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puc-my.sharepoint.com/personal/jared_ferguson_cpuc_ca_gov/Documents/BusbarMapping/Interconnection_Queue_Data/"/>
    </mc:Choice>
  </mc:AlternateContent>
  <xr:revisionPtr revIDLastSave="5" documentId="8_{1E979274-7BCD-4715-8530-D46CD96866D0}" xr6:coauthVersionLast="47" xr6:coauthVersionMax="47" xr10:uidLastSave="{D69D9595-C6FA-47F0-A599-455BCE242B6B}"/>
  <bookViews>
    <workbookView xWindow="-28920" yWindow="-1920" windowWidth="29040" windowHeight="17640" xr2:uid="{00000000-000D-0000-FFFF-FFFF00000000}"/>
  </bookViews>
  <sheets>
    <sheet name="Grid GenerationQueue" sheetId="1" r:id="rId1"/>
    <sheet name="Res_by_Sub" sheetId="7" r:id="rId2"/>
    <sheet name="Subname_converter" sheetId="5" r:id="rId3"/>
    <sheet name="Res_converter" sheetId="6" r:id="rId4"/>
    <sheet name="Completed Generation Projects" sheetId="2" r:id="rId5"/>
    <sheet name="Withdrawn Generation Projects" sheetId="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23Graph_A" hidden="1">[1]Sheet1!#REF!</definedName>
    <definedName name="__123Graph_ADA" hidden="1">[1]Sheet1!#REF!</definedName>
    <definedName name="__123Graph_ADEPREC2" hidden="1">[1]Sheet1!#REF!</definedName>
    <definedName name="__123Graph_ATREND" hidden="1">[1]Sheet1!#REF!</definedName>
    <definedName name="__123Graph_B" hidden="1">[1]Sheet1!#REF!</definedName>
    <definedName name="__123Graph_BTREND" hidden="1">[1]Sheet1!#REF!</definedName>
    <definedName name="__123Graph_C" hidden="1">[1]Sheet1!#REF!</definedName>
    <definedName name="__123Graph_CTREND" hidden="1">[1]Sheet1!#REF!</definedName>
    <definedName name="__123Graph_X" hidden="1">[1]Sheet1!#REF!</definedName>
    <definedName name="__123Graph_XTREND" hidden="1">[1]Sheet1!#REF!</definedName>
    <definedName name="__FDS_HYPERLINK_TOGGLE_STATE__" hidden="1">"ON"</definedName>
    <definedName name="_1__123Graph_A_FABP_L.WK1_FAB" hidden="1">[1]Sheet1!#REF!</definedName>
    <definedName name="_2__123Graph_ADEPREC" hidden="1">[1]Sheet1!#REF!</definedName>
    <definedName name="_3__123Graph_B_FABP_L.WK1_FAB" hidden="1">[1]Sheet1!#REF!</definedName>
    <definedName name="_4__123Graph_C_FABP_L.WK1_FAB" hidden="1">[1]Sheet1!#REF!</definedName>
    <definedName name="_5__123Graph_X_FABP_L.WK1_FAB" hidden="1">[1]Sheet1!#REF!</definedName>
    <definedName name="_Fill" hidden="1">#REF!</definedName>
    <definedName name="_xlnm._FilterDatabase" localSheetId="4" hidden="1">'Completed Generation Projects'!$A$4:$AF$202</definedName>
    <definedName name="_xlnm._FilterDatabase" localSheetId="0" hidden="1">'Grid GenerationQueue'!$A$4:$BI$467</definedName>
    <definedName name="_xlnm._FilterDatabase" localSheetId="2" hidden="1">Subname_converter!$A$1:$H$343</definedName>
    <definedName name="_xlnm._FilterDatabase" localSheetId="5" hidden="1">'Withdrawn Generation Projects'!$A$4:$AE$1622</definedName>
    <definedName name="_Key1" hidden="1">[1]Sheet1!#REF!</definedName>
    <definedName name="_Order1" hidden="1">255</definedName>
    <definedName name="_Order2" hidden="1">255</definedName>
    <definedName name="_Sort" hidden="1">[1]Sheet1!#REF!</definedName>
    <definedName name="_Table2_In1" hidden="1">#REF!</definedName>
    <definedName name="_Table2_In2" hidden="1">#REF!</definedName>
    <definedName name="_Table2_Out" hidden="1">#REF!</definedName>
    <definedName name="ActiveSettings">#REF!</definedName>
    <definedName name="allow_ee_investment">#REF!</definedName>
    <definedName name="allow_semi_storage_zones">#REF!</definedName>
    <definedName name="allow_tx_build">#REF!</definedName>
    <definedName name="asd" hidden="1">[1]Sheet1!#REF!</definedName>
    <definedName name="asdf" hidden="1">[1]Sheet1!#REF!</definedName>
    <definedName name="BLPB1" hidden="1">'[2]One-Pager'!$A$5</definedName>
    <definedName name="BLPB2" hidden="1">'[2]One-Pager'!$B$5</definedName>
    <definedName name="BLPB3" hidden="1">'[2]One-Pager'!$A$6</definedName>
    <definedName name="BLPB4" hidden="1">'[2]One-Pager'!$A$2</definedName>
    <definedName name="BLPB5" hidden="1">'[2]One-Pager'!$Q$3</definedName>
    <definedName name="BLPB6" hidden="1">'[2]One-Pager'!$I$2</definedName>
    <definedName name="BLPB7" hidden="1">'[2]One-Pager'!$G$2</definedName>
    <definedName name="BLPB8" hidden="1">'[2]One-Pager'!$F$6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ucket">#REF!</definedName>
    <definedName name="CAISOTxDelivFactor">'[3]Updated Tx Limit Calc'!$L$15</definedName>
    <definedName name="CasesToRunList">#REF!</definedName>
    <definedName name="cf">#REF!</definedName>
    <definedName name="CoName">'[4]FormList&amp;FilerInfo'!$C$3</definedName>
    <definedName name="costTableYr">[5]Output_Table!$D$8:$AJ$8</definedName>
    <definedName name="ctGenList">[6]Gen_List!$C$3</definedName>
    <definedName name="ctProject">'[5]Supply - Curve'!$C$3</definedName>
    <definedName name="ctScenarios">#REF!</definedName>
    <definedName name="DeliverabilityOptions">[7]Lists!#REF!</definedName>
    <definedName name="dfafa">#REF!</definedName>
    <definedName name="Draw">[8]Sheet1!$F$1:$F$2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ndMonth">#REF!</definedName>
    <definedName name="env_screen">[5]Dashboard!$C$5</definedName>
    <definedName name="FDP_0_1_aUrv" hidden="1">#REF!</definedName>
    <definedName name="FDP_1_1_aUrv" hidden="1">#REF!</definedName>
    <definedName name="FDP_10_1_aD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Urv" hidden="1">#REF!</definedName>
    <definedName name="FDP_160_1_aSrv" hidden="1">#REF!</definedName>
    <definedName name="FDP_161_1_aDrv" hidden="1">#REF!</definedName>
    <definedName name="FDP_162_1_aDrv" hidden="1">#REF!</definedName>
    <definedName name="FDP_163_1_aD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4_1_aUdv" hidden="1">#REF!</definedName>
    <definedName name="FDP_185_1_aUdv" hidden="1">#REF!</definedName>
    <definedName name="FDP_186_1_aUdv" hidden="1">#REF!</definedName>
    <definedName name="FDP_187_1_aUdv" hidden="1">#REF!</definedName>
    <definedName name="FDP_188_1_aUdv" hidden="1">#REF!</definedName>
    <definedName name="FDP_189_1_aUdv" hidden="1">#REF!</definedName>
    <definedName name="FDP_19_1_aUrv" hidden="1">#REF!</definedName>
    <definedName name="FDP_190_1_aUdv" hidden="1">#REF!</definedName>
    <definedName name="FDP_191_1_aUdv" hidden="1">#REF!</definedName>
    <definedName name="FDP_192_1_aUdv" hidden="1">#REF!</definedName>
    <definedName name="FDP_193_1_aUdv" hidden="1">#REF!</definedName>
    <definedName name="FDP_194_1_aUdv" hidden="1">#REF!</definedName>
    <definedName name="FDP_195_1_aUdv" hidden="1">#REF!</definedName>
    <definedName name="FDP_196_1_aUdv" hidden="1">#REF!</definedName>
    <definedName name="FDP_196_1aUdv1" hidden="1">#REF!</definedName>
    <definedName name="FDP_197_1_aUdv" hidden="1">#REF!</definedName>
    <definedName name="FDP_198_1_aUdv" hidden="1">#REF!</definedName>
    <definedName name="FDP_199_1_aUdv" hidden="1">#REF!</definedName>
    <definedName name="FDP_2_1_aUrv" hidden="1">#REF!</definedName>
    <definedName name="FDP_20_1_aUrv" hidden="1">#REF!</definedName>
    <definedName name="FDP_21_1_aUrv" hidden="1">#REF!</definedName>
    <definedName name="FDP_22_1_aUrv" hidden="1">#REF!</definedName>
    <definedName name="FDP_23_1_aDrv" hidden="1">#REF!</definedName>
    <definedName name="FDP_24_1_aUrv" hidden="1">#REF!</definedName>
    <definedName name="FDP_25_1_aUrv" hidden="1">#REF!</definedName>
    <definedName name="FDP_26_1_aUrv" hidden="1">#REF!</definedName>
    <definedName name="FDP_27_1_aUrv" hidden="1">#REF!</definedName>
    <definedName name="FDP_28_1_aUrv" hidden="1">#REF!</definedName>
    <definedName name="FDP_29_1_aDrv" hidden="1">#REF!</definedName>
    <definedName name="FDP_3_1_aUrv" hidden="1">#REF!</definedName>
    <definedName name="FDP_30_1_aUrv" hidden="1">#REF!</definedName>
    <definedName name="FDP_31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Urv" hidden="1">#REF!</definedName>
    <definedName name="FDP_40_1_aUrv" hidden="1">#REF!</definedName>
    <definedName name="FDP_41_1_aSrv" hidden="1">#REF!</definedName>
    <definedName name="FDP_42_1_aS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9_1_aU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6_1_aUrv" hidden="1">#REF!</definedName>
    <definedName name="FDP_67_1_a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a">#REF!</definedName>
    <definedName name="FilePath">#REF!</definedName>
    <definedName name="Final_Year">#REF!</definedName>
    <definedName name="firstPeriod">#REF!</definedName>
    <definedName name="fuel_scenarios_list">#REF!</definedName>
    <definedName name="fuels_active">#REF!</definedName>
    <definedName name="fuels_monthly">#REF!</definedName>
    <definedName name="header_active_resources_fom">#REF!</definedName>
    <definedName name="header_active_resources_fom_storage">#REF!</definedName>
    <definedName name="header_active_resources_general">#REF!</definedName>
    <definedName name="header_active_resources_min_operational">#REF!</definedName>
    <definedName name="header_active_resources_planned_capacity">#REF!</definedName>
    <definedName name="header_active_resources_planned_storage">#REF!</definedName>
    <definedName name="header_active_resources_reserves">#REF!</definedName>
    <definedName name="header_active_resources_type_specific">#REF!</definedName>
    <definedName name="header_candidate_capacity_limit">#REF!</definedName>
    <definedName name="header_candidate_capacity_limit_local">#REF!</definedName>
    <definedName name="header_candidate_fom">#REF!</definedName>
    <definedName name="header_candidate_fom_storage">#REF!</definedName>
    <definedName name="header_candidate_min_cumulative_new">#REF!</definedName>
    <definedName name="header_capacity_limit">#REF!</definedName>
    <definedName name="header_capacity_limit_local">#REF!</definedName>
    <definedName name="header_cost_resource_vintage">#REF!</definedName>
    <definedName name="header_cost_resource_vintage_storage">#REF!</definedName>
    <definedName name="header_fom">#REF!</definedName>
    <definedName name="header_fom_storage">#REF!</definedName>
    <definedName name="header_min_cumulative_new">#REF!</definedName>
    <definedName name="header_planned_capacity">#REF!</definedName>
    <definedName name="header_planned_storage">#REF!</definedName>
    <definedName name="header_resource_tx_usage">#REF!</definedName>
    <definedName name="header_scenarios_hydro">#REF!</definedName>
    <definedName name="header_scenarios_paired">#REF!</definedName>
    <definedName name="header_scenarios_storage">#REF!</definedName>
    <definedName name="header_scenarios_thermal">#REF!</definedName>
    <definedName name="header_scenarios_variable">#REF!</definedName>
    <definedName name="header_ssz">#REF!</definedName>
    <definedName name="header_tx_expansion">#REF!</definedName>
    <definedName name="header_tx_ghg_imports">#REF!</definedName>
    <definedName name="header_tx_hurdles">#REF!</definedName>
    <definedName name="header_tx_limits">#REF!</definedName>
    <definedName name="header_tx_simultaneous_flow_groups">#REF!</definedName>
    <definedName name="header_tx_zones_crez">#REF!</definedName>
    <definedName name="include_electric_vehicles">#REF!</definedName>
    <definedName name="include_flexible_load">#REF!</definedName>
    <definedName name="include_hydrogen_electrolysi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>100000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39146.6970023148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LASTCLOSE" hidden="1">"c1855"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c_paired_storage">#REF!</definedName>
    <definedName name="load_forecast_component_tags">#REF!</definedName>
    <definedName name="load_forecast_components">#REF!</definedName>
    <definedName name="load_forecasts_active">#REF!</definedName>
    <definedName name="load_profile_names">#REF!</definedName>
    <definedName name="load_profiles">#REF!</definedName>
    <definedName name="LSEENERGYFORTABLES">#REF!</definedName>
    <definedName name="main_zone">#REF!</definedName>
    <definedName name="maintenance">#REF!</definedName>
    <definedName name="minEquityIPP">[5]Resource_Characteristics!$F$53</definedName>
    <definedName name="Month">#REF!</definedName>
    <definedName name="multi_day_hydro_energy_sharing">#REF!</definedName>
    <definedName name="multiday_energy_prm">#REF!</definedName>
    <definedName name="n_days">#REF!</definedName>
    <definedName name="number_of_zones">#REF!</definedName>
    <definedName name="numPeriods">#REF!</definedName>
    <definedName name="numResourcesAll">#REF!</definedName>
    <definedName name="numResourcesCapLimited">#REF!</definedName>
    <definedName name="numResourcesCapLimitedLocal">#REF!</definedName>
    <definedName name="numResourcesFirmCapacity">#REF!</definedName>
    <definedName name="numResourcesNew">#REF!</definedName>
    <definedName name="numResourcesNonEV">#REF!</definedName>
    <definedName name="numStorage">#REF!</definedName>
    <definedName name="numStorageNew">#REF!</definedName>
    <definedName name="ok">#REF!</definedName>
    <definedName name="optStartYear">#REF!</definedName>
    <definedName name="periods">#REF!</definedName>
    <definedName name="print">#REF!</definedName>
    <definedName name="_xlnm.Print_Titles" localSheetId="4">'Completed Generation Projects'!$1:$4</definedName>
    <definedName name="_xlnm.Print_Titles" localSheetId="0">'Grid GenerationQueue'!$1:$4</definedName>
    <definedName name="_xlnm.Print_Titles" localSheetId="5">'Withdrawn Generation Projects'!$1:$4</definedName>
    <definedName name="RA_Capacity">#REF!</definedName>
    <definedName name="Region">[8]Sheet1!$D$1:$D$5</definedName>
    <definedName name="resource_variable_shapes_id">#REF!</definedName>
    <definedName name="resourceID">[5]Resource_Characteristics!$B$11</definedName>
    <definedName name="resources">[5]Resource_Characteristics!$I$14:$AM$14</definedName>
    <definedName name="resources_active_list">#REF!</definedName>
    <definedName name="resources_all_corner">#REF!</definedName>
    <definedName name="resources_all_list">#REF!</definedName>
    <definedName name="resources_ee">#REF!</definedName>
    <definedName name="resources_ev">#REF!</definedName>
    <definedName name="resources_firm">#REF!</definedName>
    <definedName name="resources_flexible_loads">#REF!</definedName>
    <definedName name="resources_hydro">#REF!</definedName>
    <definedName name="resources_hydrogen">#REF!</definedName>
    <definedName name="resources_paired">#REF!</definedName>
    <definedName name="resources_paired_profiles">#REF!</definedName>
    <definedName name="resources_shed_dr">#REF!</definedName>
    <definedName name="resources_storage">#REF!</definedName>
    <definedName name="resources_tx_deliverability">#REF!</definedName>
    <definedName name="resources_variable">#REF!</definedName>
    <definedName name="resources_variable_profiles">#REF!</definedName>
    <definedName name="RPS_target">#REF!</definedName>
    <definedName name="SavedScenarios">#REF!</definedName>
    <definedName name="SavedScenarioSettings">#REF!</definedName>
    <definedName name="SavedScenariosList">#REF!</definedName>
    <definedName name="sc_remainingpotential">'[5]Supply - Curve'!$AU$8</definedName>
    <definedName name="sc_resolvename">'[5]Supply - Curve'!$AO$8</definedName>
    <definedName name="SCALARS">[9]BApeakTable1in10!$A$93:$D$108</definedName>
    <definedName name="scenario_build_capacity_limit">#REF!</definedName>
    <definedName name="scenario_build_hydro">#REF!</definedName>
    <definedName name="scenario_build_local_capacity_limit">#REF!</definedName>
    <definedName name="scenario_build_min_cumulative_new">#REF!</definedName>
    <definedName name="scenario_build_paired">#REF!</definedName>
    <definedName name="scenario_build_planned">#REF!</definedName>
    <definedName name="scenario_build_planned_storage">#REF!</definedName>
    <definedName name="scenario_build_resource_names">#REF!</definedName>
    <definedName name="scenario_build_resource_tags">#REF!</definedName>
    <definedName name="scenario_build_storage">#REF!</definedName>
    <definedName name="scenario_build_tags">#REF!</definedName>
    <definedName name="scenario_build_thermal">#REF!</definedName>
    <definedName name="scenario_build_variable">#REF!</definedName>
    <definedName name="scenario_builds">#REF!</definedName>
    <definedName name="scenario_cost_hydro">#REF!</definedName>
    <definedName name="scenario_cost_paired">#REF!</definedName>
    <definedName name="scenario_cost_storage">#REF!</definedName>
    <definedName name="scenario_cost_tags">#REF!</definedName>
    <definedName name="scenario_cost_thermal">#REF!</definedName>
    <definedName name="scenario_cost_toggles">#REF!</definedName>
    <definedName name="scenario_cost_variable">#REF!</definedName>
    <definedName name="scenario_costs">#REF!</definedName>
    <definedName name="scenario_costs_candidate">#REF!</definedName>
    <definedName name="scenario_costs_candidate_storage">#REF!</definedName>
    <definedName name="scenario_costs_fom">#REF!</definedName>
    <definedName name="scenario_costs_fom_storage">#REF!</definedName>
    <definedName name="scenario_costs_resource_names">#REF!</definedName>
    <definedName name="scenario_costs_resource_tags">#REF!</definedName>
    <definedName name="scenario_resources">#REF!</definedName>
    <definedName name="ScenarioName">#REF!</definedName>
    <definedName name="SchedulingID">#REF!</definedName>
    <definedName name="sencount" hidden="1">1</definedName>
    <definedName name="solargraph" hidden="1">[1]Sheet1!#REF!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</definedName>
    <definedName name="Source">[8]Sheet1!$C$1:$C$11</definedName>
    <definedName name="StartMonth">#REF!</definedName>
    <definedName name="startYear">#REF!</definedName>
    <definedName name="Status">[8]Sheet1!$A$1:$A$3</definedName>
    <definedName name="Submittal">[10]Lists!$A$2:$A$3</definedName>
    <definedName name="tableCapital">[5]Output_Table!$C$9:$C$39</definedName>
    <definedName name="tableCapital2">[5]Output_Table!$D$9:$AJ$39</definedName>
    <definedName name="tableFixed">[5]Output_Table!$C$353:$C$383</definedName>
    <definedName name="tableFixed2">[5]Output_Table!$D$353:$AJ$383</definedName>
    <definedName name="tableFixedOM">[5]Output_Table!$C$133:$C$163</definedName>
    <definedName name="tableFixedOM2">[5]Output_Table!$D$133:$AJ$163</definedName>
    <definedName name="tableFuel">[5]Output_Table!$C$227:$C$257</definedName>
    <definedName name="tableFuel2">[5]Output_Table!$D$227:$AJ$257</definedName>
    <definedName name="tableInterconnect">[5]Output_Table!$C$40:$C$70</definedName>
    <definedName name="tableInterconnect2">[5]Output_Table!$D$40:$AJ$70</definedName>
    <definedName name="tableITC">[5]Output_Table!$C$102:$C$132</definedName>
    <definedName name="tableITC2">[5]Output_Table!$D$102:$AJ$132</definedName>
    <definedName name="tablePerRepl">[5]Output_Table!$C$164:$C$194</definedName>
    <definedName name="tablePerRepl2">[5]Output_Table!$D$164:$AJ$194</definedName>
    <definedName name="tablePropTax">[5]Output_Table!$C$71:$C$101</definedName>
    <definedName name="tablePropTax2">[5]Output_Table!$D$71:$AJ$101</definedName>
    <definedName name="tablePTC">[5]Output_Table!$C$258:$C$288</definedName>
    <definedName name="tablePTC2">[5]Output_Table!$D$258:$AJ$288</definedName>
    <definedName name="tableVarOM">[5]Output_Table!$C$196:$C$226</definedName>
    <definedName name="tableVarOM2">[5]Output_Table!$D$196:$AJ$226</definedName>
    <definedName name="taxcredits">[5]Dashboard!#REF!</definedName>
    <definedName name="td_losses">[6]Lists!$CC$8</definedName>
    <definedName name="TE">#REF!</definedName>
    <definedName name="technologies">#REF!</definedName>
    <definedName name="technologies_active">#REF!</definedName>
    <definedName name="TEMP">#REF!</definedName>
    <definedName name="test">#REF!</definedName>
    <definedName name="Thermal2">#REF!</definedName>
    <definedName name="transmission_ramp_limit">#REF!</definedName>
    <definedName name="TransUtilFac">'[11]Updated Tx Limit Calc'!$L$14</definedName>
    <definedName name="tx_all_list">#REF!</definedName>
    <definedName name="tx_ghg_list">#REF!</definedName>
    <definedName name="tx_inv_list">#REF!</definedName>
    <definedName name="tx_ramp_list">#REF!</definedName>
    <definedName name="Type">[8]Sheet1!$B$1:$B$20</definedName>
    <definedName name="variable_resources_upward_lf">#REF!</definedName>
    <definedName name="wrn.ALL." hidden="1">{#N/A,#N/A,FALSE,"ASSUMPTIONS";#N/A,#N/A,FALSE,"Valuation Summary";"page1",#N/A,FALSE,"PRESENTATION";"page2",#N/A,FALSE,"PRESENTATION";#N/A,#N/A,FALSE,"ORIGINAL_ROLLBACK"}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llReport.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Y97SBP." hidden="1">{#N/A,#N/A,FALSE,"FY97";#N/A,#N/A,FALSE,"FY98";#N/A,#N/A,FALSE,"FY99";#N/A,#N/A,FALSE,"FY00";#N/A,#N/A,FALSE,"FY01"}</definedName>
    <definedName name="wrn.PRES_OUT." hidden="1">{"page1",#N/A,FALSE,"PRESENTATION";"page2",#N/A,FALSE,"PRESENTATION";#N/A,#N/A,FALSE,"Valuation Summary"}</definedName>
    <definedName name="wrn.Presentation._.Version._.but._.No._.WC._.Slide.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INT_CURRENT._.PAGE." hidden="1">{"CURRENT",#N/A,FALSE,"REGISTER"}</definedName>
    <definedName name="wrn.PRINT_HISTORY." hidden="1">{"HISTORY",#N/A,FALSE,"REGISTER"}</definedName>
    <definedName name="wrn.printall." hidden="1">{"page1",#N/A,FALSE,"DCM";"page2",#N/A,FALSE,"DCM";"page3",#N/A,FALSE,"DCM";"page4",#N/A,FALSE,"DCM";"page5",#N/A,FALSE,"DCM";"page6",#N/A,FALSE,"DCM";"page7",#N/A,FALSE,"DCM";"page8",#N/A,FALSE,"DCM"}</definedName>
    <definedName name="wrn.Summary." hidden="1">{"page1",#N/A,FALSE,"DCM";"page3",#N/A,FALSE,"DCM"}</definedName>
    <definedName name="wrn.Working._.Version.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1.fullreport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printall" hidden="1">{"page1",#N/A,FALSE,"DCM";"page2",#N/A,FALSE,"DCM";"page3",#N/A,FALSE,"DCM";"page4",#N/A,FALSE,"DCM";"page5",#N/A,FALSE,"DCM";"page6",#N/A,FALSE,"DCM";"page7",#N/A,FALSE,"DCM";"page8",#N/A,FALSE,"DCM"}</definedName>
    <definedName name="yearID">[5]Resource_Characteristics!$B$12</definedName>
    <definedName name="YN">[8]Sheet1!$E$1:$E$2</definedName>
    <definedName name="Zone">#REF!</definedName>
    <definedName name="zon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8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M5" i="1"/>
  <c r="AI5" i="1"/>
  <c r="AE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5" i="1"/>
  <c r="Z211" i="1"/>
  <c r="Z212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V289" i="1"/>
  <c r="AV290" i="1"/>
  <c r="AV291" i="1"/>
  <c r="AV292" i="1"/>
  <c r="AV293" i="1"/>
  <c r="AV294" i="1"/>
  <c r="AV295" i="1"/>
  <c r="AV296" i="1"/>
  <c r="AV297" i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V334" i="1"/>
  <c r="AV335" i="1"/>
  <c r="AV336" i="1"/>
  <c r="AV337" i="1"/>
  <c r="AV338" i="1"/>
  <c r="AV339" i="1"/>
  <c r="AV340" i="1"/>
  <c r="AV341" i="1"/>
  <c r="AV342" i="1"/>
  <c r="AV343" i="1"/>
  <c r="AV344" i="1"/>
  <c r="AV345" i="1"/>
  <c r="AV346" i="1"/>
  <c r="AV347" i="1"/>
  <c r="AV348" i="1"/>
  <c r="AV349" i="1"/>
  <c r="AV350" i="1"/>
  <c r="AV351" i="1"/>
  <c r="AV352" i="1"/>
  <c r="AV353" i="1"/>
  <c r="AV354" i="1"/>
  <c r="AV355" i="1"/>
  <c r="AV356" i="1"/>
  <c r="AV357" i="1"/>
  <c r="AV358" i="1"/>
  <c r="AV359" i="1"/>
  <c r="AV360" i="1"/>
  <c r="AV361" i="1"/>
  <c r="AV362" i="1"/>
  <c r="AV363" i="1"/>
  <c r="AV364" i="1"/>
  <c r="AV365" i="1"/>
  <c r="AV366" i="1"/>
  <c r="AV367" i="1"/>
  <c r="AV368" i="1"/>
  <c r="AV369" i="1"/>
  <c r="AV370" i="1"/>
  <c r="AV371" i="1"/>
  <c r="AV372" i="1"/>
  <c r="AV373" i="1"/>
  <c r="AV374" i="1"/>
  <c r="AV375" i="1"/>
  <c r="AV376" i="1"/>
  <c r="AV377" i="1"/>
  <c r="AV378" i="1"/>
  <c r="AV379" i="1"/>
  <c r="AV380" i="1"/>
  <c r="AV381" i="1"/>
  <c r="AV382" i="1"/>
  <c r="AV383" i="1"/>
  <c r="AV384" i="1"/>
  <c r="AV385" i="1"/>
  <c r="AV386" i="1"/>
  <c r="AV387" i="1"/>
  <c r="AV388" i="1"/>
  <c r="AV389" i="1"/>
  <c r="AV390" i="1"/>
  <c r="AV391" i="1"/>
  <c r="AV392" i="1"/>
  <c r="AV393" i="1"/>
  <c r="AV394" i="1"/>
  <c r="AV395" i="1"/>
  <c r="AV396" i="1"/>
  <c r="AV397" i="1"/>
  <c r="AV398" i="1"/>
  <c r="AV399" i="1"/>
  <c r="AV400" i="1"/>
  <c r="AV401" i="1"/>
  <c r="AV402" i="1"/>
  <c r="AV403" i="1"/>
  <c r="AV404" i="1"/>
  <c r="AV405" i="1"/>
  <c r="AV406" i="1"/>
  <c r="AV407" i="1"/>
  <c r="AV408" i="1"/>
  <c r="AV409" i="1"/>
  <c r="AV410" i="1"/>
  <c r="AV411" i="1"/>
  <c r="AV412" i="1"/>
  <c r="AV413" i="1"/>
  <c r="AV414" i="1"/>
  <c r="AV415" i="1"/>
  <c r="AV416" i="1"/>
  <c r="AV417" i="1"/>
  <c r="AV418" i="1"/>
  <c r="AV419" i="1"/>
  <c r="AV420" i="1"/>
  <c r="AV421" i="1"/>
  <c r="AV422" i="1"/>
  <c r="AV423" i="1"/>
  <c r="AV424" i="1"/>
  <c r="AV425" i="1"/>
  <c r="AV426" i="1"/>
  <c r="AV427" i="1"/>
  <c r="AV428" i="1"/>
  <c r="AV429" i="1"/>
  <c r="AV430" i="1"/>
  <c r="AV431" i="1"/>
  <c r="AV432" i="1"/>
  <c r="AV433" i="1"/>
  <c r="AV434" i="1"/>
  <c r="AV435" i="1"/>
  <c r="AV436" i="1"/>
  <c r="AV437" i="1"/>
  <c r="AV438" i="1"/>
  <c r="AV439" i="1"/>
  <c r="AV440" i="1"/>
  <c r="AV441" i="1"/>
  <c r="AV442" i="1"/>
  <c r="AV443" i="1"/>
  <c r="AV444" i="1"/>
  <c r="AV445" i="1"/>
  <c r="AV446" i="1"/>
  <c r="AV447" i="1"/>
  <c r="AV448" i="1"/>
  <c r="AV449" i="1"/>
  <c r="AV450" i="1"/>
  <c r="AV451" i="1"/>
  <c r="AV452" i="1"/>
  <c r="AV453" i="1"/>
  <c r="AV454" i="1"/>
  <c r="AV455" i="1"/>
  <c r="AV456" i="1"/>
  <c r="AV457" i="1"/>
  <c r="AV458" i="1"/>
  <c r="AV459" i="1"/>
  <c r="AV460" i="1"/>
  <c r="AV461" i="1"/>
  <c r="AV462" i="1"/>
  <c r="AV463" i="1"/>
  <c r="AV464" i="1"/>
  <c r="AV465" i="1"/>
  <c r="AV466" i="1"/>
  <c r="AV467" i="1"/>
  <c r="AV5" i="1"/>
  <c r="AU6" i="1" l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114" i="1"/>
  <c r="AU115" i="1"/>
  <c r="AU116" i="1"/>
  <c r="AU117" i="1"/>
  <c r="AU118" i="1"/>
  <c r="AU119" i="1"/>
  <c r="AU120" i="1"/>
  <c r="AU121" i="1"/>
  <c r="AU122" i="1"/>
  <c r="AU123" i="1"/>
  <c r="AU124" i="1"/>
  <c r="AU125" i="1"/>
  <c r="AU126" i="1"/>
  <c r="AU127" i="1"/>
  <c r="AU128" i="1"/>
  <c r="AU129" i="1"/>
  <c r="AU130" i="1"/>
  <c r="AU131" i="1"/>
  <c r="AU132" i="1"/>
  <c r="AU133" i="1"/>
  <c r="AU134" i="1"/>
  <c r="AU135" i="1"/>
  <c r="AU136" i="1"/>
  <c r="AU137" i="1"/>
  <c r="AU138" i="1"/>
  <c r="AU139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U155" i="1"/>
  <c r="AU156" i="1"/>
  <c r="AU157" i="1"/>
  <c r="AU158" i="1"/>
  <c r="AU159" i="1"/>
  <c r="AU160" i="1"/>
  <c r="AU161" i="1"/>
  <c r="AU162" i="1"/>
  <c r="AU163" i="1"/>
  <c r="AU164" i="1"/>
  <c r="AU165" i="1"/>
  <c r="AU166" i="1"/>
  <c r="AU167" i="1"/>
  <c r="AU168" i="1"/>
  <c r="AU169" i="1"/>
  <c r="AU170" i="1"/>
  <c r="AU171" i="1"/>
  <c r="AU172" i="1"/>
  <c r="AU173" i="1"/>
  <c r="AU174" i="1"/>
  <c r="AU175" i="1"/>
  <c r="AU176" i="1"/>
  <c r="AU177" i="1"/>
  <c r="AU178" i="1"/>
  <c r="AU179" i="1"/>
  <c r="AU180" i="1"/>
  <c r="AU181" i="1"/>
  <c r="AU182" i="1"/>
  <c r="AU183" i="1"/>
  <c r="AU184" i="1"/>
  <c r="AU185" i="1"/>
  <c r="AU186" i="1"/>
  <c r="AU187" i="1"/>
  <c r="AU188" i="1"/>
  <c r="AU189" i="1"/>
  <c r="AU190" i="1"/>
  <c r="AU191" i="1"/>
  <c r="AU192" i="1"/>
  <c r="AU193" i="1"/>
  <c r="AU194" i="1"/>
  <c r="AU195" i="1"/>
  <c r="AU196" i="1"/>
  <c r="AU197" i="1"/>
  <c r="AU198" i="1"/>
  <c r="AU199" i="1"/>
  <c r="AU200" i="1"/>
  <c r="AU201" i="1"/>
  <c r="AU202" i="1"/>
  <c r="AU203" i="1"/>
  <c r="AU204" i="1"/>
  <c r="AU205" i="1"/>
  <c r="AU206" i="1"/>
  <c r="AU207" i="1"/>
  <c r="AU208" i="1"/>
  <c r="AU209" i="1"/>
  <c r="AU210" i="1"/>
  <c r="AU211" i="1"/>
  <c r="AU212" i="1"/>
  <c r="AU213" i="1"/>
  <c r="AU214" i="1"/>
  <c r="AU215" i="1"/>
  <c r="AU216" i="1"/>
  <c r="AU217" i="1"/>
  <c r="AU218" i="1"/>
  <c r="AU219" i="1"/>
  <c r="AU220" i="1"/>
  <c r="AU221" i="1"/>
  <c r="AU222" i="1"/>
  <c r="AU223" i="1"/>
  <c r="AU224" i="1"/>
  <c r="AU225" i="1"/>
  <c r="AU226" i="1"/>
  <c r="AU227" i="1"/>
  <c r="AU228" i="1"/>
  <c r="AU229" i="1"/>
  <c r="AU230" i="1"/>
  <c r="AU231" i="1"/>
  <c r="AU232" i="1"/>
  <c r="AU233" i="1"/>
  <c r="AU234" i="1"/>
  <c r="AU235" i="1"/>
  <c r="AU236" i="1"/>
  <c r="AU237" i="1"/>
  <c r="AU238" i="1"/>
  <c r="AU239" i="1"/>
  <c r="AU240" i="1"/>
  <c r="AU241" i="1"/>
  <c r="AU242" i="1"/>
  <c r="AU243" i="1"/>
  <c r="AU244" i="1"/>
  <c r="AU245" i="1"/>
  <c r="AU246" i="1"/>
  <c r="AU247" i="1"/>
  <c r="AU248" i="1"/>
  <c r="AU249" i="1"/>
  <c r="AU250" i="1"/>
  <c r="AU251" i="1"/>
  <c r="AU252" i="1"/>
  <c r="AU253" i="1"/>
  <c r="AU254" i="1"/>
  <c r="AU255" i="1"/>
  <c r="AU256" i="1"/>
  <c r="AU257" i="1"/>
  <c r="AU258" i="1"/>
  <c r="AU259" i="1"/>
  <c r="AU260" i="1"/>
  <c r="AU261" i="1"/>
  <c r="AU262" i="1"/>
  <c r="AU263" i="1"/>
  <c r="AU264" i="1"/>
  <c r="AU265" i="1"/>
  <c r="AU266" i="1"/>
  <c r="AU267" i="1"/>
  <c r="AU268" i="1"/>
  <c r="AU269" i="1"/>
  <c r="AU270" i="1"/>
  <c r="AU271" i="1"/>
  <c r="AU272" i="1"/>
  <c r="AU273" i="1"/>
  <c r="AU274" i="1"/>
  <c r="AU275" i="1"/>
  <c r="AU276" i="1"/>
  <c r="AU277" i="1"/>
  <c r="AU278" i="1"/>
  <c r="AU279" i="1"/>
  <c r="AU280" i="1"/>
  <c r="AU281" i="1"/>
  <c r="AU282" i="1"/>
  <c r="AU283" i="1"/>
  <c r="AU284" i="1"/>
  <c r="AU285" i="1"/>
  <c r="AU286" i="1"/>
  <c r="AU287" i="1"/>
  <c r="AU288" i="1"/>
  <c r="AU289" i="1"/>
  <c r="AU290" i="1"/>
  <c r="AU291" i="1"/>
  <c r="AU292" i="1"/>
  <c r="AU293" i="1"/>
  <c r="AU294" i="1"/>
  <c r="AU295" i="1"/>
  <c r="AU296" i="1"/>
  <c r="AU297" i="1"/>
  <c r="AU298" i="1"/>
  <c r="AU299" i="1"/>
  <c r="AU300" i="1"/>
  <c r="AU301" i="1"/>
  <c r="AU302" i="1"/>
  <c r="AU303" i="1"/>
  <c r="AU304" i="1"/>
  <c r="AU305" i="1"/>
  <c r="AU306" i="1"/>
  <c r="AU307" i="1"/>
  <c r="AU308" i="1"/>
  <c r="AU309" i="1"/>
  <c r="AU310" i="1"/>
  <c r="AU311" i="1"/>
  <c r="AU312" i="1"/>
  <c r="AU313" i="1"/>
  <c r="AU314" i="1"/>
  <c r="AU315" i="1"/>
  <c r="AU316" i="1"/>
  <c r="AU317" i="1"/>
  <c r="AU318" i="1"/>
  <c r="AU319" i="1"/>
  <c r="AU320" i="1"/>
  <c r="AU321" i="1"/>
  <c r="AU322" i="1"/>
  <c r="AU323" i="1"/>
  <c r="AU324" i="1"/>
  <c r="AU325" i="1"/>
  <c r="AU326" i="1"/>
  <c r="AU327" i="1"/>
  <c r="AU328" i="1"/>
  <c r="AU329" i="1"/>
  <c r="AU330" i="1"/>
  <c r="AU331" i="1"/>
  <c r="AU332" i="1"/>
  <c r="AU333" i="1"/>
  <c r="AU334" i="1"/>
  <c r="AU335" i="1"/>
  <c r="AU336" i="1"/>
  <c r="AU337" i="1"/>
  <c r="AU338" i="1"/>
  <c r="AU339" i="1"/>
  <c r="AU340" i="1"/>
  <c r="AU341" i="1"/>
  <c r="AU342" i="1"/>
  <c r="AU343" i="1"/>
  <c r="AU344" i="1"/>
  <c r="AU345" i="1"/>
  <c r="AU346" i="1"/>
  <c r="AU347" i="1"/>
  <c r="AU348" i="1"/>
  <c r="AU349" i="1"/>
  <c r="AU350" i="1"/>
  <c r="AU351" i="1"/>
  <c r="AU352" i="1"/>
  <c r="AU353" i="1"/>
  <c r="AU354" i="1"/>
  <c r="AU355" i="1"/>
  <c r="AU356" i="1"/>
  <c r="AU357" i="1"/>
  <c r="AU358" i="1"/>
  <c r="AU359" i="1"/>
  <c r="AU360" i="1"/>
  <c r="AU361" i="1"/>
  <c r="AU362" i="1"/>
  <c r="AU363" i="1"/>
  <c r="AU364" i="1"/>
  <c r="AU365" i="1"/>
  <c r="AU366" i="1"/>
  <c r="AU367" i="1"/>
  <c r="AU368" i="1"/>
  <c r="AU369" i="1"/>
  <c r="AU370" i="1"/>
  <c r="AU371" i="1"/>
  <c r="AU372" i="1"/>
  <c r="AU373" i="1"/>
  <c r="AU374" i="1"/>
  <c r="AU375" i="1"/>
  <c r="AU376" i="1"/>
  <c r="AU377" i="1"/>
  <c r="AU378" i="1"/>
  <c r="AU379" i="1"/>
  <c r="AU380" i="1"/>
  <c r="AU381" i="1"/>
  <c r="AU382" i="1"/>
  <c r="AU383" i="1"/>
  <c r="AU384" i="1"/>
  <c r="AU385" i="1"/>
  <c r="AU386" i="1"/>
  <c r="AU387" i="1"/>
  <c r="AU388" i="1"/>
  <c r="AU389" i="1"/>
  <c r="AU390" i="1"/>
  <c r="AU391" i="1"/>
  <c r="AU392" i="1"/>
  <c r="AU393" i="1"/>
  <c r="AU394" i="1"/>
  <c r="AU395" i="1"/>
  <c r="AU396" i="1"/>
  <c r="AU397" i="1"/>
  <c r="AU398" i="1"/>
  <c r="AU399" i="1"/>
  <c r="AU400" i="1"/>
  <c r="AU401" i="1"/>
  <c r="AU402" i="1"/>
  <c r="AU403" i="1"/>
  <c r="AU404" i="1"/>
  <c r="AU405" i="1"/>
  <c r="AU406" i="1"/>
  <c r="AU407" i="1"/>
  <c r="AU408" i="1"/>
  <c r="AU409" i="1"/>
  <c r="AU410" i="1"/>
  <c r="AU411" i="1"/>
  <c r="AU412" i="1"/>
  <c r="AU413" i="1"/>
  <c r="AU414" i="1"/>
  <c r="AU415" i="1"/>
  <c r="AU416" i="1"/>
  <c r="AU417" i="1"/>
  <c r="AU418" i="1"/>
  <c r="AU419" i="1"/>
  <c r="AU420" i="1"/>
  <c r="AU421" i="1"/>
  <c r="AU422" i="1"/>
  <c r="AU423" i="1"/>
  <c r="AU424" i="1"/>
  <c r="AU425" i="1"/>
  <c r="AU426" i="1"/>
  <c r="AU427" i="1"/>
  <c r="AU428" i="1"/>
  <c r="AU429" i="1"/>
  <c r="AU430" i="1"/>
  <c r="AU431" i="1"/>
  <c r="AU432" i="1"/>
  <c r="AU433" i="1"/>
  <c r="AU434" i="1"/>
  <c r="AU435" i="1"/>
  <c r="AU436" i="1"/>
  <c r="AU437" i="1"/>
  <c r="AU438" i="1"/>
  <c r="AU439" i="1"/>
  <c r="AU440" i="1"/>
  <c r="AU441" i="1"/>
  <c r="AU442" i="1"/>
  <c r="AU443" i="1"/>
  <c r="AU444" i="1"/>
  <c r="AU445" i="1"/>
  <c r="AU446" i="1"/>
  <c r="AU447" i="1"/>
  <c r="AU448" i="1"/>
  <c r="AU449" i="1"/>
  <c r="AU450" i="1"/>
  <c r="AU451" i="1"/>
  <c r="AU452" i="1"/>
  <c r="AU453" i="1"/>
  <c r="AU454" i="1"/>
  <c r="AU455" i="1"/>
  <c r="AU456" i="1"/>
  <c r="AU457" i="1"/>
  <c r="AU458" i="1"/>
  <c r="AU459" i="1"/>
  <c r="AU460" i="1"/>
  <c r="AU461" i="1"/>
  <c r="AU462" i="1"/>
  <c r="AU463" i="1"/>
  <c r="AU464" i="1"/>
  <c r="AU465" i="1"/>
  <c r="AU466" i="1"/>
  <c r="AU467" i="1"/>
  <c r="AU5" i="1"/>
  <c r="AC24" i="1" l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13" i="1"/>
  <c r="AC14" i="1"/>
  <c r="AC15" i="1"/>
  <c r="AC16" i="1"/>
  <c r="AC17" i="1"/>
  <c r="AC18" i="1"/>
  <c r="AC19" i="1"/>
  <c r="AC20" i="1"/>
  <c r="AC21" i="1"/>
  <c r="AC22" i="1"/>
  <c r="AC23" i="1"/>
  <c r="AC6" i="1"/>
  <c r="AC7" i="1"/>
  <c r="AC8" i="1"/>
  <c r="AC9" i="1"/>
  <c r="AC10" i="1"/>
  <c r="AC11" i="1"/>
  <c r="AC12" i="1"/>
  <c r="AC5" i="1"/>
  <c r="AD6" i="1" a="1"/>
  <c r="AD6" i="1" s="1"/>
  <c r="AD7" i="1" a="1"/>
  <c r="AD7" i="1" s="1"/>
  <c r="AN7" i="1" s="1"/>
  <c r="AD8" i="1" a="1"/>
  <c r="AD8" i="1" s="1"/>
  <c r="AN8" i="1" s="1"/>
  <c r="AD9" i="1" a="1"/>
  <c r="AD9" i="1" s="1"/>
  <c r="AN9" i="1" s="1"/>
  <c r="AD10" i="1" a="1"/>
  <c r="AD10" i="1" s="1"/>
  <c r="AN10" i="1" s="1"/>
  <c r="AD11" i="1" a="1"/>
  <c r="AD11" i="1" s="1"/>
  <c r="AN11" i="1" s="1"/>
  <c r="AD12" i="1" a="1"/>
  <c r="AD12" i="1" s="1"/>
  <c r="AN12" i="1" s="1"/>
  <c r="AD13" i="1" a="1"/>
  <c r="AD13" i="1" s="1"/>
  <c r="AD14" i="1" a="1"/>
  <c r="AD14" i="1" s="1"/>
  <c r="AD15" i="1" a="1"/>
  <c r="AD15" i="1" s="1"/>
  <c r="AD16" i="1" a="1"/>
  <c r="AD16" i="1" s="1"/>
  <c r="AD17" i="1" a="1"/>
  <c r="AD17" i="1" s="1"/>
  <c r="AD18" i="1" a="1"/>
  <c r="AD18" i="1" s="1"/>
  <c r="AD19" i="1" a="1"/>
  <c r="AD19" i="1" s="1"/>
  <c r="AD20" i="1" a="1"/>
  <c r="AD20" i="1" s="1"/>
  <c r="AD21" i="1" a="1"/>
  <c r="AD21" i="1" s="1"/>
  <c r="AD22" i="1" a="1"/>
  <c r="AD22" i="1" s="1"/>
  <c r="AD23" i="1" a="1"/>
  <c r="AD23" i="1" s="1"/>
  <c r="AD24" i="1" a="1"/>
  <c r="AD24" i="1" s="1"/>
  <c r="AN24" i="1" s="1"/>
  <c r="AD25" i="1" a="1"/>
  <c r="AD25" i="1" s="1"/>
  <c r="AD26" i="1" a="1"/>
  <c r="AD26" i="1" s="1"/>
  <c r="AD27" i="1" a="1"/>
  <c r="AD27" i="1" s="1"/>
  <c r="AD28" i="1" a="1"/>
  <c r="AD28" i="1" s="1"/>
  <c r="AD29" i="1" a="1"/>
  <c r="AD29" i="1" s="1"/>
  <c r="AD30" i="1" a="1"/>
  <c r="AD30" i="1" s="1"/>
  <c r="AN30" i="1" s="1"/>
  <c r="AD31" i="1" a="1"/>
  <c r="AD31" i="1" s="1"/>
  <c r="AD32" i="1" a="1"/>
  <c r="AD32" i="1" s="1"/>
  <c r="AN32" i="1" s="1"/>
  <c r="AD33" i="1" a="1"/>
  <c r="AD33" i="1" s="1"/>
  <c r="AD34" i="1" a="1"/>
  <c r="AD34" i="1" s="1"/>
  <c r="AD35" i="1" a="1"/>
  <c r="AD35" i="1" s="1"/>
  <c r="AD36" i="1" a="1"/>
  <c r="AD36" i="1" s="1"/>
  <c r="AD37" i="1" a="1"/>
  <c r="AD37" i="1" s="1"/>
  <c r="AD38" i="1" a="1"/>
  <c r="AD38" i="1" s="1"/>
  <c r="AN38" i="1" s="1"/>
  <c r="AD39" i="1" a="1"/>
  <c r="AD39" i="1" s="1"/>
  <c r="AD40" i="1" a="1"/>
  <c r="AD40" i="1" s="1"/>
  <c r="AN40" i="1" s="1"/>
  <c r="AD41" i="1" a="1"/>
  <c r="AD41" i="1" s="1"/>
  <c r="AD42" i="1" a="1"/>
  <c r="AD42" i="1" s="1"/>
  <c r="AD43" i="1" a="1"/>
  <c r="AD43" i="1" s="1"/>
  <c r="AD44" i="1" a="1"/>
  <c r="AD44" i="1" s="1"/>
  <c r="AD45" i="1" a="1"/>
  <c r="AD45" i="1" s="1"/>
  <c r="AD46" i="1" a="1"/>
  <c r="AD46" i="1" s="1"/>
  <c r="AN46" i="1" s="1"/>
  <c r="AD47" i="1" a="1"/>
  <c r="AD47" i="1" s="1"/>
  <c r="AD48" i="1" a="1"/>
  <c r="AD48" i="1" s="1"/>
  <c r="AN48" i="1" s="1"/>
  <c r="AD49" i="1" a="1"/>
  <c r="AD49" i="1" s="1"/>
  <c r="AD50" i="1" a="1"/>
  <c r="AD50" i="1" s="1"/>
  <c r="AD51" i="1" a="1"/>
  <c r="AD51" i="1" s="1"/>
  <c r="AD52" i="1" a="1"/>
  <c r="AD52" i="1" s="1"/>
  <c r="AD53" i="1" a="1"/>
  <c r="AD53" i="1" s="1"/>
  <c r="AD54" i="1" a="1"/>
  <c r="AD54" i="1" s="1"/>
  <c r="AN54" i="1" s="1"/>
  <c r="AD55" i="1" a="1"/>
  <c r="AD55" i="1" s="1"/>
  <c r="AD56" i="1" a="1"/>
  <c r="AD56" i="1" s="1"/>
  <c r="AN56" i="1" s="1"/>
  <c r="AD57" i="1" a="1"/>
  <c r="AD57" i="1" s="1"/>
  <c r="AD58" i="1" a="1"/>
  <c r="AD58" i="1" s="1"/>
  <c r="AD59" i="1" a="1"/>
  <c r="AD59" i="1" s="1"/>
  <c r="AD60" i="1" a="1"/>
  <c r="AD60" i="1" s="1"/>
  <c r="AD61" i="1" a="1"/>
  <c r="AD61" i="1" s="1"/>
  <c r="AD62" i="1" a="1"/>
  <c r="AD62" i="1" s="1"/>
  <c r="AN62" i="1" s="1"/>
  <c r="AD63" i="1" a="1"/>
  <c r="AD63" i="1" s="1"/>
  <c r="AD64" i="1" a="1"/>
  <c r="AD64" i="1" s="1"/>
  <c r="AN64" i="1" s="1"/>
  <c r="AD65" i="1" a="1"/>
  <c r="AD65" i="1" s="1"/>
  <c r="AD66" i="1" a="1"/>
  <c r="AD66" i="1" s="1"/>
  <c r="AD67" i="1" a="1"/>
  <c r="AD67" i="1" s="1"/>
  <c r="AD68" i="1" a="1"/>
  <c r="AD68" i="1" s="1"/>
  <c r="AD69" i="1" a="1"/>
  <c r="AD69" i="1" s="1"/>
  <c r="AD70" i="1" a="1"/>
  <c r="AD70" i="1" s="1"/>
  <c r="AN70" i="1" s="1"/>
  <c r="AD71" i="1" a="1"/>
  <c r="AD71" i="1" s="1"/>
  <c r="AD72" i="1" a="1"/>
  <c r="AD72" i="1" s="1"/>
  <c r="AN72" i="1" s="1"/>
  <c r="AD73" i="1" a="1"/>
  <c r="AD73" i="1" s="1"/>
  <c r="AD74" i="1" a="1"/>
  <c r="AD74" i="1" s="1"/>
  <c r="AD75" i="1" a="1"/>
  <c r="AD75" i="1" s="1"/>
  <c r="AD76" i="1" a="1"/>
  <c r="AD76" i="1" s="1"/>
  <c r="AD77" i="1" a="1"/>
  <c r="AD77" i="1" s="1"/>
  <c r="AD78" i="1" a="1"/>
  <c r="AD78" i="1" s="1"/>
  <c r="AN78" i="1" s="1"/>
  <c r="AD79" i="1" a="1"/>
  <c r="AD79" i="1" s="1"/>
  <c r="AD80" i="1" a="1"/>
  <c r="AD80" i="1" s="1"/>
  <c r="AN80" i="1" s="1"/>
  <c r="AD81" i="1" a="1"/>
  <c r="AD81" i="1" s="1"/>
  <c r="AD82" i="1" a="1"/>
  <c r="AD82" i="1" s="1"/>
  <c r="AD83" i="1" a="1"/>
  <c r="AD83" i="1" s="1"/>
  <c r="AD84" i="1" a="1"/>
  <c r="AD84" i="1" s="1"/>
  <c r="AD85" i="1" a="1"/>
  <c r="AD85" i="1" s="1"/>
  <c r="AD86" i="1" a="1"/>
  <c r="AD86" i="1" s="1"/>
  <c r="AN86" i="1" s="1"/>
  <c r="AD87" i="1" a="1"/>
  <c r="AD87" i="1" s="1"/>
  <c r="AD88" i="1" a="1"/>
  <c r="AD88" i="1" s="1"/>
  <c r="AN88" i="1" s="1"/>
  <c r="AD89" i="1" a="1"/>
  <c r="AD89" i="1" s="1"/>
  <c r="AD90" i="1" a="1"/>
  <c r="AD90" i="1" s="1"/>
  <c r="AD91" i="1" a="1"/>
  <c r="AD91" i="1" s="1"/>
  <c r="AD92" i="1" a="1"/>
  <c r="AD92" i="1" s="1"/>
  <c r="AD93" i="1" a="1"/>
  <c r="AD93" i="1" s="1"/>
  <c r="AD94" i="1" a="1"/>
  <c r="AD94" i="1" s="1"/>
  <c r="AN94" i="1" s="1"/>
  <c r="AD95" i="1" a="1"/>
  <c r="AD95" i="1" s="1"/>
  <c r="AD96" i="1" a="1"/>
  <c r="AD96" i="1" s="1"/>
  <c r="AN96" i="1" s="1"/>
  <c r="AD97" i="1" a="1"/>
  <c r="AD97" i="1" s="1"/>
  <c r="AD98" i="1" a="1"/>
  <c r="AD98" i="1" s="1"/>
  <c r="AD99" i="1" a="1"/>
  <c r="AD99" i="1" s="1"/>
  <c r="AD100" i="1" a="1"/>
  <c r="AD100" i="1" s="1"/>
  <c r="AD101" i="1" a="1"/>
  <c r="AD101" i="1" s="1"/>
  <c r="AD102" i="1" a="1"/>
  <c r="AD102" i="1" s="1"/>
  <c r="AN102" i="1" s="1"/>
  <c r="AD103" i="1" a="1"/>
  <c r="AD103" i="1" s="1"/>
  <c r="AD104" i="1" a="1"/>
  <c r="AD104" i="1" s="1"/>
  <c r="AN104" i="1" s="1"/>
  <c r="AD105" i="1" a="1"/>
  <c r="AD105" i="1" s="1"/>
  <c r="AD106" i="1" a="1"/>
  <c r="AD106" i="1" s="1"/>
  <c r="AD107" i="1" a="1"/>
  <c r="AD107" i="1" s="1"/>
  <c r="AD108" i="1" a="1"/>
  <c r="AD108" i="1" s="1"/>
  <c r="AD109" i="1" a="1"/>
  <c r="AD109" i="1" s="1"/>
  <c r="AD110" i="1" a="1"/>
  <c r="AD110" i="1" s="1"/>
  <c r="AN110" i="1" s="1"/>
  <c r="AD111" i="1" a="1"/>
  <c r="AD111" i="1" s="1"/>
  <c r="AD112" i="1" a="1"/>
  <c r="AD112" i="1" s="1"/>
  <c r="AN112" i="1" s="1"/>
  <c r="AD113" i="1" a="1"/>
  <c r="AD113" i="1" s="1"/>
  <c r="AD114" i="1" a="1"/>
  <c r="AD114" i="1" s="1"/>
  <c r="AD115" i="1" a="1"/>
  <c r="AD115" i="1" s="1"/>
  <c r="AD116" i="1" a="1"/>
  <c r="AD116" i="1" s="1"/>
  <c r="AD117" i="1" a="1"/>
  <c r="AD117" i="1" s="1"/>
  <c r="AD118" i="1" a="1"/>
  <c r="AD118" i="1" s="1"/>
  <c r="AN118" i="1" s="1"/>
  <c r="AD119" i="1" a="1"/>
  <c r="AD119" i="1" s="1"/>
  <c r="AD120" i="1" a="1"/>
  <c r="AD120" i="1" s="1"/>
  <c r="AN120" i="1" s="1"/>
  <c r="AD121" i="1" a="1"/>
  <c r="AD121" i="1" s="1"/>
  <c r="AD122" i="1" a="1"/>
  <c r="AD122" i="1" s="1"/>
  <c r="AD123" i="1" a="1"/>
  <c r="AD123" i="1" s="1"/>
  <c r="AD124" i="1" a="1"/>
  <c r="AD124" i="1" s="1"/>
  <c r="AD125" i="1" a="1"/>
  <c r="AD125" i="1" s="1"/>
  <c r="AD126" i="1" a="1"/>
  <c r="AD126" i="1" s="1"/>
  <c r="AN126" i="1" s="1"/>
  <c r="AD127" i="1" a="1"/>
  <c r="AD127" i="1" s="1"/>
  <c r="AD128" i="1" a="1"/>
  <c r="AD128" i="1" s="1"/>
  <c r="AN128" i="1" s="1"/>
  <c r="AD129" i="1" a="1"/>
  <c r="AD129" i="1" s="1"/>
  <c r="AD130" i="1" a="1"/>
  <c r="AD130" i="1" s="1"/>
  <c r="AD131" i="1" a="1"/>
  <c r="AD131" i="1" s="1"/>
  <c r="AD132" i="1" a="1"/>
  <c r="AD132" i="1" s="1"/>
  <c r="AD133" i="1" a="1"/>
  <c r="AD133" i="1" s="1"/>
  <c r="AD134" i="1" a="1"/>
  <c r="AD134" i="1" s="1"/>
  <c r="AN134" i="1" s="1"/>
  <c r="AD135" i="1" a="1"/>
  <c r="AD135" i="1" s="1"/>
  <c r="AD136" i="1" a="1"/>
  <c r="AD136" i="1" s="1"/>
  <c r="AN136" i="1" s="1"/>
  <c r="AD137" i="1" a="1"/>
  <c r="AD137" i="1" s="1"/>
  <c r="AD138" i="1" a="1"/>
  <c r="AD138" i="1" s="1"/>
  <c r="AD139" i="1" a="1"/>
  <c r="AD139" i="1" s="1"/>
  <c r="AD140" i="1" a="1"/>
  <c r="AD140" i="1" s="1"/>
  <c r="AD141" i="1" a="1"/>
  <c r="AD141" i="1" s="1"/>
  <c r="AD142" i="1" a="1"/>
  <c r="AD142" i="1" s="1"/>
  <c r="AN142" i="1" s="1"/>
  <c r="AD143" i="1" a="1"/>
  <c r="AD143" i="1" s="1"/>
  <c r="AD144" i="1" a="1"/>
  <c r="AD144" i="1" s="1"/>
  <c r="AN144" i="1" s="1"/>
  <c r="AD145" i="1" a="1"/>
  <c r="AD145" i="1" s="1"/>
  <c r="AD146" i="1" a="1"/>
  <c r="AD146" i="1" s="1"/>
  <c r="AD147" i="1" a="1"/>
  <c r="AD147" i="1" s="1"/>
  <c r="AD148" i="1" a="1"/>
  <c r="AD148" i="1" s="1"/>
  <c r="AD149" i="1" a="1"/>
  <c r="AD149" i="1" s="1"/>
  <c r="AD150" i="1" a="1"/>
  <c r="AD150" i="1" s="1"/>
  <c r="AN150" i="1" s="1"/>
  <c r="AD151" i="1" a="1"/>
  <c r="AD151" i="1" s="1"/>
  <c r="AD152" i="1" a="1"/>
  <c r="AD152" i="1" s="1"/>
  <c r="AN152" i="1" s="1"/>
  <c r="AD153" i="1" a="1"/>
  <c r="AD153" i="1" s="1"/>
  <c r="AD154" i="1" a="1"/>
  <c r="AD154" i="1" s="1"/>
  <c r="AD155" i="1" a="1"/>
  <c r="AD155" i="1" s="1"/>
  <c r="AD156" i="1" a="1"/>
  <c r="AD156" i="1" s="1"/>
  <c r="AD157" i="1" a="1"/>
  <c r="AD157" i="1" s="1"/>
  <c r="AD158" i="1" a="1"/>
  <c r="AD158" i="1" s="1"/>
  <c r="AN158" i="1" s="1"/>
  <c r="AD159" i="1" a="1"/>
  <c r="AD159" i="1" s="1"/>
  <c r="AD160" i="1" a="1"/>
  <c r="AD160" i="1" s="1"/>
  <c r="AN160" i="1" s="1"/>
  <c r="AD161" i="1" a="1"/>
  <c r="AD161" i="1" s="1"/>
  <c r="AD162" i="1" a="1"/>
  <c r="AD162" i="1" s="1"/>
  <c r="AD163" i="1" a="1"/>
  <c r="AD163" i="1" s="1"/>
  <c r="AD164" i="1" a="1"/>
  <c r="AD164" i="1" s="1"/>
  <c r="AD165" i="1" a="1"/>
  <c r="AD165" i="1" s="1"/>
  <c r="AD166" i="1" a="1"/>
  <c r="AD166" i="1" s="1"/>
  <c r="AN166" i="1" s="1"/>
  <c r="AD167" i="1" a="1"/>
  <c r="AD167" i="1" s="1"/>
  <c r="AD168" i="1" a="1"/>
  <c r="AD168" i="1" s="1"/>
  <c r="AN168" i="1" s="1"/>
  <c r="AD169" i="1" a="1"/>
  <c r="AD169" i="1" s="1"/>
  <c r="AD170" i="1" a="1"/>
  <c r="AD170" i="1" s="1"/>
  <c r="AD171" i="1" a="1"/>
  <c r="AD171" i="1" s="1"/>
  <c r="AD172" i="1" a="1"/>
  <c r="AD172" i="1" s="1"/>
  <c r="AD173" i="1" a="1"/>
  <c r="AD173" i="1" s="1"/>
  <c r="AD174" i="1" a="1"/>
  <c r="AD174" i="1" s="1"/>
  <c r="AN174" i="1" s="1"/>
  <c r="AD175" i="1" a="1"/>
  <c r="AD175" i="1" s="1"/>
  <c r="AD176" i="1" a="1"/>
  <c r="AD176" i="1" s="1"/>
  <c r="AN176" i="1" s="1"/>
  <c r="AD177" i="1" a="1"/>
  <c r="AD177" i="1" s="1"/>
  <c r="AD178" i="1" a="1"/>
  <c r="AD178" i="1" s="1"/>
  <c r="AD179" i="1" a="1"/>
  <c r="AD179" i="1" s="1"/>
  <c r="AD180" i="1" a="1"/>
  <c r="AD180" i="1" s="1"/>
  <c r="AD181" i="1" a="1"/>
  <c r="AD181" i="1" s="1"/>
  <c r="AD182" i="1" a="1"/>
  <c r="AD182" i="1" s="1"/>
  <c r="AN182" i="1" s="1"/>
  <c r="AD183" i="1" a="1"/>
  <c r="AD183" i="1" s="1"/>
  <c r="AD184" i="1" a="1"/>
  <c r="AD184" i="1" s="1"/>
  <c r="AN184" i="1" s="1"/>
  <c r="AD185" i="1" a="1"/>
  <c r="AD185" i="1" s="1"/>
  <c r="AD186" i="1" a="1"/>
  <c r="AD186" i="1" s="1"/>
  <c r="AD187" i="1" a="1"/>
  <c r="AD187" i="1" s="1"/>
  <c r="AD188" i="1" a="1"/>
  <c r="AD188" i="1" s="1"/>
  <c r="AD189" i="1" a="1"/>
  <c r="AD189" i="1" s="1"/>
  <c r="AD190" i="1" a="1"/>
  <c r="AD190" i="1" s="1"/>
  <c r="AN190" i="1" s="1"/>
  <c r="AD191" i="1" a="1"/>
  <c r="AD191" i="1" s="1"/>
  <c r="AD192" i="1" a="1"/>
  <c r="AD192" i="1" s="1"/>
  <c r="AN192" i="1" s="1"/>
  <c r="AD193" i="1" a="1"/>
  <c r="AD193" i="1" s="1"/>
  <c r="AD194" i="1" a="1"/>
  <c r="AD194" i="1" s="1"/>
  <c r="AD195" i="1" a="1"/>
  <c r="AD195" i="1" s="1"/>
  <c r="AD196" i="1" a="1"/>
  <c r="AD196" i="1" s="1"/>
  <c r="AD197" i="1" a="1"/>
  <c r="AD197" i="1" s="1"/>
  <c r="AD198" i="1" a="1"/>
  <c r="AD198" i="1" s="1"/>
  <c r="AN198" i="1" s="1"/>
  <c r="AD199" i="1" a="1"/>
  <c r="AD199" i="1" s="1"/>
  <c r="AD200" i="1" a="1"/>
  <c r="AD200" i="1" s="1"/>
  <c r="AN200" i="1" s="1"/>
  <c r="AD201" i="1" a="1"/>
  <c r="AD201" i="1" s="1"/>
  <c r="AD202" i="1" a="1"/>
  <c r="AD202" i="1" s="1"/>
  <c r="AD203" i="1" a="1"/>
  <c r="AD203" i="1" s="1"/>
  <c r="AD204" i="1" a="1"/>
  <c r="AD204" i="1" s="1"/>
  <c r="AD205" i="1" a="1"/>
  <c r="AD205" i="1" s="1"/>
  <c r="AD206" i="1" a="1"/>
  <c r="AD206" i="1" s="1"/>
  <c r="AN206" i="1" s="1"/>
  <c r="AD207" i="1" a="1"/>
  <c r="AD207" i="1" s="1"/>
  <c r="AD208" i="1" a="1"/>
  <c r="AD208" i="1" s="1"/>
  <c r="AN208" i="1" s="1"/>
  <c r="AD209" i="1" a="1"/>
  <c r="AD209" i="1" s="1"/>
  <c r="AD210" i="1" a="1"/>
  <c r="AD210" i="1" s="1"/>
  <c r="AD211" i="1" a="1"/>
  <c r="AD211" i="1" s="1"/>
  <c r="AD212" i="1" a="1"/>
  <c r="AD212" i="1" s="1"/>
  <c r="AD213" i="1" a="1"/>
  <c r="AD213" i="1" s="1"/>
  <c r="AD214" i="1" a="1"/>
  <c r="AD214" i="1" s="1"/>
  <c r="AN214" i="1" s="1"/>
  <c r="AD215" i="1" a="1"/>
  <c r="AD215" i="1" s="1"/>
  <c r="AD216" i="1" a="1"/>
  <c r="AD216" i="1" s="1"/>
  <c r="AD217" i="1" a="1"/>
  <c r="AD217" i="1" s="1"/>
  <c r="AD218" i="1" a="1"/>
  <c r="AD218" i="1" s="1"/>
  <c r="AD219" i="1" a="1"/>
  <c r="AD219" i="1" s="1"/>
  <c r="AD220" i="1" a="1"/>
  <c r="AD220" i="1" s="1"/>
  <c r="AD221" i="1" a="1"/>
  <c r="AD221" i="1" s="1"/>
  <c r="AD222" i="1" a="1"/>
  <c r="AD222" i="1" s="1"/>
  <c r="AN222" i="1" s="1"/>
  <c r="AD223" i="1" a="1"/>
  <c r="AD223" i="1" s="1"/>
  <c r="AD224" i="1" a="1"/>
  <c r="AD224" i="1" s="1"/>
  <c r="AD225" i="1" a="1"/>
  <c r="AD225" i="1" s="1"/>
  <c r="AD226" i="1" a="1"/>
  <c r="AD226" i="1" s="1"/>
  <c r="AD227" i="1" a="1"/>
  <c r="AD227" i="1" s="1"/>
  <c r="AD228" i="1" a="1"/>
  <c r="AD228" i="1" s="1"/>
  <c r="AD229" i="1" a="1"/>
  <c r="AD229" i="1" s="1"/>
  <c r="AD230" i="1" a="1"/>
  <c r="AD230" i="1" s="1"/>
  <c r="AN230" i="1" s="1"/>
  <c r="AD231" i="1" a="1"/>
  <c r="AD231" i="1" s="1"/>
  <c r="AH231" i="1" s="1"/>
  <c r="AD232" i="1" a="1"/>
  <c r="AD232" i="1" s="1"/>
  <c r="AD233" i="1" a="1"/>
  <c r="AD233" i="1" s="1"/>
  <c r="AD234" i="1" a="1"/>
  <c r="AD234" i="1" s="1"/>
  <c r="AD235" i="1" a="1"/>
  <c r="AD235" i="1" s="1"/>
  <c r="AD236" i="1" a="1"/>
  <c r="AD236" i="1" s="1"/>
  <c r="AD237" i="1" a="1"/>
  <c r="AD237" i="1" s="1"/>
  <c r="AD238" i="1" a="1"/>
  <c r="AD238" i="1" s="1"/>
  <c r="AN238" i="1" s="1"/>
  <c r="AD239" i="1" a="1"/>
  <c r="AD239" i="1" s="1"/>
  <c r="AD240" i="1" a="1"/>
  <c r="AD240" i="1" s="1"/>
  <c r="AD241" i="1" a="1"/>
  <c r="AD241" i="1" s="1"/>
  <c r="AD242" i="1" a="1"/>
  <c r="AD242" i="1" s="1"/>
  <c r="AD243" i="1" a="1"/>
  <c r="AD243" i="1" s="1"/>
  <c r="AD244" i="1" a="1"/>
  <c r="AD244" i="1" s="1"/>
  <c r="AD245" i="1" a="1"/>
  <c r="AD245" i="1" s="1"/>
  <c r="AD246" i="1" a="1"/>
  <c r="AD246" i="1" s="1"/>
  <c r="AN246" i="1" s="1"/>
  <c r="AD247" i="1" a="1"/>
  <c r="AD247" i="1" s="1"/>
  <c r="AD248" i="1" a="1"/>
  <c r="AD248" i="1" s="1"/>
  <c r="AD249" i="1" a="1"/>
  <c r="AD249" i="1" s="1"/>
  <c r="AD250" i="1" a="1"/>
  <c r="AD250" i="1" s="1"/>
  <c r="AD251" i="1" a="1"/>
  <c r="AD251" i="1" s="1"/>
  <c r="AD252" i="1" a="1"/>
  <c r="AD252" i="1" s="1"/>
  <c r="AD253" i="1" a="1"/>
  <c r="AD253" i="1" s="1"/>
  <c r="AD254" i="1" a="1"/>
  <c r="AD254" i="1" s="1"/>
  <c r="AN254" i="1" s="1"/>
  <c r="AD255" i="1" a="1"/>
  <c r="AD255" i="1" s="1"/>
  <c r="AD256" i="1" a="1"/>
  <c r="AD256" i="1" s="1"/>
  <c r="AD257" i="1" a="1"/>
  <c r="AD257" i="1" s="1"/>
  <c r="AD258" i="1" a="1"/>
  <c r="AD258" i="1" s="1"/>
  <c r="AD259" i="1" a="1"/>
  <c r="AD259" i="1" s="1"/>
  <c r="AD260" i="1" a="1"/>
  <c r="AD260" i="1" s="1"/>
  <c r="AD261" i="1" a="1"/>
  <c r="AD261" i="1" s="1"/>
  <c r="AD262" i="1" a="1"/>
  <c r="AD262" i="1" s="1"/>
  <c r="AN262" i="1" s="1"/>
  <c r="AD263" i="1" a="1"/>
  <c r="AD263" i="1" s="1"/>
  <c r="AD264" i="1" a="1"/>
  <c r="AD264" i="1" s="1"/>
  <c r="AD265" i="1" a="1"/>
  <c r="AD265" i="1" s="1"/>
  <c r="AD266" i="1" a="1"/>
  <c r="AD266" i="1" s="1"/>
  <c r="AD267" i="1" a="1"/>
  <c r="AD267" i="1" s="1"/>
  <c r="AD268" i="1" a="1"/>
  <c r="AD268" i="1" s="1"/>
  <c r="AD269" i="1" a="1"/>
  <c r="AD269" i="1" s="1"/>
  <c r="AD270" i="1" a="1"/>
  <c r="AD270" i="1" s="1"/>
  <c r="AN270" i="1" s="1"/>
  <c r="AD271" i="1" a="1"/>
  <c r="AD271" i="1" s="1"/>
  <c r="AD272" i="1" a="1"/>
  <c r="AD272" i="1" s="1"/>
  <c r="AD273" i="1" a="1"/>
  <c r="AD273" i="1" s="1"/>
  <c r="AD274" i="1" a="1"/>
  <c r="AD274" i="1" s="1"/>
  <c r="AD275" i="1" a="1"/>
  <c r="AD275" i="1" s="1"/>
  <c r="AD276" i="1" a="1"/>
  <c r="AD276" i="1" s="1"/>
  <c r="AD277" i="1" a="1"/>
  <c r="AD277" i="1" s="1"/>
  <c r="AD278" i="1" a="1"/>
  <c r="AD278" i="1" s="1"/>
  <c r="AD279" i="1" a="1"/>
  <c r="AD279" i="1" s="1"/>
  <c r="AD280" i="1" a="1"/>
  <c r="AD280" i="1" s="1"/>
  <c r="AD281" i="1" a="1"/>
  <c r="AD281" i="1" s="1"/>
  <c r="AD282" i="1" a="1"/>
  <c r="AD282" i="1" s="1"/>
  <c r="AD283" i="1" a="1"/>
  <c r="AD283" i="1" s="1"/>
  <c r="AD284" i="1" a="1"/>
  <c r="AD284" i="1" s="1"/>
  <c r="AD285" i="1" a="1"/>
  <c r="AD285" i="1" s="1"/>
  <c r="AD286" i="1" a="1"/>
  <c r="AD286" i="1" s="1"/>
  <c r="AN286" i="1" s="1"/>
  <c r="AD287" i="1" a="1"/>
  <c r="AD287" i="1" s="1"/>
  <c r="AD288" i="1" a="1"/>
  <c r="AD288" i="1" s="1"/>
  <c r="AD289" i="1" a="1"/>
  <c r="AD289" i="1" s="1"/>
  <c r="AD290" i="1" a="1"/>
  <c r="AD290" i="1" s="1"/>
  <c r="AD291" i="1" a="1"/>
  <c r="AD291" i="1" s="1"/>
  <c r="AD292" i="1" a="1"/>
  <c r="AD292" i="1" s="1"/>
  <c r="AD293" i="1" a="1"/>
  <c r="AD293" i="1" s="1"/>
  <c r="AD294" i="1" a="1"/>
  <c r="AD294" i="1" s="1"/>
  <c r="AN294" i="1" s="1"/>
  <c r="AD295" i="1" a="1"/>
  <c r="AD295" i="1" s="1"/>
  <c r="AD296" i="1" a="1"/>
  <c r="AD296" i="1" s="1"/>
  <c r="AD297" i="1" a="1"/>
  <c r="AD297" i="1" s="1"/>
  <c r="AD298" i="1" a="1"/>
  <c r="AD298" i="1" s="1"/>
  <c r="AD299" i="1" a="1"/>
  <c r="AD299" i="1" s="1"/>
  <c r="AD300" i="1" a="1"/>
  <c r="AD300" i="1" s="1"/>
  <c r="AD301" i="1" a="1"/>
  <c r="AD301" i="1" s="1"/>
  <c r="AD302" i="1" a="1"/>
  <c r="AD302" i="1" s="1"/>
  <c r="AN302" i="1" s="1"/>
  <c r="AD303" i="1" a="1"/>
  <c r="AD303" i="1" s="1"/>
  <c r="AD304" i="1" a="1"/>
  <c r="AD304" i="1" s="1"/>
  <c r="AD305" i="1" a="1"/>
  <c r="AD305" i="1" s="1"/>
  <c r="AD306" i="1" a="1"/>
  <c r="AD306" i="1" s="1"/>
  <c r="AD307" i="1" a="1"/>
  <c r="AD307" i="1" s="1"/>
  <c r="AD308" i="1" a="1"/>
  <c r="AD308" i="1" s="1"/>
  <c r="AD309" i="1" a="1"/>
  <c r="AD309" i="1" s="1"/>
  <c r="AD310" i="1" a="1"/>
  <c r="AD310" i="1" s="1"/>
  <c r="AN310" i="1" s="1"/>
  <c r="AD311" i="1" a="1"/>
  <c r="AD311" i="1" s="1"/>
  <c r="AD312" i="1" a="1"/>
  <c r="AD312" i="1" s="1"/>
  <c r="AD313" i="1" a="1"/>
  <c r="AD313" i="1" s="1"/>
  <c r="AD314" i="1" a="1"/>
  <c r="AD314" i="1" s="1"/>
  <c r="AD315" i="1" a="1"/>
  <c r="AD315" i="1" s="1"/>
  <c r="AD316" i="1" a="1"/>
  <c r="AD316" i="1" s="1"/>
  <c r="AD317" i="1" a="1"/>
  <c r="AD317" i="1" s="1"/>
  <c r="AD318" i="1" a="1"/>
  <c r="AD318" i="1" s="1"/>
  <c r="AN318" i="1" s="1"/>
  <c r="AD319" i="1" a="1"/>
  <c r="AD319" i="1" s="1"/>
  <c r="AD320" i="1" a="1"/>
  <c r="AD320" i="1" s="1"/>
  <c r="AD321" i="1" a="1"/>
  <c r="AD321" i="1" s="1"/>
  <c r="AD322" i="1" a="1"/>
  <c r="AD322" i="1" s="1"/>
  <c r="AD323" i="1" a="1"/>
  <c r="AD323" i="1" s="1"/>
  <c r="AD324" i="1" a="1"/>
  <c r="AD324" i="1" s="1"/>
  <c r="AD325" i="1" a="1"/>
  <c r="AD325" i="1" s="1"/>
  <c r="AD326" i="1" a="1"/>
  <c r="AD326" i="1" s="1"/>
  <c r="AN326" i="1" s="1"/>
  <c r="AD327" i="1" a="1"/>
  <c r="AD327" i="1" s="1"/>
  <c r="AD328" i="1" a="1"/>
  <c r="AD328" i="1" s="1"/>
  <c r="AD329" i="1" a="1"/>
  <c r="AD329" i="1" s="1"/>
  <c r="AD330" i="1" a="1"/>
  <c r="AD330" i="1" s="1"/>
  <c r="AD331" i="1" a="1"/>
  <c r="AD331" i="1" s="1"/>
  <c r="AD332" i="1" a="1"/>
  <c r="AD332" i="1" s="1"/>
  <c r="AD333" i="1" a="1"/>
  <c r="AD333" i="1" s="1"/>
  <c r="AD334" i="1" a="1"/>
  <c r="AD334" i="1" s="1"/>
  <c r="AN334" i="1" s="1"/>
  <c r="AD335" i="1" a="1"/>
  <c r="AD335" i="1" s="1"/>
  <c r="AD336" i="1" a="1"/>
  <c r="AD336" i="1" s="1"/>
  <c r="AD337" i="1" a="1"/>
  <c r="AD337" i="1" s="1"/>
  <c r="AD338" i="1" a="1"/>
  <c r="AD338" i="1" s="1"/>
  <c r="AD339" i="1" a="1"/>
  <c r="AD339" i="1" s="1"/>
  <c r="AD340" i="1" a="1"/>
  <c r="AD340" i="1" s="1"/>
  <c r="AD341" i="1" a="1"/>
  <c r="AD341" i="1" s="1"/>
  <c r="AD342" i="1" a="1"/>
  <c r="AD342" i="1" s="1"/>
  <c r="AN342" i="1" s="1"/>
  <c r="AD343" i="1" a="1"/>
  <c r="AD343" i="1" s="1"/>
  <c r="AD344" i="1" a="1"/>
  <c r="AD344" i="1" s="1"/>
  <c r="AD345" i="1" a="1"/>
  <c r="AD345" i="1" s="1"/>
  <c r="AD346" i="1" a="1"/>
  <c r="AD346" i="1" s="1"/>
  <c r="AD347" i="1" a="1"/>
  <c r="AD347" i="1" s="1"/>
  <c r="AD348" i="1" a="1"/>
  <c r="AD348" i="1" s="1"/>
  <c r="AD349" i="1" a="1"/>
  <c r="AD349" i="1" s="1"/>
  <c r="AD350" i="1" a="1"/>
  <c r="AD350" i="1" s="1"/>
  <c r="AN350" i="1" s="1"/>
  <c r="AD351" i="1" a="1"/>
  <c r="AD351" i="1" s="1"/>
  <c r="AD352" i="1" a="1"/>
  <c r="AD352" i="1" s="1"/>
  <c r="AD353" i="1" a="1"/>
  <c r="AD353" i="1" s="1"/>
  <c r="AD354" i="1" a="1"/>
  <c r="AD354" i="1" s="1"/>
  <c r="AD355" i="1" a="1"/>
  <c r="AD355" i="1" s="1"/>
  <c r="AD356" i="1" a="1"/>
  <c r="AD356" i="1" s="1"/>
  <c r="AD357" i="1" a="1"/>
  <c r="AD357" i="1" s="1"/>
  <c r="AD358" i="1" a="1"/>
  <c r="AD358" i="1" s="1"/>
  <c r="AN358" i="1" s="1"/>
  <c r="AD359" i="1" a="1"/>
  <c r="AD359" i="1" s="1"/>
  <c r="AD360" i="1" a="1"/>
  <c r="AD360" i="1" s="1"/>
  <c r="AD361" i="1" a="1"/>
  <c r="AD361" i="1" s="1"/>
  <c r="AD362" i="1" a="1"/>
  <c r="AD362" i="1" s="1"/>
  <c r="AD363" i="1" a="1"/>
  <c r="AD363" i="1" s="1"/>
  <c r="AD364" i="1" a="1"/>
  <c r="AD364" i="1" s="1"/>
  <c r="AD365" i="1" a="1"/>
  <c r="AD365" i="1" s="1"/>
  <c r="AD366" i="1" a="1"/>
  <c r="AD366" i="1" s="1"/>
  <c r="AN366" i="1" s="1"/>
  <c r="AD367" i="1" a="1"/>
  <c r="AD367" i="1" s="1"/>
  <c r="AD368" i="1" a="1"/>
  <c r="AD368" i="1" s="1"/>
  <c r="AD369" i="1" a="1"/>
  <c r="AD369" i="1" s="1"/>
  <c r="AD370" i="1" a="1"/>
  <c r="AD370" i="1" s="1"/>
  <c r="AD371" i="1" a="1"/>
  <c r="AD371" i="1" s="1"/>
  <c r="AD372" i="1" a="1"/>
  <c r="AD372" i="1" s="1"/>
  <c r="AD373" i="1" a="1"/>
  <c r="AD373" i="1" s="1"/>
  <c r="AD374" i="1" a="1"/>
  <c r="AD374" i="1" s="1"/>
  <c r="AN374" i="1" s="1"/>
  <c r="AD375" i="1" a="1"/>
  <c r="AD375" i="1" s="1"/>
  <c r="AD376" i="1" a="1"/>
  <c r="AD376" i="1" s="1"/>
  <c r="AD377" i="1" a="1"/>
  <c r="AD377" i="1" s="1"/>
  <c r="AN377" i="1" s="1"/>
  <c r="AD378" i="1" a="1"/>
  <c r="AD378" i="1" s="1"/>
  <c r="AD379" i="1" a="1"/>
  <c r="AD379" i="1" s="1"/>
  <c r="AD380" i="1" a="1"/>
  <c r="AD380" i="1" s="1"/>
  <c r="AD381" i="1" a="1"/>
  <c r="AD381" i="1" s="1"/>
  <c r="AD382" i="1" a="1"/>
  <c r="AD382" i="1" s="1"/>
  <c r="AN382" i="1" s="1"/>
  <c r="AD383" i="1" a="1"/>
  <c r="AD383" i="1" s="1"/>
  <c r="AD384" i="1" a="1"/>
  <c r="AD384" i="1" s="1"/>
  <c r="AD385" i="1" a="1"/>
  <c r="AD385" i="1" s="1"/>
  <c r="AN385" i="1" s="1"/>
  <c r="AD386" i="1" a="1"/>
  <c r="AD386" i="1" s="1"/>
  <c r="AD387" i="1" a="1"/>
  <c r="AD387" i="1" s="1"/>
  <c r="AD388" i="1" a="1"/>
  <c r="AD388" i="1" s="1"/>
  <c r="AD389" i="1" a="1"/>
  <c r="AD389" i="1" s="1"/>
  <c r="AD390" i="1" a="1"/>
  <c r="AD390" i="1" s="1"/>
  <c r="AN390" i="1" s="1"/>
  <c r="AD391" i="1" a="1"/>
  <c r="AD391" i="1" s="1"/>
  <c r="AD392" i="1" a="1"/>
  <c r="AD392" i="1" s="1"/>
  <c r="AD393" i="1" a="1"/>
  <c r="AD393" i="1" s="1"/>
  <c r="AN393" i="1" s="1"/>
  <c r="AD394" i="1" a="1"/>
  <c r="AD394" i="1" s="1"/>
  <c r="AD395" i="1" a="1"/>
  <c r="AD395" i="1" s="1"/>
  <c r="AD396" i="1" a="1"/>
  <c r="AD396" i="1" s="1"/>
  <c r="AD397" i="1" a="1"/>
  <c r="AD397" i="1" s="1"/>
  <c r="AD398" i="1" a="1"/>
  <c r="AD398" i="1" s="1"/>
  <c r="AN398" i="1" s="1"/>
  <c r="AD399" i="1" a="1"/>
  <c r="AD399" i="1" s="1"/>
  <c r="AD400" i="1" a="1"/>
  <c r="AD400" i="1" s="1"/>
  <c r="AD401" i="1" a="1"/>
  <c r="AD401" i="1" s="1"/>
  <c r="AN401" i="1" s="1"/>
  <c r="AD402" i="1" a="1"/>
  <c r="AD402" i="1" s="1"/>
  <c r="AD403" i="1" a="1"/>
  <c r="AD403" i="1" s="1"/>
  <c r="AD404" i="1" a="1"/>
  <c r="AD404" i="1" s="1"/>
  <c r="AD405" i="1" a="1"/>
  <c r="AD405" i="1" s="1"/>
  <c r="AD406" i="1" a="1"/>
  <c r="AD406" i="1" s="1"/>
  <c r="AN406" i="1" s="1"/>
  <c r="AD407" i="1" a="1"/>
  <c r="AD407" i="1" s="1"/>
  <c r="AD408" i="1" a="1"/>
  <c r="AD408" i="1" s="1"/>
  <c r="AD409" i="1" a="1"/>
  <c r="AD409" i="1" s="1"/>
  <c r="AN409" i="1" s="1"/>
  <c r="AD410" i="1" a="1"/>
  <c r="AD410" i="1" s="1"/>
  <c r="AD411" i="1" a="1"/>
  <c r="AD411" i="1" s="1"/>
  <c r="AD412" i="1" a="1"/>
  <c r="AD412" i="1" s="1"/>
  <c r="AD413" i="1" a="1"/>
  <c r="AD413" i="1" s="1"/>
  <c r="AD414" i="1" a="1"/>
  <c r="AD414" i="1" s="1"/>
  <c r="AN414" i="1" s="1"/>
  <c r="AD415" i="1" a="1"/>
  <c r="AD415" i="1" s="1"/>
  <c r="AD416" i="1" a="1"/>
  <c r="AD416" i="1" s="1"/>
  <c r="AD417" i="1" a="1"/>
  <c r="AD417" i="1" s="1"/>
  <c r="AN417" i="1" s="1"/>
  <c r="AD418" i="1" a="1"/>
  <c r="AD418" i="1" s="1"/>
  <c r="AD419" i="1" a="1"/>
  <c r="AD419" i="1" s="1"/>
  <c r="AD420" i="1" a="1"/>
  <c r="AD420" i="1" s="1"/>
  <c r="AD421" i="1" a="1"/>
  <c r="AD421" i="1" s="1"/>
  <c r="AD422" i="1" a="1"/>
  <c r="AD422" i="1" s="1"/>
  <c r="AN422" i="1" s="1"/>
  <c r="AD423" i="1" a="1"/>
  <c r="AD423" i="1" s="1"/>
  <c r="AD424" i="1" a="1"/>
  <c r="AD424" i="1" s="1"/>
  <c r="AD425" i="1" a="1"/>
  <c r="AD425" i="1" s="1"/>
  <c r="AN425" i="1" s="1"/>
  <c r="AD426" i="1" a="1"/>
  <c r="AD426" i="1" s="1"/>
  <c r="AD427" i="1" a="1"/>
  <c r="AD427" i="1" s="1"/>
  <c r="AD428" i="1" a="1"/>
  <c r="AD428" i="1" s="1"/>
  <c r="AD429" i="1" a="1"/>
  <c r="AD429" i="1" s="1"/>
  <c r="AD430" i="1" a="1"/>
  <c r="AD430" i="1" s="1"/>
  <c r="AN430" i="1" s="1"/>
  <c r="AD431" i="1" a="1"/>
  <c r="AD431" i="1" s="1"/>
  <c r="AD432" i="1" a="1"/>
  <c r="AD432" i="1" s="1"/>
  <c r="AD433" i="1" a="1"/>
  <c r="AD433" i="1" s="1"/>
  <c r="AN433" i="1" s="1"/>
  <c r="AD434" i="1" a="1"/>
  <c r="AD434" i="1" s="1"/>
  <c r="AD435" i="1" a="1"/>
  <c r="AD435" i="1" s="1"/>
  <c r="AD436" i="1" a="1"/>
  <c r="AD436" i="1" s="1"/>
  <c r="AD437" i="1" a="1"/>
  <c r="AD437" i="1" s="1"/>
  <c r="AD438" i="1" a="1"/>
  <c r="AD438" i="1" s="1"/>
  <c r="AN438" i="1" s="1"/>
  <c r="AD439" i="1" a="1"/>
  <c r="AD439" i="1" s="1"/>
  <c r="AD440" i="1" a="1"/>
  <c r="AD440" i="1" s="1"/>
  <c r="AD441" i="1" a="1"/>
  <c r="AD441" i="1" s="1"/>
  <c r="AN441" i="1" s="1"/>
  <c r="AD442" i="1" a="1"/>
  <c r="AD442" i="1" s="1"/>
  <c r="AD443" i="1" a="1"/>
  <c r="AD443" i="1" s="1"/>
  <c r="AD444" i="1" a="1"/>
  <c r="AD444" i="1" s="1"/>
  <c r="AD445" i="1" a="1"/>
  <c r="AD445" i="1" s="1"/>
  <c r="AD446" i="1" a="1"/>
  <c r="AD446" i="1" s="1"/>
  <c r="AN446" i="1" s="1"/>
  <c r="AD447" i="1" a="1"/>
  <c r="AD447" i="1" s="1"/>
  <c r="AD448" i="1" a="1"/>
  <c r="AD448" i="1" s="1"/>
  <c r="AD449" i="1" a="1"/>
  <c r="AD449" i="1" s="1"/>
  <c r="AN449" i="1" s="1"/>
  <c r="AD450" i="1" a="1"/>
  <c r="AD450" i="1" s="1"/>
  <c r="AD451" i="1" a="1"/>
  <c r="AD451" i="1" s="1"/>
  <c r="AD452" i="1" a="1"/>
  <c r="AD452" i="1" s="1"/>
  <c r="AD453" i="1" a="1"/>
  <c r="AD453" i="1" s="1"/>
  <c r="AD454" i="1" a="1"/>
  <c r="AD454" i="1" s="1"/>
  <c r="AN454" i="1" s="1"/>
  <c r="AD455" i="1" a="1"/>
  <c r="AD455" i="1" s="1"/>
  <c r="AD456" i="1" a="1"/>
  <c r="AD456" i="1" s="1"/>
  <c r="AD457" i="1" a="1"/>
  <c r="AD457" i="1" s="1"/>
  <c r="AN457" i="1" s="1"/>
  <c r="AD458" i="1" a="1"/>
  <c r="AD458" i="1" s="1"/>
  <c r="AD459" i="1" a="1"/>
  <c r="AD459" i="1" s="1"/>
  <c r="AD460" i="1" a="1"/>
  <c r="AD460" i="1" s="1"/>
  <c r="AD461" i="1" a="1"/>
  <c r="AD461" i="1" s="1"/>
  <c r="AD462" i="1" a="1"/>
  <c r="AD462" i="1" s="1"/>
  <c r="AN462" i="1" s="1"/>
  <c r="AD463" i="1" a="1"/>
  <c r="AD463" i="1" s="1"/>
  <c r="AD464" i="1" a="1"/>
  <c r="AD464" i="1" s="1"/>
  <c r="AD465" i="1" a="1"/>
  <c r="AD465" i="1" s="1"/>
  <c r="AN465" i="1" s="1"/>
  <c r="AD466" i="1" a="1"/>
  <c r="AD466" i="1" s="1"/>
  <c r="AD467" i="1" a="1"/>
  <c r="AD467" i="1" s="1"/>
  <c r="AD5" i="1" a="1"/>
  <c r="AD5" i="1" s="1"/>
  <c r="AN6" i="1" l="1"/>
  <c r="AN278" i="1"/>
  <c r="AK278" i="1"/>
  <c r="AN369" i="1"/>
  <c r="AN361" i="1"/>
  <c r="AN353" i="1"/>
  <c r="AN345" i="1"/>
  <c r="AN337" i="1"/>
  <c r="AN329" i="1"/>
  <c r="AN321" i="1"/>
  <c r="AN313" i="1"/>
  <c r="AN305" i="1"/>
  <c r="AN297" i="1"/>
  <c r="AN289" i="1"/>
  <c r="AN281" i="1"/>
  <c r="AN273" i="1"/>
  <c r="AN265" i="1"/>
  <c r="AN257" i="1"/>
  <c r="AN249" i="1"/>
  <c r="AN241" i="1"/>
  <c r="AN233" i="1"/>
  <c r="AN225" i="1"/>
  <c r="AN217" i="1"/>
  <c r="AN209" i="1"/>
  <c r="AN201" i="1"/>
  <c r="AN193" i="1"/>
  <c r="AN185" i="1"/>
  <c r="AN177" i="1"/>
  <c r="AN169" i="1"/>
  <c r="AN161" i="1"/>
  <c r="AN153" i="1"/>
  <c r="AN145" i="1"/>
  <c r="AN137" i="1"/>
  <c r="AN129" i="1"/>
  <c r="AN121" i="1"/>
  <c r="AN113" i="1"/>
  <c r="AN105" i="1"/>
  <c r="AN97" i="1"/>
  <c r="AN89" i="1"/>
  <c r="AN81" i="1"/>
  <c r="AN73" i="1"/>
  <c r="AN65" i="1"/>
  <c r="AN57" i="1"/>
  <c r="AN49" i="1"/>
  <c r="AN41" i="1"/>
  <c r="AN33" i="1"/>
  <c r="AN25" i="1"/>
  <c r="AN19" i="1"/>
  <c r="AN464" i="1"/>
  <c r="AN456" i="1"/>
  <c r="AN448" i="1"/>
  <c r="AN440" i="1"/>
  <c r="AN432" i="1"/>
  <c r="AN424" i="1"/>
  <c r="AN416" i="1"/>
  <c r="AN408" i="1"/>
  <c r="AN400" i="1"/>
  <c r="AN392" i="1"/>
  <c r="AN384" i="1"/>
  <c r="AN376" i="1"/>
  <c r="AN368" i="1"/>
  <c r="AN360" i="1"/>
  <c r="AN352" i="1"/>
  <c r="AN344" i="1"/>
  <c r="AN336" i="1"/>
  <c r="AN328" i="1"/>
  <c r="AN320" i="1"/>
  <c r="AN312" i="1"/>
  <c r="AN304" i="1"/>
  <c r="AN296" i="1"/>
  <c r="AN288" i="1"/>
  <c r="AN280" i="1"/>
  <c r="AN272" i="1"/>
  <c r="AN264" i="1"/>
  <c r="AN256" i="1"/>
  <c r="AN248" i="1"/>
  <c r="AN240" i="1"/>
  <c r="AN232" i="1"/>
  <c r="AN224" i="1"/>
  <c r="AN216" i="1"/>
  <c r="AN18" i="1"/>
  <c r="AN461" i="1"/>
  <c r="AN453" i="1"/>
  <c r="AN445" i="1"/>
  <c r="AN437" i="1"/>
  <c r="AN429" i="1"/>
  <c r="AN421" i="1"/>
  <c r="AN463" i="1"/>
  <c r="AN455" i="1"/>
  <c r="AN447" i="1"/>
  <c r="AN22" i="1"/>
  <c r="AN14" i="1"/>
  <c r="AN413" i="1"/>
  <c r="AN405" i="1"/>
  <c r="AN397" i="1"/>
  <c r="AN389" i="1"/>
  <c r="AN381" i="1"/>
  <c r="AN373" i="1"/>
  <c r="AN365" i="1"/>
  <c r="AN357" i="1"/>
  <c r="AN349" i="1"/>
  <c r="AN341" i="1"/>
  <c r="AN333" i="1"/>
  <c r="AN325" i="1"/>
  <c r="AN317" i="1"/>
  <c r="AN309" i="1"/>
  <c r="AN301" i="1"/>
  <c r="AN293" i="1"/>
  <c r="AN285" i="1"/>
  <c r="AN277" i="1"/>
  <c r="AN269" i="1"/>
  <c r="AN261" i="1"/>
  <c r="AN253" i="1"/>
  <c r="AN245" i="1"/>
  <c r="AN237" i="1"/>
  <c r="AN229" i="1"/>
  <c r="AN221" i="1"/>
  <c r="AN213" i="1"/>
  <c r="AN205" i="1"/>
  <c r="AN197" i="1"/>
  <c r="AN189" i="1"/>
  <c r="AN181" i="1"/>
  <c r="AN173" i="1"/>
  <c r="AN165" i="1"/>
  <c r="AN157" i="1"/>
  <c r="AN149" i="1"/>
  <c r="AN141" i="1"/>
  <c r="AN133" i="1"/>
  <c r="AN125" i="1"/>
  <c r="AN117" i="1"/>
  <c r="AN109" i="1"/>
  <c r="AN101" i="1"/>
  <c r="AN93" i="1"/>
  <c r="AN85" i="1"/>
  <c r="AN77" i="1"/>
  <c r="AN69" i="1"/>
  <c r="AN61" i="1"/>
  <c r="AN53" i="1"/>
  <c r="AN45" i="1"/>
  <c r="AN37" i="1"/>
  <c r="AN29" i="1"/>
  <c r="AN439" i="1"/>
  <c r="AN431" i="1"/>
  <c r="AN423" i="1"/>
  <c r="AN415" i="1"/>
  <c r="AN407" i="1"/>
  <c r="AN399" i="1"/>
  <c r="AN391" i="1"/>
  <c r="AN383" i="1"/>
  <c r="AN375" i="1"/>
  <c r="AN367" i="1"/>
  <c r="AN359" i="1"/>
  <c r="AN351" i="1"/>
  <c r="AN343" i="1"/>
  <c r="AN335" i="1"/>
  <c r="AN327" i="1"/>
  <c r="AN319" i="1"/>
  <c r="AN311" i="1"/>
  <c r="AN303" i="1"/>
  <c r="AN295" i="1"/>
  <c r="AN287" i="1"/>
  <c r="AN279" i="1"/>
  <c r="AN271" i="1"/>
  <c r="AN263" i="1"/>
  <c r="AN255" i="1"/>
  <c r="AN247" i="1"/>
  <c r="AN239" i="1"/>
  <c r="AN231" i="1"/>
  <c r="AN223" i="1"/>
  <c r="AN215" i="1"/>
  <c r="AN207" i="1"/>
  <c r="AN199" i="1"/>
  <c r="AN191" i="1"/>
  <c r="AN183" i="1"/>
  <c r="AN175" i="1"/>
  <c r="AN167" i="1"/>
  <c r="AN159" i="1"/>
  <c r="AN151" i="1"/>
  <c r="AN143" i="1"/>
  <c r="AN135" i="1"/>
  <c r="AN127" i="1"/>
  <c r="AN119" i="1"/>
  <c r="AN111" i="1"/>
  <c r="AN103" i="1"/>
  <c r="AN95" i="1"/>
  <c r="AN87" i="1"/>
  <c r="AN79" i="1"/>
  <c r="AN5" i="1"/>
  <c r="AN467" i="1"/>
  <c r="AN459" i="1"/>
  <c r="AN451" i="1"/>
  <c r="AN443" i="1"/>
  <c r="AN435" i="1"/>
  <c r="AN427" i="1"/>
  <c r="AN419" i="1"/>
  <c r="AN411" i="1"/>
  <c r="AN403" i="1"/>
  <c r="AN395" i="1"/>
  <c r="AN387" i="1"/>
  <c r="AN379" i="1"/>
  <c r="AN371" i="1"/>
  <c r="AN363" i="1"/>
  <c r="AN355" i="1"/>
  <c r="AN347" i="1"/>
  <c r="AN339" i="1"/>
  <c r="AN331" i="1"/>
  <c r="AN323" i="1"/>
  <c r="AN315" i="1"/>
  <c r="AN307" i="1"/>
  <c r="AN299" i="1"/>
  <c r="AN291" i="1"/>
  <c r="AN283" i="1"/>
  <c r="AN275" i="1"/>
  <c r="AN267" i="1"/>
  <c r="AN259" i="1"/>
  <c r="AN251" i="1"/>
  <c r="AN243" i="1"/>
  <c r="AN235" i="1"/>
  <c r="AN227" i="1"/>
  <c r="AN219" i="1"/>
  <c r="AN211" i="1"/>
  <c r="AN203" i="1"/>
  <c r="AN195" i="1"/>
  <c r="AN187" i="1"/>
  <c r="AN179" i="1"/>
  <c r="AN171" i="1"/>
  <c r="AN163" i="1"/>
  <c r="AN155" i="1"/>
  <c r="AN147" i="1"/>
  <c r="AN139" i="1"/>
  <c r="AN131" i="1"/>
  <c r="AN123" i="1"/>
  <c r="AN115" i="1"/>
  <c r="AN107" i="1"/>
  <c r="AN99" i="1"/>
  <c r="AN91" i="1"/>
  <c r="AN83" i="1"/>
  <c r="AN75" i="1"/>
  <c r="AN67" i="1"/>
  <c r="AN59" i="1"/>
  <c r="AN51" i="1"/>
  <c r="AN43" i="1"/>
  <c r="AN35" i="1"/>
  <c r="AN27" i="1"/>
  <c r="AN16" i="1"/>
  <c r="AN71" i="1"/>
  <c r="AN63" i="1"/>
  <c r="AN55" i="1"/>
  <c r="AN47" i="1"/>
  <c r="AN39" i="1"/>
  <c r="AN31" i="1"/>
  <c r="AN23" i="1"/>
  <c r="AN15" i="1"/>
  <c r="AN17" i="1"/>
  <c r="AN466" i="1"/>
  <c r="AN458" i="1"/>
  <c r="AN450" i="1"/>
  <c r="AN442" i="1"/>
  <c r="AN434" i="1"/>
  <c r="AN426" i="1"/>
  <c r="AN418" i="1"/>
  <c r="AN410" i="1"/>
  <c r="AN402" i="1"/>
  <c r="AN394" i="1"/>
  <c r="AN386" i="1"/>
  <c r="AN378" i="1"/>
  <c r="AN370" i="1"/>
  <c r="AN362" i="1"/>
  <c r="AN354" i="1"/>
  <c r="AN346" i="1"/>
  <c r="AN338" i="1"/>
  <c r="AN330" i="1"/>
  <c r="AN322" i="1"/>
  <c r="AN314" i="1"/>
  <c r="AN306" i="1"/>
  <c r="AN298" i="1"/>
  <c r="AN290" i="1"/>
  <c r="AN282" i="1"/>
  <c r="AN274" i="1"/>
  <c r="AN266" i="1"/>
  <c r="AN258" i="1"/>
  <c r="AN250" i="1"/>
  <c r="AN242" i="1"/>
  <c r="AN234" i="1"/>
  <c r="AN226" i="1"/>
  <c r="AN218" i="1"/>
  <c r="AN210" i="1"/>
  <c r="AN202" i="1"/>
  <c r="AN194" i="1"/>
  <c r="AN186" i="1"/>
  <c r="AN178" i="1"/>
  <c r="AN170" i="1"/>
  <c r="AN162" i="1"/>
  <c r="AN154" i="1"/>
  <c r="AN146" i="1"/>
  <c r="AN138" i="1"/>
  <c r="AN130" i="1"/>
  <c r="AN122" i="1"/>
  <c r="AN114" i="1"/>
  <c r="AN106" i="1"/>
  <c r="AN90" i="1"/>
  <c r="AN82" i="1"/>
  <c r="AN74" i="1"/>
  <c r="AN66" i="1"/>
  <c r="AN58" i="1"/>
  <c r="AN50" i="1"/>
  <c r="AN42" i="1"/>
  <c r="AN34" i="1"/>
  <c r="AN26" i="1"/>
  <c r="AN21" i="1"/>
  <c r="AN13" i="1"/>
  <c r="AN460" i="1"/>
  <c r="AN452" i="1"/>
  <c r="AN444" i="1"/>
  <c r="AN436" i="1"/>
  <c r="AN428" i="1"/>
  <c r="AN420" i="1"/>
  <c r="AN412" i="1"/>
  <c r="AN404" i="1"/>
  <c r="AN396" i="1"/>
  <c r="AN388" i="1"/>
  <c r="AN380" i="1"/>
  <c r="AN372" i="1"/>
  <c r="AN364" i="1"/>
  <c r="AN356" i="1"/>
  <c r="AN348" i="1"/>
  <c r="AN340" i="1"/>
  <c r="AN332" i="1"/>
  <c r="AN324" i="1"/>
  <c r="AN316" i="1"/>
  <c r="AN308" i="1"/>
  <c r="AN300" i="1"/>
  <c r="AN292" i="1"/>
  <c r="AN284" i="1"/>
  <c r="AN276" i="1"/>
  <c r="AN268" i="1"/>
  <c r="AN260" i="1"/>
  <c r="AN252" i="1"/>
  <c r="AN244" i="1"/>
  <c r="AN236" i="1"/>
  <c r="AN228" i="1"/>
  <c r="AN220" i="1"/>
  <c r="AN212" i="1"/>
  <c r="AN204" i="1"/>
  <c r="AN196" i="1"/>
  <c r="AN188" i="1"/>
  <c r="AN180" i="1"/>
  <c r="AN172" i="1"/>
  <c r="AN164" i="1"/>
  <c r="AN156" i="1"/>
  <c r="AN148" i="1"/>
  <c r="AN140" i="1"/>
  <c r="AN132" i="1"/>
  <c r="AN124" i="1"/>
  <c r="AN116" i="1"/>
  <c r="AN108" i="1"/>
  <c r="AN100" i="1"/>
  <c r="AN92" i="1"/>
  <c r="AN84" i="1"/>
  <c r="AN76" i="1"/>
  <c r="AN68" i="1"/>
  <c r="AN60" i="1"/>
  <c r="AN52" i="1"/>
  <c r="AN44" i="1"/>
  <c r="AN36" i="1"/>
  <c r="AN28" i="1"/>
  <c r="AN20" i="1"/>
  <c r="AP467" i="1"/>
  <c r="AP419" i="1"/>
  <c r="AP363" i="1"/>
  <c r="AP307" i="1"/>
  <c r="AP243" i="1"/>
  <c r="AP179" i="1"/>
  <c r="AP123" i="1"/>
  <c r="AP75" i="1"/>
  <c r="AP59" i="1"/>
  <c r="AP466" i="1"/>
  <c r="AP458" i="1"/>
  <c r="AP450" i="1"/>
  <c r="AP442" i="1"/>
  <c r="AP434" i="1"/>
  <c r="AP426" i="1"/>
  <c r="AP418" i="1"/>
  <c r="AP410" i="1"/>
  <c r="AP402" i="1"/>
  <c r="AP394" i="1"/>
  <c r="AP386" i="1"/>
  <c r="AP378" i="1"/>
  <c r="AP370" i="1"/>
  <c r="AP362" i="1"/>
  <c r="AP354" i="1"/>
  <c r="AP346" i="1"/>
  <c r="AP338" i="1"/>
  <c r="AP330" i="1"/>
  <c r="AP322" i="1"/>
  <c r="AP314" i="1"/>
  <c r="AP306" i="1"/>
  <c r="AP298" i="1"/>
  <c r="AP290" i="1"/>
  <c r="AP282" i="1"/>
  <c r="AP274" i="1"/>
  <c r="AP266" i="1"/>
  <c r="AP258" i="1"/>
  <c r="AP250" i="1"/>
  <c r="AP242" i="1"/>
  <c r="AP234" i="1"/>
  <c r="AP226" i="1"/>
  <c r="AP218" i="1"/>
  <c r="AP210" i="1"/>
  <c r="AP202" i="1"/>
  <c r="AP194" i="1"/>
  <c r="AP186" i="1"/>
  <c r="AP178" i="1"/>
  <c r="AP170" i="1"/>
  <c r="AP162" i="1"/>
  <c r="AP154" i="1"/>
  <c r="AP146" i="1"/>
  <c r="AP138" i="1"/>
  <c r="AP130" i="1"/>
  <c r="AP122" i="1"/>
  <c r="AP114" i="1"/>
  <c r="AP106" i="1"/>
  <c r="AP98" i="1"/>
  <c r="AP90" i="1"/>
  <c r="AP82" i="1"/>
  <c r="AP74" i="1"/>
  <c r="AP66" i="1"/>
  <c r="AP58" i="1"/>
  <c r="AP50" i="1"/>
  <c r="AP42" i="1"/>
  <c r="AP34" i="1"/>
  <c r="AP26" i="1"/>
  <c r="AP18" i="1"/>
  <c r="AP10" i="1"/>
  <c r="AP435" i="1"/>
  <c r="AP379" i="1"/>
  <c r="AP323" i="1"/>
  <c r="AP259" i="1"/>
  <c r="AP203" i="1"/>
  <c r="AP139" i="1"/>
  <c r="AP91" i="1"/>
  <c r="AP43" i="1"/>
  <c r="AP457" i="1"/>
  <c r="AP449" i="1"/>
  <c r="AP441" i="1"/>
  <c r="AP433" i="1"/>
  <c r="AP425" i="1"/>
  <c r="AP417" i="1"/>
  <c r="AP409" i="1"/>
  <c r="AP401" i="1"/>
  <c r="AP393" i="1"/>
  <c r="AP385" i="1"/>
  <c r="AP377" i="1"/>
  <c r="AP369" i="1"/>
  <c r="AP361" i="1"/>
  <c r="AP353" i="1"/>
  <c r="AP345" i="1"/>
  <c r="AP337" i="1"/>
  <c r="AP329" i="1"/>
  <c r="AP321" i="1"/>
  <c r="AP313" i="1"/>
  <c r="AP305" i="1"/>
  <c r="AP297" i="1"/>
  <c r="AP289" i="1"/>
  <c r="AP281" i="1"/>
  <c r="AP273" i="1"/>
  <c r="AP265" i="1"/>
  <c r="AP257" i="1"/>
  <c r="AP249" i="1"/>
  <c r="AP241" i="1"/>
  <c r="AP233" i="1"/>
  <c r="AP225" i="1"/>
  <c r="AP217" i="1"/>
  <c r="AP209" i="1"/>
  <c r="AP201" i="1"/>
  <c r="AP193" i="1"/>
  <c r="AP185" i="1"/>
  <c r="AP177" i="1"/>
  <c r="AP169" i="1"/>
  <c r="AP161" i="1"/>
  <c r="AP153" i="1"/>
  <c r="AP145" i="1"/>
  <c r="AP137" i="1"/>
  <c r="AP129" i="1"/>
  <c r="AP121" i="1"/>
  <c r="AP113" i="1"/>
  <c r="AP105" i="1"/>
  <c r="AP97" i="1"/>
  <c r="AP89" i="1"/>
  <c r="AP81" i="1"/>
  <c r="AP73" i="1"/>
  <c r="AP65" i="1"/>
  <c r="AP57" i="1"/>
  <c r="AP49" i="1"/>
  <c r="AP41" i="1"/>
  <c r="AP33" i="1"/>
  <c r="AP25" i="1"/>
  <c r="AP17" i="1"/>
  <c r="AP9" i="1"/>
  <c r="AP451" i="1"/>
  <c r="AP387" i="1"/>
  <c r="AP339" i="1"/>
  <c r="AP283" i="1"/>
  <c r="AP219" i="1"/>
  <c r="AP163" i="1"/>
  <c r="AP115" i="1"/>
  <c r="AP51" i="1"/>
  <c r="AP464" i="1"/>
  <c r="AP448" i="1"/>
  <c r="AP440" i="1"/>
  <c r="AP432" i="1"/>
  <c r="AP424" i="1"/>
  <c r="AP416" i="1"/>
  <c r="AP408" i="1"/>
  <c r="AP400" i="1"/>
  <c r="AP392" i="1"/>
  <c r="AP384" i="1"/>
  <c r="AP376" i="1"/>
  <c r="AP368" i="1"/>
  <c r="AP360" i="1"/>
  <c r="AP352" i="1"/>
  <c r="AP344" i="1"/>
  <c r="AP336" i="1"/>
  <c r="AP328" i="1"/>
  <c r="AP320" i="1"/>
  <c r="AP312" i="1"/>
  <c r="AP304" i="1"/>
  <c r="AP296" i="1"/>
  <c r="AP288" i="1"/>
  <c r="AP280" i="1"/>
  <c r="AP272" i="1"/>
  <c r="AP264" i="1"/>
  <c r="AP256" i="1"/>
  <c r="AP248" i="1"/>
  <c r="AP240" i="1"/>
  <c r="AP232" i="1"/>
  <c r="AP224" i="1"/>
  <c r="AP216" i="1"/>
  <c r="AP208" i="1"/>
  <c r="AP200" i="1"/>
  <c r="AP192" i="1"/>
  <c r="AP184" i="1"/>
  <c r="AP176" i="1"/>
  <c r="AP168" i="1"/>
  <c r="AP160" i="1"/>
  <c r="AP152" i="1"/>
  <c r="AP144" i="1"/>
  <c r="AP136" i="1"/>
  <c r="AP128" i="1"/>
  <c r="AP120" i="1"/>
  <c r="AP112" i="1"/>
  <c r="AP104" i="1"/>
  <c r="AP96" i="1"/>
  <c r="AP88" i="1"/>
  <c r="AP80" i="1"/>
  <c r="AP72" i="1"/>
  <c r="AP64" i="1"/>
  <c r="AP56" i="1"/>
  <c r="AP48" i="1"/>
  <c r="AP40" i="1"/>
  <c r="AP32" i="1"/>
  <c r="AP24" i="1"/>
  <c r="AP16" i="1"/>
  <c r="AP8" i="1"/>
  <c r="AP411" i="1"/>
  <c r="AP355" i="1"/>
  <c r="AP291" i="1"/>
  <c r="AP235" i="1"/>
  <c r="AP195" i="1"/>
  <c r="AP147" i="1"/>
  <c r="AP83" i="1"/>
  <c r="AP11" i="1"/>
  <c r="AP463" i="1"/>
  <c r="AP447" i="1"/>
  <c r="AP439" i="1"/>
  <c r="AP431" i="1"/>
  <c r="AP423" i="1"/>
  <c r="AP415" i="1"/>
  <c r="AP407" i="1"/>
  <c r="AP399" i="1"/>
  <c r="AP391" i="1"/>
  <c r="AP383" i="1"/>
  <c r="AP375" i="1"/>
  <c r="AP367" i="1"/>
  <c r="AP359" i="1"/>
  <c r="AP351" i="1"/>
  <c r="AP343" i="1"/>
  <c r="AP335" i="1"/>
  <c r="AP327" i="1"/>
  <c r="AP319" i="1"/>
  <c r="AP311" i="1"/>
  <c r="AP303" i="1"/>
  <c r="AP295" i="1"/>
  <c r="AP287" i="1"/>
  <c r="AP279" i="1"/>
  <c r="AP271" i="1"/>
  <c r="AP263" i="1"/>
  <c r="AP255" i="1"/>
  <c r="AP247" i="1"/>
  <c r="AP239" i="1"/>
  <c r="AP231" i="1"/>
  <c r="AP223" i="1"/>
  <c r="AP215" i="1"/>
  <c r="AP207" i="1"/>
  <c r="AP199" i="1"/>
  <c r="AP191" i="1"/>
  <c r="AP183" i="1"/>
  <c r="AP175" i="1"/>
  <c r="AP167" i="1"/>
  <c r="AP159" i="1"/>
  <c r="AP151" i="1"/>
  <c r="AP143" i="1"/>
  <c r="AP135" i="1"/>
  <c r="AP127" i="1"/>
  <c r="AP119" i="1"/>
  <c r="AP111" i="1"/>
  <c r="AP103" i="1"/>
  <c r="AP95" i="1"/>
  <c r="AP87" i="1"/>
  <c r="AP79" i="1"/>
  <c r="AP71" i="1"/>
  <c r="AP63" i="1"/>
  <c r="AP55" i="1"/>
  <c r="AP47" i="1"/>
  <c r="AP39" i="1"/>
  <c r="AP31" i="1"/>
  <c r="AP23" i="1"/>
  <c r="AP15" i="1"/>
  <c r="AP7" i="1"/>
  <c r="AP459" i="1"/>
  <c r="AP403" i="1"/>
  <c r="AP347" i="1"/>
  <c r="AP299" i="1"/>
  <c r="AP267" i="1"/>
  <c r="AP211" i="1"/>
  <c r="AP155" i="1"/>
  <c r="AP107" i="1"/>
  <c r="AP35" i="1"/>
  <c r="AP456" i="1"/>
  <c r="AP455" i="1"/>
  <c r="AP462" i="1"/>
  <c r="AP454" i="1"/>
  <c r="AP446" i="1"/>
  <c r="AP438" i="1"/>
  <c r="AP430" i="1"/>
  <c r="AP422" i="1"/>
  <c r="AP414" i="1"/>
  <c r="AP406" i="1"/>
  <c r="AP398" i="1"/>
  <c r="AP390" i="1"/>
  <c r="AP382" i="1"/>
  <c r="AP374" i="1"/>
  <c r="AP366" i="1"/>
  <c r="AP358" i="1"/>
  <c r="AP350" i="1"/>
  <c r="AP342" i="1"/>
  <c r="AP334" i="1"/>
  <c r="AP326" i="1"/>
  <c r="AP318" i="1"/>
  <c r="AP310" i="1"/>
  <c r="AP302" i="1"/>
  <c r="AP294" i="1"/>
  <c r="AP286" i="1"/>
  <c r="AP278" i="1"/>
  <c r="AP270" i="1"/>
  <c r="AP262" i="1"/>
  <c r="AP254" i="1"/>
  <c r="AP246" i="1"/>
  <c r="AP238" i="1"/>
  <c r="AP230" i="1"/>
  <c r="AP222" i="1"/>
  <c r="AP214" i="1"/>
  <c r="AP206" i="1"/>
  <c r="AP198" i="1"/>
  <c r="AP190" i="1"/>
  <c r="AP182" i="1"/>
  <c r="AP174" i="1"/>
  <c r="AP166" i="1"/>
  <c r="AP158" i="1"/>
  <c r="AP150" i="1"/>
  <c r="AP142" i="1"/>
  <c r="AP134" i="1"/>
  <c r="AP126" i="1"/>
  <c r="AP118" i="1"/>
  <c r="AP110" i="1"/>
  <c r="AP102" i="1"/>
  <c r="AP94" i="1"/>
  <c r="AP86" i="1"/>
  <c r="AP78" i="1"/>
  <c r="AP70" i="1"/>
  <c r="AP62" i="1"/>
  <c r="AP54" i="1"/>
  <c r="AP46" i="1"/>
  <c r="AP38" i="1"/>
  <c r="AP30" i="1"/>
  <c r="AP22" i="1"/>
  <c r="AP14" i="1"/>
  <c r="AP6" i="1"/>
  <c r="AP427" i="1"/>
  <c r="AP371" i="1"/>
  <c r="AP315" i="1"/>
  <c r="AP251" i="1"/>
  <c r="AP187" i="1"/>
  <c r="AP131" i="1"/>
  <c r="AP67" i="1"/>
  <c r="AP27" i="1"/>
  <c r="AP465" i="1"/>
  <c r="AP461" i="1"/>
  <c r="AP453" i="1"/>
  <c r="AP445" i="1"/>
  <c r="AP437" i="1"/>
  <c r="AP429" i="1"/>
  <c r="AP421" i="1"/>
  <c r="AP413" i="1"/>
  <c r="AP405" i="1"/>
  <c r="AP397" i="1"/>
  <c r="AP389" i="1"/>
  <c r="AP381" i="1"/>
  <c r="AP373" i="1"/>
  <c r="AP365" i="1"/>
  <c r="AP357" i="1"/>
  <c r="AP349" i="1"/>
  <c r="AP341" i="1"/>
  <c r="AP333" i="1"/>
  <c r="AP325" i="1"/>
  <c r="AP317" i="1"/>
  <c r="AP309" i="1"/>
  <c r="AP301" i="1"/>
  <c r="AP293" i="1"/>
  <c r="AP285" i="1"/>
  <c r="AP277" i="1"/>
  <c r="AP269" i="1"/>
  <c r="AP261" i="1"/>
  <c r="AP253" i="1"/>
  <c r="AP245" i="1"/>
  <c r="AP237" i="1"/>
  <c r="AP229" i="1"/>
  <c r="AP221" i="1"/>
  <c r="AP213" i="1"/>
  <c r="AP205" i="1"/>
  <c r="AP197" i="1"/>
  <c r="AP189" i="1"/>
  <c r="AP181" i="1"/>
  <c r="AP173" i="1"/>
  <c r="AP165" i="1"/>
  <c r="AP157" i="1"/>
  <c r="AP149" i="1"/>
  <c r="AP141" i="1"/>
  <c r="AP133" i="1"/>
  <c r="AP125" i="1"/>
  <c r="AP117" i="1"/>
  <c r="AP109" i="1"/>
  <c r="AP101" i="1"/>
  <c r="AP93" i="1"/>
  <c r="AP85" i="1"/>
  <c r="AP77" i="1"/>
  <c r="AP69" i="1"/>
  <c r="AP61" i="1"/>
  <c r="AP53" i="1"/>
  <c r="AP45" i="1"/>
  <c r="AP37" i="1"/>
  <c r="AP29" i="1"/>
  <c r="AP21" i="1"/>
  <c r="AP13" i="1"/>
  <c r="AP443" i="1"/>
  <c r="AP395" i="1"/>
  <c r="AP331" i="1"/>
  <c r="AP275" i="1"/>
  <c r="AP227" i="1"/>
  <c r="AP171" i="1"/>
  <c r="AP99" i="1"/>
  <c r="AP19" i="1"/>
  <c r="AP5" i="1"/>
  <c r="AP460" i="1"/>
  <c r="AP452" i="1"/>
  <c r="AP444" i="1"/>
  <c r="AP436" i="1"/>
  <c r="AP428" i="1"/>
  <c r="AP420" i="1"/>
  <c r="AP412" i="1"/>
  <c r="AP404" i="1"/>
  <c r="AP396" i="1"/>
  <c r="AP388" i="1"/>
  <c r="AP380" i="1"/>
  <c r="AP372" i="1"/>
  <c r="AP364" i="1"/>
  <c r="AP356" i="1"/>
  <c r="AP348" i="1"/>
  <c r="AP340" i="1"/>
  <c r="AP332" i="1"/>
  <c r="AP324" i="1"/>
  <c r="AP316" i="1"/>
  <c r="AP308" i="1"/>
  <c r="AP300" i="1"/>
  <c r="AP292" i="1"/>
  <c r="AP284" i="1"/>
  <c r="AP276" i="1"/>
  <c r="AP268" i="1"/>
  <c r="AP260" i="1"/>
  <c r="AP252" i="1"/>
  <c r="AP244" i="1"/>
  <c r="AP236" i="1"/>
  <c r="AP228" i="1"/>
  <c r="AP220" i="1"/>
  <c r="AP212" i="1"/>
  <c r="AP204" i="1"/>
  <c r="AP196" i="1"/>
  <c r="AP188" i="1"/>
  <c r="AP180" i="1"/>
  <c r="AP172" i="1"/>
  <c r="AP164" i="1"/>
  <c r="AP156" i="1"/>
  <c r="AP148" i="1"/>
  <c r="AP140" i="1"/>
  <c r="AP132" i="1"/>
  <c r="AP124" i="1"/>
  <c r="AP116" i="1"/>
  <c r="AP108" i="1"/>
  <c r="AP100" i="1"/>
  <c r="AP92" i="1"/>
  <c r="AP84" i="1"/>
  <c r="AP76" i="1"/>
  <c r="AP68" i="1"/>
  <c r="AP60" i="1"/>
  <c r="AP52" i="1"/>
  <c r="AP44" i="1"/>
  <c r="AP36" i="1"/>
  <c r="AP28" i="1"/>
  <c r="AP20" i="1"/>
  <c r="AP12" i="1"/>
  <c r="AL459" i="1"/>
  <c r="AK459" i="1"/>
  <c r="AL411" i="1"/>
  <c r="AK411" i="1"/>
  <c r="AL371" i="1"/>
  <c r="AK371" i="1"/>
  <c r="AK331" i="1"/>
  <c r="AL331" i="1"/>
  <c r="AK307" i="1"/>
  <c r="AL307" i="1"/>
  <c r="AK275" i="1"/>
  <c r="AL275" i="1"/>
  <c r="AK251" i="1"/>
  <c r="AL251" i="1"/>
  <c r="AK243" i="1"/>
  <c r="AL243" i="1"/>
  <c r="AK235" i="1"/>
  <c r="AL235" i="1"/>
  <c r="AK227" i="1"/>
  <c r="AL227" i="1"/>
  <c r="AK219" i="1"/>
  <c r="AL219" i="1"/>
  <c r="AK211" i="1"/>
  <c r="AL211" i="1"/>
  <c r="AK203" i="1"/>
  <c r="AL203" i="1"/>
  <c r="AK195" i="1"/>
  <c r="AL195" i="1"/>
  <c r="AK187" i="1"/>
  <c r="AL187" i="1"/>
  <c r="AK179" i="1"/>
  <c r="AL179" i="1"/>
  <c r="AK171" i="1"/>
  <c r="AL171" i="1"/>
  <c r="AK163" i="1"/>
  <c r="AL163" i="1"/>
  <c r="AK155" i="1"/>
  <c r="AL155" i="1"/>
  <c r="AK147" i="1"/>
  <c r="AL147" i="1"/>
  <c r="AK139" i="1"/>
  <c r="AL139" i="1"/>
  <c r="AK131" i="1"/>
  <c r="AL131" i="1"/>
  <c r="AK123" i="1"/>
  <c r="AL123" i="1"/>
  <c r="AK115" i="1"/>
  <c r="AL115" i="1"/>
  <c r="AK107" i="1"/>
  <c r="AL107" i="1"/>
  <c r="AK99" i="1"/>
  <c r="AL99" i="1"/>
  <c r="AK91" i="1"/>
  <c r="AL91" i="1"/>
  <c r="AK83" i="1"/>
  <c r="AL83" i="1"/>
  <c r="AK75" i="1"/>
  <c r="AL75" i="1"/>
  <c r="AK67" i="1"/>
  <c r="AL67" i="1"/>
  <c r="AK59" i="1"/>
  <c r="AL59" i="1"/>
  <c r="AK51" i="1"/>
  <c r="AL51" i="1"/>
  <c r="AK43" i="1"/>
  <c r="AL43" i="1"/>
  <c r="AK35" i="1"/>
  <c r="AL35" i="1"/>
  <c r="AK27" i="1"/>
  <c r="AL27" i="1"/>
  <c r="AK19" i="1"/>
  <c r="AL19" i="1"/>
  <c r="AK11" i="1"/>
  <c r="AL11" i="1"/>
  <c r="AK466" i="1"/>
  <c r="AL466" i="1"/>
  <c r="AK458" i="1"/>
  <c r="AL458" i="1"/>
  <c r="AK450" i="1"/>
  <c r="AL450" i="1"/>
  <c r="AK442" i="1"/>
  <c r="AL442" i="1"/>
  <c r="AK434" i="1"/>
  <c r="AL434" i="1"/>
  <c r="AK426" i="1"/>
  <c r="AL426" i="1"/>
  <c r="AK418" i="1"/>
  <c r="AL418" i="1"/>
  <c r="AK410" i="1"/>
  <c r="AL410" i="1"/>
  <c r="AK402" i="1"/>
  <c r="AL402" i="1"/>
  <c r="AK394" i="1"/>
  <c r="AL394" i="1"/>
  <c r="AK386" i="1"/>
  <c r="AL386" i="1"/>
  <c r="AK378" i="1"/>
  <c r="AL378" i="1"/>
  <c r="AK370" i="1"/>
  <c r="AL370" i="1"/>
  <c r="AK362" i="1"/>
  <c r="AL362" i="1"/>
  <c r="AK354" i="1"/>
  <c r="AL354" i="1"/>
  <c r="AK346" i="1"/>
  <c r="AL346" i="1"/>
  <c r="AK338" i="1"/>
  <c r="AL338" i="1"/>
  <c r="AK330" i="1"/>
  <c r="AL330" i="1"/>
  <c r="AK322" i="1"/>
  <c r="AL322" i="1"/>
  <c r="AK314" i="1"/>
  <c r="AL314" i="1"/>
  <c r="AK306" i="1"/>
  <c r="AL306" i="1"/>
  <c r="AK298" i="1"/>
  <c r="AL298" i="1"/>
  <c r="AK290" i="1"/>
  <c r="AL290" i="1"/>
  <c r="AK282" i="1"/>
  <c r="AL282" i="1"/>
  <c r="AK274" i="1"/>
  <c r="AL274" i="1"/>
  <c r="AK266" i="1"/>
  <c r="AL266" i="1"/>
  <c r="AK258" i="1"/>
  <c r="AL258" i="1"/>
  <c r="AK250" i="1"/>
  <c r="AL250" i="1"/>
  <c r="AK242" i="1"/>
  <c r="AL242" i="1"/>
  <c r="AK234" i="1"/>
  <c r="AL234" i="1"/>
  <c r="AK226" i="1"/>
  <c r="AL226" i="1"/>
  <c r="AK218" i="1"/>
  <c r="AL218" i="1"/>
  <c r="AK210" i="1"/>
  <c r="AL210" i="1"/>
  <c r="AK202" i="1"/>
  <c r="AL202" i="1"/>
  <c r="AK194" i="1"/>
  <c r="AL194" i="1"/>
  <c r="AK186" i="1"/>
  <c r="AL186" i="1"/>
  <c r="AK178" i="1"/>
  <c r="AL178" i="1"/>
  <c r="AK170" i="1"/>
  <c r="AL170" i="1"/>
  <c r="AK162" i="1"/>
  <c r="AL162" i="1"/>
  <c r="AK154" i="1"/>
  <c r="AL154" i="1"/>
  <c r="AK146" i="1"/>
  <c r="AL146" i="1"/>
  <c r="AK138" i="1"/>
  <c r="AL138" i="1"/>
  <c r="AK130" i="1"/>
  <c r="AL130" i="1"/>
  <c r="AK122" i="1"/>
  <c r="AL122" i="1"/>
  <c r="AK114" i="1"/>
  <c r="AL114" i="1"/>
  <c r="AK106" i="1"/>
  <c r="AL106" i="1"/>
  <c r="AK98" i="1"/>
  <c r="AL98" i="1"/>
  <c r="AK90" i="1"/>
  <c r="AL90" i="1"/>
  <c r="AK82" i="1"/>
  <c r="AL82" i="1"/>
  <c r="AK74" i="1"/>
  <c r="AL74" i="1"/>
  <c r="AK66" i="1"/>
  <c r="AL66" i="1"/>
  <c r="AK58" i="1"/>
  <c r="AL58" i="1"/>
  <c r="AK50" i="1"/>
  <c r="AL50" i="1"/>
  <c r="AK42" i="1"/>
  <c r="AL42" i="1"/>
  <c r="AK34" i="1"/>
  <c r="AL34" i="1"/>
  <c r="AK26" i="1"/>
  <c r="AL26" i="1"/>
  <c r="AK18" i="1"/>
  <c r="AL18" i="1"/>
  <c r="AK10" i="1"/>
  <c r="AL10" i="1"/>
  <c r="AL435" i="1"/>
  <c r="AK435" i="1"/>
  <c r="AL395" i="1"/>
  <c r="AK395" i="1"/>
  <c r="AL355" i="1"/>
  <c r="AK355" i="1"/>
  <c r="AK291" i="1"/>
  <c r="AL291" i="1"/>
  <c r="AK259" i="1"/>
  <c r="AL259" i="1"/>
  <c r="AK441" i="1"/>
  <c r="AL441" i="1"/>
  <c r="AK401" i="1"/>
  <c r="AL401" i="1"/>
  <c r="AK361" i="1"/>
  <c r="AL361" i="1"/>
  <c r="AK329" i="1"/>
  <c r="AL329" i="1"/>
  <c r="AL305" i="1"/>
  <c r="AK305" i="1"/>
  <c r="AL33" i="1"/>
  <c r="AK33" i="1"/>
  <c r="AL448" i="1"/>
  <c r="AK448" i="1"/>
  <c r="AL416" i="1"/>
  <c r="AK416" i="1"/>
  <c r="AL384" i="1"/>
  <c r="AK384" i="1"/>
  <c r="AL352" i="1"/>
  <c r="AK352" i="1"/>
  <c r="AK312" i="1"/>
  <c r="AL312" i="1"/>
  <c r="AK280" i="1"/>
  <c r="AL280" i="1"/>
  <c r="AK248" i="1"/>
  <c r="AL248" i="1"/>
  <c r="AK216" i="1"/>
  <c r="AL216" i="1"/>
  <c r="AK184" i="1"/>
  <c r="AL184" i="1"/>
  <c r="AK144" i="1"/>
  <c r="AL144" i="1"/>
  <c r="AK112" i="1"/>
  <c r="AL112" i="1"/>
  <c r="AK72" i="1"/>
  <c r="AL72" i="1"/>
  <c r="AK40" i="1"/>
  <c r="AL40" i="1"/>
  <c r="AK8" i="1"/>
  <c r="AL8" i="1"/>
  <c r="AL463" i="1"/>
  <c r="AK463" i="1"/>
  <c r="AL431" i="1"/>
  <c r="AK431" i="1"/>
  <c r="AL423" i="1"/>
  <c r="AK423" i="1"/>
  <c r="AL415" i="1"/>
  <c r="AK415" i="1"/>
  <c r="AL407" i="1"/>
  <c r="AK407" i="1"/>
  <c r="AL399" i="1"/>
  <c r="AK399" i="1"/>
  <c r="AL391" i="1"/>
  <c r="AK391" i="1"/>
  <c r="AL383" i="1"/>
  <c r="AK383" i="1"/>
  <c r="AL375" i="1"/>
  <c r="AK375" i="1"/>
  <c r="AL367" i="1"/>
  <c r="AK367" i="1"/>
  <c r="AL359" i="1"/>
  <c r="AK359" i="1"/>
  <c r="AL351" i="1"/>
  <c r="AK351" i="1"/>
  <c r="AK343" i="1"/>
  <c r="AL343" i="1"/>
  <c r="AK335" i="1"/>
  <c r="AL335" i="1"/>
  <c r="AK327" i="1"/>
  <c r="AL327" i="1"/>
  <c r="AK319" i="1"/>
  <c r="AL319" i="1"/>
  <c r="AK311" i="1"/>
  <c r="AL311" i="1"/>
  <c r="AK303" i="1"/>
  <c r="AL303" i="1"/>
  <c r="AK295" i="1"/>
  <c r="AL295" i="1"/>
  <c r="AK287" i="1"/>
  <c r="AL287" i="1"/>
  <c r="AK279" i="1"/>
  <c r="AL279" i="1"/>
  <c r="AK271" i="1"/>
  <c r="AL271" i="1"/>
  <c r="AK263" i="1"/>
  <c r="AL263" i="1"/>
  <c r="AK255" i="1"/>
  <c r="AL255" i="1"/>
  <c r="AK247" i="1"/>
  <c r="AL247" i="1"/>
  <c r="AK239" i="1"/>
  <c r="AL239" i="1"/>
  <c r="AK231" i="1"/>
  <c r="AL231" i="1"/>
  <c r="AK223" i="1"/>
  <c r="AL223" i="1"/>
  <c r="AK215" i="1"/>
  <c r="AL215" i="1"/>
  <c r="AK207" i="1"/>
  <c r="AL207" i="1"/>
  <c r="AK199" i="1"/>
  <c r="AL199" i="1"/>
  <c r="AK191" i="1"/>
  <c r="AL191" i="1"/>
  <c r="AK183" i="1"/>
  <c r="AL183" i="1"/>
  <c r="AK175" i="1"/>
  <c r="AL175" i="1"/>
  <c r="AK167" i="1"/>
  <c r="AL167" i="1"/>
  <c r="AK159" i="1"/>
  <c r="AL159" i="1"/>
  <c r="AK151" i="1"/>
  <c r="AL151" i="1"/>
  <c r="AK143" i="1"/>
  <c r="AL143" i="1"/>
  <c r="AK135" i="1"/>
  <c r="AL135" i="1"/>
  <c r="AK127" i="1"/>
  <c r="AL127" i="1"/>
  <c r="AK119" i="1"/>
  <c r="AL119" i="1"/>
  <c r="AK111" i="1"/>
  <c r="AL111" i="1"/>
  <c r="AK103" i="1"/>
  <c r="AL103" i="1"/>
  <c r="AK95" i="1"/>
  <c r="AL95" i="1"/>
  <c r="AK87" i="1"/>
  <c r="AL87" i="1"/>
  <c r="AK79" i="1"/>
  <c r="AL79" i="1"/>
  <c r="AK71" i="1"/>
  <c r="AL71" i="1"/>
  <c r="AK63" i="1"/>
  <c r="AL63" i="1"/>
  <c r="AK55" i="1"/>
  <c r="AL55" i="1"/>
  <c r="AK47" i="1"/>
  <c r="AL47" i="1"/>
  <c r="AK39" i="1"/>
  <c r="AL39" i="1"/>
  <c r="AK31" i="1"/>
  <c r="AL31" i="1"/>
  <c r="AK23" i="1"/>
  <c r="AL23" i="1"/>
  <c r="AK15" i="1"/>
  <c r="AL15" i="1"/>
  <c r="AK7" i="1"/>
  <c r="AL7" i="1"/>
  <c r="AL443" i="1"/>
  <c r="AK443" i="1"/>
  <c r="AL403" i="1"/>
  <c r="AK403" i="1"/>
  <c r="AL363" i="1"/>
  <c r="AK363" i="1"/>
  <c r="AK323" i="1"/>
  <c r="AL323" i="1"/>
  <c r="AK299" i="1"/>
  <c r="AL299" i="1"/>
  <c r="AK267" i="1"/>
  <c r="AL267" i="1"/>
  <c r="AK449" i="1"/>
  <c r="AL449" i="1"/>
  <c r="AK417" i="1"/>
  <c r="AL417" i="1"/>
  <c r="AK385" i="1"/>
  <c r="AL385" i="1"/>
  <c r="AK217" i="1"/>
  <c r="AL217" i="1"/>
  <c r="AL193" i="1"/>
  <c r="AK193" i="1"/>
  <c r="AL161" i="1"/>
  <c r="AK161" i="1"/>
  <c r="AL145" i="1"/>
  <c r="AK145" i="1"/>
  <c r="AL129" i="1"/>
  <c r="AK129" i="1"/>
  <c r="AK105" i="1"/>
  <c r="AL105" i="1"/>
  <c r="AK73" i="1"/>
  <c r="AL73" i="1"/>
  <c r="AL49" i="1"/>
  <c r="AK49" i="1"/>
  <c r="AK25" i="1"/>
  <c r="AL25" i="1"/>
  <c r="AL456" i="1"/>
  <c r="AK456" i="1"/>
  <c r="AL424" i="1"/>
  <c r="AK424" i="1"/>
  <c r="AL392" i="1"/>
  <c r="AK392" i="1"/>
  <c r="AL360" i="1"/>
  <c r="AK360" i="1"/>
  <c r="AK328" i="1"/>
  <c r="AL328" i="1"/>
  <c r="AK296" i="1"/>
  <c r="AL296" i="1"/>
  <c r="AK264" i="1"/>
  <c r="AL264" i="1"/>
  <c r="AK232" i="1"/>
  <c r="AL232" i="1"/>
  <c r="AK192" i="1"/>
  <c r="AL192" i="1"/>
  <c r="AK168" i="1"/>
  <c r="AL168" i="1"/>
  <c r="AK136" i="1"/>
  <c r="AL136" i="1"/>
  <c r="AK104" i="1"/>
  <c r="AL104" i="1"/>
  <c r="AK80" i="1"/>
  <c r="AL80" i="1"/>
  <c r="AK48" i="1"/>
  <c r="AL48" i="1"/>
  <c r="AK24" i="1"/>
  <c r="AL24" i="1"/>
  <c r="AL447" i="1"/>
  <c r="AK447" i="1"/>
  <c r="AK462" i="1"/>
  <c r="AL462" i="1"/>
  <c r="AK446" i="1"/>
  <c r="AL446" i="1"/>
  <c r="AK438" i="1"/>
  <c r="AL438" i="1"/>
  <c r="AK430" i="1"/>
  <c r="AL430" i="1"/>
  <c r="AK422" i="1"/>
  <c r="AL422" i="1"/>
  <c r="AK414" i="1"/>
  <c r="AL414" i="1"/>
  <c r="AK406" i="1"/>
  <c r="AL406" i="1"/>
  <c r="AK398" i="1"/>
  <c r="AL398" i="1"/>
  <c r="AK390" i="1"/>
  <c r="AL390" i="1"/>
  <c r="AK382" i="1"/>
  <c r="AL382" i="1"/>
  <c r="AK374" i="1"/>
  <c r="AL374" i="1"/>
  <c r="AK366" i="1"/>
  <c r="AL366" i="1"/>
  <c r="AK358" i="1"/>
  <c r="AL358" i="1"/>
  <c r="AK350" i="1"/>
  <c r="AL350" i="1"/>
  <c r="AK342" i="1"/>
  <c r="AL342" i="1"/>
  <c r="AK334" i="1"/>
  <c r="AL334" i="1"/>
  <c r="AK326" i="1"/>
  <c r="AL326" i="1"/>
  <c r="AK318" i="1"/>
  <c r="AL318" i="1"/>
  <c r="AK310" i="1"/>
  <c r="AL310" i="1"/>
  <c r="AK302" i="1"/>
  <c r="AL302" i="1"/>
  <c r="AK294" i="1"/>
  <c r="AL294" i="1"/>
  <c r="AK286" i="1"/>
  <c r="AL286" i="1"/>
  <c r="AL278" i="1"/>
  <c r="AK270" i="1"/>
  <c r="AL270" i="1"/>
  <c r="AK262" i="1"/>
  <c r="AL262" i="1"/>
  <c r="AK254" i="1"/>
  <c r="AL254" i="1"/>
  <c r="AK246" i="1"/>
  <c r="AL246" i="1"/>
  <c r="AK238" i="1"/>
  <c r="AL238" i="1"/>
  <c r="AK230" i="1"/>
  <c r="AL230" i="1"/>
  <c r="AK222" i="1"/>
  <c r="AL222" i="1"/>
  <c r="AK214" i="1"/>
  <c r="AL214" i="1"/>
  <c r="AK206" i="1"/>
  <c r="AL206" i="1"/>
  <c r="AK198" i="1"/>
  <c r="AL198" i="1"/>
  <c r="AK190" i="1"/>
  <c r="AL190" i="1"/>
  <c r="AK182" i="1"/>
  <c r="AL182" i="1"/>
  <c r="AK174" i="1"/>
  <c r="AL174" i="1"/>
  <c r="AK166" i="1"/>
  <c r="AL166" i="1"/>
  <c r="AK158" i="1"/>
  <c r="AL158" i="1"/>
  <c r="AK150" i="1"/>
  <c r="AL150" i="1"/>
  <c r="AK142" i="1"/>
  <c r="AL142" i="1"/>
  <c r="AK134" i="1"/>
  <c r="AL134" i="1"/>
  <c r="AK126" i="1"/>
  <c r="AL126" i="1"/>
  <c r="AK118" i="1"/>
  <c r="AL118" i="1"/>
  <c r="AK110" i="1"/>
  <c r="AL110" i="1"/>
  <c r="AK102" i="1"/>
  <c r="AL102" i="1"/>
  <c r="AK94" i="1"/>
  <c r="AL94" i="1"/>
  <c r="AK86" i="1"/>
  <c r="AL86" i="1"/>
  <c r="AK78" i="1"/>
  <c r="AL78" i="1"/>
  <c r="AK70" i="1"/>
  <c r="AL70" i="1"/>
  <c r="AK62" i="1"/>
  <c r="AL62" i="1"/>
  <c r="AK54" i="1"/>
  <c r="AL54" i="1"/>
  <c r="AK46" i="1"/>
  <c r="AL46" i="1"/>
  <c r="AK38" i="1"/>
  <c r="AL38" i="1"/>
  <c r="AK30" i="1"/>
  <c r="AL30" i="1"/>
  <c r="AK22" i="1"/>
  <c r="AL22" i="1"/>
  <c r="AK14" i="1"/>
  <c r="AL14" i="1"/>
  <c r="AK6" i="1"/>
  <c r="AL6" i="1"/>
  <c r="AL451" i="1"/>
  <c r="AK451" i="1"/>
  <c r="AL419" i="1"/>
  <c r="AK419" i="1"/>
  <c r="AL379" i="1"/>
  <c r="AK379" i="1"/>
  <c r="AK339" i="1"/>
  <c r="AL339" i="1"/>
  <c r="AK457" i="1"/>
  <c r="AL457" i="1"/>
  <c r="AK425" i="1"/>
  <c r="AL425" i="1"/>
  <c r="AK393" i="1"/>
  <c r="AL393" i="1"/>
  <c r="AK377" i="1"/>
  <c r="AL377" i="1"/>
  <c r="AK353" i="1"/>
  <c r="AL353" i="1"/>
  <c r="AL337" i="1"/>
  <c r="AK337" i="1"/>
  <c r="AK313" i="1"/>
  <c r="AL313" i="1"/>
  <c r="AL289" i="1"/>
  <c r="AK289" i="1"/>
  <c r="AL273" i="1"/>
  <c r="AK273" i="1"/>
  <c r="AL257" i="1"/>
  <c r="AK257" i="1"/>
  <c r="AL241" i="1"/>
  <c r="AK241" i="1"/>
  <c r="AL225" i="1"/>
  <c r="AK225" i="1"/>
  <c r="AK201" i="1"/>
  <c r="AL201" i="1"/>
  <c r="AL177" i="1"/>
  <c r="AK177" i="1"/>
  <c r="AK153" i="1"/>
  <c r="AL153" i="1"/>
  <c r="AK121" i="1"/>
  <c r="AL121" i="1"/>
  <c r="AK89" i="1"/>
  <c r="AL89" i="1"/>
  <c r="AL65" i="1"/>
  <c r="AK65" i="1"/>
  <c r="AK41" i="1"/>
  <c r="AL41" i="1"/>
  <c r="AK9" i="1"/>
  <c r="AL9" i="1"/>
  <c r="AL464" i="1"/>
  <c r="AK464" i="1"/>
  <c r="AL432" i="1"/>
  <c r="AK432" i="1"/>
  <c r="AL400" i="1"/>
  <c r="AK400" i="1"/>
  <c r="AL368" i="1"/>
  <c r="AK368" i="1"/>
  <c r="AK344" i="1"/>
  <c r="AL344" i="1"/>
  <c r="AK320" i="1"/>
  <c r="AL320" i="1"/>
  <c r="AK288" i="1"/>
  <c r="AL288" i="1"/>
  <c r="AK256" i="1"/>
  <c r="AL256" i="1"/>
  <c r="AK224" i="1"/>
  <c r="AL224" i="1"/>
  <c r="AK200" i="1"/>
  <c r="AL200" i="1"/>
  <c r="AK176" i="1"/>
  <c r="AL176" i="1"/>
  <c r="AK152" i="1"/>
  <c r="AL152" i="1"/>
  <c r="AK120" i="1"/>
  <c r="AL120" i="1"/>
  <c r="AK88" i="1"/>
  <c r="AL88" i="1"/>
  <c r="AK64" i="1"/>
  <c r="AL64" i="1"/>
  <c r="AK32" i="1"/>
  <c r="AL32" i="1"/>
  <c r="AK16" i="1"/>
  <c r="AL16" i="1"/>
  <c r="AL455" i="1"/>
  <c r="AK455" i="1"/>
  <c r="AL439" i="1"/>
  <c r="AK439" i="1"/>
  <c r="AK454" i="1"/>
  <c r="AL454" i="1"/>
  <c r="AK461" i="1"/>
  <c r="AL461" i="1"/>
  <c r="AK453" i="1"/>
  <c r="AL453" i="1"/>
  <c r="AK445" i="1"/>
  <c r="AL445" i="1"/>
  <c r="AK437" i="1"/>
  <c r="AL437" i="1"/>
  <c r="AK429" i="1"/>
  <c r="AL429" i="1"/>
  <c r="AK421" i="1"/>
  <c r="AL421" i="1"/>
  <c r="AK413" i="1"/>
  <c r="AL413" i="1"/>
  <c r="AK405" i="1"/>
  <c r="AL405" i="1"/>
  <c r="AK397" i="1"/>
  <c r="AL397" i="1"/>
  <c r="AK389" i="1"/>
  <c r="AL389" i="1"/>
  <c r="AK381" i="1"/>
  <c r="AL381" i="1"/>
  <c r="AK373" i="1"/>
  <c r="AL373" i="1"/>
  <c r="AK365" i="1"/>
  <c r="AL365" i="1"/>
  <c r="AK357" i="1"/>
  <c r="AL357" i="1"/>
  <c r="AK349" i="1"/>
  <c r="AL349" i="1"/>
  <c r="AL341" i="1"/>
  <c r="AK341" i="1"/>
  <c r="AK333" i="1"/>
  <c r="AL333" i="1"/>
  <c r="AL325" i="1"/>
  <c r="AK325" i="1"/>
  <c r="AK317" i="1"/>
  <c r="AL317" i="1"/>
  <c r="AL309" i="1"/>
  <c r="AK309" i="1"/>
  <c r="AK301" i="1"/>
  <c r="AL301" i="1"/>
  <c r="AL293" i="1"/>
  <c r="AK293" i="1"/>
  <c r="AK285" i="1"/>
  <c r="AL285" i="1"/>
  <c r="AL277" i="1"/>
  <c r="AK277" i="1"/>
  <c r="AK269" i="1"/>
  <c r="AL269" i="1"/>
  <c r="AL261" i="1"/>
  <c r="AK261" i="1"/>
  <c r="AK253" i="1"/>
  <c r="AL253" i="1"/>
  <c r="AL245" i="1"/>
  <c r="AK245" i="1"/>
  <c r="AK237" i="1"/>
  <c r="AL237" i="1"/>
  <c r="AL229" i="1"/>
  <c r="AK229" i="1"/>
  <c r="AK221" i="1"/>
  <c r="AL221" i="1"/>
  <c r="AL213" i="1"/>
  <c r="AK213" i="1"/>
  <c r="AK205" i="1"/>
  <c r="AL205" i="1"/>
  <c r="AL197" i="1"/>
  <c r="AK197" i="1"/>
  <c r="AK189" i="1"/>
  <c r="AL189" i="1"/>
  <c r="AL181" i="1"/>
  <c r="AK181" i="1"/>
  <c r="AK173" i="1"/>
  <c r="AL173" i="1"/>
  <c r="AL165" i="1"/>
  <c r="AK165" i="1"/>
  <c r="AK157" i="1"/>
  <c r="AL157" i="1"/>
  <c r="AL149" i="1"/>
  <c r="AK149" i="1"/>
  <c r="AK141" i="1"/>
  <c r="AL141" i="1"/>
  <c r="AL133" i="1"/>
  <c r="AK133" i="1"/>
  <c r="AK125" i="1"/>
  <c r="AL125" i="1"/>
  <c r="AL117" i="1"/>
  <c r="AK117" i="1"/>
  <c r="AK109" i="1"/>
  <c r="AL109" i="1"/>
  <c r="AL101" i="1"/>
  <c r="AK101" i="1"/>
  <c r="AK93" i="1"/>
  <c r="AL93" i="1"/>
  <c r="AK85" i="1"/>
  <c r="AL85" i="1"/>
  <c r="AK77" i="1"/>
  <c r="AL77" i="1"/>
  <c r="AL69" i="1"/>
  <c r="AK69" i="1"/>
  <c r="AK61" i="1"/>
  <c r="AL61" i="1"/>
  <c r="AL53" i="1"/>
  <c r="AK53" i="1"/>
  <c r="AK45" i="1"/>
  <c r="AL45" i="1"/>
  <c r="AL37" i="1"/>
  <c r="AK37" i="1"/>
  <c r="AK29" i="1"/>
  <c r="AL29" i="1"/>
  <c r="AL21" i="1"/>
  <c r="AK21" i="1"/>
  <c r="AK13" i="1"/>
  <c r="AL13" i="1"/>
  <c r="AL467" i="1"/>
  <c r="AK467" i="1"/>
  <c r="AL427" i="1"/>
  <c r="AK427" i="1"/>
  <c r="AL387" i="1"/>
  <c r="AK387" i="1"/>
  <c r="AL347" i="1"/>
  <c r="AK347" i="1"/>
  <c r="AK315" i="1"/>
  <c r="AL315" i="1"/>
  <c r="AK283" i="1"/>
  <c r="AL283" i="1"/>
  <c r="AK465" i="1"/>
  <c r="AL465" i="1"/>
  <c r="AK433" i="1"/>
  <c r="AL433" i="1"/>
  <c r="AK409" i="1"/>
  <c r="AL409" i="1"/>
  <c r="AK369" i="1"/>
  <c r="AL369" i="1"/>
  <c r="AK345" i="1"/>
  <c r="AL345" i="1"/>
  <c r="AL321" i="1"/>
  <c r="AK321" i="1"/>
  <c r="AK297" i="1"/>
  <c r="AL297" i="1"/>
  <c r="AK281" i="1"/>
  <c r="AL281" i="1"/>
  <c r="AK265" i="1"/>
  <c r="AL265" i="1"/>
  <c r="AK249" i="1"/>
  <c r="AL249" i="1"/>
  <c r="AK233" i="1"/>
  <c r="AL233" i="1"/>
  <c r="AL209" i="1"/>
  <c r="AK209" i="1"/>
  <c r="AK185" i="1"/>
  <c r="AL185" i="1"/>
  <c r="AK169" i="1"/>
  <c r="AL169" i="1"/>
  <c r="AK137" i="1"/>
  <c r="AL137" i="1"/>
  <c r="AL113" i="1"/>
  <c r="AK113" i="1"/>
  <c r="AL97" i="1"/>
  <c r="AK97" i="1"/>
  <c r="AL81" i="1"/>
  <c r="AK81" i="1"/>
  <c r="AK57" i="1"/>
  <c r="AL57" i="1"/>
  <c r="AL17" i="1"/>
  <c r="AK17" i="1"/>
  <c r="AL440" i="1"/>
  <c r="AK440" i="1"/>
  <c r="AL408" i="1"/>
  <c r="AK408" i="1"/>
  <c r="AL376" i="1"/>
  <c r="AK376" i="1"/>
  <c r="AK336" i="1"/>
  <c r="AL336" i="1"/>
  <c r="AK304" i="1"/>
  <c r="AL304" i="1"/>
  <c r="AK272" i="1"/>
  <c r="AL272" i="1"/>
  <c r="AK240" i="1"/>
  <c r="AL240" i="1"/>
  <c r="AK208" i="1"/>
  <c r="AL208" i="1"/>
  <c r="AK160" i="1"/>
  <c r="AL160" i="1"/>
  <c r="AK128" i="1"/>
  <c r="AL128" i="1"/>
  <c r="AK96" i="1"/>
  <c r="AL96" i="1"/>
  <c r="AK56" i="1"/>
  <c r="AL56" i="1"/>
  <c r="AK5" i="1"/>
  <c r="AL5" i="1"/>
  <c r="AL460" i="1"/>
  <c r="AK460" i="1"/>
  <c r="AL452" i="1"/>
  <c r="AK452" i="1"/>
  <c r="AL444" i="1"/>
  <c r="AK444" i="1"/>
  <c r="AL436" i="1"/>
  <c r="AK436" i="1"/>
  <c r="AL428" i="1"/>
  <c r="AK428" i="1"/>
  <c r="AL420" i="1"/>
  <c r="AK420" i="1"/>
  <c r="AL412" i="1"/>
  <c r="AK412" i="1"/>
  <c r="AL404" i="1"/>
  <c r="AK404" i="1"/>
  <c r="AL396" i="1"/>
  <c r="AK396" i="1"/>
  <c r="AL388" i="1"/>
  <c r="AK388" i="1"/>
  <c r="AL380" i="1"/>
  <c r="AK380" i="1"/>
  <c r="AL372" i="1"/>
  <c r="AK372" i="1"/>
  <c r="AL364" i="1"/>
  <c r="AK364" i="1"/>
  <c r="AL356" i="1"/>
  <c r="AK356" i="1"/>
  <c r="AL348" i="1"/>
  <c r="AK348" i="1"/>
  <c r="AK340" i="1"/>
  <c r="AL340" i="1"/>
  <c r="AK332" i="1"/>
  <c r="AL332" i="1"/>
  <c r="AK324" i="1"/>
  <c r="AL324" i="1"/>
  <c r="AK316" i="1"/>
  <c r="AL316" i="1"/>
  <c r="AK308" i="1"/>
  <c r="AL308" i="1"/>
  <c r="AK300" i="1"/>
  <c r="AL300" i="1"/>
  <c r="AK292" i="1"/>
  <c r="AL292" i="1"/>
  <c r="AK284" i="1"/>
  <c r="AL284" i="1"/>
  <c r="AK276" i="1"/>
  <c r="AL276" i="1"/>
  <c r="AK268" i="1"/>
  <c r="AL268" i="1"/>
  <c r="AK260" i="1"/>
  <c r="AL260" i="1"/>
  <c r="AK252" i="1"/>
  <c r="AL252" i="1"/>
  <c r="AK244" i="1"/>
  <c r="AL244" i="1"/>
  <c r="AK236" i="1"/>
  <c r="AL236" i="1"/>
  <c r="AK228" i="1"/>
  <c r="AL228" i="1"/>
  <c r="AK220" i="1"/>
  <c r="AL220" i="1"/>
  <c r="AK212" i="1"/>
  <c r="AL212" i="1"/>
  <c r="AK204" i="1"/>
  <c r="AL204" i="1"/>
  <c r="AK196" i="1"/>
  <c r="AL196" i="1"/>
  <c r="AK188" i="1"/>
  <c r="AL188" i="1"/>
  <c r="AK180" i="1"/>
  <c r="AL180" i="1"/>
  <c r="AK172" i="1"/>
  <c r="AL172" i="1"/>
  <c r="AK164" i="1"/>
  <c r="AL164" i="1"/>
  <c r="AK156" i="1"/>
  <c r="AL156" i="1"/>
  <c r="AK148" i="1"/>
  <c r="AL148" i="1"/>
  <c r="AK140" i="1"/>
  <c r="AL140" i="1"/>
  <c r="AK132" i="1"/>
  <c r="AL132" i="1"/>
  <c r="AK124" i="1"/>
  <c r="AL124" i="1"/>
  <c r="AK116" i="1"/>
  <c r="AL116" i="1"/>
  <c r="AK108" i="1"/>
  <c r="AL108" i="1"/>
  <c r="AK100" i="1"/>
  <c r="AL100" i="1"/>
  <c r="AK92" i="1"/>
  <c r="AL92" i="1"/>
  <c r="AK84" i="1"/>
  <c r="AL84" i="1"/>
  <c r="AK76" i="1"/>
  <c r="AL76" i="1"/>
  <c r="AK68" i="1"/>
  <c r="AL68" i="1"/>
  <c r="AK60" i="1"/>
  <c r="AL60" i="1"/>
  <c r="AK52" i="1"/>
  <c r="AL52" i="1"/>
  <c r="AK44" i="1"/>
  <c r="AL44" i="1"/>
  <c r="AK36" i="1"/>
  <c r="AL36" i="1"/>
  <c r="AK28" i="1"/>
  <c r="AL28" i="1"/>
  <c r="AK20" i="1"/>
  <c r="AL20" i="1"/>
  <c r="AK12" i="1"/>
  <c r="AL12" i="1"/>
  <c r="AG435" i="1"/>
  <c r="AH435" i="1"/>
  <c r="AG379" i="1"/>
  <c r="AH379" i="1"/>
  <c r="AG323" i="1"/>
  <c r="AH323" i="1"/>
  <c r="AJ275" i="1"/>
  <c r="AG275" i="1"/>
  <c r="AH275" i="1"/>
  <c r="AJ219" i="1"/>
  <c r="AH219" i="1"/>
  <c r="AG219" i="1"/>
  <c r="AJ155" i="1"/>
  <c r="AH155" i="1"/>
  <c r="AG155" i="1"/>
  <c r="AJ83" i="1"/>
  <c r="AG83" i="1"/>
  <c r="AH83" i="1"/>
  <c r="AJ35" i="1"/>
  <c r="AG35" i="1"/>
  <c r="AH35" i="1"/>
  <c r="AJ458" i="1"/>
  <c r="AG458" i="1"/>
  <c r="AH458" i="1"/>
  <c r="AJ434" i="1"/>
  <c r="AH434" i="1"/>
  <c r="AG434" i="1"/>
  <c r="AJ410" i="1"/>
  <c r="AH410" i="1"/>
  <c r="AG410" i="1"/>
  <c r="AJ402" i="1"/>
  <c r="AH402" i="1"/>
  <c r="AG402" i="1"/>
  <c r="AJ394" i="1"/>
  <c r="AH394" i="1"/>
  <c r="AG394" i="1"/>
  <c r="AJ386" i="1"/>
  <c r="AH386" i="1"/>
  <c r="AG386" i="1"/>
  <c r="AJ378" i="1"/>
  <c r="AH378" i="1"/>
  <c r="AG378" i="1"/>
  <c r="AJ370" i="1"/>
  <c r="AH370" i="1"/>
  <c r="AG370" i="1"/>
  <c r="AJ362" i="1"/>
  <c r="AH362" i="1"/>
  <c r="AG362" i="1"/>
  <c r="AJ354" i="1"/>
  <c r="AH354" i="1"/>
  <c r="AG354" i="1"/>
  <c r="AJ346" i="1"/>
  <c r="AG346" i="1"/>
  <c r="AH346" i="1"/>
  <c r="AJ338" i="1"/>
  <c r="AG338" i="1"/>
  <c r="AH338" i="1"/>
  <c r="AJ330" i="1"/>
  <c r="AG330" i="1"/>
  <c r="AH330" i="1"/>
  <c r="AJ322" i="1"/>
  <c r="AG322" i="1"/>
  <c r="AH322" i="1"/>
  <c r="AJ314" i="1"/>
  <c r="AG314" i="1"/>
  <c r="AH314" i="1"/>
  <c r="AJ306" i="1"/>
  <c r="AG306" i="1"/>
  <c r="AH306" i="1"/>
  <c r="AJ298" i="1"/>
  <c r="AG298" i="1"/>
  <c r="AH298" i="1"/>
  <c r="AJ290" i="1"/>
  <c r="AG290" i="1"/>
  <c r="AH290" i="1"/>
  <c r="AJ282" i="1"/>
  <c r="AG282" i="1"/>
  <c r="AH282" i="1"/>
  <c r="AJ274" i="1"/>
  <c r="AG274" i="1"/>
  <c r="AH274" i="1"/>
  <c r="AJ266" i="1"/>
  <c r="AG266" i="1"/>
  <c r="AH266" i="1"/>
  <c r="AJ258" i="1"/>
  <c r="AG258" i="1"/>
  <c r="AH258" i="1"/>
  <c r="AJ250" i="1"/>
  <c r="AG250" i="1"/>
  <c r="AH250" i="1"/>
  <c r="AJ242" i="1"/>
  <c r="AG242" i="1"/>
  <c r="AH242" i="1"/>
  <c r="AJ234" i="1"/>
  <c r="AG234" i="1"/>
  <c r="AH234" i="1"/>
  <c r="AJ226" i="1"/>
  <c r="AG226" i="1"/>
  <c r="AH226" i="1"/>
  <c r="AJ218" i="1"/>
  <c r="AG218" i="1"/>
  <c r="AH218" i="1"/>
  <c r="AJ210" i="1"/>
  <c r="AG210" i="1"/>
  <c r="AH210" i="1"/>
  <c r="AJ202" i="1"/>
  <c r="AG202" i="1"/>
  <c r="AH202" i="1"/>
  <c r="AJ194" i="1"/>
  <c r="AG194" i="1"/>
  <c r="AH194" i="1"/>
  <c r="AJ186" i="1"/>
  <c r="AG186" i="1"/>
  <c r="AH186" i="1"/>
  <c r="AJ178" i="1"/>
  <c r="AG178" i="1"/>
  <c r="AH178" i="1"/>
  <c r="AJ170" i="1"/>
  <c r="AG170" i="1"/>
  <c r="AH170" i="1"/>
  <c r="AJ162" i="1"/>
  <c r="AG162" i="1"/>
  <c r="AH162" i="1"/>
  <c r="AJ154" i="1"/>
  <c r="AG154" i="1"/>
  <c r="AH154" i="1"/>
  <c r="AJ146" i="1"/>
  <c r="AG146" i="1"/>
  <c r="AH146" i="1"/>
  <c r="AJ138" i="1"/>
  <c r="AG138" i="1"/>
  <c r="AH138" i="1"/>
  <c r="AJ130" i="1"/>
  <c r="AG130" i="1"/>
  <c r="AH130" i="1"/>
  <c r="AJ122" i="1"/>
  <c r="AG122" i="1"/>
  <c r="AH122" i="1"/>
  <c r="AJ114" i="1"/>
  <c r="AG114" i="1"/>
  <c r="AH114" i="1"/>
  <c r="AJ106" i="1"/>
  <c r="AG106" i="1"/>
  <c r="AH106" i="1"/>
  <c r="AJ98" i="1"/>
  <c r="AG98" i="1"/>
  <c r="AH98" i="1"/>
  <c r="AJ90" i="1"/>
  <c r="AG90" i="1"/>
  <c r="AH90" i="1"/>
  <c r="AJ82" i="1"/>
  <c r="AG82" i="1"/>
  <c r="AH82" i="1"/>
  <c r="AJ74" i="1"/>
  <c r="AG74" i="1"/>
  <c r="AH74" i="1"/>
  <c r="AJ66" i="1"/>
  <c r="AG66" i="1"/>
  <c r="AH66" i="1"/>
  <c r="AJ58" i="1"/>
  <c r="AG58" i="1"/>
  <c r="AH58" i="1"/>
  <c r="AJ50" i="1"/>
  <c r="AG50" i="1"/>
  <c r="AH50" i="1"/>
  <c r="AJ42" i="1"/>
  <c r="AG42" i="1"/>
  <c r="AH42" i="1"/>
  <c r="AJ34" i="1"/>
  <c r="AG34" i="1"/>
  <c r="AH34" i="1"/>
  <c r="AJ26" i="1"/>
  <c r="AG26" i="1"/>
  <c r="AH26" i="1"/>
  <c r="AJ18" i="1"/>
  <c r="AG18" i="1"/>
  <c r="AH18" i="1"/>
  <c r="AJ10" i="1"/>
  <c r="AG10" i="1"/>
  <c r="AH10" i="1"/>
  <c r="AG419" i="1"/>
  <c r="AH419" i="1"/>
  <c r="AG363" i="1"/>
  <c r="AH363" i="1"/>
  <c r="AH315" i="1"/>
  <c r="AG315" i="1"/>
  <c r="AJ259" i="1"/>
  <c r="AG259" i="1"/>
  <c r="AH259" i="1"/>
  <c r="AJ203" i="1"/>
  <c r="AH203" i="1"/>
  <c r="AG203" i="1"/>
  <c r="AJ139" i="1"/>
  <c r="AH139" i="1"/>
  <c r="AG139" i="1"/>
  <c r="AJ115" i="1"/>
  <c r="AG115" i="1"/>
  <c r="AH115" i="1"/>
  <c r="AJ11" i="1"/>
  <c r="AG11" i="1"/>
  <c r="AH11" i="1"/>
  <c r="AJ450" i="1"/>
  <c r="AG450" i="1"/>
  <c r="AH450" i="1"/>
  <c r="AJ426" i="1"/>
  <c r="AG426" i="1"/>
  <c r="AH426" i="1"/>
  <c r="AG465" i="1"/>
  <c r="AH465" i="1"/>
  <c r="AG457" i="1"/>
  <c r="AH457" i="1"/>
  <c r="AG449" i="1"/>
  <c r="AH449" i="1"/>
  <c r="AG441" i="1"/>
  <c r="AH441" i="1"/>
  <c r="AG433" i="1"/>
  <c r="AH433" i="1"/>
  <c r="AG425" i="1"/>
  <c r="AH425" i="1"/>
  <c r="AG417" i="1"/>
  <c r="AH417" i="1"/>
  <c r="AG409" i="1"/>
  <c r="AH409" i="1"/>
  <c r="AG401" i="1"/>
  <c r="AH401" i="1"/>
  <c r="AG393" i="1"/>
  <c r="AH393" i="1"/>
  <c r="AG385" i="1"/>
  <c r="AH385" i="1"/>
  <c r="AG377" i="1"/>
  <c r="AH377" i="1"/>
  <c r="AG369" i="1"/>
  <c r="AH369" i="1"/>
  <c r="AG361" i="1"/>
  <c r="AH361" i="1"/>
  <c r="AG353" i="1"/>
  <c r="AH353" i="1"/>
  <c r="AG345" i="1"/>
  <c r="AH345" i="1"/>
  <c r="AG337" i="1"/>
  <c r="AH337" i="1"/>
  <c r="AG329" i="1"/>
  <c r="AH329" i="1"/>
  <c r="AG321" i="1"/>
  <c r="AH321" i="1"/>
  <c r="AG313" i="1"/>
  <c r="AH313" i="1"/>
  <c r="AG305" i="1"/>
  <c r="AH305" i="1"/>
  <c r="AJ297" i="1"/>
  <c r="AG297" i="1"/>
  <c r="AH297" i="1"/>
  <c r="AJ289" i="1"/>
  <c r="AG289" i="1"/>
  <c r="AH289" i="1"/>
  <c r="AJ281" i="1"/>
  <c r="AG281" i="1"/>
  <c r="AH281" i="1"/>
  <c r="AJ273" i="1"/>
  <c r="AG273" i="1"/>
  <c r="AH273" i="1"/>
  <c r="AJ265" i="1"/>
  <c r="AG265" i="1"/>
  <c r="AH265" i="1"/>
  <c r="AJ257" i="1"/>
  <c r="AG257" i="1"/>
  <c r="AH257" i="1"/>
  <c r="AJ249" i="1"/>
  <c r="AG249" i="1"/>
  <c r="AH249" i="1"/>
  <c r="AJ241" i="1"/>
  <c r="AG241" i="1"/>
  <c r="AH241" i="1"/>
  <c r="AJ233" i="1"/>
  <c r="AG233" i="1"/>
  <c r="AH233" i="1"/>
  <c r="AJ225" i="1"/>
  <c r="AG225" i="1"/>
  <c r="AH225" i="1"/>
  <c r="AJ217" i="1"/>
  <c r="AG217" i="1"/>
  <c r="AH217" i="1"/>
  <c r="AJ209" i="1"/>
  <c r="AG209" i="1"/>
  <c r="AH209" i="1"/>
  <c r="AJ201" i="1"/>
  <c r="AG201" i="1"/>
  <c r="AH201" i="1"/>
  <c r="AJ193" i="1"/>
  <c r="AG193" i="1"/>
  <c r="AH193" i="1"/>
  <c r="AJ185" i="1"/>
  <c r="AG185" i="1"/>
  <c r="AH185" i="1"/>
  <c r="AJ177" i="1"/>
  <c r="AG177" i="1"/>
  <c r="AH177" i="1"/>
  <c r="AJ169" i="1"/>
  <c r="AG169" i="1"/>
  <c r="AH169" i="1"/>
  <c r="AG161" i="1"/>
  <c r="AH161" i="1"/>
  <c r="AJ153" i="1"/>
  <c r="AG153" i="1"/>
  <c r="AH153" i="1"/>
  <c r="AJ145" i="1"/>
  <c r="AG145" i="1"/>
  <c r="AH145" i="1"/>
  <c r="AJ137" i="1"/>
  <c r="AG137" i="1"/>
  <c r="AH137" i="1"/>
  <c r="AJ129" i="1"/>
  <c r="AG129" i="1"/>
  <c r="AH129" i="1"/>
  <c r="AJ121" i="1"/>
  <c r="AG121" i="1"/>
  <c r="AH121" i="1"/>
  <c r="AJ113" i="1"/>
  <c r="AG113" i="1"/>
  <c r="AH113" i="1"/>
  <c r="AJ105" i="1"/>
  <c r="AG105" i="1"/>
  <c r="AH105" i="1"/>
  <c r="AJ97" i="1"/>
  <c r="AG97" i="1"/>
  <c r="AH97" i="1"/>
  <c r="AG89" i="1"/>
  <c r="AH89" i="1"/>
  <c r="AJ81" i="1"/>
  <c r="AG81" i="1"/>
  <c r="AH81" i="1"/>
  <c r="AJ73" i="1"/>
  <c r="AG73" i="1"/>
  <c r="AH73" i="1"/>
  <c r="AG65" i="1"/>
  <c r="AH65" i="1"/>
  <c r="AJ57" i="1"/>
  <c r="AG57" i="1"/>
  <c r="AH57" i="1"/>
  <c r="AJ49" i="1"/>
  <c r="AG49" i="1"/>
  <c r="AH49" i="1"/>
  <c r="AJ41" i="1"/>
  <c r="AG41" i="1"/>
  <c r="AH41" i="1"/>
  <c r="AJ33" i="1"/>
  <c r="AG33" i="1"/>
  <c r="AH33" i="1"/>
  <c r="AJ25" i="1"/>
  <c r="AG25" i="1"/>
  <c r="AH25" i="1"/>
  <c r="AG17" i="1"/>
  <c r="AH17" i="1"/>
  <c r="AJ9" i="1"/>
  <c r="AG9" i="1"/>
  <c r="AH9" i="1"/>
  <c r="AG467" i="1"/>
  <c r="AH467" i="1"/>
  <c r="AG411" i="1"/>
  <c r="AH411" i="1"/>
  <c r="AG355" i="1"/>
  <c r="AH355" i="1"/>
  <c r="AJ267" i="1"/>
  <c r="AH267" i="1"/>
  <c r="AG267" i="1"/>
  <c r="AG211" i="1"/>
  <c r="AH211" i="1"/>
  <c r="AJ147" i="1"/>
  <c r="AG147" i="1"/>
  <c r="AH147" i="1"/>
  <c r="AJ107" i="1"/>
  <c r="AH107" i="1"/>
  <c r="AG107" i="1"/>
  <c r="AJ59" i="1"/>
  <c r="AH59" i="1"/>
  <c r="AG59" i="1"/>
  <c r="AJ442" i="1"/>
  <c r="AH442" i="1"/>
  <c r="AG442" i="1"/>
  <c r="AJ418" i="1"/>
  <c r="AH418" i="1"/>
  <c r="AG418" i="1"/>
  <c r="AJ464" i="1"/>
  <c r="AG464" i="1"/>
  <c r="AH464" i="1"/>
  <c r="AJ456" i="1"/>
  <c r="AG456" i="1"/>
  <c r="AH456" i="1"/>
  <c r="AJ448" i="1"/>
  <c r="AG448" i="1"/>
  <c r="AH448" i="1"/>
  <c r="AJ440" i="1"/>
  <c r="AG440" i="1"/>
  <c r="AH440" i="1"/>
  <c r="AJ432" i="1"/>
  <c r="AG432" i="1"/>
  <c r="AH432" i="1"/>
  <c r="AJ424" i="1"/>
  <c r="AG424" i="1"/>
  <c r="AH424" i="1"/>
  <c r="AJ416" i="1"/>
  <c r="AG416" i="1"/>
  <c r="AH416" i="1"/>
  <c r="AJ408" i="1"/>
  <c r="AG408" i="1"/>
  <c r="AH408" i="1"/>
  <c r="AJ400" i="1"/>
  <c r="AG400" i="1"/>
  <c r="AH400" i="1"/>
  <c r="AJ392" i="1"/>
  <c r="AG392" i="1"/>
  <c r="AH392" i="1"/>
  <c r="AJ384" i="1"/>
  <c r="AG384" i="1"/>
  <c r="AH384" i="1"/>
  <c r="AJ376" i="1"/>
  <c r="AG376" i="1"/>
  <c r="AH376" i="1"/>
  <c r="AJ368" i="1"/>
  <c r="AG368" i="1"/>
  <c r="AH368" i="1"/>
  <c r="AJ360" i="1"/>
  <c r="AG360" i="1"/>
  <c r="AH360" i="1"/>
  <c r="AJ352" i="1"/>
  <c r="AG352" i="1"/>
  <c r="AH352" i="1"/>
  <c r="AJ344" i="1"/>
  <c r="AG344" i="1"/>
  <c r="AH344" i="1"/>
  <c r="AJ336" i="1"/>
  <c r="AG336" i="1"/>
  <c r="AH336" i="1"/>
  <c r="AJ328" i="1"/>
  <c r="AG328" i="1"/>
  <c r="AH328" i="1"/>
  <c r="AJ320" i="1"/>
  <c r="AG320" i="1"/>
  <c r="AH320" i="1"/>
  <c r="AJ312" i="1"/>
  <c r="AG312" i="1"/>
  <c r="AH312" i="1"/>
  <c r="AJ304" i="1"/>
  <c r="AG304" i="1"/>
  <c r="AH304" i="1"/>
  <c r="AJ296" i="1"/>
  <c r="AG296" i="1"/>
  <c r="AH296" i="1"/>
  <c r="AJ288" i="1"/>
  <c r="AG288" i="1"/>
  <c r="AH288" i="1"/>
  <c r="AJ280" i="1"/>
  <c r="AG280" i="1"/>
  <c r="AH280" i="1"/>
  <c r="AJ272" i="1"/>
  <c r="AG272" i="1"/>
  <c r="AH272" i="1"/>
  <c r="AJ264" i="1"/>
  <c r="AG264" i="1"/>
  <c r="AH264" i="1"/>
  <c r="AJ256" i="1"/>
  <c r="AG256" i="1"/>
  <c r="AH256" i="1"/>
  <c r="AJ248" i="1"/>
  <c r="AG248" i="1"/>
  <c r="AH248" i="1"/>
  <c r="AJ240" i="1"/>
  <c r="AG240" i="1"/>
  <c r="AH240" i="1"/>
  <c r="AJ232" i="1"/>
  <c r="AG232" i="1"/>
  <c r="AH232" i="1"/>
  <c r="AJ224" i="1"/>
  <c r="AG224" i="1"/>
  <c r="AH224" i="1"/>
  <c r="AJ216" i="1"/>
  <c r="AG216" i="1"/>
  <c r="AH216" i="1"/>
  <c r="AJ208" i="1"/>
  <c r="AG208" i="1"/>
  <c r="AH208" i="1"/>
  <c r="AJ200" i="1"/>
  <c r="AG200" i="1"/>
  <c r="AH200" i="1"/>
  <c r="AJ192" i="1"/>
  <c r="AG192" i="1"/>
  <c r="AH192" i="1"/>
  <c r="AJ184" i="1"/>
  <c r="AG184" i="1"/>
  <c r="AH184" i="1"/>
  <c r="AJ176" i="1"/>
  <c r="AG176" i="1"/>
  <c r="AH176" i="1"/>
  <c r="AJ168" i="1"/>
  <c r="AG168" i="1"/>
  <c r="AH168" i="1"/>
  <c r="AJ160" i="1"/>
  <c r="AG160" i="1"/>
  <c r="AH160" i="1"/>
  <c r="AJ152" i="1"/>
  <c r="AG152" i="1"/>
  <c r="AH152" i="1"/>
  <c r="AG144" i="1"/>
  <c r="AH144" i="1"/>
  <c r="AG136" i="1"/>
  <c r="AH136" i="1"/>
  <c r="AG128" i="1"/>
  <c r="AH128" i="1"/>
  <c r="AG120" i="1"/>
  <c r="AH120" i="1"/>
  <c r="AG112" i="1"/>
  <c r="AH112" i="1"/>
  <c r="AG104" i="1"/>
  <c r="AH104" i="1"/>
  <c r="AG96" i="1"/>
  <c r="AH96" i="1"/>
  <c r="AG88" i="1"/>
  <c r="AH88" i="1"/>
  <c r="AG80" i="1"/>
  <c r="AH80" i="1"/>
  <c r="AG72" i="1"/>
  <c r="AH72" i="1"/>
  <c r="AG64" i="1"/>
  <c r="AH64" i="1"/>
  <c r="AG56" i="1"/>
  <c r="AH56" i="1"/>
  <c r="AG48" i="1"/>
  <c r="AH48" i="1"/>
  <c r="AG40" i="1"/>
  <c r="AH40" i="1"/>
  <c r="AG32" i="1"/>
  <c r="AH32" i="1"/>
  <c r="AG24" i="1"/>
  <c r="AH24" i="1"/>
  <c r="AJ16" i="1"/>
  <c r="AG16" i="1"/>
  <c r="AH16" i="1"/>
  <c r="AJ8" i="1"/>
  <c r="AH8" i="1"/>
  <c r="AG8" i="1"/>
  <c r="AG459" i="1"/>
  <c r="AH459" i="1"/>
  <c r="AG403" i="1"/>
  <c r="AH403" i="1"/>
  <c r="AH347" i="1"/>
  <c r="AG347" i="1"/>
  <c r="AJ299" i="1"/>
  <c r="AH299" i="1"/>
  <c r="AG299" i="1"/>
  <c r="AJ243" i="1"/>
  <c r="AG243" i="1"/>
  <c r="AH243" i="1"/>
  <c r="AJ195" i="1"/>
  <c r="AG195" i="1"/>
  <c r="AH195" i="1"/>
  <c r="AJ163" i="1"/>
  <c r="AG163" i="1"/>
  <c r="AH163" i="1"/>
  <c r="AJ91" i="1"/>
  <c r="AG91" i="1"/>
  <c r="AH91" i="1"/>
  <c r="AJ43" i="1"/>
  <c r="AH43" i="1"/>
  <c r="AG43" i="1"/>
  <c r="AG455" i="1"/>
  <c r="AH455" i="1"/>
  <c r="AG431" i="1"/>
  <c r="AH431" i="1"/>
  <c r="AG415" i="1"/>
  <c r="AH415" i="1"/>
  <c r="AG399" i="1"/>
  <c r="AH399" i="1"/>
  <c r="AG383" i="1"/>
  <c r="AH383" i="1"/>
  <c r="AG375" i="1"/>
  <c r="AH375" i="1"/>
  <c r="AG367" i="1"/>
  <c r="AH367" i="1"/>
  <c r="AG359" i="1"/>
  <c r="AH359" i="1"/>
  <c r="AG351" i="1"/>
  <c r="AH351" i="1"/>
  <c r="AG343" i="1"/>
  <c r="AH343" i="1"/>
  <c r="AG335" i="1"/>
  <c r="AH335" i="1"/>
  <c r="AG327" i="1"/>
  <c r="AH327" i="1"/>
  <c r="AG319" i="1"/>
  <c r="AH319" i="1"/>
  <c r="AG311" i="1"/>
  <c r="AH311" i="1"/>
  <c r="AJ303" i="1"/>
  <c r="AG303" i="1"/>
  <c r="AH303" i="1"/>
  <c r="AJ295" i="1"/>
  <c r="AG295" i="1"/>
  <c r="AH295" i="1"/>
  <c r="AJ287" i="1"/>
  <c r="AG287" i="1"/>
  <c r="AH287" i="1"/>
  <c r="AJ279" i="1"/>
  <c r="AG279" i="1"/>
  <c r="AH279" i="1"/>
  <c r="AJ271" i="1"/>
  <c r="AG271" i="1"/>
  <c r="AH271" i="1"/>
  <c r="AJ263" i="1"/>
  <c r="AG263" i="1"/>
  <c r="AH263" i="1"/>
  <c r="AJ255" i="1"/>
  <c r="AG255" i="1"/>
  <c r="AH255" i="1"/>
  <c r="AJ247" i="1"/>
  <c r="AG247" i="1"/>
  <c r="AH247" i="1"/>
  <c r="AJ239" i="1"/>
  <c r="AG239" i="1"/>
  <c r="AH239" i="1"/>
  <c r="AJ231" i="1"/>
  <c r="AG231" i="1"/>
  <c r="AJ223" i="1"/>
  <c r="AG223" i="1"/>
  <c r="AH223" i="1"/>
  <c r="AJ215" i="1"/>
  <c r="AG215" i="1"/>
  <c r="AH215" i="1"/>
  <c r="AJ207" i="1"/>
  <c r="AG207" i="1"/>
  <c r="AH207" i="1"/>
  <c r="AJ199" i="1"/>
  <c r="AG199" i="1"/>
  <c r="AH199" i="1"/>
  <c r="AJ191" i="1"/>
  <c r="AG191" i="1"/>
  <c r="AH191" i="1"/>
  <c r="AJ183" i="1"/>
  <c r="AG183" i="1"/>
  <c r="AH183" i="1"/>
  <c r="AJ175" i="1"/>
  <c r="AG175" i="1"/>
  <c r="AH175" i="1"/>
  <c r="AJ167" i="1"/>
  <c r="AG167" i="1"/>
  <c r="AH167" i="1"/>
  <c r="AJ159" i="1"/>
  <c r="AG159" i="1"/>
  <c r="AH159" i="1"/>
  <c r="AJ151" i="1"/>
  <c r="AG151" i="1"/>
  <c r="AH151" i="1"/>
  <c r="AJ143" i="1"/>
  <c r="AG143" i="1"/>
  <c r="AH143" i="1"/>
  <c r="AJ135" i="1"/>
  <c r="AG135" i="1"/>
  <c r="AH135" i="1"/>
  <c r="AJ127" i="1"/>
  <c r="AG127" i="1"/>
  <c r="AH127" i="1"/>
  <c r="AJ119" i="1"/>
  <c r="AG119" i="1"/>
  <c r="AH119" i="1"/>
  <c r="AJ111" i="1"/>
  <c r="AG111" i="1"/>
  <c r="AH111" i="1"/>
  <c r="AJ103" i="1"/>
  <c r="AG103" i="1"/>
  <c r="AH103" i="1"/>
  <c r="AJ95" i="1"/>
  <c r="AG95" i="1"/>
  <c r="AH95" i="1"/>
  <c r="AJ87" i="1"/>
  <c r="AG87" i="1"/>
  <c r="AH87" i="1"/>
  <c r="AJ79" i="1"/>
  <c r="AG79" i="1"/>
  <c r="AH79" i="1"/>
  <c r="AJ71" i="1"/>
  <c r="AG71" i="1"/>
  <c r="AH71" i="1"/>
  <c r="AJ63" i="1"/>
  <c r="AG63" i="1"/>
  <c r="AH63" i="1"/>
  <c r="AG55" i="1"/>
  <c r="AH55" i="1"/>
  <c r="AJ47" i="1"/>
  <c r="AG47" i="1"/>
  <c r="AH47" i="1"/>
  <c r="AJ39" i="1"/>
  <c r="AG39" i="1"/>
  <c r="AH39" i="1"/>
  <c r="AJ31" i="1"/>
  <c r="AG31" i="1"/>
  <c r="AH31" i="1"/>
  <c r="AJ23" i="1"/>
  <c r="AG23" i="1"/>
  <c r="AH23" i="1"/>
  <c r="AJ15" i="1"/>
  <c r="AG15" i="1"/>
  <c r="AH15" i="1"/>
  <c r="AJ7" i="1"/>
  <c r="AG7" i="1"/>
  <c r="AH7" i="1"/>
  <c r="AG451" i="1"/>
  <c r="AH451" i="1"/>
  <c r="AG395" i="1"/>
  <c r="AH395" i="1"/>
  <c r="AG339" i="1"/>
  <c r="AH339" i="1"/>
  <c r="AJ291" i="1"/>
  <c r="AG291" i="1"/>
  <c r="AH291" i="1"/>
  <c r="AJ235" i="1"/>
  <c r="AH235" i="1"/>
  <c r="AG235" i="1"/>
  <c r="AJ187" i="1"/>
  <c r="AH187" i="1"/>
  <c r="AG187" i="1"/>
  <c r="AJ131" i="1"/>
  <c r="AG131" i="1"/>
  <c r="AH131" i="1"/>
  <c r="AJ99" i="1"/>
  <c r="AG99" i="1"/>
  <c r="AH99" i="1"/>
  <c r="AJ51" i="1"/>
  <c r="AG51" i="1"/>
  <c r="AH51" i="1"/>
  <c r="AG463" i="1"/>
  <c r="AH463" i="1"/>
  <c r="AG439" i="1"/>
  <c r="AH439" i="1"/>
  <c r="AG423" i="1"/>
  <c r="AH423" i="1"/>
  <c r="AG407" i="1"/>
  <c r="AH407" i="1"/>
  <c r="AG391" i="1"/>
  <c r="AH391" i="1"/>
  <c r="AH462" i="1"/>
  <c r="AG462" i="1"/>
  <c r="AH454" i="1"/>
  <c r="AG454" i="1"/>
  <c r="AG446" i="1"/>
  <c r="AH446" i="1"/>
  <c r="AG438" i="1"/>
  <c r="AH438" i="1"/>
  <c r="AH430" i="1"/>
  <c r="AG430" i="1"/>
  <c r="AH422" i="1"/>
  <c r="AG422" i="1"/>
  <c r="AH414" i="1"/>
  <c r="AG414" i="1"/>
  <c r="AH406" i="1"/>
  <c r="AG406" i="1"/>
  <c r="AH398" i="1"/>
  <c r="AG398" i="1"/>
  <c r="AH390" i="1"/>
  <c r="AG390" i="1"/>
  <c r="AH382" i="1"/>
  <c r="AG382" i="1"/>
  <c r="AH374" i="1"/>
  <c r="AG374" i="1"/>
  <c r="AH366" i="1"/>
  <c r="AG366" i="1"/>
  <c r="AH358" i="1"/>
  <c r="AG358" i="1"/>
  <c r="AG350" i="1"/>
  <c r="AH350" i="1"/>
  <c r="AG342" i="1"/>
  <c r="AH342" i="1"/>
  <c r="AG334" i="1"/>
  <c r="AH334" i="1"/>
  <c r="AG326" i="1"/>
  <c r="AH326" i="1"/>
  <c r="AG318" i="1"/>
  <c r="AH318" i="1"/>
  <c r="AG310" i="1"/>
  <c r="AH310" i="1"/>
  <c r="AJ302" i="1"/>
  <c r="AG302" i="1"/>
  <c r="AH302" i="1"/>
  <c r="AJ294" i="1"/>
  <c r="AG294" i="1"/>
  <c r="AH294" i="1"/>
  <c r="AJ286" i="1"/>
  <c r="AG286" i="1"/>
  <c r="AH286" i="1"/>
  <c r="AJ278" i="1"/>
  <c r="AG278" i="1"/>
  <c r="AH278" i="1"/>
  <c r="AJ270" i="1"/>
  <c r="AG270" i="1"/>
  <c r="AH270" i="1"/>
  <c r="AJ262" i="1"/>
  <c r="AG262" i="1"/>
  <c r="AH262" i="1"/>
  <c r="AJ254" i="1"/>
  <c r="AG254" i="1"/>
  <c r="AH254" i="1"/>
  <c r="AJ246" i="1"/>
  <c r="AG246" i="1"/>
  <c r="AH246" i="1"/>
  <c r="AJ238" i="1"/>
  <c r="AG238" i="1"/>
  <c r="AH238" i="1"/>
  <c r="AJ230" i="1"/>
  <c r="AG230" i="1"/>
  <c r="AH230" i="1"/>
  <c r="AJ222" i="1"/>
  <c r="AG222" i="1"/>
  <c r="AH222" i="1"/>
  <c r="AJ214" i="1"/>
  <c r="AG214" i="1"/>
  <c r="AH214" i="1"/>
  <c r="AJ206" i="1"/>
  <c r="AG206" i="1"/>
  <c r="AH206" i="1"/>
  <c r="AJ198" i="1"/>
  <c r="AG198" i="1"/>
  <c r="AH198" i="1"/>
  <c r="AJ190" i="1"/>
  <c r="AG190" i="1"/>
  <c r="AH190" i="1"/>
  <c r="AJ182" i="1"/>
  <c r="AG182" i="1"/>
  <c r="AH182" i="1"/>
  <c r="AJ174" i="1"/>
  <c r="AG174" i="1"/>
  <c r="AH174" i="1"/>
  <c r="AJ166" i="1"/>
  <c r="AG166" i="1"/>
  <c r="AH166" i="1"/>
  <c r="AJ158" i="1"/>
  <c r="AG158" i="1"/>
  <c r="AH158" i="1"/>
  <c r="AJ150" i="1"/>
  <c r="AG150" i="1"/>
  <c r="AH150" i="1"/>
  <c r="AJ142" i="1"/>
  <c r="AG142" i="1"/>
  <c r="AH142" i="1"/>
  <c r="AJ134" i="1"/>
  <c r="AG134" i="1"/>
  <c r="AH134" i="1"/>
  <c r="AJ126" i="1"/>
  <c r="AG126" i="1"/>
  <c r="AH126" i="1"/>
  <c r="AJ118" i="1"/>
  <c r="AG118" i="1"/>
  <c r="AH118" i="1"/>
  <c r="AJ110" i="1"/>
  <c r="AG110" i="1"/>
  <c r="AH110" i="1"/>
  <c r="AJ102" i="1"/>
  <c r="AG102" i="1"/>
  <c r="AH102" i="1"/>
  <c r="AG94" i="1"/>
  <c r="AH94" i="1"/>
  <c r="AJ86" i="1"/>
  <c r="AG86" i="1"/>
  <c r="AH86" i="1"/>
  <c r="AJ78" i="1"/>
  <c r="AG78" i="1"/>
  <c r="AH78" i="1"/>
  <c r="AJ70" i="1"/>
  <c r="AG70" i="1"/>
  <c r="AH70" i="1"/>
  <c r="AJ62" i="1"/>
  <c r="AG62" i="1"/>
  <c r="AH62" i="1"/>
  <c r="AJ54" i="1"/>
  <c r="AG54" i="1"/>
  <c r="AH54" i="1"/>
  <c r="AJ46" i="1"/>
  <c r="AG46" i="1"/>
  <c r="AH46" i="1"/>
  <c r="AJ38" i="1"/>
  <c r="AG38" i="1"/>
  <c r="AH38" i="1"/>
  <c r="AJ30" i="1"/>
  <c r="AG30" i="1"/>
  <c r="AH30" i="1"/>
  <c r="AJ22" i="1"/>
  <c r="AG22" i="1"/>
  <c r="AH22" i="1"/>
  <c r="AJ14" i="1"/>
  <c r="AG14" i="1"/>
  <c r="AH14" i="1"/>
  <c r="AJ6" i="1"/>
  <c r="AG6" i="1"/>
  <c r="AH6" i="1"/>
  <c r="AG427" i="1"/>
  <c r="AH427" i="1"/>
  <c r="AG371" i="1"/>
  <c r="AH371" i="1"/>
  <c r="AG307" i="1"/>
  <c r="AH307" i="1"/>
  <c r="AJ251" i="1"/>
  <c r="AH251" i="1"/>
  <c r="AG251" i="1"/>
  <c r="AJ179" i="1"/>
  <c r="AG179" i="1"/>
  <c r="AH179" i="1"/>
  <c r="AJ123" i="1"/>
  <c r="AH123" i="1"/>
  <c r="AG123" i="1"/>
  <c r="AG67" i="1"/>
  <c r="AH67" i="1"/>
  <c r="AH27" i="1"/>
  <c r="AG27" i="1"/>
  <c r="AJ466" i="1"/>
  <c r="AH466" i="1"/>
  <c r="AG466" i="1"/>
  <c r="AG447" i="1"/>
  <c r="AH447" i="1"/>
  <c r="AG461" i="1"/>
  <c r="AH461" i="1"/>
  <c r="AG453" i="1"/>
  <c r="AH453" i="1"/>
  <c r="AG445" i="1"/>
  <c r="AH445" i="1"/>
  <c r="AG437" i="1"/>
  <c r="AH437" i="1"/>
  <c r="AG429" i="1"/>
  <c r="AH429" i="1"/>
  <c r="AG421" i="1"/>
  <c r="AH421" i="1"/>
  <c r="AG413" i="1"/>
  <c r="AH413" i="1"/>
  <c r="AG405" i="1"/>
  <c r="AH405" i="1"/>
  <c r="AG397" i="1"/>
  <c r="AH397" i="1"/>
  <c r="AG389" i="1"/>
  <c r="AH389" i="1"/>
  <c r="AG381" i="1"/>
  <c r="AH381" i="1"/>
  <c r="AG373" i="1"/>
  <c r="AH373" i="1"/>
  <c r="AG365" i="1"/>
  <c r="AH365" i="1"/>
  <c r="AG357" i="1"/>
  <c r="AH357" i="1"/>
  <c r="AG349" i="1"/>
  <c r="AH349" i="1"/>
  <c r="AG341" i="1"/>
  <c r="AH341" i="1"/>
  <c r="AG333" i="1"/>
  <c r="AH333" i="1"/>
  <c r="AG325" i="1"/>
  <c r="AH325" i="1"/>
  <c r="AG317" i="1"/>
  <c r="AH317" i="1"/>
  <c r="AG309" i="1"/>
  <c r="AH309" i="1"/>
  <c r="AJ301" i="1"/>
  <c r="AG301" i="1"/>
  <c r="AH301" i="1"/>
  <c r="AJ293" i="1"/>
  <c r="AG293" i="1"/>
  <c r="AH293" i="1"/>
  <c r="AJ285" i="1"/>
  <c r="AG285" i="1"/>
  <c r="AH285" i="1"/>
  <c r="AJ277" i="1"/>
  <c r="AG277" i="1"/>
  <c r="AH277" i="1"/>
  <c r="AJ269" i="1"/>
  <c r="AG269" i="1"/>
  <c r="AH269" i="1"/>
  <c r="AJ261" i="1"/>
  <c r="AG261" i="1"/>
  <c r="AH261" i="1"/>
  <c r="AJ253" i="1"/>
  <c r="AG253" i="1"/>
  <c r="AH253" i="1"/>
  <c r="AJ245" i="1"/>
  <c r="AG245" i="1"/>
  <c r="AH245" i="1"/>
  <c r="AJ237" i="1"/>
  <c r="AG237" i="1"/>
  <c r="AH237" i="1"/>
  <c r="AJ229" i="1"/>
  <c r="AG229" i="1"/>
  <c r="AH229" i="1"/>
  <c r="AJ221" i="1"/>
  <c r="AG221" i="1"/>
  <c r="AH221" i="1"/>
  <c r="AJ213" i="1"/>
  <c r="AG213" i="1"/>
  <c r="AH213" i="1"/>
  <c r="AJ205" i="1"/>
  <c r="AG205" i="1"/>
  <c r="AH205" i="1"/>
  <c r="AJ197" i="1"/>
  <c r="AG197" i="1"/>
  <c r="AH197" i="1"/>
  <c r="AJ189" i="1"/>
  <c r="AG189" i="1"/>
  <c r="AH189" i="1"/>
  <c r="AJ181" i="1"/>
  <c r="AG181" i="1"/>
  <c r="AH181" i="1"/>
  <c r="AJ173" i="1"/>
  <c r="AG173" i="1"/>
  <c r="AH173" i="1"/>
  <c r="AJ165" i="1"/>
  <c r="AG165" i="1"/>
  <c r="AH165" i="1"/>
  <c r="AJ157" i="1"/>
  <c r="AG157" i="1"/>
  <c r="AH157" i="1"/>
  <c r="AJ149" i="1"/>
  <c r="AG149" i="1"/>
  <c r="AH149" i="1"/>
  <c r="AG141" i="1"/>
  <c r="AH141" i="1"/>
  <c r="AJ133" i="1"/>
  <c r="AG133" i="1"/>
  <c r="AH133" i="1"/>
  <c r="AJ125" i="1"/>
  <c r="AG125" i="1"/>
  <c r="AH125" i="1"/>
  <c r="AJ117" i="1"/>
  <c r="AG117" i="1"/>
  <c r="AH117" i="1"/>
  <c r="AJ109" i="1"/>
  <c r="AG109" i="1"/>
  <c r="AH109" i="1"/>
  <c r="AJ101" i="1"/>
  <c r="AG101" i="1"/>
  <c r="AH101" i="1"/>
  <c r="AJ93" i="1"/>
  <c r="AG93" i="1"/>
  <c r="AH93" i="1"/>
  <c r="AJ85" i="1"/>
  <c r="AG85" i="1"/>
  <c r="AH85" i="1"/>
  <c r="AJ77" i="1"/>
  <c r="AG77" i="1"/>
  <c r="AH77" i="1"/>
  <c r="AJ69" i="1"/>
  <c r="AG69" i="1"/>
  <c r="AH69" i="1"/>
  <c r="AG61" i="1"/>
  <c r="AH61" i="1"/>
  <c r="AJ53" i="1"/>
  <c r="AG53" i="1"/>
  <c r="AH53" i="1"/>
  <c r="AJ45" i="1"/>
  <c r="AG45" i="1"/>
  <c r="AH45" i="1"/>
  <c r="AJ37" i="1"/>
  <c r="AG37" i="1"/>
  <c r="AH37" i="1"/>
  <c r="AJ29" i="1"/>
  <c r="AG29" i="1"/>
  <c r="AH29" i="1"/>
  <c r="AG21" i="1"/>
  <c r="AH21" i="1"/>
  <c r="AG13" i="1"/>
  <c r="AH13" i="1"/>
  <c r="AG443" i="1"/>
  <c r="AH443" i="1"/>
  <c r="AG387" i="1"/>
  <c r="AH387" i="1"/>
  <c r="AH331" i="1"/>
  <c r="AG331" i="1"/>
  <c r="AJ283" i="1"/>
  <c r="AH283" i="1"/>
  <c r="AG283" i="1"/>
  <c r="AJ227" i="1"/>
  <c r="AG227" i="1"/>
  <c r="AH227" i="1"/>
  <c r="AJ171" i="1"/>
  <c r="AH171" i="1"/>
  <c r="AG171" i="1"/>
  <c r="AJ75" i="1"/>
  <c r="AG75" i="1"/>
  <c r="AH75" i="1"/>
  <c r="AJ19" i="1"/>
  <c r="AG19" i="1"/>
  <c r="AH19" i="1"/>
  <c r="AJ5" i="1"/>
  <c r="AG5" i="1"/>
  <c r="AH5" i="1"/>
  <c r="AG460" i="1"/>
  <c r="AH460" i="1"/>
  <c r="AG452" i="1"/>
  <c r="AH452" i="1"/>
  <c r="AG444" i="1"/>
  <c r="AH444" i="1"/>
  <c r="AG436" i="1"/>
  <c r="AH436" i="1"/>
  <c r="AG428" i="1"/>
  <c r="AH428" i="1"/>
  <c r="AG420" i="1"/>
  <c r="AH420" i="1"/>
  <c r="AG412" i="1"/>
  <c r="AH412" i="1"/>
  <c r="AG404" i="1"/>
  <c r="AH404" i="1"/>
  <c r="AG396" i="1"/>
  <c r="AH396" i="1"/>
  <c r="AG388" i="1"/>
  <c r="AH388" i="1"/>
  <c r="AG380" i="1"/>
  <c r="AH380" i="1"/>
  <c r="AG372" i="1"/>
  <c r="AH372" i="1"/>
  <c r="AG364" i="1"/>
  <c r="AH364" i="1"/>
  <c r="AG356" i="1"/>
  <c r="AH356" i="1"/>
  <c r="AG348" i="1"/>
  <c r="AH348" i="1"/>
  <c r="AG340" i="1"/>
  <c r="AH340" i="1"/>
  <c r="AG332" i="1"/>
  <c r="AH332" i="1"/>
  <c r="AG324" i="1"/>
  <c r="AH324" i="1"/>
  <c r="AG316" i="1"/>
  <c r="AH316" i="1"/>
  <c r="AG308" i="1"/>
  <c r="AH308" i="1"/>
  <c r="AG300" i="1"/>
  <c r="AH300" i="1"/>
  <c r="AG292" i="1"/>
  <c r="AH292" i="1"/>
  <c r="AG284" i="1"/>
  <c r="AH284" i="1"/>
  <c r="AG276" i="1"/>
  <c r="AH276" i="1"/>
  <c r="AG268" i="1"/>
  <c r="AH268" i="1"/>
  <c r="AG260" i="1"/>
  <c r="AH260" i="1"/>
  <c r="AG252" i="1"/>
  <c r="AH252" i="1"/>
  <c r="AG244" i="1"/>
  <c r="AH244" i="1"/>
  <c r="AG236" i="1"/>
  <c r="AH236" i="1"/>
  <c r="AG228" i="1"/>
  <c r="AH228" i="1"/>
  <c r="AG220" i="1"/>
  <c r="AH220" i="1"/>
  <c r="AG212" i="1"/>
  <c r="AG204" i="1"/>
  <c r="AH204" i="1"/>
  <c r="AG196" i="1"/>
  <c r="AH196" i="1"/>
  <c r="AG188" i="1"/>
  <c r="AH188" i="1"/>
  <c r="AG180" i="1"/>
  <c r="AH180" i="1"/>
  <c r="AG172" i="1"/>
  <c r="AH172" i="1"/>
  <c r="AG164" i="1"/>
  <c r="AH164" i="1"/>
  <c r="AG156" i="1"/>
  <c r="AH156" i="1"/>
  <c r="AG148" i="1"/>
  <c r="AH148" i="1"/>
  <c r="AG140" i="1"/>
  <c r="AH140" i="1"/>
  <c r="AG132" i="1"/>
  <c r="AH132" i="1"/>
  <c r="AG124" i="1"/>
  <c r="AH124" i="1"/>
  <c r="AG116" i="1"/>
  <c r="AH116" i="1"/>
  <c r="AG108" i="1"/>
  <c r="AH108" i="1"/>
  <c r="AG100" i="1"/>
  <c r="AH100" i="1"/>
  <c r="AG92" i="1"/>
  <c r="AH92" i="1"/>
  <c r="AG84" i="1"/>
  <c r="AH84" i="1"/>
  <c r="AG76" i="1"/>
  <c r="AH76" i="1"/>
  <c r="AG68" i="1"/>
  <c r="AH68" i="1"/>
  <c r="AG60" i="1"/>
  <c r="AH60" i="1"/>
  <c r="AG52" i="1"/>
  <c r="AH52" i="1"/>
  <c r="AG44" i="1"/>
  <c r="AH44" i="1"/>
  <c r="AG36" i="1"/>
  <c r="AH36" i="1"/>
  <c r="AG28" i="1"/>
  <c r="AH28" i="1"/>
  <c r="AG20" i="1"/>
  <c r="AH20" i="1"/>
  <c r="AJ12" i="1"/>
  <c r="AG12" i="1"/>
  <c r="AH12" i="1"/>
  <c r="AJ144" i="1"/>
  <c r="AJ136" i="1"/>
  <c r="AJ128" i="1"/>
  <c r="AJ120" i="1"/>
  <c r="AJ112" i="1"/>
  <c r="AJ104" i="1"/>
  <c r="AJ96" i="1"/>
  <c r="AJ88" i="1"/>
  <c r="AJ80" i="1"/>
  <c r="AJ72" i="1"/>
  <c r="AJ56" i="1"/>
  <c r="AJ48" i="1"/>
  <c r="AJ40" i="1"/>
  <c r="AJ32" i="1"/>
  <c r="AJ24" i="1"/>
  <c r="AF435" i="1"/>
  <c r="AJ435" i="1"/>
  <c r="AF395" i="1"/>
  <c r="AJ395" i="1"/>
  <c r="AF355" i="1"/>
  <c r="AJ355" i="1"/>
  <c r="AF315" i="1"/>
  <c r="AJ315" i="1"/>
  <c r="AF465" i="1"/>
  <c r="AJ465" i="1"/>
  <c r="AF457" i="1"/>
  <c r="AJ457" i="1"/>
  <c r="AF449" i="1"/>
  <c r="AJ449" i="1"/>
  <c r="AF441" i="1"/>
  <c r="AJ441" i="1"/>
  <c r="AF433" i="1"/>
  <c r="AJ433" i="1"/>
  <c r="AF425" i="1"/>
  <c r="AJ425" i="1"/>
  <c r="AF417" i="1"/>
  <c r="AJ417" i="1"/>
  <c r="AF409" i="1"/>
  <c r="AJ409" i="1"/>
  <c r="AF401" i="1"/>
  <c r="AJ401" i="1"/>
  <c r="AF393" i="1"/>
  <c r="AJ393" i="1"/>
  <c r="AF385" i="1"/>
  <c r="AJ385" i="1"/>
  <c r="AF377" i="1"/>
  <c r="AJ377" i="1"/>
  <c r="AF369" i="1"/>
  <c r="AJ369" i="1"/>
  <c r="AF361" i="1"/>
  <c r="AJ361" i="1"/>
  <c r="AF353" i="1"/>
  <c r="AJ353" i="1"/>
  <c r="AF345" i="1"/>
  <c r="AJ345" i="1"/>
  <c r="AF337" i="1"/>
  <c r="AJ337" i="1"/>
  <c r="AF329" i="1"/>
  <c r="AJ329" i="1"/>
  <c r="AF321" i="1"/>
  <c r="AJ321" i="1"/>
  <c r="AF313" i="1"/>
  <c r="AJ313" i="1"/>
  <c r="AF305" i="1"/>
  <c r="AJ305" i="1"/>
  <c r="AJ17" i="1"/>
  <c r="AF459" i="1"/>
  <c r="AJ459" i="1"/>
  <c r="AF419" i="1"/>
  <c r="AJ419" i="1"/>
  <c r="AF371" i="1"/>
  <c r="AJ371" i="1"/>
  <c r="AF331" i="1"/>
  <c r="AJ331" i="1"/>
  <c r="AF467" i="1"/>
  <c r="AJ467" i="1"/>
  <c r="AF427" i="1"/>
  <c r="AJ427" i="1"/>
  <c r="AF387" i="1"/>
  <c r="AJ387" i="1"/>
  <c r="AF347" i="1"/>
  <c r="AJ347" i="1"/>
  <c r="AF307" i="1"/>
  <c r="AJ307" i="1"/>
  <c r="AF463" i="1"/>
  <c r="AJ463" i="1"/>
  <c r="AF455" i="1"/>
  <c r="AJ455" i="1"/>
  <c r="AF447" i="1"/>
  <c r="AJ447" i="1"/>
  <c r="AF439" i="1"/>
  <c r="AJ439" i="1"/>
  <c r="AF431" i="1"/>
  <c r="AJ431" i="1"/>
  <c r="AF423" i="1"/>
  <c r="AJ423" i="1"/>
  <c r="AF415" i="1"/>
  <c r="AJ415" i="1"/>
  <c r="AF407" i="1"/>
  <c r="AJ407" i="1"/>
  <c r="AF399" i="1"/>
  <c r="AJ399" i="1"/>
  <c r="AF391" i="1"/>
  <c r="AJ391" i="1"/>
  <c r="AF383" i="1"/>
  <c r="AJ383" i="1"/>
  <c r="AF375" i="1"/>
  <c r="AJ375" i="1"/>
  <c r="AF367" i="1"/>
  <c r="AJ367" i="1"/>
  <c r="AF359" i="1"/>
  <c r="AJ359" i="1"/>
  <c r="AF351" i="1"/>
  <c r="AJ351" i="1"/>
  <c r="AF343" i="1"/>
  <c r="AJ343" i="1"/>
  <c r="AF335" i="1"/>
  <c r="AJ335" i="1"/>
  <c r="AF327" i="1"/>
  <c r="AJ327" i="1"/>
  <c r="AF319" i="1"/>
  <c r="AJ319" i="1"/>
  <c r="AF311" i="1"/>
  <c r="AJ311" i="1"/>
  <c r="AF443" i="1"/>
  <c r="AJ443" i="1"/>
  <c r="AF403" i="1"/>
  <c r="AJ403" i="1"/>
  <c r="AF363" i="1"/>
  <c r="AJ363" i="1"/>
  <c r="AF323" i="1"/>
  <c r="AJ323" i="1"/>
  <c r="AF462" i="1"/>
  <c r="AJ462" i="1"/>
  <c r="AF454" i="1"/>
  <c r="AJ454" i="1"/>
  <c r="AF446" i="1"/>
  <c r="AJ446" i="1"/>
  <c r="AF438" i="1"/>
  <c r="AJ438" i="1"/>
  <c r="AF430" i="1"/>
  <c r="AJ430" i="1"/>
  <c r="AF422" i="1"/>
  <c r="AJ422" i="1"/>
  <c r="AF414" i="1"/>
  <c r="AJ414" i="1"/>
  <c r="AF406" i="1"/>
  <c r="AJ406" i="1"/>
  <c r="AF398" i="1"/>
  <c r="AJ398" i="1"/>
  <c r="AF390" i="1"/>
  <c r="AJ390" i="1"/>
  <c r="AF382" i="1"/>
  <c r="AJ382" i="1"/>
  <c r="AF374" i="1"/>
  <c r="AJ374" i="1"/>
  <c r="AF366" i="1"/>
  <c r="AJ366" i="1"/>
  <c r="AF358" i="1"/>
  <c r="AJ358" i="1"/>
  <c r="AF350" i="1"/>
  <c r="AJ350" i="1"/>
  <c r="AF342" i="1"/>
  <c r="AJ342" i="1"/>
  <c r="AF334" i="1"/>
  <c r="AJ334" i="1"/>
  <c r="AF326" i="1"/>
  <c r="AJ326" i="1"/>
  <c r="AF318" i="1"/>
  <c r="AJ318" i="1"/>
  <c r="AF310" i="1"/>
  <c r="AJ310" i="1"/>
  <c r="AF451" i="1"/>
  <c r="AJ451" i="1"/>
  <c r="AF411" i="1"/>
  <c r="AJ411" i="1"/>
  <c r="AF379" i="1"/>
  <c r="AJ379" i="1"/>
  <c r="AF339" i="1"/>
  <c r="AJ339" i="1"/>
  <c r="AF461" i="1"/>
  <c r="AJ461" i="1"/>
  <c r="AF453" i="1"/>
  <c r="AJ453" i="1"/>
  <c r="AF445" i="1"/>
  <c r="AJ445" i="1"/>
  <c r="AF437" i="1"/>
  <c r="AJ437" i="1"/>
  <c r="AF429" i="1"/>
  <c r="AJ429" i="1"/>
  <c r="AF421" i="1"/>
  <c r="AJ421" i="1"/>
  <c r="AF413" i="1"/>
  <c r="AJ413" i="1"/>
  <c r="AF405" i="1"/>
  <c r="AJ405" i="1"/>
  <c r="AF397" i="1"/>
  <c r="AJ397" i="1"/>
  <c r="AF389" i="1"/>
  <c r="AJ389" i="1"/>
  <c r="AF381" i="1"/>
  <c r="AJ381" i="1"/>
  <c r="AF373" i="1"/>
  <c r="AJ373" i="1"/>
  <c r="AF365" i="1"/>
  <c r="AJ365" i="1"/>
  <c r="AF357" i="1"/>
  <c r="AJ357" i="1"/>
  <c r="AF349" i="1"/>
  <c r="AJ349" i="1"/>
  <c r="AF341" i="1"/>
  <c r="AJ341" i="1"/>
  <c r="AF333" i="1"/>
  <c r="AJ333" i="1"/>
  <c r="AF325" i="1"/>
  <c r="AJ325" i="1"/>
  <c r="AF317" i="1"/>
  <c r="AJ317" i="1"/>
  <c r="AF309" i="1"/>
  <c r="AJ309" i="1"/>
  <c r="AJ21" i="1"/>
  <c r="AJ13" i="1"/>
  <c r="AJ460" i="1"/>
  <c r="AJ452" i="1"/>
  <c r="AJ444" i="1"/>
  <c r="AJ436" i="1"/>
  <c r="AJ428" i="1"/>
  <c r="AJ420" i="1"/>
  <c r="AJ412" i="1"/>
  <c r="AJ404" i="1"/>
  <c r="AJ396" i="1"/>
  <c r="AJ388" i="1"/>
  <c r="AJ380" i="1"/>
  <c r="AJ372" i="1"/>
  <c r="AJ364" i="1"/>
  <c r="AJ356" i="1"/>
  <c r="AJ348" i="1"/>
  <c r="AJ340" i="1"/>
  <c r="AJ332" i="1"/>
  <c r="AJ324" i="1"/>
  <c r="AJ316" i="1"/>
  <c r="AJ308" i="1"/>
  <c r="AJ300" i="1"/>
  <c r="AJ292" i="1"/>
  <c r="AJ284" i="1"/>
  <c r="AJ276" i="1"/>
  <c r="AJ268" i="1"/>
  <c r="AJ260" i="1"/>
  <c r="AJ252" i="1"/>
  <c r="AJ244" i="1"/>
  <c r="AJ236" i="1"/>
  <c r="AJ228" i="1"/>
  <c r="AJ220" i="1"/>
  <c r="AJ212" i="1"/>
  <c r="AJ204" i="1"/>
  <c r="AJ196" i="1"/>
  <c r="AJ188" i="1"/>
  <c r="AJ180" i="1"/>
  <c r="AJ172" i="1"/>
  <c r="AJ164" i="1"/>
  <c r="AJ156" i="1"/>
  <c r="AJ148" i="1"/>
  <c r="AJ140" i="1"/>
  <c r="AJ132" i="1"/>
  <c r="AJ124" i="1"/>
  <c r="AJ116" i="1"/>
  <c r="AJ108" i="1"/>
  <c r="AJ100" i="1"/>
  <c r="AJ92" i="1"/>
  <c r="AJ84" i="1"/>
  <c r="AJ76" i="1"/>
  <c r="AJ60" i="1"/>
  <c r="AJ52" i="1"/>
  <c r="AJ44" i="1"/>
  <c r="AJ36" i="1"/>
  <c r="AJ28" i="1"/>
  <c r="AJ20" i="1"/>
  <c r="AF464" i="1"/>
  <c r="AF456" i="1"/>
  <c r="AF448" i="1"/>
  <c r="AF440" i="1"/>
  <c r="AF432" i="1"/>
  <c r="AF424" i="1"/>
  <c r="AF416" i="1"/>
  <c r="AF408" i="1"/>
  <c r="AF400" i="1"/>
  <c r="AF392" i="1"/>
  <c r="AF384" i="1"/>
  <c r="AF376" i="1"/>
  <c r="AF368" i="1"/>
  <c r="AF360" i="1"/>
  <c r="AF352" i="1"/>
  <c r="AF344" i="1"/>
  <c r="AF336" i="1"/>
  <c r="AF328" i="1"/>
  <c r="AF320" i="1"/>
  <c r="AF312" i="1"/>
  <c r="AF304" i="1"/>
  <c r="AF259" i="1"/>
  <c r="AF219" i="1"/>
  <c r="AF179" i="1"/>
  <c r="AF123" i="1"/>
  <c r="AF267" i="1"/>
  <c r="AF227" i="1"/>
  <c r="AF163" i="1"/>
  <c r="AF99" i="1"/>
  <c r="AF43" i="1"/>
  <c r="AF297" i="1"/>
  <c r="AF289" i="1"/>
  <c r="AF281" i="1"/>
  <c r="AF273" i="1"/>
  <c r="AF265" i="1"/>
  <c r="AF257" i="1"/>
  <c r="AF249" i="1"/>
  <c r="AF241" i="1"/>
  <c r="AF233" i="1"/>
  <c r="AF225" i="1"/>
  <c r="AF217" i="1"/>
  <c r="AF209" i="1"/>
  <c r="AF201" i="1"/>
  <c r="AF193" i="1"/>
  <c r="AF185" i="1"/>
  <c r="AF177" i="1"/>
  <c r="AF169" i="1"/>
  <c r="AF153" i="1"/>
  <c r="AF129" i="1"/>
  <c r="AF121" i="1"/>
  <c r="AF113" i="1"/>
  <c r="AF97" i="1"/>
  <c r="AF81" i="1"/>
  <c r="AF57" i="1"/>
  <c r="AF49" i="1"/>
  <c r="AF41" i="1"/>
  <c r="AF33" i="1"/>
  <c r="AF25" i="1"/>
  <c r="AF299" i="1"/>
  <c r="AF251" i="1"/>
  <c r="AF203" i="1"/>
  <c r="AF91" i="1"/>
  <c r="AF35" i="1"/>
  <c r="AF296" i="1"/>
  <c r="AF288" i="1"/>
  <c r="AF280" i="1"/>
  <c r="AF272" i="1"/>
  <c r="AF264" i="1"/>
  <c r="AF256" i="1"/>
  <c r="AF248" i="1"/>
  <c r="AF240" i="1"/>
  <c r="AF232" i="1"/>
  <c r="AF224" i="1"/>
  <c r="AF216" i="1"/>
  <c r="AF208" i="1"/>
  <c r="AF192" i="1"/>
  <c r="AF184" i="1"/>
  <c r="AF176" i="1"/>
  <c r="AF168" i="1"/>
  <c r="AF160" i="1"/>
  <c r="AF152" i="1"/>
  <c r="AF144" i="1"/>
  <c r="AF136" i="1"/>
  <c r="AF128" i="1"/>
  <c r="AF120" i="1"/>
  <c r="AF112" i="1"/>
  <c r="AF96" i="1"/>
  <c r="AF88" i="1"/>
  <c r="AF80" i="1"/>
  <c r="AF72" i="1"/>
  <c r="AF56" i="1"/>
  <c r="AF48" i="1"/>
  <c r="AF40" i="1"/>
  <c r="AF32" i="1"/>
  <c r="AF24" i="1"/>
  <c r="AF155" i="1"/>
  <c r="AF115" i="1"/>
  <c r="AF59" i="1"/>
  <c r="AF303" i="1"/>
  <c r="AF295" i="1"/>
  <c r="AF287" i="1"/>
  <c r="AF279" i="1"/>
  <c r="AF271" i="1"/>
  <c r="AF263" i="1"/>
  <c r="AF255" i="1"/>
  <c r="AF247" i="1"/>
  <c r="AF239" i="1"/>
  <c r="AF231" i="1"/>
  <c r="AF223" i="1"/>
  <c r="AF215" i="1"/>
  <c r="AF207" i="1"/>
  <c r="AF199" i="1"/>
  <c r="AF191" i="1"/>
  <c r="AF183" i="1"/>
  <c r="AF175" i="1"/>
  <c r="AF167" i="1"/>
  <c r="AF159" i="1"/>
  <c r="AF151" i="1"/>
  <c r="AF143" i="1"/>
  <c r="AF135" i="1"/>
  <c r="AF127" i="1"/>
  <c r="AF119" i="1"/>
  <c r="AF103" i="1"/>
  <c r="AF95" i="1"/>
  <c r="AF87" i="1"/>
  <c r="AF79" i="1"/>
  <c r="AF63" i="1"/>
  <c r="AF47" i="1"/>
  <c r="AF39" i="1"/>
  <c r="AF31" i="1"/>
  <c r="AF23" i="1"/>
  <c r="AF275" i="1"/>
  <c r="AF171" i="1"/>
  <c r="AF107" i="1"/>
  <c r="AF51" i="1"/>
  <c r="AF302" i="1"/>
  <c r="AF294" i="1"/>
  <c r="AF286" i="1"/>
  <c r="AF278" i="1"/>
  <c r="AF270" i="1"/>
  <c r="AF262" i="1"/>
  <c r="AF254" i="1"/>
  <c r="AF246" i="1"/>
  <c r="AF238" i="1"/>
  <c r="AF230" i="1"/>
  <c r="AF222" i="1"/>
  <c r="AF214" i="1"/>
  <c r="AF206" i="1"/>
  <c r="AF198" i="1"/>
  <c r="AF190" i="1"/>
  <c r="AF182" i="1"/>
  <c r="AF174" i="1"/>
  <c r="AF166" i="1"/>
  <c r="AF158" i="1"/>
  <c r="AF150" i="1"/>
  <c r="AF142" i="1"/>
  <c r="AF134" i="1"/>
  <c r="AF126" i="1"/>
  <c r="AF118" i="1"/>
  <c r="AF110" i="1"/>
  <c r="AF102" i="1"/>
  <c r="AF86" i="1"/>
  <c r="AF70" i="1"/>
  <c r="AF62" i="1"/>
  <c r="AF54" i="1"/>
  <c r="AF46" i="1"/>
  <c r="AF38" i="1"/>
  <c r="AF22" i="1"/>
  <c r="AF291" i="1"/>
  <c r="AF243" i="1"/>
  <c r="AF195" i="1"/>
  <c r="AF139" i="1"/>
  <c r="AF83" i="1"/>
  <c r="AF301" i="1"/>
  <c r="AF293" i="1"/>
  <c r="AF285" i="1"/>
  <c r="AF269" i="1"/>
  <c r="AF261" i="1"/>
  <c r="AF253" i="1"/>
  <c r="AF245" i="1"/>
  <c r="AF237" i="1"/>
  <c r="AF229" i="1"/>
  <c r="AF221" i="1"/>
  <c r="AF213" i="1"/>
  <c r="AF205" i="1"/>
  <c r="AF197" i="1"/>
  <c r="AF189" i="1"/>
  <c r="AF181" i="1"/>
  <c r="AF173" i="1"/>
  <c r="AF165" i="1"/>
  <c r="AF157" i="1"/>
  <c r="AF149" i="1"/>
  <c r="AF133" i="1"/>
  <c r="AF117" i="1"/>
  <c r="AF109" i="1"/>
  <c r="AF101" i="1"/>
  <c r="AF93" i="1"/>
  <c r="AF85" i="1"/>
  <c r="AF69" i="1"/>
  <c r="AF53" i="1"/>
  <c r="AF45" i="1"/>
  <c r="AF37" i="1"/>
  <c r="AF29" i="1"/>
  <c r="AF283" i="1"/>
  <c r="AF235" i="1"/>
  <c r="AF187" i="1"/>
  <c r="AF131" i="1"/>
  <c r="AF27" i="1"/>
  <c r="AF19" i="1"/>
  <c r="AF466" i="1"/>
  <c r="AF458" i="1"/>
  <c r="AF450" i="1"/>
  <c r="AF442" i="1"/>
  <c r="AF434" i="1"/>
  <c r="AF426" i="1"/>
  <c r="AF418" i="1"/>
  <c r="AF410" i="1"/>
  <c r="AF402" i="1"/>
  <c r="AF394" i="1"/>
  <c r="AF386" i="1"/>
  <c r="AF378" i="1"/>
  <c r="AF370" i="1"/>
  <c r="AF362" i="1"/>
  <c r="AF354" i="1"/>
  <c r="AF346" i="1"/>
  <c r="AF338" i="1"/>
  <c r="AF330" i="1"/>
  <c r="AF322" i="1"/>
  <c r="AF314" i="1"/>
  <c r="AF306" i="1"/>
  <c r="AF298" i="1"/>
  <c r="AF290" i="1"/>
  <c r="AF282" i="1"/>
  <c r="AF274" i="1"/>
  <c r="AF266" i="1"/>
  <c r="AF258" i="1"/>
  <c r="AF250" i="1"/>
  <c r="AF242" i="1"/>
  <c r="AF234" i="1"/>
  <c r="AF226" i="1"/>
  <c r="AF218" i="1"/>
  <c r="AF210" i="1"/>
  <c r="AF202" i="1"/>
  <c r="AF194" i="1"/>
  <c r="AF186" i="1"/>
  <c r="AF178" i="1"/>
  <c r="AF170" i="1"/>
  <c r="AF162" i="1"/>
  <c r="AF154" i="1"/>
  <c r="AF146" i="1"/>
  <c r="AF138" i="1"/>
  <c r="AF130" i="1"/>
  <c r="AF122" i="1"/>
  <c r="AF114" i="1"/>
  <c r="AF106" i="1"/>
  <c r="AF90" i="1"/>
  <c r="AF82" i="1"/>
  <c r="AF74" i="1"/>
  <c r="AF66" i="1"/>
  <c r="AF58" i="1"/>
  <c r="AF50" i="1"/>
  <c r="AF42" i="1"/>
  <c r="AF34" i="1"/>
  <c r="AF26" i="1"/>
  <c r="AF73" i="1"/>
  <c r="AF104" i="1"/>
  <c r="AF111" i="1"/>
  <c r="AF71" i="1"/>
  <c r="AF78" i="1"/>
  <c r="AF30" i="1"/>
  <c r="AF105" i="1"/>
  <c r="AF277" i="1"/>
  <c r="AF125" i="1"/>
  <c r="AF77" i="1"/>
  <c r="AF145" i="1"/>
  <c r="AF17" i="1"/>
  <c r="AF9" i="1"/>
  <c r="AF10" i="1"/>
  <c r="AF16" i="1"/>
  <c r="AF8" i="1"/>
  <c r="AF15" i="1"/>
  <c r="AF7" i="1"/>
  <c r="AF14" i="1"/>
  <c r="AF6" i="1"/>
  <c r="AF18" i="1"/>
  <c r="AF21" i="1"/>
  <c r="AF13" i="1"/>
  <c r="AF11" i="1"/>
  <c r="AF5" i="1"/>
  <c r="AF460" i="1"/>
  <c r="AF452" i="1"/>
  <c r="AF444" i="1"/>
  <c r="AF436" i="1"/>
  <c r="AF428" i="1"/>
  <c r="AF420" i="1"/>
  <c r="AF412" i="1"/>
  <c r="AF404" i="1"/>
  <c r="AF396" i="1"/>
  <c r="AF388" i="1"/>
  <c r="AF380" i="1"/>
  <c r="AF372" i="1"/>
  <c r="AF364" i="1"/>
  <c r="AF356" i="1"/>
  <c r="AF348" i="1"/>
  <c r="AF340" i="1"/>
  <c r="AF332" i="1"/>
  <c r="AF324" i="1"/>
  <c r="AF316" i="1"/>
  <c r="AF308" i="1"/>
  <c r="AF300" i="1"/>
  <c r="AF292" i="1"/>
  <c r="AF284" i="1"/>
  <c r="AF276" i="1"/>
  <c r="AF268" i="1"/>
  <c r="AF260" i="1"/>
  <c r="AF252" i="1"/>
  <c r="AF244" i="1"/>
  <c r="AF236" i="1"/>
  <c r="AF228" i="1"/>
  <c r="AF220" i="1"/>
  <c r="AF212" i="1"/>
  <c r="AF204" i="1"/>
  <c r="AF196" i="1"/>
  <c r="AF188" i="1"/>
  <c r="AF180" i="1"/>
  <c r="AF172" i="1"/>
  <c r="AF164" i="1"/>
  <c r="AF156" i="1"/>
  <c r="AF148" i="1"/>
  <c r="AF140" i="1"/>
  <c r="AF132" i="1"/>
  <c r="AF124" i="1"/>
  <c r="AF116" i="1"/>
  <c r="AF108" i="1"/>
  <c r="AF100" i="1"/>
  <c r="AF92" i="1"/>
  <c r="AF84" i="1"/>
  <c r="AF76" i="1"/>
  <c r="AF60" i="1"/>
  <c r="AF52" i="1"/>
  <c r="AF44" i="1"/>
  <c r="AF36" i="1"/>
  <c r="AF28" i="1"/>
  <c r="AF20" i="1"/>
  <c r="AF12" i="1"/>
  <c r="AH212" i="1" l="1"/>
  <c r="Z200" i="1"/>
  <c r="AF200" i="1" s="1"/>
  <c r="Z161" i="1"/>
  <c r="Z147" i="1"/>
  <c r="AF147" i="1" s="1"/>
  <c r="Z141" i="1"/>
  <c r="Z98" i="1"/>
  <c r="AN98" i="1" s="1"/>
  <c r="Z94" i="1"/>
  <c r="Z68" i="1"/>
  <c r="Z67" i="1"/>
  <c r="Z55" i="1"/>
  <c r="Z65" i="1"/>
  <c r="Z64" i="1"/>
  <c r="AF98" i="1" l="1"/>
  <c r="AF141" i="1"/>
  <c r="AJ141" i="1"/>
  <c r="AF65" i="1"/>
  <c r="AJ65" i="1"/>
  <c r="AF161" i="1"/>
  <c r="AJ161" i="1"/>
  <c r="AF64" i="1"/>
  <c r="AJ64" i="1"/>
  <c r="AF55" i="1"/>
  <c r="AJ55" i="1"/>
  <c r="AF67" i="1"/>
  <c r="AJ67" i="1"/>
  <c r="AF211" i="1"/>
  <c r="AJ211" i="1"/>
  <c r="AF68" i="1"/>
  <c r="AJ68" i="1"/>
  <c r="AF94" i="1"/>
  <c r="AJ94" i="1"/>
  <c r="Z61" i="1" l="1"/>
  <c r="Z27" i="1"/>
  <c r="AJ27" i="1" s="1"/>
  <c r="Q137" i="1"/>
  <c r="AE137" i="1" s="1"/>
  <c r="Q89" i="1"/>
  <c r="AE89" i="1" s="1"/>
  <c r="N89" i="1"/>
  <c r="AI89" i="1" s="1"/>
  <c r="Q75" i="1"/>
  <c r="AE75" i="1" s="1"/>
  <c r="N61" i="1"/>
  <c r="AI61" i="1" s="1"/>
  <c r="Q61" i="1"/>
  <c r="AE61" i="1" s="1"/>
  <c r="AF75" i="1" l="1"/>
  <c r="AF89" i="1"/>
  <c r="AJ89" i="1"/>
  <c r="AF137" i="1"/>
  <c r="AF61" i="1"/>
  <c r="AJ61" i="1"/>
  <c r="BI179" i="1"/>
  <c r="F340" i="5" a="1"/>
  <c r="F340" i="5" s="1"/>
  <c r="H340" i="5" s="1" a="1"/>
  <c r="H340" i="5" s="1"/>
  <c r="F339" i="5" a="1"/>
  <c r="F339" i="5" s="1"/>
  <c r="H339" i="5" s="1" a="1"/>
  <c r="H339" i="5" s="1"/>
  <c r="F3" i="5" a="1"/>
  <c r="F3" i="5" s="1"/>
  <c r="H3" i="5" s="1" a="1"/>
  <c r="H3" i="5" s="1"/>
  <c r="F4" i="5" a="1"/>
  <c r="F4" i="5" s="1"/>
  <c r="H4" i="5" s="1" a="1"/>
  <c r="H4" i="5" s="1"/>
  <c r="F5" i="5" a="1"/>
  <c r="F5" i="5" s="1"/>
  <c r="H5" i="5" s="1" a="1"/>
  <c r="H5" i="5" s="1"/>
  <c r="F6" i="5" a="1"/>
  <c r="F6" i="5" s="1"/>
  <c r="H6" i="5" s="1" a="1"/>
  <c r="H6" i="5" s="1"/>
  <c r="F7" i="5" a="1"/>
  <c r="F7" i="5" s="1"/>
  <c r="H7" i="5" s="1" a="1"/>
  <c r="H7" i="5" s="1"/>
  <c r="F8" i="5" a="1"/>
  <c r="F8" i="5" s="1"/>
  <c r="H8" i="5" s="1" a="1"/>
  <c r="H8" i="5" s="1"/>
  <c r="F9" i="5" a="1"/>
  <c r="F9" i="5" s="1"/>
  <c r="H9" i="5" s="1" a="1"/>
  <c r="H9" i="5" s="1"/>
  <c r="F10" i="5" a="1"/>
  <c r="F10" i="5" s="1"/>
  <c r="H10" i="5" s="1" a="1"/>
  <c r="H10" i="5" s="1"/>
  <c r="F11" i="5" a="1"/>
  <c r="F11" i="5" s="1"/>
  <c r="H11" i="5" s="1" a="1"/>
  <c r="H11" i="5" s="1"/>
  <c r="F12" i="5" a="1"/>
  <c r="F12" i="5" s="1"/>
  <c r="H12" i="5" s="1" a="1"/>
  <c r="H12" i="5" s="1"/>
  <c r="F13" i="5" a="1"/>
  <c r="F13" i="5" s="1"/>
  <c r="H13" i="5" s="1" a="1"/>
  <c r="H13" i="5" s="1"/>
  <c r="F14" i="5" a="1"/>
  <c r="F14" i="5" s="1"/>
  <c r="H14" i="5" s="1" a="1"/>
  <c r="H14" i="5" s="1"/>
  <c r="F15" i="5" a="1"/>
  <c r="F15" i="5" s="1"/>
  <c r="H15" i="5" s="1" a="1"/>
  <c r="H15" i="5" s="1"/>
  <c r="F16" i="5" a="1"/>
  <c r="F16" i="5" s="1"/>
  <c r="H16" i="5" s="1" a="1"/>
  <c r="H16" i="5" s="1"/>
  <c r="F17" i="5" a="1"/>
  <c r="F17" i="5" s="1"/>
  <c r="H17" i="5" s="1" a="1"/>
  <c r="H17" i="5" s="1"/>
  <c r="F18" i="5" a="1"/>
  <c r="F18" i="5" s="1"/>
  <c r="H18" i="5" s="1" a="1"/>
  <c r="H18" i="5" s="1"/>
  <c r="F19" i="5" a="1"/>
  <c r="F19" i="5" s="1"/>
  <c r="H19" i="5" s="1" a="1"/>
  <c r="H19" i="5" s="1"/>
  <c r="F20" i="5" a="1"/>
  <c r="F20" i="5" s="1"/>
  <c r="H20" i="5" s="1" a="1"/>
  <c r="H20" i="5" s="1"/>
  <c r="F21" i="5" a="1"/>
  <c r="F21" i="5" s="1"/>
  <c r="H21" i="5" s="1" a="1"/>
  <c r="H21" i="5" s="1"/>
  <c r="F22" i="5" a="1"/>
  <c r="F22" i="5" s="1"/>
  <c r="H22" i="5" s="1" a="1"/>
  <c r="H22" i="5" s="1"/>
  <c r="F23" i="5" a="1"/>
  <c r="F23" i="5" s="1"/>
  <c r="H23" i="5" s="1" a="1"/>
  <c r="H23" i="5" s="1"/>
  <c r="F24" i="5" a="1"/>
  <c r="F24" i="5" s="1"/>
  <c r="H24" i="5" s="1" a="1"/>
  <c r="H24" i="5" s="1"/>
  <c r="F25" i="5" a="1"/>
  <c r="F25" i="5" s="1"/>
  <c r="H25" i="5" s="1" a="1"/>
  <c r="H25" i="5" s="1"/>
  <c r="F26" i="5" a="1"/>
  <c r="F26" i="5" s="1"/>
  <c r="H26" i="5" s="1" a="1"/>
  <c r="H26" i="5" s="1"/>
  <c r="F27" i="5" a="1"/>
  <c r="F27" i="5" s="1"/>
  <c r="H27" i="5" s="1" a="1"/>
  <c r="H27" i="5" s="1"/>
  <c r="F28" i="5" a="1"/>
  <c r="F28" i="5" s="1"/>
  <c r="H28" i="5" s="1" a="1"/>
  <c r="H28" i="5" s="1"/>
  <c r="F29" i="5" a="1"/>
  <c r="F29" i="5" s="1"/>
  <c r="H29" i="5" s="1" a="1"/>
  <c r="H29" i="5" s="1"/>
  <c r="F30" i="5" a="1"/>
  <c r="F30" i="5" s="1"/>
  <c r="H30" i="5" s="1" a="1"/>
  <c r="H30" i="5" s="1"/>
  <c r="F31" i="5" a="1"/>
  <c r="F31" i="5" s="1"/>
  <c r="H31" i="5" s="1" a="1"/>
  <c r="H31" i="5" s="1"/>
  <c r="F32" i="5" a="1"/>
  <c r="F32" i="5" s="1"/>
  <c r="H32" i="5" s="1" a="1"/>
  <c r="H32" i="5" s="1"/>
  <c r="F33" i="5" a="1"/>
  <c r="F33" i="5" s="1"/>
  <c r="H33" i="5" s="1" a="1"/>
  <c r="H33" i="5" s="1"/>
  <c r="F34" i="5" a="1"/>
  <c r="F34" i="5" s="1"/>
  <c r="H34" i="5" s="1" a="1"/>
  <c r="H34" i="5" s="1"/>
  <c r="F35" i="5" a="1"/>
  <c r="F35" i="5" s="1"/>
  <c r="H35" i="5" s="1" a="1"/>
  <c r="H35" i="5" s="1"/>
  <c r="F36" i="5" a="1"/>
  <c r="F36" i="5" s="1"/>
  <c r="H36" i="5" s="1" a="1"/>
  <c r="H36" i="5" s="1"/>
  <c r="F37" i="5" a="1"/>
  <c r="F37" i="5" s="1"/>
  <c r="H37" i="5" s="1" a="1"/>
  <c r="H37" i="5" s="1"/>
  <c r="F38" i="5" a="1"/>
  <c r="F38" i="5" s="1"/>
  <c r="H38" i="5" s="1" a="1"/>
  <c r="H38" i="5" s="1"/>
  <c r="F39" i="5" a="1"/>
  <c r="F39" i="5" s="1"/>
  <c r="H39" i="5" s="1" a="1"/>
  <c r="H39" i="5" s="1"/>
  <c r="F40" i="5" a="1"/>
  <c r="F40" i="5" s="1"/>
  <c r="H40" i="5" s="1" a="1"/>
  <c r="H40" i="5" s="1"/>
  <c r="F41" i="5" a="1"/>
  <c r="F41" i="5" s="1"/>
  <c r="H41" i="5" s="1" a="1"/>
  <c r="H41" i="5" s="1"/>
  <c r="F42" i="5" a="1"/>
  <c r="F42" i="5" s="1"/>
  <c r="H42" i="5" s="1" a="1"/>
  <c r="H42" i="5" s="1"/>
  <c r="F43" i="5" a="1"/>
  <c r="F43" i="5" s="1"/>
  <c r="H43" i="5" s="1" a="1"/>
  <c r="H43" i="5" s="1"/>
  <c r="F44" i="5" a="1"/>
  <c r="F44" i="5" s="1"/>
  <c r="H44" i="5" s="1" a="1"/>
  <c r="H44" i="5" s="1"/>
  <c r="F45" i="5" a="1"/>
  <c r="F45" i="5" s="1"/>
  <c r="H45" i="5" s="1" a="1"/>
  <c r="H45" i="5" s="1"/>
  <c r="F46" i="5" a="1"/>
  <c r="F46" i="5" s="1"/>
  <c r="H46" i="5" s="1" a="1"/>
  <c r="H46" i="5" s="1"/>
  <c r="F47" i="5" a="1"/>
  <c r="F47" i="5" s="1"/>
  <c r="H47" i="5" s="1" a="1"/>
  <c r="H47" i="5" s="1"/>
  <c r="F48" i="5" a="1"/>
  <c r="F48" i="5" s="1"/>
  <c r="H48" i="5" s="1" a="1"/>
  <c r="H48" i="5" s="1"/>
  <c r="F49" i="5" a="1"/>
  <c r="F49" i="5" s="1"/>
  <c r="H49" i="5" s="1" a="1"/>
  <c r="H49" i="5" s="1"/>
  <c r="F50" i="5" a="1"/>
  <c r="F50" i="5" s="1"/>
  <c r="H50" i="5" s="1" a="1"/>
  <c r="H50" i="5" s="1"/>
  <c r="F51" i="5" a="1"/>
  <c r="F51" i="5" s="1"/>
  <c r="H51" i="5" s="1" a="1"/>
  <c r="H51" i="5" s="1"/>
  <c r="F52" i="5" a="1"/>
  <c r="F52" i="5" s="1"/>
  <c r="H52" i="5" s="1" a="1"/>
  <c r="H52" i="5" s="1"/>
  <c r="F53" i="5" a="1"/>
  <c r="F53" i="5" s="1"/>
  <c r="H53" i="5" s="1" a="1"/>
  <c r="H53" i="5" s="1"/>
  <c r="F54" i="5" a="1"/>
  <c r="F54" i="5" s="1"/>
  <c r="H54" i="5" s="1" a="1"/>
  <c r="H54" i="5" s="1"/>
  <c r="F55" i="5" a="1"/>
  <c r="F55" i="5" s="1"/>
  <c r="H55" i="5" s="1" a="1"/>
  <c r="H55" i="5" s="1"/>
  <c r="F56" i="5" a="1"/>
  <c r="F56" i="5" s="1"/>
  <c r="H56" i="5" s="1" a="1"/>
  <c r="H56" i="5" s="1"/>
  <c r="F57" i="5" a="1"/>
  <c r="F57" i="5" s="1"/>
  <c r="H57" i="5" s="1" a="1"/>
  <c r="H57" i="5" s="1"/>
  <c r="F58" i="5" a="1"/>
  <c r="F58" i="5" s="1"/>
  <c r="H58" i="5" s="1" a="1"/>
  <c r="H58" i="5" s="1"/>
  <c r="F59" i="5" a="1"/>
  <c r="F59" i="5" s="1"/>
  <c r="H59" i="5" s="1" a="1"/>
  <c r="H59" i="5" s="1"/>
  <c r="F60" i="5" a="1"/>
  <c r="F60" i="5" s="1"/>
  <c r="H60" i="5" s="1" a="1"/>
  <c r="H60" i="5" s="1"/>
  <c r="F61" i="5" a="1"/>
  <c r="F61" i="5" s="1"/>
  <c r="H61" i="5" s="1" a="1"/>
  <c r="H61" i="5" s="1"/>
  <c r="F62" i="5" a="1"/>
  <c r="F62" i="5" s="1"/>
  <c r="H62" i="5" s="1" a="1"/>
  <c r="H62" i="5" s="1"/>
  <c r="F63" i="5" a="1"/>
  <c r="F63" i="5" s="1"/>
  <c r="H63" i="5" s="1" a="1"/>
  <c r="H63" i="5" s="1"/>
  <c r="F64" i="5" a="1"/>
  <c r="F64" i="5" s="1"/>
  <c r="H64" i="5" s="1" a="1"/>
  <c r="H64" i="5" s="1"/>
  <c r="F65" i="5" a="1"/>
  <c r="F65" i="5" s="1"/>
  <c r="H65" i="5" s="1" a="1"/>
  <c r="H65" i="5" s="1"/>
  <c r="F66" i="5" a="1"/>
  <c r="F66" i="5" s="1"/>
  <c r="H66" i="5" s="1" a="1"/>
  <c r="H66" i="5" s="1"/>
  <c r="F67" i="5" a="1"/>
  <c r="F67" i="5" s="1"/>
  <c r="H67" i="5" s="1" a="1"/>
  <c r="H67" i="5" s="1"/>
  <c r="F68" i="5" a="1"/>
  <c r="F68" i="5" s="1"/>
  <c r="H68" i="5" s="1" a="1"/>
  <c r="H68" i="5" s="1"/>
  <c r="F69" i="5" a="1"/>
  <c r="F69" i="5" s="1"/>
  <c r="H69" i="5" s="1" a="1"/>
  <c r="H69" i="5" s="1"/>
  <c r="F70" i="5" a="1"/>
  <c r="F70" i="5" s="1"/>
  <c r="H70" i="5" s="1" a="1"/>
  <c r="H70" i="5" s="1"/>
  <c r="F71" i="5" a="1"/>
  <c r="F71" i="5" s="1"/>
  <c r="H71" i="5" s="1" a="1"/>
  <c r="H71" i="5" s="1"/>
  <c r="F72" i="5" a="1"/>
  <c r="F72" i="5" s="1"/>
  <c r="H72" i="5" s="1" a="1"/>
  <c r="H72" i="5" s="1"/>
  <c r="F73" i="5" a="1"/>
  <c r="F73" i="5" s="1"/>
  <c r="H73" i="5" s="1" a="1"/>
  <c r="H73" i="5" s="1"/>
  <c r="F74" i="5" a="1"/>
  <c r="F74" i="5" s="1"/>
  <c r="H74" i="5" s="1" a="1"/>
  <c r="H74" i="5" s="1"/>
  <c r="F75" i="5" a="1"/>
  <c r="F75" i="5" s="1"/>
  <c r="H75" i="5" s="1" a="1"/>
  <c r="H75" i="5" s="1"/>
  <c r="F76" i="5" a="1"/>
  <c r="F76" i="5" s="1"/>
  <c r="H76" i="5" s="1" a="1"/>
  <c r="H76" i="5" s="1"/>
  <c r="F77" i="5" a="1"/>
  <c r="F77" i="5" s="1"/>
  <c r="H77" i="5" s="1" a="1"/>
  <c r="H77" i="5" s="1"/>
  <c r="F78" i="5" a="1"/>
  <c r="F78" i="5" s="1"/>
  <c r="H78" i="5" s="1" a="1"/>
  <c r="H78" i="5" s="1"/>
  <c r="F79" i="5" a="1"/>
  <c r="F79" i="5" s="1"/>
  <c r="H79" i="5" s="1" a="1"/>
  <c r="H79" i="5" s="1"/>
  <c r="F80" i="5" a="1"/>
  <c r="F80" i="5" s="1"/>
  <c r="H80" i="5" s="1" a="1"/>
  <c r="H80" i="5" s="1"/>
  <c r="F81" i="5" a="1"/>
  <c r="F81" i="5" s="1"/>
  <c r="H81" i="5" s="1" a="1"/>
  <c r="H81" i="5" s="1"/>
  <c r="F82" i="5" a="1"/>
  <c r="F82" i="5" s="1"/>
  <c r="H82" i="5" s="1" a="1"/>
  <c r="H82" i="5" s="1"/>
  <c r="F83" i="5" a="1"/>
  <c r="F83" i="5" s="1"/>
  <c r="H83" i="5" s="1" a="1"/>
  <c r="H83" i="5" s="1"/>
  <c r="F84" i="5" a="1"/>
  <c r="F84" i="5" s="1"/>
  <c r="H84" i="5" s="1" a="1"/>
  <c r="H84" i="5" s="1"/>
  <c r="F85" i="5" a="1"/>
  <c r="F85" i="5" s="1"/>
  <c r="H85" i="5" s="1" a="1"/>
  <c r="H85" i="5" s="1"/>
  <c r="F86" i="5" a="1"/>
  <c r="F86" i="5" s="1"/>
  <c r="H86" i="5" s="1" a="1"/>
  <c r="H86" i="5" s="1"/>
  <c r="F87" i="5" a="1"/>
  <c r="F87" i="5" s="1"/>
  <c r="H87" i="5" s="1" a="1"/>
  <c r="H87" i="5" s="1"/>
  <c r="F88" i="5" a="1"/>
  <c r="F88" i="5" s="1"/>
  <c r="H88" i="5" s="1" a="1"/>
  <c r="H88" i="5" s="1"/>
  <c r="F89" i="5" a="1"/>
  <c r="F89" i="5" s="1"/>
  <c r="H89" i="5" s="1" a="1"/>
  <c r="H89" i="5" s="1"/>
  <c r="F90" i="5" a="1"/>
  <c r="F90" i="5" s="1"/>
  <c r="H90" i="5" s="1" a="1"/>
  <c r="H90" i="5" s="1"/>
  <c r="F91" i="5" a="1"/>
  <c r="F91" i="5" s="1"/>
  <c r="H91" i="5" s="1" a="1"/>
  <c r="H91" i="5" s="1"/>
  <c r="F92" i="5" a="1"/>
  <c r="F92" i="5" s="1"/>
  <c r="H92" i="5" s="1" a="1"/>
  <c r="H92" i="5" s="1"/>
  <c r="F93" i="5" a="1"/>
  <c r="F93" i="5" s="1"/>
  <c r="H93" i="5" s="1" a="1"/>
  <c r="H93" i="5" s="1"/>
  <c r="F94" i="5" a="1"/>
  <c r="F94" i="5" s="1"/>
  <c r="H94" i="5" s="1" a="1"/>
  <c r="H94" i="5" s="1"/>
  <c r="F95" i="5" a="1"/>
  <c r="F95" i="5" s="1"/>
  <c r="H95" i="5" s="1" a="1"/>
  <c r="H95" i="5" s="1"/>
  <c r="F96" i="5" a="1"/>
  <c r="F96" i="5" s="1"/>
  <c r="H96" i="5" s="1" a="1"/>
  <c r="H96" i="5" s="1"/>
  <c r="F97" i="5" a="1"/>
  <c r="F97" i="5" s="1"/>
  <c r="H97" i="5" s="1" a="1"/>
  <c r="H97" i="5" s="1"/>
  <c r="F98" i="5" a="1"/>
  <c r="F98" i="5" s="1"/>
  <c r="H98" i="5" s="1" a="1"/>
  <c r="H98" i="5" s="1"/>
  <c r="F99" i="5" a="1"/>
  <c r="F99" i="5" s="1"/>
  <c r="H99" i="5" s="1" a="1"/>
  <c r="H99" i="5" s="1"/>
  <c r="F100" i="5" a="1"/>
  <c r="F100" i="5" s="1"/>
  <c r="H100" i="5" s="1" a="1"/>
  <c r="H100" i="5" s="1"/>
  <c r="F101" i="5" a="1"/>
  <c r="F101" i="5" s="1"/>
  <c r="H101" i="5" s="1" a="1"/>
  <c r="H101" i="5" s="1"/>
  <c r="F102" i="5" a="1"/>
  <c r="F102" i="5" s="1"/>
  <c r="H102" i="5" s="1" a="1"/>
  <c r="H102" i="5" s="1"/>
  <c r="F103" i="5" a="1"/>
  <c r="F103" i="5" s="1"/>
  <c r="H103" i="5" s="1" a="1"/>
  <c r="H103" i="5" s="1"/>
  <c r="F104" i="5" a="1"/>
  <c r="F104" i="5" s="1"/>
  <c r="H104" i="5" s="1" a="1"/>
  <c r="H104" i="5" s="1"/>
  <c r="F105" i="5" a="1"/>
  <c r="F105" i="5" s="1"/>
  <c r="H105" i="5" s="1" a="1"/>
  <c r="H105" i="5" s="1"/>
  <c r="F106" i="5" a="1"/>
  <c r="F106" i="5" s="1"/>
  <c r="H106" i="5" s="1" a="1"/>
  <c r="H106" i="5" s="1"/>
  <c r="F107" i="5" a="1"/>
  <c r="F107" i="5" s="1"/>
  <c r="H107" i="5" s="1" a="1"/>
  <c r="H107" i="5" s="1"/>
  <c r="F108" i="5" a="1"/>
  <c r="F108" i="5" s="1"/>
  <c r="H108" i="5" s="1" a="1"/>
  <c r="H108" i="5" s="1"/>
  <c r="F109" i="5" a="1"/>
  <c r="F109" i="5" s="1"/>
  <c r="H109" i="5" s="1" a="1"/>
  <c r="H109" i="5" s="1"/>
  <c r="F110" i="5" a="1"/>
  <c r="F110" i="5" s="1"/>
  <c r="H110" i="5" s="1" a="1"/>
  <c r="H110" i="5" s="1"/>
  <c r="F111" i="5" a="1"/>
  <c r="F111" i="5" s="1"/>
  <c r="H111" i="5" s="1" a="1"/>
  <c r="H111" i="5" s="1"/>
  <c r="F112" i="5" a="1"/>
  <c r="F112" i="5" s="1"/>
  <c r="H112" i="5" s="1" a="1"/>
  <c r="H112" i="5" s="1"/>
  <c r="F113" i="5" a="1"/>
  <c r="F113" i="5" s="1"/>
  <c r="H113" i="5" s="1" a="1"/>
  <c r="H113" i="5" s="1"/>
  <c r="F114" i="5" a="1"/>
  <c r="F114" i="5" s="1"/>
  <c r="H114" i="5" s="1" a="1"/>
  <c r="H114" i="5" s="1"/>
  <c r="F115" i="5" a="1"/>
  <c r="F115" i="5" s="1"/>
  <c r="H115" i="5" s="1" a="1"/>
  <c r="H115" i="5" s="1"/>
  <c r="F116" i="5" a="1"/>
  <c r="F116" i="5" s="1"/>
  <c r="H116" i="5" s="1" a="1"/>
  <c r="H116" i="5" s="1"/>
  <c r="F117" i="5" a="1"/>
  <c r="F117" i="5" s="1"/>
  <c r="H117" i="5" s="1" a="1"/>
  <c r="H117" i="5" s="1"/>
  <c r="F118" i="5" a="1"/>
  <c r="F118" i="5" s="1"/>
  <c r="H118" i="5" s="1" a="1"/>
  <c r="H118" i="5" s="1"/>
  <c r="F119" i="5" a="1"/>
  <c r="F119" i="5" s="1"/>
  <c r="H119" i="5" s="1" a="1"/>
  <c r="H119" i="5" s="1"/>
  <c r="F120" i="5" a="1"/>
  <c r="F120" i="5" s="1"/>
  <c r="H120" i="5" s="1" a="1"/>
  <c r="H120" i="5" s="1"/>
  <c r="F121" i="5" a="1"/>
  <c r="F121" i="5" s="1"/>
  <c r="H121" i="5" s="1" a="1"/>
  <c r="H121" i="5" s="1"/>
  <c r="F122" i="5" a="1"/>
  <c r="F122" i="5" s="1"/>
  <c r="H122" i="5" s="1" a="1"/>
  <c r="H122" i="5" s="1"/>
  <c r="F123" i="5" a="1"/>
  <c r="F123" i="5" s="1"/>
  <c r="H123" i="5" s="1" a="1"/>
  <c r="H123" i="5" s="1"/>
  <c r="F124" i="5" a="1"/>
  <c r="F124" i="5" s="1"/>
  <c r="H124" i="5" s="1" a="1"/>
  <c r="H124" i="5" s="1"/>
  <c r="F125" i="5" a="1"/>
  <c r="F125" i="5" s="1"/>
  <c r="H125" i="5" s="1" a="1"/>
  <c r="H125" i="5" s="1"/>
  <c r="F126" i="5" a="1"/>
  <c r="F126" i="5" s="1"/>
  <c r="H126" i="5" s="1" a="1"/>
  <c r="H126" i="5" s="1"/>
  <c r="F127" i="5" a="1"/>
  <c r="F127" i="5" s="1"/>
  <c r="H127" i="5" s="1" a="1"/>
  <c r="H127" i="5" s="1"/>
  <c r="F128" i="5" a="1"/>
  <c r="F128" i="5" s="1"/>
  <c r="H128" i="5" s="1" a="1"/>
  <c r="H128" i="5" s="1"/>
  <c r="F129" i="5" a="1"/>
  <c r="F129" i="5" s="1"/>
  <c r="H129" i="5" s="1" a="1"/>
  <c r="H129" i="5" s="1"/>
  <c r="F130" i="5" a="1"/>
  <c r="F130" i="5" s="1"/>
  <c r="H130" i="5" s="1" a="1"/>
  <c r="H130" i="5" s="1"/>
  <c r="F131" i="5" a="1"/>
  <c r="F131" i="5" s="1"/>
  <c r="H131" i="5" s="1" a="1"/>
  <c r="H131" i="5" s="1"/>
  <c r="F132" i="5" a="1"/>
  <c r="F132" i="5" s="1"/>
  <c r="H132" i="5" s="1" a="1"/>
  <c r="H132" i="5" s="1"/>
  <c r="F133" i="5" a="1"/>
  <c r="F133" i="5" s="1"/>
  <c r="H133" i="5" s="1" a="1"/>
  <c r="H133" i="5" s="1"/>
  <c r="F134" i="5" a="1"/>
  <c r="F134" i="5" s="1"/>
  <c r="H134" i="5" s="1" a="1"/>
  <c r="H134" i="5" s="1"/>
  <c r="F135" i="5" a="1"/>
  <c r="F135" i="5" s="1"/>
  <c r="H135" i="5" s="1" a="1"/>
  <c r="H135" i="5" s="1"/>
  <c r="F136" i="5" a="1"/>
  <c r="F136" i="5" s="1"/>
  <c r="H136" i="5" s="1" a="1"/>
  <c r="H136" i="5" s="1"/>
  <c r="F137" i="5" a="1"/>
  <c r="F137" i="5" s="1"/>
  <c r="H137" i="5" s="1" a="1"/>
  <c r="H137" i="5" s="1"/>
  <c r="F138" i="5" a="1"/>
  <c r="F138" i="5" s="1"/>
  <c r="H138" i="5" s="1" a="1"/>
  <c r="H138" i="5" s="1"/>
  <c r="F139" i="5" a="1"/>
  <c r="F139" i="5" s="1"/>
  <c r="H139" i="5" s="1" a="1"/>
  <c r="H139" i="5" s="1"/>
  <c r="F140" i="5" a="1"/>
  <c r="F140" i="5" s="1"/>
  <c r="H140" i="5" s="1" a="1"/>
  <c r="H140" i="5" s="1"/>
  <c r="F141" i="5" a="1"/>
  <c r="F141" i="5" s="1"/>
  <c r="H141" i="5" s="1" a="1"/>
  <c r="H141" i="5" s="1"/>
  <c r="F142" i="5" a="1"/>
  <c r="F142" i="5" s="1"/>
  <c r="H142" i="5" s="1" a="1"/>
  <c r="H142" i="5" s="1"/>
  <c r="F143" i="5" a="1"/>
  <c r="F143" i="5" s="1"/>
  <c r="H143" i="5" s="1" a="1"/>
  <c r="H143" i="5" s="1"/>
  <c r="F144" i="5" a="1"/>
  <c r="F144" i="5" s="1"/>
  <c r="H144" i="5" s="1" a="1"/>
  <c r="H144" i="5" s="1"/>
  <c r="F145" i="5" a="1"/>
  <c r="F145" i="5" s="1"/>
  <c r="H145" i="5" s="1" a="1"/>
  <c r="H145" i="5" s="1"/>
  <c r="F146" i="5" a="1"/>
  <c r="F146" i="5" s="1"/>
  <c r="H146" i="5" s="1" a="1"/>
  <c r="H146" i="5" s="1"/>
  <c r="F147" i="5" a="1"/>
  <c r="F147" i="5" s="1"/>
  <c r="H147" i="5" s="1" a="1"/>
  <c r="H147" i="5" s="1"/>
  <c r="F148" i="5" a="1"/>
  <c r="F148" i="5" s="1"/>
  <c r="H148" i="5" s="1" a="1"/>
  <c r="H148" i="5" s="1"/>
  <c r="F149" i="5" a="1"/>
  <c r="F149" i="5" s="1"/>
  <c r="H149" i="5" s="1" a="1"/>
  <c r="H149" i="5" s="1"/>
  <c r="F150" i="5" a="1"/>
  <c r="F150" i="5" s="1"/>
  <c r="H150" i="5" s="1" a="1"/>
  <c r="H150" i="5" s="1"/>
  <c r="F151" i="5" a="1"/>
  <c r="F151" i="5" s="1"/>
  <c r="H151" i="5" s="1" a="1"/>
  <c r="H151" i="5" s="1"/>
  <c r="F152" i="5" a="1"/>
  <c r="F152" i="5" s="1"/>
  <c r="H152" i="5" s="1" a="1"/>
  <c r="H152" i="5" s="1"/>
  <c r="F153" i="5" a="1"/>
  <c r="F153" i="5" s="1"/>
  <c r="H153" i="5" s="1" a="1"/>
  <c r="H153" i="5" s="1"/>
  <c r="F154" i="5" a="1"/>
  <c r="F154" i="5" s="1"/>
  <c r="H154" i="5" s="1" a="1"/>
  <c r="H154" i="5" s="1"/>
  <c r="F155" i="5" a="1"/>
  <c r="F155" i="5" s="1"/>
  <c r="H155" i="5" s="1" a="1"/>
  <c r="H155" i="5" s="1"/>
  <c r="F156" i="5" a="1"/>
  <c r="F156" i="5" s="1"/>
  <c r="H156" i="5" s="1" a="1"/>
  <c r="H156" i="5" s="1"/>
  <c r="F157" i="5" a="1"/>
  <c r="F157" i="5" s="1"/>
  <c r="H157" i="5" s="1" a="1"/>
  <c r="H157" i="5" s="1"/>
  <c r="F158" i="5" a="1"/>
  <c r="F158" i="5" s="1"/>
  <c r="H158" i="5" s="1" a="1"/>
  <c r="H158" i="5" s="1"/>
  <c r="F159" i="5" a="1"/>
  <c r="F159" i="5" s="1"/>
  <c r="H159" i="5" s="1" a="1"/>
  <c r="H159" i="5" s="1"/>
  <c r="F160" i="5" a="1"/>
  <c r="F160" i="5" s="1"/>
  <c r="H160" i="5" s="1" a="1"/>
  <c r="H160" i="5" s="1"/>
  <c r="F161" i="5" a="1"/>
  <c r="F161" i="5" s="1"/>
  <c r="H161" i="5" s="1" a="1"/>
  <c r="H161" i="5" s="1"/>
  <c r="F162" i="5" a="1"/>
  <c r="F162" i="5" s="1"/>
  <c r="H162" i="5" s="1" a="1"/>
  <c r="H162" i="5" s="1"/>
  <c r="F163" i="5" a="1"/>
  <c r="F163" i="5" s="1"/>
  <c r="H163" i="5" s="1" a="1"/>
  <c r="H163" i="5" s="1"/>
  <c r="F164" i="5" a="1"/>
  <c r="F164" i="5" s="1"/>
  <c r="H164" i="5" s="1" a="1"/>
  <c r="H164" i="5" s="1"/>
  <c r="F165" i="5" a="1"/>
  <c r="F165" i="5" s="1"/>
  <c r="H165" i="5" s="1" a="1"/>
  <c r="H165" i="5" s="1"/>
  <c r="F166" i="5" a="1"/>
  <c r="F166" i="5" s="1"/>
  <c r="H166" i="5" s="1" a="1"/>
  <c r="H166" i="5" s="1"/>
  <c r="F167" i="5" a="1"/>
  <c r="F167" i="5" s="1"/>
  <c r="H167" i="5" s="1" a="1"/>
  <c r="H167" i="5" s="1"/>
  <c r="F168" i="5" a="1"/>
  <c r="F168" i="5" s="1"/>
  <c r="H168" i="5" s="1" a="1"/>
  <c r="H168" i="5" s="1"/>
  <c r="F169" i="5" a="1"/>
  <c r="F169" i="5" s="1"/>
  <c r="H169" i="5" s="1" a="1"/>
  <c r="H169" i="5" s="1"/>
  <c r="F170" i="5" a="1"/>
  <c r="F170" i="5" s="1"/>
  <c r="H170" i="5" s="1" a="1"/>
  <c r="H170" i="5" s="1"/>
  <c r="F171" i="5" a="1"/>
  <c r="F171" i="5" s="1"/>
  <c r="H171" i="5" s="1" a="1"/>
  <c r="H171" i="5" s="1"/>
  <c r="F172" i="5" a="1"/>
  <c r="F172" i="5" s="1"/>
  <c r="H172" i="5" s="1" a="1"/>
  <c r="H172" i="5" s="1"/>
  <c r="F173" i="5" a="1"/>
  <c r="F173" i="5" s="1"/>
  <c r="H173" i="5" s="1" a="1"/>
  <c r="H173" i="5" s="1"/>
  <c r="F174" i="5" a="1"/>
  <c r="F174" i="5" s="1"/>
  <c r="H174" i="5" s="1" a="1"/>
  <c r="H174" i="5" s="1"/>
  <c r="F175" i="5" a="1"/>
  <c r="F175" i="5" s="1"/>
  <c r="H175" i="5" s="1" a="1"/>
  <c r="H175" i="5" s="1"/>
  <c r="F176" i="5" a="1"/>
  <c r="F176" i="5" s="1"/>
  <c r="H176" i="5" s="1" a="1"/>
  <c r="H176" i="5" s="1"/>
  <c r="F177" i="5" a="1"/>
  <c r="F177" i="5" s="1"/>
  <c r="H177" i="5" s="1" a="1"/>
  <c r="H177" i="5" s="1"/>
  <c r="F178" i="5" a="1"/>
  <c r="F178" i="5" s="1"/>
  <c r="H178" i="5" s="1" a="1"/>
  <c r="H178" i="5" s="1"/>
  <c r="F179" i="5" a="1"/>
  <c r="F179" i="5" s="1"/>
  <c r="H179" i="5" s="1" a="1"/>
  <c r="H179" i="5" s="1"/>
  <c r="F180" i="5" a="1"/>
  <c r="F180" i="5" s="1"/>
  <c r="H180" i="5" s="1" a="1"/>
  <c r="H180" i="5" s="1"/>
  <c r="F181" i="5" a="1"/>
  <c r="F181" i="5" s="1"/>
  <c r="H181" i="5" s="1" a="1"/>
  <c r="H181" i="5" s="1"/>
  <c r="F182" i="5" a="1"/>
  <c r="F182" i="5" s="1"/>
  <c r="H182" i="5" s="1" a="1"/>
  <c r="H182" i="5" s="1"/>
  <c r="F183" i="5" a="1"/>
  <c r="F183" i="5" s="1"/>
  <c r="H183" i="5" s="1" a="1"/>
  <c r="H183" i="5" s="1"/>
  <c r="F184" i="5" a="1"/>
  <c r="F184" i="5" s="1"/>
  <c r="H184" i="5" s="1" a="1"/>
  <c r="H184" i="5" s="1"/>
  <c r="F185" i="5" a="1"/>
  <c r="F185" i="5" s="1"/>
  <c r="H185" i="5" s="1" a="1"/>
  <c r="H185" i="5" s="1"/>
  <c r="F186" i="5" a="1"/>
  <c r="F186" i="5" s="1"/>
  <c r="H186" i="5" s="1" a="1"/>
  <c r="H186" i="5" s="1"/>
  <c r="F187" i="5" a="1"/>
  <c r="F187" i="5" s="1"/>
  <c r="H187" i="5" s="1" a="1"/>
  <c r="H187" i="5" s="1"/>
  <c r="F188" i="5" a="1"/>
  <c r="F188" i="5" s="1"/>
  <c r="H188" i="5" s="1" a="1"/>
  <c r="H188" i="5" s="1"/>
  <c r="F189" i="5" a="1"/>
  <c r="F189" i="5" s="1"/>
  <c r="H189" i="5" s="1" a="1"/>
  <c r="H189" i="5" s="1"/>
  <c r="F190" i="5" a="1"/>
  <c r="F190" i="5" s="1"/>
  <c r="H190" i="5" s="1" a="1"/>
  <c r="H190" i="5" s="1"/>
  <c r="F191" i="5" a="1"/>
  <c r="F191" i="5" s="1"/>
  <c r="H191" i="5" s="1" a="1"/>
  <c r="H191" i="5" s="1"/>
  <c r="F192" i="5" a="1"/>
  <c r="F192" i="5" s="1"/>
  <c r="H192" i="5" s="1" a="1"/>
  <c r="H192" i="5" s="1"/>
  <c r="F193" i="5" a="1"/>
  <c r="F193" i="5" s="1"/>
  <c r="H193" i="5" s="1" a="1"/>
  <c r="H193" i="5" s="1"/>
  <c r="F194" i="5" a="1"/>
  <c r="F194" i="5" s="1"/>
  <c r="H194" i="5" s="1" a="1"/>
  <c r="H194" i="5" s="1"/>
  <c r="F195" i="5" a="1"/>
  <c r="F195" i="5" s="1"/>
  <c r="H195" i="5" s="1" a="1"/>
  <c r="H195" i="5" s="1"/>
  <c r="F196" i="5" a="1"/>
  <c r="F196" i="5" s="1"/>
  <c r="H196" i="5" s="1" a="1"/>
  <c r="H196" i="5" s="1"/>
  <c r="F197" i="5" a="1"/>
  <c r="F197" i="5" s="1"/>
  <c r="H197" i="5" s="1" a="1"/>
  <c r="H197" i="5" s="1"/>
  <c r="F198" i="5" a="1"/>
  <c r="F198" i="5" s="1"/>
  <c r="H198" i="5" s="1" a="1"/>
  <c r="H198" i="5" s="1"/>
  <c r="F199" i="5" a="1"/>
  <c r="F199" i="5" s="1"/>
  <c r="H199" i="5" s="1" a="1"/>
  <c r="H199" i="5" s="1"/>
  <c r="F200" i="5" a="1"/>
  <c r="F200" i="5" s="1"/>
  <c r="H200" i="5" s="1" a="1"/>
  <c r="H200" i="5" s="1"/>
  <c r="F201" i="5" a="1"/>
  <c r="F201" i="5" s="1"/>
  <c r="H201" i="5" s="1" a="1"/>
  <c r="H201" i="5" s="1"/>
  <c r="F202" i="5" a="1"/>
  <c r="F202" i="5" s="1"/>
  <c r="H202" i="5" s="1" a="1"/>
  <c r="H202" i="5" s="1"/>
  <c r="F203" i="5" a="1"/>
  <c r="F203" i="5" s="1"/>
  <c r="H203" i="5" s="1" a="1"/>
  <c r="H203" i="5" s="1"/>
  <c r="F204" i="5" a="1"/>
  <c r="F204" i="5" s="1"/>
  <c r="H204" i="5" s="1" a="1"/>
  <c r="H204" i="5" s="1"/>
  <c r="F205" i="5" a="1"/>
  <c r="F205" i="5" s="1"/>
  <c r="H205" i="5" s="1" a="1"/>
  <c r="H205" i="5" s="1"/>
  <c r="F206" i="5" a="1"/>
  <c r="F206" i="5" s="1"/>
  <c r="H206" i="5" s="1" a="1"/>
  <c r="H206" i="5" s="1"/>
  <c r="F207" i="5" a="1"/>
  <c r="F207" i="5" s="1"/>
  <c r="H207" i="5" s="1" a="1"/>
  <c r="H207" i="5" s="1"/>
  <c r="F208" i="5" a="1"/>
  <c r="F208" i="5" s="1"/>
  <c r="H208" i="5" s="1" a="1"/>
  <c r="H208" i="5" s="1"/>
  <c r="F209" i="5" a="1"/>
  <c r="F209" i="5" s="1"/>
  <c r="H209" i="5" s="1" a="1"/>
  <c r="H209" i="5" s="1"/>
  <c r="F210" i="5" a="1"/>
  <c r="F210" i="5" s="1"/>
  <c r="H210" i="5" s="1" a="1"/>
  <c r="H210" i="5" s="1"/>
  <c r="F211" i="5" a="1"/>
  <c r="F211" i="5" s="1"/>
  <c r="H211" i="5" s="1" a="1"/>
  <c r="H211" i="5" s="1"/>
  <c r="F212" i="5" a="1"/>
  <c r="F212" i="5" s="1"/>
  <c r="H212" i="5" s="1" a="1"/>
  <c r="H212" i="5" s="1"/>
  <c r="F213" i="5" a="1"/>
  <c r="F213" i="5" s="1"/>
  <c r="H213" i="5" s="1" a="1"/>
  <c r="H213" i="5" s="1"/>
  <c r="F214" i="5" a="1"/>
  <c r="F214" i="5" s="1"/>
  <c r="H214" i="5" s="1" a="1"/>
  <c r="H214" i="5" s="1"/>
  <c r="F215" i="5" a="1"/>
  <c r="F215" i="5" s="1"/>
  <c r="H215" i="5" s="1" a="1"/>
  <c r="H215" i="5" s="1"/>
  <c r="F216" i="5" a="1"/>
  <c r="F216" i="5" s="1"/>
  <c r="H216" i="5" s="1" a="1"/>
  <c r="H216" i="5" s="1"/>
  <c r="F217" i="5" a="1"/>
  <c r="F217" i="5" s="1"/>
  <c r="H217" i="5" s="1" a="1"/>
  <c r="H217" i="5" s="1"/>
  <c r="F218" i="5" a="1"/>
  <c r="F218" i="5" s="1"/>
  <c r="H218" i="5" s="1" a="1"/>
  <c r="H218" i="5" s="1"/>
  <c r="F219" i="5" a="1"/>
  <c r="F219" i="5" s="1"/>
  <c r="H219" i="5" s="1" a="1"/>
  <c r="H219" i="5" s="1"/>
  <c r="F220" i="5" a="1"/>
  <c r="F220" i="5" s="1"/>
  <c r="H220" i="5" s="1" a="1"/>
  <c r="H220" i="5" s="1"/>
  <c r="F221" i="5" a="1"/>
  <c r="F221" i="5" s="1"/>
  <c r="H221" i="5" s="1" a="1"/>
  <c r="H221" i="5" s="1"/>
  <c r="F222" i="5" a="1"/>
  <c r="F222" i="5" s="1"/>
  <c r="H222" i="5" s="1" a="1"/>
  <c r="H222" i="5" s="1"/>
  <c r="F223" i="5" a="1"/>
  <c r="F223" i="5" s="1"/>
  <c r="H223" i="5" s="1" a="1"/>
  <c r="H223" i="5" s="1"/>
  <c r="F224" i="5" a="1"/>
  <c r="F224" i="5" s="1"/>
  <c r="H224" i="5" s="1" a="1"/>
  <c r="H224" i="5" s="1"/>
  <c r="F225" i="5" a="1"/>
  <c r="F225" i="5" s="1"/>
  <c r="H225" i="5" s="1" a="1"/>
  <c r="H225" i="5" s="1"/>
  <c r="F226" i="5" a="1"/>
  <c r="F226" i="5" s="1"/>
  <c r="H226" i="5" s="1" a="1"/>
  <c r="H226" i="5" s="1"/>
  <c r="F227" i="5" a="1"/>
  <c r="F227" i="5" s="1"/>
  <c r="H227" i="5" s="1" a="1"/>
  <c r="H227" i="5" s="1"/>
  <c r="F228" i="5" a="1"/>
  <c r="F228" i="5" s="1"/>
  <c r="H228" i="5" s="1" a="1"/>
  <c r="H228" i="5" s="1"/>
  <c r="F229" i="5" a="1"/>
  <c r="F229" i="5" s="1"/>
  <c r="H229" i="5" s="1" a="1"/>
  <c r="H229" i="5" s="1"/>
  <c r="F230" i="5" a="1"/>
  <c r="F230" i="5" s="1"/>
  <c r="H230" i="5" s="1" a="1"/>
  <c r="H230" i="5" s="1"/>
  <c r="F231" i="5" a="1"/>
  <c r="F231" i="5" s="1"/>
  <c r="H231" i="5" s="1" a="1"/>
  <c r="H231" i="5" s="1"/>
  <c r="F232" i="5" a="1"/>
  <c r="F232" i="5" s="1"/>
  <c r="H232" i="5" s="1" a="1"/>
  <c r="H232" i="5" s="1"/>
  <c r="F233" i="5" a="1"/>
  <c r="F233" i="5" s="1"/>
  <c r="H233" i="5" s="1" a="1"/>
  <c r="H233" i="5" s="1"/>
  <c r="F234" i="5" a="1"/>
  <c r="F234" i="5" s="1"/>
  <c r="H234" i="5" s="1" a="1"/>
  <c r="H234" i="5" s="1"/>
  <c r="F235" i="5" a="1"/>
  <c r="F235" i="5" s="1"/>
  <c r="H235" i="5" s="1" a="1"/>
  <c r="H235" i="5" s="1"/>
  <c r="F236" i="5" a="1"/>
  <c r="F236" i="5" s="1"/>
  <c r="H236" i="5" s="1" a="1"/>
  <c r="H236" i="5" s="1"/>
  <c r="F237" i="5" a="1"/>
  <c r="F237" i="5" s="1"/>
  <c r="H237" i="5" s="1" a="1"/>
  <c r="H237" i="5" s="1"/>
  <c r="F238" i="5" a="1"/>
  <c r="F238" i="5" s="1"/>
  <c r="H238" i="5" s="1" a="1"/>
  <c r="H238" i="5" s="1"/>
  <c r="F239" i="5" a="1"/>
  <c r="F239" i="5" s="1"/>
  <c r="H239" i="5" s="1" a="1"/>
  <c r="H239" i="5" s="1"/>
  <c r="F240" i="5" a="1"/>
  <c r="F240" i="5" s="1"/>
  <c r="H240" i="5" s="1" a="1"/>
  <c r="H240" i="5" s="1"/>
  <c r="F241" i="5" a="1"/>
  <c r="F241" i="5" s="1"/>
  <c r="H241" i="5" s="1" a="1"/>
  <c r="H241" i="5" s="1"/>
  <c r="F242" i="5" a="1"/>
  <c r="F242" i="5" s="1"/>
  <c r="H242" i="5" s="1" a="1"/>
  <c r="H242" i="5" s="1"/>
  <c r="F243" i="5" a="1"/>
  <c r="F243" i="5" s="1"/>
  <c r="H243" i="5" s="1" a="1"/>
  <c r="H243" i="5" s="1"/>
  <c r="F244" i="5" a="1"/>
  <c r="F244" i="5" s="1"/>
  <c r="H244" i="5" s="1" a="1"/>
  <c r="H244" i="5" s="1"/>
  <c r="F245" i="5" a="1"/>
  <c r="F245" i="5" s="1"/>
  <c r="H245" i="5" s="1" a="1"/>
  <c r="H245" i="5" s="1"/>
  <c r="F246" i="5" a="1"/>
  <c r="F246" i="5" s="1"/>
  <c r="H246" i="5" s="1" a="1"/>
  <c r="H246" i="5" s="1"/>
  <c r="F247" i="5" a="1"/>
  <c r="F247" i="5" s="1"/>
  <c r="H247" i="5" s="1" a="1"/>
  <c r="H247" i="5" s="1"/>
  <c r="F248" i="5" a="1"/>
  <c r="F248" i="5" s="1"/>
  <c r="H248" i="5" s="1" a="1"/>
  <c r="H248" i="5" s="1"/>
  <c r="F249" i="5" a="1"/>
  <c r="F249" i="5" s="1"/>
  <c r="H249" i="5" s="1" a="1"/>
  <c r="H249" i="5" s="1"/>
  <c r="F250" i="5" a="1"/>
  <c r="F250" i="5" s="1"/>
  <c r="H250" i="5" s="1" a="1"/>
  <c r="H250" i="5" s="1"/>
  <c r="F251" i="5" a="1"/>
  <c r="F251" i="5" s="1"/>
  <c r="H251" i="5" s="1" a="1"/>
  <c r="H251" i="5" s="1"/>
  <c r="F252" i="5" a="1"/>
  <c r="F252" i="5" s="1"/>
  <c r="H252" i="5" s="1" a="1"/>
  <c r="H252" i="5" s="1"/>
  <c r="F253" i="5" a="1"/>
  <c r="F253" i="5" s="1"/>
  <c r="H253" i="5" s="1" a="1"/>
  <c r="H253" i="5" s="1"/>
  <c r="F254" i="5" a="1"/>
  <c r="F254" i="5" s="1"/>
  <c r="H254" i="5" s="1" a="1"/>
  <c r="H254" i="5" s="1"/>
  <c r="F255" i="5" a="1"/>
  <c r="F255" i="5" s="1"/>
  <c r="H255" i="5" s="1" a="1"/>
  <c r="H255" i="5" s="1"/>
  <c r="F256" i="5" a="1"/>
  <c r="F256" i="5" s="1"/>
  <c r="H256" i="5" s="1" a="1"/>
  <c r="H256" i="5" s="1"/>
  <c r="F257" i="5" a="1"/>
  <c r="F257" i="5" s="1"/>
  <c r="H257" i="5" s="1" a="1"/>
  <c r="H257" i="5" s="1"/>
  <c r="F258" i="5" a="1"/>
  <c r="F258" i="5" s="1"/>
  <c r="H258" i="5" s="1" a="1"/>
  <c r="H258" i="5" s="1"/>
  <c r="F259" i="5" a="1"/>
  <c r="F259" i="5" s="1"/>
  <c r="H259" i="5" s="1" a="1"/>
  <c r="H259" i="5" s="1"/>
  <c r="F260" i="5" a="1"/>
  <c r="F260" i="5" s="1"/>
  <c r="H260" i="5" s="1" a="1"/>
  <c r="H260" i="5" s="1"/>
  <c r="F261" i="5" a="1"/>
  <c r="F261" i="5" s="1"/>
  <c r="H261" i="5" s="1" a="1"/>
  <c r="H261" i="5" s="1"/>
  <c r="F262" i="5" a="1"/>
  <c r="F262" i="5" s="1"/>
  <c r="H262" i="5" s="1" a="1"/>
  <c r="H262" i="5" s="1"/>
  <c r="F263" i="5" a="1"/>
  <c r="F263" i="5" s="1"/>
  <c r="H263" i="5" s="1" a="1"/>
  <c r="H263" i="5" s="1"/>
  <c r="F264" i="5" a="1"/>
  <c r="F264" i="5" s="1"/>
  <c r="H264" i="5" s="1" a="1"/>
  <c r="H264" i="5" s="1"/>
  <c r="F265" i="5" a="1"/>
  <c r="F265" i="5" s="1"/>
  <c r="H265" i="5" s="1" a="1"/>
  <c r="H265" i="5" s="1"/>
  <c r="F266" i="5" a="1"/>
  <c r="F266" i="5" s="1"/>
  <c r="H266" i="5" s="1" a="1"/>
  <c r="H266" i="5" s="1"/>
  <c r="F267" i="5" a="1"/>
  <c r="F267" i="5" s="1"/>
  <c r="H267" i="5" s="1" a="1"/>
  <c r="H267" i="5" s="1"/>
  <c r="F268" i="5" a="1"/>
  <c r="F268" i="5" s="1"/>
  <c r="H268" i="5" s="1" a="1"/>
  <c r="H268" i="5" s="1"/>
  <c r="F269" i="5" a="1"/>
  <c r="F269" i="5" s="1"/>
  <c r="H269" i="5" s="1" a="1"/>
  <c r="H269" i="5" s="1"/>
  <c r="F270" i="5" a="1"/>
  <c r="F270" i="5" s="1"/>
  <c r="H270" i="5" s="1" a="1"/>
  <c r="H270" i="5" s="1"/>
  <c r="F271" i="5" a="1"/>
  <c r="F271" i="5" s="1"/>
  <c r="H271" i="5" s="1" a="1"/>
  <c r="H271" i="5" s="1"/>
  <c r="F272" i="5" a="1"/>
  <c r="F272" i="5" s="1"/>
  <c r="H272" i="5" s="1" a="1"/>
  <c r="H272" i="5" s="1"/>
  <c r="F273" i="5" a="1"/>
  <c r="F273" i="5" s="1"/>
  <c r="H273" i="5" s="1" a="1"/>
  <c r="H273" i="5" s="1"/>
  <c r="F274" i="5" a="1"/>
  <c r="F274" i="5" s="1"/>
  <c r="H274" i="5" s="1" a="1"/>
  <c r="H274" i="5" s="1"/>
  <c r="F275" i="5" a="1"/>
  <c r="F275" i="5" s="1"/>
  <c r="H275" i="5" s="1" a="1"/>
  <c r="H275" i="5" s="1"/>
  <c r="F276" i="5" a="1"/>
  <c r="F276" i="5" s="1"/>
  <c r="H276" i="5" s="1" a="1"/>
  <c r="H276" i="5" s="1"/>
  <c r="F277" i="5" a="1"/>
  <c r="F277" i="5" s="1"/>
  <c r="H277" i="5" s="1" a="1"/>
  <c r="H277" i="5" s="1"/>
  <c r="F278" i="5" a="1"/>
  <c r="F278" i="5" s="1"/>
  <c r="H278" i="5" s="1" a="1"/>
  <c r="H278" i="5" s="1"/>
  <c r="F279" i="5" a="1"/>
  <c r="F279" i="5" s="1"/>
  <c r="H279" i="5" s="1" a="1"/>
  <c r="H279" i="5" s="1"/>
  <c r="F280" i="5" a="1"/>
  <c r="F280" i="5" s="1"/>
  <c r="H280" i="5" s="1" a="1"/>
  <c r="H280" i="5" s="1"/>
  <c r="F281" i="5" a="1"/>
  <c r="F281" i="5" s="1"/>
  <c r="H281" i="5" s="1" a="1"/>
  <c r="H281" i="5" s="1"/>
  <c r="F282" i="5" a="1"/>
  <c r="F282" i="5" s="1"/>
  <c r="H282" i="5" s="1" a="1"/>
  <c r="H282" i="5" s="1"/>
  <c r="F283" i="5" a="1"/>
  <c r="F283" i="5" s="1"/>
  <c r="H283" i="5" s="1" a="1"/>
  <c r="H283" i="5" s="1"/>
  <c r="F284" i="5" a="1"/>
  <c r="F284" i="5" s="1"/>
  <c r="H284" i="5" s="1" a="1"/>
  <c r="H284" i="5" s="1"/>
  <c r="F285" i="5" a="1"/>
  <c r="F285" i="5" s="1"/>
  <c r="H285" i="5" s="1" a="1"/>
  <c r="H285" i="5" s="1"/>
  <c r="F286" i="5" a="1"/>
  <c r="F286" i="5" s="1"/>
  <c r="H286" i="5" s="1" a="1"/>
  <c r="H286" i="5" s="1"/>
  <c r="F287" i="5" a="1"/>
  <c r="F287" i="5" s="1"/>
  <c r="H287" i="5" s="1" a="1"/>
  <c r="H287" i="5" s="1"/>
  <c r="F288" i="5" a="1"/>
  <c r="F288" i="5" s="1"/>
  <c r="H288" i="5" s="1" a="1"/>
  <c r="H288" i="5" s="1"/>
  <c r="F289" i="5" a="1"/>
  <c r="F289" i="5" s="1"/>
  <c r="H289" i="5" s="1" a="1"/>
  <c r="H289" i="5" s="1"/>
  <c r="F290" i="5" a="1"/>
  <c r="F290" i="5" s="1"/>
  <c r="H290" i="5" s="1" a="1"/>
  <c r="H290" i="5" s="1"/>
  <c r="F291" i="5" a="1"/>
  <c r="F291" i="5" s="1"/>
  <c r="H291" i="5" s="1" a="1"/>
  <c r="H291" i="5" s="1"/>
  <c r="F292" i="5" a="1"/>
  <c r="F292" i="5" s="1"/>
  <c r="H292" i="5" s="1" a="1"/>
  <c r="H292" i="5" s="1"/>
  <c r="F293" i="5" a="1"/>
  <c r="F293" i="5" s="1"/>
  <c r="H293" i="5" s="1" a="1"/>
  <c r="H293" i="5" s="1"/>
  <c r="F294" i="5" a="1"/>
  <c r="F294" i="5" s="1"/>
  <c r="H294" i="5" s="1" a="1"/>
  <c r="H294" i="5" s="1"/>
  <c r="F295" i="5" a="1"/>
  <c r="F295" i="5" s="1"/>
  <c r="H295" i="5" s="1" a="1"/>
  <c r="H295" i="5" s="1"/>
  <c r="F296" i="5" a="1"/>
  <c r="F296" i="5" s="1"/>
  <c r="H296" i="5" s="1" a="1"/>
  <c r="H296" i="5" s="1"/>
  <c r="F297" i="5" a="1"/>
  <c r="F297" i="5" s="1"/>
  <c r="H297" i="5" s="1" a="1"/>
  <c r="H297" i="5" s="1"/>
  <c r="F298" i="5" a="1"/>
  <c r="F298" i="5" s="1"/>
  <c r="H298" i="5" s="1" a="1"/>
  <c r="H298" i="5" s="1"/>
  <c r="F299" i="5" a="1"/>
  <c r="F299" i="5" s="1"/>
  <c r="H299" i="5" s="1" a="1"/>
  <c r="H299" i="5" s="1"/>
  <c r="F300" i="5" a="1"/>
  <c r="F300" i="5" s="1"/>
  <c r="H300" i="5" s="1" a="1"/>
  <c r="H300" i="5" s="1"/>
  <c r="F301" i="5" a="1"/>
  <c r="F301" i="5" s="1"/>
  <c r="H301" i="5" s="1" a="1"/>
  <c r="H301" i="5" s="1"/>
  <c r="F302" i="5" a="1"/>
  <c r="F302" i="5" s="1"/>
  <c r="H302" i="5" s="1" a="1"/>
  <c r="H302" i="5" s="1"/>
  <c r="F303" i="5" a="1"/>
  <c r="F303" i="5" s="1"/>
  <c r="H303" i="5" s="1" a="1"/>
  <c r="H303" i="5" s="1"/>
  <c r="F304" i="5" a="1"/>
  <c r="F304" i="5" s="1"/>
  <c r="H304" i="5" s="1" a="1"/>
  <c r="H304" i="5" s="1"/>
  <c r="F305" i="5" a="1"/>
  <c r="F305" i="5" s="1"/>
  <c r="H305" i="5" s="1" a="1"/>
  <c r="H305" i="5" s="1"/>
  <c r="F306" i="5" a="1"/>
  <c r="F306" i="5" s="1"/>
  <c r="H306" i="5" s="1" a="1"/>
  <c r="H306" i="5" s="1"/>
  <c r="F307" i="5" a="1"/>
  <c r="F307" i="5" s="1"/>
  <c r="H307" i="5" s="1" a="1"/>
  <c r="H307" i="5" s="1"/>
  <c r="F308" i="5" a="1"/>
  <c r="F308" i="5" s="1"/>
  <c r="H308" i="5" s="1" a="1"/>
  <c r="H308" i="5" s="1"/>
  <c r="F309" i="5" a="1"/>
  <c r="F309" i="5" s="1"/>
  <c r="H309" i="5" s="1" a="1"/>
  <c r="H309" i="5" s="1"/>
  <c r="F310" i="5" a="1"/>
  <c r="F310" i="5" s="1"/>
  <c r="H310" i="5" s="1" a="1"/>
  <c r="H310" i="5" s="1"/>
  <c r="F311" i="5" a="1"/>
  <c r="F311" i="5" s="1"/>
  <c r="H311" i="5" s="1" a="1"/>
  <c r="H311" i="5" s="1"/>
  <c r="F312" i="5" a="1"/>
  <c r="F312" i="5" s="1"/>
  <c r="H312" i="5" s="1" a="1"/>
  <c r="H312" i="5" s="1"/>
  <c r="F313" i="5" a="1"/>
  <c r="F313" i="5" s="1"/>
  <c r="H313" i="5" s="1" a="1"/>
  <c r="H313" i="5" s="1"/>
  <c r="F314" i="5" a="1"/>
  <c r="F314" i="5" s="1"/>
  <c r="H314" i="5" s="1" a="1"/>
  <c r="H314" i="5" s="1"/>
  <c r="F315" i="5" a="1"/>
  <c r="F315" i="5" s="1"/>
  <c r="H315" i="5" s="1" a="1"/>
  <c r="H315" i="5" s="1"/>
  <c r="F316" i="5" a="1"/>
  <c r="F316" i="5" s="1"/>
  <c r="H316" i="5" s="1" a="1"/>
  <c r="H316" i="5" s="1"/>
  <c r="F317" i="5" a="1"/>
  <c r="F317" i="5" s="1"/>
  <c r="H317" i="5" s="1" a="1"/>
  <c r="H317" i="5" s="1"/>
  <c r="F318" i="5" a="1"/>
  <c r="F318" i="5" s="1"/>
  <c r="H318" i="5" s="1" a="1"/>
  <c r="H318" i="5" s="1"/>
  <c r="F319" i="5" a="1"/>
  <c r="F319" i="5" s="1"/>
  <c r="H319" i="5" s="1" a="1"/>
  <c r="H319" i="5" s="1"/>
  <c r="F320" i="5" a="1"/>
  <c r="F320" i="5" s="1"/>
  <c r="H320" i="5" s="1" a="1"/>
  <c r="H320" i="5" s="1"/>
  <c r="F321" i="5" a="1"/>
  <c r="F321" i="5" s="1"/>
  <c r="H321" i="5" s="1" a="1"/>
  <c r="H321" i="5" s="1"/>
  <c r="F322" i="5" a="1"/>
  <c r="F322" i="5" s="1"/>
  <c r="H322" i="5" s="1" a="1"/>
  <c r="H322" i="5" s="1"/>
  <c r="F323" i="5" a="1"/>
  <c r="F323" i="5" s="1"/>
  <c r="H323" i="5" s="1" a="1"/>
  <c r="H323" i="5" s="1"/>
  <c r="F324" i="5" a="1"/>
  <c r="F324" i="5" s="1"/>
  <c r="H324" i="5" s="1" a="1"/>
  <c r="H324" i="5" s="1"/>
  <c r="F325" i="5" a="1"/>
  <c r="F325" i="5" s="1"/>
  <c r="H325" i="5" s="1" a="1"/>
  <c r="H325" i="5" s="1"/>
  <c r="F326" i="5" a="1"/>
  <c r="F326" i="5" s="1"/>
  <c r="H326" i="5" s="1" a="1"/>
  <c r="H326" i="5" s="1"/>
  <c r="F327" i="5" a="1"/>
  <c r="F327" i="5" s="1"/>
  <c r="H327" i="5" s="1" a="1"/>
  <c r="H327" i="5" s="1"/>
  <c r="F328" i="5" a="1"/>
  <c r="F328" i="5" s="1"/>
  <c r="H328" i="5" s="1" a="1"/>
  <c r="H328" i="5" s="1"/>
  <c r="F329" i="5" a="1"/>
  <c r="F329" i="5" s="1"/>
  <c r="H329" i="5" s="1" a="1"/>
  <c r="H329" i="5" s="1"/>
  <c r="F330" i="5" a="1"/>
  <c r="F330" i="5" s="1"/>
  <c r="H330" i="5" s="1" a="1"/>
  <c r="H330" i="5" s="1"/>
  <c r="F331" i="5" a="1"/>
  <c r="F331" i="5" s="1"/>
  <c r="H331" i="5" s="1" a="1"/>
  <c r="H331" i="5" s="1"/>
  <c r="F332" i="5" a="1"/>
  <c r="F332" i="5" s="1"/>
  <c r="H332" i="5" s="1" a="1"/>
  <c r="H332" i="5" s="1"/>
  <c r="F333" i="5" a="1"/>
  <c r="F333" i="5" s="1"/>
  <c r="H333" i="5" s="1" a="1"/>
  <c r="H333" i="5" s="1"/>
  <c r="F334" i="5" a="1"/>
  <c r="F334" i="5" s="1"/>
  <c r="H334" i="5" s="1" a="1"/>
  <c r="H334" i="5" s="1"/>
  <c r="F335" i="5" a="1"/>
  <c r="F335" i="5" s="1"/>
  <c r="H335" i="5" s="1" a="1"/>
  <c r="H335" i="5" s="1"/>
  <c r="F336" i="5" a="1"/>
  <c r="F336" i="5" s="1"/>
  <c r="H336" i="5" s="1" a="1"/>
  <c r="H336" i="5" s="1"/>
  <c r="F337" i="5" a="1"/>
  <c r="F337" i="5" s="1"/>
  <c r="H337" i="5" s="1" a="1"/>
  <c r="H337" i="5" s="1"/>
  <c r="F338" i="5" a="1"/>
  <c r="F338" i="5" s="1"/>
  <c r="H338" i="5" s="1" a="1"/>
  <c r="H338" i="5" s="1"/>
  <c r="F341" i="5" a="1"/>
  <c r="F341" i="5" s="1"/>
  <c r="H341" i="5" s="1" a="1"/>
  <c r="H341" i="5" s="1"/>
  <c r="F342" i="5" a="1"/>
  <c r="F342" i="5" s="1"/>
  <c r="H342" i="5" s="1" a="1"/>
  <c r="H342" i="5" s="1"/>
  <c r="F343" i="5" a="1"/>
  <c r="F343" i="5" s="1"/>
  <c r="H343" i="5" s="1" a="1"/>
  <c r="H343" i="5" s="1"/>
  <c r="F2" i="5" a="1"/>
  <c r="F2" i="5" s="1"/>
  <c r="H2" i="5" s="1" a="1"/>
  <c r="H2" i="5" s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5" i="1"/>
  <c r="BI106" i="1"/>
  <c r="BI107" i="1"/>
  <c r="BI108" i="1"/>
  <c r="BI109" i="1"/>
  <c r="BI110" i="1"/>
  <c r="BI111" i="1"/>
  <c r="BI112" i="1"/>
  <c r="BI113" i="1"/>
  <c r="BI114" i="1"/>
  <c r="BI115" i="1"/>
  <c r="BI116" i="1"/>
  <c r="BI117" i="1"/>
  <c r="BI118" i="1"/>
  <c r="BI119" i="1"/>
  <c r="BI120" i="1"/>
  <c r="BI121" i="1"/>
  <c r="BI122" i="1"/>
  <c r="BI123" i="1"/>
  <c r="BI124" i="1"/>
  <c r="BI125" i="1"/>
  <c r="BI126" i="1"/>
  <c r="BI127" i="1"/>
  <c r="BI128" i="1"/>
  <c r="BI129" i="1"/>
  <c r="BI130" i="1"/>
  <c r="BI131" i="1"/>
  <c r="BI132" i="1"/>
  <c r="BI133" i="1"/>
  <c r="BI134" i="1"/>
  <c r="BI135" i="1"/>
  <c r="BI136" i="1"/>
  <c r="BI137" i="1"/>
  <c r="BI138" i="1"/>
  <c r="BI139" i="1"/>
  <c r="BI140" i="1"/>
  <c r="BI141" i="1"/>
  <c r="BI142" i="1"/>
  <c r="BI143" i="1"/>
  <c r="BI144" i="1"/>
  <c r="BI145" i="1"/>
  <c r="BI146" i="1"/>
  <c r="BI147" i="1"/>
  <c r="BI148" i="1"/>
  <c r="BI149" i="1"/>
  <c r="BI150" i="1"/>
  <c r="BI151" i="1"/>
  <c r="BI152" i="1"/>
  <c r="BI153" i="1"/>
  <c r="BI154" i="1"/>
  <c r="BI155" i="1"/>
  <c r="BI156" i="1"/>
  <c r="BI157" i="1"/>
  <c r="BI158" i="1"/>
  <c r="BI159" i="1"/>
  <c r="BI160" i="1"/>
  <c r="BI161" i="1"/>
  <c r="BI162" i="1"/>
  <c r="BI163" i="1"/>
  <c r="BI164" i="1"/>
  <c r="BI165" i="1"/>
  <c r="BI166" i="1"/>
  <c r="BI167" i="1"/>
  <c r="BI168" i="1"/>
  <c r="BI169" i="1"/>
  <c r="BI170" i="1"/>
  <c r="BI171" i="1"/>
  <c r="BI172" i="1"/>
  <c r="BI173" i="1"/>
  <c r="BI174" i="1"/>
  <c r="BI175" i="1"/>
  <c r="BI176" i="1"/>
  <c r="BI177" i="1"/>
  <c r="BI178" i="1"/>
  <c r="BI180" i="1"/>
  <c r="BI181" i="1"/>
  <c r="BI182" i="1"/>
  <c r="BI183" i="1"/>
  <c r="BI184" i="1"/>
  <c r="BI185" i="1"/>
  <c r="BI186" i="1"/>
  <c r="BI187" i="1"/>
  <c r="BI188" i="1"/>
  <c r="BI189" i="1"/>
  <c r="BI190" i="1"/>
  <c r="BI191" i="1"/>
  <c r="BI192" i="1"/>
  <c r="BI193" i="1"/>
  <c r="BI194" i="1"/>
  <c r="BI195" i="1"/>
  <c r="BI196" i="1"/>
  <c r="BI197" i="1"/>
  <c r="BI198" i="1"/>
  <c r="BI199" i="1"/>
  <c r="BI200" i="1"/>
  <c r="BI201" i="1"/>
  <c r="BI202" i="1"/>
  <c r="BI203" i="1"/>
  <c r="BI204" i="1"/>
  <c r="BI205" i="1"/>
  <c r="BI206" i="1"/>
  <c r="BI207" i="1"/>
  <c r="BI208" i="1"/>
  <c r="BI209" i="1"/>
  <c r="BI210" i="1"/>
  <c r="BI211" i="1"/>
  <c r="BI212" i="1"/>
  <c r="BI213" i="1"/>
  <c r="BI214" i="1"/>
  <c r="BI215" i="1"/>
  <c r="BI216" i="1"/>
  <c r="BI217" i="1"/>
  <c r="BI218" i="1"/>
  <c r="BI219" i="1"/>
  <c r="BI220" i="1"/>
  <c r="BI221" i="1"/>
  <c r="BI222" i="1"/>
  <c r="BI223" i="1"/>
  <c r="BI224" i="1"/>
  <c r="BI225" i="1"/>
  <c r="BI226" i="1"/>
  <c r="BI227" i="1"/>
  <c r="BI228" i="1"/>
  <c r="BI229" i="1"/>
  <c r="BI230" i="1"/>
  <c r="BI231" i="1"/>
  <c r="BI232" i="1"/>
  <c r="BI233" i="1"/>
  <c r="BI234" i="1"/>
  <c r="BI235" i="1"/>
  <c r="BI236" i="1"/>
  <c r="BI237" i="1"/>
  <c r="BI238" i="1"/>
  <c r="BI239" i="1"/>
  <c r="BI240" i="1"/>
  <c r="BI241" i="1"/>
  <c r="BI242" i="1"/>
  <c r="BI243" i="1"/>
  <c r="BI244" i="1"/>
  <c r="BI245" i="1"/>
  <c r="BI246" i="1"/>
  <c r="BI247" i="1"/>
  <c r="BI248" i="1"/>
  <c r="BI249" i="1"/>
  <c r="BI250" i="1"/>
  <c r="BI251" i="1"/>
  <c r="BI252" i="1"/>
  <c r="BI253" i="1"/>
  <c r="BI254" i="1"/>
  <c r="BI255" i="1"/>
  <c r="BI256" i="1"/>
  <c r="BI257" i="1"/>
  <c r="BI258" i="1"/>
  <c r="BI259" i="1"/>
  <c r="BI260" i="1"/>
  <c r="BI261" i="1"/>
  <c r="BI262" i="1"/>
  <c r="BI263" i="1"/>
  <c r="BI264" i="1"/>
  <c r="BI265" i="1"/>
  <c r="BI266" i="1"/>
  <c r="BI267" i="1"/>
  <c r="BI268" i="1"/>
  <c r="BI269" i="1"/>
  <c r="BI270" i="1"/>
  <c r="BI271" i="1"/>
  <c r="BI272" i="1"/>
  <c r="BI273" i="1"/>
  <c r="BI274" i="1"/>
  <c r="BI275" i="1"/>
  <c r="BI276" i="1"/>
  <c r="BI277" i="1"/>
  <c r="BI278" i="1"/>
  <c r="BI279" i="1"/>
  <c r="BI280" i="1"/>
  <c r="BI281" i="1"/>
  <c r="BI282" i="1"/>
  <c r="BI283" i="1"/>
  <c r="BI284" i="1"/>
  <c r="BI285" i="1"/>
  <c r="BI286" i="1"/>
  <c r="BI287" i="1"/>
  <c r="BI288" i="1"/>
  <c r="BI289" i="1"/>
  <c r="BI290" i="1"/>
  <c r="BI291" i="1"/>
  <c r="BI292" i="1"/>
  <c r="BI293" i="1"/>
  <c r="BI294" i="1"/>
  <c r="BI295" i="1"/>
  <c r="BI296" i="1"/>
  <c r="BI297" i="1"/>
  <c r="BI298" i="1"/>
  <c r="BI299" i="1"/>
  <c r="BI300" i="1"/>
  <c r="BI301" i="1"/>
  <c r="BI302" i="1"/>
  <c r="BI303" i="1"/>
  <c r="BI304" i="1"/>
  <c r="BI305" i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6" i="1"/>
  <c r="BI7" i="1"/>
  <c r="BI8" i="1"/>
  <c r="BI9" i="1"/>
  <c r="BI10" i="1"/>
  <c r="BI5" i="1"/>
  <c r="BB12" i="1" l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B83" i="1"/>
  <c r="BB84" i="1"/>
  <c r="BB85" i="1"/>
  <c r="BB86" i="1"/>
  <c r="BB87" i="1"/>
  <c r="BB88" i="1"/>
  <c r="BB89" i="1"/>
  <c r="BB90" i="1"/>
  <c r="BB91" i="1"/>
  <c r="BB92" i="1"/>
  <c r="BB93" i="1"/>
  <c r="BB94" i="1"/>
  <c r="BB95" i="1"/>
  <c r="BB96" i="1"/>
  <c r="BB97" i="1"/>
  <c r="BB98" i="1"/>
  <c r="BB99" i="1"/>
  <c r="BB100" i="1"/>
  <c r="BB101" i="1"/>
  <c r="BB102" i="1"/>
  <c r="BB103" i="1"/>
  <c r="BB104" i="1"/>
  <c r="BB105" i="1"/>
  <c r="BB106" i="1"/>
  <c r="BB107" i="1"/>
  <c r="BB108" i="1"/>
  <c r="BB109" i="1"/>
  <c r="BB110" i="1"/>
  <c r="BB111" i="1"/>
  <c r="BB112" i="1"/>
  <c r="BB113" i="1"/>
  <c r="BB114" i="1"/>
  <c r="BB115" i="1"/>
  <c r="BB116" i="1"/>
  <c r="BB117" i="1"/>
  <c r="BB118" i="1"/>
  <c r="BB119" i="1"/>
  <c r="BB120" i="1"/>
  <c r="BB121" i="1"/>
  <c r="BB122" i="1"/>
  <c r="BB123" i="1"/>
  <c r="BB124" i="1"/>
  <c r="BB125" i="1"/>
  <c r="BB126" i="1"/>
  <c r="BB127" i="1"/>
  <c r="BB128" i="1"/>
  <c r="BB129" i="1"/>
  <c r="BB130" i="1"/>
  <c r="BB131" i="1"/>
  <c r="BB132" i="1"/>
  <c r="BB133" i="1"/>
  <c r="BB134" i="1"/>
  <c r="BB135" i="1"/>
  <c r="BB136" i="1"/>
  <c r="BB137" i="1"/>
  <c r="BB138" i="1"/>
  <c r="BB139" i="1"/>
  <c r="BB140" i="1"/>
  <c r="BB141" i="1"/>
  <c r="BB142" i="1"/>
  <c r="BB143" i="1"/>
  <c r="BB144" i="1"/>
  <c r="BB145" i="1"/>
  <c r="BB146" i="1"/>
  <c r="BB147" i="1"/>
  <c r="BB148" i="1"/>
  <c r="BB149" i="1"/>
  <c r="BB150" i="1"/>
  <c r="BB151" i="1"/>
  <c r="BB152" i="1"/>
  <c r="BB153" i="1"/>
  <c r="BB154" i="1"/>
  <c r="BB155" i="1"/>
  <c r="BB156" i="1"/>
  <c r="BB157" i="1"/>
  <c r="BB158" i="1"/>
  <c r="BB159" i="1"/>
  <c r="BB160" i="1"/>
  <c r="BB161" i="1"/>
  <c r="BB162" i="1"/>
  <c r="BB163" i="1"/>
  <c r="BB164" i="1"/>
  <c r="BB165" i="1"/>
  <c r="BB166" i="1"/>
  <c r="BB167" i="1"/>
  <c r="BB168" i="1"/>
  <c r="BB169" i="1"/>
  <c r="BB170" i="1"/>
  <c r="BB171" i="1"/>
  <c r="BB172" i="1"/>
  <c r="BB173" i="1"/>
  <c r="BB174" i="1"/>
  <c r="BB175" i="1"/>
  <c r="BB176" i="1"/>
  <c r="BB177" i="1"/>
  <c r="BB178" i="1"/>
  <c r="BB179" i="1"/>
  <c r="BB180" i="1"/>
  <c r="BB181" i="1"/>
  <c r="BB182" i="1"/>
  <c r="BB183" i="1"/>
  <c r="BB184" i="1"/>
  <c r="BB185" i="1"/>
  <c r="BB186" i="1"/>
  <c r="BB187" i="1"/>
  <c r="BB188" i="1"/>
  <c r="BB189" i="1"/>
  <c r="BB190" i="1"/>
  <c r="BB191" i="1"/>
  <c r="BB192" i="1"/>
  <c r="BB193" i="1"/>
  <c r="BB194" i="1"/>
  <c r="BB195" i="1"/>
  <c r="BB196" i="1"/>
  <c r="BB197" i="1"/>
  <c r="BB198" i="1"/>
  <c r="BB199" i="1"/>
  <c r="BB200" i="1"/>
  <c r="BB201" i="1"/>
  <c r="BB202" i="1"/>
  <c r="BB203" i="1"/>
  <c r="BB204" i="1"/>
  <c r="BB205" i="1"/>
  <c r="BB206" i="1"/>
  <c r="BB207" i="1"/>
  <c r="BB208" i="1"/>
  <c r="BB209" i="1"/>
  <c r="BB210" i="1"/>
  <c r="BB211" i="1"/>
  <c r="BB212" i="1"/>
  <c r="BB213" i="1"/>
  <c r="BB214" i="1"/>
  <c r="BB215" i="1"/>
  <c r="BB216" i="1"/>
  <c r="BB217" i="1"/>
  <c r="BB218" i="1"/>
  <c r="BB219" i="1"/>
  <c r="BB220" i="1"/>
  <c r="BB221" i="1"/>
  <c r="BB222" i="1"/>
  <c r="BB223" i="1"/>
  <c r="BB224" i="1"/>
  <c r="BB225" i="1"/>
  <c r="BB226" i="1"/>
  <c r="BB227" i="1"/>
  <c r="BB228" i="1"/>
  <c r="BB229" i="1"/>
  <c r="BB230" i="1"/>
  <c r="BB231" i="1"/>
  <c r="BB232" i="1"/>
  <c r="BB233" i="1"/>
  <c r="BB234" i="1"/>
  <c r="BB235" i="1"/>
  <c r="BB236" i="1"/>
  <c r="BB237" i="1"/>
  <c r="BB238" i="1"/>
  <c r="BB239" i="1"/>
  <c r="BB240" i="1"/>
  <c r="BB241" i="1"/>
  <c r="BB242" i="1"/>
  <c r="BB243" i="1"/>
  <c r="BB244" i="1"/>
  <c r="BB245" i="1"/>
  <c r="BB246" i="1"/>
  <c r="BB247" i="1"/>
  <c r="BB248" i="1"/>
  <c r="BB249" i="1"/>
  <c r="BB250" i="1"/>
  <c r="BB251" i="1"/>
  <c r="BB252" i="1"/>
  <c r="BB253" i="1"/>
  <c r="BB254" i="1"/>
  <c r="BB255" i="1"/>
  <c r="BB256" i="1"/>
  <c r="BB257" i="1"/>
  <c r="BB258" i="1"/>
  <c r="BB259" i="1"/>
  <c r="BB260" i="1"/>
  <c r="BB261" i="1"/>
  <c r="BB262" i="1"/>
  <c r="BB263" i="1"/>
  <c r="BB264" i="1"/>
  <c r="BB265" i="1"/>
  <c r="BB266" i="1"/>
  <c r="BB267" i="1"/>
  <c r="BB268" i="1"/>
  <c r="BB269" i="1"/>
  <c r="BB270" i="1"/>
  <c r="BB271" i="1"/>
  <c r="BB272" i="1"/>
  <c r="BB273" i="1"/>
  <c r="BB274" i="1"/>
  <c r="BB275" i="1"/>
  <c r="BB276" i="1"/>
  <c r="BB277" i="1"/>
  <c r="BB278" i="1"/>
  <c r="BB279" i="1"/>
  <c r="BB280" i="1"/>
  <c r="BB281" i="1"/>
  <c r="BB282" i="1"/>
  <c r="BB283" i="1"/>
  <c r="BB284" i="1"/>
  <c r="BB285" i="1"/>
  <c r="BB286" i="1"/>
  <c r="BB287" i="1"/>
  <c r="BB288" i="1"/>
  <c r="BB289" i="1"/>
  <c r="BB290" i="1"/>
  <c r="BB291" i="1"/>
  <c r="BB292" i="1"/>
  <c r="BB293" i="1"/>
  <c r="BB294" i="1"/>
  <c r="BB295" i="1"/>
  <c r="BB296" i="1"/>
  <c r="BB297" i="1"/>
  <c r="BB298" i="1"/>
  <c r="BB299" i="1"/>
  <c r="BB300" i="1"/>
  <c r="BB301" i="1"/>
  <c r="BB302" i="1"/>
  <c r="BB303" i="1"/>
  <c r="BB304" i="1"/>
  <c r="BB3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BB403" i="1"/>
  <c r="BB404" i="1"/>
  <c r="BB405" i="1"/>
  <c r="BB406" i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6" i="1"/>
  <c r="BB7" i="1"/>
  <c r="BB8" i="1"/>
  <c r="BB9" i="1"/>
  <c r="BB10" i="1"/>
  <c r="BB11" i="1"/>
  <c r="BB5" i="1"/>
  <c r="AX6" i="1" l="1"/>
  <c r="AY6" i="1"/>
  <c r="AX7" i="1"/>
  <c r="AY7" i="1"/>
  <c r="AX8" i="1"/>
  <c r="AY8" i="1"/>
  <c r="AX9" i="1"/>
  <c r="AY9" i="1"/>
  <c r="AX10" i="1"/>
  <c r="AY10" i="1"/>
  <c r="AX11" i="1"/>
  <c r="AY11" i="1"/>
  <c r="AX12" i="1"/>
  <c r="AY12" i="1"/>
  <c r="AX13" i="1"/>
  <c r="AY13" i="1"/>
  <c r="AX14" i="1"/>
  <c r="AY14" i="1"/>
  <c r="AX15" i="1"/>
  <c r="AY15" i="1"/>
  <c r="AX16" i="1"/>
  <c r="AY16" i="1"/>
  <c r="AX17" i="1"/>
  <c r="AY17" i="1"/>
  <c r="AX18" i="1"/>
  <c r="AY18" i="1"/>
  <c r="AX19" i="1"/>
  <c r="AY19" i="1"/>
  <c r="AX20" i="1"/>
  <c r="AY20" i="1"/>
  <c r="AX21" i="1"/>
  <c r="AY21" i="1"/>
  <c r="AX22" i="1"/>
  <c r="AY22" i="1"/>
  <c r="AX23" i="1"/>
  <c r="AY23" i="1"/>
  <c r="AX24" i="1"/>
  <c r="AY24" i="1"/>
  <c r="AX25" i="1"/>
  <c r="AY25" i="1"/>
  <c r="AX26" i="1"/>
  <c r="AY26" i="1"/>
  <c r="AX27" i="1"/>
  <c r="AY27" i="1"/>
  <c r="AX28" i="1"/>
  <c r="AY28" i="1"/>
  <c r="AX29" i="1"/>
  <c r="AY29" i="1"/>
  <c r="AX30" i="1"/>
  <c r="AY30" i="1"/>
  <c r="AX31" i="1"/>
  <c r="AY31" i="1"/>
  <c r="AX32" i="1"/>
  <c r="AY32" i="1"/>
  <c r="AX33" i="1"/>
  <c r="AY33" i="1"/>
  <c r="AX34" i="1"/>
  <c r="AY34" i="1"/>
  <c r="AX35" i="1"/>
  <c r="AY35" i="1"/>
  <c r="AX36" i="1"/>
  <c r="AY36" i="1"/>
  <c r="AX37" i="1"/>
  <c r="AY37" i="1"/>
  <c r="AX38" i="1"/>
  <c r="AY38" i="1"/>
  <c r="AX39" i="1"/>
  <c r="AY39" i="1"/>
  <c r="AX40" i="1"/>
  <c r="AY40" i="1"/>
  <c r="AX41" i="1"/>
  <c r="AY41" i="1"/>
  <c r="AX42" i="1"/>
  <c r="AY42" i="1"/>
  <c r="AX43" i="1"/>
  <c r="AY43" i="1"/>
  <c r="AX44" i="1"/>
  <c r="AY44" i="1"/>
  <c r="AX45" i="1"/>
  <c r="AY45" i="1"/>
  <c r="AX46" i="1"/>
  <c r="AY46" i="1"/>
  <c r="AX47" i="1"/>
  <c r="AY47" i="1"/>
  <c r="AX48" i="1"/>
  <c r="AY48" i="1"/>
  <c r="AX49" i="1"/>
  <c r="AY49" i="1"/>
  <c r="AX50" i="1"/>
  <c r="AY50" i="1"/>
  <c r="AX51" i="1"/>
  <c r="AY51" i="1"/>
  <c r="AX52" i="1"/>
  <c r="AY52" i="1"/>
  <c r="AX53" i="1"/>
  <c r="AY53" i="1"/>
  <c r="AX54" i="1"/>
  <c r="AY54" i="1"/>
  <c r="AX55" i="1"/>
  <c r="AY55" i="1"/>
  <c r="AX56" i="1"/>
  <c r="AY56" i="1"/>
  <c r="AX57" i="1"/>
  <c r="AY57" i="1"/>
  <c r="AX58" i="1"/>
  <c r="AY58" i="1"/>
  <c r="AX59" i="1"/>
  <c r="AY59" i="1"/>
  <c r="AX60" i="1"/>
  <c r="AY60" i="1"/>
  <c r="AX61" i="1"/>
  <c r="AY61" i="1"/>
  <c r="AX62" i="1"/>
  <c r="AY62" i="1"/>
  <c r="AX63" i="1"/>
  <c r="AY63" i="1"/>
  <c r="AX64" i="1"/>
  <c r="AY64" i="1"/>
  <c r="AX65" i="1"/>
  <c r="AY65" i="1"/>
  <c r="AX66" i="1"/>
  <c r="AY66" i="1"/>
  <c r="AX67" i="1"/>
  <c r="AY67" i="1"/>
  <c r="AX68" i="1"/>
  <c r="AY68" i="1"/>
  <c r="AX69" i="1"/>
  <c r="AY69" i="1"/>
  <c r="AX70" i="1"/>
  <c r="AY70" i="1"/>
  <c r="AX71" i="1"/>
  <c r="AY71" i="1"/>
  <c r="AX72" i="1"/>
  <c r="AY72" i="1"/>
  <c r="AX73" i="1"/>
  <c r="AY73" i="1"/>
  <c r="AX74" i="1"/>
  <c r="AY74" i="1"/>
  <c r="AX75" i="1"/>
  <c r="AY75" i="1"/>
  <c r="AX76" i="1"/>
  <c r="AY76" i="1"/>
  <c r="AX77" i="1"/>
  <c r="AY77" i="1"/>
  <c r="AX78" i="1"/>
  <c r="AY78" i="1"/>
  <c r="AX79" i="1"/>
  <c r="AY79" i="1"/>
  <c r="AX80" i="1"/>
  <c r="AY80" i="1"/>
  <c r="AX81" i="1"/>
  <c r="AY81" i="1"/>
  <c r="AX82" i="1"/>
  <c r="AY82" i="1"/>
  <c r="AX83" i="1"/>
  <c r="AY83" i="1"/>
  <c r="AX84" i="1"/>
  <c r="AY84" i="1"/>
  <c r="AX85" i="1"/>
  <c r="AY85" i="1"/>
  <c r="AX86" i="1"/>
  <c r="AY86" i="1"/>
  <c r="AX87" i="1"/>
  <c r="AY87" i="1"/>
  <c r="AX88" i="1"/>
  <c r="AY88" i="1"/>
  <c r="AX89" i="1"/>
  <c r="AY89" i="1"/>
  <c r="AX90" i="1"/>
  <c r="AY90" i="1"/>
  <c r="AX91" i="1"/>
  <c r="AY91" i="1"/>
  <c r="AX92" i="1"/>
  <c r="AY92" i="1"/>
  <c r="AX93" i="1"/>
  <c r="AY93" i="1"/>
  <c r="AX94" i="1"/>
  <c r="AY94" i="1"/>
  <c r="AX95" i="1"/>
  <c r="AY95" i="1"/>
  <c r="AX96" i="1"/>
  <c r="AY96" i="1"/>
  <c r="AX97" i="1"/>
  <c r="AY97" i="1"/>
  <c r="AX98" i="1"/>
  <c r="AY98" i="1"/>
  <c r="AX99" i="1"/>
  <c r="AY99" i="1"/>
  <c r="AX100" i="1"/>
  <c r="AY100" i="1"/>
  <c r="AX101" i="1"/>
  <c r="AY101" i="1"/>
  <c r="AX102" i="1"/>
  <c r="AY102" i="1"/>
  <c r="AX103" i="1"/>
  <c r="AY103" i="1"/>
  <c r="AX104" i="1"/>
  <c r="AY104" i="1"/>
  <c r="AX105" i="1"/>
  <c r="AY105" i="1"/>
  <c r="AX106" i="1"/>
  <c r="AY106" i="1"/>
  <c r="AX107" i="1"/>
  <c r="AY107" i="1"/>
  <c r="AX108" i="1"/>
  <c r="AY108" i="1"/>
  <c r="AX109" i="1"/>
  <c r="AY109" i="1"/>
  <c r="AX110" i="1"/>
  <c r="AY110" i="1"/>
  <c r="AX111" i="1"/>
  <c r="AY111" i="1"/>
  <c r="AX112" i="1"/>
  <c r="AY112" i="1"/>
  <c r="AX113" i="1"/>
  <c r="AY113" i="1"/>
  <c r="AX114" i="1"/>
  <c r="AY114" i="1"/>
  <c r="AX115" i="1"/>
  <c r="AY115" i="1"/>
  <c r="AX116" i="1"/>
  <c r="AY116" i="1"/>
  <c r="AX117" i="1"/>
  <c r="AY117" i="1"/>
  <c r="AX118" i="1"/>
  <c r="AY118" i="1"/>
  <c r="AX119" i="1"/>
  <c r="AY119" i="1"/>
  <c r="AX120" i="1"/>
  <c r="AY120" i="1"/>
  <c r="AX121" i="1"/>
  <c r="AY121" i="1"/>
  <c r="AX122" i="1"/>
  <c r="AY122" i="1"/>
  <c r="AX123" i="1"/>
  <c r="AY123" i="1"/>
  <c r="AX124" i="1"/>
  <c r="AY124" i="1"/>
  <c r="AX125" i="1"/>
  <c r="AY125" i="1"/>
  <c r="AX126" i="1"/>
  <c r="AY126" i="1"/>
  <c r="AX127" i="1"/>
  <c r="AY127" i="1"/>
  <c r="AX128" i="1"/>
  <c r="AY128" i="1"/>
  <c r="AX129" i="1"/>
  <c r="AY129" i="1"/>
  <c r="AX130" i="1"/>
  <c r="AY130" i="1"/>
  <c r="AX131" i="1"/>
  <c r="AY131" i="1"/>
  <c r="AX132" i="1"/>
  <c r="AY132" i="1"/>
  <c r="AX133" i="1"/>
  <c r="AY133" i="1"/>
  <c r="AX134" i="1"/>
  <c r="AY134" i="1"/>
  <c r="AX135" i="1"/>
  <c r="AY135" i="1"/>
  <c r="AX136" i="1"/>
  <c r="AY136" i="1"/>
  <c r="AX137" i="1"/>
  <c r="AY137" i="1"/>
  <c r="AX138" i="1"/>
  <c r="AY138" i="1"/>
  <c r="AX139" i="1"/>
  <c r="AY139" i="1"/>
  <c r="AX140" i="1"/>
  <c r="AY140" i="1"/>
  <c r="AX141" i="1"/>
  <c r="AY141" i="1"/>
  <c r="AX142" i="1"/>
  <c r="AY142" i="1"/>
  <c r="AX143" i="1"/>
  <c r="AY143" i="1"/>
  <c r="AX144" i="1"/>
  <c r="AY144" i="1"/>
  <c r="AX145" i="1"/>
  <c r="AY145" i="1"/>
  <c r="AX146" i="1"/>
  <c r="AY146" i="1"/>
  <c r="AX147" i="1"/>
  <c r="AY147" i="1"/>
  <c r="AX148" i="1"/>
  <c r="AY148" i="1"/>
  <c r="AX149" i="1"/>
  <c r="AY149" i="1"/>
  <c r="AX150" i="1"/>
  <c r="AY150" i="1"/>
  <c r="AX151" i="1"/>
  <c r="AY151" i="1"/>
  <c r="AX152" i="1"/>
  <c r="AY152" i="1"/>
  <c r="AX153" i="1"/>
  <c r="AY153" i="1"/>
  <c r="AX154" i="1"/>
  <c r="AY154" i="1"/>
  <c r="AX155" i="1"/>
  <c r="AY155" i="1"/>
  <c r="AX156" i="1"/>
  <c r="AY156" i="1"/>
  <c r="AX157" i="1"/>
  <c r="AY157" i="1"/>
  <c r="AX158" i="1"/>
  <c r="AY158" i="1"/>
  <c r="AX159" i="1"/>
  <c r="AY159" i="1"/>
  <c r="AX160" i="1"/>
  <c r="AY160" i="1"/>
  <c r="AX161" i="1"/>
  <c r="AY161" i="1"/>
  <c r="AX162" i="1"/>
  <c r="AY162" i="1"/>
  <c r="AX163" i="1"/>
  <c r="AY163" i="1"/>
  <c r="AX164" i="1"/>
  <c r="AY164" i="1"/>
  <c r="AX165" i="1"/>
  <c r="AY165" i="1"/>
  <c r="AX166" i="1"/>
  <c r="AY166" i="1"/>
  <c r="AX167" i="1"/>
  <c r="AY167" i="1"/>
  <c r="AX168" i="1"/>
  <c r="AY168" i="1"/>
  <c r="AX169" i="1"/>
  <c r="AY169" i="1"/>
  <c r="AX170" i="1"/>
  <c r="AY170" i="1"/>
  <c r="AX171" i="1"/>
  <c r="AY171" i="1"/>
  <c r="AX172" i="1"/>
  <c r="AY172" i="1"/>
  <c r="AX173" i="1"/>
  <c r="AY173" i="1"/>
  <c r="AX174" i="1"/>
  <c r="AY174" i="1"/>
  <c r="AX175" i="1"/>
  <c r="AY175" i="1"/>
  <c r="AX176" i="1"/>
  <c r="AY176" i="1"/>
  <c r="AX177" i="1"/>
  <c r="AY177" i="1"/>
  <c r="AX178" i="1"/>
  <c r="AY178" i="1"/>
  <c r="AX179" i="1"/>
  <c r="AY179" i="1"/>
  <c r="AX180" i="1"/>
  <c r="AY180" i="1"/>
  <c r="AX181" i="1"/>
  <c r="AY181" i="1"/>
  <c r="AX182" i="1"/>
  <c r="AY182" i="1"/>
  <c r="AX183" i="1"/>
  <c r="AY183" i="1"/>
  <c r="AX184" i="1"/>
  <c r="AY184" i="1"/>
  <c r="AX185" i="1"/>
  <c r="AY185" i="1"/>
  <c r="AX186" i="1"/>
  <c r="AY186" i="1"/>
  <c r="AX187" i="1"/>
  <c r="AY187" i="1"/>
  <c r="AX188" i="1"/>
  <c r="AY188" i="1"/>
  <c r="AX189" i="1"/>
  <c r="AY189" i="1"/>
  <c r="AX190" i="1"/>
  <c r="AY190" i="1"/>
  <c r="AX191" i="1"/>
  <c r="AY191" i="1"/>
  <c r="AX192" i="1"/>
  <c r="AY192" i="1"/>
  <c r="AX193" i="1"/>
  <c r="AY193" i="1"/>
  <c r="AX194" i="1"/>
  <c r="AY194" i="1"/>
  <c r="AX195" i="1"/>
  <c r="AY195" i="1"/>
  <c r="AX196" i="1"/>
  <c r="AY196" i="1"/>
  <c r="AX197" i="1"/>
  <c r="AY197" i="1"/>
  <c r="AX198" i="1"/>
  <c r="AY198" i="1"/>
  <c r="AX199" i="1"/>
  <c r="AY199" i="1"/>
  <c r="AX200" i="1"/>
  <c r="AY200" i="1"/>
  <c r="AX201" i="1"/>
  <c r="AY201" i="1"/>
  <c r="AX202" i="1"/>
  <c r="AY202" i="1"/>
  <c r="AX203" i="1"/>
  <c r="AY203" i="1"/>
  <c r="AX204" i="1"/>
  <c r="AY204" i="1"/>
  <c r="AX205" i="1"/>
  <c r="AY205" i="1"/>
  <c r="AX206" i="1"/>
  <c r="AY206" i="1"/>
  <c r="AX207" i="1"/>
  <c r="AY207" i="1"/>
  <c r="AX208" i="1"/>
  <c r="AY208" i="1"/>
  <c r="AX209" i="1"/>
  <c r="AY209" i="1"/>
  <c r="AX210" i="1"/>
  <c r="AY210" i="1"/>
  <c r="AX211" i="1"/>
  <c r="AY211" i="1"/>
  <c r="AX212" i="1"/>
  <c r="AY212" i="1"/>
  <c r="AX213" i="1"/>
  <c r="AY213" i="1"/>
  <c r="AX214" i="1"/>
  <c r="AY214" i="1"/>
  <c r="AX215" i="1"/>
  <c r="AY215" i="1"/>
  <c r="AX216" i="1"/>
  <c r="AY216" i="1"/>
  <c r="AX217" i="1"/>
  <c r="AY217" i="1"/>
  <c r="AX218" i="1"/>
  <c r="AY218" i="1"/>
  <c r="AX219" i="1"/>
  <c r="AY219" i="1"/>
  <c r="AX220" i="1"/>
  <c r="AY220" i="1"/>
  <c r="AX221" i="1"/>
  <c r="AY221" i="1"/>
  <c r="AX222" i="1"/>
  <c r="AY222" i="1"/>
  <c r="AX223" i="1"/>
  <c r="AY223" i="1"/>
  <c r="AX224" i="1"/>
  <c r="AY224" i="1"/>
  <c r="AX225" i="1"/>
  <c r="AY225" i="1"/>
  <c r="AX226" i="1"/>
  <c r="AY226" i="1"/>
  <c r="AX227" i="1"/>
  <c r="AY227" i="1"/>
  <c r="AX228" i="1"/>
  <c r="AY228" i="1"/>
  <c r="AX229" i="1"/>
  <c r="AY229" i="1"/>
  <c r="AX230" i="1"/>
  <c r="AY230" i="1"/>
  <c r="AX231" i="1"/>
  <c r="AY231" i="1"/>
  <c r="AX232" i="1"/>
  <c r="AY232" i="1"/>
  <c r="AX233" i="1"/>
  <c r="AY233" i="1"/>
  <c r="AX234" i="1"/>
  <c r="AY234" i="1"/>
  <c r="AX235" i="1"/>
  <c r="AY235" i="1"/>
  <c r="AX236" i="1"/>
  <c r="AY236" i="1"/>
  <c r="AX237" i="1"/>
  <c r="AY237" i="1"/>
  <c r="AX238" i="1"/>
  <c r="AY238" i="1"/>
  <c r="AX239" i="1"/>
  <c r="AY239" i="1"/>
  <c r="AX240" i="1"/>
  <c r="AY240" i="1"/>
  <c r="AX241" i="1"/>
  <c r="AY241" i="1"/>
  <c r="AX242" i="1"/>
  <c r="AY242" i="1"/>
  <c r="AX243" i="1"/>
  <c r="AY243" i="1"/>
  <c r="AX244" i="1"/>
  <c r="AY244" i="1"/>
  <c r="AX245" i="1"/>
  <c r="AY245" i="1"/>
  <c r="AX246" i="1"/>
  <c r="AY246" i="1"/>
  <c r="AX247" i="1"/>
  <c r="AY247" i="1"/>
  <c r="AX248" i="1"/>
  <c r="AY248" i="1"/>
  <c r="AX249" i="1"/>
  <c r="AY249" i="1"/>
  <c r="AX250" i="1"/>
  <c r="AY250" i="1"/>
  <c r="AX251" i="1"/>
  <c r="AY251" i="1"/>
  <c r="AX252" i="1"/>
  <c r="AY252" i="1"/>
  <c r="AX253" i="1"/>
  <c r="AY253" i="1"/>
  <c r="AX254" i="1"/>
  <c r="AY254" i="1"/>
  <c r="AX255" i="1"/>
  <c r="AY255" i="1"/>
  <c r="AX256" i="1"/>
  <c r="AY256" i="1"/>
  <c r="AX257" i="1"/>
  <c r="AY257" i="1"/>
  <c r="AX258" i="1"/>
  <c r="AY258" i="1"/>
  <c r="AX259" i="1"/>
  <c r="AY259" i="1"/>
  <c r="AX260" i="1"/>
  <c r="AY260" i="1"/>
  <c r="AX261" i="1"/>
  <c r="AY261" i="1"/>
  <c r="AX262" i="1"/>
  <c r="AY262" i="1"/>
  <c r="AX263" i="1"/>
  <c r="AY263" i="1"/>
  <c r="AX264" i="1"/>
  <c r="AY264" i="1"/>
  <c r="AX265" i="1"/>
  <c r="AY265" i="1"/>
  <c r="AX266" i="1"/>
  <c r="AY266" i="1"/>
  <c r="AX267" i="1"/>
  <c r="AY267" i="1"/>
  <c r="AX268" i="1"/>
  <c r="AY268" i="1"/>
  <c r="AX269" i="1"/>
  <c r="AY269" i="1"/>
  <c r="AX270" i="1"/>
  <c r="AY270" i="1"/>
  <c r="AX271" i="1"/>
  <c r="AY271" i="1"/>
  <c r="AX272" i="1"/>
  <c r="AY272" i="1"/>
  <c r="AX273" i="1"/>
  <c r="AY273" i="1"/>
  <c r="AX274" i="1"/>
  <c r="AY274" i="1"/>
  <c r="AX275" i="1"/>
  <c r="AY275" i="1"/>
  <c r="AX276" i="1"/>
  <c r="AY276" i="1"/>
  <c r="AX277" i="1"/>
  <c r="AY277" i="1"/>
  <c r="AX278" i="1"/>
  <c r="AY278" i="1"/>
  <c r="AX279" i="1"/>
  <c r="AY279" i="1"/>
  <c r="AX280" i="1"/>
  <c r="AY280" i="1"/>
  <c r="AX281" i="1"/>
  <c r="AY281" i="1"/>
  <c r="AX282" i="1"/>
  <c r="AY282" i="1"/>
  <c r="AX283" i="1"/>
  <c r="AY283" i="1"/>
  <c r="AX284" i="1"/>
  <c r="AY284" i="1"/>
  <c r="AX285" i="1"/>
  <c r="AY285" i="1"/>
  <c r="AX286" i="1"/>
  <c r="AY286" i="1"/>
  <c r="AX287" i="1"/>
  <c r="AY287" i="1"/>
  <c r="AX288" i="1"/>
  <c r="AY288" i="1"/>
  <c r="AX289" i="1"/>
  <c r="AY289" i="1"/>
  <c r="AX290" i="1"/>
  <c r="AY290" i="1"/>
  <c r="AX291" i="1"/>
  <c r="AY291" i="1"/>
  <c r="AX292" i="1"/>
  <c r="AY292" i="1"/>
  <c r="AX293" i="1"/>
  <c r="AY293" i="1"/>
  <c r="AX294" i="1"/>
  <c r="AY294" i="1"/>
  <c r="AX295" i="1"/>
  <c r="AY295" i="1"/>
  <c r="AX296" i="1"/>
  <c r="AY296" i="1"/>
  <c r="AX297" i="1"/>
  <c r="AY297" i="1"/>
  <c r="AX298" i="1"/>
  <c r="AY298" i="1"/>
  <c r="AX299" i="1"/>
  <c r="AY299" i="1"/>
  <c r="AX300" i="1"/>
  <c r="AY300" i="1"/>
  <c r="AX301" i="1"/>
  <c r="AY301" i="1"/>
  <c r="AX302" i="1"/>
  <c r="AY302" i="1"/>
  <c r="AX303" i="1"/>
  <c r="AY303" i="1"/>
  <c r="AX304" i="1"/>
  <c r="AY304" i="1"/>
  <c r="AX305" i="1"/>
  <c r="AY305" i="1"/>
  <c r="AX306" i="1"/>
  <c r="AY306" i="1"/>
  <c r="AX307" i="1"/>
  <c r="AY307" i="1"/>
  <c r="AX308" i="1"/>
  <c r="AY308" i="1"/>
  <c r="AX309" i="1"/>
  <c r="AY309" i="1"/>
  <c r="AX310" i="1"/>
  <c r="AY310" i="1"/>
  <c r="AX311" i="1"/>
  <c r="AY311" i="1"/>
  <c r="AX312" i="1"/>
  <c r="AY312" i="1"/>
  <c r="AX313" i="1"/>
  <c r="AY313" i="1"/>
  <c r="AX314" i="1"/>
  <c r="AY314" i="1"/>
  <c r="AX315" i="1"/>
  <c r="AY315" i="1"/>
  <c r="AX316" i="1"/>
  <c r="AY316" i="1"/>
  <c r="AX317" i="1"/>
  <c r="AY317" i="1"/>
  <c r="AX318" i="1"/>
  <c r="AY318" i="1"/>
  <c r="AX319" i="1"/>
  <c r="AY319" i="1"/>
  <c r="AX320" i="1"/>
  <c r="AY320" i="1"/>
  <c r="AX321" i="1"/>
  <c r="AY321" i="1"/>
  <c r="AX322" i="1"/>
  <c r="AY322" i="1"/>
  <c r="AX323" i="1"/>
  <c r="AY323" i="1"/>
  <c r="AX324" i="1"/>
  <c r="AY324" i="1"/>
  <c r="AX325" i="1"/>
  <c r="AY325" i="1"/>
  <c r="AX326" i="1"/>
  <c r="AY326" i="1"/>
  <c r="AX327" i="1"/>
  <c r="AY327" i="1"/>
  <c r="AX328" i="1"/>
  <c r="AY328" i="1"/>
  <c r="AX329" i="1"/>
  <c r="AY329" i="1"/>
  <c r="AX330" i="1"/>
  <c r="AY330" i="1"/>
  <c r="AX331" i="1"/>
  <c r="AY331" i="1"/>
  <c r="AX332" i="1"/>
  <c r="AY332" i="1"/>
  <c r="AX333" i="1"/>
  <c r="AY333" i="1"/>
  <c r="AX334" i="1"/>
  <c r="AY334" i="1"/>
  <c r="AX335" i="1"/>
  <c r="AY335" i="1"/>
  <c r="AX336" i="1"/>
  <c r="AY336" i="1"/>
  <c r="AX337" i="1"/>
  <c r="AY337" i="1"/>
  <c r="AX338" i="1"/>
  <c r="AY338" i="1"/>
  <c r="AX339" i="1"/>
  <c r="AY339" i="1"/>
  <c r="AX340" i="1"/>
  <c r="AY340" i="1"/>
  <c r="AX341" i="1"/>
  <c r="AY341" i="1"/>
  <c r="AX342" i="1"/>
  <c r="AY342" i="1"/>
  <c r="AX343" i="1"/>
  <c r="AY343" i="1"/>
  <c r="AX344" i="1"/>
  <c r="AY344" i="1"/>
  <c r="AX345" i="1"/>
  <c r="AY345" i="1"/>
  <c r="AX346" i="1"/>
  <c r="AY346" i="1"/>
  <c r="AX347" i="1"/>
  <c r="AY347" i="1"/>
  <c r="AX348" i="1"/>
  <c r="AY348" i="1"/>
  <c r="AX349" i="1"/>
  <c r="AY349" i="1"/>
  <c r="AX350" i="1"/>
  <c r="AY350" i="1"/>
  <c r="AX351" i="1"/>
  <c r="AY351" i="1"/>
  <c r="AX352" i="1"/>
  <c r="AY352" i="1"/>
  <c r="AX353" i="1"/>
  <c r="AY353" i="1"/>
  <c r="AX354" i="1"/>
  <c r="AY354" i="1"/>
  <c r="AX355" i="1"/>
  <c r="AY355" i="1"/>
  <c r="AX356" i="1"/>
  <c r="AY356" i="1"/>
  <c r="AX357" i="1"/>
  <c r="AY357" i="1"/>
  <c r="AX358" i="1"/>
  <c r="AY358" i="1"/>
  <c r="AX359" i="1"/>
  <c r="AY359" i="1"/>
  <c r="AX360" i="1"/>
  <c r="AY360" i="1"/>
  <c r="AX361" i="1"/>
  <c r="AY361" i="1"/>
  <c r="AX362" i="1"/>
  <c r="AY362" i="1"/>
  <c r="AX363" i="1"/>
  <c r="AY363" i="1"/>
  <c r="AX364" i="1"/>
  <c r="AY364" i="1"/>
  <c r="AX365" i="1"/>
  <c r="AY365" i="1"/>
  <c r="AX366" i="1"/>
  <c r="AY366" i="1"/>
  <c r="AX367" i="1"/>
  <c r="AY367" i="1"/>
  <c r="AX368" i="1"/>
  <c r="AY368" i="1"/>
  <c r="AX369" i="1"/>
  <c r="AY369" i="1"/>
  <c r="AX370" i="1"/>
  <c r="AY370" i="1"/>
  <c r="AX371" i="1"/>
  <c r="AY371" i="1"/>
  <c r="AX372" i="1"/>
  <c r="AY372" i="1"/>
  <c r="AX373" i="1"/>
  <c r="AY373" i="1"/>
  <c r="AX374" i="1"/>
  <c r="AY374" i="1"/>
  <c r="AX375" i="1"/>
  <c r="AY375" i="1"/>
  <c r="AX376" i="1"/>
  <c r="AY376" i="1"/>
  <c r="AX377" i="1"/>
  <c r="AY377" i="1"/>
  <c r="AX378" i="1"/>
  <c r="AY378" i="1"/>
  <c r="AX379" i="1"/>
  <c r="AY379" i="1"/>
  <c r="AX380" i="1"/>
  <c r="AY380" i="1"/>
  <c r="AX381" i="1"/>
  <c r="AY381" i="1"/>
  <c r="AX382" i="1"/>
  <c r="AY382" i="1"/>
  <c r="AX383" i="1"/>
  <c r="AY383" i="1"/>
  <c r="AX384" i="1"/>
  <c r="AY384" i="1"/>
  <c r="AX385" i="1"/>
  <c r="AY385" i="1"/>
  <c r="AX386" i="1"/>
  <c r="AY386" i="1"/>
  <c r="AX387" i="1"/>
  <c r="AY387" i="1"/>
  <c r="AX388" i="1"/>
  <c r="AY388" i="1"/>
  <c r="AX389" i="1"/>
  <c r="AY389" i="1"/>
  <c r="AX390" i="1"/>
  <c r="AY390" i="1"/>
  <c r="AX391" i="1"/>
  <c r="AY391" i="1"/>
  <c r="AX392" i="1"/>
  <c r="AY392" i="1"/>
  <c r="AX393" i="1"/>
  <c r="AY393" i="1"/>
  <c r="AX394" i="1"/>
  <c r="AY394" i="1"/>
  <c r="AX395" i="1"/>
  <c r="AY395" i="1"/>
  <c r="AX396" i="1"/>
  <c r="AY396" i="1"/>
  <c r="AX397" i="1"/>
  <c r="AY397" i="1"/>
  <c r="AX398" i="1"/>
  <c r="AY398" i="1"/>
  <c r="AX399" i="1"/>
  <c r="AY399" i="1"/>
  <c r="AX400" i="1"/>
  <c r="AY400" i="1"/>
  <c r="AX401" i="1"/>
  <c r="AY401" i="1"/>
  <c r="AX402" i="1"/>
  <c r="AY402" i="1"/>
  <c r="AX403" i="1"/>
  <c r="AY403" i="1"/>
  <c r="AX404" i="1"/>
  <c r="AY404" i="1"/>
  <c r="AX405" i="1"/>
  <c r="AY405" i="1"/>
  <c r="AX406" i="1"/>
  <c r="AY406" i="1"/>
  <c r="AX407" i="1"/>
  <c r="AY407" i="1"/>
  <c r="AX408" i="1"/>
  <c r="AY408" i="1"/>
  <c r="AX409" i="1"/>
  <c r="AY409" i="1"/>
  <c r="AX410" i="1"/>
  <c r="AY410" i="1"/>
  <c r="AX411" i="1"/>
  <c r="AY411" i="1"/>
  <c r="AX412" i="1"/>
  <c r="AY412" i="1"/>
  <c r="AX413" i="1"/>
  <c r="AY413" i="1"/>
  <c r="AX414" i="1"/>
  <c r="AY414" i="1"/>
  <c r="AX415" i="1"/>
  <c r="AY415" i="1"/>
  <c r="AX416" i="1"/>
  <c r="AY416" i="1"/>
  <c r="AX417" i="1"/>
  <c r="AY417" i="1"/>
  <c r="AX418" i="1"/>
  <c r="AY418" i="1"/>
  <c r="AX419" i="1"/>
  <c r="AY419" i="1"/>
  <c r="AX420" i="1"/>
  <c r="AY420" i="1"/>
  <c r="AX421" i="1"/>
  <c r="AY421" i="1"/>
  <c r="AX422" i="1"/>
  <c r="AY422" i="1"/>
  <c r="AX423" i="1"/>
  <c r="AY423" i="1"/>
  <c r="AX424" i="1"/>
  <c r="AY424" i="1"/>
  <c r="AX425" i="1"/>
  <c r="AY425" i="1"/>
  <c r="AX426" i="1"/>
  <c r="AY426" i="1"/>
  <c r="AX427" i="1"/>
  <c r="AY427" i="1"/>
  <c r="AX428" i="1"/>
  <c r="AY428" i="1"/>
  <c r="AX429" i="1"/>
  <c r="AY429" i="1"/>
  <c r="AX430" i="1"/>
  <c r="AY430" i="1"/>
  <c r="AX431" i="1"/>
  <c r="AY431" i="1"/>
  <c r="AX432" i="1"/>
  <c r="AY432" i="1"/>
  <c r="AX433" i="1"/>
  <c r="AY433" i="1"/>
  <c r="AX434" i="1"/>
  <c r="AY434" i="1"/>
  <c r="AX435" i="1"/>
  <c r="AY435" i="1"/>
  <c r="AX436" i="1"/>
  <c r="AY436" i="1"/>
  <c r="AX437" i="1"/>
  <c r="AY437" i="1"/>
  <c r="AX438" i="1"/>
  <c r="AY438" i="1"/>
  <c r="AX439" i="1"/>
  <c r="AY439" i="1"/>
  <c r="AX440" i="1"/>
  <c r="AY440" i="1"/>
  <c r="AX441" i="1"/>
  <c r="AY441" i="1"/>
  <c r="AX442" i="1"/>
  <c r="AY442" i="1"/>
  <c r="AX443" i="1"/>
  <c r="AY443" i="1"/>
  <c r="AX444" i="1"/>
  <c r="AY444" i="1"/>
  <c r="AX445" i="1"/>
  <c r="AY445" i="1"/>
  <c r="AX446" i="1"/>
  <c r="AY446" i="1"/>
  <c r="AX447" i="1"/>
  <c r="AY447" i="1"/>
  <c r="AX448" i="1"/>
  <c r="AY448" i="1"/>
  <c r="AX449" i="1"/>
  <c r="AY449" i="1"/>
  <c r="AX450" i="1"/>
  <c r="AY450" i="1"/>
  <c r="AX451" i="1"/>
  <c r="AY451" i="1"/>
  <c r="AX452" i="1"/>
  <c r="AY452" i="1"/>
  <c r="AX453" i="1"/>
  <c r="AY453" i="1"/>
  <c r="AX454" i="1"/>
  <c r="AY454" i="1"/>
  <c r="AX455" i="1"/>
  <c r="AY455" i="1"/>
  <c r="AX456" i="1"/>
  <c r="AY456" i="1"/>
  <c r="AX457" i="1"/>
  <c r="AY457" i="1"/>
  <c r="AX458" i="1"/>
  <c r="AY458" i="1"/>
  <c r="AX459" i="1"/>
  <c r="AY459" i="1"/>
  <c r="AX460" i="1"/>
  <c r="AY460" i="1"/>
  <c r="AX461" i="1"/>
  <c r="AY461" i="1"/>
  <c r="AX462" i="1"/>
  <c r="AY462" i="1"/>
  <c r="AX463" i="1"/>
  <c r="AY463" i="1"/>
  <c r="AX464" i="1"/>
  <c r="AY464" i="1"/>
  <c r="AX465" i="1"/>
  <c r="AY465" i="1"/>
  <c r="AX466" i="1"/>
  <c r="AY466" i="1"/>
  <c r="AX467" i="1"/>
  <c r="AY467" i="1"/>
  <c r="AY5" i="1"/>
  <c r="AX5" i="1"/>
  <c r="CK34" i="7" l="1"/>
  <c r="CG35" i="7"/>
  <c r="CO35" i="7"/>
  <c r="CK36" i="7"/>
  <c r="CG37" i="7"/>
  <c r="CO37" i="7"/>
  <c r="CK38" i="7"/>
  <c r="CG39" i="7"/>
  <c r="CO39" i="7"/>
  <c r="CK40" i="7"/>
  <c r="CG41" i="7"/>
  <c r="CO41" i="7"/>
  <c r="CK42" i="7"/>
  <c r="CG43" i="7"/>
  <c r="CO43" i="7"/>
  <c r="CK44" i="7"/>
  <c r="CG45" i="7"/>
  <c r="CO45" i="7"/>
  <c r="CK46" i="7"/>
  <c r="CG47" i="7"/>
  <c r="CO47" i="7"/>
  <c r="CK48" i="7"/>
  <c r="CG49" i="7"/>
  <c r="CO49" i="7"/>
  <c r="CK50" i="7"/>
  <c r="CG51" i="7"/>
  <c r="CO51" i="7"/>
  <c r="CK52" i="7"/>
  <c r="CG53" i="7"/>
  <c r="CO53" i="7"/>
  <c r="CK54" i="7"/>
  <c r="CG55" i="7"/>
  <c r="CO55" i="7"/>
  <c r="CK56" i="7"/>
  <c r="CG57" i="7"/>
  <c r="CO57" i="7"/>
  <c r="CK58" i="7"/>
  <c r="CG59" i="7"/>
  <c r="CO59" i="7"/>
  <c r="CK60" i="7"/>
  <c r="CG61" i="7"/>
  <c r="CO61" i="7"/>
  <c r="CK62" i="7"/>
  <c r="CG63" i="7"/>
  <c r="CO63" i="7"/>
  <c r="CK64" i="7"/>
  <c r="CG65" i="7"/>
  <c r="CO65" i="7"/>
  <c r="CK66" i="7"/>
  <c r="CG67" i="7"/>
  <c r="CO67" i="7"/>
  <c r="CK68" i="7"/>
  <c r="CG69" i="7"/>
  <c r="CO69" i="7"/>
  <c r="CK70" i="7"/>
  <c r="CG71" i="7"/>
  <c r="CO71" i="7"/>
  <c r="CK72" i="7"/>
  <c r="CG73" i="7"/>
  <c r="CO73" i="7"/>
  <c r="CK74" i="7"/>
  <c r="CG75" i="7"/>
  <c r="CO75" i="7"/>
  <c r="CK76" i="7"/>
  <c r="CG77" i="7"/>
  <c r="CO77" i="7"/>
  <c r="CK78" i="7"/>
  <c r="CG79" i="7"/>
  <c r="CO79" i="7"/>
  <c r="CK80" i="7"/>
  <c r="CG81" i="7"/>
  <c r="CO81" i="7"/>
  <c r="CK82" i="7"/>
  <c r="CG83" i="7"/>
  <c r="CO83" i="7"/>
  <c r="CK84" i="7"/>
  <c r="CG85" i="7"/>
  <c r="CO85" i="7"/>
  <c r="CK86" i="7"/>
  <c r="CG87" i="7"/>
  <c r="CO87" i="7"/>
  <c r="CK88" i="7"/>
  <c r="CG89" i="7"/>
  <c r="CO89" i="7"/>
  <c r="CD34" i="7"/>
  <c r="CL34" i="7"/>
  <c r="CH35" i="7"/>
  <c r="CD36" i="7"/>
  <c r="CL36" i="7"/>
  <c r="CH37" i="7"/>
  <c r="CD38" i="7"/>
  <c r="CL38" i="7"/>
  <c r="CH39" i="7"/>
  <c r="CD40" i="7"/>
  <c r="CL40" i="7"/>
  <c r="CH41" i="7"/>
  <c r="CD42" i="7"/>
  <c r="CL42" i="7"/>
  <c r="CH43" i="7"/>
  <c r="CD44" i="7"/>
  <c r="CL44" i="7"/>
  <c r="CH45" i="7"/>
  <c r="CD46" i="7"/>
  <c r="CL46" i="7"/>
  <c r="CH47" i="7"/>
  <c r="CD48" i="7"/>
  <c r="CL48" i="7"/>
  <c r="CH49" i="7"/>
  <c r="CD50" i="7"/>
  <c r="CL50" i="7"/>
  <c r="CH51" i="7"/>
  <c r="CD52" i="7"/>
  <c r="CL52" i="7"/>
  <c r="CH53" i="7"/>
  <c r="CD54" i="7"/>
  <c r="CL54" i="7"/>
  <c r="CH55" i="7"/>
  <c r="CD56" i="7"/>
  <c r="CL56" i="7"/>
  <c r="CH57" i="7"/>
  <c r="CD58" i="7"/>
  <c r="CL58" i="7"/>
  <c r="CH59" i="7"/>
  <c r="CD60" i="7"/>
  <c r="CL60" i="7"/>
  <c r="CH61" i="7"/>
  <c r="CD62" i="7"/>
  <c r="CL62" i="7"/>
  <c r="CH63" i="7"/>
  <c r="CD64" i="7"/>
  <c r="CL64" i="7"/>
  <c r="CH65" i="7"/>
  <c r="CD66" i="7"/>
  <c r="CL66" i="7"/>
  <c r="CH67" i="7"/>
  <c r="CD68" i="7"/>
  <c r="CL68" i="7"/>
  <c r="CH69" i="7"/>
  <c r="CD70" i="7"/>
  <c r="CL70" i="7"/>
  <c r="CH71" i="7"/>
  <c r="CD72" i="7"/>
  <c r="CL72" i="7"/>
  <c r="CH73" i="7"/>
  <c r="CD74" i="7"/>
  <c r="CL74" i="7"/>
  <c r="CH75" i="7"/>
  <c r="CD76" i="7"/>
  <c r="CE34" i="7"/>
  <c r="CM34" i="7"/>
  <c r="CI35" i="7"/>
  <c r="CE36" i="7"/>
  <c r="CM36" i="7"/>
  <c r="CI37" i="7"/>
  <c r="CE38" i="7"/>
  <c r="CM38" i="7"/>
  <c r="CI39" i="7"/>
  <c r="CE40" i="7"/>
  <c r="CM40" i="7"/>
  <c r="CI41" i="7"/>
  <c r="CE42" i="7"/>
  <c r="CM42" i="7"/>
  <c r="CI43" i="7"/>
  <c r="CE44" i="7"/>
  <c r="CM44" i="7"/>
  <c r="CI45" i="7"/>
  <c r="CE46" i="7"/>
  <c r="CM46" i="7"/>
  <c r="CI47" i="7"/>
  <c r="CE48" i="7"/>
  <c r="CM48" i="7"/>
  <c r="CI49" i="7"/>
  <c r="CE50" i="7"/>
  <c r="CM50" i="7"/>
  <c r="CI51" i="7"/>
  <c r="CE52" i="7"/>
  <c r="CM52" i="7"/>
  <c r="CI53" i="7"/>
  <c r="CE54" i="7"/>
  <c r="CM54" i="7"/>
  <c r="CI55" i="7"/>
  <c r="CE56" i="7"/>
  <c r="CM56" i="7"/>
  <c r="CI57" i="7"/>
  <c r="CE58" i="7"/>
  <c r="CM58" i="7"/>
  <c r="CI59" i="7"/>
  <c r="CE60" i="7"/>
  <c r="CM60" i="7"/>
  <c r="CI61" i="7"/>
  <c r="CE62" i="7"/>
  <c r="CM62" i="7"/>
  <c r="CI63" i="7"/>
  <c r="CE64" i="7"/>
  <c r="CM64" i="7"/>
  <c r="CI65" i="7"/>
  <c r="CE66" i="7"/>
  <c r="CM66" i="7"/>
  <c r="CI67" i="7"/>
  <c r="CE68" i="7"/>
  <c r="CM68" i="7"/>
  <c r="CI69" i="7"/>
  <c r="CE70" i="7"/>
  <c r="CM70" i="7"/>
  <c r="CI71" i="7"/>
  <c r="CE72" i="7"/>
  <c r="CM72" i="7"/>
  <c r="CI73" i="7"/>
  <c r="CE74" i="7"/>
  <c r="CM74" i="7"/>
  <c r="CI75" i="7"/>
  <c r="CE76" i="7"/>
  <c r="CM76" i="7"/>
  <c r="CI77" i="7"/>
  <c r="CE78" i="7"/>
  <c r="CM78" i="7"/>
  <c r="CI79" i="7"/>
  <c r="CE80" i="7"/>
  <c r="CM80" i="7"/>
  <c r="CI81" i="7"/>
  <c r="CE82" i="7"/>
  <c r="CM82" i="7"/>
  <c r="CI83" i="7"/>
  <c r="CE84" i="7"/>
  <c r="CM84" i="7"/>
  <c r="CI85" i="7"/>
  <c r="CE86" i="7"/>
  <c r="CM86" i="7"/>
  <c r="CI87" i="7"/>
  <c r="CF34" i="7"/>
  <c r="CN34" i="7"/>
  <c r="CJ35" i="7"/>
  <c r="CF36" i="7"/>
  <c r="CN36" i="7"/>
  <c r="CJ37" i="7"/>
  <c r="CF38" i="7"/>
  <c r="CN38" i="7"/>
  <c r="CJ39" i="7"/>
  <c r="CF40" i="7"/>
  <c r="CN40" i="7"/>
  <c r="CJ41" i="7"/>
  <c r="CF42" i="7"/>
  <c r="CN42" i="7"/>
  <c r="CJ43" i="7"/>
  <c r="CF44" i="7"/>
  <c r="CN44" i="7"/>
  <c r="CJ45" i="7"/>
  <c r="CF46" i="7"/>
  <c r="CN46" i="7"/>
  <c r="CJ47" i="7"/>
  <c r="CF48" i="7"/>
  <c r="CN48" i="7"/>
  <c r="CJ49" i="7"/>
  <c r="CF50" i="7"/>
  <c r="CN50" i="7"/>
  <c r="CJ51" i="7"/>
  <c r="CF52" i="7"/>
  <c r="CN52" i="7"/>
  <c r="CJ53" i="7"/>
  <c r="CF54" i="7"/>
  <c r="CN54" i="7"/>
  <c r="CJ55" i="7"/>
  <c r="CF56" i="7"/>
  <c r="CN56" i="7"/>
  <c r="CJ57" i="7"/>
  <c r="CF58" i="7"/>
  <c r="CN58" i="7"/>
  <c r="CJ59" i="7"/>
  <c r="CF60" i="7"/>
  <c r="CN60" i="7"/>
  <c r="CJ61" i="7"/>
  <c r="CF62" i="7"/>
  <c r="CN62" i="7"/>
  <c r="CJ63" i="7"/>
  <c r="CF64" i="7"/>
  <c r="CN64" i="7"/>
  <c r="CJ65" i="7"/>
  <c r="CF66" i="7"/>
  <c r="CN66" i="7"/>
  <c r="CJ67" i="7"/>
  <c r="CF68" i="7"/>
  <c r="CN68" i="7"/>
  <c r="CJ69" i="7"/>
  <c r="CF70" i="7"/>
  <c r="CN70" i="7"/>
  <c r="CJ71" i="7"/>
  <c r="CF72" i="7"/>
  <c r="CN72" i="7"/>
  <c r="CJ73" i="7"/>
  <c r="CF74" i="7"/>
  <c r="CN74" i="7"/>
  <c r="CJ75" i="7"/>
  <c r="CF76" i="7"/>
  <c r="CN76" i="7"/>
  <c r="CJ77" i="7"/>
  <c r="CF78" i="7"/>
  <c r="CN78" i="7"/>
  <c r="CJ79" i="7"/>
  <c r="CF80" i="7"/>
  <c r="CN80" i="7"/>
  <c r="CJ81" i="7"/>
  <c r="CF82" i="7"/>
  <c r="CN82" i="7"/>
  <c r="CJ83" i="7"/>
  <c r="CF84" i="7"/>
  <c r="CN84" i="7"/>
  <c r="CJ85" i="7"/>
  <c r="CF86" i="7"/>
  <c r="CN86" i="7"/>
  <c r="CJ87" i="7"/>
  <c r="CF88" i="7"/>
  <c r="CN88" i="7"/>
  <c r="CJ89" i="7"/>
  <c r="CF90" i="7"/>
  <c r="CG34" i="7"/>
  <c r="CO34" i="7"/>
  <c r="CK35" i="7"/>
  <c r="CG36" i="7"/>
  <c r="CO36" i="7"/>
  <c r="CK37" i="7"/>
  <c r="CG38" i="7"/>
  <c r="CO38" i="7"/>
  <c r="CK39" i="7"/>
  <c r="CG40" i="7"/>
  <c r="CO40" i="7"/>
  <c r="CK41" i="7"/>
  <c r="CG42" i="7"/>
  <c r="CO42" i="7"/>
  <c r="CK43" i="7"/>
  <c r="CG44" i="7"/>
  <c r="CO44" i="7"/>
  <c r="CK45" i="7"/>
  <c r="CG46" i="7"/>
  <c r="CO46" i="7"/>
  <c r="CK47" i="7"/>
  <c r="CG48" i="7"/>
  <c r="CO48" i="7"/>
  <c r="CK49" i="7"/>
  <c r="CG50" i="7"/>
  <c r="CO50" i="7"/>
  <c r="CK51" i="7"/>
  <c r="CG52" i="7"/>
  <c r="CO52" i="7"/>
  <c r="CK53" i="7"/>
  <c r="CG54" i="7"/>
  <c r="CO54" i="7"/>
  <c r="CK55" i="7"/>
  <c r="CG56" i="7"/>
  <c r="CO56" i="7"/>
  <c r="CK57" i="7"/>
  <c r="CG58" i="7"/>
  <c r="CO58" i="7"/>
  <c r="CK59" i="7"/>
  <c r="CG60" i="7"/>
  <c r="CO60" i="7"/>
  <c r="CK61" i="7"/>
  <c r="CG62" i="7"/>
  <c r="CO62" i="7"/>
  <c r="CK63" i="7"/>
  <c r="CG64" i="7"/>
  <c r="CO64" i="7"/>
  <c r="CK65" i="7"/>
  <c r="CG66" i="7"/>
  <c r="CO66" i="7"/>
  <c r="CK67" i="7"/>
  <c r="CG68" i="7"/>
  <c r="CO68" i="7"/>
  <c r="CK69" i="7"/>
  <c r="CG70" i="7"/>
  <c r="CO70" i="7"/>
  <c r="CK71" i="7"/>
  <c r="CG72" i="7"/>
  <c r="CO72" i="7"/>
  <c r="CK73" i="7"/>
  <c r="CG74" i="7"/>
  <c r="CO74" i="7"/>
  <c r="CK75" i="7"/>
  <c r="CG76" i="7"/>
  <c r="CO76" i="7"/>
  <c r="CK77" i="7"/>
  <c r="CG78" i="7"/>
  <c r="CO78" i="7"/>
  <c r="CK79" i="7"/>
  <c r="CG80" i="7"/>
  <c r="CO80" i="7"/>
  <c r="CK81" i="7"/>
  <c r="CG82" i="7"/>
  <c r="CO82" i="7"/>
  <c r="CK83" i="7"/>
  <c r="CG84" i="7"/>
  <c r="CO84" i="7"/>
  <c r="CK85" i="7"/>
  <c r="CG86" i="7"/>
  <c r="CO86" i="7"/>
  <c r="CK87" i="7"/>
  <c r="CG88" i="7"/>
  <c r="CH34" i="7"/>
  <c r="CD35" i="7"/>
  <c r="CL35" i="7"/>
  <c r="CH36" i="7"/>
  <c r="CD37" i="7"/>
  <c r="CL37" i="7"/>
  <c r="CH38" i="7"/>
  <c r="CD39" i="7"/>
  <c r="CL39" i="7"/>
  <c r="CH40" i="7"/>
  <c r="CD41" i="7"/>
  <c r="CL41" i="7"/>
  <c r="CH42" i="7"/>
  <c r="CD43" i="7"/>
  <c r="CL43" i="7"/>
  <c r="CH44" i="7"/>
  <c r="CD45" i="7"/>
  <c r="CL45" i="7"/>
  <c r="CH46" i="7"/>
  <c r="CD47" i="7"/>
  <c r="CL47" i="7"/>
  <c r="CH48" i="7"/>
  <c r="CD49" i="7"/>
  <c r="CL49" i="7"/>
  <c r="CH50" i="7"/>
  <c r="CD51" i="7"/>
  <c r="CL51" i="7"/>
  <c r="CH52" i="7"/>
  <c r="CD53" i="7"/>
  <c r="CL53" i="7"/>
  <c r="CH54" i="7"/>
  <c r="CD55" i="7"/>
  <c r="CL55" i="7"/>
  <c r="CH56" i="7"/>
  <c r="CD57" i="7"/>
  <c r="CL57" i="7"/>
  <c r="CH58" i="7"/>
  <c r="CD59" i="7"/>
  <c r="CL59" i="7"/>
  <c r="CH60" i="7"/>
  <c r="CD61" i="7"/>
  <c r="CL61" i="7"/>
  <c r="CH62" i="7"/>
  <c r="CD63" i="7"/>
  <c r="CL63" i="7"/>
  <c r="CH64" i="7"/>
  <c r="CD65" i="7"/>
  <c r="CL65" i="7"/>
  <c r="CH66" i="7"/>
  <c r="CD67" i="7"/>
  <c r="CL67" i="7"/>
  <c r="CH68" i="7"/>
  <c r="CD69" i="7"/>
  <c r="CL69" i="7"/>
  <c r="CH70" i="7"/>
  <c r="CD71" i="7"/>
  <c r="CL71" i="7"/>
  <c r="CH72" i="7"/>
  <c r="CD73" i="7"/>
  <c r="CL73" i="7"/>
  <c r="CH74" i="7"/>
  <c r="CD75" i="7"/>
  <c r="CL75" i="7"/>
  <c r="CH76" i="7"/>
  <c r="CD77" i="7"/>
  <c r="CL77" i="7"/>
  <c r="CH78" i="7"/>
  <c r="CI34" i="7"/>
  <c r="CE35" i="7"/>
  <c r="CM35" i="7"/>
  <c r="CI36" i="7"/>
  <c r="CE37" i="7"/>
  <c r="CM37" i="7"/>
  <c r="CI38" i="7"/>
  <c r="CE39" i="7"/>
  <c r="CM39" i="7"/>
  <c r="CI40" i="7"/>
  <c r="CE41" i="7"/>
  <c r="CM41" i="7"/>
  <c r="CI42" i="7"/>
  <c r="CE43" i="7"/>
  <c r="CM43" i="7"/>
  <c r="CI44" i="7"/>
  <c r="CE45" i="7"/>
  <c r="CM45" i="7"/>
  <c r="CI46" i="7"/>
  <c r="CE47" i="7"/>
  <c r="CM47" i="7"/>
  <c r="CI48" i="7"/>
  <c r="CE49" i="7"/>
  <c r="CM49" i="7"/>
  <c r="CI50" i="7"/>
  <c r="CE51" i="7"/>
  <c r="CM51" i="7"/>
  <c r="CI52" i="7"/>
  <c r="CE53" i="7"/>
  <c r="CM53" i="7"/>
  <c r="CI54" i="7"/>
  <c r="CE55" i="7"/>
  <c r="CM55" i="7"/>
  <c r="CI56" i="7"/>
  <c r="CE57" i="7"/>
  <c r="CM57" i="7"/>
  <c r="CI58" i="7"/>
  <c r="CE59" i="7"/>
  <c r="CM59" i="7"/>
  <c r="CI60" i="7"/>
  <c r="CE61" i="7"/>
  <c r="CM61" i="7"/>
  <c r="CI62" i="7"/>
  <c r="CE63" i="7"/>
  <c r="CM63" i="7"/>
  <c r="CI64" i="7"/>
  <c r="CE65" i="7"/>
  <c r="CM65" i="7"/>
  <c r="CI66" i="7"/>
  <c r="CE67" i="7"/>
  <c r="CM67" i="7"/>
  <c r="CI68" i="7"/>
  <c r="CE69" i="7"/>
  <c r="CM69" i="7"/>
  <c r="CI70" i="7"/>
  <c r="CE71" i="7"/>
  <c r="CM71" i="7"/>
  <c r="CI72" i="7"/>
  <c r="CE73" i="7"/>
  <c r="CM73" i="7"/>
  <c r="CI74" i="7"/>
  <c r="CE75" i="7"/>
  <c r="CM75" i="7"/>
  <c r="CI76" i="7"/>
  <c r="CE77" i="7"/>
  <c r="CM77" i="7"/>
  <c r="CI78" i="7"/>
  <c r="CE79" i="7"/>
  <c r="CM79" i="7"/>
  <c r="CI80" i="7"/>
  <c r="CE81" i="7"/>
  <c r="CM81" i="7"/>
  <c r="CI82" i="7"/>
  <c r="CE83" i="7"/>
  <c r="CM83" i="7"/>
  <c r="CI84" i="7"/>
  <c r="CE85" i="7"/>
  <c r="CM85" i="7"/>
  <c r="CI86" i="7"/>
  <c r="CE87" i="7"/>
  <c r="CM87" i="7"/>
  <c r="CI88" i="7"/>
  <c r="CE89" i="7"/>
  <c r="CM89" i="7"/>
  <c r="CJ34" i="7"/>
  <c r="CF35" i="7"/>
  <c r="CN35" i="7"/>
  <c r="CJ36" i="7"/>
  <c r="CF37" i="7"/>
  <c r="CN37" i="7"/>
  <c r="CJ38" i="7"/>
  <c r="CF39" i="7"/>
  <c r="CN39" i="7"/>
  <c r="CJ40" i="7"/>
  <c r="CF41" i="7"/>
  <c r="CN41" i="7"/>
  <c r="CJ42" i="7"/>
  <c r="CF43" i="7"/>
  <c r="CN43" i="7"/>
  <c r="CJ44" i="7"/>
  <c r="CF45" i="7"/>
  <c r="CN45" i="7"/>
  <c r="CJ46" i="7"/>
  <c r="CF47" i="7"/>
  <c r="CN47" i="7"/>
  <c r="CJ48" i="7"/>
  <c r="CF49" i="7"/>
  <c r="CN49" i="7"/>
  <c r="CJ50" i="7"/>
  <c r="CF51" i="7"/>
  <c r="CN51" i="7"/>
  <c r="CJ52" i="7"/>
  <c r="CF53" i="7"/>
  <c r="CN53" i="7"/>
  <c r="CJ54" i="7"/>
  <c r="CF55" i="7"/>
  <c r="CN55" i="7"/>
  <c r="CJ56" i="7"/>
  <c r="CF57" i="7"/>
  <c r="CN57" i="7"/>
  <c r="CJ58" i="7"/>
  <c r="CF59" i="7"/>
  <c r="CN59" i="7"/>
  <c r="CJ60" i="7"/>
  <c r="CF61" i="7"/>
  <c r="CN61" i="7"/>
  <c r="CJ62" i="7"/>
  <c r="CF63" i="7"/>
  <c r="CN63" i="7"/>
  <c r="CJ64" i="7"/>
  <c r="CF65" i="7"/>
  <c r="CN65" i="7"/>
  <c r="CJ66" i="7"/>
  <c r="CF67" i="7"/>
  <c r="CN67" i="7"/>
  <c r="CJ68" i="7"/>
  <c r="CF69" i="7"/>
  <c r="CN69" i="7"/>
  <c r="CJ70" i="7"/>
  <c r="CF71" i="7"/>
  <c r="CN71" i="7"/>
  <c r="CJ72" i="7"/>
  <c r="CF73" i="7"/>
  <c r="CN73" i="7"/>
  <c r="CJ74" i="7"/>
  <c r="CF75" i="7"/>
  <c r="CN75" i="7"/>
  <c r="CJ76" i="7"/>
  <c r="CF77" i="7"/>
  <c r="CN77" i="7"/>
  <c r="CJ78" i="7"/>
  <c r="CF79" i="7"/>
  <c r="CN79" i="7"/>
  <c r="CJ80" i="7"/>
  <c r="CF81" i="7"/>
  <c r="CN81" i="7"/>
  <c r="CJ82" i="7"/>
  <c r="CF83" i="7"/>
  <c r="CN83" i="7"/>
  <c r="CJ84" i="7"/>
  <c r="CF85" i="7"/>
  <c r="CN85" i="7"/>
  <c r="CJ86" i="7"/>
  <c r="CF87" i="7"/>
  <c r="CN87" i="7"/>
  <c r="CJ88" i="7"/>
  <c r="CD80" i="7"/>
  <c r="CL82" i="7"/>
  <c r="CH85" i="7"/>
  <c r="CD88" i="7"/>
  <c r="CH89" i="7"/>
  <c r="CH90" i="7"/>
  <c r="CD91" i="7"/>
  <c r="CL91" i="7"/>
  <c r="CH92" i="7"/>
  <c r="CD93" i="7"/>
  <c r="CL93" i="7"/>
  <c r="CH94" i="7"/>
  <c r="CD95" i="7"/>
  <c r="CL95" i="7"/>
  <c r="CH96" i="7"/>
  <c r="CD97" i="7"/>
  <c r="CL97" i="7"/>
  <c r="CH98" i="7"/>
  <c r="CD99" i="7"/>
  <c r="CL99" i="7"/>
  <c r="CH100" i="7"/>
  <c r="CD101" i="7"/>
  <c r="CL101" i="7"/>
  <c r="CH102" i="7"/>
  <c r="CD103" i="7"/>
  <c r="CL103" i="7"/>
  <c r="CH104" i="7"/>
  <c r="CD105" i="7"/>
  <c r="CL105" i="7"/>
  <c r="CH106" i="7"/>
  <c r="CD107" i="7"/>
  <c r="CL107" i="7"/>
  <c r="CH108" i="7"/>
  <c r="CD109" i="7"/>
  <c r="CL109" i="7"/>
  <c r="CH110" i="7"/>
  <c r="CD111" i="7"/>
  <c r="CL111" i="7"/>
  <c r="CH112" i="7"/>
  <c r="CD113" i="7"/>
  <c r="CL113" i="7"/>
  <c r="CH114" i="7"/>
  <c r="CD115" i="7"/>
  <c r="CL115" i="7"/>
  <c r="CH116" i="7"/>
  <c r="CD117" i="7"/>
  <c r="CL117" i="7"/>
  <c r="CH118" i="7"/>
  <c r="CD119" i="7"/>
  <c r="CL119" i="7"/>
  <c r="CH120" i="7"/>
  <c r="CD121" i="7"/>
  <c r="CL121" i="7"/>
  <c r="CH122" i="7"/>
  <c r="CD123" i="7"/>
  <c r="CL123" i="7"/>
  <c r="CH124" i="7"/>
  <c r="CD125" i="7"/>
  <c r="CL125" i="7"/>
  <c r="CH126" i="7"/>
  <c r="CD127" i="7"/>
  <c r="CL127" i="7"/>
  <c r="CH128" i="7"/>
  <c r="CD129" i="7"/>
  <c r="CL129" i="7"/>
  <c r="CH130" i="7"/>
  <c r="CD131" i="7"/>
  <c r="CL131" i="7"/>
  <c r="CH132" i="7"/>
  <c r="CD133" i="7"/>
  <c r="CL133" i="7"/>
  <c r="CH134" i="7"/>
  <c r="CD135" i="7"/>
  <c r="CL135" i="7"/>
  <c r="CH136" i="7"/>
  <c r="CD137" i="7"/>
  <c r="CL137" i="7"/>
  <c r="CH138" i="7"/>
  <c r="CD139" i="7"/>
  <c r="CL139" i="7"/>
  <c r="CH140" i="7"/>
  <c r="CD141" i="7"/>
  <c r="CL76" i="7"/>
  <c r="CH80" i="7"/>
  <c r="CD83" i="7"/>
  <c r="CL85" i="7"/>
  <c r="CE88" i="7"/>
  <c r="CI89" i="7"/>
  <c r="CI90" i="7"/>
  <c r="CE91" i="7"/>
  <c r="CM91" i="7"/>
  <c r="CI92" i="7"/>
  <c r="CE93" i="7"/>
  <c r="CM93" i="7"/>
  <c r="CI94" i="7"/>
  <c r="CE95" i="7"/>
  <c r="CM95" i="7"/>
  <c r="CI96" i="7"/>
  <c r="CE97" i="7"/>
  <c r="CM97" i="7"/>
  <c r="CI98" i="7"/>
  <c r="CE99" i="7"/>
  <c r="CM99" i="7"/>
  <c r="CI100" i="7"/>
  <c r="CE101" i="7"/>
  <c r="CM101" i="7"/>
  <c r="CI102" i="7"/>
  <c r="CE103" i="7"/>
  <c r="CM103" i="7"/>
  <c r="CI104" i="7"/>
  <c r="CE105" i="7"/>
  <c r="CM105" i="7"/>
  <c r="CI106" i="7"/>
  <c r="CE107" i="7"/>
  <c r="CM107" i="7"/>
  <c r="CI108" i="7"/>
  <c r="CE109" i="7"/>
  <c r="CM109" i="7"/>
  <c r="CI110" i="7"/>
  <c r="CE111" i="7"/>
  <c r="CM111" i="7"/>
  <c r="CI112" i="7"/>
  <c r="CE113" i="7"/>
  <c r="CM113" i="7"/>
  <c r="CI114" i="7"/>
  <c r="CE115" i="7"/>
  <c r="CM115" i="7"/>
  <c r="CI116" i="7"/>
  <c r="CE117" i="7"/>
  <c r="CM117" i="7"/>
  <c r="CI118" i="7"/>
  <c r="CE119" i="7"/>
  <c r="CM119" i="7"/>
  <c r="CI120" i="7"/>
  <c r="CE121" i="7"/>
  <c r="CM121" i="7"/>
  <c r="CI122" i="7"/>
  <c r="CE123" i="7"/>
  <c r="CM123" i="7"/>
  <c r="CI124" i="7"/>
  <c r="CE125" i="7"/>
  <c r="CM125" i="7"/>
  <c r="CI126" i="7"/>
  <c r="CE127" i="7"/>
  <c r="CM127" i="7"/>
  <c r="CI128" i="7"/>
  <c r="CE129" i="7"/>
  <c r="CM129" i="7"/>
  <c r="CI130" i="7"/>
  <c r="CE131" i="7"/>
  <c r="CM131" i="7"/>
  <c r="CI132" i="7"/>
  <c r="CE133" i="7"/>
  <c r="CM133" i="7"/>
  <c r="CI134" i="7"/>
  <c r="CE135" i="7"/>
  <c r="CM135" i="7"/>
  <c r="CI136" i="7"/>
  <c r="CE137" i="7"/>
  <c r="CM137" i="7"/>
  <c r="CI138" i="7"/>
  <c r="CE139" i="7"/>
  <c r="CM139" i="7"/>
  <c r="CI140" i="7"/>
  <c r="CE141" i="7"/>
  <c r="CM141" i="7"/>
  <c r="CH77" i="7"/>
  <c r="CL80" i="7"/>
  <c r="CH83" i="7"/>
  <c r="CD86" i="7"/>
  <c r="CH88" i="7"/>
  <c r="CK89" i="7"/>
  <c r="CJ90" i="7"/>
  <c r="CF91" i="7"/>
  <c r="CN91" i="7"/>
  <c r="CJ92" i="7"/>
  <c r="CF93" i="7"/>
  <c r="CN93" i="7"/>
  <c r="CJ94" i="7"/>
  <c r="CF95" i="7"/>
  <c r="CN95" i="7"/>
  <c r="CJ96" i="7"/>
  <c r="CF97" i="7"/>
  <c r="CN97" i="7"/>
  <c r="CJ98" i="7"/>
  <c r="CF99" i="7"/>
  <c r="CN99" i="7"/>
  <c r="CJ100" i="7"/>
  <c r="CF101" i="7"/>
  <c r="CN101" i="7"/>
  <c r="CJ102" i="7"/>
  <c r="CF103" i="7"/>
  <c r="CN103" i="7"/>
  <c r="CJ104" i="7"/>
  <c r="CF105" i="7"/>
  <c r="CN105" i="7"/>
  <c r="CJ106" i="7"/>
  <c r="CF107" i="7"/>
  <c r="CN107" i="7"/>
  <c r="CJ108" i="7"/>
  <c r="CF109" i="7"/>
  <c r="CN109" i="7"/>
  <c r="CJ110" i="7"/>
  <c r="CF111" i="7"/>
  <c r="CN111" i="7"/>
  <c r="CJ112" i="7"/>
  <c r="CF113" i="7"/>
  <c r="CN113" i="7"/>
  <c r="CJ114" i="7"/>
  <c r="CF115" i="7"/>
  <c r="CN115" i="7"/>
  <c r="CJ116" i="7"/>
  <c r="CF117" i="7"/>
  <c r="CN117" i="7"/>
  <c r="CJ118" i="7"/>
  <c r="CF119" i="7"/>
  <c r="CN119" i="7"/>
  <c r="CJ120" i="7"/>
  <c r="CF121" i="7"/>
  <c r="CN121" i="7"/>
  <c r="CJ122" i="7"/>
  <c r="CF123" i="7"/>
  <c r="CN123" i="7"/>
  <c r="CJ124" i="7"/>
  <c r="CF125" i="7"/>
  <c r="CN125" i="7"/>
  <c r="CJ126" i="7"/>
  <c r="CF127" i="7"/>
  <c r="CN127" i="7"/>
  <c r="CJ128" i="7"/>
  <c r="CF129" i="7"/>
  <c r="CN129" i="7"/>
  <c r="CJ130" i="7"/>
  <c r="CF131" i="7"/>
  <c r="CN131" i="7"/>
  <c r="CJ132" i="7"/>
  <c r="CF133" i="7"/>
  <c r="CN133" i="7"/>
  <c r="CJ134" i="7"/>
  <c r="CF135" i="7"/>
  <c r="CN135" i="7"/>
  <c r="CJ136" i="7"/>
  <c r="CF137" i="7"/>
  <c r="CN137" i="7"/>
  <c r="CJ138" i="7"/>
  <c r="CF139" i="7"/>
  <c r="CN139" i="7"/>
  <c r="CJ140" i="7"/>
  <c r="CF141" i="7"/>
  <c r="CD78" i="7"/>
  <c r="CD81" i="7"/>
  <c r="CL83" i="7"/>
  <c r="CH86" i="7"/>
  <c r="CL88" i="7"/>
  <c r="CL89" i="7"/>
  <c r="CK90" i="7"/>
  <c r="CG91" i="7"/>
  <c r="CO91" i="7"/>
  <c r="CK92" i="7"/>
  <c r="CG93" i="7"/>
  <c r="CO93" i="7"/>
  <c r="CK94" i="7"/>
  <c r="CG95" i="7"/>
  <c r="CO95" i="7"/>
  <c r="CK96" i="7"/>
  <c r="CG97" i="7"/>
  <c r="CO97" i="7"/>
  <c r="CK98" i="7"/>
  <c r="CG99" i="7"/>
  <c r="CO99" i="7"/>
  <c r="CK100" i="7"/>
  <c r="CG101" i="7"/>
  <c r="CO101" i="7"/>
  <c r="CK102" i="7"/>
  <c r="CG103" i="7"/>
  <c r="CO103" i="7"/>
  <c r="CK104" i="7"/>
  <c r="CG105" i="7"/>
  <c r="CO105" i="7"/>
  <c r="CK106" i="7"/>
  <c r="CG107" i="7"/>
  <c r="CO107" i="7"/>
  <c r="CK108" i="7"/>
  <c r="CG109" i="7"/>
  <c r="CO109" i="7"/>
  <c r="CK110" i="7"/>
  <c r="CG111" i="7"/>
  <c r="CO111" i="7"/>
  <c r="CK112" i="7"/>
  <c r="CG113" i="7"/>
  <c r="CO113" i="7"/>
  <c r="CK114" i="7"/>
  <c r="CG115" i="7"/>
  <c r="CO115" i="7"/>
  <c r="CK116" i="7"/>
  <c r="CG117" i="7"/>
  <c r="CO117" i="7"/>
  <c r="CK118" i="7"/>
  <c r="CG119" i="7"/>
  <c r="CO119" i="7"/>
  <c r="CK120" i="7"/>
  <c r="CG121" i="7"/>
  <c r="CO121" i="7"/>
  <c r="CK122" i="7"/>
  <c r="CG123" i="7"/>
  <c r="CO123" i="7"/>
  <c r="CK124" i="7"/>
  <c r="CG125" i="7"/>
  <c r="CO125" i="7"/>
  <c r="CK126" i="7"/>
  <c r="CG127" i="7"/>
  <c r="CO127" i="7"/>
  <c r="CK128" i="7"/>
  <c r="CG129" i="7"/>
  <c r="CO129" i="7"/>
  <c r="CK130" i="7"/>
  <c r="CG131" i="7"/>
  <c r="CO131" i="7"/>
  <c r="CK132" i="7"/>
  <c r="CG133" i="7"/>
  <c r="CO133" i="7"/>
  <c r="CK134" i="7"/>
  <c r="CG135" i="7"/>
  <c r="CO135" i="7"/>
  <c r="CK136" i="7"/>
  <c r="CG137" i="7"/>
  <c r="CO137" i="7"/>
  <c r="CK138" i="7"/>
  <c r="CG139" i="7"/>
  <c r="CO139" i="7"/>
  <c r="CK140" i="7"/>
  <c r="CG141" i="7"/>
  <c r="CL78" i="7"/>
  <c r="CH81" i="7"/>
  <c r="CD84" i="7"/>
  <c r="CL86" i="7"/>
  <c r="CM88" i="7"/>
  <c r="CN89" i="7"/>
  <c r="CL90" i="7"/>
  <c r="CH91" i="7"/>
  <c r="CD92" i="7"/>
  <c r="CL92" i="7"/>
  <c r="CH93" i="7"/>
  <c r="CD94" i="7"/>
  <c r="CL94" i="7"/>
  <c r="CH95" i="7"/>
  <c r="CD96" i="7"/>
  <c r="CL96" i="7"/>
  <c r="CH97" i="7"/>
  <c r="CD98" i="7"/>
  <c r="CL98" i="7"/>
  <c r="CH99" i="7"/>
  <c r="CD100" i="7"/>
  <c r="CL100" i="7"/>
  <c r="CH101" i="7"/>
  <c r="CD102" i="7"/>
  <c r="CL102" i="7"/>
  <c r="CH103" i="7"/>
  <c r="CD104" i="7"/>
  <c r="CL104" i="7"/>
  <c r="CH105" i="7"/>
  <c r="CD106" i="7"/>
  <c r="CL106" i="7"/>
  <c r="CH107" i="7"/>
  <c r="CD108" i="7"/>
  <c r="CL108" i="7"/>
  <c r="CH109" i="7"/>
  <c r="CD110" i="7"/>
  <c r="CL110" i="7"/>
  <c r="CH111" i="7"/>
  <c r="CD112" i="7"/>
  <c r="CL112" i="7"/>
  <c r="CH113" i="7"/>
  <c r="CD114" i="7"/>
  <c r="CL114" i="7"/>
  <c r="CH115" i="7"/>
  <c r="CD116" i="7"/>
  <c r="CL116" i="7"/>
  <c r="CH117" i="7"/>
  <c r="CD118" i="7"/>
  <c r="CL118" i="7"/>
  <c r="CH119" i="7"/>
  <c r="CD120" i="7"/>
  <c r="CL120" i="7"/>
  <c r="CH121" i="7"/>
  <c r="CD122" i="7"/>
  <c r="CL122" i="7"/>
  <c r="CH123" i="7"/>
  <c r="CD124" i="7"/>
  <c r="CL124" i="7"/>
  <c r="CH125" i="7"/>
  <c r="CD126" i="7"/>
  <c r="CL126" i="7"/>
  <c r="CH127" i="7"/>
  <c r="CD128" i="7"/>
  <c r="CL128" i="7"/>
  <c r="CH129" i="7"/>
  <c r="CD130" i="7"/>
  <c r="CL130" i="7"/>
  <c r="CH131" i="7"/>
  <c r="CD132" i="7"/>
  <c r="CL132" i="7"/>
  <c r="CH133" i="7"/>
  <c r="CD134" i="7"/>
  <c r="CL134" i="7"/>
  <c r="CH135" i="7"/>
  <c r="CD136" i="7"/>
  <c r="CL136" i="7"/>
  <c r="CH137" i="7"/>
  <c r="CD138" i="7"/>
  <c r="CL138" i="7"/>
  <c r="CH139" i="7"/>
  <c r="CD140" i="7"/>
  <c r="CL140" i="7"/>
  <c r="CH141" i="7"/>
  <c r="CD142" i="7"/>
  <c r="CL142" i="7"/>
  <c r="CD79" i="7"/>
  <c r="CL81" i="7"/>
  <c r="CH84" i="7"/>
  <c r="CD87" i="7"/>
  <c r="CO88" i="7"/>
  <c r="CD90" i="7"/>
  <c r="CM90" i="7"/>
  <c r="CI91" i="7"/>
  <c r="CE92" i="7"/>
  <c r="CM92" i="7"/>
  <c r="CI93" i="7"/>
  <c r="CE94" i="7"/>
  <c r="CM94" i="7"/>
  <c r="CI95" i="7"/>
  <c r="CE96" i="7"/>
  <c r="CM96" i="7"/>
  <c r="CI97" i="7"/>
  <c r="CE98" i="7"/>
  <c r="CM98" i="7"/>
  <c r="CI99" i="7"/>
  <c r="CE100" i="7"/>
  <c r="CM100" i="7"/>
  <c r="CI101" i="7"/>
  <c r="CE102" i="7"/>
  <c r="CM102" i="7"/>
  <c r="CI103" i="7"/>
  <c r="CE104" i="7"/>
  <c r="CM104" i="7"/>
  <c r="CI105" i="7"/>
  <c r="CE106" i="7"/>
  <c r="CM106" i="7"/>
  <c r="CI107" i="7"/>
  <c r="CE108" i="7"/>
  <c r="CM108" i="7"/>
  <c r="CI109" i="7"/>
  <c r="CE110" i="7"/>
  <c r="CM110" i="7"/>
  <c r="CI111" i="7"/>
  <c r="CE112" i="7"/>
  <c r="CM112" i="7"/>
  <c r="CI113" i="7"/>
  <c r="CE114" i="7"/>
  <c r="CM114" i="7"/>
  <c r="CI115" i="7"/>
  <c r="CE116" i="7"/>
  <c r="CM116" i="7"/>
  <c r="CI117" i="7"/>
  <c r="CE118" i="7"/>
  <c r="CM118" i="7"/>
  <c r="CI119" i="7"/>
  <c r="CE120" i="7"/>
  <c r="CM120" i="7"/>
  <c r="CI121" i="7"/>
  <c r="CE122" i="7"/>
  <c r="CM122" i="7"/>
  <c r="CI123" i="7"/>
  <c r="CE124" i="7"/>
  <c r="CM124" i="7"/>
  <c r="CI125" i="7"/>
  <c r="CE126" i="7"/>
  <c r="CM126" i="7"/>
  <c r="CI127" i="7"/>
  <c r="CE128" i="7"/>
  <c r="CM128" i="7"/>
  <c r="CI129" i="7"/>
  <c r="CE130" i="7"/>
  <c r="CM130" i="7"/>
  <c r="CI131" i="7"/>
  <c r="CE132" i="7"/>
  <c r="CM132" i="7"/>
  <c r="CI133" i="7"/>
  <c r="CE134" i="7"/>
  <c r="CM134" i="7"/>
  <c r="CI135" i="7"/>
  <c r="CE136" i="7"/>
  <c r="CM136" i="7"/>
  <c r="CI137" i="7"/>
  <c r="CE138" i="7"/>
  <c r="CM138" i="7"/>
  <c r="CI139" i="7"/>
  <c r="CE140" i="7"/>
  <c r="CM140" i="7"/>
  <c r="CI141" i="7"/>
  <c r="CE142" i="7"/>
  <c r="CH79" i="7"/>
  <c r="CD82" i="7"/>
  <c r="CL84" i="7"/>
  <c r="CH87" i="7"/>
  <c r="CD89" i="7"/>
  <c r="CE90" i="7"/>
  <c r="CN90" i="7"/>
  <c r="CJ91" i="7"/>
  <c r="CF92" i="7"/>
  <c r="CN92" i="7"/>
  <c r="CJ93" i="7"/>
  <c r="CF94" i="7"/>
  <c r="CN94" i="7"/>
  <c r="CJ95" i="7"/>
  <c r="CF96" i="7"/>
  <c r="CN96" i="7"/>
  <c r="CJ97" i="7"/>
  <c r="CF98" i="7"/>
  <c r="CN98" i="7"/>
  <c r="CJ99" i="7"/>
  <c r="CF100" i="7"/>
  <c r="CN100" i="7"/>
  <c r="CJ101" i="7"/>
  <c r="CF102" i="7"/>
  <c r="CN102" i="7"/>
  <c r="CJ103" i="7"/>
  <c r="CF104" i="7"/>
  <c r="CN104" i="7"/>
  <c r="CJ105" i="7"/>
  <c r="CF106" i="7"/>
  <c r="CN106" i="7"/>
  <c r="CJ107" i="7"/>
  <c r="CF108" i="7"/>
  <c r="CN108" i="7"/>
  <c r="CJ109" i="7"/>
  <c r="CF110" i="7"/>
  <c r="CN110" i="7"/>
  <c r="CJ111" i="7"/>
  <c r="CF112" i="7"/>
  <c r="CN112" i="7"/>
  <c r="CJ113" i="7"/>
  <c r="CF114" i="7"/>
  <c r="CN114" i="7"/>
  <c r="CJ115" i="7"/>
  <c r="CF116" i="7"/>
  <c r="CN116" i="7"/>
  <c r="CJ117" i="7"/>
  <c r="CF118" i="7"/>
  <c r="CN118" i="7"/>
  <c r="CJ119" i="7"/>
  <c r="CF120" i="7"/>
  <c r="CN120" i="7"/>
  <c r="CJ121" i="7"/>
  <c r="CF122" i="7"/>
  <c r="CN122" i="7"/>
  <c r="CJ123" i="7"/>
  <c r="CF124" i="7"/>
  <c r="CN124" i="7"/>
  <c r="CJ125" i="7"/>
  <c r="CF126" i="7"/>
  <c r="CN126" i="7"/>
  <c r="CJ127" i="7"/>
  <c r="CF128" i="7"/>
  <c r="CN128" i="7"/>
  <c r="CJ129" i="7"/>
  <c r="CF130" i="7"/>
  <c r="CN130" i="7"/>
  <c r="CJ131" i="7"/>
  <c r="CF132" i="7"/>
  <c r="CN132" i="7"/>
  <c r="CJ133" i="7"/>
  <c r="CF134" i="7"/>
  <c r="CN134" i="7"/>
  <c r="CJ135" i="7"/>
  <c r="CF136" i="7"/>
  <c r="CN136" i="7"/>
  <c r="CJ137" i="7"/>
  <c r="CF138" i="7"/>
  <c r="CN138" i="7"/>
  <c r="CJ139" i="7"/>
  <c r="CF140" i="7"/>
  <c r="CN140" i="7"/>
  <c r="CJ141" i="7"/>
  <c r="CL79" i="7"/>
  <c r="CH82" i="7"/>
  <c r="CD85" i="7"/>
  <c r="CL87" i="7"/>
  <c r="CF89" i="7"/>
  <c r="CG90" i="7"/>
  <c r="CO90" i="7"/>
  <c r="CK91" i="7"/>
  <c r="CG92" i="7"/>
  <c r="CO92" i="7"/>
  <c r="CK93" i="7"/>
  <c r="CG94" i="7"/>
  <c r="CO94" i="7"/>
  <c r="CK95" i="7"/>
  <c r="CG96" i="7"/>
  <c r="CO96" i="7"/>
  <c r="CK97" i="7"/>
  <c r="CG98" i="7"/>
  <c r="CO98" i="7"/>
  <c r="CK99" i="7"/>
  <c r="CG100" i="7"/>
  <c r="CO100" i="7"/>
  <c r="CK101" i="7"/>
  <c r="CG102" i="7"/>
  <c r="CO102" i="7"/>
  <c r="CK103" i="7"/>
  <c r="CG104" i="7"/>
  <c r="CO104" i="7"/>
  <c r="CK105" i="7"/>
  <c r="CG106" i="7"/>
  <c r="CO106" i="7"/>
  <c r="CK107" i="7"/>
  <c r="CG108" i="7"/>
  <c r="CO108" i="7"/>
  <c r="CK109" i="7"/>
  <c r="CG110" i="7"/>
  <c r="CO110" i="7"/>
  <c r="CK111" i="7"/>
  <c r="CG112" i="7"/>
  <c r="CO112" i="7"/>
  <c r="CK113" i="7"/>
  <c r="CG114" i="7"/>
  <c r="CO114" i="7"/>
  <c r="CK115" i="7"/>
  <c r="CG116" i="7"/>
  <c r="CO116" i="7"/>
  <c r="CK117" i="7"/>
  <c r="CG118" i="7"/>
  <c r="CO118" i="7"/>
  <c r="CK119" i="7"/>
  <c r="CG120" i="7"/>
  <c r="CO120" i="7"/>
  <c r="CK121" i="7"/>
  <c r="CG122" i="7"/>
  <c r="CO122" i="7"/>
  <c r="CK123" i="7"/>
  <c r="CG124" i="7"/>
  <c r="CO124" i="7"/>
  <c r="CK125" i="7"/>
  <c r="CG126" i="7"/>
  <c r="CO126" i="7"/>
  <c r="CK127" i="7"/>
  <c r="CG128" i="7"/>
  <c r="CO128" i="7"/>
  <c r="CK129" i="7"/>
  <c r="CG130" i="7"/>
  <c r="CO130" i="7"/>
  <c r="CK131" i="7"/>
  <c r="CG132" i="7"/>
  <c r="CO132" i="7"/>
  <c r="CK133" i="7"/>
  <c r="CG134" i="7"/>
  <c r="CO134" i="7"/>
  <c r="CK135" i="7"/>
  <c r="CG136" i="7"/>
  <c r="CO136" i="7"/>
  <c r="CK137" i="7"/>
  <c r="CG138" i="7"/>
  <c r="CO138" i="7"/>
  <c r="CK139" i="7"/>
  <c r="CG140" i="7"/>
  <c r="CO140" i="7"/>
  <c r="CK141" i="7"/>
  <c r="CJ142" i="7"/>
  <c r="CG143" i="7"/>
  <c r="CO143" i="7"/>
  <c r="CK144" i="7"/>
  <c r="CG145" i="7"/>
  <c r="CO145" i="7"/>
  <c r="CK146" i="7"/>
  <c r="CG147" i="7"/>
  <c r="CO147" i="7"/>
  <c r="CK148" i="7"/>
  <c r="CG149" i="7"/>
  <c r="CO149" i="7"/>
  <c r="CK150" i="7"/>
  <c r="CG151" i="7"/>
  <c r="CO151" i="7"/>
  <c r="CK152" i="7"/>
  <c r="CG153" i="7"/>
  <c r="CO153" i="7"/>
  <c r="CK154" i="7"/>
  <c r="CG155" i="7"/>
  <c r="CO155" i="7"/>
  <c r="CK156" i="7"/>
  <c r="CG157" i="7"/>
  <c r="CO157" i="7"/>
  <c r="CK158" i="7"/>
  <c r="CG159" i="7"/>
  <c r="CO159" i="7"/>
  <c r="CK160" i="7"/>
  <c r="CG161" i="7"/>
  <c r="CO161" i="7"/>
  <c r="CK162" i="7"/>
  <c r="CG163" i="7"/>
  <c r="CO163" i="7"/>
  <c r="CK164" i="7"/>
  <c r="CG165" i="7"/>
  <c r="CO165" i="7"/>
  <c r="CK166" i="7"/>
  <c r="CG167" i="7"/>
  <c r="CO167" i="7"/>
  <c r="CK168" i="7"/>
  <c r="CG169" i="7"/>
  <c r="CO169" i="7"/>
  <c r="CK170" i="7"/>
  <c r="CG171" i="7"/>
  <c r="CO171" i="7"/>
  <c r="CK172" i="7"/>
  <c r="CG173" i="7"/>
  <c r="CO173" i="7"/>
  <c r="CK174" i="7"/>
  <c r="CG175" i="7"/>
  <c r="CO175" i="7"/>
  <c r="CK176" i="7"/>
  <c r="CG177" i="7"/>
  <c r="CO177" i="7"/>
  <c r="CK178" i="7"/>
  <c r="CG179" i="7"/>
  <c r="CO179" i="7"/>
  <c r="CK180" i="7"/>
  <c r="CG181" i="7"/>
  <c r="CO181" i="7"/>
  <c r="CK182" i="7"/>
  <c r="CG183" i="7"/>
  <c r="CO183" i="7"/>
  <c r="CK184" i="7"/>
  <c r="CG185" i="7"/>
  <c r="CO185" i="7"/>
  <c r="CK186" i="7"/>
  <c r="CG187" i="7"/>
  <c r="CO187" i="7"/>
  <c r="CK188" i="7"/>
  <c r="CG189" i="7"/>
  <c r="CO189" i="7"/>
  <c r="CK190" i="7"/>
  <c r="CG191" i="7"/>
  <c r="CO191" i="7"/>
  <c r="CK192" i="7"/>
  <c r="CG193" i="7"/>
  <c r="CO193" i="7"/>
  <c r="CK194" i="7"/>
  <c r="CG195" i="7"/>
  <c r="CO195" i="7"/>
  <c r="CK196" i="7"/>
  <c r="CL141" i="7"/>
  <c r="CK142" i="7"/>
  <c r="CH143" i="7"/>
  <c r="CD144" i="7"/>
  <c r="CL144" i="7"/>
  <c r="CH145" i="7"/>
  <c r="CD146" i="7"/>
  <c r="CL146" i="7"/>
  <c r="CH147" i="7"/>
  <c r="CD148" i="7"/>
  <c r="CL148" i="7"/>
  <c r="CH149" i="7"/>
  <c r="CD150" i="7"/>
  <c r="CL150" i="7"/>
  <c r="CH151" i="7"/>
  <c r="CD152" i="7"/>
  <c r="CL152" i="7"/>
  <c r="CH153" i="7"/>
  <c r="CD154" i="7"/>
  <c r="CL154" i="7"/>
  <c r="CH155" i="7"/>
  <c r="CD156" i="7"/>
  <c r="CL156" i="7"/>
  <c r="CH157" i="7"/>
  <c r="CD158" i="7"/>
  <c r="CL158" i="7"/>
  <c r="CH159" i="7"/>
  <c r="CD160" i="7"/>
  <c r="CL160" i="7"/>
  <c r="CH161" i="7"/>
  <c r="CD162" i="7"/>
  <c r="CL162" i="7"/>
  <c r="CH163" i="7"/>
  <c r="CD164" i="7"/>
  <c r="CL164" i="7"/>
  <c r="CH165" i="7"/>
  <c r="CD166" i="7"/>
  <c r="CL166" i="7"/>
  <c r="CH167" i="7"/>
  <c r="CD168" i="7"/>
  <c r="CL168" i="7"/>
  <c r="CH169" i="7"/>
  <c r="CD170" i="7"/>
  <c r="CL170" i="7"/>
  <c r="CH171" i="7"/>
  <c r="CD172" i="7"/>
  <c r="CL172" i="7"/>
  <c r="CH173" i="7"/>
  <c r="CD174" i="7"/>
  <c r="CL174" i="7"/>
  <c r="CH175" i="7"/>
  <c r="CD176" i="7"/>
  <c r="CL176" i="7"/>
  <c r="CH177" i="7"/>
  <c r="CD178" i="7"/>
  <c r="CL178" i="7"/>
  <c r="CH179" i="7"/>
  <c r="CD180" i="7"/>
  <c r="CL180" i="7"/>
  <c r="CH181" i="7"/>
  <c r="CD182" i="7"/>
  <c r="CL182" i="7"/>
  <c r="CH183" i="7"/>
  <c r="CD184" i="7"/>
  <c r="CL184" i="7"/>
  <c r="CH185" i="7"/>
  <c r="CD186" i="7"/>
  <c r="CL186" i="7"/>
  <c r="CH187" i="7"/>
  <c r="CD188" i="7"/>
  <c r="CL188" i="7"/>
  <c r="CH189" i="7"/>
  <c r="CD190" i="7"/>
  <c r="CL190" i="7"/>
  <c r="CH191" i="7"/>
  <c r="CD192" i="7"/>
  <c r="CL192" i="7"/>
  <c r="CH193" i="7"/>
  <c r="CD194" i="7"/>
  <c r="CL194" i="7"/>
  <c r="CH195" i="7"/>
  <c r="CD196" i="7"/>
  <c r="CL196" i="7"/>
  <c r="CN141" i="7"/>
  <c r="CM142" i="7"/>
  <c r="CI143" i="7"/>
  <c r="CE144" i="7"/>
  <c r="CM144" i="7"/>
  <c r="CI145" i="7"/>
  <c r="CE146" i="7"/>
  <c r="CM146" i="7"/>
  <c r="CI147" i="7"/>
  <c r="CE148" i="7"/>
  <c r="CM148" i="7"/>
  <c r="CI149" i="7"/>
  <c r="CE150" i="7"/>
  <c r="CM150" i="7"/>
  <c r="CI151" i="7"/>
  <c r="CE152" i="7"/>
  <c r="CM152" i="7"/>
  <c r="CI153" i="7"/>
  <c r="CE154" i="7"/>
  <c r="CM154" i="7"/>
  <c r="CI155" i="7"/>
  <c r="CE156" i="7"/>
  <c r="CM156" i="7"/>
  <c r="CI157" i="7"/>
  <c r="CE158" i="7"/>
  <c r="CM158" i="7"/>
  <c r="CI159" i="7"/>
  <c r="CE160" i="7"/>
  <c r="CM160" i="7"/>
  <c r="CI161" i="7"/>
  <c r="CE162" i="7"/>
  <c r="CM162" i="7"/>
  <c r="CI163" i="7"/>
  <c r="CE164" i="7"/>
  <c r="CM164" i="7"/>
  <c r="CI165" i="7"/>
  <c r="CE166" i="7"/>
  <c r="CM166" i="7"/>
  <c r="CI167" i="7"/>
  <c r="CE168" i="7"/>
  <c r="CM168" i="7"/>
  <c r="CI169" i="7"/>
  <c r="CE170" i="7"/>
  <c r="CM170" i="7"/>
  <c r="CI171" i="7"/>
  <c r="CE172" i="7"/>
  <c r="CM172" i="7"/>
  <c r="CI173" i="7"/>
  <c r="CE174" i="7"/>
  <c r="CM174" i="7"/>
  <c r="CI175" i="7"/>
  <c r="CE176" i="7"/>
  <c r="CM176" i="7"/>
  <c r="CI177" i="7"/>
  <c r="CE178" i="7"/>
  <c r="CM178" i="7"/>
  <c r="CI179" i="7"/>
  <c r="CE180" i="7"/>
  <c r="CM180" i="7"/>
  <c r="CI181" i="7"/>
  <c r="CE182" i="7"/>
  <c r="CM182" i="7"/>
  <c r="CI183" i="7"/>
  <c r="CE184" i="7"/>
  <c r="CM184" i="7"/>
  <c r="CI185" i="7"/>
  <c r="CE186" i="7"/>
  <c r="CM186" i="7"/>
  <c r="CI187" i="7"/>
  <c r="CE188" i="7"/>
  <c r="CM188" i="7"/>
  <c r="CI189" i="7"/>
  <c r="CE190" i="7"/>
  <c r="CM190" i="7"/>
  <c r="CI191" i="7"/>
  <c r="CE192" i="7"/>
  <c r="CM192" i="7"/>
  <c r="CI193" i="7"/>
  <c r="CE194" i="7"/>
  <c r="CM194" i="7"/>
  <c r="CI195" i="7"/>
  <c r="CE196" i="7"/>
  <c r="CM196" i="7"/>
  <c r="CI197" i="7"/>
  <c r="CE198" i="7"/>
  <c r="CO141" i="7"/>
  <c r="CN142" i="7"/>
  <c r="CJ143" i="7"/>
  <c r="CF144" i="7"/>
  <c r="CN144" i="7"/>
  <c r="CJ145" i="7"/>
  <c r="CF146" i="7"/>
  <c r="CN146" i="7"/>
  <c r="CJ147" i="7"/>
  <c r="CF148" i="7"/>
  <c r="CN148" i="7"/>
  <c r="CJ149" i="7"/>
  <c r="CF150" i="7"/>
  <c r="CN150" i="7"/>
  <c r="CJ151" i="7"/>
  <c r="CF152" i="7"/>
  <c r="CN152" i="7"/>
  <c r="CJ153" i="7"/>
  <c r="CF154" i="7"/>
  <c r="CN154" i="7"/>
  <c r="CJ155" i="7"/>
  <c r="CF156" i="7"/>
  <c r="CN156" i="7"/>
  <c r="CJ157" i="7"/>
  <c r="CF158" i="7"/>
  <c r="CN158" i="7"/>
  <c r="CJ159" i="7"/>
  <c r="CF160" i="7"/>
  <c r="CN160" i="7"/>
  <c r="CJ161" i="7"/>
  <c r="CF162" i="7"/>
  <c r="CN162" i="7"/>
  <c r="CJ163" i="7"/>
  <c r="CF164" i="7"/>
  <c r="CN164" i="7"/>
  <c r="CJ165" i="7"/>
  <c r="CF166" i="7"/>
  <c r="CN166" i="7"/>
  <c r="CJ167" i="7"/>
  <c r="CF168" i="7"/>
  <c r="CN168" i="7"/>
  <c r="CJ169" i="7"/>
  <c r="CF170" i="7"/>
  <c r="CN170" i="7"/>
  <c r="CJ171" i="7"/>
  <c r="CF172" i="7"/>
  <c r="CN172" i="7"/>
  <c r="CJ173" i="7"/>
  <c r="CF174" i="7"/>
  <c r="CN174" i="7"/>
  <c r="CJ175" i="7"/>
  <c r="CF176" i="7"/>
  <c r="CN176" i="7"/>
  <c r="CJ177" i="7"/>
  <c r="CF178" i="7"/>
  <c r="CN178" i="7"/>
  <c r="CJ179" i="7"/>
  <c r="CF180" i="7"/>
  <c r="CN180" i="7"/>
  <c r="CJ181" i="7"/>
  <c r="CF182" i="7"/>
  <c r="CN182" i="7"/>
  <c r="CJ183" i="7"/>
  <c r="CF184" i="7"/>
  <c r="CN184" i="7"/>
  <c r="CJ185" i="7"/>
  <c r="CF186" i="7"/>
  <c r="CN186" i="7"/>
  <c r="CJ187" i="7"/>
  <c r="CF188" i="7"/>
  <c r="CN188" i="7"/>
  <c r="CJ189" i="7"/>
  <c r="CF190" i="7"/>
  <c r="CN190" i="7"/>
  <c r="CJ191" i="7"/>
  <c r="CF192" i="7"/>
  <c r="CN192" i="7"/>
  <c r="CJ193" i="7"/>
  <c r="CF194" i="7"/>
  <c r="CN194" i="7"/>
  <c r="CJ195" i="7"/>
  <c r="CF196" i="7"/>
  <c r="CN196" i="7"/>
  <c r="CJ197" i="7"/>
  <c r="CF198" i="7"/>
  <c r="CN198" i="7"/>
  <c r="CF142" i="7"/>
  <c r="CO142" i="7"/>
  <c r="CK143" i="7"/>
  <c r="CG144" i="7"/>
  <c r="CO144" i="7"/>
  <c r="CK145" i="7"/>
  <c r="CG146" i="7"/>
  <c r="CO146" i="7"/>
  <c r="CK147" i="7"/>
  <c r="CG148" i="7"/>
  <c r="CO148" i="7"/>
  <c r="CK149" i="7"/>
  <c r="CG150" i="7"/>
  <c r="CO150" i="7"/>
  <c r="CK151" i="7"/>
  <c r="CG152" i="7"/>
  <c r="CO152" i="7"/>
  <c r="CK153" i="7"/>
  <c r="CG154" i="7"/>
  <c r="CO154" i="7"/>
  <c r="CK155" i="7"/>
  <c r="CG156" i="7"/>
  <c r="CO156" i="7"/>
  <c r="CK157" i="7"/>
  <c r="CG158" i="7"/>
  <c r="CO158" i="7"/>
  <c r="CK159" i="7"/>
  <c r="CG160" i="7"/>
  <c r="CO160" i="7"/>
  <c r="CK161" i="7"/>
  <c r="CG162" i="7"/>
  <c r="CO162" i="7"/>
  <c r="CK163" i="7"/>
  <c r="CG164" i="7"/>
  <c r="CO164" i="7"/>
  <c r="CK165" i="7"/>
  <c r="CG166" i="7"/>
  <c r="CO166" i="7"/>
  <c r="CK167" i="7"/>
  <c r="CG168" i="7"/>
  <c r="CO168" i="7"/>
  <c r="CK169" i="7"/>
  <c r="CG170" i="7"/>
  <c r="CO170" i="7"/>
  <c r="CK171" i="7"/>
  <c r="CG172" i="7"/>
  <c r="CO172" i="7"/>
  <c r="CK173" i="7"/>
  <c r="CG174" i="7"/>
  <c r="CO174" i="7"/>
  <c r="CK175" i="7"/>
  <c r="CG176" i="7"/>
  <c r="CO176" i="7"/>
  <c r="CK177" i="7"/>
  <c r="CG178" i="7"/>
  <c r="CO178" i="7"/>
  <c r="CK179" i="7"/>
  <c r="CG180" i="7"/>
  <c r="CO180" i="7"/>
  <c r="CK181" i="7"/>
  <c r="CG182" i="7"/>
  <c r="CO182" i="7"/>
  <c r="CK183" i="7"/>
  <c r="CG184" i="7"/>
  <c r="CO184" i="7"/>
  <c r="CK185" i="7"/>
  <c r="CG186" i="7"/>
  <c r="CO186" i="7"/>
  <c r="CK187" i="7"/>
  <c r="CG188" i="7"/>
  <c r="CO188" i="7"/>
  <c r="CK189" i="7"/>
  <c r="CG190" i="7"/>
  <c r="CO190" i="7"/>
  <c r="CK191" i="7"/>
  <c r="CG192" i="7"/>
  <c r="CO192" i="7"/>
  <c r="CK193" i="7"/>
  <c r="CG142" i="7"/>
  <c r="CD143" i="7"/>
  <c r="CL143" i="7"/>
  <c r="CH144" i="7"/>
  <c r="CD145" i="7"/>
  <c r="CL145" i="7"/>
  <c r="CH146" i="7"/>
  <c r="CD147" i="7"/>
  <c r="CL147" i="7"/>
  <c r="CH148" i="7"/>
  <c r="CD149" i="7"/>
  <c r="CL149" i="7"/>
  <c r="CH150" i="7"/>
  <c r="CD151" i="7"/>
  <c r="CL151" i="7"/>
  <c r="CH152" i="7"/>
  <c r="CD153" i="7"/>
  <c r="CL153" i="7"/>
  <c r="CH154" i="7"/>
  <c r="CD155" i="7"/>
  <c r="CL155" i="7"/>
  <c r="CH156" i="7"/>
  <c r="CD157" i="7"/>
  <c r="CL157" i="7"/>
  <c r="CH158" i="7"/>
  <c r="CD159" i="7"/>
  <c r="CL159" i="7"/>
  <c r="CH160" i="7"/>
  <c r="CD161" i="7"/>
  <c r="CL161" i="7"/>
  <c r="CH162" i="7"/>
  <c r="CD163" i="7"/>
  <c r="CL163" i="7"/>
  <c r="CH164" i="7"/>
  <c r="CD165" i="7"/>
  <c r="CL165" i="7"/>
  <c r="CH166" i="7"/>
  <c r="CD167" i="7"/>
  <c r="CL167" i="7"/>
  <c r="CH168" i="7"/>
  <c r="CD169" i="7"/>
  <c r="CL169" i="7"/>
  <c r="CH170" i="7"/>
  <c r="CD171" i="7"/>
  <c r="CL171" i="7"/>
  <c r="CH172" i="7"/>
  <c r="CD173" i="7"/>
  <c r="CL173" i="7"/>
  <c r="CH174" i="7"/>
  <c r="CD175" i="7"/>
  <c r="CL175" i="7"/>
  <c r="CH176" i="7"/>
  <c r="CD177" i="7"/>
  <c r="CL177" i="7"/>
  <c r="CH178" i="7"/>
  <c r="CD179" i="7"/>
  <c r="CL179" i="7"/>
  <c r="CH180" i="7"/>
  <c r="CD181" i="7"/>
  <c r="CL181" i="7"/>
  <c r="CH182" i="7"/>
  <c r="CD183" i="7"/>
  <c r="CL183" i="7"/>
  <c r="CH184" i="7"/>
  <c r="CD185" i="7"/>
  <c r="CL185" i="7"/>
  <c r="CH186" i="7"/>
  <c r="CD187" i="7"/>
  <c r="CL187" i="7"/>
  <c r="CH188" i="7"/>
  <c r="CD189" i="7"/>
  <c r="CL189" i="7"/>
  <c r="CH190" i="7"/>
  <c r="CD191" i="7"/>
  <c r="CL191" i="7"/>
  <c r="CH192" i="7"/>
  <c r="CD193" i="7"/>
  <c r="CL193" i="7"/>
  <c r="CH194" i="7"/>
  <c r="CD195" i="7"/>
  <c r="CL195" i="7"/>
  <c r="CH196" i="7"/>
  <c r="CH142" i="7"/>
  <c r="CE143" i="7"/>
  <c r="CM143" i="7"/>
  <c r="CI144" i="7"/>
  <c r="CE145" i="7"/>
  <c r="CM145" i="7"/>
  <c r="CI146" i="7"/>
  <c r="CE147" i="7"/>
  <c r="CM147" i="7"/>
  <c r="CI148" i="7"/>
  <c r="CE149" i="7"/>
  <c r="CM149" i="7"/>
  <c r="CI150" i="7"/>
  <c r="CE151" i="7"/>
  <c r="CM151" i="7"/>
  <c r="CI152" i="7"/>
  <c r="CE153" i="7"/>
  <c r="CM153" i="7"/>
  <c r="CI154" i="7"/>
  <c r="CE155" i="7"/>
  <c r="CM155" i="7"/>
  <c r="CI156" i="7"/>
  <c r="CE157" i="7"/>
  <c r="CM157" i="7"/>
  <c r="CI158" i="7"/>
  <c r="CE159" i="7"/>
  <c r="CM159" i="7"/>
  <c r="CI160" i="7"/>
  <c r="CE161" i="7"/>
  <c r="CM161" i="7"/>
  <c r="CI162" i="7"/>
  <c r="CE163" i="7"/>
  <c r="CM163" i="7"/>
  <c r="CI164" i="7"/>
  <c r="CE165" i="7"/>
  <c r="CM165" i="7"/>
  <c r="CI166" i="7"/>
  <c r="CE167" i="7"/>
  <c r="CM167" i="7"/>
  <c r="CI168" i="7"/>
  <c r="CE169" i="7"/>
  <c r="CM169" i="7"/>
  <c r="CI170" i="7"/>
  <c r="CE171" i="7"/>
  <c r="CM171" i="7"/>
  <c r="CI172" i="7"/>
  <c r="CE173" i="7"/>
  <c r="CM173" i="7"/>
  <c r="CI174" i="7"/>
  <c r="CE175" i="7"/>
  <c r="CM175" i="7"/>
  <c r="CI176" i="7"/>
  <c r="CE177" i="7"/>
  <c r="CM177" i="7"/>
  <c r="CI178" i="7"/>
  <c r="CE179" i="7"/>
  <c r="CM179" i="7"/>
  <c r="CI180" i="7"/>
  <c r="CE181" i="7"/>
  <c r="CM181" i="7"/>
  <c r="CI182" i="7"/>
  <c r="CE183" i="7"/>
  <c r="CM183" i="7"/>
  <c r="CI184" i="7"/>
  <c r="CE185" i="7"/>
  <c r="CM185" i="7"/>
  <c r="CI186" i="7"/>
  <c r="CE187" i="7"/>
  <c r="CM187" i="7"/>
  <c r="CI188" i="7"/>
  <c r="CE189" i="7"/>
  <c r="CM189" i="7"/>
  <c r="CI190" i="7"/>
  <c r="CE191" i="7"/>
  <c r="CI142" i="7"/>
  <c r="CF143" i="7"/>
  <c r="CN143" i="7"/>
  <c r="CJ144" i="7"/>
  <c r="CF145" i="7"/>
  <c r="CN145" i="7"/>
  <c r="CJ146" i="7"/>
  <c r="CF147" i="7"/>
  <c r="CN147" i="7"/>
  <c r="CJ148" i="7"/>
  <c r="CF149" i="7"/>
  <c r="CN149" i="7"/>
  <c r="CJ150" i="7"/>
  <c r="CF151" i="7"/>
  <c r="CN151" i="7"/>
  <c r="CJ152" i="7"/>
  <c r="CF153" i="7"/>
  <c r="CN153" i="7"/>
  <c r="CJ154" i="7"/>
  <c r="CF155" i="7"/>
  <c r="CN155" i="7"/>
  <c r="CJ156" i="7"/>
  <c r="CF157" i="7"/>
  <c r="CN157" i="7"/>
  <c r="CJ158" i="7"/>
  <c r="CF159" i="7"/>
  <c r="CN159" i="7"/>
  <c r="CJ160" i="7"/>
  <c r="CF161" i="7"/>
  <c r="CN161" i="7"/>
  <c r="CJ162" i="7"/>
  <c r="CF163" i="7"/>
  <c r="CN163" i="7"/>
  <c r="CJ164" i="7"/>
  <c r="CF165" i="7"/>
  <c r="CN165" i="7"/>
  <c r="CJ166" i="7"/>
  <c r="CF167" i="7"/>
  <c r="CN167" i="7"/>
  <c r="CJ168" i="7"/>
  <c r="CF169" i="7"/>
  <c r="CN169" i="7"/>
  <c r="CJ170" i="7"/>
  <c r="CF171" i="7"/>
  <c r="CN171" i="7"/>
  <c r="CJ172" i="7"/>
  <c r="CF173" i="7"/>
  <c r="CN173" i="7"/>
  <c r="CJ174" i="7"/>
  <c r="CF175" i="7"/>
  <c r="CN175" i="7"/>
  <c r="CJ176" i="7"/>
  <c r="CF177" i="7"/>
  <c r="CN177" i="7"/>
  <c r="CJ178" i="7"/>
  <c r="CF179" i="7"/>
  <c r="CN179" i="7"/>
  <c r="CJ180" i="7"/>
  <c r="CF181" i="7"/>
  <c r="CN181" i="7"/>
  <c r="CJ182" i="7"/>
  <c r="CF183" i="7"/>
  <c r="CN183" i="7"/>
  <c r="CJ184" i="7"/>
  <c r="CF185" i="7"/>
  <c r="CN185" i="7"/>
  <c r="CJ186" i="7"/>
  <c r="CF187" i="7"/>
  <c r="CN187" i="7"/>
  <c r="CJ188" i="7"/>
  <c r="CF189" i="7"/>
  <c r="CN189" i="7"/>
  <c r="CJ190" i="7"/>
  <c r="CF191" i="7"/>
  <c r="CN191" i="7"/>
  <c r="CJ192" i="7"/>
  <c r="CF193" i="7"/>
  <c r="CN193" i="7"/>
  <c r="CJ194" i="7"/>
  <c r="CF195" i="7"/>
  <c r="CN195" i="7"/>
  <c r="CJ196" i="7"/>
  <c r="CF197" i="7"/>
  <c r="CN197" i="7"/>
  <c r="CJ198" i="7"/>
  <c r="CE195" i="7"/>
  <c r="CG197" i="7"/>
  <c r="CH198" i="7"/>
  <c r="CF199" i="7"/>
  <c r="CN199" i="7"/>
  <c r="CJ200" i="7"/>
  <c r="CF201" i="7"/>
  <c r="CN201" i="7"/>
  <c r="CJ202" i="7"/>
  <c r="CF203" i="7"/>
  <c r="CN203" i="7"/>
  <c r="CJ204" i="7"/>
  <c r="CF205" i="7"/>
  <c r="CN205" i="7"/>
  <c r="CJ206" i="7"/>
  <c r="CF207" i="7"/>
  <c r="CN207" i="7"/>
  <c r="CJ208" i="7"/>
  <c r="CF209" i="7"/>
  <c r="CN209" i="7"/>
  <c r="CJ210" i="7"/>
  <c r="CF211" i="7"/>
  <c r="CN211" i="7"/>
  <c r="CJ212" i="7"/>
  <c r="CF213" i="7"/>
  <c r="CN213" i="7"/>
  <c r="CJ214" i="7"/>
  <c r="CF215" i="7"/>
  <c r="CN215" i="7"/>
  <c r="CJ216" i="7"/>
  <c r="CF217" i="7"/>
  <c r="CN217" i="7"/>
  <c r="CJ218" i="7"/>
  <c r="CF219" i="7"/>
  <c r="CN219" i="7"/>
  <c r="CJ220" i="7"/>
  <c r="CF221" i="7"/>
  <c r="CN221" i="7"/>
  <c r="CJ222" i="7"/>
  <c r="CF223" i="7"/>
  <c r="CN223" i="7"/>
  <c r="CJ224" i="7"/>
  <c r="CF225" i="7"/>
  <c r="CN225" i="7"/>
  <c r="CJ226" i="7"/>
  <c r="CF227" i="7"/>
  <c r="CN227" i="7"/>
  <c r="CJ228" i="7"/>
  <c r="CF229" i="7"/>
  <c r="CN229" i="7"/>
  <c r="CJ230" i="7"/>
  <c r="CF231" i="7"/>
  <c r="CN231" i="7"/>
  <c r="CJ232" i="7"/>
  <c r="CF233" i="7"/>
  <c r="CN233" i="7"/>
  <c r="CJ234" i="7"/>
  <c r="CF235" i="7"/>
  <c r="CN235" i="7"/>
  <c r="CJ236" i="7"/>
  <c r="CF237" i="7"/>
  <c r="CN237" i="7"/>
  <c r="CJ238" i="7"/>
  <c r="CF239" i="7"/>
  <c r="CN239" i="7"/>
  <c r="CJ240" i="7"/>
  <c r="CF241" i="7"/>
  <c r="CN241" i="7"/>
  <c r="CJ242" i="7"/>
  <c r="CF243" i="7"/>
  <c r="CN243" i="7"/>
  <c r="CJ244" i="7"/>
  <c r="CF245" i="7"/>
  <c r="CN245" i="7"/>
  <c r="CJ246" i="7"/>
  <c r="CF247" i="7"/>
  <c r="CN247" i="7"/>
  <c r="CJ248" i="7"/>
  <c r="CF249" i="7"/>
  <c r="CN249" i="7"/>
  <c r="CJ250" i="7"/>
  <c r="CF251" i="7"/>
  <c r="CN251" i="7"/>
  <c r="CJ252" i="7"/>
  <c r="CF253" i="7"/>
  <c r="CM191" i="7"/>
  <c r="CK195" i="7"/>
  <c r="CH197" i="7"/>
  <c r="CI198" i="7"/>
  <c r="CG199" i="7"/>
  <c r="CO199" i="7"/>
  <c r="CK200" i="7"/>
  <c r="CG201" i="7"/>
  <c r="CO201" i="7"/>
  <c r="CK202" i="7"/>
  <c r="CG203" i="7"/>
  <c r="CO203" i="7"/>
  <c r="CK204" i="7"/>
  <c r="CG205" i="7"/>
  <c r="CO205" i="7"/>
  <c r="CK206" i="7"/>
  <c r="CG207" i="7"/>
  <c r="CO207" i="7"/>
  <c r="CK208" i="7"/>
  <c r="CG209" i="7"/>
  <c r="CO209" i="7"/>
  <c r="CK210" i="7"/>
  <c r="CG211" i="7"/>
  <c r="CO211" i="7"/>
  <c r="CK212" i="7"/>
  <c r="CG213" i="7"/>
  <c r="CO213" i="7"/>
  <c r="CK214" i="7"/>
  <c r="CG215" i="7"/>
  <c r="CO215" i="7"/>
  <c r="CK216" i="7"/>
  <c r="CG217" i="7"/>
  <c r="CO217" i="7"/>
  <c r="CK218" i="7"/>
  <c r="CG219" i="7"/>
  <c r="CO219" i="7"/>
  <c r="CK220" i="7"/>
  <c r="CG221" i="7"/>
  <c r="CO221" i="7"/>
  <c r="CK222" i="7"/>
  <c r="CG223" i="7"/>
  <c r="CO223" i="7"/>
  <c r="CK224" i="7"/>
  <c r="CG225" i="7"/>
  <c r="CO225" i="7"/>
  <c r="CK226" i="7"/>
  <c r="CG227" i="7"/>
  <c r="CO227" i="7"/>
  <c r="CK228" i="7"/>
  <c r="CG229" i="7"/>
  <c r="CO229" i="7"/>
  <c r="CK230" i="7"/>
  <c r="CG231" i="7"/>
  <c r="CO231" i="7"/>
  <c r="CK232" i="7"/>
  <c r="CG233" i="7"/>
  <c r="CO233" i="7"/>
  <c r="CK234" i="7"/>
  <c r="CG235" i="7"/>
  <c r="CO235" i="7"/>
  <c r="CK236" i="7"/>
  <c r="CG237" i="7"/>
  <c r="CO237" i="7"/>
  <c r="CK238" i="7"/>
  <c r="CG239" i="7"/>
  <c r="CO239" i="7"/>
  <c r="CK240" i="7"/>
  <c r="CI192" i="7"/>
  <c r="CM195" i="7"/>
  <c r="CK197" i="7"/>
  <c r="CK198" i="7"/>
  <c r="CH199" i="7"/>
  <c r="CD200" i="7"/>
  <c r="CL200" i="7"/>
  <c r="CH201" i="7"/>
  <c r="CD202" i="7"/>
  <c r="CL202" i="7"/>
  <c r="CH203" i="7"/>
  <c r="CD204" i="7"/>
  <c r="CL204" i="7"/>
  <c r="CH205" i="7"/>
  <c r="CD206" i="7"/>
  <c r="CL206" i="7"/>
  <c r="CH207" i="7"/>
  <c r="CD208" i="7"/>
  <c r="CL208" i="7"/>
  <c r="CH209" i="7"/>
  <c r="CD210" i="7"/>
  <c r="CL210" i="7"/>
  <c r="CH211" i="7"/>
  <c r="CD212" i="7"/>
  <c r="CL212" i="7"/>
  <c r="CH213" i="7"/>
  <c r="CD214" i="7"/>
  <c r="CL214" i="7"/>
  <c r="CH215" i="7"/>
  <c r="CD216" i="7"/>
  <c r="CL216" i="7"/>
  <c r="CH217" i="7"/>
  <c r="CD218" i="7"/>
  <c r="CL218" i="7"/>
  <c r="CH219" i="7"/>
  <c r="CD220" i="7"/>
  <c r="CL220" i="7"/>
  <c r="CH221" i="7"/>
  <c r="CD222" i="7"/>
  <c r="CL222" i="7"/>
  <c r="CH223" i="7"/>
  <c r="CD224" i="7"/>
  <c r="CL224" i="7"/>
  <c r="CH225" i="7"/>
  <c r="CD226" i="7"/>
  <c r="CL226" i="7"/>
  <c r="CH227" i="7"/>
  <c r="CD228" i="7"/>
  <c r="CL228" i="7"/>
  <c r="CH229" i="7"/>
  <c r="CD230" i="7"/>
  <c r="CL230" i="7"/>
  <c r="CH231" i="7"/>
  <c r="CD232" i="7"/>
  <c r="CL232" i="7"/>
  <c r="CH233" i="7"/>
  <c r="CD234" i="7"/>
  <c r="CL234" i="7"/>
  <c r="CH235" i="7"/>
  <c r="CD236" i="7"/>
  <c r="CL236" i="7"/>
  <c r="CH237" i="7"/>
  <c r="CD238" i="7"/>
  <c r="CL238" i="7"/>
  <c r="CH239" i="7"/>
  <c r="CD240" i="7"/>
  <c r="CL240" i="7"/>
  <c r="CE193" i="7"/>
  <c r="CG196" i="7"/>
  <c r="CL197" i="7"/>
  <c r="CL198" i="7"/>
  <c r="CI199" i="7"/>
  <c r="CE200" i="7"/>
  <c r="CM200" i="7"/>
  <c r="CI201" i="7"/>
  <c r="CE202" i="7"/>
  <c r="CM202" i="7"/>
  <c r="CI203" i="7"/>
  <c r="CE204" i="7"/>
  <c r="CM204" i="7"/>
  <c r="CI205" i="7"/>
  <c r="CE206" i="7"/>
  <c r="CM206" i="7"/>
  <c r="CI207" i="7"/>
  <c r="CE208" i="7"/>
  <c r="CM208" i="7"/>
  <c r="CI209" i="7"/>
  <c r="CE210" i="7"/>
  <c r="CM210" i="7"/>
  <c r="CI211" i="7"/>
  <c r="CE212" i="7"/>
  <c r="CM212" i="7"/>
  <c r="CI213" i="7"/>
  <c r="CE214" i="7"/>
  <c r="CM214" i="7"/>
  <c r="CI215" i="7"/>
  <c r="CE216" i="7"/>
  <c r="CM216" i="7"/>
  <c r="CI217" i="7"/>
  <c r="CE218" i="7"/>
  <c r="CM218" i="7"/>
  <c r="CI219" i="7"/>
  <c r="CE220" i="7"/>
  <c r="CM220" i="7"/>
  <c r="CI221" i="7"/>
  <c r="CE222" i="7"/>
  <c r="CM222" i="7"/>
  <c r="CI223" i="7"/>
  <c r="CE224" i="7"/>
  <c r="CM224" i="7"/>
  <c r="CI225" i="7"/>
  <c r="CE226" i="7"/>
  <c r="CM226" i="7"/>
  <c r="CI227" i="7"/>
  <c r="CE228" i="7"/>
  <c r="CM228" i="7"/>
  <c r="CI229" i="7"/>
  <c r="CE230" i="7"/>
  <c r="CM230" i="7"/>
  <c r="CI231" i="7"/>
  <c r="CE232" i="7"/>
  <c r="CM232" i="7"/>
  <c r="CI233" i="7"/>
  <c r="CE234" i="7"/>
  <c r="CM234" i="7"/>
  <c r="CI235" i="7"/>
  <c r="CE236" i="7"/>
  <c r="CM236" i="7"/>
  <c r="CI237" i="7"/>
  <c r="CE238" i="7"/>
  <c r="CM238" i="7"/>
  <c r="CI239" i="7"/>
  <c r="CE240" i="7"/>
  <c r="CM240" i="7"/>
  <c r="CI241" i="7"/>
  <c r="CE242" i="7"/>
  <c r="CM242" i="7"/>
  <c r="CI243" i="7"/>
  <c r="CE244" i="7"/>
  <c r="CM244" i="7"/>
  <c r="CI245" i="7"/>
  <c r="CM193" i="7"/>
  <c r="CI196" i="7"/>
  <c r="CM197" i="7"/>
  <c r="CM198" i="7"/>
  <c r="CJ199" i="7"/>
  <c r="CF200" i="7"/>
  <c r="CN200" i="7"/>
  <c r="CJ201" i="7"/>
  <c r="CF202" i="7"/>
  <c r="CN202" i="7"/>
  <c r="CJ203" i="7"/>
  <c r="CF204" i="7"/>
  <c r="CN204" i="7"/>
  <c r="CJ205" i="7"/>
  <c r="CF206" i="7"/>
  <c r="CN206" i="7"/>
  <c r="CJ207" i="7"/>
  <c r="CF208" i="7"/>
  <c r="CN208" i="7"/>
  <c r="CJ209" i="7"/>
  <c r="CF210" i="7"/>
  <c r="CN210" i="7"/>
  <c r="CJ211" i="7"/>
  <c r="CF212" i="7"/>
  <c r="CN212" i="7"/>
  <c r="CJ213" i="7"/>
  <c r="CF214" i="7"/>
  <c r="CN214" i="7"/>
  <c r="CJ215" i="7"/>
  <c r="CF216" i="7"/>
  <c r="CN216" i="7"/>
  <c r="CJ217" i="7"/>
  <c r="CF218" i="7"/>
  <c r="CN218" i="7"/>
  <c r="CJ219" i="7"/>
  <c r="CF220" i="7"/>
  <c r="CN220" i="7"/>
  <c r="CJ221" i="7"/>
  <c r="CF222" i="7"/>
  <c r="CN222" i="7"/>
  <c r="CJ223" i="7"/>
  <c r="CF224" i="7"/>
  <c r="CN224" i="7"/>
  <c r="CJ225" i="7"/>
  <c r="CF226" i="7"/>
  <c r="CN226" i="7"/>
  <c r="CJ227" i="7"/>
  <c r="CF228" i="7"/>
  <c r="CN228" i="7"/>
  <c r="CJ229" i="7"/>
  <c r="CF230" i="7"/>
  <c r="CN230" i="7"/>
  <c r="CJ231" i="7"/>
  <c r="CF232" i="7"/>
  <c r="CN232" i="7"/>
  <c r="CJ233" i="7"/>
  <c r="CF234" i="7"/>
  <c r="CN234" i="7"/>
  <c r="CJ235" i="7"/>
  <c r="CF236" i="7"/>
  <c r="CN236" i="7"/>
  <c r="CJ237" i="7"/>
  <c r="CF238" i="7"/>
  <c r="CN238" i="7"/>
  <c r="CJ239" i="7"/>
  <c r="CF240" i="7"/>
  <c r="CN240" i="7"/>
  <c r="CJ241" i="7"/>
  <c r="CF242" i="7"/>
  <c r="CN242" i="7"/>
  <c r="CJ243" i="7"/>
  <c r="CF244" i="7"/>
  <c r="CN244" i="7"/>
  <c r="CJ245" i="7"/>
  <c r="CF246" i="7"/>
  <c r="CN246" i="7"/>
  <c r="CJ247" i="7"/>
  <c r="CF248" i="7"/>
  <c r="CN248" i="7"/>
  <c r="CJ249" i="7"/>
  <c r="CF250" i="7"/>
  <c r="CN250" i="7"/>
  <c r="CJ251" i="7"/>
  <c r="CF252" i="7"/>
  <c r="CN252" i="7"/>
  <c r="CJ253" i="7"/>
  <c r="CG194" i="7"/>
  <c r="CO196" i="7"/>
  <c r="CO197" i="7"/>
  <c r="CO198" i="7"/>
  <c r="CK199" i="7"/>
  <c r="CG200" i="7"/>
  <c r="CO200" i="7"/>
  <c r="CK201" i="7"/>
  <c r="CG202" i="7"/>
  <c r="CO202" i="7"/>
  <c r="CK203" i="7"/>
  <c r="CG204" i="7"/>
  <c r="CO204" i="7"/>
  <c r="CK205" i="7"/>
  <c r="CG206" i="7"/>
  <c r="CO206" i="7"/>
  <c r="CK207" i="7"/>
  <c r="CG208" i="7"/>
  <c r="CO208" i="7"/>
  <c r="CK209" i="7"/>
  <c r="CG210" i="7"/>
  <c r="CO210" i="7"/>
  <c r="CK211" i="7"/>
  <c r="CG212" i="7"/>
  <c r="CO212" i="7"/>
  <c r="CK213" i="7"/>
  <c r="CG214" i="7"/>
  <c r="CO214" i="7"/>
  <c r="CK215" i="7"/>
  <c r="CG216" i="7"/>
  <c r="CO216" i="7"/>
  <c r="CK217" i="7"/>
  <c r="CG218" i="7"/>
  <c r="CO218" i="7"/>
  <c r="CK219" i="7"/>
  <c r="CG220" i="7"/>
  <c r="CO220" i="7"/>
  <c r="CK221" i="7"/>
  <c r="CG222" i="7"/>
  <c r="CO222" i="7"/>
  <c r="CK223" i="7"/>
  <c r="CG224" i="7"/>
  <c r="CO224" i="7"/>
  <c r="CK225" i="7"/>
  <c r="CG226" i="7"/>
  <c r="CO226" i="7"/>
  <c r="CK227" i="7"/>
  <c r="CG228" i="7"/>
  <c r="CO228" i="7"/>
  <c r="CK229" i="7"/>
  <c r="CG230" i="7"/>
  <c r="CO230" i="7"/>
  <c r="CK231" i="7"/>
  <c r="CG232" i="7"/>
  <c r="CO232" i="7"/>
  <c r="CK233" i="7"/>
  <c r="CG234" i="7"/>
  <c r="CO234" i="7"/>
  <c r="CK235" i="7"/>
  <c r="CG236" i="7"/>
  <c r="CO236" i="7"/>
  <c r="CK237" i="7"/>
  <c r="CG238" i="7"/>
  <c r="CO238" i="7"/>
  <c r="CK239" i="7"/>
  <c r="CG240" i="7"/>
  <c r="CI194" i="7"/>
  <c r="CD197" i="7"/>
  <c r="CD198" i="7"/>
  <c r="CD199" i="7"/>
  <c r="CL199" i="7"/>
  <c r="CH200" i="7"/>
  <c r="CD201" i="7"/>
  <c r="CL201" i="7"/>
  <c r="CH202" i="7"/>
  <c r="CD203" i="7"/>
  <c r="CL203" i="7"/>
  <c r="CH204" i="7"/>
  <c r="CD205" i="7"/>
  <c r="CL205" i="7"/>
  <c r="CH206" i="7"/>
  <c r="CD207" i="7"/>
  <c r="CL207" i="7"/>
  <c r="CH208" i="7"/>
  <c r="CD209" i="7"/>
  <c r="CL209" i="7"/>
  <c r="CH210" i="7"/>
  <c r="CD211" i="7"/>
  <c r="CL211" i="7"/>
  <c r="CH212" i="7"/>
  <c r="CD213" i="7"/>
  <c r="CL213" i="7"/>
  <c r="CH214" i="7"/>
  <c r="CD215" i="7"/>
  <c r="CL215" i="7"/>
  <c r="CH216" i="7"/>
  <c r="CD217" i="7"/>
  <c r="CL217" i="7"/>
  <c r="CH218" i="7"/>
  <c r="CD219" i="7"/>
  <c r="CL219" i="7"/>
  <c r="CH220" i="7"/>
  <c r="CD221" i="7"/>
  <c r="CL221" i="7"/>
  <c r="CH222" i="7"/>
  <c r="CD223" i="7"/>
  <c r="CL223" i="7"/>
  <c r="CH224" i="7"/>
  <c r="CD225" i="7"/>
  <c r="CL225" i="7"/>
  <c r="CH226" i="7"/>
  <c r="CD227" i="7"/>
  <c r="CL227" i="7"/>
  <c r="CH228" i="7"/>
  <c r="CD229" i="7"/>
  <c r="CL229" i="7"/>
  <c r="CH230" i="7"/>
  <c r="CD231" i="7"/>
  <c r="CL231" i="7"/>
  <c r="CH232" i="7"/>
  <c r="CD233" i="7"/>
  <c r="CL233" i="7"/>
  <c r="CH234" i="7"/>
  <c r="CD235" i="7"/>
  <c r="CL235" i="7"/>
  <c r="CH236" i="7"/>
  <c r="CD237" i="7"/>
  <c r="CL237" i="7"/>
  <c r="CH238" i="7"/>
  <c r="CD239" i="7"/>
  <c r="CL239" i="7"/>
  <c r="CH240" i="7"/>
  <c r="CD241" i="7"/>
  <c r="CL241" i="7"/>
  <c r="CH242" i="7"/>
  <c r="CD243" i="7"/>
  <c r="CL243" i="7"/>
  <c r="CH244" i="7"/>
  <c r="CD245" i="7"/>
  <c r="CL245" i="7"/>
  <c r="CH246" i="7"/>
  <c r="CD247" i="7"/>
  <c r="CL247" i="7"/>
  <c r="CH248" i="7"/>
  <c r="CD249" i="7"/>
  <c r="CL249" i="7"/>
  <c r="CH250" i="7"/>
  <c r="CD251" i="7"/>
  <c r="CL251" i="7"/>
  <c r="CH252" i="7"/>
  <c r="CD253" i="7"/>
  <c r="CO194" i="7"/>
  <c r="CE197" i="7"/>
  <c r="CG198" i="7"/>
  <c r="CE199" i="7"/>
  <c r="CM199" i="7"/>
  <c r="CI200" i="7"/>
  <c r="CE201" i="7"/>
  <c r="CM201" i="7"/>
  <c r="CI202" i="7"/>
  <c r="CE203" i="7"/>
  <c r="CM203" i="7"/>
  <c r="CI204" i="7"/>
  <c r="CE205" i="7"/>
  <c r="CM205" i="7"/>
  <c r="CI206" i="7"/>
  <c r="CE207" i="7"/>
  <c r="CM207" i="7"/>
  <c r="CI208" i="7"/>
  <c r="CE209" i="7"/>
  <c r="CM209" i="7"/>
  <c r="CI210" i="7"/>
  <c r="CE211" i="7"/>
  <c r="CM211" i="7"/>
  <c r="CI212" i="7"/>
  <c r="CE213" i="7"/>
  <c r="CM213" i="7"/>
  <c r="CI214" i="7"/>
  <c r="CE215" i="7"/>
  <c r="CM215" i="7"/>
  <c r="CI216" i="7"/>
  <c r="CE217" i="7"/>
  <c r="CM217" i="7"/>
  <c r="CI218" i="7"/>
  <c r="CE219" i="7"/>
  <c r="CM219" i="7"/>
  <c r="CI220" i="7"/>
  <c r="CE221" i="7"/>
  <c r="CM221" i="7"/>
  <c r="CI222" i="7"/>
  <c r="CE223" i="7"/>
  <c r="CM223" i="7"/>
  <c r="CI224" i="7"/>
  <c r="CE225" i="7"/>
  <c r="CM225" i="7"/>
  <c r="CI226" i="7"/>
  <c r="CE227" i="7"/>
  <c r="CM227" i="7"/>
  <c r="CI228" i="7"/>
  <c r="CE229" i="7"/>
  <c r="CM229" i="7"/>
  <c r="CI230" i="7"/>
  <c r="CE231" i="7"/>
  <c r="CM231" i="7"/>
  <c r="CI232" i="7"/>
  <c r="CE233" i="7"/>
  <c r="CM233" i="7"/>
  <c r="CI234" i="7"/>
  <c r="CE235" i="7"/>
  <c r="CM235" i="7"/>
  <c r="CI236" i="7"/>
  <c r="CE237" i="7"/>
  <c r="CM237" i="7"/>
  <c r="CI238" i="7"/>
  <c r="CE239" i="7"/>
  <c r="CM239" i="7"/>
  <c r="CI240" i="7"/>
  <c r="CE241" i="7"/>
  <c r="CG242" i="7"/>
  <c r="CK243" i="7"/>
  <c r="CO244" i="7"/>
  <c r="CE246" i="7"/>
  <c r="CG247" i="7"/>
  <c r="CG248" i="7"/>
  <c r="CH249" i="7"/>
  <c r="CI250" i="7"/>
  <c r="CI251" i="7"/>
  <c r="CK252" i="7"/>
  <c r="CK253" i="7"/>
  <c r="CG254" i="7"/>
  <c r="CO254" i="7"/>
  <c r="CK255" i="7"/>
  <c r="CG256" i="7"/>
  <c r="CO256" i="7"/>
  <c r="CK257" i="7"/>
  <c r="CG258" i="7"/>
  <c r="CO258" i="7"/>
  <c r="CK259" i="7"/>
  <c r="CG260" i="7"/>
  <c r="CO260" i="7"/>
  <c r="CK261" i="7"/>
  <c r="CG262" i="7"/>
  <c r="CO262" i="7"/>
  <c r="CK263" i="7"/>
  <c r="CG264" i="7"/>
  <c r="CO264" i="7"/>
  <c r="CK265" i="7"/>
  <c r="CG266" i="7"/>
  <c r="CO266" i="7"/>
  <c r="CK267" i="7"/>
  <c r="CG268" i="7"/>
  <c r="CO268" i="7"/>
  <c r="CK269" i="7"/>
  <c r="CG270" i="7"/>
  <c r="CO270" i="7"/>
  <c r="CK271" i="7"/>
  <c r="CG272" i="7"/>
  <c r="CO272" i="7"/>
  <c r="CK273" i="7"/>
  <c r="CG274" i="7"/>
  <c r="CO274" i="7"/>
  <c r="CK275" i="7"/>
  <c r="CG276" i="7"/>
  <c r="CO276" i="7"/>
  <c r="CK277" i="7"/>
  <c r="CG278" i="7"/>
  <c r="CO278" i="7"/>
  <c r="CK279" i="7"/>
  <c r="CG280" i="7"/>
  <c r="CO280" i="7"/>
  <c r="CK281" i="7"/>
  <c r="CG282" i="7"/>
  <c r="CO282" i="7"/>
  <c r="CK283" i="7"/>
  <c r="CG284" i="7"/>
  <c r="CO284" i="7"/>
  <c r="CK285" i="7"/>
  <c r="CG286" i="7"/>
  <c r="CO286" i="7"/>
  <c r="CK287" i="7"/>
  <c r="CG288" i="7"/>
  <c r="CO288" i="7"/>
  <c r="CK289" i="7"/>
  <c r="CG290" i="7"/>
  <c r="CO290" i="7"/>
  <c r="CK291" i="7"/>
  <c r="CG292" i="7"/>
  <c r="CO292" i="7"/>
  <c r="CK293" i="7"/>
  <c r="CG294" i="7"/>
  <c r="CO294" i="7"/>
  <c r="CK295" i="7"/>
  <c r="CG296" i="7"/>
  <c r="CO296" i="7"/>
  <c r="CK297" i="7"/>
  <c r="CG298" i="7"/>
  <c r="CO298" i="7"/>
  <c r="CK299" i="7"/>
  <c r="CG300" i="7"/>
  <c r="CO300" i="7"/>
  <c r="CK301" i="7"/>
  <c r="CG302" i="7"/>
  <c r="CO302" i="7"/>
  <c r="CO240" i="7"/>
  <c r="CI242" i="7"/>
  <c r="CM243" i="7"/>
  <c r="CE245" i="7"/>
  <c r="CG246" i="7"/>
  <c r="CH247" i="7"/>
  <c r="CI248" i="7"/>
  <c r="CI249" i="7"/>
  <c r="CK250" i="7"/>
  <c r="CK251" i="7"/>
  <c r="CL252" i="7"/>
  <c r="CL253" i="7"/>
  <c r="CH254" i="7"/>
  <c r="CD255" i="7"/>
  <c r="CL255" i="7"/>
  <c r="CH256" i="7"/>
  <c r="CD257" i="7"/>
  <c r="CL257" i="7"/>
  <c r="CH258" i="7"/>
  <c r="CD259" i="7"/>
  <c r="CL259" i="7"/>
  <c r="CH260" i="7"/>
  <c r="CD261" i="7"/>
  <c r="CL261" i="7"/>
  <c r="CH262" i="7"/>
  <c r="CD263" i="7"/>
  <c r="CL263" i="7"/>
  <c r="CH264" i="7"/>
  <c r="CD265" i="7"/>
  <c r="CL265" i="7"/>
  <c r="CH266" i="7"/>
  <c r="CD267" i="7"/>
  <c r="CL267" i="7"/>
  <c r="CH268" i="7"/>
  <c r="CD269" i="7"/>
  <c r="CL269" i="7"/>
  <c r="CH270" i="7"/>
  <c r="CD271" i="7"/>
  <c r="CL271" i="7"/>
  <c r="CH272" i="7"/>
  <c r="CD273" i="7"/>
  <c r="CL273" i="7"/>
  <c r="CH274" i="7"/>
  <c r="CD275" i="7"/>
  <c r="CL275" i="7"/>
  <c r="CH276" i="7"/>
  <c r="CD277" i="7"/>
  <c r="CL277" i="7"/>
  <c r="CH278" i="7"/>
  <c r="CD279" i="7"/>
  <c r="CL279" i="7"/>
  <c r="CH280" i="7"/>
  <c r="CD281" i="7"/>
  <c r="CL281" i="7"/>
  <c r="CH282" i="7"/>
  <c r="CD283" i="7"/>
  <c r="CL283" i="7"/>
  <c r="CH284" i="7"/>
  <c r="CD285" i="7"/>
  <c r="CL285" i="7"/>
  <c r="CH286" i="7"/>
  <c r="CD287" i="7"/>
  <c r="CL287" i="7"/>
  <c r="CH288" i="7"/>
  <c r="CD289" i="7"/>
  <c r="CG241" i="7"/>
  <c r="CK242" i="7"/>
  <c r="CO243" i="7"/>
  <c r="CG245" i="7"/>
  <c r="CI246" i="7"/>
  <c r="CI247" i="7"/>
  <c r="CK248" i="7"/>
  <c r="CK249" i="7"/>
  <c r="CL250" i="7"/>
  <c r="CM251" i="7"/>
  <c r="CM252" i="7"/>
  <c r="CM253" i="7"/>
  <c r="CI254" i="7"/>
  <c r="CE255" i="7"/>
  <c r="CM255" i="7"/>
  <c r="CI256" i="7"/>
  <c r="CE257" i="7"/>
  <c r="CM257" i="7"/>
  <c r="CI258" i="7"/>
  <c r="CE259" i="7"/>
  <c r="CM259" i="7"/>
  <c r="CI260" i="7"/>
  <c r="CE261" i="7"/>
  <c r="CM261" i="7"/>
  <c r="CI262" i="7"/>
  <c r="CE263" i="7"/>
  <c r="CM263" i="7"/>
  <c r="CI264" i="7"/>
  <c r="CE265" i="7"/>
  <c r="CM265" i="7"/>
  <c r="CI266" i="7"/>
  <c r="CE267" i="7"/>
  <c r="CM267" i="7"/>
  <c r="CI268" i="7"/>
  <c r="CE269" i="7"/>
  <c r="CM269" i="7"/>
  <c r="CI270" i="7"/>
  <c r="CE271" i="7"/>
  <c r="CM271" i="7"/>
  <c r="CI272" i="7"/>
  <c r="CE273" i="7"/>
  <c r="CM273" i="7"/>
  <c r="CI274" i="7"/>
  <c r="CE275" i="7"/>
  <c r="CM275" i="7"/>
  <c r="CI276" i="7"/>
  <c r="CE277" i="7"/>
  <c r="CM277" i="7"/>
  <c r="CI278" i="7"/>
  <c r="CE279" i="7"/>
  <c r="CM279" i="7"/>
  <c r="CI280" i="7"/>
  <c r="CE281" i="7"/>
  <c r="CM281" i="7"/>
  <c r="CI282" i="7"/>
  <c r="CE283" i="7"/>
  <c r="CM283" i="7"/>
  <c r="CI284" i="7"/>
  <c r="CE285" i="7"/>
  <c r="CM285" i="7"/>
  <c r="CI286" i="7"/>
  <c r="CE287" i="7"/>
  <c r="CM287" i="7"/>
  <c r="CI288" i="7"/>
  <c r="CE289" i="7"/>
  <c r="CM289" i="7"/>
  <c r="CI290" i="7"/>
  <c r="CE291" i="7"/>
  <c r="CM291" i="7"/>
  <c r="CI292" i="7"/>
  <c r="CE293" i="7"/>
  <c r="CM293" i="7"/>
  <c r="CI294" i="7"/>
  <c r="CE295" i="7"/>
  <c r="CM295" i="7"/>
  <c r="CI296" i="7"/>
  <c r="CH241" i="7"/>
  <c r="CL242" i="7"/>
  <c r="CD244" i="7"/>
  <c r="CH245" i="7"/>
  <c r="CK246" i="7"/>
  <c r="CK247" i="7"/>
  <c r="CL248" i="7"/>
  <c r="CM249" i="7"/>
  <c r="CM250" i="7"/>
  <c r="CO251" i="7"/>
  <c r="CO252" i="7"/>
  <c r="CN253" i="7"/>
  <c r="CJ254" i="7"/>
  <c r="CF255" i="7"/>
  <c r="CN255" i="7"/>
  <c r="CJ256" i="7"/>
  <c r="CF257" i="7"/>
  <c r="CN257" i="7"/>
  <c r="CJ258" i="7"/>
  <c r="CF259" i="7"/>
  <c r="CN259" i="7"/>
  <c r="CJ260" i="7"/>
  <c r="CF261" i="7"/>
  <c r="CN261" i="7"/>
  <c r="CJ262" i="7"/>
  <c r="CF263" i="7"/>
  <c r="CN263" i="7"/>
  <c r="CJ264" i="7"/>
  <c r="CF265" i="7"/>
  <c r="CN265" i="7"/>
  <c r="CJ266" i="7"/>
  <c r="CF267" i="7"/>
  <c r="CN267" i="7"/>
  <c r="CJ268" i="7"/>
  <c r="CF269" i="7"/>
  <c r="CN269" i="7"/>
  <c r="CJ270" i="7"/>
  <c r="CF271" i="7"/>
  <c r="CN271" i="7"/>
  <c r="CJ272" i="7"/>
  <c r="CF273" i="7"/>
  <c r="CN273" i="7"/>
  <c r="CJ274" i="7"/>
  <c r="CF275" i="7"/>
  <c r="CN275" i="7"/>
  <c r="CJ276" i="7"/>
  <c r="CF277" i="7"/>
  <c r="CN277" i="7"/>
  <c r="CJ278" i="7"/>
  <c r="CF279" i="7"/>
  <c r="CN279" i="7"/>
  <c r="CJ280" i="7"/>
  <c r="CF281" i="7"/>
  <c r="CN281" i="7"/>
  <c r="CJ282" i="7"/>
  <c r="CF283" i="7"/>
  <c r="CN283" i="7"/>
  <c r="CJ284" i="7"/>
  <c r="CF285" i="7"/>
  <c r="CN285" i="7"/>
  <c r="CJ286" i="7"/>
  <c r="CF287" i="7"/>
  <c r="CK241" i="7"/>
  <c r="CO242" i="7"/>
  <c r="CG244" i="7"/>
  <c r="CK245" i="7"/>
  <c r="CL246" i="7"/>
  <c r="CM247" i="7"/>
  <c r="CM248" i="7"/>
  <c r="CO249" i="7"/>
  <c r="CO250" i="7"/>
  <c r="CD252" i="7"/>
  <c r="CE253" i="7"/>
  <c r="CO253" i="7"/>
  <c r="CK254" i="7"/>
  <c r="CG255" i="7"/>
  <c r="CO255" i="7"/>
  <c r="CK256" i="7"/>
  <c r="CG257" i="7"/>
  <c r="CO257" i="7"/>
  <c r="CK258" i="7"/>
  <c r="CG259" i="7"/>
  <c r="CO259" i="7"/>
  <c r="CK260" i="7"/>
  <c r="CG261" i="7"/>
  <c r="CO261" i="7"/>
  <c r="CK262" i="7"/>
  <c r="CG263" i="7"/>
  <c r="CO263" i="7"/>
  <c r="CK264" i="7"/>
  <c r="CG265" i="7"/>
  <c r="CO265" i="7"/>
  <c r="CK266" i="7"/>
  <c r="CG267" i="7"/>
  <c r="CO267" i="7"/>
  <c r="CK268" i="7"/>
  <c r="CG269" i="7"/>
  <c r="CO269" i="7"/>
  <c r="CK270" i="7"/>
  <c r="CG271" i="7"/>
  <c r="CO271" i="7"/>
  <c r="CK272" i="7"/>
  <c r="CG273" i="7"/>
  <c r="CO273" i="7"/>
  <c r="CK274" i="7"/>
  <c r="CG275" i="7"/>
  <c r="CO275" i="7"/>
  <c r="CK276" i="7"/>
  <c r="CG277" i="7"/>
  <c r="CO277" i="7"/>
  <c r="CK278" i="7"/>
  <c r="CG279" i="7"/>
  <c r="CO279" i="7"/>
  <c r="CK280" i="7"/>
  <c r="CG281" i="7"/>
  <c r="CO281" i="7"/>
  <c r="CK282" i="7"/>
  <c r="CG283" i="7"/>
  <c r="CO283" i="7"/>
  <c r="CK284" i="7"/>
  <c r="CG285" i="7"/>
  <c r="CO285" i="7"/>
  <c r="CK286" i="7"/>
  <c r="CG287" i="7"/>
  <c r="CM241" i="7"/>
  <c r="CE243" i="7"/>
  <c r="CI244" i="7"/>
  <c r="CM245" i="7"/>
  <c r="CM246" i="7"/>
  <c r="CO247" i="7"/>
  <c r="CO248" i="7"/>
  <c r="CD250" i="7"/>
  <c r="CE251" i="7"/>
  <c r="CE252" i="7"/>
  <c r="CG253" i="7"/>
  <c r="CD254" i="7"/>
  <c r="CL254" i="7"/>
  <c r="CH255" i="7"/>
  <c r="CD256" i="7"/>
  <c r="CL256" i="7"/>
  <c r="CH257" i="7"/>
  <c r="CD258" i="7"/>
  <c r="CL258" i="7"/>
  <c r="CH259" i="7"/>
  <c r="CD260" i="7"/>
  <c r="CL260" i="7"/>
  <c r="CH261" i="7"/>
  <c r="CD262" i="7"/>
  <c r="CL262" i="7"/>
  <c r="CH263" i="7"/>
  <c r="CD264" i="7"/>
  <c r="CL264" i="7"/>
  <c r="CH265" i="7"/>
  <c r="CD266" i="7"/>
  <c r="CL266" i="7"/>
  <c r="CH267" i="7"/>
  <c r="CD268" i="7"/>
  <c r="CL268" i="7"/>
  <c r="CH269" i="7"/>
  <c r="CD270" i="7"/>
  <c r="CL270" i="7"/>
  <c r="CH271" i="7"/>
  <c r="CD272" i="7"/>
  <c r="CL272" i="7"/>
  <c r="CH273" i="7"/>
  <c r="CD274" i="7"/>
  <c r="CL274" i="7"/>
  <c r="CH275" i="7"/>
  <c r="CD276" i="7"/>
  <c r="CL276" i="7"/>
  <c r="CH277" i="7"/>
  <c r="CD278" i="7"/>
  <c r="CL278" i="7"/>
  <c r="CH279" i="7"/>
  <c r="CD280" i="7"/>
  <c r="CL280" i="7"/>
  <c r="CH281" i="7"/>
  <c r="CD282" i="7"/>
  <c r="CL282" i="7"/>
  <c r="CH283" i="7"/>
  <c r="CD284" i="7"/>
  <c r="CL284" i="7"/>
  <c r="CH285" i="7"/>
  <c r="CD286" i="7"/>
  <c r="CL286" i="7"/>
  <c r="CH287" i="7"/>
  <c r="CD288" i="7"/>
  <c r="CL288" i="7"/>
  <c r="CH289" i="7"/>
  <c r="CD290" i="7"/>
  <c r="CL290" i="7"/>
  <c r="CH291" i="7"/>
  <c r="CD292" i="7"/>
  <c r="CL292" i="7"/>
  <c r="CH293" i="7"/>
  <c r="CD294" i="7"/>
  <c r="CL294" i="7"/>
  <c r="CH295" i="7"/>
  <c r="CD296" i="7"/>
  <c r="CL296" i="7"/>
  <c r="CH297" i="7"/>
  <c r="CD298" i="7"/>
  <c r="CL298" i="7"/>
  <c r="CH299" i="7"/>
  <c r="CD300" i="7"/>
  <c r="CL300" i="7"/>
  <c r="CH301" i="7"/>
  <c r="CD302" i="7"/>
  <c r="CL302" i="7"/>
  <c r="CO241" i="7"/>
  <c r="CG243" i="7"/>
  <c r="CK244" i="7"/>
  <c r="CO245" i="7"/>
  <c r="CO246" i="7"/>
  <c r="CD248" i="7"/>
  <c r="CE249" i="7"/>
  <c r="CE250" i="7"/>
  <c r="CG251" i="7"/>
  <c r="CG252" i="7"/>
  <c r="CH253" i="7"/>
  <c r="CE254" i="7"/>
  <c r="CM254" i="7"/>
  <c r="CI255" i="7"/>
  <c r="CE256" i="7"/>
  <c r="CM256" i="7"/>
  <c r="CI257" i="7"/>
  <c r="CE258" i="7"/>
  <c r="CM258" i="7"/>
  <c r="CI259" i="7"/>
  <c r="CE260" i="7"/>
  <c r="CM260" i="7"/>
  <c r="CI261" i="7"/>
  <c r="CE262" i="7"/>
  <c r="CM262" i="7"/>
  <c r="CI263" i="7"/>
  <c r="CE264" i="7"/>
  <c r="CM264" i="7"/>
  <c r="CI265" i="7"/>
  <c r="CE266" i="7"/>
  <c r="CM266" i="7"/>
  <c r="CI267" i="7"/>
  <c r="CE268" i="7"/>
  <c r="CM268" i="7"/>
  <c r="CI269" i="7"/>
  <c r="CE270" i="7"/>
  <c r="CM270" i="7"/>
  <c r="CI271" i="7"/>
  <c r="CE272" i="7"/>
  <c r="CM272" i="7"/>
  <c r="CI273" i="7"/>
  <c r="CE274" i="7"/>
  <c r="CM274" i="7"/>
  <c r="CI275" i="7"/>
  <c r="CE276" i="7"/>
  <c r="CM276" i="7"/>
  <c r="CI277" i="7"/>
  <c r="CE278" i="7"/>
  <c r="CM278" i="7"/>
  <c r="CI279" i="7"/>
  <c r="CE280" i="7"/>
  <c r="CM280" i="7"/>
  <c r="CI281" i="7"/>
  <c r="CE282" i="7"/>
  <c r="CM282" i="7"/>
  <c r="CI283" i="7"/>
  <c r="CE284" i="7"/>
  <c r="CM284" i="7"/>
  <c r="CI285" i="7"/>
  <c r="CE286" i="7"/>
  <c r="CM286" i="7"/>
  <c r="CI287" i="7"/>
  <c r="CE288" i="7"/>
  <c r="CM288" i="7"/>
  <c r="CI289" i="7"/>
  <c r="CE290" i="7"/>
  <c r="CM290" i="7"/>
  <c r="CI291" i="7"/>
  <c r="CE292" i="7"/>
  <c r="CM292" i="7"/>
  <c r="CI293" i="7"/>
  <c r="CE294" i="7"/>
  <c r="CM294" i="7"/>
  <c r="CI295" i="7"/>
  <c r="CE296" i="7"/>
  <c r="CD242" i="7"/>
  <c r="CH243" i="7"/>
  <c r="CL244" i="7"/>
  <c r="CD246" i="7"/>
  <c r="CE247" i="7"/>
  <c r="CE248" i="7"/>
  <c r="CG249" i="7"/>
  <c r="CG250" i="7"/>
  <c r="CH251" i="7"/>
  <c r="CI252" i="7"/>
  <c r="CI253" i="7"/>
  <c r="CF254" i="7"/>
  <c r="CN254" i="7"/>
  <c r="CJ255" i="7"/>
  <c r="CF256" i="7"/>
  <c r="CN256" i="7"/>
  <c r="CJ257" i="7"/>
  <c r="CF258" i="7"/>
  <c r="CN258" i="7"/>
  <c r="CJ259" i="7"/>
  <c r="CF260" i="7"/>
  <c r="CN260" i="7"/>
  <c r="CJ261" i="7"/>
  <c r="CF262" i="7"/>
  <c r="CN262" i="7"/>
  <c r="CJ263" i="7"/>
  <c r="CF264" i="7"/>
  <c r="CN264" i="7"/>
  <c r="CJ265" i="7"/>
  <c r="CF266" i="7"/>
  <c r="CN266" i="7"/>
  <c r="CJ267" i="7"/>
  <c r="CF268" i="7"/>
  <c r="CN268" i="7"/>
  <c r="CJ269" i="7"/>
  <c r="CF270" i="7"/>
  <c r="CN270" i="7"/>
  <c r="CJ271" i="7"/>
  <c r="CF272" i="7"/>
  <c r="CN272" i="7"/>
  <c r="CJ273" i="7"/>
  <c r="CF274" i="7"/>
  <c r="CN274" i="7"/>
  <c r="CJ275" i="7"/>
  <c r="CF276" i="7"/>
  <c r="CN276" i="7"/>
  <c r="CJ277" i="7"/>
  <c r="CF278" i="7"/>
  <c r="CN278" i="7"/>
  <c r="CJ279" i="7"/>
  <c r="CF280" i="7"/>
  <c r="CN280" i="7"/>
  <c r="CJ281" i="7"/>
  <c r="CF282" i="7"/>
  <c r="CN282" i="7"/>
  <c r="CJ283" i="7"/>
  <c r="CF284" i="7"/>
  <c r="CN284" i="7"/>
  <c r="CJ285" i="7"/>
  <c r="CF286" i="7"/>
  <c r="CN286" i="7"/>
  <c r="CJ287" i="7"/>
  <c r="CF288" i="7"/>
  <c r="CN288" i="7"/>
  <c r="CJ289" i="7"/>
  <c r="CF290" i="7"/>
  <c r="CN290" i="7"/>
  <c r="CJ291" i="7"/>
  <c r="CF292" i="7"/>
  <c r="CN292" i="7"/>
  <c r="CJ293" i="7"/>
  <c r="CF294" i="7"/>
  <c r="CN294" i="7"/>
  <c r="CJ295" i="7"/>
  <c r="CF296" i="7"/>
  <c r="CN296" i="7"/>
  <c r="CJ297" i="7"/>
  <c r="CF298" i="7"/>
  <c r="CN298" i="7"/>
  <c r="CJ299" i="7"/>
  <c r="CF300" i="7"/>
  <c r="CN300" i="7"/>
  <c r="CJ301" i="7"/>
  <c r="CF302" i="7"/>
  <c r="CN289" i="7"/>
  <c r="CL291" i="7"/>
  <c r="CG293" i="7"/>
  <c r="CF295" i="7"/>
  <c r="CM296" i="7"/>
  <c r="CN297" i="7"/>
  <c r="CD299" i="7"/>
  <c r="CO299" i="7"/>
  <c r="CE301" i="7"/>
  <c r="CE302" i="7"/>
  <c r="CE303" i="7"/>
  <c r="CM303" i="7"/>
  <c r="CI304" i="7"/>
  <c r="CE305" i="7"/>
  <c r="CM305" i="7"/>
  <c r="CI306" i="7"/>
  <c r="CE307" i="7"/>
  <c r="CM307" i="7"/>
  <c r="CI308" i="7"/>
  <c r="CE309" i="7"/>
  <c r="CM309" i="7"/>
  <c r="CI310" i="7"/>
  <c r="CE311" i="7"/>
  <c r="CM311" i="7"/>
  <c r="CI312" i="7"/>
  <c r="CE313" i="7"/>
  <c r="CM313" i="7"/>
  <c r="CI314" i="7"/>
  <c r="CE315" i="7"/>
  <c r="CM315" i="7"/>
  <c r="CI316" i="7"/>
  <c r="CE317" i="7"/>
  <c r="CM317" i="7"/>
  <c r="CI318" i="7"/>
  <c r="CE319" i="7"/>
  <c r="CM319" i="7"/>
  <c r="CI320" i="7"/>
  <c r="CE321" i="7"/>
  <c r="CM321" i="7"/>
  <c r="CI322" i="7"/>
  <c r="CE323" i="7"/>
  <c r="CM323" i="7"/>
  <c r="CI324" i="7"/>
  <c r="CE325" i="7"/>
  <c r="CM325" i="7"/>
  <c r="CI326" i="7"/>
  <c r="CE327" i="7"/>
  <c r="CM327" i="7"/>
  <c r="CI328" i="7"/>
  <c r="CE329" i="7"/>
  <c r="CM329" i="7"/>
  <c r="CI330" i="7"/>
  <c r="CE331" i="7"/>
  <c r="CM331" i="7"/>
  <c r="CI332" i="7"/>
  <c r="CE333" i="7"/>
  <c r="CM333" i="7"/>
  <c r="CI334" i="7"/>
  <c r="CE335" i="7"/>
  <c r="CM335" i="7"/>
  <c r="CI336" i="7"/>
  <c r="CE337" i="7"/>
  <c r="CM337" i="7"/>
  <c r="CI338" i="7"/>
  <c r="CE339" i="7"/>
  <c r="CM339" i="7"/>
  <c r="CI340" i="7"/>
  <c r="CE341" i="7"/>
  <c r="CM341" i="7"/>
  <c r="CI342" i="7"/>
  <c r="CE343" i="7"/>
  <c r="CM343" i="7"/>
  <c r="CI344" i="7"/>
  <c r="CE345" i="7"/>
  <c r="CM345" i="7"/>
  <c r="CI346" i="7"/>
  <c r="CE347" i="7"/>
  <c r="CM347" i="7"/>
  <c r="CI348" i="7"/>
  <c r="CE349" i="7"/>
  <c r="CM349" i="7"/>
  <c r="CI350" i="7"/>
  <c r="CE351" i="7"/>
  <c r="CM351" i="7"/>
  <c r="CI352" i="7"/>
  <c r="CE353" i="7"/>
  <c r="CN287" i="7"/>
  <c r="CO289" i="7"/>
  <c r="CN291" i="7"/>
  <c r="CL293" i="7"/>
  <c r="CG295" i="7"/>
  <c r="CD297" i="7"/>
  <c r="CO297" i="7"/>
  <c r="CE299" i="7"/>
  <c r="CE300" i="7"/>
  <c r="CF301" i="7"/>
  <c r="CH302" i="7"/>
  <c r="CF303" i="7"/>
  <c r="CN303" i="7"/>
  <c r="CJ304" i="7"/>
  <c r="CF305" i="7"/>
  <c r="CN305" i="7"/>
  <c r="CJ306" i="7"/>
  <c r="CF307" i="7"/>
  <c r="CN307" i="7"/>
  <c r="CJ308" i="7"/>
  <c r="CF309" i="7"/>
  <c r="CN309" i="7"/>
  <c r="CJ310" i="7"/>
  <c r="CF311" i="7"/>
  <c r="CN311" i="7"/>
  <c r="CJ312" i="7"/>
  <c r="CF313" i="7"/>
  <c r="CN313" i="7"/>
  <c r="CJ314" i="7"/>
  <c r="CF315" i="7"/>
  <c r="CN315" i="7"/>
  <c r="CJ316" i="7"/>
  <c r="CF317" i="7"/>
  <c r="CN317" i="7"/>
  <c r="CJ318" i="7"/>
  <c r="CF319" i="7"/>
  <c r="CN319" i="7"/>
  <c r="CJ320" i="7"/>
  <c r="CF321" i="7"/>
  <c r="CN321" i="7"/>
  <c r="CJ322" i="7"/>
  <c r="CF323" i="7"/>
  <c r="CN323" i="7"/>
  <c r="CJ324" i="7"/>
  <c r="CF325" i="7"/>
  <c r="CN325" i="7"/>
  <c r="CJ326" i="7"/>
  <c r="CF327" i="7"/>
  <c r="CN327" i="7"/>
  <c r="CJ328" i="7"/>
  <c r="CF329" i="7"/>
  <c r="CN329" i="7"/>
  <c r="CJ330" i="7"/>
  <c r="CF331" i="7"/>
  <c r="CN331" i="7"/>
  <c r="CJ332" i="7"/>
  <c r="CF333" i="7"/>
  <c r="CN333" i="7"/>
  <c r="CJ334" i="7"/>
  <c r="CF335" i="7"/>
  <c r="CN335" i="7"/>
  <c r="CJ336" i="7"/>
  <c r="CF337" i="7"/>
  <c r="CN337" i="7"/>
  <c r="CJ338" i="7"/>
  <c r="CF339" i="7"/>
  <c r="CN339" i="7"/>
  <c r="CJ340" i="7"/>
  <c r="CF341" i="7"/>
  <c r="CN341" i="7"/>
  <c r="CJ342" i="7"/>
  <c r="CF343" i="7"/>
  <c r="CN343" i="7"/>
  <c r="CJ344" i="7"/>
  <c r="CF345" i="7"/>
  <c r="CN345" i="7"/>
  <c r="CJ346" i="7"/>
  <c r="CF347" i="7"/>
  <c r="CN347" i="7"/>
  <c r="CJ348" i="7"/>
  <c r="CF349" i="7"/>
  <c r="CN349" i="7"/>
  <c r="CJ350" i="7"/>
  <c r="CF351" i="7"/>
  <c r="CN351" i="7"/>
  <c r="CO287" i="7"/>
  <c r="CH290" i="7"/>
  <c r="CO291" i="7"/>
  <c r="CN293" i="7"/>
  <c r="CL295" i="7"/>
  <c r="CE297" i="7"/>
  <c r="CE298" i="7"/>
  <c r="CF299" i="7"/>
  <c r="CH300" i="7"/>
  <c r="CG301" i="7"/>
  <c r="CI302" i="7"/>
  <c r="CG303" i="7"/>
  <c r="CO303" i="7"/>
  <c r="CK304" i="7"/>
  <c r="CG305" i="7"/>
  <c r="CO305" i="7"/>
  <c r="CK306" i="7"/>
  <c r="CG307" i="7"/>
  <c r="CO307" i="7"/>
  <c r="CK308" i="7"/>
  <c r="CG309" i="7"/>
  <c r="CO309" i="7"/>
  <c r="CK310" i="7"/>
  <c r="CG311" i="7"/>
  <c r="CO311" i="7"/>
  <c r="CK312" i="7"/>
  <c r="CG313" i="7"/>
  <c r="CO313" i="7"/>
  <c r="CK314" i="7"/>
  <c r="CG315" i="7"/>
  <c r="CO315" i="7"/>
  <c r="CK316" i="7"/>
  <c r="CG317" i="7"/>
  <c r="CO317" i="7"/>
  <c r="CK318" i="7"/>
  <c r="CG319" i="7"/>
  <c r="CO319" i="7"/>
  <c r="CK320" i="7"/>
  <c r="CG321" i="7"/>
  <c r="CO321" i="7"/>
  <c r="CK322" i="7"/>
  <c r="CG323" i="7"/>
  <c r="CO323" i="7"/>
  <c r="CK324" i="7"/>
  <c r="CG325" i="7"/>
  <c r="CO325" i="7"/>
  <c r="CK326" i="7"/>
  <c r="CG327" i="7"/>
  <c r="CO327" i="7"/>
  <c r="CK328" i="7"/>
  <c r="CG329" i="7"/>
  <c r="CO329" i="7"/>
  <c r="CK330" i="7"/>
  <c r="CG331" i="7"/>
  <c r="CO331" i="7"/>
  <c r="CK332" i="7"/>
  <c r="CG333" i="7"/>
  <c r="CO333" i="7"/>
  <c r="CK334" i="7"/>
  <c r="CG335" i="7"/>
  <c r="CO335" i="7"/>
  <c r="CK336" i="7"/>
  <c r="CG337" i="7"/>
  <c r="CO337" i="7"/>
  <c r="CK338" i="7"/>
  <c r="CG339" i="7"/>
  <c r="CO339" i="7"/>
  <c r="CK340" i="7"/>
  <c r="CG341" i="7"/>
  <c r="CO341" i="7"/>
  <c r="CK342" i="7"/>
  <c r="CG343" i="7"/>
  <c r="CO343" i="7"/>
  <c r="CK344" i="7"/>
  <c r="CG345" i="7"/>
  <c r="CO345" i="7"/>
  <c r="CK346" i="7"/>
  <c r="CG347" i="7"/>
  <c r="CO347" i="7"/>
  <c r="CK348" i="7"/>
  <c r="CG349" i="7"/>
  <c r="CO349" i="7"/>
  <c r="CK350" i="7"/>
  <c r="CG351" i="7"/>
  <c r="CO351" i="7"/>
  <c r="CK352" i="7"/>
  <c r="CJ288" i="7"/>
  <c r="CJ290" i="7"/>
  <c r="CH292" i="7"/>
  <c r="CO293" i="7"/>
  <c r="CN295" i="7"/>
  <c r="CF297" i="7"/>
  <c r="CH298" i="7"/>
  <c r="CG299" i="7"/>
  <c r="CI300" i="7"/>
  <c r="CI301" i="7"/>
  <c r="CJ302" i="7"/>
  <c r="CH303" i="7"/>
  <c r="CD304" i="7"/>
  <c r="CL304" i="7"/>
  <c r="CH305" i="7"/>
  <c r="CD306" i="7"/>
  <c r="CL306" i="7"/>
  <c r="CH307" i="7"/>
  <c r="CD308" i="7"/>
  <c r="CL308" i="7"/>
  <c r="CH309" i="7"/>
  <c r="CD310" i="7"/>
  <c r="CL310" i="7"/>
  <c r="CH311" i="7"/>
  <c r="CD312" i="7"/>
  <c r="CL312" i="7"/>
  <c r="CH313" i="7"/>
  <c r="CD314" i="7"/>
  <c r="CL314" i="7"/>
  <c r="CH315" i="7"/>
  <c r="CD316" i="7"/>
  <c r="CL316" i="7"/>
  <c r="CH317" i="7"/>
  <c r="CD318" i="7"/>
  <c r="CL318" i="7"/>
  <c r="CH319" i="7"/>
  <c r="CD320" i="7"/>
  <c r="CL320" i="7"/>
  <c r="CH321" i="7"/>
  <c r="CD322" i="7"/>
  <c r="CL322" i="7"/>
  <c r="CH323" i="7"/>
  <c r="CD324" i="7"/>
  <c r="CL324" i="7"/>
  <c r="CH325" i="7"/>
  <c r="CD326" i="7"/>
  <c r="CL326" i="7"/>
  <c r="CH327" i="7"/>
  <c r="CD328" i="7"/>
  <c r="CL328" i="7"/>
  <c r="CH329" i="7"/>
  <c r="CD330" i="7"/>
  <c r="CL330" i="7"/>
  <c r="CH331" i="7"/>
  <c r="CD332" i="7"/>
  <c r="CL332" i="7"/>
  <c r="CH333" i="7"/>
  <c r="CD334" i="7"/>
  <c r="CL334" i="7"/>
  <c r="CK288" i="7"/>
  <c r="CK290" i="7"/>
  <c r="CJ292" i="7"/>
  <c r="CH294" i="7"/>
  <c r="CO295" i="7"/>
  <c r="CG297" i="7"/>
  <c r="CI298" i="7"/>
  <c r="CI299" i="7"/>
  <c r="CJ300" i="7"/>
  <c r="CL301" i="7"/>
  <c r="CK302" i="7"/>
  <c r="CI303" i="7"/>
  <c r="CE304" i="7"/>
  <c r="CM304" i="7"/>
  <c r="CI305" i="7"/>
  <c r="CE306" i="7"/>
  <c r="CM306" i="7"/>
  <c r="CI307" i="7"/>
  <c r="CE308" i="7"/>
  <c r="CM308" i="7"/>
  <c r="CI309" i="7"/>
  <c r="CE310" i="7"/>
  <c r="CM310" i="7"/>
  <c r="CI311" i="7"/>
  <c r="CE312" i="7"/>
  <c r="CM312" i="7"/>
  <c r="CI313" i="7"/>
  <c r="CE314" i="7"/>
  <c r="CM314" i="7"/>
  <c r="CI315" i="7"/>
  <c r="CE316" i="7"/>
  <c r="CM316" i="7"/>
  <c r="CI317" i="7"/>
  <c r="CE318" i="7"/>
  <c r="CM318" i="7"/>
  <c r="CI319" i="7"/>
  <c r="CE320" i="7"/>
  <c r="CM320" i="7"/>
  <c r="CI321" i="7"/>
  <c r="CE322" i="7"/>
  <c r="CM322" i="7"/>
  <c r="CI323" i="7"/>
  <c r="CE324" i="7"/>
  <c r="CM324" i="7"/>
  <c r="CI325" i="7"/>
  <c r="CE326" i="7"/>
  <c r="CM326" i="7"/>
  <c r="CI327" i="7"/>
  <c r="CE328" i="7"/>
  <c r="CM328" i="7"/>
  <c r="CI329" i="7"/>
  <c r="CE330" i="7"/>
  <c r="CM330" i="7"/>
  <c r="CI331" i="7"/>
  <c r="CE332" i="7"/>
  <c r="CM332" i="7"/>
  <c r="CI333" i="7"/>
  <c r="CE334" i="7"/>
  <c r="CM334" i="7"/>
  <c r="CI335" i="7"/>
  <c r="CF289" i="7"/>
  <c r="CD291" i="7"/>
  <c r="CK292" i="7"/>
  <c r="CJ294" i="7"/>
  <c r="CH296" i="7"/>
  <c r="CI297" i="7"/>
  <c r="CJ298" i="7"/>
  <c r="CL299" i="7"/>
  <c r="CK300" i="7"/>
  <c r="CM301" i="7"/>
  <c r="CM302" i="7"/>
  <c r="CJ303" i="7"/>
  <c r="CF304" i="7"/>
  <c r="CN304" i="7"/>
  <c r="CJ305" i="7"/>
  <c r="CF306" i="7"/>
  <c r="CN306" i="7"/>
  <c r="CJ307" i="7"/>
  <c r="CF308" i="7"/>
  <c r="CN308" i="7"/>
  <c r="CJ309" i="7"/>
  <c r="CF310" i="7"/>
  <c r="CN310" i="7"/>
  <c r="CJ311" i="7"/>
  <c r="CF312" i="7"/>
  <c r="CN312" i="7"/>
  <c r="CJ313" i="7"/>
  <c r="CF314" i="7"/>
  <c r="CN314" i="7"/>
  <c r="CJ315" i="7"/>
  <c r="CF316" i="7"/>
  <c r="CN316" i="7"/>
  <c r="CJ317" i="7"/>
  <c r="CF318" i="7"/>
  <c r="CN318" i="7"/>
  <c r="CJ319" i="7"/>
  <c r="CF320" i="7"/>
  <c r="CN320" i="7"/>
  <c r="CJ321" i="7"/>
  <c r="CF322" i="7"/>
  <c r="CN322" i="7"/>
  <c r="CJ323" i="7"/>
  <c r="CF324" i="7"/>
  <c r="CN324" i="7"/>
  <c r="CJ325" i="7"/>
  <c r="CF326" i="7"/>
  <c r="CN326" i="7"/>
  <c r="CJ327" i="7"/>
  <c r="CF328" i="7"/>
  <c r="CN328" i="7"/>
  <c r="CJ329" i="7"/>
  <c r="CF330" i="7"/>
  <c r="CN330" i="7"/>
  <c r="CJ331" i="7"/>
  <c r="CF332" i="7"/>
  <c r="CN332" i="7"/>
  <c r="CJ333" i="7"/>
  <c r="CF334" i="7"/>
  <c r="CN334" i="7"/>
  <c r="CJ335" i="7"/>
  <c r="CF336" i="7"/>
  <c r="CN336" i="7"/>
  <c r="CJ337" i="7"/>
  <c r="CF338" i="7"/>
  <c r="CN338" i="7"/>
  <c r="CJ339" i="7"/>
  <c r="CF340" i="7"/>
  <c r="CN340" i="7"/>
  <c r="CJ341" i="7"/>
  <c r="CF342" i="7"/>
  <c r="CN342" i="7"/>
  <c r="CJ343" i="7"/>
  <c r="CF344" i="7"/>
  <c r="CN344" i="7"/>
  <c r="CJ345" i="7"/>
  <c r="CF346" i="7"/>
  <c r="CN346" i="7"/>
  <c r="CJ347" i="7"/>
  <c r="CF348" i="7"/>
  <c r="CN348" i="7"/>
  <c r="CJ349" i="7"/>
  <c r="CF350" i="7"/>
  <c r="CN350" i="7"/>
  <c r="CJ351" i="7"/>
  <c r="CF352" i="7"/>
  <c r="CN352" i="7"/>
  <c r="CG289" i="7"/>
  <c r="CF291" i="7"/>
  <c r="CD293" i="7"/>
  <c r="CK294" i="7"/>
  <c r="CJ296" i="7"/>
  <c r="CL297" i="7"/>
  <c r="CK298" i="7"/>
  <c r="CM299" i="7"/>
  <c r="CM300" i="7"/>
  <c r="CN301" i="7"/>
  <c r="CN302" i="7"/>
  <c r="CK303" i="7"/>
  <c r="CG304" i="7"/>
  <c r="CO304" i="7"/>
  <c r="CK305" i="7"/>
  <c r="CG306" i="7"/>
  <c r="CO306" i="7"/>
  <c r="CK307" i="7"/>
  <c r="CG308" i="7"/>
  <c r="CO308" i="7"/>
  <c r="CK309" i="7"/>
  <c r="CG310" i="7"/>
  <c r="CO310" i="7"/>
  <c r="CK311" i="7"/>
  <c r="CG312" i="7"/>
  <c r="CO312" i="7"/>
  <c r="CK313" i="7"/>
  <c r="CG314" i="7"/>
  <c r="CO314" i="7"/>
  <c r="CK315" i="7"/>
  <c r="CG316" i="7"/>
  <c r="CO316" i="7"/>
  <c r="CK317" i="7"/>
  <c r="CG318" i="7"/>
  <c r="CO318" i="7"/>
  <c r="CK319" i="7"/>
  <c r="CG320" i="7"/>
  <c r="CO320" i="7"/>
  <c r="CK321" i="7"/>
  <c r="CG322" i="7"/>
  <c r="CO322" i="7"/>
  <c r="CK323" i="7"/>
  <c r="CG324" i="7"/>
  <c r="CO324" i="7"/>
  <c r="CK325" i="7"/>
  <c r="CG326" i="7"/>
  <c r="CO326" i="7"/>
  <c r="CK327" i="7"/>
  <c r="CG328" i="7"/>
  <c r="CO328" i="7"/>
  <c r="CK329" i="7"/>
  <c r="CG330" i="7"/>
  <c r="CO330" i="7"/>
  <c r="CK331" i="7"/>
  <c r="CG332" i="7"/>
  <c r="CO332" i="7"/>
  <c r="CK333" i="7"/>
  <c r="CG334" i="7"/>
  <c r="CO334" i="7"/>
  <c r="CK335" i="7"/>
  <c r="CG336" i="7"/>
  <c r="CO336" i="7"/>
  <c r="CK337" i="7"/>
  <c r="CG338" i="7"/>
  <c r="CO338" i="7"/>
  <c r="CK339" i="7"/>
  <c r="CG340" i="7"/>
  <c r="CO340" i="7"/>
  <c r="CK341" i="7"/>
  <c r="CG342" i="7"/>
  <c r="CO342" i="7"/>
  <c r="CK343" i="7"/>
  <c r="CG344" i="7"/>
  <c r="CO344" i="7"/>
  <c r="CK345" i="7"/>
  <c r="CG346" i="7"/>
  <c r="CO346" i="7"/>
  <c r="CK347" i="7"/>
  <c r="CG348" i="7"/>
  <c r="CO348" i="7"/>
  <c r="CK349" i="7"/>
  <c r="CG350" i="7"/>
  <c r="CO350" i="7"/>
  <c r="CK351" i="7"/>
  <c r="CG352" i="7"/>
  <c r="CO352" i="7"/>
  <c r="CL289" i="7"/>
  <c r="CG291" i="7"/>
  <c r="CF293" i="7"/>
  <c r="CD295" i="7"/>
  <c r="CK296" i="7"/>
  <c r="CM297" i="7"/>
  <c r="CM298" i="7"/>
  <c r="CN299" i="7"/>
  <c r="CD301" i="7"/>
  <c r="CO301" i="7"/>
  <c r="CD303" i="7"/>
  <c r="CL303" i="7"/>
  <c r="CH304" i="7"/>
  <c r="CD305" i="7"/>
  <c r="CL305" i="7"/>
  <c r="CH306" i="7"/>
  <c r="CD307" i="7"/>
  <c r="CL307" i="7"/>
  <c r="CH308" i="7"/>
  <c r="CD309" i="7"/>
  <c r="CL309" i="7"/>
  <c r="CH310" i="7"/>
  <c r="CD311" i="7"/>
  <c r="CL311" i="7"/>
  <c r="CH312" i="7"/>
  <c r="CD313" i="7"/>
  <c r="CL313" i="7"/>
  <c r="CH314" i="7"/>
  <c r="CD315" i="7"/>
  <c r="CL315" i="7"/>
  <c r="CH316" i="7"/>
  <c r="CD317" i="7"/>
  <c r="CL317" i="7"/>
  <c r="CH318" i="7"/>
  <c r="CD319" i="7"/>
  <c r="CL319" i="7"/>
  <c r="CH320" i="7"/>
  <c r="CD321" i="7"/>
  <c r="CL321" i="7"/>
  <c r="CH322" i="7"/>
  <c r="CD323" i="7"/>
  <c r="CL323" i="7"/>
  <c r="CH324" i="7"/>
  <c r="CD325" i="7"/>
  <c r="CL325" i="7"/>
  <c r="CH326" i="7"/>
  <c r="CD327" i="7"/>
  <c r="CL327" i="7"/>
  <c r="CH328" i="7"/>
  <c r="CD329" i="7"/>
  <c r="CL329" i="7"/>
  <c r="CH330" i="7"/>
  <c r="CD331" i="7"/>
  <c r="CL331" i="7"/>
  <c r="CH332" i="7"/>
  <c r="CD333" i="7"/>
  <c r="CL333" i="7"/>
  <c r="CH334" i="7"/>
  <c r="CD335" i="7"/>
  <c r="CL335" i="7"/>
  <c r="CH336" i="7"/>
  <c r="CD337" i="7"/>
  <c r="CL337" i="7"/>
  <c r="CH338" i="7"/>
  <c r="CD339" i="7"/>
  <c r="CL339" i="7"/>
  <c r="CH340" i="7"/>
  <c r="CD341" i="7"/>
  <c r="CL341" i="7"/>
  <c r="CH342" i="7"/>
  <c r="CD343" i="7"/>
  <c r="CL343" i="7"/>
  <c r="CH344" i="7"/>
  <c r="CD345" i="7"/>
  <c r="CL345" i="7"/>
  <c r="CH346" i="7"/>
  <c r="CD347" i="7"/>
  <c r="CL347" i="7"/>
  <c r="CH348" i="7"/>
  <c r="CD349" i="7"/>
  <c r="CL349" i="7"/>
  <c r="CH350" i="7"/>
  <c r="CD351" i="7"/>
  <c r="CL351" i="7"/>
  <c r="CH352" i="7"/>
  <c r="CD353" i="7"/>
  <c r="CD338" i="7"/>
  <c r="CL340" i="7"/>
  <c r="CH343" i="7"/>
  <c r="CD346" i="7"/>
  <c r="CL348" i="7"/>
  <c r="CH351" i="7"/>
  <c r="CG353" i="7"/>
  <c r="CO353" i="7"/>
  <c r="CK354" i="7"/>
  <c r="CG355" i="7"/>
  <c r="CO355" i="7"/>
  <c r="CK356" i="7"/>
  <c r="CG357" i="7"/>
  <c r="CO357" i="7"/>
  <c r="CK358" i="7"/>
  <c r="CG359" i="7"/>
  <c r="CO359" i="7"/>
  <c r="CK360" i="7"/>
  <c r="CG361" i="7"/>
  <c r="CO361" i="7"/>
  <c r="CK362" i="7"/>
  <c r="CG363" i="7"/>
  <c r="CO363" i="7"/>
  <c r="CK364" i="7"/>
  <c r="CG365" i="7"/>
  <c r="CO365" i="7"/>
  <c r="CK366" i="7"/>
  <c r="CG367" i="7"/>
  <c r="CO367" i="7"/>
  <c r="CK368" i="7"/>
  <c r="CG369" i="7"/>
  <c r="CO369" i="7"/>
  <c r="CK370" i="7"/>
  <c r="CG371" i="7"/>
  <c r="CO371" i="7"/>
  <c r="CK372" i="7"/>
  <c r="CG373" i="7"/>
  <c r="CO373" i="7"/>
  <c r="CK374" i="7"/>
  <c r="CG375" i="7"/>
  <c r="CO375" i="7"/>
  <c r="CK376" i="7"/>
  <c r="CG377" i="7"/>
  <c r="CO377" i="7"/>
  <c r="CK378" i="7"/>
  <c r="CG379" i="7"/>
  <c r="CO379" i="7"/>
  <c r="CK380" i="7"/>
  <c r="CG381" i="7"/>
  <c r="CO381" i="7"/>
  <c r="CK382" i="7"/>
  <c r="CG383" i="7"/>
  <c r="CO383" i="7"/>
  <c r="CK384" i="7"/>
  <c r="CG385" i="7"/>
  <c r="CO385" i="7"/>
  <c r="CK386" i="7"/>
  <c r="CG387" i="7"/>
  <c r="CO387" i="7"/>
  <c r="CK388" i="7"/>
  <c r="CG389" i="7"/>
  <c r="CO389" i="7"/>
  <c r="CK390" i="7"/>
  <c r="CG391" i="7"/>
  <c r="CO391" i="7"/>
  <c r="CK392" i="7"/>
  <c r="CG393" i="7"/>
  <c r="CO393" i="7"/>
  <c r="CK394" i="7"/>
  <c r="CG395" i="7"/>
  <c r="CO395" i="7"/>
  <c r="CK396" i="7"/>
  <c r="CG397" i="7"/>
  <c r="CO397" i="7"/>
  <c r="CK398" i="7"/>
  <c r="CG399" i="7"/>
  <c r="CO399" i="7"/>
  <c r="CK400" i="7"/>
  <c r="CG401" i="7"/>
  <c r="CO401" i="7"/>
  <c r="CK402" i="7"/>
  <c r="CG403" i="7"/>
  <c r="CO403" i="7"/>
  <c r="CK404" i="7"/>
  <c r="CG405" i="7"/>
  <c r="CO405" i="7"/>
  <c r="CK406" i="7"/>
  <c r="CG407" i="7"/>
  <c r="CO407" i="7"/>
  <c r="CK408" i="7"/>
  <c r="CG409" i="7"/>
  <c r="CO409" i="7"/>
  <c r="CK410" i="7"/>
  <c r="CG411" i="7"/>
  <c r="CO411" i="7"/>
  <c r="CK412" i="7"/>
  <c r="CG413" i="7"/>
  <c r="CO413" i="7"/>
  <c r="CK414" i="7"/>
  <c r="CG415" i="7"/>
  <c r="CO415" i="7"/>
  <c r="CK416" i="7"/>
  <c r="CG417" i="7"/>
  <c r="CO417" i="7"/>
  <c r="CK418" i="7"/>
  <c r="CG419" i="7"/>
  <c r="CO419" i="7"/>
  <c r="CK420" i="7"/>
  <c r="CG421" i="7"/>
  <c r="CO421" i="7"/>
  <c r="CK422" i="7"/>
  <c r="CG423" i="7"/>
  <c r="CO423" i="7"/>
  <c r="CK424" i="7"/>
  <c r="CG425" i="7"/>
  <c r="CO425" i="7"/>
  <c r="CK426" i="7"/>
  <c r="CG427" i="7"/>
  <c r="CO427" i="7"/>
  <c r="CK428" i="7"/>
  <c r="CG429" i="7"/>
  <c r="CO429" i="7"/>
  <c r="CK430" i="7"/>
  <c r="CG431" i="7"/>
  <c r="CO431" i="7"/>
  <c r="CK432" i="7"/>
  <c r="CG433" i="7"/>
  <c r="CO433" i="7"/>
  <c r="CK434" i="7"/>
  <c r="CG435" i="7"/>
  <c r="CO435" i="7"/>
  <c r="CK436" i="7"/>
  <c r="CG437" i="7"/>
  <c r="CO437" i="7"/>
  <c r="CK438" i="7"/>
  <c r="CG439" i="7"/>
  <c r="CO439" i="7"/>
  <c r="CK440" i="7"/>
  <c r="CG441" i="7"/>
  <c r="CO441" i="7"/>
  <c r="CK442" i="7"/>
  <c r="CG443" i="7"/>
  <c r="CO443" i="7"/>
  <c r="CK444" i="7"/>
  <c r="CG445" i="7"/>
  <c r="CO445" i="7"/>
  <c r="CK446" i="7"/>
  <c r="CG447" i="7"/>
  <c r="CO447" i="7"/>
  <c r="CK448" i="7"/>
  <c r="CG449" i="7"/>
  <c r="CO449" i="7"/>
  <c r="CK450" i="7"/>
  <c r="CG451" i="7"/>
  <c r="CO451" i="7"/>
  <c r="CK452" i="7"/>
  <c r="CG453" i="7"/>
  <c r="CO453" i="7"/>
  <c r="CK454" i="7"/>
  <c r="CG455" i="7"/>
  <c r="CO455" i="7"/>
  <c r="CK456" i="7"/>
  <c r="CG457" i="7"/>
  <c r="CO457" i="7"/>
  <c r="CK458" i="7"/>
  <c r="CG459" i="7"/>
  <c r="CO459" i="7"/>
  <c r="CK460" i="7"/>
  <c r="CG461" i="7"/>
  <c r="CH335" i="7"/>
  <c r="CE338" i="7"/>
  <c r="CM340" i="7"/>
  <c r="CI343" i="7"/>
  <c r="CE346" i="7"/>
  <c r="CM348" i="7"/>
  <c r="CI351" i="7"/>
  <c r="CH353" i="7"/>
  <c r="CD354" i="7"/>
  <c r="CL354" i="7"/>
  <c r="CH355" i="7"/>
  <c r="CD356" i="7"/>
  <c r="CL356" i="7"/>
  <c r="CH357" i="7"/>
  <c r="CD358" i="7"/>
  <c r="CL358" i="7"/>
  <c r="CH359" i="7"/>
  <c r="CD360" i="7"/>
  <c r="CL360" i="7"/>
  <c r="CH361" i="7"/>
  <c r="CD362" i="7"/>
  <c r="CL362" i="7"/>
  <c r="CH363" i="7"/>
  <c r="CD364" i="7"/>
  <c r="CL364" i="7"/>
  <c r="CH365" i="7"/>
  <c r="CD366" i="7"/>
  <c r="CL366" i="7"/>
  <c r="CH367" i="7"/>
  <c r="CD368" i="7"/>
  <c r="CL368" i="7"/>
  <c r="CH369" i="7"/>
  <c r="CD370" i="7"/>
  <c r="CL370" i="7"/>
  <c r="CH371" i="7"/>
  <c r="CD372" i="7"/>
  <c r="CL372" i="7"/>
  <c r="CH373" i="7"/>
  <c r="CD374" i="7"/>
  <c r="CL374" i="7"/>
  <c r="CH375" i="7"/>
  <c r="CD376" i="7"/>
  <c r="CL376" i="7"/>
  <c r="CH377" i="7"/>
  <c r="CD378" i="7"/>
  <c r="CL378" i="7"/>
  <c r="CH379" i="7"/>
  <c r="CD380" i="7"/>
  <c r="CL380" i="7"/>
  <c r="CH381" i="7"/>
  <c r="CD382" i="7"/>
  <c r="CL382" i="7"/>
  <c r="CH383" i="7"/>
  <c r="CD384" i="7"/>
  <c r="CL384" i="7"/>
  <c r="CH385" i="7"/>
  <c r="CD386" i="7"/>
  <c r="CL386" i="7"/>
  <c r="CH387" i="7"/>
  <c r="CD388" i="7"/>
  <c r="CL388" i="7"/>
  <c r="CH389" i="7"/>
  <c r="CD390" i="7"/>
  <c r="CL390" i="7"/>
  <c r="CH391" i="7"/>
  <c r="CD392" i="7"/>
  <c r="CL392" i="7"/>
  <c r="CH393" i="7"/>
  <c r="CD394" i="7"/>
  <c r="CL394" i="7"/>
  <c r="CH395" i="7"/>
  <c r="CD396" i="7"/>
  <c r="CL396" i="7"/>
  <c r="CH397" i="7"/>
  <c r="CD398" i="7"/>
  <c r="CL398" i="7"/>
  <c r="CH399" i="7"/>
  <c r="CD400" i="7"/>
  <c r="CL400" i="7"/>
  <c r="CH401" i="7"/>
  <c r="CD402" i="7"/>
  <c r="CL402" i="7"/>
  <c r="CH403" i="7"/>
  <c r="CD404" i="7"/>
  <c r="CL404" i="7"/>
  <c r="CH405" i="7"/>
  <c r="CD406" i="7"/>
  <c r="CL406" i="7"/>
  <c r="CH407" i="7"/>
  <c r="CD408" i="7"/>
  <c r="CL408" i="7"/>
  <c r="CH409" i="7"/>
  <c r="CD410" i="7"/>
  <c r="CL410" i="7"/>
  <c r="CH411" i="7"/>
  <c r="CD412" i="7"/>
  <c r="CL412" i="7"/>
  <c r="CH413" i="7"/>
  <c r="CD414" i="7"/>
  <c r="CL414" i="7"/>
  <c r="CH415" i="7"/>
  <c r="CD416" i="7"/>
  <c r="CL416" i="7"/>
  <c r="CH417" i="7"/>
  <c r="CD418" i="7"/>
  <c r="CL418" i="7"/>
  <c r="CH419" i="7"/>
  <c r="CD420" i="7"/>
  <c r="CL420" i="7"/>
  <c r="CH421" i="7"/>
  <c r="CD422" i="7"/>
  <c r="CL422" i="7"/>
  <c r="CH423" i="7"/>
  <c r="CD424" i="7"/>
  <c r="CL424" i="7"/>
  <c r="CH425" i="7"/>
  <c r="CD426" i="7"/>
  <c r="CL426" i="7"/>
  <c r="CH427" i="7"/>
  <c r="CD428" i="7"/>
  <c r="CL428" i="7"/>
  <c r="CH429" i="7"/>
  <c r="CD430" i="7"/>
  <c r="CL430" i="7"/>
  <c r="CH431" i="7"/>
  <c r="CD432" i="7"/>
  <c r="CL432" i="7"/>
  <c r="CH433" i="7"/>
  <c r="CD434" i="7"/>
  <c r="CL434" i="7"/>
  <c r="CH435" i="7"/>
  <c r="CD436" i="7"/>
  <c r="CL436" i="7"/>
  <c r="CH437" i="7"/>
  <c r="CD438" i="7"/>
  <c r="CL438" i="7"/>
  <c r="CH439" i="7"/>
  <c r="CD440" i="7"/>
  <c r="CL440" i="7"/>
  <c r="CH441" i="7"/>
  <c r="CD442" i="7"/>
  <c r="CL442" i="7"/>
  <c r="CH443" i="7"/>
  <c r="CD444" i="7"/>
  <c r="CL444" i="7"/>
  <c r="CH445" i="7"/>
  <c r="CD446" i="7"/>
  <c r="CL446" i="7"/>
  <c r="CH447" i="7"/>
  <c r="CD448" i="7"/>
  <c r="CL448" i="7"/>
  <c r="CH449" i="7"/>
  <c r="CD450" i="7"/>
  <c r="CL450" i="7"/>
  <c r="CH451" i="7"/>
  <c r="CD452" i="7"/>
  <c r="CL452" i="7"/>
  <c r="CH453" i="7"/>
  <c r="CD454" i="7"/>
  <c r="CL454" i="7"/>
  <c r="CH455" i="7"/>
  <c r="CD456" i="7"/>
  <c r="CL456" i="7"/>
  <c r="CH457" i="7"/>
  <c r="CD458" i="7"/>
  <c r="CL458" i="7"/>
  <c r="CH459" i="7"/>
  <c r="CD460" i="7"/>
  <c r="CL460" i="7"/>
  <c r="CH461" i="7"/>
  <c r="CD336" i="7"/>
  <c r="CL338" i="7"/>
  <c r="CH341" i="7"/>
  <c r="CD344" i="7"/>
  <c r="CL346" i="7"/>
  <c r="CH349" i="7"/>
  <c r="CD352" i="7"/>
  <c r="CI353" i="7"/>
  <c r="CE354" i="7"/>
  <c r="CM354" i="7"/>
  <c r="CI355" i="7"/>
  <c r="CE356" i="7"/>
  <c r="CM356" i="7"/>
  <c r="CI357" i="7"/>
  <c r="CE358" i="7"/>
  <c r="CM358" i="7"/>
  <c r="CI359" i="7"/>
  <c r="CE360" i="7"/>
  <c r="CM360" i="7"/>
  <c r="CI361" i="7"/>
  <c r="CE362" i="7"/>
  <c r="CM362" i="7"/>
  <c r="CI363" i="7"/>
  <c r="CE364" i="7"/>
  <c r="CM364" i="7"/>
  <c r="CI365" i="7"/>
  <c r="CE366" i="7"/>
  <c r="CM366" i="7"/>
  <c r="CI367" i="7"/>
  <c r="CE368" i="7"/>
  <c r="CM368" i="7"/>
  <c r="CI369" i="7"/>
  <c r="CE370" i="7"/>
  <c r="CM370" i="7"/>
  <c r="CI371" i="7"/>
  <c r="CE372" i="7"/>
  <c r="CM372" i="7"/>
  <c r="CI373" i="7"/>
  <c r="CE374" i="7"/>
  <c r="CM374" i="7"/>
  <c r="CI375" i="7"/>
  <c r="CE376" i="7"/>
  <c r="CM376" i="7"/>
  <c r="CI377" i="7"/>
  <c r="CE378" i="7"/>
  <c r="CM378" i="7"/>
  <c r="CI379" i="7"/>
  <c r="CE380" i="7"/>
  <c r="CM380" i="7"/>
  <c r="CI381" i="7"/>
  <c r="CE382" i="7"/>
  <c r="CM382" i="7"/>
  <c r="CI383" i="7"/>
  <c r="CE384" i="7"/>
  <c r="CM384" i="7"/>
  <c r="CI385" i="7"/>
  <c r="CE386" i="7"/>
  <c r="CM386" i="7"/>
  <c r="CI387" i="7"/>
  <c r="CE388" i="7"/>
  <c r="CM388" i="7"/>
  <c r="CI389" i="7"/>
  <c r="CE390" i="7"/>
  <c r="CM390" i="7"/>
  <c r="CI391" i="7"/>
  <c r="CE392" i="7"/>
  <c r="CM392" i="7"/>
  <c r="CI393" i="7"/>
  <c r="CE394" i="7"/>
  <c r="CM394" i="7"/>
  <c r="CI395" i="7"/>
  <c r="CE396" i="7"/>
  <c r="CM396" i="7"/>
  <c r="CI397" i="7"/>
  <c r="CE398" i="7"/>
  <c r="CM398" i="7"/>
  <c r="CI399" i="7"/>
  <c r="CE400" i="7"/>
  <c r="CM400" i="7"/>
  <c r="CI401" i="7"/>
  <c r="CE402" i="7"/>
  <c r="CM402" i="7"/>
  <c r="CI403" i="7"/>
  <c r="CE404" i="7"/>
  <c r="CM404" i="7"/>
  <c r="CI405" i="7"/>
  <c r="CE406" i="7"/>
  <c r="CM406" i="7"/>
  <c r="CI407" i="7"/>
  <c r="CE408" i="7"/>
  <c r="CM408" i="7"/>
  <c r="CI409" i="7"/>
  <c r="CE410" i="7"/>
  <c r="CM410" i="7"/>
  <c r="CI411" i="7"/>
  <c r="CE412" i="7"/>
  <c r="CM412" i="7"/>
  <c r="CI413" i="7"/>
  <c r="CE414" i="7"/>
  <c r="CM414" i="7"/>
  <c r="CI415" i="7"/>
  <c r="CE416" i="7"/>
  <c r="CM416" i="7"/>
  <c r="CI417" i="7"/>
  <c r="CE418" i="7"/>
  <c r="CM418" i="7"/>
  <c r="CI419" i="7"/>
  <c r="CE420" i="7"/>
  <c r="CM420" i="7"/>
  <c r="CI421" i="7"/>
  <c r="CE422" i="7"/>
  <c r="CM422" i="7"/>
  <c r="CI423" i="7"/>
  <c r="CE424" i="7"/>
  <c r="CM424" i="7"/>
  <c r="CI425" i="7"/>
  <c r="CE426" i="7"/>
  <c r="CM426" i="7"/>
  <c r="CI427" i="7"/>
  <c r="CE428" i="7"/>
  <c r="CM428" i="7"/>
  <c r="CI429" i="7"/>
  <c r="CE430" i="7"/>
  <c r="CM430" i="7"/>
  <c r="CI431" i="7"/>
  <c r="CE432" i="7"/>
  <c r="CM432" i="7"/>
  <c r="CI433" i="7"/>
  <c r="CE434" i="7"/>
  <c r="CM434" i="7"/>
  <c r="CI435" i="7"/>
  <c r="CE436" i="7"/>
  <c r="CM436" i="7"/>
  <c r="CI437" i="7"/>
  <c r="CE438" i="7"/>
  <c r="CM438" i="7"/>
  <c r="CI439" i="7"/>
  <c r="CE440" i="7"/>
  <c r="CM440" i="7"/>
  <c r="CI441" i="7"/>
  <c r="CE442" i="7"/>
  <c r="CM442" i="7"/>
  <c r="CI443" i="7"/>
  <c r="CE444" i="7"/>
  <c r="CM444" i="7"/>
  <c r="CI445" i="7"/>
  <c r="CE446" i="7"/>
  <c r="CM446" i="7"/>
  <c r="CI447" i="7"/>
  <c r="CE448" i="7"/>
  <c r="CM448" i="7"/>
  <c r="CI449" i="7"/>
  <c r="CE450" i="7"/>
  <c r="CM450" i="7"/>
  <c r="CI451" i="7"/>
  <c r="CE452" i="7"/>
  <c r="CM452" i="7"/>
  <c r="CI453" i="7"/>
  <c r="CE454" i="7"/>
  <c r="CM454" i="7"/>
  <c r="CI455" i="7"/>
  <c r="CE456" i="7"/>
  <c r="CM456" i="7"/>
  <c r="CI457" i="7"/>
  <c r="CE458" i="7"/>
  <c r="CM458" i="7"/>
  <c r="CI459" i="7"/>
  <c r="CE460" i="7"/>
  <c r="CM460" i="7"/>
  <c r="CI461" i="7"/>
  <c r="CE336" i="7"/>
  <c r="CM338" i="7"/>
  <c r="CI341" i="7"/>
  <c r="CE344" i="7"/>
  <c r="CM346" i="7"/>
  <c r="CI349" i="7"/>
  <c r="CE352" i="7"/>
  <c r="CJ353" i="7"/>
  <c r="CF354" i="7"/>
  <c r="CN354" i="7"/>
  <c r="CJ355" i="7"/>
  <c r="CF356" i="7"/>
  <c r="CN356" i="7"/>
  <c r="CJ357" i="7"/>
  <c r="CF358" i="7"/>
  <c r="CN358" i="7"/>
  <c r="CJ359" i="7"/>
  <c r="CF360" i="7"/>
  <c r="CN360" i="7"/>
  <c r="CJ361" i="7"/>
  <c r="CF362" i="7"/>
  <c r="CN362" i="7"/>
  <c r="CJ363" i="7"/>
  <c r="CF364" i="7"/>
  <c r="CN364" i="7"/>
  <c r="CJ365" i="7"/>
  <c r="CF366" i="7"/>
  <c r="CN366" i="7"/>
  <c r="CJ367" i="7"/>
  <c r="CF368" i="7"/>
  <c r="CN368" i="7"/>
  <c r="CJ369" i="7"/>
  <c r="CF370" i="7"/>
  <c r="CN370" i="7"/>
  <c r="CJ371" i="7"/>
  <c r="CF372" i="7"/>
  <c r="CN372" i="7"/>
  <c r="CJ373" i="7"/>
  <c r="CF374" i="7"/>
  <c r="CN374" i="7"/>
  <c r="CJ375" i="7"/>
  <c r="CF376" i="7"/>
  <c r="CN376" i="7"/>
  <c r="CJ377" i="7"/>
  <c r="CF378" i="7"/>
  <c r="CN378" i="7"/>
  <c r="CJ379" i="7"/>
  <c r="CF380" i="7"/>
  <c r="CN380" i="7"/>
  <c r="CJ381" i="7"/>
  <c r="CF382" i="7"/>
  <c r="CN382" i="7"/>
  <c r="CJ383" i="7"/>
  <c r="CF384" i="7"/>
  <c r="CN384" i="7"/>
  <c r="CJ385" i="7"/>
  <c r="CF386" i="7"/>
  <c r="CN386" i="7"/>
  <c r="CJ387" i="7"/>
  <c r="CF388" i="7"/>
  <c r="CN388" i="7"/>
  <c r="CJ389" i="7"/>
  <c r="CF390" i="7"/>
  <c r="CN390" i="7"/>
  <c r="CJ391" i="7"/>
  <c r="CF392" i="7"/>
  <c r="CN392" i="7"/>
  <c r="CJ393" i="7"/>
  <c r="CF394" i="7"/>
  <c r="CN394" i="7"/>
  <c r="CJ395" i="7"/>
  <c r="CF396" i="7"/>
  <c r="CN396" i="7"/>
  <c r="CJ397" i="7"/>
  <c r="CF398" i="7"/>
  <c r="CN398" i="7"/>
  <c r="CJ399" i="7"/>
  <c r="CF400" i="7"/>
  <c r="CN400" i="7"/>
  <c r="CJ401" i="7"/>
  <c r="CF402" i="7"/>
  <c r="CN402" i="7"/>
  <c r="CJ403" i="7"/>
  <c r="CF404" i="7"/>
  <c r="CN404" i="7"/>
  <c r="CJ405" i="7"/>
  <c r="CF406" i="7"/>
  <c r="CN406" i="7"/>
  <c r="CJ407" i="7"/>
  <c r="CF408" i="7"/>
  <c r="CN408" i="7"/>
  <c r="CJ409" i="7"/>
  <c r="CF410" i="7"/>
  <c r="CN410" i="7"/>
  <c r="CJ411" i="7"/>
  <c r="CF412" i="7"/>
  <c r="CN412" i="7"/>
  <c r="CJ413" i="7"/>
  <c r="CF414" i="7"/>
  <c r="CN414" i="7"/>
  <c r="CJ415" i="7"/>
  <c r="CF416" i="7"/>
  <c r="CN416" i="7"/>
  <c r="CJ417" i="7"/>
  <c r="CF418" i="7"/>
  <c r="CN418" i="7"/>
  <c r="CJ419" i="7"/>
  <c r="CF420" i="7"/>
  <c r="CN420" i="7"/>
  <c r="CJ421" i="7"/>
  <c r="CF422" i="7"/>
  <c r="CN422" i="7"/>
  <c r="CJ423" i="7"/>
  <c r="CF424" i="7"/>
  <c r="CN424" i="7"/>
  <c r="CJ425" i="7"/>
  <c r="CF426" i="7"/>
  <c r="CN426" i="7"/>
  <c r="CJ427" i="7"/>
  <c r="CF428" i="7"/>
  <c r="CN428" i="7"/>
  <c r="CJ429" i="7"/>
  <c r="CF430" i="7"/>
  <c r="CN430" i="7"/>
  <c r="CJ431" i="7"/>
  <c r="CF432" i="7"/>
  <c r="CN432" i="7"/>
  <c r="CJ433" i="7"/>
  <c r="CF434" i="7"/>
  <c r="CN434" i="7"/>
  <c r="CJ435" i="7"/>
  <c r="CF436" i="7"/>
  <c r="CN436" i="7"/>
  <c r="CJ437" i="7"/>
  <c r="CF438" i="7"/>
  <c r="CN438" i="7"/>
  <c r="CJ439" i="7"/>
  <c r="CF440" i="7"/>
  <c r="CN440" i="7"/>
  <c r="CJ441" i="7"/>
  <c r="CF442" i="7"/>
  <c r="CN442" i="7"/>
  <c r="CJ443" i="7"/>
  <c r="CF444" i="7"/>
  <c r="CN444" i="7"/>
  <c r="CJ445" i="7"/>
  <c r="CF446" i="7"/>
  <c r="CN446" i="7"/>
  <c r="CJ447" i="7"/>
  <c r="CF448" i="7"/>
  <c r="CN448" i="7"/>
  <c r="CJ449" i="7"/>
  <c r="CF450" i="7"/>
  <c r="CN450" i="7"/>
  <c r="CJ451" i="7"/>
  <c r="CF452" i="7"/>
  <c r="CN452" i="7"/>
  <c r="CJ453" i="7"/>
  <c r="CF454" i="7"/>
  <c r="CN454" i="7"/>
  <c r="CJ455" i="7"/>
  <c r="CF456" i="7"/>
  <c r="CN456" i="7"/>
  <c r="CL336" i="7"/>
  <c r="CH339" i="7"/>
  <c r="CD342" i="7"/>
  <c r="CL344" i="7"/>
  <c r="CH347" i="7"/>
  <c r="CD350" i="7"/>
  <c r="CJ352" i="7"/>
  <c r="CK353" i="7"/>
  <c r="CG354" i="7"/>
  <c r="CO354" i="7"/>
  <c r="CK355" i="7"/>
  <c r="CG356" i="7"/>
  <c r="CO356" i="7"/>
  <c r="CK357" i="7"/>
  <c r="CG358" i="7"/>
  <c r="CO358" i="7"/>
  <c r="CK359" i="7"/>
  <c r="CG360" i="7"/>
  <c r="CO360" i="7"/>
  <c r="CK361" i="7"/>
  <c r="CG362" i="7"/>
  <c r="CO362" i="7"/>
  <c r="CK363" i="7"/>
  <c r="CG364" i="7"/>
  <c r="CO364" i="7"/>
  <c r="CK365" i="7"/>
  <c r="CG366" i="7"/>
  <c r="CO366" i="7"/>
  <c r="CK367" i="7"/>
  <c r="CG368" i="7"/>
  <c r="CO368" i="7"/>
  <c r="CK369" i="7"/>
  <c r="CG370" i="7"/>
  <c r="CO370" i="7"/>
  <c r="CK371" i="7"/>
  <c r="CG372" i="7"/>
  <c r="CO372" i="7"/>
  <c r="CK373" i="7"/>
  <c r="CG374" i="7"/>
  <c r="CO374" i="7"/>
  <c r="CK375" i="7"/>
  <c r="CG376" i="7"/>
  <c r="CO376" i="7"/>
  <c r="CK377" i="7"/>
  <c r="CG378" i="7"/>
  <c r="CO378" i="7"/>
  <c r="CK379" i="7"/>
  <c r="CG380" i="7"/>
  <c r="CO380" i="7"/>
  <c r="CK381" i="7"/>
  <c r="CG382" i="7"/>
  <c r="CO382" i="7"/>
  <c r="CK383" i="7"/>
  <c r="CG384" i="7"/>
  <c r="CO384" i="7"/>
  <c r="CK385" i="7"/>
  <c r="CG386" i="7"/>
  <c r="CO386" i="7"/>
  <c r="CK387" i="7"/>
  <c r="CG388" i="7"/>
  <c r="CO388" i="7"/>
  <c r="CK389" i="7"/>
  <c r="CG390" i="7"/>
  <c r="CO390" i="7"/>
  <c r="CK391" i="7"/>
  <c r="CG392" i="7"/>
  <c r="CO392" i="7"/>
  <c r="CK393" i="7"/>
  <c r="CG394" i="7"/>
  <c r="CO394" i="7"/>
  <c r="CK395" i="7"/>
  <c r="CG396" i="7"/>
  <c r="CO396" i="7"/>
  <c r="CK397" i="7"/>
  <c r="CG398" i="7"/>
  <c r="CO398" i="7"/>
  <c r="CK399" i="7"/>
  <c r="CG400" i="7"/>
  <c r="CO400" i="7"/>
  <c r="CK401" i="7"/>
  <c r="CG402" i="7"/>
  <c r="CO402" i="7"/>
  <c r="CK403" i="7"/>
  <c r="CG404" i="7"/>
  <c r="CO404" i="7"/>
  <c r="CK405" i="7"/>
  <c r="CG406" i="7"/>
  <c r="CO406" i="7"/>
  <c r="CK407" i="7"/>
  <c r="CG408" i="7"/>
  <c r="CO408" i="7"/>
  <c r="CK409" i="7"/>
  <c r="CG410" i="7"/>
  <c r="CO410" i="7"/>
  <c r="CK411" i="7"/>
  <c r="CG412" i="7"/>
  <c r="CO412" i="7"/>
  <c r="CK413" i="7"/>
  <c r="CG414" i="7"/>
  <c r="CO414" i="7"/>
  <c r="CK415" i="7"/>
  <c r="CG416" i="7"/>
  <c r="CO416" i="7"/>
  <c r="CK417" i="7"/>
  <c r="CG418" i="7"/>
  <c r="CO418" i="7"/>
  <c r="CK419" i="7"/>
  <c r="CG420" i="7"/>
  <c r="CO420" i="7"/>
  <c r="CK421" i="7"/>
  <c r="CG422" i="7"/>
  <c r="CO422" i="7"/>
  <c r="CK423" i="7"/>
  <c r="CG424" i="7"/>
  <c r="CO424" i="7"/>
  <c r="CK425" i="7"/>
  <c r="CG426" i="7"/>
  <c r="CO426" i="7"/>
  <c r="CK427" i="7"/>
  <c r="CG428" i="7"/>
  <c r="CO428" i="7"/>
  <c r="CK429" i="7"/>
  <c r="CG430" i="7"/>
  <c r="CO430" i="7"/>
  <c r="CK431" i="7"/>
  <c r="CG432" i="7"/>
  <c r="CO432" i="7"/>
  <c r="CK433" i="7"/>
  <c r="CG434" i="7"/>
  <c r="CO434" i="7"/>
  <c r="CK435" i="7"/>
  <c r="CG436" i="7"/>
  <c r="CO436" i="7"/>
  <c r="CK437" i="7"/>
  <c r="CG438" i="7"/>
  <c r="CO438" i="7"/>
  <c r="CK439" i="7"/>
  <c r="CG440" i="7"/>
  <c r="CO440" i="7"/>
  <c r="CK441" i="7"/>
  <c r="CG442" i="7"/>
  <c r="CO442" i="7"/>
  <c r="CM336" i="7"/>
  <c r="CI339" i="7"/>
  <c r="CE342" i="7"/>
  <c r="CM344" i="7"/>
  <c r="CI347" i="7"/>
  <c r="CE350" i="7"/>
  <c r="CL352" i="7"/>
  <c r="CL353" i="7"/>
  <c r="CH354" i="7"/>
  <c r="CD355" i="7"/>
  <c r="CL355" i="7"/>
  <c r="CH356" i="7"/>
  <c r="CD357" i="7"/>
  <c r="CL357" i="7"/>
  <c r="CH358" i="7"/>
  <c r="CD359" i="7"/>
  <c r="CL359" i="7"/>
  <c r="CH360" i="7"/>
  <c r="CD361" i="7"/>
  <c r="CL361" i="7"/>
  <c r="CH362" i="7"/>
  <c r="CD363" i="7"/>
  <c r="CL363" i="7"/>
  <c r="CH364" i="7"/>
  <c r="CD365" i="7"/>
  <c r="CL365" i="7"/>
  <c r="CH366" i="7"/>
  <c r="CD367" i="7"/>
  <c r="CL367" i="7"/>
  <c r="CH368" i="7"/>
  <c r="CD369" i="7"/>
  <c r="CL369" i="7"/>
  <c r="CH370" i="7"/>
  <c r="CD371" i="7"/>
  <c r="CL371" i="7"/>
  <c r="CH372" i="7"/>
  <c r="CD373" i="7"/>
  <c r="CL373" i="7"/>
  <c r="CH374" i="7"/>
  <c r="CD375" i="7"/>
  <c r="CL375" i="7"/>
  <c r="CH376" i="7"/>
  <c r="CD377" i="7"/>
  <c r="CL377" i="7"/>
  <c r="CH378" i="7"/>
  <c r="CD379" i="7"/>
  <c r="CL379" i="7"/>
  <c r="CH380" i="7"/>
  <c r="CD381" i="7"/>
  <c r="CL381" i="7"/>
  <c r="CH382" i="7"/>
  <c r="CD383" i="7"/>
  <c r="CL383" i="7"/>
  <c r="CH384" i="7"/>
  <c r="CD385" i="7"/>
  <c r="CL385" i="7"/>
  <c r="CH386" i="7"/>
  <c r="CD387" i="7"/>
  <c r="CL387" i="7"/>
  <c r="CH388" i="7"/>
  <c r="CD389" i="7"/>
  <c r="CL389" i="7"/>
  <c r="CH390" i="7"/>
  <c r="CD391" i="7"/>
  <c r="CL391" i="7"/>
  <c r="CH392" i="7"/>
  <c r="CD393" i="7"/>
  <c r="CL393" i="7"/>
  <c r="CH394" i="7"/>
  <c r="CD395" i="7"/>
  <c r="CL395" i="7"/>
  <c r="CH396" i="7"/>
  <c r="CD397" i="7"/>
  <c r="CL397" i="7"/>
  <c r="CH398" i="7"/>
  <c r="CD399" i="7"/>
  <c r="CL399" i="7"/>
  <c r="CH400" i="7"/>
  <c r="CD401" i="7"/>
  <c r="CL401" i="7"/>
  <c r="CH402" i="7"/>
  <c r="CD403" i="7"/>
  <c r="CL403" i="7"/>
  <c r="CH404" i="7"/>
  <c r="CD405" i="7"/>
  <c r="CL405" i="7"/>
  <c r="CH406" i="7"/>
  <c r="CD407" i="7"/>
  <c r="CL407" i="7"/>
  <c r="CH408" i="7"/>
  <c r="CD409" i="7"/>
  <c r="CL409" i="7"/>
  <c r="CH410" i="7"/>
  <c r="CD411" i="7"/>
  <c r="CL411" i="7"/>
  <c r="CH412" i="7"/>
  <c r="CD413" i="7"/>
  <c r="CL413" i="7"/>
  <c r="CH414" i="7"/>
  <c r="CD415" i="7"/>
  <c r="CL415" i="7"/>
  <c r="CH416" i="7"/>
  <c r="CD417" i="7"/>
  <c r="CL417" i="7"/>
  <c r="CH418" i="7"/>
  <c r="CD419" i="7"/>
  <c r="CL419" i="7"/>
  <c r="CH420" i="7"/>
  <c r="CD421" i="7"/>
  <c r="CL421" i="7"/>
  <c r="CH422" i="7"/>
  <c r="CD423" i="7"/>
  <c r="CL423" i="7"/>
  <c r="CH424" i="7"/>
  <c r="CD425" i="7"/>
  <c r="CL425" i="7"/>
  <c r="CH426" i="7"/>
  <c r="CD427" i="7"/>
  <c r="CL427" i="7"/>
  <c r="CH428" i="7"/>
  <c r="CD429" i="7"/>
  <c r="CL429" i="7"/>
  <c r="CH430" i="7"/>
  <c r="CD431" i="7"/>
  <c r="CL431" i="7"/>
  <c r="CH432" i="7"/>
  <c r="CD433" i="7"/>
  <c r="CL433" i="7"/>
  <c r="CH434" i="7"/>
  <c r="CD435" i="7"/>
  <c r="CL435" i="7"/>
  <c r="CH436" i="7"/>
  <c r="CD437" i="7"/>
  <c r="CL437" i="7"/>
  <c r="CH438" i="7"/>
  <c r="CD439" i="7"/>
  <c r="CL439" i="7"/>
  <c r="CH440" i="7"/>
  <c r="CD441" i="7"/>
  <c r="CL441" i="7"/>
  <c r="CH442" i="7"/>
  <c r="CD443" i="7"/>
  <c r="CL443" i="7"/>
  <c r="CH444" i="7"/>
  <c r="CD445" i="7"/>
  <c r="CL445" i="7"/>
  <c r="CH446" i="7"/>
  <c r="CD447" i="7"/>
  <c r="CL447" i="7"/>
  <c r="CH448" i="7"/>
  <c r="CD449" i="7"/>
  <c r="CL449" i="7"/>
  <c r="CH450" i="7"/>
  <c r="CD451" i="7"/>
  <c r="CL451" i="7"/>
  <c r="CH452" i="7"/>
  <c r="CD453" i="7"/>
  <c r="CL453" i="7"/>
  <c r="CH454" i="7"/>
  <c r="CD455" i="7"/>
  <c r="CL455" i="7"/>
  <c r="CH456" i="7"/>
  <c r="CD457" i="7"/>
  <c r="CL457" i="7"/>
  <c r="CH458" i="7"/>
  <c r="CD459" i="7"/>
  <c r="CL459" i="7"/>
  <c r="CH460" i="7"/>
  <c r="CD461" i="7"/>
  <c r="CH337" i="7"/>
  <c r="CD340" i="7"/>
  <c r="CL342" i="7"/>
  <c r="CH345" i="7"/>
  <c r="CD348" i="7"/>
  <c r="CL350" i="7"/>
  <c r="CM352" i="7"/>
  <c r="CM353" i="7"/>
  <c r="CI354" i="7"/>
  <c r="CE355" i="7"/>
  <c r="CM355" i="7"/>
  <c r="CI356" i="7"/>
  <c r="CE357" i="7"/>
  <c r="CM357" i="7"/>
  <c r="CI358" i="7"/>
  <c r="CE359" i="7"/>
  <c r="CM359" i="7"/>
  <c r="CI360" i="7"/>
  <c r="CE361" i="7"/>
  <c r="CM361" i="7"/>
  <c r="CI362" i="7"/>
  <c r="CE363" i="7"/>
  <c r="CM363" i="7"/>
  <c r="CI364" i="7"/>
  <c r="CE365" i="7"/>
  <c r="CM365" i="7"/>
  <c r="CI366" i="7"/>
  <c r="CE367" i="7"/>
  <c r="CM367" i="7"/>
  <c r="CI368" i="7"/>
  <c r="CE369" i="7"/>
  <c r="CM369" i="7"/>
  <c r="CI370" i="7"/>
  <c r="CE371" i="7"/>
  <c r="CM371" i="7"/>
  <c r="CI372" i="7"/>
  <c r="CE373" i="7"/>
  <c r="CM373" i="7"/>
  <c r="CI374" i="7"/>
  <c r="CE375" i="7"/>
  <c r="CM375" i="7"/>
  <c r="CI376" i="7"/>
  <c r="CE377" i="7"/>
  <c r="CM377" i="7"/>
  <c r="CI378" i="7"/>
  <c r="CE379" i="7"/>
  <c r="CM379" i="7"/>
  <c r="CI380" i="7"/>
  <c r="CE381" i="7"/>
  <c r="CM381" i="7"/>
  <c r="CI382" i="7"/>
  <c r="CE383" i="7"/>
  <c r="CM383" i="7"/>
  <c r="CI384" i="7"/>
  <c r="CE385" i="7"/>
  <c r="CM385" i="7"/>
  <c r="CI386" i="7"/>
  <c r="CE387" i="7"/>
  <c r="CM387" i="7"/>
  <c r="CI388" i="7"/>
  <c r="CE389" i="7"/>
  <c r="CM389" i="7"/>
  <c r="CI390" i="7"/>
  <c r="CE391" i="7"/>
  <c r="CM391" i="7"/>
  <c r="CI392" i="7"/>
  <c r="CE393" i="7"/>
  <c r="CM393" i="7"/>
  <c r="CI394" i="7"/>
  <c r="CE395" i="7"/>
  <c r="CM395" i="7"/>
  <c r="CI396" i="7"/>
  <c r="CE397" i="7"/>
  <c r="CM397" i="7"/>
  <c r="CI398" i="7"/>
  <c r="CE399" i="7"/>
  <c r="CM399" i="7"/>
  <c r="CI400" i="7"/>
  <c r="CE401" i="7"/>
  <c r="CM401" i="7"/>
  <c r="CI402" i="7"/>
  <c r="CE403" i="7"/>
  <c r="CM403" i="7"/>
  <c r="CI404" i="7"/>
  <c r="CE405" i="7"/>
  <c r="CM405" i="7"/>
  <c r="CI406" i="7"/>
  <c r="CE407" i="7"/>
  <c r="CM407" i="7"/>
  <c r="CI408" i="7"/>
  <c r="CE409" i="7"/>
  <c r="CM409" i="7"/>
  <c r="CI410" i="7"/>
  <c r="CE411" i="7"/>
  <c r="CM411" i="7"/>
  <c r="CI412" i="7"/>
  <c r="CE413" i="7"/>
  <c r="CM413" i="7"/>
  <c r="CI414" i="7"/>
  <c r="CE415" i="7"/>
  <c r="CM415" i="7"/>
  <c r="CI416" i="7"/>
  <c r="CE417" i="7"/>
  <c r="CM417" i="7"/>
  <c r="CI418" i="7"/>
  <c r="CE419" i="7"/>
  <c r="CM419" i="7"/>
  <c r="CI420" i="7"/>
  <c r="CE421" i="7"/>
  <c r="CM421" i="7"/>
  <c r="CI422" i="7"/>
  <c r="CE423" i="7"/>
  <c r="CM423" i="7"/>
  <c r="CI424" i="7"/>
  <c r="CE425" i="7"/>
  <c r="CM425" i="7"/>
  <c r="CI426" i="7"/>
  <c r="CE427" i="7"/>
  <c r="CM427" i="7"/>
  <c r="CI428" i="7"/>
  <c r="CE429" i="7"/>
  <c r="CM429" i="7"/>
  <c r="CI430" i="7"/>
  <c r="CE431" i="7"/>
  <c r="CM431" i="7"/>
  <c r="CI432" i="7"/>
  <c r="CE433" i="7"/>
  <c r="CM433" i="7"/>
  <c r="CI434" i="7"/>
  <c r="CE435" i="7"/>
  <c r="CM435" i="7"/>
  <c r="CI436" i="7"/>
  <c r="CE437" i="7"/>
  <c r="CM437" i="7"/>
  <c r="CI438" i="7"/>
  <c r="CE439" i="7"/>
  <c r="CM439" i="7"/>
  <c r="CI440" i="7"/>
  <c r="CE441" i="7"/>
  <c r="CM441" i="7"/>
  <c r="CI442" i="7"/>
  <c r="CE443" i="7"/>
  <c r="CM443" i="7"/>
  <c r="CI444" i="7"/>
  <c r="CE445" i="7"/>
  <c r="CM445" i="7"/>
  <c r="CI446" i="7"/>
  <c r="CE447" i="7"/>
  <c r="CM447" i="7"/>
  <c r="CI448" i="7"/>
  <c r="CE449" i="7"/>
  <c r="CM449" i="7"/>
  <c r="CI450" i="7"/>
  <c r="CE451" i="7"/>
  <c r="CM451" i="7"/>
  <c r="CI452" i="7"/>
  <c r="CE453" i="7"/>
  <c r="CM453" i="7"/>
  <c r="CI454" i="7"/>
  <c r="CE455" i="7"/>
  <c r="CM455" i="7"/>
  <c r="CI456" i="7"/>
  <c r="CE457" i="7"/>
  <c r="CM457" i="7"/>
  <c r="CI458" i="7"/>
  <c r="CE459" i="7"/>
  <c r="CM459" i="7"/>
  <c r="CI460" i="7"/>
  <c r="CE461" i="7"/>
  <c r="CM461" i="7"/>
  <c r="CI337" i="7"/>
  <c r="CE340" i="7"/>
  <c r="CM342" i="7"/>
  <c r="CI345" i="7"/>
  <c r="CE348" i="7"/>
  <c r="CM350" i="7"/>
  <c r="CF353" i="7"/>
  <c r="CN353" i="7"/>
  <c r="CJ354" i="7"/>
  <c r="CF355" i="7"/>
  <c r="CN355" i="7"/>
  <c r="CJ356" i="7"/>
  <c r="CF357" i="7"/>
  <c r="CN357" i="7"/>
  <c r="CJ358" i="7"/>
  <c r="CF359" i="7"/>
  <c r="CN359" i="7"/>
  <c r="CJ360" i="7"/>
  <c r="CF361" i="7"/>
  <c r="CN361" i="7"/>
  <c r="CJ362" i="7"/>
  <c r="CF363" i="7"/>
  <c r="CN363" i="7"/>
  <c r="CJ364" i="7"/>
  <c r="CF365" i="7"/>
  <c r="CN365" i="7"/>
  <c r="CJ366" i="7"/>
  <c r="CF367" i="7"/>
  <c r="CN367" i="7"/>
  <c r="CJ368" i="7"/>
  <c r="CF369" i="7"/>
  <c r="CN369" i="7"/>
  <c r="CJ370" i="7"/>
  <c r="CF371" i="7"/>
  <c r="CN371" i="7"/>
  <c r="CJ372" i="7"/>
  <c r="CF373" i="7"/>
  <c r="CN373" i="7"/>
  <c r="CJ374" i="7"/>
  <c r="CF375" i="7"/>
  <c r="CN375" i="7"/>
  <c r="CJ376" i="7"/>
  <c r="CF377" i="7"/>
  <c r="CN377" i="7"/>
  <c r="CJ378" i="7"/>
  <c r="CF379" i="7"/>
  <c r="CN379" i="7"/>
  <c r="CJ380" i="7"/>
  <c r="CF381" i="7"/>
  <c r="CN381" i="7"/>
  <c r="CJ382" i="7"/>
  <c r="CF383" i="7"/>
  <c r="CN383" i="7"/>
  <c r="CJ384" i="7"/>
  <c r="CF385" i="7"/>
  <c r="CN385" i="7"/>
  <c r="CJ386" i="7"/>
  <c r="CF387" i="7"/>
  <c r="CN387" i="7"/>
  <c r="CJ388" i="7"/>
  <c r="CF389" i="7"/>
  <c r="CN389" i="7"/>
  <c r="CJ390" i="7"/>
  <c r="CF391" i="7"/>
  <c r="CN391" i="7"/>
  <c r="CJ392" i="7"/>
  <c r="CF393" i="7"/>
  <c r="CN393" i="7"/>
  <c r="CJ394" i="7"/>
  <c r="CF395" i="7"/>
  <c r="CN395" i="7"/>
  <c r="CJ396" i="7"/>
  <c r="CF397" i="7"/>
  <c r="CN397" i="7"/>
  <c r="CJ398" i="7"/>
  <c r="CF399" i="7"/>
  <c r="CN399" i="7"/>
  <c r="CJ400" i="7"/>
  <c r="CF401" i="7"/>
  <c r="CN401" i="7"/>
  <c r="CJ402" i="7"/>
  <c r="CF403" i="7"/>
  <c r="CN403" i="7"/>
  <c r="CJ404" i="7"/>
  <c r="CF405" i="7"/>
  <c r="CN405" i="7"/>
  <c r="CJ406" i="7"/>
  <c r="CF407" i="7"/>
  <c r="CN407" i="7"/>
  <c r="CJ408" i="7"/>
  <c r="CF409" i="7"/>
  <c r="CN409" i="7"/>
  <c r="CJ410" i="7"/>
  <c r="CF411" i="7"/>
  <c r="CN411" i="7"/>
  <c r="CJ412" i="7"/>
  <c r="CF413" i="7"/>
  <c r="CN413" i="7"/>
  <c r="CJ414" i="7"/>
  <c r="CF415" i="7"/>
  <c r="CN415" i="7"/>
  <c r="CJ416" i="7"/>
  <c r="CF417" i="7"/>
  <c r="CN417" i="7"/>
  <c r="CJ418" i="7"/>
  <c r="CF419" i="7"/>
  <c r="CN419" i="7"/>
  <c r="CJ420" i="7"/>
  <c r="CF421" i="7"/>
  <c r="CN421" i="7"/>
  <c r="CJ422" i="7"/>
  <c r="CF423" i="7"/>
  <c r="CN423" i="7"/>
  <c r="CJ424" i="7"/>
  <c r="CF425" i="7"/>
  <c r="CN425" i="7"/>
  <c r="CJ426" i="7"/>
  <c r="CF427" i="7"/>
  <c r="CN427" i="7"/>
  <c r="CJ428" i="7"/>
  <c r="CF429" i="7"/>
  <c r="CN429" i="7"/>
  <c r="CJ430" i="7"/>
  <c r="CF431" i="7"/>
  <c r="CN431" i="7"/>
  <c r="CJ432" i="7"/>
  <c r="CF433" i="7"/>
  <c r="CN433" i="7"/>
  <c r="CJ434" i="7"/>
  <c r="CF435" i="7"/>
  <c r="CN435" i="7"/>
  <c r="CJ436" i="7"/>
  <c r="CF437" i="7"/>
  <c r="CN437" i="7"/>
  <c r="CJ438" i="7"/>
  <c r="CF439" i="7"/>
  <c r="CN439" i="7"/>
  <c r="CJ440" i="7"/>
  <c r="CF441" i="7"/>
  <c r="CN441" i="7"/>
  <c r="CJ442" i="7"/>
  <c r="CF443" i="7"/>
  <c r="CN443" i="7"/>
  <c r="CJ444" i="7"/>
  <c r="CF445" i="7"/>
  <c r="CN445" i="7"/>
  <c r="CJ446" i="7"/>
  <c r="CK447" i="7"/>
  <c r="CG450" i="7"/>
  <c r="CO452" i="7"/>
  <c r="CK455" i="7"/>
  <c r="CN457" i="7"/>
  <c r="CK459" i="7"/>
  <c r="CJ461" i="7"/>
  <c r="CG462" i="7"/>
  <c r="CO462" i="7"/>
  <c r="CK463" i="7"/>
  <c r="CG464" i="7"/>
  <c r="CO464" i="7"/>
  <c r="CK465" i="7"/>
  <c r="CG466" i="7"/>
  <c r="CO466" i="7"/>
  <c r="CK467" i="7"/>
  <c r="CG468" i="7"/>
  <c r="CO468" i="7"/>
  <c r="CK469" i="7"/>
  <c r="CG470" i="7"/>
  <c r="CO470" i="7"/>
  <c r="CK471" i="7"/>
  <c r="CG472" i="7"/>
  <c r="CO472" i="7"/>
  <c r="CK473" i="7"/>
  <c r="CG474" i="7"/>
  <c r="CO474" i="7"/>
  <c r="CK475" i="7"/>
  <c r="CG476" i="7"/>
  <c r="CO476" i="7"/>
  <c r="CK477" i="7"/>
  <c r="CG478" i="7"/>
  <c r="CO478" i="7"/>
  <c r="CK479" i="7"/>
  <c r="CG480" i="7"/>
  <c r="CO480" i="7"/>
  <c r="CK481" i="7"/>
  <c r="CG482" i="7"/>
  <c r="CO482" i="7"/>
  <c r="CK483" i="7"/>
  <c r="CG484" i="7"/>
  <c r="CO484" i="7"/>
  <c r="CK485" i="7"/>
  <c r="CG486" i="7"/>
  <c r="CO486" i="7"/>
  <c r="CK487" i="7"/>
  <c r="CG488" i="7"/>
  <c r="CO488" i="7"/>
  <c r="CK489" i="7"/>
  <c r="CG490" i="7"/>
  <c r="CO490" i="7"/>
  <c r="CK7" i="7"/>
  <c r="CG8" i="7"/>
  <c r="CO8" i="7"/>
  <c r="CK9" i="7"/>
  <c r="CG10" i="7"/>
  <c r="CO10" i="7"/>
  <c r="CK11" i="7"/>
  <c r="CG12" i="7"/>
  <c r="CO12" i="7"/>
  <c r="CK13" i="7"/>
  <c r="CG14" i="7"/>
  <c r="CO14" i="7"/>
  <c r="CK15" i="7"/>
  <c r="CG16" i="7"/>
  <c r="CO16" i="7"/>
  <c r="CK17" i="7"/>
  <c r="CG18" i="7"/>
  <c r="CO18" i="7"/>
  <c r="CK19" i="7"/>
  <c r="CG20" i="7"/>
  <c r="CO20" i="7"/>
  <c r="CK21" i="7"/>
  <c r="CG22" i="7"/>
  <c r="CO22" i="7"/>
  <c r="CK23" i="7"/>
  <c r="CG24" i="7"/>
  <c r="CO24" i="7"/>
  <c r="CK25" i="7"/>
  <c r="CG26" i="7"/>
  <c r="CO26" i="7"/>
  <c r="CK27" i="7"/>
  <c r="CG28" i="7"/>
  <c r="CO28" i="7"/>
  <c r="CK29" i="7"/>
  <c r="CG30" i="7"/>
  <c r="CO30" i="7"/>
  <c r="CK31" i="7"/>
  <c r="CG32" i="7"/>
  <c r="CO32" i="7"/>
  <c r="CK33" i="7"/>
  <c r="CH6" i="7"/>
  <c r="CD6" i="7"/>
  <c r="BX7" i="7"/>
  <c r="BT8" i="7"/>
  <c r="CB8" i="7"/>
  <c r="BX9" i="7"/>
  <c r="BT10" i="7"/>
  <c r="CB10" i="7"/>
  <c r="BX11" i="7"/>
  <c r="BT12" i="7"/>
  <c r="CB12" i="7"/>
  <c r="BX13" i="7"/>
  <c r="BT14" i="7"/>
  <c r="CB14" i="7"/>
  <c r="BX15" i="7"/>
  <c r="BT16" i="7"/>
  <c r="CB16" i="7"/>
  <c r="BX17" i="7"/>
  <c r="BT18" i="7"/>
  <c r="CB18" i="7"/>
  <c r="BX19" i="7"/>
  <c r="BT20" i="7"/>
  <c r="CB20" i="7"/>
  <c r="BX21" i="7"/>
  <c r="BT22" i="7"/>
  <c r="CB22" i="7"/>
  <c r="BX23" i="7"/>
  <c r="BT24" i="7"/>
  <c r="CB24" i="7"/>
  <c r="BX25" i="7"/>
  <c r="BT26" i="7"/>
  <c r="CB26" i="7"/>
  <c r="BX27" i="7"/>
  <c r="BT28" i="7"/>
  <c r="CB28" i="7"/>
  <c r="BX29" i="7"/>
  <c r="BT30" i="7"/>
  <c r="CB30" i="7"/>
  <c r="BX31" i="7"/>
  <c r="BT32" i="7"/>
  <c r="CB32" i="7"/>
  <c r="BX33" i="7"/>
  <c r="BT34" i="7"/>
  <c r="CB34" i="7"/>
  <c r="BX35" i="7"/>
  <c r="BT36" i="7"/>
  <c r="CB36" i="7"/>
  <c r="BX37" i="7"/>
  <c r="BT38" i="7"/>
  <c r="CB38" i="7"/>
  <c r="BX39" i="7"/>
  <c r="BT40" i="7"/>
  <c r="CB40" i="7"/>
  <c r="BX41" i="7"/>
  <c r="BT42" i="7"/>
  <c r="CB42" i="7"/>
  <c r="BX43" i="7"/>
  <c r="BT44" i="7"/>
  <c r="CB44" i="7"/>
  <c r="BX45" i="7"/>
  <c r="BT46" i="7"/>
  <c r="CB46" i="7"/>
  <c r="BX47" i="7"/>
  <c r="BT48" i="7"/>
  <c r="CB48" i="7"/>
  <c r="BX49" i="7"/>
  <c r="BT50" i="7"/>
  <c r="CB50" i="7"/>
  <c r="BX51" i="7"/>
  <c r="BT52" i="7"/>
  <c r="CB52" i="7"/>
  <c r="BX53" i="7"/>
  <c r="BT54" i="7"/>
  <c r="CB54" i="7"/>
  <c r="BX55" i="7"/>
  <c r="BT56" i="7"/>
  <c r="CB56" i="7"/>
  <c r="BX57" i="7"/>
  <c r="BT58" i="7"/>
  <c r="CK443" i="7"/>
  <c r="CN447" i="7"/>
  <c r="CJ450" i="7"/>
  <c r="CF453" i="7"/>
  <c r="CN455" i="7"/>
  <c r="CF458" i="7"/>
  <c r="CN459" i="7"/>
  <c r="CK461" i="7"/>
  <c r="CH462" i="7"/>
  <c r="CD463" i="7"/>
  <c r="CL463" i="7"/>
  <c r="CH464" i="7"/>
  <c r="CD465" i="7"/>
  <c r="CL465" i="7"/>
  <c r="CH466" i="7"/>
  <c r="CD467" i="7"/>
  <c r="CL467" i="7"/>
  <c r="CH468" i="7"/>
  <c r="CD469" i="7"/>
  <c r="CL469" i="7"/>
  <c r="CH470" i="7"/>
  <c r="CD471" i="7"/>
  <c r="CL471" i="7"/>
  <c r="CH472" i="7"/>
  <c r="CD473" i="7"/>
  <c r="CL473" i="7"/>
  <c r="CH474" i="7"/>
  <c r="CD475" i="7"/>
  <c r="CL475" i="7"/>
  <c r="CH476" i="7"/>
  <c r="CD477" i="7"/>
  <c r="CL477" i="7"/>
  <c r="CH478" i="7"/>
  <c r="CD479" i="7"/>
  <c r="CL479" i="7"/>
  <c r="CH480" i="7"/>
  <c r="CD481" i="7"/>
  <c r="CL481" i="7"/>
  <c r="CH482" i="7"/>
  <c r="CD483" i="7"/>
  <c r="CL483" i="7"/>
  <c r="CH484" i="7"/>
  <c r="CD485" i="7"/>
  <c r="CL485" i="7"/>
  <c r="CH486" i="7"/>
  <c r="CD487" i="7"/>
  <c r="CL487" i="7"/>
  <c r="CH488" i="7"/>
  <c r="CD489" i="7"/>
  <c r="CL489" i="7"/>
  <c r="CH490" i="7"/>
  <c r="CD7" i="7"/>
  <c r="CL7" i="7"/>
  <c r="CH8" i="7"/>
  <c r="CD9" i="7"/>
  <c r="CL9" i="7"/>
  <c r="CH10" i="7"/>
  <c r="CD11" i="7"/>
  <c r="CL11" i="7"/>
  <c r="CH12" i="7"/>
  <c r="CD13" i="7"/>
  <c r="CL13" i="7"/>
  <c r="CH14" i="7"/>
  <c r="CD15" i="7"/>
  <c r="CL15" i="7"/>
  <c r="CH16" i="7"/>
  <c r="CD17" i="7"/>
  <c r="CL17" i="7"/>
  <c r="CH18" i="7"/>
  <c r="CD19" i="7"/>
  <c r="CL19" i="7"/>
  <c r="CH20" i="7"/>
  <c r="CD21" i="7"/>
  <c r="CL21" i="7"/>
  <c r="CH22" i="7"/>
  <c r="CD23" i="7"/>
  <c r="CL23" i="7"/>
  <c r="CH24" i="7"/>
  <c r="CD25" i="7"/>
  <c r="CL25" i="7"/>
  <c r="CH26" i="7"/>
  <c r="CD27" i="7"/>
  <c r="CL27" i="7"/>
  <c r="CH28" i="7"/>
  <c r="CD29" i="7"/>
  <c r="CL29" i="7"/>
  <c r="CH30" i="7"/>
  <c r="CD31" i="7"/>
  <c r="CL31" i="7"/>
  <c r="CH32" i="7"/>
  <c r="CD33" i="7"/>
  <c r="CL33" i="7"/>
  <c r="CI6" i="7"/>
  <c r="BQ7" i="7"/>
  <c r="BY7" i="7"/>
  <c r="BU8" i="7"/>
  <c r="BQ9" i="7"/>
  <c r="BY9" i="7"/>
  <c r="BU10" i="7"/>
  <c r="BQ11" i="7"/>
  <c r="BY11" i="7"/>
  <c r="BU12" i="7"/>
  <c r="BQ13" i="7"/>
  <c r="BY13" i="7"/>
  <c r="BU14" i="7"/>
  <c r="BQ15" i="7"/>
  <c r="BY15" i="7"/>
  <c r="BU16" i="7"/>
  <c r="BQ17" i="7"/>
  <c r="BY17" i="7"/>
  <c r="BU18" i="7"/>
  <c r="BQ19" i="7"/>
  <c r="BY19" i="7"/>
  <c r="BU20" i="7"/>
  <c r="BQ21" i="7"/>
  <c r="BY21" i="7"/>
  <c r="BU22" i="7"/>
  <c r="BQ23" i="7"/>
  <c r="BY23" i="7"/>
  <c r="BU24" i="7"/>
  <c r="BQ25" i="7"/>
  <c r="BY25" i="7"/>
  <c r="BU26" i="7"/>
  <c r="BQ27" i="7"/>
  <c r="BY27" i="7"/>
  <c r="BU28" i="7"/>
  <c r="BQ29" i="7"/>
  <c r="BY29" i="7"/>
  <c r="BU30" i="7"/>
  <c r="BQ31" i="7"/>
  <c r="BY31" i="7"/>
  <c r="BU32" i="7"/>
  <c r="BQ33" i="7"/>
  <c r="BY33" i="7"/>
  <c r="BU34" i="7"/>
  <c r="BQ35" i="7"/>
  <c r="BY35" i="7"/>
  <c r="BU36" i="7"/>
  <c r="BQ37" i="7"/>
  <c r="BY37" i="7"/>
  <c r="BU38" i="7"/>
  <c r="BQ39" i="7"/>
  <c r="BY39" i="7"/>
  <c r="BU40" i="7"/>
  <c r="BQ41" i="7"/>
  <c r="BY41" i="7"/>
  <c r="BU42" i="7"/>
  <c r="BQ43" i="7"/>
  <c r="BY43" i="7"/>
  <c r="BU44" i="7"/>
  <c r="BQ45" i="7"/>
  <c r="BY45" i="7"/>
  <c r="BU46" i="7"/>
  <c r="BQ47" i="7"/>
  <c r="BY47" i="7"/>
  <c r="BU48" i="7"/>
  <c r="BQ49" i="7"/>
  <c r="BY49" i="7"/>
  <c r="BU50" i="7"/>
  <c r="BQ51" i="7"/>
  <c r="BY51" i="7"/>
  <c r="CG444" i="7"/>
  <c r="CG448" i="7"/>
  <c r="CO450" i="7"/>
  <c r="CK453" i="7"/>
  <c r="CG456" i="7"/>
  <c r="CG458" i="7"/>
  <c r="CF460" i="7"/>
  <c r="CL461" i="7"/>
  <c r="CI462" i="7"/>
  <c r="CE463" i="7"/>
  <c r="CM463" i="7"/>
  <c r="CI464" i="7"/>
  <c r="CE465" i="7"/>
  <c r="CM465" i="7"/>
  <c r="CI466" i="7"/>
  <c r="CE467" i="7"/>
  <c r="CM467" i="7"/>
  <c r="CI468" i="7"/>
  <c r="CE469" i="7"/>
  <c r="CM469" i="7"/>
  <c r="CI470" i="7"/>
  <c r="CE471" i="7"/>
  <c r="CM471" i="7"/>
  <c r="CI472" i="7"/>
  <c r="CE473" i="7"/>
  <c r="CM473" i="7"/>
  <c r="CI474" i="7"/>
  <c r="CE475" i="7"/>
  <c r="CM475" i="7"/>
  <c r="CI476" i="7"/>
  <c r="CE477" i="7"/>
  <c r="CM477" i="7"/>
  <c r="CI478" i="7"/>
  <c r="CE479" i="7"/>
  <c r="CM479" i="7"/>
  <c r="CI480" i="7"/>
  <c r="CE481" i="7"/>
  <c r="CM481" i="7"/>
  <c r="CI482" i="7"/>
  <c r="CE483" i="7"/>
  <c r="CM483" i="7"/>
  <c r="CI484" i="7"/>
  <c r="CE485" i="7"/>
  <c r="CM485" i="7"/>
  <c r="CI486" i="7"/>
  <c r="CE487" i="7"/>
  <c r="CM487" i="7"/>
  <c r="CI488" i="7"/>
  <c r="CE489" i="7"/>
  <c r="CM489" i="7"/>
  <c r="CI490" i="7"/>
  <c r="CE7" i="7"/>
  <c r="CM7" i="7"/>
  <c r="CI8" i="7"/>
  <c r="CE9" i="7"/>
  <c r="CM9" i="7"/>
  <c r="CI10" i="7"/>
  <c r="CE11" i="7"/>
  <c r="CM11" i="7"/>
  <c r="CI12" i="7"/>
  <c r="CE13" i="7"/>
  <c r="CM13" i="7"/>
  <c r="CI14" i="7"/>
  <c r="CE15" i="7"/>
  <c r="CM15" i="7"/>
  <c r="CI16" i="7"/>
  <c r="CE17" i="7"/>
  <c r="CM17" i="7"/>
  <c r="CI18" i="7"/>
  <c r="CE19" i="7"/>
  <c r="CM19" i="7"/>
  <c r="CI20" i="7"/>
  <c r="CE21" i="7"/>
  <c r="CM21" i="7"/>
  <c r="CI22" i="7"/>
  <c r="CE23" i="7"/>
  <c r="CM23" i="7"/>
  <c r="CI24" i="7"/>
  <c r="CE25" i="7"/>
  <c r="CM25" i="7"/>
  <c r="CI26" i="7"/>
  <c r="CE27" i="7"/>
  <c r="CM27" i="7"/>
  <c r="CI28" i="7"/>
  <c r="CE29" i="7"/>
  <c r="CM29" i="7"/>
  <c r="CI30" i="7"/>
  <c r="CE31" i="7"/>
  <c r="CM31" i="7"/>
  <c r="CI32" i="7"/>
  <c r="CE33" i="7"/>
  <c r="CM33" i="7"/>
  <c r="CJ6" i="7"/>
  <c r="BR7" i="7"/>
  <c r="BZ7" i="7"/>
  <c r="BV8" i="7"/>
  <c r="BR9" i="7"/>
  <c r="BZ9" i="7"/>
  <c r="BV10" i="7"/>
  <c r="BR11" i="7"/>
  <c r="BZ11" i="7"/>
  <c r="BV12" i="7"/>
  <c r="BR13" i="7"/>
  <c r="BZ13" i="7"/>
  <c r="BV14" i="7"/>
  <c r="BR15" i="7"/>
  <c r="BZ15" i="7"/>
  <c r="BV16" i="7"/>
  <c r="BR17" i="7"/>
  <c r="BZ17" i="7"/>
  <c r="BV18" i="7"/>
  <c r="BR19" i="7"/>
  <c r="BZ19" i="7"/>
  <c r="BV20" i="7"/>
  <c r="BR21" i="7"/>
  <c r="BZ21" i="7"/>
  <c r="BV22" i="7"/>
  <c r="BR23" i="7"/>
  <c r="BZ23" i="7"/>
  <c r="BV24" i="7"/>
  <c r="BR25" i="7"/>
  <c r="BZ25" i="7"/>
  <c r="BV26" i="7"/>
  <c r="BR27" i="7"/>
  <c r="BZ27" i="7"/>
  <c r="BV28" i="7"/>
  <c r="BR29" i="7"/>
  <c r="BZ29" i="7"/>
  <c r="BV30" i="7"/>
  <c r="BR31" i="7"/>
  <c r="BZ31" i="7"/>
  <c r="BV32" i="7"/>
  <c r="BR33" i="7"/>
  <c r="BZ33" i="7"/>
  <c r="BV34" i="7"/>
  <c r="BR35" i="7"/>
  <c r="BZ35" i="7"/>
  <c r="BV36" i="7"/>
  <c r="BR37" i="7"/>
  <c r="BZ37" i="7"/>
  <c r="BV38" i="7"/>
  <c r="BR39" i="7"/>
  <c r="BZ39" i="7"/>
  <c r="BV40" i="7"/>
  <c r="BR41" i="7"/>
  <c r="BZ41" i="7"/>
  <c r="BV42" i="7"/>
  <c r="BR43" i="7"/>
  <c r="BZ43" i="7"/>
  <c r="BV44" i="7"/>
  <c r="BR45" i="7"/>
  <c r="BZ45" i="7"/>
  <c r="BV46" i="7"/>
  <c r="BR47" i="7"/>
  <c r="BZ47" i="7"/>
  <c r="BV48" i="7"/>
  <c r="BR49" i="7"/>
  <c r="BZ49" i="7"/>
  <c r="BV50" i="7"/>
  <c r="BR51" i="7"/>
  <c r="BZ51" i="7"/>
  <c r="BV52" i="7"/>
  <c r="BR53" i="7"/>
  <c r="BZ53" i="7"/>
  <c r="BV54" i="7"/>
  <c r="BR55" i="7"/>
  <c r="BZ55" i="7"/>
  <c r="CO444" i="7"/>
  <c r="CJ448" i="7"/>
  <c r="CF451" i="7"/>
  <c r="CN453" i="7"/>
  <c r="CJ456" i="7"/>
  <c r="CJ458" i="7"/>
  <c r="CG460" i="7"/>
  <c r="CN461" i="7"/>
  <c r="CJ462" i="7"/>
  <c r="CF463" i="7"/>
  <c r="CN463" i="7"/>
  <c r="CJ464" i="7"/>
  <c r="CF465" i="7"/>
  <c r="CN465" i="7"/>
  <c r="CJ466" i="7"/>
  <c r="CF467" i="7"/>
  <c r="CN467" i="7"/>
  <c r="CJ468" i="7"/>
  <c r="CF469" i="7"/>
  <c r="CN469" i="7"/>
  <c r="CJ470" i="7"/>
  <c r="CF471" i="7"/>
  <c r="CN471" i="7"/>
  <c r="CJ472" i="7"/>
  <c r="CF473" i="7"/>
  <c r="CN473" i="7"/>
  <c r="CJ474" i="7"/>
  <c r="CF475" i="7"/>
  <c r="CN475" i="7"/>
  <c r="CJ476" i="7"/>
  <c r="CF477" i="7"/>
  <c r="CN477" i="7"/>
  <c r="CJ478" i="7"/>
  <c r="CF479" i="7"/>
  <c r="CN479" i="7"/>
  <c r="CJ480" i="7"/>
  <c r="CF481" i="7"/>
  <c r="CN481" i="7"/>
  <c r="CJ482" i="7"/>
  <c r="CF483" i="7"/>
  <c r="CN483" i="7"/>
  <c r="CJ484" i="7"/>
  <c r="CF485" i="7"/>
  <c r="CN485" i="7"/>
  <c r="CJ486" i="7"/>
  <c r="CF487" i="7"/>
  <c r="CN487" i="7"/>
  <c r="CJ488" i="7"/>
  <c r="CF489" i="7"/>
  <c r="CN489" i="7"/>
  <c r="CJ490" i="7"/>
  <c r="CF7" i="7"/>
  <c r="CN7" i="7"/>
  <c r="CJ8" i="7"/>
  <c r="CF9" i="7"/>
  <c r="CN9" i="7"/>
  <c r="CJ10" i="7"/>
  <c r="CF11" i="7"/>
  <c r="CN11" i="7"/>
  <c r="CJ12" i="7"/>
  <c r="CF13" i="7"/>
  <c r="CN13" i="7"/>
  <c r="CJ14" i="7"/>
  <c r="CF15" i="7"/>
  <c r="CN15" i="7"/>
  <c r="CJ16" i="7"/>
  <c r="CF17" i="7"/>
  <c r="CN17" i="7"/>
  <c r="CJ18" i="7"/>
  <c r="CF19" i="7"/>
  <c r="CN19" i="7"/>
  <c r="CJ20" i="7"/>
  <c r="CF21" i="7"/>
  <c r="CN21" i="7"/>
  <c r="CJ22" i="7"/>
  <c r="CF23" i="7"/>
  <c r="CN23" i="7"/>
  <c r="CJ24" i="7"/>
  <c r="CF25" i="7"/>
  <c r="CN25" i="7"/>
  <c r="CJ26" i="7"/>
  <c r="CF27" i="7"/>
  <c r="CN27" i="7"/>
  <c r="CJ28" i="7"/>
  <c r="CF29" i="7"/>
  <c r="CN29" i="7"/>
  <c r="CJ30" i="7"/>
  <c r="CF31" i="7"/>
  <c r="CN31" i="7"/>
  <c r="CJ32" i="7"/>
  <c r="CF33" i="7"/>
  <c r="CN33" i="7"/>
  <c r="CK6" i="7"/>
  <c r="BS7" i="7"/>
  <c r="CA7" i="7"/>
  <c r="BW8" i="7"/>
  <c r="BS9" i="7"/>
  <c r="CA9" i="7"/>
  <c r="BW10" i="7"/>
  <c r="BS11" i="7"/>
  <c r="CA11" i="7"/>
  <c r="BW12" i="7"/>
  <c r="BS13" i="7"/>
  <c r="CA13" i="7"/>
  <c r="BW14" i="7"/>
  <c r="BS15" i="7"/>
  <c r="CA15" i="7"/>
  <c r="BW16" i="7"/>
  <c r="BS17" i="7"/>
  <c r="CA17" i="7"/>
  <c r="BW18" i="7"/>
  <c r="BS19" i="7"/>
  <c r="CA19" i="7"/>
  <c r="BW20" i="7"/>
  <c r="BS21" i="7"/>
  <c r="CA21" i="7"/>
  <c r="BW22" i="7"/>
  <c r="BS23" i="7"/>
  <c r="CA23" i="7"/>
  <c r="BW24" i="7"/>
  <c r="BS25" i="7"/>
  <c r="CA25" i="7"/>
  <c r="BW26" i="7"/>
  <c r="BS27" i="7"/>
  <c r="CA27" i="7"/>
  <c r="BW28" i="7"/>
  <c r="BS29" i="7"/>
  <c r="CA29" i="7"/>
  <c r="BW30" i="7"/>
  <c r="BS31" i="7"/>
  <c r="CA31" i="7"/>
  <c r="BW32" i="7"/>
  <c r="BS33" i="7"/>
  <c r="CA33" i="7"/>
  <c r="BW34" i="7"/>
  <c r="BS35" i="7"/>
  <c r="CA35" i="7"/>
  <c r="BW36" i="7"/>
  <c r="BS37" i="7"/>
  <c r="CA37" i="7"/>
  <c r="BW38" i="7"/>
  <c r="BS39" i="7"/>
  <c r="CA39" i="7"/>
  <c r="BW40" i="7"/>
  <c r="BS41" i="7"/>
  <c r="CA41" i="7"/>
  <c r="BW42" i="7"/>
  <c r="BS43" i="7"/>
  <c r="CA43" i="7"/>
  <c r="BW44" i="7"/>
  <c r="BS45" i="7"/>
  <c r="CA45" i="7"/>
  <c r="BW46" i="7"/>
  <c r="BS47" i="7"/>
  <c r="CA47" i="7"/>
  <c r="BW48" i="7"/>
  <c r="BS49" i="7"/>
  <c r="CA49" i="7"/>
  <c r="BW50" i="7"/>
  <c r="BS51" i="7"/>
  <c r="CA51" i="7"/>
  <c r="BW52" i="7"/>
  <c r="BS53" i="7"/>
  <c r="CA53" i="7"/>
  <c r="BW54" i="7"/>
  <c r="BS55" i="7"/>
  <c r="CA55" i="7"/>
  <c r="BW56" i="7"/>
  <c r="BS57" i="7"/>
  <c r="CA57" i="7"/>
  <c r="CK445" i="7"/>
  <c r="CO448" i="7"/>
  <c r="CK451" i="7"/>
  <c r="CG454" i="7"/>
  <c r="CO456" i="7"/>
  <c r="CN458" i="7"/>
  <c r="CJ460" i="7"/>
  <c r="CO461" i="7"/>
  <c r="CK462" i="7"/>
  <c r="CG463" i="7"/>
  <c r="CO463" i="7"/>
  <c r="CK464" i="7"/>
  <c r="CG465" i="7"/>
  <c r="CO465" i="7"/>
  <c r="CK466" i="7"/>
  <c r="CG467" i="7"/>
  <c r="CO467" i="7"/>
  <c r="CK468" i="7"/>
  <c r="CG469" i="7"/>
  <c r="CO469" i="7"/>
  <c r="CK470" i="7"/>
  <c r="CG471" i="7"/>
  <c r="CO471" i="7"/>
  <c r="CK472" i="7"/>
  <c r="CG473" i="7"/>
  <c r="CO473" i="7"/>
  <c r="CK474" i="7"/>
  <c r="CG475" i="7"/>
  <c r="CO475" i="7"/>
  <c r="CK476" i="7"/>
  <c r="CG477" i="7"/>
  <c r="CO477" i="7"/>
  <c r="CK478" i="7"/>
  <c r="CG479" i="7"/>
  <c r="CO479" i="7"/>
  <c r="CK480" i="7"/>
  <c r="CG481" i="7"/>
  <c r="CO481" i="7"/>
  <c r="CK482" i="7"/>
  <c r="CG483" i="7"/>
  <c r="CO483" i="7"/>
  <c r="CK484" i="7"/>
  <c r="CG485" i="7"/>
  <c r="CO485" i="7"/>
  <c r="CK486" i="7"/>
  <c r="CG487" i="7"/>
  <c r="CO487" i="7"/>
  <c r="CK488" i="7"/>
  <c r="CG489" i="7"/>
  <c r="CO489" i="7"/>
  <c r="CK490" i="7"/>
  <c r="CG7" i="7"/>
  <c r="CO7" i="7"/>
  <c r="CK8" i="7"/>
  <c r="CG9" i="7"/>
  <c r="CO9" i="7"/>
  <c r="CK10" i="7"/>
  <c r="CG11" i="7"/>
  <c r="CO11" i="7"/>
  <c r="CK12" i="7"/>
  <c r="CG13" i="7"/>
  <c r="CO13" i="7"/>
  <c r="CK14" i="7"/>
  <c r="CG15" i="7"/>
  <c r="CO15" i="7"/>
  <c r="CK16" i="7"/>
  <c r="CG17" i="7"/>
  <c r="CO17" i="7"/>
  <c r="CK18" i="7"/>
  <c r="CG19" i="7"/>
  <c r="CO19" i="7"/>
  <c r="CK20" i="7"/>
  <c r="CG21" i="7"/>
  <c r="CO21" i="7"/>
  <c r="CK22" i="7"/>
  <c r="CG23" i="7"/>
  <c r="CO23" i="7"/>
  <c r="CK24" i="7"/>
  <c r="CG25" i="7"/>
  <c r="CO25" i="7"/>
  <c r="CK26" i="7"/>
  <c r="CG27" i="7"/>
  <c r="CO27" i="7"/>
  <c r="CK28" i="7"/>
  <c r="CG29" i="7"/>
  <c r="CO29" i="7"/>
  <c r="CK30" i="7"/>
  <c r="CG31" i="7"/>
  <c r="CO31" i="7"/>
  <c r="CK32" i="7"/>
  <c r="CG33" i="7"/>
  <c r="CO33" i="7"/>
  <c r="CL6" i="7"/>
  <c r="BT7" i="7"/>
  <c r="CB7" i="7"/>
  <c r="BX8" i="7"/>
  <c r="BT9" i="7"/>
  <c r="CB9" i="7"/>
  <c r="BX10" i="7"/>
  <c r="BT11" i="7"/>
  <c r="CB11" i="7"/>
  <c r="BX12" i="7"/>
  <c r="BT13" i="7"/>
  <c r="CB13" i="7"/>
  <c r="BX14" i="7"/>
  <c r="BT15" i="7"/>
  <c r="CB15" i="7"/>
  <c r="BX16" i="7"/>
  <c r="BT17" i="7"/>
  <c r="CB17" i="7"/>
  <c r="BX18" i="7"/>
  <c r="BT19" i="7"/>
  <c r="CB19" i="7"/>
  <c r="BX20" i="7"/>
  <c r="BT21" i="7"/>
  <c r="CB21" i="7"/>
  <c r="BX22" i="7"/>
  <c r="BT23" i="7"/>
  <c r="CB23" i="7"/>
  <c r="BX24" i="7"/>
  <c r="BT25" i="7"/>
  <c r="CB25" i="7"/>
  <c r="BX26" i="7"/>
  <c r="BT27" i="7"/>
  <c r="CB27" i="7"/>
  <c r="BX28" i="7"/>
  <c r="BT29" i="7"/>
  <c r="CB29" i="7"/>
  <c r="BX30" i="7"/>
  <c r="BT31" i="7"/>
  <c r="CB31" i="7"/>
  <c r="BX32" i="7"/>
  <c r="BT33" i="7"/>
  <c r="CB33" i="7"/>
  <c r="BX34" i="7"/>
  <c r="BT35" i="7"/>
  <c r="CB35" i="7"/>
  <c r="BX36" i="7"/>
  <c r="BT37" i="7"/>
  <c r="CB37" i="7"/>
  <c r="BX38" i="7"/>
  <c r="BT39" i="7"/>
  <c r="CB39" i="7"/>
  <c r="BX40" i="7"/>
  <c r="BT41" i="7"/>
  <c r="CB41" i="7"/>
  <c r="BX42" i="7"/>
  <c r="BT43" i="7"/>
  <c r="CB43" i="7"/>
  <c r="BX44" i="7"/>
  <c r="BT45" i="7"/>
  <c r="CB45" i="7"/>
  <c r="BX46" i="7"/>
  <c r="BT47" i="7"/>
  <c r="CB47" i="7"/>
  <c r="BX48" i="7"/>
  <c r="BT49" i="7"/>
  <c r="CB49" i="7"/>
  <c r="BX50" i="7"/>
  <c r="BT51" i="7"/>
  <c r="CB51" i="7"/>
  <c r="BX52" i="7"/>
  <c r="BT53" i="7"/>
  <c r="CB53" i="7"/>
  <c r="BX54" i="7"/>
  <c r="BT55" i="7"/>
  <c r="CB55" i="7"/>
  <c r="BX56" i="7"/>
  <c r="BT57" i="7"/>
  <c r="CB57" i="7"/>
  <c r="CG446" i="7"/>
  <c r="CF449" i="7"/>
  <c r="CN451" i="7"/>
  <c r="CJ454" i="7"/>
  <c r="CF457" i="7"/>
  <c r="CO458" i="7"/>
  <c r="CN460" i="7"/>
  <c r="CD462" i="7"/>
  <c r="CL462" i="7"/>
  <c r="CH463" i="7"/>
  <c r="CD464" i="7"/>
  <c r="CL464" i="7"/>
  <c r="CH465" i="7"/>
  <c r="CD466" i="7"/>
  <c r="CL466" i="7"/>
  <c r="CH467" i="7"/>
  <c r="CD468" i="7"/>
  <c r="CL468" i="7"/>
  <c r="CH469" i="7"/>
  <c r="CD470" i="7"/>
  <c r="CL470" i="7"/>
  <c r="CH471" i="7"/>
  <c r="CD472" i="7"/>
  <c r="CL472" i="7"/>
  <c r="CH473" i="7"/>
  <c r="CD474" i="7"/>
  <c r="CL474" i="7"/>
  <c r="CH475" i="7"/>
  <c r="CD476" i="7"/>
  <c r="CL476" i="7"/>
  <c r="CH477" i="7"/>
  <c r="CD478" i="7"/>
  <c r="CL478" i="7"/>
  <c r="CH479" i="7"/>
  <c r="CD480" i="7"/>
  <c r="CL480" i="7"/>
  <c r="CH481" i="7"/>
  <c r="CD482" i="7"/>
  <c r="CL482" i="7"/>
  <c r="CH483" i="7"/>
  <c r="CD484" i="7"/>
  <c r="CL484" i="7"/>
  <c r="CH485" i="7"/>
  <c r="CD486" i="7"/>
  <c r="CL486" i="7"/>
  <c r="CH487" i="7"/>
  <c r="CD488" i="7"/>
  <c r="CL488" i="7"/>
  <c r="CH489" i="7"/>
  <c r="CD490" i="7"/>
  <c r="CL490" i="7"/>
  <c r="CH7" i="7"/>
  <c r="CD8" i="7"/>
  <c r="CL8" i="7"/>
  <c r="CH9" i="7"/>
  <c r="CD10" i="7"/>
  <c r="CL10" i="7"/>
  <c r="CH11" i="7"/>
  <c r="CD12" i="7"/>
  <c r="CL12" i="7"/>
  <c r="CH13" i="7"/>
  <c r="CD14" i="7"/>
  <c r="CL14" i="7"/>
  <c r="CH15" i="7"/>
  <c r="CD16" i="7"/>
  <c r="CL16" i="7"/>
  <c r="CH17" i="7"/>
  <c r="CD18" i="7"/>
  <c r="CL18" i="7"/>
  <c r="CH19" i="7"/>
  <c r="CD20" i="7"/>
  <c r="CL20" i="7"/>
  <c r="CH21" i="7"/>
  <c r="CD22" i="7"/>
  <c r="CL22" i="7"/>
  <c r="CH23" i="7"/>
  <c r="CD24" i="7"/>
  <c r="CL24" i="7"/>
  <c r="CH25" i="7"/>
  <c r="CD26" i="7"/>
  <c r="CL26" i="7"/>
  <c r="CH27" i="7"/>
  <c r="CD28" i="7"/>
  <c r="CL28" i="7"/>
  <c r="CH29" i="7"/>
  <c r="CD30" i="7"/>
  <c r="CL30" i="7"/>
  <c r="CH31" i="7"/>
  <c r="CD32" i="7"/>
  <c r="CL32" i="7"/>
  <c r="CH33" i="7"/>
  <c r="CE6" i="7"/>
  <c r="CM6" i="7"/>
  <c r="BU7" i="7"/>
  <c r="BQ8" i="7"/>
  <c r="BY8" i="7"/>
  <c r="BU9" i="7"/>
  <c r="BQ10" i="7"/>
  <c r="BY10" i="7"/>
  <c r="BU11" i="7"/>
  <c r="BQ12" i="7"/>
  <c r="BY12" i="7"/>
  <c r="BU13" i="7"/>
  <c r="BQ14" i="7"/>
  <c r="BY14" i="7"/>
  <c r="BU15" i="7"/>
  <c r="BQ16" i="7"/>
  <c r="BY16" i="7"/>
  <c r="BU17" i="7"/>
  <c r="BQ18" i="7"/>
  <c r="BY18" i="7"/>
  <c r="BU19" i="7"/>
  <c r="BQ20" i="7"/>
  <c r="BY20" i="7"/>
  <c r="BU21" i="7"/>
  <c r="BQ22" i="7"/>
  <c r="BY22" i="7"/>
  <c r="BU23" i="7"/>
  <c r="BQ24" i="7"/>
  <c r="BY24" i="7"/>
  <c r="BU25" i="7"/>
  <c r="BQ26" i="7"/>
  <c r="BY26" i="7"/>
  <c r="BU27" i="7"/>
  <c r="BQ28" i="7"/>
  <c r="BY28" i="7"/>
  <c r="BU29" i="7"/>
  <c r="BQ30" i="7"/>
  <c r="BY30" i="7"/>
  <c r="BU31" i="7"/>
  <c r="BQ32" i="7"/>
  <c r="BY32" i="7"/>
  <c r="BU33" i="7"/>
  <c r="BQ34" i="7"/>
  <c r="BY34" i="7"/>
  <c r="BU35" i="7"/>
  <c r="BQ36" i="7"/>
  <c r="BY36" i="7"/>
  <c r="BU37" i="7"/>
  <c r="BQ38" i="7"/>
  <c r="BY38" i="7"/>
  <c r="BU39" i="7"/>
  <c r="BQ40" i="7"/>
  <c r="BY40" i="7"/>
  <c r="BU41" i="7"/>
  <c r="BQ42" i="7"/>
  <c r="BY42" i="7"/>
  <c r="BU43" i="7"/>
  <c r="BQ44" i="7"/>
  <c r="BY44" i="7"/>
  <c r="BU45" i="7"/>
  <c r="BQ46" i="7"/>
  <c r="BY46" i="7"/>
  <c r="BU47" i="7"/>
  <c r="BQ48" i="7"/>
  <c r="BY48" i="7"/>
  <c r="BU49" i="7"/>
  <c r="BQ50" i="7"/>
  <c r="BY50" i="7"/>
  <c r="BU51" i="7"/>
  <c r="BQ52" i="7"/>
  <c r="BY52" i="7"/>
  <c r="BU53" i="7"/>
  <c r="BQ54" i="7"/>
  <c r="BY54" i="7"/>
  <c r="BU55" i="7"/>
  <c r="BQ56" i="7"/>
  <c r="BY56" i="7"/>
  <c r="BU57" i="7"/>
  <c r="BQ58" i="7"/>
  <c r="CO446" i="7"/>
  <c r="CK449" i="7"/>
  <c r="CG452" i="7"/>
  <c r="CO454" i="7"/>
  <c r="CJ457" i="7"/>
  <c r="CF459" i="7"/>
  <c r="CO460" i="7"/>
  <c r="CE462" i="7"/>
  <c r="CM462" i="7"/>
  <c r="CI463" i="7"/>
  <c r="CE464" i="7"/>
  <c r="CM464" i="7"/>
  <c r="CI465" i="7"/>
  <c r="CE466" i="7"/>
  <c r="CM466" i="7"/>
  <c r="CI467" i="7"/>
  <c r="CE468" i="7"/>
  <c r="CM468" i="7"/>
  <c r="CI469" i="7"/>
  <c r="CE470" i="7"/>
  <c r="CM470" i="7"/>
  <c r="CI471" i="7"/>
  <c r="CE472" i="7"/>
  <c r="CM472" i="7"/>
  <c r="CI473" i="7"/>
  <c r="CE474" i="7"/>
  <c r="CM474" i="7"/>
  <c r="CI475" i="7"/>
  <c r="CE476" i="7"/>
  <c r="CM476" i="7"/>
  <c r="CI477" i="7"/>
  <c r="CE478" i="7"/>
  <c r="CM478" i="7"/>
  <c r="CI479" i="7"/>
  <c r="CE480" i="7"/>
  <c r="CM480" i="7"/>
  <c r="CI481" i="7"/>
  <c r="CE482" i="7"/>
  <c r="CM482" i="7"/>
  <c r="CI483" i="7"/>
  <c r="CE484" i="7"/>
  <c r="CM484" i="7"/>
  <c r="CI485" i="7"/>
  <c r="CE486" i="7"/>
  <c r="CM486" i="7"/>
  <c r="CI487" i="7"/>
  <c r="CE488" i="7"/>
  <c r="CM488" i="7"/>
  <c r="CI489" i="7"/>
  <c r="CE490" i="7"/>
  <c r="CM490" i="7"/>
  <c r="CI7" i="7"/>
  <c r="CE8" i="7"/>
  <c r="CM8" i="7"/>
  <c r="CI9" i="7"/>
  <c r="CE10" i="7"/>
  <c r="CM10" i="7"/>
  <c r="CI11" i="7"/>
  <c r="CE12" i="7"/>
  <c r="CM12" i="7"/>
  <c r="CI13" i="7"/>
  <c r="CE14" i="7"/>
  <c r="CM14" i="7"/>
  <c r="CI15" i="7"/>
  <c r="CE16" i="7"/>
  <c r="CM16" i="7"/>
  <c r="CI17" i="7"/>
  <c r="CE18" i="7"/>
  <c r="CM18" i="7"/>
  <c r="CI19" i="7"/>
  <c r="CE20" i="7"/>
  <c r="CM20" i="7"/>
  <c r="CI21" i="7"/>
  <c r="CE22" i="7"/>
  <c r="CM22" i="7"/>
  <c r="CI23" i="7"/>
  <c r="CE24" i="7"/>
  <c r="CM24" i="7"/>
  <c r="CI25" i="7"/>
  <c r="CE26" i="7"/>
  <c r="CM26" i="7"/>
  <c r="CI27" i="7"/>
  <c r="CE28" i="7"/>
  <c r="CM28" i="7"/>
  <c r="CI29" i="7"/>
  <c r="CE30" i="7"/>
  <c r="CM30" i="7"/>
  <c r="CI31" i="7"/>
  <c r="CE32" i="7"/>
  <c r="CM32" i="7"/>
  <c r="CI33" i="7"/>
  <c r="CF6" i="7"/>
  <c r="CN6" i="7"/>
  <c r="BV7" i="7"/>
  <c r="BR8" i="7"/>
  <c r="BZ8" i="7"/>
  <c r="BV9" i="7"/>
  <c r="BR10" i="7"/>
  <c r="BZ10" i="7"/>
  <c r="BV11" i="7"/>
  <c r="BR12" i="7"/>
  <c r="BZ12" i="7"/>
  <c r="BV13" i="7"/>
  <c r="BR14" i="7"/>
  <c r="BZ14" i="7"/>
  <c r="BV15" i="7"/>
  <c r="BR16" i="7"/>
  <c r="BZ16" i="7"/>
  <c r="BV17" i="7"/>
  <c r="BR18" i="7"/>
  <c r="BZ18" i="7"/>
  <c r="BV19" i="7"/>
  <c r="BR20" i="7"/>
  <c r="BZ20" i="7"/>
  <c r="BV21" i="7"/>
  <c r="BR22" i="7"/>
  <c r="BZ22" i="7"/>
  <c r="BV23" i="7"/>
  <c r="BR24" i="7"/>
  <c r="BZ24" i="7"/>
  <c r="BV25" i="7"/>
  <c r="BR26" i="7"/>
  <c r="BZ26" i="7"/>
  <c r="BV27" i="7"/>
  <c r="BR28" i="7"/>
  <c r="BZ28" i="7"/>
  <c r="BV29" i="7"/>
  <c r="BR30" i="7"/>
  <c r="BZ30" i="7"/>
  <c r="BV31" i="7"/>
  <c r="BR32" i="7"/>
  <c r="BZ32" i="7"/>
  <c r="BV33" i="7"/>
  <c r="BR34" i="7"/>
  <c r="BZ34" i="7"/>
  <c r="BV35" i="7"/>
  <c r="BR36" i="7"/>
  <c r="BZ36" i="7"/>
  <c r="BV37" i="7"/>
  <c r="BR38" i="7"/>
  <c r="BZ38" i="7"/>
  <c r="BV39" i="7"/>
  <c r="BR40" i="7"/>
  <c r="BZ40" i="7"/>
  <c r="BV41" i="7"/>
  <c r="BR42" i="7"/>
  <c r="BZ42" i="7"/>
  <c r="BV43" i="7"/>
  <c r="BR44" i="7"/>
  <c r="BZ44" i="7"/>
  <c r="BV45" i="7"/>
  <c r="BR46" i="7"/>
  <c r="BZ46" i="7"/>
  <c r="BV47" i="7"/>
  <c r="BR48" i="7"/>
  <c r="BZ48" i="7"/>
  <c r="BV49" i="7"/>
  <c r="BR50" i="7"/>
  <c r="BZ50" i="7"/>
  <c r="BV51" i="7"/>
  <c r="BR52" i="7"/>
  <c r="BZ52" i="7"/>
  <c r="BV53" i="7"/>
  <c r="CF447" i="7"/>
  <c r="CN449" i="7"/>
  <c r="CJ452" i="7"/>
  <c r="CF455" i="7"/>
  <c r="CK457" i="7"/>
  <c r="CJ459" i="7"/>
  <c r="CF461" i="7"/>
  <c r="CF462" i="7"/>
  <c r="CN462" i="7"/>
  <c r="CJ463" i="7"/>
  <c r="CF464" i="7"/>
  <c r="CN464" i="7"/>
  <c r="CJ465" i="7"/>
  <c r="CF466" i="7"/>
  <c r="CN466" i="7"/>
  <c r="CJ467" i="7"/>
  <c r="CF468" i="7"/>
  <c r="CN468" i="7"/>
  <c r="CJ469" i="7"/>
  <c r="CF470" i="7"/>
  <c r="CN470" i="7"/>
  <c r="CJ471" i="7"/>
  <c r="CF472" i="7"/>
  <c r="CN472" i="7"/>
  <c r="CJ473" i="7"/>
  <c r="CF474" i="7"/>
  <c r="CN474" i="7"/>
  <c r="CJ475" i="7"/>
  <c r="CF476" i="7"/>
  <c r="CN476" i="7"/>
  <c r="CJ477" i="7"/>
  <c r="CF478" i="7"/>
  <c r="CN478" i="7"/>
  <c r="CJ479" i="7"/>
  <c r="CF480" i="7"/>
  <c r="CN480" i="7"/>
  <c r="CJ481" i="7"/>
  <c r="CF482" i="7"/>
  <c r="CN482" i="7"/>
  <c r="CJ483" i="7"/>
  <c r="CF484" i="7"/>
  <c r="CN484" i="7"/>
  <c r="CJ485" i="7"/>
  <c r="CF486" i="7"/>
  <c r="CN486" i="7"/>
  <c r="CJ487" i="7"/>
  <c r="CF488" i="7"/>
  <c r="CN488" i="7"/>
  <c r="CJ489" i="7"/>
  <c r="CF490" i="7"/>
  <c r="CN490" i="7"/>
  <c r="CJ7" i="7"/>
  <c r="CF8" i="7"/>
  <c r="CN8" i="7"/>
  <c r="CJ9" i="7"/>
  <c r="CF10" i="7"/>
  <c r="CN10" i="7"/>
  <c r="CJ11" i="7"/>
  <c r="CF12" i="7"/>
  <c r="CN12" i="7"/>
  <c r="CJ13" i="7"/>
  <c r="CF14" i="7"/>
  <c r="CN14" i="7"/>
  <c r="CJ15" i="7"/>
  <c r="CF16" i="7"/>
  <c r="CN16" i="7"/>
  <c r="CJ17" i="7"/>
  <c r="CF18" i="7"/>
  <c r="CN18" i="7"/>
  <c r="CJ19" i="7"/>
  <c r="CF20" i="7"/>
  <c r="CN20" i="7"/>
  <c r="CJ21" i="7"/>
  <c r="CF22" i="7"/>
  <c r="CN22" i="7"/>
  <c r="CJ23" i="7"/>
  <c r="CF24" i="7"/>
  <c r="CN24" i="7"/>
  <c r="CJ25" i="7"/>
  <c r="CF26" i="7"/>
  <c r="CN26" i="7"/>
  <c r="CJ27" i="7"/>
  <c r="CF28" i="7"/>
  <c r="CN28" i="7"/>
  <c r="CJ29" i="7"/>
  <c r="CF30" i="7"/>
  <c r="CN30" i="7"/>
  <c r="CJ31" i="7"/>
  <c r="CF32" i="7"/>
  <c r="CN32" i="7"/>
  <c r="CJ33" i="7"/>
  <c r="CG6" i="7"/>
  <c r="CO6" i="7"/>
  <c r="BW7" i="7"/>
  <c r="BS8" i="7"/>
  <c r="CA8" i="7"/>
  <c r="BW9" i="7"/>
  <c r="BS10" i="7"/>
  <c r="CA10" i="7"/>
  <c r="BW11" i="7"/>
  <c r="BS12" i="7"/>
  <c r="CA12" i="7"/>
  <c r="BW13" i="7"/>
  <c r="BS14" i="7"/>
  <c r="CA14" i="7"/>
  <c r="BW15" i="7"/>
  <c r="BS16" i="7"/>
  <c r="CA16" i="7"/>
  <c r="BW17" i="7"/>
  <c r="BS18" i="7"/>
  <c r="CA18" i="7"/>
  <c r="BW19" i="7"/>
  <c r="BS20" i="7"/>
  <c r="CA20" i="7"/>
  <c r="BW21" i="7"/>
  <c r="BS22" i="7"/>
  <c r="CA22" i="7"/>
  <c r="BW23" i="7"/>
  <c r="BS24" i="7"/>
  <c r="CA24" i="7"/>
  <c r="BW25" i="7"/>
  <c r="BS26" i="7"/>
  <c r="CA26" i="7"/>
  <c r="BW27" i="7"/>
  <c r="BS28" i="7"/>
  <c r="CA28" i="7"/>
  <c r="BW29" i="7"/>
  <c r="BS30" i="7"/>
  <c r="CA30" i="7"/>
  <c r="BW31" i="7"/>
  <c r="BS32" i="7"/>
  <c r="CA32" i="7"/>
  <c r="BW33" i="7"/>
  <c r="BS34" i="7"/>
  <c r="BW39" i="7"/>
  <c r="CA44" i="7"/>
  <c r="BS50" i="7"/>
  <c r="BY53" i="7"/>
  <c r="BW55" i="7"/>
  <c r="BQ57" i="7"/>
  <c r="BU58" i="7"/>
  <c r="BQ59" i="7"/>
  <c r="BY59" i="7"/>
  <c r="BU60" i="7"/>
  <c r="BQ61" i="7"/>
  <c r="BY61" i="7"/>
  <c r="BU62" i="7"/>
  <c r="BQ63" i="7"/>
  <c r="BY63" i="7"/>
  <c r="BU64" i="7"/>
  <c r="BQ65" i="7"/>
  <c r="BY65" i="7"/>
  <c r="BU66" i="7"/>
  <c r="BQ67" i="7"/>
  <c r="BY67" i="7"/>
  <c r="BU68" i="7"/>
  <c r="BQ69" i="7"/>
  <c r="BY69" i="7"/>
  <c r="BU70" i="7"/>
  <c r="BQ71" i="7"/>
  <c r="BY71" i="7"/>
  <c r="BU72" i="7"/>
  <c r="BQ73" i="7"/>
  <c r="BY73" i="7"/>
  <c r="BU74" i="7"/>
  <c r="BQ75" i="7"/>
  <c r="BY75" i="7"/>
  <c r="BU76" i="7"/>
  <c r="BQ77" i="7"/>
  <c r="BY77" i="7"/>
  <c r="BU78" i="7"/>
  <c r="BQ79" i="7"/>
  <c r="BY79" i="7"/>
  <c r="BU80" i="7"/>
  <c r="BQ81" i="7"/>
  <c r="BY81" i="7"/>
  <c r="BU82" i="7"/>
  <c r="BQ83" i="7"/>
  <c r="BY83" i="7"/>
  <c r="BU84" i="7"/>
  <c r="BQ85" i="7"/>
  <c r="BY85" i="7"/>
  <c r="BU86" i="7"/>
  <c r="BQ87" i="7"/>
  <c r="BY87" i="7"/>
  <c r="BU88" i="7"/>
  <c r="BQ89" i="7"/>
  <c r="BY89" i="7"/>
  <c r="BU90" i="7"/>
  <c r="BQ91" i="7"/>
  <c r="BY91" i="7"/>
  <c r="BU92" i="7"/>
  <c r="BQ93" i="7"/>
  <c r="BY93" i="7"/>
  <c r="BU94" i="7"/>
  <c r="BQ95" i="7"/>
  <c r="BY95" i="7"/>
  <c r="BU96" i="7"/>
  <c r="BQ97" i="7"/>
  <c r="BY97" i="7"/>
  <c r="BU98" i="7"/>
  <c r="BQ99" i="7"/>
  <c r="BY99" i="7"/>
  <c r="BU100" i="7"/>
  <c r="BQ101" i="7"/>
  <c r="BY101" i="7"/>
  <c r="BU102" i="7"/>
  <c r="BQ103" i="7"/>
  <c r="BY103" i="7"/>
  <c r="BU104" i="7"/>
  <c r="BQ105" i="7"/>
  <c r="BY105" i="7"/>
  <c r="BU106" i="7"/>
  <c r="BQ107" i="7"/>
  <c r="BY107" i="7"/>
  <c r="BU108" i="7"/>
  <c r="BQ109" i="7"/>
  <c r="BY109" i="7"/>
  <c r="BU110" i="7"/>
  <c r="BQ111" i="7"/>
  <c r="BY111" i="7"/>
  <c r="BU112" i="7"/>
  <c r="BQ113" i="7"/>
  <c r="BY113" i="7"/>
  <c r="BU114" i="7"/>
  <c r="BQ115" i="7"/>
  <c r="BY115" i="7"/>
  <c r="BU116" i="7"/>
  <c r="BQ117" i="7"/>
  <c r="BY117" i="7"/>
  <c r="BU118" i="7"/>
  <c r="BQ119" i="7"/>
  <c r="BY119" i="7"/>
  <c r="BU120" i="7"/>
  <c r="BQ121" i="7"/>
  <c r="BY121" i="7"/>
  <c r="BU122" i="7"/>
  <c r="BQ123" i="7"/>
  <c r="BY123" i="7"/>
  <c r="BU124" i="7"/>
  <c r="BQ125" i="7"/>
  <c r="BY125" i="7"/>
  <c r="BU126" i="7"/>
  <c r="BQ127" i="7"/>
  <c r="BY127" i="7"/>
  <c r="BU128" i="7"/>
  <c r="BQ129" i="7"/>
  <c r="BY129" i="7"/>
  <c r="BU130" i="7"/>
  <c r="BQ131" i="7"/>
  <c r="BY131" i="7"/>
  <c r="BU132" i="7"/>
  <c r="BQ133" i="7"/>
  <c r="BY133" i="7"/>
  <c r="BU134" i="7"/>
  <c r="BQ135" i="7"/>
  <c r="BY135" i="7"/>
  <c r="BU136" i="7"/>
  <c r="BQ137" i="7"/>
  <c r="BY137" i="7"/>
  <c r="BU138" i="7"/>
  <c r="BQ139" i="7"/>
  <c r="BY139" i="7"/>
  <c r="BU140" i="7"/>
  <c r="BQ141" i="7"/>
  <c r="BY141" i="7"/>
  <c r="BU142" i="7"/>
  <c r="BQ143" i="7"/>
  <c r="BY143" i="7"/>
  <c r="BU144" i="7"/>
  <c r="BQ145" i="7"/>
  <c r="BY145" i="7"/>
  <c r="BU146" i="7"/>
  <c r="BQ147" i="7"/>
  <c r="BY147" i="7"/>
  <c r="BU148" i="7"/>
  <c r="BQ149" i="7"/>
  <c r="BY149" i="7"/>
  <c r="BU150" i="7"/>
  <c r="BQ151" i="7"/>
  <c r="BY151" i="7"/>
  <c r="BU152" i="7"/>
  <c r="BQ153" i="7"/>
  <c r="BY153" i="7"/>
  <c r="BU154" i="7"/>
  <c r="BQ155" i="7"/>
  <c r="BY155" i="7"/>
  <c r="BU156" i="7"/>
  <c r="BQ157" i="7"/>
  <c r="BY157" i="7"/>
  <c r="BU158" i="7"/>
  <c r="BQ159" i="7"/>
  <c r="BY159" i="7"/>
  <c r="BU160" i="7"/>
  <c r="BQ161" i="7"/>
  <c r="BY161" i="7"/>
  <c r="BU162" i="7"/>
  <c r="BQ163" i="7"/>
  <c r="BY163" i="7"/>
  <c r="BU164" i="7"/>
  <c r="BQ165" i="7"/>
  <c r="BY165" i="7"/>
  <c r="BU166" i="7"/>
  <c r="BQ167" i="7"/>
  <c r="BY167" i="7"/>
  <c r="BU168" i="7"/>
  <c r="BQ169" i="7"/>
  <c r="BY169" i="7"/>
  <c r="BU170" i="7"/>
  <c r="BQ171" i="7"/>
  <c r="BY171" i="7"/>
  <c r="BU172" i="7"/>
  <c r="BQ173" i="7"/>
  <c r="BY173" i="7"/>
  <c r="BU174" i="7"/>
  <c r="BQ175" i="7"/>
  <c r="BY175" i="7"/>
  <c r="BU176" i="7"/>
  <c r="BQ177" i="7"/>
  <c r="BY177" i="7"/>
  <c r="BU178" i="7"/>
  <c r="BQ179" i="7"/>
  <c r="BY179" i="7"/>
  <c r="BU180" i="7"/>
  <c r="BQ181" i="7"/>
  <c r="BY181" i="7"/>
  <c r="BU182" i="7"/>
  <c r="BQ183" i="7"/>
  <c r="BY183" i="7"/>
  <c r="BU184" i="7"/>
  <c r="BQ185" i="7"/>
  <c r="BY185" i="7"/>
  <c r="BU186" i="7"/>
  <c r="BQ187" i="7"/>
  <c r="BY187" i="7"/>
  <c r="BU188" i="7"/>
  <c r="BQ189" i="7"/>
  <c r="BY189" i="7"/>
  <c r="BU190" i="7"/>
  <c r="BQ191" i="7"/>
  <c r="BY191" i="7"/>
  <c r="BU192" i="7"/>
  <c r="BQ193" i="7"/>
  <c r="BY193" i="7"/>
  <c r="BU194" i="7"/>
  <c r="BQ195" i="7"/>
  <c r="BY195" i="7"/>
  <c r="BU196" i="7"/>
  <c r="BQ197" i="7"/>
  <c r="BY197" i="7"/>
  <c r="BU198" i="7"/>
  <c r="BQ199" i="7"/>
  <c r="BY199" i="7"/>
  <c r="BU200" i="7"/>
  <c r="BQ201" i="7"/>
  <c r="BY201" i="7"/>
  <c r="BU202" i="7"/>
  <c r="BQ203" i="7"/>
  <c r="BY203" i="7"/>
  <c r="BU204" i="7"/>
  <c r="BQ205" i="7"/>
  <c r="BY205" i="7"/>
  <c r="BU206" i="7"/>
  <c r="BQ207" i="7"/>
  <c r="BY207" i="7"/>
  <c r="BU208" i="7"/>
  <c r="BQ209" i="7"/>
  <c r="BY209" i="7"/>
  <c r="BU210" i="7"/>
  <c r="BQ211" i="7"/>
  <c r="BY211" i="7"/>
  <c r="BU212" i="7"/>
  <c r="BQ213" i="7"/>
  <c r="BY213" i="7"/>
  <c r="BU214" i="7"/>
  <c r="BQ215" i="7"/>
  <c r="BY215" i="7"/>
  <c r="BU216" i="7"/>
  <c r="BQ217" i="7"/>
  <c r="BY217" i="7"/>
  <c r="BU218" i="7"/>
  <c r="BQ219" i="7"/>
  <c r="BY219" i="7"/>
  <c r="BU220" i="7"/>
  <c r="BQ221" i="7"/>
  <c r="BY221" i="7"/>
  <c r="BU222" i="7"/>
  <c r="BQ223" i="7"/>
  <c r="BY223" i="7"/>
  <c r="BU224" i="7"/>
  <c r="BQ225" i="7"/>
  <c r="BY225" i="7"/>
  <c r="BU226" i="7"/>
  <c r="BQ227" i="7"/>
  <c r="BY227" i="7"/>
  <c r="BU228" i="7"/>
  <c r="BQ229" i="7"/>
  <c r="BY229" i="7"/>
  <c r="BU230" i="7"/>
  <c r="BQ231" i="7"/>
  <c r="BY231" i="7"/>
  <c r="BU232" i="7"/>
  <c r="BQ233" i="7"/>
  <c r="BY233" i="7"/>
  <c r="BU234" i="7"/>
  <c r="BQ235" i="7"/>
  <c r="BY235" i="7"/>
  <c r="BU236" i="7"/>
  <c r="BQ237" i="7"/>
  <c r="BY237" i="7"/>
  <c r="BU238" i="7"/>
  <c r="BQ239" i="7"/>
  <c r="BY239" i="7"/>
  <c r="BU240" i="7"/>
  <c r="BQ241" i="7"/>
  <c r="BY241" i="7"/>
  <c r="BU242" i="7"/>
  <c r="BQ243" i="7"/>
  <c r="BY243" i="7"/>
  <c r="BU244" i="7"/>
  <c r="BQ245" i="7"/>
  <c r="BY245" i="7"/>
  <c r="BU246" i="7"/>
  <c r="BQ247" i="7"/>
  <c r="BY247" i="7"/>
  <c r="BU248" i="7"/>
  <c r="BQ249" i="7"/>
  <c r="CA34" i="7"/>
  <c r="BS40" i="7"/>
  <c r="BW45" i="7"/>
  <c r="CA50" i="7"/>
  <c r="BR54" i="7"/>
  <c r="BY55" i="7"/>
  <c r="BR57" i="7"/>
  <c r="BV58" i="7"/>
  <c r="BR59" i="7"/>
  <c r="BZ59" i="7"/>
  <c r="BV60" i="7"/>
  <c r="BR61" i="7"/>
  <c r="BZ61" i="7"/>
  <c r="BV62" i="7"/>
  <c r="BR63" i="7"/>
  <c r="BZ63" i="7"/>
  <c r="BV64" i="7"/>
  <c r="BR65" i="7"/>
  <c r="BZ65" i="7"/>
  <c r="BV66" i="7"/>
  <c r="BR67" i="7"/>
  <c r="BZ67" i="7"/>
  <c r="BV68" i="7"/>
  <c r="BR69" i="7"/>
  <c r="BZ69" i="7"/>
  <c r="BV70" i="7"/>
  <c r="BR71" i="7"/>
  <c r="BZ71" i="7"/>
  <c r="BV72" i="7"/>
  <c r="BR73" i="7"/>
  <c r="BZ73" i="7"/>
  <c r="BV74" i="7"/>
  <c r="BR75" i="7"/>
  <c r="BZ75" i="7"/>
  <c r="BV76" i="7"/>
  <c r="BR77" i="7"/>
  <c r="BZ77" i="7"/>
  <c r="BV78" i="7"/>
  <c r="BR79" i="7"/>
  <c r="BZ79" i="7"/>
  <c r="BV80" i="7"/>
  <c r="BR81" i="7"/>
  <c r="BZ81" i="7"/>
  <c r="BV82" i="7"/>
  <c r="BR83" i="7"/>
  <c r="BZ83" i="7"/>
  <c r="BV84" i="7"/>
  <c r="BR85" i="7"/>
  <c r="BZ85" i="7"/>
  <c r="BV86" i="7"/>
  <c r="BR87" i="7"/>
  <c r="BZ87" i="7"/>
  <c r="BV88" i="7"/>
  <c r="BR89" i="7"/>
  <c r="BZ89" i="7"/>
  <c r="BV90" i="7"/>
  <c r="BR91" i="7"/>
  <c r="BZ91" i="7"/>
  <c r="BV92" i="7"/>
  <c r="BR93" i="7"/>
  <c r="BZ93" i="7"/>
  <c r="BV94" i="7"/>
  <c r="BR95" i="7"/>
  <c r="BZ95" i="7"/>
  <c r="BV96" i="7"/>
  <c r="BR97" i="7"/>
  <c r="BZ97" i="7"/>
  <c r="BV98" i="7"/>
  <c r="BR99" i="7"/>
  <c r="BZ99" i="7"/>
  <c r="BV100" i="7"/>
  <c r="BR101" i="7"/>
  <c r="BZ101" i="7"/>
  <c r="BV102" i="7"/>
  <c r="BR103" i="7"/>
  <c r="BZ103" i="7"/>
  <c r="BV104" i="7"/>
  <c r="BR105" i="7"/>
  <c r="BZ105" i="7"/>
  <c r="BV106" i="7"/>
  <c r="BR107" i="7"/>
  <c r="BZ107" i="7"/>
  <c r="BV108" i="7"/>
  <c r="BR109" i="7"/>
  <c r="BZ109" i="7"/>
  <c r="BV110" i="7"/>
  <c r="BR111" i="7"/>
  <c r="BZ111" i="7"/>
  <c r="BV112" i="7"/>
  <c r="BR113" i="7"/>
  <c r="BZ113" i="7"/>
  <c r="BV114" i="7"/>
  <c r="BR115" i="7"/>
  <c r="BZ115" i="7"/>
  <c r="BV116" i="7"/>
  <c r="BR117" i="7"/>
  <c r="BZ117" i="7"/>
  <c r="BV118" i="7"/>
  <c r="BR119" i="7"/>
  <c r="BZ119" i="7"/>
  <c r="BV120" i="7"/>
  <c r="BR121" i="7"/>
  <c r="BZ121" i="7"/>
  <c r="BV122" i="7"/>
  <c r="BR123" i="7"/>
  <c r="BZ123" i="7"/>
  <c r="BV124" i="7"/>
  <c r="BR125" i="7"/>
  <c r="BZ125" i="7"/>
  <c r="BV126" i="7"/>
  <c r="BR127" i="7"/>
  <c r="BZ127" i="7"/>
  <c r="BV128" i="7"/>
  <c r="BR129" i="7"/>
  <c r="BZ129" i="7"/>
  <c r="BV130" i="7"/>
  <c r="BR131" i="7"/>
  <c r="BZ131" i="7"/>
  <c r="BV132" i="7"/>
  <c r="BR133" i="7"/>
  <c r="BZ133" i="7"/>
  <c r="BV134" i="7"/>
  <c r="BR135" i="7"/>
  <c r="BZ135" i="7"/>
  <c r="BV136" i="7"/>
  <c r="BR137" i="7"/>
  <c r="BZ137" i="7"/>
  <c r="BV138" i="7"/>
  <c r="BR139" i="7"/>
  <c r="BZ139" i="7"/>
  <c r="BV140" i="7"/>
  <c r="BR141" i="7"/>
  <c r="BZ141" i="7"/>
  <c r="BV142" i="7"/>
  <c r="BR143" i="7"/>
  <c r="BZ143" i="7"/>
  <c r="BV144" i="7"/>
  <c r="BR145" i="7"/>
  <c r="BZ145" i="7"/>
  <c r="BV146" i="7"/>
  <c r="BR147" i="7"/>
  <c r="BZ147" i="7"/>
  <c r="BV148" i="7"/>
  <c r="BR149" i="7"/>
  <c r="BZ149" i="7"/>
  <c r="BV150" i="7"/>
  <c r="BR151" i="7"/>
  <c r="BZ151" i="7"/>
  <c r="BV152" i="7"/>
  <c r="BR153" i="7"/>
  <c r="BZ153" i="7"/>
  <c r="BV154" i="7"/>
  <c r="BR155" i="7"/>
  <c r="BZ155" i="7"/>
  <c r="BV156" i="7"/>
  <c r="BR157" i="7"/>
  <c r="BZ157" i="7"/>
  <c r="BV158" i="7"/>
  <c r="BR159" i="7"/>
  <c r="BZ159" i="7"/>
  <c r="BV160" i="7"/>
  <c r="BR161" i="7"/>
  <c r="BZ161" i="7"/>
  <c r="BV162" i="7"/>
  <c r="BR163" i="7"/>
  <c r="BZ163" i="7"/>
  <c r="BV164" i="7"/>
  <c r="BR165" i="7"/>
  <c r="BZ165" i="7"/>
  <c r="BV166" i="7"/>
  <c r="BR167" i="7"/>
  <c r="BZ167" i="7"/>
  <c r="BV168" i="7"/>
  <c r="BR169" i="7"/>
  <c r="BZ169" i="7"/>
  <c r="BV170" i="7"/>
  <c r="BR171" i="7"/>
  <c r="BZ171" i="7"/>
  <c r="BV172" i="7"/>
  <c r="BR173" i="7"/>
  <c r="BZ173" i="7"/>
  <c r="BV174" i="7"/>
  <c r="BR175" i="7"/>
  <c r="BZ175" i="7"/>
  <c r="BV176" i="7"/>
  <c r="BR177" i="7"/>
  <c r="BZ177" i="7"/>
  <c r="BV178" i="7"/>
  <c r="BR179" i="7"/>
  <c r="BZ179" i="7"/>
  <c r="BV180" i="7"/>
  <c r="BR181" i="7"/>
  <c r="BZ181" i="7"/>
  <c r="BV182" i="7"/>
  <c r="BR183" i="7"/>
  <c r="BZ183" i="7"/>
  <c r="BV184" i="7"/>
  <c r="BR185" i="7"/>
  <c r="BZ185" i="7"/>
  <c r="BV186" i="7"/>
  <c r="BR187" i="7"/>
  <c r="BZ187" i="7"/>
  <c r="BV188" i="7"/>
  <c r="BR189" i="7"/>
  <c r="BZ189" i="7"/>
  <c r="BV190" i="7"/>
  <c r="BR191" i="7"/>
  <c r="BZ191" i="7"/>
  <c r="BV192" i="7"/>
  <c r="BR193" i="7"/>
  <c r="BZ193" i="7"/>
  <c r="BV194" i="7"/>
  <c r="BR195" i="7"/>
  <c r="BZ195" i="7"/>
  <c r="BV196" i="7"/>
  <c r="BR197" i="7"/>
  <c r="BZ197" i="7"/>
  <c r="BV198" i="7"/>
  <c r="BR199" i="7"/>
  <c r="BZ199" i="7"/>
  <c r="BV200" i="7"/>
  <c r="BR201" i="7"/>
  <c r="BZ201" i="7"/>
  <c r="BV202" i="7"/>
  <c r="BR203" i="7"/>
  <c r="BZ203" i="7"/>
  <c r="BV204" i="7"/>
  <c r="BR205" i="7"/>
  <c r="BZ205" i="7"/>
  <c r="BV206" i="7"/>
  <c r="BR207" i="7"/>
  <c r="BZ207" i="7"/>
  <c r="BV208" i="7"/>
  <c r="BR209" i="7"/>
  <c r="BZ209" i="7"/>
  <c r="BV210" i="7"/>
  <c r="BR211" i="7"/>
  <c r="BZ211" i="7"/>
  <c r="BV212" i="7"/>
  <c r="BR213" i="7"/>
  <c r="BZ213" i="7"/>
  <c r="BV214" i="7"/>
  <c r="BR215" i="7"/>
  <c r="BZ215" i="7"/>
  <c r="BV216" i="7"/>
  <c r="BR217" i="7"/>
  <c r="BZ217" i="7"/>
  <c r="BV218" i="7"/>
  <c r="BR219" i="7"/>
  <c r="BZ219" i="7"/>
  <c r="BV220" i="7"/>
  <c r="BR221" i="7"/>
  <c r="BZ221" i="7"/>
  <c r="BV222" i="7"/>
  <c r="BR223" i="7"/>
  <c r="BZ223" i="7"/>
  <c r="BV224" i="7"/>
  <c r="BR225" i="7"/>
  <c r="BZ225" i="7"/>
  <c r="BV226" i="7"/>
  <c r="BR227" i="7"/>
  <c r="BZ227" i="7"/>
  <c r="BV228" i="7"/>
  <c r="BR229" i="7"/>
  <c r="BZ229" i="7"/>
  <c r="BV230" i="7"/>
  <c r="BR231" i="7"/>
  <c r="BZ231" i="7"/>
  <c r="BV232" i="7"/>
  <c r="BR233" i="7"/>
  <c r="BZ233" i="7"/>
  <c r="BV234" i="7"/>
  <c r="BR235" i="7"/>
  <c r="BZ235" i="7"/>
  <c r="BV236" i="7"/>
  <c r="BR237" i="7"/>
  <c r="BZ237" i="7"/>
  <c r="BV238" i="7"/>
  <c r="BR239" i="7"/>
  <c r="BZ239" i="7"/>
  <c r="BV240" i="7"/>
  <c r="BR241" i="7"/>
  <c r="BZ241" i="7"/>
  <c r="BV242" i="7"/>
  <c r="BR243" i="7"/>
  <c r="BZ243" i="7"/>
  <c r="BV244" i="7"/>
  <c r="BR245" i="7"/>
  <c r="BZ245" i="7"/>
  <c r="BV246" i="7"/>
  <c r="BR247" i="7"/>
  <c r="BZ247" i="7"/>
  <c r="BV248" i="7"/>
  <c r="BR249" i="7"/>
  <c r="BZ249" i="7"/>
  <c r="BV250" i="7"/>
  <c r="BW35" i="7"/>
  <c r="CA40" i="7"/>
  <c r="BS46" i="7"/>
  <c r="BW51" i="7"/>
  <c r="BS54" i="7"/>
  <c r="BR56" i="7"/>
  <c r="BV57" i="7"/>
  <c r="BW58" i="7"/>
  <c r="BS59" i="7"/>
  <c r="CA59" i="7"/>
  <c r="BW60" i="7"/>
  <c r="BS61" i="7"/>
  <c r="CA61" i="7"/>
  <c r="BW62" i="7"/>
  <c r="BS63" i="7"/>
  <c r="CA63" i="7"/>
  <c r="BW64" i="7"/>
  <c r="BS65" i="7"/>
  <c r="CA65" i="7"/>
  <c r="BW66" i="7"/>
  <c r="BS67" i="7"/>
  <c r="CA67" i="7"/>
  <c r="BW68" i="7"/>
  <c r="BS69" i="7"/>
  <c r="CA69" i="7"/>
  <c r="BW70" i="7"/>
  <c r="BS71" i="7"/>
  <c r="CA71" i="7"/>
  <c r="BW72" i="7"/>
  <c r="BS73" i="7"/>
  <c r="CA73" i="7"/>
  <c r="BW74" i="7"/>
  <c r="BS75" i="7"/>
  <c r="CA75" i="7"/>
  <c r="BW76" i="7"/>
  <c r="BS77" i="7"/>
  <c r="CA77" i="7"/>
  <c r="BW78" i="7"/>
  <c r="BS79" i="7"/>
  <c r="CA79" i="7"/>
  <c r="BW80" i="7"/>
  <c r="BS81" i="7"/>
  <c r="CA81" i="7"/>
  <c r="BW82" i="7"/>
  <c r="BS83" i="7"/>
  <c r="CA83" i="7"/>
  <c r="BW84" i="7"/>
  <c r="BS85" i="7"/>
  <c r="CA85" i="7"/>
  <c r="BW86" i="7"/>
  <c r="BS87" i="7"/>
  <c r="CA87" i="7"/>
  <c r="BW88" i="7"/>
  <c r="BS89" i="7"/>
  <c r="CA89" i="7"/>
  <c r="BW90" i="7"/>
  <c r="BS91" i="7"/>
  <c r="CA91" i="7"/>
  <c r="BW92" i="7"/>
  <c r="BS93" i="7"/>
  <c r="CA93" i="7"/>
  <c r="BW94" i="7"/>
  <c r="BS95" i="7"/>
  <c r="CA95" i="7"/>
  <c r="BW96" i="7"/>
  <c r="BS97" i="7"/>
  <c r="CA97" i="7"/>
  <c r="BW98" i="7"/>
  <c r="BS99" i="7"/>
  <c r="CA99" i="7"/>
  <c r="BW100" i="7"/>
  <c r="BS101" i="7"/>
  <c r="CA101" i="7"/>
  <c r="BW102" i="7"/>
  <c r="BS103" i="7"/>
  <c r="CA103" i="7"/>
  <c r="BW104" i="7"/>
  <c r="BS105" i="7"/>
  <c r="CA105" i="7"/>
  <c r="BW106" i="7"/>
  <c r="BS107" i="7"/>
  <c r="CA107" i="7"/>
  <c r="BW108" i="7"/>
  <c r="BS109" i="7"/>
  <c r="CA109" i="7"/>
  <c r="BW110" i="7"/>
  <c r="BS111" i="7"/>
  <c r="CA111" i="7"/>
  <c r="BW112" i="7"/>
  <c r="BS113" i="7"/>
  <c r="CA113" i="7"/>
  <c r="BW114" i="7"/>
  <c r="BS115" i="7"/>
  <c r="CA115" i="7"/>
  <c r="BW116" i="7"/>
  <c r="BS117" i="7"/>
  <c r="CA117" i="7"/>
  <c r="BW118" i="7"/>
  <c r="BS119" i="7"/>
  <c r="CA119" i="7"/>
  <c r="BW120" i="7"/>
  <c r="BS121" i="7"/>
  <c r="CA121" i="7"/>
  <c r="BW122" i="7"/>
  <c r="BS123" i="7"/>
  <c r="CA123" i="7"/>
  <c r="BW124" i="7"/>
  <c r="BS125" i="7"/>
  <c r="CA125" i="7"/>
  <c r="BW126" i="7"/>
  <c r="BS127" i="7"/>
  <c r="CA127" i="7"/>
  <c r="BW128" i="7"/>
  <c r="BS129" i="7"/>
  <c r="CA129" i="7"/>
  <c r="BW130" i="7"/>
  <c r="BS131" i="7"/>
  <c r="CA131" i="7"/>
  <c r="BW132" i="7"/>
  <c r="BS133" i="7"/>
  <c r="CA133" i="7"/>
  <c r="BW134" i="7"/>
  <c r="BS135" i="7"/>
  <c r="CA135" i="7"/>
  <c r="BW136" i="7"/>
  <c r="BS137" i="7"/>
  <c r="CA137" i="7"/>
  <c r="BW138" i="7"/>
  <c r="BS139" i="7"/>
  <c r="CA139" i="7"/>
  <c r="BW140" i="7"/>
  <c r="BS141" i="7"/>
  <c r="CA141" i="7"/>
  <c r="BW142" i="7"/>
  <c r="BS143" i="7"/>
  <c r="CA143" i="7"/>
  <c r="BW144" i="7"/>
  <c r="BS145" i="7"/>
  <c r="CA145" i="7"/>
  <c r="BW146" i="7"/>
  <c r="BS147" i="7"/>
  <c r="CA147" i="7"/>
  <c r="BW148" i="7"/>
  <c r="BS149" i="7"/>
  <c r="CA149" i="7"/>
  <c r="BW150" i="7"/>
  <c r="BS151" i="7"/>
  <c r="CA151" i="7"/>
  <c r="BW152" i="7"/>
  <c r="BS153" i="7"/>
  <c r="CA153" i="7"/>
  <c r="BW154" i="7"/>
  <c r="BS155" i="7"/>
  <c r="CA155" i="7"/>
  <c r="BW156" i="7"/>
  <c r="BS157" i="7"/>
  <c r="CA157" i="7"/>
  <c r="BW158" i="7"/>
  <c r="BS159" i="7"/>
  <c r="CA159" i="7"/>
  <c r="BW160" i="7"/>
  <c r="BS161" i="7"/>
  <c r="CA161" i="7"/>
  <c r="BW162" i="7"/>
  <c r="BS163" i="7"/>
  <c r="CA163" i="7"/>
  <c r="BW164" i="7"/>
  <c r="BS165" i="7"/>
  <c r="CA165" i="7"/>
  <c r="BW166" i="7"/>
  <c r="BS167" i="7"/>
  <c r="CA167" i="7"/>
  <c r="BW168" i="7"/>
  <c r="BS169" i="7"/>
  <c r="CA169" i="7"/>
  <c r="BW170" i="7"/>
  <c r="BS171" i="7"/>
  <c r="CA171" i="7"/>
  <c r="BW172" i="7"/>
  <c r="BS173" i="7"/>
  <c r="CA173" i="7"/>
  <c r="BW174" i="7"/>
  <c r="BS175" i="7"/>
  <c r="CA175" i="7"/>
  <c r="BW176" i="7"/>
  <c r="BS177" i="7"/>
  <c r="CA177" i="7"/>
  <c r="BW178" i="7"/>
  <c r="BS179" i="7"/>
  <c r="CA179" i="7"/>
  <c r="BW180" i="7"/>
  <c r="BS181" i="7"/>
  <c r="CA181" i="7"/>
  <c r="BW182" i="7"/>
  <c r="BS183" i="7"/>
  <c r="CA183" i="7"/>
  <c r="BW184" i="7"/>
  <c r="BS185" i="7"/>
  <c r="CA185" i="7"/>
  <c r="BW186" i="7"/>
  <c r="BS187" i="7"/>
  <c r="CA187" i="7"/>
  <c r="BW188" i="7"/>
  <c r="BS189" i="7"/>
  <c r="CA189" i="7"/>
  <c r="BW190" i="7"/>
  <c r="BS191" i="7"/>
  <c r="CA191" i="7"/>
  <c r="BW192" i="7"/>
  <c r="BS193" i="7"/>
  <c r="CA193" i="7"/>
  <c r="BW194" i="7"/>
  <c r="BS195" i="7"/>
  <c r="BS36" i="7"/>
  <c r="BW41" i="7"/>
  <c r="CA46" i="7"/>
  <c r="BS52" i="7"/>
  <c r="BU54" i="7"/>
  <c r="BS56" i="7"/>
  <c r="BW57" i="7"/>
  <c r="BX58" i="7"/>
  <c r="BT59" i="7"/>
  <c r="CB59" i="7"/>
  <c r="BX60" i="7"/>
  <c r="BT61" i="7"/>
  <c r="CB61" i="7"/>
  <c r="BX62" i="7"/>
  <c r="BT63" i="7"/>
  <c r="CB63" i="7"/>
  <c r="BX64" i="7"/>
  <c r="BT65" i="7"/>
  <c r="CB65" i="7"/>
  <c r="BX66" i="7"/>
  <c r="BT67" i="7"/>
  <c r="CB67" i="7"/>
  <c r="BX68" i="7"/>
  <c r="BT69" i="7"/>
  <c r="CB69" i="7"/>
  <c r="BX70" i="7"/>
  <c r="BT71" i="7"/>
  <c r="CB71" i="7"/>
  <c r="BX72" i="7"/>
  <c r="BT73" i="7"/>
  <c r="CB73" i="7"/>
  <c r="BX74" i="7"/>
  <c r="BT75" i="7"/>
  <c r="CB75" i="7"/>
  <c r="BX76" i="7"/>
  <c r="BT77" i="7"/>
  <c r="CB77" i="7"/>
  <c r="BX78" i="7"/>
  <c r="BT79" i="7"/>
  <c r="CB79" i="7"/>
  <c r="BX80" i="7"/>
  <c r="BT81" i="7"/>
  <c r="CB81" i="7"/>
  <c r="BX82" i="7"/>
  <c r="BT83" i="7"/>
  <c r="CB83" i="7"/>
  <c r="BX84" i="7"/>
  <c r="BT85" i="7"/>
  <c r="CB85" i="7"/>
  <c r="BX86" i="7"/>
  <c r="BT87" i="7"/>
  <c r="CB87" i="7"/>
  <c r="BX88" i="7"/>
  <c r="BT89" i="7"/>
  <c r="CB89" i="7"/>
  <c r="BX90" i="7"/>
  <c r="BT91" i="7"/>
  <c r="CB91" i="7"/>
  <c r="BX92" i="7"/>
  <c r="BT93" i="7"/>
  <c r="CB93" i="7"/>
  <c r="BX94" i="7"/>
  <c r="BT95" i="7"/>
  <c r="CB95" i="7"/>
  <c r="BX96" i="7"/>
  <c r="BT97" i="7"/>
  <c r="CB97" i="7"/>
  <c r="BX98" i="7"/>
  <c r="BT99" i="7"/>
  <c r="CB99" i="7"/>
  <c r="BX100" i="7"/>
  <c r="BT101" i="7"/>
  <c r="CB101" i="7"/>
  <c r="BX102" i="7"/>
  <c r="BT103" i="7"/>
  <c r="CB103" i="7"/>
  <c r="BX104" i="7"/>
  <c r="BT105" i="7"/>
  <c r="CB105" i="7"/>
  <c r="BX106" i="7"/>
  <c r="BT107" i="7"/>
  <c r="CB107" i="7"/>
  <c r="BX108" i="7"/>
  <c r="BT109" i="7"/>
  <c r="CB109" i="7"/>
  <c r="BX110" i="7"/>
  <c r="BT111" i="7"/>
  <c r="CB111" i="7"/>
  <c r="BX112" i="7"/>
  <c r="BT113" i="7"/>
  <c r="CB113" i="7"/>
  <c r="BX114" i="7"/>
  <c r="BT115" i="7"/>
  <c r="CB115" i="7"/>
  <c r="BX116" i="7"/>
  <c r="BT117" i="7"/>
  <c r="CB117" i="7"/>
  <c r="BX118" i="7"/>
  <c r="BT119" i="7"/>
  <c r="CB119" i="7"/>
  <c r="BX120" i="7"/>
  <c r="BT121" i="7"/>
  <c r="CB121" i="7"/>
  <c r="BX122" i="7"/>
  <c r="BT123" i="7"/>
  <c r="CB123" i="7"/>
  <c r="BX124" i="7"/>
  <c r="BT125" i="7"/>
  <c r="CB125" i="7"/>
  <c r="BX126" i="7"/>
  <c r="BT127" i="7"/>
  <c r="CB127" i="7"/>
  <c r="BX128" i="7"/>
  <c r="BT129" i="7"/>
  <c r="CB129" i="7"/>
  <c r="BX130" i="7"/>
  <c r="BT131" i="7"/>
  <c r="CB131" i="7"/>
  <c r="BX132" i="7"/>
  <c r="BT133" i="7"/>
  <c r="CB133" i="7"/>
  <c r="BX134" i="7"/>
  <c r="BT135" i="7"/>
  <c r="CB135" i="7"/>
  <c r="BX136" i="7"/>
  <c r="BT137" i="7"/>
  <c r="CB137" i="7"/>
  <c r="BX138" i="7"/>
  <c r="BT139" i="7"/>
  <c r="CB139" i="7"/>
  <c r="BX140" i="7"/>
  <c r="BT141" i="7"/>
  <c r="CB141" i="7"/>
  <c r="BX142" i="7"/>
  <c r="BT143" i="7"/>
  <c r="CB143" i="7"/>
  <c r="BX144" i="7"/>
  <c r="BT145" i="7"/>
  <c r="CB145" i="7"/>
  <c r="BX146" i="7"/>
  <c r="BT147" i="7"/>
  <c r="CB147" i="7"/>
  <c r="BX148" i="7"/>
  <c r="BT149" i="7"/>
  <c r="CB149" i="7"/>
  <c r="BX150" i="7"/>
  <c r="BT151" i="7"/>
  <c r="CB151" i="7"/>
  <c r="BX152" i="7"/>
  <c r="BT153" i="7"/>
  <c r="CB153" i="7"/>
  <c r="BX154" i="7"/>
  <c r="BT155" i="7"/>
  <c r="CB155" i="7"/>
  <c r="BX156" i="7"/>
  <c r="BT157" i="7"/>
  <c r="CB157" i="7"/>
  <c r="BX158" i="7"/>
  <c r="BT159" i="7"/>
  <c r="CB159" i="7"/>
  <c r="BX160" i="7"/>
  <c r="BT161" i="7"/>
  <c r="CB161" i="7"/>
  <c r="BX162" i="7"/>
  <c r="BT163" i="7"/>
  <c r="CB163" i="7"/>
  <c r="BX164" i="7"/>
  <c r="BT165" i="7"/>
  <c r="CB165" i="7"/>
  <c r="BX166" i="7"/>
  <c r="BT167" i="7"/>
  <c r="CB167" i="7"/>
  <c r="BX168" i="7"/>
  <c r="BT169" i="7"/>
  <c r="CB169" i="7"/>
  <c r="BX170" i="7"/>
  <c r="BT171" i="7"/>
  <c r="CB171" i="7"/>
  <c r="BX172" i="7"/>
  <c r="BT173" i="7"/>
  <c r="CB173" i="7"/>
  <c r="BX174" i="7"/>
  <c r="BT175" i="7"/>
  <c r="CB175" i="7"/>
  <c r="BX176" i="7"/>
  <c r="BT177" i="7"/>
  <c r="CB177" i="7"/>
  <c r="BX178" i="7"/>
  <c r="BT179" i="7"/>
  <c r="CB179" i="7"/>
  <c r="BX180" i="7"/>
  <c r="BT181" i="7"/>
  <c r="CB181" i="7"/>
  <c r="BX182" i="7"/>
  <c r="BT183" i="7"/>
  <c r="CB183" i="7"/>
  <c r="BX184" i="7"/>
  <c r="BT185" i="7"/>
  <c r="CB185" i="7"/>
  <c r="BX186" i="7"/>
  <c r="BT187" i="7"/>
  <c r="CB187" i="7"/>
  <c r="BX188" i="7"/>
  <c r="BT189" i="7"/>
  <c r="CB189" i="7"/>
  <c r="BX190" i="7"/>
  <c r="BT191" i="7"/>
  <c r="CB191" i="7"/>
  <c r="BX192" i="7"/>
  <c r="BT193" i="7"/>
  <c r="CB193" i="7"/>
  <c r="BX194" i="7"/>
  <c r="CA36" i="7"/>
  <c r="BS42" i="7"/>
  <c r="BW47" i="7"/>
  <c r="BU52" i="7"/>
  <c r="BZ54" i="7"/>
  <c r="BU56" i="7"/>
  <c r="BY57" i="7"/>
  <c r="BY58" i="7"/>
  <c r="BU59" i="7"/>
  <c r="BQ60" i="7"/>
  <c r="BY60" i="7"/>
  <c r="BU61" i="7"/>
  <c r="BQ62" i="7"/>
  <c r="BY62" i="7"/>
  <c r="BU63" i="7"/>
  <c r="BQ64" i="7"/>
  <c r="BY64" i="7"/>
  <c r="BU65" i="7"/>
  <c r="BQ66" i="7"/>
  <c r="BY66" i="7"/>
  <c r="BU67" i="7"/>
  <c r="BQ68" i="7"/>
  <c r="BY68" i="7"/>
  <c r="BU69" i="7"/>
  <c r="BQ70" i="7"/>
  <c r="BY70" i="7"/>
  <c r="BU71" i="7"/>
  <c r="BQ72" i="7"/>
  <c r="BY72" i="7"/>
  <c r="BU73" i="7"/>
  <c r="BQ74" i="7"/>
  <c r="BY74" i="7"/>
  <c r="BU75" i="7"/>
  <c r="BQ76" i="7"/>
  <c r="BY76" i="7"/>
  <c r="BU77" i="7"/>
  <c r="BQ78" i="7"/>
  <c r="BY78" i="7"/>
  <c r="BU79" i="7"/>
  <c r="BQ80" i="7"/>
  <c r="BY80" i="7"/>
  <c r="BU81" i="7"/>
  <c r="BQ82" i="7"/>
  <c r="BY82" i="7"/>
  <c r="BU83" i="7"/>
  <c r="BQ84" i="7"/>
  <c r="BY84" i="7"/>
  <c r="BU85" i="7"/>
  <c r="BQ86" i="7"/>
  <c r="BY86" i="7"/>
  <c r="BU87" i="7"/>
  <c r="BQ88" i="7"/>
  <c r="BY88" i="7"/>
  <c r="BU89" i="7"/>
  <c r="BQ90" i="7"/>
  <c r="BY90" i="7"/>
  <c r="BU91" i="7"/>
  <c r="BQ92" i="7"/>
  <c r="BY92" i="7"/>
  <c r="BU93" i="7"/>
  <c r="BQ94" i="7"/>
  <c r="BY94" i="7"/>
  <c r="BU95" i="7"/>
  <c r="BQ96" i="7"/>
  <c r="BY96" i="7"/>
  <c r="BU97" i="7"/>
  <c r="BQ98" i="7"/>
  <c r="BY98" i="7"/>
  <c r="BU99" i="7"/>
  <c r="BQ100" i="7"/>
  <c r="BY100" i="7"/>
  <c r="BU101" i="7"/>
  <c r="BQ102" i="7"/>
  <c r="BY102" i="7"/>
  <c r="BU103" i="7"/>
  <c r="BQ104" i="7"/>
  <c r="BY104" i="7"/>
  <c r="BU105" i="7"/>
  <c r="BQ106" i="7"/>
  <c r="BY106" i="7"/>
  <c r="BU107" i="7"/>
  <c r="BQ108" i="7"/>
  <c r="BY108" i="7"/>
  <c r="BU109" i="7"/>
  <c r="BQ110" i="7"/>
  <c r="BY110" i="7"/>
  <c r="BU111" i="7"/>
  <c r="BQ112" i="7"/>
  <c r="BY112" i="7"/>
  <c r="BU113" i="7"/>
  <c r="BQ114" i="7"/>
  <c r="BY114" i="7"/>
  <c r="BU115" i="7"/>
  <c r="BQ116" i="7"/>
  <c r="BY116" i="7"/>
  <c r="BU117" i="7"/>
  <c r="BQ118" i="7"/>
  <c r="BY118" i="7"/>
  <c r="BU119" i="7"/>
  <c r="BQ120" i="7"/>
  <c r="BY120" i="7"/>
  <c r="BU121" i="7"/>
  <c r="BQ122" i="7"/>
  <c r="BY122" i="7"/>
  <c r="BU123" i="7"/>
  <c r="BQ124" i="7"/>
  <c r="BY124" i="7"/>
  <c r="BU125" i="7"/>
  <c r="BQ126" i="7"/>
  <c r="BY126" i="7"/>
  <c r="BU127" i="7"/>
  <c r="BQ128" i="7"/>
  <c r="BY128" i="7"/>
  <c r="BU129" i="7"/>
  <c r="BQ130" i="7"/>
  <c r="BY130" i="7"/>
  <c r="BU131" i="7"/>
  <c r="BQ132" i="7"/>
  <c r="BY132" i="7"/>
  <c r="BU133" i="7"/>
  <c r="BQ134" i="7"/>
  <c r="BY134" i="7"/>
  <c r="BU135" i="7"/>
  <c r="BQ136" i="7"/>
  <c r="BY136" i="7"/>
  <c r="BU137" i="7"/>
  <c r="BQ138" i="7"/>
  <c r="BY138" i="7"/>
  <c r="BU139" i="7"/>
  <c r="BQ140" i="7"/>
  <c r="BY140" i="7"/>
  <c r="BU141" i="7"/>
  <c r="BQ142" i="7"/>
  <c r="BY142" i="7"/>
  <c r="BU143" i="7"/>
  <c r="BQ144" i="7"/>
  <c r="BY144" i="7"/>
  <c r="BU145" i="7"/>
  <c r="BQ146" i="7"/>
  <c r="BY146" i="7"/>
  <c r="BU147" i="7"/>
  <c r="BQ148" i="7"/>
  <c r="BY148" i="7"/>
  <c r="BU149" i="7"/>
  <c r="BQ150" i="7"/>
  <c r="BY150" i="7"/>
  <c r="BU151" i="7"/>
  <c r="BQ152" i="7"/>
  <c r="BY152" i="7"/>
  <c r="BU153" i="7"/>
  <c r="BQ154" i="7"/>
  <c r="BY154" i="7"/>
  <c r="BU155" i="7"/>
  <c r="BQ156" i="7"/>
  <c r="BY156" i="7"/>
  <c r="BU157" i="7"/>
  <c r="BQ158" i="7"/>
  <c r="BY158" i="7"/>
  <c r="BU159" i="7"/>
  <c r="BQ160" i="7"/>
  <c r="BY160" i="7"/>
  <c r="BU161" i="7"/>
  <c r="BQ162" i="7"/>
  <c r="BY162" i="7"/>
  <c r="BU163" i="7"/>
  <c r="BQ164" i="7"/>
  <c r="BY164" i="7"/>
  <c r="BU165" i="7"/>
  <c r="BQ166" i="7"/>
  <c r="BY166" i="7"/>
  <c r="BU167" i="7"/>
  <c r="BQ168" i="7"/>
  <c r="BY168" i="7"/>
  <c r="BU169" i="7"/>
  <c r="BQ170" i="7"/>
  <c r="BY170" i="7"/>
  <c r="BU171" i="7"/>
  <c r="BQ172" i="7"/>
  <c r="BY172" i="7"/>
  <c r="BU173" i="7"/>
  <c r="BQ174" i="7"/>
  <c r="BY174" i="7"/>
  <c r="BU175" i="7"/>
  <c r="BQ176" i="7"/>
  <c r="BY176" i="7"/>
  <c r="BU177" i="7"/>
  <c r="BQ178" i="7"/>
  <c r="BY178" i="7"/>
  <c r="BU179" i="7"/>
  <c r="BQ180" i="7"/>
  <c r="BY180" i="7"/>
  <c r="BU181" i="7"/>
  <c r="BQ182" i="7"/>
  <c r="BY182" i="7"/>
  <c r="BU183" i="7"/>
  <c r="BQ184" i="7"/>
  <c r="BY184" i="7"/>
  <c r="BU185" i="7"/>
  <c r="BQ186" i="7"/>
  <c r="BY186" i="7"/>
  <c r="BU187" i="7"/>
  <c r="BQ188" i="7"/>
  <c r="BY188" i="7"/>
  <c r="BU189" i="7"/>
  <c r="BQ190" i="7"/>
  <c r="BY190" i="7"/>
  <c r="BU191" i="7"/>
  <c r="BQ192" i="7"/>
  <c r="BY192" i="7"/>
  <c r="BU193" i="7"/>
  <c r="BQ194" i="7"/>
  <c r="BY194" i="7"/>
  <c r="BU195" i="7"/>
  <c r="BQ196" i="7"/>
  <c r="BY196" i="7"/>
  <c r="BU197" i="7"/>
  <c r="BQ198" i="7"/>
  <c r="BY198" i="7"/>
  <c r="BU199" i="7"/>
  <c r="BQ200" i="7"/>
  <c r="BY200" i="7"/>
  <c r="BU201" i="7"/>
  <c r="BQ202" i="7"/>
  <c r="BY202" i="7"/>
  <c r="BU203" i="7"/>
  <c r="BQ204" i="7"/>
  <c r="BY204" i="7"/>
  <c r="BU205" i="7"/>
  <c r="BQ206" i="7"/>
  <c r="BY206" i="7"/>
  <c r="BU207" i="7"/>
  <c r="BQ208" i="7"/>
  <c r="BY208" i="7"/>
  <c r="BU209" i="7"/>
  <c r="BQ210" i="7"/>
  <c r="BY210" i="7"/>
  <c r="BU211" i="7"/>
  <c r="BQ212" i="7"/>
  <c r="BY212" i="7"/>
  <c r="BU213" i="7"/>
  <c r="BQ214" i="7"/>
  <c r="BY214" i="7"/>
  <c r="BU215" i="7"/>
  <c r="BQ216" i="7"/>
  <c r="BY216" i="7"/>
  <c r="BU217" i="7"/>
  <c r="BQ218" i="7"/>
  <c r="BY218" i="7"/>
  <c r="BU219" i="7"/>
  <c r="BQ220" i="7"/>
  <c r="BY220" i="7"/>
  <c r="BU221" i="7"/>
  <c r="BQ222" i="7"/>
  <c r="BY222" i="7"/>
  <c r="BU223" i="7"/>
  <c r="BQ224" i="7"/>
  <c r="BY224" i="7"/>
  <c r="BU225" i="7"/>
  <c r="BQ226" i="7"/>
  <c r="BY226" i="7"/>
  <c r="BU227" i="7"/>
  <c r="BQ228" i="7"/>
  <c r="BY228" i="7"/>
  <c r="BU229" i="7"/>
  <c r="BQ230" i="7"/>
  <c r="BY230" i="7"/>
  <c r="BU231" i="7"/>
  <c r="BQ232" i="7"/>
  <c r="BY232" i="7"/>
  <c r="BU233" i="7"/>
  <c r="BQ234" i="7"/>
  <c r="BY234" i="7"/>
  <c r="BU235" i="7"/>
  <c r="BQ236" i="7"/>
  <c r="BY236" i="7"/>
  <c r="BU237" i="7"/>
  <c r="BQ238" i="7"/>
  <c r="BY238" i="7"/>
  <c r="BU239" i="7"/>
  <c r="BQ240" i="7"/>
  <c r="BY240" i="7"/>
  <c r="BU241" i="7"/>
  <c r="BQ242" i="7"/>
  <c r="BY242" i="7"/>
  <c r="BU243" i="7"/>
  <c r="BQ244" i="7"/>
  <c r="BY244" i="7"/>
  <c r="BU245" i="7"/>
  <c r="BQ246" i="7"/>
  <c r="BY246" i="7"/>
  <c r="BU247" i="7"/>
  <c r="BQ248" i="7"/>
  <c r="BY248" i="7"/>
  <c r="BW37" i="7"/>
  <c r="CA42" i="7"/>
  <c r="BS48" i="7"/>
  <c r="CA52" i="7"/>
  <c r="CA54" i="7"/>
  <c r="BV56" i="7"/>
  <c r="BZ57" i="7"/>
  <c r="BZ58" i="7"/>
  <c r="BV59" i="7"/>
  <c r="BR60" i="7"/>
  <c r="BZ60" i="7"/>
  <c r="BV61" i="7"/>
  <c r="BR62" i="7"/>
  <c r="BZ62" i="7"/>
  <c r="BV63" i="7"/>
  <c r="BR64" i="7"/>
  <c r="BZ64" i="7"/>
  <c r="BV65" i="7"/>
  <c r="BR66" i="7"/>
  <c r="BZ66" i="7"/>
  <c r="BV67" i="7"/>
  <c r="BR68" i="7"/>
  <c r="BZ68" i="7"/>
  <c r="BV69" i="7"/>
  <c r="BR70" i="7"/>
  <c r="BZ70" i="7"/>
  <c r="BV71" i="7"/>
  <c r="BR72" i="7"/>
  <c r="BZ72" i="7"/>
  <c r="BV73" i="7"/>
  <c r="BR74" i="7"/>
  <c r="BZ74" i="7"/>
  <c r="BV75" i="7"/>
  <c r="BR76" i="7"/>
  <c r="BZ76" i="7"/>
  <c r="BV77" i="7"/>
  <c r="BR78" i="7"/>
  <c r="BZ78" i="7"/>
  <c r="BV79" i="7"/>
  <c r="BR80" i="7"/>
  <c r="BZ80" i="7"/>
  <c r="BV81" i="7"/>
  <c r="BR82" i="7"/>
  <c r="BZ82" i="7"/>
  <c r="BV83" i="7"/>
  <c r="BR84" i="7"/>
  <c r="BZ84" i="7"/>
  <c r="BV85" i="7"/>
  <c r="BR86" i="7"/>
  <c r="BZ86" i="7"/>
  <c r="BV87" i="7"/>
  <c r="BR88" i="7"/>
  <c r="BZ88" i="7"/>
  <c r="BV89" i="7"/>
  <c r="BR90" i="7"/>
  <c r="BZ90" i="7"/>
  <c r="BV91" i="7"/>
  <c r="BR92" i="7"/>
  <c r="BZ92" i="7"/>
  <c r="BV93" i="7"/>
  <c r="BR94" i="7"/>
  <c r="BZ94" i="7"/>
  <c r="BV95" i="7"/>
  <c r="BR96" i="7"/>
  <c r="BZ96" i="7"/>
  <c r="BV97" i="7"/>
  <c r="BR98" i="7"/>
  <c r="BZ98" i="7"/>
  <c r="BV99" i="7"/>
  <c r="BR100" i="7"/>
  <c r="BZ100" i="7"/>
  <c r="BV101" i="7"/>
  <c r="BR102" i="7"/>
  <c r="BZ102" i="7"/>
  <c r="BV103" i="7"/>
  <c r="BR104" i="7"/>
  <c r="BZ104" i="7"/>
  <c r="BV105" i="7"/>
  <c r="BR106" i="7"/>
  <c r="BZ106" i="7"/>
  <c r="BV107" i="7"/>
  <c r="BR108" i="7"/>
  <c r="BZ108" i="7"/>
  <c r="BV109" i="7"/>
  <c r="BR110" i="7"/>
  <c r="BZ110" i="7"/>
  <c r="BV111" i="7"/>
  <c r="BR112" i="7"/>
  <c r="BZ112" i="7"/>
  <c r="BV113" i="7"/>
  <c r="BR114" i="7"/>
  <c r="BZ114" i="7"/>
  <c r="BV115" i="7"/>
  <c r="BR116" i="7"/>
  <c r="BZ116" i="7"/>
  <c r="BV117" i="7"/>
  <c r="BR118" i="7"/>
  <c r="BZ118" i="7"/>
  <c r="BV119" i="7"/>
  <c r="BR120" i="7"/>
  <c r="BZ120" i="7"/>
  <c r="BV121" i="7"/>
  <c r="BR122" i="7"/>
  <c r="BZ122" i="7"/>
  <c r="BV123" i="7"/>
  <c r="BR124" i="7"/>
  <c r="BZ124" i="7"/>
  <c r="BV125" i="7"/>
  <c r="BR126" i="7"/>
  <c r="BZ126" i="7"/>
  <c r="BV127" i="7"/>
  <c r="BR128" i="7"/>
  <c r="BZ128" i="7"/>
  <c r="BV129" i="7"/>
  <c r="BR130" i="7"/>
  <c r="BZ130" i="7"/>
  <c r="BV131" i="7"/>
  <c r="BR132" i="7"/>
  <c r="BZ132" i="7"/>
  <c r="BV133" i="7"/>
  <c r="BR134" i="7"/>
  <c r="BZ134" i="7"/>
  <c r="BV135" i="7"/>
  <c r="BR136" i="7"/>
  <c r="BZ136" i="7"/>
  <c r="BV137" i="7"/>
  <c r="BR138" i="7"/>
  <c r="BZ138" i="7"/>
  <c r="BV139" i="7"/>
  <c r="BR140" i="7"/>
  <c r="BZ140" i="7"/>
  <c r="BV141" i="7"/>
  <c r="BR142" i="7"/>
  <c r="BZ142" i="7"/>
  <c r="BV143" i="7"/>
  <c r="BR144" i="7"/>
  <c r="BZ144" i="7"/>
  <c r="BV145" i="7"/>
  <c r="BR146" i="7"/>
  <c r="BZ146" i="7"/>
  <c r="BV147" i="7"/>
  <c r="BR148" i="7"/>
  <c r="BZ148" i="7"/>
  <c r="BV149" i="7"/>
  <c r="BR150" i="7"/>
  <c r="BZ150" i="7"/>
  <c r="BV151" i="7"/>
  <c r="BR152" i="7"/>
  <c r="BZ152" i="7"/>
  <c r="BV153" i="7"/>
  <c r="BR154" i="7"/>
  <c r="BZ154" i="7"/>
  <c r="BV155" i="7"/>
  <c r="BR156" i="7"/>
  <c r="BZ156" i="7"/>
  <c r="BV157" i="7"/>
  <c r="BR158" i="7"/>
  <c r="BZ158" i="7"/>
  <c r="BV159" i="7"/>
  <c r="BR160" i="7"/>
  <c r="BZ160" i="7"/>
  <c r="BV161" i="7"/>
  <c r="BR162" i="7"/>
  <c r="BZ162" i="7"/>
  <c r="BV163" i="7"/>
  <c r="BR164" i="7"/>
  <c r="BZ164" i="7"/>
  <c r="BV165" i="7"/>
  <c r="BR166" i="7"/>
  <c r="BZ166" i="7"/>
  <c r="BV167" i="7"/>
  <c r="BR168" i="7"/>
  <c r="BZ168" i="7"/>
  <c r="BV169" i="7"/>
  <c r="BR170" i="7"/>
  <c r="BZ170" i="7"/>
  <c r="BV171" i="7"/>
  <c r="BR172" i="7"/>
  <c r="BZ172" i="7"/>
  <c r="BV173" i="7"/>
  <c r="BR174" i="7"/>
  <c r="BZ174" i="7"/>
  <c r="BV175" i="7"/>
  <c r="BR176" i="7"/>
  <c r="BZ176" i="7"/>
  <c r="BV177" i="7"/>
  <c r="BR178" i="7"/>
  <c r="BZ178" i="7"/>
  <c r="BV179" i="7"/>
  <c r="BR180" i="7"/>
  <c r="BZ180" i="7"/>
  <c r="BV181" i="7"/>
  <c r="BR182" i="7"/>
  <c r="BZ182" i="7"/>
  <c r="BV183" i="7"/>
  <c r="BR184" i="7"/>
  <c r="BZ184" i="7"/>
  <c r="BV185" i="7"/>
  <c r="BR186" i="7"/>
  <c r="BZ186" i="7"/>
  <c r="BV187" i="7"/>
  <c r="BR188" i="7"/>
  <c r="BZ188" i="7"/>
  <c r="BV189" i="7"/>
  <c r="BR190" i="7"/>
  <c r="BZ190" i="7"/>
  <c r="BV191" i="7"/>
  <c r="BR192" i="7"/>
  <c r="BZ192" i="7"/>
  <c r="BV193" i="7"/>
  <c r="BR194" i="7"/>
  <c r="BZ194" i="7"/>
  <c r="BV195" i="7"/>
  <c r="BR196" i="7"/>
  <c r="BZ196" i="7"/>
  <c r="BV197" i="7"/>
  <c r="BR198" i="7"/>
  <c r="BZ198" i="7"/>
  <c r="BV199" i="7"/>
  <c r="BR200" i="7"/>
  <c r="BZ200" i="7"/>
  <c r="BV201" i="7"/>
  <c r="BR202" i="7"/>
  <c r="BZ202" i="7"/>
  <c r="BV203" i="7"/>
  <c r="BR204" i="7"/>
  <c r="BZ204" i="7"/>
  <c r="BV205" i="7"/>
  <c r="BR206" i="7"/>
  <c r="BZ206" i="7"/>
  <c r="BV207" i="7"/>
  <c r="BR208" i="7"/>
  <c r="BZ208" i="7"/>
  <c r="BV209" i="7"/>
  <c r="BR210" i="7"/>
  <c r="BZ210" i="7"/>
  <c r="BV211" i="7"/>
  <c r="BR212" i="7"/>
  <c r="BZ212" i="7"/>
  <c r="BV213" i="7"/>
  <c r="BR214" i="7"/>
  <c r="BZ214" i="7"/>
  <c r="BV215" i="7"/>
  <c r="BR216" i="7"/>
  <c r="BZ216" i="7"/>
  <c r="BV217" i="7"/>
  <c r="BR218" i="7"/>
  <c r="BZ218" i="7"/>
  <c r="BV219" i="7"/>
  <c r="BR220" i="7"/>
  <c r="BZ220" i="7"/>
  <c r="BV221" i="7"/>
  <c r="BR222" i="7"/>
  <c r="BZ222" i="7"/>
  <c r="BV223" i="7"/>
  <c r="BR224" i="7"/>
  <c r="BZ224" i="7"/>
  <c r="BV225" i="7"/>
  <c r="BR226" i="7"/>
  <c r="BZ226" i="7"/>
  <c r="BV227" i="7"/>
  <c r="BR228" i="7"/>
  <c r="BZ228" i="7"/>
  <c r="BV229" i="7"/>
  <c r="BR230" i="7"/>
  <c r="BZ230" i="7"/>
  <c r="BV231" i="7"/>
  <c r="BR232" i="7"/>
  <c r="BZ232" i="7"/>
  <c r="BV233" i="7"/>
  <c r="BR234" i="7"/>
  <c r="BZ234" i="7"/>
  <c r="BV235" i="7"/>
  <c r="BR236" i="7"/>
  <c r="BZ236" i="7"/>
  <c r="BV237" i="7"/>
  <c r="BS38" i="7"/>
  <c r="BW43" i="7"/>
  <c r="CA48" i="7"/>
  <c r="BQ53" i="7"/>
  <c r="BQ55" i="7"/>
  <c r="BZ56" i="7"/>
  <c r="BR58" i="7"/>
  <c r="CA58" i="7"/>
  <c r="BW59" i="7"/>
  <c r="BS60" i="7"/>
  <c r="CA60" i="7"/>
  <c r="BW61" i="7"/>
  <c r="BS62" i="7"/>
  <c r="CA62" i="7"/>
  <c r="BW63" i="7"/>
  <c r="BS64" i="7"/>
  <c r="CA64" i="7"/>
  <c r="BW65" i="7"/>
  <c r="BS66" i="7"/>
  <c r="CA66" i="7"/>
  <c r="BW67" i="7"/>
  <c r="BS68" i="7"/>
  <c r="CA68" i="7"/>
  <c r="BW69" i="7"/>
  <c r="BS70" i="7"/>
  <c r="CA70" i="7"/>
  <c r="BW71" i="7"/>
  <c r="BS72" i="7"/>
  <c r="CA72" i="7"/>
  <c r="BW73" i="7"/>
  <c r="BS74" i="7"/>
  <c r="CA74" i="7"/>
  <c r="BW75" i="7"/>
  <c r="BS76" i="7"/>
  <c r="CA76" i="7"/>
  <c r="BW77" i="7"/>
  <c r="BS78" i="7"/>
  <c r="CA78" i="7"/>
  <c r="BW79" i="7"/>
  <c r="BS80" i="7"/>
  <c r="CA80" i="7"/>
  <c r="BW81" i="7"/>
  <c r="BS82" i="7"/>
  <c r="CA82" i="7"/>
  <c r="BW83" i="7"/>
  <c r="BS84" i="7"/>
  <c r="CA84" i="7"/>
  <c r="BW85" i="7"/>
  <c r="BS86" i="7"/>
  <c r="CA86" i="7"/>
  <c r="BW87" i="7"/>
  <c r="BS88" i="7"/>
  <c r="CA88" i="7"/>
  <c r="BW89" i="7"/>
  <c r="BS90" i="7"/>
  <c r="CA90" i="7"/>
  <c r="BW91" i="7"/>
  <c r="BS92" i="7"/>
  <c r="CA92" i="7"/>
  <c r="BW93" i="7"/>
  <c r="BS94" i="7"/>
  <c r="CA94" i="7"/>
  <c r="BW95" i="7"/>
  <c r="BS96" i="7"/>
  <c r="CA96" i="7"/>
  <c r="BW97" i="7"/>
  <c r="BS98" i="7"/>
  <c r="CA98" i="7"/>
  <c r="BW99" i="7"/>
  <c r="BS100" i="7"/>
  <c r="CA100" i="7"/>
  <c r="BW101" i="7"/>
  <c r="BS102" i="7"/>
  <c r="CA102" i="7"/>
  <c r="BW103" i="7"/>
  <c r="BS104" i="7"/>
  <c r="CA104" i="7"/>
  <c r="BW105" i="7"/>
  <c r="BS106" i="7"/>
  <c r="CA106" i="7"/>
  <c r="BW107" i="7"/>
  <c r="BS108" i="7"/>
  <c r="CA108" i="7"/>
  <c r="BW109" i="7"/>
  <c r="BS110" i="7"/>
  <c r="CA110" i="7"/>
  <c r="BW111" i="7"/>
  <c r="BS112" i="7"/>
  <c r="CA112" i="7"/>
  <c r="BW113" i="7"/>
  <c r="BS114" i="7"/>
  <c r="CA114" i="7"/>
  <c r="BW115" i="7"/>
  <c r="BS116" i="7"/>
  <c r="CA116" i="7"/>
  <c r="BW117" i="7"/>
  <c r="BS118" i="7"/>
  <c r="CA118" i="7"/>
  <c r="BW119" i="7"/>
  <c r="BS120" i="7"/>
  <c r="CA120" i="7"/>
  <c r="BW121" i="7"/>
  <c r="BS122" i="7"/>
  <c r="CA122" i="7"/>
  <c r="BW123" i="7"/>
  <c r="BS124" i="7"/>
  <c r="CA124" i="7"/>
  <c r="BW125" i="7"/>
  <c r="BS126" i="7"/>
  <c r="CA126" i="7"/>
  <c r="BW127" i="7"/>
  <c r="BS128" i="7"/>
  <c r="CA128" i="7"/>
  <c r="BW129" i="7"/>
  <c r="BS130" i="7"/>
  <c r="CA130" i="7"/>
  <c r="BW131" i="7"/>
  <c r="BS132" i="7"/>
  <c r="CA132" i="7"/>
  <c r="BW133" i="7"/>
  <c r="BS134" i="7"/>
  <c r="CA134" i="7"/>
  <c r="BW135" i="7"/>
  <c r="BS136" i="7"/>
  <c r="CA136" i="7"/>
  <c r="BW137" i="7"/>
  <c r="BS138" i="7"/>
  <c r="CA138" i="7"/>
  <c r="BW139" i="7"/>
  <c r="BS140" i="7"/>
  <c r="CA140" i="7"/>
  <c r="BW141" i="7"/>
  <c r="BS142" i="7"/>
  <c r="CA142" i="7"/>
  <c r="BW143" i="7"/>
  <c r="BS144" i="7"/>
  <c r="CA144" i="7"/>
  <c r="BW145" i="7"/>
  <c r="BS146" i="7"/>
  <c r="CA146" i="7"/>
  <c r="BW147" i="7"/>
  <c r="BS148" i="7"/>
  <c r="CA148" i="7"/>
  <c r="BW149" i="7"/>
  <c r="BS150" i="7"/>
  <c r="CA150" i="7"/>
  <c r="BW151" i="7"/>
  <c r="BS152" i="7"/>
  <c r="CA152" i="7"/>
  <c r="BW153" i="7"/>
  <c r="BS154" i="7"/>
  <c r="CA154" i="7"/>
  <c r="BW155" i="7"/>
  <c r="BS156" i="7"/>
  <c r="CA156" i="7"/>
  <c r="BW157" i="7"/>
  <c r="BS158" i="7"/>
  <c r="CA158" i="7"/>
  <c r="BW159" i="7"/>
  <c r="BS160" i="7"/>
  <c r="CA160" i="7"/>
  <c r="BW161" i="7"/>
  <c r="BS162" i="7"/>
  <c r="CA162" i="7"/>
  <c r="BW163" i="7"/>
  <c r="BS164" i="7"/>
  <c r="CA164" i="7"/>
  <c r="BW165" i="7"/>
  <c r="BS166" i="7"/>
  <c r="CA166" i="7"/>
  <c r="BW167" i="7"/>
  <c r="BS168" i="7"/>
  <c r="CA168" i="7"/>
  <c r="BW169" i="7"/>
  <c r="BS170" i="7"/>
  <c r="CA170" i="7"/>
  <c r="BW171" i="7"/>
  <c r="BS172" i="7"/>
  <c r="CA172" i="7"/>
  <c r="BW173" i="7"/>
  <c r="BS174" i="7"/>
  <c r="CA174" i="7"/>
  <c r="BW175" i="7"/>
  <c r="BS176" i="7"/>
  <c r="CA176" i="7"/>
  <c r="BW177" i="7"/>
  <c r="BS178" i="7"/>
  <c r="CA178" i="7"/>
  <c r="BW179" i="7"/>
  <c r="BS180" i="7"/>
  <c r="CA180" i="7"/>
  <c r="BW181" i="7"/>
  <c r="BS182" i="7"/>
  <c r="CA182" i="7"/>
  <c r="BW183" i="7"/>
  <c r="BS184" i="7"/>
  <c r="CA184" i="7"/>
  <c r="BW185" i="7"/>
  <c r="BS186" i="7"/>
  <c r="CA186" i="7"/>
  <c r="BW187" i="7"/>
  <c r="BS188" i="7"/>
  <c r="CA188" i="7"/>
  <c r="BW189" i="7"/>
  <c r="BS190" i="7"/>
  <c r="CA190" i="7"/>
  <c r="BW191" i="7"/>
  <c r="BS192" i="7"/>
  <c r="CA192" i="7"/>
  <c r="BW193" i="7"/>
  <c r="BS194" i="7"/>
  <c r="CA194" i="7"/>
  <c r="BW195" i="7"/>
  <c r="BS196" i="7"/>
  <c r="CA196" i="7"/>
  <c r="BW197" i="7"/>
  <c r="BS198" i="7"/>
  <c r="CA198" i="7"/>
  <c r="BW199" i="7"/>
  <c r="BS200" i="7"/>
  <c r="CA200" i="7"/>
  <c r="BW201" i="7"/>
  <c r="BS202" i="7"/>
  <c r="CA202" i="7"/>
  <c r="BW203" i="7"/>
  <c r="BS204" i="7"/>
  <c r="CA204" i="7"/>
  <c r="BW205" i="7"/>
  <c r="BS206" i="7"/>
  <c r="CA206" i="7"/>
  <c r="BW207" i="7"/>
  <c r="BS208" i="7"/>
  <c r="CA208" i="7"/>
  <c r="BW209" i="7"/>
  <c r="BS210" i="7"/>
  <c r="CA210" i="7"/>
  <c r="BW211" i="7"/>
  <c r="BS212" i="7"/>
  <c r="CA212" i="7"/>
  <c r="BW213" i="7"/>
  <c r="BS214" i="7"/>
  <c r="CA214" i="7"/>
  <c r="BW215" i="7"/>
  <c r="BS216" i="7"/>
  <c r="CA38" i="7"/>
  <c r="BS44" i="7"/>
  <c r="BW49" i="7"/>
  <c r="BW53" i="7"/>
  <c r="BV55" i="7"/>
  <c r="CA56" i="7"/>
  <c r="BS58" i="7"/>
  <c r="CB58" i="7"/>
  <c r="BX59" i="7"/>
  <c r="BT60" i="7"/>
  <c r="CB60" i="7"/>
  <c r="BX61" i="7"/>
  <c r="BT62" i="7"/>
  <c r="CB62" i="7"/>
  <c r="BX63" i="7"/>
  <c r="BT64" i="7"/>
  <c r="CB64" i="7"/>
  <c r="BX65" i="7"/>
  <c r="BT66" i="7"/>
  <c r="CB66" i="7"/>
  <c r="BX67" i="7"/>
  <c r="BT68" i="7"/>
  <c r="CB68" i="7"/>
  <c r="BX69" i="7"/>
  <c r="BT70" i="7"/>
  <c r="CB70" i="7"/>
  <c r="BX71" i="7"/>
  <c r="BT72" i="7"/>
  <c r="CB72" i="7"/>
  <c r="BX73" i="7"/>
  <c r="BT74" i="7"/>
  <c r="CB74" i="7"/>
  <c r="BX75" i="7"/>
  <c r="BT76" i="7"/>
  <c r="CB76" i="7"/>
  <c r="BX77" i="7"/>
  <c r="BT78" i="7"/>
  <c r="CB78" i="7"/>
  <c r="BX79" i="7"/>
  <c r="BT80" i="7"/>
  <c r="CB80" i="7"/>
  <c r="BX81" i="7"/>
  <c r="BT82" i="7"/>
  <c r="CB82" i="7"/>
  <c r="BX83" i="7"/>
  <c r="BT84" i="7"/>
  <c r="CB84" i="7"/>
  <c r="BX85" i="7"/>
  <c r="BT86" i="7"/>
  <c r="CB86" i="7"/>
  <c r="BX87" i="7"/>
  <c r="BT88" i="7"/>
  <c r="CB88" i="7"/>
  <c r="BX89" i="7"/>
  <c r="BT90" i="7"/>
  <c r="CB90" i="7"/>
  <c r="BX91" i="7"/>
  <c r="BT92" i="7"/>
  <c r="CB92" i="7"/>
  <c r="BX93" i="7"/>
  <c r="BT94" i="7"/>
  <c r="CB94" i="7"/>
  <c r="BX95" i="7"/>
  <c r="BT96" i="7"/>
  <c r="CB96" i="7"/>
  <c r="BX97" i="7"/>
  <c r="BT98" i="7"/>
  <c r="CB98" i="7"/>
  <c r="BX99" i="7"/>
  <c r="BT100" i="7"/>
  <c r="CB100" i="7"/>
  <c r="BX101" i="7"/>
  <c r="BT102" i="7"/>
  <c r="CB102" i="7"/>
  <c r="BX103" i="7"/>
  <c r="BT104" i="7"/>
  <c r="CB104" i="7"/>
  <c r="BX105" i="7"/>
  <c r="BT106" i="7"/>
  <c r="CB106" i="7"/>
  <c r="BX107" i="7"/>
  <c r="BT108" i="7"/>
  <c r="CB108" i="7"/>
  <c r="BX109" i="7"/>
  <c r="BT110" i="7"/>
  <c r="CB110" i="7"/>
  <c r="BX111" i="7"/>
  <c r="BT112" i="7"/>
  <c r="CB112" i="7"/>
  <c r="BX113" i="7"/>
  <c r="BT114" i="7"/>
  <c r="CB114" i="7"/>
  <c r="BX115" i="7"/>
  <c r="BT116" i="7"/>
  <c r="CB116" i="7"/>
  <c r="BX117" i="7"/>
  <c r="BT118" i="7"/>
  <c r="CB118" i="7"/>
  <c r="BX119" i="7"/>
  <c r="BT120" i="7"/>
  <c r="CB120" i="7"/>
  <c r="BX121" i="7"/>
  <c r="BT122" i="7"/>
  <c r="CB122" i="7"/>
  <c r="BX123" i="7"/>
  <c r="BT124" i="7"/>
  <c r="CB124" i="7"/>
  <c r="BX125" i="7"/>
  <c r="BT126" i="7"/>
  <c r="CB126" i="7"/>
  <c r="BX127" i="7"/>
  <c r="BT128" i="7"/>
  <c r="CB128" i="7"/>
  <c r="BX129" i="7"/>
  <c r="BT130" i="7"/>
  <c r="CB130" i="7"/>
  <c r="BX131" i="7"/>
  <c r="BT132" i="7"/>
  <c r="CB132" i="7"/>
  <c r="BX133" i="7"/>
  <c r="BT134" i="7"/>
  <c r="CB134" i="7"/>
  <c r="BX135" i="7"/>
  <c r="BT136" i="7"/>
  <c r="CB136" i="7"/>
  <c r="BX137" i="7"/>
  <c r="BT138" i="7"/>
  <c r="CB138" i="7"/>
  <c r="BX139" i="7"/>
  <c r="BT140" i="7"/>
  <c r="CB140" i="7"/>
  <c r="BX141" i="7"/>
  <c r="BT142" i="7"/>
  <c r="CB142" i="7"/>
  <c r="BX143" i="7"/>
  <c r="BT144" i="7"/>
  <c r="CB144" i="7"/>
  <c r="BX145" i="7"/>
  <c r="BT146" i="7"/>
  <c r="CB146" i="7"/>
  <c r="BX147" i="7"/>
  <c r="BT148" i="7"/>
  <c r="CB148" i="7"/>
  <c r="BX149" i="7"/>
  <c r="BT150" i="7"/>
  <c r="CB150" i="7"/>
  <c r="BX151" i="7"/>
  <c r="BT152" i="7"/>
  <c r="CB152" i="7"/>
  <c r="BX153" i="7"/>
  <c r="BT154" i="7"/>
  <c r="CB154" i="7"/>
  <c r="BX155" i="7"/>
  <c r="BT156" i="7"/>
  <c r="CB156" i="7"/>
  <c r="BX157" i="7"/>
  <c r="BT158" i="7"/>
  <c r="CB158" i="7"/>
  <c r="BX159" i="7"/>
  <c r="BT160" i="7"/>
  <c r="CB160" i="7"/>
  <c r="BX161" i="7"/>
  <c r="BT162" i="7"/>
  <c r="CB162" i="7"/>
  <c r="BX163" i="7"/>
  <c r="BT164" i="7"/>
  <c r="CB164" i="7"/>
  <c r="BX165" i="7"/>
  <c r="BT166" i="7"/>
  <c r="CB166" i="7"/>
  <c r="BT172" i="7"/>
  <c r="BX177" i="7"/>
  <c r="CB182" i="7"/>
  <c r="BT188" i="7"/>
  <c r="BX193" i="7"/>
  <c r="BW196" i="7"/>
  <c r="BT198" i="7"/>
  <c r="CB199" i="7"/>
  <c r="CA201" i="7"/>
  <c r="BX203" i="7"/>
  <c r="BT205" i="7"/>
  <c r="BS207" i="7"/>
  <c r="CB208" i="7"/>
  <c r="BX210" i="7"/>
  <c r="BW212" i="7"/>
  <c r="BT214" i="7"/>
  <c r="CB215" i="7"/>
  <c r="BW217" i="7"/>
  <c r="CA218" i="7"/>
  <c r="BS220" i="7"/>
  <c r="BW221" i="7"/>
  <c r="CA222" i="7"/>
  <c r="BS224" i="7"/>
  <c r="BW225" i="7"/>
  <c r="CA226" i="7"/>
  <c r="BS228" i="7"/>
  <c r="BW229" i="7"/>
  <c r="CA230" i="7"/>
  <c r="BS232" i="7"/>
  <c r="BW233" i="7"/>
  <c r="CA234" i="7"/>
  <c r="BS236" i="7"/>
  <c r="BW237" i="7"/>
  <c r="BX238" i="7"/>
  <c r="BX239" i="7"/>
  <c r="BZ240" i="7"/>
  <c r="CA241" i="7"/>
  <c r="CA242" i="7"/>
  <c r="CB243" i="7"/>
  <c r="CB244" i="7"/>
  <c r="BR246" i="7"/>
  <c r="BS247" i="7"/>
  <c r="BS248" i="7"/>
  <c r="BT249" i="7"/>
  <c r="BQ250" i="7"/>
  <c r="BZ250" i="7"/>
  <c r="BV251" i="7"/>
  <c r="BR252" i="7"/>
  <c r="BZ252" i="7"/>
  <c r="BV253" i="7"/>
  <c r="BR254" i="7"/>
  <c r="BZ254" i="7"/>
  <c r="BV255" i="7"/>
  <c r="BR256" i="7"/>
  <c r="BZ256" i="7"/>
  <c r="BV257" i="7"/>
  <c r="BR258" i="7"/>
  <c r="BZ258" i="7"/>
  <c r="BV259" i="7"/>
  <c r="BR260" i="7"/>
  <c r="BZ260" i="7"/>
  <c r="BV261" i="7"/>
  <c r="BR262" i="7"/>
  <c r="BZ262" i="7"/>
  <c r="BV263" i="7"/>
  <c r="BR264" i="7"/>
  <c r="BZ264" i="7"/>
  <c r="BV265" i="7"/>
  <c r="BR266" i="7"/>
  <c r="BZ266" i="7"/>
  <c r="BV267" i="7"/>
  <c r="BR268" i="7"/>
  <c r="BZ268" i="7"/>
  <c r="BV269" i="7"/>
  <c r="BR270" i="7"/>
  <c r="BZ270" i="7"/>
  <c r="BV271" i="7"/>
  <c r="BR272" i="7"/>
  <c r="BZ272" i="7"/>
  <c r="BV273" i="7"/>
  <c r="BR274" i="7"/>
  <c r="BZ274" i="7"/>
  <c r="BV275" i="7"/>
  <c r="BR276" i="7"/>
  <c r="BZ276" i="7"/>
  <c r="BV277" i="7"/>
  <c r="BR278" i="7"/>
  <c r="BZ278" i="7"/>
  <c r="BV279" i="7"/>
  <c r="BR280" i="7"/>
  <c r="BZ280" i="7"/>
  <c r="BV281" i="7"/>
  <c r="BR282" i="7"/>
  <c r="BZ282" i="7"/>
  <c r="BV283" i="7"/>
  <c r="BR284" i="7"/>
  <c r="BZ284" i="7"/>
  <c r="BV285" i="7"/>
  <c r="BR286" i="7"/>
  <c r="BZ286" i="7"/>
  <c r="BV287" i="7"/>
  <c r="BR288" i="7"/>
  <c r="BZ288" i="7"/>
  <c r="BV289" i="7"/>
  <c r="BR290" i="7"/>
  <c r="BZ290" i="7"/>
  <c r="BV291" i="7"/>
  <c r="BR292" i="7"/>
  <c r="BZ292" i="7"/>
  <c r="BV293" i="7"/>
  <c r="BR294" i="7"/>
  <c r="BZ294" i="7"/>
  <c r="BV295" i="7"/>
  <c r="BR296" i="7"/>
  <c r="BZ296" i="7"/>
  <c r="BV297" i="7"/>
  <c r="BR298" i="7"/>
  <c r="BZ298" i="7"/>
  <c r="BV299" i="7"/>
  <c r="BR300" i="7"/>
  <c r="BZ300" i="7"/>
  <c r="BV301" i="7"/>
  <c r="BR302" i="7"/>
  <c r="BZ302" i="7"/>
  <c r="BV303" i="7"/>
  <c r="BR304" i="7"/>
  <c r="BZ304" i="7"/>
  <c r="BV305" i="7"/>
  <c r="BR306" i="7"/>
  <c r="BZ306" i="7"/>
  <c r="BV307" i="7"/>
  <c r="BR308" i="7"/>
  <c r="BZ308" i="7"/>
  <c r="BV309" i="7"/>
  <c r="BR310" i="7"/>
  <c r="BZ310" i="7"/>
  <c r="BV311" i="7"/>
  <c r="BR312" i="7"/>
  <c r="BZ312" i="7"/>
  <c r="BV313" i="7"/>
  <c r="BR314" i="7"/>
  <c r="BZ314" i="7"/>
  <c r="BV315" i="7"/>
  <c r="BR316" i="7"/>
  <c r="BZ316" i="7"/>
  <c r="BV317" i="7"/>
  <c r="BR318" i="7"/>
  <c r="BZ318" i="7"/>
  <c r="BV319" i="7"/>
  <c r="BR320" i="7"/>
  <c r="BZ320" i="7"/>
  <c r="BV321" i="7"/>
  <c r="BR322" i="7"/>
  <c r="BZ322" i="7"/>
  <c r="BV323" i="7"/>
  <c r="BR324" i="7"/>
  <c r="BZ324" i="7"/>
  <c r="BV325" i="7"/>
  <c r="BR326" i="7"/>
  <c r="BZ326" i="7"/>
  <c r="BV327" i="7"/>
  <c r="BR328" i="7"/>
  <c r="BZ328" i="7"/>
  <c r="BV329" i="7"/>
  <c r="BR330" i="7"/>
  <c r="BZ330" i="7"/>
  <c r="BV331" i="7"/>
  <c r="BR332" i="7"/>
  <c r="BZ332" i="7"/>
  <c r="BV333" i="7"/>
  <c r="BR334" i="7"/>
  <c r="BZ334" i="7"/>
  <c r="BV335" i="7"/>
  <c r="BR336" i="7"/>
  <c r="BZ336" i="7"/>
  <c r="BV337" i="7"/>
  <c r="BR338" i="7"/>
  <c r="BZ338" i="7"/>
  <c r="BV339" i="7"/>
  <c r="BR340" i="7"/>
  <c r="BZ340" i="7"/>
  <c r="BV341" i="7"/>
  <c r="BR342" i="7"/>
  <c r="BZ342" i="7"/>
  <c r="BV343" i="7"/>
  <c r="BR344" i="7"/>
  <c r="BZ344" i="7"/>
  <c r="BV345" i="7"/>
  <c r="BR346" i="7"/>
  <c r="BZ346" i="7"/>
  <c r="BV347" i="7"/>
  <c r="BR348" i="7"/>
  <c r="BZ348" i="7"/>
  <c r="BV349" i="7"/>
  <c r="BR350" i="7"/>
  <c r="BZ350" i="7"/>
  <c r="BV351" i="7"/>
  <c r="BR352" i="7"/>
  <c r="BZ352" i="7"/>
  <c r="BV353" i="7"/>
  <c r="BR354" i="7"/>
  <c r="BZ354" i="7"/>
  <c r="BV355" i="7"/>
  <c r="BR356" i="7"/>
  <c r="BZ356" i="7"/>
  <c r="BV357" i="7"/>
  <c r="BR358" i="7"/>
  <c r="BZ358" i="7"/>
  <c r="BV359" i="7"/>
  <c r="BR360" i="7"/>
  <c r="BZ360" i="7"/>
  <c r="BV361" i="7"/>
  <c r="BR362" i="7"/>
  <c r="BZ362" i="7"/>
  <c r="BV363" i="7"/>
  <c r="BR364" i="7"/>
  <c r="BZ364" i="7"/>
  <c r="BV365" i="7"/>
  <c r="BR366" i="7"/>
  <c r="BZ366" i="7"/>
  <c r="BV367" i="7"/>
  <c r="BR368" i="7"/>
  <c r="BZ368" i="7"/>
  <c r="BV369" i="7"/>
  <c r="BR370" i="7"/>
  <c r="BZ370" i="7"/>
  <c r="BV371" i="7"/>
  <c r="BR372" i="7"/>
  <c r="BZ372" i="7"/>
  <c r="BV373" i="7"/>
  <c r="BR374" i="7"/>
  <c r="BZ374" i="7"/>
  <c r="BV375" i="7"/>
  <c r="BR376" i="7"/>
  <c r="BZ376" i="7"/>
  <c r="BV377" i="7"/>
  <c r="BR378" i="7"/>
  <c r="BZ378" i="7"/>
  <c r="BV379" i="7"/>
  <c r="BR380" i="7"/>
  <c r="BZ380" i="7"/>
  <c r="BV381" i="7"/>
  <c r="BR382" i="7"/>
  <c r="BZ382" i="7"/>
  <c r="BV383" i="7"/>
  <c r="BR384" i="7"/>
  <c r="BZ384" i="7"/>
  <c r="BV385" i="7"/>
  <c r="BR386" i="7"/>
  <c r="BZ386" i="7"/>
  <c r="BV387" i="7"/>
  <c r="BR388" i="7"/>
  <c r="BZ388" i="7"/>
  <c r="BV389" i="7"/>
  <c r="BR390" i="7"/>
  <c r="BZ390" i="7"/>
  <c r="BV391" i="7"/>
  <c r="BR392" i="7"/>
  <c r="BZ392" i="7"/>
  <c r="BV393" i="7"/>
  <c r="BR394" i="7"/>
  <c r="BZ394" i="7"/>
  <c r="BV395" i="7"/>
  <c r="BR396" i="7"/>
  <c r="BZ396" i="7"/>
  <c r="BV397" i="7"/>
  <c r="BR398" i="7"/>
  <c r="BZ398" i="7"/>
  <c r="BV399" i="7"/>
  <c r="BR400" i="7"/>
  <c r="BZ400" i="7"/>
  <c r="BV401" i="7"/>
  <c r="BR402" i="7"/>
  <c r="BZ402" i="7"/>
  <c r="BV403" i="7"/>
  <c r="BR404" i="7"/>
  <c r="BZ404" i="7"/>
  <c r="BV405" i="7"/>
  <c r="BR406" i="7"/>
  <c r="BZ406" i="7"/>
  <c r="BV407" i="7"/>
  <c r="BR408" i="7"/>
  <c r="BZ408" i="7"/>
  <c r="BV409" i="7"/>
  <c r="BR410" i="7"/>
  <c r="BZ410" i="7"/>
  <c r="BV411" i="7"/>
  <c r="BR412" i="7"/>
  <c r="BZ412" i="7"/>
  <c r="BV413" i="7"/>
  <c r="BR414" i="7"/>
  <c r="BZ414" i="7"/>
  <c r="BV415" i="7"/>
  <c r="BR416" i="7"/>
  <c r="BZ416" i="7"/>
  <c r="BV417" i="7"/>
  <c r="BR418" i="7"/>
  <c r="BZ418" i="7"/>
  <c r="BV419" i="7"/>
  <c r="BR420" i="7"/>
  <c r="BZ420" i="7"/>
  <c r="BV421" i="7"/>
  <c r="BR422" i="7"/>
  <c r="BZ422" i="7"/>
  <c r="BV423" i="7"/>
  <c r="BR424" i="7"/>
  <c r="BZ424" i="7"/>
  <c r="BV425" i="7"/>
  <c r="BR426" i="7"/>
  <c r="BZ426" i="7"/>
  <c r="BV427" i="7"/>
  <c r="BR428" i="7"/>
  <c r="BZ428" i="7"/>
  <c r="BV429" i="7"/>
  <c r="BR430" i="7"/>
  <c r="BZ430" i="7"/>
  <c r="BV431" i="7"/>
  <c r="BR432" i="7"/>
  <c r="BZ432" i="7"/>
  <c r="BV433" i="7"/>
  <c r="BR434" i="7"/>
  <c r="BZ434" i="7"/>
  <c r="BV435" i="7"/>
  <c r="BR436" i="7"/>
  <c r="BZ436" i="7"/>
  <c r="BV437" i="7"/>
  <c r="BR438" i="7"/>
  <c r="BZ438" i="7"/>
  <c r="BV439" i="7"/>
  <c r="BR440" i="7"/>
  <c r="BZ440" i="7"/>
  <c r="BV441" i="7"/>
  <c r="BR442" i="7"/>
  <c r="BZ442" i="7"/>
  <c r="BV443" i="7"/>
  <c r="BR444" i="7"/>
  <c r="BZ444" i="7"/>
  <c r="BV445" i="7"/>
  <c r="BR446" i="7"/>
  <c r="BZ446" i="7"/>
  <c r="BV447" i="7"/>
  <c r="BX167" i="7"/>
  <c r="CB172" i="7"/>
  <c r="BT178" i="7"/>
  <c r="BX183" i="7"/>
  <c r="CB188" i="7"/>
  <c r="BT194" i="7"/>
  <c r="BX196" i="7"/>
  <c r="BW198" i="7"/>
  <c r="BT200" i="7"/>
  <c r="CB201" i="7"/>
  <c r="CA203" i="7"/>
  <c r="BX205" i="7"/>
  <c r="BT207" i="7"/>
  <c r="BS209" i="7"/>
  <c r="CB210" i="7"/>
  <c r="BX212" i="7"/>
  <c r="BW214" i="7"/>
  <c r="BT216" i="7"/>
  <c r="BX217" i="7"/>
  <c r="CB218" i="7"/>
  <c r="BT220" i="7"/>
  <c r="BX221" i="7"/>
  <c r="CB222" i="7"/>
  <c r="BT224" i="7"/>
  <c r="BX225" i="7"/>
  <c r="CB226" i="7"/>
  <c r="BT228" i="7"/>
  <c r="BX229" i="7"/>
  <c r="CB230" i="7"/>
  <c r="BT232" i="7"/>
  <c r="BX233" i="7"/>
  <c r="CB234" i="7"/>
  <c r="BT236" i="7"/>
  <c r="BX237" i="7"/>
  <c r="BZ238" i="7"/>
  <c r="CA239" i="7"/>
  <c r="CA240" i="7"/>
  <c r="CB241" i="7"/>
  <c r="CB242" i="7"/>
  <c r="BR244" i="7"/>
  <c r="BS245" i="7"/>
  <c r="BS246" i="7"/>
  <c r="BT247" i="7"/>
  <c r="BT248" i="7"/>
  <c r="BU249" i="7"/>
  <c r="BR250" i="7"/>
  <c r="CA250" i="7"/>
  <c r="BW251" i="7"/>
  <c r="BS252" i="7"/>
  <c r="CA252" i="7"/>
  <c r="BW253" i="7"/>
  <c r="BS254" i="7"/>
  <c r="CA254" i="7"/>
  <c r="BW255" i="7"/>
  <c r="BS256" i="7"/>
  <c r="CA256" i="7"/>
  <c r="BW257" i="7"/>
  <c r="BS258" i="7"/>
  <c r="CA258" i="7"/>
  <c r="BW259" i="7"/>
  <c r="BS260" i="7"/>
  <c r="CA260" i="7"/>
  <c r="BW261" i="7"/>
  <c r="BS262" i="7"/>
  <c r="CA262" i="7"/>
  <c r="BW263" i="7"/>
  <c r="BS264" i="7"/>
  <c r="CA264" i="7"/>
  <c r="BW265" i="7"/>
  <c r="BS266" i="7"/>
  <c r="CA266" i="7"/>
  <c r="BW267" i="7"/>
  <c r="BS268" i="7"/>
  <c r="CA268" i="7"/>
  <c r="BW269" i="7"/>
  <c r="BS270" i="7"/>
  <c r="CA270" i="7"/>
  <c r="BW271" i="7"/>
  <c r="BS272" i="7"/>
  <c r="CA272" i="7"/>
  <c r="BW273" i="7"/>
  <c r="BS274" i="7"/>
  <c r="CA274" i="7"/>
  <c r="BW275" i="7"/>
  <c r="BS276" i="7"/>
  <c r="CA276" i="7"/>
  <c r="BW277" i="7"/>
  <c r="BS278" i="7"/>
  <c r="CA278" i="7"/>
  <c r="BW279" i="7"/>
  <c r="BS280" i="7"/>
  <c r="CA280" i="7"/>
  <c r="BW281" i="7"/>
  <c r="BS282" i="7"/>
  <c r="CA282" i="7"/>
  <c r="BW283" i="7"/>
  <c r="BS284" i="7"/>
  <c r="CA284" i="7"/>
  <c r="BW285" i="7"/>
  <c r="BS286" i="7"/>
  <c r="CA286" i="7"/>
  <c r="BW287" i="7"/>
  <c r="BS288" i="7"/>
  <c r="CA288" i="7"/>
  <c r="BW289" i="7"/>
  <c r="BS290" i="7"/>
  <c r="CA290" i="7"/>
  <c r="BW291" i="7"/>
  <c r="BS292" i="7"/>
  <c r="CA292" i="7"/>
  <c r="BW293" i="7"/>
  <c r="BS294" i="7"/>
  <c r="CA294" i="7"/>
  <c r="BW295" i="7"/>
  <c r="BS296" i="7"/>
  <c r="CA296" i="7"/>
  <c r="BW297" i="7"/>
  <c r="BS298" i="7"/>
  <c r="CA298" i="7"/>
  <c r="BW299" i="7"/>
  <c r="BS300" i="7"/>
  <c r="CA300" i="7"/>
  <c r="BW301" i="7"/>
  <c r="BS302" i="7"/>
  <c r="CA302" i="7"/>
  <c r="BW303" i="7"/>
  <c r="BS304" i="7"/>
  <c r="CA304" i="7"/>
  <c r="BW305" i="7"/>
  <c r="BS306" i="7"/>
  <c r="CA306" i="7"/>
  <c r="BW307" i="7"/>
  <c r="BS308" i="7"/>
  <c r="CA308" i="7"/>
  <c r="BW309" i="7"/>
  <c r="BS310" i="7"/>
  <c r="CA310" i="7"/>
  <c r="BW311" i="7"/>
  <c r="BS312" i="7"/>
  <c r="CA312" i="7"/>
  <c r="BW313" i="7"/>
  <c r="BS314" i="7"/>
  <c r="CA314" i="7"/>
  <c r="BW315" i="7"/>
  <c r="BS316" i="7"/>
  <c r="CA316" i="7"/>
  <c r="BW317" i="7"/>
  <c r="BS318" i="7"/>
  <c r="CA318" i="7"/>
  <c r="BW319" i="7"/>
  <c r="BS320" i="7"/>
  <c r="CA320" i="7"/>
  <c r="BW321" i="7"/>
  <c r="BS322" i="7"/>
  <c r="CA322" i="7"/>
  <c r="BW323" i="7"/>
  <c r="BS324" i="7"/>
  <c r="CA324" i="7"/>
  <c r="BW325" i="7"/>
  <c r="BS326" i="7"/>
  <c r="CA326" i="7"/>
  <c r="BW327" i="7"/>
  <c r="BS328" i="7"/>
  <c r="CA328" i="7"/>
  <c r="BW329" i="7"/>
  <c r="BS330" i="7"/>
  <c r="CA330" i="7"/>
  <c r="BW331" i="7"/>
  <c r="BS332" i="7"/>
  <c r="CA332" i="7"/>
  <c r="BW333" i="7"/>
  <c r="BS334" i="7"/>
  <c r="CA334" i="7"/>
  <c r="BW335" i="7"/>
  <c r="BS336" i="7"/>
  <c r="CA336" i="7"/>
  <c r="BW337" i="7"/>
  <c r="BS338" i="7"/>
  <c r="CA338" i="7"/>
  <c r="BW339" i="7"/>
  <c r="BS340" i="7"/>
  <c r="CA340" i="7"/>
  <c r="BW341" i="7"/>
  <c r="BS342" i="7"/>
  <c r="CA342" i="7"/>
  <c r="BW343" i="7"/>
  <c r="BS344" i="7"/>
  <c r="CA344" i="7"/>
  <c r="BW345" i="7"/>
  <c r="BS346" i="7"/>
  <c r="CA346" i="7"/>
  <c r="BW347" i="7"/>
  <c r="BS348" i="7"/>
  <c r="CA348" i="7"/>
  <c r="BW349" i="7"/>
  <c r="BS350" i="7"/>
  <c r="CA350" i="7"/>
  <c r="BW351" i="7"/>
  <c r="BS352" i="7"/>
  <c r="CA352" i="7"/>
  <c r="BW353" i="7"/>
  <c r="BS354" i="7"/>
  <c r="CA354" i="7"/>
  <c r="BW355" i="7"/>
  <c r="BS356" i="7"/>
  <c r="CA356" i="7"/>
  <c r="BW357" i="7"/>
  <c r="BS358" i="7"/>
  <c r="CA358" i="7"/>
  <c r="BW359" i="7"/>
  <c r="BS360" i="7"/>
  <c r="CA360" i="7"/>
  <c r="BW361" i="7"/>
  <c r="BS362" i="7"/>
  <c r="CA362" i="7"/>
  <c r="BW363" i="7"/>
  <c r="BS364" i="7"/>
  <c r="CA364" i="7"/>
  <c r="BW365" i="7"/>
  <c r="BS366" i="7"/>
  <c r="CA366" i="7"/>
  <c r="BW367" i="7"/>
  <c r="BS368" i="7"/>
  <c r="CA368" i="7"/>
  <c r="BW369" i="7"/>
  <c r="BS370" i="7"/>
  <c r="CA370" i="7"/>
  <c r="BW371" i="7"/>
  <c r="BS372" i="7"/>
  <c r="CA372" i="7"/>
  <c r="BW373" i="7"/>
  <c r="BS374" i="7"/>
  <c r="CA374" i="7"/>
  <c r="BW375" i="7"/>
  <c r="BS376" i="7"/>
  <c r="CA376" i="7"/>
  <c r="BW377" i="7"/>
  <c r="BS378" i="7"/>
  <c r="CA378" i="7"/>
  <c r="BW379" i="7"/>
  <c r="BS380" i="7"/>
  <c r="CA380" i="7"/>
  <c r="BW381" i="7"/>
  <c r="BS382" i="7"/>
  <c r="CA382" i="7"/>
  <c r="BW383" i="7"/>
  <c r="BS384" i="7"/>
  <c r="CA384" i="7"/>
  <c r="BW385" i="7"/>
  <c r="BS386" i="7"/>
  <c r="CA386" i="7"/>
  <c r="BW387" i="7"/>
  <c r="BS388" i="7"/>
  <c r="CA388" i="7"/>
  <c r="BW389" i="7"/>
  <c r="BS390" i="7"/>
  <c r="CA390" i="7"/>
  <c r="BW391" i="7"/>
  <c r="BS392" i="7"/>
  <c r="CA392" i="7"/>
  <c r="BW393" i="7"/>
  <c r="BS394" i="7"/>
  <c r="CA394" i="7"/>
  <c r="BW395" i="7"/>
  <c r="BS396" i="7"/>
  <c r="CA396" i="7"/>
  <c r="BW397" i="7"/>
  <c r="BS398" i="7"/>
  <c r="CA398" i="7"/>
  <c r="BW399" i="7"/>
  <c r="BS400" i="7"/>
  <c r="CA400" i="7"/>
  <c r="BW401" i="7"/>
  <c r="BS402" i="7"/>
  <c r="CA402" i="7"/>
  <c r="BW403" i="7"/>
  <c r="BS404" i="7"/>
  <c r="CA404" i="7"/>
  <c r="BW405" i="7"/>
  <c r="BS406" i="7"/>
  <c r="CA406" i="7"/>
  <c r="BW407" i="7"/>
  <c r="BS408" i="7"/>
  <c r="CA408" i="7"/>
  <c r="BW409" i="7"/>
  <c r="BS410" i="7"/>
  <c r="CA410" i="7"/>
  <c r="BW411" i="7"/>
  <c r="BS412" i="7"/>
  <c r="CA412" i="7"/>
  <c r="BW413" i="7"/>
  <c r="BS414" i="7"/>
  <c r="CA414" i="7"/>
  <c r="BW415" i="7"/>
  <c r="BS416" i="7"/>
  <c r="CA416" i="7"/>
  <c r="BW417" i="7"/>
  <c r="BS418" i="7"/>
  <c r="CA418" i="7"/>
  <c r="BW419" i="7"/>
  <c r="BS420" i="7"/>
  <c r="CA420" i="7"/>
  <c r="BW421" i="7"/>
  <c r="BS422" i="7"/>
  <c r="CA422" i="7"/>
  <c r="BW423" i="7"/>
  <c r="BS424" i="7"/>
  <c r="CA424" i="7"/>
  <c r="BW425" i="7"/>
  <c r="BS426" i="7"/>
  <c r="BT168" i="7"/>
  <c r="BX173" i="7"/>
  <c r="CB178" i="7"/>
  <c r="BT184" i="7"/>
  <c r="BX189" i="7"/>
  <c r="CB194" i="7"/>
  <c r="CB196" i="7"/>
  <c r="BX198" i="7"/>
  <c r="BW200" i="7"/>
  <c r="BT202" i="7"/>
  <c r="CB203" i="7"/>
  <c r="CA205" i="7"/>
  <c r="BX207" i="7"/>
  <c r="BT209" i="7"/>
  <c r="BS211" i="7"/>
  <c r="CB212" i="7"/>
  <c r="BX214" i="7"/>
  <c r="BW216" i="7"/>
  <c r="CA217" i="7"/>
  <c r="BS219" i="7"/>
  <c r="BW220" i="7"/>
  <c r="CA221" i="7"/>
  <c r="BS223" i="7"/>
  <c r="BW224" i="7"/>
  <c r="CA225" i="7"/>
  <c r="BS227" i="7"/>
  <c r="BW228" i="7"/>
  <c r="CA229" i="7"/>
  <c r="BS231" i="7"/>
  <c r="BW232" i="7"/>
  <c r="CA233" i="7"/>
  <c r="BS235" i="7"/>
  <c r="BW236" i="7"/>
  <c r="CA237" i="7"/>
  <c r="CA238" i="7"/>
  <c r="CB239" i="7"/>
  <c r="CB240" i="7"/>
  <c r="BR242" i="7"/>
  <c r="BS243" i="7"/>
  <c r="BS244" i="7"/>
  <c r="BT245" i="7"/>
  <c r="BT246" i="7"/>
  <c r="BV247" i="7"/>
  <c r="BW248" i="7"/>
  <c r="BV249" i="7"/>
  <c r="BS250" i="7"/>
  <c r="CB250" i="7"/>
  <c r="BX251" i="7"/>
  <c r="BT252" i="7"/>
  <c r="CB252" i="7"/>
  <c r="BX253" i="7"/>
  <c r="BT254" i="7"/>
  <c r="CB254" i="7"/>
  <c r="BX255" i="7"/>
  <c r="BT256" i="7"/>
  <c r="CB256" i="7"/>
  <c r="BX257" i="7"/>
  <c r="BT258" i="7"/>
  <c r="CB258" i="7"/>
  <c r="BX259" i="7"/>
  <c r="BT260" i="7"/>
  <c r="CB260" i="7"/>
  <c r="BX261" i="7"/>
  <c r="BT262" i="7"/>
  <c r="CB262" i="7"/>
  <c r="BX263" i="7"/>
  <c r="BT264" i="7"/>
  <c r="CB264" i="7"/>
  <c r="BX265" i="7"/>
  <c r="BT266" i="7"/>
  <c r="CB266" i="7"/>
  <c r="BX267" i="7"/>
  <c r="BT268" i="7"/>
  <c r="CB268" i="7"/>
  <c r="BX269" i="7"/>
  <c r="BT270" i="7"/>
  <c r="CB270" i="7"/>
  <c r="BX271" i="7"/>
  <c r="BT272" i="7"/>
  <c r="CB272" i="7"/>
  <c r="BX273" i="7"/>
  <c r="BT274" i="7"/>
  <c r="CB274" i="7"/>
  <c r="BX275" i="7"/>
  <c r="BT276" i="7"/>
  <c r="CB276" i="7"/>
  <c r="BX277" i="7"/>
  <c r="BT278" i="7"/>
  <c r="CB278" i="7"/>
  <c r="BX279" i="7"/>
  <c r="BT280" i="7"/>
  <c r="CB280" i="7"/>
  <c r="BX281" i="7"/>
  <c r="BT282" i="7"/>
  <c r="CB282" i="7"/>
  <c r="BX283" i="7"/>
  <c r="BT284" i="7"/>
  <c r="CB284" i="7"/>
  <c r="BX285" i="7"/>
  <c r="BT286" i="7"/>
  <c r="CB286" i="7"/>
  <c r="BX287" i="7"/>
  <c r="BT288" i="7"/>
  <c r="CB288" i="7"/>
  <c r="BX289" i="7"/>
  <c r="BT290" i="7"/>
  <c r="CB290" i="7"/>
  <c r="BX291" i="7"/>
  <c r="BT292" i="7"/>
  <c r="CB292" i="7"/>
  <c r="BX293" i="7"/>
  <c r="BT294" i="7"/>
  <c r="CB294" i="7"/>
  <c r="BX295" i="7"/>
  <c r="BT296" i="7"/>
  <c r="CB296" i="7"/>
  <c r="BX297" i="7"/>
  <c r="BT298" i="7"/>
  <c r="CB298" i="7"/>
  <c r="BX299" i="7"/>
  <c r="BT300" i="7"/>
  <c r="CB300" i="7"/>
  <c r="BX301" i="7"/>
  <c r="BT302" i="7"/>
  <c r="CB302" i="7"/>
  <c r="BX303" i="7"/>
  <c r="BT304" i="7"/>
  <c r="CB304" i="7"/>
  <c r="BX305" i="7"/>
  <c r="BT306" i="7"/>
  <c r="CB306" i="7"/>
  <c r="BX307" i="7"/>
  <c r="BT308" i="7"/>
  <c r="CB308" i="7"/>
  <c r="BX309" i="7"/>
  <c r="BT310" i="7"/>
  <c r="CB310" i="7"/>
  <c r="BX311" i="7"/>
  <c r="BT312" i="7"/>
  <c r="CB312" i="7"/>
  <c r="BX313" i="7"/>
  <c r="BT314" i="7"/>
  <c r="CB314" i="7"/>
  <c r="BX315" i="7"/>
  <c r="BT316" i="7"/>
  <c r="CB316" i="7"/>
  <c r="BX317" i="7"/>
  <c r="BT318" i="7"/>
  <c r="CB318" i="7"/>
  <c r="BX319" i="7"/>
  <c r="BT320" i="7"/>
  <c r="CB320" i="7"/>
  <c r="BX321" i="7"/>
  <c r="BT322" i="7"/>
  <c r="CB322" i="7"/>
  <c r="BX323" i="7"/>
  <c r="BT324" i="7"/>
  <c r="CB324" i="7"/>
  <c r="BX325" i="7"/>
  <c r="BT326" i="7"/>
  <c r="CB326" i="7"/>
  <c r="BX327" i="7"/>
  <c r="BT328" i="7"/>
  <c r="CB328" i="7"/>
  <c r="BX329" i="7"/>
  <c r="BT330" i="7"/>
  <c r="CB330" i="7"/>
  <c r="BX331" i="7"/>
  <c r="BT332" i="7"/>
  <c r="CB332" i="7"/>
  <c r="BX333" i="7"/>
  <c r="BT334" i="7"/>
  <c r="CB334" i="7"/>
  <c r="BX335" i="7"/>
  <c r="BT336" i="7"/>
  <c r="CB336" i="7"/>
  <c r="BX337" i="7"/>
  <c r="BT338" i="7"/>
  <c r="CB338" i="7"/>
  <c r="BX339" i="7"/>
  <c r="BT340" i="7"/>
  <c r="CB340" i="7"/>
  <c r="BX341" i="7"/>
  <c r="BT342" i="7"/>
  <c r="CB342" i="7"/>
  <c r="BX343" i="7"/>
  <c r="BT344" i="7"/>
  <c r="CB344" i="7"/>
  <c r="BX345" i="7"/>
  <c r="BT346" i="7"/>
  <c r="CB346" i="7"/>
  <c r="BX347" i="7"/>
  <c r="BT348" i="7"/>
  <c r="CB348" i="7"/>
  <c r="BX349" i="7"/>
  <c r="BT350" i="7"/>
  <c r="CB350" i="7"/>
  <c r="BX351" i="7"/>
  <c r="BT352" i="7"/>
  <c r="CB352" i="7"/>
  <c r="BX353" i="7"/>
  <c r="BT354" i="7"/>
  <c r="CB354" i="7"/>
  <c r="BX355" i="7"/>
  <c r="BT356" i="7"/>
  <c r="CB356" i="7"/>
  <c r="BX357" i="7"/>
  <c r="BT358" i="7"/>
  <c r="CB358" i="7"/>
  <c r="BX359" i="7"/>
  <c r="BT360" i="7"/>
  <c r="CB360" i="7"/>
  <c r="BX361" i="7"/>
  <c r="BT362" i="7"/>
  <c r="CB362" i="7"/>
  <c r="BX363" i="7"/>
  <c r="BT364" i="7"/>
  <c r="CB364" i="7"/>
  <c r="BX365" i="7"/>
  <c r="BT366" i="7"/>
  <c r="CB366" i="7"/>
  <c r="BX367" i="7"/>
  <c r="BT368" i="7"/>
  <c r="CB368" i="7"/>
  <c r="BX369" i="7"/>
  <c r="BT370" i="7"/>
  <c r="CB370" i="7"/>
  <c r="BX371" i="7"/>
  <c r="BT372" i="7"/>
  <c r="CB372" i="7"/>
  <c r="BX373" i="7"/>
  <c r="BT374" i="7"/>
  <c r="CB374" i="7"/>
  <c r="BX375" i="7"/>
  <c r="BT376" i="7"/>
  <c r="CB376" i="7"/>
  <c r="BX377" i="7"/>
  <c r="BT378" i="7"/>
  <c r="CB378" i="7"/>
  <c r="BX379" i="7"/>
  <c r="BT380" i="7"/>
  <c r="CB380" i="7"/>
  <c r="BX381" i="7"/>
  <c r="BT382" i="7"/>
  <c r="CB382" i="7"/>
  <c r="BX383" i="7"/>
  <c r="BT384" i="7"/>
  <c r="CB384" i="7"/>
  <c r="BX385" i="7"/>
  <c r="BT386" i="7"/>
  <c r="CB386" i="7"/>
  <c r="BX387" i="7"/>
  <c r="BT388" i="7"/>
  <c r="CB388" i="7"/>
  <c r="BX389" i="7"/>
  <c r="BT390" i="7"/>
  <c r="CB390" i="7"/>
  <c r="BX391" i="7"/>
  <c r="BT392" i="7"/>
  <c r="CB392" i="7"/>
  <c r="BX393" i="7"/>
  <c r="BT394" i="7"/>
  <c r="CB394" i="7"/>
  <c r="BX395" i="7"/>
  <c r="BT396" i="7"/>
  <c r="CB396" i="7"/>
  <c r="BX397" i="7"/>
  <c r="BT398" i="7"/>
  <c r="CB398" i="7"/>
  <c r="BX399" i="7"/>
  <c r="BT400" i="7"/>
  <c r="CB400" i="7"/>
  <c r="BX401" i="7"/>
  <c r="BT402" i="7"/>
  <c r="CB402" i="7"/>
  <c r="BX403" i="7"/>
  <c r="BT404" i="7"/>
  <c r="CB404" i="7"/>
  <c r="BX405" i="7"/>
  <c r="BT406" i="7"/>
  <c r="CB406" i="7"/>
  <c r="BX407" i="7"/>
  <c r="BT408" i="7"/>
  <c r="CB408" i="7"/>
  <c r="BX409" i="7"/>
  <c r="BT410" i="7"/>
  <c r="CB410" i="7"/>
  <c r="BX411" i="7"/>
  <c r="BT412" i="7"/>
  <c r="CB412" i="7"/>
  <c r="BX413" i="7"/>
  <c r="BT414" i="7"/>
  <c r="CB414" i="7"/>
  <c r="BX415" i="7"/>
  <c r="BT416" i="7"/>
  <c r="CB416" i="7"/>
  <c r="BX417" i="7"/>
  <c r="BT418" i="7"/>
  <c r="CB418" i="7"/>
  <c r="BX419" i="7"/>
  <c r="BT420" i="7"/>
  <c r="CB420" i="7"/>
  <c r="BX421" i="7"/>
  <c r="BT422" i="7"/>
  <c r="CB422" i="7"/>
  <c r="BX423" i="7"/>
  <c r="BT424" i="7"/>
  <c r="CB424" i="7"/>
  <c r="BX425" i="7"/>
  <c r="BT426" i="7"/>
  <c r="CB426" i="7"/>
  <c r="BX427" i="7"/>
  <c r="BT428" i="7"/>
  <c r="CB428" i="7"/>
  <c r="BX429" i="7"/>
  <c r="BT430" i="7"/>
  <c r="CB430" i="7"/>
  <c r="BX431" i="7"/>
  <c r="BT432" i="7"/>
  <c r="CB432" i="7"/>
  <c r="BX433" i="7"/>
  <c r="CB168" i="7"/>
  <c r="BT174" i="7"/>
  <c r="BX179" i="7"/>
  <c r="CB184" i="7"/>
  <c r="BT190" i="7"/>
  <c r="BT195" i="7"/>
  <c r="BS197" i="7"/>
  <c r="CB198" i="7"/>
  <c r="BX200" i="7"/>
  <c r="BW202" i="7"/>
  <c r="BT204" i="7"/>
  <c r="CB205" i="7"/>
  <c r="CA207" i="7"/>
  <c r="BX209" i="7"/>
  <c r="BT211" i="7"/>
  <c r="BS213" i="7"/>
  <c r="CB214" i="7"/>
  <c r="BX216" i="7"/>
  <c r="CB217" i="7"/>
  <c r="BT219" i="7"/>
  <c r="BX220" i="7"/>
  <c r="CB221" i="7"/>
  <c r="BT223" i="7"/>
  <c r="BX224" i="7"/>
  <c r="CB225" i="7"/>
  <c r="BT227" i="7"/>
  <c r="BX228" i="7"/>
  <c r="CB229" i="7"/>
  <c r="BT231" i="7"/>
  <c r="BX232" i="7"/>
  <c r="CB233" i="7"/>
  <c r="BT235" i="7"/>
  <c r="BX236" i="7"/>
  <c r="CB237" i="7"/>
  <c r="CB238" i="7"/>
  <c r="BR240" i="7"/>
  <c r="BS241" i="7"/>
  <c r="BS242" i="7"/>
  <c r="BT243" i="7"/>
  <c r="BT244" i="7"/>
  <c r="BV245" i="7"/>
  <c r="BW246" i="7"/>
  <c r="BW247" i="7"/>
  <c r="BX248" i="7"/>
  <c r="BW249" i="7"/>
  <c r="BT250" i="7"/>
  <c r="BQ251" i="7"/>
  <c r="BY251" i="7"/>
  <c r="BU252" i="7"/>
  <c r="BQ253" i="7"/>
  <c r="BY253" i="7"/>
  <c r="BU254" i="7"/>
  <c r="BQ255" i="7"/>
  <c r="BY255" i="7"/>
  <c r="BU256" i="7"/>
  <c r="BQ257" i="7"/>
  <c r="BY257" i="7"/>
  <c r="BU258" i="7"/>
  <c r="BQ259" i="7"/>
  <c r="BY259" i="7"/>
  <c r="BU260" i="7"/>
  <c r="BQ261" i="7"/>
  <c r="BY261" i="7"/>
  <c r="BU262" i="7"/>
  <c r="BQ263" i="7"/>
  <c r="BY263" i="7"/>
  <c r="BU264" i="7"/>
  <c r="BQ265" i="7"/>
  <c r="BY265" i="7"/>
  <c r="BU266" i="7"/>
  <c r="BQ267" i="7"/>
  <c r="BY267" i="7"/>
  <c r="BU268" i="7"/>
  <c r="BQ269" i="7"/>
  <c r="BY269" i="7"/>
  <c r="BU270" i="7"/>
  <c r="BQ271" i="7"/>
  <c r="BY271" i="7"/>
  <c r="BU272" i="7"/>
  <c r="BQ273" i="7"/>
  <c r="BY273" i="7"/>
  <c r="BU274" i="7"/>
  <c r="BQ275" i="7"/>
  <c r="BY275" i="7"/>
  <c r="BU276" i="7"/>
  <c r="BQ277" i="7"/>
  <c r="BY277" i="7"/>
  <c r="BU278" i="7"/>
  <c r="BQ279" i="7"/>
  <c r="BY279" i="7"/>
  <c r="BU280" i="7"/>
  <c r="BQ281" i="7"/>
  <c r="BY281" i="7"/>
  <c r="BU282" i="7"/>
  <c r="BQ283" i="7"/>
  <c r="BY283" i="7"/>
  <c r="BU284" i="7"/>
  <c r="BQ285" i="7"/>
  <c r="BY285" i="7"/>
  <c r="BU286" i="7"/>
  <c r="BQ287" i="7"/>
  <c r="BY287" i="7"/>
  <c r="BU288" i="7"/>
  <c r="BQ289" i="7"/>
  <c r="BY289" i="7"/>
  <c r="BU290" i="7"/>
  <c r="BQ291" i="7"/>
  <c r="BY291" i="7"/>
  <c r="BU292" i="7"/>
  <c r="BQ293" i="7"/>
  <c r="BY293" i="7"/>
  <c r="BU294" i="7"/>
  <c r="BQ295" i="7"/>
  <c r="BY295" i="7"/>
  <c r="BU296" i="7"/>
  <c r="BQ297" i="7"/>
  <c r="BY297" i="7"/>
  <c r="BU298" i="7"/>
  <c r="BQ299" i="7"/>
  <c r="BY299" i="7"/>
  <c r="BU300" i="7"/>
  <c r="BQ301" i="7"/>
  <c r="BY301" i="7"/>
  <c r="BU302" i="7"/>
  <c r="BQ303" i="7"/>
  <c r="BY303" i="7"/>
  <c r="BU304" i="7"/>
  <c r="BQ305" i="7"/>
  <c r="BY305" i="7"/>
  <c r="BU306" i="7"/>
  <c r="BQ307" i="7"/>
  <c r="BY307" i="7"/>
  <c r="BU308" i="7"/>
  <c r="BQ309" i="7"/>
  <c r="BY309" i="7"/>
  <c r="BU310" i="7"/>
  <c r="BQ311" i="7"/>
  <c r="BY311" i="7"/>
  <c r="BU312" i="7"/>
  <c r="BQ313" i="7"/>
  <c r="BY313" i="7"/>
  <c r="BU314" i="7"/>
  <c r="BQ315" i="7"/>
  <c r="BY315" i="7"/>
  <c r="BU316" i="7"/>
  <c r="BQ317" i="7"/>
  <c r="BY317" i="7"/>
  <c r="BU318" i="7"/>
  <c r="BQ319" i="7"/>
  <c r="BY319" i="7"/>
  <c r="BU320" i="7"/>
  <c r="BQ321" i="7"/>
  <c r="BY321" i="7"/>
  <c r="BU322" i="7"/>
  <c r="BQ323" i="7"/>
  <c r="BY323" i="7"/>
  <c r="BU324" i="7"/>
  <c r="BQ325" i="7"/>
  <c r="BY325" i="7"/>
  <c r="BU326" i="7"/>
  <c r="BQ327" i="7"/>
  <c r="BY327" i="7"/>
  <c r="BU328" i="7"/>
  <c r="BQ329" i="7"/>
  <c r="BY329" i="7"/>
  <c r="BU330" i="7"/>
  <c r="BQ331" i="7"/>
  <c r="BY331" i="7"/>
  <c r="BU332" i="7"/>
  <c r="BQ333" i="7"/>
  <c r="BY333" i="7"/>
  <c r="BU334" i="7"/>
  <c r="BQ335" i="7"/>
  <c r="BY335" i="7"/>
  <c r="BU336" i="7"/>
  <c r="BQ337" i="7"/>
  <c r="BY337" i="7"/>
  <c r="BU338" i="7"/>
  <c r="BQ339" i="7"/>
  <c r="BY339" i="7"/>
  <c r="BU340" i="7"/>
  <c r="BQ341" i="7"/>
  <c r="BY341" i="7"/>
  <c r="BU342" i="7"/>
  <c r="BQ343" i="7"/>
  <c r="BY343" i="7"/>
  <c r="BU344" i="7"/>
  <c r="BQ345" i="7"/>
  <c r="BY345" i="7"/>
  <c r="BU346" i="7"/>
  <c r="BQ347" i="7"/>
  <c r="BY347" i="7"/>
  <c r="BU348" i="7"/>
  <c r="BQ349" i="7"/>
  <c r="BY349" i="7"/>
  <c r="BU350" i="7"/>
  <c r="BQ351" i="7"/>
  <c r="BY351" i="7"/>
  <c r="BU352" i="7"/>
  <c r="BQ353" i="7"/>
  <c r="BY353" i="7"/>
  <c r="BU354" i="7"/>
  <c r="BQ355" i="7"/>
  <c r="BY355" i="7"/>
  <c r="BU356" i="7"/>
  <c r="BQ357" i="7"/>
  <c r="BY357" i="7"/>
  <c r="BU358" i="7"/>
  <c r="BQ359" i="7"/>
  <c r="BY359" i="7"/>
  <c r="BU360" i="7"/>
  <c r="BQ361" i="7"/>
  <c r="BY361" i="7"/>
  <c r="BU362" i="7"/>
  <c r="BQ363" i="7"/>
  <c r="BY363" i="7"/>
  <c r="BU364" i="7"/>
  <c r="BQ365" i="7"/>
  <c r="BY365" i="7"/>
  <c r="BU366" i="7"/>
  <c r="BQ367" i="7"/>
  <c r="BY367" i="7"/>
  <c r="BU368" i="7"/>
  <c r="BQ369" i="7"/>
  <c r="BY369" i="7"/>
  <c r="BU370" i="7"/>
  <c r="BQ371" i="7"/>
  <c r="BY371" i="7"/>
  <c r="BU372" i="7"/>
  <c r="BQ373" i="7"/>
  <c r="BY373" i="7"/>
  <c r="BU374" i="7"/>
  <c r="BQ375" i="7"/>
  <c r="BY375" i="7"/>
  <c r="BU376" i="7"/>
  <c r="BQ377" i="7"/>
  <c r="BY377" i="7"/>
  <c r="BU378" i="7"/>
  <c r="BQ379" i="7"/>
  <c r="BY379" i="7"/>
  <c r="BU380" i="7"/>
  <c r="BQ381" i="7"/>
  <c r="BY381" i="7"/>
  <c r="BU382" i="7"/>
  <c r="BQ383" i="7"/>
  <c r="BY383" i="7"/>
  <c r="BU384" i="7"/>
  <c r="BQ385" i="7"/>
  <c r="BY385" i="7"/>
  <c r="BU386" i="7"/>
  <c r="BQ387" i="7"/>
  <c r="BY387" i="7"/>
  <c r="BU388" i="7"/>
  <c r="BQ389" i="7"/>
  <c r="BY389" i="7"/>
  <c r="BU390" i="7"/>
  <c r="BQ391" i="7"/>
  <c r="BY391" i="7"/>
  <c r="BU392" i="7"/>
  <c r="BQ393" i="7"/>
  <c r="BY393" i="7"/>
  <c r="BU394" i="7"/>
  <c r="BQ395" i="7"/>
  <c r="BY395" i="7"/>
  <c r="BU396" i="7"/>
  <c r="BQ397" i="7"/>
  <c r="BY397" i="7"/>
  <c r="BU398" i="7"/>
  <c r="BQ399" i="7"/>
  <c r="BY399" i="7"/>
  <c r="BU400" i="7"/>
  <c r="BQ401" i="7"/>
  <c r="BY401" i="7"/>
  <c r="BU402" i="7"/>
  <c r="BQ403" i="7"/>
  <c r="BY403" i="7"/>
  <c r="BU404" i="7"/>
  <c r="BQ405" i="7"/>
  <c r="BY405" i="7"/>
  <c r="BU406" i="7"/>
  <c r="BQ407" i="7"/>
  <c r="BY407" i="7"/>
  <c r="BU408" i="7"/>
  <c r="BQ409" i="7"/>
  <c r="BY409" i="7"/>
  <c r="BU410" i="7"/>
  <c r="BQ411" i="7"/>
  <c r="BY411" i="7"/>
  <c r="BU412" i="7"/>
  <c r="BQ413" i="7"/>
  <c r="BY413" i="7"/>
  <c r="BU414" i="7"/>
  <c r="BQ415" i="7"/>
  <c r="BY415" i="7"/>
  <c r="BU416" i="7"/>
  <c r="BQ417" i="7"/>
  <c r="BY417" i="7"/>
  <c r="BU418" i="7"/>
  <c r="BQ419" i="7"/>
  <c r="BY419" i="7"/>
  <c r="BU420" i="7"/>
  <c r="BQ421" i="7"/>
  <c r="BY421" i="7"/>
  <c r="BU422" i="7"/>
  <c r="BQ423" i="7"/>
  <c r="BY423" i="7"/>
  <c r="BU424" i="7"/>
  <c r="BQ425" i="7"/>
  <c r="BY425" i="7"/>
  <c r="BU426" i="7"/>
  <c r="BQ427" i="7"/>
  <c r="BY427" i="7"/>
  <c r="BU428" i="7"/>
  <c r="BQ429" i="7"/>
  <c r="BY429" i="7"/>
  <c r="BU430" i="7"/>
  <c r="BX169" i="7"/>
  <c r="CB174" i="7"/>
  <c r="BT180" i="7"/>
  <c r="BX185" i="7"/>
  <c r="CB190" i="7"/>
  <c r="BX195" i="7"/>
  <c r="BT197" i="7"/>
  <c r="BS199" i="7"/>
  <c r="CB200" i="7"/>
  <c r="BX202" i="7"/>
  <c r="BW204" i="7"/>
  <c r="BT206" i="7"/>
  <c r="CB207" i="7"/>
  <c r="CA209" i="7"/>
  <c r="BX211" i="7"/>
  <c r="BT213" i="7"/>
  <c r="BS215" i="7"/>
  <c r="CA216" i="7"/>
  <c r="BS218" i="7"/>
  <c r="BW219" i="7"/>
  <c r="CA220" i="7"/>
  <c r="BS222" i="7"/>
  <c r="BW223" i="7"/>
  <c r="CA224" i="7"/>
  <c r="BS226" i="7"/>
  <c r="BW227" i="7"/>
  <c r="CA228" i="7"/>
  <c r="BS230" i="7"/>
  <c r="BW231" i="7"/>
  <c r="CA232" i="7"/>
  <c r="BS234" i="7"/>
  <c r="BW235" i="7"/>
  <c r="CA236" i="7"/>
  <c r="BR238" i="7"/>
  <c r="BS239" i="7"/>
  <c r="BS240" i="7"/>
  <c r="BT241" i="7"/>
  <c r="BT242" i="7"/>
  <c r="BV243" i="7"/>
  <c r="BW244" i="7"/>
  <c r="BW245" i="7"/>
  <c r="BX246" i="7"/>
  <c r="BX247" i="7"/>
  <c r="BZ248" i="7"/>
  <c r="BX249" i="7"/>
  <c r="BU250" i="7"/>
  <c r="BR251" i="7"/>
  <c r="BZ251" i="7"/>
  <c r="BV252" i="7"/>
  <c r="BR253" i="7"/>
  <c r="BZ253" i="7"/>
  <c r="BV254" i="7"/>
  <c r="BR255" i="7"/>
  <c r="BZ255" i="7"/>
  <c r="BV256" i="7"/>
  <c r="BR257" i="7"/>
  <c r="BZ257" i="7"/>
  <c r="BV258" i="7"/>
  <c r="BR259" i="7"/>
  <c r="BZ259" i="7"/>
  <c r="BV260" i="7"/>
  <c r="BR261" i="7"/>
  <c r="BZ261" i="7"/>
  <c r="BV262" i="7"/>
  <c r="BR263" i="7"/>
  <c r="BZ263" i="7"/>
  <c r="BV264" i="7"/>
  <c r="BR265" i="7"/>
  <c r="BZ265" i="7"/>
  <c r="BV266" i="7"/>
  <c r="BR267" i="7"/>
  <c r="BZ267" i="7"/>
  <c r="BV268" i="7"/>
  <c r="BR269" i="7"/>
  <c r="BZ269" i="7"/>
  <c r="BV270" i="7"/>
  <c r="BR271" i="7"/>
  <c r="BZ271" i="7"/>
  <c r="BV272" i="7"/>
  <c r="BR273" i="7"/>
  <c r="BZ273" i="7"/>
  <c r="BV274" i="7"/>
  <c r="BR275" i="7"/>
  <c r="BZ275" i="7"/>
  <c r="BV276" i="7"/>
  <c r="BR277" i="7"/>
  <c r="BZ277" i="7"/>
  <c r="BV278" i="7"/>
  <c r="BR279" i="7"/>
  <c r="BZ279" i="7"/>
  <c r="BV280" i="7"/>
  <c r="BR281" i="7"/>
  <c r="BZ281" i="7"/>
  <c r="BV282" i="7"/>
  <c r="BR283" i="7"/>
  <c r="BZ283" i="7"/>
  <c r="BV284" i="7"/>
  <c r="BR285" i="7"/>
  <c r="BZ285" i="7"/>
  <c r="BV286" i="7"/>
  <c r="BR287" i="7"/>
  <c r="BZ287" i="7"/>
  <c r="BV288" i="7"/>
  <c r="BR289" i="7"/>
  <c r="BZ289" i="7"/>
  <c r="BV290" i="7"/>
  <c r="BR291" i="7"/>
  <c r="BZ291" i="7"/>
  <c r="BV292" i="7"/>
  <c r="BR293" i="7"/>
  <c r="BZ293" i="7"/>
  <c r="BV294" i="7"/>
  <c r="BR295" i="7"/>
  <c r="BZ295" i="7"/>
  <c r="BV296" i="7"/>
  <c r="BR297" i="7"/>
  <c r="BZ297" i="7"/>
  <c r="BV298" i="7"/>
  <c r="BR299" i="7"/>
  <c r="BZ299" i="7"/>
  <c r="BV300" i="7"/>
  <c r="BR301" i="7"/>
  <c r="BZ301" i="7"/>
  <c r="BV302" i="7"/>
  <c r="BR303" i="7"/>
  <c r="BZ303" i="7"/>
  <c r="BV304" i="7"/>
  <c r="BR305" i="7"/>
  <c r="BZ305" i="7"/>
  <c r="BV306" i="7"/>
  <c r="BR307" i="7"/>
  <c r="BZ307" i="7"/>
  <c r="BV308" i="7"/>
  <c r="BR309" i="7"/>
  <c r="BZ309" i="7"/>
  <c r="BV310" i="7"/>
  <c r="BR311" i="7"/>
  <c r="BZ311" i="7"/>
  <c r="BV312" i="7"/>
  <c r="BR313" i="7"/>
  <c r="BZ313" i="7"/>
  <c r="BV314" i="7"/>
  <c r="BR315" i="7"/>
  <c r="BZ315" i="7"/>
  <c r="BV316" i="7"/>
  <c r="BR317" i="7"/>
  <c r="BZ317" i="7"/>
  <c r="BV318" i="7"/>
  <c r="BR319" i="7"/>
  <c r="BZ319" i="7"/>
  <c r="BV320" i="7"/>
  <c r="BR321" i="7"/>
  <c r="BZ321" i="7"/>
  <c r="BV322" i="7"/>
  <c r="BR323" i="7"/>
  <c r="BZ323" i="7"/>
  <c r="BV324" i="7"/>
  <c r="BR325" i="7"/>
  <c r="BZ325" i="7"/>
  <c r="BV326" i="7"/>
  <c r="BR327" i="7"/>
  <c r="BZ327" i="7"/>
  <c r="BV328" i="7"/>
  <c r="BR329" i="7"/>
  <c r="BZ329" i="7"/>
  <c r="BV330" i="7"/>
  <c r="BR331" i="7"/>
  <c r="BZ331" i="7"/>
  <c r="BV332" i="7"/>
  <c r="BR333" i="7"/>
  <c r="BZ333" i="7"/>
  <c r="BV334" i="7"/>
  <c r="BR335" i="7"/>
  <c r="BZ335" i="7"/>
  <c r="BV336" i="7"/>
  <c r="BR337" i="7"/>
  <c r="BZ337" i="7"/>
  <c r="BV338" i="7"/>
  <c r="BR339" i="7"/>
  <c r="BZ339" i="7"/>
  <c r="BV340" i="7"/>
  <c r="BR341" i="7"/>
  <c r="BZ341" i="7"/>
  <c r="BV342" i="7"/>
  <c r="BR343" i="7"/>
  <c r="BZ343" i="7"/>
  <c r="BV344" i="7"/>
  <c r="BR345" i="7"/>
  <c r="BZ345" i="7"/>
  <c r="BV346" i="7"/>
  <c r="BR347" i="7"/>
  <c r="BZ347" i="7"/>
  <c r="BV348" i="7"/>
  <c r="BR349" i="7"/>
  <c r="BZ349" i="7"/>
  <c r="BV350" i="7"/>
  <c r="BR351" i="7"/>
  <c r="BZ351" i="7"/>
  <c r="BV352" i="7"/>
  <c r="BR353" i="7"/>
  <c r="BZ353" i="7"/>
  <c r="BV354" i="7"/>
  <c r="BR355" i="7"/>
  <c r="BZ355" i="7"/>
  <c r="BV356" i="7"/>
  <c r="BR357" i="7"/>
  <c r="BZ357" i="7"/>
  <c r="BV358" i="7"/>
  <c r="BR359" i="7"/>
  <c r="BZ359" i="7"/>
  <c r="BV360" i="7"/>
  <c r="BR361" i="7"/>
  <c r="BZ361" i="7"/>
  <c r="BV362" i="7"/>
  <c r="BR363" i="7"/>
  <c r="BZ363" i="7"/>
  <c r="BV364" i="7"/>
  <c r="BR365" i="7"/>
  <c r="BZ365" i="7"/>
  <c r="BV366" i="7"/>
  <c r="BR367" i="7"/>
  <c r="BZ367" i="7"/>
  <c r="BV368" i="7"/>
  <c r="BR369" i="7"/>
  <c r="BZ369" i="7"/>
  <c r="BV370" i="7"/>
  <c r="BR371" i="7"/>
  <c r="BZ371" i="7"/>
  <c r="BV372" i="7"/>
  <c r="BR373" i="7"/>
  <c r="BZ373" i="7"/>
  <c r="BV374" i="7"/>
  <c r="BR375" i="7"/>
  <c r="BZ375" i="7"/>
  <c r="BV376" i="7"/>
  <c r="BR377" i="7"/>
  <c r="BZ377" i="7"/>
  <c r="BV378" i="7"/>
  <c r="BR379" i="7"/>
  <c r="BZ379" i="7"/>
  <c r="BV380" i="7"/>
  <c r="BR381" i="7"/>
  <c r="BZ381" i="7"/>
  <c r="BV382" i="7"/>
  <c r="BR383" i="7"/>
  <c r="BZ383" i="7"/>
  <c r="BV384" i="7"/>
  <c r="BR385" i="7"/>
  <c r="BZ385" i="7"/>
  <c r="BV386" i="7"/>
  <c r="BR387" i="7"/>
  <c r="BZ387" i="7"/>
  <c r="BV388" i="7"/>
  <c r="BR389" i="7"/>
  <c r="BZ389" i="7"/>
  <c r="BV390" i="7"/>
  <c r="BR391" i="7"/>
  <c r="BZ391" i="7"/>
  <c r="BV392" i="7"/>
  <c r="BR393" i="7"/>
  <c r="BZ393" i="7"/>
  <c r="BV394" i="7"/>
  <c r="BR395" i="7"/>
  <c r="BZ395" i="7"/>
  <c r="BV396" i="7"/>
  <c r="BR397" i="7"/>
  <c r="BZ397" i="7"/>
  <c r="BV398" i="7"/>
  <c r="BR399" i="7"/>
  <c r="BZ399" i="7"/>
  <c r="BV400" i="7"/>
  <c r="BR401" i="7"/>
  <c r="BZ401" i="7"/>
  <c r="BV402" i="7"/>
  <c r="BR403" i="7"/>
  <c r="BZ403" i="7"/>
  <c r="BV404" i="7"/>
  <c r="BR405" i="7"/>
  <c r="BZ405" i="7"/>
  <c r="BV406" i="7"/>
  <c r="BR407" i="7"/>
  <c r="BZ407" i="7"/>
  <c r="BV408" i="7"/>
  <c r="BR409" i="7"/>
  <c r="BZ409" i="7"/>
  <c r="BV410" i="7"/>
  <c r="BR411" i="7"/>
  <c r="BZ411" i="7"/>
  <c r="BV412" i="7"/>
  <c r="BR413" i="7"/>
  <c r="BZ413" i="7"/>
  <c r="BV414" i="7"/>
  <c r="BR415" i="7"/>
  <c r="BZ415" i="7"/>
  <c r="BV416" i="7"/>
  <c r="BR417" i="7"/>
  <c r="BZ417" i="7"/>
  <c r="BV418" i="7"/>
  <c r="BR419" i="7"/>
  <c r="BZ419" i="7"/>
  <c r="BV420" i="7"/>
  <c r="BR421" i="7"/>
  <c r="BZ421" i="7"/>
  <c r="BV422" i="7"/>
  <c r="BR423" i="7"/>
  <c r="BZ423" i="7"/>
  <c r="BV424" i="7"/>
  <c r="BR425" i="7"/>
  <c r="BZ425" i="7"/>
  <c r="BV426" i="7"/>
  <c r="BR427" i="7"/>
  <c r="BZ427" i="7"/>
  <c r="BV428" i="7"/>
  <c r="BR429" i="7"/>
  <c r="BZ429" i="7"/>
  <c r="BV430" i="7"/>
  <c r="BR431" i="7"/>
  <c r="BZ431" i="7"/>
  <c r="BV432" i="7"/>
  <c r="BR433" i="7"/>
  <c r="BZ433" i="7"/>
  <c r="BV434" i="7"/>
  <c r="BR435" i="7"/>
  <c r="BZ435" i="7"/>
  <c r="BV436" i="7"/>
  <c r="BR437" i="7"/>
  <c r="BZ437" i="7"/>
  <c r="BV438" i="7"/>
  <c r="BR439" i="7"/>
  <c r="BZ439" i="7"/>
  <c r="BV440" i="7"/>
  <c r="BR441" i="7"/>
  <c r="BZ441" i="7"/>
  <c r="BV442" i="7"/>
  <c r="BR443" i="7"/>
  <c r="BZ443" i="7"/>
  <c r="BV444" i="7"/>
  <c r="BR445" i="7"/>
  <c r="BZ445" i="7"/>
  <c r="BV446" i="7"/>
  <c r="BR447" i="7"/>
  <c r="BT170" i="7"/>
  <c r="BX175" i="7"/>
  <c r="CB180" i="7"/>
  <c r="BT186" i="7"/>
  <c r="BX191" i="7"/>
  <c r="CA195" i="7"/>
  <c r="BX197" i="7"/>
  <c r="BT199" i="7"/>
  <c r="BS201" i="7"/>
  <c r="CB202" i="7"/>
  <c r="BX204" i="7"/>
  <c r="BW206" i="7"/>
  <c r="BT208" i="7"/>
  <c r="CB209" i="7"/>
  <c r="CA211" i="7"/>
  <c r="BX213" i="7"/>
  <c r="BT215" i="7"/>
  <c r="CB216" i="7"/>
  <c r="BT218" i="7"/>
  <c r="BX219" i="7"/>
  <c r="CB220" i="7"/>
  <c r="BT222" i="7"/>
  <c r="BX223" i="7"/>
  <c r="CB224" i="7"/>
  <c r="BT226" i="7"/>
  <c r="BX227" i="7"/>
  <c r="CB228" i="7"/>
  <c r="BT230" i="7"/>
  <c r="BX231" i="7"/>
  <c r="CB232" i="7"/>
  <c r="BT234" i="7"/>
  <c r="BX235" i="7"/>
  <c r="CB236" i="7"/>
  <c r="BS238" i="7"/>
  <c r="BT239" i="7"/>
  <c r="BT240" i="7"/>
  <c r="BV241" i="7"/>
  <c r="BW242" i="7"/>
  <c r="BW243" i="7"/>
  <c r="BX244" i="7"/>
  <c r="BX245" i="7"/>
  <c r="BZ246" i="7"/>
  <c r="CA247" i="7"/>
  <c r="CA248" i="7"/>
  <c r="BY249" i="7"/>
  <c r="BW250" i="7"/>
  <c r="BS251" i="7"/>
  <c r="CA251" i="7"/>
  <c r="BW252" i="7"/>
  <c r="BS253" i="7"/>
  <c r="CA253" i="7"/>
  <c r="BW254" i="7"/>
  <c r="BS255" i="7"/>
  <c r="CA255" i="7"/>
  <c r="BW256" i="7"/>
  <c r="BS257" i="7"/>
  <c r="CA257" i="7"/>
  <c r="BW258" i="7"/>
  <c r="BS259" i="7"/>
  <c r="CA259" i="7"/>
  <c r="BW260" i="7"/>
  <c r="BS261" i="7"/>
  <c r="CA261" i="7"/>
  <c r="BW262" i="7"/>
  <c r="BS263" i="7"/>
  <c r="CA263" i="7"/>
  <c r="BW264" i="7"/>
  <c r="BS265" i="7"/>
  <c r="CA265" i="7"/>
  <c r="BW266" i="7"/>
  <c r="BS267" i="7"/>
  <c r="CA267" i="7"/>
  <c r="BW268" i="7"/>
  <c r="BS269" i="7"/>
  <c r="CA269" i="7"/>
  <c r="BW270" i="7"/>
  <c r="BS271" i="7"/>
  <c r="CA271" i="7"/>
  <c r="BW272" i="7"/>
  <c r="BS273" i="7"/>
  <c r="CA273" i="7"/>
  <c r="BW274" i="7"/>
  <c r="BS275" i="7"/>
  <c r="CA275" i="7"/>
  <c r="BW276" i="7"/>
  <c r="BS277" i="7"/>
  <c r="CA277" i="7"/>
  <c r="BW278" i="7"/>
  <c r="BS279" i="7"/>
  <c r="CA279" i="7"/>
  <c r="BW280" i="7"/>
  <c r="BS281" i="7"/>
  <c r="CA281" i="7"/>
  <c r="BW282" i="7"/>
  <c r="BS283" i="7"/>
  <c r="CA283" i="7"/>
  <c r="BW284" i="7"/>
  <c r="BS285" i="7"/>
  <c r="CA285" i="7"/>
  <c r="BW286" i="7"/>
  <c r="BS287" i="7"/>
  <c r="CA287" i="7"/>
  <c r="BW288" i="7"/>
  <c r="BS289" i="7"/>
  <c r="CA289" i="7"/>
  <c r="BW290" i="7"/>
  <c r="BS291" i="7"/>
  <c r="CA291" i="7"/>
  <c r="BW292" i="7"/>
  <c r="BS293" i="7"/>
  <c r="CA293" i="7"/>
  <c r="BW294" i="7"/>
  <c r="BS295" i="7"/>
  <c r="CA295" i="7"/>
  <c r="BW296" i="7"/>
  <c r="BS297" i="7"/>
  <c r="CA297" i="7"/>
  <c r="BW298" i="7"/>
  <c r="BS299" i="7"/>
  <c r="CA299" i="7"/>
  <c r="BW300" i="7"/>
  <c r="BS301" i="7"/>
  <c r="CA301" i="7"/>
  <c r="BW302" i="7"/>
  <c r="BS303" i="7"/>
  <c r="CA303" i="7"/>
  <c r="BW304" i="7"/>
  <c r="BS305" i="7"/>
  <c r="CA305" i="7"/>
  <c r="BW306" i="7"/>
  <c r="BS307" i="7"/>
  <c r="CA307" i="7"/>
  <c r="BW308" i="7"/>
  <c r="BS309" i="7"/>
  <c r="CA309" i="7"/>
  <c r="BW310" i="7"/>
  <c r="BS311" i="7"/>
  <c r="CA311" i="7"/>
  <c r="BW312" i="7"/>
  <c r="BS313" i="7"/>
  <c r="CA313" i="7"/>
  <c r="BW314" i="7"/>
  <c r="BS315" i="7"/>
  <c r="CA315" i="7"/>
  <c r="BW316" i="7"/>
  <c r="BS317" i="7"/>
  <c r="CA317" i="7"/>
  <c r="BW318" i="7"/>
  <c r="BS319" i="7"/>
  <c r="CA319" i="7"/>
  <c r="BW320" i="7"/>
  <c r="BS321" i="7"/>
  <c r="CA321" i="7"/>
  <c r="BW322" i="7"/>
  <c r="BS323" i="7"/>
  <c r="CA323" i="7"/>
  <c r="BW324" i="7"/>
  <c r="BS325" i="7"/>
  <c r="CA325" i="7"/>
  <c r="BW326" i="7"/>
  <c r="BS327" i="7"/>
  <c r="CA327" i="7"/>
  <c r="BW328" i="7"/>
  <c r="BS329" i="7"/>
  <c r="CA329" i="7"/>
  <c r="BW330" i="7"/>
  <c r="BS331" i="7"/>
  <c r="CA331" i="7"/>
  <c r="BW332" i="7"/>
  <c r="BS333" i="7"/>
  <c r="CA333" i="7"/>
  <c r="BW334" i="7"/>
  <c r="BS335" i="7"/>
  <c r="CA335" i="7"/>
  <c r="BW336" i="7"/>
  <c r="BS337" i="7"/>
  <c r="CA337" i="7"/>
  <c r="BW338" i="7"/>
  <c r="BS339" i="7"/>
  <c r="CA339" i="7"/>
  <c r="BW340" i="7"/>
  <c r="BS341" i="7"/>
  <c r="CA341" i="7"/>
  <c r="BW342" i="7"/>
  <c r="BS343" i="7"/>
  <c r="CA343" i="7"/>
  <c r="BW344" i="7"/>
  <c r="BS345" i="7"/>
  <c r="CA345" i="7"/>
  <c r="BW346" i="7"/>
  <c r="BS347" i="7"/>
  <c r="CA347" i="7"/>
  <c r="BW348" i="7"/>
  <c r="BS349" i="7"/>
  <c r="CA349" i="7"/>
  <c r="BW350" i="7"/>
  <c r="BS351" i="7"/>
  <c r="CA351" i="7"/>
  <c r="BW352" i="7"/>
  <c r="BS353" i="7"/>
  <c r="CA353" i="7"/>
  <c r="BW354" i="7"/>
  <c r="BS355" i="7"/>
  <c r="CA355" i="7"/>
  <c r="BW356" i="7"/>
  <c r="BS357" i="7"/>
  <c r="CA357" i="7"/>
  <c r="BW358" i="7"/>
  <c r="BS359" i="7"/>
  <c r="CA359" i="7"/>
  <c r="BW360" i="7"/>
  <c r="BS361" i="7"/>
  <c r="CA361" i="7"/>
  <c r="BW362" i="7"/>
  <c r="BS363" i="7"/>
  <c r="CA363" i="7"/>
  <c r="BW364" i="7"/>
  <c r="BS365" i="7"/>
  <c r="CA365" i="7"/>
  <c r="BW366" i="7"/>
  <c r="BS367" i="7"/>
  <c r="CA367" i="7"/>
  <c r="BW368" i="7"/>
  <c r="BS369" i="7"/>
  <c r="CA369" i="7"/>
  <c r="BW370" i="7"/>
  <c r="BS371" i="7"/>
  <c r="CA371" i="7"/>
  <c r="BW372" i="7"/>
  <c r="BS373" i="7"/>
  <c r="CA373" i="7"/>
  <c r="BW374" i="7"/>
  <c r="BS375" i="7"/>
  <c r="CA375" i="7"/>
  <c r="BW376" i="7"/>
  <c r="BS377" i="7"/>
  <c r="CA377" i="7"/>
  <c r="BW378" i="7"/>
  <c r="BS379" i="7"/>
  <c r="CA379" i="7"/>
  <c r="BW380" i="7"/>
  <c r="BS381" i="7"/>
  <c r="CA381" i="7"/>
  <c r="BW382" i="7"/>
  <c r="BS383" i="7"/>
  <c r="CA383" i="7"/>
  <c r="BW384" i="7"/>
  <c r="BS385" i="7"/>
  <c r="CA385" i="7"/>
  <c r="BW386" i="7"/>
  <c r="BS387" i="7"/>
  <c r="CA387" i="7"/>
  <c r="BW388" i="7"/>
  <c r="BS389" i="7"/>
  <c r="CA389" i="7"/>
  <c r="BW390" i="7"/>
  <c r="BS391" i="7"/>
  <c r="CA391" i="7"/>
  <c r="BW392" i="7"/>
  <c r="BS393" i="7"/>
  <c r="CA393" i="7"/>
  <c r="BW394" i="7"/>
  <c r="BS395" i="7"/>
  <c r="CA395" i="7"/>
  <c r="BW396" i="7"/>
  <c r="BS397" i="7"/>
  <c r="CA397" i="7"/>
  <c r="BW398" i="7"/>
  <c r="BS399" i="7"/>
  <c r="CA399" i="7"/>
  <c r="BW400" i="7"/>
  <c r="BS401" i="7"/>
  <c r="CA401" i="7"/>
  <c r="BW402" i="7"/>
  <c r="BS403" i="7"/>
  <c r="CA403" i="7"/>
  <c r="BW404" i="7"/>
  <c r="BS405" i="7"/>
  <c r="CA405" i="7"/>
  <c r="BW406" i="7"/>
  <c r="BS407" i="7"/>
  <c r="CA407" i="7"/>
  <c r="BW408" i="7"/>
  <c r="BS409" i="7"/>
  <c r="CA409" i="7"/>
  <c r="BW410" i="7"/>
  <c r="BS411" i="7"/>
  <c r="CA411" i="7"/>
  <c r="BW412" i="7"/>
  <c r="BS413" i="7"/>
  <c r="CA413" i="7"/>
  <c r="BW414" i="7"/>
  <c r="BS415" i="7"/>
  <c r="CA415" i="7"/>
  <c r="BW416" i="7"/>
  <c r="BS417" i="7"/>
  <c r="CA417" i="7"/>
  <c r="BW418" i="7"/>
  <c r="BS419" i="7"/>
  <c r="CA419" i="7"/>
  <c r="BW420" i="7"/>
  <c r="BS421" i="7"/>
  <c r="CA421" i="7"/>
  <c r="BW422" i="7"/>
  <c r="BS423" i="7"/>
  <c r="CA423" i="7"/>
  <c r="BW424" i="7"/>
  <c r="BS425" i="7"/>
  <c r="CA425" i="7"/>
  <c r="BW426" i="7"/>
  <c r="BS427" i="7"/>
  <c r="CA427" i="7"/>
  <c r="BW428" i="7"/>
  <c r="BS429" i="7"/>
  <c r="CA429" i="7"/>
  <c r="BW430" i="7"/>
  <c r="BS431" i="7"/>
  <c r="CA431" i="7"/>
  <c r="CB170" i="7"/>
  <c r="BT176" i="7"/>
  <c r="BX181" i="7"/>
  <c r="CB186" i="7"/>
  <c r="BT192" i="7"/>
  <c r="CB195" i="7"/>
  <c r="CA197" i="7"/>
  <c r="BX199" i="7"/>
  <c r="BT201" i="7"/>
  <c r="BS203" i="7"/>
  <c r="CB204" i="7"/>
  <c r="BX206" i="7"/>
  <c r="BW208" i="7"/>
  <c r="BT210" i="7"/>
  <c r="CB211" i="7"/>
  <c r="CA213" i="7"/>
  <c r="BX215" i="7"/>
  <c r="BS217" i="7"/>
  <c r="BW218" i="7"/>
  <c r="CA219" i="7"/>
  <c r="BS221" i="7"/>
  <c r="BW222" i="7"/>
  <c r="CA223" i="7"/>
  <c r="BS225" i="7"/>
  <c r="BW226" i="7"/>
  <c r="CA227" i="7"/>
  <c r="BS229" i="7"/>
  <c r="BW230" i="7"/>
  <c r="CA231" i="7"/>
  <c r="BS233" i="7"/>
  <c r="BW234" i="7"/>
  <c r="CA235" i="7"/>
  <c r="BS237" i="7"/>
  <c r="BT238" i="7"/>
  <c r="BV239" i="7"/>
  <c r="BW240" i="7"/>
  <c r="BW241" i="7"/>
  <c r="BX242" i="7"/>
  <c r="BX243" i="7"/>
  <c r="BZ244" i="7"/>
  <c r="CA245" i="7"/>
  <c r="CA246" i="7"/>
  <c r="CB247" i="7"/>
  <c r="CB248" i="7"/>
  <c r="CA249" i="7"/>
  <c r="BX250" i="7"/>
  <c r="BT251" i="7"/>
  <c r="CB251" i="7"/>
  <c r="BX252" i="7"/>
  <c r="BT253" i="7"/>
  <c r="CB253" i="7"/>
  <c r="BX254" i="7"/>
  <c r="BT255" i="7"/>
  <c r="CB255" i="7"/>
  <c r="BX256" i="7"/>
  <c r="BT257" i="7"/>
  <c r="CB257" i="7"/>
  <c r="BX258" i="7"/>
  <c r="BT259" i="7"/>
  <c r="CB259" i="7"/>
  <c r="BX260" i="7"/>
  <c r="BT261" i="7"/>
  <c r="CB261" i="7"/>
  <c r="BX262" i="7"/>
  <c r="BT263" i="7"/>
  <c r="CB263" i="7"/>
  <c r="BX264" i="7"/>
  <c r="BT265" i="7"/>
  <c r="CB265" i="7"/>
  <c r="BX266" i="7"/>
  <c r="BT267" i="7"/>
  <c r="CB267" i="7"/>
  <c r="BX268" i="7"/>
  <c r="BT269" i="7"/>
  <c r="CB269" i="7"/>
  <c r="BX270" i="7"/>
  <c r="BT271" i="7"/>
  <c r="CB271" i="7"/>
  <c r="BX272" i="7"/>
  <c r="BT273" i="7"/>
  <c r="CB273" i="7"/>
  <c r="BX274" i="7"/>
  <c r="BT275" i="7"/>
  <c r="CB275" i="7"/>
  <c r="BX276" i="7"/>
  <c r="BT277" i="7"/>
  <c r="CB277" i="7"/>
  <c r="BX278" i="7"/>
  <c r="BT279" i="7"/>
  <c r="CB279" i="7"/>
  <c r="BX280" i="7"/>
  <c r="BT281" i="7"/>
  <c r="CB281" i="7"/>
  <c r="BX282" i="7"/>
  <c r="BT283" i="7"/>
  <c r="CB283" i="7"/>
  <c r="BX284" i="7"/>
  <c r="BT285" i="7"/>
  <c r="CB285" i="7"/>
  <c r="BX286" i="7"/>
  <c r="BT287" i="7"/>
  <c r="CB287" i="7"/>
  <c r="BX288" i="7"/>
  <c r="BT289" i="7"/>
  <c r="CB289" i="7"/>
  <c r="BX290" i="7"/>
  <c r="BT291" i="7"/>
  <c r="CB291" i="7"/>
  <c r="BX292" i="7"/>
  <c r="BT293" i="7"/>
  <c r="CB293" i="7"/>
  <c r="BX294" i="7"/>
  <c r="BT295" i="7"/>
  <c r="CB295" i="7"/>
  <c r="BX296" i="7"/>
  <c r="BT297" i="7"/>
  <c r="CB297" i="7"/>
  <c r="BX298" i="7"/>
  <c r="BT299" i="7"/>
  <c r="CB299" i="7"/>
  <c r="BX300" i="7"/>
  <c r="BT301" i="7"/>
  <c r="CB301" i="7"/>
  <c r="BX302" i="7"/>
  <c r="BT303" i="7"/>
  <c r="CB303" i="7"/>
  <c r="BX304" i="7"/>
  <c r="BT305" i="7"/>
  <c r="CB305" i="7"/>
  <c r="BX306" i="7"/>
  <c r="BT307" i="7"/>
  <c r="CB307" i="7"/>
  <c r="BX308" i="7"/>
  <c r="BT309" i="7"/>
  <c r="CB309" i="7"/>
  <c r="BX310" i="7"/>
  <c r="BT311" i="7"/>
  <c r="CB311" i="7"/>
  <c r="BX312" i="7"/>
  <c r="BT313" i="7"/>
  <c r="CB313" i="7"/>
  <c r="BX314" i="7"/>
  <c r="BT315" i="7"/>
  <c r="CB315" i="7"/>
  <c r="BX316" i="7"/>
  <c r="BT317" i="7"/>
  <c r="CB317" i="7"/>
  <c r="BX318" i="7"/>
  <c r="BT319" i="7"/>
  <c r="CB319" i="7"/>
  <c r="BX320" i="7"/>
  <c r="BT321" i="7"/>
  <c r="CB321" i="7"/>
  <c r="BX322" i="7"/>
  <c r="BT323" i="7"/>
  <c r="CB323" i="7"/>
  <c r="BX324" i="7"/>
  <c r="BT325" i="7"/>
  <c r="CB325" i="7"/>
  <c r="BX326" i="7"/>
  <c r="BT327" i="7"/>
  <c r="CB327" i="7"/>
  <c r="BX328" i="7"/>
  <c r="BT329" i="7"/>
  <c r="CB329" i="7"/>
  <c r="BX330" i="7"/>
  <c r="BT331" i="7"/>
  <c r="CB331" i="7"/>
  <c r="BX332" i="7"/>
  <c r="BT333" i="7"/>
  <c r="CB333" i="7"/>
  <c r="BX334" i="7"/>
  <c r="BT335" i="7"/>
  <c r="CB335" i="7"/>
  <c r="BX336" i="7"/>
  <c r="BT337" i="7"/>
  <c r="CB337" i="7"/>
  <c r="BX338" i="7"/>
  <c r="BT339" i="7"/>
  <c r="CB339" i="7"/>
  <c r="BX340" i="7"/>
  <c r="BT341" i="7"/>
  <c r="CB341" i="7"/>
  <c r="BX342" i="7"/>
  <c r="BT343" i="7"/>
  <c r="CB343" i="7"/>
  <c r="BX344" i="7"/>
  <c r="BT345" i="7"/>
  <c r="CB345" i="7"/>
  <c r="BX346" i="7"/>
  <c r="BT347" i="7"/>
  <c r="CB347" i="7"/>
  <c r="BX348" i="7"/>
  <c r="BT349" i="7"/>
  <c r="CB349" i="7"/>
  <c r="BX350" i="7"/>
  <c r="BT351" i="7"/>
  <c r="CB351" i="7"/>
  <c r="BX352" i="7"/>
  <c r="BT353" i="7"/>
  <c r="CB353" i="7"/>
  <c r="BX354" i="7"/>
  <c r="BT355" i="7"/>
  <c r="CB355" i="7"/>
  <c r="BX356" i="7"/>
  <c r="BT357" i="7"/>
  <c r="CB357" i="7"/>
  <c r="BX358" i="7"/>
  <c r="BT359" i="7"/>
  <c r="CB359" i="7"/>
  <c r="BX360" i="7"/>
  <c r="BT361" i="7"/>
  <c r="CB361" i="7"/>
  <c r="BX362" i="7"/>
  <c r="BT363" i="7"/>
  <c r="CB363" i="7"/>
  <c r="BX364" i="7"/>
  <c r="BT365" i="7"/>
  <c r="CB365" i="7"/>
  <c r="BX366" i="7"/>
  <c r="BT367" i="7"/>
  <c r="CB367" i="7"/>
  <c r="BX368" i="7"/>
  <c r="BT369" i="7"/>
  <c r="CB369" i="7"/>
  <c r="BX370" i="7"/>
  <c r="BT371" i="7"/>
  <c r="CB371" i="7"/>
  <c r="BX372" i="7"/>
  <c r="BT373" i="7"/>
  <c r="CB373" i="7"/>
  <c r="BX374" i="7"/>
  <c r="BT375" i="7"/>
  <c r="CB375" i="7"/>
  <c r="BX376" i="7"/>
  <c r="BT377" i="7"/>
  <c r="CB377" i="7"/>
  <c r="BX378" i="7"/>
  <c r="BT379" i="7"/>
  <c r="CB379" i="7"/>
  <c r="BX380" i="7"/>
  <c r="BT381" i="7"/>
  <c r="CB381" i="7"/>
  <c r="BX382" i="7"/>
  <c r="BT383" i="7"/>
  <c r="CB383" i="7"/>
  <c r="BX384" i="7"/>
  <c r="BT385" i="7"/>
  <c r="CB385" i="7"/>
  <c r="BX386" i="7"/>
  <c r="BT387" i="7"/>
  <c r="CB387" i="7"/>
  <c r="BX388" i="7"/>
  <c r="BT389" i="7"/>
  <c r="CB389" i="7"/>
  <c r="BX390" i="7"/>
  <c r="BT391" i="7"/>
  <c r="CB391" i="7"/>
  <c r="BX392" i="7"/>
  <c r="BT393" i="7"/>
  <c r="CB393" i="7"/>
  <c r="BX394" i="7"/>
  <c r="BT395" i="7"/>
  <c r="CB395" i="7"/>
  <c r="BX396" i="7"/>
  <c r="BT397" i="7"/>
  <c r="CB397" i="7"/>
  <c r="BX398" i="7"/>
  <c r="BT399" i="7"/>
  <c r="CB399" i="7"/>
  <c r="BX400" i="7"/>
  <c r="BT401" i="7"/>
  <c r="CB401" i="7"/>
  <c r="BX402" i="7"/>
  <c r="BT403" i="7"/>
  <c r="CB403" i="7"/>
  <c r="BX404" i="7"/>
  <c r="BT405" i="7"/>
  <c r="CB405" i="7"/>
  <c r="BX406" i="7"/>
  <c r="BT407" i="7"/>
  <c r="CB407" i="7"/>
  <c r="BX408" i="7"/>
  <c r="BT409" i="7"/>
  <c r="CB409" i="7"/>
  <c r="BX410" i="7"/>
  <c r="BT411" i="7"/>
  <c r="CB411" i="7"/>
  <c r="BX412" i="7"/>
  <c r="BT413" i="7"/>
  <c r="CB413" i="7"/>
  <c r="BX414" i="7"/>
  <c r="BT415" i="7"/>
  <c r="CB415" i="7"/>
  <c r="BX416" i="7"/>
  <c r="BT417" i="7"/>
  <c r="CB417" i="7"/>
  <c r="BX418" i="7"/>
  <c r="BT419" i="7"/>
  <c r="CB419" i="7"/>
  <c r="BX420" i="7"/>
  <c r="BT421" i="7"/>
  <c r="CB421" i="7"/>
  <c r="BX422" i="7"/>
  <c r="BT423" i="7"/>
  <c r="CB423" i="7"/>
  <c r="BX424" i="7"/>
  <c r="BT425" i="7"/>
  <c r="CB425" i="7"/>
  <c r="BX426" i="7"/>
  <c r="BT427" i="7"/>
  <c r="CB427" i="7"/>
  <c r="BX428" i="7"/>
  <c r="BT429" i="7"/>
  <c r="CB429" i="7"/>
  <c r="BX430" i="7"/>
  <c r="BT431" i="7"/>
  <c r="CB431" i="7"/>
  <c r="BX432" i="7"/>
  <c r="BT433" i="7"/>
  <c r="CB433" i="7"/>
  <c r="BX434" i="7"/>
  <c r="BT435" i="7"/>
  <c r="CB435" i="7"/>
  <c r="BX436" i="7"/>
  <c r="BT437" i="7"/>
  <c r="CB437" i="7"/>
  <c r="BX438" i="7"/>
  <c r="BT439" i="7"/>
  <c r="CB439" i="7"/>
  <c r="BX440" i="7"/>
  <c r="BT441" i="7"/>
  <c r="CB441" i="7"/>
  <c r="BX442" i="7"/>
  <c r="BT443" i="7"/>
  <c r="CB443" i="7"/>
  <c r="BX444" i="7"/>
  <c r="BX171" i="7"/>
  <c r="CB176" i="7"/>
  <c r="BT182" i="7"/>
  <c r="BX187" i="7"/>
  <c r="CB192" i="7"/>
  <c r="BT196" i="7"/>
  <c r="CB197" i="7"/>
  <c r="CA199" i="7"/>
  <c r="BX201" i="7"/>
  <c r="BT203" i="7"/>
  <c r="BS205" i="7"/>
  <c r="CB206" i="7"/>
  <c r="BX208" i="7"/>
  <c r="BW210" i="7"/>
  <c r="BT212" i="7"/>
  <c r="CB213" i="7"/>
  <c r="CA215" i="7"/>
  <c r="BT217" i="7"/>
  <c r="BX218" i="7"/>
  <c r="CB219" i="7"/>
  <c r="BT221" i="7"/>
  <c r="BX222" i="7"/>
  <c r="CB223" i="7"/>
  <c r="BT225" i="7"/>
  <c r="BX226" i="7"/>
  <c r="CB227" i="7"/>
  <c r="BT229" i="7"/>
  <c r="BX230" i="7"/>
  <c r="CB231" i="7"/>
  <c r="BT233" i="7"/>
  <c r="BX234" i="7"/>
  <c r="CB235" i="7"/>
  <c r="BT237" i="7"/>
  <c r="BW238" i="7"/>
  <c r="BW239" i="7"/>
  <c r="BX240" i="7"/>
  <c r="BX241" i="7"/>
  <c r="BZ242" i="7"/>
  <c r="CA243" i="7"/>
  <c r="CA244" i="7"/>
  <c r="CB245" i="7"/>
  <c r="CB246" i="7"/>
  <c r="BR248" i="7"/>
  <c r="BS249" i="7"/>
  <c r="CB249" i="7"/>
  <c r="BY250" i="7"/>
  <c r="BU251" i="7"/>
  <c r="BQ252" i="7"/>
  <c r="BY252" i="7"/>
  <c r="BU253" i="7"/>
  <c r="BQ254" i="7"/>
  <c r="BY254" i="7"/>
  <c r="BU255" i="7"/>
  <c r="BQ256" i="7"/>
  <c r="BY256" i="7"/>
  <c r="BU257" i="7"/>
  <c r="BQ258" i="7"/>
  <c r="BY258" i="7"/>
  <c r="BU259" i="7"/>
  <c r="BQ260" i="7"/>
  <c r="BY260" i="7"/>
  <c r="BU261" i="7"/>
  <c r="BQ262" i="7"/>
  <c r="BY262" i="7"/>
  <c r="BU263" i="7"/>
  <c r="BQ264" i="7"/>
  <c r="BY264" i="7"/>
  <c r="BU265" i="7"/>
  <c r="BQ266" i="7"/>
  <c r="BY266" i="7"/>
  <c r="BU267" i="7"/>
  <c r="BQ268" i="7"/>
  <c r="BY268" i="7"/>
  <c r="BU269" i="7"/>
  <c r="BQ270" i="7"/>
  <c r="BY270" i="7"/>
  <c r="BU271" i="7"/>
  <c r="BQ272" i="7"/>
  <c r="BY272" i="7"/>
  <c r="BU273" i="7"/>
  <c r="BQ274" i="7"/>
  <c r="BY274" i="7"/>
  <c r="BU275" i="7"/>
  <c r="BQ276" i="7"/>
  <c r="BY276" i="7"/>
  <c r="BU277" i="7"/>
  <c r="BQ278" i="7"/>
  <c r="BY278" i="7"/>
  <c r="BU279" i="7"/>
  <c r="BQ280" i="7"/>
  <c r="BY280" i="7"/>
  <c r="BU281" i="7"/>
  <c r="BQ282" i="7"/>
  <c r="BY282" i="7"/>
  <c r="BU283" i="7"/>
  <c r="BQ284" i="7"/>
  <c r="BY284" i="7"/>
  <c r="BU285" i="7"/>
  <c r="BQ286" i="7"/>
  <c r="BY286" i="7"/>
  <c r="BU287" i="7"/>
  <c r="BQ288" i="7"/>
  <c r="BY288" i="7"/>
  <c r="BU289" i="7"/>
  <c r="BQ290" i="7"/>
  <c r="BY290" i="7"/>
  <c r="BU291" i="7"/>
  <c r="BQ292" i="7"/>
  <c r="BY292" i="7"/>
  <c r="BU293" i="7"/>
  <c r="BQ294" i="7"/>
  <c r="BY294" i="7"/>
  <c r="BU295" i="7"/>
  <c r="BQ296" i="7"/>
  <c r="BY296" i="7"/>
  <c r="BU297" i="7"/>
  <c r="BQ298" i="7"/>
  <c r="BY298" i="7"/>
  <c r="BU299" i="7"/>
  <c r="BQ300" i="7"/>
  <c r="BY300" i="7"/>
  <c r="BU301" i="7"/>
  <c r="BQ302" i="7"/>
  <c r="BY302" i="7"/>
  <c r="BU303" i="7"/>
  <c r="BQ304" i="7"/>
  <c r="BY304" i="7"/>
  <c r="BU305" i="7"/>
  <c r="BQ306" i="7"/>
  <c r="BY306" i="7"/>
  <c r="BU307" i="7"/>
  <c r="BQ308" i="7"/>
  <c r="BY308" i="7"/>
  <c r="BU309" i="7"/>
  <c r="BQ310" i="7"/>
  <c r="BY310" i="7"/>
  <c r="BU311" i="7"/>
  <c r="BQ312" i="7"/>
  <c r="BY312" i="7"/>
  <c r="BU313" i="7"/>
  <c r="BQ314" i="7"/>
  <c r="BY314" i="7"/>
  <c r="BU315" i="7"/>
  <c r="BQ316" i="7"/>
  <c r="BY316" i="7"/>
  <c r="BU317" i="7"/>
  <c r="BQ318" i="7"/>
  <c r="BY318" i="7"/>
  <c r="BU319" i="7"/>
  <c r="BQ320" i="7"/>
  <c r="BY320" i="7"/>
  <c r="BU321" i="7"/>
  <c r="BQ322" i="7"/>
  <c r="BY322" i="7"/>
  <c r="BU323" i="7"/>
  <c r="BQ324" i="7"/>
  <c r="BY324" i="7"/>
  <c r="BU325" i="7"/>
  <c r="BQ326" i="7"/>
  <c r="BY326" i="7"/>
  <c r="BU327" i="7"/>
  <c r="BQ328" i="7"/>
  <c r="BY328" i="7"/>
  <c r="BU329" i="7"/>
  <c r="BQ330" i="7"/>
  <c r="BY330" i="7"/>
  <c r="BU331" i="7"/>
  <c r="BQ332" i="7"/>
  <c r="BY332" i="7"/>
  <c r="BU333" i="7"/>
  <c r="BQ334" i="7"/>
  <c r="BY334" i="7"/>
  <c r="BU335" i="7"/>
  <c r="BQ336" i="7"/>
  <c r="BY336" i="7"/>
  <c r="BU337" i="7"/>
  <c r="BQ338" i="7"/>
  <c r="BY338" i="7"/>
  <c r="BU339" i="7"/>
  <c r="BQ340" i="7"/>
  <c r="BY340" i="7"/>
  <c r="BU341" i="7"/>
  <c r="BQ342" i="7"/>
  <c r="BY342" i="7"/>
  <c r="BU343" i="7"/>
  <c r="BQ344" i="7"/>
  <c r="BY344" i="7"/>
  <c r="BU345" i="7"/>
  <c r="BQ346" i="7"/>
  <c r="BY346" i="7"/>
  <c r="BU347" i="7"/>
  <c r="BQ348" i="7"/>
  <c r="BY348" i="7"/>
  <c r="BU349" i="7"/>
  <c r="BQ350" i="7"/>
  <c r="BY350" i="7"/>
  <c r="BU351" i="7"/>
  <c r="BQ352" i="7"/>
  <c r="BY352" i="7"/>
  <c r="BU353" i="7"/>
  <c r="BQ354" i="7"/>
  <c r="BY354" i="7"/>
  <c r="BU355" i="7"/>
  <c r="BQ356" i="7"/>
  <c r="BY356" i="7"/>
  <c r="BU357" i="7"/>
  <c r="BQ358" i="7"/>
  <c r="BY358" i="7"/>
  <c r="BU359" i="7"/>
  <c r="BQ360" i="7"/>
  <c r="BY360" i="7"/>
  <c r="BU361" i="7"/>
  <c r="BQ362" i="7"/>
  <c r="BY362" i="7"/>
  <c r="BU363" i="7"/>
  <c r="BQ364" i="7"/>
  <c r="BY364" i="7"/>
  <c r="BU365" i="7"/>
  <c r="BQ366" i="7"/>
  <c r="BY366" i="7"/>
  <c r="BU367" i="7"/>
  <c r="BQ368" i="7"/>
  <c r="BY368" i="7"/>
  <c r="BU369" i="7"/>
  <c r="BQ370" i="7"/>
  <c r="BY370" i="7"/>
  <c r="BU371" i="7"/>
  <c r="BQ372" i="7"/>
  <c r="BY372" i="7"/>
  <c r="BU373" i="7"/>
  <c r="BQ374" i="7"/>
  <c r="BY374" i="7"/>
  <c r="BU375" i="7"/>
  <c r="BQ376" i="7"/>
  <c r="BY376" i="7"/>
  <c r="BU377" i="7"/>
  <c r="BQ378" i="7"/>
  <c r="BY378" i="7"/>
  <c r="BU379" i="7"/>
  <c r="BQ380" i="7"/>
  <c r="BY380" i="7"/>
  <c r="BU381" i="7"/>
  <c r="BQ382" i="7"/>
  <c r="BY382" i="7"/>
  <c r="BU383" i="7"/>
  <c r="BQ384" i="7"/>
  <c r="BY384" i="7"/>
  <c r="BU385" i="7"/>
  <c r="BQ386" i="7"/>
  <c r="BY386" i="7"/>
  <c r="BU387" i="7"/>
  <c r="BQ388" i="7"/>
  <c r="BY388" i="7"/>
  <c r="BU389" i="7"/>
  <c r="BQ390" i="7"/>
  <c r="BY390" i="7"/>
  <c r="BU391" i="7"/>
  <c r="BQ392" i="7"/>
  <c r="BY392" i="7"/>
  <c r="BU393" i="7"/>
  <c r="BQ394" i="7"/>
  <c r="BY394" i="7"/>
  <c r="BU395" i="7"/>
  <c r="BQ396" i="7"/>
  <c r="BY396" i="7"/>
  <c r="BU397" i="7"/>
  <c r="BQ398" i="7"/>
  <c r="BY398" i="7"/>
  <c r="BU399" i="7"/>
  <c r="BQ400" i="7"/>
  <c r="BY400" i="7"/>
  <c r="BU401" i="7"/>
  <c r="BQ402" i="7"/>
  <c r="BY402" i="7"/>
  <c r="BU403" i="7"/>
  <c r="BQ404" i="7"/>
  <c r="BY404" i="7"/>
  <c r="BU405" i="7"/>
  <c r="BQ406" i="7"/>
  <c r="BY406" i="7"/>
  <c r="BU407" i="7"/>
  <c r="BQ408" i="7"/>
  <c r="BY408" i="7"/>
  <c r="BU409" i="7"/>
  <c r="BQ410" i="7"/>
  <c r="BY410" i="7"/>
  <c r="BU411" i="7"/>
  <c r="BQ412" i="7"/>
  <c r="BY412" i="7"/>
  <c r="BU413" i="7"/>
  <c r="BQ414" i="7"/>
  <c r="BY414" i="7"/>
  <c r="BU415" i="7"/>
  <c r="BQ416" i="7"/>
  <c r="BY416" i="7"/>
  <c r="BU417" i="7"/>
  <c r="BQ418" i="7"/>
  <c r="BY418" i="7"/>
  <c r="BU419" i="7"/>
  <c r="BQ420" i="7"/>
  <c r="BY420" i="7"/>
  <c r="BU421" i="7"/>
  <c r="BQ422" i="7"/>
  <c r="BY422" i="7"/>
  <c r="BU423" i="7"/>
  <c r="BQ424" i="7"/>
  <c r="BY424" i="7"/>
  <c r="BU425" i="7"/>
  <c r="BQ426" i="7"/>
  <c r="BY426" i="7"/>
  <c r="BU427" i="7"/>
  <c r="BQ428" i="7"/>
  <c r="BY428" i="7"/>
  <c r="BU429" i="7"/>
  <c r="BQ430" i="7"/>
  <c r="BY430" i="7"/>
  <c r="BU431" i="7"/>
  <c r="BQ432" i="7"/>
  <c r="BY432" i="7"/>
  <c r="BU433" i="7"/>
  <c r="BQ434" i="7"/>
  <c r="BY434" i="7"/>
  <c r="BU435" i="7"/>
  <c r="BQ436" i="7"/>
  <c r="BY436" i="7"/>
  <c r="BU437" i="7"/>
  <c r="BQ438" i="7"/>
  <c r="BY438" i="7"/>
  <c r="BU439" i="7"/>
  <c r="BQ440" i="7"/>
  <c r="BY440" i="7"/>
  <c r="BU441" i="7"/>
  <c r="BQ442" i="7"/>
  <c r="BY442" i="7"/>
  <c r="BU443" i="7"/>
  <c r="BQ444" i="7"/>
  <c r="BY444" i="7"/>
  <c r="BQ431" i="7"/>
  <c r="BS433" i="7"/>
  <c r="CA434" i="7"/>
  <c r="BS436" i="7"/>
  <c r="BW437" i="7"/>
  <c r="CA438" i="7"/>
  <c r="BS440" i="7"/>
  <c r="BW441" i="7"/>
  <c r="CA442" i="7"/>
  <c r="BS444" i="7"/>
  <c r="BT445" i="7"/>
  <c r="BS446" i="7"/>
  <c r="BQ447" i="7"/>
  <c r="CA447" i="7"/>
  <c r="BW448" i="7"/>
  <c r="BS449" i="7"/>
  <c r="CA449" i="7"/>
  <c r="BW450" i="7"/>
  <c r="BS451" i="7"/>
  <c r="CA451" i="7"/>
  <c r="BW452" i="7"/>
  <c r="BS453" i="7"/>
  <c r="CA453" i="7"/>
  <c r="BW454" i="7"/>
  <c r="BS455" i="7"/>
  <c r="CA455" i="7"/>
  <c r="BW456" i="7"/>
  <c r="BS457" i="7"/>
  <c r="CA457" i="7"/>
  <c r="BW458" i="7"/>
  <c r="BS459" i="7"/>
  <c r="CA459" i="7"/>
  <c r="BW460" i="7"/>
  <c r="BS461" i="7"/>
  <c r="CA461" i="7"/>
  <c r="BW462" i="7"/>
  <c r="BS463" i="7"/>
  <c r="CA463" i="7"/>
  <c r="BW464" i="7"/>
  <c r="BS465" i="7"/>
  <c r="CA465" i="7"/>
  <c r="BW466" i="7"/>
  <c r="BS467" i="7"/>
  <c r="CA467" i="7"/>
  <c r="BW468" i="7"/>
  <c r="BS469" i="7"/>
  <c r="CA469" i="7"/>
  <c r="BW470" i="7"/>
  <c r="BS471" i="7"/>
  <c r="CA471" i="7"/>
  <c r="BW472" i="7"/>
  <c r="BS473" i="7"/>
  <c r="CA473" i="7"/>
  <c r="BW474" i="7"/>
  <c r="BS475" i="7"/>
  <c r="CA475" i="7"/>
  <c r="BW476" i="7"/>
  <c r="BS477" i="7"/>
  <c r="CA477" i="7"/>
  <c r="BW478" i="7"/>
  <c r="BS479" i="7"/>
  <c r="CA479" i="7"/>
  <c r="BW480" i="7"/>
  <c r="BS481" i="7"/>
  <c r="CA481" i="7"/>
  <c r="BW482" i="7"/>
  <c r="BS483" i="7"/>
  <c r="CA483" i="7"/>
  <c r="BW484" i="7"/>
  <c r="BS485" i="7"/>
  <c r="CA485" i="7"/>
  <c r="BW486" i="7"/>
  <c r="BS487" i="7"/>
  <c r="CA487" i="7"/>
  <c r="BW488" i="7"/>
  <c r="BS489" i="7"/>
  <c r="CA489" i="7"/>
  <c r="BW490" i="7"/>
  <c r="BT6" i="7"/>
  <c r="CB6" i="7"/>
  <c r="BJ25" i="7"/>
  <c r="BF26" i="7"/>
  <c r="BN26" i="7"/>
  <c r="BJ27" i="7"/>
  <c r="BF28" i="7"/>
  <c r="BN28" i="7"/>
  <c r="BJ29" i="7"/>
  <c r="BF30" i="7"/>
  <c r="BN30" i="7"/>
  <c r="BJ31" i="7"/>
  <c r="BF32" i="7"/>
  <c r="BN32" i="7"/>
  <c r="BJ33" i="7"/>
  <c r="BF34" i="7"/>
  <c r="BN34" i="7"/>
  <c r="BJ35" i="7"/>
  <c r="BF36" i="7"/>
  <c r="BN36" i="7"/>
  <c r="BJ37" i="7"/>
  <c r="BF38" i="7"/>
  <c r="BN38" i="7"/>
  <c r="BJ39" i="7"/>
  <c r="BF40" i="7"/>
  <c r="BN40" i="7"/>
  <c r="BJ41" i="7"/>
  <c r="BF42" i="7"/>
  <c r="BN42" i="7"/>
  <c r="BJ43" i="7"/>
  <c r="BF44" i="7"/>
  <c r="BN44" i="7"/>
  <c r="BJ45" i="7"/>
  <c r="BF46" i="7"/>
  <c r="BN46" i="7"/>
  <c r="BJ47" i="7"/>
  <c r="BF48" i="7"/>
  <c r="BN48" i="7"/>
  <c r="BJ49" i="7"/>
  <c r="BF50" i="7"/>
  <c r="BN50" i="7"/>
  <c r="BJ51" i="7"/>
  <c r="BF52" i="7"/>
  <c r="BN52" i="7"/>
  <c r="BJ53" i="7"/>
  <c r="BF54" i="7"/>
  <c r="BN54" i="7"/>
  <c r="BJ55" i="7"/>
  <c r="BF56" i="7"/>
  <c r="BN56" i="7"/>
  <c r="BJ57" i="7"/>
  <c r="BF58" i="7"/>
  <c r="BN58" i="7"/>
  <c r="BJ59" i="7"/>
  <c r="BF60" i="7"/>
  <c r="BN60" i="7"/>
  <c r="BJ61" i="7"/>
  <c r="BF62" i="7"/>
  <c r="BN62" i="7"/>
  <c r="BJ63" i="7"/>
  <c r="BF64" i="7"/>
  <c r="BN64" i="7"/>
  <c r="BJ65" i="7"/>
  <c r="BF66" i="7"/>
  <c r="BN66" i="7"/>
  <c r="BJ67" i="7"/>
  <c r="BF68" i="7"/>
  <c r="BN68" i="7"/>
  <c r="BJ69" i="7"/>
  <c r="BF70" i="7"/>
  <c r="BN70" i="7"/>
  <c r="BJ71" i="7"/>
  <c r="BF72" i="7"/>
  <c r="BN72" i="7"/>
  <c r="BJ73" i="7"/>
  <c r="BF74" i="7"/>
  <c r="BN74" i="7"/>
  <c r="BJ75" i="7"/>
  <c r="BF76" i="7"/>
  <c r="BN76" i="7"/>
  <c r="BJ77" i="7"/>
  <c r="BF78" i="7"/>
  <c r="BN78" i="7"/>
  <c r="BJ79" i="7"/>
  <c r="BF80" i="7"/>
  <c r="BN80" i="7"/>
  <c r="BJ81" i="7"/>
  <c r="BF82" i="7"/>
  <c r="BN82" i="7"/>
  <c r="BJ83" i="7"/>
  <c r="BF84" i="7"/>
  <c r="BN84" i="7"/>
  <c r="BJ85" i="7"/>
  <c r="BF86" i="7"/>
  <c r="BN86" i="7"/>
  <c r="BJ87" i="7"/>
  <c r="BF88" i="7"/>
  <c r="BN88" i="7"/>
  <c r="BJ89" i="7"/>
  <c r="BF90" i="7"/>
  <c r="BN90" i="7"/>
  <c r="BJ91" i="7"/>
  <c r="BF92" i="7"/>
  <c r="BN92" i="7"/>
  <c r="BJ93" i="7"/>
  <c r="BF94" i="7"/>
  <c r="BN94" i="7"/>
  <c r="BJ95" i="7"/>
  <c r="BF96" i="7"/>
  <c r="BN96" i="7"/>
  <c r="BJ97" i="7"/>
  <c r="BF98" i="7"/>
  <c r="BN98" i="7"/>
  <c r="BJ99" i="7"/>
  <c r="BF100" i="7"/>
  <c r="BN100" i="7"/>
  <c r="BJ101" i="7"/>
  <c r="BF102" i="7"/>
  <c r="BN102" i="7"/>
  <c r="BJ103" i="7"/>
  <c r="BF104" i="7"/>
  <c r="BN104" i="7"/>
  <c r="BJ105" i="7"/>
  <c r="BF106" i="7"/>
  <c r="BN106" i="7"/>
  <c r="BJ107" i="7"/>
  <c r="BF108" i="7"/>
  <c r="BN108" i="7"/>
  <c r="BJ109" i="7"/>
  <c r="BF110" i="7"/>
  <c r="BN110" i="7"/>
  <c r="BJ111" i="7"/>
  <c r="BF112" i="7"/>
  <c r="BN112" i="7"/>
  <c r="BJ113" i="7"/>
  <c r="BF114" i="7"/>
  <c r="BN114" i="7"/>
  <c r="BJ115" i="7"/>
  <c r="BF116" i="7"/>
  <c r="BN116" i="7"/>
  <c r="BJ117" i="7"/>
  <c r="BF118" i="7"/>
  <c r="BN118" i="7"/>
  <c r="BJ119" i="7"/>
  <c r="BF120" i="7"/>
  <c r="BN120" i="7"/>
  <c r="BJ121" i="7"/>
  <c r="BF122" i="7"/>
  <c r="BN122" i="7"/>
  <c r="BJ123" i="7"/>
  <c r="BF124" i="7"/>
  <c r="BN124" i="7"/>
  <c r="BJ125" i="7"/>
  <c r="BF126" i="7"/>
  <c r="BN126" i="7"/>
  <c r="BJ127" i="7"/>
  <c r="BF128" i="7"/>
  <c r="BN128" i="7"/>
  <c r="BJ129" i="7"/>
  <c r="BF130" i="7"/>
  <c r="BN130" i="7"/>
  <c r="BJ131" i="7"/>
  <c r="BF132" i="7"/>
  <c r="BN132" i="7"/>
  <c r="BJ133" i="7"/>
  <c r="BF134" i="7"/>
  <c r="BN134" i="7"/>
  <c r="BJ135" i="7"/>
  <c r="BF136" i="7"/>
  <c r="BN136" i="7"/>
  <c r="BJ137" i="7"/>
  <c r="BF138" i="7"/>
  <c r="BN138" i="7"/>
  <c r="BJ139" i="7"/>
  <c r="BF140" i="7"/>
  <c r="BN140" i="7"/>
  <c r="BJ141" i="7"/>
  <c r="BF142" i="7"/>
  <c r="BN142" i="7"/>
  <c r="BJ143" i="7"/>
  <c r="BF144" i="7"/>
  <c r="BN144" i="7"/>
  <c r="BJ145" i="7"/>
  <c r="BF146" i="7"/>
  <c r="BN146" i="7"/>
  <c r="BJ147" i="7"/>
  <c r="BF148" i="7"/>
  <c r="BN148" i="7"/>
  <c r="BJ149" i="7"/>
  <c r="BF150" i="7"/>
  <c r="BN150" i="7"/>
  <c r="BJ151" i="7"/>
  <c r="BF152" i="7"/>
  <c r="BN152" i="7"/>
  <c r="BJ153" i="7"/>
  <c r="BF154" i="7"/>
  <c r="BN154" i="7"/>
  <c r="BJ155" i="7"/>
  <c r="BF156" i="7"/>
  <c r="BN156" i="7"/>
  <c r="BJ157" i="7"/>
  <c r="BF158" i="7"/>
  <c r="BN158" i="7"/>
  <c r="BJ159" i="7"/>
  <c r="BF160" i="7"/>
  <c r="BN160" i="7"/>
  <c r="BJ161" i="7"/>
  <c r="BF162" i="7"/>
  <c r="BN162" i="7"/>
  <c r="BJ163" i="7"/>
  <c r="BF164" i="7"/>
  <c r="BN164" i="7"/>
  <c r="BJ165" i="7"/>
  <c r="BF166" i="7"/>
  <c r="BN166" i="7"/>
  <c r="BJ167" i="7"/>
  <c r="BF168" i="7"/>
  <c r="BN168" i="7"/>
  <c r="BJ169" i="7"/>
  <c r="BF170" i="7"/>
  <c r="BN170" i="7"/>
  <c r="CA426" i="7"/>
  <c r="BW431" i="7"/>
  <c r="BW433" i="7"/>
  <c r="CB434" i="7"/>
  <c r="BT436" i="7"/>
  <c r="BX437" i="7"/>
  <c r="CB438" i="7"/>
  <c r="BT440" i="7"/>
  <c r="BX441" i="7"/>
  <c r="CB442" i="7"/>
  <c r="BT444" i="7"/>
  <c r="BU445" i="7"/>
  <c r="BT446" i="7"/>
  <c r="BS447" i="7"/>
  <c r="CB447" i="7"/>
  <c r="BX448" i="7"/>
  <c r="BT449" i="7"/>
  <c r="CB449" i="7"/>
  <c r="BX450" i="7"/>
  <c r="BT451" i="7"/>
  <c r="CB451" i="7"/>
  <c r="BX452" i="7"/>
  <c r="BT453" i="7"/>
  <c r="CB453" i="7"/>
  <c r="BX454" i="7"/>
  <c r="BT455" i="7"/>
  <c r="CB455" i="7"/>
  <c r="BX456" i="7"/>
  <c r="BT457" i="7"/>
  <c r="CB457" i="7"/>
  <c r="BX458" i="7"/>
  <c r="BT459" i="7"/>
  <c r="CB459" i="7"/>
  <c r="BX460" i="7"/>
  <c r="BT461" i="7"/>
  <c r="CB461" i="7"/>
  <c r="BX462" i="7"/>
  <c r="BT463" i="7"/>
  <c r="CB463" i="7"/>
  <c r="BX464" i="7"/>
  <c r="BT465" i="7"/>
  <c r="CB465" i="7"/>
  <c r="BX466" i="7"/>
  <c r="BT467" i="7"/>
  <c r="CB467" i="7"/>
  <c r="BX468" i="7"/>
  <c r="BT469" i="7"/>
  <c r="CB469" i="7"/>
  <c r="BX470" i="7"/>
  <c r="BT471" i="7"/>
  <c r="CB471" i="7"/>
  <c r="BX472" i="7"/>
  <c r="BT473" i="7"/>
  <c r="CB473" i="7"/>
  <c r="BX474" i="7"/>
  <c r="BT475" i="7"/>
  <c r="CB475" i="7"/>
  <c r="BX476" i="7"/>
  <c r="BT477" i="7"/>
  <c r="CB477" i="7"/>
  <c r="BX478" i="7"/>
  <c r="BT479" i="7"/>
  <c r="CB479" i="7"/>
  <c r="BX480" i="7"/>
  <c r="BT481" i="7"/>
  <c r="CB481" i="7"/>
  <c r="BX482" i="7"/>
  <c r="BT483" i="7"/>
  <c r="CB483" i="7"/>
  <c r="BX484" i="7"/>
  <c r="BT485" i="7"/>
  <c r="CB485" i="7"/>
  <c r="BX486" i="7"/>
  <c r="BT487" i="7"/>
  <c r="CB487" i="7"/>
  <c r="BX488" i="7"/>
  <c r="BT489" i="7"/>
  <c r="CB489" i="7"/>
  <c r="BX490" i="7"/>
  <c r="BU6" i="7"/>
  <c r="BQ6" i="7"/>
  <c r="BK25" i="7"/>
  <c r="BG26" i="7"/>
  <c r="BO26" i="7"/>
  <c r="BK27" i="7"/>
  <c r="BG28" i="7"/>
  <c r="BO28" i="7"/>
  <c r="BK29" i="7"/>
  <c r="BG30" i="7"/>
  <c r="BO30" i="7"/>
  <c r="BK31" i="7"/>
  <c r="BG32" i="7"/>
  <c r="BO32" i="7"/>
  <c r="BK33" i="7"/>
  <c r="BG34" i="7"/>
  <c r="BO34" i="7"/>
  <c r="BK35" i="7"/>
  <c r="BG36" i="7"/>
  <c r="BO36" i="7"/>
  <c r="BK37" i="7"/>
  <c r="BG38" i="7"/>
  <c r="BO38" i="7"/>
  <c r="BK39" i="7"/>
  <c r="BG40" i="7"/>
  <c r="BO40" i="7"/>
  <c r="BK41" i="7"/>
  <c r="BG42" i="7"/>
  <c r="BO42" i="7"/>
  <c r="BK43" i="7"/>
  <c r="BG44" i="7"/>
  <c r="BO44" i="7"/>
  <c r="BK45" i="7"/>
  <c r="BG46" i="7"/>
  <c r="BO46" i="7"/>
  <c r="BK47" i="7"/>
  <c r="BG48" i="7"/>
  <c r="BO48" i="7"/>
  <c r="BK49" i="7"/>
  <c r="BG50" i="7"/>
  <c r="BO50" i="7"/>
  <c r="BK51" i="7"/>
  <c r="BG52" i="7"/>
  <c r="BO52" i="7"/>
  <c r="BK53" i="7"/>
  <c r="BG54" i="7"/>
  <c r="BO54" i="7"/>
  <c r="BK55" i="7"/>
  <c r="BG56" i="7"/>
  <c r="BO56" i="7"/>
  <c r="BK57" i="7"/>
  <c r="BG58" i="7"/>
  <c r="BO58" i="7"/>
  <c r="BK59" i="7"/>
  <c r="BG60" i="7"/>
  <c r="BO60" i="7"/>
  <c r="BK61" i="7"/>
  <c r="BG62" i="7"/>
  <c r="BO62" i="7"/>
  <c r="BK63" i="7"/>
  <c r="BG64" i="7"/>
  <c r="BO64" i="7"/>
  <c r="BK65" i="7"/>
  <c r="BG66" i="7"/>
  <c r="BO66" i="7"/>
  <c r="BK67" i="7"/>
  <c r="BG68" i="7"/>
  <c r="BO68" i="7"/>
  <c r="BK69" i="7"/>
  <c r="BG70" i="7"/>
  <c r="BO70" i="7"/>
  <c r="BK71" i="7"/>
  <c r="BG72" i="7"/>
  <c r="BO72" i="7"/>
  <c r="BK73" i="7"/>
  <c r="BG74" i="7"/>
  <c r="BO74" i="7"/>
  <c r="BK75" i="7"/>
  <c r="BG76" i="7"/>
  <c r="BO76" i="7"/>
  <c r="BK77" i="7"/>
  <c r="BG78" i="7"/>
  <c r="BO78" i="7"/>
  <c r="BK79" i="7"/>
  <c r="BG80" i="7"/>
  <c r="BO80" i="7"/>
  <c r="BK81" i="7"/>
  <c r="BG82" i="7"/>
  <c r="BO82" i="7"/>
  <c r="BK83" i="7"/>
  <c r="BG84" i="7"/>
  <c r="BO84" i="7"/>
  <c r="BK85" i="7"/>
  <c r="BG86" i="7"/>
  <c r="BO86" i="7"/>
  <c r="BK87" i="7"/>
  <c r="BG88" i="7"/>
  <c r="BO88" i="7"/>
  <c r="BK89" i="7"/>
  <c r="BG90" i="7"/>
  <c r="BO90" i="7"/>
  <c r="BK91" i="7"/>
  <c r="BG92" i="7"/>
  <c r="BO92" i="7"/>
  <c r="BK93" i="7"/>
  <c r="BG94" i="7"/>
  <c r="BO94" i="7"/>
  <c r="BK95" i="7"/>
  <c r="BG96" i="7"/>
  <c r="BO96" i="7"/>
  <c r="BK97" i="7"/>
  <c r="BG98" i="7"/>
  <c r="BO98" i="7"/>
  <c r="BK99" i="7"/>
  <c r="BG100" i="7"/>
  <c r="BO100" i="7"/>
  <c r="BK101" i="7"/>
  <c r="BG102" i="7"/>
  <c r="BO102" i="7"/>
  <c r="BK103" i="7"/>
  <c r="BG104" i="7"/>
  <c r="BO104" i="7"/>
  <c r="BK105" i="7"/>
  <c r="BG106" i="7"/>
  <c r="BO106" i="7"/>
  <c r="BK107" i="7"/>
  <c r="BG108" i="7"/>
  <c r="BO108" i="7"/>
  <c r="BK109" i="7"/>
  <c r="BG110" i="7"/>
  <c r="BO110" i="7"/>
  <c r="BK111" i="7"/>
  <c r="BG112" i="7"/>
  <c r="BO112" i="7"/>
  <c r="BK113" i="7"/>
  <c r="BG114" i="7"/>
  <c r="BO114" i="7"/>
  <c r="BK115" i="7"/>
  <c r="BG116" i="7"/>
  <c r="BO116" i="7"/>
  <c r="BK117" i="7"/>
  <c r="BG118" i="7"/>
  <c r="BO118" i="7"/>
  <c r="BK119" i="7"/>
  <c r="BG120" i="7"/>
  <c r="BO120" i="7"/>
  <c r="BK121" i="7"/>
  <c r="BG122" i="7"/>
  <c r="BO122" i="7"/>
  <c r="BK123" i="7"/>
  <c r="BG124" i="7"/>
  <c r="BO124" i="7"/>
  <c r="BK125" i="7"/>
  <c r="BG126" i="7"/>
  <c r="BO126" i="7"/>
  <c r="BK127" i="7"/>
  <c r="BG128" i="7"/>
  <c r="BO128" i="7"/>
  <c r="BK129" i="7"/>
  <c r="BG130" i="7"/>
  <c r="BO130" i="7"/>
  <c r="BK131" i="7"/>
  <c r="BG132" i="7"/>
  <c r="BO132" i="7"/>
  <c r="BK133" i="7"/>
  <c r="BG134" i="7"/>
  <c r="BO134" i="7"/>
  <c r="BK135" i="7"/>
  <c r="BG136" i="7"/>
  <c r="BO136" i="7"/>
  <c r="BK137" i="7"/>
  <c r="BG138" i="7"/>
  <c r="BO138" i="7"/>
  <c r="BK139" i="7"/>
  <c r="BG140" i="7"/>
  <c r="BO140" i="7"/>
  <c r="BK141" i="7"/>
  <c r="BG142" i="7"/>
  <c r="BO142" i="7"/>
  <c r="BK143" i="7"/>
  <c r="BG144" i="7"/>
  <c r="BO144" i="7"/>
  <c r="BK145" i="7"/>
  <c r="BG146" i="7"/>
  <c r="BO146" i="7"/>
  <c r="BK147" i="7"/>
  <c r="BG148" i="7"/>
  <c r="BO148" i="7"/>
  <c r="BK149" i="7"/>
  <c r="BG150" i="7"/>
  <c r="BO150" i="7"/>
  <c r="BK151" i="7"/>
  <c r="BG152" i="7"/>
  <c r="BO152" i="7"/>
  <c r="BK153" i="7"/>
  <c r="BG154" i="7"/>
  <c r="BO154" i="7"/>
  <c r="BK155" i="7"/>
  <c r="BG156" i="7"/>
  <c r="BO156" i="7"/>
  <c r="BK157" i="7"/>
  <c r="BG158" i="7"/>
  <c r="BO158" i="7"/>
  <c r="BK159" i="7"/>
  <c r="BG160" i="7"/>
  <c r="BO160" i="7"/>
  <c r="BK161" i="7"/>
  <c r="BG162" i="7"/>
  <c r="BO162" i="7"/>
  <c r="BK163" i="7"/>
  <c r="BG164" i="7"/>
  <c r="BO164" i="7"/>
  <c r="BK165" i="7"/>
  <c r="BG166" i="7"/>
  <c r="BO166" i="7"/>
  <c r="BK167" i="7"/>
  <c r="BG168" i="7"/>
  <c r="BO168" i="7"/>
  <c r="BK169" i="7"/>
  <c r="BG170" i="7"/>
  <c r="BO170" i="7"/>
  <c r="BK171" i="7"/>
  <c r="BG172" i="7"/>
  <c r="BO172" i="7"/>
  <c r="BK173" i="7"/>
  <c r="BG174" i="7"/>
  <c r="BO174" i="7"/>
  <c r="BK175" i="7"/>
  <c r="BG176" i="7"/>
  <c r="BO176" i="7"/>
  <c r="BK177" i="7"/>
  <c r="BG178" i="7"/>
  <c r="BO178" i="7"/>
  <c r="BK179" i="7"/>
  <c r="BG180" i="7"/>
  <c r="BO180" i="7"/>
  <c r="BK181" i="7"/>
  <c r="BG182" i="7"/>
  <c r="BO182" i="7"/>
  <c r="BK183" i="7"/>
  <c r="BG184" i="7"/>
  <c r="BO184" i="7"/>
  <c r="BK185" i="7"/>
  <c r="BG186" i="7"/>
  <c r="BO186" i="7"/>
  <c r="BK187" i="7"/>
  <c r="BG188" i="7"/>
  <c r="BO188" i="7"/>
  <c r="BK189" i="7"/>
  <c r="BG190" i="7"/>
  <c r="BO190" i="7"/>
  <c r="BK191" i="7"/>
  <c r="BG192" i="7"/>
  <c r="BO192" i="7"/>
  <c r="BK193" i="7"/>
  <c r="BG194" i="7"/>
  <c r="BO194" i="7"/>
  <c r="BK195" i="7"/>
  <c r="BG196" i="7"/>
  <c r="BO196" i="7"/>
  <c r="BK197" i="7"/>
  <c r="BW427" i="7"/>
  <c r="BY431" i="7"/>
  <c r="BY433" i="7"/>
  <c r="BQ435" i="7"/>
  <c r="BU436" i="7"/>
  <c r="BY437" i="7"/>
  <c r="BQ439" i="7"/>
  <c r="BU440" i="7"/>
  <c r="BY441" i="7"/>
  <c r="BQ443" i="7"/>
  <c r="BU444" i="7"/>
  <c r="BW445" i="7"/>
  <c r="BU446" i="7"/>
  <c r="BT447" i="7"/>
  <c r="BQ448" i="7"/>
  <c r="BY448" i="7"/>
  <c r="BU449" i="7"/>
  <c r="BQ450" i="7"/>
  <c r="BY450" i="7"/>
  <c r="BU451" i="7"/>
  <c r="BQ452" i="7"/>
  <c r="BY452" i="7"/>
  <c r="BU453" i="7"/>
  <c r="BQ454" i="7"/>
  <c r="BY454" i="7"/>
  <c r="BU455" i="7"/>
  <c r="BQ456" i="7"/>
  <c r="BY456" i="7"/>
  <c r="BU457" i="7"/>
  <c r="BQ458" i="7"/>
  <c r="BY458" i="7"/>
  <c r="BU459" i="7"/>
  <c r="BQ460" i="7"/>
  <c r="BY460" i="7"/>
  <c r="BU461" i="7"/>
  <c r="BQ462" i="7"/>
  <c r="BY462" i="7"/>
  <c r="BU463" i="7"/>
  <c r="BQ464" i="7"/>
  <c r="BY464" i="7"/>
  <c r="BU465" i="7"/>
  <c r="BQ466" i="7"/>
  <c r="BY466" i="7"/>
  <c r="BU467" i="7"/>
  <c r="BQ468" i="7"/>
  <c r="BY468" i="7"/>
  <c r="BU469" i="7"/>
  <c r="BQ470" i="7"/>
  <c r="BY470" i="7"/>
  <c r="BU471" i="7"/>
  <c r="BQ472" i="7"/>
  <c r="BY472" i="7"/>
  <c r="BU473" i="7"/>
  <c r="BQ474" i="7"/>
  <c r="BY474" i="7"/>
  <c r="BU475" i="7"/>
  <c r="BQ476" i="7"/>
  <c r="BY476" i="7"/>
  <c r="BU477" i="7"/>
  <c r="BQ478" i="7"/>
  <c r="BY478" i="7"/>
  <c r="BU479" i="7"/>
  <c r="BQ480" i="7"/>
  <c r="BY480" i="7"/>
  <c r="BU481" i="7"/>
  <c r="BQ482" i="7"/>
  <c r="BY482" i="7"/>
  <c r="BU483" i="7"/>
  <c r="BQ484" i="7"/>
  <c r="BY484" i="7"/>
  <c r="BU485" i="7"/>
  <c r="BQ486" i="7"/>
  <c r="BY486" i="7"/>
  <c r="BU487" i="7"/>
  <c r="BQ488" i="7"/>
  <c r="BY488" i="7"/>
  <c r="BU489" i="7"/>
  <c r="BQ490" i="7"/>
  <c r="BY490" i="7"/>
  <c r="BV6" i="7"/>
  <c r="BD25" i="7"/>
  <c r="BL25" i="7"/>
  <c r="BH26" i="7"/>
  <c r="BD27" i="7"/>
  <c r="BL27" i="7"/>
  <c r="BH28" i="7"/>
  <c r="BD29" i="7"/>
  <c r="BL29" i="7"/>
  <c r="BH30" i="7"/>
  <c r="BD31" i="7"/>
  <c r="BL31" i="7"/>
  <c r="BH32" i="7"/>
  <c r="BD33" i="7"/>
  <c r="BL33" i="7"/>
  <c r="BH34" i="7"/>
  <c r="BD35" i="7"/>
  <c r="BL35" i="7"/>
  <c r="BH36" i="7"/>
  <c r="BD37" i="7"/>
  <c r="BL37" i="7"/>
  <c r="BH38" i="7"/>
  <c r="BD39" i="7"/>
  <c r="BL39" i="7"/>
  <c r="BH40" i="7"/>
  <c r="BD41" i="7"/>
  <c r="BL41" i="7"/>
  <c r="BH42" i="7"/>
  <c r="BD43" i="7"/>
  <c r="BL43" i="7"/>
  <c r="BH44" i="7"/>
  <c r="BD45" i="7"/>
  <c r="BL45" i="7"/>
  <c r="BH46" i="7"/>
  <c r="BD47" i="7"/>
  <c r="BL47" i="7"/>
  <c r="BH48" i="7"/>
  <c r="BD49" i="7"/>
  <c r="BL49" i="7"/>
  <c r="BH50" i="7"/>
  <c r="BD51" i="7"/>
  <c r="BL51" i="7"/>
  <c r="BH52" i="7"/>
  <c r="BD53" i="7"/>
  <c r="BL53" i="7"/>
  <c r="BH54" i="7"/>
  <c r="BD55" i="7"/>
  <c r="BL55" i="7"/>
  <c r="BH56" i="7"/>
  <c r="BD57" i="7"/>
  <c r="BL57" i="7"/>
  <c r="BH58" i="7"/>
  <c r="BD59" i="7"/>
  <c r="BL59" i="7"/>
  <c r="BH60" i="7"/>
  <c r="BD61" i="7"/>
  <c r="BL61" i="7"/>
  <c r="BH62" i="7"/>
  <c r="BD63" i="7"/>
  <c r="BL63" i="7"/>
  <c r="BH64" i="7"/>
  <c r="BD65" i="7"/>
  <c r="BL65" i="7"/>
  <c r="BH66" i="7"/>
  <c r="BD67" i="7"/>
  <c r="BL67" i="7"/>
  <c r="BH68" i="7"/>
  <c r="BD69" i="7"/>
  <c r="BL69" i="7"/>
  <c r="BH70" i="7"/>
  <c r="BD71" i="7"/>
  <c r="BL71" i="7"/>
  <c r="BH72" i="7"/>
  <c r="BD73" i="7"/>
  <c r="BL73" i="7"/>
  <c r="BH74" i="7"/>
  <c r="BD75" i="7"/>
  <c r="BL75" i="7"/>
  <c r="BH76" i="7"/>
  <c r="BD77" i="7"/>
  <c r="BL77" i="7"/>
  <c r="BH78" i="7"/>
  <c r="BD79" i="7"/>
  <c r="BL79" i="7"/>
  <c r="BH80" i="7"/>
  <c r="BD81" i="7"/>
  <c r="BL81" i="7"/>
  <c r="BH82" i="7"/>
  <c r="BD83" i="7"/>
  <c r="BL83" i="7"/>
  <c r="BH84" i="7"/>
  <c r="BD85" i="7"/>
  <c r="BL85" i="7"/>
  <c r="BH86" i="7"/>
  <c r="BD87" i="7"/>
  <c r="BL87" i="7"/>
  <c r="BH88" i="7"/>
  <c r="BD89" i="7"/>
  <c r="BL89" i="7"/>
  <c r="BH90" i="7"/>
  <c r="BD91" i="7"/>
  <c r="BL91" i="7"/>
  <c r="BH92" i="7"/>
  <c r="BD93" i="7"/>
  <c r="BL93" i="7"/>
  <c r="BH94" i="7"/>
  <c r="BD95" i="7"/>
  <c r="BL95" i="7"/>
  <c r="BH96" i="7"/>
  <c r="BD97" i="7"/>
  <c r="BL97" i="7"/>
  <c r="BH98" i="7"/>
  <c r="BD99" i="7"/>
  <c r="BL99" i="7"/>
  <c r="BH100" i="7"/>
  <c r="BD101" i="7"/>
  <c r="BL101" i="7"/>
  <c r="BH102" i="7"/>
  <c r="BD103" i="7"/>
  <c r="BL103" i="7"/>
  <c r="BH104" i="7"/>
  <c r="BD105" i="7"/>
  <c r="BL105" i="7"/>
  <c r="BH106" i="7"/>
  <c r="BD107" i="7"/>
  <c r="BL107" i="7"/>
  <c r="BH108" i="7"/>
  <c r="BD109" i="7"/>
  <c r="BL109" i="7"/>
  <c r="BH110" i="7"/>
  <c r="BD111" i="7"/>
  <c r="BL111" i="7"/>
  <c r="BH112" i="7"/>
  <c r="BD113" i="7"/>
  <c r="BL113" i="7"/>
  <c r="BH114" i="7"/>
  <c r="BD115" i="7"/>
  <c r="BL115" i="7"/>
  <c r="BH116" i="7"/>
  <c r="BD117" i="7"/>
  <c r="BL117" i="7"/>
  <c r="BH118" i="7"/>
  <c r="BD119" i="7"/>
  <c r="BL119" i="7"/>
  <c r="BH120" i="7"/>
  <c r="BD121" i="7"/>
  <c r="BL121" i="7"/>
  <c r="BH122" i="7"/>
  <c r="BD123" i="7"/>
  <c r="BL123" i="7"/>
  <c r="BH124" i="7"/>
  <c r="BD125" i="7"/>
  <c r="BL125" i="7"/>
  <c r="BH126" i="7"/>
  <c r="BD127" i="7"/>
  <c r="BL127" i="7"/>
  <c r="BH128" i="7"/>
  <c r="BD129" i="7"/>
  <c r="BL129" i="7"/>
  <c r="BH130" i="7"/>
  <c r="BD131" i="7"/>
  <c r="BL131" i="7"/>
  <c r="BH132" i="7"/>
  <c r="BD133" i="7"/>
  <c r="BL133" i="7"/>
  <c r="BH134" i="7"/>
  <c r="BD135" i="7"/>
  <c r="BL135" i="7"/>
  <c r="BH136" i="7"/>
  <c r="BD137" i="7"/>
  <c r="BL137" i="7"/>
  <c r="BH138" i="7"/>
  <c r="BD139" i="7"/>
  <c r="BL139" i="7"/>
  <c r="BH140" i="7"/>
  <c r="BD141" i="7"/>
  <c r="BL141" i="7"/>
  <c r="BH142" i="7"/>
  <c r="BD143" i="7"/>
  <c r="BL143" i="7"/>
  <c r="BH144" i="7"/>
  <c r="BD145" i="7"/>
  <c r="BL145" i="7"/>
  <c r="BH146" i="7"/>
  <c r="BD147" i="7"/>
  <c r="BL147" i="7"/>
  <c r="BH148" i="7"/>
  <c r="BD149" i="7"/>
  <c r="BL149" i="7"/>
  <c r="BH150" i="7"/>
  <c r="BD151" i="7"/>
  <c r="BL151" i="7"/>
  <c r="BH152" i="7"/>
  <c r="BD153" i="7"/>
  <c r="BL153" i="7"/>
  <c r="BH154" i="7"/>
  <c r="BD155" i="7"/>
  <c r="BS428" i="7"/>
  <c r="BS432" i="7"/>
  <c r="CA433" i="7"/>
  <c r="BS435" i="7"/>
  <c r="BW436" i="7"/>
  <c r="CA437" i="7"/>
  <c r="BS439" i="7"/>
  <c r="BW440" i="7"/>
  <c r="CA441" i="7"/>
  <c r="BS443" i="7"/>
  <c r="BW444" i="7"/>
  <c r="BX445" i="7"/>
  <c r="BW446" i="7"/>
  <c r="BU447" i="7"/>
  <c r="BR448" i="7"/>
  <c r="BZ448" i="7"/>
  <c r="BV449" i="7"/>
  <c r="BR450" i="7"/>
  <c r="BZ450" i="7"/>
  <c r="BV451" i="7"/>
  <c r="BR452" i="7"/>
  <c r="BZ452" i="7"/>
  <c r="BV453" i="7"/>
  <c r="BR454" i="7"/>
  <c r="BZ454" i="7"/>
  <c r="BV455" i="7"/>
  <c r="BR456" i="7"/>
  <c r="BZ456" i="7"/>
  <c r="BV457" i="7"/>
  <c r="BR458" i="7"/>
  <c r="BZ458" i="7"/>
  <c r="BV459" i="7"/>
  <c r="BR460" i="7"/>
  <c r="BZ460" i="7"/>
  <c r="BV461" i="7"/>
  <c r="BR462" i="7"/>
  <c r="BZ462" i="7"/>
  <c r="BV463" i="7"/>
  <c r="BR464" i="7"/>
  <c r="BZ464" i="7"/>
  <c r="BV465" i="7"/>
  <c r="BR466" i="7"/>
  <c r="BZ466" i="7"/>
  <c r="BV467" i="7"/>
  <c r="BR468" i="7"/>
  <c r="BZ468" i="7"/>
  <c r="BV469" i="7"/>
  <c r="BR470" i="7"/>
  <c r="BZ470" i="7"/>
  <c r="BV471" i="7"/>
  <c r="BR472" i="7"/>
  <c r="BZ472" i="7"/>
  <c r="BV473" i="7"/>
  <c r="BR474" i="7"/>
  <c r="BZ474" i="7"/>
  <c r="BV475" i="7"/>
  <c r="BR476" i="7"/>
  <c r="BZ476" i="7"/>
  <c r="BV477" i="7"/>
  <c r="BR478" i="7"/>
  <c r="BZ478" i="7"/>
  <c r="BV479" i="7"/>
  <c r="BR480" i="7"/>
  <c r="BZ480" i="7"/>
  <c r="BV481" i="7"/>
  <c r="BR482" i="7"/>
  <c r="BZ482" i="7"/>
  <c r="BV483" i="7"/>
  <c r="BR484" i="7"/>
  <c r="BZ484" i="7"/>
  <c r="BV485" i="7"/>
  <c r="BR486" i="7"/>
  <c r="BZ486" i="7"/>
  <c r="BV487" i="7"/>
  <c r="BR488" i="7"/>
  <c r="BZ488" i="7"/>
  <c r="BV489" i="7"/>
  <c r="BR490" i="7"/>
  <c r="BZ490" i="7"/>
  <c r="BW6" i="7"/>
  <c r="BE25" i="7"/>
  <c r="BM25" i="7"/>
  <c r="BI26" i="7"/>
  <c r="BE27" i="7"/>
  <c r="BM27" i="7"/>
  <c r="BI28" i="7"/>
  <c r="BE29" i="7"/>
  <c r="BM29" i="7"/>
  <c r="BI30" i="7"/>
  <c r="BE31" i="7"/>
  <c r="BM31" i="7"/>
  <c r="BI32" i="7"/>
  <c r="BE33" i="7"/>
  <c r="BM33" i="7"/>
  <c r="BI34" i="7"/>
  <c r="BE35" i="7"/>
  <c r="BM35" i="7"/>
  <c r="BI36" i="7"/>
  <c r="BE37" i="7"/>
  <c r="BM37" i="7"/>
  <c r="BI38" i="7"/>
  <c r="BE39" i="7"/>
  <c r="BM39" i="7"/>
  <c r="BI40" i="7"/>
  <c r="BE41" i="7"/>
  <c r="BM41" i="7"/>
  <c r="BI42" i="7"/>
  <c r="BE43" i="7"/>
  <c r="BM43" i="7"/>
  <c r="BI44" i="7"/>
  <c r="BE45" i="7"/>
  <c r="BM45" i="7"/>
  <c r="BI46" i="7"/>
  <c r="BE47" i="7"/>
  <c r="BM47" i="7"/>
  <c r="BI48" i="7"/>
  <c r="BE49" i="7"/>
  <c r="BM49" i="7"/>
  <c r="BI50" i="7"/>
  <c r="BE51" i="7"/>
  <c r="BM51" i="7"/>
  <c r="BI52" i="7"/>
  <c r="BE53" i="7"/>
  <c r="BM53" i="7"/>
  <c r="BI54" i="7"/>
  <c r="BE55" i="7"/>
  <c r="BM55" i="7"/>
  <c r="BI56" i="7"/>
  <c r="BE57" i="7"/>
  <c r="BM57" i="7"/>
  <c r="BI58" i="7"/>
  <c r="BE59" i="7"/>
  <c r="BM59" i="7"/>
  <c r="BI60" i="7"/>
  <c r="BE61" i="7"/>
  <c r="BM61" i="7"/>
  <c r="BI62" i="7"/>
  <c r="BE63" i="7"/>
  <c r="BM63" i="7"/>
  <c r="BI64" i="7"/>
  <c r="BE65" i="7"/>
  <c r="BM65" i="7"/>
  <c r="BI66" i="7"/>
  <c r="BE67" i="7"/>
  <c r="BM67" i="7"/>
  <c r="BI68" i="7"/>
  <c r="BE69" i="7"/>
  <c r="BM69" i="7"/>
  <c r="BI70" i="7"/>
  <c r="BE71" i="7"/>
  <c r="BM71" i="7"/>
  <c r="BI72" i="7"/>
  <c r="BE73" i="7"/>
  <c r="BM73" i="7"/>
  <c r="BI74" i="7"/>
  <c r="BE75" i="7"/>
  <c r="BM75" i="7"/>
  <c r="BI76" i="7"/>
  <c r="BE77" i="7"/>
  <c r="BM77" i="7"/>
  <c r="BI78" i="7"/>
  <c r="BE79" i="7"/>
  <c r="BM79" i="7"/>
  <c r="BI80" i="7"/>
  <c r="BE81" i="7"/>
  <c r="BM81" i="7"/>
  <c r="BI82" i="7"/>
  <c r="BE83" i="7"/>
  <c r="BM83" i="7"/>
  <c r="BI84" i="7"/>
  <c r="BE85" i="7"/>
  <c r="BM85" i="7"/>
  <c r="BI86" i="7"/>
  <c r="BE87" i="7"/>
  <c r="BM87" i="7"/>
  <c r="BI88" i="7"/>
  <c r="BE89" i="7"/>
  <c r="BM89" i="7"/>
  <c r="BI90" i="7"/>
  <c r="BE91" i="7"/>
  <c r="BM91" i="7"/>
  <c r="BI92" i="7"/>
  <c r="BE93" i="7"/>
  <c r="BM93" i="7"/>
  <c r="BI94" i="7"/>
  <c r="BE95" i="7"/>
  <c r="BM95" i="7"/>
  <c r="BI96" i="7"/>
  <c r="BE97" i="7"/>
  <c r="BM97" i="7"/>
  <c r="BI98" i="7"/>
  <c r="BE99" i="7"/>
  <c r="BM99" i="7"/>
  <c r="BI100" i="7"/>
  <c r="BE101" i="7"/>
  <c r="BM101" i="7"/>
  <c r="BI102" i="7"/>
  <c r="BE103" i="7"/>
  <c r="BM103" i="7"/>
  <c r="BI104" i="7"/>
  <c r="BE105" i="7"/>
  <c r="BM105" i="7"/>
  <c r="BI106" i="7"/>
  <c r="BE107" i="7"/>
  <c r="BM107" i="7"/>
  <c r="BI108" i="7"/>
  <c r="BE109" i="7"/>
  <c r="BM109" i="7"/>
  <c r="BI110" i="7"/>
  <c r="BE111" i="7"/>
  <c r="BM111" i="7"/>
  <c r="BI112" i="7"/>
  <c r="BE113" i="7"/>
  <c r="BM113" i="7"/>
  <c r="BI114" i="7"/>
  <c r="BE115" i="7"/>
  <c r="BM115" i="7"/>
  <c r="BI116" i="7"/>
  <c r="BE117" i="7"/>
  <c r="BM117" i="7"/>
  <c r="BI118" i="7"/>
  <c r="BE119" i="7"/>
  <c r="BM119" i="7"/>
  <c r="BI120" i="7"/>
  <c r="BE121" i="7"/>
  <c r="BM121" i="7"/>
  <c r="BI122" i="7"/>
  <c r="BE123" i="7"/>
  <c r="BM123" i="7"/>
  <c r="BI124" i="7"/>
  <c r="BE125" i="7"/>
  <c r="BM125" i="7"/>
  <c r="BI126" i="7"/>
  <c r="BE127" i="7"/>
  <c r="BM127" i="7"/>
  <c r="BI128" i="7"/>
  <c r="BE129" i="7"/>
  <c r="BM129" i="7"/>
  <c r="BI130" i="7"/>
  <c r="BE131" i="7"/>
  <c r="BM131" i="7"/>
  <c r="BI132" i="7"/>
  <c r="BE133" i="7"/>
  <c r="BM133" i="7"/>
  <c r="BI134" i="7"/>
  <c r="BE135" i="7"/>
  <c r="BM135" i="7"/>
  <c r="BI136" i="7"/>
  <c r="BE137" i="7"/>
  <c r="BM137" i="7"/>
  <c r="BI138" i="7"/>
  <c r="BE139" i="7"/>
  <c r="BM139" i="7"/>
  <c r="BI140" i="7"/>
  <c r="BE141" i="7"/>
  <c r="BM141" i="7"/>
  <c r="BI142" i="7"/>
  <c r="BE143" i="7"/>
  <c r="BM143" i="7"/>
  <c r="BI144" i="7"/>
  <c r="BE145" i="7"/>
  <c r="BM145" i="7"/>
  <c r="BI146" i="7"/>
  <c r="BE147" i="7"/>
  <c r="BM147" i="7"/>
  <c r="BI148" i="7"/>
  <c r="BE149" i="7"/>
  <c r="BM149" i="7"/>
  <c r="BI150" i="7"/>
  <c r="BE151" i="7"/>
  <c r="BM151" i="7"/>
  <c r="BI152" i="7"/>
  <c r="BE153" i="7"/>
  <c r="BM153" i="7"/>
  <c r="BI154" i="7"/>
  <c r="BE155" i="7"/>
  <c r="BM155" i="7"/>
  <c r="BI156" i="7"/>
  <c r="BE157" i="7"/>
  <c r="BM157" i="7"/>
  <c r="BI158" i="7"/>
  <c r="BE159" i="7"/>
  <c r="BM159" i="7"/>
  <c r="BI160" i="7"/>
  <c r="BE161" i="7"/>
  <c r="BM161" i="7"/>
  <c r="BI162" i="7"/>
  <c r="BE163" i="7"/>
  <c r="BM163" i="7"/>
  <c r="BI164" i="7"/>
  <c r="BE165" i="7"/>
  <c r="BM165" i="7"/>
  <c r="BI166" i="7"/>
  <c r="BE167" i="7"/>
  <c r="CA428" i="7"/>
  <c r="BU432" i="7"/>
  <c r="BS434" i="7"/>
  <c r="BW435" i="7"/>
  <c r="CA436" i="7"/>
  <c r="BS438" i="7"/>
  <c r="BW439" i="7"/>
  <c r="CA440" i="7"/>
  <c r="BS442" i="7"/>
  <c r="BW443" i="7"/>
  <c r="CA444" i="7"/>
  <c r="BY445" i="7"/>
  <c r="BX446" i="7"/>
  <c r="BW447" i="7"/>
  <c r="BS448" i="7"/>
  <c r="CA448" i="7"/>
  <c r="BW449" i="7"/>
  <c r="BS450" i="7"/>
  <c r="CA450" i="7"/>
  <c r="BW451" i="7"/>
  <c r="BS452" i="7"/>
  <c r="CA452" i="7"/>
  <c r="BW453" i="7"/>
  <c r="BS454" i="7"/>
  <c r="CA454" i="7"/>
  <c r="BW455" i="7"/>
  <c r="BS456" i="7"/>
  <c r="CA456" i="7"/>
  <c r="BW457" i="7"/>
  <c r="BS458" i="7"/>
  <c r="CA458" i="7"/>
  <c r="BW459" i="7"/>
  <c r="BS460" i="7"/>
  <c r="CA460" i="7"/>
  <c r="BW461" i="7"/>
  <c r="BS462" i="7"/>
  <c r="CA462" i="7"/>
  <c r="BW463" i="7"/>
  <c r="BS464" i="7"/>
  <c r="CA464" i="7"/>
  <c r="BW465" i="7"/>
  <c r="BS466" i="7"/>
  <c r="CA466" i="7"/>
  <c r="BW467" i="7"/>
  <c r="BS468" i="7"/>
  <c r="CA468" i="7"/>
  <c r="BW469" i="7"/>
  <c r="BS470" i="7"/>
  <c r="CA470" i="7"/>
  <c r="BW471" i="7"/>
  <c r="BS472" i="7"/>
  <c r="CA472" i="7"/>
  <c r="BW473" i="7"/>
  <c r="BS474" i="7"/>
  <c r="CA474" i="7"/>
  <c r="BW475" i="7"/>
  <c r="BS476" i="7"/>
  <c r="CA476" i="7"/>
  <c r="BW477" i="7"/>
  <c r="BS478" i="7"/>
  <c r="CA478" i="7"/>
  <c r="BW479" i="7"/>
  <c r="BS480" i="7"/>
  <c r="CA480" i="7"/>
  <c r="BW481" i="7"/>
  <c r="BS482" i="7"/>
  <c r="CA482" i="7"/>
  <c r="BW483" i="7"/>
  <c r="BS484" i="7"/>
  <c r="CA484" i="7"/>
  <c r="BW485" i="7"/>
  <c r="BS486" i="7"/>
  <c r="CA486" i="7"/>
  <c r="BW487" i="7"/>
  <c r="BS488" i="7"/>
  <c r="CA488" i="7"/>
  <c r="BW489" i="7"/>
  <c r="BS490" i="7"/>
  <c r="CA490" i="7"/>
  <c r="BX6" i="7"/>
  <c r="BF25" i="7"/>
  <c r="BN25" i="7"/>
  <c r="BJ26" i="7"/>
  <c r="BF27" i="7"/>
  <c r="BN27" i="7"/>
  <c r="BJ28" i="7"/>
  <c r="BF29" i="7"/>
  <c r="BN29" i="7"/>
  <c r="BJ30" i="7"/>
  <c r="BF31" i="7"/>
  <c r="BN31" i="7"/>
  <c r="BJ32" i="7"/>
  <c r="BF33" i="7"/>
  <c r="BN33" i="7"/>
  <c r="BJ34" i="7"/>
  <c r="BF35" i="7"/>
  <c r="BN35" i="7"/>
  <c r="BJ36" i="7"/>
  <c r="BF37" i="7"/>
  <c r="BN37" i="7"/>
  <c r="BJ38" i="7"/>
  <c r="BF39" i="7"/>
  <c r="BN39" i="7"/>
  <c r="BJ40" i="7"/>
  <c r="BF41" i="7"/>
  <c r="BN41" i="7"/>
  <c r="BJ42" i="7"/>
  <c r="BF43" i="7"/>
  <c r="BN43" i="7"/>
  <c r="BJ44" i="7"/>
  <c r="BF45" i="7"/>
  <c r="BN45" i="7"/>
  <c r="BJ46" i="7"/>
  <c r="BF47" i="7"/>
  <c r="BN47" i="7"/>
  <c r="BJ48" i="7"/>
  <c r="BF49" i="7"/>
  <c r="BN49" i="7"/>
  <c r="BJ50" i="7"/>
  <c r="BF51" i="7"/>
  <c r="BN51" i="7"/>
  <c r="BJ52" i="7"/>
  <c r="BF53" i="7"/>
  <c r="BN53" i="7"/>
  <c r="BJ54" i="7"/>
  <c r="BF55" i="7"/>
  <c r="BN55" i="7"/>
  <c r="BJ56" i="7"/>
  <c r="BF57" i="7"/>
  <c r="BN57" i="7"/>
  <c r="BJ58" i="7"/>
  <c r="BF59" i="7"/>
  <c r="BN59" i="7"/>
  <c r="BJ60" i="7"/>
  <c r="BF61" i="7"/>
  <c r="BN61" i="7"/>
  <c r="BJ62" i="7"/>
  <c r="BF63" i="7"/>
  <c r="BN63" i="7"/>
  <c r="BJ64" i="7"/>
  <c r="BF65" i="7"/>
  <c r="BN65" i="7"/>
  <c r="BJ66" i="7"/>
  <c r="BF67" i="7"/>
  <c r="BN67" i="7"/>
  <c r="BJ68" i="7"/>
  <c r="BF69" i="7"/>
  <c r="BN69" i="7"/>
  <c r="BJ70" i="7"/>
  <c r="BF71" i="7"/>
  <c r="BN71" i="7"/>
  <c r="BJ72" i="7"/>
  <c r="BF73" i="7"/>
  <c r="BN73" i="7"/>
  <c r="BJ74" i="7"/>
  <c r="BF75" i="7"/>
  <c r="BN75" i="7"/>
  <c r="BJ76" i="7"/>
  <c r="BF77" i="7"/>
  <c r="BN77" i="7"/>
  <c r="BJ78" i="7"/>
  <c r="BF79" i="7"/>
  <c r="BN79" i="7"/>
  <c r="BJ80" i="7"/>
  <c r="BF81" i="7"/>
  <c r="BN81" i="7"/>
  <c r="BJ82" i="7"/>
  <c r="BF83" i="7"/>
  <c r="BN83" i="7"/>
  <c r="BJ84" i="7"/>
  <c r="BF85" i="7"/>
  <c r="BN85" i="7"/>
  <c r="BJ86" i="7"/>
  <c r="BF87" i="7"/>
  <c r="BN87" i="7"/>
  <c r="BJ88" i="7"/>
  <c r="BF89" i="7"/>
  <c r="BN89" i="7"/>
  <c r="BJ90" i="7"/>
  <c r="BF91" i="7"/>
  <c r="BN91" i="7"/>
  <c r="BJ92" i="7"/>
  <c r="BF93" i="7"/>
  <c r="BN93" i="7"/>
  <c r="BJ94" i="7"/>
  <c r="BF95" i="7"/>
  <c r="BN95" i="7"/>
  <c r="BJ96" i="7"/>
  <c r="BF97" i="7"/>
  <c r="BN97" i="7"/>
  <c r="BJ98" i="7"/>
  <c r="BF99" i="7"/>
  <c r="BN99" i="7"/>
  <c r="BJ100" i="7"/>
  <c r="BF101" i="7"/>
  <c r="BN101" i="7"/>
  <c r="BJ102" i="7"/>
  <c r="BF103" i="7"/>
  <c r="BN103" i="7"/>
  <c r="BJ104" i="7"/>
  <c r="BF105" i="7"/>
  <c r="BN105" i="7"/>
  <c r="BJ106" i="7"/>
  <c r="BF107" i="7"/>
  <c r="BN107" i="7"/>
  <c r="BJ108" i="7"/>
  <c r="BF109" i="7"/>
  <c r="BN109" i="7"/>
  <c r="BJ110" i="7"/>
  <c r="BF111" i="7"/>
  <c r="BN111" i="7"/>
  <c r="BJ112" i="7"/>
  <c r="BF113" i="7"/>
  <c r="BN113" i="7"/>
  <c r="BJ114" i="7"/>
  <c r="BF115" i="7"/>
  <c r="BN115" i="7"/>
  <c r="BJ116" i="7"/>
  <c r="BF117" i="7"/>
  <c r="BN117" i="7"/>
  <c r="BJ118" i="7"/>
  <c r="BF119" i="7"/>
  <c r="BN119" i="7"/>
  <c r="BJ120" i="7"/>
  <c r="BF121" i="7"/>
  <c r="BN121" i="7"/>
  <c r="BJ122" i="7"/>
  <c r="BF123" i="7"/>
  <c r="BN123" i="7"/>
  <c r="BJ124" i="7"/>
  <c r="BF125" i="7"/>
  <c r="BN125" i="7"/>
  <c r="BJ126" i="7"/>
  <c r="BF127" i="7"/>
  <c r="BN127" i="7"/>
  <c r="BJ128" i="7"/>
  <c r="BF129" i="7"/>
  <c r="BN129" i="7"/>
  <c r="BJ130" i="7"/>
  <c r="BF131" i="7"/>
  <c r="BN131" i="7"/>
  <c r="BJ132" i="7"/>
  <c r="BF133" i="7"/>
  <c r="BN133" i="7"/>
  <c r="BJ134" i="7"/>
  <c r="BF135" i="7"/>
  <c r="BN135" i="7"/>
  <c r="BJ136" i="7"/>
  <c r="BF137" i="7"/>
  <c r="BN137" i="7"/>
  <c r="BJ138" i="7"/>
  <c r="BF139" i="7"/>
  <c r="BN139" i="7"/>
  <c r="BJ140" i="7"/>
  <c r="BF141" i="7"/>
  <c r="BN141" i="7"/>
  <c r="BJ142" i="7"/>
  <c r="BF143" i="7"/>
  <c r="BN143" i="7"/>
  <c r="BJ144" i="7"/>
  <c r="BF145" i="7"/>
  <c r="BN145" i="7"/>
  <c r="BJ146" i="7"/>
  <c r="BF147" i="7"/>
  <c r="BN147" i="7"/>
  <c r="BJ148" i="7"/>
  <c r="BF149" i="7"/>
  <c r="BN149" i="7"/>
  <c r="BJ150" i="7"/>
  <c r="BF151" i="7"/>
  <c r="BN151" i="7"/>
  <c r="BJ152" i="7"/>
  <c r="BF153" i="7"/>
  <c r="BN153" i="7"/>
  <c r="BJ154" i="7"/>
  <c r="BF155" i="7"/>
  <c r="BN155" i="7"/>
  <c r="BJ156" i="7"/>
  <c r="BF157" i="7"/>
  <c r="BN157" i="7"/>
  <c r="BJ158" i="7"/>
  <c r="BF159" i="7"/>
  <c r="BN159" i="7"/>
  <c r="BJ160" i="7"/>
  <c r="BF161" i="7"/>
  <c r="BN161" i="7"/>
  <c r="BJ162" i="7"/>
  <c r="BF163" i="7"/>
  <c r="BN163" i="7"/>
  <c r="BJ164" i="7"/>
  <c r="BF165" i="7"/>
  <c r="BN165" i="7"/>
  <c r="BJ166" i="7"/>
  <c r="BF167" i="7"/>
  <c r="BN167" i="7"/>
  <c r="BJ168" i="7"/>
  <c r="BF169" i="7"/>
  <c r="BN169" i="7"/>
  <c r="BJ170" i="7"/>
  <c r="BF171" i="7"/>
  <c r="BN171" i="7"/>
  <c r="BJ172" i="7"/>
  <c r="BF173" i="7"/>
  <c r="BN173" i="7"/>
  <c r="BJ174" i="7"/>
  <c r="BF175" i="7"/>
  <c r="BN175" i="7"/>
  <c r="BJ176" i="7"/>
  <c r="BF177" i="7"/>
  <c r="BN177" i="7"/>
  <c r="BJ178" i="7"/>
  <c r="BF179" i="7"/>
  <c r="BN179" i="7"/>
  <c r="BJ180" i="7"/>
  <c r="BW429" i="7"/>
  <c r="BW432" i="7"/>
  <c r="BT434" i="7"/>
  <c r="BX435" i="7"/>
  <c r="CB436" i="7"/>
  <c r="BT438" i="7"/>
  <c r="BX439" i="7"/>
  <c r="CB440" i="7"/>
  <c r="BT442" i="7"/>
  <c r="BX443" i="7"/>
  <c r="CB444" i="7"/>
  <c r="CA445" i="7"/>
  <c r="BY446" i="7"/>
  <c r="BX447" i="7"/>
  <c r="BT448" i="7"/>
  <c r="CB448" i="7"/>
  <c r="BX449" i="7"/>
  <c r="BT450" i="7"/>
  <c r="CB450" i="7"/>
  <c r="BX451" i="7"/>
  <c r="BT452" i="7"/>
  <c r="CB452" i="7"/>
  <c r="BX453" i="7"/>
  <c r="BT454" i="7"/>
  <c r="CB454" i="7"/>
  <c r="BX455" i="7"/>
  <c r="BT456" i="7"/>
  <c r="CB456" i="7"/>
  <c r="BX457" i="7"/>
  <c r="BT458" i="7"/>
  <c r="CB458" i="7"/>
  <c r="BX459" i="7"/>
  <c r="BT460" i="7"/>
  <c r="CB460" i="7"/>
  <c r="BX461" i="7"/>
  <c r="BT462" i="7"/>
  <c r="CB462" i="7"/>
  <c r="BX463" i="7"/>
  <c r="BT464" i="7"/>
  <c r="CB464" i="7"/>
  <c r="BX465" i="7"/>
  <c r="BT466" i="7"/>
  <c r="CB466" i="7"/>
  <c r="BX467" i="7"/>
  <c r="BT468" i="7"/>
  <c r="CB468" i="7"/>
  <c r="BX469" i="7"/>
  <c r="BT470" i="7"/>
  <c r="CB470" i="7"/>
  <c r="BX471" i="7"/>
  <c r="BT472" i="7"/>
  <c r="CB472" i="7"/>
  <c r="BX473" i="7"/>
  <c r="BT474" i="7"/>
  <c r="CB474" i="7"/>
  <c r="BX475" i="7"/>
  <c r="BT476" i="7"/>
  <c r="CB476" i="7"/>
  <c r="BX477" i="7"/>
  <c r="BT478" i="7"/>
  <c r="CB478" i="7"/>
  <c r="BX479" i="7"/>
  <c r="BT480" i="7"/>
  <c r="CB480" i="7"/>
  <c r="BX481" i="7"/>
  <c r="BT482" i="7"/>
  <c r="CB482" i="7"/>
  <c r="BX483" i="7"/>
  <c r="BT484" i="7"/>
  <c r="CB484" i="7"/>
  <c r="BX485" i="7"/>
  <c r="BT486" i="7"/>
  <c r="CB486" i="7"/>
  <c r="BX487" i="7"/>
  <c r="BT488" i="7"/>
  <c r="CB488" i="7"/>
  <c r="BX489" i="7"/>
  <c r="BT490" i="7"/>
  <c r="CB490" i="7"/>
  <c r="BY6" i="7"/>
  <c r="BG25" i="7"/>
  <c r="BO25" i="7"/>
  <c r="BK26" i="7"/>
  <c r="BG27" i="7"/>
  <c r="BO27" i="7"/>
  <c r="BK28" i="7"/>
  <c r="BG29" i="7"/>
  <c r="BO29" i="7"/>
  <c r="BK30" i="7"/>
  <c r="BG31" i="7"/>
  <c r="BO31" i="7"/>
  <c r="BK32" i="7"/>
  <c r="BG33" i="7"/>
  <c r="BO33" i="7"/>
  <c r="BK34" i="7"/>
  <c r="BG35" i="7"/>
  <c r="BO35" i="7"/>
  <c r="BK36" i="7"/>
  <c r="BG37" i="7"/>
  <c r="BO37" i="7"/>
  <c r="BK38" i="7"/>
  <c r="BG39" i="7"/>
  <c r="BO39" i="7"/>
  <c r="BK40" i="7"/>
  <c r="BG41" i="7"/>
  <c r="BO41" i="7"/>
  <c r="BK42" i="7"/>
  <c r="BG43" i="7"/>
  <c r="BO43" i="7"/>
  <c r="BK44" i="7"/>
  <c r="BG45" i="7"/>
  <c r="BO45" i="7"/>
  <c r="BK46" i="7"/>
  <c r="BG47" i="7"/>
  <c r="BO47" i="7"/>
  <c r="BK48" i="7"/>
  <c r="BG49" i="7"/>
  <c r="BO49" i="7"/>
  <c r="BK50" i="7"/>
  <c r="BG51" i="7"/>
  <c r="BO51" i="7"/>
  <c r="BK52" i="7"/>
  <c r="BG53" i="7"/>
  <c r="BO53" i="7"/>
  <c r="BK54" i="7"/>
  <c r="BG55" i="7"/>
  <c r="BO55" i="7"/>
  <c r="BK56" i="7"/>
  <c r="BG57" i="7"/>
  <c r="BO57" i="7"/>
  <c r="BK58" i="7"/>
  <c r="BG59" i="7"/>
  <c r="BO59" i="7"/>
  <c r="BK60" i="7"/>
  <c r="BG61" i="7"/>
  <c r="BO61" i="7"/>
  <c r="BK62" i="7"/>
  <c r="BG63" i="7"/>
  <c r="BO63" i="7"/>
  <c r="BK64" i="7"/>
  <c r="BG65" i="7"/>
  <c r="BO65" i="7"/>
  <c r="BK66" i="7"/>
  <c r="BG67" i="7"/>
  <c r="BO67" i="7"/>
  <c r="BK68" i="7"/>
  <c r="BG69" i="7"/>
  <c r="BO69" i="7"/>
  <c r="BK70" i="7"/>
  <c r="BG71" i="7"/>
  <c r="BO71" i="7"/>
  <c r="BK72" i="7"/>
  <c r="BG73" i="7"/>
  <c r="BO73" i="7"/>
  <c r="BK74" i="7"/>
  <c r="BG75" i="7"/>
  <c r="BO75" i="7"/>
  <c r="BK76" i="7"/>
  <c r="BG77" i="7"/>
  <c r="BO77" i="7"/>
  <c r="BK78" i="7"/>
  <c r="BG79" i="7"/>
  <c r="BO79" i="7"/>
  <c r="BK80" i="7"/>
  <c r="BG81" i="7"/>
  <c r="BO81" i="7"/>
  <c r="BK82" i="7"/>
  <c r="BG83" i="7"/>
  <c r="BO83" i="7"/>
  <c r="BK84" i="7"/>
  <c r="BG85" i="7"/>
  <c r="BO85" i="7"/>
  <c r="BK86" i="7"/>
  <c r="BG87" i="7"/>
  <c r="BO87" i="7"/>
  <c r="BK88" i="7"/>
  <c r="BG89" i="7"/>
  <c r="BO89" i="7"/>
  <c r="BK90" i="7"/>
  <c r="BG91" i="7"/>
  <c r="BO91" i="7"/>
  <c r="BK92" i="7"/>
  <c r="BG93" i="7"/>
  <c r="BO93" i="7"/>
  <c r="BK94" i="7"/>
  <c r="BG95" i="7"/>
  <c r="BO95" i="7"/>
  <c r="BK96" i="7"/>
  <c r="BG97" i="7"/>
  <c r="BO97" i="7"/>
  <c r="BK98" i="7"/>
  <c r="BG99" i="7"/>
  <c r="BO99" i="7"/>
  <c r="BK100" i="7"/>
  <c r="BG101" i="7"/>
  <c r="BO101" i="7"/>
  <c r="BK102" i="7"/>
  <c r="BG103" i="7"/>
  <c r="BO103" i="7"/>
  <c r="BK104" i="7"/>
  <c r="BG105" i="7"/>
  <c r="BO105" i="7"/>
  <c r="BK106" i="7"/>
  <c r="BG107" i="7"/>
  <c r="BO107" i="7"/>
  <c r="BK108" i="7"/>
  <c r="BG109" i="7"/>
  <c r="BO109" i="7"/>
  <c r="BK110" i="7"/>
  <c r="BG111" i="7"/>
  <c r="BO111" i="7"/>
  <c r="BK112" i="7"/>
  <c r="BG113" i="7"/>
  <c r="BO113" i="7"/>
  <c r="BK114" i="7"/>
  <c r="BG115" i="7"/>
  <c r="BO115" i="7"/>
  <c r="BK116" i="7"/>
  <c r="BG117" i="7"/>
  <c r="BO117" i="7"/>
  <c r="BK118" i="7"/>
  <c r="BG119" i="7"/>
  <c r="BO119" i="7"/>
  <c r="BK120" i="7"/>
  <c r="BG121" i="7"/>
  <c r="BO121" i="7"/>
  <c r="BK122" i="7"/>
  <c r="BG123" i="7"/>
  <c r="BO123" i="7"/>
  <c r="BK124" i="7"/>
  <c r="BG125" i="7"/>
  <c r="BO125" i="7"/>
  <c r="BK126" i="7"/>
  <c r="BG127" i="7"/>
  <c r="BO127" i="7"/>
  <c r="BK128" i="7"/>
  <c r="BG129" i="7"/>
  <c r="BO129" i="7"/>
  <c r="BK130" i="7"/>
  <c r="BG131" i="7"/>
  <c r="BO131" i="7"/>
  <c r="BK132" i="7"/>
  <c r="BG133" i="7"/>
  <c r="BO133" i="7"/>
  <c r="BK134" i="7"/>
  <c r="BG135" i="7"/>
  <c r="BO135" i="7"/>
  <c r="BK136" i="7"/>
  <c r="BG137" i="7"/>
  <c r="BO137" i="7"/>
  <c r="BK138" i="7"/>
  <c r="BG139" i="7"/>
  <c r="BO139" i="7"/>
  <c r="BK140" i="7"/>
  <c r="BG141" i="7"/>
  <c r="BO141" i="7"/>
  <c r="BK142" i="7"/>
  <c r="BG143" i="7"/>
  <c r="BO143" i="7"/>
  <c r="BK144" i="7"/>
  <c r="BG145" i="7"/>
  <c r="BO145" i="7"/>
  <c r="BK146" i="7"/>
  <c r="BG147" i="7"/>
  <c r="BO147" i="7"/>
  <c r="BK148" i="7"/>
  <c r="BG149" i="7"/>
  <c r="BO149" i="7"/>
  <c r="BK150" i="7"/>
  <c r="BG151" i="7"/>
  <c r="BO151" i="7"/>
  <c r="BK152" i="7"/>
  <c r="BG153" i="7"/>
  <c r="BO153" i="7"/>
  <c r="BK154" i="7"/>
  <c r="BG155" i="7"/>
  <c r="BO155" i="7"/>
  <c r="BK156" i="7"/>
  <c r="BG157" i="7"/>
  <c r="BO157" i="7"/>
  <c r="BK158" i="7"/>
  <c r="BG159" i="7"/>
  <c r="BO159" i="7"/>
  <c r="BK160" i="7"/>
  <c r="BG161" i="7"/>
  <c r="BO161" i="7"/>
  <c r="BK162" i="7"/>
  <c r="BG163" i="7"/>
  <c r="BO163" i="7"/>
  <c r="BK164" i="7"/>
  <c r="BG165" i="7"/>
  <c r="BO165" i="7"/>
  <c r="BK166" i="7"/>
  <c r="BG167" i="7"/>
  <c r="BO167" i="7"/>
  <c r="BK168" i="7"/>
  <c r="BG169" i="7"/>
  <c r="BO169" i="7"/>
  <c r="BK170" i="7"/>
  <c r="BG171" i="7"/>
  <c r="BO171" i="7"/>
  <c r="BK172" i="7"/>
  <c r="BG173" i="7"/>
  <c r="BO173" i="7"/>
  <c r="BK174" i="7"/>
  <c r="BG175" i="7"/>
  <c r="BO175" i="7"/>
  <c r="BK176" i="7"/>
  <c r="BG177" i="7"/>
  <c r="BO177" i="7"/>
  <c r="BK178" i="7"/>
  <c r="BG179" i="7"/>
  <c r="BO179" i="7"/>
  <c r="BK180" i="7"/>
  <c r="BG181" i="7"/>
  <c r="BO181" i="7"/>
  <c r="BK182" i="7"/>
  <c r="BG183" i="7"/>
  <c r="BO183" i="7"/>
  <c r="BK184" i="7"/>
  <c r="BG185" i="7"/>
  <c r="BO185" i="7"/>
  <c r="BK186" i="7"/>
  <c r="BG187" i="7"/>
  <c r="BO187" i="7"/>
  <c r="BK188" i="7"/>
  <c r="BG189" i="7"/>
  <c r="BO189" i="7"/>
  <c r="BK190" i="7"/>
  <c r="BG191" i="7"/>
  <c r="BO191" i="7"/>
  <c r="BK192" i="7"/>
  <c r="BG193" i="7"/>
  <c r="BO193" i="7"/>
  <c r="BK194" i="7"/>
  <c r="BG195" i="7"/>
  <c r="BO195" i="7"/>
  <c r="BK196" i="7"/>
  <c r="BS430" i="7"/>
  <c r="CA432" i="7"/>
  <c r="BU434" i="7"/>
  <c r="BY435" i="7"/>
  <c r="BQ437" i="7"/>
  <c r="BU438" i="7"/>
  <c r="BY439" i="7"/>
  <c r="BQ441" i="7"/>
  <c r="BU442" i="7"/>
  <c r="BY443" i="7"/>
  <c r="BQ445" i="7"/>
  <c r="CB445" i="7"/>
  <c r="CA446" i="7"/>
  <c r="BY447" i="7"/>
  <c r="BU448" i="7"/>
  <c r="BQ449" i="7"/>
  <c r="BY449" i="7"/>
  <c r="BU450" i="7"/>
  <c r="BQ451" i="7"/>
  <c r="BY451" i="7"/>
  <c r="BU452" i="7"/>
  <c r="BQ453" i="7"/>
  <c r="BY453" i="7"/>
  <c r="BU454" i="7"/>
  <c r="BQ455" i="7"/>
  <c r="BY455" i="7"/>
  <c r="BU456" i="7"/>
  <c r="BQ457" i="7"/>
  <c r="BY457" i="7"/>
  <c r="BU458" i="7"/>
  <c r="BQ459" i="7"/>
  <c r="BY459" i="7"/>
  <c r="BU460" i="7"/>
  <c r="BQ461" i="7"/>
  <c r="BY461" i="7"/>
  <c r="BU462" i="7"/>
  <c r="BQ463" i="7"/>
  <c r="BY463" i="7"/>
  <c r="BU464" i="7"/>
  <c r="BQ465" i="7"/>
  <c r="BY465" i="7"/>
  <c r="BU466" i="7"/>
  <c r="BQ467" i="7"/>
  <c r="BY467" i="7"/>
  <c r="BU468" i="7"/>
  <c r="BQ469" i="7"/>
  <c r="BY469" i="7"/>
  <c r="BU470" i="7"/>
  <c r="BQ471" i="7"/>
  <c r="BY471" i="7"/>
  <c r="BU472" i="7"/>
  <c r="BQ473" i="7"/>
  <c r="BY473" i="7"/>
  <c r="BU474" i="7"/>
  <c r="BQ475" i="7"/>
  <c r="BY475" i="7"/>
  <c r="BU476" i="7"/>
  <c r="BQ477" i="7"/>
  <c r="BY477" i="7"/>
  <c r="BU478" i="7"/>
  <c r="BQ479" i="7"/>
  <c r="BY479" i="7"/>
  <c r="BU480" i="7"/>
  <c r="BQ481" i="7"/>
  <c r="BY481" i="7"/>
  <c r="BU482" i="7"/>
  <c r="BQ483" i="7"/>
  <c r="BY483" i="7"/>
  <c r="BU484" i="7"/>
  <c r="BQ485" i="7"/>
  <c r="BY485" i="7"/>
  <c r="BU486" i="7"/>
  <c r="BQ487" i="7"/>
  <c r="BY487" i="7"/>
  <c r="BU488" i="7"/>
  <c r="BQ489" i="7"/>
  <c r="BY489" i="7"/>
  <c r="BU490" i="7"/>
  <c r="BR6" i="7"/>
  <c r="BZ6" i="7"/>
  <c r="BH25" i="7"/>
  <c r="BD26" i="7"/>
  <c r="BL26" i="7"/>
  <c r="BH27" i="7"/>
  <c r="BD28" i="7"/>
  <c r="BL28" i="7"/>
  <c r="BH29" i="7"/>
  <c r="BD30" i="7"/>
  <c r="BL30" i="7"/>
  <c r="BH31" i="7"/>
  <c r="BD32" i="7"/>
  <c r="BL32" i="7"/>
  <c r="BH33" i="7"/>
  <c r="BD34" i="7"/>
  <c r="BL34" i="7"/>
  <c r="BH35" i="7"/>
  <c r="BD36" i="7"/>
  <c r="BL36" i="7"/>
  <c r="BH37" i="7"/>
  <c r="BD38" i="7"/>
  <c r="BL38" i="7"/>
  <c r="BH39" i="7"/>
  <c r="BD40" i="7"/>
  <c r="BL40" i="7"/>
  <c r="BH41" i="7"/>
  <c r="BD42" i="7"/>
  <c r="BL42" i="7"/>
  <c r="BH43" i="7"/>
  <c r="BD44" i="7"/>
  <c r="BL44" i="7"/>
  <c r="BH45" i="7"/>
  <c r="BD46" i="7"/>
  <c r="BL46" i="7"/>
  <c r="BH47" i="7"/>
  <c r="BD48" i="7"/>
  <c r="BL48" i="7"/>
  <c r="BH49" i="7"/>
  <c r="BD50" i="7"/>
  <c r="BL50" i="7"/>
  <c r="BH51" i="7"/>
  <c r="BD52" i="7"/>
  <c r="BL52" i="7"/>
  <c r="BH53" i="7"/>
  <c r="BD54" i="7"/>
  <c r="BL54" i="7"/>
  <c r="BH55" i="7"/>
  <c r="BD56" i="7"/>
  <c r="BL56" i="7"/>
  <c r="BH57" i="7"/>
  <c r="BD58" i="7"/>
  <c r="BL58" i="7"/>
  <c r="BH59" i="7"/>
  <c r="BD60" i="7"/>
  <c r="BL60" i="7"/>
  <c r="BH61" i="7"/>
  <c r="BD62" i="7"/>
  <c r="BL62" i="7"/>
  <c r="BH63" i="7"/>
  <c r="BD64" i="7"/>
  <c r="BL64" i="7"/>
  <c r="BH65" i="7"/>
  <c r="BD66" i="7"/>
  <c r="BL66" i="7"/>
  <c r="BH67" i="7"/>
  <c r="BD68" i="7"/>
  <c r="BL68" i="7"/>
  <c r="BH69" i="7"/>
  <c r="BD70" i="7"/>
  <c r="BL70" i="7"/>
  <c r="BH71" i="7"/>
  <c r="BD72" i="7"/>
  <c r="BL72" i="7"/>
  <c r="BH73" i="7"/>
  <c r="BD74" i="7"/>
  <c r="BL74" i="7"/>
  <c r="BH75" i="7"/>
  <c r="BD76" i="7"/>
  <c r="BL76" i="7"/>
  <c r="BH77" i="7"/>
  <c r="BD78" i="7"/>
  <c r="BL78" i="7"/>
  <c r="BH79" i="7"/>
  <c r="BD80" i="7"/>
  <c r="BL80" i="7"/>
  <c r="BH81" i="7"/>
  <c r="BD82" i="7"/>
  <c r="BL82" i="7"/>
  <c r="BH83" i="7"/>
  <c r="BD84" i="7"/>
  <c r="BL84" i="7"/>
  <c r="BH85" i="7"/>
  <c r="BD86" i="7"/>
  <c r="BL86" i="7"/>
  <c r="BH87" i="7"/>
  <c r="BD88" i="7"/>
  <c r="BL88" i="7"/>
  <c r="BH89" i="7"/>
  <c r="BD90" i="7"/>
  <c r="BL90" i="7"/>
  <c r="BH91" i="7"/>
  <c r="BD92" i="7"/>
  <c r="BL92" i="7"/>
  <c r="BH93" i="7"/>
  <c r="BD94" i="7"/>
  <c r="BL94" i="7"/>
  <c r="BH95" i="7"/>
  <c r="BD96" i="7"/>
  <c r="BL96" i="7"/>
  <c r="BH97" i="7"/>
  <c r="BD98" i="7"/>
  <c r="BL98" i="7"/>
  <c r="BH99" i="7"/>
  <c r="BD100" i="7"/>
  <c r="BL100" i="7"/>
  <c r="BH101" i="7"/>
  <c r="BD102" i="7"/>
  <c r="BL102" i="7"/>
  <c r="BH103" i="7"/>
  <c r="BD104" i="7"/>
  <c r="BL104" i="7"/>
  <c r="BH105" i="7"/>
  <c r="BD106" i="7"/>
  <c r="BL106" i="7"/>
  <c r="BH107" i="7"/>
  <c r="BD108" i="7"/>
  <c r="BL108" i="7"/>
  <c r="BH109" i="7"/>
  <c r="BD110" i="7"/>
  <c r="BL110" i="7"/>
  <c r="BH111" i="7"/>
  <c r="BD112" i="7"/>
  <c r="BL112" i="7"/>
  <c r="BH113" i="7"/>
  <c r="BD114" i="7"/>
  <c r="BL114" i="7"/>
  <c r="BH115" i="7"/>
  <c r="BD116" i="7"/>
  <c r="BL116" i="7"/>
  <c r="BH117" i="7"/>
  <c r="BD118" i="7"/>
  <c r="BL118" i="7"/>
  <c r="BH119" i="7"/>
  <c r="BD120" i="7"/>
  <c r="BL120" i="7"/>
  <c r="BH121" i="7"/>
  <c r="BD122" i="7"/>
  <c r="BL122" i="7"/>
  <c r="BH123" i="7"/>
  <c r="BD124" i="7"/>
  <c r="BL124" i="7"/>
  <c r="BH125" i="7"/>
  <c r="BD126" i="7"/>
  <c r="BL126" i="7"/>
  <c r="BH127" i="7"/>
  <c r="BD128" i="7"/>
  <c r="BL128" i="7"/>
  <c r="BH129" i="7"/>
  <c r="BD130" i="7"/>
  <c r="BL130" i="7"/>
  <c r="BH131" i="7"/>
  <c r="BD132" i="7"/>
  <c r="BL132" i="7"/>
  <c r="BH133" i="7"/>
  <c r="BD134" i="7"/>
  <c r="BL134" i="7"/>
  <c r="BH135" i="7"/>
  <c r="BD136" i="7"/>
  <c r="BL136" i="7"/>
  <c r="BH137" i="7"/>
  <c r="BD138" i="7"/>
  <c r="BL138" i="7"/>
  <c r="BH139" i="7"/>
  <c r="BD140" i="7"/>
  <c r="BL140" i="7"/>
  <c r="BH141" i="7"/>
  <c r="BD142" i="7"/>
  <c r="BL142" i="7"/>
  <c r="BH143" i="7"/>
  <c r="BD144" i="7"/>
  <c r="BL144" i="7"/>
  <c r="BH145" i="7"/>
  <c r="BD146" i="7"/>
  <c r="BL146" i="7"/>
  <c r="BH147" i="7"/>
  <c r="BD148" i="7"/>
  <c r="BL148" i="7"/>
  <c r="BH149" i="7"/>
  <c r="BD150" i="7"/>
  <c r="BL150" i="7"/>
  <c r="BH151" i="7"/>
  <c r="BD152" i="7"/>
  <c r="BL152" i="7"/>
  <c r="BH153" i="7"/>
  <c r="BD154" i="7"/>
  <c r="BL154" i="7"/>
  <c r="BH155" i="7"/>
  <c r="BD156" i="7"/>
  <c r="BL156" i="7"/>
  <c r="BH157" i="7"/>
  <c r="BD158" i="7"/>
  <c r="BL158" i="7"/>
  <c r="BH159" i="7"/>
  <c r="BD160" i="7"/>
  <c r="BL160" i="7"/>
  <c r="BH161" i="7"/>
  <c r="BD162" i="7"/>
  <c r="BL162" i="7"/>
  <c r="BH163" i="7"/>
  <c r="BD164" i="7"/>
  <c r="BL164" i="7"/>
  <c r="BH165" i="7"/>
  <c r="BD166" i="7"/>
  <c r="BL166" i="7"/>
  <c r="BH167" i="7"/>
  <c r="BD168" i="7"/>
  <c r="BL168" i="7"/>
  <c r="BH169" i="7"/>
  <c r="BD170" i="7"/>
  <c r="BL170" i="7"/>
  <c r="BH171" i="7"/>
  <c r="BD172" i="7"/>
  <c r="BL172" i="7"/>
  <c r="BH173" i="7"/>
  <c r="BD174" i="7"/>
  <c r="BL174" i="7"/>
  <c r="BH175" i="7"/>
  <c r="BD176" i="7"/>
  <c r="BL176" i="7"/>
  <c r="BH177" i="7"/>
  <c r="BD178" i="7"/>
  <c r="BL178" i="7"/>
  <c r="BH179" i="7"/>
  <c r="BD180" i="7"/>
  <c r="BL180" i="7"/>
  <c r="BH181" i="7"/>
  <c r="BD182" i="7"/>
  <c r="BL182" i="7"/>
  <c r="BH183" i="7"/>
  <c r="BD184" i="7"/>
  <c r="BL184" i="7"/>
  <c r="BH185" i="7"/>
  <c r="BD186" i="7"/>
  <c r="BL186" i="7"/>
  <c r="BH187" i="7"/>
  <c r="BD188" i="7"/>
  <c r="BL188" i="7"/>
  <c r="BH189" i="7"/>
  <c r="BD190" i="7"/>
  <c r="BL190" i="7"/>
  <c r="BH191" i="7"/>
  <c r="BD192" i="7"/>
  <c r="BL192" i="7"/>
  <c r="BH193" i="7"/>
  <c r="BD194" i="7"/>
  <c r="BL194" i="7"/>
  <c r="BH195" i="7"/>
  <c r="BD196" i="7"/>
  <c r="BL196" i="7"/>
  <c r="BH197" i="7"/>
  <c r="BD198" i="7"/>
  <c r="BL198" i="7"/>
  <c r="CA430" i="7"/>
  <c r="BQ433" i="7"/>
  <c r="BW434" i="7"/>
  <c r="CA435" i="7"/>
  <c r="BS437" i="7"/>
  <c r="BW438" i="7"/>
  <c r="CA439" i="7"/>
  <c r="BS441" i="7"/>
  <c r="BW442" i="7"/>
  <c r="CA443" i="7"/>
  <c r="BS445" i="7"/>
  <c r="BQ446" i="7"/>
  <c r="CB446" i="7"/>
  <c r="BZ447" i="7"/>
  <c r="BV448" i="7"/>
  <c r="BR449" i="7"/>
  <c r="BZ449" i="7"/>
  <c r="BV450" i="7"/>
  <c r="BR451" i="7"/>
  <c r="BZ451" i="7"/>
  <c r="BV452" i="7"/>
  <c r="BR453" i="7"/>
  <c r="BZ453" i="7"/>
  <c r="BV454" i="7"/>
  <c r="BR455" i="7"/>
  <c r="BZ455" i="7"/>
  <c r="BV456" i="7"/>
  <c r="BR457" i="7"/>
  <c r="BZ457" i="7"/>
  <c r="BV458" i="7"/>
  <c r="BR459" i="7"/>
  <c r="BZ459" i="7"/>
  <c r="BV460" i="7"/>
  <c r="BR461" i="7"/>
  <c r="BZ461" i="7"/>
  <c r="BV462" i="7"/>
  <c r="BR463" i="7"/>
  <c r="BZ463" i="7"/>
  <c r="BV464" i="7"/>
  <c r="BR465" i="7"/>
  <c r="BZ465" i="7"/>
  <c r="BV466" i="7"/>
  <c r="BR467" i="7"/>
  <c r="BZ467" i="7"/>
  <c r="BV468" i="7"/>
  <c r="BR469" i="7"/>
  <c r="BZ469" i="7"/>
  <c r="BV470" i="7"/>
  <c r="BR471" i="7"/>
  <c r="BZ471" i="7"/>
  <c r="BV472" i="7"/>
  <c r="BR473" i="7"/>
  <c r="BZ473" i="7"/>
  <c r="BV474" i="7"/>
  <c r="BR475" i="7"/>
  <c r="BZ475" i="7"/>
  <c r="BV476" i="7"/>
  <c r="BR477" i="7"/>
  <c r="BZ477" i="7"/>
  <c r="BV478" i="7"/>
  <c r="BR479" i="7"/>
  <c r="BZ479" i="7"/>
  <c r="BV480" i="7"/>
  <c r="BR481" i="7"/>
  <c r="BZ481" i="7"/>
  <c r="BV482" i="7"/>
  <c r="BR483" i="7"/>
  <c r="BZ483" i="7"/>
  <c r="BV484" i="7"/>
  <c r="BR485" i="7"/>
  <c r="BZ485" i="7"/>
  <c r="BV486" i="7"/>
  <c r="BR487" i="7"/>
  <c r="BZ487" i="7"/>
  <c r="BV488" i="7"/>
  <c r="BR489" i="7"/>
  <c r="BZ489" i="7"/>
  <c r="BV490" i="7"/>
  <c r="BS6" i="7"/>
  <c r="CA6" i="7"/>
  <c r="BI25" i="7"/>
  <c r="BE26" i="7"/>
  <c r="BM26" i="7"/>
  <c r="BI27" i="7"/>
  <c r="BE28" i="7"/>
  <c r="BM28" i="7"/>
  <c r="BI29" i="7"/>
  <c r="BE30" i="7"/>
  <c r="BM30" i="7"/>
  <c r="BI31" i="7"/>
  <c r="BE32" i="7"/>
  <c r="BM32" i="7"/>
  <c r="BI33" i="7"/>
  <c r="BE34" i="7"/>
  <c r="BM34" i="7"/>
  <c r="BI35" i="7"/>
  <c r="BE36" i="7"/>
  <c r="BM36" i="7"/>
  <c r="BI37" i="7"/>
  <c r="BE38" i="7"/>
  <c r="BM38" i="7"/>
  <c r="BI39" i="7"/>
  <c r="BE40" i="7"/>
  <c r="BM40" i="7"/>
  <c r="BI41" i="7"/>
  <c r="BE42" i="7"/>
  <c r="BM42" i="7"/>
  <c r="BI43" i="7"/>
  <c r="BE44" i="7"/>
  <c r="BM44" i="7"/>
  <c r="BI45" i="7"/>
  <c r="BE46" i="7"/>
  <c r="BM46" i="7"/>
  <c r="BI47" i="7"/>
  <c r="BE48" i="7"/>
  <c r="BM48" i="7"/>
  <c r="BI49" i="7"/>
  <c r="BE50" i="7"/>
  <c r="BM50" i="7"/>
  <c r="BI51" i="7"/>
  <c r="BE52" i="7"/>
  <c r="BM52" i="7"/>
  <c r="BI53" i="7"/>
  <c r="BE54" i="7"/>
  <c r="BM54" i="7"/>
  <c r="BI55" i="7"/>
  <c r="BE56" i="7"/>
  <c r="BM56" i="7"/>
  <c r="BI57" i="7"/>
  <c r="BE58" i="7"/>
  <c r="BM58" i="7"/>
  <c r="BI59" i="7"/>
  <c r="BE60" i="7"/>
  <c r="BM60" i="7"/>
  <c r="BI61" i="7"/>
  <c r="BE62" i="7"/>
  <c r="BM62" i="7"/>
  <c r="BI63" i="7"/>
  <c r="BE64" i="7"/>
  <c r="BM64" i="7"/>
  <c r="BI65" i="7"/>
  <c r="BE66" i="7"/>
  <c r="BM66" i="7"/>
  <c r="BI67" i="7"/>
  <c r="BE68" i="7"/>
  <c r="BM68" i="7"/>
  <c r="BI69" i="7"/>
  <c r="BE70" i="7"/>
  <c r="BM70" i="7"/>
  <c r="BI71" i="7"/>
  <c r="BE72" i="7"/>
  <c r="BM72" i="7"/>
  <c r="BI73" i="7"/>
  <c r="BE74" i="7"/>
  <c r="BM74" i="7"/>
  <c r="BI75" i="7"/>
  <c r="BE76" i="7"/>
  <c r="BM76" i="7"/>
  <c r="BI77" i="7"/>
  <c r="BE78" i="7"/>
  <c r="BM78" i="7"/>
  <c r="BI79" i="7"/>
  <c r="BE80" i="7"/>
  <c r="BM80" i="7"/>
  <c r="BI81" i="7"/>
  <c r="BE82" i="7"/>
  <c r="BM82" i="7"/>
  <c r="BI83" i="7"/>
  <c r="BE84" i="7"/>
  <c r="BM84" i="7"/>
  <c r="BI85" i="7"/>
  <c r="BE86" i="7"/>
  <c r="BM86" i="7"/>
  <c r="BI87" i="7"/>
  <c r="BE88" i="7"/>
  <c r="BM88" i="7"/>
  <c r="BI89" i="7"/>
  <c r="BE90" i="7"/>
  <c r="BM90" i="7"/>
  <c r="BI91" i="7"/>
  <c r="BE92" i="7"/>
  <c r="BM92" i="7"/>
  <c r="BI93" i="7"/>
  <c r="BE94" i="7"/>
  <c r="BM94" i="7"/>
  <c r="BI95" i="7"/>
  <c r="BE96" i="7"/>
  <c r="BM96" i="7"/>
  <c r="BI97" i="7"/>
  <c r="BE98" i="7"/>
  <c r="BM98" i="7"/>
  <c r="BI99" i="7"/>
  <c r="BE100" i="7"/>
  <c r="BM100" i="7"/>
  <c r="BI101" i="7"/>
  <c r="BE102" i="7"/>
  <c r="BM102" i="7"/>
  <c r="BI103" i="7"/>
  <c r="BE104" i="7"/>
  <c r="BM104" i="7"/>
  <c r="BI105" i="7"/>
  <c r="BE106" i="7"/>
  <c r="BM106" i="7"/>
  <c r="BI107" i="7"/>
  <c r="BE108" i="7"/>
  <c r="BM108" i="7"/>
  <c r="BI109" i="7"/>
  <c r="BE110" i="7"/>
  <c r="BM110" i="7"/>
  <c r="BI111" i="7"/>
  <c r="BE112" i="7"/>
  <c r="BM112" i="7"/>
  <c r="BI113" i="7"/>
  <c r="BE114" i="7"/>
  <c r="BM114" i="7"/>
  <c r="BI115" i="7"/>
  <c r="BE116" i="7"/>
  <c r="BM116" i="7"/>
  <c r="BI117" i="7"/>
  <c r="BE118" i="7"/>
  <c r="BM118" i="7"/>
  <c r="BI119" i="7"/>
  <c r="BE120" i="7"/>
  <c r="BM120" i="7"/>
  <c r="BI121" i="7"/>
  <c r="BE122" i="7"/>
  <c r="BM122" i="7"/>
  <c r="BI123" i="7"/>
  <c r="BE124" i="7"/>
  <c r="BM124" i="7"/>
  <c r="BI125" i="7"/>
  <c r="BE126" i="7"/>
  <c r="BM126" i="7"/>
  <c r="BI127" i="7"/>
  <c r="BE128" i="7"/>
  <c r="BM128" i="7"/>
  <c r="BI129" i="7"/>
  <c r="BE130" i="7"/>
  <c r="BM130" i="7"/>
  <c r="BI131" i="7"/>
  <c r="BE132" i="7"/>
  <c r="BM132" i="7"/>
  <c r="BI133" i="7"/>
  <c r="BE134" i="7"/>
  <c r="BM134" i="7"/>
  <c r="BI135" i="7"/>
  <c r="BE136" i="7"/>
  <c r="BM136" i="7"/>
  <c r="BI137" i="7"/>
  <c r="BE138" i="7"/>
  <c r="BM138" i="7"/>
  <c r="BI139" i="7"/>
  <c r="BE140" i="7"/>
  <c r="BM140" i="7"/>
  <c r="BI141" i="7"/>
  <c r="BE142" i="7"/>
  <c r="BM142" i="7"/>
  <c r="BI143" i="7"/>
  <c r="BE144" i="7"/>
  <c r="BM144" i="7"/>
  <c r="BI145" i="7"/>
  <c r="BE146" i="7"/>
  <c r="BM146" i="7"/>
  <c r="BI147" i="7"/>
  <c r="BE148" i="7"/>
  <c r="BM148" i="7"/>
  <c r="BI149" i="7"/>
  <c r="BE150" i="7"/>
  <c r="BM150" i="7"/>
  <c r="BI151" i="7"/>
  <c r="BE152" i="7"/>
  <c r="BM152" i="7"/>
  <c r="BI153" i="7"/>
  <c r="BE154" i="7"/>
  <c r="BM154" i="7"/>
  <c r="BI155" i="7"/>
  <c r="BE156" i="7"/>
  <c r="BM156" i="7"/>
  <c r="BI157" i="7"/>
  <c r="BE158" i="7"/>
  <c r="BM158" i="7"/>
  <c r="BI159" i="7"/>
  <c r="BE160" i="7"/>
  <c r="BM160" i="7"/>
  <c r="BI161" i="7"/>
  <c r="BE162" i="7"/>
  <c r="BM162" i="7"/>
  <c r="BI163" i="7"/>
  <c r="BE164" i="7"/>
  <c r="BM164" i="7"/>
  <c r="BI165" i="7"/>
  <c r="BE166" i="7"/>
  <c r="BM166" i="7"/>
  <c r="BI167" i="7"/>
  <c r="BE168" i="7"/>
  <c r="BM168" i="7"/>
  <c r="BI169" i="7"/>
  <c r="BE170" i="7"/>
  <c r="BM170" i="7"/>
  <c r="BI171" i="7"/>
  <c r="BE172" i="7"/>
  <c r="BM172" i="7"/>
  <c r="BI173" i="7"/>
  <c r="BE174" i="7"/>
  <c r="BM174" i="7"/>
  <c r="BI175" i="7"/>
  <c r="BE176" i="7"/>
  <c r="BM176" i="7"/>
  <c r="BI177" i="7"/>
  <c r="BE178" i="7"/>
  <c r="BM178" i="7"/>
  <c r="BI179" i="7"/>
  <c r="BE180" i="7"/>
  <c r="BM180" i="7"/>
  <c r="BI181" i="7"/>
  <c r="BE182" i="7"/>
  <c r="BM182" i="7"/>
  <c r="BI183" i="7"/>
  <c r="BE184" i="7"/>
  <c r="BM184" i="7"/>
  <c r="BI185" i="7"/>
  <c r="BE186" i="7"/>
  <c r="BM186" i="7"/>
  <c r="BI187" i="7"/>
  <c r="BE188" i="7"/>
  <c r="BM188" i="7"/>
  <c r="BI189" i="7"/>
  <c r="BE190" i="7"/>
  <c r="BM190" i="7"/>
  <c r="BI191" i="7"/>
  <c r="BE192" i="7"/>
  <c r="BM192" i="7"/>
  <c r="BI193" i="7"/>
  <c r="BE194" i="7"/>
  <c r="BM194" i="7"/>
  <c r="BI195" i="7"/>
  <c r="BE196" i="7"/>
  <c r="BH160" i="7"/>
  <c r="BL165" i="7"/>
  <c r="BE169" i="7"/>
  <c r="BL171" i="7"/>
  <c r="BJ173" i="7"/>
  <c r="BE175" i="7"/>
  <c r="BD177" i="7"/>
  <c r="BN178" i="7"/>
  <c r="BI180" i="7"/>
  <c r="BN181" i="7"/>
  <c r="BF183" i="7"/>
  <c r="BJ184" i="7"/>
  <c r="BN185" i="7"/>
  <c r="BF187" i="7"/>
  <c r="BJ188" i="7"/>
  <c r="BN189" i="7"/>
  <c r="BF191" i="7"/>
  <c r="BJ192" i="7"/>
  <c r="BN193" i="7"/>
  <c r="BF195" i="7"/>
  <c r="BJ196" i="7"/>
  <c r="BJ197" i="7"/>
  <c r="BH198" i="7"/>
  <c r="BE199" i="7"/>
  <c r="BM199" i="7"/>
  <c r="BI200" i="7"/>
  <c r="BE201" i="7"/>
  <c r="BM201" i="7"/>
  <c r="BI202" i="7"/>
  <c r="BE203" i="7"/>
  <c r="BM203" i="7"/>
  <c r="BI204" i="7"/>
  <c r="BE205" i="7"/>
  <c r="BM205" i="7"/>
  <c r="BI206" i="7"/>
  <c r="BE207" i="7"/>
  <c r="BM207" i="7"/>
  <c r="BI208" i="7"/>
  <c r="BE209" i="7"/>
  <c r="BM209" i="7"/>
  <c r="BI210" i="7"/>
  <c r="BE211" i="7"/>
  <c r="BM211" i="7"/>
  <c r="BI212" i="7"/>
  <c r="BE213" i="7"/>
  <c r="BM213" i="7"/>
  <c r="BI214" i="7"/>
  <c r="BE215" i="7"/>
  <c r="BM215" i="7"/>
  <c r="BI216" i="7"/>
  <c r="BE217" i="7"/>
  <c r="BM217" i="7"/>
  <c r="BI218" i="7"/>
  <c r="BE219" i="7"/>
  <c r="BM219" i="7"/>
  <c r="BI220" i="7"/>
  <c r="BE221" i="7"/>
  <c r="BM221" i="7"/>
  <c r="BI222" i="7"/>
  <c r="BE223" i="7"/>
  <c r="BM223" i="7"/>
  <c r="BI224" i="7"/>
  <c r="BE225" i="7"/>
  <c r="BM225" i="7"/>
  <c r="BI226" i="7"/>
  <c r="BE227" i="7"/>
  <c r="BM227" i="7"/>
  <c r="BI228" i="7"/>
  <c r="BE229" i="7"/>
  <c r="BM229" i="7"/>
  <c r="BI230" i="7"/>
  <c r="BE231" i="7"/>
  <c r="BM231" i="7"/>
  <c r="BI232" i="7"/>
  <c r="BE233" i="7"/>
  <c r="BM233" i="7"/>
  <c r="BI234" i="7"/>
  <c r="BE235" i="7"/>
  <c r="BM235" i="7"/>
  <c r="BI236" i="7"/>
  <c r="BE237" i="7"/>
  <c r="BM237" i="7"/>
  <c r="BI238" i="7"/>
  <c r="BE239" i="7"/>
  <c r="BM239" i="7"/>
  <c r="BI240" i="7"/>
  <c r="BE241" i="7"/>
  <c r="BM241" i="7"/>
  <c r="BI242" i="7"/>
  <c r="BE243" i="7"/>
  <c r="BM243" i="7"/>
  <c r="BI244" i="7"/>
  <c r="BE245" i="7"/>
  <c r="BM245" i="7"/>
  <c r="BI246" i="7"/>
  <c r="BE247" i="7"/>
  <c r="BM247" i="7"/>
  <c r="BI248" i="7"/>
  <c r="BE249" i="7"/>
  <c r="BM249" i="7"/>
  <c r="BI250" i="7"/>
  <c r="BE251" i="7"/>
  <c r="BM251" i="7"/>
  <c r="BI252" i="7"/>
  <c r="BE253" i="7"/>
  <c r="BM253" i="7"/>
  <c r="BI254" i="7"/>
  <c r="BE255" i="7"/>
  <c r="BM255" i="7"/>
  <c r="BI256" i="7"/>
  <c r="BE257" i="7"/>
  <c r="BM257" i="7"/>
  <c r="BI258" i="7"/>
  <c r="BE259" i="7"/>
  <c r="BM259" i="7"/>
  <c r="BI260" i="7"/>
  <c r="BE261" i="7"/>
  <c r="BM261" i="7"/>
  <c r="BI262" i="7"/>
  <c r="BE263" i="7"/>
  <c r="BM263" i="7"/>
  <c r="BI264" i="7"/>
  <c r="BE265" i="7"/>
  <c r="BM265" i="7"/>
  <c r="BI266" i="7"/>
  <c r="BE267" i="7"/>
  <c r="BM267" i="7"/>
  <c r="BI268" i="7"/>
  <c r="BE269" i="7"/>
  <c r="BM269" i="7"/>
  <c r="BI270" i="7"/>
  <c r="BE271" i="7"/>
  <c r="BM271" i="7"/>
  <c r="BI272" i="7"/>
  <c r="BE273" i="7"/>
  <c r="BM273" i="7"/>
  <c r="BI274" i="7"/>
  <c r="BE275" i="7"/>
  <c r="BM275" i="7"/>
  <c r="BI276" i="7"/>
  <c r="BE277" i="7"/>
  <c r="BM277" i="7"/>
  <c r="BI278" i="7"/>
  <c r="BE279" i="7"/>
  <c r="BM279" i="7"/>
  <c r="BI280" i="7"/>
  <c r="BE281" i="7"/>
  <c r="BM281" i="7"/>
  <c r="BI282" i="7"/>
  <c r="BE283" i="7"/>
  <c r="BM283" i="7"/>
  <c r="BI284" i="7"/>
  <c r="BE285" i="7"/>
  <c r="BM285" i="7"/>
  <c r="BI286" i="7"/>
  <c r="BE287" i="7"/>
  <c r="BM287" i="7"/>
  <c r="BI288" i="7"/>
  <c r="BE289" i="7"/>
  <c r="BM289" i="7"/>
  <c r="BI290" i="7"/>
  <c r="BE291" i="7"/>
  <c r="BM291" i="7"/>
  <c r="BI292" i="7"/>
  <c r="BE293" i="7"/>
  <c r="BM293" i="7"/>
  <c r="BI294" i="7"/>
  <c r="BE295" i="7"/>
  <c r="BM295" i="7"/>
  <c r="BI296" i="7"/>
  <c r="BE297" i="7"/>
  <c r="BM297" i="7"/>
  <c r="BI298" i="7"/>
  <c r="BE299" i="7"/>
  <c r="BM299" i="7"/>
  <c r="BI300" i="7"/>
  <c r="BE301" i="7"/>
  <c r="BM301" i="7"/>
  <c r="BI302" i="7"/>
  <c r="BE303" i="7"/>
  <c r="BM303" i="7"/>
  <c r="BI304" i="7"/>
  <c r="BE305" i="7"/>
  <c r="BM305" i="7"/>
  <c r="BI306" i="7"/>
  <c r="BE307" i="7"/>
  <c r="BM307" i="7"/>
  <c r="BI308" i="7"/>
  <c r="BE309" i="7"/>
  <c r="BM309" i="7"/>
  <c r="BI310" i="7"/>
  <c r="BE311" i="7"/>
  <c r="BM311" i="7"/>
  <c r="BI312" i="7"/>
  <c r="BE313" i="7"/>
  <c r="BM313" i="7"/>
  <c r="BI314" i="7"/>
  <c r="BE315" i="7"/>
  <c r="BM315" i="7"/>
  <c r="BI316" i="7"/>
  <c r="BE317" i="7"/>
  <c r="BM317" i="7"/>
  <c r="BI318" i="7"/>
  <c r="BE319" i="7"/>
  <c r="BM319" i="7"/>
  <c r="BI320" i="7"/>
  <c r="BE321" i="7"/>
  <c r="BM321" i="7"/>
  <c r="BI322" i="7"/>
  <c r="BE323" i="7"/>
  <c r="BM323" i="7"/>
  <c r="BI324" i="7"/>
  <c r="BE325" i="7"/>
  <c r="BM325" i="7"/>
  <c r="BI326" i="7"/>
  <c r="BE327" i="7"/>
  <c r="BM327" i="7"/>
  <c r="BI328" i="7"/>
  <c r="BE329" i="7"/>
  <c r="BM329" i="7"/>
  <c r="BI330" i="7"/>
  <c r="BE331" i="7"/>
  <c r="BM331" i="7"/>
  <c r="BI332" i="7"/>
  <c r="BE333" i="7"/>
  <c r="BM333" i="7"/>
  <c r="BI334" i="7"/>
  <c r="BE335" i="7"/>
  <c r="BM335" i="7"/>
  <c r="BI336" i="7"/>
  <c r="BE337" i="7"/>
  <c r="BM337" i="7"/>
  <c r="BI338" i="7"/>
  <c r="BE339" i="7"/>
  <c r="BM339" i="7"/>
  <c r="BI340" i="7"/>
  <c r="BE341" i="7"/>
  <c r="BM341" i="7"/>
  <c r="BI342" i="7"/>
  <c r="BE343" i="7"/>
  <c r="BM343" i="7"/>
  <c r="BI344" i="7"/>
  <c r="BE345" i="7"/>
  <c r="BM345" i="7"/>
  <c r="BI346" i="7"/>
  <c r="BE347" i="7"/>
  <c r="BM347" i="7"/>
  <c r="BI348" i="7"/>
  <c r="BE349" i="7"/>
  <c r="BM349" i="7"/>
  <c r="BI350" i="7"/>
  <c r="BE351" i="7"/>
  <c r="BM351" i="7"/>
  <c r="BI352" i="7"/>
  <c r="BE353" i="7"/>
  <c r="BM353" i="7"/>
  <c r="BI354" i="7"/>
  <c r="BE355" i="7"/>
  <c r="BM355" i="7"/>
  <c r="BI356" i="7"/>
  <c r="BE357" i="7"/>
  <c r="BM357" i="7"/>
  <c r="BI358" i="7"/>
  <c r="BE359" i="7"/>
  <c r="BM359" i="7"/>
  <c r="BI360" i="7"/>
  <c r="BE361" i="7"/>
  <c r="BM361" i="7"/>
  <c r="BI362" i="7"/>
  <c r="BE363" i="7"/>
  <c r="BM363" i="7"/>
  <c r="BI364" i="7"/>
  <c r="BE365" i="7"/>
  <c r="BM365" i="7"/>
  <c r="BI366" i="7"/>
  <c r="BE367" i="7"/>
  <c r="BM367" i="7"/>
  <c r="BI368" i="7"/>
  <c r="BE369" i="7"/>
  <c r="BM369" i="7"/>
  <c r="BI370" i="7"/>
  <c r="BE371" i="7"/>
  <c r="BM371" i="7"/>
  <c r="BI372" i="7"/>
  <c r="BE373" i="7"/>
  <c r="BM373" i="7"/>
  <c r="BI374" i="7"/>
  <c r="BE375" i="7"/>
  <c r="BM375" i="7"/>
  <c r="BI376" i="7"/>
  <c r="BE377" i="7"/>
  <c r="BM377" i="7"/>
  <c r="BI378" i="7"/>
  <c r="BE379" i="7"/>
  <c r="BM379" i="7"/>
  <c r="BI380" i="7"/>
  <c r="BE381" i="7"/>
  <c r="BM381" i="7"/>
  <c r="BI382" i="7"/>
  <c r="BE383" i="7"/>
  <c r="BM383" i="7"/>
  <c r="BI384" i="7"/>
  <c r="BE385" i="7"/>
  <c r="BM385" i="7"/>
  <c r="BI386" i="7"/>
  <c r="BE387" i="7"/>
  <c r="BM387" i="7"/>
  <c r="BI388" i="7"/>
  <c r="BE389" i="7"/>
  <c r="BM389" i="7"/>
  <c r="BI390" i="7"/>
  <c r="BE391" i="7"/>
  <c r="BM391" i="7"/>
  <c r="BI392" i="7"/>
  <c r="BE393" i="7"/>
  <c r="BM393" i="7"/>
  <c r="BI394" i="7"/>
  <c r="BE395" i="7"/>
  <c r="BM395" i="7"/>
  <c r="BI396" i="7"/>
  <c r="BE397" i="7"/>
  <c r="BM397" i="7"/>
  <c r="BI398" i="7"/>
  <c r="BE399" i="7"/>
  <c r="BM399" i="7"/>
  <c r="BI400" i="7"/>
  <c r="BE401" i="7"/>
  <c r="BM401" i="7"/>
  <c r="BI402" i="7"/>
  <c r="BE403" i="7"/>
  <c r="BM403" i="7"/>
  <c r="BI404" i="7"/>
  <c r="BE405" i="7"/>
  <c r="BM405" i="7"/>
  <c r="BI406" i="7"/>
  <c r="BE407" i="7"/>
  <c r="BM407" i="7"/>
  <c r="BI408" i="7"/>
  <c r="BE409" i="7"/>
  <c r="BM409" i="7"/>
  <c r="BI410" i="7"/>
  <c r="BE411" i="7"/>
  <c r="BM411" i="7"/>
  <c r="BI412" i="7"/>
  <c r="BE413" i="7"/>
  <c r="BM413" i="7"/>
  <c r="BI414" i="7"/>
  <c r="BE415" i="7"/>
  <c r="BM415" i="7"/>
  <c r="BI416" i="7"/>
  <c r="BE417" i="7"/>
  <c r="BL155" i="7"/>
  <c r="BD161" i="7"/>
  <c r="BH166" i="7"/>
  <c r="BL169" i="7"/>
  <c r="BM171" i="7"/>
  <c r="BL173" i="7"/>
  <c r="BJ175" i="7"/>
  <c r="BE177" i="7"/>
  <c r="BD179" i="7"/>
  <c r="BN180" i="7"/>
  <c r="BF182" i="7"/>
  <c r="BJ183" i="7"/>
  <c r="BN184" i="7"/>
  <c r="BF186" i="7"/>
  <c r="BJ187" i="7"/>
  <c r="BN188" i="7"/>
  <c r="BF190" i="7"/>
  <c r="BJ191" i="7"/>
  <c r="BN192" i="7"/>
  <c r="BF194" i="7"/>
  <c r="BJ195" i="7"/>
  <c r="BM196" i="7"/>
  <c r="BL197" i="7"/>
  <c r="BI198" i="7"/>
  <c r="BF199" i="7"/>
  <c r="BN199" i="7"/>
  <c r="BJ200" i="7"/>
  <c r="BF201" i="7"/>
  <c r="BN201" i="7"/>
  <c r="BJ202" i="7"/>
  <c r="BF203" i="7"/>
  <c r="BN203" i="7"/>
  <c r="BJ204" i="7"/>
  <c r="BF205" i="7"/>
  <c r="BN205" i="7"/>
  <c r="BJ206" i="7"/>
  <c r="BF207" i="7"/>
  <c r="BN207" i="7"/>
  <c r="BJ208" i="7"/>
  <c r="BF209" i="7"/>
  <c r="BN209" i="7"/>
  <c r="BJ210" i="7"/>
  <c r="BF211" i="7"/>
  <c r="BN211" i="7"/>
  <c r="BJ212" i="7"/>
  <c r="BF213" i="7"/>
  <c r="BN213" i="7"/>
  <c r="BJ214" i="7"/>
  <c r="BF215" i="7"/>
  <c r="BN215" i="7"/>
  <c r="BJ216" i="7"/>
  <c r="BF217" i="7"/>
  <c r="BN217" i="7"/>
  <c r="BJ218" i="7"/>
  <c r="BF219" i="7"/>
  <c r="BN219" i="7"/>
  <c r="BJ220" i="7"/>
  <c r="BF221" i="7"/>
  <c r="BN221" i="7"/>
  <c r="BJ222" i="7"/>
  <c r="BF223" i="7"/>
  <c r="BN223" i="7"/>
  <c r="BJ224" i="7"/>
  <c r="BF225" i="7"/>
  <c r="BN225" i="7"/>
  <c r="BJ226" i="7"/>
  <c r="BF227" i="7"/>
  <c r="BN227" i="7"/>
  <c r="BJ228" i="7"/>
  <c r="BF229" i="7"/>
  <c r="BN229" i="7"/>
  <c r="BJ230" i="7"/>
  <c r="BF231" i="7"/>
  <c r="BN231" i="7"/>
  <c r="BJ232" i="7"/>
  <c r="BF233" i="7"/>
  <c r="BN233" i="7"/>
  <c r="BJ234" i="7"/>
  <c r="BF235" i="7"/>
  <c r="BN235" i="7"/>
  <c r="BJ236" i="7"/>
  <c r="BF237" i="7"/>
  <c r="BN237" i="7"/>
  <c r="BJ238" i="7"/>
  <c r="BF239" i="7"/>
  <c r="BN239" i="7"/>
  <c r="BJ240" i="7"/>
  <c r="BF241" i="7"/>
  <c r="BN241" i="7"/>
  <c r="BJ242" i="7"/>
  <c r="BF243" i="7"/>
  <c r="BN243" i="7"/>
  <c r="BJ244" i="7"/>
  <c r="BF245" i="7"/>
  <c r="BN245" i="7"/>
  <c r="BJ246" i="7"/>
  <c r="BF247" i="7"/>
  <c r="BN247" i="7"/>
  <c r="BJ248" i="7"/>
  <c r="BF249" i="7"/>
  <c r="BN249" i="7"/>
  <c r="BJ250" i="7"/>
  <c r="BF251" i="7"/>
  <c r="BN251" i="7"/>
  <c r="BJ252" i="7"/>
  <c r="BF253" i="7"/>
  <c r="BN253" i="7"/>
  <c r="BJ254" i="7"/>
  <c r="BF255" i="7"/>
  <c r="BN255" i="7"/>
  <c r="BJ256" i="7"/>
  <c r="BF257" i="7"/>
  <c r="BN257" i="7"/>
  <c r="BJ258" i="7"/>
  <c r="BF259" i="7"/>
  <c r="BN259" i="7"/>
  <c r="BJ260" i="7"/>
  <c r="BF261" i="7"/>
  <c r="BN261" i="7"/>
  <c r="BJ262" i="7"/>
  <c r="BF263" i="7"/>
  <c r="BN263" i="7"/>
  <c r="BJ264" i="7"/>
  <c r="BF265" i="7"/>
  <c r="BN265" i="7"/>
  <c r="BJ266" i="7"/>
  <c r="BF267" i="7"/>
  <c r="BN267" i="7"/>
  <c r="BJ268" i="7"/>
  <c r="BF269" i="7"/>
  <c r="BN269" i="7"/>
  <c r="BJ270" i="7"/>
  <c r="BF271" i="7"/>
  <c r="BN271" i="7"/>
  <c r="BJ272" i="7"/>
  <c r="BF273" i="7"/>
  <c r="BN273" i="7"/>
  <c r="BJ274" i="7"/>
  <c r="BF275" i="7"/>
  <c r="BN275" i="7"/>
  <c r="BJ276" i="7"/>
  <c r="BF277" i="7"/>
  <c r="BN277" i="7"/>
  <c r="BJ278" i="7"/>
  <c r="BF279" i="7"/>
  <c r="BN279" i="7"/>
  <c r="BJ280" i="7"/>
  <c r="BF281" i="7"/>
  <c r="BN281" i="7"/>
  <c r="BJ282" i="7"/>
  <c r="BF283" i="7"/>
  <c r="BN283" i="7"/>
  <c r="BJ284" i="7"/>
  <c r="BF285" i="7"/>
  <c r="BN285" i="7"/>
  <c r="BJ286" i="7"/>
  <c r="BF287" i="7"/>
  <c r="BN287" i="7"/>
  <c r="BJ288" i="7"/>
  <c r="BF289" i="7"/>
  <c r="BN289" i="7"/>
  <c r="BJ290" i="7"/>
  <c r="BF291" i="7"/>
  <c r="BN291" i="7"/>
  <c r="BJ292" i="7"/>
  <c r="BF293" i="7"/>
  <c r="BN293" i="7"/>
  <c r="BJ294" i="7"/>
  <c r="BF295" i="7"/>
  <c r="BN295" i="7"/>
  <c r="BJ296" i="7"/>
  <c r="BF297" i="7"/>
  <c r="BN297" i="7"/>
  <c r="BJ298" i="7"/>
  <c r="BF299" i="7"/>
  <c r="BN299" i="7"/>
  <c r="BJ300" i="7"/>
  <c r="BF301" i="7"/>
  <c r="BN301" i="7"/>
  <c r="BJ302" i="7"/>
  <c r="BF303" i="7"/>
  <c r="BN303" i="7"/>
  <c r="BJ304" i="7"/>
  <c r="BF305" i="7"/>
  <c r="BN305" i="7"/>
  <c r="BJ306" i="7"/>
  <c r="BF307" i="7"/>
  <c r="BN307" i="7"/>
  <c r="BJ308" i="7"/>
  <c r="BF309" i="7"/>
  <c r="BN309" i="7"/>
  <c r="BJ310" i="7"/>
  <c r="BF311" i="7"/>
  <c r="BN311" i="7"/>
  <c r="BJ312" i="7"/>
  <c r="BF313" i="7"/>
  <c r="BN313" i="7"/>
  <c r="BJ314" i="7"/>
  <c r="BF315" i="7"/>
  <c r="BN315" i="7"/>
  <c r="BJ316" i="7"/>
  <c r="BF317" i="7"/>
  <c r="BN317" i="7"/>
  <c r="BJ318" i="7"/>
  <c r="BF319" i="7"/>
  <c r="BN319" i="7"/>
  <c r="BJ320" i="7"/>
  <c r="BF321" i="7"/>
  <c r="BN321" i="7"/>
  <c r="BJ322" i="7"/>
  <c r="BF323" i="7"/>
  <c r="BN323" i="7"/>
  <c r="BJ324" i="7"/>
  <c r="BF325" i="7"/>
  <c r="BN325" i="7"/>
  <c r="BJ326" i="7"/>
  <c r="BF327" i="7"/>
  <c r="BN327" i="7"/>
  <c r="BJ328" i="7"/>
  <c r="BF329" i="7"/>
  <c r="BN329" i="7"/>
  <c r="BJ330" i="7"/>
  <c r="BF331" i="7"/>
  <c r="BN331" i="7"/>
  <c r="BJ332" i="7"/>
  <c r="BF333" i="7"/>
  <c r="BN333" i="7"/>
  <c r="BJ334" i="7"/>
  <c r="BF335" i="7"/>
  <c r="BN335" i="7"/>
  <c r="BJ336" i="7"/>
  <c r="BF337" i="7"/>
  <c r="BN337" i="7"/>
  <c r="BJ338" i="7"/>
  <c r="BF339" i="7"/>
  <c r="BN339" i="7"/>
  <c r="BJ340" i="7"/>
  <c r="BF341" i="7"/>
  <c r="BN341" i="7"/>
  <c r="BJ342" i="7"/>
  <c r="BF343" i="7"/>
  <c r="BN343" i="7"/>
  <c r="BJ344" i="7"/>
  <c r="BF345" i="7"/>
  <c r="BN345" i="7"/>
  <c r="BJ346" i="7"/>
  <c r="BF347" i="7"/>
  <c r="BN347" i="7"/>
  <c r="BJ348" i="7"/>
  <c r="BF349" i="7"/>
  <c r="BN349" i="7"/>
  <c r="BJ350" i="7"/>
  <c r="BF351" i="7"/>
  <c r="BN351" i="7"/>
  <c r="BJ352" i="7"/>
  <c r="BF353" i="7"/>
  <c r="BN353" i="7"/>
  <c r="BJ354" i="7"/>
  <c r="BF355" i="7"/>
  <c r="BN355" i="7"/>
  <c r="BJ356" i="7"/>
  <c r="BF357" i="7"/>
  <c r="BN357" i="7"/>
  <c r="BJ358" i="7"/>
  <c r="BF359" i="7"/>
  <c r="BN359" i="7"/>
  <c r="BJ360" i="7"/>
  <c r="BF361" i="7"/>
  <c r="BN361" i="7"/>
  <c r="BJ362" i="7"/>
  <c r="BF363" i="7"/>
  <c r="BN363" i="7"/>
  <c r="BJ364" i="7"/>
  <c r="BF365" i="7"/>
  <c r="BN365" i="7"/>
  <c r="BJ366" i="7"/>
  <c r="BF367" i="7"/>
  <c r="BN367" i="7"/>
  <c r="BJ368" i="7"/>
  <c r="BF369" i="7"/>
  <c r="BN369" i="7"/>
  <c r="BJ370" i="7"/>
  <c r="BF371" i="7"/>
  <c r="BN371" i="7"/>
  <c r="BJ372" i="7"/>
  <c r="BF373" i="7"/>
  <c r="BN373" i="7"/>
  <c r="BJ374" i="7"/>
  <c r="BF375" i="7"/>
  <c r="BN375" i="7"/>
  <c r="BJ376" i="7"/>
  <c r="BF377" i="7"/>
  <c r="BN377" i="7"/>
  <c r="BJ378" i="7"/>
  <c r="BF379" i="7"/>
  <c r="BN379" i="7"/>
  <c r="BJ380" i="7"/>
  <c r="BF381" i="7"/>
  <c r="BN381" i="7"/>
  <c r="BJ382" i="7"/>
  <c r="BF383" i="7"/>
  <c r="BN383" i="7"/>
  <c r="BJ384" i="7"/>
  <c r="BF385" i="7"/>
  <c r="BN385" i="7"/>
  <c r="BJ386" i="7"/>
  <c r="BF387" i="7"/>
  <c r="BN387" i="7"/>
  <c r="BJ388" i="7"/>
  <c r="BF389" i="7"/>
  <c r="BN389" i="7"/>
  <c r="BJ390" i="7"/>
  <c r="BF391" i="7"/>
  <c r="BN391" i="7"/>
  <c r="BJ392" i="7"/>
  <c r="BF393" i="7"/>
  <c r="BN393" i="7"/>
  <c r="BJ394" i="7"/>
  <c r="BF395" i="7"/>
  <c r="BN395" i="7"/>
  <c r="BJ396" i="7"/>
  <c r="BF397" i="7"/>
  <c r="BN397" i="7"/>
  <c r="BJ398" i="7"/>
  <c r="BF399" i="7"/>
  <c r="BN399" i="7"/>
  <c r="BJ400" i="7"/>
  <c r="BF401" i="7"/>
  <c r="BN401" i="7"/>
  <c r="BJ402" i="7"/>
  <c r="BF403" i="7"/>
  <c r="BN403" i="7"/>
  <c r="BJ404" i="7"/>
  <c r="BF405" i="7"/>
  <c r="BN405" i="7"/>
  <c r="BJ406" i="7"/>
  <c r="BF407" i="7"/>
  <c r="BN407" i="7"/>
  <c r="BJ408" i="7"/>
  <c r="BF409" i="7"/>
  <c r="BN409" i="7"/>
  <c r="BH156" i="7"/>
  <c r="BL161" i="7"/>
  <c r="BD167" i="7"/>
  <c r="BM169" i="7"/>
  <c r="BF172" i="7"/>
  <c r="BM173" i="7"/>
  <c r="BL175" i="7"/>
  <c r="BJ177" i="7"/>
  <c r="BE179" i="7"/>
  <c r="BD181" i="7"/>
  <c r="BH182" i="7"/>
  <c r="BL183" i="7"/>
  <c r="BD185" i="7"/>
  <c r="BH186" i="7"/>
  <c r="BL187" i="7"/>
  <c r="BD189" i="7"/>
  <c r="BH190" i="7"/>
  <c r="BL191" i="7"/>
  <c r="BD193" i="7"/>
  <c r="BH194" i="7"/>
  <c r="BL195" i="7"/>
  <c r="BN196" i="7"/>
  <c r="BM197" i="7"/>
  <c r="BJ198" i="7"/>
  <c r="BG199" i="7"/>
  <c r="BO199" i="7"/>
  <c r="BK200" i="7"/>
  <c r="BG201" i="7"/>
  <c r="BO201" i="7"/>
  <c r="BK202" i="7"/>
  <c r="BG203" i="7"/>
  <c r="BO203" i="7"/>
  <c r="BK204" i="7"/>
  <c r="BG205" i="7"/>
  <c r="BO205" i="7"/>
  <c r="BK206" i="7"/>
  <c r="BG207" i="7"/>
  <c r="BO207" i="7"/>
  <c r="BK208" i="7"/>
  <c r="BG209" i="7"/>
  <c r="BO209" i="7"/>
  <c r="BK210" i="7"/>
  <c r="BG211" i="7"/>
  <c r="BO211" i="7"/>
  <c r="BK212" i="7"/>
  <c r="BG213" i="7"/>
  <c r="BO213" i="7"/>
  <c r="BK214" i="7"/>
  <c r="BG215" i="7"/>
  <c r="BO215" i="7"/>
  <c r="BK216" i="7"/>
  <c r="BG217" i="7"/>
  <c r="BO217" i="7"/>
  <c r="BK218" i="7"/>
  <c r="BG219" i="7"/>
  <c r="BO219" i="7"/>
  <c r="BK220" i="7"/>
  <c r="BG221" i="7"/>
  <c r="BO221" i="7"/>
  <c r="BK222" i="7"/>
  <c r="BG223" i="7"/>
  <c r="BO223" i="7"/>
  <c r="BK224" i="7"/>
  <c r="BG225" i="7"/>
  <c r="BO225" i="7"/>
  <c r="BK226" i="7"/>
  <c r="BG227" i="7"/>
  <c r="BO227" i="7"/>
  <c r="BK228" i="7"/>
  <c r="BG229" i="7"/>
  <c r="BO229" i="7"/>
  <c r="BK230" i="7"/>
  <c r="BG231" i="7"/>
  <c r="BO231" i="7"/>
  <c r="BK232" i="7"/>
  <c r="BG233" i="7"/>
  <c r="BO233" i="7"/>
  <c r="BK234" i="7"/>
  <c r="BG235" i="7"/>
  <c r="BO235" i="7"/>
  <c r="BK236" i="7"/>
  <c r="BG237" i="7"/>
  <c r="BO237" i="7"/>
  <c r="BK238" i="7"/>
  <c r="BG239" i="7"/>
  <c r="BO239" i="7"/>
  <c r="BK240" i="7"/>
  <c r="BG241" i="7"/>
  <c r="BO241" i="7"/>
  <c r="BK242" i="7"/>
  <c r="BG243" i="7"/>
  <c r="BO243" i="7"/>
  <c r="BK244" i="7"/>
  <c r="BG245" i="7"/>
  <c r="BO245" i="7"/>
  <c r="BK246" i="7"/>
  <c r="BG247" i="7"/>
  <c r="BO247" i="7"/>
  <c r="BK248" i="7"/>
  <c r="BG249" i="7"/>
  <c r="BO249" i="7"/>
  <c r="BK250" i="7"/>
  <c r="BG251" i="7"/>
  <c r="BO251" i="7"/>
  <c r="BK252" i="7"/>
  <c r="BG253" i="7"/>
  <c r="BO253" i="7"/>
  <c r="BK254" i="7"/>
  <c r="BG255" i="7"/>
  <c r="BO255" i="7"/>
  <c r="BK256" i="7"/>
  <c r="BG257" i="7"/>
  <c r="BO257" i="7"/>
  <c r="BK258" i="7"/>
  <c r="BG259" i="7"/>
  <c r="BO259" i="7"/>
  <c r="BK260" i="7"/>
  <c r="BG261" i="7"/>
  <c r="BO261" i="7"/>
  <c r="BK262" i="7"/>
  <c r="BG263" i="7"/>
  <c r="BO263" i="7"/>
  <c r="BK264" i="7"/>
  <c r="BG265" i="7"/>
  <c r="BO265" i="7"/>
  <c r="BK266" i="7"/>
  <c r="BG267" i="7"/>
  <c r="BO267" i="7"/>
  <c r="BK268" i="7"/>
  <c r="BG269" i="7"/>
  <c r="BO269" i="7"/>
  <c r="BK270" i="7"/>
  <c r="BG271" i="7"/>
  <c r="BO271" i="7"/>
  <c r="BK272" i="7"/>
  <c r="BG273" i="7"/>
  <c r="BO273" i="7"/>
  <c r="BK274" i="7"/>
  <c r="BG275" i="7"/>
  <c r="BO275" i="7"/>
  <c r="BK276" i="7"/>
  <c r="BG277" i="7"/>
  <c r="BO277" i="7"/>
  <c r="BK278" i="7"/>
  <c r="BG279" i="7"/>
  <c r="BO279" i="7"/>
  <c r="BK280" i="7"/>
  <c r="BG281" i="7"/>
  <c r="BO281" i="7"/>
  <c r="BK282" i="7"/>
  <c r="BG283" i="7"/>
  <c r="BO283" i="7"/>
  <c r="BK284" i="7"/>
  <c r="BG285" i="7"/>
  <c r="BO285" i="7"/>
  <c r="BK286" i="7"/>
  <c r="BG287" i="7"/>
  <c r="BO287" i="7"/>
  <c r="BK288" i="7"/>
  <c r="BG289" i="7"/>
  <c r="BO289" i="7"/>
  <c r="BK290" i="7"/>
  <c r="BG291" i="7"/>
  <c r="BO291" i="7"/>
  <c r="BK292" i="7"/>
  <c r="BG293" i="7"/>
  <c r="BO293" i="7"/>
  <c r="BK294" i="7"/>
  <c r="BG295" i="7"/>
  <c r="BO295" i="7"/>
  <c r="BK296" i="7"/>
  <c r="BG297" i="7"/>
  <c r="BO297" i="7"/>
  <c r="BK298" i="7"/>
  <c r="BG299" i="7"/>
  <c r="BO299" i="7"/>
  <c r="BK300" i="7"/>
  <c r="BG301" i="7"/>
  <c r="BO301" i="7"/>
  <c r="BK302" i="7"/>
  <c r="BG303" i="7"/>
  <c r="BO303" i="7"/>
  <c r="BK304" i="7"/>
  <c r="BG305" i="7"/>
  <c r="BO305" i="7"/>
  <c r="BK306" i="7"/>
  <c r="BG307" i="7"/>
  <c r="BO307" i="7"/>
  <c r="BK308" i="7"/>
  <c r="BG309" i="7"/>
  <c r="BO309" i="7"/>
  <c r="BK310" i="7"/>
  <c r="BG311" i="7"/>
  <c r="BO311" i="7"/>
  <c r="BK312" i="7"/>
  <c r="BG313" i="7"/>
  <c r="BO313" i="7"/>
  <c r="BK314" i="7"/>
  <c r="BG315" i="7"/>
  <c r="BO315" i="7"/>
  <c r="BK316" i="7"/>
  <c r="BG317" i="7"/>
  <c r="BO317" i="7"/>
  <c r="BK318" i="7"/>
  <c r="BG319" i="7"/>
  <c r="BO319" i="7"/>
  <c r="BK320" i="7"/>
  <c r="BG321" i="7"/>
  <c r="BO321" i="7"/>
  <c r="BK322" i="7"/>
  <c r="BG323" i="7"/>
  <c r="BO323" i="7"/>
  <c r="BK324" i="7"/>
  <c r="BG325" i="7"/>
  <c r="BO325" i="7"/>
  <c r="BK326" i="7"/>
  <c r="BG327" i="7"/>
  <c r="BO327" i="7"/>
  <c r="BK328" i="7"/>
  <c r="BG329" i="7"/>
  <c r="BO329" i="7"/>
  <c r="BK330" i="7"/>
  <c r="BG331" i="7"/>
  <c r="BO331" i="7"/>
  <c r="BK332" i="7"/>
  <c r="BG333" i="7"/>
  <c r="BO333" i="7"/>
  <c r="BK334" i="7"/>
  <c r="BG335" i="7"/>
  <c r="BO335" i="7"/>
  <c r="BK336" i="7"/>
  <c r="BG337" i="7"/>
  <c r="BO337" i="7"/>
  <c r="BK338" i="7"/>
  <c r="BG339" i="7"/>
  <c r="BO339" i="7"/>
  <c r="BK340" i="7"/>
  <c r="BG341" i="7"/>
  <c r="BO341" i="7"/>
  <c r="BK342" i="7"/>
  <c r="BG343" i="7"/>
  <c r="BO343" i="7"/>
  <c r="BK344" i="7"/>
  <c r="BG345" i="7"/>
  <c r="BO345" i="7"/>
  <c r="BK346" i="7"/>
  <c r="BG347" i="7"/>
  <c r="BO347" i="7"/>
  <c r="BK348" i="7"/>
  <c r="BG349" i="7"/>
  <c r="BO349" i="7"/>
  <c r="BK350" i="7"/>
  <c r="BG351" i="7"/>
  <c r="BO351" i="7"/>
  <c r="BK352" i="7"/>
  <c r="BG353" i="7"/>
  <c r="BO353" i="7"/>
  <c r="BK354" i="7"/>
  <c r="BG355" i="7"/>
  <c r="BO355" i="7"/>
  <c r="BK356" i="7"/>
  <c r="BG357" i="7"/>
  <c r="BO357" i="7"/>
  <c r="BK358" i="7"/>
  <c r="BG359" i="7"/>
  <c r="BO359" i="7"/>
  <c r="BK360" i="7"/>
  <c r="BG361" i="7"/>
  <c r="BO361" i="7"/>
  <c r="BK362" i="7"/>
  <c r="BG363" i="7"/>
  <c r="BO363" i="7"/>
  <c r="BK364" i="7"/>
  <c r="BG365" i="7"/>
  <c r="BO365" i="7"/>
  <c r="BK366" i="7"/>
  <c r="BG367" i="7"/>
  <c r="BO367" i="7"/>
  <c r="BK368" i="7"/>
  <c r="BG369" i="7"/>
  <c r="BO369" i="7"/>
  <c r="BK370" i="7"/>
  <c r="BG371" i="7"/>
  <c r="BO371" i="7"/>
  <c r="BK372" i="7"/>
  <c r="BG373" i="7"/>
  <c r="BO373" i="7"/>
  <c r="BK374" i="7"/>
  <c r="BG375" i="7"/>
  <c r="BO375" i="7"/>
  <c r="BK376" i="7"/>
  <c r="BG377" i="7"/>
  <c r="BO377" i="7"/>
  <c r="BK378" i="7"/>
  <c r="BG379" i="7"/>
  <c r="BO379" i="7"/>
  <c r="BK380" i="7"/>
  <c r="BG381" i="7"/>
  <c r="BO381" i="7"/>
  <c r="BK382" i="7"/>
  <c r="BG383" i="7"/>
  <c r="BO383" i="7"/>
  <c r="BK384" i="7"/>
  <c r="BG385" i="7"/>
  <c r="BO385" i="7"/>
  <c r="BK386" i="7"/>
  <c r="BG387" i="7"/>
  <c r="BO387" i="7"/>
  <c r="BK388" i="7"/>
  <c r="BG389" i="7"/>
  <c r="BO389" i="7"/>
  <c r="BK390" i="7"/>
  <c r="BG391" i="7"/>
  <c r="BO391" i="7"/>
  <c r="BK392" i="7"/>
  <c r="BG393" i="7"/>
  <c r="BO393" i="7"/>
  <c r="BK394" i="7"/>
  <c r="BG395" i="7"/>
  <c r="BO395" i="7"/>
  <c r="BD157" i="7"/>
  <c r="BH162" i="7"/>
  <c r="BL167" i="7"/>
  <c r="BH170" i="7"/>
  <c r="BH172" i="7"/>
  <c r="BF174" i="7"/>
  <c r="BM175" i="7"/>
  <c r="BL177" i="7"/>
  <c r="BJ179" i="7"/>
  <c r="BE181" i="7"/>
  <c r="BI182" i="7"/>
  <c r="BM183" i="7"/>
  <c r="BE185" i="7"/>
  <c r="BI186" i="7"/>
  <c r="BM187" i="7"/>
  <c r="BE189" i="7"/>
  <c r="BI190" i="7"/>
  <c r="BM191" i="7"/>
  <c r="BE193" i="7"/>
  <c r="BI194" i="7"/>
  <c r="BM195" i="7"/>
  <c r="BD197" i="7"/>
  <c r="BN197" i="7"/>
  <c r="BK198" i="7"/>
  <c r="BH199" i="7"/>
  <c r="BD200" i="7"/>
  <c r="BL200" i="7"/>
  <c r="BH201" i="7"/>
  <c r="BD202" i="7"/>
  <c r="BL202" i="7"/>
  <c r="BH203" i="7"/>
  <c r="BD204" i="7"/>
  <c r="BL204" i="7"/>
  <c r="BH205" i="7"/>
  <c r="BD206" i="7"/>
  <c r="BL206" i="7"/>
  <c r="BH207" i="7"/>
  <c r="BD208" i="7"/>
  <c r="BL208" i="7"/>
  <c r="BH209" i="7"/>
  <c r="BD210" i="7"/>
  <c r="BL210" i="7"/>
  <c r="BH211" i="7"/>
  <c r="BD212" i="7"/>
  <c r="BL212" i="7"/>
  <c r="BH213" i="7"/>
  <c r="BD214" i="7"/>
  <c r="BL214" i="7"/>
  <c r="BH215" i="7"/>
  <c r="BD216" i="7"/>
  <c r="BL216" i="7"/>
  <c r="BH217" i="7"/>
  <c r="BD218" i="7"/>
  <c r="BL218" i="7"/>
  <c r="BH219" i="7"/>
  <c r="BD220" i="7"/>
  <c r="BL220" i="7"/>
  <c r="BH221" i="7"/>
  <c r="BD222" i="7"/>
  <c r="BL222" i="7"/>
  <c r="BH223" i="7"/>
  <c r="BD224" i="7"/>
  <c r="BL224" i="7"/>
  <c r="BH225" i="7"/>
  <c r="BD226" i="7"/>
  <c r="BL226" i="7"/>
  <c r="BH227" i="7"/>
  <c r="BD228" i="7"/>
  <c r="BL228" i="7"/>
  <c r="BH229" i="7"/>
  <c r="BD230" i="7"/>
  <c r="BL230" i="7"/>
  <c r="BH231" i="7"/>
  <c r="BD232" i="7"/>
  <c r="BL232" i="7"/>
  <c r="BH233" i="7"/>
  <c r="BD234" i="7"/>
  <c r="BL234" i="7"/>
  <c r="BH235" i="7"/>
  <c r="BD236" i="7"/>
  <c r="BL236" i="7"/>
  <c r="BH237" i="7"/>
  <c r="BD238" i="7"/>
  <c r="BL238" i="7"/>
  <c r="BH239" i="7"/>
  <c r="BD240" i="7"/>
  <c r="BL240" i="7"/>
  <c r="BH241" i="7"/>
  <c r="BD242" i="7"/>
  <c r="BL242" i="7"/>
  <c r="BH243" i="7"/>
  <c r="BD244" i="7"/>
  <c r="BL244" i="7"/>
  <c r="BH245" i="7"/>
  <c r="BD246" i="7"/>
  <c r="BL246" i="7"/>
  <c r="BH247" i="7"/>
  <c r="BD248" i="7"/>
  <c r="BL248" i="7"/>
  <c r="BH249" i="7"/>
  <c r="BD250" i="7"/>
  <c r="BL250" i="7"/>
  <c r="BH251" i="7"/>
  <c r="BD252" i="7"/>
  <c r="BL252" i="7"/>
  <c r="BH253" i="7"/>
  <c r="BD254" i="7"/>
  <c r="BL254" i="7"/>
  <c r="BH255" i="7"/>
  <c r="BD256" i="7"/>
  <c r="BL256" i="7"/>
  <c r="BH257" i="7"/>
  <c r="BD258" i="7"/>
  <c r="BL258" i="7"/>
  <c r="BH259" i="7"/>
  <c r="BD260" i="7"/>
  <c r="BL260" i="7"/>
  <c r="BH261" i="7"/>
  <c r="BD262" i="7"/>
  <c r="BL262" i="7"/>
  <c r="BH263" i="7"/>
  <c r="BD264" i="7"/>
  <c r="BL264" i="7"/>
  <c r="BH265" i="7"/>
  <c r="BD266" i="7"/>
  <c r="BL266" i="7"/>
  <c r="BH267" i="7"/>
  <c r="BD268" i="7"/>
  <c r="BL268" i="7"/>
  <c r="BH269" i="7"/>
  <c r="BD270" i="7"/>
  <c r="BL270" i="7"/>
  <c r="BH271" i="7"/>
  <c r="BD272" i="7"/>
  <c r="BL272" i="7"/>
  <c r="BH273" i="7"/>
  <c r="BD274" i="7"/>
  <c r="BL274" i="7"/>
  <c r="BH275" i="7"/>
  <c r="BD276" i="7"/>
  <c r="BL276" i="7"/>
  <c r="BH277" i="7"/>
  <c r="BD278" i="7"/>
  <c r="BL278" i="7"/>
  <c r="BH279" i="7"/>
  <c r="BD280" i="7"/>
  <c r="BL280" i="7"/>
  <c r="BH281" i="7"/>
  <c r="BD282" i="7"/>
  <c r="BL282" i="7"/>
  <c r="BH283" i="7"/>
  <c r="BD284" i="7"/>
  <c r="BL284" i="7"/>
  <c r="BH285" i="7"/>
  <c r="BD286" i="7"/>
  <c r="BL286" i="7"/>
  <c r="BH287" i="7"/>
  <c r="BD288" i="7"/>
  <c r="BL288" i="7"/>
  <c r="BH289" i="7"/>
  <c r="BD290" i="7"/>
  <c r="BL290" i="7"/>
  <c r="BH291" i="7"/>
  <c r="BD292" i="7"/>
  <c r="BL292" i="7"/>
  <c r="BH293" i="7"/>
  <c r="BD294" i="7"/>
  <c r="BL294" i="7"/>
  <c r="BH295" i="7"/>
  <c r="BD296" i="7"/>
  <c r="BL296" i="7"/>
  <c r="BH297" i="7"/>
  <c r="BD298" i="7"/>
  <c r="BL298" i="7"/>
  <c r="BH299" i="7"/>
  <c r="BD300" i="7"/>
  <c r="BL300" i="7"/>
  <c r="BH301" i="7"/>
  <c r="BD302" i="7"/>
  <c r="BL302" i="7"/>
  <c r="BH303" i="7"/>
  <c r="BD304" i="7"/>
  <c r="BL304" i="7"/>
  <c r="BH305" i="7"/>
  <c r="BD306" i="7"/>
  <c r="BL306" i="7"/>
  <c r="BH307" i="7"/>
  <c r="BD308" i="7"/>
  <c r="BL308" i="7"/>
  <c r="BH309" i="7"/>
  <c r="BD310" i="7"/>
  <c r="BL310" i="7"/>
  <c r="BH311" i="7"/>
  <c r="BD312" i="7"/>
  <c r="BL312" i="7"/>
  <c r="BH313" i="7"/>
  <c r="BD314" i="7"/>
  <c r="BL314" i="7"/>
  <c r="BH315" i="7"/>
  <c r="BD316" i="7"/>
  <c r="BL316" i="7"/>
  <c r="BH317" i="7"/>
  <c r="BD318" i="7"/>
  <c r="BL318" i="7"/>
  <c r="BH319" i="7"/>
  <c r="BD320" i="7"/>
  <c r="BL320" i="7"/>
  <c r="BH321" i="7"/>
  <c r="BD322" i="7"/>
  <c r="BL322" i="7"/>
  <c r="BH323" i="7"/>
  <c r="BD324" i="7"/>
  <c r="BL324" i="7"/>
  <c r="BH325" i="7"/>
  <c r="BD326" i="7"/>
  <c r="BL326" i="7"/>
  <c r="BH327" i="7"/>
  <c r="BD328" i="7"/>
  <c r="BL328" i="7"/>
  <c r="BH329" i="7"/>
  <c r="BD330" i="7"/>
  <c r="BL330" i="7"/>
  <c r="BH331" i="7"/>
  <c r="BD332" i="7"/>
  <c r="BL332" i="7"/>
  <c r="BH333" i="7"/>
  <c r="BD334" i="7"/>
  <c r="BL334" i="7"/>
  <c r="BH335" i="7"/>
  <c r="BD336" i="7"/>
  <c r="BL336" i="7"/>
  <c r="BH337" i="7"/>
  <c r="BD338" i="7"/>
  <c r="BL338" i="7"/>
  <c r="BH339" i="7"/>
  <c r="BD340" i="7"/>
  <c r="BL340" i="7"/>
  <c r="BH341" i="7"/>
  <c r="BD342" i="7"/>
  <c r="BL342" i="7"/>
  <c r="BH343" i="7"/>
  <c r="BD344" i="7"/>
  <c r="BL344" i="7"/>
  <c r="BH345" i="7"/>
  <c r="BD346" i="7"/>
  <c r="BL346" i="7"/>
  <c r="BH347" i="7"/>
  <c r="BD348" i="7"/>
  <c r="BL348" i="7"/>
  <c r="BH349" i="7"/>
  <c r="BD350" i="7"/>
  <c r="BL350" i="7"/>
  <c r="BH351" i="7"/>
  <c r="BD352" i="7"/>
  <c r="BL352" i="7"/>
  <c r="BH353" i="7"/>
  <c r="BD354" i="7"/>
  <c r="BL354" i="7"/>
  <c r="BH355" i="7"/>
  <c r="BD356" i="7"/>
  <c r="BL356" i="7"/>
  <c r="BH357" i="7"/>
  <c r="BD358" i="7"/>
  <c r="BL358" i="7"/>
  <c r="BH359" i="7"/>
  <c r="BD360" i="7"/>
  <c r="BL360" i="7"/>
  <c r="BH361" i="7"/>
  <c r="BD362" i="7"/>
  <c r="BL362" i="7"/>
  <c r="BH363" i="7"/>
  <c r="BD364" i="7"/>
  <c r="BL364" i="7"/>
  <c r="BH365" i="7"/>
  <c r="BD366" i="7"/>
  <c r="BL366" i="7"/>
  <c r="BH367" i="7"/>
  <c r="BD368" i="7"/>
  <c r="BL368" i="7"/>
  <c r="BH369" i="7"/>
  <c r="BD370" i="7"/>
  <c r="BL370" i="7"/>
  <c r="BH371" i="7"/>
  <c r="BD372" i="7"/>
  <c r="BL372" i="7"/>
  <c r="BH373" i="7"/>
  <c r="BD374" i="7"/>
  <c r="BL374" i="7"/>
  <c r="BH375" i="7"/>
  <c r="BD376" i="7"/>
  <c r="BL376" i="7"/>
  <c r="BH377" i="7"/>
  <c r="BD378" i="7"/>
  <c r="BL378" i="7"/>
  <c r="BH379" i="7"/>
  <c r="BD380" i="7"/>
  <c r="BL380" i="7"/>
  <c r="BH381" i="7"/>
  <c r="BD382" i="7"/>
  <c r="BL382" i="7"/>
  <c r="BH383" i="7"/>
  <c r="BD384" i="7"/>
  <c r="BL384" i="7"/>
  <c r="BH385" i="7"/>
  <c r="BD386" i="7"/>
  <c r="BL157" i="7"/>
  <c r="BD163" i="7"/>
  <c r="BM167" i="7"/>
  <c r="BI170" i="7"/>
  <c r="BI172" i="7"/>
  <c r="BH174" i="7"/>
  <c r="BF176" i="7"/>
  <c r="BM177" i="7"/>
  <c r="BL179" i="7"/>
  <c r="BF181" i="7"/>
  <c r="BJ182" i="7"/>
  <c r="BN183" i="7"/>
  <c r="BF185" i="7"/>
  <c r="BJ186" i="7"/>
  <c r="BN187" i="7"/>
  <c r="BF189" i="7"/>
  <c r="BJ190" i="7"/>
  <c r="BN191" i="7"/>
  <c r="BF193" i="7"/>
  <c r="BJ194" i="7"/>
  <c r="BN195" i="7"/>
  <c r="BE197" i="7"/>
  <c r="BO197" i="7"/>
  <c r="BM198" i="7"/>
  <c r="BI199" i="7"/>
  <c r="BE200" i="7"/>
  <c r="BM200" i="7"/>
  <c r="BI201" i="7"/>
  <c r="BE202" i="7"/>
  <c r="BM202" i="7"/>
  <c r="BI203" i="7"/>
  <c r="BE204" i="7"/>
  <c r="BM204" i="7"/>
  <c r="BI205" i="7"/>
  <c r="BE206" i="7"/>
  <c r="BM206" i="7"/>
  <c r="BI207" i="7"/>
  <c r="BE208" i="7"/>
  <c r="BM208" i="7"/>
  <c r="BI209" i="7"/>
  <c r="BE210" i="7"/>
  <c r="BM210" i="7"/>
  <c r="BI211" i="7"/>
  <c r="BE212" i="7"/>
  <c r="BM212" i="7"/>
  <c r="BI213" i="7"/>
  <c r="BE214" i="7"/>
  <c r="BM214" i="7"/>
  <c r="BI215" i="7"/>
  <c r="BE216" i="7"/>
  <c r="BM216" i="7"/>
  <c r="BI217" i="7"/>
  <c r="BE218" i="7"/>
  <c r="BM218" i="7"/>
  <c r="BI219" i="7"/>
  <c r="BE220" i="7"/>
  <c r="BM220" i="7"/>
  <c r="BI221" i="7"/>
  <c r="BE222" i="7"/>
  <c r="BM222" i="7"/>
  <c r="BI223" i="7"/>
  <c r="BE224" i="7"/>
  <c r="BM224" i="7"/>
  <c r="BI225" i="7"/>
  <c r="BE226" i="7"/>
  <c r="BM226" i="7"/>
  <c r="BI227" i="7"/>
  <c r="BE228" i="7"/>
  <c r="BM228" i="7"/>
  <c r="BI229" i="7"/>
  <c r="BE230" i="7"/>
  <c r="BM230" i="7"/>
  <c r="BI231" i="7"/>
  <c r="BE232" i="7"/>
  <c r="BM232" i="7"/>
  <c r="BI233" i="7"/>
  <c r="BE234" i="7"/>
  <c r="BM234" i="7"/>
  <c r="BI235" i="7"/>
  <c r="BE236" i="7"/>
  <c r="BM236" i="7"/>
  <c r="BI237" i="7"/>
  <c r="BE238" i="7"/>
  <c r="BM238" i="7"/>
  <c r="BI239" i="7"/>
  <c r="BE240" i="7"/>
  <c r="BM240" i="7"/>
  <c r="BI241" i="7"/>
  <c r="BE242" i="7"/>
  <c r="BM242" i="7"/>
  <c r="BI243" i="7"/>
  <c r="BE244" i="7"/>
  <c r="BM244" i="7"/>
  <c r="BI245" i="7"/>
  <c r="BE246" i="7"/>
  <c r="BM246" i="7"/>
  <c r="BI247" i="7"/>
  <c r="BE248" i="7"/>
  <c r="BM248" i="7"/>
  <c r="BI249" i="7"/>
  <c r="BE250" i="7"/>
  <c r="BM250" i="7"/>
  <c r="BI251" i="7"/>
  <c r="BE252" i="7"/>
  <c r="BM252" i="7"/>
  <c r="BI253" i="7"/>
  <c r="BE254" i="7"/>
  <c r="BM254" i="7"/>
  <c r="BI255" i="7"/>
  <c r="BE256" i="7"/>
  <c r="BM256" i="7"/>
  <c r="BI257" i="7"/>
  <c r="BE258" i="7"/>
  <c r="BM258" i="7"/>
  <c r="BI259" i="7"/>
  <c r="BE260" i="7"/>
  <c r="BM260" i="7"/>
  <c r="BI261" i="7"/>
  <c r="BE262" i="7"/>
  <c r="BM262" i="7"/>
  <c r="BI263" i="7"/>
  <c r="BE264" i="7"/>
  <c r="BM264" i="7"/>
  <c r="BI265" i="7"/>
  <c r="BE266" i="7"/>
  <c r="BM266" i="7"/>
  <c r="BI267" i="7"/>
  <c r="BE268" i="7"/>
  <c r="BM268" i="7"/>
  <c r="BI269" i="7"/>
  <c r="BE270" i="7"/>
  <c r="BM270" i="7"/>
  <c r="BI271" i="7"/>
  <c r="BE272" i="7"/>
  <c r="BM272" i="7"/>
  <c r="BI273" i="7"/>
  <c r="BE274" i="7"/>
  <c r="BM274" i="7"/>
  <c r="BI275" i="7"/>
  <c r="BE276" i="7"/>
  <c r="BM276" i="7"/>
  <c r="BI277" i="7"/>
  <c r="BE278" i="7"/>
  <c r="BM278" i="7"/>
  <c r="BI279" i="7"/>
  <c r="BE280" i="7"/>
  <c r="BM280" i="7"/>
  <c r="BI281" i="7"/>
  <c r="BE282" i="7"/>
  <c r="BM282" i="7"/>
  <c r="BI283" i="7"/>
  <c r="BE284" i="7"/>
  <c r="BM284" i="7"/>
  <c r="BI285" i="7"/>
  <c r="BE286" i="7"/>
  <c r="BM286" i="7"/>
  <c r="BI287" i="7"/>
  <c r="BE288" i="7"/>
  <c r="BM288" i="7"/>
  <c r="BI289" i="7"/>
  <c r="BE290" i="7"/>
  <c r="BM290" i="7"/>
  <c r="BI291" i="7"/>
  <c r="BE292" i="7"/>
  <c r="BM292" i="7"/>
  <c r="BI293" i="7"/>
  <c r="BE294" i="7"/>
  <c r="BM294" i="7"/>
  <c r="BI295" i="7"/>
  <c r="BE296" i="7"/>
  <c r="BM296" i="7"/>
  <c r="BI297" i="7"/>
  <c r="BE298" i="7"/>
  <c r="BM298" i="7"/>
  <c r="BI299" i="7"/>
  <c r="BE300" i="7"/>
  <c r="BM300" i="7"/>
  <c r="BI301" i="7"/>
  <c r="BE302" i="7"/>
  <c r="BM302" i="7"/>
  <c r="BI303" i="7"/>
  <c r="BE304" i="7"/>
  <c r="BM304" i="7"/>
  <c r="BI305" i="7"/>
  <c r="BE306" i="7"/>
  <c r="BM306" i="7"/>
  <c r="BI307" i="7"/>
  <c r="BE308" i="7"/>
  <c r="BM308" i="7"/>
  <c r="BI309" i="7"/>
  <c r="BE310" i="7"/>
  <c r="BM310" i="7"/>
  <c r="BI311" i="7"/>
  <c r="BE312" i="7"/>
  <c r="BM312" i="7"/>
  <c r="BI313" i="7"/>
  <c r="BE314" i="7"/>
  <c r="BM314" i="7"/>
  <c r="BI315" i="7"/>
  <c r="BE316" i="7"/>
  <c r="BM316" i="7"/>
  <c r="BI317" i="7"/>
  <c r="BE318" i="7"/>
  <c r="BM318" i="7"/>
  <c r="BI319" i="7"/>
  <c r="BE320" i="7"/>
  <c r="BM320" i="7"/>
  <c r="BI321" i="7"/>
  <c r="BE322" i="7"/>
  <c r="BM322" i="7"/>
  <c r="BI323" i="7"/>
  <c r="BE324" i="7"/>
  <c r="BM324" i="7"/>
  <c r="BI325" i="7"/>
  <c r="BE326" i="7"/>
  <c r="BM326" i="7"/>
  <c r="BI327" i="7"/>
  <c r="BE328" i="7"/>
  <c r="BM328" i="7"/>
  <c r="BI329" i="7"/>
  <c r="BE330" i="7"/>
  <c r="BM330" i="7"/>
  <c r="BI331" i="7"/>
  <c r="BE332" i="7"/>
  <c r="BM332" i="7"/>
  <c r="BI333" i="7"/>
  <c r="BE334" i="7"/>
  <c r="BM334" i="7"/>
  <c r="BI335" i="7"/>
  <c r="BE336" i="7"/>
  <c r="BM336" i="7"/>
  <c r="BI337" i="7"/>
  <c r="BE338" i="7"/>
  <c r="BM338" i="7"/>
  <c r="BI339" i="7"/>
  <c r="BE340" i="7"/>
  <c r="BM340" i="7"/>
  <c r="BI341" i="7"/>
  <c r="BE342" i="7"/>
  <c r="BM342" i="7"/>
  <c r="BI343" i="7"/>
  <c r="BE344" i="7"/>
  <c r="BM344" i="7"/>
  <c r="BI345" i="7"/>
  <c r="BE346" i="7"/>
  <c r="BM346" i="7"/>
  <c r="BI347" i="7"/>
  <c r="BE348" i="7"/>
  <c r="BM348" i="7"/>
  <c r="BI349" i="7"/>
  <c r="BE350" i="7"/>
  <c r="BM350" i="7"/>
  <c r="BI351" i="7"/>
  <c r="BE352" i="7"/>
  <c r="BM352" i="7"/>
  <c r="BI353" i="7"/>
  <c r="BE354" i="7"/>
  <c r="BM354" i="7"/>
  <c r="BI355" i="7"/>
  <c r="BE356" i="7"/>
  <c r="BM356" i="7"/>
  <c r="BI357" i="7"/>
  <c r="BE358" i="7"/>
  <c r="BM358" i="7"/>
  <c r="BI359" i="7"/>
  <c r="BE360" i="7"/>
  <c r="BM360" i="7"/>
  <c r="BI361" i="7"/>
  <c r="BE362" i="7"/>
  <c r="BM362" i="7"/>
  <c r="BI363" i="7"/>
  <c r="BE364" i="7"/>
  <c r="BM364" i="7"/>
  <c r="BI365" i="7"/>
  <c r="BE366" i="7"/>
  <c r="BM366" i="7"/>
  <c r="BI367" i="7"/>
  <c r="BE368" i="7"/>
  <c r="BM368" i="7"/>
  <c r="BI369" i="7"/>
  <c r="BE370" i="7"/>
  <c r="BM370" i="7"/>
  <c r="BI371" i="7"/>
  <c r="BE372" i="7"/>
  <c r="BM372" i="7"/>
  <c r="BI373" i="7"/>
  <c r="BE374" i="7"/>
  <c r="BM374" i="7"/>
  <c r="BI375" i="7"/>
  <c r="BE376" i="7"/>
  <c r="BM376" i="7"/>
  <c r="BI377" i="7"/>
  <c r="BE378" i="7"/>
  <c r="BM378" i="7"/>
  <c r="BI379" i="7"/>
  <c r="BE380" i="7"/>
  <c r="BM380" i="7"/>
  <c r="BI381" i="7"/>
  <c r="BE382" i="7"/>
  <c r="BM382" i="7"/>
  <c r="BI383" i="7"/>
  <c r="BE384" i="7"/>
  <c r="BM384" i="7"/>
  <c r="BI385" i="7"/>
  <c r="BE386" i="7"/>
  <c r="BM386" i="7"/>
  <c r="BI387" i="7"/>
  <c r="BE388" i="7"/>
  <c r="BM388" i="7"/>
  <c r="BI389" i="7"/>
  <c r="BE390" i="7"/>
  <c r="BM390" i="7"/>
  <c r="BI391" i="7"/>
  <c r="BE392" i="7"/>
  <c r="BM392" i="7"/>
  <c r="BI393" i="7"/>
  <c r="BE394" i="7"/>
  <c r="BM394" i="7"/>
  <c r="BI395" i="7"/>
  <c r="BE396" i="7"/>
  <c r="BM396" i="7"/>
  <c r="BI397" i="7"/>
  <c r="BE398" i="7"/>
  <c r="BM398" i="7"/>
  <c r="BI399" i="7"/>
  <c r="BE400" i="7"/>
  <c r="BM400" i="7"/>
  <c r="BI401" i="7"/>
  <c r="BE402" i="7"/>
  <c r="BM402" i="7"/>
  <c r="BI403" i="7"/>
  <c r="BE404" i="7"/>
  <c r="BM404" i="7"/>
  <c r="BI405" i="7"/>
  <c r="BE406" i="7"/>
  <c r="BM406" i="7"/>
  <c r="BI407" i="7"/>
  <c r="BE408" i="7"/>
  <c r="BM408" i="7"/>
  <c r="BI409" i="7"/>
  <c r="BE410" i="7"/>
  <c r="BM410" i="7"/>
  <c r="BI411" i="7"/>
  <c r="BH158" i="7"/>
  <c r="BL163" i="7"/>
  <c r="BH168" i="7"/>
  <c r="BD171" i="7"/>
  <c r="BN172" i="7"/>
  <c r="BI174" i="7"/>
  <c r="BH176" i="7"/>
  <c r="BF178" i="7"/>
  <c r="BM179" i="7"/>
  <c r="BJ181" i="7"/>
  <c r="BN182" i="7"/>
  <c r="BF184" i="7"/>
  <c r="BJ185" i="7"/>
  <c r="BN186" i="7"/>
  <c r="BF188" i="7"/>
  <c r="BJ189" i="7"/>
  <c r="BN190" i="7"/>
  <c r="BF192" i="7"/>
  <c r="BJ193" i="7"/>
  <c r="BN194" i="7"/>
  <c r="BF196" i="7"/>
  <c r="BF197" i="7"/>
  <c r="BE198" i="7"/>
  <c r="BN198" i="7"/>
  <c r="BJ199" i="7"/>
  <c r="BF200" i="7"/>
  <c r="BN200" i="7"/>
  <c r="BJ201" i="7"/>
  <c r="BF202" i="7"/>
  <c r="BN202" i="7"/>
  <c r="BJ203" i="7"/>
  <c r="BF204" i="7"/>
  <c r="BN204" i="7"/>
  <c r="BJ205" i="7"/>
  <c r="BF206" i="7"/>
  <c r="BN206" i="7"/>
  <c r="BJ207" i="7"/>
  <c r="BF208" i="7"/>
  <c r="BN208" i="7"/>
  <c r="BJ209" i="7"/>
  <c r="BF210" i="7"/>
  <c r="BN210" i="7"/>
  <c r="BJ211" i="7"/>
  <c r="BF212" i="7"/>
  <c r="BN212" i="7"/>
  <c r="BJ213" i="7"/>
  <c r="BF214" i="7"/>
  <c r="BN214" i="7"/>
  <c r="BJ215" i="7"/>
  <c r="BF216" i="7"/>
  <c r="BN216" i="7"/>
  <c r="BJ217" i="7"/>
  <c r="BF218" i="7"/>
  <c r="BN218" i="7"/>
  <c r="BJ219" i="7"/>
  <c r="BF220" i="7"/>
  <c r="BN220" i="7"/>
  <c r="BJ221" i="7"/>
  <c r="BF222" i="7"/>
  <c r="BN222" i="7"/>
  <c r="BJ223" i="7"/>
  <c r="BF224" i="7"/>
  <c r="BN224" i="7"/>
  <c r="BJ225" i="7"/>
  <c r="BF226" i="7"/>
  <c r="BN226" i="7"/>
  <c r="BJ227" i="7"/>
  <c r="BF228" i="7"/>
  <c r="BN228" i="7"/>
  <c r="BJ229" i="7"/>
  <c r="BF230" i="7"/>
  <c r="BN230" i="7"/>
  <c r="BJ231" i="7"/>
  <c r="BF232" i="7"/>
  <c r="BN232" i="7"/>
  <c r="BJ233" i="7"/>
  <c r="BF234" i="7"/>
  <c r="BN234" i="7"/>
  <c r="BJ235" i="7"/>
  <c r="BF236" i="7"/>
  <c r="BN236" i="7"/>
  <c r="BJ237" i="7"/>
  <c r="BF238" i="7"/>
  <c r="BN238" i="7"/>
  <c r="BJ239" i="7"/>
  <c r="BF240" i="7"/>
  <c r="BN240" i="7"/>
  <c r="BJ241" i="7"/>
  <c r="BF242" i="7"/>
  <c r="BN242" i="7"/>
  <c r="BJ243" i="7"/>
  <c r="BF244" i="7"/>
  <c r="BN244" i="7"/>
  <c r="BJ245" i="7"/>
  <c r="BF246" i="7"/>
  <c r="BN246" i="7"/>
  <c r="BJ247" i="7"/>
  <c r="BF248" i="7"/>
  <c r="BN248" i="7"/>
  <c r="BJ249" i="7"/>
  <c r="BF250" i="7"/>
  <c r="BN250" i="7"/>
  <c r="BJ251" i="7"/>
  <c r="BF252" i="7"/>
  <c r="BN252" i="7"/>
  <c r="BJ253" i="7"/>
  <c r="BF254" i="7"/>
  <c r="BN254" i="7"/>
  <c r="BJ255" i="7"/>
  <c r="BF256" i="7"/>
  <c r="BN256" i="7"/>
  <c r="BJ257" i="7"/>
  <c r="BF258" i="7"/>
  <c r="BN258" i="7"/>
  <c r="BJ259" i="7"/>
  <c r="BF260" i="7"/>
  <c r="BN260" i="7"/>
  <c r="BJ261" i="7"/>
  <c r="BF262" i="7"/>
  <c r="BN262" i="7"/>
  <c r="BJ263" i="7"/>
  <c r="BF264" i="7"/>
  <c r="BN264" i="7"/>
  <c r="BJ265" i="7"/>
  <c r="BF266" i="7"/>
  <c r="BN266" i="7"/>
  <c r="BJ267" i="7"/>
  <c r="BF268" i="7"/>
  <c r="BN268" i="7"/>
  <c r="BJ269" i="7"/>
  <c r="BF270" i="7"/>
  <c r="BN270" i="7"/>
  <c r="BJ271" i="7"/>
  <c r="BF272" i="7"/>
  <c r="BN272" i="7"/>
  <c r="BJ273" i="7"/>
  <c r="BF274" i="7"/>
  <c r="BN274" i="7"/>
  <c r="BJ275" i="7"/>
  <c r="BF276" i="7"/>
  <c r="BN276" i="7"/>
  <c r="BJ277" i="7"/>
  <c r="BF278" i="7"/>
  <c r="BN278" i="7"/>
  <c r="BJ279" i="7"/>
  <c r="BF280" i="7"/>
  <c r="BN280" i="7"/>
  <c r="BJ281" i="7"/>
  <c r="BF282" i="7"/>
  <c r="BN282" i="7"/>
  <c r="BJ283" i="7"/>
  <c r="BF284" i="7"/>
  <c r="BN284" i="7"/>
  <c r="BJ285" i="7"/>
  <c r="BF286" i="7"/>
  <c r="BN286" i="7"/>
  <c r="BJ287" i="7"/>
  <c r="BF288" i="7"/>
  <c r="BN288" i="7"/>
  <c r="BJ289" i="7"/>
  <c r="BF290" i="7"/>
  <c r="BN290" i="7"/>
  <c r="BJ291" i="7"/>
  <c r="BF292" i="7"/>
  <c r="BN292" i="7"/>
  <c r="BJ293" i="7"/>
  <c r="BF294" i="7"/>
  <c r="BN294" i="7"/>
  <c r="BJ295" i="7"/>
  <c r="BF296" i="7"/>
  <c r="BN296" i="7"/>
  <c r="BJ297" i="7"/>
  <c r="BF298" i="7"/>
  <c r="BN298" i="7"/>
  <c r="BJ299" i="7"/>
  <c r="BF300" i="7"/>
  <c r="BN300" i="7"/>
  <c r="BJ301" i="7"/>
  <c r="BF302" i="7"/>
  <c r="BN302" i="7"/>
  <c r="BJ303" i="7"/>
  <c r="BF304" i="7"/>
  <c r="BN304" i="7"/>
  <c r="BJ305" i="7"/>
  <c r="BF306" i="7"/>
  <c r="BN306" i="7"/>
  <c r="BJ307" i="7"/>
  <c r="BF308" i="7"/>
  <c r="BN308" i="7"/>
  <c r="BJ309" i="7"/>
  <c r="BF310" i="7"/>
  <c r="BN310" i="7"/>
  <c r="BJ311" i="7"/>
  <c r="BF312" i="7"/>
  <c r="BN312" i="7"/>
  <c r="BJ313" i="7"/>
  <c r="BF314" i="7"/>
  <c r="BN314" i="7"/>
  <c r="BJ315" i="7"/>
  <c r="BF316" i="7"/>
  <c r="BN316" i="7"/>
  <c r="BJ317" i="7"/>
  <c r="BF318" i="7"/>
  <c r="BN318" i="7"/>
  <c r="BJ319" i="7"/>
  <c r="BF320" i="7"/>
  <c r="BN320" i="7"/>
  <c r="BJ321" i="7"/>
  <c r="BF322" i="7"/>
  <c r="BN322" i="7"/>
  <c r="BJ323" i="7"/>
  <c r="BF324" i="7"/>
  <c r="BN324" i="7"/>
  <c r="BJ325" i="7"/>
  <c r="BF326" i="7"/>
  <c r="BN326" i="7"/>
  <c r="BJ327" i="7"/>
  <c r="BF328" i="7"/>
  <c r="BN328" i="7"/>
  <c r="BJ329" i="7"/>
  <c r="BF330" i="7"/>
  <c r="BN330" i="7"/>
  <c r="BJ331" i="7"/>
  <c r="BF332" i="7"/>
  <c r="BN332" i="7"/>
  <c r="BJ333" i="7"/>
  <c r="BF334" i="7"/>
  <c r="BN334" i="7"/>
  <c r="BJ335" i="7"/>
  <c r="BF336" i="7"/>
  <c r="BN336" i="7"/>
  <c r="BJ337" i="7"/>
  <c r="BF338" i="7"/>
  <c r="BN338" i="7"/>
  <c r="BJ339" i="7"/>
  <c r="BF340" i="7"/>
  <c r="BN340" i="7"/>
  <c r="BJ341" i="7"/>
  <c r="BF342" i="7"/>
  <c r="BN342" i="7"/>
  <c r="BJ343" i="7"/>
  <c r="BF344" i="7"/>
  <c r="BN344" i="7"/>
  <c r="BJ345" i="7"/>
  <c r="BF346" i="7"/>
  <c r="BN346" i="7"/>
  <c r="BJ347" i="7"/>
  <c r="BF348" i="7"/>
  <c r="BN348" i="7"/>
  <c r="BJ349" i="7"/>
  <c r="BF350" i="7"/>
  <c r="BN350" i="7"/>
  <c r="BJ351" i="7"/>
  <c r="BF352" i="7"/>
  <c r="BN352" i="7"/>
  <c r="BJ353" i="7"/>
  <c r="BF354" i="7"/>
  <c r="BN354" i="7"/>
  <c r="BJ355" i="7"/>
  <c r="BF356" i="7"/>
  <c r="BN356" i="7"/>
  <c r="BJ357" i="7"/>
  <c r="BF358" i="7"/>
  <c r="BN358" i="7"/>
  <c r="BJ359" i="7"/>
  <c r="BF360" i="7"/>
  <c r="BN360" i="7"/>
  <c r="BJ361" i="7"/>
  <c r="BF362" i="7"/>
  <c r="BN362" i="7"/>
  <c r="BJ363" i="7"/>
  <c r="BF364" i="7"/>
  <c r="BN364" i="7"/>
  <c r="BJ365" i="7"/>
  <c r="BF366" i="7"/>
  <c r="BN366" i="7"/>
  <c r="BJ367" i="7"/>
  <c r="BF368" i="7"/>
  <c r="BN368" i="7"/>
  <c r="BJ369" i="7"/>
  <c r="BD159" i="7"/>
  <c r="BH164" i="7"/>
  <c r="BI168" i="7"/>
  <c r="BE171" i="7"/>
  <c r="BD173" i="7"/>
  <c r="BN174" i="7"/>
  <c r="BI176" i="7"/>
  <c r="BH178" i="7"/>
  <c r="BF180" i="7"/>
  <c r="BL181" i="7"/>
  <c r="BD183" i="7"/>
  <c r="BH184" i="7"/>
  <c r="BL185" i="7"/>
  <c r="BD187" i="7"/>
  <c r="BH188" i="7"/>
  <c r="BL189" i="7"/>
  <c r="BD191" i="7"/>
  <c r="BH192" i="7"/>
  <c r="BL193" i="7"/>
  <c r="BD195" i="7"/>
  <c r="BH196" i="7"/>
  <c r="BG197" i="7"/>
  <c r="BF198" i="7"/>
  <c r="BO198" i="7"/>
  <c r="BK199" i="7"/>
  <c r="BG200" i="7"/>
  <c r="BO200" i="7"/>
  <c r="BK201" i="7"/>
  <c r="BG202" i="7"/>
  <c r="BO202" i="7"/>
  <c r="BK203" i="7"/>
  <c r="BG204" i="7"/>
  <c r="BO204" i="7"/>
  <c r="BK205" i="7"/>
  <c r="BG206" i="7"/>
  <c r="BO206" i="7"/>
  <c r="BK207" i="7"/>
  <c r="BG208" i="7"/>
  <c r="BO208" i="7"/>
  <c r="BK209" i="7"/>
  <c r="BG210" i="7"/>
  <c r="BO210" i="7"/>
  <c r="BK211" i="7"/>
  <c r="BG212" i="7"/>
  <c r="BO212" i="7"/>
  <c r="BK213" i="7"/>
  <c r="BI178" i="7"/>
  <c r="BM189" i="7"/>
  <c r="BD199" i="7"/>
  <c r="BH204" i="7"/>
  <c r="BL209" i="7"/>
  <c r="BH214" i="7"/>
  <c r="BD217" i="7"/>
  <c r="BL219" i="7"/>
  <c r="BH222" i="7"/>
  <c r="BD225" i="7"/>
  <c r="BL227" i="7"/>
  <c r="BH230" i="7"/>
  <c r="BD233" i="7"/>
  <c r="BL235" i="7"/>
  <c r="BH238" i="7"/>
  <c r="BD241" i="7"/>
  <c r="BL243" i="7"/>
  <c r="BH246" i="7"/>
  <c r="BD249" i="7"/>
  <c r="BL251" i="7"/>
  <c r="BH254" i="7"/>
  <c r="BD257" i="7"/>
  <c r="BL259" i="7"/>
  <c r="BH262" i="7"/>
  <c r="BD265" i="7"/>
  <c r="BL267" i="7"/>
  <c r="BH270" i="7"/>
  <c r="BD273" i="7"/>
  <c r="BL275" i="7"/>
  <c r="BH278" i="7"/>
  <c r="BD281" i="7"/>
  <c r="BL283" i="7"/>
  <c r="BH286" i="7"/>
  <c r="BD289" i="7"/>
  <c r="BL291" i="7"/>
  <c r="BH294" i="7"/>
  <c r="BD297" i="7"/>
  <c r="BL299" i="7"/>
  <c r="BH302" i="7"/>
  <c r="BD305" i="7"/>
  <c r="BL307" i="7"/>
  <c r="BH310" i="7"/>
  <c r="BD313" i="7"/>
  <c r="BL315" i="7"/>
  <c r="BH318" i="7"/>
  <c r="BD321" i="7"/>
  <c r="BL323" i="7"/>
  <c r="BH326" i="7"/>
  <c r="BD329" i="7"/>
  <c r="BL331" i="7"/>
  <c r="BH334" i="7"/>
  <c r="BD337" i="7"/>
  <c r="BL339" i="7"/>
  <c r="BH342" i="7"/>
  <c r="BD345" i="7"/>
  <c r="BL347" i="7"/>
  <c r="BH350" i="7"/>
  <c r="BD353" i="7"/>
  <c r="BL355" i="7"/>
  <c r="BH358" i="7"/>
  <c r="BD361" i="7"/>
  <c r="BL363" i="7"/>
  <c r="BH366" i="7"/>
  <c r="BD369" i="7"/>
  <c r="BD371" i="7"/>
  <c r="BO372" i="7"/>
  <c r="BN374" i="7"/>
  <c r="BH376" i="7"/>
  <c r="BG378" i="7"/>
  <c r="BF380" i="7"/>
  <c r="BL381" i="7"/>
  <c r="BK383" i="7"/>
  <c r="BJ385" i="7"/>
  <c r="BO386" i="7"/>
  <c r="BG388" i="7"/>
  <c r="BK389" i="7"/>
  <c r="BO390" i="7"/>
  <c r="BG392" i="7"/>
  <c r="BK393" i="7"/>
  <c r="BO394" i="7"/>
  <c r="BG396" i="7"/>
  <c r="BH397" i="7"/>
  <c r="BH398" i="7"/>
  <c r="BJ399" i="7"/>
  <c r="BK400" i="7"/>
  <c r="BK401" i="7"/>
  <c r="BL402" i="7"/>
  <c r="BL403" i="7"/>
  <c r="BN404" i="7"/>
  <c r="BO405" i="7"/>
  <c r="BO406" i="7"/>
  <c r="BD408" i="7"/>
  <c r="BD409" i="7"/>
  <c r="BF410" i="7"/>
  <c r="BD411" i="7"/>
  <c r="BO411" i="7"/>
  <c r="BL412" i="7"/>
  <c r="BI413" i="7"/>
  <c r="BF414" i="7"/>
  <c r="BO414" i="7"/>
  <c r="BL415" i="7"/>
  <c r="BJ416" i="7"/>
  <c r="BG417" i="7"/>
  <c r="BO417" i="7"/>
  <c r="BK418" i="7"/>
  <c r="BG419" i="7"/>
  <c r="BO419" i="7"/>
  <c r="BK420" i="7"/>
  <c r="BG421" i="7"/>
  <c r="BO421" i="7"/>
  <c r="BK422" i="7"/>
  <c r="BG423" i="7"/>
  <c r="BO423" i="7"/>
  <c r="BK424" i="7"/>
  <c r="BG425" i="7"/>
  <c r="BO425" i="7"/>
  <c r="BK426" i="7"/>
  <c r="BG427" i="7"/>
  <c r="BO427" i="7"/>
  <c r="BK428" i="7"/>
  <c r="BG429" i="7"/>
  <c r="BO429" i="7"/>
  <c r="BK430" i="7"/>
  <c r="BG431" i="7"/>
  <c r="BO431" i="7"/>
  <c r="BK432" i="7"/>
  <c r="BG433" i="7"/>
  <c r="BO433" i="7"/>
  <c r="BK434" i="7"/>
  <c r="BG435" i="7"/>
  <c r="BO435" i="7"/>
  <c r="BK436" i="7"/>
  <c r="BG437" i="7"/>
  <c r="BO437" i="7"/>
  <c r="BK438" i="7"/>
  <c r="BG439" i="7"/>
  <c r="BO439" i="7"/>
  <c r="BK440" i="7"/>
  <c r="BG441" i="7"/>
  <c r="BO441" i="7"/>
  <c r="BK442" i="7"/>
  <c r="BG443" i="7"/>
  <c r="BO443" i="7"/>
  <c r="BK444" i="7"/>
  <c r="BG445" i="7"/>
  <c r="BO445" i="7"/>
  <c r="BK446" i="7"/>
  <c r="BG447" i="7"/>
  <c r="BO447" i="7"/>
  <c r="BK448" i="7"/>
  <c r="BG449" i="7"/>
  <c r="BO449" i="7"/>
  <c r="BK450" i="7"/>
  <c r="BG451" i="7"/>
  <c r="BO451" i="7"/>
  <c r="BK452" i="7"/>
  <c r="BG453" i="7"/>
  <c r="BO453" i="7"/>
  <c r="BK454" i="7"/>
  <c r="BG455" i="7"/>
  <c r="BO455" i="7"/>
  <c r="BK456" i="7"/>
  <c r="BG457" i="7"/>
  <c r="BO457" i="7"/>
  <c r="BK458" i="7"/>
  <c r="BG459" i="7"/>
  <c r="BO459" i="7"/>
  <c r="BK460" i="7"/>
  <c r="BG461" i="7"/>
  <c r="BO461" i="7"/>
  <c r="BK462" i="7"/>
  <c r="BG463" i="7"/>
  <c r="BO463" i="7"/>
  <c r="BK464" i="7"/>
  <c r="BG465" i="7"/>
  <c r="BO465" i="7"/>
  <c r="BK466" i="7"/>
  <c r="BG467" i="7"/>
  <c r="BO467" i="7"/>
  <c r="BK468" i="7"/>
  <c r="BG469" i="7"/>
  <c r="BO469" i="7"/>
  <c r="BK470" i="7"/>
  <c r="BG471" i="7"/>
  <c r="BO471" i="7"/>
  <c r="BK472" i="7"/>
  <c r="BG473" i="7"/>
  <c r="BO473" i="7"/>
  <c r="BK474" i="7"/>
  <c r="BG475" i="7"/>
  <c r="BO475" i="7"/>
  <c r="BK476" i="7"/>
  <c r="BG477" i="7"/>
  <c r="BO477" i="7"/>
  <c r="BK478" i="7"/>
  <c r="BG479" i="7"/>
  <c r="BO479" i="7"/>
  <c r="BK480" i="7"/>
  <c r="BG481" i="7"/>
  <c r="BO481" i="7"/>
  <c r="BK482" i="7"/>
  <c r="BG483" i="7"/>
  <c r="BO483" i="7"/>
  <c r="BK484" i="7"/>
  <c r="BG485" i="7"/>
  <c r="BO485" i="7"/>
  <c r="BK486" i="7"/>
  <c r="BG487" i="7"/>
  <c r="BO487" i="7"/>
  <c r="BK488" i="7"/>
  <c r="BG489" i="7"/>
  <c r="BO489" i="7"/>
  <c r="BK490" i="7"/>
  <c r="BG7" i="7"/>
  <c r="BO7" i="7"/>
  <c r="BK8" i="7"/>
  <c r="BG9" i="7"/>
  <c r="BO9" i="7"/>
  <c r="BK10" i="7"/>
  <c r="BG11" i="7"/>
  <c r="BO11" i="7"/>
  <c r="BK12" i="7"/>
  <c r="BG13" i="7"/>
  <c r="BO13" i="7"/>
  <c r="BK14" i="7"/>
  <c r="BG15" i="7"/>
  <c r="BO15" i="7"/>
  <c r="BK16" i="7"/>
  <c r="BG17" i="7"/>
  <c r="BO17" i="7"/>
  <c r="BK18" i="7"/>
  <c r="BG19" i="7"/>
  <c r="BO19" i="7"/>
  <c r="BK20" i="7"/>
  <c r="BG21" i="7"/>
  <c r="BO21" i="7"/>
  <c r="BK22" i="7"/>
  <c r="BG23" i="7"/>
  <c r="BO23" i="7"/>
  <c r="BK24" i="7"/>
  <c r="BH6" i="7"/>
  <c r="BD6" i="7"/>
  <c r="AX28" i="7"/>
  <c r="AT29" i="7"/>
  <c r="BB29" i="7"/>
  <c r="AX30" i="7"/>
  <c r="AT31" i="7"/>
  <c r="BB31" i="7"/>
  <c r="AX32" i="7"/>
  <c r="AT33" i="7"/>
  <c r="BB33" i="7"/>
  <c r="AX34" i="7"/>
  <c r="AT35" i="7"/>
  <c r="BB35" i="7"/>
  <c r="AX36" i="7"/>
  <c r="AT37" i="7"/>
  <c r="BB37" i="7"/>
  <c r="AX38" i="7"/>
  <c r="AT39" i="7"/>
  <c r="BB39" i="7"/>
  <c r="AX40" i="7"/>
  <c r="AT41" i="7"/>
  <c r="BB41" i="7"/>
  <c r="AX42" i="7"/>
  <c r="AT43" i="7"/>
  <c r="BB43" i="7"/>
  <c r="AX44" i="7"/>
  <c r="AT45" i="7"/>
  <c r="BB45" i="7"/>
  <c r="AX46" i="7"/>
  <c r="AT47" i="7"/>
  <c r="BB47" i="7"/>
  <c r="AX48" i="7"/>
  <c r="AT49" i="7"/>
  <c r="BB49" i="7"/>
  <c r="AX50" i="7"/>
  <c r="AT51" i="7"/>
  <c r="BB51" i="7"/>
  <c r="AX52" i="7"/>
  <c r="AT53" i="7"/>
  <c r="BB53" i="7"/>
  <c r="AX54" i="7"/>
  <c r="AT55" i="7"/>
  <c r="BB55" i="7"/>
  <c r="AX56" i="7"/>
  <c r="AT57" i="7"/>
  <c r="BB57" i="7"/>
  <c r="AX58" i="7"/>
  <c r="AT59" i="7"/>
  <c r="BB59" i="7"/>
  <c r="AX60" i="7"/>
  <c r="AT61" i="7"/>
  <c r="BB61" i="7"/>
  <c r="AX62" i="7"/>
  <c r="AT63" i="7"/>
  <c r="BB63" i="7"/>
  <c r="AX64" i="7"/>
  <c r="AT65" i="7"/>
  <c r="BB65" i="7"/>
  <c r="AX66" i="7"/>
  <c r="AT67" i="7"/>
  <c r="BB67" i="7"/>
  <c r="AX68" i="7"/>
  <c r="AT69" i="7"/>
  <c r="BB69" i="7"/>
  <c r="AX70" i="7"/>
  <c r="AT71" i="7"/>
  <c r="BB71" i="7"/>
  <c r="AX72" i="7"/>
  <c r="AT73" i="7"/>
  <c r="BB73" i="7"/>
  <c r="AX74" i="7"/>
  <c r="AT75" i="7"/>
  <c r="BB75" i="7"/>
  <c r="AX76" i="7"/>
  <c r="AT77" i="7"/>
  <c r="BB77" i="7"/>
  <c r="AX78" i="7"/>
  <c r="AT79" i="7"/>
  <c r="BB79" i="7"/>
  <c r="AX80" i="7"/>
  <c r="AT81" i="7"/>
  <c r="BB81" i="7"/>
  <c r="AX82" i="7"/>
  <c r="AT83" i="7"/>
  <c r="BB83" i="7"/>
  <c r="AX84" i="7"/>
  <c r="AT85" i="7"/>
  <c r="BB85" i="7"/>
  <c r="AX86" i="7"/>
  <c r="AT87" i="7"/>
  <c r="BB87" i="7"/>
  <c r="AX88" i="7"/>
  <c r="AT89" i="7"/>
  <c r="BB89" i="7"/>
  <c r="AX90" i="7"/>
  <c r="AT91" i="7"/>
  <c r="BB91" i="7"/>
  <c r="AX92" i="7"/>
  <c r="AT93" i="7"/>
  <c r="BB93" i="7"/>
  <c r="AX94" i="7"/>
  <c r="AT95" i="7"/>
  <c r="BB95" i="7"/>
  <c r="AX96" i="7"/>
  <c r="AT97" i="7"/>
  <c r="BB97" i="7"/>
  <c r="AX98" i="7"/>
  <c r="AT99" i="7"/>
  <c r="BB99" i="7"/>
  <c r="AX100" i="7"/>
  <c r="AT101" i="7"/>
  <c r="BB101" i="7"/>
  <c r="AX102" i="7"/>
  <c r="AT103" i="7"/>
  <c r="BB103" i="7"/>
  <c r="AX104" i="7"/>
  <c r="AT105" i="7"/>
  <c r="BB105" i="7"/>
  <c r="AX106" i="7"/>
  <c r="AT107" i="7"/>
  <c r="BB107" i="7"/>
  <c r="AX108" i="7"/>
  <c r="BL159" i="7"/>
  <c r="BH180" i="7"/>
  <c r="BE191" i="7"/>
  <c r="BL199" i="7"/>
  <c r="BD205" i="7"/>
  <c r="BH210" i="7"/>
  <c r="BO214" i="7"/>
  <c r="BK217" i="7"/>
  <c r="BG220" i="7"/>
  <c r="BO222" i="7"/>
  <c r="BK225" i="7"/>
  <c r="BG228" i="7"/>
  <c r="BO230" i="7"/>
  <c r="BK233" i="7"/>
  <c r="BG236" i="7"/>
  <c r="BO238" i="7"/>
  <c r="BK241" i="7"/>
  <c r="BG244" i="7"/>
  <c r="BO246" i="7"/>
  <c r="BK249" i="7"/>
  <c r="BG252" i="7"/>
  <c r="BO254" i="7"/>
  <c r="BK257" i="7"/>
  <c r="BG260" i="7"/>
  <c r="BO262" i="7"/>
  <c r="BK265" i="7"/>
  <c r="BG268" i="7"/>
  <c r="BO270" i="7"/>
  <c r="BK273" i="7"/>
  <c r="BG276" i="7"/>
  <c r="BO278" i="7"/>
  <c r="BK281" i="7"/>
  <c r="BG284" i="7"/>
  <c r="BO286" i="7"/>
  <c r="BK289" i="7"/>
  <c r="BG292" i="7"/>
  <c r="BO294" i="7"/>
  <c r="BK297" i="7"/>
  <c r="BG300" i="7"/>
  <c r="BO302" i="7"/>
  <c r="BK305" i="7"/>
  <c r="BG308" i="7"/>
  <c r="BO310" i="7"/>
  <c r="BK313" i="7"/>
  <c r="BG316" i="7"/>
  <c r="BO318" i="7"/>
  <c r="BK321" i="7"/>
  <c r="BG324" i="7"/>
  <c r="BO326" i="7"/>
  <c r="BK329" i="7"/>
  <c r="BG332" i="7"/>
  <c r="BO334" i="7"/>
  <c r="BK337" i="7"/>
  <c r="BG340" i="7"/>
  <c r="BO342" i="7"/>
  <c r="BK345" i="7"/>
  <c r="BG348" i="7"/>
  <c r="BO350" i="7"/>
  <c r="BK353" i="7"/>
  <c r="BG356" i="7"/>
  <c r="BO358" i="7"/>
  <c r="BK361" i="7"/>
  <c r="BG364" i="7"/>
  <c r="BO366" i="7"/>
  <c r="BK369" i="7"/>
  <c r="BJ371" i="7"/>
  <c r="BD373" i="7"/>
  <c r="BO374" i="7"/>
  <c r="BN376" i="7"/>
  <c r="BH378" i="7"/>
  <c r="BG380" i="7"/>
  <c r="BF382" i="7"/>
  <c r="BL383" i="7"/>
  <c r="BK385" i="7"/>
  <c r="BD387" i="7"/>
  <c r="BH388" i="7"/>
  <c r="BL389" i="7"/>
  <c r="BD391" i="7"/>
  <c r="BH392" i="7"/>
  <c r="BL393" i="7"/>
  <c r="BD395" i="7"/>
  <c r="BH396" i="7"/>
  <c r="BJ397" i="7"/>
  <c r="BK398" i="7"/>
  <c r="BK399" i="7"/>
  <c r="BL400" i="7"/>
  <c r="BL401" i="7"/>
  <c r="BN402" i="7"/>
  <c r="BO403" i="7"/>
  <c r="BO404" i="7"/>
  <c r="BD406" i="7"/>
  <c r="BD407" i="7"/>
  <c r="BF408" i="7"/>
  <c r="BG409" i="7"/>
  <c r="BG410" i="7"/>
  <c r="BF411" i="7"/>
  <c r="BD412" i="7"/>
  <c r="BM412" i="7"/>
  <c r="BJ413" i="7"/>
  <c r="BG414" i="7"/>
  <c r="BD415" i="7"/>
  <c r="BN415" i="7"/>
  <c r="BK416" i="7"/>
  <c r="BH417" i="7"/>
  <c r="BD418" i="7"/>
  <c r="BL418" i="7"/>
  <c r="BH419" i="7"/>
  <c r="BD420" i="7"/>
  <c r="BL420" i="7"/>
  <c r="BH421" i="7"/>
  <c r="BD422" i="7"/>
  <c r="BL422" i="7"/>
  <c r="BH423" i="7"/>
  <c r="BD424" i="7"/>
  <c r="BL424" i="7"/>
  <c r="BH425" i="7"/>
  <c r="BD426" i="7"/>
  <c r="BL426" i="7"/>
  <c r="BH427" i="7"/>
  <c r="BD428" i="7"/>
  <c r="BL428" i="7"/>
  <c r="BH429" i="7"/>
  <c r="BD430" i="7"/>
  <c r="BL430" i="7"/>
  <c r="BH431" i="7"/>
  <c r="BD432" i="7"/>
  <c r="BL432" i="7"/>
  <c r="BH433" i="7"/>
  <c r="BD434" i="7"/>
  <c r="BL434" i="7"/>
  <c r="BH435" i="7"/>
  <c r="BD436" i="7"/>
  <c r="BL436" i="7"/>
  <c r="BH437" i="7"/>
  <c r="BD438" i="7"/>
  <c r="BL438" i="7"/>
  <c r="BH439" i="7"/>
  <c r="BD440" i="7"/>
  <c r="BL440" i="7"/>
  <c r="BH441" i="7"/>
  <c r="BD442" i="7"/>
  <c r="BL442" i="7"/>
  <c r="BH443" i="7"/>
  <c r="BD444" i="7"/>
  <c r="BL444" i="7"/>
  <c r="BH445" i="7"/>
  <c r="BD446" i="7"/>
  <c r="BL446" i="7"/>
  <c r="BH447" i="7"/>
  <c r="BD448" i="7"/>
  <c r="BL448" i="7"/>
  <c r="BH449" i="7"/>
  <c r="BD450" i="7"/>
  <c r="BL450" i="7"/>
  <c r="BH451" i="7"/>
  <c r="BD452" i="7"/>
  <c r="BL452" i="7"/>
  <c r="BH453" i="7"/>
  <c r="BD454" i="7"/>
  <c r="BL454" i="7"/>
  <c r="BH455" i="7"/>
  <c r="BD456" i="7"/>
  <c r="BL456" i="7"/>
  <c r="BH457" i="7"/>
  <c r="BD458" i="7"/>
  <c r="BL458" i="7"/>
  <c r="BH459" i="7"/>
  <c r="BD460" i="7"/>
  <c r="BL460" i="7"/>
  <c r="BH461" i="7"/>
  <c r="BD462" i="7"/>
  <c r="BL462" i="7"/>
  <c r="BH463" i="7"/>
  <c r="BD464" i="7"/>
  <c r="BL464" i="7"/>
  <c r="BH465" i="7"/>
  <c r="BD466" i="7"/>
  <c r="BL466" i="7"/>
  <c r="BH467" i="7"/>
  <c r="BD468" i="7"/>
  <c r="BL468" i="7"/>
  <c r="BH469" i="7"/>
  <c r="BD470" i="7"/>
  <c r="BL470" i="7"/>
  <c r="BH471" i="7"/>
  <c r="BD472" i="7"/>
  <c r="BL472" i="7"/>
  <c r="BH473" i="7"/>
  <c r="BD474" i="7"/>
  <c r="BL474" i="7"/>
  <c r="BH475" i="7"/>
  <c r="BD476" i="7"/>
  <c r="BL476" i="7"/>
  <c r="BH477" i="7"/>
  <c r="BD478" i="7"/>
  <c r="BL478" i="7"/>
  <c r="BH479" i="7"/>
  <c r="BD480" i="7"/>
  <c r="BL480" i="7"/>
  <c r="BH481" i="7"/>
  <c r="BD482" i="7"/>
  <c r="BL482" i="7"/>
  <c r="BH483" i="7"/>
  <c r="BD484" i="7"/>
  <c r="BL484" i="7"/>
  <c r="BH485" i="7"/>
  <c r="BD486" i="7"/>
  <c r="BL486" i="7"/>
  <c r="BH487" i="7"/>
  <c r="BD488" i="7"/>
  <c r="BL488" i="7"/>
  <c r="BH489" i="7"/>
  <c r="BD490" i="7"/>
  <c r="BL490" i="7"/>
  <c r="BH7" i="7"/>
  <c r="BD8" i="7"/>
  <c r="BL8" i="7"/>
  <c r="BH9" i="7"/>
  <c r="BD10" i="7"/>
  <c r="BL10" i="7"/>
  <c r="BH11" i="7"/>
  <c r="BD12" i="7"/>
  <c r="BL12" i="7"/>
  <c r="BH13" i="7"/>
  <c r="BD14" i="7"/>
  <c r="BL14" i="7"/>
  <c r="BH15" i="7"/>
  <c r="BD16" i="7"/>
  <c r="BL16" i="7"/>
  <c r="BH17" i="7"/>
  <c r="BD18" i="7"/>
  <c r="BL18" i="7"/>
  <c r="BH19" i="7"/>
  <c r="BD20" i="7"/>
  <c r="BL20" i="7"/>
  <c r="BH21" i="7"/>
  <c r="BD22" i="7"/>
  <c r="BL22" i="7"/>
  <c r="BH23" i="7"/>
  <c r="BD24" i="7"/>
  <c r="BL24" i="7"/>
  <c r="BI6" i="7"/>
  <c r="AQ28" i="7"/>
  <c r="AY28" i="7"/>
  <c r="AU29" i="7"/>
  <c r="AQ30" i="7"/>
  <c r="AY30" i="7"/>
  <c r="AU31" i="7"/>
  <c r="AQ32" i="7"/>
  <c r="AY32" i="7"/>
  <c r="AU33" i="7"/>
  <c r="AQ34" i="7"/>
  <c r="AY34" i="7"/>
  <c r="AU35" i="7"/>
  <c r="AQ36" i="7"/>
  <c r="AY36" i="7"/>
  <c r="AU37" i="7"/>
  <c r="AQ38" i="7"/>
  <c r="AY38" i="7"/>
  <c r="AU39" i="7"/>
  <c r="AQ40" i="7"/>
  <c r="AY40" i="7"/>
  <c r="AU41" i="7"/>
  <c r="AQ42" i="7"/>
  <c r="AY42" i="7"/>
  <c r="AU43" i="7"/>
  <c r="AQ44" i="7"/>
  <c r="AY44" i="7"/>
  <c r="AU45" i="7"/>
  <c r="AQ46" i="7"/>
  <c r="AY46" i="7"/>
  <c r="AU47" i="7"/>
  <c r="AQ48" i="7"/>
  <c r="AY48" i="7"/>
  <c r="AU49" i="7"/>
  <c r="AQ50" i="7"/>
  <c r="AY50" i="7"/>
  <c r="AU51" i="7"/>
  <c r="AQ52" i="7"/>
  <c r="AY52" i="7"/>
  <c r="AU53" i="7"/>
  <c r="AQ54" i="7"/>
  <c r="AY54" i="7"/>
  <c r="AU55" i="7"/>
  <c r="AQ56" i="7"/>
  <c r="AY56" i="7"/>
  <c r="AU57" i="7"/>
  <c r="AQ58" i="7"/>
  <c r="AY58" i="7"/>
  <c r="AU59" i="7"/>
  <c r="AQ60" i="7"/>
  <c r="AY60" i="7"/>
  <c r="AU61" i="7"/>
  <c r="AQ62" i="7"/>
  <c r="AY62" i="7"/>
  <c r="AU63" i="7"/>
  <c r="AQ64" i="7"/>
  <c r="AY64" i="7"/>
  <c r="AU65" i="7"/>
  <c r="AQ66" i="7"/>
  <c r="AY66" i="7"/>
  <c r="AU67" i="7"/>
  <c r="AQ68" i="7"/>
  <c r="AY68" i="7"/>
  <c r="AU69" i="7"/>
  <c r="AQ70" i="7"/>
  <c r="AY70" i="7"/>
  <c r="AU71" i="7"/>
  <c r="AQ72" i="7"/>
  <c r="AY72" i="7"/>
  <c r="AU73" i="7"/>
  <c r="AQ74" i="7"/>
  <c r="AY74" i="7"/>
  <c r="AU75" i="7"/>
  <c r="AQ76" i="7"/>
  <c r="AY76" i="7"/>
  <c r="AU77" i="7"/>
  <c r="AQ78" i="7"/>
  <c r="AY78" i="7"/>
  <c r="AU79" i="7"/>
  <c r="AQ80" i="7"/>
  <c r="AY80" i="7"/>
  <c r="AU81" i="7"/>
  <c r="AQ82" i="7"/>
  <c r="AY82" i="7"/>
  <c r="AU83" i="7"/>
  <c r="AQ84" i="7"/>
  <c r="AY84" i="7"/>
  <c r="AU85" i="7"/>
  <c r="AQ86" i="7"/>
  <c r="AY86" i="7"/>
  <c r="AU87" i="7"/>
  <c r="AQ88" i="7"/>
  <c r="AY88" i="7"/>
  <c r="AU89" i="7"/>
  <c r="AQ90" i="7"/>
  <c r="BD165" i="7"/>
  <c r="BM181" i="7"/>
  <c r="BI192" i="7"/>
  <c r="BH200" i="7"/>
  <c r="BL205" i="7"/>
  <c r="BD211" i="7"/>
  <c r="BD215" i="7"/>
  <c r="BL217" i="7"/>
  <c r="BH220" i="7"/>
  <c r="BD223" i="7"/>
  <c r="BL225" i="7"/>
  <c r="BH228" i="7"/>
  <c r="BD231" i="7"/>
  <c r="BL233" i="7"/>
  <c r="BH236" i="7"/>
  <c r="BD239" i="7"/>
  <c r="BL241" i="7"/>
  <c r="BH244" i="7"/>
  <c r="BD247" i="7"/>
  <c r="BL249" i="7"/>
  <c r="BH252" i="7"/>
  <c r="BD255" i="7"/>
  <c r="BL257" i="7"/>
  <c r="BH260" i="7"/>
  <c r="BD263" i="7"/>
  <c r="BL265" i="7"/>
  <c r="BH268" i="7"/>
  <c r="BD271" i="7"/>
  <c r="BL273" i="7"/>
  <c r="BH276" i="7"/>
  <c r="BD279" i="7"/>
  <c r="BL281" i="7"/>
  <c r="BH284" i="7"/>
  <c r="BD287" i="7"/>
  <c r="BL289" i="7"/>
  <c r="BH292" i="7"/>
  <c r="BD295" i="7"/>
  <c r="BL297" i="7"/>
  <c r="BH300" i="7"/>
  <c r="BD303" i="7"/>
  <c r="BL305" i="7"/>
  <c r="BH308" i="7"/>
  <c r="BD311" i="7"/>
  <c r="BL313" i="7"/>
  <c r="BH316" i="7"/>
  <c r="BD319" i="7"/>
  <c r="BL321" i="7"/>
  <c r="BH324" i="7"/>
  <c r="BD327" i="7"/>
  <c r="BL329" i="7"/>
  <c r="BH332" i="7"/>
  <c r="BD335" i="7"/>
  <c r="BL337" i="7"/>
  <c r="BH340" i="7"/>
  <c r="BD343" i="7"/>
  <c r="BL345" i="7"/>
  <c r="BH348" i="7"/>
  <c r="BD351" i="7"/>
  <c r="BL353" i="7"/>
  <c r="BH356" i="7"/>
  <c r="BD359" i="7"/>
  <c r="BL361" i="7"/>
  <c r="BH364" i="7"/>
  <c r="BD367" i="7"/>
  <c r="BL369" i="7"/>
  <c r="BK371" i="7"/>
  <c r="BJ373" i="7"/>
  <c r="BD375" i="7"/>
  <c r="BO376" i="7"/>
  <c r="BN378" i="7"/>
  <c r="BH380" i="7"/>
  <c r="BG382" i="7"/>
  <c r="BF384" i="7"/>
  <c r="BL385" i="7"/>
  <c r="BH387" i="7"/>
  <c r="BL388" i="7"/>
  <c r="BD390" i="7"/>
  <c r="BH391" i="7"/>
  <c r="BL392" i="7"/>
  <c r="BD394" i="7"/>
  <c r="BH395" i="7"/>
  <c r="BK396" i="7"/>
  <c r="BK397" i="7"/>
  <c r="BL398" i="7"/>
  <c r="BL399" i="7"/>
  <c r="BN400" i="7"/>
  <c r="BO401" i="7"/>
  <c r="BO402" i="7"/>
  <c r="BD404" i="7"/>
  <c r="BD405" i="7"/>
  <c r="BF406" i="7"/>
  <c r="BG407" i="7"/>
  <c r="BG408" i="7"/>
  <c r="BH409" i="7"/>
  <c r="BH410" i="7"/>
  <c r="BG411" i="7"/>
  <c r="BE412" i="7"/>
  <c r="BN412" i="7"/>
  <c r="BK413" i="7"/>
  <c r="BH414" i="7"/>
  <c r="BF415" i="7"/>
  <c r="BO415" i="7"/>
  <c r="BL416" i="7"/>
  <c r="BI417" i="7"/>
  <c r="BE418" i="7"/>
  <c r="BM418" i="7"/>
  <c r="BI419" i="7"/>
  <c r="BE420" i="7"/>
  <c r="BM420" i="7"/>
  <c r="BI421" i="7"/>
  <c r="BE422" i="7"/>
  <c r="BM422" i="7"/>
  <c r="BI423" i="7"/>
  <c r="BE424" i="7"/>
  <c r="BM424" i="7"/>
  <c r="BI425" i="7"/>
  <c r="BE426" i="7"/>
  <c r="BM426" i="7"/>
  <c r="BI427" i="7"/>
  <c r="BE428" i="7"/>
  <c r="BD169" i="7"/>
  <c r="BE183" i="7"/>
  <c r="BM193" i="7"/>
  <c r="BD201" i="7"/>
  <c r="BH206" i="7"/>
  <c r="BL211" i="7"/>
  <c r="BK215" i="7"/>
  <c r="BG218" i="7"/>
  <c r="BO220" i="7"/>
  <c r="BK223" i="7"/>
  <c r="BG226" i="7"/>
  <c r="BO228" i="7"/>
  <c r="BK231" i="7"/>
  <c r="BG234" i="7"/>
  <c r="BO236" i="7"/>
  <c r="BK239" i="7"/>
  <c r="BG242" i="7"/>
  <c r="BO244" i="7"/>
  <c r="BK247" i="7"/>
  <c r="BG250" i="7"/>
  <c r="BO252" i="7"/>
  <c r="BK255" i="7"/>
  <c r="BG258" i="7"/>
  <c r="BO260" i="7"/>
  <c r="BK263" i="7"/>
  <c r="BG266" i="7"/>
  <c r="BO268" i="7"/>
  <c r="BK271" i="7"/>
  <c r="BG274" i="7"/>
  <c r="BO276" i="7"/>
  <c r="BK279" i="7"/>
  <c r="BG282" i="7"/>
  <c r="BO284" i="7"/>
  <c r="BK287" i="7"/>
  <c r="BG290" i="7"/>
  <c r="BO292" i="7"/>
  <c r="BK295" i="7"/>
  <c r="BG298" i="7"/>
  <c r="BO300" i="7"/>
  <c r="BK303" i="7"/>
  <c r="BG306" i="7"/>
  <c r="BO308" i="7"/>
  <c r="BK311" i="7"/>
  <c r="BG314" i="7"/>
  <c r="BO316" i="7"/>
  <c r="BK319" i="7"/>
  <c r="BG322" i="7"/>
  <c r="BO324" i="7"/>
  <c r="BK327" i="7"/>
  <c r="BG330" i="7"/>
  <c r="BO332" i="7"/>
  <c r="BK335" i="7"/>
  <c r="BG338" i="7"/>
  <c r="BO340" i="7"/>
  <c r="BK343" i="7"/>
  <c r="BG346" i="7"/>
  <c r="BO348" i="7"/>
  <c r="BK351" i="7"/>
  <c r="BG354" i="7"/>
  <c r="BO356" i="7"/>
  <c r="BK359" i="7"/>
  <c r="BG362" i="7"/>
  <c r="BO364" i="7"/>
  <c r="BK367" i="7"/>
  <c r="BF370" i="7"/>
  <c r="BL371" i="7"/>
  <c r="BK373" i="7"/>
  <c r="BJ375" i="7"/>
  <c r="BD377" i="7"/>
  <c r="BO378" i="7"/>
  <c r="BN380" i="7"/>
  <c r="BH382" i="7"/>
  <c r="BG384" i="7"/>
  <c r="BF386" i="7"/>
  <c r="BJ387" i="7"/>
  <c r="BN388" i="7"/>
  <c r="BF390" i="7"/>
  <c r="BJ391" i="7"/>
  <c r="BN392" i="7"/>
  <c r="BF394" i="7"/>
  <c r="BJ395" i="7"/>
  <c r="BL396" i="7"/>
  <c r="BL397" i="7"/>
  <c r="BN398" i="7"/>
  <c r="BO399" i="7"/>
  <c r="BO400" i="7"/>
  <c r="BD402" i="7"/>
  <c r="BD403" i="7"/>
  <c r="BF404" i="7"/>
  <c r="BG405" i="7"/>
  <c r="BG406" i="7"/>
  <c r="BH407" i="7"/>
  <c r="BH408" i="7"/>
  <c r="BJ409" i="7"/>
  <c r="BJ410" i="7"/>
  <c r="BH411" i="7"/>
  <c r="BF412" i="7"/>
  <c r="BO412" i="7"/>
  <c r="BL413" i="7"/>
  <c r="BJ414" i="7"/>
  <c r="BG415" i="7"/>
  <c r="BD416" i="7"/>
  <c r="BM416" i="7"/>
  <c r="BJ417" i="7"/>
  <c r="BF418" i="7"/>
  <c r="BN418" i="7"/>
  <c r="BJ419" i="7"/>
  <c r="BF420" i="7"/>
  <c r="BN420" i="7"/>
  <c r="BJ421" i="7"/>
  <c r="BF422" i="7"/>
  <c r="BN422" i="7"/>
  <c r="BJ171" i="7"/>
  <c r="BI184" i="7"/>
  <c r="BE195" i="7"/>
  <c r="BL201" i="7"/>
  <c r="BD207" i="7"/>
  <c r="BH212" i="7"/>
  <c r="BL215" i="7"/>
  <c r="BH218" i="7"/>
  <c r="BD221" i="7"/>
  <c r="BL223" i="7"/>
  <c r="BH226" i="7"/>
  <c r="BD229" i="7"/>
  <c r="BL231" i="7"/>
  <c r="BH234" i="7"/>
  <c r="BD237" i="7"/>
  <c r="BL239" i="7"/>
  <c r="BH242" i="7"/>
  <c r="BD245" i="7"/>
  <c r="BL247" i="7"/>
  <c r="BH250" i="7"/>
  <c r="BD253" i="7"/>
  <c r="BL255" i="7"/>
  <c r="BH258" i="7"/>
  <c r="BD261" i="7"/>
  <c r="BL263" i="7"/>
  <c r="BH266" i="7"/>
  <c r="BD269" i="7"/>
  <c r="BL271" i="7"/>
  <c r="BH274" i="7"/>
  <c r="BD277" i="7"/>
  <c r="BL279" i="7"/>
  <c r="BH282" i="7"/>
  <c r="BD285" i="7"/>
  <c r="BL287" i="7"/>
  <c r="BH290" i="7"/>
  <c r="BD293" i="7"/>
  <c r="BL295" i="7"/>
  <c r="BH298" i="7"/>
  <c r="BD301" i="7"/>
  <c r="BL303" i="7"/>
  <c r="BH306" i="7"/>
  <c r="BD309" i="7"/>
  <c r="BL311" i="7"/>
  <c r="BH314" i="7"/>
  <c r="BD317" i="7"/>
  <c r="BL319" i="7"/>
  <c r="BH322" i="7"/>
  <c r="BD325" i="7"/>
  <c r="BL327" i="7"/>
  <c r="BH330" i="7"/>
  <c r="BD333" i="7"/>
  <c r="BL335" i="7"/>
  <c r="BH338" i="7"/>
  <c r="BD341" i="7"/>
  <c r="BL343" i="7"/>
  <c r="BH346" i="7"/>
  <c r="BD349" i="7"/>
  <c r="BL351" i="7"/>
  <c r="BH354" i="7"/>
  <c r="BD357" i="7"/>
  <c r="BL359" i="7"/>
  <c r="BH362" i="7"/>
  <c r="BD365" i="7"/>
  <c r="BL367" i="7"/>
  <c r="BG370" i="7"/>
  <c r="BF372" i="7"/>
  <c r="BL373" i="7"/>
  <c r="BK375" i="7"/>
  <c r="BJ377" i="7"/>
  <c r="BD379" i="7"/>
  <c r="BO380" i="7"/>
  <c r="BN382" i="7"/>
  <c r="BH384" i="7"/>
  <c r="BG386" i="7"/>
  <c r="BK387" i="7"/>
  <c r="BO388" i="7"/>
  <c r="BG390" i="7"/>
  <c r="BK391" i="7"/>
  <c r="BO392" i="7"/>
  <c r="BG394" i="7"/>
  <c r="BK395" i="7"/>
  <c r="BN396" i="7"/>
  <c r="BO397" i="7"/>
  <c r="BO398" i="7"/>
  <c r="BD400" i="7"/>
  <c r="BD401" i="7"/>
  <c r="BF402" i="7"/>
  <c r="BG403" i="7"/>
  <c r="BG404" i="7"/>
  <c r="BH405" i="7"/>
  <c r="BH406" i="7"/>
  <c r="BJ407" i="7"/>
  <c r="BK408" i="7"/>
  <c r="BK409" i="7"/>
  <c r="BK410" i="7"/>
  <c r="BJ411" i="7"/>
  <c r="BG412" i="7"/>
  <c r="BD413" i="7"/>
  <c r="BN413" i="7"/>
  <c r="BK414" i="7"/>
  <c r="BH415" i="7"/>
  <c r="BE416" i="7"/>
  <c r="BN416" i="7"/>
  <c r="BK417" i="7"/>
  <c r="BG418" i="7"/>
  <c r="BO418" i="7"/>
  <c r="BK419" i="7"/>
  <c r="BG420" i="7"/>
  <c r="BO420" i="7"/>
  <c r="BK421" i="7"/>
  <c r="BG422" i="7"/>
  <c r="BO422" i="7"/>
  <c r="BK423" i="7"/>
  <c r="BG424" i="7"/>
  <c r="BO424" i="7"/>
  <c r="BK425" i="7"/>
  <c r="BG426" i="7"/>
  <c r="BO426" i="7"/>
  <c r="BK427" i="7"/>
  <c r="BG428" i="7"/>
  <c r="BO428" i="7"/>
  <c r="BK429" i="7"/>
  <c r="BG430" i="7"/>
  <c r="BO430" i="7"/>
  <c r="BK431" i="7"/>
  <c r="BG432" i="7"/>
  <c r="BO432" i="7"/>
  <c r="BK433" i="7"/>
  <c r="BG434" i="7"/>
  <c r="BO434" i="7"/>
  <c r="BK435" i="7"/>
  <c r="BG436" i="7"/>
  <c r="BO436" i="7"/>
  <c r="BK437" i="7"/>
  <c r="BG438" i="7"/>
  <c r="BO438" i="7"/>
  <c r="BK439" i="7"/>
  <c r="BG440" i="7"/>
  <c r="BO440" i="7"/>
  <c r="BK441" i="7"/>
  <c r="BG442" i="7"/>
  <c r="BO442" i="7"/>
  <c r="BK443" i="7"/>
  <c r="BG444" i="7"/>
  <c r="BO444" i="7"/>
  <c r="BK445" i="7"/>
  <c r="BG446" i="7"/>
  <c r="BO446" i="7"/>
  <c r="BK447" i="7"/>
  <c r="BG448" i="7"/>
  <c r="BO448" i="7"/>
  <c r="BK449" i="7"/>
  <c r="BG450" i="7"/>
  <c r="BO450" i="7"/>
  <c r="BK451" i="7"/>
  <c r="BG452" i="7"/>
  <c r="BO452" i="7"/>
  <c r="BK453" i="7"/>
  <c r="BG454" i="7"/>
  <c r="BO454" i="7"/>
  <c r="BK455" i="7"/>
  <c r="BG456" i="7"/>
  <c r="BO456" i="7"/>
  <c r="BK457" i="7"/>
  <c r="BG458" i="7"/>
  <c r="BO458" i="7"/>
  <c r="BK459" i="7"/>
  <c r="BG460" i="7"/>
  <c r="BO460" i="7"/>
  <c r="BK461" i="7"/>
  <c r="BG462" i="7"/>
  <c r="BO462" i="7"/>
  <c r="BK463" i="7"/>
  <c r="BG464" i="7"/>
  <c r="BO464" i="7"/>
  <c r="BK465" i="7"/>
  <c r="BG466" i="7"/>
  <c r="BO466" i="7"/>
  <c r="BK467" i="7"/>
  <c r="BG468" i="7"/>
  <c r="BO468" i="7"/>
  <c r="BK469" i="7"/>
  <c r="BG470" i="7"/>
  <c r="BO470" i="7"/>
  <c r="BK471" i="7"/>
  <c r="BG472" i="7"/>
  <c r="BO472" i="7"/>
  <c r="BK473" i="7"/>
  <c r="BG474" i="7"/>
  <c r="BO474" i="7"/>
  <c r="BK475" i="7"/>
  <c r="BG476" i="7"/>
  <c r="BO476" i="7"/>
  <c r="BK477" i="7"/>
  <c r="BG478" i="7"/>
  <c r="BO478" i="7"/>
  <c r="BK479" i="7"/>
  <c r="BG480" i="7"/>
  <c r="BO480" i="7"/>
  <c r="BK481" i="7"/>
  <c r="BG482" i="7"/>
  <c r="BO482" i="7"/>
  <c r="BK483" i="7"/>
  <c r="BG484" i="7"/>
  <c r="BO484" i="7"/>
  <c r="BK485" i="7"/>
  <c r="BG486" i="7"/>
  <c r="BO486" i="7"/>
  <c r="BK487" i="7"/>
  <c r="BG488" i="7"/>
  <c r="BO488" i="7"/>
  <c r="BK489" i="7"/>
  <c r="BG490" i="7"/>
  <c r="BO490" i="7"/>
  <c r="BK7" i="7"/>
  <c r="BG8" i="7"/>
  <c r="BO8" i="7"/>
  <c r="BK9" i="7"/>
  <c r="BG10" i="7"/>
  <c r="BO10" i="7"/>
  <c r="BK11" i="7"/>
  <c r="BG12" i="7"/>
  <c r="BO12" i="7"/>
  <c r="BK13" i="7"/>
  <c r="BG14" i="7"/>
  <c r="BO14" i="7"/>
  <c r="BK15" i="7"/>
  <c r="BG16" i="7"/>
  <c r="BO16" i="7"/>
  <c r="BK17" i="7"/>
  <c r="BG18" i="7"/>
  <c r="BO18" i="7"/>
  <c r="BK19" i="7"/>
  <c r="BG20" i="7"/>
  <c r="BO20" i="7"/>
  <c r="BK21" i="7"/>
  <c r="BG22" i="7"/>
  <c r="BO22" i="7"/>
  <c r="BK23" i="7"/>
  <c r="BG24" i="7"/>
  <c r="BO24" i="7"/>
  <c r="BL6" i="7"/>
  <c r="AT28" i="7"/>
  <c r="BB28" i="7"/>
  <c r="AX29" i="7"/>
  <c r="AT30" i="7"/>
  <c r="BB30" i="7"/>
  <c r="AX31" i="7"/>
  <c r="AT32" i="7"/>
  <c r="BB32" i="7"/>
  <c r="AX33" i="7"/>
  <c r="AT34" i="7"/>
  <c r="BB34" i="7"/>
  <c r="AX35" i="7"/>
  <c r="AT36" i="7"/>
  <c r="BB36" i="7"/>
  <c r="AX37" i="7"/>
  <c r="AT38" i="7"/>
  <c r="BB38" i="7"/>
  <c r="AX39" i="7"/>
  <c r="AT40" i="7"/>
  <c r="BB40" i="7"/>
  <c r="AX41" i="7"/>
  <c r="AT42" i="7"/>
  <c r="BB42" i="7"/>
  <c r="AX43" i="7"/>
  <c r="AT44" i="7"/>
  <c r="BB44" i="7"/>
  <c r="AX45" i="7"/>
  <c r="AT46" i="7"/>
  <c r="BB46" i="7"/>
  <c r="AX47" i="7"/>
  <c r="AT48" i="7"/>
  <c r="BB48" i="7"/>
  <c r="AX49" i="7"/>
  <c r="AT50" i="7"/>
  <c r="BB50" i="7"/>
  <c r="AX51" i="7"/>
  <c r="AT52" i="7"/>
  <c r="BB52" i="7"/>
  <c r="AX53" i="7"/>
  <c r="AT54" i="7"/>
  <c r="BB54" i="7"/>
  <c r="AX55" i="7"/>
  <c r="AT56" i="7"/>
  <c r="BB56" i="7"/>
  <c r="AX57" i="7"/>
  <c r="AT58" i="7"/>
  <c r="BB58" i="7"/>
  <c r="AX59" i="7"/>
  <c r="AT60" i="7"/>
  <c r="BB60" i="7"/>
  <c r="AX61" i="7"/>
  <c r="AT62" i="7"/>
  <c r="BB62" i="7"/>
  <c r="AX63" i="7"/>
  <c r="AT64" i="7"/>
  <c r="BB64" i="7"/>
  <c r="AX65" i="7"/>
  <c r="AT66" i="7"/>
  <c r="BB66" i="7"/>
  <c r="AX67" i="7"/>
  <c r="AT68" i="7"/>
  <c r="BB68" i="7"/>
  <c r="AX69" i="7"/>
  <c r="AT70" i="7"/>
  <c r="BB70" i="7"/>
  <c r="AX71" i="7"/>
  <c r="AT72" i="7"/>
  <c r="BB72" i="7"/>
  <c r="AX73" i="7"/>
  <c r="AT74" i="7"/>
  <c r="BB74" i="7"/>
  <c r="AX75" i="7"/>
  <c r="AT76" i="7"/>
  <c r="BB76" i="7"/>
  <c r="AX77" i="7"/>
  <c r="AT78" i="7"/>
  <c r="BB78" i="7"/>
  <c r="AX79" i="7"/>
  <c r="AT80" i="7"/>
  <c r="BB80" i="7"/>
  <c r="AX81" i="7"/>
  <c r="AT82" i="7"/>
  <c r="BB82" i="7"/>
  <c r="AX83" i="7"/>
  <c r="AT84" i="7"/>
  <c r="BB84" i="7"/>
  <c r="AX85" i="7"/>
  <c r="AT86" i="7"/>
  <c r="BB86" i="7"/>
  <c r="AX87" i="7"/>
  <c r="AT88" i="7"/>
  <c r="BB88" i="7"/>
  <c r="AX89" i="7"/>
  <c r="AT90" i="7"/>
  <c r="BB90" i="7"/>
  <c r="AX91" i="7"/>
  <c r="AT92" i="7"/>
  <c r="BB92" i="7"/>
  <c r="AX93" i="7"/>
  <c r="AT94" i="7"/>
  <c r="BB94" i="7"/>
  <c r="AX95" i="7"/>
  <c r="AT96" i="7"/>
  <c r="BB96" i="7"/>
  <c r="AX97" i="7"/>
  <c r="AT98" i="7"/>
  <c r="BB98" i="7"/>
  <c r="AX99" i="7"/>
  <c r="AT100" i="7"/>
  <c r="BB100" i="7"/>
  <c r="AX101" i="7"/>
  <c r="AT102" i="7"/>
  <c r="BB102" i="7"/>
  <c r="AX103" i="7"/>
  <c r="AT104" i="7"/>
  <c r="BB104" i="7"/>
  <c r="AX105" i="7"/>
  <c r="AT106" i="7"/>
  <c r="BB106" i="7"/>
  <c r="AX107" i="7"/>
  <c r="AT108" i="7"/>
  <c r="BE173" i="7"/>
  <c r="BM185" i="7"/>
  <c r="BI196" i="7"/>
  <c r="BH202" i="7"/>
  <c r="BL207" i="7"/>
  <c r="BD213" i="7"/>
  <c r="BG216" i="7"/>
  <c r="BO218" i="7"/>
  <c r="BK221" i="7"/>
  <c r="BG224" i="7"/>
  <c r="BO226" i="7"/>
  <c r="BK229" i="7"/>
  <c r="BG232" i="7"/>
  <c r="BO234" i="7"/>
  <c r="BK237" i="7"/>
  <c r="BG240" i="7"/>
  <c r="BO242" i="7"/>
  <c r="BK245" i="7"/>
  <c r="BG248" i="7"/>
  <c r="BO250" i="7"/>
  <c r="BK253" i="7"/>
  <c r="BG256" i="7"/>
  <c r="BO258" i="7"/>
  <c r="BK261" i="7"/>
  <c r="BG264" i="7"/>
  <c r="BO266" i="7"/>
  <c r="BK269" i="7"/>
  <c r="BG272" i="7"/>
  <c r="BO274" i="7"/>
  <c r="BK277" i="7"/>
  <c r="BG280" i="7"/>
  <c r="BO282" i="7"/>
  <c r="BK285" i="7"/>
  <c r="BG288" i="7"/>
  <c r="BO290" i="7"/>
  <c r="BK293" i="7"/>
  <c r="BG296" i="7"/>
  <c r="BO298" i="7"/>
  <c r="BK301" i="7"/>
  <c r="BG304" i="7"/>
  <c r="BO306" i="7"/>
  <c r="BK309" i="7"/>
  <c r="BG312" i="7"/>
  <c r="BO314" i="7"/>
  <c r="BK317" i="7"/>
  <c r="BG320" i="7"/>
  <c r="BO322" i="7"/>
  <c r="BK325" i="7"/>
  <c r="BG328" i="7"/>
  <c r="BO330" i="7"/>
  <c r="BK333" i="7"/>
  <c r="BG336" i="7"/>
  <c r="BO338" i="7"/>
  <c r="BK341" i="7"/>
  <c r="BG344" i="7"/>
  <c r="BO346" i="7"/>
  <c r="BK349" i="7"/>
  <c r="BG352" i="7"/>
  <c r="BO354" i="7"/>
  <c r="BK357" i="7"/>
  <c r="BG360" i="7"/>
  <c r="BO362" i="7"/>
  <c r="BK365" i="7"/>
  <c r="BG368" i="7"/>
  <c r="BH370" i="7"/>
  <c r="BG372" i="7"/>
  <c r="BF374" i="7"/>
  <c r="BL375" i="7"/>
  <c r="BK377" i="7"/>
  <c r="BJ379" i="7"/>
  <c r="BD381" i="7"/>
  <c r="BO382" i="7"/>
  <c r="BN384" i="7"/>
  <c r="BH386" i="7"/>
  <c r="BL387" i="7"/>
  <c r="BD389" i="7"/>
  <c r="BH390" i="7"/>
  <c r="BL391" i="7"/>
  <c r="BD393" i="7"/>
  <c r="BH394" i="7"/>
  <c r="BL395" i="7"/>
  <c r="BO396" i="7"/>
  <c r="BD398" i="7"/>
  <c r="BD399" i="7"/>
  <c r="BF400" i="7"/>
  <c r="BG401" i="7"/>
  <c r="BG402" i="7"/>
  <c r="BH403" i="7"/>
  <c r="BH404" i="7"/>
  <c r="BJ405" i="7"/>
  <c r="BK406" i="7"/>
  <c r="BK407" i="7"/>
  <c r="BL408" i="7"/>
  <c r="BL409" i="7"/>
  <c r="BL410" i="7"/>
  <c r="BK411" i="7"/>
  <c r="BH412" i="7"/>
  <c r="BF413" i="7"/>
  <c r="BO413" i="7"/>
  <c r="BL414" i="7"/>
  <c r="BI415" i="7"/>
  <c r="BF416" i="7"/>
  <c r="BO416" i="7"/>
  <c r="BL417" i="7"/>
  <c r="BH418" i="7"/>
  <c r="BD419" i="7"/>
  <c r="BL419" i="7"/>
  <c r="BH420" i="7"/>
  <c r="BD421" i="7"/>
  <c r="BL421" i="7"/>
  <c r="BH422" i="7"/>
  <c r="BD423" i="7"/>
  <c r="BL423" i="7"/>
  <c r="BH424" i="7"/>
  <c r="BD425" i="7"/>
  <c r="BL425" i="7"/>
  <c r="BH426" i="7"/>
  <c r="BD427" i="7"/>
  <c r="BL427" i="7"/>
  <c r="BH428" i="7"/>
  <c r="BD429" i="7"/>
  <c r="BL429" i="7"/>
  <c r="BH430" i="7"/>
  <c r="BD431" i="7"/>
  <c r="BL431" i="7"/>
  <c r="BH432" i="7"/>
  <c r="BD433" i="7"/>
  <c r="BL433" i="7"/>
  <c r="BH434" i="7"/>
  <c r="BD435" i="7"/>
  <c r="BL435" i="7"/>
  <c r="BH436" i="7"/>
  <c r="BD437" i="7"/>
  <c r="BL437" i="7"/>
  <c r="BH438" i="7"/>
  <c r="BD439" i="7"/>
  <c r="BL439" i="7"/>
  <c r="BH440" i="7"/>
  <c r="BD441" i="7"/>
  <c r="BL441" i="7"/>
  <c r="BH442" i="7"/>
  <c r="BD443" i="7"/>
  <c r="BL443" i="7"/>
  <c r="BH444" i="7"/>
  <c r="BD445" i="7"/>
  <c r="BL445" i="7"/>
  <c r="BH446" i="7"/>
  <c r="BD447" i="7"/>
  <c r="BL447" i="7"/>
  <c r="BH448" i="7"/>
  <c r="BD449" i="7"/>
  <c r="BL449" i="7"/>
  <c r="BH450" i="7"/>
  <c r="BD451" i="7"/>
  <c r="BL451" i="7"/>
  <c r="BH452" i="7"/>
  <c r="BD453" i="7"/>
  <c r="BL453" i="7"/>
  <c r="BH454" i="7"/>
  <c r="BD455" i="7"/>
  <c r="BL455" i="7"/>
  <c r="BH456" i="7"/>
  <c r="BD457" i="7"/>
  <c r="BL457" i="7"/>
  <c r="BH458" i="7"/>
  <c r="BD459" i="7"/>
  <c r="BL459" i="7"/>
  <c r="BH460" i="7"/>
  <c r="BD461" i="7"/>
  <c r="BL461" i="7"/>
  <c r="BH462" i="7"/>
  <c r="BD463" i="7"/>
  <c r="BL463" i="7"/>
  <c r="BH464" i="7"/>
  <c r="BD465" i="7"/>
  <c r="BL465" i="7"/>
  <c r="BH466" i="7"/>
  <c r="BD467" i="7"/>
  <c r="BL467" i="7"/>
  <c r="BH468" i="7"/>
  <c r="BD469" i="7"/>
  <c r="BL469" i="7"/>
  <c r="BH470" i="7"/>
  <c r="BD471" i="7"/>
  <c r="BL471" i="7"/>
  <c r="BH472" i="7"/>
  <c r="BD473" i="7"/>
  <c r="BL473" i="7"/>
  <c r="BH474" i="7"/>
  <c r="BD475" i="7"/>
  <c r="BL475" i="7"/>
  <c r="BH476" i="7"/>
  <c r="BD477" i="7"/>
  <c r="BL477" i="7"/>
  <c r="BH478" i="7"/>
  <c r="BD479" i="7"/>
  <c r="BL479" i="7"/>
  <c r="BH480" i="7"/>
  <c r="BD481" i="7"/>
  <c r="BL481" i="7"/>
  <c r="BH482" i="7"/>
  <c r="BD483" i="7"/>
  <c r="BL483" i="7"/>
  <c r="BH484" i="7"/>
  <c r="BD485" i="7"/>
  <c r="BL485" i="7"/>
  <c r="BH486" i="7"/>
  <c r="BD487" i="7"/>
  <c r="BL487" i="7"/>
  <c r="BH488" i="7"/>
  <c r="BD489" i="7"/>
  <c r="BL489" i="7"/>
  <c r="BH490" i="7"/>
  <c r="BD7" i="7"/>
  <c r="BL7" i="7"/>
  <c r="BH8" i="7"/>
  <c r="BD9" i="7"/>
  <c r="BL9" i="7"/>
  <c r="BH10" i="7"/>
  <c r="BD11" i="7"/>
  <c r="BL11" i="7"/>
  <c r="BH12" i="7"/>
  <c r="BD13" i="7"/>
  <c r="BL13" i="7"/>
  <c r="BH14" i="7"/>
  <c r="BD15" i="7"/>
  <c r="BL15" i="7"/>
  <c r="BH16" i="7"/>
  <c r="BD17" i="7"/>
  <c r="BL17" i="7"/>
  <c r="BH18" i="7"/>
  <c r="BD19" i="7"/>
  <c r="BL19" i="7"/>
  <c r="BH20" i="7"/>
  <c r="BD21" i="7"/>
  <c r="BL21" i="7"/>
  <c r="BH22" i="7"/>
  <c r="BD23" i="7"/>
  <c r="BL23" i="7"/>
  <c r="BH24" i="7"/>
  <c r="BE6" i="7"/>
  <c r="BM6" i="7"/>
  <c r="AU28" i="7"/>
  <c r="AQ29" i="7"/>
  <c r="AY29" i="7"/>
  <c r="AU30" i="7"/>
  <c r="AQ31" i="7"/>
  <c r="AY31" i="7"/>
  <c r="AU32" i="7"/>
  <c r="AQ33" i="7"/>
  <c r="AY33" i="7"/>
  <c r="AU34" i="7"/>
  <c r="AQ35" i="7"/>
  <c r="AY35" i="7"/>
  <c r="AU36" i="7"/>
  <c r="AQ37" i="7"/>
  <c r="AY37" i="7"/>
  <c r="AU38" i="7"/>
  <c r="AQ39" i="7"/>
  <c r="AY39" i="7"/>
  <c r="AU40" i="7"/>
  <c r="AQ41" i="7"/>
  <c r="AY41" i="7"/>
  <c r="AU42" i="7"/>
  <c r="AQ43" i="7"/>
  <c r="AY43" i="7"/>
  <c r="AU44" i="7"/>
  <c r="AQ45" i="7"/>
  <c r="AY45" i="7"/>
  <c r="AU46" i="7"/>
  <c r="AQ47" i="7"/>
  <c r="AY47" i="7"/>
  <c r="AU48" i="7"/>
  <c r="AQ49" i="7"/>
  <c r="AY49" i="7"/>
  <c r="AU50" i="7"/>
  <c r="AQ51" i="7"/>
  <c r="AY51" i="7"/>
  <c r="AU52" i="7"/>
  <c r="AQ53" i="7"/>
  <c r="AY53" i="7"/>
  <c r="AU54" i="7"/>
  <c r="AQ55" i="7"/>
  <c r="AY55" i="7"/>
  <c r="AU56" i="7"/>
  <c r="AQ57" i="7"/>
  <c r="AY57" i="7"/>
  <c r="AU58" i="7"/>
  <c r="AQ59" i="7"/>
  <c r="AY59" i="7"/>
  <c r="AU60" i="7"/>
  <c r="AQ61" i="7"/>
  <c r="AY61" i="7"/>
  <c r="AU62" i="7"/>
  <c r="AQ63" i="7"/>
  <c r="AY63" i="7"/>
  <c r="AU64" i="7"/>
  <c r="AQ65" i="7"/>
  <c r="AY65" i="7"/>
  <c r="AU66" i="7"/>
  <c r="AQ67" i="7"/>
  <c r="AY67" i="7"/>
  <c r="AU68" i="7"/>
  <c r="AQ69" i="7"/>
  <c r="AY69" i="7"/>
  <c r="AU70" i="7"/>
  <c r="AQ71" i="7"/>
  <c r="AY71" i="7"/>
  <c r="AU72" i="7"/>
  <c r="AQ73" i="7"/>
  <c r="AY73" i="7"/>
  <c r="AU74" i="7"/>
  <c r="AQ75" i="7"/>
  <c r="AY75" i="7"/>
  <c r="AU76" i="7"/>
  <c r="AQ77" i="7"/>
  <c r="AY77" i="7"/>
  <c r="AU78" i="7"/>
  <c r="AQ79" i="7"/>
  <c r="AY79" i="7"/>
  <c r="AU80" i="7"/>
  <c r="AQ81" i="7"/>
  <c r="AY81" i="7"/>
  <c r="AU82" i="7"/>
  <c r="BD175" i="7"/>
  <c r="BE187" i="7"/>
  <c r="BI197" i="7"/>
  <c r="BD203" i="7"/>
  <c r="BH208" i="7"/>
  <c r="BL213" i="7"/>
  <c r="BH216" i="7"/>
  <c r="BD219" i="7"/>
  <c r="BL221" i="7"/>
  <c r="BH224" i="7"/>
  <c r="BD227" i="7"/>
  <c r="BL229" i="7"/>
  <c r="BH232" i="7"/>
  <c r="BD235" i="7"/>
  <c r="BL237" i="7"/>
  <c r="BH240" i="7"/>
  <c r="BD243" i="7"/>
  <c r="BL245" i="7"/>
  <c r="BH248" i="7"/>
  <c r="BD251" i="7"/>
  <c r="BL253" i="7"/>
  <c r="BH256" i="7"/>
  <c r="BD259" i="7"/>
  <c r="BL261" i="7"/>
  <c r="BH264" i="7"/>
  <c r="BD267" i="7"/>
  <c r="BL269" i="7"/>
  <c r="BH272" i="7"/>
  <c r="BD275" i="7"/>
  <c r="BL277" i="7"/>
  <c r="BH280" i="7"/>
  <c r="BD283" i="7"/>
  <c r="BL285" i="7"/>
  <c r="BH288" i="7"/>
  <c r="BD291" i="7"/>
  <c r="BL293" i="7"/>
  <c r="BH296" i="7"/>
  <c r="BD299" i="7"/>
  <c r="BL301" i="7"/>
  <c r="BH304" i="7"/>
  <c r="BD307" i="7"/>
  <c r="BL309" i="7"/>
  <c r="BH312" i="7"/>
  <c r="BD315" i="7"/>
  <c r="BL317" i="7"/>
  <c r="BH320" i="7"/>
  <c r="BD323" i="7"/>
  <c r="BL325" i="7"/>
  <c r="BH328" i="7"/>
  <c r="BD331" i="7"/>
  <c r="BL333" i="7"/>
  <c r="BH336" i="7"/>
  <c r="BD339" i="7"/>
  <c r="BL341" i="7"/>
  <c r="BH344" i="7"/>
  <c r="BD347" i="7"/>
  <c r="BL349" i="7"/>
  <c r="BH352" i="7"/>
  <c r="BD355" i="7"/>
  <c r="BL357" i="7"/>
  <c r="BH360" i="7"/>
  <c r="BD363" i="7"/>
  <c r="BL365" i="7"/>
  <c r="BH368" i="7"/>
  <c r="BN370" i="7"/>
  <c r="BH372" i="7"/>
  <c r="BG374" i="7"/>
  <c r="BF376" i="7"/>
  <c r="BL377" i="7"/>
  <c r="BK379" i="7"/>
  <c r="BJ381" i="7"/>
  <c r="BD383" i="7"/>
  <c r="BO384" i="7"/>
  <c r="BL386" i="7"/>
  <c r="BD388" i="7"/>
  <c r="BH389" i="7"/>
  <c r="BL390" i="7"/>
  <c r="BD392" i="7"/>
  <c r="BH393" i="7"/>
  <c r="BL394" i="7"/>
  <c r="BD396" i="7"/>
  <c r="BD397" i="7"/>
  <c r="BF398" i="7"/>
  <c r="BG399" i="7"/>
  <c r="BG400" i="7"/>
  <c r="BH401" i="7"/>
  <c r="BH402" i="7"/>
  <c r="BJ403" i="7"/>
  <c r="BK404" i="7"/>
  <c r="BK405" i="7"/>
  <c r="BL406" i="7"/>
  <c r="BL407" i="7"/>
  <c r="BN408" i="7"/>
  <c r="BO409" i="7"/>
  <c r="BN410" i="7"/>
  <c r="BL411" i="7"/>
  <c r="BJ412" i="7"/>
  <c r="BG413" i="7"/>
  <c r="BD414" i="7"/>
  <c r="BM414" i="7"/>
  <c r="BJ415" i="7"/>
  <c r="BG416" i="7"/>
  <c r="BD417" i="7"/>
  <c r="BM417" i="7"/>
  <c r="BI418" i="7"/>
  <c r="BE419" i="7"/>
  <c r="BM419" i="7"/>
  <c r="BI420" i="7"/>
  <c r="BE421" i="7"/>
  <c r="BM421" i="7"/>
  <c r="BI422" i="7"/>
  <c r="BE423" i="7"/>
  <c r="BM423" i="7"/>
  <c r="BI424" i="7"/>
  <c r="BE425" i="7"/>
  <c r="BM425" i="7"/>
  <c r="BI426" i="7"/>
  <c r="BE427" i="7"/>
  <c r="BM427" i="7"/>
  <c r="BI428" i="7"/>
  <c r="BE429" i="7"/>
  <c r="BM429" i="7"/>
  <c r="BI430" i="7"/>
  <c r="BE431" i="7"/>
  <c r="BM431" i="7"/>
  <c r="BI432" i="7"/>
  <c r="BE433" i="7"/>
  <c r="BM433" i="7"/>
  <c r="BI434" i="7"/>
  <c r="BE435" i="7"/>
  <c r="BM435" i="7"/>
  <c r="BI436" i="7"/>
  <c r="BE437" i="7"/>
  <c r="BM437" i="7"/>
  <c r="BI438" i="7"/>
  <c r="BE439" i="7"/>
  <c r="BM439" i="7"/>
  <c r="BI440" i="7"/>
  <c r="BE441" i="7"/>
  <c r="BM441" i="7"/>
  <c r="BI442" i="7"/>
  <c r="BE443" i="7"/>
  <c r="BM443" i="7"/>
  <c r="BI444" i="7"/>
  <c r="BE445" i="7"/>
  <c r="BM445" i="7"/>
  <c r="BI446" i="7"/>
  <c r="BE447" i="7"/>
  <c r="BM447" i="7"/>
  <c r="BI448" i="7"/>
  <c r="BE449" i="7"/>
  <c r="BM449" i="7"/>
  <c r="BI450" i="7"/>
  <c r="BE451" i="7"/>
  <c r="BM451" i="7"/>
  <c r="BI452" i="7"/>
  <c r="BE453" i="7"/>
  <c r="BM453" i="7"/>
  <c r="BN176" i="7"/>
  <c r="BI188" i="7"/>
  <c r="BG198" i="7"/>
  <c r="BL203" i="7"/>
  <c r="BD209" i="7"/>
  <c r="BG214" i="7"/>
  <c r="BO216" i="7"/>
  <c r="BK219" i="7"/>
  <c r="BG222" i="7"/>
  <c r="BO224" i="7"/>
  <c r="BK227" i="7"/>
  <c r="BG230" i="7"/>
  <c r="BO232" i="7"/>
  <c r="BK235" i="7"/>
  <c r="BG238" i="7"/>
  <c r="BO240" i="7"/>
  <c r="BK243" i="7"/>
  <c r="BG246" i="7"/>
  <c r="BO248" i="7"/>
  <c r="BK251" i="7"/>
  <c r="BG254" i="7"/>
  <c r="BO256" i="7"/>
  <c r="BK259" i="7"/>
  <c r="BG262" i="7"/>
  <c r="BO264" i="7"/>
  <c r="BK267" i="7"/>
  <c r="BG270" i="7"/>
  <c r="BO272" i="7"/>
  <c r="BK275" i="7"/>
  <c r="BG278" i="7"/>
  <c r="BO280" i="7"/>
  <c r="BK283" i="7"/>
  <c r="BG286" i="7"/>
  <c r="BO288" i="7"/>
  <c r="BK291" i="7"/>
  <c r="BG294" i="7"/>
  <c r="BO296" i="7"/>
  <c r="BK299" i="7"/>
  <c r="BG302" i="7"/>
  <c r="BO304" i="7"/>
  <c r="BK307" i="7"/>
  <c r="BG310" i="7"/>
  <c r="BO312" i="7"/>
  <c r="BK315" i="7"/>
  <c r="BG318" i="7"/>
  <c r="BO320" i="7"/>
  <c r="BK323" i="7"/>
  <c r="BG326" i="7"/>
  <c r="BO328" i="7"/>
  <c r="BK331" i="7"/>
  <c r="BG334" i="7"/>
  <c r="BO336" i="7"/>
  <c r="BK339" i="7"/>
  <c r="BG342" i="7"/>
  <c r="BO344" i="7"/>
  <c r="BK347" i="7"/>
  <c r="BG350" i="7"/>
  <c r="BO352" i="7"/>
  <c r="BK355" i="7"/>
  <c r="BG358" i="7"/>
  <c r="BO360" i="7"/>
  <c r="BK363" i="7"/>
  <c r="BG366" i="7"/>
  <c r="BO368" i="7"/>
  <c r="BO370" i="7"/>
  <c r="BN372" i="7"/>
  <c r="BH374" i="7"/>
  <c r="BG376" i="7"/>
  <c r="BF378" i="7"/>
  <c r="BL379" i="7"/>
  <c r="BK381" i="7"/>
  <c r="BJ383" i="7"/>
  <c r="BD385" i="7"/>
  <c r="BN386" i="7"/>
  <c r="BF388" i="7"/>
  <c r="BJ389" i="7"/>
  <c r="BN390" i="7"/>
  <c r="BF392" i="7"/>
  <c r="BJ393" i="7"/>
  <c r="BN394" i="7"/>
  <c r="BF396" i="7"/>
  <c r="BG397" i="7"/>
  <c r="BG398" i="7"/>
  <c r="BH399" i="7"/>
  <c r="BH400" i="7"/>
  <c r="BJ401" i="7"/>
  <c r="BK402" i="7"/>
  <c r="BK403" i="7"/>
  <c r="BL404" i="7"/>
  <c r="BL405" i="7"/>
  <c r="BN406" i="7"/>
  <c r="BO407" i="7"/>
  <c r="BO408" i="7"/>
  <c r="BD410" i="7"/>
  <c r="BO410" i="7"/>
  <c r="BN411" i="7"/>
  <c r="BK412" i="7"/>
  <c r="BH413" i="7"/>
  <c r="BE414" i="7"/>
  <c r="BN414" i="7"/>
  <c r="BK415" i="7"/>
  <c r="BH416" i="7"/>
  <c r="BF417" i="7"/>
  <c r="BN417" i="7"/>
  <c r="BJ418" i="7"/>
  <c r="BF419" i="7"/>
  <c r="BN419" i="7"/>
  <c r="BJ420" i="7"/>
  <c r="BF421" i="7"/>
  <c r="BN421" i="7"/>
  <c r="BJ422" i="7"/>
  <c r="BF423" i="7"/>
  <c r="BN423" i="7"/>
  <c r="BJ424" i="7"/>
  <c r="BF425" i="7"/>
  <c r="BN425" i="7"/>
  <c r="BJ426" i="7"/>
  <c r="BF427" i="7"/>
  <c r="BN427" i="7"/>
  <c r="BJ428" i="7"/>
  <c r="BF429" i="7"/>
  <c r="BN429" i="7"/>
  <c r="BJ430" i="7"/>
  <c r="BF431" i="7"/>
  <c r="BN431" i="7"/>
  <c r="BJ432" i="7"/>
  <c r="BF433" i="7"/>
  <c r="BN433" i="7"/>
  <c r="BJ434" i="7"/>
  <c r="BF435" i="7"/>
  <c r="BN435" i="7"/>
  <c r="BJ436" i="7"/>
  <c r="BF437" i="7"/>
  <c r="BN437" i="7"/>
  <c r="BJ438" i="7"/>
  <c r="BF439" i="7"/>
  <c r="BN439" i="7"/>
  <c r="BJ440" i="7"/>
  <c r="BF441" i="7"/>
  <c r="BN441" i="7"/>
  <c r="BJ442" i="7"/>
  <c r="BF443" i="7"/>
  <c r="BN443" i="7"/>
  <c r="BJ444" i="7"/>
  <c r="BF445" i="7"/>
  <c r="BN445" i="7"/>
  <c r="BJ446" i="7"/>
  <c r="BF447" i="7"/>
  <c r="BN447" i="7"/>
  <c r="BJ448" i="7"/>
  <c r="BF449" i="7"/>
  <c r="BN449" i="7"/>
  <c r="BJ450" i="7"/>
  <c r="BF451" i="7"/>
  <c r="BN451" i="7"/>
  <c r="BJ452" i="7"/>
  <c r="BF453" i="7"/>
  <c r="BN453" i="7"/>
  <c r="BJ454" i="7"/>
  <c r="BF455" i="7"/>
  <c r="BN455" i="7"/>
  <c r="BJ456" i="7"/>
  <c r="BF457" i="7"/>
  <c r="BN457" i="7"/>
  <c r="BJ458" i="7"/>
  <c r="BF459" i="7"/>
  <c r="BN459" i="7"/>
  <c r="BJ460" i="7"/>
  <c r="BF461" i="7"/>
  <c r="BN461" i="7"/>
  <c r="BJ462" i="7"/>
  <c r="BF463" i="7"/>
  <c r="BN463" i="7"/>
  <c r="BJ464" i="7"/>
  <c r="BF465" i="7"/>
  <c r="BN465" i="7"/>
  <c r="BJ466" i="7"/>
  <c r="BF467" i="7"/>
  <c r="BN467" i="7"/>
  <c r="BJ468" i="7"/>
  <c r="BF469" i="7"/>
  <c r="BN469" i="7"/>
  <c r="BJ470" i="7"/>
  <c r="BF471" i="7"/>
  <c r="BN471" i="7"/>
  <c r="BJ472" i="7"/>
  <c r="BF473" i="7"/>
  <c r="BN473" i="7"/>
  <c r="BJ474" i="7"/>
  <c r="BF475" i="7"/>
  <c r="BN475" i="7"/>
  <c r="BJ476" i="7"/>
  <c r="BF477" i="7"/>
  <c r="BN477" i="7"/>
  <c r="BJ478" i="7"/>
  <c r="BF479" i="7"/>
  <c r="BN479" i="7"/>
  <c r="BJ480" i="7"/>
  <c r="BF481" i="7"/>
  <c r="BN481" i="7"/>
  <c r="BJ482" i="7"/>
  <c r="BF483" i="7"/>
  <c r="BN483" i="7"/>
  <c r="BJ484" i="7"/>
  <c r="BF485" i="7"/>
  <c r="BN485" i="7"/>
  <c r="BJ486" i="7"/>
  <c r="BF487" i="7"/>
  <c r="BN487" i="7"/>
  <c r="BJ488" i="7"/>
  <c r="BF489" i="7"/>
  <c r="BN489" i="7"/>
  <c r="BJ490" i="7"/>
  <c r="BF7" i="7"/>
  <c r="BN7" i="7"/>
  <c r="BJ8" i="7"/>
  <c r="BF9" i="7"/>
  <c r="BN9" i="7"/>
  <c r="BJ10" i="7"/>
  <c r="BF11" i="7"/>
  <c r="BN11" i="7"/>
  <c r="BJ12" i="7"/>
  <c r="BF13" i="7"/>
  <c r="BN13" i="7"/>
  <c r="BJ14" i="7"/>
  <c r="BF15" i="7"/>
  <c r="BN15" i="7"/>
  <c r="BJ16" i="7"/>
  <c r="BF17" i="7"/>
  <c r="BN17" i="7"/>
  <c r="BJ18" i="7"/>
  <c r="BF19" i="7"/>
  <c r="BN19" i="7"/>
  <c r="BJ20" i="7"/>
  <c r="BF21" i="7"/>
  <c r="BN21" i="7"/>
  <c r="BJ22" i="7"/>
  <c r="BF23" i="7"/>
  <c r="BN23" i="7"/>
  <c r="BJ24" i="7"/>
  <c r="BG6" i="7"/>
  <c r="BO6" i="7"/>
  <c r="AW28" i="7"/>
  <c r="AS29" i="7"/>
  <c r="BA29" i="7"/>
  <c r="AW30" i="7"/>
  <c r="AS31" i="7"/>
  <c r="BA31" i="7"/>
  <c r="AW32" i="7"/>
  <c r="AS33" i="7"/>
  <c r="BA33" i="7"/>
  <c r="AW34" i="7"/>
  <c r="AS35" i="7"/>
  <c r="BA35" i="7"/>
  <c r="AW36" i="7"/>
  <c r="AS37" i="7"/>
  <c r="BA37" i="7"/>
  <c r="AW38" i="7"/>
  <c r="AS39" i="7"/>
  <c r="BA39" i="7"/>
  <c r="AW40" i="7"/>
  <c r="AS41" i="7"/>
  <c r="BA41" i="7"/>
  <c r="AW42" i="7"/>
  <c r="AS43" i="7"/>
  <c r="BA43" i="7"/>
  <c r="AW44" i="7"/>
  <c r="AS45" i="7"/>
  <c r="BA45" i="7"/>
  <c r="AW46" i="7"/>
  <c r="AS47" i="7"/>
  <c r="BA47" i="7"/>
  <c r="AW48" i="7"/>
  <c r="AS49" i="7"/>
  <c r="BA49" i="7"/>
  <c r="AW50" i="7"/>
  <c r="AS51" i="7"/>
  <c r="BA51" i="7"/>
  <c r="AW52" i="7"/>
  <c r="AS53" i="7"/>
  <c r="BA53" i="7"/>
  <c r="AW54" i="7"/>
  <c r="AS55" i="7"/>
  <c r="BA55" i="7"/>
  <c r="AW56" i="7"/>
  <c r="AS57" i="7"/>
  <c r="BA57" i="7"/>
  <c r="AW58" i="7"/>
  <c r="AS59" i="7"/>
  <c r="BA59" i="7"/>
  <c r="AW60" i="7"/>
  <c r="AS61" i="7"/>
  <c r="BA61" i="7"/>
  <c r="AW62" i="7"/>
  <c r="AS63" i="7"/>
  <c r="BA63" i="7"/>
  <c r="AW64" i="7"/>
  <c r="AS65" i="7"/>
  <c r="BA65" i="7"/>
  <c r="AW66" i="7"/>
  <c r="AS67" i="7"/>
  <c r="BA67" i="7"/>
  <c r="AW68" i="7"/>
  <c r="AS69" i="7"/>
  <c r="BA69" i="7"/>
  <c r="AW70" i="7"/>
  <c r="AS71" i="7"/>
  <c r="BA71" i="7"/>
  <c r="AW72" i="7"/>
  <c r="AS73" i="7"/>
  <c r="BA73" i="7"/>
  <c r="AW74" i="7"/>
  <c r="AS75" i="7"/>
  <c r="BA75" i="7"/>
  <c r="AW76" i="7"/>
  <c r="AS77" i="7"/>
  <c r="BA77" i="7"/>
  <c r="AW78" i="7"/>
  <c r="AS79" i="7"/>
  <c r="BA79" i="7"/>
  <c r="AW80" i="7"/>
  <c r="AS81" i="7"/>
  <c r="BA81" i="7"/>
  <c r="AW82" i="7"/>
  <c r="AS83" i="7"/>
  <c r="BA83" i="7"/>
  <c r="AW84" i="7"/>
  <c r="AS85" i="7"/>
  <c r="BA85" i="7"/>
  <c r="AW86" i="7"/>
  <c r="AS87" i="7"/>
  <c r="BA87" i="7"/>
  <c r="AW88" i="7"/>
  <c r="AS89" i="7"/>
  <c r="BA89" i="7"/>
  <c r="AW90" i="7"/>
  <c r="AS91" i="7"/>
  <c r="BA91" i="7"/>
  <c r="AW92" i="7"/>
  <c r="AS93" i="7"/>
  <c r="BA93" i="7"/>
  <c r="BF428" i="7"/>
  <c r="BN430" i="7"/>
  <c r="BJ433" i="7"/>
  <c r="BF436" i="7"/>
  <c r="BN438" i="7"/>
  <c r="BJ441" i="7"/>
  <c r="BF444" i="7"/>
  <c r="BN446" i="7"/>
  <c r="BJ449" i="7"/>
  <c r="BF452" i="7"/>
  <c r="BM454" i="7"/>
  <c r="BI456" i="7"/>
  <c r="BF458" i="7"/>
  <c r="BE460" i="7"/>
  <c r="BM461" i="7"/>
  <c r="BJ463" i="7"/>
  <c r="BI465" i="7"/>
  <c r="BE467" i="7"/>
  <c r="BN468" i="7"/>
  <c r="BM470" i="7"/>
  <c r="BI472" i="7"/>
  <c r="BF474" i="7"/>
  <c r="BE476" i="7"/>
  <c r="BM477" i="7"/>
  <c r="BJ479" i="7"/>
  <c r="BI481" i="7"/>
  <c r="BE483" i="7"/>
  <c r="BN484" i="7"/>
  <c r="BM486" i="7"/>
  <c r="BI488" i="7"/>
  <c r="BF490" i="7"/>
  <c r="BE8" i="7"/>
  <c r="BM9" i="7"/>
  <c r="BJ11" i="7"/>
  <c r="BI13" i="7"/>
  <c r="BE15" i="7"/>
  <c r="BN16" i="7"/>
  <c r="BM18" i="7"/>
  <c r="BI20" i="7"/>
  <c r="BF22" i="7"/>
  <c r="BE24" i="7"/>
  <c r="BN6" i="7"/>
  <c r="AW29" i="7"/>
  <c r="AV31" i="7"/>
  <c r="AR33" i="7"/>
  <c r="BA34" i="7"/>
  <c r="AZ36" i="7"/>
  <c r="AV38" i="7"/>
  <c r="AS40" i="7"/>
  <c r="AR42" i="7"/>
  <c r="AZ43" i="7"/>
  <c r="AW45" i="7"/>
  <c r="AV47" i="7"/>
  <c r="AR49" i="7"/>
  <c r="BA50" i="7"/>
  <c r="AZ52" i="7"/>
  <c r="AV54" i="7"/>
  <c r="AS56" i="7"/>
  <c r="AR58" i="7"/>
  <c r="AZ59" i="7"/>
  <c r="AW61" i="7"/>
  <c r="AV63" i="7"/>
  <c r="AR65" i="7"/>
  <c r="BA66" i="7"/>
  <c r="AZ68" i="7"/>
  <c r="AV70" i="7"/>
  <c r="AS72" i="7"/>
  <c r="AR74" i="7"/>
  <c r="AZ75" i="7"/>
  <c r="AW77" i="7"/>
  <c r="AV79" i="7"/>
  <c r="AR81" i="7"/>
  <c r="BA82" i="7"/>
  <c r="AS84" i="7"/>
  <c r="AW85" i="7"/>
  <c r="BA86" i="7"/>
  <c r="AS88" i="7"/>
  <c r="AW89" i="7"/>
  <c r="AZ90" i="7"/>
  <c r="AZ91" i="7"/>
  <c r="BA92" i="7"/>
  <c r="AQ94" i="7"/>
  <c r="BA94" i="7"/>
  <c r="AZ95" i="7"/>
  <c r="AY96" i="7"/>
  <c r="AW97" i="7"/>
  <c r="AV98" i="7"/>
  <c r="AU99" i="7"/>
  <c r="AS100" i="7"/>
  <c r="AR101" i="7"/>
  <c r="AQ102" i="7"/>
  <c r="BA102" i="7"/>
  <c r="AZ103" i="7"/>
  <c r="AY104" i="7"/>
  <c r="AW105" i="7"/>
  <c r="AV106" i="7"/>
  <c r="AU107" i="7"/>
  <c r="AS108" i="7"/>
  <c r="AQ109" i="7"/>
  <c r="AY109" i="7"/>
  <c r="AU110" i="7"/>
  <c r="AQ111" i="7"/>
  <c r="AY111" i="7"/>
  <c r="AU112" i="7"/>
  <c r="AQ113" i="7"/>
  <c r="AY113" i="7"/>
  <c r="AU114" i="7"/>
  <c r="AQ115" i="7"/>
  <c r="AY115" i="7"/>
  <c r="AU116" i="7"/>
  <c r="AQ117" i="7"/>
  <c r="AY117" i="7"/>
  <c r="AU118" i="7"/>
  <c r="AQ119" i="7"/>
  <c r="AY119" i="7"/>
  <c r="AU120" i="7"/>
  <c r="AQ121" i="7"/>
  <c r="AY121" i="7"/>
  <c r="AU122" i="7"/>
  <c r="AQ123" i="7"/>
  <c r="AY123" i="7"/>
  <c r="AU124" i="7"/>
  <c r="AQ125" i="7"/>
  <c r="AY125" i="7"/>
  <c r="AU126" i="7"/>
  <c r="AQ127" i="7"/>
  <c r="AY127" i="7"/>
  <c r="AU128" i="7"/>
  <c r="AQ129" i="7"/>
  <c r="AY129" i="7"/>
  <c r="AU130" i="7"/>
  <c r="AQ131" i="7"/>
  <c r="AY131" i="7"/>
  <c r="AU132" i="7"/>
  <c r="AQ133" i="7"/>
  <c r="AY133" i="7"/>
  <c r="AU134" i="7"/>
  <c r="AQ135" i="7"/>
  <c r="AY135" i="7"/>
  <c r="AU136" i="7"/>
  <c r="AQ137" i="7"/>
  <c r="AY137" i="7"/>
  <c r="AU138" i="7"/>
  <c r="AQ139" i="7"/>
  <c r="AY139" i="7"/>
  <c r="AU140" i="7"/>
  <c r="AQ141" i="7"/>
  <c r="AY141" i="7"/>
  <c r="AU142" i="7"/>
  <c r="AQ143" i="7"/>
  <c r="AY143" i="7"/>
  <c r="AU144" i="7"/>
  <c r="AQ145" i="7"/>
  <c r="AY145" i="7"/>
  <c r="AU146" i="7"/>
  <c r="AQ147" i="7"/>
  <c r="AY147" i="7"/>
  <c r="AU148" i="7"/>
  <c r="AQ149" i="7"/>
  <c r="AY149" i="7"/>
  <c r="AU150" i="7"/>
  <c r="AQ151" i="7"/>
  <c r="AY151" i="7"/>
  <c r="AU152" i="7"/>
  <c r="AQ153" i="7"/>
  <c r="AY153" i="7"/>
  <c r="AU154" i="7"/>
  <c r="AQ155" i="7"/>
  <c r="AY155" i="7"/>
  <c r="AU156" i="7"/>
  <c r="AQ157" i="7"/>
  <c r="AY157" i="7"/>
  <c r="AU158" i="7"/>
  <c r="AQ159" i="7"/>
  <c r="AY159" i="7"/>
  <c r="AU160" i="7"/>
  <c r="AQ161" i="7"/>
  <c r="AY161" i="7"/>
  <c r="AU162" i="7"/>
  <c r="AQ163" i="7"/>
  <c r="AY163" i="7"/>
  <c r="AU164" i="7"/>
  <c r="AQ165" i="7"/>
  <c r="AY165" i="7"/>
  <c r="AU166" i="7"/>
  <c r="AQ167" i="7"/>
  <c r="AY167" i="7"/>
  <c r="AU168" i="7"/>
  <c r="AQ169" i="7"/>
  <c r="AY169" i="7"/>
  <c r="AU170" i="7"/>
  <c r="AQ171" i="7"/>
  <c r="AY171" i="7"/>
  <c r="AU172" i="7"/>
  <c r="AQ173" i="7"/>
  <c r="AY173" i="7"/>
  <c r="AU174" i="7"/>
  <c r="AQ175" i="7"/>
  <c r="AY175" i="7"/>
  <c r="AU176" i="7"/>
  <c r="AQ177" i="7"/>
  <c r="AY177" i="7"/>
  <c r="AU178" i="7"/>
  <c r="AQ179" i="7"/>
  <c r="AY179" i="7"/>
  <c r="AU180" i="7"/>
  <c r="AQ181" i="7"/>
  <c r="AY181" i="7"/>
  <c r="AU182" i="7"/>
  <c r="AQ183" i="7"/>
  <c r="AY183" i="7"/>
  <c r="AU184" i="7"/>
  <c r="AQ185" i="7"/>
  <c r="AY185" i="7"/>
  <c r="AU186" i="7"/>
  <c r="AQ187" i="7"/>
  <c r="AY187" i="7"/>
  <c r="AU188" i="7"/>
  <c r="AQ189" i="7"/>
  <c r="AY189" i="7"/>
  <c r="AU190" i="7"/>
  <c r="AQ191" i="7"/>
  <c r="AY191" i="7"/>
  <c r="AU192" i="7"/>
  <c r="AQ193" i="7"/>
  <c r="AY193" i="7"/>
  <c r="AU194" i="7"/>
  <c r="AQ195" i="7"/>
  <c r="AY195" i="7"/>
  <c r="AU196" i="7"/>
  <c r="AQ197" i="7"/>
  <c r="AY197" i="7"/>
  <c r="AU198" i="7"/>
  <c r="AQ199" i="7"/>
  <c r="AY199" i="7"/>
  <c r="AU200" i="7"/>
  <c r="AQ201" i="7"/>
  <c r="AY201" i="7"/>
  <c r="AU202" i="7"/>
  <c r="AQ203" i="7"/>
  <c r="AY203" i="7"/>
  <c r="AU204" i="7"/>
  <c r="AQ205" i="7"/>
  <c r="AY205" i="7"/>
  <c r="AU206" i="7"/>
  <c r="AQ207" i="7"/>
  <c r="AY207" i="7"/>
  <c r="AU208" i="7"/>
  <c r="AQ209" i="7"/>
  <c r="AY209" i="7"/>
  <c r="AU210" i="7"/>
  <c r="AQ211" i="7"/>
  <c r="AY211" i="7"/>
  <c r="AU212" i="7"/>
  <c r="AQ213" i="7"/>
  <c r="AY213" i="7"/>
  <c r="AU214" i="7"/>
  <c r="AQ215" i="7"/>
  <c r="AY215" i="7"/>
  <c r="AU216" i="7"/>
  <c r="AQ217" i="7"/>
  <c r="AY217" i="7"/>
  <c r="AU218" i="7"/>
  <c r="AQ219" i="7"/>
  <c r="AY219" i="7"/>
  <c r="AU220" i="7"/>
  <c r="AQ221" i="7"/>
  <c r="AY221" i="7"/>
  <c r="AU222" i="7"/>
  <c r="AQ223" i="7"/>
  <c r="AY223" i="7"/>
  <c r="AU224" i="7"/>
  <c r="AQ225" i="7"/>
  <c r="AY225" i="7"/>
  <c r="AU226" i="7"/>
  <c r="AQ227" i="7"/>
  <c r="AY227" i="7"/>
  <c r="AU228" i="7"/>
  <c r="AQ229" i="7"/>
  <c r="AY229" i="7"/>
  <c r="AU230" i="7"/>
  <c r="AQ231" i="7"/>
  <c r="AY231" i="7"/>
  <c r="AU232" i="7"/>
  <c r="AQ233" i="7"/>
  <c r="AY233" i="7"/>
  <c r="AU234" i="7"/>
  <c r="AQ235" i="7"/>
  <c r="AY235" i="7"/>
  <c r="AU236" i="7"/>
  <c r="AQ237" i="7"/>
  <c r="AY237" i="7"/>
  <c r="AU238" i="7"/>
  <c r="AQ239" i="7"/>
  <c r="AY239" i="7"/>
  <c r="AU240" i="7"/>
  <c r="AQ241" i="7"/>
  <c r="AY241" i="7"/>
  <c r="AU242" i="7"/>
  <c r="AQ243" i="7"/>
  <c r="AY243" i="7"/>
  <c r="AU244" i="7"/>
  <c r="AQ245" i="7"/>
  <c r="AY245" i="7"/>
  <c r="AU246" i="7"/>
  <c r="AQ247" i="7"/>
  <c r="AY247" i="7"/>
  <c r="AU248" i="7"/>
  <c r="AQ249" i="7"/>
  <c r="AY249" i="7"/>
  <c r="AU250" i="7"/>
  <c r="AQ251" i="7"/>
  <c r="AY251" i="7"/>
  <c r="AU252" i="7"/>
  <c r="AQ253" i="7"/>
  <c r="AY253" i="7"/>
  <c r="AU254" i="7"/>
  <c r="AQ255" i="7"/>
  <c r="AY255" i="7"/>
  <c r="AU256" i="7"/>
  <c r="AQ257" i="7"/>
  <c r="AY257" i="7"/>
  <c r="AU258" i="7"/>
  <c r="AQ259" i="7"/>
  <c r="AY259" i="7"/>
  <c r="AU260" i="7"/>
  <c r="AQ261" i="7"/>
  <c r="AY261" i="7"/>
  <c r="AU262" i="7"/>
  <c r="AQ263" i="7"/>
  <c r="AY263" i="7"/>
  <c r="AU264" i="7"/>
  <c r="AQ265" i="7"/>
  <c r="AY265" i="7"/>
  <c r="AU266" i="7"/>
  <c r="AQ267" i="7"/>
  <c r="AY267" i="7"/>
  <c r="AU268" i="7"/>
  <c r="AQ269" i="7"/>
  <c r="AY269" i="7"/>
  <c r="AU270" i="7"/>
  <c r="BJ423" i="7"/>
  <c r="BM428" i="7"/>
  <c r="BI431" i="7"/>
  <c r="BE434" i="7"/>
  <c r="BM436" i="7"/>
  <c r="BI439" i="7"/>
  <c r="BE442" i="7"/>
  <c r="BM444" i="7"/>
  <c r="BI447" i="7"/>
  <c r="BE450" i="7"/>
  <c r="BM452" i="7"/>
  <c r="BN454" i="7"/>
  <c r="BM456" i="7"/>
  <c r="BI458" i="7"/>
  <c r="BF460" i="7"/>
  <c r="BE462" i="7"/>
  <c r="BM463" i="7"/>
  <c r="BJ465" i="7"/>
  <c r="BI467" i="7"/>
  <c r="BE469" i="7"/>
  <c r="BN470" i="7"/>
  <c r="BM472" i="7"/>
  <c r="BI474" i="7"/>
  <c r="BF476" i="7"/>
  <c r="BE478" i="7"/>
  <c r="BM479" i="7"/>
  <c r="BJ481" i="7"/>
  <c r="BI483" i="7"/>
  <c r="BE485" i="7"/>
  <c r="BN486" i="7"/>
  <c r="BM488" i="7"/>
  <c r="BI490" i="7"/>
  <c r="BF8" i="7"/>
  <c r="BE10" i="7"/>
  <c r="BM11" i="7"/>
  <c r="BJ13" i="7"/>
  <c r="BI15" i="7"/>
  <c r="BE17" i="7"/>
  <c r="BN18" i="7"/>
  <c r="BM20" i="7"/>
  <c r="BI22" i="7"/>
  <c r="BF24" i="7"/>
  <c r="AR28" i="7"/>
  <c r="AZ29" i="7"/>
  <c r="AW31" i="7"/>
  <c r="AV33" i="7"/>
  <c r="AR35" i="7"/>
  <c r="BA36" i="7"/>
  <c r="AZ38" i="7"/>
  <c r="AV40" i="7"/>
  <c r="AS42" i="7"/>
  <c r="AR44" i="7"/>
  <c r="AZ45" i="7"/>
  <c r="AW47" i="7"/>
  <c r="AV49" i="7"/>
  <c r="AR51" i="7"/>
  <c r="BA52" i="7"/>
  <c r="AZ54" i="7"/>
  <c r="AV56" i="7"/>
  <c r="AS58" i="7"/>
  <c r="AR60" i="7"/>
  <c r="AZ61" i="7"/>
  <c r="AW63" i="7"/>
  <c r="AV65" i="7"/>
  <c r="AR67" i="7"/>
  <c r="BA68" i="7"/>
  <c r="AZ70" i="7"/>
  <c r="AV72" i="7"/>
  <c r="AS74" i="7"/>
  <c r="AR76" i="7"/>
  <c r="AZ77" i="7"/>
  <c r="AW79" i="7"/>
  <c r="AV81" i="7"/>
  <c r="AQ83" i="7"/>
  <c r="AU84" i="7"/>
  <c r="AY85" i="7"/>
  <c r="AQ87" i="7"/>
  <c r="AU88" i="7"/>
  <c r="AY89" i="7"/>
  <c r="BA90" i="7"/>
  <c r="AQ92" i="7"/>
  <c r="AQ93" i="7"/>
  <c r="AR94" i="7"/>
  <c r="AQ95" i="7"/>
  <c r="BA95" i="7"/>
  <c r="AZ96" i="7"/>
  <c r="AY97" i="7"/>
  <c r="AW98" i="7"/>
  <c r="AV99" i="7"/>
  <c r="AU100" i="7"/>
  <c r="AS101" i="7"/>
  <c r="AR102" i="7"/>
  <c r="AQ103" i="7"/>
  <c r="BA103" i="7"/>
  <c r="AZ104" i="7"/>
  <c r="AY105" i="7"/>
  <c r="AW106" i="7"/>
  <c r="AV107" i="7"/>
  <c r="AU108" i="7"/>
  <c r="AR109" i="7"/>
  <c r="AZ109" i="7"/>
  <c r="AV110" i="7"/>
  <c r="AR111" i="7"/>
  <c r="AZ111" i="7"/>
  <c r="AV112" i="7"/>
  <c r="AR113" i="7"/>
  <c r="AZ113" i="7"/>
  <c r="AV114" i="7"/>
  <c r="AR115" i="7"/>
  <c r="AZ115" i="7"/>
  <c r="AV116" i="7"/>
  <c r="AR117" i="7"/>
  <c r="AZ117" i="7"/>
  <c r="AV118" i="7"/>
  <c r="AR119" i="7"/>
  <c r="AZ119" i="7"/>
  <c r="AV120" i="7"/>
  <c r="AR121" i="7"/>
  <c r="AZ121" i="7"/>
  <c r="AV122" i="7"/>
  <c r="AR123" i="7"/>
  <c r="AZ123" i="7"/>
  <c r="AV124" i="7"/>
  <c r="AR125" i="7"/>
  <c r="AZ125" i="7"/>
  <c r="AV126" i="7"/>
  <c r="AR127" i="7"/>
  <c r="AZ127" i="7"/>
  <c r="AV128" i="7"/>
  <c r="AR129" i="7"/>
  <c r="AZ129" i="7"/>
  <c r="AV130" i="7"/>
  <c r="AR131" i="7"/>
  <c r="AZ131" i="7"/>
  <c r="AV132" i="7"/>
  <c r="AR133" i="7"/>
  <c r="AZ133" i="7"/>
  <c r="AV134" i="7"/>
  <c r="AR135" i="7"/>
  <c r="AZ135" i="7"/>
  <c r="AV136" i="7"/>
  <c r="AR137" i="7"/>
  <c r="AZ137" i="7"/>
  <c r="AV138" i="7"/>
  <c r="AR139" i="7"/>
  <c r="AZ139" i="7"/>
  <c r="AV140" i="7"/>
  <c r="AR141" i="7"/>
  <c r="AZ141" i="7"/>
  <c r="AV142" i="7"/>
  <c r="AR143" i="7"/>
  <c r="AZ143" i="7"/>
  <c r="AV144" i="7"/>
  <c r="AR145" i="7"/>
  <c r="AZ145" i="7"/>
  <c r="AV146" i="7"/>
  <c r="AR147" i="7"/>
  <c r="AZ147" i="7"/>
  <c r="AV148" i="7"/>
  <c r="AR149" i="7"/>
  <c r="AZ149" i="7"/>
  <c r="AV150" i="7"/>
  <c r="AR151" i="7"/>
  <c r="AZ151" i="7"/>
  <c r="AV152" i="7"/>
  <c r="AR153" i="7"/>
  <c r="AZ153" i="7"/>
  <c r="AV154" i="7"/>
  <c r="AR155" i="7"/>
  <c r="AZ155" i="7"/>
  <c r="AV156" i="7"/>
  <c r="AR157" i="7"/>
  <c r="AZ157" i="7"/>
  <c r="AV158" i="7"/>
  <c r="AR159" i="7"/>
  <c r="AZ159" i="7"/>
  <c r="AV160" i="7"/>
  <c r="AR161" i="7"/>
  <c r="AZ161" i="7"/>
  <c r="AV162" i="7"/>
  <c r="AR163" i="7"/>
  <c r="AZ163" i="7"/>
  <c r="AV164" i="7"/>
  <c r="AR165" i="7"/>
  <c r="AZ165" i="7"/>
  <c r="AV166" i="7"/>
  <c r="AR167" i="7"/>
  <c r="AZ167" i="7"/>
  <c r="AV168" i="7"/>
  <c r="AR169" i="7"/>
  <c r="AZ169" i="7"/>
  <c r="AV170" i="7"/>
  <c r="AR171" i="7"/>
  <c r="AZ171" i="7"/>
  <c r="AV172" i="7"/>
  <c r="AR173" i="7"/>
  <c r="AZ173" i="7"/>
  <c r="AV174" i="7"/>
  <c r="AR175" i="7"/>
  <c r="AZ175" i="7"/>
  <c r="AV176" i="7"/>
  <c r="AR177" i="7"/>
  <c r="AZ177" i="7"/>
  <c r="AV178" i="7"/>
  <c r="AR179" i="7"/>
  <c r="AZ179" i="7"/>
  <c r="AV180" i="7"/>
  <c r="AR181" i="7"/>
  <c r="AZ181" i="7"/>
  <c r="AV182" i="7"/>
  <c r="AR183" i="7"/>
  <c r="AZ183" i="7"/>
  <c r="AV184" i="7"/>
  <c r="AR185" i="7"/>
  <c r="AZ185" i="7"/>
  <c r="AV186" i="7"/>
  <c r="AR187" i="7"/>
  <c r="AZ187" i="7"/>
  <c r="AV188" i="7"/>
  <c r="AR189" i="7"/>
  <c r="AZ189" i="7"/>
  <c r="AV190" i="7"/>
  <c r="AR191" i="7"/>
  <c r="AZ191" i="7"/>
  <c r="AV192" i="7"/>
  <c r="AR193" i="7"/>
  <c r="AZ193" i="7"/>
  <c r="AV194" i="7"/>
  <c r="AR195" i="7"/>
  <c r="AZ195" i="7"/>
  <c r="AV196" i="7"/>
  <c r="AR197" i="7"/>
  <c r="AZ197" i="7"/>
  <c r="AV198" i="7"/>
  <c r="AR199" i="7"/>
  <c r="AZ199" i="7"/>
  <c r="AV200" i="7"/>
  <c r="AR201" i="7"/>
  <c r="AZ201" i="7"/>
  <c r="AV202" i="7"/>
  <c r="AR203" i="7"/>
  <c r="AZ203" i="7"/>
  <c r="AV204" i="7"/>
  <c r="AR205" i="7"/>
  <c r="AZ205" i="7"/>
  <c r="AV206" i="7"/>
  <c r="AR207" i="7"/>
  <c r="AZ207" i="7"/>
  <c r="AV208" i="7"/>
  <c r="AR209" i="7"/>
  <c r="AZ209" i="7"/>
  <c r="AV210" i="7"/>
  <c r="AR211" i="7"/>
  <c r="AZ211" i="7"/>
  <c r="AV212" i="7"/>
  <c r="AR213" i="7"/>
  <c r="AZ213" i="7"/>
  <c r="AV214" i="7"/>
  <c r="AR215" i="7"/>
  <c r="AZ215" i="7"/>
  <c r="AV216" i="7"/>
  <c r="AR217" i="7"/>
  <c r="AZ217" i="7"/>
  <c r="AV218" i="7"/>
  <c r="AR219" i="7"/>
  <c r="AZ219" i="7"/>
  <c r="AV220" i="7"/>
  <c r="AR221" i="7"/>
  <c r="AZ221" i="7"/>
  <c r="AV222" i="7"/>
  <c r="AR223" i="7"/>
  <c r="AZ223" i="7"/>
  <c r="AV224" i="7"/>
  <c r="AR225" i="7"/>
  <c r="AZ225" i="7"/>
  <c r="AV226" i="7"/>
  <c r="AR227" i="7"/>
  <c r="AZ227" i="7"/>
  <c r="AV228" i="7"/>
  <c r="AR229" i="7"/>
  <c r="AZ229" i="7"/>
  <c r="AV230" i="7"/>
  <c r="AR231" i="7"/>
  <c r="AZ231" i="7"/>
  <c r="AV232" i="7"/>
  <c r="AR233" i="7"/>
  <c r="AZ233" i="7"/>
  <c r="AV234" i="7"/>
  <c r="AR235" i="7"/>
  <c r="AZ235" i="7"/>
  <c r="AV236" i="7"/>
  <c r="AR237" i="7"/>
  <c r="AZ237" i="7"/>
  <c r="AV238" i="7"/>
  <c r="AR239" i="7"/>
  <c r="AZ239" i="7"/>
  <c r="AV240" i="7"/>
  <c r="AR241" i="7"/>
  <c r="AZ241" i="7"/>
  <c r="AV242" i="7"/>
  <c r="AR243" i="7"/>
  <c r="AZ243" i="7"/>
  <c r="AV244" i="7"/>
  <c r="AR245" i="7"/>
  <c r="AZ245" i="7"/>
  <c r="AV246" i="7"/>
  <c r="AR247" i="7"/>
  <c r="AZ247" i="7"/>
  <c r="AV248" i="7"/>
  <c r="AR249" i="7"/>
  <c r="AZ249" i="7"/>
  <c r="AV250" i="7"/>
  <c r="AR251" i="7"/>
  <c r="AZ251" i="7"/>
  <c r="AV252" i="7"/>
  <c r="AR253" i="7"/>
  <c r="AZ253" i="7"/>
  <c r="AV254" i="7"/>
  <c r="AR255" i="7"/>
  <c r="AZ255" i="7"/>
  <c r="BF424" i="7"/>
  <c r="BN428" i="7"/>
  <c r="BJ431" i="7"/>
  <c r="BF434" i="7"/>
  <c r="BN436" i="7"/>
  <c r="BJ439" i="7"/>
  <c r="BF442" i="7"/>
  <c r="BN444" i="7"/>
  <c r="BJ447" i="7"/>
  <c r="BF450" i="7"/>
  <c r="BN452" i="7"/>
  <c r="BE455" i="7"/>
  <c r="BN456" i="7"/>
  <c r="BM458" i="7"/>
  <c r="BI460" i="7"/>
  <c r="BF462" i="7"/>
  <c r="BE464" i="7"/>
  <c r="BM465" i="7"/>
  <c r="BJ467" i="7"/>
  <c r="BI469" i="7"/>
  <c r="BE471" i="7"/>
  <c r="BN472" i="7"/>
  <c r="BM474" i="7"/>
  <c r="BI476" i="7"/>
  <c r="BF478" i="7"/>
  <c r="BE480" i="7"/>
  <c r="BM481" i="7"/>
  <c r="BJ483" i="7"/>
  <c r="BI485" i="7"/>
  <c r="BE487" i="7"/>
  <c r="BN488" i="7"/>
  <c r="BM490" i="7"/>
  <c r="BI8" i="7"/>
  <c r="BF10" i="7"/>
  <c r="BE12" i="7"/>
  <c r="BM13" i="7"/>
  <c r="BJ15" i="7"/>
  <c r="BI17" i="7"/>
  <c r="BE19" i="7"/>
  <c r="BN20" i="7"/>
  <c r="BM22" i="7"/>
  <c r="BI24" i="7"/>
  <c r="AS28" i="7"/>
  <c r="AR30" i="7"/>
  <c r="AZ31" i="7"/>
  <c r="AW33" i="7"/>
  <c r="AV35" i="7"/>
  <c r="AR37" i="7"/>
  <c r="BA38" i="7"/>
  <c r="AZ40" i="7"/>
  <c r="AV42" i="7"/>
  <c r="AS44" i="7"/>
  <c r="AR46" i="7"/>
  <c r="AZ47" i="7"/>
  <c r="AW49" i="7"/>
  <c r="AV51" i="7"/>
  <c r="AR53" i="7"/>
  <c r="BA54" i="7"/>
  <c r="AZ56" i="7"/>
  <c r="AV58" i="7"/>
  <c r="AS60" i="7"/>
  <c r="AR62" i="7"/>
  <c r="AZ63" i="7"/>
  <c r="AW65" i="7"/>
  <c r="AV67" i="7"/>
  <c r="AR69" i="7"/>
  <c r="BA70" i="7"/>
  <c r="AZ72" i="7"/>
  <c r="AV74" i="7"/>
  <c r="AS76" i="7"/>
  <c r="AR78" i="7"/>
  <c r="AZ79" i="7"/>
  <c r="AW81" i="7"/>
  <c r="AR83" i="7"/>
  <c r="AV84" i="7"/>
  <c r="AZ85" i="7"/>
  <c r="AR87" i="7"/>
  <c r="AV88" i="7"/>
  <c r="AZ89" i="7"/>
  <c r="AQ91" i="7"/>
  <c r="AR92" i="7"/>
  <c r="AR93" i="7"/>
  <c r="AS94" i="7"/>
  <c r="AR95" i="7"/>
  <c r="AQ96" i="7"/>
  <c r="BA96" i="7"/>
  <c r="AZ97" i="7"/>
  <c r="AY98" i="7"/>
  <c r="AW99" i="7"/>
  <c r="AV100" i="7"/>
  <c r="AU101" i="7"/>
  <c r="AS102" i="7"/>
  <c r="AR103" i="7"/>
  <c r="AQ104" i="7"/>
  <c r="BA104" i="7"/>
  <c r="AZ105" i="7"/>
  <c r="AY106" i="7"/>
  <c r="AW107" i="7"/>
  <c r="AV108" i="7"/>
  <c r="AS109" i="7"/>
  <c r="BA109" i="7"/>
  <c r="AW110" i="7"/>
  <c r="AS111" i="7"/>
  <c r="BA111" i="7"/>
  <c r="AW112" i="7"/>
  <c r="AS113" i="7"/>
  <c r="BA113" i="7"/>
  <c r="AW114" i="7"/>
  <c r="AS115" i="7"/>
  <c r="BA115" i="7"/>
  <c r="AW116" i="7"/>
  <c r="AS117" i="7"/>
  <c r="BA117" i="7"/>
  <c r="AW118" i="7"/>
  <c r="AS119" i="7"/>
  <c r="BA119" i="7"/>
  <c r="AW120" i="7"/>
  <c r="AS121" i="7"/>
  <c r="BA121" i="7"/>
  <c r="AW122" i="7"/>
  <c r="AS123" i="7"/>
  <c r="BA123" i="7"/>
  <c r="AW124" i="7"/>
  <c r="AS125" i="7"/>
  <c r="BA125" i="7"/>
  <c r="AW126" i="7"/>
  <c r="AS127" i="7"/>
  <c r="BN424" i="7"/>
  <c r="BI429" i="7"/>
  <c r="BE432" i="7"/>
  <c r="BM434" i="7"/>
  <c r="BI437" i="7"/>
  <c r="BE440" i="7"/>
  <c r="BM442" i="7"/>
  <c r="BI445" i="7"/>
  <c r="BE448" i="7"/>
  <c r="BM450" i="7"/>
  <c r="BI453" i="7"/>
  <c r="BI455" i="7"/>
  <c r="BE457" i="7"/>
  <c r="BN458" i="7"/>
  <c r="BM460" i="7"/>
  <c r="BI462" i="7"/>
  <c r="BF464" i="7"/>
  <c r="BE466" i="7"/>
  <c r="BM467" i="7"/>
  <c r="BJ469" i="7"/>
  <c r="BI471" i="7"/>
  <c r="BE473" i="7"/>
  <c r="BN474" i="7"/>
  <c r="BM476" i="7"/>
  <c r="BI478" i="7"/>
  <c r="BF480" i="7"/>
  <c r="BE482" i="7"/>
  <c r="BM483" i="7"/>
  <c r="BJ485" i="7"/>
  <c r="BI487" i="7"/>
  <c r="BE489" i="7"/>
  <c r="BN490" i="7"/>
  <c r="BM8" i="7"/>
  <c r="BI10" i="7"/>
  <c r="BF12" i="7"/>
  <c r="BE14" i="7"/>
  <c r="BM15" i="7"/>
  <c r="BJ17" i="7"/>
  <c r="BI19" i="7"/>
  <c r="BE21" i="7"/>
  <c r="BN22" i="7"/>
  <c r="BM24" i="7"/>
  <c r="AV28" i="7"/>
  <c r="AS30" i="7"/>
  <c r="AR32" i="7"/>
  <c r="AZ33" i="7"/>
  <c r="AW35" i="7"/>
  <c r="AV37" i="7"/>
  <c r="AR39" i="7"/>
  <c r="BA40" i="7"/>
  <c r="AZ42" i="7"/>
  <c r="AV44" i="7"/>
  <c r="AS46" i="7"/>
  <c r="AR48" i="7"/>
  <c r="AZ49" i="7"/>
  <c r="AW51" i="7"/>
  <c r="AV53" i="7"/>
  <c r="AR55" i="7"/>
  <c r="BA56" i="7"/>
  <c r="AZ58" i="7"/>
  <c r="AV60" i="7"/>
  <c r="AS62" i="7"/>
  <c r="AR64" i="7"/>
  <c r="AZ65" i="7"/>
  <c r="AW67" i="7"/>
  <c r="AV69" i="7"/>
  <c r="AR71" i="7"/>
  <c r="BA72" i="7"/>
  <c r="AZ74" i="7"/>
  <c r="AV76" i="7"/>
  <c r="AS78" i="7"/>
  <c r="AR80" i="7"/>
  <c r="AZ81" i="7"/>
  <c r="AV83" i="7"/>
  <c r="AZ84" i="7"/>
  <c r="AR86" i="7"/>
  <c r="AV87" i="7"/>
  <c r="AZ88" i="7"/>
  <c r="AR90" i="7"/>
  <c r="AR91" i="7"/>
  <c r="AS92" i="7"/>
  <c r="AU93" i="7"/>
  <c r="AU94" i="7"/>
  <c r="AS95" i="7"/>
  <c r="AR96" i="7"/>
  <c r="AQ97" i="7"/>
  <c r="BA97" i="7"/>
  <c r="AZ98" i="7"/>
  <c r="AY99" i="7"/>
  <c r="AW100" i="7"/>
  <c r="AV101" i="7"/>
  <c r="AU102" i="7"/>
  <c r="AS103" i="7"/>
  <c r="AR104" i="7"/>
  <c r="AQ105" i="7"/>
  <c r="BA105" i="7"/>
  <c r="AZ106" i="7"/>
  <c r="AY107" i="7"/>
  <c r="AW108" i="7"/>
  <c r="AT109" i="7"/>
  <c r="BB109" i="7"/>
  <c r="AX110" i="7"/>
  <c r="AT111" i="7"/>
  <c r="BB111" i="7"/>
  <c r="AX112" i="7"/>
  <c r="AT113" i="7"/>
  <c r="BB113" i="7"/>
  <c r="AX114" i="7"/>
  <c r="AT115" i="7"/>
  <c r="BB115" i="7"/>
  <c r="AX116" i="7"/>
  <c r="AT117" i="7"/>
  <c r="BB117" i="7"/>
  <c r="AX118" i="7"/>
  <c r="AT119" i="7"/>
  <c r="BB119" i="7"/>
  <c r="AX120" i="7"/>
  <c r="AT121" i="7"/>
  <c r="BB121" i="7"/>
  <c r="AX122" i="7"/>
  <c r="AT123" i="7"/>
  <c r="BB123" i="7"/>
  <c r="AX124" i="7"/>
  <c r="AT125" i="7"/>
  <c r="BB125" i="7"/>
  <c r="AX126" i="7"/>
  <c r="AT127" i="7"/>
  <c r="BB127" i="7"/>
  <c r="AX128" i="7"/>
  <c r="AT129" i="7"/>
  <c r="BB129" i="7"/>
  <c r="AX130" i="7"/>
  <c r="AT131" i="7"/>
  <c r="BB131" i="7"/>
  <c r="AX132" i="7"/>
  <c r="AT133" i="7"/>
  <c r="BB133" i="7"/>
  <c r="AX134" i="7"/>
  <c r="AT135" i="7"/>
  <c r="BB135" i="7"/>
  <c r="AX136" i="7"/>
  <c r="AT137" i="7"/>
  <c r="BB137" i="7"/>
  <c r="AX138" i="7"/>
  <c r="AT139" i="7"/>
  <c r="BB139" i="7"/>
  <c r="AX140" i="7"/>
  <c r="AT141" i="7"/>
  <c r="BB141" i="7"/>
  <c r="AX142" i="7"/>
  <c r="AT143" i="7"/>
  <c r="BB143" i="7"/>
  <c r="AX144" i="7"/>
  <c r="AT145" i="7"/>
  <c r="BB145" i="7"/>
  <c r="AX146" i="7"/>
  <c r="AT147" i="7"/>
  <c r="BB147" i="7"/>
  <c r="AX148" i="7"/>
  <c r="AT149" i="7"/>
  <c r="BB149" i="7"/>
  <c r="AX150" i="7"/>
  <c r="AT151" i="7"/>
  <c r="BB151" i="7"/>
  <c r="AX152" i="7"/>
  <c r="AT153" i="7"/>
  <c r="BB153" i="7"/>
  <c r="AX154" i="7"/>
  <c r="AT155" i="7"/>
  <c r="BB155" i="7"/>
  <c r="AX156" i="7"/>
  <c r="AT157" i="7"/>
  <c r="BB157" i="7"/>
  <c r="AX158" i="7"/>
  <c r="AT159" i="7"/>
  <c r="BB159" i="7"/>
  <c r="AX160" i="7"/>
  <c r="AT161" i="7"/>
  <c r="BB161" i="7"/>
  <c r="AX162" i="7"/>
  <c r="AT163" i="7"/>
  <c r="BB163" i="7"/>
  <c r="AX164" i="7"/>
  <c r="AT165" i="7"/>
  <c r="BB165" i="7"/>
  <c r="AX166" i="7"/>
  <c r="AT167" i="7"/>
  <c r="BB167" i="7"/>
  <c r="AX168" i="7"/>
  <c r="AT169" i="7"/>
  <c r="BB169" i="7"/>
  <c r="AX170" i="7"/>
  <c r="AT171" i="7"/>
  <c r="BB171" i="7"/>
  <c r="AX172" i="7"/>
  <c r="AT173" i="7"/>
  <c r="BB173" i="7"/>
  <c r="AX174" i="7"/>
  <c r="AT175" i="7"/>
  <c r="BB175" i="7"/>
  <c r="AX176" i="7"/>
  <c r="AT177" i="7"/>
  <c r="BB177" i="7"/>
  <c r="AX178" i="7"/>
  <c r="AT179" i="7"/>
  <c r="BB179" i="7"/>
  <c r="AX180" i="7"/>
  <c r="AT181" i="7"/>
  <c r="BB181" i="7"/>
  <c r="AX182" i="7"/>
  <c r="AT183" i="7"/>
  <c r="BB183" i="7"/>
  <c r="AX184" i="7"/>
  <c r="AT185" i="7"/>
  <c r="BB185" i="7"/>
  <c r="AX186" i="7"/>
  <c r="AT187" i="7"/>
  <c r="BB187" i="7"/>
  <c r="AX188" i="7"/>
  <c r="AT189" i="7"/>
  <c r="BB189" i="7"/>
  <c r="AX190" i="7"/>
  <c r="AT191" i="7"/>
  <c r="BB191" i="7"/>
  <c r="AX192" i="7"/>
  <c r="AT193" i="7"/>
  <c r="BB193" i="7"/>
  <c r="AX194" i="7"/>
  <c r="AT195" i="7"/>
  <c r="BB195" i="7"/>
  <c r="AX196" i="7"/>
  <c r="AT197" i="7"/>
  <c r="BB197" i="7"/>
  <c r="AX198" i="7"/>
  <c r="AT199" i="7"/>
  <c r="BB199" i="7"/>
  <c r="AX200" i="7"/>
  <c r="AT201" i="7"/>
  <c r="BB201" i="7"/>
  <c r="AX202" i="7"/>
  <c r="AT203" i="7"/>
  <c r="BB203" i="7"/>
  <c r="AX204" i="7"/>
  <c r="AT205" i="7"/>
  <c r="BB205" i="7"/>
  <c r="AX206" i="7"/>
  <c r="AT207" i="7"/>
  <c r="BB207" i="7"/>
  <c r="AX208" i="7"/>
  <c r="AT209" i="7"/>
  <c r="BB209" i="7"/>
  <c r="AX210" i="7"/>
  <c r="AT211" i="7"/>
  <c r="BB211" i="7"/>
  <c r="AX212" i="7"/>
  <c r="AT213" i="7"/>
  <c r="BB213" i="7"/>
  <c r="AX214" i="7"/>
  <c r="AT215" i="7"/>
  <c r="BB215" i="7"/>
  <c r="AX216" i="7"/>
  <c r="AT217" i="7"/>
  <c r="BB217" i="7"/>
  <c r="AX218" i="7"/>
  <c r="AT219" i="7"/>
  <c r="BB219" i="7"/>
  <c r="AX220" i="7"/>
  <c r="AT221" i="7"/>
  <c r="BB221" i="7"/>
  <c r="AX222" i="7"/>
  <c r="AT223" i="7"/>
  <c r="BB223" i="7"/>
  <c r="AX224" i="7"/>
  <c r="AT225" i="7"/>
  <c r="BB225" i="7"/>
  <c r="AX226" i="7"/>
  <c r="AT227" i="7"/>
  <c r="BB227" i="7"/>
  <c r="AX228" i="7"/>
  <c r="AT229" i="7"/>
  <c r="BB229" i="7"/>
  <c r="AX230" i="7"/>
  <c r="AT231" i="7"/>
  <c r="BB231" i="7"/>
  <c r="AX232" i="7"/>
  <c r="AT233" i="7"/>
  <c r="BB233" i="7"/>
  <c r="AX234" i="7"/>
  <c r="AT235" i="7"/>
  <c r="BB235" i="7"/>
  <c r="AX236" i="7"/>
  <c r="AT237" i="7"/>
  <c r="BB237" i="7"/>
  <c r="AX238" i="7"/>
  <c r="AT239" i="7"/>
  <c r="BB239" i="7"/>
  <c r="AX240" i="7"/>
  <c r="AT241" i="7"/>
  <c r="BB241" i="7"/>
  <c r="AX242" i="7"/>
  <c r="AT243" i="7"/>
  <c r="BB243" i="7"/>
  <c r="AX244" i="7"/>
  <c r="AT245" i="7"/>
  <c r="BB245" i="7"/>
  <c r="AX246" i="7"/>
  <c r="AT247" i="7"/>
  <c r="BB247" i="7"/>
  <c r="AX248" i="7"/>
  <c r="AT249" i="7"/>
  <c r="BB249" i="7"/>
  <c r="AX250" i="7"/>
  <c r="AT251" i="7"/>
  <c r="BB251" i="7"/>
  <c r="AX252" i="7"/>
  <c r="AT253" i="7"/>
  <c r="BB253" i="7"/>
  <c r="AX254" i="7"/>
  <c r="AT255" i="7"/>
  <c r="BB255" i="7"/>
  <c r="AX256" i="7"/>
  <c r="AT257" i="7"/>
  <c r="BB257" i="7"/>
  <c r="AX258" i="7"/>
  <c r="AT259" i="7"/>
  <c r="BB259" i="7"/>
  <c r="AX260" i="7"/>
  <c r="AT261" i="7"/>
  <c r="BB261" i="7"/>
  <c r="AX262" i="7"/>
  <c r="AT263" i="7"/>
  <c r="BB263" i="7"/>
  <c r="AX264" i="7"/>
  <c r="AT265" i="7"/>
  <c r="BB265" i="7"/>
  <c r="AX266" i="7"/>
  <c r="AT267" i="7"/>
  <c r="BB267" i="7"/>
  <c r="AX268" i="7"/>
  <c r="AT269" i="7"/>
  <c r="BB269" i="7"/>
  <c r="BJ425" i="7"/>
  <c r="BJ429" i="7"/>
  <c r="BF432" i="7"/>
  <c r="BN434" i="7"/>
  <c r="BJ437" i="7"/>
  <c r="BF440" i="7"/>
  <c r="BN442" i="7"/>
  <c r="BJ445" i="7"/>
  <c r="BF448" i="7"/>
  <c r="BN450" i="7"/>
  <c r="BJ453" i="7"/>
  <c r="BJ455" i="7"/>
  <c r="BI457" i="7"/>
  <c r="BE459" i="7"/>
  <c r="BN460" i="7"/>
  <c r="BM462" i="7"/>
  <c r="BI464" i="7"/>
  <c r="BF466" i="7"/>
  <c r="BE468" i="7"/>
  <c r="BM469" i="7"/>
  <c r="BJ471" i="7"/>
  <c r="BI473" i="7"/>
  <c r="BE475" i="7"/>
  <c r="BN476" i="7"/>
  <c r="BM478" i="7"/>
  <c r="BI480" i="7"/>
  <c r="BF482" i="7"/>
  <c r="BE484" i="7"/>
  <c r="BM485" i="7"/>
  <c r="BJ487" i="7"/>
  <c r="BI489" i="7"/>
  <c r="BE7" i="7"/>
  <c r="BN8" i="7"/>
  <c r="BM10" i="7"/>
  <c r="BI12" i="7"/>
  <c r="BF14" i="7"/>
  <c r="BE16" i="7"/>
  <c r="BM17" i="7"/>
  <c r="BJ19" i="7"/>
  <c r="BI21" i="7"/>
  <c r="BE23" i="7"/>
  <c r="BN24" i="7"/>
  <c r="AZ28" i="7"/>
  <c r="AV30" i="7"/>
  <c r="AS32" i="7"/>
  <c r="AR34" i="7"/>
  <c r="AZ35" i="7"/>
  <c r="AW37" i="7"/>
  <c r="AV39" i="7"/>
  <c r="AR41" i="7"/>
  <c r="BA42" i="7"/>
  <c r="AZ44" i="7"/>
  <c r="AV46" i="7"/>
  <c r="AS48" i="7"/>
  <c r="AR50" i="7"/>
  <c r="AZ51" i="7"/>
  <c r="AW53" i="7"/>
  <c r="AV55" i="7"/>
  <c r="AR57" i="7"/>
  <c r="BA58" i="7"/>
  <c r="AZ60" i="7"/>
  <c r="AV62" i="7"/>
  <c r="AS64" i="7"/>
  <c r="AR66" i="7"/>
  <c r="AZ67" i="7"/>
  <c r="AW69" i="7"/>
  <c r="AV71" i="7"/>
  <c r="AR73" i="7"/>
  <c r="BA74" i="7"/>
  <c r="AZ76" i="7"/>
  <c r="AV78" i="7"/>
  <c r="AS80" i="7"/>
  <c r="AR82" i="7"/>
  <c r="AW83" i="7"/>
  <c r="BA84" i="7"/>
  <c r="AS86" i="7"/>
  <c r="AW87" i="7"/>
  <c r="BA88" i="7"/>
  <c r="AS90" i="7"/>
  <c r="AU91" i="7"/>
  <c r="AU92" i="7"/>
  <c r="AV93" i="7"/>
  <c r="AV94" i="7"/>
  <c r="AU95" i="7"/>
  <c r="AS96" i="7"/>
  <c r="AR97" i="7"/>
  <c r="AQ98" i="7"/>
  <c r="BA98" i="7"/>
  <c r="AZ99" i="7"/>
  <c r="AY100" i="7"/>
  <c r="AW101" i="7"/>
  <c r="AV102" i="7"/>
  <c r="AU103" i="7"/>
  <c r="AS104" i="7"/>
  <c r="AR105" i="7"/>
  <c r="AQ106" i="7"/>
  <c r="BA106" i="7"/>
  <c r="AZ107" i="7"/>
  <c r="AY108" i="7"/>
  <c r="AU109" i="7"/>
  <c r="AQ110" i="7"/>
  <c r="AY110" i="7"/>
  <c r="AU111" i="7"/>
  <c r="AQ112" i="7"/>
  <c r="AY112" i="7"/>
  <c r="AU113" i="7"/>
  <c r="AQ114" i="7"/>
  <c r="AY114" i="7"/>
  <c r="AU115" i="7"/>
  <c r="AQ116" i="7"/>
  <c r="AY116" i="7"/>
  <c r="AU117" i="7"/>
  <c r="AQ118" i="7"/>
  <c r="AY118" i="7"/>
  <c r="AU119" i="7"/>
  <c r="AQ120" i="7"/>
  <c r="AY120" i="7"/>
  <c r="AU121" i="7"/>
  <c r="AQ122" i="7"/>
  <c r="AY122" i="7"/>
  <c r="AU123" i="7"/>
  <c r="AQ124" i="7"/>
  <c r="AY124" i="7"/>
  <c r="AU125" i="7"/>
  <c r="AQ126" i="7"/>
  <c r="AY126" i="7"/>
  <c r="AU127" i="7"/>
  <c r="AQ128" i="7"/>
  <c r="AY128" i="7"/>
  <c r="AU129" i="7"/>
  <c r="AQ130" i="7"/>
  <c r="AY130" i="7"/>
  <c r="AU131" i="7"/>
  <c r="AQ132" i="7"/>
  <c r="AY132" i="7"/>
  <c r="AU133" i="7"/>
  <c r="AQ134" i="7"/>
  <c r="AY134" i="7"/>
  <c r="AU135" i="7"/>
  <c r="AQ136" i="7"/>
  <c r="AY136" i="7"/>
  <c r="AU137" i="7"/>
  <c r="AQ138" i="7"/>
  <c r="AY138" i="7"/>
  <c r="AU139" i="7"/>
  <c r="AQ140" i="7"/>
  <c r="AY140" i="7"/>
  <c r="AU141" i="7"/>
  <c r="AQ142" i="7"/>
  <c r="AY142" i="7"/>
  <c r="AU143" i="7"/>
  <c r="AQ144" i="7"/>
  <c r="AY144" i="7"/>
  <c r="AU145" i="7"/>
  <c r="AQ146" i="7"/>
  <c r="AY146" i="7"/>
  <c r="AU147" i="7"/>
  <c r="AQ148" i="7"/>
  <c r="AY148" i="7"/>
  <c r="AU149" i="7"/>
  <c r="AQ150" i="7"/>
  <c r="AY150" i="7"/>
  <c r="AU151" i="7"/>
  <c r="AQ152" i="7"/>
  <c r="AY152" i="7"/>
  <c r="AU153" i="7"/>
  <c r="AQ154" i="7"/>
  <c r="AY154" i="7"/>
  <c r="AU155" i="7"/>
  <c r="AQ156" i="7"/>
  <c r="AY156" i="7"/>
  <c r="AU157" i="7"/>
  <c r="AQ158" i="7"/>
  <c r="AY158" i="7"/>
  <c r="AU159" i="7"/>
  <c r="AQ160" i="7"/>
  <c r="AY160" i="7"/>
  <c r="AU161" i="7"/>
  <c r="AQ162" i="7"/>
  <c r="AY162" i="7"/>
  <c r="AU163" i="7"/>
  <c r="AQ164" i="7"/>
  <c r="AY164" i="7"/>
  <c r="AU165" i="7"/>
  <c r="AQ166" i="7"/>
  <c r="AY166" i="7"/>
  <c r="AU167" i="7"/>
  <c r="AQ168" i="7"/>
  <c r="AY168" i="7"/>
  <c r="AU169" i="7"/>
  <c r="AQ170" i="7"/>
  <c r="AY170" i="7"/>
  <c r="AU171" i="7"/>
  <c r="AQ172" i="7"/>
  <c r="AY172" i="7"/>
  <c r="AU173" i="7"/>
  <c r="AQ174" i="7"/>
  <c r="AY174" i="7"/>
  <c r="AU175" i="7"/>
  <c r="AQ176" i="7"/>
  <c r="AY176" i="7"/>
  <c r="AU177" i="7"/>
  <c r="AQ178" i="7"/>
  <c r="AY178" i="7"/>
  <c r="AU179" i="7"/>
  <c r="AQ180" i="7"/>
  <c r="AY180" i="7"/>
  <c r="AU181" i="7"/>
  <c r="AQ182" i="7"/>
  <c r="AY182" i="7"/>
  <c r="AU183" i="7"/>
  <c r="AQ184" i="7"/>
  <c r="AY184" i="7"/>
  <c r="AU185" i="7"/>
  <c r="AQ186" i="7"/>
  <c r="AY186" i="7"/>
  <c r="AU187" i="7"/>
  <c r="AQ188" i="7"/>
  <c r="AY188" i="7"/>
  <c r="AU189" i="7"/>
  <c r="AQ190" i="7"/>
  <c r="AY190" i="7"/>
  <c r="AU191" i="7"/>
  <c r="AQ192" i="7"/>
  <c r="AY192" i="7"/>
  <c r="AU193" i="7"/>
  <c r="AQ194" i="7"/>
  <c r="AY194" i="7"/>
  <c r="AU195" i="7"/>
  <c r="AQ196" i="7"/>
  <c r="AY196" i="7"/>
  <c r="AU197" i="7"/>
  <c r="AQ198" i="7"/>
  <c r="AY198" i="7"/>
  <c r="AU199" i="7"/>
  <c r="AQ200" i="7"/>
  <c r="AY200" i="7"/>
  <c r="AU201" i="7"/>
  <c r="AQ202" i="7"/>
  <c r="AY202" i="7"/>
  <c r="AU203" i="7"/>
  <c r="AQ204" i="7"/>
  <c r="AY204" i="7"/>
  <c r="AU205" i="7"/>
  <c r="AQ206" i="7"/>
  <c r="AY206" i="7"/>
  <c r="AU207" i="7"/>
  <c r="AQ208" i="7"/>
  <c r="AY208" i="7"/>
  <c r="AU209" i="7"/>
  <c r="AQ210" i="7"/>
  <c r="AY210" i="7"/>
  <c r="AU211" i="7"/>
  <c r="AQ212" i="7"/>
  <c r="AY212" i="7"/>
  <c r="AU213" i="7"/>
  <c r="AQ214" i="7"/>
  <c r="AY214" i="7"/>
  <c r="AU215" i="7"/>
  <c r="AQ216" i="7"/>
  <c r="AY216" i="7"/>
  <c r="AU217" i="7"/>
  <c r="AQ218" i="7"/>
  <c r="AY218" i="7"/>
  <c r="AU219" i="7"/>
  <c r="AQ220" i="7"/>
  <c r="AY220" i="7"/>
  <c r="AU221" i="7"/>
  <c r="AQ222" i="7"/>
  <c r="AY222" i="7"/>
  <c r="AU223" i="7"/>
  <c r="AQ224" i="7"/>
  <c r="AY224" i="7"/>
  <c r="AU225" i="7"/>
  <c r="AQ226" i="7"/>
  <c r="AY226" i="7"/>
  <c r="AU227" i="7"/>
  <c r="AQ228" i="7"/>
  <c r="AY228" i="7"/>
  <c r="AU229" i="7"/>
  <c r="AQ230" i="7"/>
  <c r="AY230" i="7"/>
  <c r="AU231" i="7"/>
  <c r="AQ232" i="7"/>
  <c r="AY232" i="7"/>
  <c r="AU233" i="7"/>
  <c r="AQ234" i="7"/>
  <c r="AY234" i="7"/>
  <c r="AU235" i="7"/>
  <c r="AQ236" i="7"/>
  <c r="AY236" i="7"/>
  <c r="BF426" i="7"/>
  <c r="BE430" i="7"/>
  <c r="BM432" i="7"/>
  <c r="BI435" i="7"/>
  <c r="BE438" i="7"/>
  <c r="BM440" i="7"/>
  <c r="BI443" i="7"/>
  <c r="BE446" i="7"/>
  <c r="BM448" i="7"/>
  <c r="BI451" i="7"/>
  <c r="BE454" i="7"/>
  <c r="BM455" i="7"/>
  <c r="BJ457" i="7"/>
  <c r="BI459" i="7"/>
  <c r="BE461" i="7"/>
  <c r="BN462" i="7"/>
  <c r="BM464" i="7"/>
  <c r="BI466" i="7"/>
  <c r="BF468" i="7"/>
  <c r="BE470" i="7"/>
  <c r="BM471" i="7"/>
  <c r="BJ473" i="7"/>
  <c r="BI475" i="7"/>
  <c r="BE477" i="7"/>
  <c r="BN478" i="7"/>
  <c r="BM480" i="7"/>
  <c r="BI482" i="7"/>
  <c r="BF484" i="7"/>
  <c r="BE486" i="7"/>
  <c r="BM487" i="7"/>
  <c r="BJ489" i="7"/>
  <c r="BI7" i="7"/>
  <c r="BE9" i="7"/>
  <c r="BN10" i="7"/>
  <c r="BM12" i="7"/>
  <c r="BI14" i="7"/>
  <c r="BF16" i="7"/>
  <c r="BE18" i="7"/>
  <c r="BM19" i="7"/>
  <c r="BJ21" i="7"/>
  <c r="BI23" i="7"/>
  <c r="BF6" i="7"/>
  <c r="BA28" i="7"/>
  <c r="AZ30" i="7"/>
  <c r="AV32" i="7"/>
  <c r="AS34" i="7"/>
  <c r="AR36" i="7"/>
  <c r="AZ37" i="7"/>
  <c r="AW39" i="7"/>
  <c r="AV41" i="7"/>
  <c r="AR43" i="7"/>
  <c r="BA44" i="7"/>
  <c r="AZ46" i="7"/>
  <c r="AV48" i="7"/>
  <c r="AS50" i="7"/>
  <c r="AR52" i="7"/>
  <c r="AZ53" i="7"/>
  <c r="AW55" i="7"/>
  <c r="AV57" i="7"/>
  <c r="AR59" i="7"/>
  <c r="BA60" i="7"/>
  <c r="AZ62" i="7"/>
  <c r="AV64" i="7"/>
  <c r="AS66" i="7"/>
  <c r="AR68" i="7"/>
  <c r="AZ69" i="7"/>
  <c r="AW71" i="7"/>
  <c r="AV73" i="7"/>
  <c r="AR75" i="7"/>
  <c r="BA76" i="7"/>
  <c r="AZ78" i="7"/>
  <c r="AV80" i="7"/>
  <c r="AS82" i="7"/>
  <c r="AY83" i="7"/>
  <c r="AQ85" i="7"/>
  <c r="AU86" i="7"/>
  <c r="AY87" i="7"/>
  <c r="AQ89" i="7"/>
  <c r="AU90" i="7"/>
  <c r="AV91" i="7"/>
  <c r="AV92" i="7"/>
  <c r="AW93" i="7"/>
  <c r="AW94" i="7"/>
  <c r="AV95" i="7"/>
  <c r="AU96" i="7"/>
  <c r="AS97" i="7"/>
  <c r="AR98" i="7"/>
  <c r="AQ99" i="7"/>
  <c r="BA99" i="7"/>
  <c r="AZ100" i="7"/>
  <c r="AY101" i="7"/>
  <c r="AW102" i="7"/>
  <c r="AV103" i="7"/>
  <c r="AU104" i="7"/>
  <c r="AS105" i="7"/>
  <c r="AR106" i="7"/>
  <c r="AQ107" i="7"/>
  <c r="BA107" i="7"/>
  <c r="AZ108" i="7"/>
  <c r="AV109" i="7"/>
  <c r="AR110" i="7"/>
  <c r="AZ110" i="7"/>
  <c r="AV111" i="7"/>
  <c r="AR112" i="7"/>
  <c r="AZ112" i="7"/>
  <c r="AV113" i="7"/>
  <c r="AR114" i="7"/>
  <c r="AZ114" i="7"/>
  <c r="AV115" i="7"/>
  <c r="AR116" i="7"/>
  <c r="AZ116" i="7"/>
  <c r="AV117" i="7"/>
  <c r="AR118" i="7"/>
  <c r="AZ118" i="7"/>
  <c r="AV119" i="7"/>
  <c r="AR120" i="7"/>
  <c r="AZ120" i="7"/>
  <c r="AV121" i="7"/>
  <c r="AR122" i="7"/>
  <c r="AZ122" i="7"/>
  <c r="AV123" i="7"/>
  <c r="AR124" i="7"/>
  <c r="AZ124" i="7"/>
  <c r="AV125" i="7"/>
  <c r="AR126" i="7"/>
  <c r="AZ126" i="7"/>
  <c r="AV127" i="7"/>
  <c r="AR128" i="7"/>
  <c r="AZ128" i="7"/>
  <c r="AV129" i="7"/>
  <c r="AR130" i="7"/>
  <c r="AZ130" i="7"/>
  <c r="AV131" i="7"/>
  <c r="AR132" i="7"/>
  <c r="AZ132" i="7"/>
  <c r="AV133" i="7"/>
  <c r="AR134" i="7"/>
  <c r="AZ134" i="7"/>
  <c r="AV135" i="7"/>
  <c r="AR136" i="7"/>
  <c r="AZ136" i="7"/>
  <c r="AV137" i="7"/>
  <c r="AR138" i="7"/>
  <c r="AZ138" i="7"/>
  <c r="AV139" i="7"/>
  <c r="AR140" i="7"/>
  <c r="AZ140" i="7"/>
  <c r="AV141" i="7"/>
  <c r="AR142" i="7"/>
  <c r="AZ142" i="7"/>
  <c r="AV143" i="7"/>
  <c r="AR144" i="7"/>
  <c r="AZ144" i="7"/>
  <c r="AV145" i="7"/>
  <c r="AR146" i="7"/>
  <c r="AZ146" i="7"/>
  <c r="AV147" i="7"/>
  <c r="AR148" i="7"/>
  <c r="AZ148" i="7"/>
  <c r="AV149" i="7"/>
  <c r="AR150" i="7"/>
  <c r="AZ150" i="7"/>
  <c r="AV151" i="7"/>
  <c r="AR152" i="7"/>
  <c r="AZ152" i="7"/>
  <c r="AV153" i="7"/>
  <c r="AR154" i="7"/>
  <c r="AZ154" i="7"/>
  <c r="AV155" i="7"/>
  <c r="AR156" i="7"/>
  <c r="AZ156" i="7"/>
  <c r="AV157" i="7"/>
  <c r="AR158" i="7"/>
  <c r="AZ158" i="7"/>
  <c r="AV159" i="7"/>
  <c r="AR160" i="7"/>
  <c r="AZ160" i="7"/>
  <c r="AV161" i="7"/>
  <c r="AR162" i="7"/>
  <c r="AZ162" i="7"/>
  <c r="AV163" i="7"/>
  <c r="AR164" i="7"/>
  <c r="AZ164" i="7"/>
  <c r="AV165" i="7"/>
  <c r="AR166" i="7"/>
  <c r="AZ166" i="7"/>
  <c r="AV167" i="7"/>
  <c r="AR168" i="7"/>
  <c r="AZ168" i="7"/>
  <c r="AV169" i="7"/>
  <c r="AR170" i="7"/>
  <c r="AZ170" i="7"/>
  <c r="AV171" i="7"/>
  <c r="AR172" i="7"/>
  <c r="AZ172" i="7"/>
  <c r="AV173" i="7"/>
  <c r="AR174" i="7"/>
  <c r="AZ174" i="7"/>
  <c r="AV175" i="7"/>
  <c r="AR176" i="7"/>
  <c r="AZ176" i="7"/>
  <c r="AV177" i="7"/>
  <c r="AR178" i="7"/>
  <c r="AZ178" i="7"/>
  <c r="AV179" i="7"/>
  <c r="AR180" i="7"/>
  <c r="AZ180" i="7"/>
  <c r="AV181" i="7"/>
  <c r="AR182" i="7"/>
  <c r="AZ182" i="7"/>
  <c r="AV183" i="7"/>
  <c r="AR184" i="7"/>
  <c r="AZ184" i="7"/>
  <c r="AV185" i="7"/>
  <c r="AR186" i="7"/>
  <c r="AZ186" i="7"/>
  <c r="AV187" i="7"/>
  <c r="AR188" i="7"/>
  <c r="AZ188" i="7"/>
  <c r="AV189" i="7"/>
  <c r="AR190" i="7"/>
  <c r="AZ190" i="7"/>
  <c r="AV191" i="7"/>
  <c r="AR192" i="7"/>
  <c r="AZ192" i="7"/>
  <c r="AV193" i="7"/>
  <c r="AR194" i="7"/>
  <c r="AZ194" i="7"/>
  <c r="AV195" i="7"/>
  <c r="AR196" i="7"/>
  <c r="AZ196" i="7"/>
  <c r="AV197" i="7"/>
  <c r="AR198" i="7"/>
  <c r="AZ198" i="7"/>
  <c r="AV199" i="7"/>
  <c r="AR200" i="7"/>
  <c r="AZ200" i="7"/>
  <c r="AV201" i="7"/>
  <c r="AR202" i="7"/>
  <c r="AZ202" i="7"/>
  <c r="AV203" i="7"/>
  <c r="AR204" i="7"/>
  <c r="AZ204" i="7"/>
  <c r="AV205" i="7"/>
  <c r="AR206" i="7"/>
  <c r="AZ206" i="7"/>
  <c r="AV207" i="7"/>
  <c r="AR208" i="7"/>
  <c r="AZ208" i="7"/>
  <c r="AV209" i="7"/>
  <c r="AR210" i="7"/>
  <c r="AZ210" i="7"/>
  <c r="AV211" i="7"/>
  <c r="AR212" i="7"/>
  <c r="AZ212" i="7"/>
  <c r="AV213" i="7"/>
  <c r="AR214" i="7"/>
  <c r="AZ214" i="7"/>
  <c r="AV215" i="7"/>
  <c r="AR216" i="7"/>
  <c r="AZ216" i="7"/>
  <c r="AV217" i="7"/>
  <c r="AR218" i="7"/>
  <c r="AZ218" i="7"/>
  <c r="AV219" i="7"/>
  <c r="AR220" i="7"/>
  <c r="AZ220" i="7"/>
  <c r="AV221" i="7"/>
  <c r="AR222" i="7"/>
  <c r="AZ222" i="7"/>
  <c r="AV223" i="7"/>
  <c r="AR224" i="7"/>
  <c r="AZ224" i="7"/>
  <c r="AV225" i="7"/>
  <c r="AR226" i="7"/>
  <c r="AZ226" i="7"/>
  <c r="AV227" i="7"/>
  <c r="AR228" i="7"/>
  <c r="AZ228" i="7"/>
  <c r="AV229" i="7"/>
  <c r="AR230" i="7"/>
  <c r="AZ230" i="7"/>
  <c r="AV231" i="7"/>
  <c r="AR232" i="7"/>
  <c r="AZ232" i="7"/>
  <c r="AV233" i="7"/>
  <c r="AR234" i="7"/>
  <c r="AZ234" i="7"/>
  <c r="AV235" i="7"/>
  <c r="AR236" i="7"/>
  <c r="AZ236" i="7"/>
  <c r="AV237" i="7"/>
  <c r="AR238" i="7"/>
  <c r="AZ238" i="7"/>
  <c r="AV239" i="7"/>
  <c r="AR240" i="7"/>
  <c r="AZ240" i="7"/>
  <c r="AV241" i="7"/>
  <c r="AR242" i="7"/>
  <c r="AZ242" i="7"/>
  <c r="AV243" i="7"/>
  <c r="AR244" i="7"/>
  <c r="AZ244" i="7"/>
  <c r="AV245" i="7"/>
  <c r="AR246" i="7"/>
  <c r="AZ246" i="7"/>
  <c r="AV247" i="7"/>
  <c r="AR248" i="7"/>
  <c r="AZ248" i="7"/>
  <c r="AV249" i="7"/>
  <c r="AR250" i="7"/>
  <c r="AZ250" i="7"/>
  <c r="AV251" i="7"/>
  <c r="AR252" i="7"/>
  <c r="AZ252" i="7"/>
  <c r="AV253" i="7"/>
  <c r="AR254" i="7"/>
  <c r="AZ254" i="7"/>
  <c r="AV255" i="7"/>
  <c r="AR256" i="7"/>
  <c r="AZ256" i="7"/>
  <c r="AV257" i="7"/>
  <c r="AR258" i="7"/>
  <c r="AZ258" i="7"/>
  <c r="AV259" i="7"/>
  <c r="AR260" i="7"/>
  <c r="AZ260" i="7"/>
  <c r="AV261" i="7"/>
  <c r="AR262" i="7"/>
  <c r="AZ262" i="7"/>
  <c r="AV263" i="7"/>
  <c r="AR264" i="7"/>
  <c r="AZ264" i="7"/>
  <c r="AV265" i="7"/>
  <c r="AR266" i="7"/>
  <c r="AZ266" i="7"/>
  <c r="AV267" i="7"/>
  <c r="AR268" i="7"/>
  <c r="AZ268" i="7"/>
  <c r="AV269" i="7"/>
  <c r="AR270" i="7"/>
  <c r="BN426" i="7"/>
  <c r="BF430" i="7"/>
  <c r="BN432" i="7"/>
  <c r="BJ435" i="7"/>
  <c r="BF438" i="7"/>
  <c r="BN440" i="7"/>
  <c r="BJ443" i="7"/>
  <c r="BF446" i="7"/>
  <c r="BN448" i="7"/>
  <c r="BJ451" i="7"/>
  <c r="BF454" i="7"/>
  <c r="BE456" i="7"/>
  <c r="BM457" i="7"/>
  <c r="BJ459" i="7"/>
  <c r="BI461" i="7"/>
  <c r="BE463" i="7"/>
  <c r="BN464" i="7"/>
  <c r="BM466" i="7"/>
  <c r="BI468" i="7"/>
  <c r="BF470" i="7"/>
  <c r="BE472" i="7"/>
  <c r="BM473" i="7"/>
  <c r="BJ475" i="7"/>
  <c r="BI477" i="7"/>
  <c r="BE479" i="7"/>
  <c r="BN480" i="7"/>
  <c r="BM482" i="7"/>
  <c r="BI484" i="7"/>
  <c r="BF486" i="7"/>
  <c r="BE488" i="7"/>
  <c r="BM489" i="7"/>
  <c r="BJ7" i="7"/>
  <c r="BI9" i="7"/>
  <c r="BE11" i="7"/>
  <c r="BN12" i="7"/>
  <c r="BM14" i="7"/>
  <c r="BI16" i="7"/>
  <c r="BF18" i="7"/>
  <c r="BE20" i="7"/>
  <c r="BM21" i="7"/>
  <c r="BJ23" i="7"/>
  <c r="BJ6" i="7"/>
  <c r="AR29" i="7"/>
  <c r="BA30" i="7"/>
  <c r="AZ32" i="7"/>
  <c r="AV34" i="7"/>
  <c r="AS36" i="7"/>
  <c r="AR38" i="7"/>
  <c r="AZ39" i="7"/>
  <c r="AW41" i="7"/>
  <c r="AV43" i="7"/>
  <c r="AR45" i="7"/>
  <c r="BA46" i="7"/>
  <c r="AZ48" i="7"/>
  <c r="AV50" i="7"/>
  <c r="AS52" i="7"/>
  <c r="AR54" i="7"/>
  <c r="AZ55" i="7"/>
  <c r="AW57" i="7"/>
  <c r="AV59" i="7"/>
  <c r="AR61" i="7"/>
  <c r="BA62" i="7"/>
  <c r="AZ64" i="7"/>
  <c r="AV66" i="7"/>
  <c r="AS68" i="7"/>
  <c r="AR70" i="7"/>
  <c r="AZ71" i="7"/>
  <c r="AW73" i="7"/>
  <c r="AV75" i="7"/>
  <c r="AR77" i="7"/>
  <c r="BA78" i="7"/>
  <c r="AZ80" i="7"/>
  <c r="AV82" i="7"/>
  <c r="AZ83" i="7"/>
  <c r="AR85" i="7"/>
  <c r="AV86" i="7"/>
  <c r="AZ87" i="7"/>
  <c r="AR89" i="7"/>
  <c r="AV90" i="7"/>
  <c r="AW91" i="7"/>
  <c r="AY92" i="7"/>
  <c r="AY93" i="7"/>
  <c r="AY94" i="7"/>
  <c r="AW95" i="7"/>
  <c r="AV96" i="7"/>
  <c r="AU97" i="7"/>
  <c r="AS98" i="7"/>
  <c r="AR99" i="7"/>
  <c r="AQ100" i="7"/>
  <c r="BA100" i="7"/>
  <c r="AZ101" i="7"/>
  <c r="AY102" i="7"/>
  <c r="AW103" i="7"/>
  <c r="AV104" i="7"/>
  <c r="AU105" i="7"/>
  <c r="AS106" i="7"/>
  <c r="AR107" i="7"/>
  <c r="AQ108" i="7"/>
  <c r="BA108" i="7"/>
  <c r="AW109" i="7"/>
  <c r="AS110" i="7"/>
  <c r="BA110" i="7"/>
  <c r="AW111" i="7"/>
  <c r="AS112" i="7"/>
  <c r="BA112" i="7"/>
  <c r="AW113" i="7"/>
  <c r="AS114" i="7"/>
  <c r="BA114" i="7"/>
  <c r="AW115" i="7"/>
  <c r="AS116" i="7"/>
  <c r="BA116" i="7"/>
  <c r="AW117" i="7"/>
  <c r="AS118" i="7"/>
  <c r="BA118" i="7"/>
  <c r="AW119" i="7"/>
  <c r="AS120" i="7"/>
  <c r="BA120" i="7"/>
  <c r="AW121" i="7"/>
  <c r="AS122" i="7"/>
  <c r="BA122" i="7"/>
  <c r="AW123" i="7"/>
  <c r="AS124" i="7"/>
  <c r="BA124" i="7"/>
  <c r="AW125" i="7"/>
  <c r="AS126" i="7"/>
  <c r="BA126" i="7"/>
  <c r="AW127" i="7"/>
  <c r="AS128" i="7"/>
  <c r="BA128" i="7"/>
  <c r="AW129" i="7"/>
  <c r="AS130" i="7"/>
  <c r="BA130" i="7"/>
  <c r="AW131" i="7"/>
  <c r="AS132" i="7"/>
  <c r="BA132" i="7"/>
  <c r="AW133" i="7"/>
  <c r="AS134" i="7"/>
  <c r="BA134" i="7"/>
  <c r="AW135" i="7"/>
  <c r="AS136" i="7"/>
  <c r="BA136" i="7"/>
  <c r="AW137" i="7"/>
  <c r="AS138" i="7"/>
  <c r="BA138" i="7"/>
  <c r="AW139" i="7"/>
  <c r="AS140" i="7"/>
  <c r="BA140" i="7"/>
  <c r="AW141" i="7"/>
  <c r="AS142" i="7"/>
  <c r="BA142" i="7"/>
  <c r="AW143" i="7"/>
  <c r="AS144" i="7"/>
  <c r="BA144" i="7"/>
  <c r="AW145" i="7"/>
  <c r="AS146" i="7"/>
  <c r="BA146" i="7"/>
  <c r="AW147" i="7"/>
  <c r="AS148" i="7"/>
  <c r="BA148" i="7"/>
  <c r="AW149" i="7"/>
  <c r="AS150" i="7"/>
  <c r="BA150" i="7"/>
  <c r="AW151" i="7"/>
  <c r="AS152" i="7"/>
  <c r="BA152" i="7"/>
  <c r="AW153" i="7"/>
  <c r="AS154" i="7"/>
  <c r="BA154" i="7"/>
  <c r="AW155" i="7"/>
  <c r="AS156" i="7"/>
  <c r="BA156" i="7"/>
  <c r="AW157" i="7"/>
  <c r="AS158" i="7"/>
  <c r="BA158" i="7"/>
  <c r="AW159" i="7"/>
  <c r="AS160" i="7"/>
  <c r="BA160" i="7"/>
  <c r="AW161" i="7"/>
  <c r="AS162" i="7"/>
  <c r="BA162" i="7"/>
  <c r="AW163" i="7"/>
  <c r="AS164" i="7"/>
  <c r="BA164" i="7"/>
  <c r="AW165" i="7"/>
  <c r="AS166" i="7"/>
  <c r="BA166" i="7"/>
  <c r="AW167" i="7"/>
  <c r="AS168" i="7"/>
  <c r="BA168" i="7"/>
  <c r="AW169" i="7"/>
  <c r="AS170" i="7"/>
  <c r="BA170" i="7"/>
  <c r="AW171" i="7"/>
  <c r="AS172" i="7"/>
  <c r="BA172" i="7"/>
  <c r="AW173" i="7"/>
  <c r="AS174" i="7"/>
  <c r="BA174" i="7"/>
  <c r="AW175" i="7"/>
  <c r="AS176" i="7"/>
  <c r="BA176" i="7"/>
  <c r="AW177" i="7"/>
  <c r="AS178" i="7"/>
  <c r="BA178" i="7"/>
  <c r="AW179" i="7"/>
  <c r="AS180" i="7"/>
  <c r="BA180" i="7"/>
  <c r="AW181" i="7"/>
  <c r="AS182" i="7"/>
  <c r="BA182" i="7"/>
  <c r="AW183" i="7"/>
  <c r="AS184" i="7"/>
  <c r="BA184" i="7"/>
  <c r="AW185" i="7"/>
  <c r="AS186" i="7"/>
  <c r="BA186" i="7"/>
  <c r="AW187" i="7"/>
  <c r="AS188" i="7"/>
  <c r="BA188" i="7"/>
  <c r="AW189" i="7"/>
  <c r="AS190" i="7"/>
  <c r="BA190" i="7"/>
  <c r="AW191" i="7"/>
  <c r="AS192" i="7"/>
  <c r="BA192" i="7"/>
  <c r="AW193" i="7"/>
  <c r="AS194" i="7"/>
  <c r="BA194" i="7"/>
  <c r="AW195" i="7"/>
  <c r="AS196" i="7"/>
  <c r="BA196" i="7"/>
  <c r="AW197" i="7"/>
  <c r="AS198" i="7"/>
  <c r="BA198" i="7"/>
  <c r="AW199" i="7"/>
  <c r="AS200" i="7"/>
  <c r="BA200" i="7"/>
  <c r="AW201" i="7"/>
  <c r="AS202" i="7"/>
  <c r="BA202" i="7"/>
  <c r="AW203" i="7"/>
  <c r="AS204" i="7"/>
  <c r="BA204" i="7"/>
  <c r="AW205" i="7"/>
  <c r="AS206" i="7"/>
  <c r="BA206" i="7"/>
  <c r="AW207" i="7"/>
  <c r="AS208" i="7"/>
  <c r="BA208" i="7"/>
  <c r="AW209" i="7"/>
  <c r="AS210" i="7"/>
  <c r="BA210" i="7"/>
  <c r="AW211" i="7"/>
  <c r="AS212" i="7"/>
  <c r="BA212" i="7"/>
  <c r="AW213" i="7"/>
  <c r="AS214" i="7"/>
  <c r="BA214" i="7"/>
  <c r="AW215" i="7"/>
  <c r="AS216" i="7"/>
  <c r="BA216" i="7"/>
  <c r="AW217" i="7"/>
  <c r="AS218" i="7"/>
  <c r="BA218" i="7"/>
  <c r="AW219" i="7"/>
  <c r="AS220" i="7"/>
  <c r="BA220" i="7"/>
  <c r="AW221" i="7"/>
  <c r="AS222" i="7"/>
  <c r="BA222" i="7"/>
  <c r="AW223" i="7"/>
  <c r="AS224" i="7"/>
  <c r="BM446" i="7"/>
  <c r="BI463" i="7"/>
  <c r="BJ477" i="7"/>
  <c r="BM7" i="7"/>
  <c r="BE22" i="7"/>
  <c r="AS38" i="7"/>
  <c r="AV52" i="7"/>
  <c r="AZ66" i="7"/>
  <c r="BA80" i="7"/>
  <c r="AY91" i="7"/>
  <c r="AS99" i="7"/>
  <c r="AU106" i="7"/>
  <c r="AT112" i="7"/>
  <c r="AX117" i="7"/>
  <c r="BB122" i="7"/>
  <c r="BA127" i="7"/>
  <c r="AW130" i="7"/>
  <c r="AS133" i="7"/>
  <c r="BA135" i="7"/>
  <c r="AW138" i="7"/>
  <c r="AS141" i="7"/>
  <c r="BA143" i="7"/>
  <c r="AW146" i="7"/>
  <c r="AS149" i="7"/>
  <c r="BA151" i="7"/>
  <c r="AW154" i="7"/>
  <c r="AS157" i="7"/>
  <c r="BA159" i="7"/>
  <c r="AW162" i="7"/>
  <c r="AS165" i="7"/>
  <c r="BA167" i="7"/>
  <c r="AW170" i="7"/>
  <c r="AS173" i="7"/>
  <c r="BA175" i="7"/>
  <c r="AW178" i="7"/>
  <c r="AS181" i="7"/>
  <c r="BA183" i="7"/>
  <c r="AW186" i="7"/>
  <c r="AS189" i="7"/>
  <c r="BA191" i="7"/>
  <c r="AW194" i="7"/>
  <c r="AS197" i="7"/>
  <c r="BA199" i="7"/>
  <c r="AW202" i="7"/>
  <c r="AS205" i="7"/>
  <c r="BA207" i="7"/>
  <c r="AW210" i="7"/>
  <c r="AS213" i="7"/>
  <c r="BA215" i="7"/>
  <c r="AW218" i="7"/>
  <c r="AS221" i="7"/>
  <c r="BA223" i="7"/>
  <c r="BA225" i="7"/>
  <c r="AX227" i="7"/>
  <c r="AW229" i="7"/>
  <c r="AS231" i="7"/>
  <c r="BB232" i="7"/>
  <c r="BA234" i="7"/>
  <c r="AW236" i="7"/>
  <c r="AQ238" i="7"/>
  <c r="AU239" i="7"/>
  <c r="AY240" i="7"/>
  <c r="AQ242" i="7"/>
  <c r="AU243" i="7"/>
  <c r="AY244" i="7"/>
  <c r="AQ246" i="7"/>
  <c r="AU247" i="7"/>
  <c r="AY248" i="7"/>
  <c r="AQ250" i="7"/>
  <c r="AU251" i="7"/>
  <c r="AY252" i="7"/>
  <c r="AQ254" i="7"/>
  <c r="AU255" i="7"/>
  <c r="AW256" i="7"/>
  <c r="AX257" i="7"/>
  <c r="AY258" i="7"/>
  <c r="AZ259" i="7"/>
  <c r="BA260" i="7"/>
  <c r="BA261" i="7"/>
  <c r="BB262" i="7"/>
  <c r="AQ264" i="7"/>
  <c r="AR265" i="7"/>
  <c r="AS266" i="7"/>
  <c r="AS267" i="7"/>
  <c r="AT268" i="7"/>
  <c r="AU269" i="7"/>
  <c r="AV270" i="7"/>
  <c r="AR271" i="7"/>
  <c r="AZ271" i="7"/>
  <c r="AV272" i="7"/>
  <c r="AR273" i="7"/>
  <c r="AZ273" i="7"/>
  <c r="AV274" i="7"/>
  <c r="AR275" i="7"/>
  <c r="AZ275" i="7"/>
  <c r="AV276" i="7"/>
  <c r="AR277" i="7"/>
  <c r="AZ277" i="7"/>
  <c r="AV278" i="7"/>
  <c r="AR279" i="7"/>
  <c r="AZ279" i="7"/>
  <c r="AV280" i="7"/>
  <c r="AR281" i="7"/>
  <c r="AZ281" i="7"/>
  <c r="AV282" i="7"/>
  <c r="AR283" i="7"/>
  <c r="AZ283" i="7"/>
  <c r="AV284" i="7"/>
  <c r="AR285" i="7"/>
  <c r="AZ285" i="7"/>
  <c r="AV286" i="7"/>
  <c r="AR287" i="7"/>
  <c r="AZ287" i="7"/>
  <c r="AV288" i="7"/>
  <c r="AR289" i="7"/>
  <c r="AZ289" i="7"/>
  <c r="AV290" i="7"/>
  <c r="AR291" i="7"/>
  <c r="AZ291" i="7"/>
  <c r="AV292" i="7"/>
  <c r="AR293" i="7"/>
  <c r="AZ293" i="7"/>
  <c r="AV294" i="7"/>
  <c r="AR295" i="7"/>
  <c r="AZ295" i="7"/>
  <c r="AV296" i="7"/>
  <c r="AR297" i="7"/>
  <c r="AZ297" i="7"/>
  <c r="AV298" i="7"/>
  <c r="AR299" i="7"/>
  <c r="AZ299" i="7"/>
  <c r="AV300" i="7"/>
  <c r="AR301" i="7"/>
  <c r="AZ301" i="7"/>
  <c r="AV302" i="7"/>
  <c r="AR303" i="7"/>
  <c r="AZ303" i="7"/>
  <c r="AV304" i="7"/>
  <c r="AR305" i="7"/>
  <c r="AZ305" i="7"/>
  <c r="AV306" i="7"/>
  <c r="AR307" i="7"/>
  <c r="AZ307" i="7"/>
  <c r="AV308" i="7"/>
  <c r="AR309" i="7"/>
  <c r="AZ309" i="7"/>
  <c r="AV310" i="7"/>
  <c r="AR311" i="7"/>
  <c r="AZ311" i="7"/>
  <c r="AV312" i="7"/>
  <c r="AR313" i="7"/>
  <c r="AZ313" i="7"/>
  <c r="AV314" i="7"/>
  <c r="AR315" i="7"/>
  <c r="AZ315" i="7"/>
  <c r="AV316" i="7"/>
  <c r="AR317" i="7"/>
  <c r="AZ317" i="7"/>
  <c r="AV318" i="7"/>
  <c r="AR319" i="7"/>
  <c r="AZ319" i="7"/>
  <c r="AV320" i="7"/>
  <c r="AR321" i="7"/>
  <c r="AZ321" i="7"/>
  <c r="AV322" i="7"/>
  <c r="AR323" i="7"/>
  <c r="AZ323" i="7"/>
  <c r="AV324" i="7"/>
  <c r="AR325" i="7"/>
  <c r="AZ325" i="7"/>
  <c r="AV326" i="7"/>
  <c r="AR327" i="7"/>
  <c r="AZ327" i="7"/>
  <c r="AV328" i="7"/>
  <c r="AR329" i="7"/>
  <c r="AZ329" i="7"/>
  <c r="AV330" i="7"/>
  <c r="AR331" i="7"/>
  <c r="AZ331" i="7"/>
  <c r="AV332" i="7"/>
  <c r="AR333" i="7"/>
  <c r="AZ333" i="7"/>
  <c r="AV334" i="7"/>
  <c r="AR335" i="7"/>
  <c r="AZ335" i="7"/>
  <c r="AV336" i="7"/>
  <c r="AR337" i="7"/>
  <c r="AZ337" i="7"/>
  <c r="AV338" i="7"/>
  <c r="AR339" i="7"/>
  <c r="AZ339" i="7"/>
  <c r="AV340" i="7"/>
  <c r="AR341" i="7"/>
  <c r="AZ341" i="7"/>
  <c r="AV342" i="7"/>
  <c r="AR343" i="7"/>
  <c r="AZ343" i="7"/>
  <c r="AV344" i="7"/>
  <c r="AR345" i="7"/>
  <c r="AZ345" i="7"/>
  <c r="AV346" i="7"/>
  <c r="AR347" i="7"/>
  <c r="AZ347" i="7"/>
  <c r="AV348" i="7"/>
  <c r="AR349" i="7"/>
  <c r="AZ349" i="7"/>
  <c r="AV350" i="7"/>
  <c r="AR351" i="7"/>
  <c r="AZ351" i="7"/>
  <c r="AV352" i="7"/>
  <c r="AR353" i="7"/>
  <c r="AZ353" i="7"/>
  <c r="AV354" i="7"/>
  <c r="AR355" i="7"/>
  <c r="AZ355" i="7"/>
  <c r="AV356" i="7"/>
  <c r="AR357" i="7"/>
  <c r="AZ357" i="7"/>
  <c r="AV358" i="7"/>
  <c r="AR359" i="7"/>
  <c r="AZ359" i="7"/>
  <c r="AV360" i="7"/>
  <c r="AR361" i="7"/>
  <c r="AZ361" i="7"/>
  <c r="AV362" i="7"/>
  <c r="AR363" i="7"/>
  <c r="AZ363" i="7"/>
  <c r="AV364" i="7"/>
  <c r="AR365" i="7"/>
  <c r="AZ365" i="7"/>
  <c r="AV366" i="7"/>
  <c r="AR367" i="7"/>
  <c r="AZ367" i="7"/>
  <c r="AV368" i="7"/>
  <c r="AR369" i="7"/>
  <c r="AZ369" i="7"/>
  <c r="AV370" i="7"/>
  <c r="AR371" i="7"/>
  <c r="AZ371" i="7"/>
  <c r="AV372" i="7"/>
  <c r="AR373" i="7"/>
  <c r="AZ373" i="7"/>
  <c r="AV374" i="7"/>
  <c r="AR375" i="7"/>
  <c r="AZ375" i="7"/>
  <c r="AV376" i="7"/>
  <c r="AR377" i="7"/>
  <c r="AZ377" i="7"/>
  <c r="AV378" i="7"/>
  <c r="AR379" i="7"/>
  <c r="AZ379" i="7"/>
  <c r="AV380" i="7"/>
  <c r="AR381" i="7"/>
  <c r="AZ381" i="7"/>
  <c r="AV382" i="7"/>
  <c r="AR383" i="7"/>
  <c r="AZ383" i="7"/>
  <c r="AV384" i="7"/>
  <c r="AR385" i="7"/>
  <c r="AZ385" i="7"/>
  <c r="AV386" i="7"/>
  <c r="AR387" i="7"/>
  <c r="AZ387" i="7"/>
  <c r="AV388" i="7"/>
  <c r="AR389" i="7"/>
  <c r="AZ389" i="7"/>
  <c r="AV390" i="7"/>
  <c r="AR391" i="7"/>
  <c r="AZ391" i="7"/>
  <c r="AV392" i="7"/>
  <c r="AR393" i="7"/>
  <c r="AZ393" i="7"/>
  <c r="AV394" i="7"/>
  <c r="AR395" i="7"/>
  <c r="AZ395" i="7"/>
  <c r="AV396" i="7"/>
  <c r="AR397" i="7"/>
  <c r="AZ397" i="7"/>
  <c r="AV398" i="7"/>
  <c r="AR399" i="7"/>
  <c r="AZ399" i="7"/>
  <c r="AV400" i="7"/>
  <c r="AR401" i="7"/>
  <c r="AZ401" i="7"/>
  <c r="AV402" i="7"/>
  <c r="AR403" i="7"/>
  <c r="AZ403" i="7"/>
  <c r="AV404" i="7"/>
  <c r="AR405" i="7"/>
  <c r="AZ405" i="7"/>
  <c r="AV406" i="7"/>
  <c r="AR407" i="7"/>
  <c r="AZ407" i="7"/>
  <c r="AV408" i="7"/>
  <c r="AR409" i="7"/>
  <c r="AZ409" i="7"/>
  <c r="AV410" i="7"/>
  <c r="AR411" i="7"/>
  <c r="AZ411" i="7"/>
  <c r="AV412" i="7"/>
  <c r="AR413" i="7"/>
  <c r="AZ413" i="7"/>
  <c r="AV414" i="7"/>
  <c r="AR415" i="7"/>
  <c r="AZ415" i="7"/>
  <c r="AV416" i="7"/>
  <c r="AR417" i="7"/>
  <c r="AZ417" i="7"/>
  <c r="AV418" i="7"/>
  <c r="AR419" i="7"/>
  <c r="AZ419" i="7"/>
  <c r="AV420" i="7"/>
  <c r="AR421" i="7"/>
  <c r="AZ421" i="7"/>
  <c r="AV422" i="7"/>
  <c r="AR423" i="7"/>
  <c r="AZ423" i="7"/>
  <c r="AV424" i="7"/>
  <c r="AR425" i="7"/>
  <c r="AZ425" i="7"/>
  <c r="AV426" i="7"/>
  <c r="AR427" i="7"/>
  <c r="AZ427" i="7"/>
  <c r="AV428" i="7"/>
  <c r="AR429" i="7"/>
  <c r="AZ429" i="7"/>
  <c r="AV430" i="7"/>
  <c r="AR431" i="7"/>
  <c r="AZ431" i="7"/>
  <c r="AV432" i="7"/>
  <c r="AR433" i="7"/>
  <c r="AZ433" i="7"/>
  <c r="AV434" i="7"/>
  <c r="AR435" i="7"/>
  <c r="AZ435" i="7"/>
  <c r="AV436" i="7"/>
  <c r="AR437" i="7"/>
  <c r="AZ437" i="7"/>
  <c r="AV438" i="7"/>
  <c r="AR439" i="7"/>
  <c r="AZ439" i="7"/>
  <c r="AV440" i="7"/>
  <c r="AR441" i="7"/>
  <c r="AZ441" i="7"/>
  <c r="AV442" i="7"/>
  <c r="AR443" i="7"/>
  <c r="AZ443" i="7"/>
  <c r="AV444" i="7"/>
  <c r="AR445" i="7"/>
  <c r="AZ445" i="7"/>
  <c r="BJ427" i="7"/>
  <c r="BI449" i="7"/>
  <c r="BE465" i="7"/>
  <c r="BI479" i="7"/>
  <c r="BJ9" i="7"/>
  <c r="BM23" i="7"/>
  <c r="AR40" i="7"/>
  <c r="AS54" i="7"/>
  <c r="AV68" i="7"/>
  <c r="AZ82" i="7"/>
  <c r="AZ92" i="7"/>
  <c r="AR100" i="7"/>
  <c r="AS107" i="7"/>
  <c r="BB112" i="7"/>
  <c r="AT118" i="7"/>
  <c r="AX123" i="7"/>
  <c r="AT128" i="7"/>
  <c r="BB130" i="7"/>
  <c r="AX133" i="7"/>
  <c r="AT136" i="7"/>
  <c r="BB138" i="7"/>
  <c r="AX141" i="7"/>
  <c r="AT144" i="7"/>
  <c r="BB146" i="7"/>
  <c r="AX149" i="7"/>
  <c r="AT152" i="7"/>
  <c r="BB154" i="7"/>
  <c r="AX157" i="7"/>
  <c r="AT160" i="7"/>
  <c r="BB162" i="7"/>
  <c r="AX165" i="7"/>
  <c r="AT168" i="7"/>
  <c r="BB170" i="7"/>
  <c r="AX173" i="7"/>
  <c r="AT176" i="7"/>
  <c r="BB178" i="7"/>
  <c r="AX181" i="7"/>
  <c r="AT184" i="7"/>
  <c r="BB186" i="7"/>
  <c r="AX189" i="7"/>
  <c r="AT192" i="7"/>
  <c r="BB194" i="7"/>
  <c r="AX197" i="7"/>
  <c r="AT200" i="7"/>
  <c r="BB202" i="7"/>
  <c r="AX205" i="7"/>
  <c r="AT208" i="7"/>
  <c r="BB210" i="7"/>
  <c r="AX213" i="7"/>
  <c r="AT216" i="7"/>
  <c r="BB218" i="7"/>
  <c r="AX221" i="7"/>
  <c r="AT224" i="7"/>
  <c r="AS226" i="7"/>
  <c r="BA227" i="7"/>
  <c r="AX229" i="7"/>
  <c r="AW231" i="7"/>
  <c r="AS233" i="7"/>
  <c r="BB234" i="7"/>
  <c r="BA236" i="7"/>
  <c r="AS238" i="7"/>
  <c r="AW239" i="7"/>
  <c r="BA240" i="7"/>
  <c r="AS242" i="7"/>
  <c r="AW243" i="7"/>
  <c r="BA244" i="7"/>
  <c r="AS246" i="7"/>
  <c r="AW247" i="7"/>
  <c r="BA248" i="7"/>
  <c r="AS250" i="7"/>
  <c r="AW251" i="7"/>
  <c r="BA252" i="7"/>
  <c r="AS254" i="7"/>
  <c r="AW255" i="7"/>
  <c r="AY256" i="7"/>
  <c r="AZ257" i="7"/>
  <c r="BA258" i="7"/>
  <c r="BA259" i="7"/>
  <c r="BB260" i="7"/>
  <c r="AQ262" i="7"/>
  <c r="AR263" i="7"/>
  <c r="AS264" i="7"/>
  <c r="AS265" i="7"/>
  <c r="AT266" i="7"/>
  <c r="AU267" i="7"/>
  <c r="AV268" i="7"/>
  <c r="AW269" i="7"/>
  <c r="AW270" i="7"/>
  <c r="AS271" i="7"/>
  <c r="BA271" i="7"/>
  <c r="AW272" i="7"/>
  <c r="AS273" i="7"/>
  <c r="BA273" i="7"/>
  <c r="AW274" i="7"/>
  <c r="AS275" i="7"/>
  <c r="BA275" i="7"/>
  <c r="AW276" i="7"/>
  <c r="AS277" i="7"/>
  <c r="BA277" i="7"/>
  <c r="AW278" i="7"/>
  <c r="AS279" i="7"/>
  <c r="BA279" i="7"/>
  <c r="AW280" i="7"/>
  <c r="AS281" i="7"/>
  <c r="BA281" i="7"/>
  <c r="AW282" i="7"/>
  <c r="AS283" i="7"/>
  <c r="BA283" i="7"/>
  <c r="AW284" i="7"/>
  <c r="AS285" i="7"/>
  <c r="BA285" i="7"/>
  <c r="AW286" i="7"/>
  <c r="AS287" i="7"/>
  <c r="BA287" i="7"/>
  <c r="AW288" i="7"/>
  <c r="AS289" i="7"/>
  <c r="BA289" i="7"/>
  <c r="AW290" i="7"/>
  <c r="AS291" i="7"/>
  <c r="BA291" i="7"/>
  <c r="AW292" i="7"/>
  <c r="AS293" i="7"/>
  <c r="BA293" i="7"/>
  <c r="AW294" i="7"/>
  <c r="AS295" i="7"/>
  <c r="BA295" i="7"/>
  <c r="AW296" i="7"/>
  <c r="AS297" i="7"/>
  <c r="BA297" i="7"/>
  <c r="AW298" i="7"/>
  <c r="AS299" i="7"/>
  <c r="BA299" i="7"/>
  <c r="AW300" i="7"/>
  <c r="AS301" i="7"/>
  <c r="BA301" i="7"/>
  <c r="AW302" i="7"/>
  <c r="AS303" i="7"/>
  <c r="BA303" i="7"/>
  <c r="AW304" i="7"/>
  <c r="AS305" i="7"/>
  <c r="BA305" i="7"/>
  <c r="AW306" i="7"/>
  <c r="AS307" i="7"/>
  <c r="BA307" i="7"/>
  <c r="AW308" i="7"/>
  <c r="AS309" i="7"/>
  <c r="BA309" i="7"/>
  <c r="AW310" i="7"/>
  <c r="AS311" i="7"/>
  <c r="BA311" i="7"/>
  <c r="AW312" i="7"/>
  <c r="AS313" i="7"/>
  <c r="BA313" i="7"/>
  <c r="AW314" i="7"/>
  <c r="AS315" i="7"/>
  <c r="BA315" i="7"/>
  <c r="AW316" i="7"/>
  <c r="AS317" i="7"/>
  <c r="BA317" i="7"/>
  <c r="AW318" i="7"/>
  <c r="AS319" i="7"/>
  <c r="BA319" i="7"/>
  <c r="AW320" i="7"/>
  <c r="AS321" i="7"/>
  <c r="BA321" i="7"/>
  <c r="AW322" i="7"/>
  <c r="AS323" i="7"/>
  <c r="BA323" i="7"/>
  <c r="AW324" i="7"/>
  <c r="AS325" i="7"/>
  <c r="BA325" i="7"/>
  <c r="AW326" i="7"/>
  <c r="AS327" i="7"/>
  <c r="BA327" i="7"/>
  <c r="AW328" i="7"/>
  <c r="AS329" i="7"/>
  <c r="BA329" i="7"/>
  <c r="AW330" i="7"/>
  <c r="AS331" i="7"/>
  <c r="BA331" i="7"/>
  <c r="AW332" i="7"/>
  <c r="AS333" i="7"/>
  <c r="BA333" i="7"/>
  <c r="AW334" i="7"/>
  <c r="AS335" i="7"/>
  <c r="BA335" i="7"/>
  <c r="AW336" i="7"/>
  <c r="AS337" i="7"/>
  <c r="BA337" i="7"/>
  <c r="AW338" i="7"/>
  <c r="AS339" i="7"/>
  <c r="BA339" i="7"/>
  <c r="AW340" i="7"/>
  <c r="AS341" i="7"/>
  <c r="BA341" i="7"/>
  <c r="AW342" i="7"/>
  <c r="AS343" i="7"/>
  <c r="BA343" i="7"/>
  <c r="AW344" i="7"/>
  <c r="AS345" i="7"/>
  <c r="BA345" i="7"/>
  <c r="AW346" i="7"/>
  <c r="AS347" i="7"/>
  <c r="BA347" i="7"/>
  <c r="AW348" i="7"/>
  <c r="AS349" i="7"/>
  <c r="BA349" i="7"/>
  <c r="AW350" i="7"/>
  <c r="AS351" i="7"/>
  <c r="BA351" i="7"/>
  <c r="AW352" i="7"/>
  <c r="AS353" i="7"/>
  <c r="BA353" i="7"/>
  <c r="AW354" i="7"/>
  <c r="AS355" i="7"/>
  <c r="BA355" i="7"/>
  <c r="AW356" i="7"/>
  <c r="AS357" i="7"/>
  <c r="BA357" i="7"/>
  <c r="AW358" i="7"/>
  <c r="AS359" i="7"/>
  <c r="BA359" i="7"/>
  <c r="AW360" i="7"/>
  <c r="AS361" i="7"/>
  <c r="BA361" i="7"/>
  <c r="AW362" i="7"/>
  <c r="AS363" i="7"/>
  <c r="BA363" i="7"/>
  <c r="AW364" i="7"/>
  <c r="AS365" i="7"/>
  <c r="BA365" i="7"/>
  <c r="AW366" i="7"/>
  <c r="AS367" i="7"/>
  <c r="BA367" i="7"/>
  <c r="AW368" i="7"/>
  <c r="AS369" i="7"/>
  <c r="BA369" i="7"/>
  <c r="AW370" i="7"/>
  <c r="AS371" i="7"/>
  <c r="BA371" i="7"/>
  <c r="AW372" i="7"/>
  <c r="AS373" i="7"/>
  <c r="BA373" i="7"/>
  <c r="AW374" i="7"/>
  <c r="AS375" i="7"/>
  <c r="BA375" i="7"/>
  <c r="AW376" i="7"/>
  <c r="AS377" i="7"/>
  <c r="BA377" i="7"/>
  <c r="AW378" i="7"/>
  <c r="AS379" i="7"/>
  <c r="BA379" i="7"/>
  <c r="AW380" i="7"/>
  <c r="AS381" i="7"/>
  <c r="BA381" i="7"/>
  <c r="AW382" i="7"/>
  <c r="AS383" i="7"/>
  <c r="BA383" i="7"/>
  <c r="AW384" i="7"/>
  <c r="AS385" i="7"/>
  <c r="BA385" i="7"/>
  <c r="AW386" i="7"/>
  <c r="AS387" i="7"/>
  <c r="BA387" i="7"/>
  <c r="AW388" i="7"/>
  <c r="AS389" i="7"/>
  <c r="BA389" i="7"/>
  <c r="AW390" i="7"/>
  <c r="AS391" i="7"/>
  <c r="BA391" i="7"/>
  <c r="AW392" i="7"/>
  <c r="AS393" i="7"/>
  <c r="BA393" i="7"/>
  <c r="AW394" i="7"/>
  <c r="AS395" i="7"/>
  <c r="BA395" i="7"/>
  <c r="AW396" i="7"/>
  <c r="AS397" i="7"/>
  <c r="BA397" i="7"/>
  <c r="AW398" i="7"/>
  <c r="AS399" i="7"/>
  <c r="BA399" i="7"/>
  <c r="AW400" i="7"/>
  <c r="AS401" i="7"/>
  <c r="BA401" i="7"/>
  <c r="AW402" i="7"/>
  <c r="AS403" i="7"/>
  <c r="BA403" i="7"/>
  <c r="AW404" i="7"/>
  <c r="AS405" i="7"/>
  <c r="BA405" i="7"/>
  <c r="AW406" i="7"/>
  <c r="AS407" i="7"/>
  <c r="BA407" i="7"/>
  <c r="AW408" i="7"/>
  <c r="AS409" i="7"/>
  <c r="BA409" i="7"/>
  <c r="AW410" i="7"/>
  <c r="AS411" i="7"/>
  <c r="BA411" i="7"/>
  <c r="AW412" i="7"/>
  <c r="AS413" i="7"/>
  <c r="BA413" i="7"/>
  <c r="AW414" i="7"/>
  <c r="AS415" i="7"/>
  <c r="BA415" i="7"/>
  <c r="AW416" i="7"/>
  <c r="AS417" i="7"/>
  <c r="BA417" i="7"/>
  <c r="AW418" i="7"/>
  <c r="AS419" i="7"/>
  <c r="BA419" i="7"/>
  <c r="AW420" i="7"/>
  <c r="AS421" i="7"/>
  <c r="BA421" i="7"/>
  <c r="AW422" i="7"/>
  <c r="AS423" i="7"/>
  <c r="BA423" i="7"/>
  <c r="AW424" i="7"/>
  <c r="AS425" i="7"/>
  <c r="BA425" i="7"/>
  <c r="AW426" i="7"/>
  <c r="AS427" i="7"/>
  <c r="BA427" i="7"/>
  <c r="AW428" i="7"/>
  <c r="AS429" i="7"/>
  <c r="BA429" i="7"/>
  <c r="AW430" i="7"/>
  <c r="AS431" i="7"/>
  <c r="BA431" i="7"/>
  <c r="AW432" i="7"/>
  <c r="AS433" i="7"/>
  <c r="BA433" i="7"/>
  <c r="AW434" i="7"/>
  <c r="AS435" i="7"/>
  <c r="BA435" i="7"/>
  <c r="AW436" i="7"/>
  <c r="AS437" i="7"/>
  <c r="BA437" i="7"/>
  <c r="AW438" i="7"/>
  <c r="AS439" i="7"/>
  <c r="BA439" i="7"/>
  <c r="AW440" i="7"/>
  <c r="AS441" i="7"/>
  <c r="BA441" i="7"/>
  <c r="AW442" i="7"/>
  <c r="AS443" i="7"/>
  <c r="BA443" i="7"/>
  <c r="AW444" i="7"/>
  <c r="AS445" i="7"/>
  <c r="BA445" i="7"/>
  <c r="AW446" i="7"/>
  <c r="AS447" i="7"/>
  <c r="BA447" i="7"/>
  <c r="AW448" i="7"/>
  <c r="AS449" i="7"/>
  <c r="BA449" i="7"/>
  <c r="AW450" i="7"/>
  <c r="AS451" i="7"/>
  <c r="BA451" i="7"/>
  <c r="AW452" i="7"/>
  <c r="AS453" i="7"/>
  <c r="BA453" i="7"/>
  <c r="AW454" i="7"/>
  <c r="AS455" i="7"/>
  <c r="BA455" i="7"/>
  <c r="AW456" i="7"/>
  <c r="AS457" i="7"/>
  <c r="BA457" i="7"/>
  <c r="AW458" i="7"/>
  <c r="AS459" i="7"/>
  <c r="BA459" i="7"/>
  <c r="AW460" i="7"/>
  <c r="AS461" i="7"/>
  <c r="BA461" i="7"/>
  <c r="AW462" i="7"/>
  <c r="AS463" i="7"/>
  <c r="BA463" i="7"/>
  <c r="AW464" i="7"/>
  <c r="AS465" i="7"/>
  <c r="BA465" i="7"/>
  <c r="AW466" i="7"/>
  <c r="AS467" i="7"/>
  <c r="BA467" i="7"/>
  <c r="AW468" i="7"/>
  <c r="AS469" i="7"/>
  <c r="BA469" i="7"/>
  <c r="AW470" i="7"/>
  <c r="AS471" i="7"/>
  <c r="BA471" i="7"/>
  <c r="AW472" i="7"/>
  <c r="AS473" i="7"/>
  <c r="BA473" i="7"/>
  <c r="AW474" i="7"/>
  <c r="AS475" i="7"/>
  <c r="BA475" i="7"/>
  <c r="AW476" i="7"/>
  <c r="AS477" i="7"/>
  <c r="BA477" i="7"/>
  <c r="AW478" i="7"/>
  <c r="AS479" i="7"/>
  <c r="BA479" i="7"/>
  <c r="AW480" i="7"/>
  <c r="AS481" i="7"/>
  <c r="BA481" i="7"/>
  <c r="AW482" i="7"/>
  <c r="AS483" i="7"/>
  <c r="BA483" i="7"/>
  <c r="AW484" i="7"/>
  <c r="AS485" i="7"/>
  <c r="BA485" i="7"/>
  <c r="AW486" i="7"/>
  <c r="AS487" i="7"/>
  <c r="BA487" i="7"/>
  <c r="AW488" i="7"/>
  <c r="AS489" i="7"/>
  <c r="BA489" i="7"/>
  <c r="AW490" i="7"/>
  <c r="AS7" i="7"/>
  <c r="BA7" i="7"/>
  <c r="AW8" i="7"/>
  <c r="BM430" i="7"/>
  <c r="BE452" i="7"/>
  <c r="BN466" i="7"/>
  <c r="BE481" i="7"/>
  <c r="BI11" i="7"/>
  <c r="BK6" i="7"/>
  <c r="AZ41" i="7"/>
  <c r="AR56" i="7"/>
  <c r="AS70" i="7"/>
  <c r="AR84" i="7"/>
  <c r="AZ93" i="7"/>
  <c r="AQ101" i="7"/>
  <c r="AR108" i="7"/>
  <c r="AX113" i="7"/>
  <c r="BB118" i="7"/>
  <c r="AT124" i="7"/>
  <c r="AW128" i="7"/>
  <c r="AS131" i="7"/>
  <c r="BA133" i="7"/>
  <c r="AW136" i="7"/>
  <c r="AS139" i="7"/>
  <c r="BA141" i="7"/>
  <c r="AW144" i="7"/>
  <c r="AS147" i="7"/>
  <c r="BA149" i="7"/>
  <c r="AW152" i="7"/>
  <c r="AS155" i="7"/>
  <c r="BA157" i="7"/>
  <c r="AW160" i="7"/>
  <c r="AS163" i="7"/>
  <c r="BA165" i="7"/>
  <c r="AW168" i="7"/>
  <c r="AS171" i="7"/>
  <c r="BA173" i="7"/>
  <c r="AW176" i="7"/>
  <c r="AS179" i="7"/>
  <c r="BA181" i="7"/>
  <c r="AW184" i="7"/>
  <c r="AS187" i="7"/>
  <c r="BA189" i="7"/>
  <c r="AW192" i="7"/>
  <c r="AS195" i="7"/>
  <c r="BA197" i="7"/>
  <c r="AW200" i="7"/>
  <c r="AS203" i="7"/>
  <c r="BA205" i="7"/>
  <c r="AW208" i="7"/>
  <c r="AS211" i="7"/>
  <c r="BA213" i="7"/>
  <c r="AW216" i="7"/>
  <c r="AS219" i="7"/>
  <c r="BA221" i="7"/>
  <c r="AW224" i="7"/>
  <c r="AT226" i="7"/>
  <c r="AS228" i="7"/>
  <c r="BA229" i="7"/>
  <c r="AX231" i="7"/>
  <c r="AW233" i="7"/>
  <c r="AS235" i="7"/>
  <c r="BB236" i="7"/>
  <c r="AT238" i="7"/>
  <c r="AX239" i="7"/>
  <c r="BB240" i="7"/>
  <c r="AT242" i="7"/>
  <c r="AX243" i="7"/>
  <c r="BB244" i="7"/>
  <c r="AT246" i="7"/>
  <c r="AX247" i="7"/>
  <c r="BB248" i="7"/>
  <c r="AT250" i="7"/>
  <c r="AX251" i="7"/>
  <c r="BB252" i="7"/>
  <c r="AT254" i="7"/>
  <c r="AX255" i="7"/>
  <c r="BA256" i="7"/>
  <c r="BA257" i="7"/>
  <c r="BB258" i="7"/>
  <c r="AQ260" i="7"/>
  <c r="AR261" i="7"/>
  <c r="AS262" i="7"/>
  <c r="AS263" i="7"/>
  <c r="AT264" i="7"/>
  <c r="AU265" i="7"/>
  <c r="AV266" i="7"/>
  <c r="AW267" i="7"/>
  <c r="AW268" i="7"/>
  <c r="AX269" i="7"/>
  <c r="AX270" i="7"/>
  <c r="AT271" i="7"/>
  <c r="BB271" i="7"/>
  <c r="AX272" i="7"/>
  <c r="AT273" i="7"/>
  <c r="BB273" i="7"/>
  <c r="AX274" i="7"/>
  <c r="AT275" i="7"/>
  <c r="BB275" i="7"/>
  <c r="AX276" i="7"/>
  <c r="AT277" i="7"/>
  <c r="BB277" i="7"/>
  <c r="AX278" i="7"/>
  <c r="AT279" i="7"/>
  <c r="BB279" i="7"/>
  <c r="AX280" i="7"/>
  <c r="AT281" i="7"/>
  <c r="BB281" i="7"/>
  <c r="AX282" i="7"/>
  <c r="AT283" i="7"/>
  <c r="BB283" i="7"/>
  <c r="AX284" i="7"/>
  <c r="AT285" i="7"/>
  <c r="BB285" i="7"/>
  <c r="AX286" i="7"/>
  <c r="AT287" i="7"/>
  <c r="BB287" i="7"/>
  <c r="AX288" i="7"/>
  <c r="AT289" i="7"/>
  <c r="BB289" i="7"/>
  <c r="AX290" i="7"/>
  <c r="AT291" i="7"/>
  <c r="BB291" i="7"/>
  <c r="AX292" i="7"/>
  <c r="AT293" i="7"/>
  <c r="BB293" i="7"/>
  <c r="AX294" i="7"/>
  <c r="AT295" i="7"/>
  <c r="BB295" i="7"/>
  <c r="AX296" i="7"/>
  <c r="AT297" i="7"/>
  <c r="BB297" i="7"/>
  <c r="AX298" i="7"/>
  <c r="AT299" i="7"/>
  <c r="BB299" i="7"/>
  <c r="AX300" i="7"/>
  <c r="AT301" i="7"/>
  <c r="BB301" i="7"/>
  <c r="AX302" i="7"/>
  <c r="AT303" i="7"/>
  <c r="BB303" i="7"/>
  <c r="AX304" i="7"/>
  <c r="AT305" i="7"/>
  <c r="BB305" i="7"/>
  <c r="AX306" i="7"/>
  <c r="AT307" i="7"/>
  <c r="BB307" i="7"/>
  <c r="AX308" i="7"/>
  <c r="AT309" i="7"/>
  <c r="BB309" i="7"/>
  <c r="AX310" i="7"/>
  <c r="AT311" i="7"/>
  <c r="BB311" i="7"/>
  <c r="AX312" i="7"/>
  <c r="AT313" i="7"/>
  <c r="BB313" i="7"/>
  <c r="AX314" i="7"/>
  <c r="AT315" i="7"/>
  <c r="BB315" i="7"/>
  <c r="AX316" i="7"/>
  <c r="AT317" i="7"/>
  <c r="BB317" i="7"/>
  <c r="AX318" i="7"/>
  <c r="AT319" i="7"/>
  <c r="BB319" i="7"/>
  <c r="AX320" i="7"/>
  <c r="AT321" i="7"/>
  <c r="BB321" i="7"/>
  <c r="AX322" i="7"/>
  <c r="AT323" i="7"/>
  <c r="BB323" i="7"/>
  <c r="AX324" i="7"/>
  <c r="AT325" i="7"/>
  <c r="BB325" i="7"/>
  <c r="AX326" i="7"/>
  <c r="AT327" i="7"/>
  <c r="BB327" i="7"/>
  <c r="AX328" i="7"/>
  <c r="AT329" i="7"/>
  <c r="BB329" i="7"/>
  <c r="AX330" i="7"/>
  <c r="AT331" i="7"/>
  <c r="BB331" i="7"/>
  <c r="AX332" i="7"/>
  <c r="AT333" i="7"/>
  <c r="BB333" i="7"/>
  <c r="AX334" i="7"/>
  <c r="AT335" i="7"/>
  <c r="BB335" i="7"/>
  <c r="AX336" i="7"/>
  <c r="AT337" i="7"/>
  <c r="BB337" i="7"/>
  <c r="AX338" i="7"/>
  <c r="AT339" i="7"/>
  <c r="BB339" i="7"/>
  <c r="AX340" i="7"/>
  <c r="AT341" i="7"/>
  <c r="BB341" i="7"/>
  <c r="AX342" i="7"/>
  <c r="AT343" i="7"/>
  <c r="BB343" i="7"/>
  <c r="AX344" i="7"/>
  <c r="AT345" i="7"/>
  <c r="BB345" i="7"/>
  <c r="AX346" i="7"/>
  <c r="AT347" i="7"/>
  <c r="BB347" i="7"/>
  <c r="AX348" i="7"/>
  <c r="AT349" i="7"/>
  <c r="BB349" i="7"/>
  <c r="AX350" i="7"/>
  <c r="AT351" i="7"/>
  <c r="BB351" i="7"/>
  <c r="AX352" i="7"/>
  <c r="AT353" i="7"/>
  <c r="BB353" i="7"/>
  <c r="AX354" i="7"/>
  <c r="AT355" i="7"/>
  <c r="BB355" i="7"/>
  <c r="AX356" i="7"/>
  <c r="AT357" i="7"/>
  <c r="BB357" i="7"/>
  <c r="AX358" i="7"/>
  <c r="AT359" i="7"/>
  <c r="BB359" i="7"/>
  <c r="AX360" i="7"/>
  <c r="AT361" i="7"/>
  <c r="BB361" i="7"/>
  <c r="AX362" i="7"/>
  <c r="AT363" i="7"/>
  <c r="BB363" i="7"/>
  <c r="AX364" i="7"/>
  <c r="AT365" i="7"/>
  <c r="BB365" i="7"/>
  <c r="AX366" i="7"/>
  <c r="AT367" i="7"/>
  <c r="BB367" i="7"/>
  <c r="AX368" i="7"/>
  <c r="AT369" i="7"/>
  <c r="BB369" i="7"/>
  <c r="AX370" i="7"/>
  <c r="AT371" i="7"/>
  <c r="BB371" i="7"/>
  <c r="AX372" i="7"/>
  <c r="AT373" i="7"/>
  <c r="BB373" i="7"/>
  <c r="AX374" i="7"/>
  <c r="AT375" i="7"/>
  <c r="BB375" i="7"/>
  <c r="AX376" i="7"/>
  <c r="AT377" i="7"/>
  <c r="BB377" i="7"/>
  <c r="AX378" i="7"/>
  <c r="AT379" i="7"/>
  <c r="BB379" i="7"/>
  <c r="AX380" i="7"/>
  <c r="AT381" i="7"/>
  <c r="BB381" i="7"/>
  <c r="AX382" i="7"/>
  <c r="AT383" i="7"/>
  <c r="BB383" i="7"/>
  <c r="AX384" i="7"/>
  <c r="AT385" i="7"/>
  <c r="BB385" i="7"/>
  <c r="AX386" i="7"/>
  <c r="AT387" i="7"/>
  <c r="BB387" i="7"/>
  <c r="AX388" i="7"/>
  <c r="AT389" i="7"/>
  <c r="BB389" i="7"/>
  <c r="AX390" i="7"/>
  <c r="AT391" i="7"/>
  <c r="BB391" i="7"/>
  <c r="AX392" i="7"/>
  <c r="AT393" i="7"/>
  <c r="BB393" i="7"/>
  <c r="AX394" i="7"/>
  <c r="AT395" i="7"/>
  <c r="BB395" i="7"/>
  <c r="AX396" i="7"/>
  <c r="AT397" i="7"/>
  <c r="BB397" i="7"/>
  <c r="AX398" i="7"/>
  <c r="AT399" i="7"/>
  <c r="BB399" i="7"/>
  <c r="AX400" i="7"/>
  <c r="AT401" i="7"/>
  <c r="BB401" i="7"/>
  <c r="AX402" i="7"/>
  <c r="AT403" i="7"/>
  <c r="BB403" i="7"/>
  <c r="AX404" i="7"/>
  <c r="AT405" i="7"/>
  <c r="BB405" i="7"/>
  <c r="AX406" i="7"/>
  <c r="AT407" i="7"/>
  <c r="BB407" i="7"/>
  <c r="AX408" i="7"/>
  <c r="AT409" i="7"/>
  <c r="BB409" i="7"/>
  <c r="AX410" i="7"/>
  <c r="AT411" i="7"/>
  <c r="BB411" i="7"/>
  <c r="AX412" i="7"/>
  <c r="AT413" i="7"/>
  <c r="BB413" i="7"/>
  <c r="AX414" i="7"/>
  <c r="AT415" i="7"/>
  <c r="BB415" i="7"/>
  <c r="AX416" i="7"/>
  <c r="AT417" i="7"/>
  <c r="BB417" i="7"/>
  <c r="AX418" i="7"/>
  <c r="AT419" i="7"/>
  <c r="BB419" i="7"/>
  <c r="AX420" i="7"/>
  <c r="AT421" i="7"/>
  <c r="BB421" i="7"/>
  <c r="AX422" i="7"/>
  <c r="AT423" i="7"/>
  <c r="BB423" i="7"/>
  <c r="AX424" i="7"/>
  <c r="AT425" i="7"/>
  <c r="BB425" i="7"/>
  <c r="AX426" i="7"/>
  <c r="AT427" i="7"/>
  <c r="BB427" i="7"/>
  <c r="AX428" i="7"/>
  <c r="AT429" i="7"/>
  <c r="BB429" i="7"/>
  <c r="AX430" i="7"/>
  <c r="AT431" i="7"/>
  <c r="BB431" i="7"/>
  <c r="AX432" i="7"/>
  <c r="AT433" i="7"/>
  <c r="BB433" i="7"/>
  <c r="AX434" i="7"/>
  <c r="AT435" i="7"/>
  <c r="BB435" i="7"/>
  <c r="AX436" i="7"/>
  <c r="AT437" i="7"/>
  <c r="BB437" i="7"/>
  <c r="AX438" i="7"/>
  <c r="AT439" i="7"/>
  <c r="BI433" i="7"/>
  <c r="BI454" i="7"/>
  <c r="BM468" i="7"/>
  <c r="BN482" i="7"/>
  <c r="BE13" i="7"/>
  <c r="AV29" i="7"/>
  <c r="AW43" i="7"/>
  <c r="AZ57" i="7"/>
  <c r="AR72" i="7"/>
  <c r="AV85" i="7"/>
  <c r="AZ94" i="7"/>
  <c r="BA101" i="7"/>
  <c r="BB108" i="7"/>
  <c r="AT114" i="7"/>
  <c r="AX119" i="7"/>
  <c r="BB124" i="7"/>
  <c r="BB128" i="7"/>
  <c r="AX131" i="7"/>
  <c r="AT134" i="7"/>
  <c r="BB136" i="7"/>
  <c r="AX139" i="7"/>
  <c r="AT142" i="7"/>
  <c r="BB144" i="7"/>
  <c r="AX147" i="7"/>
  <c r="AT150" i="7"/>
  <c r="BB152" i="7"/>
  <c r="AX155" i="7"/>
  <c r="AT158" i="7"/>
  <c r="BB160" i="7"/>
  <c r="AX163" i="7"/>
  <c r="AT166" i="7"/>
  <c r="BB168" i="7"/>
  <c r="AX171" i="7"/>
  <c r="AT174" i="7"/>
  <c r="BB176" i="7"/>
  <c r="AX179" i="7"/>
  <c r="AT182" i="7"/>
  <c r="BB184" i="7"/>
  <c r="AX187" i="7"/>
  <c r="AT190" i="7"/>
  <c r="BB192" i="7"/>
  <c r="AX195" i="7"/>
  <c r="AT198" i="7"/>
  <c r="BB200" i="7"/>
  <c r="AX203" i="7"/>
  <c r="AT206" i="7"/>
  <c r="BB208" i="7"/>
  <c r="AX211" i="7"/>
  <c r="AT214" i="7"/>
  <c r="BB216" i="7"/>
  <c r="AX219" i="7"/>
  <c r="AT222" i="7"/>
  <c r="BA224" i="7"/>
  <c r="AW226" i="7"/>
  <c r="AT228" i="7"/>
  <c r="AS230" i="7"/>
  <c r="BA231" i="7"/>
  <c r="AX233" i="7"/>
  <c r="AW235" i="7"/>
  <c r="AS237" i="7"/>
  <c r="AW238" i="7"/>
  <c r="BA239" i="7"/>
  <c r="AS241" i="7"/>
  <c r="AW242" i="7"/>
  <c r="BA243" i="7"/>
  <c r="AS245" i="7"/>
  <c r="AW246" i="7"/>
  <c r="BA247" i="7"/>
  <c r="AS249" i="7"/>
  <c r="AW250" i="7"/>
  <c r="BA251" i="7"/>
  <c r="AS253" i="7"/>
  <c r="AW254" i="7"/>
  <c r="BA255" i="7"/>
  <c r="BB256" i="7"/>
  <c r="AQ258" i="7"/>
  <c r="AR259" i="7"/>
  <c r="AS260" i="7"/>
  <c r="AS261" i="7"/>
  <c r="AT262" i="7"/>
  <c r="AU263" i="7"/>
  <c r="AV264" i="7"/>
  <c r="AW265" i="7"/>
  <c r="AW266" i="7"/>
  <c r="AX267" i="7"/>
  <c r="AY268" i="7"/>
  <c r="AZ269" i="7"/>
  <c r="AY270" i="7"/>
  <c r="AU271" i="7"/>
  <c r="AQ272" i="7"/>
  <c r="AY272" i="7"/>
  <c r="AU273" i="7"/>
  <c r="AQ274" i="7"/>
  <c r="AY274" i="7"/>
  <c r="AU275" i="7"/>
  <c r="AQ276" i="7"/>
  <c r="AY276" i="7"/>
  <c r="AU277" i="7"/>
  <c r="AQ278" i="7"/>
  <c r="AY278" i="7"/>
  <c r="AU279" i="7"/>
  <c r="AQ280" i="7"/>
  <c r="AY280" i="7"/>
  <c r="AU281" i="7"/>
  <c r="AQ282" i="7"/>
  <c r="AY282" i="7"/>
  <c r="AU283" i="7"/>
  <c r="AQ284" i="7"/>
  <c r="AY284" i="7"/>
  <c r="AU285" i="7"/>
  <c r="AQ286" i="7"/>
  <c r="AY286" i="7"/>
  <c r="AU287" i="7"/>
  <c r="AQ288" i="7"/>
  <c r="AY288" i="7"/>
  <c r="AU289" i="7"/>
  <c r="AQ290" i="7"/>
  <c r="AY290" i="7"/>
  <c r="AU291" i="7"/>
  <c r="AQ292" i="7"/>
  <c r="AY292" i="7"/>
  <c r="AU293" i="7"/>
  <c r="AQ294" i="7"/>
  <c r="AY294" i="7"/>
  <c r="AU295" i="7"/>
  <c r="AQ296" i="7"/>
  <c r="AY296" i="7"/>
  <c r="AU297" i="7"/>
  <c r="AQ298" i="7"/>
  <c r="AY298" i="7"/>
  <c r="AU299" i="7"/>
  <c r="AQ300" i="7"/>
  <c r="AY300" i="7"/>
  <c r="AU301" i="7"/>
  <c r="AQ302" i="7"/>
  <c r="AY302" i="7"/>
  <c r="AU303" i="7"/>
  <c r="AQ304" i="7"/>
  <c r="AY304" i="7"/>
  <c r="AU305" i="7"/>
  <c r="AQ306" i="7"/>
  <c r="AY306" i="7"/>
  <c r="AU307" i="7"/>
  <c r="AQ308" i="7"/>
  <c r="AY308" i="7"/>
  <c r="AU309" i="7"/>
  <c r="AQ310" i="7"/>
  <c r="AY310" i="7"/>
  <c r="AU311" i="7"/>
  <c r="AQ312" i="7"/>
  <c r="AY312" i="7"/>
  <c r="AU313" i="7"/>
  <c r="AQ314" i="7"/>
  <c r="AY314" i="7"/>
  <c r="AU315" i="7"/>
  <c r="AQ316" i="7"/>
  <c r="AY316" i="7"/>
  <c r="AU317" i="7"/>
  <c r="AQ318" i="7"/>
  <c r="AY318" i="7"/>
  <c r="AU319" i="7"/>
  <c r="AQ320" i="7"/>
  <c r="AY320" i="7"/>
  <c r="AU321" i="7"/>
  <c r="AQ322" i="7"/>
  <c r="AY322" i="7"/>
  <c r="AU323" i="7"/>
  <c r="AQ324" i="7"/>
  <c r="AY324" i="7"/>
  <c r="AU325" i="7"/>
  <c r="AQ326" i="7"/>
  <c r="AY326" i="7"/>
  <c r="AU327" i="7"/>
  <c r="AQ328" i="7"/>
  <c r="AY328" i="7"/>
  <c r="AU329" i="7"/>
  <c r="AQ330" i="7"/>
  <c r="AY330" i="7"/>
  <c r="AU331" i="7"/>
  <c r="AQ332" i="7"/>
  <c r="AY332" i="7"/>
  <c r="AU333" i="7"/>
  <c r="AQ334" i="7"/>
  <c r="AY334" i="7"/>
  <c r="AU335" i="7"/>
  <c r="AQ336" i="7"/>
  <c r="AY336" i="7"/>
  <c r="AU337" i="7"/>
  <c r="AQ338" i="7"/>
  <c r="AY338" i="7"/>
  <c r="AU339" i="7"/>
  <c r="AQ340" i="7"/>
  <c r="AY340" i="7"/>
  <c r="AU341" i="7"/>
  <c r="AQ342" i="7"/>
  <c r="AY342" i="7"/>
  <c r="AU343" i="7"/>
  <c r="AQ344" i="7"/>
  <c r="AY344" i="7"/>
  <c r="AU345" i="7"/>
  <c r="AQ346" i="7"/>
  <c r="AY346" i="7"/>
  <c r="AU347" i="7"/>
  <c r="AQ348" i="7"/>
  <c r="AY348" i="7"/>
  <c r="AU349" i="7"/>
  <c r="AQ350" i="7"/>
  <c r="AY350" i="7"/>
  <c r="AU351" i="7"/>
  <c r="AQ352" i="7"/>
  <c r="AY352" i="7"/>
  <c r="AU353" i="7"/>
  <c r="AQ354" i="7"/>
  <c r="AY354" i="7"/>
  <c r="AU355" i="7"/>
  <c r="AQ356" i="7"/>
  <c r="AY356" i="7"/>
  <c r="AU357" i="7"/>
  <c r="AQ358" i="7"/>
  <c r="AY358" i="7"/>
  <c r="AU359" i="7"/>
  <c r="AQ360" i="7"/>
  <c r="AY360" i="7"/>
  <c r="AU361" i="7"/>
  <c r="AQ362" i="7"/>
  <c r="AY362" i="7"/>
  <c r="AU363" i="7"/>
  <c r="AQ364" i="7"/>
  <c r="AY364" i="7"/>
  <c r="AU365" i="7"/>
  <c r="AQ366" i="7"/>
  <c r="AY366" i="7"/>
  <c r="AU367" i="7"/>
  <c r="AQ368" i="7"/>
  <c r="AY368" i="7"/>
  <c r="AU369" i="7"/>
  <c r="AQ370" i="7"/>
  <c r="AY370" i="7"/>
  <c r="AU371" i="7"/>
  <c r="AQ372" i="7"/>
  <c r="AY372" i="7"/>
  <c r="AU373" i="7"/>
  <c r="AQ374" i="7"/>
  <c r="AY374" i="7"/>
  <c r="AU375" i="7"/>
  <c r="AQ376" i="7"/>
  <c r="AY376" i="7"/>
  <c r="AU377" i="7"/>
  <c r="AQ378" i="7"/>
  <c r="AY378" i="7"/>
  <c r="AU379" i="7"/>
  <c r="AQ380" i="7"/>
  <c r="AY380" i="7"/>
  <c r="AU381" i="7"/>
  <c r="AQ382" i="7"/>
  <c r="AY382" i="7"/>
  <c r="AU383" i="7"/>
  <c r="AQ384" i="7"/>
  <c r="AY384" i="7"/>
  <c r="AU385" i="7"/>
  <c r="AQ386" i="7"/>
  <c r="AY386" i="7"/>
  <c r="AU387" i="7"/>
  <c r="AQ388" i="7"/>
  <c r="AY388" i="7"/>
  <c r="AU389" i="7"/>
  <c r="AQ390" i="7"/>
  <c r="AY390" i="7"/>
  <c r="AU391" i="7"/>
  <c r="AQ392" i="7"/>
  <c r="AY392" i="7"/>
  <c r="AU393" i="7"/>
  <c r="AQ394" i="7"/>
  <c r="AY394" i="7"/>
  <c r="AU395" i="7"/>
  <c r="AQ396" i="7"/>
  <c r="AY396" i="7"/>
  <c r="AU397" i="7"/>
  <c r="AQ398" i="7"/>
  <c r="AY398" i="7"/>
  <c r="AU399" i="7"/>
  <c r="AQ400" i="7"/>
  <c r="AY400" i="7"/>
  <c r="AU401" i="7"/>
  <c r="AQ402" i="7"/>
  <c r="AY402" i="7"/>
  <c r="AU403" i="7"/>
  <c r="AQ404" i="7"/>
  <c r="AY404" i="7"/>
  <c r="AU405" i="7"/>
  <c r="AQ406" i="7"/>
  <c r="AY406" i="7"/>
  <c r="AU407" i="7"/>
  <c r="AQ408" i="7"/>
  <c r="AY408" i="7"/>
  <c r="AU409" i="7"/>
  <c r="AQ410" i="7"/>
  <c r="AY410" i="7"/>
  <c r="AU411" i="7"/>
  <c r="AQ412" i="7"/>
  <c r="AY412" i="7"/>
  <c r="AU413" i="7"/>
  <c r="AQ414" i="7"/>
  <c r="AY414" i="7"/>
  <c r="AU415" i="7"/>
  <c r="AQ416" i="7"/>
  <c r="AY416" i="7"/>
  <c r="AU417" i="7"/>
  <c r="AQ418" i="7"/>
  <c r="AY418" i="7"/>
  <c r="AU419" i="7"/>
  <c r="AQ420" i="7"/>
  <c r="AY420" i="7"/>
  <c r="AU421" i="7"/>
  <c r="AQ422" i="7"/>
  <c r="AY422" i="7"/>
  <c r="AU423" i="7"/>
  <c r="AQ424" i="7"/>
  <c r="AY424" i="7"/>
  <c r="AU425" i="7"/>
  <c r="AQ426" i="7"/>
  <c r="AY426" i="7"/>
  <c r="AU427" i="7"/>
  <c r="AQ428" i="7"/>
  <c r="AY428" i="7"/>
  <c r="AU429" i="7"/>
  <c r="AQ430" i="7"/>
  <c r="AY430" i="7"/>
  <c r="AU431" i="7"/>
  <c r="AQ432" i="7"/>
  <c r="AY432" i="7"/>
  <c r="AU433" i="7"/>
  <c r="AQ434" i="7"/>
  <c r="AY434" i="7"/>
  <c r="AU435" i="7"/>
  <c r="AQ436" i="7"/>
  <c r="AY436" i="7"/>
  <c r="AU437" i="7"/>
  <c r="AQ438" i="7"/>
  <c r="AY438" i="7"/>
  <c r="AU439" i="7"/>
  <c r="AQ440" i="7"/>
  <c r="AY440" i="7"/>
  <c r="AU441" i="7"/>
  <c r="AQ442" i="7"/>
  <c r="AY442" i="7"/>
  <c r="AU443" i="7"/>
  <c r="AQ444" i="7"/>
  <c r="AY444" i="7"/>
  <c r="AU445" i="7"/>
  <c r="AQ446" i="7"/>
  <c r="AY446" i="7"/>
  <c r="AU447" i="7"/>
  <c r="AQ448" i="7"/>
  <c r="AY448" i="7"/>
  <c r="AU449" i="7"/>
  <c r="AQ450" i="7"/>
  <c r="AY450" i="7"/>
  <c r="AU451" i="7"/>
  <c r="AQ452" i="7"/>
  <c r="AY452" i="7"/>
  <c r="AU453" i="7"/>
  <c r="AQ454" i="7"/>
  <c r="AY454" i="7"/>
  <c r="AU455" i="7"/>
  <c r="AQ456" i="7"/>
  <c r="BE436" i="7"/>
  <c r="BF456" i="7"/>
  <c r="BI470" i="7"/>
  <c r="BM484" i="7"/>
  <c r="BN14" i="7"/>
  <c r="AR31" i="7"/>
  <c r="AV45" i="7"/>
  <c r="AW59" i="7"/>
  <c r="AZ73" i="7"/>
  <c r="AZ86" i="7"/>
  <c r="AY95" i="7"/>
  <c r="AZ102" i="7"/>
  <c r="AX109" i="7"/>
  <c r="BB114" i="7"/>
  <c r="AT120" i="7"/>
  <c r="AX125" i="7"/>
  <c r="AS129" i="7"/>
  <c r="BA131" i="7"/>
  <c r="AW134" i="7"/>
  <c r="AS137" i="7"/>
  <c r="BA139" i="7"/>
  <c r="AW142" i="7"/>
  <c r="AS145" i="7"/>
  <c r="BA147" i="7"/>
  <c r="AW150" i="7"/>
  <c r="AS153" i="7"/>
  <c r="BA155" i="7"/>
  <c r="AW158" i="7"/>
  <c r="AS161" i="7"/>
  <c r="BA163" i="7"/>
  <c r="AW166" i="7"/>
  <c r="AS169" i="7"/>
  <c r="BA171" i="7"/>
  <c r="AW174" i="7"/>
  <c r="AS177" i="7"/>
  <c r="BA179" i="7"/>
  <c r="AW182" i="7"/>
  <c r="AS185" i="7"/>
  <c r="BA187" i="7"/>
  <c r="AW190" i="7"/>
  <c r="AS193" i="7"/>
  <c r="BA195" i="7"/>
  <c r="AW198" i="7"/>
  <c r="AS201" i="7"/>
  <c r="BA203" i="7"/>
  <c r="AW206" i="7"/>
  <c r="AS209" i="7"/>
  <c r="BA211" i="7"/>
  <c r="AW214" i="7"/>
  <c r="AS217" i="7"/>
  <c r="BA219" i="7"/>
  <c r="AW222" i="7"/>
  <c r="BB224" i="7"/>
  <c r="BA226" i="7"/>
  <c r="AW228" i="7"/>
  <c r="AT230" i="7"/>
  <c r="AS232" i="7"/>
  <c r="BA233" i="7"/>
  <c r="AX235" i="7"/>
  <c r="AU237" i="7"/>
  <c r="AY238" i="7"/>
  <c r="AQ240" i="7"/>
  <c r="AU241" i="7"/>
  <c r="AY242" i="7"/>
  <c r="AQ244" i="7"/>
  <c r="AU245" i="7"/>
  <c r="AY246" i="7"/>
  <c r="AQ248" i="7"/>
  <c r="AU249" i="7"/>
  <c r="AY250" i="7"/>
  <c r="AQ252" i="7"/>
  <c r="AU253" i="7"/>
  <c r="AY254" i="7"/>
  <c r="AQ256" i="7"/>
  <c r="AR257" i="7"/>
  <c r="AS258" i="7"/>
  <c r="AS259" i="7"/>
  <c r="AT260" i="7"/>
  <c r="AU261" i="7"/>
  <c r="AV262" i="7"/>
  <c r="AW263" i="7"/>
  <c r="AW264" i="7"/>
  <c r="AX265" i="7"/>
  <c r="AY266" i="7"/>
  <c r="AZ267" i="7"/>
  <c r="BA268" i="7"/>
  <c r="BA269" i="7"/>
  <c r="AZ270" i="7"/>
  <c r="AV271" i="7"/>
  <c r="AR272" i="7"/>
  <c r="AZ272" i="7"/>
  <c r="AV273" i="7"/>
  <c r="AR274" i="7"/>
  <c r="AZ274" i="7"/>
  <c r="AV275" i="7"/>
  <c r="AR276" i="7"/>
  <c r="AZ276" i="7"/>
  <c r="AV277" i="7"/>
  <c r="AR278" i="7"/>
  <c r="AZ278" i="7"/>
  <c r="AV279" i="7"/>
  <c r="AR280" i="7"/>
  <c r="AZ280" i="7"/>
  <c r="AV281" i="7"/>
  <c r="AR282" i="7"/>
  <c r="AZ282" i="7"/>
  <c r="AV283" i="7"/>
  <c r="AR284" i="7"/>
  <c r="AZ284" i="7"/>
  <c r="AV285" i="7"/>
  <c r="AR286" i="7"/>
  <c r="AZ286" i="7"/>
  <c r="AV287" i="7"/>
  <c r="AR288" i="7"/>
  <c r="AZ288" i="7"/>
  <c r="AV289" i="7"/>
  <c r="AR290" i="7"/>
  <c r="AZ290" i="7"/>
  <c r="AV291" i="7"/>
  <c r="AR292" i="7"/>
  <c r="AZ292" i="7"/>
  <c r="AV293" i="7"/>
  <c r="AR294" i="7"/>
  <c r="AZ294" i="7"/>
  <c r="AV295" i="7"/>
  <c r="AR296" i="7"/>
  <c r="AZ296" i="7"/>
  <c r="AV297" i="7"/>
  <c r="AR298" i="7"/>
  <c r="AZ298" i="7"/>
  <c r="AV299" i="7"/>
  <c r="AR300" i="7"/>
  <c r="AZ300" i="7"/>
  <c r="AV301" i="7"/>
  <c r="AR302" i="7"/>
  <c r="AZ302" i="7"/>
  <c r="AV303" i="7"/>
  <c r="AR304" i="7"/>
  <c r="AZ304" i="7"/>
  <c r="AV305" i="7"/>
  <c r="AR306" i="7"/>
  <c r="AZ306" i="7"/>
  <c r="AV307" i="7"/>
  <c r="AR308" i="7"/>
  <c r="AZ308" i="7"/>
  <c r="AV309" i="7"/>
  <c r="AR310" i="7"/>
  <c r="AZ310" i="7"/>
  <c r="AV311" i="7"/>
  <c r="AR312" i="7"/>
  <c r="AZ312" i="7"/>
  <c r="AV313" i="7"/>
  <c r="AR314" i="7"/>
  <c r="AZ314" i="7"/>
  <c r="AV315" i="7"/>
  <c r="AR316" i="7"/>
  <c r="AZ316" i="7"/>
  <c r="AV317" i="7"/>
  <c r="AR318" i="7"/>
  <c r="AZ318" i="7"/>
  <c r="AV319" i="7"/>
  <c r="AR320" i="7"/>
  <c r="AZ320" i="7"/>
  <c r="AV321" i="7"/>
  <c r="AR322" i="7"/>
  <c r="AZ322" i="7"/>
  <c r="AV323" i="7"/>
  <c r="AR324" i="7"/>
  <c r="AZ324" i="7"/>
  <c r="AV325" i="7"/>
  <c r="AR326" i="7"/>
  <c r="AZ326" i="7"/>
  <c r="AV327" i="7"/>
  <c r="AR328" i="7"/>
  <c r="AZ328" i="7"/>
  <c r="AV329" i="7"/>
  <c r="AR330" i="7"/>
  <c r="AZ330" i="7"/>
  <c r="AV331" i="7"/>
  <c r="AR332" i="7"/>
  <c r="AZ332" i="7"/>
  <c r="AV333" i="7"/>
  <c r="AR334" i="7"/>
  <c r="AZ334" i="7"/>
  <c r="AV335" i="7"/>
  <c r="AR336" i="7"/>
  <c r="AZ336" i="7"/>
  <c r="AV337" i="7"/>
  <c r="AR338" i="7"/>
  <c r="AZ338" i="7"/>
  <c r="AV339" i="7"/>
  <c r="AR340" i="7"/>
  <c r="AZ340" i="7"/>
  <c r="AV341" i="7"/>
  <c r="AR342" i="7"/>
  <c r="AZ342" i="7"/>
  <c r="AV343" i="7"/>
  <c r="AR344" i="7"/>
  <c r="AZ344" i="7"/>
  <c r="AV345" i="7"/>
  <c r="AR346" i="7"/>
  <c r="AZ346" i="7"/>
  <c r="AV347" i="7"/>
  <c r="AR348" i="7"/>
  <c r="AZ348" i="7"/>
  <c r="AV349" i="7"/>
  <c r="AR350" i="7"/>
  <c r="AZ350" i="7"/>
  <c r="AV351" i="7"/>
  <c r="AR352" i="7"/>
  <c r="AZ352" i="7"/>
  <c r="AV353" i="7"/>
  <c r="AR354" i="7"/>
  <c r="AZ354" i="7"/>
  <c r="AV355" i="7"/>
  <c r="AR356" i="7"/>
  <c r="AZ356" i="7"/>
  <c r="AV357" i="7"/>
  <c r="AR358" i="7"/>
  <c r="AZ358" i="7"/>
  <c r="AV359" i="7"/>
  <c r="AR360" i="7"/>
  <c r="AZ360" i="7"/>
  <c r="AV361" i="7"/>
  <c r="AR362" i="7"/>
  <c r="AZ362" i="7"/>
  <c r="AV363" i="7"/>
  <c r="AR364" i="7"/>
  <c r="AZ364" i="7"/>
  <c r="AV365" i="7"/>
  <c r="AR366" i="7"/>
  <c r="AZ366" i="7"/>
  <c r="AV367" i="7"/>
  <c r="AR368" i="7"/>
  <c r="AZ368" i="7"/>
  <c r="AV369" i="7"/>
  <c r="AR370" i="7"/>
  <c r="AZ370" i="7"/>
  <c r="AV371" i="7"/>
  <c r="AR372" i="7"/>
  <c r="AZ372" i="7"/>
  <c r="AV373" i="7"/>
  <c r="AR374" i="7"/>
  <c r="AZ374" i="7"/>
  <c r="AV375" i="7"/>
  <c r="AR376" i="7"/>
  <c r="AZ376" i="7"/>
  <c r="AV377" i="7"/>
  <c r="AR378" i="7"/>
  <c r="AZ378" i="7"/>
  <c r="AV379" i="7"/>
  <c r="AR380" i="7"/>
  <c r="AZ380" i="7"/>
  <c r="AV381" i="7"/>
  <c r="AR382" i="7"/>
  <c r="AZ382" i="7"/>
  <c r="AV383" i="7"/>
  <c r="AR384" i="7"/>
  <c r="AZ384" i="7"/>
  <c r="AV385" i="7"/>
  <c r="AR386" i="7"/>
  <c r="AZ386" i="7"/>
  <c r="AV387" i="7"/>
  <c r="AR388" i="7"/>
  <c r="AZ388" i="7"/>
  <c r="AV389" i="7"/>
  <c r="AR390" i="7"/>
  <c r="AZ390" i="7"/>
  <c r="AV391" i="7"/>
  <c r="AR392" i="7"/>
  <c r="AZ392" i="7"/>
  <c r="AV393" i="7"/>
  <c r="AR394" i="7"/>
  <c r="AZ394" i="7"/>
  <c r="AV395" i="7"/>
  <c r="AR396" i="7"/>
  <c r="AZ396" i="7"/>
  <c r="AV397" i="7"/>
  <c r="AR398" i="7"/>
  <c r="AZ398" i="7"/>
  <c r="AV399" i="7"/>
  <c r="AR400" i="7"/>
  <c r="AZ400" i="7"/>
  <c r="AV401" i="7"/>
  <c r="AR402" i="7"/>
  <c r="AZ402" i="7"/>
  <c r="AV403" i="7"/>
  <c r="AR404" i="7"/>
  <c r="AZ404" i="7"/>
  <c r="AV405" i="7"/>
  <c r="AR406" i="7"/>
  <c r="AZ406" i="7"/>
  <c r="AV407" i="7"/>
  <c r="AR408" i="7"/>
  <c r="AZ408" i="7"/>
  <c r="AV409" i="7"/>
  <c r="AR410" i="7"/>
  <c r="AZ410" i="7"/>
  <c r="AV411" i="7"/>
  <c r="AR412" i="7"/>
  <c r="AZ412" i="7"/>
  <c r="AV413" i="7"/>
  <c r="AR414" i="7"/>
  <c r="AZ414" i="7"/>
  <c r="AV415" i="7"/>
  <c r="AR416" i="7"/>
  <c r="AZ416" i="7"/>
  <c r="AV417" i="7"/>
  <c r="AR418" i="7"/>
  <c r="AZ418" i="7"/>
  <c r="AV419" i="7"/>
  <c r="AR420" i="7"/>
  <c r="AZ420" i="7"/>
  <c r="AV421" i="7"/>
  <c r="AR422" i="7"/>
  <c r="AZ422" i="7"/>
  <c r="AV423" i="7"/>
  <c r="AR424" i="7"/>
  <c r="AZ424" i="7"/>
  <c r="AV425" i="7"/>
  <c r="AR426" i="7"/>
  <c r="AZ426" i="7"/>
  <c r="AV427" i="7"/>
  <c r="AR428" i="7"/>
  <c r="AZ428" i="7"/>
  <c r="AV429" i="7"/>
  <c r="AR430" i="7"/>
  <c r="AZ430" i="7"/>
  <c r="AV431" i="7"/>
  <c r="AR432" i="7"/>
  <c r="AZ432" i="7"/>
  <c r="AV433" i="7"/>
  <c r="AR434" i="7"/>
  <c r="AZ434" i="7"/>
  <c r="AV435" i="7"/>
  <c r="AR436" i="7"/>
  <c r="AZ436" i="7"/>
  <c r="AV437" i="7"/>
  <c r="AR438" i="7"/>
  <c r="AZ438" i="7"/>
  <c r="AV439" i="7"/>
  <c r="AR440" i="7"/>
  <c r="AZ440" i="7"/>
  <c r="AV441" i="7"/>
  <c r="AR442" i="7"/>
  <c r="AZ442" i="7"/>
  <c r="AV443" i="7"/>
  <c r="AR444" i="7"/>
  <c r="AZ444" i="7"/>
  <c r="AV445" i="7"/>
  <c r="AR446" i="7"/>
  <c r="AZ446" i="7"/>
  <c r="AV447" i="7"/>
  <c r="AR448" i="7"/>
  <c r="AZ448" i="7"/>
  <c r="AV449" i="7"/>
  <c r="AR450" i="7"/>
  <c r="AZ450" i="7"/>
  <c r="AV451" i="7"/>
  <c r="AR452" i="7"/>
  <c r="AZ452" i="7"/>
  <c r="AV453" i="7"/>
  <c r="AR454" i="7"/>
  <c r="AZ454" i="7"/>
  <c r="AV455" i="7"/>
  <c r="AR456" i="7"/>
  <c r="AZ456" i="7"/>
  <c r="AV457" i="7"/>
  <c r="AR458" i="7"/>
  <c r="AZ458" i="7"/>
  <c r="AV459" i="7"/>
  <c r="AR460" i="7"/>
  <c r="AZ460" i="7"/>
  <c r="AV461" i="7"/>
  <c r="AR462" i="7"/>
  <c r="AZ462" i="7"/>
  <c r="AV463" i="7"/>
  <c r="AR464" i="7"/>
  <c r="AZ464" i="7"/>
  <c r="AV465" i="7"/>
  <c r="AR466" i="7"/>
  <c r="AZ466" i="7"/>
  <c r="AV467" i="7"/>
  <c r="AR468" i="7"/>
  <c r="AZ468" i="7"/>
  <c r="AV469" i="7"/>
  <c r="AR470" i="7"/>
  <c r="AZ470" i="7"/>
  <c r="AV471" i="7"/>
  <c r="AR472" i="7"/>
  <c r="AZ472" i="7"/>
  <c r="AV473" i="7"/>
  <c r="AR474" i="7"/>
  <c r="AZ474" i="7"/>
  <c r="AV475" i="7"/>
  <c r="AR476" i="7"/>
  <c r="AZ476" i="7"/>
  <c r="AV477" i="7"/>
  <c r="AR478" i="7"/>
  <c r="AZ478" i="7"/>
  <c r="AV479" i="7"/>
  <c r="AR480" i="7"/>
  <c r="AZ480" i="7"/>
  <c r="AV481" i="7"/>
  <c r="AR482" i="7"/>
  <c r="AZ482" i="7"/>
  <c r="AV483" i="7"/>
  <c r="AR484" i="7"/>
  <c r="AZ484" i="7"/>
  <c r="AV485" i="7"/>
  <c r="AR486" i="7"/>
  <c r="AZ486" i="7"/>
  <c r="AV487" i="7"/>
  <c r="AR488" i="7"/>
  <c r="AZ488" i="7"/>
  <c r="AV489" i="7"/>
  <c r="AR490" i="7"/>
  <c r="AZ490" i="7"/>
  <c r="AV7" i="7"/>
  <c r="AR8" i="7"/>
  <c r="AZ8" i="7"/>
  <c r="AV9" i="7"/>
  <c r="AR10" i="7"/>
  <c r="AZ10" i="7"/>
  <c r="AV11" i="7"/>
  <c r="AR12" i="7"/>
  <c r="AZ12" i="7"/>
  <c r="AV13" i="7"/>
  <c r="AR14" i="7"/>
  <c r="AZ14" i="7"/>
  <c r="AV15" i="7"/>
  <c r="AR16" i="7"/>
  <c r="BM438" i="7"/>
  <c r="BE458" i="7"/>
  <c r="BF472" i="7"/>
  <c r="BI486" i="7"/>
  <c r="BM16" i="7"/>
  <c r="BA32" i="7"/>
  <c r="AR47" i="7"/>
  <c r="AV61" i="7"/>
  <c r="AW75" i="7"/>
  <c r="AR88" i="7"/>
  <c r="AW96" i="7"/>
  <c r="AY103" i="7"/>
  <c r="AT110" i="7"/>
  <c r="AX115" i="7"/>
  <c r="BB120" i="7"/>
  <c r="AT126" i="7"/>
  <c r="AX129" i="7"/>
  <c r="AT132" i="7"/>
  <c r="BB134" i="7"/>
  <c r="AX137" i="7"/>
  <c r="AT140" i="7"/>
  <c r="BB142" i="7"/>
  <c r="AX145" i="7"/>
  <c r="AT148" i="7"/>
  <c r="BB150" i="7"/>
  <c r="AX153" i="7"/>
  <c r="AT156" i="7"/>
  <c r="BB158" i="7"/>
  <c r="AX161" i="7"/>
  <c r="AT164" i="7"/>
  <c r="BB166" i="7"/>
  <c r="AX169" i="7"/>
  <c r="AT172" i="7"/>
  <c r="BB174" i="7"/>
  <c r="AX177" i="7"/>
  <c r="AT180" i="7"/>
  <c r="BB182" i="7"/>
  <c r="AX185" i="7"/>
  <c r="AT188" i="7"/>
  <c r="BB190" i="7"/>
  <c r="AX193" i="7"/>
  <c r="AT196" i="7"/>
  <c r="BB198" i="7"/>
  <c r="AX201" i="7"/>
  <c r="AT204" i="7"/>
  <c r="BB206" i="7"/>
  <c r="AX209" i="7"/>
  <c r="AT212" i="7"/>
  <c r="BB214" i="7"/>
  <c r="AX217" i="7"/>
  <c r="AT220" i="7"/>
  <c r="BB222" i="7"/>
  <c r="AS225" i="7"/>
  <c r="BB226" i="7"/>
  <c r="BA228" i="7"/>
  <c r="AW230" i="7"/>
  <c r="AT232" i="7"/>
  <c r="AS234" i="7"/>
  <c r="BA235" i="7"/>
  <c r="AW237" i="7"/>
  <c r="BA238" i="7"/>
  <c r="AS240" i="7"/>
  <c r="AW241" i="7"/>
  <c r="BA242" i="7"/>
  <c r="AS244" i="7"/>
  <c r="AW245" i="7"/>
  <c r="BA246" i="7"/>
  <c r="AS248" i="7"/>
  <c r="AW249" i="7"/>
  <c r="BA250" i="7"/>
  <c r="AS252" i="7"/>
  <c r="AW253" i="7"/>
  <c r="BA254" i="7"/>
  <c r="AS256" i="7"/>
  <c r="AS257" i="7"/>
  <c r="AT258" i="7"/>
  <c r="AU259" i="7"/>
  <c r="AV260" i="7"/>
  <c r="AW261" i="7"/>
  <c r="AW262" i="7"/>
  <c r="AX263" i="7"/>
  <c r="AY264" i="7"/>
  <c r="AZ265" i="7"/>
  <c r="BA266" i="7"/>
  <c r="BA267" i="7"/>
  <c r="BB268" i="7"/>
  <c r="AQ270" i="7"/>
  <c r="BA270" i="7"/>
  <c r="AW271" i="7"/>
  <c r="AS272" i="7"/>
  <c r="BA272" i="7"/>
  <c r="AW273" i="7"/>
  <c r="AS274" i="7"/>
  <c r="BA274" i="7"/>
  <c r="AW275" i="7"/>
  <c r="AS276" i="7"/>
  <c r="BA276" i="7"/>
  <c r="AW277" i="7"/>
  <c r="AS278" i="7"/>
  <c r="BA278" i="7"/>
  <c r="AW279" i="7"/>
  <c r="AS280" i="7"/>
  <c r="BA280" i="7"/>
  <c r="AW281" i="7"/>
  <c r="AS282" i="7"/>
  <c r="BA282" i="7"/>
  <c r="AW283" i="7"/>
  <c r="AS284" i="7"/>
  <c r="BA284" i="7"/>
  <c r="AW285" i="7"/>
  <c r="AS286" i="7"/>
  <c r="BA286" i="7"/>
  <c r="AW287" i="7"/>
  <c r="AS288" i="7"/>
  <c r="BA288" i="7"/>
  <c r="AW289" i="7"/>
  <c r="AS290" i="7"/>
  <c r="BA290" i="7"/>
  <c r="AW291" i="7"/>
  <c r="AS292" i="7"/>
  <c r="BA292" i="7"/>
  <c r="AW293" i="7"/>
  <c r="AS294" i="7"/>
  <c r="BA294" i="7"/>
  <c r="AW295" i="7"/>
  <c r="AS296" i="7"/>
  <c r="BA296" i="7"/>
  <c r="AW297" i="7"/>
  <c r="AS298" i="7"/>
  <c r="BA298" i="7"/>
  <c r="AW299" i="7"/>
  <c r="AS300" i="7"/>
  <c r="BA300" i="7"/>
  <c r="AW301" i="7"/>
  <c r="AS302" i="7"/>
  <c r="BA302" i="7"/>
  <c r="AW303" i="7"/>
  <c r="AS304" i="7"/>
  <c r="BA304" i="7"/>
  <c r="AW305" i="7"/>
  <c r="AS306" i="7"/>
  <c r="BA306" i="7"/>
  <c r="AW307" i="7"/>
  <c r="AS308" i="7"/>
  <c r="BA308" i="7"/>
  <c r="AW309" i="7"/>
  <c r="AS310" i="7"/>
  <c r="BA310" i="7"/>
  <c r="AW311" i="7"/>
  <c r="AS312" i="7"/>
  <c r="BA312" i="7"/>
  <c r="AW313" i="7"/>
  <c r="AS314" i="7"/>
  <c r="BA314" i="7"/>
  <c r="AW315" i="7"/>
  <c r="AS316" i="7"/>
  <c r="BA316" i="7"/>
  <c r="AW317" i="7"/>
  <c r="AS318" i="7"/>
  <c r="BA318" i="7"/>
  <c r="AW319" i="7"/>
  <c r="AS320" i="7"/>
  <c r="BA320" i="7"/>
  <c r="AW321" i="7"/>
  <c r="AS322" i="7"/>
  <c r="BA322" i="7"/>
  <c r="AW323" i="7"/>
  <c r="AS324" i="7"/>
  <c r="BA324" i="7"/>
  <c r="AW325" i="7"/>
  <c r="AS326" i="7"/>
  <c r="BA326" i="7"/>
  <c r="AW327" i="7"/>
  <c r="AS328" i="7"/>
  <c r="BA328" i="7"/>
  <c r="AW329" i="7"/>
  <c r="AS330" i="7"/>
  <c r="BA330" i="7"/>
  <c r="AW331" i="7"/>
  <c r="AS332" i="7"/>
  <c r="BA332" i="7"/>
  <c r="AW333" i="7"/>
  <c r="AS334" i="7"/>
  <c r="BA334" i="7"/>
  <c r="AW335" i="7"/>
  <c r="AS336" i="7"/>
  <c r="BA336" i="7"/>
  <c r="AW337" i="7"/>
  <c r="AS338" i="7"/>
  <c r="BA338" i="7"/>
  <c r="AW339" i="7"/>
  <c r="AS340" i="7"/>
  <c r="BA340" i="7"/>
  <c r="AW341" i="7"/>
  <c r="AS342" i="7"/>
  <c r="BA342" i="7"/>
  <c r="AW343" i="7"/>
  <c r="AS344" i="7"/>
  <c r="BA344" i="7"/>
  <c r="AW345" i="7"/>
  <c r="AS346" i="7"/>
  <c r="BA346" i="7"/>
  <c r="AW347" i="7"/>
  <c r="AS348" i="7"/>
  <c r="BA348" i="7"/>
  <c r="AW349" i="7"/>
  <c r="AS350" i="7"/>
  <c r="BA350" i="7"/>
  <c r="AW351" i="7"/>
  <c r="AS352" i="7"/>
  <c r="BA352" i="7"/>
  <c r="AW353" i="7"/>
  <c r="AS354" i="7"/>
  <c r="BA354" i="7"/>
  <c r="AW355" i="7"/>
  <c r="AS356" i="7"/>
  <c r="BA356" i="7"/>
  <c r="AW357" i="7"/>
  <c r="AS358" i="7"/>
  <c r="BA358" i="7"/>
  <c r="AW359" i="7"/>
  <c r="AS360" i="7"/>
  <c r="BA360" i="7"/>
  <c r="AW361" i="7"/>
  <c r="AS362" i="7"/>
  <c r="BA362" i="7"/>
  <c r="AW363" i="7"/>
  <c r="AS364" i="7"/>
  <c r="BA364" i="7"/>
  <c r="AW365" i="7"/>
  <c r="AS366" i="7"/>
  <c r="BA366" i="7"/>
  <c r="AW367" i="7"/>
  <c r="AS368" i="7"/>
  <c r="BA368" i="7"/>
  <c r="AW369" i="7"/>
  <c r="AS370" i="7"/>
  <c r="BA370" i="7"/>
  <c r="AW371" i="7"/>
  <c r="AS372" i="7"/>
  <c r="BA372" i="7"/>
  <c r="AW373" i="7"/>
  <c r="AS374" i="7"/>
  <c r="BA374" i="7"/>
  <c r="AW375" i="7"/>
  <c r="AS376" i="7"/>
  <c r="BA376" i="7"/>
  <c r="AW377" i="7"/>
  <c r="AS378" i="7"/>
  <c r="BA378" i="7"/>
  <c r="AW379" i="7"/>
  <c r="AS380" i="7"/>
  <c r="BA380" i="7"/>
  <c r="AW381" i="7"/>
  <c r="AS382" i="7"/>
  <c r="BA382" i="7"/>
  <c r="AW383" i="7"/>
  <c r="AS384" i="7"/>
  <c r="BA384" i="7"/>
  <c r="AW385" i="7"/>
  <c r="AS386" i="7"/>
  <c r="BA386" i="7"/>
  <c r="AW387" i="7"/>
  <c r="AS388" i="7"/>
  <c r="BA388" i="7"/>
  <c r="AW389" i="7"/>
  <c r="AS390" i="7"/>
  <c r="BA390" i="7"/>
  <c r="AW391" i="7"/>
  <c r="AS392" i="7"/>
  <c r="BA392" i="7"/>
  <c r="AW393" i="7"/>
  <c r="AS394" i="7"/>
  <c r="BA394" i="7"/>
  <c r="AW395" i="7"/>
  <c r="AS396" i="7"/>
  <c r="BA396" i="7"/>
  <c r="AW397" i="7"/>
  <c r="AS398" i="7"/>
  <c r="BA398" i="7"/>
  <c r="AW399" i="7"/>
  <c r="AS400" i="7"/>
  <c r="BA400" i="7"/>
  <c r="AW401" i="7"/>
  <c r="AS402" i="7"/>
  <c r="BA402" i="7"/>
  <c r="AW403" i="7"/>
  <c r="AS404" i="7"/>
  <c r="BA404" i="7"/>
  <c r="AW405" i="7"/>
  <c r="AS406" i="7"/>
  <c r="BA406" i="7"/>
  <c r="AW407" i="7"/>
  <c r="AS408" i="7"/>
  <c r="BA408" i="7"/>
  <c r="AW409" i="7"/>
  <c r="AS410" i="7"/>
  <c r="BA410" i="7"/>
  <c r="AW411" i="7"/>
  <c r="AS412" i="7"/>
  <c r="BA412" i="7"/>
  <c r="AW413" i="7"/>
  <c r="AS414" i="7"/>
  <c r="BA414" i="7"/>
  <c r="AW415" i="7"/>
  <c r="AS416" i="7"/>
  <c r="BA416" i="7"/>
  <c r="AW417" i="7"/>
  <c r="AS418" i="7"/>
  <c r="BA418" i="7"/>
  <c r="AW419" i="7"/>
  <c r="AS420" i="7"/>
  <c r="BA420" i="7"/>
  <c r="AW421" i="7"/>
  <c r="AS422" i="7"/>
  <c r="BA422" i="7"/>
  <c r="AW423" i="7"/>
  <c r="AS424" i="7"/>
  <c r="BA424" i="7"/>
  <c r="AW425" i="7"/>
  <c r="AS426" i="7"/>
  <c r="BA426" i="7"/>
  <c r="AW427" i="7"/>
  <c r="AS428" i="7"/>
  <c r="BA428" i="7"/>
  <c r="AW429" i="7"/>
  <c r="AS430" i="7"/>
  <c r="BA430" i="7"/>
  <c r="AW431" i="7"/>
  <c r="AS432" i="7"/>
  <c r="BA432" i="7"/>
  <c r="AW433" i="7"/>
  <c r="AS434" i="7"/>
  <c r="BA434" i="7"/>
  <c r="AW435" i="7"/>
  <c r="AS436" i="7"/>
  <c r="BA436" i="7"/>
  <c r="AW437" i="7"/>
  <c r="AS438" i="7"/>
  <c r="BA438" i="7"/>
  <c r="AW439" i="7"/>
  <c r="AS440" i="7"/>
  <c r="BA440" i="7"/>
  <c r="AW441" i="7"/>
  <c r="AS442" i="7"/>
  <c r="BA442" i="7"/>
  <c r="AW443" i="7"/>
  <c r="AS444" i="7"/>
  <c r="BA444" i="7"/>
  <c r="AW445" i="7"/>
  <c r="AS446" i="7"/>
  <c r="BA446" i="7"/>
  <c r="AW447" i="7"/>
  <c r="AS448" i="7"/>
  <c r="BA448" i="7"/>
  <c r="AW449" i="7"/>
  <c r="AS450" i="7"/>
  <c r="BA450" i="7"/>
  <c r="AW451" i="7"/>
  <c r="AS452" i="7"/>
  <c r="BA452" i="7"/>
  <c r="AW453" i="7"/>
  <c r="AS454" i="7"/>
  <c r="BA454" i="7"/>
  <c r="AW455" i="7"/>
  <c r="AS456" i="7"/>
  <c r="BA456" i="7"/>
  <c r="AW457" i="7"/>
  <c r="AS458" i="7"/>
  <c r="BA458" i="7"/>
  <c r="AW459" i="7"/>
  <c r="AS460" i="7"/>
  <c r="BA460" i="7"/>
  <c r="AW461" i="7"/>
  <c r="AS462" i="7"/>
  <c r="BA462" i="7"/>
  <c r="AW463" i="7"/>
  <c r="BI441" i="7"/>
  <c r="BM459" i="7"/>
  <c r="BE474" i="7"/>
  <c r="BF488" i="7"/>
  <c r="BI18" i="7"/>
  <c r="AZ34" i="7"/>
  <c r="BA48" i="7"/>
  <c r="AR63" i="7"/>
  <c r="AV77" i="7"/>
  <c r="AV89" i="7"/>
  <c r="AV97" i="7"/>
  <c r="AW104" i="7"/>
  <c r="BB110" i="7"/>
  <c r="AT116" i="7"/>
  <c r="AX121" i="7"/>
  <c r="BB126" i="7"/>
  <c r="BA129" i="7"/>
  <c r="AW132" i="7"/>
  <c r="AS135" i="7"/>
  <c r="BA137" i="7"/>
  <c r="AW140" i="7"/>
  <c r="AS143" i="7"/>
  <c r="BA145" i="7"/>
  <c r="AW148" i="7"/>
  <c r="AS151" i="7"/>
  <c r="BA153" i="7"/>
  <c r="AW156" i="7"/>
  <c r="AS159" i="7"/>
  <c r="BA161" i="7"/>
  <c r="AW164" i="7"/>
  <c r="AS167" i="7"/>
  <c r="BA169" i="7"/>
  <c r="AW172" i="7"/>
  <c r="AS175" i="7"/>
  <c r="BA177" i="7"/>
  <c r="AW180" i="7"/>
  <c r="AS183" i="7"/>
  <c r="BA185" i="7"/>
  <c r="AW188" i="7"/>
  <c r="AS191" i="7"/>
  <c r="BA193" i="7"/>
  <c r="AW196" i="7"/>
  <c r="AS199" i="7"/>
  <c r="BA201" i="7"/>
  <c r="AW204" i="7"/>
  <c r="AS207" i="7"/>
  <c r="BA209" i="7"/>
  <c r="AW212" i="7"/>
  <c r="AS215" i="7"/>
  <c r="BA217" i="7"/>
  <c r="AW220" i="7"/>
  <c r="AS223" i="7"/>
  <c r="AW225" i="7"/>
  <c r="AS227" i="7"/>
  <c r="BB228" i="7"/>
  <c r="BA230" i="7"/>
  <c r="AW232" i="7"/>
  <c r="AT234" i="7"/>
  <c r="AS236" i="7"/>
  <c r="AX237" i="7"/>
  <c r="BB238" i="7"/>
  <c r="AT240" i="7"/>
  <c r="AX241" i="7"/>
  <c r="BB242" i="7"/>
  <c r="AT244" i="7"/>
  <c r="AX245" i="7"/>
  <c r="BB246" i="7"/>
  <c r="AT248" i="7"/>
  <c r="AX249" i="7"/>
  <c r="BB250" i="7"/>
  <c r="AT252" i="7"/>
  <c r="AX253" i="7"/>
  <c r="BB254" i="7"/>
  <c r="AT256" i="7"/>
  <c r="AU257" i="7"/>
  <c r="AV258" i="7"/>
  <c r="AW259" i="7"/>
  <c r="AW260" i="7"/>
  <c r="AX261" i="7"/>
  <c r="AY262" i="7"/>
  <c r="AZ263" i="7"/>
  <c r="BA264" i="7"/>
  <c r="BA265" i="7"/>
  <c r="BB266" i="7"/>
  <c r="AQ268" i="7"/>
  <c r="AR269" i="7"/>
  <c r="AS270" i="7"/>
  <c r="BB270" i="7"/>
  <c r="AX271" i="7"/>
  <c r="AT272" i="7"/>
  <c r="BB272" i="7"/>
  <c r="AX273" i="7"/>
  <c r="AT274" i="7"/>
  <c r="BB274" i="7"/>
  <c r="AX275" i="7"/>
  <c r="AT276" i="7"/>
  <c r="BB276" i="7"/>
  <c r="AX277" i="7"/>
  <c r="AT278" i="7"/>
  <c r="BB278" i="7"/>
  <c r="AX279" i="7"/>
  <c r="AT280" i="7"/>
  <c r="BB280" i="7"/>
  <c r="AX281" i="7"/>
  <c r="AT282" i="7"/>
  <c r="BB282" i="7"/>
  <c r="AX283" i="7"/>
  <c r="AT284" i="7"/>
  <c r="BB284" i="7"/>
  <c r="AX285" i="7"/>
  <c r="AT286" i="7"/>
  <c r="BB286" i="7"/>
  <c r="AX287" i="7"/>
  <c r="AT288" i="7"/>
  <c r="BB288" i="7"/>
  <c r="AX289" i="7"/>
  <c r="AT290" i="7"/>
  <c r="BB290" i="7"/>
  <c r="AX291" i="7"/>
  <c r="AT292" i="7"/>
  <c r="BB292" i="7"/>
  <c r="AX293" i="7"/>
  <c r="AT294" i="7"/>
  <c r="BB294" i="7"/>
  <c r="AX295" i="7"/>
  <c r="AT296" i="7"/>
  <c r="BB296" i="7"/>
  <c r="AX297" i="7"/>
  <c r="AT298" i="7"/>
  <c r="BB298" i="7"/>
  <c r="AX299" i="7"/>
  <c r="AT300" i="7"/>
  <c r="BB300" i="7"/>
  <c r="AX301" i="7"/>
  <c r="AT302" i="7"/>
  <c r="BB302" i="7"/>
  <c r="AX303" i="7"/>
  <c r="AT304" i="7"/>
  <c r="BB304" i="7"/>
  <c r="AX305" i="7"/>
  <c r="AT306" i="7"/>
  <c r="BB306" i="7"/>
  <c r="AX307" i="7"/>
  <c r="AT308" i="7"/>
  <c r="BB308" i="7"/>
  <c r="AX309" i="7"/>
  <c r="AT310" i="7"/>
  <c r="BB310" i="7"/>
  <c r="AX311" i="7"/>
  <c r="AT312" i="7"/>
  <c r="BB312" i="7"/>
  <c r="AX313" i="7"/>
  <c r="AT314" i="7"/>
  <c r="BB314" i="7"/>
  <c r="AX315" i="7"/>
  <c r="AT316" i="7"/>
  <c r="BB316" i="7"/>
  <c r="AX317" i="7"/>
  <c r="AT318" i="7"/>
  <c r="BB318" i="7"/>
  <c r="AX319" i="7"/>
  <c r="AT320" i="7"/>
  <c r="BB320" i="7"/>
  <c r="AX321" i="7"/>
  <c r="AT322" i="7"/>
  <c r="BB322" i="7"/>
  <c r="AX323" i="7"/>
  <c r="AT324" i="7"/>
  <c r="BB324" i="7"/>
  <c r="AX325" i="7"/>
  <c r="AT326" i="7"/>
  <c r="BB326" i="7"/>
  <c r="AX327" i="7"/>
  <c r="AT328" i="7"/>
  <c r="BB328" i="7"/>
  <c r="AX329" i="7"/>
  <c r="AT330" i="7"/>
  <c r="BB330" i="7"/>
  <c r="AX331" i="7"/>
  <c r="AT332" i="7"/>
  <c r="BB332" i="7"/>
  <c r="AX333" i="7"/>
  <c r="AT334" i="7"/>
  <c r="BB334" i="7"/>
  <c r="AX335" i="7"/>
  <c r="AT336" i="7"/>
  <c r="BB336" i="7"/>
  <c r="AX337" i="7"/>
  <c r="AT338" i="7"/>
  <c r="BB338" i="7"/>
  <c r="AX339" i="7"/>
  <c r="AT340" i="7"/>
  <c r="BB340" i="7"/>
  <c r="AX341" i="7"/>
  <c r="AT342" i="7"/>
  <c r="BB342" i="7"/>
  <c r="AX343" i="7"/>
  <c r="AT344" i="7"/>
  <c r="BB344" i="7"/>
  <c r="AX345" i="7"/>
  <c r="AT346" i="7"/>
  <c r="BB346" i="7"/>
  <c r="AX347" i="7"/>
  <c r="AT348" i="7"/>
  <c r="BB348" i="7"/>
  <c r="AX349" i="7"/>
  <c r="AT350" i="7"/>
  <c r="BB350" i="7"/>
  <c r="AX351" i="7"/>
  <c r="AT352" i="7"/>
  <c r="BB352" i="7"/>
  <c r="AX353" i="7"/>
  <c r="AT354" i="7"/>
  <c r="BB354" i="7"/>
  <c r="AX355" i="7"/>
  <c r="AT356" i="7"/>
  <c r="BB356" i="7"/>
  <c r="AX357" i="7"/>
  <c r="AT358" i="7"/>
  <c r="BB358" i="7"/>
  <c r="AX359" i="7"/>
  <c r="AT360" i="7"/>
  <c r="BB360" i="7"/>
  <c r="AX361" i="7"/>
  <c r="AT362" i="7"/>
  <c r="BB362" i="7"/>
  <c r="AX363" i="7"/>
  <c r="AT364" i="7"/>
  <c r="BB364" i="7"/>
  <c r="AX365" i="7"/>
  <c r="AT366" i="7"/>
  <c r="BB366" i="7"/>
  <c r="AX367" i="7"/>
  <c r="AT368" i="7"/>
  <c r="BB368" i="7"/>
  <c r="AX369" i="7"/>
  <c r="AT370" i="7"/>
  <c r="BB370" i="7"/>
  <c r="AX371" i="7"/>
  <c r="AT372" i="7"/>
  <c r="BB372" i="7"/>
  <c r="AX373" i="7"/>
  <c r="AT374" i="7"/>
  <c r="BB374" i="7"/>
  <c r="AX375" i="7"/>
  <c r="AT376" i="7"/>
  <c r="BB376" i="7"/>
  <c r="AX377" i="7"/>
  <c r="AT378" i="7"/>
  <c r="BB378" i="7"/>
  <c r="AX379" i="7"/>
  <c r="AT380" i="7"/>
  <c r="BB380" i="7"/>
  <c r="AX381" i="7"/>
  <c r="AT382" i="7"/>
  <c r="BB382" i="7"/>
  <c r="AX383" i="7"/>
  <c r="AT384" i="7"/>
  <c r="BB384" i="7"/>
  <c r="AX385" i="7"/>
  <c r="AT386" i="7"/>
  <c r="BB386" i="7"/>
  <c r="AX387" i="7"/>
  <c r="AT388" i="7"/>
  <c r="BB388" i="7"/>
  <c r="AX389" i="7"/>
  <c r="AT390" i="7"/>
  <c r="BB390" i="7"/>
  <c r="AX391" i="7"/>
  <c r="AT392" i="7"/>
  <c r="BB392" i="7"/>
  <c r="AX393" i="7"/>
  <c r="AT394" i="7"/>
  <c r="BB394" i="7"/>
  <c r="AX395" i="7"/>
  <c r="AT396" i="7"/>
  <c r="BB396" i="7"/>
  <c r="AX397" i="7"/>
  <c r="AT398" i="7"/>
  <c r="BB398" i="7"/>
  <c r="AX399" i="7"/>
  <c r="AT400" i="7"/>
  <c r="BB400" i="7"/>
  <c r="AX401" i="7"/>
  <c r="AT402" i="7"/>
  <c r="BB402" i="7"/>
  <c r="AX403" i="7"/>
  <c r="AT404" i="7"/>
  <c r="BB404" i="7"/>
  <c r="AX405" i="7"/>
  <c r="AT406" i="7"/>
  <c r="BB406" i="7"/>
  <c r="AX407" i="7"/>
  <c r="AT408" i="7"/>
  <c r="BB408" i="7"/>
  <c r="AX409" i="7"/>
  <c r="AT410" i="7"/>
  <c r="BB410" i="7"/>
  <c r="AX411" i="7"/>
  <c r="AT412" i="7"/>
  <c r="BB412" i="7"/>
  <c r="AX413" i="7"/>
  <c r="AT414" i="7"/>
  <c r="BB414" i="7"/>
  <c r="AX415" i="7"/>
  <c r="AT416" i="7"/>
  <c r="BB416" i="7"/>
  <c r="AX417" i="7"/>
  <c r="AT418" i="7"/>
  <c r="BB418" i="7"/>
  <c r="AX419" i="7"/>
  <c r="AT420" i="7"/>
  <c r="BB420" i="7"/>
  <c r="AX421" i="7"/>
  <c r="AT422" i="7"/>
  <c r="BB422" i="7"/>
  <c r="AX423" i="7"/>
  <c r="AT424" i="7"/>
  <c r="BB424" i="7"/>
  <c r="AX425" i="7"/>
  <c r="AT426" i="7"/>
  <c r="BB426" i="7"/>
  <c r="AX427" i="7"/>
  <c r="AT428" i="7"/>
  <c r="BB428" i="7"/>
  <c r="AX429" i="7"/>
  <c r="AT430" i="7"/>
  <c r="BB430" i="7"/>
  <c r="AX431" i="7"/>
  <c r="AT432" i="7"/>
  <c r="BB432" i="7"/>
  <c r="AX433" i="7"/>
  <c r="AT434" i="7"/>
  <c r="BB434" i="7"/>
  <c r="AX435" i="7"/>
  <c r="AT436" i="7"/>
  <c r="BB436" i="7"/>
  <c r="AX437" i="7"/>
  <c r="AT438" i="7"/>
  <c r="BB438" i="7"/>
  <c r="AX439" i="7"/>
  <c r="AT440" i="7"/>
  <c r="BB440" i="7"/>
  <c r="AX441" i="7"/>
  <c r="AT442" i="7"/>
  <c r="BB442" i="7"/>
  <c r="AX443" i="7"/>
  <c r="AT444" i="7"/>
  <c r="BB444" i="7"/>
  <c r="AX445" i="7"/>
  <c r="AT446" i="7"/>
  <c r="BB446" i="7"/>
  <c r="AX447" i="7"/>
  <c r="AT448" i="7"/>
  <c r="BB448" i="7"/>
  <c r="AX449" i="7"/>
  <c r="AT450" i="7"/>
  <c r="BB450" i="7"/>
  <c r="AX451" i="7"/>
  <c r="AT452" i="7"/>
  <c r="BB452" i="7"/>
  <c r="AX453" i="7"/>
  <c r="AT454" i="7"/>
  <c r="BB454" i="7"/>
  <c r="AX455" i="7"/>
  <c r="AT456" i="7"/>
  <c r="BB456" i="7"/>
  <c r="AX457" i="7"/>
  <c r="AT458" i="7"/>
  <c r="BB458" i="7"/>
  <c r="AX459" i="7"/>
  <c r="AT460" i="7"/>
  <c r="BB460" i="7"/>
  <c r="AX461" i="7"/>
  <c r="AT462" i="7"/>
  <c r="BB462" i="7"/>
  <c r="AX463" i="7"/>
  <c r="AT464" i="7"/>
  <c r="BB464" i="7"/>
  <c r="AX465" i="7"/>
  <c r="AT466" i="7"/>
  <c r="BB466" i="7"/>
  <c r="AX467" i="7"/>
  <c r="AT468" i="7"/>
  <c r="BB468" i="7"/>
  <c r="AX469" i="7"/>
  <c r="AT470" i="7"/>
  <c r="BB470" i="7"/>
  <c r="AX471" i="7"/>
  <c r="AT472" i="7"/>
  <c r="BB472" i="7"/>
  <c r="AX473" i="7"/>
  <c r="AT474" i="7"/>
  <c r="BB474" i="7"/>
  <c r="AX475" i="7"/>
  <c r="AT476" i="7"/>
  <c r="BB476" i="7"/>
  <c r="AX477" i="7"/>
  <c r="AT478" i="7"/>
  <c r="BB478" i="7"/>
  <c r="AX479" i="7"/>
  <c r="AT480" i="7"/>
  <c r="BB480" i="7"/>
  <c r="AX481" i="7"/>
  <c r="AT482" i="7"/>
  <c r="BB482" i="7"/>
  <c r="AX483" i="7"/>
  <c r="AT484" i="7"/>
  <c r="BB484" i="7"/>
  <c r="AX485" i="7"/>
  <c r="AT486" i="7"/>
  <c r="BB486" i="7"/>
  <c r="AX487" i="7"/>
  <c r="AT488" i="7"/>
  <c r="BB488" i="7"/>
  <c r="AX489" i="7"/>
  <c r="AT490" i="7"/>
  <c r="BB490" i="7"/>
  <c r="AX7" i="7"/>
  <c r="AT8" i="7"/>
  <c r="BB8" i="7"/>
  <c r="AX9" i="7"/>
  <c r="AT10" i="7"/>
  <c r="BB10" i="7"/>
  <c r="AX11" i="7"/>
  <c r="AT12" i="7"/>
  <c r="BB12" i="7"/>
  <c r="AX13" i="7"/>
  <c r="AT14" i="7"/>
  <c r="BB14" i="7"/>
  <c r="AX15" i="7"/>
  <c r="AT16" i="7"/>
  <c r="BB16" i="7"/>
  <c r="AX17" i="7"/>
  <c r="AT18" i="7"/>
  <c r="BB18" i="7"/>
  <c r="AX19" i="7"/>
  <c r="AT20" i="7"/>
  <c r="BB20" i="7"/>
  <c r="AX21" i="7"/>
  <c r="AT22" i="7"/>
  <c r="BB22" i="7"/>
  <c r="AX23" i="7"/>
  <c r="AT24" i="7"/>
  <c r="BE444" i="7"/>
  <c r="BJ461" i="7"/>
  <c r="BM475" i="7"/>
  <c r="BE490" i="7"/>
  <c r="BF20" i="7"/>
  <c r="AV36" i="7"/>
  <c r="AZ50" i="7"/>
  <c r="BA64" i="7"/>
  <c r="AR79" i="7"/>
  <c r="AY90" i="7"/>
  <c r="AU98" i="7"/>
  <c r="AV105" i="7"/>
  <c r="AX111" i="7"/>
  <c r="BB116" i="7"/>
  <c r="AT122" i="7"/>
  <c r="AX127" i="7"/>
  <c r="AT130" i="7"/>
  <c r="BB132" i="7"/>
  <c r="AX135" i="7"/>
  <c r="AT138" i="7"/>
  <c r="BB140" i="7"/>
  <c r="AX143" i="7"/>
  <c r="AT146" i="7"/>
  <c r="BB148" i="7"/>
  <c r="AX151" i="7"/>
  <c r="AT154" i="7"/>
  <c r="BB156" i="7"/>
  <c r="AX159" i="7"/>
  <c r="AT162" i="7"/>
  <c r="BB164" i="7"/>
  <c r="AX167" i="7"/>
  <c r="AT170" i="7"/>
  <c r="BB172" i="7"/>
  <c r="AX175" i="7"/>
  <c r="AT178" i="7"/>
  <c r="BB180" i="7"/>
  <c r="AX183" i="7"/>
  <c r="AT186" i="7"/>
  <c r="BB188" i="7"/>
  <c r="AX191" i="7"/>
  <c r="AT194" i="7"/>
  <c r="BB196" i="7"/>
  <c r="AX199" i="7"/>
  <c r="AT202" i="7"/>
  <c r="BB204" i="7"/>
  <c r="AX207" i="7"/>
  <c r="AT210" i="7"/>
  <c r="BB212" i="7"/>
  <c r="AX215" i="7"/>
  <c r="AT218" i="7"/>
  <c r="BB220" i="7"/>
  <c r="AX223" i="7"/>
  <c r="AX225" i="7"/>
  <c r="AW227" i="7"/>
  <c r="AS229" i="7"/>
  <c r="BB230" i="7"/>
  <c r="BA232" i="7"/>
  <c r="AW234" i="7"/>
  <c r="AT236" i="7"/>
  <c r="BA237" i="7"/>
  <c r="AS239" i="7"/>
  <c r="AW240" i="7"/>
  <c r="BA241" i="7"/>
  <c r="AS243" i="7"/>
  <c r="AW244" i="7"/>
  <c r="BA245" i="7"/>
  <c r="AS247" i="7"/>
  <c r="AW248" i="7"/>
  <c r="BA249" i="7"/>
  <c r="AS251" i="7"/>
  <c r="AW252" i="7"/>
  <c r="BA253" i="7"/>
  <c r="AS255" i="7"/>
  <c r="AV256" i="7"/>
  <c r="AW257" i="7"/>
  <c r="AW258" i="7"/>
  <c r="AX259" i="7"/>
  <c r="AY260" i="7"/>
  <c r="AZ261" i="7"/>
  <c r="BA262" i="7"/>
  <c r="BA263" i="7"/>
  <c r="BB264" i="7"/>
  <c r="AQ266" i="7"/>
  <c r="AR267" i="7"/>
  <c r="AS268" i="7"/>
  <c r="AS269" i="7"/>
  <c r="AT270" i="7"/>
  <c r="AQ271" i="7"/>
  <c r="AY271" i="7"/>
  <c r="AU272" i="7"/>
  <c r="AQ273" i="7"/>
  <c r="AY273" i="7"/>
  <c r="AU274" i="7"/>
  <c r="AQ275" i="7"/>
  <c r="AY275" i="7"/>
  <c r="AU276" i="7"/>
  <c r="AQ277" i="7"/>
  <c r="AY277" i="7"/>
  <c r="AU278" i="7"/>
  <c r="AQ279" i="7"/>
  <c r="AY279" i="7"/>
  <c r="AU280" i="7"/>
  <c r="AQ281" i="7"/>
  <c r="AY281" i="7"/>
  <c r="AU282" i="7"/>
  <c r="AQ283" i="7"/>
  <c r="AY283" i="7"/>
  <c r="AU284" i="7"/>
  <c r="AQ285" i="7"/>
  <c r="AY285" i="7"/>
  <c r="AU286" i="7"/>
  <c r="AQ287" i="7"/>
  <c r="AY287" i="7"/>
  <c r="AU288" i="7"/>
  <c r="AQ289" i="7"/>
  <c r="AY289" i="7"/>
  <c r="AU290" i="7"/>
  <c r="AQ291" i="7"/>
  <c r="AY291" i="7"/>
  <c r="AU292" i="7"/>
  <c r="AQ293" i="7"/>
  <c r="AY293" i="7"/>
  <c r="AU294" i="7"/>
  <c r="AQ295" i="7"/>
  <c r="AY295" i="7"/>
  <c r="AU296" i="7"/>
  <c r="AQ297" i="7"/>
  <c r="AY297" i="7"/>
  <c r="AU298" i="7"/>
  <c r="AQ299" i="7"/>
  <c r="AY299" i="7"/>
  <c r="AU300" i="7"/>
  <c r="AQ301" i="7"/>
  <c r="AY301" i="7"/>
  <c r="AU302" i="7"/>
  <c r="AQ303" i="7"/>
  <c r="AY303" i="7"/>
  <c r="AU304" i="7"/>
  <c r="AQ305" i="7"/>
  <c r="AY305" i="7"/>
  <c r="AU306" i="7"/>
  <c r="AQ307" i="7"/>
  <c r="AY307" i="7"/>
  <c r="AU308" i="7"/>
  <c r="AQ309" i="7"/>
  <c r="AY309" i="7"/>
  <c r="AU310" i="7"/>
  <c r="AQ311" i="7"/>
  <c r="AY311" i="7"/>
  <c r="AU312" i="7"/>
  <c r="AQ313" i="7"/>
  <c r="AY313" i="7"/>
  <c r="AU314" i="7"/>
  <c r="AQ315" i="7"/>
  <c r="AY315" i="7"/>
  <c r="AU316" i="7"/>
  <c r="AQ317" i="7"/>
  <c r="AY317" i="7"/>
  <c r="AU318" i="7"/>
  <c r="AQ319" i="7"/>
  <c r="AY319" i="7"/>
  <c r="AU320" i="7"/>
  <c r="AQ321" i="7"/>
  <c r="AY321" i="7"/>
  <c r="AU322" i="7"/>
  <c r="AQ323" i="7"/>
  <c r="AY323" i="7"/>
  <c r="AU324" i="7"/>
  <c r="AQ325" i="7"/>
  <c r="AY325" i="7"/>
  <c r="AU326" i="7"/>
  <c r="AQ327" i="7"/>
  <c r="AY327" i="7"/>
  <c r="AU328" i="7"/>
  <c r="AQ329" i="7"/>
  <c r="AY329" i="7"/>
  <c r="AU330" i="7"/>
  <c r="AQ331" i="7"/>
  <c r="AY331" i="7"/>
  <c r="AU332" i="7"/>
  <c r="AQ333" i="7"/>
  <c r="AY333" i="7"/>
  <c r="AU334" i="7"/>
  <c r="AQ335" i="7"/>
  <c r="AY335" i="7"/>
  <c r="AU336" i="7"/>
  <c r="AQ337" i="7"/>
  <c r="AY337" i="7"/>
  <c r="AU338" i="7"/>
  <c r="AQ339" i="7"/>
  <c r="AY339" i="7"/>
  <c r="AU340" i="7"/>
  <c r="AQ341" i="7"/>
  <c r="AY341" i="7"/>
  <c r="AU342" i="7"/>
  <c r="AQ343" i="7"/>
  <c r="AY343" i="7"/>
  <c r="AU344" i="7"/>
  <c r="AQ345" i="7"/>
  <c r="AY345" i="7"/>
  <c r="AU346" i="7"/>
  <c r="AQ347" i="7"/>
  <c r="AY347" i="7"/>
  <c r="AU348" i="7"/>
  <c r="AQ349" i="7"/>
  <c r="AY349" i="7"/>
  <c r="AU350" i="7"/>
  <c r="AQ351" i="7"/>
  <c r="AY351" i="7"/>
  <c r="AU352" i="7"/>
  <c r="AQ353" i="7"/>
  <c r="AY353" i="7"/>
  <c r="AU354" i="7"/>
  <c r="AQ355" i="7"/>
  <c r="AY355" i="7"/>
  <c r="AU356" i="7"/>
  <c r="AQ357" i="7"/>
  <c r="AY357" i="7"/>
  <c r="AU358" i="7"/>
  <c r="AQ359" i="7"/>
  <c r="AY359" i="7"/>
  <c r="AU360" i="7"/>
  <c r="AQ361" i="7"/>
  <c r="AY361" i="7"/>
  <c r="AU362" i="7"/>
  <c r="AQ363" i="7"/>
  <c r="AY363" i="7"/>
  <c r="AU364" i="7"/>
  <c r="AQ365" i="7"/>
  <c r="AY365" i="7"/>
  <c r="AU366" i="7"/>
  <c r="AQ367" i="7"/>
  <c r="AY367" i="7"/>
  <c r="AU368" i="7"/>
  <c r="AQ369" i="7"/>
  <c r="AY369" i="7"/>
  <c r="AU370" i="7"/>
  <c r="AQ371" i="7"/>
  <c r="AY371" i="7"/>
  <c r="AU372" i="7"/>
  <c r="AQ373" i="7"/>
  <c r="AY373" i="7"/>
  <c r="AU374" i="7"/>
  <c r="AQ375" i="7"/>
  <c r="AY375" i="7"/>
  <c r="AU376" i="7"/>
  <c r="AQ377" i="7"/>
  <c r="AY377" i="7"/>
  <c r="AU378" i="7"/>
  <c r="AQ379" i="7"/>
  <c r="AY379" i="7"/>
  <c r="AU380" i="7"/>
  <c r="AQ381" i="7"/>
  <c r="AY381" i="7"/>
  <c r="AU382" i="7"/>
  <c r="AQ383" i="7"/>
  <c r="AY383" i="7"/>
  <c r="AU384" i="7"/>
  <c r="AQ385" i="7"/>
  <c r="AY385" i="7"/>
  <c r="AU386" i="7"/>
  <c r="AQ387" i="7"/>
  <c r="AY387" i="7"/>
  <c r="AU388" i="7"/>
  <c r="AQ389" i="7"/>
  <c r="AY389" i="7"/>
  <c r="AU390" i="7"/>
  <c r="AQ391" i="7"/>
  <c r="AY391" i="7"/>
  <c r="AU392" i="7"/>
  <c r="AQ393" i="7"/>
  <c r="AY393" i="7"/>
  <c r="AU394" i="7"/>
  <c r="AQ395" i="7"/>
  <c r="AY395" i="7"/>
  <c r="AU396" i="7"/>
  <c r="AQ397" i="7"/>
  <c r="AU402" i="7"/>
  <c r="AY407" i="7"/>
  <c r="AQ413" i="7"/>
  <c r="AU418" i="7"/>
  <c r="AY423" i="7"/>
  <c r="AQ429" i="7"/>
  <c r="AU434" i="7"/>
  <c r="AY439" i="7"/>
  <c r="AU442" i="7"/>
  <c r="AQ445" i="7"/>
  <c r="AR447" i="7"/>
  <c r="AQ449" i="7"/>
  <c r="AX450" i="7"/>
  <c r="AV452" i="7"/>
  <c r="AU454" i="7"/>
  <c r="BB455" i="7"/>
  <c r="AU457" i="7"/>
  <c r="AY458" i="7"/>
  <c r="AQ460" i="7"/>
  <c r="AU461" i="7"/>
  <c r="AY462" i="7"/>
  <c r="AQ464" i="7"/>
  <c r="AR465" i="7"/>
  <c r="AS466" i="7"/>
  <c r="AT467" i="7"/>
  <c r="AU468" i="7"/>
  <c r="AU469" i="7"/>
  <c r="AV470" i="7"/>
  <c r="AW471" i="7"/>
  <c r="AX472" i="7"/>
  <c r="AY473" i="7"/>
  <c r="AY474" i="7"/>
  <c r="AZ475" i="7"/>
  <c r="BA476" i="7"/>
  <c r="BB477" i="7"/>
  <c r="AQ479" i="7"/>
  <c r="AQ480" i="7"/>
  <c r="AR481" i="7"/>
  <c r="AS482" i="7"/>
  <c r="AT483" i="7"/>
  <c r="AU484" i="7"/>
  <c r="AU485" i="7"/>
  <c r="AV486" i="7"/>
  <c r="AW487" i="7"/>
  <c r="AX488" i="7"/>
  <c r="AY489" i="7"/>
  <c r="AY490" i="7"/>
  <c r="AZ7" i="7"/>
  <c r="BA8" i="7"/>
  <c r="AZ9" i="7"/>
  <c r="AX10" i="7"/>
  <c r="AW11" i="7"/>
  <c r="AV12" i="7"/>
  <c r="AT13" i="7"/>
  <c r="AS14" i="7"/>
  <c r="AR15" i="7"/>
  <c r="BB15" i="7"/>
  <c r="AZ16" i="7"/>
  <c r="AW17" i="7"/>
  <c r="AU18" i="7"/>
  <c r="AR19" i="7"/>
  <c r="BA19" i="7"/>
  <c r="AX20" i="7"/>
  <c r="AU21" i="7"/>
  <c r="AR22" i="7"/>
  <c r="BA22" i="7"/>
  <c r="AY23" i="7"/>
  <c r="AV24" i="7"/>
  <c r="AR25" i="7"/>
  <c r="AZ25" i="7"/>
  <c r="AV26" i="7"/>
  <c r="AR27" i="7"/>
  <c r="AZ27" i="7"/>
  <c r="AW6" i="7"/>
  <c r="AE71" i="7"/>
  <c r="AM71" i="7"/>
  <c r="AI72" i="7"/>
  <c r="AE73" i="7"/>
  <c r="AM73" i="7"/>
  <c r="AI74" i="7"/>
  <c r="AE75" i="7"/>
  <c r="AM75" i="7"/>
  <c r="AI76" i="7"/>
  <c r="AE77" i="7"/>
  <c r="AM77" i="7"/>
  <c r="AI78" i="7"/>
  <c r="AE79" i="7"/>
  <c r="AM79" i="7"/>
  <c r="AI80" i="7"/>
  <c r="AE81" i="7"/>
  <c r="AM81" i="7"/>
  <c r="AI82" i="7"/>
  <c r="AE83" i="7"/>
  <c r="AM83" i="7"/>
  <c r="AI84" i="7"/>
  <c r="AE85" i="7"/>
  <c r="AM85" i="7"/>
  <c r="AI86" i="7"/>
  <c r="AE87" i="7"/>
  <c r="AM87" i="7"/>
  <c r="AI88" i="7"/>
  <c r="AE89" i="7"/>
  <c r="AM89" i="7"/>
  <c r="AI90" i="7"/>
  <c r="AE91" i="7"/>
  <c r="AM91" i="7"/>
  <c r="AI92" i="7"/>
  <c r="AE93" i="7"/>
  <c r="AM93" i="7"/>
  <c r="AI94" i="7"/>
  <c r="AE95" i="7"/>
  <c r="AM95" i="7"/>
  <c r="AI96" i="7"/>
  <c r="AE97" i="7"/>
  <c r="AM97" i="7"/>
  <c r="AI98" i="7"/>
  <c r="AE99" i="7"/>
  <c r="AM99" i="7"/>
  <c r="AI100" i="7"/>
  <c r="AE101" i="7"/>
  <c r="AM101" i="7"/>
  <c r="AI102" i="7"/>
  <c r="AE103" i="7"/>
  <c r="AM103" i="7"/>
  <c r="AI104" i="7"/>
  <c r="AE105" i="7"/>
  <c r="AM105" i="7"/>
  <c r="AI106" i="7"/>
  <c r="AE107" i="7"/>
  <c r="AM107" i="7"/>
  <c r="AI108" i="7"/>
  <c r="AE109" i="7"/>
  <c r="AM109" i="7"/>
  <c r="AI110" i="7"/>
  <c r="AE111" i="7"/>
  <c r="AM111" i="7"/>
  <c r="AI112" i="7"/>
  <c r="AE113" i="7"/>
  <c r="AM113" i="7"/>
  <c r="AI114" i="7"/>
  <c r="AE115" i="7"/>
  <c r="AM115" i="7"/>
  <c r="AI116" i="7"/>
  <c r="AE117" i="7"/>
  <c r="AM117" i="7"/>
  <c r="AI118" i="7"/>
  <c r="AE119" i="7"/>
  <c r="AM119" i="7"/>
  <c r="AI120" i="7"/>
  <c r="AE121" i="7"/>
  <c r="AM121" i="7"/>
  <c r="AI122" i="7"/>
  <c r="AE123" i="7"/>
  <c r="AM123" i="7"/>
  <c r="AI124" i="7"/>
  <c r="AE125" i="7"/>
  <c r="AM125" i="7"/>
  <c r="AI126" i="7"/>
  <c r="AE127" i="7"/>
  <c r="AM127" i="7"/>
  <c r="AI128" i="7"/>
  <c r="AE129" i="7"/>
  <c r="AM129" i="7"/>
  <c r="AI130" i="7"/>
  <c r="AE131" i="7"/>
  <c r="AM131" i="7"/>
  <c r="AI132" i="7"/>
  <c r="AE133" i="7"/>
  <c r="AM133" i="7"/>
  <c r="AI134" i="7"/>
  <c r="AE135" i="7"/>
  <c r="AM135" i="7"/>
  <c r="AI136" i="7"/>
  <c r="AE137" i="7"/>
  <c r="AM137" i="7"/>
  <c r="AI138" i="7"/>
  <c r="AE139" i="7"/>
  <c r="AM139" i="7"/>
  <c r="AI140" i="7"/>
  <c r="AE141" i="7"/>
  <c r="AM141" i="7"/>
  <c r="AI142" i="7"/>
  <c r="AE143" i="7"/>
  <c r="AM143" i="7"/>
  <c r="AI144" i="7"/>
  <c r="AE145" i="7"/>
  <c r="AM145" i="7"/>
  <c r="AI146" i="7"/>
  <c r="AE147" i="7"/>
  <c r="AM147" i="7"/>
  <c r="AI148" i="7"/>
  <c r="AE149" i="7"/>
  <c r="AM149" i="7"/>
  <c r="AI150" i="7"/>
  <c r="AE151" i="7"/>
  <c r="AM151" i="7"/>
  <c r="AI152" i="7"/>
  <c r="AE153" i="7"/>
  <c r="AM153" i="7"/>
  <c r="AI154" i="7"/>
  <c r="AE155" i="7"/>
  <c r="AM155" i="7"/>
  <c r="AI156" i="7"/>
  <c r="AE157" i="7"/>
  <c r="AM157" i="7"/>
  <c r="AI158" i="7"/>
  <c r="AE159" i="7"/>
  <c r="AM159" i="7"/>
  <c r="AI160" i="7"/>
  <c r="AE161" i="7"/>
  <c r="AM161" i="7"/>
  <c r="AI162" i="7"/>
  <c r="AE163" i="7"/>
  <c r="AM163" i="7"/>
  <c r="AI164" i="7"/>
  <c r="AE165" i="7"/>
  <c r="AM165" i="7"/>
  <c r="AI166" i="7"/>
  <c r="AE167" i="7"/>
  <c r="AM167" i="7"/>
  <c r="AI168" i="7"/>
  <c r="AE169" i="7"/>
  <c r="AM169" i="7"/>
  <c r="AI170" i="7"/>
  <c r="AE171" i="7"/>
  <c r="AM171" i="7"/>
  <c r="AI172" i="7"/>
  <c r="AE173" i="7"/>
  <c r="AM173" i="7"/>
  <c r="AI174" i="7"/>
  <c r="AE175" i="7"/>
  <c r="AM175" i="7"/>
  <c r="AI176" i="7"/>
  <c r="AE177" i="7"/>
  <c r="AM177" i="7"/>
  <c r="AI178" i="7"/>
  <c r="AE179" i="7"/>
  <c r="AM179" i="7"/>
  <c r="AI180" i="7"/>
  <c r="AE181" i="7"/>
  <c r="AM181" i="7"/>
  <c r="AI182" i="7"/>
  <c r="AE183" i="7"/>
  <c r="AM183" i="7"/>
  <c r="AI184" i="7"/>
  <c r="AE185" i="7"/>
  <c r="AM185" i="7"/>
  <c r="AI186" i="7"/>
  <c r="AE187" i="7"/>
  <c r="AM187" i="7"/>
  <c r="AI188" i="7"/>
  <c r="AE189" i="7"/>
  <c r="AM189" i="7"/>
  <c r="AI190" i="7"/>
  <c r="AE191" i="7"/>
  <c r="AM191" i="7"/>
  <c r="AI192" i="7"/>
  <c r="AE193" i="7"/>
  <c r="AM193" i="7"/>
  <c r="AI194" i="7"/>
  <c r="AE195" i="7"/>
  <c r="AM195" i="7"/>
  <c r="AI196" i="7"/>
  <c r="AE197" i="7"/>
  <c r="AM197" i="7"/>
  <c r="AI198" i="7"/>
  <c r="AE199" i="7"/>
  <c r="AM199" i="7"/>
  <c r="AI200" i="7"/>
  <c r="AE201" i="7"/>
  <c r="AM201" i="7"/>
  <c r="AI202" i="7"/>
  <c r="AE203" i="7"/>
  <c r="AM203" i="7"/>
  <c r="AI204" i="7"/>
  <c r="AE205" i="7"/>
  <c r="AM205" i="7"/>
  <c r="AI206" i="7"/>
  <c r="AE207" i="7"/>
  <c r="AM207" i="7"/>
  <c r="AI208" i="7"/>
  <c r="AE209" i="7"/>
  <c r="AM209" i="7"/>
  <c r="AI210" i="7"/>
  <c r="AE211" i="7"/>
  <c r="AM211" i="7"/>
  <c r="AI212" i="7"/>
  <c r="AE213" i="7"/>
  <c r="AM213" i="7"/>
  <c r="AI214" i="7"/>
  <c r="AE215" i="7"/>
  <c r="AM215" i="7"/>
  <c r="AI216" i="7"/>
  <c r="AE217" i="7"/>
  <c r="AM217" i="7"/>
  <c r="AI218" i="7"/>
  <c r="AE219" i="7"/>
  <c r="AM219" i="7"/>
  <c r="AI220" i="7"/>
  <c r="AE221" i="7"/>
  <c r="AM221" i="7"/>
  <c r="AI222" i="7"/>
  <c r="AE223" i="7"/>
  <c r="AM223" i="7"/>
  <c r="AI224" i="7"/>
  <c r="AE225" i="7"/>
  <c r="AM225" i="7"/>
  <c r="AI226" i="7"/>
  <c r="AE227" i="7"/>
  <c r="AM227" i="7"/>
  <c r="AI228" i="7"/>
  <c r="AE229" i="7"/>
  <c r="AM229" i="7"/>
  <c r="AI230" i="7"/>
  <c r="AE231" i="7"/>
  <c r="AM231" i="7"/>
  <c r="AI232" i="7"/>
  <c r="AE233" i="7"/>
  <c r="AM233" i="7"/>
  <c r="AI234" i="7"/>
  <c r="AE235" i="7"/>
  <c r="AM235" i="7"/>
  <c r="AI236" i="7"/>
  <c r="AE237" i="7"/>
  <c r="AM237" i="7"/>
  <c r="AI238" i="7"/>
  <c r="AE239" i="7"/>
  <c r="AM239" i="7"/>
  <c r="AI240" i="7"/>
  <c r="AE241" i="7"/>
  <c r="AM241" i="7"/>
  <c r="AI242" i="7"/>
  <c r="AE243" i="7"/>
  <c r="AM243" i="7"/>
  <c r="AI244" i="7"/>
  <c r="AE245" i="7"/>
  <c r="AM245" i="7"/>
  <c r="AI246" i="7"/>
  <c r="AE247" i="7"/>
  <c r="AM247" i="7"/>
  <c r="AI248" i="7"/>
  <c r="AE249" i="7"/>
  <c r="AM249" i="7"/>
  <c r="AI250" i="7"/>
  <c r="AE251" i="7"/>
  <c r="AM251" i="7"/>
  <c r="AI252" i="7"/>
  <c r="AE253" i="7"/>
  <c r="AM253" i="7"/>
  <c r="AI254" i="7"/>
  <c r="AE255" i="7"/>
  <c r="AM255" i="7"/>
  <c r="AI256" i="7"/>
  <c r="AE257" i="7"/>
  <c r="AM257" i="7"/>
  <c r="AI258" i="7"/>
  <c r="AE259" i="7"/>
  <c r="AM259" i="7"/>
  <c r="AI260" i="7"/>
  <c r="AE261" i="7"/>
  <c r="AM261" i="7"/>
  <c r="AI262" i="7"/>
  <c r="AE263" i="7"/>
  <c r="AM263" i="7"/>
  <c r="AI264" i="7"/>
  <c r="AE265" i="7"/>
  <c r="AM265" i="7"/>
  <c r="AI266" i="7"/>
  <c r="AE267" i="7"/>
  <c r="AM267" i="7"/>
  <c r="AI268" i="7"/>
  <c r="AE269" i="7"/>
  <c r="AM269" i="7"/>
  <c r="AI270" i="7"/>
  <c r="AE271" i="7"/>
  <c r="AM271" i="7"/>
  <c r="AI272" i="7"/>
  <c r="AE273" i="7"/>
  <c r="AM273" i="7"/>
  <c r="AI274" i="7"/>
  <c r="AE275" i="7"/>
  <c r="AM275" i="7"/>
  <c r="AI276" i="7"/>
  <c r="AE277" i="7"/>
  <c r="AM277" i="7"/>
  <c r="AI278" i="7"/>
  <c r="AE279" i="7"/>
  <c r="AM279" i="7"/>
  <c r="AI280" i="7"/>
  <c r="AE281" i="7"/>
  <c r="AM281" i="7"/>
  <c r="AI282" i="7"/>
  <c r="AE283" i="7"/>
  <c r="AM283" i="7"/>
  <c r="AI284" i="7"/>
  <c r="AE285" i="7"/>
  <c r="AM285" i="7"/>
  <c r="AI286" i="7"/>
  <c r="AE287" i="7"/>
  <c r="AM287" i="7"/>
  <c r="AI288" i="7"/>
  <c r="AE289" i="7"/>
  <c r="AM289" i="7"/>
  <c r="AI290" i="7"/>
  <c r="AE291" i="7"/>
  <c r="AM291" i="7"/>
  <c r="AI292" i="7"/>
  <c r="AE293" i="7"/>
  <c r="AM293" i="7"/>
  <c r="AI294" i="7"/>
  <c r="AE295" i="7"/>
  <c r="AM295" i="7"/>
  <c r="AI296" i="7"/>
  <c r="AE297" i="7"/>
  <c r="AM297" i="7"/>
  <c r="AI298" i="7"/>
  <c r="AE299" i="7"/>
  <c r="AM299" i="7"/>
  <c r="AI300" i="7"/>
  <c r="AE301" i="7"/>
  <c r="AM301" i="7"/>
  <c r="AI302" i="7"/>
  <c r="AE303" i="7"/>
  <c r="AM303" i="7"/>
  <c r="AI304" i="7"/>
  <c r="AE305" i="7"/>
  <c r="AM305" i="7"/>
  <c r="AI306" i="7"/>
  <c r="AE307" i="7"/>
  <c r="AM307" i="7"/>
  <c r="AI308" i="7"/>
  <c r="AE309" i="7"/>
  <c r="AM309" i="7"/>
  <c r="AI310" i="7"/>
  <c r="AE311" i="7"/>
  <c r="AM311" i="7"/>
  <c r="AI312" i="7"/>
  <c r="AE313" i="7"/>
  <c r="AM313" i="7"/>
  <c r="AI314" i="7"/>
  <c r="AE315" i="7"/>
  <c r="AM315" i="7"/>
  <c r="AI316" i="7"/>
  <c r="AE317" i="7"/>
  <c r="AM317" i="7"/>
  <c r="AI318" i="7"/>
  <c r="AE319" i="7"/>
  <c r="AM319" i="7"/>
  <c r="AI320" i="7"/>
  <c r="AE321" i="7"/>
  <c r="AM321" i="7"/>
  <c r="AI322" i="7"/>
  <c r="AE323" i="7"/>
  <c r="AM323" i="7"/>
  <c r="AI324" i="7"/>
  <c r="AE325" i="7"/>
  <c r="AM325" i="7"/>
  <c r="AI326" i="7"/>
  <c r="AE327" i="7"/>
  <c r="AM327" i="7"/>
  <c r="AI328" i="7"/>
  <c r="AE329" i="7"/>
  <c r="AM329" i="7"/>
  <c r="AI330" i="7"/>
  <c r="AE331" i="7"/>
  <c r="AM331" i="7"/>
  <c r="AI332" i="7"/>
  <c r="AE333" i="7"/>
  <c r="AM333" i="7"/>
  <c r="AI334" i="7"/>
  <c r="AE335" i="7"/>
  <c r="AM335" i="7"/>
  <c r="AI336" i="7"/>
  <c r="AE337" i="7"/>
  <c r="AM337" i="7"/>
  <c r="AI338" i="7"/>
  <c r="AE339" i="7"/>
  <c r="AM339" i="7"/>
  <c r="AI340" i="7"/>
  <c r="AE341" i="7"/>
  <c r="AM341" i="7"/>
  <c r="AI342" i="7"/>
  <c r="AE343" i="7"/>
  <c r="AM343" i="7"/>
  <c r="AI344" i="7"/>
  <c r="AE345" i="7"/>
  <c r="AM345" i="7"/>
  <c r="AI346" i="7"/>
  <c r="AE347" i="7"/>
  <c r="AM347" i="7"/>
  <c r="AI348" i="7"/>
  <c r="AE349" i="7"/>
  <c r="AM349" i="7"/>
  <c r="AI350" i="7"/>
  <c r="AE351" i="7"/>
  <c r="AM351" i="7"/>
  <c r="AI352" i="7"/>
  <c r="AE353" i="7"/>
  <c r="AM353" i="7"/>
  <c r="AI354" i="7"/>
  <c r="AE355" i="7"/>
  <c r="AM355" i="7"/>
  <c r="AI356" i="7"/>
  <c r="AE357" i="7"/>
  <c r="AM357" i="7"/>
  <c r="AI358" i="7"/>
  <c r="AE359" i="7"/>
  <c r="AM359" i="7"/>
  <c r="AI360" i="7"/>
  <c r="AE361" i="7"/>
  <c r="AM361" i="7"/>
  <c r="AI362" i="7"/>
  <c r="AE363" i="7"/>
  <c r="AM363" i="7"/>
  <c r="AI364" i="7"/>
  <c r="AE365" i="7"/>
  <c r="AM365" i="7"/>
  <c r="AI366" i="7"/>
  <c r="AE367" i="7"/>
  <c r="AM367" i="7"/>
  <c r="AI368" i="7"/>
  <c r="AE369" i="7"/>
  <c r="AM369" i="7"/>
  <c r="AI370" i="7"/>
  <c r="AE371" i="7"/>
  <c r="AM371" i="7"/>
  <c r="AI372" i="7"/>
  <c r="AE373" i="7"/>
  <c r="AM373" i="7"/>
  <c r="AI374" i="7"/>
  <c r="AE375" i="7"/>
  <c r="AM375" i="7"/>
  <c r="AI376" i="7"/>
  <c r="AE377" i="7"/>
  <c r="AM377" i="7"/>
  <c r="AI378" i="7"/>
  <c r="AE379" i="7"/>
  <c r="AM379" i="7"/>
  <c r="AI380" i="7"/>
  <c r="AE381" i="7"/>
  <c r="AM381" i="7"/>
  <c r="AI382" i="7"/>
  <c r="AE383" i="7"/>
  <c r="AM383" i="7"/>
  <c r="AI384" i="7"/>
  <c r="AE385" i="7"/>
  <c r="AM385" i="7"/>
  <c r="AI386" i="7"/>
  <c r="AE387" i="7"/>
  <c r="AM387" i="7"/>
  <c r="AI388" i="7"/>
  <c r="AE389" i="7"/>
  <c r="AM389" i="7"/>
  <c r="AI390" i="7"/>
  <c r="AE391" i="7"/>
  <c r="AM391" i="7"/>
  <c r="AI392" i="7"/>
  <c r="AE393" i="7"/>
  <c r="AM393" i="7"/>
  <c r="AI394" i="7"/>
  <c r="AE395" i="7"/>
  <c r="AM395" i="7"/>
  <c r="AI396" i="7"/>
  <c r="AE397" i="7"/>
  <c r="AM397" i="7"/>
  <c r="AI398" i="7"/>
  <c r="AE399" i="7"/>
  <c r="AM399" i="7"/>
  <c r="AI400" i="7"/>
  <c r="AE401" i="7"/>
  <c r="AM401" i="7"/>
  <c r="AI402" i="7"/>
  <c r="AE403" i="7"/>
  <c r="AM403" i="7"/>
  <c r="AI404" i="7"/>
  <c r="AE405" i="7"/>
  <c r="AM405" i="7"/>
  <c r="AI406" i="7"/>
  <c r="AE407" i="7"/>
  <c r="AM407" i="7"/>
  <c r="AI408" i="7"/>
  <c r="AE409" i="7"/>
  <c r="AM409" i="7"/>
  <c r="AI410" i="7"/>
  <c r="AE411" i="7"/>
  <c r="AM411" i="7"/>
  <c r="AI412" i="7"/>
  <c r="AE413" i="7"/>
  <c r="AM413" i="7"/>
  <c r="AI414" i="7"/>
  <c r="AE415" i="7"/>
  <c r="AM415" i="7"/>
  <c r="AI416" i="7"/>
  <c r="AE417" i="7"/>
  <c r="AM417" i="7"/>
  <c r="AI418" i="7"/>
  <c r="AE419" i="7"/>
  <c r="AM419" i="7"/>
  <c r="AI420" i="7"/>
  <c r="AE421" i="7"/>
  <c r="AM421" i="7"/>
  <c r="AI422" i="7"/>
  <c r="AE423" i="7"/>
  <c r="AM423" i="7"/>
  <c r="AI424" i="7"/>
  <c r="AE425" i="7"/>
  <c r="AM425" i="7"/>
  <c r="AI426" i="7"/>
  <c r="AE427" i="7"/>
  <c r="AM427" i="7"/>
  <c r="AI428" i="7"/>
  <c r="AE429" i="7"/>
  <c r="AM429" i="7"/>
  <c r="AI430" i="7"/>
  <c r="AE431" i="7"/>
  <c r="AM431" i="7"/>
  <c r="AI432" i="7"/>
  <c r="AE433" i="7"/>
  <c r="AM433" i="7"/>
  <c r="AI434" i="7"/>
  <c r="AE435" i="7"/>
  <c r="AM435" i="7"/>
  <c r="AI436" i="7"/>
  <c r="AE437" i="7"/>
  <c r="AM437" i="7"/>
  <c r="AI438" i="7"/>
  <c r="AE439" i="7"/>
  <c r="AM439" i="7"/>
  <c r="AI440" i="7"/>
  <c r="AE441" i="7"/>
  <c r="AM441" i="7"/>
  <c r="AI442" i="7"/>
  <c r="AE443" i="7"/>
  <c r="AM443" i="7"/>
  <c r="AI444" i="7"/>
  <c r="AE445" i="7"/>
  <c r="AM445" i="7"/>
  <c r="AI446" i="7"/>
  <c r="AE447" i="7"/>
  <c r="AM447" i="7"/>
  <c r="AI448" i="7"/>
  <c r="AE449" i="7"/>
  <c r="AM449" i="7"/>
  <c r="AI450" i="7"/>
  <c r="AE451" i="7"/>
  <c r="AM451" i="7"/>
  <c r="AI452" i="7"/>
  <c r="AE453" i="7"/>
  <c r="AM453" i="7"/>
  <c r="AI454" i="7"/>
  <c r="AE455" i="7"/>
  <c r="AM455" i="7"/>
  <c r="AI456" i="7"/>
  <c r="AE457" i="7"/>
  <c r="AM457" i="7"/>
  <c r="AI458" i="7"/>
  <c r="AE459" i="7"/>
  <c r="AM459" i="7"/>
  <c r="AI460" i="7"/>
  <c r="AE461" i="7"/>
  <c r="AM461" i="7"/>
  <c r="AI462" i="7"/>
  <c r="AE463" i="7"/>
  <c r="AM463" i="7"/>
  <c r="AI464" i="7"/>
  <c r="AE465" i="7"/>
  <c r="AM465" i="7"/>
  <c r="AI466" i="7"/>
  <c r="AE467" i="7"/>
  <c r="AM467" i="7"/>
  <c r="AI468" i="7"/>
  <c r="AE469" i="7"/>
  <c r="AM469" i="7"/>
  <c r="AI470" i="7"/>
  <c r="AE471" i="7"/>
  <c r="AM471" i="7"/>
  <c r="AI472" i="7"/>
  <c r="AE473" i="7"/>
  <c r="AM473" i="7"/>
  <c r="AI474" i="7"/>
  <c r="AE475" i="7"/>
  <c r="AY397" i="7"/>
  <c r="AQ403" i="7"/>
  <c r="AU408" i="7"/>
  <c r="AY413" i="7"/>
  <c r="AQ419" i="7"/>
  <c r="AU424" i="7"/>
  <c r="AY429" i="7"/>
  <c r="AQ435" i="7"/>
  <c r="BB439" i="7"/>
  <c r="AX442" i="7"/>
  <c r="AT445" i="7"/>
  <c r="AT447" i="7"/>
  <c r="AR449" i="7"/>
  <c r="AQ451" i="7"/>
  <c r="AX452" i="7"/>
  <c r="AV454" i="7"/>
  <c r="AU456" i="7"/>
  <c r="AY457" i="7"/>
  <c r="AQ459" i="7"/>
  <c r="AU460" i="7"/>
  <c r="AY461" i="7"/>
  <c r="AQ463" i="7"/>
  <c r="AS464" i="7"/>
  <c r="AT465" i="7"/>
  <c r="AU466" i="7"/>
  <c r="AU467" i="7"/>
  <c r="AV468" i="7"/>
  <c r="AW469" i="7"/>
  <c r="AX470" i="7"/>
  <c r="AY471" i="7"/>
  <c r="AY472" i="7"/>
  <c r="AZ473" i="7"/>
  <c r="BA474" i="7"/>
  <c r="BB475" i="7"/>
  <c r="AQ477" i="7"/>
  <c r="AQ478" i="7"/>
  <c r="AR479" i="7"/>
  <c r="AS480" i="7"/>
  <c r="AT481" i="7"/>
  <c r="AU482" i="7"/>
  <c r="AU483" i="7"/>
  <c r="AV484" i="7"/>
  <c r="AW485" i="7"/>
  <c r="AX486" i="7"/>
  <c r="AY487" i="7"/>
  <c r="AY488" i="7"/>
  <c r="AZ489" i="7"/>
  <c r="BA490" i="7"/>
  <c r="BB7" i="7"/>
  <c r="AQ9" i="7"/>
  <c r="BA9" i="7"/>
  <c r="AY10" i="7"/>
  <c r="AY11" i="7"/>
  <c r="AW12" i="7"/>
  <c r="AU13" i="7"/>
  <c r="AU14" i="7"/>
  <c r="AS15" i="7"/>
  <c r="AQ16" i="7"/>
  <c r="BA16" i="7"/>
  <c r="AY17" i="7"/>
  <c r="AV18" i="7"/>
  <c r="AS19" i="7"/>
  <c r="BB19" i="7"/>
  <c r="AY20" i="7"/>
  <c r="AV21" i="7"/>
  <c r="AS22" i="7"/>
  <c r="AQ23" i="7"/>
  <c r="AZ23" i="7"/>
  <c r="AW24" i="7"/>
  <c r="AS25" i="7"/>
  <c r="BA25" i="7"/>
  <c r="AW26" i="7"/>
  <c r="AS27" i="7"/>
  <c r="BA27" i="7"/>
  <c r="AX6" i="7"/>
  <c r="AF71" i="7"/>
  <c r="AN71" i="7"/>
  <c r="AJ72" i="7"/>
  <c r="AF73" i="7"/>
  <c r="AN73" i="7"/>
  <c r="AJ74" i="7"/>
  <c r="AF75" i="7"/>
  <c r="AN75" i="7"/>
  <c r="AJ76" i="7"/>
  <c r="AF77" i="7"/>
  <c r="AN77" i="7"/>
  <c r="AJ78" i="7"/>
  <c r="AF79" i="7"/>
  <c r="AN79" i="7"/>
  <c r="AJ80" i="7"/>
  <c r="AF81" i="7"/>
  <c r="AN81" i="7"/>
  <c r="AJ82" i="7"/>
  <c r="AF83" i="7"/>
  <c r="AN83" i="7"/>
  <c r="AJ84" i="7"/>
  <c r="AF85" i="7"/>
  <c r="AN85" i="7"/>
  <c r="AJ86" i="7"/>
  <c r="AF87" i="7"/>
  <c r="AN87" i="7"/>
  <c r="AJ88" i="7"/>
  <c r="AF89" i="7"/>
  <c r="AN89" i="7"/>
  <c r="AJ90" i="7"/>
  <c r="AF91" i="7"/>
  <c r="AN91" i="7"/>
  <c r="AJ92" i="7"/>
  <c r="AF93" i="7"/>
  <c r="AN93" i="7"/>
  <c r="AJ94" i="7"/>
  <c r="AF95" i="7"/>
  <c r="AN95" i="7"/>
  <c r="AJ96" i="7"/>
  <c r="AF97" i="7"/>
  <c r="AN97" i="7"/>
  <c r="AJ98" i="7"/>
  <c r="AF99" i="7"/>
  <c r="AN99" i="7"/>
  <c r="AJ100" i="7"/>
  <c r="AF101" i="7"/>
  <c r="AN101" i="7"/>
  <c r="AJ102" i="7"/>
  <c r="AF103" i="7"/>
  <c r="AN103" i="7"/>
  <c r="AJ104" i="7"/>
  <c r="AF105" i="7"/>
  <c r="AN105" i="7"/>
  <c r="AJ106" i="7"/>
  <c r="AF107" i="7"/>
  <c r="AN107" i="7"/>
  <c r="AJ108" i="7"/>
  <c r="AF109" i="7"/>
  <c r="AN109" i="7"/>
  <c r="AJ110" i="7"/>
  <c r="AF111" i="7"/>
  <c r="AN111" i="7"/>
  <c r="AJ112" i="7"/>
  <c r="AF113" i="7"/>
  <c r="AN113" i="7"/>
  <c r="AJ114" i="7"/>
  <c r="AF115" i="7"/>
  <c r="AN115" i="7"/>
  <c r="AJ116" i="7"/>
  <c r="AF117" i="7"/>
  <c r="AN117" i="7"/>
  <c r="AJ118" i="7"/>
  <c r="AF119" i="7"/>
  <c r="AN119" i="7"/>
  <c r="AJ120" i="7"/>
  <c r="AF121" i="7"/>
  <c r="AN121" i="7"/>
  <c r="AJ122" i="7"/>
  <c r="AF123" i="7"/>
  <c r="AN123" i="7"/>
  <c r="AJ124" i="7"/>
  <c r="AF125" i="7"/>
  <c r="AN125" i="7"/>
  <c r="AJ126" i="7"/>
  <c r="AF127" i="7"/>
  <c r="AN127" i="7"/>
  <c r="AJ128" i="7"/>
  <c r="AF129" i="7"/>
  <c r="AN129" i="7"/>
  <c r="AJ130" i="7"/>
  <c r="AF131" i="7"/>
  <c r="AN131" i="7"/>
  <c r="AJ132" i="7"/>
  <c r="AF133" i="7"/>
  <c r="AN133" i="7"/>
  <c r="AJ134" i="7"/>
  <c r="AF135" i="7"/>
  <c r="AN135" i="7"/>
  <c r="AJ136" i="7"/>
  <c r="AF137" i="7"/>
  <c r="AN137" i="7"/>
  <c r="AJ138" i="7"/>
  <c r="AF139" i="7"/>
  <c r="AN139" i="7"/>
  <c r="AJ140" i="7"/>
  <c r="AF141" i="7"/>
  <c r="AN141" i="7"/>
  <c r="AJ142" i="7"/>
  <c r="AF143" i="7"/>
  <c r="AN143" i="7"/>
  <c r="AJ144" i="7"/>
  <c r="AF145" i="7"/>
  <c r="AN145" i="7"/>
  <c r="AJ146" i="7"/>
  <c r="AF147" i="7"/>
  <c r="AN147" i="7"/>
  <c r="AJ148" i="7"/>
  <c r="AF149" i="7"/>
  <c r="AN149" i="7"/>
  <c r="AJ150" i="7"/>
  <c r="AF151" i="7"/>
  <c r="AN151" i="7"/>
  <c r="AJ152" i="7"/>
  <c r="AF153" i="7"/>
  <c r="AN153" i="7"/>
  <c r="AJ154" i="7"/>
  <c r="AF155" i="7"/>
  <c r="AN155" i="7"/>
  <c r="AJ156" i="7"/>
  <c r="AF157" i="7"/>
  <c r="AN157" i="7"/>
  <c r="AJ158" i="7"/>
  <c r="AF159" i="7"/>
  <c r="AN159" i="7"/>
  <c r="AJ160" i="7"/>
  <c r="AF161" i="7"/>
  <c r="AN161" i="7"/>
  <c r="AJ162" i="7"/>
  <c r="AF163" i="7"/>
  <c r="AN163" i="7"/>
  <c r="AJ164" i="7"/>
  <c r="AF165" i="7"/>
  <c r="AN165" i="7"/>
  <c r="AJ166" i="7"/>
  <c r="AF167" i="7"/>
  <c r="AN167" i="7"/>
  <c r="AJ168" i="7"/>
  <c r="AF169" i="7"/>
  <c r="AN169" i="7"/>
  <c r="AJ170" i="7"/>
  <c r="AF171" i="7"/>
  <c r="AN171" i="7"/>
  <c r="AJ172" i="7"/>
  <c r="AF173" i="7"/>
  <c r="AN173" i="7"/>
  <c r="AJ174" i="7"/>
  <c r="AF175" i="7"/>
  <c r="AN175" i="7"/>
  <c r="AJ176" i="7"/>
  <c r="AF177" i="7"/>
  <c r="AN177" i="7"/>
  <c r="AJ178" i="7"/>
  <c r="AF179" i="7"/>
  <c r="AN179" i="7"/>
  <c r="AJ180" i="7"/>
  <c r="AF181" i="7"/>
  <c r="AN181" i="7"/>
  <c r="AJ182" i="7"/>
  <c r="AF183" i="7"/>
  <c r="AN183" i="7"/>
  <c r="AJ184" i="7"/>
  <c r="AF185" i="7"/>
  <c r="AN185" i="7"/>
  <c r="AJ186" i="7"/>
  <c r="AF187" i="7"/>
  <c r="AN187" i="7"/>
  <c r="AJ188" i="7"/>
  <c r="AF189" i="7"/>
  <c r="AN189" i="7"/>
  <c r="AJ190" i="7"/>
  <c r="AF191" i="7"/>
  <c r="AN191" i="7"/>
  <c r="AJ192" i="7"/>
  <c r="AF193" i="7"/>
  <c r="AN193" i="7"/>
  <c r="AJ194" i="7"/>
  <c r="AF195" i="7"/>
  <c r="AN195" i="7"/>
  <c r="AJ196" i="7"/>
  <c r="AF197" i="7"/>
  <c r="AN197" i="7"/>
  <c r="AJ198" i="7"/>
  <c r="AF199" i="7"/>
  <c r="AN199" i="7"/>
  <c r="AJ200" i="7"/>
  <c r="AF201" i="7"/>
  <c r="AN201" i="7"/>
  <c r="AJ202" i="7"/>
  <c r="AF203" i="7"/>
  <c r="AN203" i="7"/>
  <c r="AJ204" i="7"/>
  <c r="AF205" i="7"/>
  <c r="AN205" i="7"/>
  <c r="AJ206" i="7"/>
  <c r="AF207" i="7"/>
  <c r="AN207" i="7"/>
  <c r="AJ208" i="7"/>
  <c r="AF209" i="7"/>
  <c r="AN209" i="7"/>
  <c r="AJ210" i="7"/>
  <c r="AF211" i="7"/>
  <c r="AN211" i="7"/>
  <c r="AJ212" i="7"/>
  <c r="AF213" i="7"/>
  <c r="AN213" i="7"/>
  <c r="AJ214" i="7"/>
  <c r="AF215" i="7"/>
  <c r="AN215" i="7"/>
  <c r="AJ216" i="7"/>
  <c r="AF217" i="7"/>
  <c r="AN217" i="7"/>
  <c r="AJ218" i="7"/>
  <c r="AF219" i="7"/>
  <c r="AN219" i="7"/>
  <c r="AJ220" i="7"/>
  <c r="AF221" i="7"/>
  <c r="AN221" i="7"/>
  <c r="AJ222" i="7"/>
  <c r="AF223" i="7"/>
  <c r="AN223" i="7"/>
  <c r="AJ224" i="7"/>
  <c r="AF225" i="7"/>
  <c r="AN225" i="7"/>
  <c r="AJ226" i="7"/>
  <c r="AF227" i="7"/>
  <c r="AN227" i="7"/>
  <c r="AJ228" i="7"/>
  <c r="AF229" i="7"/>
  <c r="AN229" i="7"/>
  <c r="AJ230" i="7"/>
  <c r="AF231" i="7"/>
  <c r="AN231" i="7"/>
  <c r="AJ232" i="7"/>
  <c r="AF233" i="7"/>
  <c r="AN233" i="7"/>
  <c r="AJ234" i="7"/>
  <c r="AF235" i="7"/>
  <c r="AN235" i="7"/>
  <c r="AJ236" i="7"/>
  <c r="AF237" i="7"/>
  <c r="AN237" i="7"/>
  <c r="AJ238" i="7"/>
  <c r="AF239" i="7"/>
  <c r="AN239" i="7"/>
  <c r="AJ240" i="7"/>
  <c r="AF241" i="7"/>
  <c r="AN241" i="7"/>
  <c r="AJ242" i="7"/>
  <c r="AF243" i="7"/>
  <c r="AN243" i="7"/>
  <c r="AJ244" i="7"/>
  <c r="AF245" i="7"/>
  <c r="AN245" i="7"/>
  <c r="AJ246" i="7"/>
  <c r="AF247" i="7"/>
  <c r="AN247" i="7"/>
  <c r="AJ248" i="7"/>
  <c r="AF249" i="7"/>
  <c r="AN249" i="7"/>
  <c r="AJ250" i="7"/>
  <c r="AF251" i="7"/>
  <c r="AN251" i="7"/>
  <c r="AJ252" i="7"/>
  <c r="AF253" i="7"/>
  <c r="AN253" i="7"/>
  <c r="AJ254" i="7"/>
  <c r="AF255" i="7"/>
  <c r="AN255" i="7"/>
  <c r="AJ256" i="7"/>
  <c r="AF257" i="7"/>
  <c r="AN257" i="7"/>
  <c r="AJ258" i="7"/>
  <c r="AF259" i="7"/>
  <c r="AN259" i="7"/>
  <c r="AJ260" i="7"/>
  <c r="AF261" i="7"/>
  <c r="AN261" i="7"/>
  <c r="AJ262" i="7"/>
  <c r="AF263" i="7"/>
  <c r="AN263" i="7"/>
  <c r="AJ264" i="7"/>
  <c r="AF265" i="7"/>
  <c r="AN265" i="7"/>
  <c r="AJ266" i="7"/>
  <c r="AF267" i="7"/>
  <c r="AN267" i="7"/>
  <c r="AJ268" i="7"/>
  <c r="AF269" i="7"/>
  <c r="AN269" i="7"/>
  <c r="AJ270" i="7"/>
  <c r="AF271" i="7"/>
  <c r="AN271" i="7"/>
  <c r="AJ272" i="7"/>
  <c r="AF273" i="7"/>
  <c r="AN273" i="7"/>
  <c r="AJ274" i="7"/>
  <c r="AF275" i="7"/>
  <c r="AN275" i="7"/>
  <c r="AJ276" i="7"/>
  <c r="AF277" i="7"/>
  <c r="AN277" i="7"/>
  <c r="AJ278" i="7"/>
  <c r="AF279" i="7"/>
  <c r="AN279" i="7"/>
  <c r="AJ280" i="7"/>
  <c r="AF281" i="7"/>
  <c r="AN281" i="7"/>
  <c r="AJ282" i="7"/>
  <c r="AF283" i="7"/>
  <c r="AN283" i="7"/>
  <c r="AJ284" i="7"/>
  <c r="AF285" i="7"/>
  <c r="AN285" i="7"/>
  <c r="AJ286" i="7"/>
  <c r="AF287" i="7"/>
  <c r="AN287" i="7"/>
  <c r="AJ288" i="7"/>
  <c r="AF289" i="7"/>
  <c r="AN289" i="7"/>
  <c r="AJ290" i="7"/>
  <c r="AF291" i="7"/>
  <c r="AN291" i="7"/>
  <c r="AJ292" i="7"/>
  <c r="AF293" i="7"/>
  <c r="AN293" i="7"/>
  <c r="AJ294" i="7"/>
  <c r="AF295" i="7"/>
  <c r="AN295" i="7"/>
  <c r="AJ296" i="7"/>
  <c r="AF297" i="7"/>
  <c r="AN297" i="7"/>
  <c r="AJ298" i="7"/>
  <c r="AF299" i="7"/>
  <c r="AN299" i="7"/>
  <c r="AJ300" i="7"/>
  <c r="AF301" i="7"/>
  <c r="AN301" i="7"/>
  <c r="AJ302" i="7"/>
  <c r="AF303" i="7"/>
  <c r="AN303" i="7"/>
  <c r="AJ304" i="7"/>
  <c r="AF305" i="7"/>
  <c r="AN305" i="7"/>
  <c r="AJ306" i="7"/>
  <c r="AF307" i="7"/>
  <c r="AN307" i="7"/>
  <c r="AJ308" i="7"/>
  <c r="AF309" i="7"/>
  <c r="AN309" i="7"/>
  <c r="AJ310" i="7"/>
  <c r="AF311" i="7"/>
  <c r="AN311" i="7"/>
  <c r="AJ312" i="7"/>
  <c r="AF313" i="7"/>
  <c r="AN313" i="7"/>
  <c r="AJ314" i="7"/>
  <c r="AF315" i="7"/>
  <c r="AN315" i="7"/>
  <c r="AJ316" i="7"/>
  <c r="AF317" i="7"/>
  <c r="AN317" i="7"/>
  <c r="AJ318" i="7"/>
  <c r="AF319" i="7"/>
  <c r="AN319" i="7"/>
  <c r="AJ320" i="7"/>
  <c r="AF321" i="7"/>
  <c r="AN321" i="7"/>
  <c r="AJ322" i="7"/>
  <c r="AF323" i="7"/>
  <c r="AN323" i="7"/>
  <c r="AJ324" i="7"/>
  <c r="AF325" i="7"/>
  <c r="AN325" i="7"/>
  <c r="AJ326" i="7"/>
  <c r="AF327" i="7"/>
  <c r="AN327" i="7"/>
  <c r="AJ328" i="7"/>
  <c r="AF329" i="7"/>
  <c r="AN329" i="7"/>
  <c r="AJ330" i="7"/>
  <c r="AF331" i="7"/>
  <c r="AN331" i="7"/>
  <c r="AJ332" i="7"/>
  <c r="AF333" i="7"/>
  <c r="AN333" i="7"/>
  <c r="AJ334" i="7"/>
  <c r="AF335" i="7"/>
  <c r="AN335" i="7"/>
  <c r="AJ336" i="7"/>
  <c r="AF337" i="7"/>
  <c r="AN337" i="7"/>
  <c r="AJ338" i="7"/>
  <c r="AF339" i="7"/>
  <c r="AN339" i="7"/>
  <c r="AJ340" i="7"/>
  <c r="AF341" i="7"/>
  <c r="AN341" i="7"/>
  <c r="AJ342" i="7"/>
  <c r="AF343" i="7"/>
  <c r="AN343" i="7"/>
  <c r="AJ344" i="7"/>
  <c r="AF345" i="7"/>
  <c r="AN345" i="7"/>
  <c r="AJ346" i="7"/>
  <c r="AF347" i="7"/>
  <c r="AN347" i="7"/>
  <c r="AJ348" i="7"/>
  <c r="AF349" i="7"/>
  <c r="AN349" i="7"/>
  <c r="AJ350" i="7"/>
  <c r="AF351" i="7"/>
  <c r="AN351" i="7"/>
  <c r="AJ352" i="7"/>
  <c r="AF353" i="7"/>
  <c r="AN353" i="7"/>
  <c r="AJ354" i="7"/>
  <c r="AF355" i="7"/>
  <c r="AN355" i="7"/>
  <c r="AJ356" i="7"/>
  <c r="AF357" i="7"/>
  <c r="AN357" i="7"/>
  <c r="AJ358" i="7"/>
  <c r="AF359" i="7"/>
  <c r="AN359" i="7"/>
  <c r="AJ360" i="7"/>
  <c r="AF361" i="7"/>
  <c r="AN361" i="7"/>
  <c r="AJ362" i="7"/>
  <c r="AF363" i="7"/>
  <c r="AN363" i="7"/>
  <c r="AJ364" i="7"/>
  <c r="AF365" i="7"/>
  <c r="AN365" i="7"/>
  <c r="AJ366" i="7"/>
  <c r="AF367" i="7"/>
  <c r="AN367" i="7"/>
  <c r="AJ368" i="7"/>
  <c r="AF369" i="7"/>
  <c r="AN369" i="7"/>
  <c r="AJ370" i="7"/>
  <c r="AF371" i="7"/>
  <c r="AN371" i="7"/>
  <c r="AJ372" i="7"/>
  <c r="AF373" i="7"/>
  <c r="AN373" i="7"/>
  <c r="AJ374" i="7"/>
  <c r="AF375" i="7"/>
  <c r="AN375" i="7"/>
  <c r="AJ376" i="7"/>
  <c r="AF377" i="7"/>
  <c r="AN377" i="7"/>
  <c r="AJ378" i="7"/>
  <c r="AF379" i="7"/>
  <c r="AN379" i="7"/>
  <c r="AJ380" i="7"/>
  <c r="AF381" i="7"/>
  <c r="AN381" i="7"/>
  <c r="AJ382" i="7"/>
  <c r="AF383" i="7"/>
  <c r="AN383" i="7"/>
  <c r="AJ384" i="7"/>
  <c r="AF385" i="7"/>
  <c r="AN385" i="7"/>
  <c r="AJ386" i="7"/>
  <c r="AF387" i="7"/>
  <c r="AN387" i="7"/>
  <c r="AJ388" i="7"/>
  <c r="AF389" i="7"/>
  <c r="AN389" i="7"/>
  <c r="AJ390" i="7"/>
  <c r="AF391" i="7"/>
  <c r="AN391" i="7"/>
  <c r="AJ392" i="7"/>
  <c r="AF393" i="7"/>
  <c r="AN393" i="7"/>
  <c r="AJ394" i="7"/>
  <c r="AF395" i="7"/>
  <c r="AN395" i="7"/>
  <c r="AJ396" i="7"/>
  <c r="AF397" i="7"/>
  <c r="AN397" i="7"/>
  <c r="AJ398" i="7"/>
  <c r="AF399" i="7"/>
  <c r="AN399" i="7"/>
  <c r="AJ400" i="7"/>
  <c r="AF401" i="7"/>
  <c r="AN401" i="7"/>
  <c r="AJ402" i="7"/>
  <c r="AF403" i="7"/>
  <c r="AN403" i="7"/>
  <c r="AJ404" i="7"/>
  <c r="AF405" i="7"/>
  <c r="AN405" i="7"/>
  <c r="AJ406" i="7"/>
  <c r="AF407" i="7"/>
  <c r="AN407" i="7"/>
  <c r="AJ408" i="7"/>
  <c r="AF409" i="7"/>
  <c r="AN409" i="7"/>
  <c r="AJ410" i="7"/>
  <c r="AF411" i="7"/>
  <c r="AN411" i="7"/>
  <c r="AJ412" i="7"/>
  <c r="AF413" i="7"/>
  <c r="AN413" i="7"/>
  <c r="AJ414" i="7"/>
  <c r="AF415" i="7"/>
  <c r="AN415" i="7"/>
  <c r="AJ416" i="7"/>
  <c r="AF417" i="7"/>
  <c r="AN417" i="7"/>
  <c r="AJ418" i="7"/>
  <c r="AF419" i="7"/>
  <c r="AN419" i="7"/>
  <c r="AJ420" i="7"/>
  <c r="AF421" i="7"/>
  <c r="AN421" i="7"/>
  <c r="AJ422" i="7"/>
  <c r="AF423" i="7"/>
  <c r="AN423" i="7"/>
  <c r="AJ424" i="7"/>
  <c r="AF425" i="7"/>
  <c r="AN425" i="7"/>
  <c r="AJ426" i="7"/>
  <c r="AF427" i="7"/>
  <c r="AN427" i="7"/>
  <c r="AJ428" i="7"/>
  <c r="AF429" i="7"/>
  <c r="AN429" i="7"/>
  <c r="AJ430" i="7"/>
  <c r="AF431" i="7"/>
  <c r="AN431" i="7"/>
  <c r="AJ432" i="7"/>
  <c r="AF433" i="7"/>
  <c r="AN433" i="7"/>
  <c r="AJ434" i="7"/>
  <c r="AF435" i="7"/>
  <c r="AN435" i="7"/>
  <c r="AJ436" i="7"/>
  <c r="AF437" i="7"/>
  <c r="AN437" i="7"/>
  <c r="AJ438" i="7"/>
  <c r="AF439" i="7"/>
  <c r="AN439" i="7"/>
  <c r="AJ440" i="7"/>
  <c r="AF441" i="7"/>
  <c r="AN441" i="7"/>
  <c r="AJ442" i="7"/>
  <c r="AF443" i="7"/>
  <c r="AN443" i="7"/>
  <c r="AJ444" i="7"/>
  <c r="AF445" i="7"/>
  <c r="AN445" i="7"/>
  <c r="AJ446" i="7"/>
  <c r="AF447" i="7"/>
  <c r="AN447" i="7"/>
  <c r="AJ448" i="7"/>
  <c r="AF449" i="7"/>
  <c r="AN449" i="7"/>
  <c r="AJ450" i="7"/>
  <c r="AF451" i="7"/>
  <c r="AN451" i="7"/>
  <c r="AJ452" i="7"/>
  <c r="AF453" i="7"/>
  <c r="AN453" i="7"/>
  <c r="AJ454" i="7"/>
  <c r="AF455" i="7"/>
  <c r="AN455" i="7"/>
  <c r="AJ456" i="7"/>
  <c r="AF457" i="7"/>
  <c r="AN457" i="7"/>
  <c r="AJ458" i="7"/>
  <c r="AF459" i="7"/>
  <c r="AN459" i="7"/>
  <c r="AJ460" i="7"/>
  <c r="AF461" i="7"/>
  <c r="AN461" i="7"/>
  <c r="AJ462" i="7"/>
  <c r="AF463" i="7"/>
  <c r="AN463" i="7"/>
  <c r="AJ464" i="7"/>
  <c r="AF465" i="7"/>
  <c r="AN465" i="7"/>
  <c r="AJ466" i="7"/>
  <c r="AF467" i="7"/>
  <c r="AN467" i="7"/>
  <c r="AJ468" i="7"/>
  <c r="AF469" i="7"/>
  <c r="AN469" i="7"/>
  <c r="AJ470" i="7"/>
  <c r="AF471" i="7"/>
  <c r="AN471" i="7"/>
  <c r="AJ472" i="7"/>
  <c r="AF473" i="7"/>
  <c r="AN473" i="7"/>
  <c r="AJ474" i="7"/>
  <c r="AF475" i="7"/>
  <c r="AU398" i="7"/>
  <c r="AY403" i="7"/>
  <c r="AQ409" i="7"/>
  <c r="AU414" i="7"/>
  <c r="AY419" i="7"/>
  <c r="AQ425" i="7"/>
  <c r="AU430" i="7"/>
  <c r="AY435" i="7"/>
  <c r="AU440" i="7"/>
  <c r="AQ443" i="7"/>
  <c r="AY445" i="7"/>
  <c r="AY447" i="7"/>
  <c r="AT449" i="7"/>
  <c r="AR451" i="7"/>
  <c r="AQ453" i="7"/>
  <c r="AX454" i="7"/>
  <c r="AV456" i="7"/>
  <c r="AZ457" i="7"/>
  <c r="AR459" i="7"/>
  <c r="AV460" i="7"/>
  <c r="AZ461" i="7"/>
  <c r="AR463" i="7"/>
  <c r="AU464" i="7"/>
  <c r="AU465" i="7"/>
  <c r="AV466" i="7"/>
  <c r="AW467" i="7"/>
  <c r="AX468" i="7"/>
  <c r="AY469" i="7"/>
  <c r="AY470" i="7"/>
  <c r="AZ471" i="7"/>
  <c r="BA472" i="7"/>
  <c r="BB473" i="7"/>
  <c r="AQ475" i="7"/>
  <c r="AQ476" i="7"/>
  <c r="AR477" i="7"/>
  <c r="AS478" i="7"/>
  <c r="AT479" i="7"/>
  <c r="AU480" i="7"/>
  <c r="AU481" i="7"/>
  <c r="AV482" i="7"/>
  <c r="AW483" i="7"/>
  <c r="AX484" i="7"/>
  <c r="AY485" i="7"/>
  <c r="AY486" i="7"/>
  <c r="AZ487" i="7"/>
  <c r="BA488" i="7"/>
  <c r="BB489" i="7"/>
  <c r="AQ7" i="7"/>
  <c r="AQ8" i="7"/>
  <c r="AR9" i="7"/>
  <c r="BB9" i="7"/>
  <c r="BA10" i="7"/>
  <c r="AZ11" i="7"/>
  <c r="AX12" i="7"/>
  <c r="AW13" i="7"/>
  <c r="AV14" i="7"/>
  <c r="AT15" i="7"/>
  <c r="AS16" i="7"/>
  <c r="AQ17" i="7"/>
  <c r="AZ17" i="7"/>
  <c r="AW18" i="7"/>
  <c r="AT19" i="7"/>
  <c r="AQ20" i="7"/>
  <c r="AZ20" i="7"/>
  <c r="AW21" i="7"/>
  <c r="AU22" i="7"/>
  <c r="AR23" i="7"/>
  <c r="BA23" i="7"/>
  <c r="AX24" i="7"/>
  <c r="AT25" i="7"/>
  <c r="BB25" i="7"/>
  <c r="AX26" i="7"/>
  <c r="AT27" i="7"/>
  <c r="BB27" i="7"/>
  <c r="AY6" i="7"/>
  <c r="AG71" i="7"/>
  <c r="AO71" i="7"/>
  <c r="AK72" i="7"/>
  <c r="AG73" i="7"/>
  <c r="AO73" i="7"/>
  <c r="AK74" i="7"/>
  <c r="AG75" i="7"/>
  <c r="AO75" i="7"/>
  <c r="AK76" i="7"/>
  <c r="AG77" i="7"/>
  <c r="AO77" i="7"/>
  <c r="AK78" i="7"/>
  <c r="AG79" i="7"/>
  <c r="AO79" i="7"/>
  <c r="AK80" i="7"/>
  <c r="AG81" i="7"/>
  <c r="AO81" i="7"/>
  <c r="AK82" i="7"/>
  <c r="AG83" i="7"/>
  <c r="AO83" i="7"/>
  <c r="AK84" i="7"/>
  <c r="AG85" i="7"/>
  <c r="AO85" i="7"/>
  <c r="AK86" i="7"/>
  <c r="AG87" i="7"/>
  <c r="AO87" i="7"/>
  <c r="AK88" i="7"/>
  <c r="AG89" i="7"/>
  <c r="AO89" i="7"/>
  <c r="AK90" i="7"/>
  <c r="AG91" i="7"/>
  <c r="AO91" i="7"/>
  <c r="AK92" i="7"/>
  <c r="AG93" i="7"/>
  <c r="AO93" i="7"/>
  <c r="AK94" i="7"/>
  <c r="AG95" i="7"/>
  <c r="AO95" i="7"/>
  <c r="AK96" i="7"/>
  <c r="AG97" i="7"/>
  <c r="AO97" i="7"/>
  <c r="AK98" i="7"/>
  <c r="AG99" i="7"/>
  <c r="AO99" i="7"/>
  <c r="AK100" i="7"/>
  <c r="AG101" i="7"/>
  <c r="AO101" i="7"/>
  <c r="AK102" i="7"/>
  <c r="AG103" i="7"/>
  <c r="AO103" i="7"/>
  <c r="AK104" i="7"/>
  <c r="AG105" i="7"/>
  <c r="AO105" i="7"/>
  <c r="AK106" i="7"/>
  <c r="AG107" i="7"/>
  <c r="AO107" i="7"/>
  <c r="AK108" i="7"/>
  <c r="AG109" i="7"/>
  <c r="AO109" i="7"/>
  <c r="AK110" i="7"/>
  <c r="AG111" i="7"/>
  <c r="AO111" i="7"/>
  <c r="AK112" i="7"/>
  <c r="AG113" i="7"/>
  <c r="AO113" i="7"/>
  <c r="AK114" i="7"/>
  <c r="AG115" i="7"/>
  <c r="AO115" i="7"/>
  <c r="AK116" i="7"/>
  <c r="AG117" i="7"/>
  <c r="AO117" i="7"/>
  <c r="AK118" i="7"/>
  <c r="AG119" i="7"/>
  <c r="AO119" i="7"/>
  <c r="AK120" i="7"/>
  <c r="AG121" i="7"/>
  <c r="AO121" i="7"/>
  <c r="AK122" i="7"/>
  <c r="AG123" i="7"/>
  <c r="AO123" i="7"/>
  <c r="AK124" i="7"/>
  <c r="AG125" i="7"/>
  <c r="AO125" i="7"/>
  <c r="AK126" i="7"/>
  <c r="AG127" i="7"/>
  <c r="AO127" i="7"/>
  <c r="AK128" i="7"/>
  <c r="AG129" i="7"/>
  <c r="AO129" i="7"/>
  <c r="AK130" i="7"/>
  <c r="AG131" i="7"/>
  <c r="AO131" i="7"/>
  <c r="AK132" i="7"/>
  <c r="AG133" i="7"/>
  <c r="AO133" i="7"/>
  <c r="AK134" i="7"/>
  <c r="AG135" i="7"/>
  <c r="AO135" i="7"/>
  <c r="AK136" i="7"/>
  <c r="AG137" i="7"/>
  <c r="AO137" i="7"/>
  <c r="AK138" i="7"/>
  <c r="AG139" i="7"/>
  <c r="AO139" i="7"/>
  <c r="AK140" i="7"/>
  <c r="AG141" i="7"/>
  <c r="AO141" i="7"/>
  <c r="AK142" i="7"/>
  <c r="AG143" i="7"/>
  <c r="AO143" i="7"/>
  <c r="AK144" i="7"/>
  <c r="AG145" i="7"/>
  <c r="AO145" i="7"/>
  <c r="AK146" i="7"/>
  <c r="AG147" i="7"/>
  <c r="AO147" i="7"/>
  <c r="AK148" i="7"/>
  <c r="AG149" i="7"/>
  <c r="AO149" i="7"/>
  <c r="AK150" i="7"/>
  <c r="AG151" i="7"/>
  <c r="AO151" i="7"/>
  <c r="AK152" i="7"/>
  <c r="AG153" i="7"/>
  <c r="AO153" i="7"/>
  <c r="AK154" i="7"/>
  <c r="AG155" i="7"/>
  <c r="AO155" i="7"/>
  <c r="AK156" i="7"/>
  <c r="AG157" i="7"/>
  <c r="AO157" i="7"/>
  <c r="AK158" i="7"/>
  <c r="AG159" i="7"/>
  <c r="AO159" i="7"/>
  <c r="AK160" i="7"/>
  <c r="AG161" i="7"/>
  <c r="AO161" i="7"/>
  <c r="AK162" i="7"/>
  <c r="AG163" i="7"/>
  <c r="AO163" i="7"/>
  <c r="AK164" i="7"/>
  <c r="AG165" i="7"/>
  <c r="AO165" i="7"/>
  <c r="AK166" i="7"/>
  <c r="AG167" i="7"/>
  <c r="AO167" i="7"/>
  <c r="AK168" i="7"/>
  <c r="AG169" i="7"/>
  <c r="AO169" i="7"/>
  <c r="AK170" i="7"/>
  <c r="AG171" i="7"/>
  <c r="AO171" i="7"/>
  <c r="AK172" i="7"/>
  <c r="AG173" i="7"/>
  <c r="AO173" i="7"/>
  <c r="AK174" i="7"/>
  <c r="AG175" i="7"/>
  <c r="AO175" i="7"/>
  <c r="AK176" i="7"/>
  <c r="AG177" i="7"/>
  <c r="AO177" i="7"/>
  <c r="AK178" i="7"/>
  <c r="AG179" i="7"/>
  <c r="AO179" i="7"/>
  <c r="AK180" i="7"/>
  <c r="AG181" i="7"/>
  <c r="AO181" i="7"/>
  <c r="AK182" i="7"/>
  <c r="AG183" i="7"/>
  <c r="AO183" i="7"/>
  <c r="AK184" i="7"/>
  <c r="AG185" i="7"/>
  <c r="AO185" i="7"/>
  <c r="AK186" i="7"/>
  <c r="AG187" i="7"/>
  <c r="AO187" i="7"/>
  <c r="AK188" i="7"/>
  <c r="AG189" i="7"/>
  <c r="AO189" i="7"/>
  <c r="AK190" i="7"/>
  <c r="AG191" i="7"/>
  <c r="AO191" i="7"/>
  <c r="AK192" i="7"/>
  <c r="AG193" i="7"/>
  <c r="AO193" i="7"/>
  <c r="AK194" i="7"/>
  <c r="AG195" i="7"/>
  <c r="AO195" i="7"/>
  <c r="AK196" i="7"/>
  <c r="AG197" i="7"/>
  <c r="AO197" i="7"/>
  <c r="AK198" i="7"/>
  <c r="AG199" i="7"/>
  <c r="AO199" i="7"/>
  <c r="AK200" i="7"/>
  <c r="AG201" i="7"/>
  <c r="AO201" i="7"/>
  <c r="AK202" i="7"/>
  <c r="AG203" i="7"/>
  <c r="AO203" i="7"/>
  <c r="AK204" i="7"/>
  <c r="AG205" i="7"/>
  <c r="AO205" i="7"/>
  <c r="AK206" i="7"/>
  <c r="AG207" i="7"/>
  <c r="AO207" i="7"/>
  <c r="AK208" i="7"/>
  <c r="AG209" i="7"/>
  <c r="AO209" i="7"/>
  <c r="AK210" i="7"/>
  <c r="AG211" i="7"/>
  <c r="AO211" i="7"/>
  <c r="AK212" i="7"/>
  <c r="AG213" i="7"/>
  <c r="AO213" i="7"/>
  <c r="AK214" i="7"/>
  <c r="AG215" i="7"/>
  <c r="AO215" i="7"/>
  <c r="AK216" i="7"/>
  <c r="AG217" i="7"/>
  <c r="AO217" i="7"/>
  <c r="AK218" i="7"/>
  <c r="AG219" i="7"/>
  <c r="AO219" i="7"/>
  <c r="AK220" i="7"/>
  <c r="AG221" i="7"/>
  <c r="AO221" i="7"/>
  <c r="AK222" i="7"/>
  <c r="AG223" i="7"/>
  <c r="AO223" i="7"/>
  <c r="AK224" i="7"/>
  <c r="AG225" i="7"/>
  <c r="AO225" i="7"/>
  <c r="AK226" i="7"/>
  <c r="AG227" i="7"/>
  <c r="AO227" i="7"/>
  <c r="AK228" i="7"/>
  <c r="AG229" i="7"/>
  <c r="AO229" i="7"/>
  <c r="AK230" i="7"/>
  <c r="AG231" i="7"/>
  <c r="AO231" i="7"/>
  <c r="AK232" i="7"/>
  <c r="AG233" i="7"/>
  <c r="AO233" i="7"/>
  <c r="AK234" i="7"/>
  <c r="AG235" i="7"/>
  <c r="AO235" i="7"/>
  <c r="AK236" i="7"/>
  <c r="AG237" i="7"/>
  <c r="AO237" i="7"/>
  <c r="AK238" i="7"/>
  <c r="AG239" i="7"/>
  <c r="AO239" i="7"/>
  <c r="AK240" i="7"/>
  <c r="AG241" i="7"/>
  <c r="AO241" i="7"/>
  <c r="AK242" i="7"/>
  <c r="AG243" i="7"/>
  <c r="AO243" i="7"/>
  <c r="AK244" i="7"/>
  <c r="AG245" i="7"/>
  <c r="AO245" i="7"/>
  <c r="AK246" i="7"/>
  <c r="AG247" i="7"/>
  <c r="AO247" i="7"/>
  <c r="AK248" i="7"/>
  <c r="AG249" i="7"/>
  <c r="AO249" i="7"/>
  <c r="AK250" i="7"/>
  <c r="AG251" i="7"/>
  <c r="AO251" i="7"/>
  <c r="AK252" i="7"/>
  <c r="AG253" i="7"/>
  <c r="AO253" i="7"/>
  <c r="AK254" i="7"/>
  <c r="AG255" i="7"/>
  <c r="AO255" i="7"/>
  <c r="AK256" i="7"/>
  <c r="AG257" i="7"/>
  <c r="AO257" i="7"/>
  <c r="AK258" i="7"/>
  <c r="AG259" i="7"/>
  <c r="AO259" i="7"/>
  <c r="AK260" i="7"/>
  <c r="AG261" i="7"/>
  <c r="AO261" i="7"/>
  <c r="AK262" i="7"/>
  <c r="AG263" i="7"/>
  <c r="AO263" i="7"/>
  <c r="AK264" i="7"/>
  <c r="AG265" i="7"/>
  <c r="AO265" i="7"/>
  <c r="AK266" i="7"/>
  <c r="AG267" i="7"/>
  <c r="AO267" i="7"/>
  <c r="AK268" i="7"/>
  <c r="AG269" i="7"/>
  <c r="AO269" i="7"/>
  <c r="AK270" i="7"/>
  <c r="AG271" i="7"/>
  <c r="AO271" i="7"/>
  <c r="AK272" i="7"/>
  <c r="AG273" i="7"/>
  <c r="AO273" i="7"/>
  <c r="AK274" i="7"/>
  <c r="AG275" i="7"/>
  <c r="AO275" i="7"/>
  <c r="AK276" i="7"/>
  <c r="AG277" i="7"/>
  <c r="AO277" i="7"/>
  <c r="AK278" i="7"/>
  <c r="AG279" i="7"/>
  <c r="AO279" i="7"/>
  <c r="AK280" i="7"/>
  <c r="AG281" i="7"/>
  <c r="AO281" i="7"/>
  <c r="AK282" i="7"/>
  <c r="AG283" i="7"/>
  <c r="AO283" i="7"/>
  <c r="AK284" i="7"/>
  <c r="AG285" i="7"/>
  <c r="AO285" i="7"/>
  <c r="AK286" i="7"/>
  <c r="AG287" i="7"/>
  <c r="AO287" i="7"/>
  <c r="AK288" i="7"/>
  <c r="AG289" i="7"/>
  <c r="AO289" i="7"/>
  <c r="AK290" i="7"/>
  <c r="AG291" i="7"/>
  <c r="AO291" i="7"/>
  <c r="AK292" i="7"/>
  <c r="AG293" i="7"/>
  <c r="AO293" i="7"/>
  <c r="AK294" i="7"/>
  <c r="AG295" i="7"/>
  <c r="AO295" i="7"/>
  <c r="AK296" i="7"/>
  <c r="AG297" i="7"/>
  <c r="AO297" i="7"/>
  <c r="AK298" i="7"/>
  <c r="AG299" i="7"/>
  <c r="AO299" i="7"/>
  <c r="AK300" i="7"/>
  <c r="AG301" i="7"/>
  <c r="AO301" i="7"/>
  <c r="AK302" i="7"/>
  <c r="AG303" i="7"/>
  <c r="AO303" i="7"/>
  <c r="AK304" i="7"/>
  <c r="AG305" i="7"/>
  <c r="AO305" i="7"/>
  <c r="AK306" i="7"/>
  <c r="AG307" i="7"/>
  <c r="AO307" i="7"/>
  <c r="AK308" i="7"/>
  <c r="AG309" i="7"/>
  <c r="AO309" i="7"/>
  <c r="AK310" i="7"/>
  <c r="AG311" i="7"/>
  <c r="AO311" i="7"/>
  <c r="AK312" i="7"/>
  <c r="AG313" i="7"/>
  <c r="AO313" i="7"/>
  <c r="AK314" i="7"/>
  <c r="AG315" i="7"/>
  <c r="AO315" i="7"/>
  <c r="AK316" i="7"/>
  <c r="AG317" i="7"/>
  <c r="AO317" i="7"/>
  <c r="AK318" i="7"/>
  <c r="AG319" i="7"/>
  <c r="AO319" i="7"/>
  <c r="AK320" i="7"/>
  <c r="AG321" i="7"/>
  <c r="AO321" i="7"/>
  <c r="AK322" i="7"/>
  <c r="AG323" i="7"/>
  <c r="AO323" i="7"/>
  <c r="AK324" i="7"/>
  <c r="AG325" i="7"/>
  <c r="AO325" i="7"/>
  <c r="AK326" i="7"/>
  <c r="AG327" i="7"/>
  <c r="AO327" i="7"/>
  <c r="AK328" i="7"/>
  <c r="AG329" i="7"/>
  <c r="AO329" i="7"/>
  <c r="AK330" i="7"/>
  <c r="AG331" i="7"/>
  <c r="AO331" i="7"/>
  <c r="AK332" i="7"/>
  <c r="AG333" i="7"/>
  <c r="AO333" i="7"/>
  <c r="AK334" i="7"/>
  <c r="AG335" i="7"/>
  <c r="AO335" i="7"/>
  <c r="AK336" i="7"/>
  <c r="AG337" i="7"/>
  <c r="AO337" i="7"/>
  <c r="AK338" i="7"/>
  <c r="AG339" i="7"/>
  <c r="AO339" i="7"/>
  <c r="AK340" i="7"/>
  <c r="AG341" i="7"/>
  <c r="AO341" i="7"/>
  <c r="AK342" i="7"/>
  <c r="AG343" i="7"/>
  <c r="AO343" i="7"/>
  <c r="AK344" i="7"/>
  <c r="AG345" i="7"/>
  <c r="AO345" i="7"/>
  <c r="AK346" i="7"/>
  <c r="AG347" i="7"/>
  <c r="AO347" i="7"/>
  <c r="AK348" i="7"/>
  <c r="AG349" i="7"/>
  <c r="AO349" i="7"/>
  <c r="AK350" i="7"/>
  <c r="AG351" i="7"/>
  <c r="AO351" i="7"/>
  <c r="AK352" i="7"/>
  <c r="AG353" i="7"/>
  <c r="AO353" i="7"/>
  <c r="AK354" i="7"/>
  <c r="AG355" i="7"/>
  <c r="AO355" i="7"/>
  <c r="AK356" i="7"/>
  <c r="AG357" i="7"/>
  <c r="AO357" i="7"/>
  <c r="AK358" i="7"/>
  <c r="AG359" i="7"/>
  <c r="AO359" i="7"/>
  <c r="AK360" i="7"/>
  <c r="AG361" i="7"/>
  <c r="AO361" i="7"/>
  <c r="AK362" i="7"/>
  <c r="AG363" i="7"/>
  <c r="AO363" i="7"/>
  <c r="AK364" i="7"/>
  <c r="AG365" i="7"/>
  <c r="AO365" i="7"/>
  <c r="AK366" i="7"/>
  <c r="AG367" i="7"/>
  <c r="AO367" i="7"/>
  <c r="AK368" i="7"/>
  <c r="AG369" i="7"/>
  <c r="AO369" i="7"/>
  <c r="AK370" i="7"/>
  <c r="AG371" i="7"/>
  <c r="AO371" i="7"/>
  <c r="AK372" i="7"/>
  <c r="AG373" i="7"/>
  <c r="AO373" i="7"/>
  <c r="AK374" i="7"/>
  <c r="AG375" i="7"/>
  <c r="AO375" i="7"/>
  <c r="AK376" i="7"/>
  <c r="AG377" i="7"/>
  <c r="AO377" i="7"/>
  <c r="AK378" i="7"/>
  <c r="AG379" i="7"/>
  <c r="AO379" i="7"/>
  <c r="AK380" i="7"/>
  <c r="AG381" i="7"/>
  <c r="AO381" i="7"/>
  <c r="AK382" i="7"/>
  <c r="AG383" i="7"/>
  <c r="AO383" i="7"/>
  <c r="AK384" i="7"/>
  <c r="AG385" i="7"/>
  <c r="AO385" i="7"/>
  <c r="AK386" i="7"/>
  <c r="AG387" i="7"/>
  <c r="AO387" i="7"/>
  <c r="AK388" i="7"/>
  <c r="AG389" i="7"/>
  <c r="AO389" i="7"/>
  <c r="AK390" i="7"/>
  <c r="AG391" i="7"/>
  <c r="AO391" i="7"/>
  <c r="AK392" i="7"/>
  <c r="AG393" i="7"/>
  <c r="AO393" i="7"/>
  <c r="AK394" i="7"/>
  <c r="AG395" i="7"/>
  <c r="AO395" i="7"/>
  <c r="AK396" i="7"/>
  <c r="AG397" i="7"/>
  <c r="AO397" i="7"/>
  <c r="AK398" i="7"/>
  <c r="AG399" i="7"/>
  <c r="AO399" i="7"/>
  <c r="AK400" i="7"/>
  <c r="AG401" i="7"/>
  <c r="AO401" i="7"/>
  <c r="AK402" i="7"/>
  <c r="AG403" i="7"/>
  <c r="AO403" i="7"/>
  <c r="AK404" i="7"/>
  <c r="AG405" i="7"/>
  <c r="AO405" i="7"/>
  <c r="AK406" i="7"/>
  <c r="AG407" i="7"/>
  <c r="AO407" i="7"/>
  <c r="AK408" i="7"/>
  <c r="AG409" i="7"/>
  <c r="AO409" i="7"/>
  <c r="AK410" i="7"/>
  <c r="AG411" i="7"/>
  <c r="AO411" i="7"/>
  <c r="AK412" i="7"/>
  <c r="AG413" i="7"/>
  <c r="AO413" i="7"/>
  <c r="AK414" i="7"/>
  <c r="AG415" i="7"/>
  <c r="AO415" i="7"/>
  <c r="AK416" i="7"/>
  <c r="AG417" i="7"/>
  <c r="AO417" i="7"/>
  <c r="AK418" i="7"/>
  <c r="AG419" i="7"/>
  <c r="AO419" i="7"/>
  <c r="AK420" i="7"/>
  <c r="AG421" i="7"/>
  <c r="AO421" i="7"/>
  <c r="AK422" i="7"/>
  <c r="AG423" i="7"/>
  <c r="AO423" i="7"/>
  <c r="AK424" i="7"/>
  <c r="AG425" i="7"/>
  <c r="AO425" i="7"/>
  <c r="AK426" i="7"/>
  <c r="AG427" i="7"/>
  <c r="AO427" i="7"/>
  <c r="AK428" i="7"/>
  <c r="AG429" i="7"/>
  <c r="AO429" i="7"/>
  <c r="AK430" i="7"/>
  <c r="AG431" i="7"/>
  <c r="AO431" i="7"/>
  <c r="AK432" i="7"/>
  <c r="AG433" i="7"/>
  <c r="AO433" i="7"/>
  <c r="AK434" i="7"/>
  <c r="AG435" i="7"/>
  <c r="AO435" i="7"/>
  <c r="AK436" i="7"/>
  <c r="AG437" i="7"/>
  <c r="AO437" i="7"/>
  <c r="AK438" i="7"/>
  <c r="AG439" i="7"/>
  <c r="AO439" i="7"/>
  <c r="AK440" i="7"/>
  <c r="AG441" i="7"/>
  <c r="AO441" i="7"/>
  <c r="AK442" i="7"/>
  <c r="AG443" i="7"/>
  <c r="AO443" i="7"/>
  <c r="AK444" i="7"/>
  <c r="AG445" i="7"/>
  <c r="AO445" i="7"/>
  <c r="AK446" i="7"/>
  <c r="AG447" i="7"/>
  <c r="AO447" i="7"/>
  <c r="AK448" i="7"/>
  <c r="AG449" i="7"/>
  <c r="AO449" i="7"/>
  <c r="AK450" i="7"/>
  <c r="AG451" i="7"/>
  <c r="AO451" i="7"/>
  <c r="AK452" i="7"/>
  <c r="AG453" i="7"/>
  <c r="AO453" i="7"/>
  <c r="AK454" i="7"/>
  <c r="AG455" i="7"/>
  <c r="AO455" i="7"/>
  <c r="AK456" i="7"/>
  <c r="AG457" i="7"/>
  <c r="AO457" i="7"/>
  <c r="AK458" i="7"/>
  <c r="AG459" i="7"/>
  <c r="AO459" i="7"/>
  <c r="AK460" i="7"/>
  <c r="AG461" i="7"/>
  <c r="AO461" i="7"/>
  <c r="AK462" i="7"/>
  <c r="AG463" i="7"/>
  <c r="AO463" i="7"/>
  <c r="AK464" i="7"/>
  <c r="AG465" i="7"/>
  <c r="AO465" i="7"/>
  <c r="AK466" i="7"/>
  <c r="AG467" i="7"/>
  <c r="AO467" i="7"/>
  <c r="AK468" i="7"/>
  <c r="AG469" i="7"/>
  <c r="AO469" i="7"/>
  <c r="AK470" i="7"/>
  <c r="AG471" i="7"/>
  <c r="AO471" i="7"/>
  <c r="AK472" i="7"/>
  <c r="AG473" i="7"/>
  <c r="AO473" i="7"/>
  <c r="AK474" i="7"/>
  <c r="AG475" i="7"/>
  <c r="AQ399" i="7"/>
  <c r="AU404" i="7"/>
  <c r="AY409" i="7"/>
  <c r="AQ415" i="7"/>
  <c r="AU420" i="7"/>
  <c r="AY425" i="7"/>
  <c r="AQ431" i="7"/>
  <c r="AU436" i="7"/>
  <c r="AX440" i="7"/>
  <c r="AT443" i="7"/>
  <c r="BB445" i="7"/>
  <c r="AZ447" i="7"/>
  <c r="AY449" i="7"/>
  <c r="AT451" i="7"/>
  <c r="AR453" i="7"/>
  <c r="AQ455" i="7"/>
  <c r="AX456" i="7"/>
  <c r="BB457" i="7"/>
  <c r="AT459" i="7"/>
  <c r="AX460" i="7"/>
  <c r="BB461" i="7"/>
  <c r="AT463" i="7"/>
  <c r="AV464" i="7"/>
  <c r="AW465" i="7"/>
  <c r="AX466" i="7"/>
  <c r="AY467" i="7"/>
  <c r="AY468" i="7"/>
  <c r="AZ469" i="7"/>
  <c r="BA470" i="7"/>
  <c r="BB471" i="7"/>
  <c r="AQ473" i="7"/>
  <c r="AQ474" i="7"/>
  <c r="AR475" i="7"/>
  <c r="AS476" i="7"/>
  <c r="AT477" i="7"/>
  <c r="AU478" i="7"/>
  <c r="AU479" i="7"/>
  <c r="AV480" i="7"/>
  <c r="AW481" i="7"/>
  <c r="AX482" i="7"/>
  <c r="AY483" i="7"/>
  <c r="AY484" i="7"/>
  <c r="AZ485" i="7"/>
  <c r="BA486" i="7"/>
  <c r="BB487" i="7"/>
  <c r="AQ489" i="7"/>
  <c r="AQ490" i="7"/>
  <c r="AR7" i="7"/>
  <c r="AS8" i="7"/>
  <c r="AS9" i="7"/>
  <c r="AQ10" i="7"/>
  <c r="AQ11" i="7"/>
  <c r="BA11" i="7"/>
  <c r="AY12" i="7"/>
  <c r="AY13" i="7"/>
  <c r="AW14" i="7"/>
  <c r="AU15" i="7"/>
  <c r="AU16" i="7"/>
  <c r="AR17" i="7"/>
  <c r="BA17" i="7"/>
  <c r="AX18" i="7"/>
  <c r="AU19" i="7"/>
  <c r="AR20" i="7"/>
  <c r="BA20" i="7"/>
  <c r="AY21" i="7"/>
  <c r="AV22" i="7"/>
  <c r="AS23" i="7"/>
  <c r="BB23" i="7"/>
  <c r="AY24" i="7"/>
  <c r="AU25" i="7"/>
  <c r="AQ26" i="7"/>
  <c r="AY26" i="7"/>
  <c r="AU27" i="7"/>
  <c r="AR6" i="7"/>
  <c r="AZ6" i="7"/>
  <c r="AH71" i="7"/>
  <c r="AD72" i="7"/>
  <c r="AL72" i="7"/>
  <c r="AH73" i="7"/>
  <c r="AD74" i="7"/>
  <c r="AL74" i="7"/>
  <c r="AH75" i="7"/>
  <c r="AD76" i="7"/>
  <c r="AL76" i="7"/>
  <c r="AH77" i="7"/>
  <c r="AD78" i="7"/>
  <c r="AL78" i="7"/>
  <c r="AH79" i="7"/>
  <c r="AD80" i="7"/>
  <c r="AL80" i="7"/>
  <c r="AH81" i="7"/>
  <c r="AD82" i="7"/>
  <c r="AL82" i="7"/>
  <c r="AH83" i="7"/>
  <c r="AD84" i="7"/>
  <c r="AL84" i="7"/>
  <c r="AH85" i="7"/>
  <c r="AD86" i="7"/>
  <c r="AL86" i="7"/>
  <c r="AH87" i="7"/>
  <c r="AD88" i="7"/>
  <c r="AL88" i="7"/>
  <c r="AH89" i="7"/>
  <c r="AD90" i="7"/>
  <c r="AL90" i="7"/>
  <c r="AH91" i="7"/>
  <c r="AD92" i="7"/>
  <c r="AL92" i="7"/>
  <c r="AH93" i="7"/>
  <c r="AD94" i="7"/>
  <c r="AL94" i="7"/>
  <c r="AH95" i="7"/>
  <c r="AD96" i="7"/>
  <c r="AL96" i="7"/>
  <c r="AH97" i="7"/>
  <c r="AD98" i="7"/>
  <c r="AL98" i="7"/>
  <c r="AH99" i="7"/>
  <c r="AD100" i="7"/>
  <c r="AL100" i="7"/>
  <c r="AH101" i="7"/>
  <c r="AD102" i="7"/>
  <c r="AL102" i="7"/>
  <c r="AH103" i="7"/>
  <c r="AD104" i="7"/>
  <c r="AL104" i="7"/>
  <c r="AH105" i="7"/>
  <c r="AD106" i="7"/>
  <c r="AL106" i="7"/>
  <c r="AH107" i="7"/>
  <c r="AD108" i="7"/>
  <c r="AL108" i="7"/>
  <c r="AH109" i="7"/>
  <c r="AD110" i="7"/>
  <c r="AL110" i="7"/>
  <c r="AH111" i="7"/>
  <c r="AD112" i="7"/>
  <c r="AL112" i="7"/>
  <c r="AH113" i="7"/>
  <c r="AD114" i="7"/>
  <c r="AL114" i="7"/>
  <c r="AH115" i="7"/>
  <c r="AD116" i="7"/>
  <c r="AL116" i="7"/>
  <c r="AH117" i="7"/>
  <c r="AD118" i="7"/>
  <c r="AL118" i="7"/>
  <c r="AH119" i="7"/>
  <c r="AD120" i="7"/>
  <c r="AL120" i="7"/>
  <c r="AH121" i="7"/>
  <c r="AD122" i="7"/>
  <c r="AL122" i="7"/>
  <c r="AH123" i="7"/>
  <c r="AD124" i="7"/>
  <c r="AL124" i="7"/>
  <c r="AH125" i="7"/>
  <c r="AD126" i="7"/>
  <c r="AL126" i="7"/>
  <c r="AH127" i="7"/>
  <c r="AD128" i="7"/>
  <c r="AL128" i="7"/>
  <c r="AH129" i="7"/>
  <c r="AD130" i="7"/>
  <c r="AL130" i="7"/>
  <c r="AH131" i="7"/>
  <c r="AD132" i="7"/>
  <c r="AL132" i="7"/>
  <c r="AH133" i="7"/>
  <c r="AD134" i="7"/>
  <c r="AL134" i="7"/>
  <c r="AH135" i="7"/>
  <c r="AD136" i="7"/>
  <c r="AL136" i="7"/>
  <c r="AH137" i="7"/>
  <c r="AD138" i="7"/>
  <c r="AL138" i="7"/>
  <c r="AH139" i="7"/>
  <c r="AD140" i="7"/>
  <c r="AL140" i="7"/>
  <c r="AH141" i="7"/>
  <c r="AD142" i="7"/>
  <c r="AL142" i="7"/>
  <c r="AH143" i="7"/>
  <c r="AD144" i="7"/>
  <c r="AL144" i="7"/>
  <c r="AH145" i="7"/>
  <c r="AD146" i="7"/>
  <c r="AL146" i="7"/>
  <c r="AH147" i="7"/>
  <c r="AD148" i="7"/>
  <c r="AL148" i="7"/>
  <c r="AH149" i="7"/>
  <c r="AD150" i="7"/>
  <c r="AL150" i="7"/>
  <c r="AH151" i="7"/>
  <c r="AD152" i="7"/>
  <c r="AL152" i="7"/>
  <c r="AH153" i="7"/>
  <c r="AD154" i="7"/>
  <c r="AL154" i="7"/>
  <c r="AH155" i="7"/>
  <c r="AD156" i="7"/>
  <c r="AL156" i="7"/>
  <c r="AH157" i="7"/>
  <c r="AD158" i="7"/>
  <c r="AL158" i="7"/>
  <c r="AH159" i="7"/>
  <c r="AD160" i="7"/>
  <c r="AL160" i="7"/>
  <c r="AH161" i="7"/>
  <c r="AD162" i="7"/>
  <c r="AL162" i="7"/>
  <c r="AH163" i="7"/>
  <c r="AD164" i="7"/>
  <c r="AL164" i="7"/>
  <c r="AH165" i="7"/>
  <c r="AD166" i="7"/>
  <c r="AL166" i="7"/>
  <c r="AH167" i="7"/>
  <c r="AD168" i="7"/>
  <c r="AL168" i="7"/>
  <c r="AH169" i="7"/>
  <c r="AD170" i="7"/>
  <c r="AL170" i="7"/>
  <c r="AH171" i="7"/>
  <c r="AD172" i="7"/>
  <c r="AL172" i="7"/>
  <c r="AH173" i="7"/>
  <c r="AD174" i="7"/>
  <c r="AL174" i="7"/>
  <c r="AH175" i="7"/>
  <c r="AD176" i="7"/>
  <c r="AL176" i="7"/>
  <c r="AH177" i="7"/>
  <c r="AD178" i="7"/>
  <c r="AL178" i="7"/>
  <c r="AH179" i="7"/>
  <c r="AD180" i="7"/>
  <c r="AL180" i="7"/>
  <c r="AH181" i="7"/>
  <c r="AD182" i="7"/>
  <c r="AL182" i="7"/>
  <c r="AH183" i="7"/>
  <c r="AD184" i="7"/>
  <c r="AL184" i="7"/>
  <c r="AH185" i="7"/>
  <c r="AD186" i="7"/>
  <c r="AL186" i="7"/>
  <c r="AH187" i="7"/>
  <c r="AD188" i="7"/>
  <c r="AL188" i="7"/>
  <c r="AH189" i="7"/>
  <c r="AD190" i="7"/>
  <c r="AL190" i="7"/>
  <c r="AH191" i="7"/>
  <c r="AD192" i="7"/>
  <c r="AL192" i="7"/>
  <c r="AH193" i="7"/>
  <c r="AD194" i="7"/>
  <c r="AL194" i="7"/>
  <c r="AH195" i="7"/>
  <c r="AD196" i="7"/>
  <c r="AL196" i="7"/>
  <c r="AH197" i="7"/>
  <c r="AD198" i="7"/>
  <c r="AL198" i="7"/>
  <c r="AH199" i="7"/>
  <c r="AD200" i="7"/>
  <c r="AL200" i="7"/>
  <c r="AH201" i="7"/>
  <c r="AD202" i="7"/>
  <c r="AL202" i="7"/>
  <c r="AH203" i="7"/>
  <c r="AD204" i="7"/>
  <c r="AL204" i="7"/>
  <c r="AH205" i="7"/>
  <c r="AD206" i="7"/>
  <c r="AL206" i="7"/>
  <c r="AH207" i="7"/>
  <c r="AD208" i="7"/>
  <c r="AL208" i="7"/>
  <c r="AH209" i="7"/>
  <c r="AD210" i="7"/>
  <c r="AL210" i="7"/>
  <c r="AH211" i="7"/>
  <c r="AD212" i="7"/>
  <c r="AL212" i="7"/>
  <c r="AH213" i="7"/>
  <c r="AD214" i="7"/>
  <c r="AL214" i="7"/>
  <c r="AH215" i="7"/>
  <c r="AD216" i="7"/>
  <c r="AL216" i="7"/>
  <c r="AH217" i="7"/>
  <c r="AD218" i="7"/>
  <c r="AL218" i="7"/>
  <c r="AH219" i="7"/>
  <c r="AD220" i="7"/>
  <c r="AL220" i="7"/>
  <c r="AH221" i="7"/>
  <c r="AD222" i="7"/>
  <c r="AL222" i="7"/>
  <c r="AH223" i="7"/>
  <c r="AD224" i="7"/>
  <c r="AL224" i="7"/>
  <c r="AH225" i="7"/>
  <c r="AD226" i="7"/>
  <c r="AL226" i="7"/>
  <c r="AH227" i="7"/>
  <c r="AD228" i="7"/>
  <c r="AL228" i="7"/>
  <c r="AH229" i="7"/>
  <c r="AD230" i="7"/>
  <c r="AL230" i="7"/>
  <c r="AH231" i="7"/>
  <c r="AD232" i="7"/>
  <c r="AL232" i="7"/>
  <c r="AH233" i="7"/>
  <c r="AD234" i="7"/>
  <c r="AL234" i="7"/>
  <c r="AH235" i="7"/>
  <c r="AD236" i="7"/>
  <c r="AL236" i="7"/>
  <c r="AH237" i="7"/>
  <c r="AD238" i="7"/>
  <c r="AL238" i="7"/>
  <c r="AH239" i="7"/>
  <c r="AD240" i="7"/>
  <c r="AL240" i="7"/>
  <c r="AH241" i="7"/>
  <c r="AD242" i="7"/>
  <c r="AL242" i="7"/>
  <c r="AH243" i="7"/>
  <c r="AD244" i="7"/>
  <c r="AL244" i="7"/>
  <c r="AH245" i="7"/>
  <c r="AD246" i="7"/>
  <c r="AL246" i="7"/>
  <c r="AH247" i="7"/>
  <c r="AD248" i="7"/>
  <c r="AL248" i="7"/>
  <c r="AH249" i="7"/>
  <c r="AD250" i="7"/>
  <c r="AL250" i="7"/>
  <c r="AH251" i="7"/>
  <c r="AD252" i="7"/>
  <c r="AL252" i="7"/>
  <c r="AH253" i="7"/>
  <c r="AD254" i="7"/>
  <c r="AL254" i="7"/>
  <c r="AH255" i="7"/>
  <c r="AD256" i="7"/>
  <c r="AL256" i="7"/>
  <c r="AH257" i="7"/>
  <c r="AD258" i="7"/>
  <c r="AL258" i="7"/>
  <c r="AH259" i="7"/>
  <c r="AD260" i="7"/>
  <c r="AL260" i="7"/>
  <c r="AH261" i="7"/>
  <c r="AD262" i="7"/>
  <c r="AL262" i="7"/>
  <c r="AH263" i="7"/>
  <c r="AD264" i="7"/>
  <c r="AL264" i="7"/>
  <c r="AH265" i="7"/>
  <c r="AD266" i="7"/>
  <c r="AL266" i="7"/>
  <c r="AH267" i="7"/>
  <c r="AD268" i="7"/>
  <c r="AL268" i="7"/>
  <c r="AH269" i="7"/>
  <c r="AD270" i="7"/>
  <c r="AL270" i="7"/>
  <c r="AH271" i="7"/>
  <c r="AD272" i="7"/>
  <c r="AL272" i="7"/>
  <c r="AH273" i="7"/>
  <c r="AD274" i="7"/>
  <c r="AL274" i="7"/>
  <c r="AH275" i="7"/>
  <c r="AD276" i="7"/>
  <c r="AL276" i="7"/>
  <c r="AH277" i="7"/>
  <c r="AD278" i="7"/>
  <c r="AL278" i="7"/>
  <c r="AH279" i="7"/>
  <c r="AD280" i="7"/>
  <c r="AL280" i="7"/>
  <c r="AH281" i="7"/>
  <c r="AD282" i="7"/>
  <c r="AL282" i="7"/>
  <c r="AH283" i="7"/>
  <c r="AD284" i="7"/>
  <c r="AL284" i="7"/>
  <c r="AH285" i="7"/>
  <c r="AD286" i="7"/>
  <c r="AL286" i="7"/>
  <c r="AH287" i="7"/>
  <c r="AD288" i="7"/>
  <c r="AL288" i="7"/>
  <c r="AH289" i="7"/>
  <c r="AD290" i="7"/>
  <c r="AL290" i="7"/>
  <c r="AH291" i="7"/>
  <c r="AD292" i="7"/>
  <c r="AL292" i="7"/>
  <c r="AH293" i="7"/>
  <c r="AD294" i="7"/>
  <c r="AL294" i="7"/>
  <c r="AH295" i="7"/>
  <c r="AD296" i="7"/>
  <c r="AL296" i="7"/>
  <c r="AH297" i="7"/>
  <c r="AD298" i="7"/>
  <c r="AL298" i="7"/>
  <c r="AH299" i="7"/>
  <c r="AD300" i="7"/>
  <c r="AL300" i="7"/>
  <c r="AH301" i="7"/>
  <c r="AD302" i="7"/>
  <c r="AL302" i="7"/>
  <c r="AH303" i="7"/>
  <c r="AD304" i="7"/>
  <c r="AL304" i="7"/>
  <c r="AH305" i="7"/>
  <c r="AD306" i="7"/>
  <c r="AL306" i="7"/>
  <c r="AH307" i="7"/>
  <c r="AD308" i="7"/>
  <c r="AL308" i="7"/>
  <c r="AH309" i="7"/>
  <c r="AD310" i="7"/>
  <c r="AL310" i="7"/>
  <c r="AH311" i="7"/>
  <c r="AD312" i="7"/>
  <c r="AL312" i="7"/>
  <c r="AH313" i="7"/>
  <c r="AD314" i="7"/>
  <c r="AL314" i="7"/>
  <c r="AH315" i="7"/>
  <c r="AD316" i="7"/>
  <c r="AL316" i="7"/>
  <c r="AH317" i="7"/>
  <c r="AD318" i="7"/>
  <c r="AL318" i="7"/>
  <c r="AH319" i="7"/>
  <c r="AD320" i="7"/>
  <c r="AL320" i="7"/>
  <c r="AH321" i="7"/>
  <c r="AD322" i="7"/>
  <c r="AL322" i="7"/>
  <c r="AH323" i="7"/>
  <c r="AD324" i="7"/>
  <c r="AL324" i="7"/>
  <c r="AH325" i="7"/>
  <c r="AD326" i="7"/>
  <c r="AL326" i="7"/>
  <c r="AH327" i="7"/>
  <c r="AD328" i="7"/>
  <c r="AL328" i="7"/>
  <c r="AH329" i="7"/>
  <c r="AD330" i="7"/>
  <c r="AL330" i="7"/>
  <c r="AH331" i="7"/>
  <c r="AD332" i="7"/>
  <c r="AL332" i="7"/>
  <c r="AH333" i="7"/>
  <c r="AD334" i="7"/>
  <c r="AL334" i="7"/>
  <c r="AH335" i="7"/>
  <c r="AD336" i="7"/>
  <c r="AL336" i="7"/>
  <c r="AH337" i="7"/>
  <c r="AD338" i="7"/>
  <c r="AL338" i="7"/>
  <c r="AH339" i="7"/>
  <c r="AD340" i="7"/>
  <c r="AL340" i="7"/>
  <c r="AH341" i="7"/>
  <c r="AD342" i="7"/>
  <c r="AL342" i="7"/>
  <c r="AH343" i="7"/>
  <c r="AD344" i="7"/>
  <c r="AL344" i="7"/>
  <c r="AH345" i="7"/>
  <c r="AD346" i="7"/>
  <c r="AL346" i="7"/>
  <c r="AH347" i="7"/>
  <c r="AD348" i="7"/>
  <c r="AL348" i="7"/>
  <c r="AH349" i="7"/>
  <c r="AD350" i="7"/>
  <c r="AL350" i="7"/>
  <c r="AH351" i="7"/>
  <c r="AD352" i="7"/>
  <c r="AL352" i="7"/>
  <c r="AH353" i="7"/>
  <c r="AD354" i="7"/>
  <c r="AL354" i="7"/>
  <c r="AH355" i="7"/>
  <c r="AD356" i="7"/>
  <c r="AL356" i="7"/>
  <c r="AH357" i="7"/>
  <c r="AD358" i="7"/>
  <c r="AL358" i="7"/>
  <c r="AH359" i="7"/>
  <c r="AD360" i="7"/>
  <c r="AL360" i="7"/>
  <c r="AH361" i="7"/>
  <c r="AD362" i="7"/>
  <c r="AL362" i="7"/>
  <c r="AH363" i="7"/>
  <c r="AD364" i="7"/>
  <c r="AL364" i="7"/>
  <c r="AH365" i="7"/>
  <c r="AD366" i="7"/>
  <c r="AL366" i="7"/>
  <c r="AH367" i="7"/>
  <c r="AD368" i="7"/>
  <c r="AL368" i="7"/>
  <c r="AH369" i="7"/>
  <c r="AD370" i="7"/>
  <c r="AL370" i="7"/>
  <c r="AH371" i="7"/>
  <c r="AD372" i="7"/>
  <c r="AL372" i="7"/>
  <c r="AH373" i="7"/>
  <c r="AD374" i="7"/>
  <c r="AL374" i="7"/>
  <c r="AH375" i="7"/>
  <c r="AD376" i="7"/>
  <c r="AL376" i="7"/>
  <c r="AH377" i="7"/>
  <c r="AD378" i="7"/>
  <c r="AL378" i="7"/>
  <c r="AH379" i="7"/>
  <c r="AD380" i="7"/>
  <c r="AL380" i="7"/>
  <c r="AH381" i="7"/>
  <c r="AD382" i="7"/>
  <c r="AL382" i="7"/>
  <c r="AH383" i="7"/>
  <c r="AD384" i="7"/>
  <c r="AL384" i="7"/>
  <c r="AH385" i="7"/>
  <c r="AD386" i="7"/>
  <c r="AL386" i="7"/>
  <c r="AH387" i="7"/>
  <c r="AD388" i="7"/>
  <c r="AL388" i="7"/>
  <c r="AH389" i="7"/>
  <c r="AD390" i="7"/>
  <c r="AL390" i="7"/>
  <c r="AH391" i="7"/>
  <c r="AD392" i="7"/>
  <c r="AL392" i="7"/>
  <c r="AH393" i="7"/>
  <c r="AD394" i="7"/>
  <c r="AL394" i="7"/>
  <c r="AH395" i="7"/>
  <c r="AD396" i="7"/>
  <c r="AL396" i="7"/>
  <c r="AH397" i="7"/>
  <c r="AD398" i="7"/>
  <c r="AL398" i="7"/>
  <c r="AH399" i="7"/>
  <c r="AD400" i="7"/>
  <c r="AL400" i="7"/>
  <c r="AH401" i="7"/>
  <c r="AD402" i="7"/>
  <c r="AL402" i="7"/>
  <c r="AH403" i="7"/>
  <c r="AD404" i="7"/>
  <c r="AL404" i="7"/>
  <c r="AH405" i="7"/>
  <c r="AD406" i="7"/>
  <c r="AL406" i="7"/>
  <c r="AH407" i="7"/>
  <c r="AD408" i="7"/>
  <c r="AL408" i="7"/>
  <c r="AH409" i="7"/>
  <c r="AD410" i="7"/>
  <c r="AL410" i="7"/>
  <c r="AH411" i="7"/>
  <c r="AD412" i="7"/>
  <c r="AL412" i="7"/>
  <c r="AH413" i="7"/>
  <c r="AD414" i="7"/>
  <c r="AL414" i="7"/>
  <c r="AH415" i="7"/>
  <c r="AD416" i="7"/>
  <c r="AL416" i="7"/>
  <c r="AH417" i="7"/>
  <c r="AD418" i="7"/>
  <c r="AL418" i="7"/>
  <c r="AH419" i="7"/>
  <c r="AD420" i="7"/>
  <c r="AL420" i="7"/>
  <c r="AH421" i="7"/>
  <c r="AD422" i="7"/>
  <c r="AL422" i="7"/>
  <c r="AH423" i="7"/>
  <c r="AD424" i="7"/>
  <c r="AL424" i="7"/>
  <c r="AH425" i="7"/>
  <c r="AD426" i="7"/>
  <c r="AL426" i="7"/>
  <c r="AH427" i="7"/>
  <c r="AD428" i="7"/>
  <c r="AL428" i="7"/>
  <c r="AH429" i="7"/>
  <c r="AD430" i="7"/>
  <c r="AL430" i="7"/>
  <c r="AH431" i="7"/>
  <c r="AD432" i="7"/>
  <c r="AL432" i="7"/>
  <c r="AH433" i="7"/>
  <c r="AD434" i="7"/>
  <c r="AL434" i="7"/>
  <c r="AH435" i="7"/>
  <c r="AD436" i="7"/>
  <c r="AL436" i="7"/>
  <c r="AH437" i="7"/>
  <c r="AD438" i="7"/>
  <c r="AL438" i="7"/>
  <c r="AH439" i="7"/>
  <c r="AD440" i="7"/>
  <c r="AL440" i="7"/>
  <c r="AY399" i="7"/>
  <c r="AQ405" i="7"/>
  <c r="AU410" i="7"/>
  <c r="AY415" i="7"/>
  <c r="AQ421" i="7"/>
  <c r="AU426" i="7"/>
  <c r="AY431" i="7"/>
  <c r="AQ437" i="7"/>
  <c r="AQ441" i="7"/>
  <c r="AY443" i="7"/>
  <c r="AU446" i="7"/>
  <c r="BB447" i="7"/>
  <c r="AZ449" i="7"/>
  <c r="AY451" i="7"/>
  <c r="AT453" i="7"/>
  <c r="AR455" i="7"/>
  <c r="AY456" i="7"/>
  <c r="AQ458" i="7"/>
  <c r="AU459" i="7"/>
  <c r="AY460" i="7"/>
  <c r="AQ462" i="7"/>
  <c r="AU463" i="7"/>
  <c r="AX464" i="7"/>
  <c r="AY465" i="7"/>
  <c r="AY466" i="7"/>
  <c r="AZ467" i="7"/>
  <c r="BA468" i="7"/>
  <c r="BB469" i="7"/>
  <c r="AQ471" i="7"/>
  <c r="AQ472" i="7"/>
  <c r="AR473" i="7"/>
  <c r="AS474" i="7"/>
  <c r="AT475" i="7"/>
  <c r="AU476" i="7"/>
  <c r="AU477" i="7"/>
  <c r="AV478" i="7"/>
  <c r="AW479" i="7"/>
  <c r="AX480" i="7"/>
  <c r="AY481" i="7"/>
  <c r="AY482" i="7"/>
  <c r="AZ483" i="7"/>
  <c r="BA484" i="7"/>
  <c r="BB485" i="7"/>
  <c r="AQ487" i="7"/>
  <c r="AQ488" i="7"/>
  <c r="AR489" i="7"/>
  <c r="AS490" i="7"/>
  <c r="AT7" i="7"/>
  <c r="AU8" i="7"/>
  <c r="AT9" i="7"/>
  <c r="AS10" i="7"/>
  <c r="AR11" i="7"/>
  <c r="BB11" i="7"/>
  <c r="BA12" i="7"/>
  <c r="AZ13" i="7"/>
  <c r="AX14" i="7"/>
  <c r="AW15" i="7"/>
  <c r="AV16" i="7"/>
  <c r="AS17" i="7"/>
  <c r="BB17" i="7"/>
  <c r="AY18" i="7"/>
  <c r="AV19" i="7"/>
  <c r="AS20" i="7"/>
  <c r="AQ21" i="7"/>
  <c r="AZ21" i="7"/>
  <c r="AW22" i="7"/>
  <c r="AT23" i="7"/>
  <c r="AQ24" i="7"/>
  <c r="AZ24" i="7"/>
  <c r="AV25" i="7"/>
  <c r="AR26" i="7"/>
  <c r="AZ26" i="7"/>
  <c r="AV27" i="7"/>
  <c r="AS6" i="7"/>
  <c r="BA6" i="7"/>
  <c r="AI71" i="7"/>
  <c r="AE72" i="7"/>
  <c r="AM72" i="7"/>
  <c r="AI73" i="7"/>
  <c r="AE74" i="7"/>
  <c r="AM74" i="7"/>
  <c r="AI75" i="7"/>
  <c r="AE76" i="7"/>
  <c r="AM76" i="7"/>
  <c r="AI77" i="7"/>
  <c r="AE78" i="7"/>
  <c r="AM78" i="7"/>
  <c r="AI79" i="7"/>
  <c r="AE80" i="7"/>
  <c r="AM80" i="7"/>
  <c r="AI81" i="7"/>
  <c r="AE82" i="7"/>
  <c r="AM82" i="7"/>
  <c r="AI83" i="7"/>
  <c r="AE84" i="7"/>
  <c r="AM84" i="7"/>
  <c r="AI85" i="7"/>
  <c r="AE86" i="7"/>
  <c r="AM86" i="7"/>
  <c r="AI87" i="7"/>
  <c r="AE88" i="7"/>
  <c r="AM88" i="7"/>
  <c r="AI89" i="7"/>
  <c r="AE90" i="7"/>
  <c r="AM90" i="7"/>
  <c r="AI91" i="7"/>
  <c r="AE92" i="7"/>
  <c r="AM92" i="7"/>
  <c r="AI93" i="7"/>
  <c r="AE94" i="7"/>
  <c r="AM94" i="7"/>
  <c r="AI95" i="7"/>
  <c r="AE96" i="7"/>
  <c r="AM96" i="7"/>
  <c r="AI97" i="7"/>
  <c r="AE98" i="7"/>
  <c r="AM98" i="7"/>
  <c r="AI99" i="7"/>
  <c r="AE100" i="7"/>
  <c r="AM100" i="7"/>
  <c r="AI101" i="7"/>
  <c r="AE102" i="7"/>
  <c r="AM102" i="7"/>
  <c r="AI103" i="7"/>
  <c r="AE104" i="7"/>
  <c r="AM104" i="7"/>
  <c r="AI105" i="7"/>
  <c r="AE106" i="7"/>
  <c r="AM106" i="7"/>
  <c r="AI107" i="7"/>
  <c r="AE108" i="7"/>
  <c r="AM108" i="7"/>
  <c r="AI109" i="7"/>
  <c r="AE110" i="7"/>
  <c r="AM110" i="7"/>
  <c r="AI111" i="7"/>
  <c r="AE112" i="7"/>
  <c r="AM112" i="7"/>
  <c r="AI113" i="7"/>
  <c r="AE114" i="7"/>
  <c r="AM114" i="7"/>
  <c r="AI115" i="7"/>
  <c r="AE116" i="7"/>
  <c r="AM116" i="7"/>
  <c r="AI117" i="7"/>
  <c r="AE118" i="7"/>
  <c r="AM118" i="7"/>
  <c r="AI119" i="7"/>
  <c r="AE120" i="7"/>
  <c r="AM120" i="7"/>
  <c r="AI121" i="7"/>
  <c r="AE122" i="7"/>
  <c r="AM122" i="7"/>
  <c r="AI123" i="7"/>
  <c r="AE124" i="7"/>
  <c r="AM124" i="7"/>
  <c r="AI125" i="7"/>
  <c r="AE126" i="7"/>
  <c r="AM126" i="7"/>
  <c r="AI127" i="7"/>
  <c r="AE128" i="7"/>
  <c r="AM128" i="7"/>
  <c r="AI129" i="7"/>
  <c r="AE130" i="7"/>
  <c r="AM130" i="7"/>
  <c r="AI131" i="7"/>
  <c r="AE132" i="7"/>
  <c r="AM132" i="7"/>
  <c r="AI133" i="7"/>
  <c r="AE134" i="7"/>
  <c r="AM134" i="7"/>
  <c r="AI135" i="7"/>
  <c r="AE136" i="7"/>
  <c r="AM136" i="7"/>
  <c r="AI137" i="7"/>
  <c r="AE138" i="7"/>
  <c r="AM138" i="7"/>
  <c r="AI139" i="7"/>
  <c r="AE140" i="7"/>
  <c r="AM140" i="7"/>
  <c r="AI141" i="7"/>
  <c r="AE142" i="7"/>
  <c r="AM142" i="7"/>
  <c r="AI143" i="7"/>
  <c r="AE144" i="7"/>
  <c r="AM144" i="7"/>
  <c r="AI145" i="7"/>
  <c r="AE146" i="7"/>
  <c r="AM146" i="7"/>
  <c r="AI147" i="7"/>
  <c r="AE148" i="7"/>
  <c r="AM148" i="7"/>
  <c r="AI149" i="7"/>
  <c r="AE150" i="7"/>
  <c r="AM150" i="7"/>
  <c r="AI151" i="7"/>
  <c r="AE152" i="7"/>
  <c r="AM152" i="7"/>
  <c r="AI153" i="7"/>
  <c r="AE154" i="7"/>
  <c r="AM154" i="7"/>
  <c r="AI155" i="7"/>
  <c r="AE156" i="7"/>
  <c r="AM156" i="7"/>
  <c r="AI157" i="7"/>
  <c r="AE158" i="7"/>
  <c r="AM158" i="7"/>
  <c r="AI159" i="7"/>
  <c r="AE160" i="7"/>
  <c r="AM160" i="7"/>
  <c r="AI161" i="7"/>
  <c r="AE162" i="7"/>
  <c r="AM162" i="7"/>
  <c r="AI163" i="7"/>
  <c r="AE164" i="7"/>
  <c r="AM164" i="7"/>
  <c r="AI165" i="7"/>
  <c r="AE166" i="7"/>
  <c r="AM166" i="7"/>
  <c r="AI167" i="7"/>
  <c r="AE168" i="7"/>
  <c r="AM168" i="7"/>
  <c r="AI169" i="7"/>
  <c r="AE170" i="7"/>
  <c r="AM170" i="7"/>
  <c r="AI171" i="7"/>
  <c r="AE172" i="7"/>
  <c r="AM172" i="7"/>
  <c r="AI173" i="7"/>
  <c r="AE174" i="7"/>
  <c r="AM174" i="7"/>
  <c r="AI175" i="7"/>
  <c r="AE176" i="7"/>
  <c r="AM176" i="7"/>
  <c r="AI177" i="7"/>
  <c r="AE178" i="7"/>
  <c r="AM178" i="7"/>
  <c r="AI179" i="7"/>
  <c r="AE180" i="7"/>
  <c r="AM180" i="7"/>
  <c r="AI181" i="7"/>
  <c r="AE182" i="7"/>
  <c r="AM182" i="7"/>
  <c r="AI183" i="7"/>
  <c r="AE184" i="7"/>
  <c r="AM184" i="7"/>
  <c r="AI185" i="7"/>
  <c r="AE186" i="7"/>
  <c r="AM186" i="7"/>
  <c r="AI187" i="7"/>
  <c r="AE188" i="7"/>
  <c r="AM188" i="7"/>
  <c r="AI189" i="7"/>
  <c r="AE190" i="7"/>
  <c r="AM190" i="7"/>
  <c r="AI191" i="7"/>
  <c r="AE192" i="7"/>
  <c r="AM192" i="7"/>
  <c r="AI193" i="7"/>
  <c r="AE194" i="7"/>
  <c r="AM194" i="7"/>
  <c r="AI195" i="7"/>
  <c r="AE196" i="7"/>
  <c r="AM196" i="7"/>
  <c r="AI197" i="7"/>
  <c r="AE198" i="7"/>
  <c r="AM198" i="7"/>
  <c r="AI199" i="7"/>
  <c r="AE200" i="7"/>
  <c r="AM200" i="7"/>
  <c r="AI201" i="7"/>
  <c r="AE202" i="7"/>
  <c r="AM202" i="7"/>
  <c r="AI203" i="7"/>
  <c r="AE204" i="7"/>
  <c r="AM204" i="7"/>
  <c r="AI205" i="7"/>
  <c r="AE206" i="7"/>
  <c r="AM206" i="7"/>
  <c r="AI207" i="7"/>
  <c r="AE208" i="7"/>
  <c r="AM208" i="7"/>
  <c r="AI209" i="7"/>
  <c r="AE210" i="7"/>
  <c r="AM210" i="7"/>
  <c r="AI211" i="7"/>
  <c r="AE212" i="7"/>
  <c r="AM212" i="7"/>
  <c r="AI213" i="7"/>
  <c r="AE214" i="7"/>
  <c r="AM214" i="7"/>
  <c r="AI215" i="7"/>
  <c r="AE216" i="7"/>
  <c r="AM216" i="7"/>
  <c r="AI217" i="7"/>
  <c r="AE218" i="7"/>
  <c r="AM218" i="7"/>
  <c r="AI219" i="7"/>
  <c r="AE220" i="7"/>
  <c r="AM220" i="7"/>
  <c r="AI221" i="7"/>
  <c r="AE222" i="7"/>
  <c r="AM222" i="7"/>
  <c r="AI223" i="7"/>
  <c r="AE224" i="7"/>
  <c r="AM224" i="7"/>
  <c r="AI225" i="7"/>
  <c r="AE226" i="7"/>
  <c r="AM226" i="7"/>
  <c r="AI227" i="7"/>
  <c r="AE228" i="7"/>
  <c r="AM228" i="7"/>
  <c r="AI229" i="7"/>
  <c r="AE230" i="7"/>
  <c r="AM230" i="7"/>
  <c r="AI231" i="7"/>
  <c r="AE232" i="7"/>
  <c r="AM232" i="7"/>
  <c r="AI233" i="7"/>
  <c r="AE234" i="7"/>
  <c r="AM234" i="7"/>
  <c r="AI235" i="7"/>
  <c r="AE236" i="7"/>
  <c r="AM236" i="7"/>
  <c r="AI237" i="7"/>
  <c r="AE238" i="7"/>
  <c r="AM238" i="7"/>
  <c r="AI239" i="7"/>
  <c r="AE240" i="7"/>
  <c r="AM240" i="7"/>
  <c r="AI241" i="7"/>
  <c r="AE242" i="7"/>
  <c r="AM242" i="7"/>
  <c r="AI243" i="7"/>
  <c r="AE244" i="7"/>
  <c r="AM244" i="7"/>
  <c r="AI245" i="7"/>
  <c r="AE246" i="7"/>
  <c r="AM246" i="7"/>
  <c r="AI247" i="7"/>
  <c r="AE248" i="7"/>
  <c r="AM248" i="7"/>
  <c r="AI249" i="7"/>
  <c r="AE250" i="7"/>
  <c r="AM250" i="7"/>
  <c r="AI251" i="7"/>
  <c r="AE252" i="7"/>
  <c r="AM252" i="7"/>
  <c r="AI253" i="7"/>
  <c r="AE254" i="7"/>
  <c r="AM254" i="7"/>
  <c r="AI255" i="7"/>
  <c r="AE256" i="7"/>
  <c r="AM256" i="7"/>
  <c r="AI257" i="7"/>
  <c r="AE258" i="7"/>
  <c r="AM258" i="7"/>
  <c r="AI259" i="7"/>
  <c r="AE260" i="7"/>
  <c r="AM260" i="7"/>
  <c r="AI261" i="7"/>
  <c r="AE262" i="7"/>
  <c r="AM262" i="7"/>
  <c r="AI263" i="7"/>
  <c r="AE264" i="7"/>
  <c r="AM264" i="7"/>
  <c r="AI265" i="7"/>
  <c r="AE266" i="7"/>
  <c r="AM266" i="7"/>
  <c r="AI267" i="7"/>
  <c r="AE268" i="7"/>
  <c r="AM268" i="7"/>
  <c r="AI269" i="7"/>
  <c r="AE270" i="7"/>
  <c r="AM270" i="7"/>
  <c r="AI271" i="7"/>
  <c r="AE272" i="7"/>
  <c r="AM272" i="7"/>
  <c r="AI273" i="7"/>
  <c r="AE274" i="7"/>
  <c r="AM274" i="7"/>
  <c r="AI275" i="7"/>
  <c r="AE276" i="7"/>
  <c r="AM276" i="7"/>
  <c r="AI277" i="7"/>
  <c r="AE278" i="7"/>
  <c r="AM278" i="7"/>
  <c r="AI279" i="7"/>
  <c r="AE280" i="7"/>
  <c r="AM280" i="7"/>
  <c r="AI281" i="7"/>
  <c r="AE282" i="7"/>
  <c r="AM282" i="7"/>
  <c r="AI283" i="7"/>
  <c r="AE284" i="7"/>
  <c r="AM284" i="7"/>
  <c r="AI285" i="7"/>
  <c r="AE286" i="7"/>
  <c r="AM286" i="7"/>
  <c r="AI287" i="7"/>
  <c r="AE288" i="7"/>
  <c r="AM288" i="7"/>
  <c r="AI289" i="7"/>
  <c r="AE290" i="7"/>
  <c r="AM290" i="7"/>
  <c r="AI291" i="7"/>
  <c r="AE292" i="7"/>
  <c r="AM292" i="7"/>
  <c r="AI293" i="7"/>
  <c r="AE294" i="7"/>
  <c r="AM294" i="7"/>
  <c r="AI295" i="7"/>
  <c r="AE296" i="7"/>
  <c r="AM296" i="7"/>
  <c r="AI297" i="7"/>
  <c r="AE298" i="7"/>
  <c r="AM298" i="7"/>
  <c r="AI299" i="7"/>
  <c r="AE300" i="7"/>
  <c r="AM300" i="7"/>
  <c r="AI301" i="7"/>
  <c r="AE302" i="7"/>
  <c r="AM302" i="7"/>
  <c r="AI303" i="7"/>
  <c r="AE304" i="7"/>
  <c r="AM304" i="7"/>
  <c r="AI305" i="7"/>
  <c r="AE306" i="7"/>
  <c r="AM306" i="7"/>
  <c r="AI307" i="7"/>
  <c r="AE308" i="7"/>
  <c r="AM308" i="7"/>
  <c r="AI309" i="7"/>
  <c r="AE310" i="7"/>
  <c r="AM310" i="7"/>
  <c r="AI311" i="7"/>
  <c r="AE312" i="7"/>
  <c r="AM312" i="7"/>
  <c r="AI313" i="7"/>
  <c r="AE314" i="7"/>
  <c r="AM314" i="7"/>
  <c r="AI315" i="7"/>
  <c r="AE316" i="7"/>
  <c r="AM316" i="7"/>
  <c r="AI317" i="7"/>
  <c r="AE318" i="7"/>
  <c r="AM318" i="7"/>
  <c r="AI319" i="7"/>
  <c r="AE320" i="7"/>
  <c r="AM320" i="7"/>
  <c r="AI321" i="7"/>
  <c r="AE322" i="7"/>
  <c r="AM322" i="7"/>
  <c r="AI323" i="7"/>
  <c r="AE324" i="7"/>
  <c r="AM324" i="7"/>
  <c r="AI325" i="7"/>
  <c r="AE326" i="7"/>
  <c r="AM326" i="7"/>
  <c r="AI327" i="7"/>
  <c r="AE328" i="7"/>
  <c r="AM328" i="7"/>
  <c r="AI329" i="7"/>
  <c r="AE330" i="7"/>
  <c r="AM330" i="7"/>
  <c r="AI331" i="7"/>
  <c r="AE332" i="7"/>
  <c r="AM332" i="7"/>
  <c r="AI333" i="7"/>
  <c r="AE334" i="7"/>
  <c r="AM334" i="7"/>
  <c r="AI335" i="7"/>
  <c r="AE336" i="7"/>
  <c r="AM336" i="7"/>
  <c r="AI337" i="7"/>
  <c r="AE338" i="7"/>
  <c r="AM338" i="7"/>
  <c r="AI339" i="7"/>
  <c r="AE340" i="7"/>
  <c r="AM340" i="7"/>
  <c r="AI341" i="7"/>
  <c r="AE342" i="7"/>
  <c r="AM342" i="7"/>
  <c r="AI343" i="7"/>
  <c r="AE344" i="7"/>
  <c r="AM344" i="7"/>
  <c r="AI345" i="7"/>
  <c r="AE346" i="7"/>
  <c r="AM346" i="7"/>
  <c r="AI347" i="7"/>
  <c r="AE348" i="7"/>
  <c r="AM348" i="7"/>
  <c r="AI349" i="7"/>
  <c r="AE350" i="7"/>
  <c r="AM350" i="7"/>
  <c r="AI351" i="7"/>
  <c r="AE352" i="7"/>
  <c r="AM352" i="7"/>
  <c r="AI353" i="7"/>
  <c r="AE354" i="7"/>
  <c r="AM354" i="7"/>
  <c r="AI355" i="7"/>
  <c r="AE356" i="7"/>
  <c r="AM356" i="7"/>
  <c r="AI357" i="7"/>
  <c r="AE358" i="7"/>
  <c r="AM358" i="7"/>
  <c r="AI359" i="7"/>
  <c r="AE360" i="7"/>
  <c r="AM360" i="7"/>
  <c r="AI361" i="7"/>
  <c r="AE362" i="7"/>
  <c r="AM362" i="7"/>
  <c r="AI363" i="7"/>
  <c r="AE364" i="7"/>
  <c r="AM364" i="7"/>
  <c r="AI365" i="7"/>
  <c r="AE366" i="7"/>
  <c r="AM366" i="7"/>
  <c r="AI367" i="7"/>
  <c r="AE368" i="7"/>
  <c r="AM368" i="7"/>
  <c r="AI369" i="7"/>
  <c r="AE370" i="7"/>
  <c r="AM370" i="7"/>
  <c r="AI371" i="7"/>
  <c r="AE372" i="7"/>
  <c r="AM372" i="7"/>
  <c r="AI373" i="7"/>
  <c r="AE374" i="7"/>
  <c r="AM374" i="7"/>
  <c r="AI375" i="7"/>
  <c r="AE376" i="7"/>
  <c r="AM376" i="7"/>
  <c r="AI377" i="7"/>
  <c r="AE378" i="7"/>
  <c r="AM378" i="7"/>
  <c r="AI379" i="7"/>
  <c r="AE380" i="7"/>
  <c r="AM380" i="7"/>
  <c r="AI381" i="7"/>
  <c r="AE382" i="7"/>
  <c r="AM382" i="7"/>
  <c r="AI383" i="7"/>
  <c r="AE384" i="7"/>
  <c r="AM384" i="7"/>
  <c r="AI385" i="7"/>
  <c r="AE386" i="7"/>
  <c r="AM386" i="7"/>
  <c r="AI387" i="7"/>
  <c r="AE388" i="7"/>
  <c r="AM388" i="7"/>
  <c r="AI389" i="7"/>
  <c r="AE390" i="7"/>
  <c r="AM390" i="7"/>
  <c r="AI391" i="7"/>
  <c r="AE392" i="7"/>
  <c r="AM392" i="7"/>
  <c r="AI393" i="7"/>
  <c r="AE394" i="7"/>
  <c r="AM394" i="7"/>
  <c r="AI395" i="7"/>
  <c r="AE396" i="7"/>
  <c r="AM396" i="7"/>
  <c r="AI397" i="7"/>
  <c r="AE398" i="7"/>
  <c r="AM398" i="7"/>
  <c r="AI399" i="7"/>
  <c r="AE400" i="7"/>
  <c r="AM400" i="7"/>
  <c r="AI401" i="7"/>
  <c r="AE402" i="7"/>
  <c r="AM402" i="7"/>
  <c r="AI403" i="7"/>
  <c r="AE404" i="7"/>
  <c r="AM404" i="7"/>
  <c r="AI405" i="7"/>
  <c r="AE406" i="7"/>
  <c r="AM406" i="7"/>
  <c r="AI407" i="7"/>
  <c r="AE408" i="7"/>
  <c r="AM408" i="7"/>
  <c r="AI409" i="7"/>
  <c r="AE410" i="7"/>
  <c r="AM410" i="7"/>
  <c r="AI411" i="7"/>
  <c r="AE412" i="7"/>
  <c r="AM412" i="7"/>
  <c r="AI413" i="7"/>
  <c r="AE414" i="7"/>
  <c r="AM414" i="7"/>
  <c r="AI415" i="7"/>
  <c r="AE416" i="7"/>
  <c r="AM416" i="7"/>
  <c r="AI417" i="7"/>
  <c r="AE418" i="7"/>
  <c r="AM418" i="7"/>
  <c r="AI419" i="7"/>
  <c r="AE420" i="7"/>
  <c r="AM420" i="7"/>
  <c r="AI421" i="7"/>
  <c r="AE422" i="7"/>
  <c r="AM422" i="7"/>
  <c r="AI423" i="7"/>
  <c r="AE424" i="7"/>
  <c r="AM424" i="7"/>
  <c r="AI425" i="7"/>
  <c r="AE426" i="7"/>
  <c r="AM426" i="7"/>
  <c r="AI427" i="7"/>
  <c r="AE428" i="7"/>
  <c r="AM428" i="7"/>
  <c r="AI429" i="7"/>
  <c r="AE430" i="7"/>
  <c r="AM430" i="7"/>
  <c r="AI431" i="7"/>
  <c r="AE432" i="7"/>
  <c r="AM432" i="7"/>
  <c r="AI433" i="7"/>
  <c r="AE434" i="7"/>
  <c r="AM434" i="7"/>
  <c r="AI435" i="7"/>
  <c r="AE436" i="7"/>
  <c r="AM436" i="7"/>
  <c r="AU400" i="7"/>
  <c r="AY405" i="7"/>
  <c r="AQ411" i="7"/>
  <c r="AU416" i="7"/>
  <c r="AY421" i="7"/>
  <c r="AQ427" i="7"/>
  <c r="AU432" i="7"/>
  <c r="AY437" i="7"/>
  <c r="AT441" i="7"/>
  <c r="BB443" i="7"/>
  <c r="AV446" i="7"/>
  <c r="AU448" i="7"/>
  <c r="BB449" i="7"/>
  <c r="AZ451" i="7"/>
  <c r="AY453" i="7"/>
  <c r="AT455" i="7"/>
  <c r="AQ457" i="7"/>
  <c r="AU458" i="7"/>
  <c r="AY459" i="7"/>
  <c r="AQ461" i="7"/>
  <c r="AU462" i="7"/>
  <c r="AY463" i="7"/>
  <c r="AY464" i="7"/>
  <c r="AZ465" i="7"/>
  <c r="BA466" i="7"/>
  <c r="BB467" i="7"/>
  <c r="AQ469" i="7"/>
  <c r="AQ470" i="7"/>
  <c r="AR471" i="7"/>
  <c r="AS472" i="7"/>
  <c r="AT473" i="7"/>
  <c r="AU474" i="7"/>
  <c r="AU475" i="7"/>
  <c r="AV476" i="7"/>
  <c r="AW477" i="7"/>
  <c r="AX478" i="7"/>
  <c r="AY479" i="7"/>
  <c r="AY480" i="7"/>
  <c r="AZ481" i="7"/>
  <c r="BA482" i="7"/>
  <c r="BB483" i="7"/>
  <c r="AQ485" i="7"/>
  <c r="AQ486" i="7"/>
  <c r="AR487" i="7"/>
  <c r="AS488" i="7"/>
  <c r="AT489" i="7"/>
  <c r="AU490" i="7"/>
  <c r="AU7" i="7"/>
  <c r="AV8" i="7"/>
  <c r="AU9" i="7"/>
  <c r="AU10" i="7"/>
  <c r="AS11" i="7"/>
  <c r="AQ12" i="7"/>
  <c r="AQ13" i="7"/>
  <c r="BA13" i="7"/>
  <c r="AY14" i="7"/>
  <c r="AY15" i="7"/>
  <c r="AW16" i="7"/>
  <c r="AT17" i="7"/>
  <c r="AQ18" i="7"/>
  <c r="AZ18" i="7"/>
  <c r="AW19" i="7"/>
  <c r="AU20" i="7"/>
  <c r="AR21" i="7"/>
  <c r="BA21" i="7"/>
  <c r="AX22" i="7"/>
  <c r="AU23" i="7"/>
  <c r="AR24" i="7"/>
  <c r="BA24" i="7"/>
  <c r="AW25" i="7"/>
  <c r="AS26" i="7"/>
  <c r="BA26" i="7"/>
  <c r="AW27" i="7"/>
  <c r="AT6" i="7"/>
  <c r="BB6" i="7"/>
  <c r="AJ71" i="7"/>
  <c r="AF72" i="7"/>
  <c r="AN72" i="7"/>
  <c r="AJ73" i="7"/>
  <c r="AF74" i="7"/>
  <c r="AN74" i="7"/>
  <c r="AJ75" i="7"/>
  <c r="AF76" i="7"/>
  <c r="AN76" i="7"/>
  <c r="AJ77" i="7"/>
  <c r="AF78" i="7"/>
  <c r="AN78" i="7"/>
  <c r="AJ79" i="7"/>
  <c r="AF80" i="7"/>
  <c r="AN80" i="7"/>
  <c r="AJ81" i="7"/>
  <c r="AF82" i="7"/>
  <c r="AN82" i="7"/>
  <c r="AJ83" i="7"/>
  <c r="AF84" i="7"/>
  <c r="AN84" i="7"/>
  <c r="AJ85" i="7"/>
  <c r="AF86" i="7"/>
  <c r="AN86" i="7"/>
  <c r="AJ87" i="7"/>
  <c r="AF88" i="7"/>
  <c r="AN88" i="7"/>
  <c r="AJ89" i="7"/>
  <c r="AF90" i="7"/>
  <c r="AN90" i="7"/>
  <c r="AJ91" i="7"/>
  <c r="AF92" i="7"/>
  <c r="AN92" i="7"/>
  <c r="AJ93" i="7"/>
  <c r="AF94" i="7"/>
  <c r="AN94" i="7"/>
  <c r="AJ95" i="7"/>
  <c r="AF96" i="7"/>
  <c r="AN96" i="7"/>
  <c r="AJ97" i="7"/>
  <c r="AF98" i="7"/>
  <c r="AN98" i="7"/>
  <c r="AJ99" i="7"/>
  <c r="AF100" i="7"/>
  <c r="AN100" i="7"/>
  <c r="AJ101" i="7"/>
  <c r="AF102" i="7"/>
  <c r="AN102" i="7"/>
  <c r="AJ103" i="7"/>
  <c r="AF104" i="7"/>
  <c r="AN104" i="7"/>
  <c r="AJ105" i="7"/>
  <c r="AF106" i="7"/>
  <c r="AN106" i="7"/>
  <c r="AJ107" i="7"/>
  <c r="AF108" i="7"/>
  <c r="AN108" i="7"/>
  <c r="AJ109" i="7"/>
  <c r="AF110" i="7"/>
  <c r="AN110" i="7"/>
  <c r="AJ111" i="7"/>
  <c r="AF112" i="7"/>
  <c r="AN112" i="7"/>
  <c r="AJ113" i="7"/>
  <c r="AF114" i="7"/>
  <c r="AN114" i="7"/>
  <c r="AJ115" i="7"/>
  <c r="AF116" i="7"/>
  <c r="AN116" i="7"/>
  <c r="AJ117" i="7"/>
  <c r="AF118" i="7"/>
  <c r="AN118" i="7"/>
  <c r="AJ119" i="7"/>
  <c r="AF120" i="7"/>
  <c r="AN120" i="7"/>
  <c r="AJ121" i="7"/>
  <c r="AF122" i="7"/>
  <c r="AN122" i="7"/>
  <c r="AJ123" i="7"/>
  <c r="AF124" i="7"/>
  <c r="AN124" i="7"/>
  <c r="AJ125" i="7"/>
  <c r="AF126" i="7"/>
  <c r="AN126" i="7"/>
  <c r="AJ127" i="7"/>
  <c r="AF128" i="7"/>
  <c r="AN128" i="7"/>
  <c r="AJ129" i="7"/>
  <c r="AF130" i="7"/>
  <c r="AN130" i="7"/>
  <c r="AJ131" i="7"/>
  <c r="AF132" i="7"/>
  <c r="AN132" i="7"/>
  <c r="AJ133" i="7"/>
  <c r="AF134" i="7"/>
  <c r="AN134" i="7"/>
  <c r="AJ135" i="7"/>
  <c r="AF136" i="7"/>
  <c r="AN136" i="7"/>
  <c r="AJ137" i="7"/>
  <c r="AF138" i="7"/>
  <c r="AN138" i="7"/>
  <c r="AJ139" i="7"/>
  <c r="AF140" i="7"/>
  <c r="AN140" i="7"/>
  <c r="AJ141" i="7"/>
  <c r="AF142" i="7"/>
  <c r="AN142" i="7"/>
  <c r="AJ143" i="7"/>
  <c r="AF144" i="7"/>
  <c r="AN144" i="7"/>
  <c r="AJ145" i="7"/>
  <c r="AF146" i="7"/>
  <c r="AN146" i="7"/>
  <c r="AJ147" i="7"/>
  <c r="AF148" i="7"/>
  <c r="AN148" i="7"/>
  <c r="AJ149" i="7"/>
  <c r="AF150" i="7"/>
  <c r="AN150" i="7"/>
  <c r="AJ151" i="7"/>
  <c r="AF152" i="7"/>
  <c r="AN152" i="7"/>
  <c r="AJ153" i="7"/>
  <c r="AF154" i="7"/>
  <c r="AN154" i="7"/>
  <c r="AJ155" i="7"/>
  <c r="AF156" i="7"/>
  <c r="AN156" i="7"/>
  <c r="AJ157" i="7"/>
  <c r="AF158" i="7"/>
  <c r="AN158" i="7"/>
  <c r="AJ159" i="7"/>
  <c r="AF160" i="7"/>
  <c r="AN160" i="7"/>
  <c r="AJ161" i="7"/>
  <c r="AF162" i="7"/>
  <c r="AN162" i="7"/>
  <c r="AJ163" i="7"/>
  <c r="AF164" i="7"/>
  <c r="AN164" i="7"/>
  <c r="AJ165" i="7"/>
  <c r="AF166" i="7"/>
  <c r="AN166" i="7"/>
  <c r="AJ167" i="7"/>
  <c r="AF168" i="7"/>
  <c r="AN168" i="7"/>
  <c r="AJ169" i="7"/>
  <c r="AF170" i="7"/>
  <c r="AN170" i="7"/>
  <c r="AJ171" i="7"/>
  <c r="AF172" i="7"/>
  <c r="AN172" i="7"/>
  <c r="AJ173" i="7"/>
  <c r="AF174" i="7"/>
  <c r="AN174" i="7"/>
  <c r="AJ175" i="7"/>
  <c r="AF176" i="7"/>
  <c r="AN176" i="7"/>
  <c r="AJ177" i="7"/>
  <c r="AF178" i="7"/>
  <c r="AN178" i="7"/>
  <c r="AJ179" i="7"/>
  <c r="AF180" i="7"/>
  <c r="AN180" i="7"/>
  <c r="AJ181" i="7"/>
  <c r="AF182" i="7"/>
  <c r="AN182" i="7"/>
  <c r="AJ183" i="7"/>
  <c r="AF184" i="7"/>
  <c r="AN184" i="7"/>
  <c r="AJ185" i="7"/>
  <c r="AF186" i="7"/>
  <c r="AN186" i="7"/>
  <c r="AJ187" i="7"/>
  <c r="AF188" i="7"/>
  <c r="AN188" i="7"/>
  <c r="AJ189" i="7"/>
  <c r="AF190" i="7"/>
  <c r="AN190" i="7"/>
  <c r="AJ191" i="7"/>
  <c r="AF192" i="7"/>
  <c r="AN192" i="7"/>
  <c r="AJ193" i="7"/>
  <c r="AF194" i="7"/>
  <c r="AN194" i="7"/>
  <c r="AJ195" i="7"/>
  <c r="AF196" i="7"/>
  <c r="AN196" i="7"/>
  <c r="AJ197" i="7"/>
  <c r="AF198" i="7"/>
  <c r="AN198" i="7"/>
  <c r="AJ199" i="7"/>
  <c r="AF200" i="7"/>
  <c r="AN200" i="7"/>
  <c r="AJ201" i="7"/>
  <c r="AF202" i="7"/>
  <c r="AN202" i="7"/>
  <c r="AJ203" i="7"/>
  <c r="AF204" i="7"/>
  <c r="AN204" i="7"/>
  <c r="AJ205" i="7"/>
  <c r="AF206" i="7"/>
  <c r="AN206" i="7"/>
  <c r="AJ207" i="7"/>
  <c r="AF208" i="7"/>
  <c r="AN208" i="7"/>
  <c r="AJ209" i="7"/>
  <c r="AF210" i="7"/>
  <c r="AN210" i="7"/>
  <c r="AJ211" i="7"/>
  <c r="AF212" i="7"/>
  <c r="AN212" i="7"/>
  <c r="AJ213" i="7"/>
  <c r="AF214" i="7"/>
  <c r="AN214" i="7"/>
  <c r="AJ215" i="7"/>
  <c r="AF216" i="7"/>
  <c r="AN216" i="7"/>
  <c r="AJ217" i="7"/>
  <c r="AF218" i="7"/>
  <c r="AN218" i="7"/>
  <c r="AJ219" i="7"/>
  <c r="AF220" i="7"/>
  <c r="AN220" i="7"/>
  <c r="AJ221" i="7"/>
  <c r="AF222" i="7"/>
  <c r="AN222" i="7"/>
  <c r="AJ223" i="7"/>
  <c r="AF224" i="7"/>
  <c r="AN224" i="7"/>
  <c r="AJ225" i="7"/>
  <c r="AF226" i="7"/>
  <c r="AN226" i="7"/>
  <c r="AJ227" i="7"/>
  <c r="AF228" i="7"/>
  <c r="AN228" i="7"/>
  <c r="AJ229" i="7"/>
  <c r="AF230" i="7"/>
  <c r="AN230" i="7"/>
  <c r="AJ231" i="7"/>
  <c r="AF232" i="7"/>
  <c r="AN232" i="7"/>
  <c r="AJ233" i="7"/>
  <c r="AF234" i="7"/>
  <c r="AN234" i="7"/>
  <c r="AJ235" i="7"/>
  <c r="AF236" i="7"/>
  <c r="AN236" i="7"/>
  <c r="AJ237" i="7"/>
  <c r="AF238" i="7"/>
  <c r="AN238" i="7"/>
  <c r="AJ239" i="7"/>
  <c r="AF240" i="7"/>
  <c r="AN240" i="7"/>
  <c r="AJ241" i="7"/>
  <c r="AF242" i="7"/>
  <c r="AN242" i="7"/>
  <c r="AJ243" i="7"/>
  <c r="AF244" i="7"/>
  <c r="AN244" i="7"/>
  <c r="AJ245" i="7"/>
  <c r="AF246" i="7"/>
  <c r="AN246" i="7"/>
  <c r="AJ247" i="7"/>
  <c r="AF248" i="7"/>
  <c r="AN248" i="7"/>
  <c r="AJ249" i="7"/>
  <c r="AF250" i="7"/>
  <c r="AN250" i="7"/>
  <c r="AJ251" i="7"/>
  <c r="AF252" i="7"/>
  <c r="AN252" i="7"/>
  <c r="AJ253" i="7"/>
  <c r="AF254" i="7"/>
  <c r="AN254" i="7"/>
  <c r="AJ255" i="7"/>
  <c r="AF256" i="7"/>
  <c r="AN256" i="7"/>
  <c r="AJ257" i="7"/>
  <c r="AF258" i="7"/>
  <c r="AN258" i="7"/>
  <c r="AJ259" i="7"/>
  <c r="AF260" i="7"/>
  <c r="AN260" i="7"/>
  <c r="AJ261" i="7"/>
  <c r="AF262" i="7"/>
  <c r="AN262" i="7"/>
  <c r="AJ263" i="7"/>
  <c r="AF264" i="7"/>
  <c r="AN264" i="7"/>
  <c r="AJ265" i="7"/>
  <c r="AF266" i="7"/>
  <c r="AN266" i="7"/>
  <c r="AJ267" i="7"/>
  <c r="AF268" i="7"/>
  <c r="AN268" i="7"/>
  <c r="AJ269" i="7"/>
  <c r="AF270" i="7"/>
  <c r="AN270" i="7"/>
  <c r="AJ271" i="7"/>
  <c r="AF272" i="7"/>
  <c r="AN272" i="7"/>
  <c r="AJ273" i="7"/>
  <c r="AF274" i="7"/>
  <c r="AN274" i="7"/>
  <c r="AJ275" i="7"/>
  <c r="AF276" i="7"/>
  <c r="AN276" i="7"/>
  <c r="AJ277" i="7"/>
  <c r="AF278" i="7"/>
  <c r="AN278" i="7"/>
  <c r="AJ279" i="7"/>
  <c r="AF280" i="7"/>
  <c r="AN280" i="7"/>
  <c r="AJ281" i="7"/>
  <c r="AF282" i="7"/>
  <c r="AN282" i="7"/>
  <c r="AJ283" i="7"/>
  <c r="AF284" i="7"/>
  <c r="AN284" i="7"/>
  <c r="AJ285" i="7"/>
  <c r="AF286" i="7"/>
  <c r="AN286" i="7"/>
  <c r="AJ287" i="7"/>
  <c r="AF288" i="7"/>
  <c r="AN288" i="7"/>
  <c r="AJ289" i="7"/>
  <c r="AF290" i="7"/>
  <c r="AN290" i="7"/>
  <c r="AJ291" i="7"/>
  <c r="AF292" i="7"/>
  <c r="AN292" i="7"/>
  <c r="AJ293" i="7"/>
  <c r="AF294" i="7"/>
  <c r="AN294" i="7"/>
  <c r="AJ295" i="7"/>
  <c r="AF296" i="7"/>
  <c r="AN296" i="7"/>
  <c r="AJ297" i="7"/>
  <c r="AF298" i="7"/>
  <c r="AN298" i="7"/>
  <c r="AJ299" i="7"/>
  <c r="AF300" i="7"/>
  <c r="AN300" i="7"/>
  <c r="AJ301" i="7"/>
  <c r="AF302" i="7"/>
  <c r="AN302" i="7"/>
  <c r="AJ303" i="7"/>
  <c r="AF304" i="7"/>
  <c r="AN304" i="7"/>
  <c r="AJ305" i="7"/>
  <c r="AF306" i="7"/>
  <c r="AN306" i="7"/>
  <c r="AJ307" i="7"/>
  <c r="AF308" i="7"/>
  <c r="AN308" i="7"/>
  <c r="AJ309" i="7"/>
  <c r="AF310" i="7"/>
  <c r="AN310" i="7"/>
  <c r="AJ311" i="7"/>
  <c r="AF312" i="7"/>
  <c r="AN312" i="7"/>
  <c r="AJ313" i="7"/>
  <c r="AF314" i="7"/>
  <c r="AN314" i="7"/>
  <c r="AJ315" i="7"/>
  <c r="AF316" i="7"/>
  <c r="AN316" i="7"/>
  <c r="AJ317" i="7"/>
  <c r="AF318" i="7"/>
  <c r="AN318" i="7"/>
  <c r="AJ319" i="7"/>
  <c r="AF320" i="7"/>
  <c r="AN320" i="7"/>
  <c r="AJ321" i="7"/>
  <c r="AF322" i="7"/>
  <c r="AN322" i="7"/>
  <c r="AJ323" i="7"/>
  <c r="AF324" i="7"/>
  <c r="AN324" i="7"/>
  <c r="AJ325" i="7"/>
  <c r="AF326" i="7"/>
  <c r="AN326" i="7"/>
  <c r="AJ327" i="7"/>
  <c r="AF328" i="7"/>
  <c r="AN328" i="7"/>
  <c r="AJ329" i="7"/>
  <c r="AF330" i="7"/>
  <c r="AN330" i="7"/>
  <c r="AJ331" i="7"/>
  <c r="AF332" i="7"/>
  <c r="AN332" i="7"/>
  <c r="AJ333" i="7"/>
  <c r="AF334" i="7"/>
  <c r="AN334" i="7"/>
  <c r="AJ335" i="7"/>
  <c r="AF336" i="7"/>
  <c r="AN336" i="7"/>
  <c r="AJ337" i="7"/>
  <c r="AF338" i="7"/>
  <c r="AN338" i="7"/>
  <c r="AJ339" i="7"/>
  <c r="AF340" i="7"/>
  <c r="AN340" i="7"/>
  <c r="AJ341" i="7"/>
  <c r="AF342" i="7"/>
  <c r="AN342" i="7"/>
  <c r="AJ343" i="7"/>
  <c r="AF344" i="7"/>
  <c r="AN344" i="7"/>
  <c r="AJ345" i="7"/>
  <c r="AF346" i="7"/>
  <c r="AN346" i="7"/>
  <c r="AJ347" i="7"/>
  <c r="AF348" i="7"/>
  <c r="AN348" i="7"/>
  <c r="AJ349" i="7"/>
  <c r="AF350" i="7"/>
  <c r="AN350" i="7"/>
  <c r="AJ351" i="7"/>
  <c r="AF352" i="7"/>
  <c r="AN352" i="7"/>
  <c r="AJ353" i="7"/>
  <c r="AF354" i="7"/>
  <c r="AN354" i="7"/>
  <c r="AJ355" i="7"/>
  <c r="AF356" i="7"/>
  <c r="AN356" i="7"/>
  <c r="AJ357" i="7"/>
  <c r="AF358" i="7"/>
  <c r="AN358" i="7"/>
  <c r="AJ359" i="7"/>
  <c r="AF360" i="7"/>
  <c r="AN360" i="7"/>
  <c r="AJ361" i="7"/>
  <c r="AF362" i="7"/>
  <c r="AN362" i="7"/>
  <c r="AJ363" i="7"/>
  <c r="AF364" i="7"/>
  <c r="AN364" i="7"/>
  <c r="AJ365" i="7"/>
  <c r="AF366" i="7"/>
  <c r="AN366" i="7"/>
  <c r="AJ367" i="7"/>
  <c r="AF368" i="7"/>
  <c r="AN368" i="7"/>
  <c r="AJ369" i="7"/>
  <c r="AF370" i="7"/>
  <c r="AN370" i="7"/>
  <c r="AJ371" i="7"/>
  <c r="AF372" i="7"/>
  <c r="AN372" i="7"/>
  <c r="AJ373" i="7"/>
  <c r="AF374" i="7"/>
  <c r="AN374" i="7"/>
  <c r="AJ375" i="7"/>
  <c r="AF376" i="7"/>
  <c r="AN376" i="7"/>
  <c r="AJ377" i="7"/>
  <c r="AF378" i="7"/>
  <c r="AN378" i="7"/>
  <c r="AJ379" i="7"/>
  <c r="AF380" i="7"/>
  <c r="AN380" i="7"/>
  <c r="AJ381" i="7"/>
  <c r="AF382" i="7"/>
  <c r="AN382" i="7"/>
  <c r="AJ383" i="7"/>
  <c r="AF384" i="7"/>
  <c r="AN384" i="7"/>
  <c r="AJ385" i="7"/>
  <c r="AF386" i="7"/>
  <c r="AN386" i="7"/>
  <c r="AJ387" i="7"/>
  <c r="AF388" i="7"/>
  <c r="AN388" i="7"/>
  <c r="AJ389" i="7"/>
  <c r="AF390" i="7"/>
  <c r="AN390" i="7"/>
  <c r="AJ391" i="7"/>
  <c r="AF392" i="7"/>
  <c r="AN392" i="7"/>
  <c r="AJ393" i="7"/>
  <c r="AF394" i="7"/>
  <c r="AN394" i="7"/>
  <c r="AJ395" i="7"/>
  <c r="AF396" i="7"/>
  <c r="AN396" i="7"/>
  <c r="AJ397" i="7"/>
  <c r="AF398" i="7"/>
  <c r="AN398" i="7"/>
  <c r="AJ399" i="7"/>
  <c r="AF400" i="7"/>
  <c r="AN400" i="7"/>
  <c r="AJ401" i="7"/>
  <c r="AF402" i="7"/>
  <c r="AN402" i="7"/>
  <c r="AJ403" i="7"/>
  <c r="AF404" i="7"/>
  <c r="AN404" i="7"/>
  <c r="AJ405" i="7"/>
  <c r="AF406" i="7"/>
  <c r="AQ401" i="7"/>
  <c r="AU406" i="7"/>
  <c r="AY411" i="7"/>
  <c r="AQ417" i="7"/>
  <c r="AU422" i="7"/>
  <c r="AY427" i="7"/>
  <c r="AQ433" i="7"/>
  <c r="AU438" i="7"/>
  <c r="AY441" i="7"/>
  <c r="AU444" i="7"/>
  <c r="AX446" i="7"/>
  <c r="AV448" i="7"/>
  <c r="AU450" i="7"/>
  <c r="BB451" i="7"/>
  <c r="AZ453" i="7"/>
  <c r="AY455" i="7"/>
  <c r="AR457" i="7"/>
  <c r="AV458" i="7"/>
  <c r="AZ459" i="7"/>
  <c r="AR461" i="7"/>
  <c r="AV462" i="7"/>
  <c r="AZ463" i="7"/>
  <c r="BA464" i="7"/>
  <c r="BB465" i="7"/>
  <c r="AQ467" i="7"/>
  <c r="AQ468" i="7"/>
  <c r="AR469" i="7"/>
  <c r="AS470" i="7"/>
  <c r="AT471" i="7"/>
  <c r="AU472" i="7"/>
  <c r="AU473" i="7"/>
  <c r="AV474" i="7"/>
  <c r="AW475" i="7"/>
  <c r="AX476" i="7"/>
  <c r="AY477" i="7"/>
  <c r="AY478" i="7"/>
  <c r="AZ479" i="7"/>
  <c r="BA480" i="7"/>
  <c r="BB481" i="7"/>
  <c r="AQ483" i="7"/>
  <c r="AQ484" i="7"/>
  <c r="AR485" i="7"/>
  <c r="AS486" i="7"/>
  <c r="AT487" i="7"/>
  <c r="AU488" i="7"/>
  <c r="AU489" i="7"/>
  <c r="AV490" i="7"/>
  <c r="AW7" i="7"/>
  <c r="AX8" i="7"/>
  <c r="AW9" i="7"/>
  <c r="AV10" i="7"/>
  <c r="AT11" i="7"/>
  <c r="AS12" i="7"/>
  <c r="AR13" i="7"/>
  <c r="BB13" i="7"/>
  <c r="BA14" i="7"/>
  <c r="AZ15" i="7"/>
  <c r="AX16" i="7"/>
  <c r="AU17" i="7"/>
  <c r="AR18" i="7"/>
  <c r="BA18" i="7"/>
  <c r="AY19" i="7"/>
  <c r="AV20" i="7"/>
  <c r="AS21" i="7"/>
  <c r="BB21" i="7"/>
  <c r="AY22" i="7"/>
  <c r="AV23" i="7"/>
  <c r="AS24" i="7"/>
  <c r="BB24" i="7"/>
  <c r="AX25" i="7"/>
  <c r="AT26" i="7"/>
  <c r="BB26" i="7"/>
  <c r="AX27" i="7"/>
  <c r="AU6" i="7"/>
  <c r="AQ6" i="7"/>
  <c r="AK71" i="7"/>
  <c r="AG72" i="7"/>
  <c r="AO72" i="7"/>
  <c r="AK73" i="7"/>
  <c r="AG74" i="7"/>
  <c r="AO74" i="7"/>
  <c r="AK75" i="7"/>
  <c r="AG76" i="7"/>
  <c r="AO76" i="7"/>
  <c r="AK77" i="7"/>
  <c r="AG78" i="7"/>
  <c r="AO78" i="7"/>
  <c r="AK79" i="7"/>
  <c r="AG80" i="7"/>
  <c r="AO80" i="7"/>
  <c r="AK81" i="7"/>
  <c r="AG82" i="7"/>
  <c r="AO82" i="7"/>
  <c r="AK83" i="7"/>
  <c r="AG84" i="7"/>
  <c r="AO84" i="7"/>
  <c r="AK85" i="7"/>
  <c r="AG86" i="7"/>
  <c r="AO86" i="7"/>
  <c r="AK87" i="7"/>
  <c r="AG88" i="7"/>
  <c r="AO88" i="7"/>
  <c r="AK89" i="7"/>
  <c r="AG90" i="7"/>
  <c r="AO90" i="7"/>
  <c r="AK91" i="7"/>
  <c r="AG92" i="7"/>
  <c r="AO92" i="7"/>
  <c r="AK93" i="7"/>
  <c r="AG94" i="7"/>
  <c r="AO94" i="7"/>
  <c r="AK95" i="7"/>
  <c r="AG96" i="7"/>
  <c r="AO96" i="7"/>
  <c r="AK97" i="7"/>
  <c r="AG98" i="7"/>
  <c r="AO98" i="7"/>
  <c r="AK99" i="7"/>
  <c r="AG100" i="7"/>
  <c r="AO100" i="7"/>
  <c r="AK101" i="7"/>
  <c r="AG102" i="7"/>
  <c r="AO102" i="7"/>
  <c r="AK103" i="7"/>
  <c r="AG104" i="7"/>
  <c r="AO104" i="7"/>
  <c r="AK105" i="7"/>
  <c r="AG106" i="7"/>
  <c r="AO106" i="7"/>
  <c r="AK107" i="7"/>
  <c r="AG108" i="7"/>
  <c r="AO108" i="7"/>
  <c r="AK109" i="7"/>
  <c r="AG110" i="7"/>
  <c r="AO110" i="7"/>
  <c r="AK111" i="7"/>
  <c r="AG112" i="7"/>
  <c r="AO112" i="7"/>
  <c r="AK113" i="7"/>
  <c r="AG114" i="7"/>
  <c r="AO114" i="7"/>
  <c r="AK115" i="7"/>
  <c r="AG116" i="7"/>
  <c r="AO116" i="7"/>
  <c r="AK117" i="7"/>
  <c r="AG118" i="7"/>
  <c r="AO118" i="7"/>
  <c r="AK119" i="7"/>
  <c r="AG120" i="7"/>
  <c r="AO120" i="7"/>
  <c r="AK121" i="7"/>
  <c r="AG122" i="7"/>
  <c r="AO122" i="7"/>
  <c r="AK123" i="7"/>
  <c r="AG124" i="7"/>
  <c r="AO124" i="7"/>
  <c r="AK125" i="7"/>
  <c r="AG126" i="7"/>
  <c r="AO126" i="7"/>
  <c r="AK127" i="7"/>
  <c r="AG128" i="7"/>
  <c r="AO128" i="7"/>
  <c r="AK129" i="7"/>
  <c r="AG130" i="7"/>
  <c r="AO130" i="7"/>
  <c r="AK131" i="7"/>
  <c r="AG132" i="7"/>
  <c r="AO132" i="7"/>
  <c r="AK133" i="7"/>
  <c r="AG134" i="7"/>
  <c r="AO134" i="7"/>
  <c r="AK135" i="7"/>
  <c r="AG136" i="7"/>
  <c r="AO136" i="7"/>
  <c r="AK137" i="7"/>
  <c r="AG138" i="7"/>
  <c r="AO138" i="7"/>
  <c r="AK139" i="7"/>
  <c r="AG140" i="7"/>
  <c r="AO140" i="7"/>
  <c r="AK141" i="7"/>
  <c r="AG142" i="7"/>
  <c r="AO142" i="7"/>
  <c r="AK143" i="7"/>
  <c r="AG144" i="7"/>
  <c r="AO144" i="7"/>
  <c r="AK145" i="7"/>
  <c r="AG146" i="7"/>
  <c r="AO146" i="7"/>
  <c r="AK147" i="7"/>
  <c r="AG148" i="7"/>
  <c r="AO148" i="7"/>
  <c r="AK149" i="7"/>
  <c r="AG150" i="7"/>
  <c r="AO150" i="7"/>
  <c r="AK151" i="7"/>
  <c r="AG152" i="7"/>
  <c r="AO152" i="7"/>
  <c r="AK153" i="7"/>
  <c r="AG154" i="7"/>
  <c r="AO154" i="7"/>
  <c r="AK155" i="7"/>
  <c r="AG156" i="7"/>
  <c r="AO156" i="7"/>
  <c r="AK157" i="7"/>
  <c r="AG158" i="7"/>
  <c r="AO158" i="7"/>
  <c r="AK159" i="7"/>
  <c r="AG160" i="7"/>
  <c r="AO160" i="7"/>
  <c r="AK161" i="7"/>
  <c r="AG162" i="7"/>
  <c r="AO162" i="7"/>
  <c r="AK163" i="7"/>
  <c r="AG164" i="7"/>
  <c r="AO164" i="7"/>
  <c r="AK165" i="7"/>
  <c r="AG166" i="7"/>
  <c r="AO166" i="7"/>
  <c r="AK167" i="7"/>
  <c r="AG168" i="7"/>
  <c r="AO168" i="7"/>
  <c r="AK169" i="7"/>
  <c r="AG170" i="7"/>
  <c r="AO170" i="7"/>
  <c r="AK171" i="7"/>
  <c r="AG172" i="7"/>
  <c r="AO172" i="7"/>
  <c r="AK173" i="7"/>
  <c r="AG174" i="7"/>
  <c r="AO174" i="7"/>
  <c r="AK175" i="7"/>
  <c r="AG176" i="7"/>
  <c r="AO176" i="7"/>
  <c r="AK177" i="7"/>
  <c r="AG178" i="7"/>
  <c r="AO178" i="7"/>
  <c r="AK179" i="7"/>
  <c r="AG180" i="7"/>
  <c r="AO180" i="7"/>
  <c r="AK181" i="7"/>
  <c r="AG182" i="7"/>
  <c r="AO182" i="7"/>
  <c r="AK183" i="7"/>
  <c r="AG184" i="7"/>
  <c r="AO184" i="7"/>
  <c r="AK185" i="7"/>
  <c r="AG186" i="7"/>
  <c r="AO186" i="7"/>
  <c r="AK187" i="7"/>
  <c r="AG188" i="7"/>
  <c r="AO188" i="7"/>
  <c r="AK189" i="7"/>
  <c r="AG190" i="7"/>
  <c r="AO190" i="7"/>
  <c r="AK191" i="7"/>
  <c r="AG192" i="7"/>
  <c r="AO192" i="7"/>
  <c r="AK193" i="7"/>
  <c r="AG194" i="7"/>
  <c r="AO194" i="7"/>
  <c r="AK195" i="7"/>
  <c r="AG196" i="7"/>
  <c r="AO196" i="7"/>
  <c r="AK197" i="7"/>
  <c r="AG198" i="7"/>
  <c r="AO198" i="7"/>
  <c r="AK199" i="7"/>
  <c r="AG200" i="7"/>
  <c r="AO200" i="7"/>
  <c r="AK201" i="7"/>
  <c r="AG202" i="7"/>
  <c r="AO202" i="7"/>
  <c r="AK203" i="7"/>
  <c r="AG204" i="7"/>
  <c r="AO204" i="7"/>
  <c r="AK205" i="7"/>
  <c r="AG206" i="7"/>
  <c r="AO206" i="7"/>
  <c r="AK207" i="7"/>
  <c r="AG208" i="7"/>
  <c r="AO208" i="7"/>
  <c r="AK209" i="7"/>
  <c r="AG210" i="7"/>
  <c r="AO210" i="7"/>
  <c r="AK211" i="7"/>
  <c r="AG212" i="7"/>
  <c r="AO212" i="7"/>
  <c r="AK213" i="7"/>
  <c r="AG214" i="7"/>
  <c r="AO214" i="7"/>
  <c r="AK215" i="7"/>
  <c r="AG216" i="7"/>
  <c r="AO216" i="7"/>
  <c r="AK217" i="7"/>
  <c r="AG218" i="7"/>
  <c r="AO218" i="7"/>
  <c r="AK219" i="7"/>
  <c r="AG220" i="7"/>
  <c r="AO220" i="7"/>
  <c r="AK221" i="7"/>
  <c r="AG222" i="7"/>
  <c r="AO222" i="7"/>
  <c r="AK223" i="7"/>
  <c r="AG224" i="7"/>
  <c r="AO224" i="7"/>
  <c r="AK225" i="7"/>
  <c r="AG226" i="7"/>
  <c r="AO226" i="7"/>
  <c r="AK227" i="7"/>
  <c r="AG228" i="7"/>
  <c r="AO228" i="7"/>
  <c r="AK229" i="7"/>
  <c r="AG230" i="7"/>
  <c r="AO230" i="7"/>
  <c r="AK231" i="7"/>
  <c r="AG232" i="7"/>
  <c r="AO232" i="7"/>
  <c r="AK233" i="7"/>
  <c r="AG234" i="7"/>
  <c r="AO234" i="7"/>
  <c r="AK235" i="7"/>
  <c r="AG236" i="7"/>
  <c r="AO236" i="7"/>
  <c r="AK237" i="7"/>
  <c r="AG238" i="7"/>
  <c r="AO238" i="7"/>
  <c r="AK239" i="7"/>
  <c r="AG240" i="7"/>
  <c r="AO240" i="7"/>
  <c r="AK241" i="7"/>
  <c r="AG242" i="7"/>
  <c r="AO242" i="7"/>
  <c r="AK243" i="7"/>
  <c r="AG244" i="7"/>
  <c r="AO244" i="7"/>
  <c r="AK245" i="7"/>
  <c r="AG246" i="7"/>
  <c r="AO246" i="7"/>
  <c r="AK247" i="7"/>
  <c r="AG248" i="7"/>
  <c r="AO248" i="7"/>
  <c r="AK249" i="7"/>
  <c r="AG250" i="7"/>
  <c r="AO250" i="7"/>
  <c r="AK251" i="7"/>
  <c r="AG252" i="7"/>
  <c r="AO252" i="7"/>
  <c r="AK253" i="7"/>
  <c r="AG254" i="7"/>
  <c r="AO254" i="7"/>
  <c r="AK255" i="7"/>
  <c r="AG256" i="7"/>
  <c r="AO256" i="7"/>
  <c r="AK257" i="7"/>
  <c r="AG258" i="7"/>
  <c r="AO258" i="7"/>
  <c r="AK259" i="7"/>
  <c r="AG260" i="7"/>
  <c r="AO260" i="7"/>
  <c r="AK261" i="7"/>
  <c r="AG262" i="7"/>
  <c r="AO262" i="7"/>
  <c r="AK263" i="7"/>
  <c r="AG264" i="7"/>
  <c r="AO264" i="7"/>
  <c r="AK265" i="7"/>
  <c r="AG266" i="7"/>
  <c r="AO266" i="7"/>
  <c r="AK267" i="7"/>
  <c r="AG268" i="7"/>
  <c r="AO268" i="7"/>
  <c r="AK269" i="7"/>
  <c r="AG270" i="7"/>
  <c r="AO270" i="7"/>
  <c r="AK271" i="7"/>
  <c r="AG272" i="7"/>
  <c r="AO272" i="7"/>
  <c r="AK273" i="7"/>
  <c r="AG274" i="7"/>
  <c r="AO274" i="7"/>
  <c r="AK275" i="7"/>
  <c r="AG276" i="7"/>
  <c r="AO276" i="7"/>
  <c r="AK277" i="7"/>
  <c r="AG278" i="7"/>
  <c r="AO278" i="7"/>
  <c r="AK279" i="7"/>
  <c r="AG280" i="7"/>
  <c r="AO280" i="7"/>
  <c r="AK281" i="7"/>
  <c r="AG282" i="7"/>
  <c r="AO282" i="7"/>
  <c r="AK283" i="7"/>
  <c r="AG284" i="7"/>
  <c r="AO284" i="7"/>
  <c r="AK285" i="7"/>
  <c r="AG286" i="7"/>
  <c r="AO286" i="7"/>
  <c r="AK287" i="7"/>
  <c r="AG288" i="7"/>
  <c r="AO288" i="7"/>
  <c r="AK289" i="7"/>
  <c r="AG290" i="7"/>
  <c r="AO290" i="7"/>
  <c r="AK291" i="7"/>
  <c r="AG292" i="7"/>
  <c r="AO292" i="7"/>
  <c r="AK293" i="7"/>
  <c r="AG294" i="7"/>
  <c r="AO294" i="7"/>
  <c r="AK295" i="7"/>
  <c r="AG296" i="7"/>
  <c r="AO296" i="7"/>
  <c r="AK297" i="7"/>
  <c r="AG298" i="7"/>
  <c r="AO298" i="7"/>
  <c r="AK299" i="7"/>
  <c r="AG300" i="7"/>
  <c r="AO300" i="7"/>
  <c r="AK301" i="7"/>
  <c r="AG302" i="7"/>
  <c r="AO302" i="7"/>
  <c r="AK303" i="7"/>
  <c r="AG304" i="7"/>
  <c r="AO304" i="7"/>
  <c r="AK305" i="7"/>
  <c r="AG306" i="7"/>
  <c r="AO306" i="7"/>
  <c r="AK307" i="7"/>
  <c r="AG308" i="7"/>
  <c r="AO308" i="7"/>
  <c r="AK309" i="7"/>
  <c r="AG310" i="7"/>
  <c r="AO310" i="7"/>
  <c r="AK311" i="7"/>
  <c r="AG312" i="7"/>
  <c r="AO312" i="7"/>
  <c r="AK313" i="7"/>
  <c r="AG314" i="7"/>
  <c r="AO314" i="7"/>
  <c r="AK315" i="7"/>
  <c r="AG316" i="7"/>
  <c r="AO316" i="7"/>
  <c r="AK317" i="7"/>
  <c r="AG318" i="7"/>
  <c r="AO318" i="7"/>
  <c r="AK319" i="7"/>
  <c r="AG320" i="7"/>
  <c r="AO320" i="7"/>
  <c r="AK321" i="7"/>
  <c r="AG322" i="7"/>
  <c r="AO322" i="7"/>
  <c r="AK323" i="7"/>
  <c r="AG324" i="7"/>
  <c r="AO324" i="7"/>
  <c r="AK325" i="7"/>
  <c r="AG326" i="7"/>
  <c r="AO326" i="7"/>
  <c r="AK327" i="7"/>
  <c r="AG328" i="7"/>
  <c r="AO328" i="7"/>
  <c r="AK329" i="7"/>
  <c r="AG330" i="7"/>
  <c r="AO330" i="7"/>
  <c r="AK331" i="7"/>
  <c r="AG332" i="7"/>
  <c r="AO332" i="7"/>
  <c r="AK333" i="7"/>
  <c r="AG334" i="7"/>
  <c r="AO334" i="7"/>
  <c r="AK335" i="7"/>
  <c r="AG336" i="7"/>
  <c r="AO336" i="7"/>
  <c r="AK337" i="7"/>
  <c r="AG338" i="7"/>
  <c r="AO338" i="7"/>
  <c r="AK339" i="7"/>
  <c r="AG340" i="7"/>
  <c r="AO340" i="7"/>
  <c r="AK341" i="7"/>
  <c r="AG342" i="7"/>
  <c r="AO342" i="7"/>
  <c r="AK343" i="7"/>
  <c r="AG344" i="7"/>
  <c r="AO344" i="7"/>
  <c r="AK345" i="7"/>
  <c r="AG346" i="7"/>
  <c r="AO346" i="7"/>
  <c r="AK347" i="7"/>
  <c r="AG348" i="7"/>
  <c r="AO348" i="7"/>
  <c r="AK349" i="7"/>
  <c r="AG350" i="7"/>
  <c r="AO350" i="7"/>
  <c r="AK351" i="7"/>
  <c r="AG352" i="7"/>
  <c r="AO352" i="7"/>
  <c r="AK353" i="7"/>
  <c r="AG354" i="7"/>
  <c r="AO354" i="7"/>
  <c r="AK355" i="7"/>
  <c r="AG356" i="7"/>
  <c r="AO356" i="7"/>
  <c r="AK357" i="7"/>
  <c r="AG358" i="7"/>
  <c r="AO358" i="7"/>
  <c r="AK359" i="7"/>
  <c r="AG360" i="7"/>
  <c r="AO360" i="7"/>
  <c r="AK361" i="7"/>
  <c r="AG362" i="7"/>
  <c r="AO362" i="7"/>
  <c r="AK363" i="7"/>
  <c r="AG364" i="7"/>
  <c r="AO364" i="7"/>
  <c r="AK365" i="7"/>
  <c r="AG366" i="7"/>
  <c r="AO366" i="7"/>
  <c r="AK367" i="7"/>
  <c r="AG368" i="7"/>
  <c r="AO368" i="7"/>
  <c r="AK369" i="7"/>
  <c r="AG370" i="7"/>
  <c r="AO370" i="7"/>
  <c r="AK371" i="7"/>
  <c r="AG372" i="7"/>
  <c r="AO372" i="7"/>
  <c r="AK373" i="7"/>
  <c r="AG374" i="7"/>
  <c r="AO374" i="7"/>
  <c r="AK375" i="7"/>
  <c r="AG376" i="7"/>
  <c r="AO376" i="7"/>
  <c r="AK377" i="7"/>
  <c r="AG378" i="7"/>
  <c r="AO378" i="7"/>
  <c r="AK379" i="7"/>
  <c r="AG380" i="7"/>
  <c r="AO380" i="7"/>
  <c r="AK381" i="7"/>
  <c r="AG382" i="7"/>
  <c r="AO382" i="7"/>
  <c r="AK383" i="7"/>
  <c r="AG384" i="7"/>
  <c r="AO384" i="7"/>
  <c r="AK385" i="7"/>
  <c r="AG386" i="7"/>
  <c r="AO386" i="7"/>
  <c r="AK387" i="7"/>
  <c r="AG388" i="7"/>
  <c r="AO388" i="7"/>
  <c r="AK389" i="7"/>
  <c r="AG390" i="7"/>
  <c r="AO390" i="7"/>
  <c r="AK391" i="7"/>
  <c r="AG392" i="7"/>
  <c r="AO392" i="7"/>
  <c r="AK393" i="7"/>
  <c r="AG394" i="7"/>
  <c r="AO394" i="7"/>
  <c r="AK395" i="7"/>
  <c r="AG396" i="7"/>
  <c r="AO396" i="7"/>
  <c r="AK397" i="7"/>
  <c r="AG398" i="7"/>
  <c r="AO398" i="7"/>
  <c r="AK399" i="7"/>
  <c r="AG400" i="7"/>
  <c r="AO400" i="7"/>
  <c r="AK401" i="7"/>
  <c r="AG402" i="7"/>
  <c r="AO402" i="7"/>
  <c r="AK403" i="7"/>
  <c r="AG404" i="7"/>
  <c r="AO404" i="7"/>
  <c r="AK405" i="7"/>
  <c r="AG406" i="7"/>
  <c r="AO406" i="7"/>
  <c r="AK407" i="7"/>
  <c r="AG408" i="7"/>
  <c r="AO408" i="7"/>
  <c r="AK409" i="7"/>
  <c r="AG410" i="7"/>
  <c r="AO410" i="7"/>
  <c r="AK411" i="7"/>
  <c r="AG412" i="7"/>
  <c r="AO412" i="7"/>
  <c r="AK413" i="7"/>
  <c r="AG414" i="7"/>
  <c r="AO414" i="7"/>
  <c r="AK415" i="7"/>
  <c r="AG416" i="7"/>
  <c r="AO416" i="7"/>
  <c r="AK417" i="7"/>
  <c r="AG418" i="7"/>
  <c r="AO418" i="7"/>
  <c r="AK419" i="7"/>
  <c r="AG420" i="7"/>
  <c r="AO420" i="7"/>
  <c r="AK421" i="7"/>
  <c r="AG422" i="7"/>
  <c r="AO422" i="7"/>
  <c r="AK423" i="7"/>
  <c r="AG424" i="7"/>
  <c r="AO424" i="7"/>
  <c r="AK425" i="7"/>
  <c r="AG426" i="7"/>
  <c r="AO426" i="7"/>
  <c r="AK427" i="7"/>
  <c r="AG428" i="7"/>
  <c r="AO428" i="7"/>
  <c r="AK429" i="7"/>
  <c r="AG430" i="7"/>
  <c r="AO430" i="7"/>
  <c r="AK431" i="7"/>
  <c r="AG432" i="7"/>
  <c r="AO432" i="7"/>
  <c r="AK433" i="7"/>
  <c r="AG434" i="7"/>
  <c r="AO434" i="7"/>
  <c r="AK435" i="7"/>
  <c r="AG436" i="7"/>
  <c r="AO436" i="7"/>
  <c r="AK437" i="7"/>
  <c r="AG438" i="7"/>
  <c r="AO438" i="7"/>
  <c r="AK439" i="7"/>
  <c r="AG440" i="7"/>
  <c r="AO440" i="7"/>
  <c r="AQ439" i="7"/>
  <c r="AZ455" i="7"/>
  <c r="AQ466" i="7"/>
  <c r="AX474" i="7"/>
  <c r="AR483" i="7"/>
  <c r="AY7" i="7"/>
  <c r="AQ15" i="7"/>
  <c r="AT21" i="7"/>
  <c r="AQ27" i="7"/>
  <c r="AH74" i="7"/>
  <c r="AL79" i="7"/>
  <c r="AD85" i="7"/>
  <c r="AH90" i="7"/>
  <c r="AL95" i="7"/>
  <c r="AD101" i="7"/>
  <c r="AH106" i="7"/>
  <c r="AL111" i="7"/>
  <c r="AD117" i="7"/>
  <c r="AH122" i="7"/>
  <c r="AL127" i="7"/>
  <c r="AD133" i="7"/>
  <c r="AH138" i="7"/>
  <c r="AL143" i="7"/>
  <c r="AD149" i="7"/>
  <c r="AH154" i="7"/>
  <c r="AL159" i="7"/>
  <c r="AD165" i="7"/>
  <c r="AH170" i="7"/>
  <c r="AL175" i="7"/>
  <c r="AD181" i="7"/>
  <c r="AH186" i="7"/>
  <c r="AL191" i="7"/>
  <c r="AD197" i="7"/>
  <c r="AH202" i="7"/>
  <c r="AL207" i="7"/>
  <c r="AD213" i="7"/>
  <c r="AH218" i="7"/>
  <c r="AL223" i="7"/>
  <c r="AD229" i="7"/>
  <c r="AH234" i="7"/>
  <c r="AL239" i="7"/>
  <c r="AD245" i="7"/>
  <c r="AH250" i="7"/>
  <c r="AL255" i="7"/>
  <c r="AD261" i="7"/>
  <c r="AH266" i="7"/>
  <c r="AL271" i="7"/>
  <c r="AD277" i="7"/>
  <c r="AH282" i="7"/>
  <c r="AL287" i="7"/>
  <c r="AD293" i="7"/>
  <c r="AH298" i="7"/>
  <c r="AL303" i="7"/>
  <c r="AD309" i="7"/>
  <c r="AH314" i="7"/>
  <c r="AL319" i="7"/>
  <c r="AD325" i="7"/>
  <c r="AH330" i="7"/>
  <c r="AL335" i="7"/>
  <c r="AD341" i="7"/>
  <c r="AH346" i="7"/>
  <c r="AL351" i="7"/>
  <c r="AD357" i="7"/>
  <c r="AH362" i="7"/>
  <c r="AL367" i="7"/>
  <c r="AD373" i="7"/>
  <c r="AH378" i="7"/>
  <c r="AL383" i="7"/>
  <c r="AD389" i="7"/>
  <c r="AH394" i="7"/>
  <c r="AL399" i="7"/>
  <c r="AD405" i="7"/>
  <c r="AH408" i="7"/>
  <c r="AD411" i="7"/>
  <c r="AL413" i="7"/>
  <c r="AH416" i="7"/>
  <c r="AD419" i="7"/>
  <c r="AL421" i="7"/>
  <c r="AH424" i="7"/>
  <c r="AD427" i="7"/>
  <c r="AL429" i="7"/>
  <c r="AH432" i="7"/>
  <c r="AD435" i="7"/>
  <c r="AJ437" i="7"/>
  <c r="AI439" i="7"/>
  <c r="AD441" i="7"/>
  <c r="AF442" i="7"/>
  <c r="AH443" i="7"/>
  <c r="AG444" i="7"/>
  <c r="AI445" i="7"/>
  <c r="AH446" i="7"/>
  <c r="AJ447" i="7"/>
  <c r="AL448" i="7"/>
  <c r="AK449" i="7"/>
  <c r="AM450" i="7"/>
  <c r="AL451" i="7"/>
  <c r="AN452" i="7"/>
  <c r="AD454" i="7"/>
  <c r="AO454" i="7"/>
  <c r="AE456" i="7"/>
  <c r="AD457" i="7"/>
  <c r="AF458" i="7"/>
  <c r="AH459" i="7"/>
  <c r="AG460" i="7"/>
  <c r="AI461" i="7"/>
  <c r="AH462" i="7"/>
  <c r="AJ463" i="7"/>
  <c r="AL464" i="7"/>
  <c r="AK465" i="7"/>
  <c r="AM466" i="7"/>
  <c r="AL467" i="7"/>
  <c r="AN468" i="7"/>
  <c r="AD470" i="7"/>
  <c r="AO470" i="7"/>
  <c r="AE472" i="7"/>
  <c r="AD473" i="7"/>
  <c r="AF474" i="7"/>
  <c r="AH475" i="7"/>
  <c r="AD476" i="7"/>
  <c r="AL476" i="7"/>
  <c r="AH477" i="7"/>
  <c r="AD478" i="7"/>
  <c r="AL478" i="7"/>
  <c r="AH479" i="7"/>
  <c r="AD480" i="7"/>
  <c r="AL480" i="7"/>
  <c r="AH481" i="7"/>
  <c r="AD482" i="7"/>
  <c r="AL482" i="7"/>
  <c r="AH483" i="7"/>
  <c r="AD484" i="7"/>
  <c r="AL484" i="7"/>
  <c r="AH485" i="7"/>
  <c r="AD486" i="7"/>
  <c r="AL486" i="7"/>
  <c r="AH487" i="7"/>
  <c r="AD488" i="7"/>
  <c r="AL488" i="7"/>
  <c r="AH489" i="7"/>
  <c r="AD490" i="7"/>
  <c r="AL490" i="7"/>
  <c r="AH52" i="7"/>
  <c r="AD53" i="7"/>
  <c r="AL53" i="7"/>
  <c r="AH54" i="7"/>
  <c r="AD55" i="7"/>
  <c r="AL55" i="7"/>
  <c r="AH56" i="7"/>
  <c r="AD57" i="7"/>
  <c r="AL57" i="7"/>
  <c r="AH58" i="7"/>
  <c r="AD59" i="7"/>
  <c r="AL59" i="7"/>
  <c r="AH60" i="7"/>
  <c r="AD61" i="7"/>
  <c r="AL61" i="7"/>
  <c r="AH62" i="7"/>
  <c r="AD63" i="7"/>
  <c r="AL63" i="7"/>
  <c r="AH64" i="7"/>
  <c r="AD65" i="7"/>
  <c r="AL65" i="7"/>
  <c r="AH66" i="7"/>
  <c r="AD67" i="7"/>
  <c r="AL67" i="7"/>
  <c r="AH68" i="7"/>
  <c r="AD69" i="7"/>
  <c r="AL69" i="7"/>
  <c r="AH70" i="7"/>
  <c r="AD39" i="7"/>
  <c r="AL39" i="7"/>
  <c r="AH40" i="7"/>
  <c r="AD41" i="7"/>
  <c r="AL41" i="7"/>
  <c r="AH42" i="7"/>
  <c r="AD43" i="7"/>
  <c r="AL43" i="7"/>
  <c r="AH44" i="7"/>
  <c r="AD45" i="7"/>
  <c r="AL45" i="7"/>
  <c r="AH46" i="7"/>
  <c r="AD47" i="7"/>
  <c r="AL47" i="7"/>
  <c r="AH48" i="7"/>
  <c r="AD49" i="7"/>
  <c r="AL49" i="7"/>
  <c r="AH50" i="7"/>
  <c r="AD51" i="7"/>
  <c r="AL51" i="7"/>
  <c r="AH23" i="7"/>
  <c r="AD24" i="7"/>
  <c r="AL24" i="7"/>
  <c r="AH25" i="7"/>
  <c r="AD26" i="7"/>
  <c r="AL26" i="7"/>
  <c r="AH27" i="7"/>
  <c r="AD28" i="7"/>
  <c r="AL28" i="7"/>
  <c r="AH29" i="7"/>
  <c r="AD30" i="7"/>
  <c r="AL30" i="7"/>
  <c r="AH31" i="7"/>
  <c r="AD32" i="7"/>
  <c r="AL32" i="7"/>
  <c r="AH33" i="7"/>
  <c r="AD34" i="7"/>
  <c r="AL34" i="7"/>
  <c r="AH35" i="7"/>
  <c r="AD36" i="7"/>
  <c r="AL36" i="7"/>
  <c r="AH37" i="7"/>
  <c r="AD38" i="7"/>
  <c r="AL38" i="7"/>
  <c r="AI6" i="7"/>
  <c r="AF7" i="7"/>
  <c r="AN7" i="7"/>
  <c r="AK8" i="7"/>
  <c r="AH9" i="7"/>
  <c r="AE10" i="7"/>
  <c r="AM10" i="7"/>
  <c r="AJ11" i="7"/>
  <c r="AG12" i="7"/>
  <c r="AO12" i="7"/>
  <c r="AL13" i="7"/>
  <c r="AI14" i="7"/>
  <c r="AF15" i="7"/>
  <c r="AN15" i="7"/>
  <c r="AK16" i="7"/>
  <c r="AH17" i="7"/>
  <c r="AE18" i="7"/>
  <c r="AM18" i="7"/>
  <c r="AJ19" i="7"/>
  <c r="AG20" i="7"/>
  <c r="AO20" i="7"/>
  <c r="AL21" i="7"/>
  <c r="AI22" i="7"/>
  <c r="AD8" i="7"/>
  <c r="AD16" i="7"/>
  <c r="AF482" i="7"/>
  <c r="AF484" i="7"/>
  <c r="AJ485" i="7"/>
  <c r="AN486" i="7"/>
  <c r="AF488" i="7"/>
  <c r="AJ489" i="7"/>
  <c r="AN490" i="7"/>
  <c r="AJ52" i="7"/>
  <c r="AN53" i="7"/>
  <c r="AF55" i="7"/>
  <c r="AJ56" i="7"/>
  <c r="AN57" i="7"/>
  <c r="AF59" i="7"/>
  <c r="AN59" i="7"/>
  <c r="AN61" i="7"/>
  <c r="AF63" i="7"/>
  <c r="AJ64" i="7"/>
  <c r="AN65" i="7"/>
  <c r="AF67" i="7"/>
  <c r="AN67" i="7"/>
  <c r="AF69" i="7"/>
  <c r="AJ70" i="7"/>
  <c r="AN39" i="7"/>
  <c r="AF41" i="7"/>
  <c r="AJ42" i="7"/>
  <c r="AF43" i="7"/>
  <c r="AJ44" i="7"/>
  <c r="AJ46" i="7"/>
  <c r="AN47" i="7"/>
  <c r="AJ48" i="7"/>
  <c r="AN49" i="7"/>
  <c r="AF51" i="7"/>
  <c r="AF24" i="7"/>
  <c r="AJ25" i="7"/>
  <c r="AN26" i="7"/>
  <c r="AF28" i="7"/>
  <c r="AJ29" i="7"/>
  <c r="AN30" i="7"/>
  <c r="AF32" i="7"/>
  <c r="AN32" i="7"/>
  <c r="AF34" i="7"/>
  <c r="AF36" i="7"/>
  <c r="AN36" i="7"/>
  <c r="AF38" i="7"/>
  <c r="AK6" i="7"/>
  <c r="AE8" i="7"/>
  <c r="AJ9" i="7"/>
  <c r="AO10" i="7"/>
  <c r="AF13" i="7"/>
  <c r="AN13" i="7"/>
  <c r="AE16" i="7"/>
  <c r="AM16" i="7"/>
  <c r="AN21" i="7"/>
  <c r="AY401" i="7"/>
  <c r="BB441" i="7"/>
  <c r="AT457" i="7"/>
  <c r="AR467" i="7"/>
  <c r="AY475" i="7"/>
  <c r="AS484" i="7"/>
  <c r="AY8" i="7"/>
  <c r="BA15" i="7"/>
  <c r="AQ22" i="7"/>
  <c r="AY27" i="7"/>
  <c r="AD75" i="7"/>
  <c r="AH80" i="7"/>
  <c r="AL85" i="7"/>
  <c r="AD91" i="7"/>
  <c r="AH96" i="7"/>
  <c r="AL101" i="7"/>
  <c r="AD107" i="7"/>
  <c r="AH112" i="7"/>
  <c r="AL117" i="7"/>
  <c r="AD123" i="7"/>
  <c r="AH128" i="7"/>
  <c r="AL133" i="7"/>
  <c r="AD139" i="7"/>
  <c r="AH144" i="7"/>
  <c r="AL149" i="7"/>
  <c r="AD155" i="7"/>
  <c r="AH160" i="7"/>
  <c r="AL165" i="7"/>
  <c r="AD171" i="7"/>
  <c r="AH176" i="7"/>
  <c r="AL181" i="7"/>
  <c r="AD187" i="7"/>
  <c r="AH192" i="7"/>
  <c r="AL197" i="7"/>
  <c r="AD203" i="7"/>
  <c r="AH208" i="7"/>
  <c r="AL213" i="7"/>
  <c r="AD219" i="7"/>
  <c r="AH224" i="7"/>
  <c r="AL229" i="7"/>
  <c r="AD235" i="7"/>
  <c r="AH240" i="7"/>
  <c r="AL245" i="7"/>
  <c r="AD251" i="7"/>
  <c r="AH256" i="7"/>
  <c r="AL261" i="7"/>
  <c r="AD267" i="7"/>
  <c r="AH272" i="7"/>
  <c r="AL277" i="7"/>
  <c r="AD283" i="7"/>
  <c r="AH288" i="7"/>
  <c r="AL293" i="7"/>
  <c r="AD299" i="7"/>
  <c r="AH304" i="7"/>
  <c r="AL309" i="7"/>
  <c r="AD315" i="7"/>
  <c r="AH320" i="7"/>
  <c r="AL325" i="7"/>
  <c r="AD331" i="7"/>
  <c r="AH336" i="7"/>
  <c r="AL341" i="7"/>
  <c r="AD347" i="7"/>
  <c r="AH352" i="7"/>
  <c r="AL357" i="7"/>
  <c r="AD363" i="7"/>
  <c r="AH368" i="7"/>
  <c r="AL373" i="7"/>
  <c r="AD379" i="7"/>
  <c r="AH384" i="7"/>
  <c r="AL389" i="7"/>
  <c r="AD395" i="7"/>
  <c r="AH400" i="7"/>
  <c r="AL405" i="7"/>
  <c r="AN408" i="7"/>
  <c r="AJ411" i="7"/>
  <c r="AF414" i="7"/>
  <c r="AN416" i="7"/>
  <c r="AJ419" i="7"/>
  <c r="AF422" i="7"/>
  <c r="AN424" i="7"/>
  <c r="AJ427" i="7"/>
  <c r="AF430" i="7"/>
  <c r="AN432" i="7"/>
  <c r="AJ435" i="7"/>
  <c r="AL437" i="7"/>
  <c r="AJ439" i="7"/>
  <c r="AH441" i="7"/>
  <c r="AG442" i="7"/>
  <c r="AI443" i="7"/>
  <c r="AH444" i="7"/>
  <c r="AJ445" i="7"/>
  <c r="AL446" i="7"/>
  <c r="AK447" i="7"/>
  <c r="AM448" i="7"/>
  <c r="AL449" i="7"/>
  <c r="AN450" i="7"/>
  <c r="AD452" i="7"/>
  <c r="AO452" i="7"/>
  <c r="AE454" i="7"/>
  <c r="AD455" i="7"/>
  <c r="AF456" i="7"/>
  <c r="AH457" i="7"/>
  <c r="AG458" i="7"/>
  <c r="AI459" i="7"/>
  <c r="AH460" i="7"/>
  <c r="AJ461" i="7"/>
  <c r="AL462" i="7"/>
  <c r="AK463" i="7"/>
  <c r="AM464" i="7"/>
  <c r="AL465" i="7"/>
  <c r="AN466" i="7"/>
  <c r="AD468" i="7"/>
  <c r="AO468" i="7"/>
  <c r="AE470" i="7"/>
  <c r="AD471" i="7"/>
  <c r="AF472" i="7"/>
  <c r="AH473" i="7"/>
  <c r="AG474" i="7"/>
  <c r="AI475" i="7"/>
  <c r="AE476" i="7"/>
  <c r="AM476" i="7"/>
  <c r="AI477" i="7"/>
  <c r="AE478" i="7"/>
  <c r="AM478" i="7"/>
  <c r="AI479" i="7"/>
  <c r="AE480" i="7"/>
  <c r="AM480" i="7"/>
  <c r="AI481" i="7"/>
  <c r="AE482" i="7"/>
  <c r="AM482" i="7"/>
  <c r="AI483" i="7"/>
  <c r="AE484" i="7"/>
  <c r="AM484" i="7"/>
  <c r="AI485" i="7"/>
  <c r="AE486" i="7"/>
  <c r="AM486" i="7"/>
  <c r="AI487" i="7"/>
  <c r="AE488" i="7"/>
  <c r="AM488" i="7"/>
  <c r="AI489" i="7"/>
  <c r="AE490" i="7"/>
  <c r="AM490" i="7"/>
  <c r="AI52" i="7"/>
  <c r="AE53" i="7"/>
  <c r="AM53" i="7"/>
  <c r="AI54" i="7"/>
  <c r="AE55" i="7"/>
  <c r="AM55" i="7"/>
  <c r="AI56" i="7"/>
  <c r="AE57" i="7"/>
  <c r="AM57" i="7"/>
  <c r="AI58" i="7"/>
  <c r="AE59" i="7"/>
  <c r="AM59" i="7"/>
  <c r="AI60" i="7"/>
  <c r="AE61" i="7"/>
  <c r="AM61" i="7"/>
  <c r="AI62" i="7"/>
  <c r="AE63" i="7"/>
  <c r="AM63" i="7"/>
  <c r="AI64" i="7"/>
  <c r="AE65" i="7"/>
  <c r="AM65" i="7"/>
  <c r="AI66" i="7"/>
  <c r="AE67" i="7"/>
  <c r="AM67" i="7"/>
  <c r="AI68" i="7"/>
  <c r="AE69" i="7"/>
  <c r="AM69" i="7"/>
  <c r="AI70" i="7"/>
  <c r="AE39" i="7"/>
  <c r="AM39" i="7"/>
  <c r="AI40" i="7"/>
  <c r="AE41" i="7"/>
  <c r="AM41" i="7"/>
  <c r="AI42" i="7"/>
  <c r="AE43" i="7"/>
  <c r="AM43" i="7"/>
  <c r="AI44" i="7"/>
  <c r="AE45" i="7"/>
  <c r="AM45" i="7"/>
  <c r="AI46" i="7"/>
  <c r="AE47" i="7"/>
  <c r="AM47" i="7"/>
  <c r="AI48" i="7"/>
  <c r="AE49" i="7"/>
  <c r="AM49" i="7"/>
  <c r="AI50" i="7"/>
  <c r="AE51" i="7"/>
  <c r="AM51" i="7"/>
  <c r="AI23" i="7"/>
  <c r="AE24" i="7"/>
  <c r="AM24" i="7"/>
  <c r="AI25" i="7"/>
  <c r="AE26" i="7"/>
  <c r="AM26" i="7"/>
  <c r="AI27" i="7"/>
  <c r="AE28" i="7"/>
  <c r="AM28" i="7"/>
  <c r="AI29" i="7"/>
  <c r="AE30" i="7"/>
  <c r="AM30" i="7"/>
  <c r="AI31" i="7"/>
  <c r="AE32" i="7"/>
  <c r="AM32" i="7"/>
  <c r="AI33" i="7"/>
  <c r="AE34" i="7"/>
  <c r="AM34" i="7"/>
  <c r="AI35" i="7"/>
  <c r="AE36" i="7"/>
  <c r="AM36" i="7"/>
  <c r="AI37" i="7"/>
  <c r="AE38" i="7"/>
  <c r="AM38" i="7"/>
  <c r="AJ6" i="7"/>
  <c r="AG7" i="7"/>
  <c r="AO7" i="7"/>
  <c r="AL8" i="7"/>
  <c r="AI9" i="7"/>
  <c r="AF10" i="7"/>
  <c r="AN10" i="7"/>
  <c r="AK11" i="7"/>
  <c r="AH12" i="7"/>
  <c r="AE13" i="7"/>
  <c r="AM13" i="7"/>
  <c r="AJ14" i="7"/>
  <c r="AG15" i="7"/>
  <c r="AO15" i="7"/>
  <c r="AL16" i="7"/>
  <c r="AI17" i="7"/>
  <c r="AF18" i="7"/>
  <c r="AN18" i="7"/>
  <c r="AK19" i="7"/>
  <c r="AH20" i="7"/>
  <c r="AE21" i="7"/>
  <c r="AM21" i="7"/>
  <c r="AJ22" i="7"/>
  <c r="AD9" i="7"/>
  <c r="AD17" i="7"/>
  <c r="AN482" i="7"/>
  <c r="AJ483" i="7"/>
  <c r="AN484" i="7"/>
  <c r="AF486" i="7"/>
  <c r="AJ487" i="7"/>
  <c r="AN488" i="7"/>
  <c r="AF490" i="7"/>
  <c r="AF53" i="7"/>
  <c r="AJ54" i="7"/>
  <c r="AN55" i="7"/>
  <c r="AF57" i="7"/>
  <c r="AJ58" i="7"/>
  <c r="AJ60" i="7"/>
  <c r="AF61" i="7"/>
  <c r="AJ62" i="7"/>
  <c r="AN63" i="7"/>
  <c r="AF65" i="7"/>
  <c r="AJ66" i="7"/>
  <c r="AJ68" i="7"/>
  <c r="AN69" i="7"/>
  <c r="AF39" i="7"/>
  <c r="AJ40" i="7"/>
  <c r="AN41" i="7"/>
  <c r="AN43" i="7"/>
  <c r="AF45" i="7"/>
  <c r="AN45" i="7"/>
  <c r="AF47" i="7"/>
  <c r="AF49" i="7"/>
  <c r="AJ50" i="7"/>
  <c r="AN51" i="7"/>
  <c r="AJ23" i="7"/>
  <c r="AN24" i="7"/>
  <c r="AF26" i="7"/>
  <c r="AJ27" i="7"/>
  <c r="AN28" i="7"/>
  <c r="AF30" i="7"/>
  <c r="AJ31" i="7"/>
  <c r="AJ33" i="7"/>
  <c r="AN34" i="7"/>
  <c r="AJ35" i="7"/>
  <c r="AJ37" i="7"/>
  <c r="AN38" i="7"/>
  <c r="AH7" i="7"/>
  <c r="AM8" i="7"/>
  <c r="AG10" i="7"/>
  <c r="AL11" i="7"/>
  <c r="AI12" i="7"/>
  <c r="AK14" i="7"/>
  <c r="AH15" i="7"/>
  <c r="AJ17" i="7"/>
  <c r="AF21" i="7"/>
  <c r="AQ407" i="7"/>
  <c r="AX444" i="7"/>
  <c r="AX458" i="7"/>
  <c r="AS468" i="7"/>
  <c r="AY476" i="7"/>
  <c r="AT485" i="7"/>
  <c r="AY9" i="7"/>
  <c r="AY16" i="7"/>
  <c r="AZ22" i="7"/>
  <c r="AV6" i="7"/>
  <c r="AL75" i="7"/>
  <c r="AD81" i="7"/>
  <c r="AH86" i="7"/>
  <c r="AL91" i="7"/>
  <c r="AD97" i="7"/>
  <c r="AH102" i="7"/>
  <c r="AL107" i="7"/>
  <c r="AD113" i="7"/>
  <c r="AH118" i="7"/>
  <c r="AL123" i="7"/>
  <c r="AD129" i="7"/>
  <c r="AH134" i="7"/>
  <c r="AL139" i="7"/>
  <c r="AD145" i="7"/>
  <c r="AH150" i="7"/>
  <c r="AL155" i="7"/>
  <c r="AD161" i="7"/>
  <c r="AH166" i="7"/>
  <c r="AL171" i="7"/>
  <c r="AD177" i="7"/>
  <c r="AH182" i="7"/>
  <c r="AL187" i="7"/>
  <c r="AD193" i="7"/>
  <c r="AH198" i="7"/>
  <c r="AL203" i="7"/>
  <c r="AD209" i="7"/>
  <c r="AH214" i="7"/>
  <c r="AL219" i="7"/>
  <c r="AD225" i="7"/>
  <c r="AH230" i="7"/>
  <c r="AL235" i="7"/>
  <c r="AD241" i="7"/>
  <c r="AH246" i="7"/>
  <c r="AL251" i="7"/>
  <c r="AD257" i="7"/>
  <c r="AH262" i="7"/>
  <c r="AL267" i="7"/>
  <c r="AD273" i="7"/>
  <c r="AH278" i="7"/>
  <c r="AL283" i="7"/>
  <c r="AD289" i="7"/>
  <c r="AH294" i="7"/>
  <c r="AL299" i="7"/>
  <c r="AD305" i="7"/>
  <c r="AH310" i="7"/>
  <c r="AL315" i="7"/>
  <c r="AD321" i="7"/>
  <c r="AH326" i="7"/>
  <c r="AL331" i="7"/>
  <c r="AD337" i="7"/>
  <c r="AH342" i="7"/>
  <c r="AL347" i="7"/>
  <c r="AD353" i="7"/>
  <c r="AH358" i="7"/>
  <c r="AL363" i="7"/>
  <c r="AD369" i="7"/>
  <c r="AH374" i="7"/>
  <c r="AL379" i="7"/>
  <c r="AD385" i="7"/>
  <c r="AH390" i="7"/>
  <c r="AL395" i="7"/>
  <c r="AD401" i="7"/>
  <c r="AH406" i="7"/>
  <c r="AD409" i="7"/>
  <c r="AL411" i="7"/>
  <c r="AH414" i="7"/>
  <c r="AD417" i="7"/>
  <c r="AL419" i="7"/>
  <c r="AH422" i="7"/>
  <c r="AD425" i="7"/>
  <c r="AL427" i="7"/>
  <c r="AH430" i="7"/>
  <c r="AD433" i="7"/>
  <c r="AL435" i="7"/>
  <c r="AE438" i="7"/>
  <c r="AL439" i="7"/>
  <c r="AI441" i="7"/>
  <c r="AH442" i="7"/>
  <c r="AJ443" i="7"/>
  <c r="AL444" i="7"/>
  <c r="AK445" i="7"/>
  <c r="AM446" i="7"/>
  <c r="AL447" i="7"/>
  <c r="AN448" i="7"/>
  <c r="AD450" i="7"/>
  <c r="AO450" i="7"/>
  <c r="AE452" i="7"/>
  <c r="AD453" i="7"/>
  <c r="AF454" i="7"/>
  <c r="AH455" i="7"/>
  <c r="AG456" i="7"/>
  <c r="AI457" i="7"/>
  <c r="AH458" i="7"/>
  <c r="AJ459" i="7"/>
  <c r="AL460" i="7"/>
  <c r="AK461" i="7"/>
  <c r="AM462" i="7"/>
  <c r="AL463" i="7"/>
  <c r="AN464" i="7"/>
  <c r="AD466" i="7"/>
  <c r="AO466" i="7"/>
  <c r="AE468" i="7"/>
  <c r="AD469" i="7"/>
  <c r="AF470" i="7"/>
  <c r="AH471" i="7"/>
  <c r="AG472" i="7"/>
  <c r="AI473" i="7"/>
  <c r="AH474" i="7"/>
  <c r="AJ475" i="7"/>
  <c r="AF476" i="7"/>
  <c r="AN476" i="7"/>
  <c r="AJ477" i="7"/>
  <c r="AF478" i="7"/>
  <c r="AN478" i="7"/>
  <c r="AJ479" i="7"/>
  <c r="AF480" i="7"/>
  <c r="AN480" i="7"/>
  <c r="AJ481" i="7"/>
  <c r="AU412" i="7"/>
  <c r="AQ447" i="7"/>
  <c r="BB459" i="7"/>
  <c r="AT469" i="7"/>
  <c r="AZ477" i="7"/>
  <c r="AU486" i="7"/>
  <c r="AW10" i="7"/>
  <c r="AV17" i="7"/>
  <c r="AW23" i="7"/>
  <c r="AD71" i="7"/>
  <c r="AH76" i="7"/>
  <c r="AL81" i="7"/>
  <c r="AD87" i="7"/>
  <c r="AH92" i="7"/>
  <c r="AL97" i="7"/>
  <c r="AD103" i="7"/>
  <c r="AH108" i="7"/>
  <c r="AL113" i="7"/>
  <c r="AD119" i="7"/>
  <c r="AH124" i="7"/>
  <c r="AL129" i="7"/>
  <c r="AD135" i="7"/>
  <c r="AH140" i="7"/>
  <c r="AL145" i="7"/>
  <c r="AD151" i="7"/>
  <c r="AH156" i="7"/>
  <c r="AL161" i="7"/>
  <c r="AD167" i="7"/>
  <c r="AH172" i="7"/>
  <c r="AL177" i="7"/>
  <c r="AD183" i="7"/>
  <c r="AH188" i="7"/>
  <c r="AL193" i="7"/>
  <c r="AD199" i="7"/>
  <c r="AH204" i="7"/>
  <c r="AL209" i="7"/>
  <c r="AD215" i="7"/>
  <c r="AH220" i="7"/>
  <c r="AL225" i="7"/>
  <c r="AD231" i="7"/>
  <c r="AH236" i="7"/>
  <c r="AL241" i="7"/>
  <c r="AD247" i="7"/>
  <c r="AH252" i="7"/>
  <c r="AL257" i="7"/>
  <c r="AD263" i="7"/>
  <c r="AH268" i="7"/>
  <c r="AL273" i="7"/>
  <c r="AD279" i="7"/>
  <c r="AH284" i="7"/>
  <c r="AL289" i="7"/>
  <c r="AD295" i="7"/>
  <c r="AH300" i="7"/>
  <c r="AL305" i="7"/>
  <c r="AD311" i="7"/>
  <c r="AH316" i="7"/>
  <c r="AL321" i="7"/>
  <c r="AD327" i="7"/>
  <c r="AH332" i="7"/>
  <c r="AL337" i="7"/>
  <c r="AD343" i="7"/>
  <c r="AH348" i="7"/>
  <c r="AL353" i="7"/>
  <c r="AD359" i="7"/>
  <c r="AH364" i="7"/>
  <c r="AL369" i="7"/>
  <c r="AD375" i="7"/>
  <c r="AH380" i="7"/>
  <c r="AL385" i="7"/>
  <c r="AD391" i="7"/>
  <c r="AH396" i="7"/>
  <c r="AL401" i="7"/>
  <c r="AN406" i="7"/>
  <c r="AJ409" i="7"/>
  <c r="AF412" i="7"/>
  <c r="AN414" i="7"/>
  <c r="AJ417" i="7"/>
  <c r="AF420" i="7"/>
  <c r="AN422" i="7"/>
  <c r="AJ425" i="7"/>
  <c r="AF428" i="7"/>
  <c r="AN430" i="7"/>
  <c r="AJ433" i="7"/>
  <c r="AF436" i="7"/>
  <c r="AF438" i="7"/>
  <c r="AE440" i="7"/>
  <c r="AJ441" i="7"/>
  <c r="AL442" i="7"/>
  <c r="AK443" i="7"/>
  <c r="AM444" i="7"/>
  <c r="AL445" i="7"/>
  <c r="AN446" i="7"/>
  <c r="AD448" i="7"/>
  <c r="AO448" i="7"/>
  <c r="AE450" i="7"/>
  <c r="AD451" i="7"/>
  <c r="AF452" i="7"/>
  <c r="AH453" i="7"/>
  <c r="AG454" i="7"/>
  <c r="AI455" i="7"/>
  <c r="AH456" i="7"/>
  <c r="AJ457" i="7"/>
  <c r="AL458" i="7"/>
  <c r="AK459" i="7"/>
  <c r="AM460" i="7"/>
  <c r="AL461" i="7"/>
  <c r="AN462" i="7"/>
  <c r="AD464" i="7"/>
  <c r="AO464" i="7"/>
  <c r="AE466" i="7"/>
  <c r="AD467" i="7"/>
  <c r="AF468" i="7"/>
  <c r="AH469" i="7"/>
  <c r="AG470" i="7"/>
  <c r="AI471" i="7"/>
  <c r="AH472" i="7"/>
  <c r="AJ473" i="7"/>
  <c r="AL474" i="7"/>
  <c r="AK475" i="7"/>
  <c r="AG476" i="7"/>
  <c r="AO476" i="7"/>
  <c r="AK477" i="7"/>
  <c r="AG478" i="7"/>
  <c r="AO478" i="7"/>
  <c r="AK479" i="7"/>
  <c r="AG480" i="7"/>
  <c r="AO480" i="7"/>
  <c r="AK481" i="7"/>
  <c r="AG482" i="7"/>
  <c r="AO482" i="7"/>
  <c r="AK483" i="7"/>
  <c r="AG484" i="7"/>
  <c r="AO484" i="7"/>
  <c r="AK485" i="7"/>
  <c r="AG486" i="7"/>
  <c r="AO486" i="7"/>
  <c r="AK487" i="7"/>
  <c r="AG488" i="7"/>
  <c r="AO488" i="7"/>
  <c r="AK489" i="7"/>
  <c r="AG490" i="7"/>
  <c r="AO490" i="7"/>
  <c r="AK52" i="7"/>
  <c r="AG53" i="7"/>
  <c r="AO53" i="7"/>
  <c r="AK54" i="7"/>
  <c r="AG55" i="7"/>
  <c r="AO55" i="7"/>
  <c r="AK56" i="7"/>
  <c r="AG57" i="7"/>
  <c r="AO57" i="7"/>
  <c r="AK58" i="7"/>
  <c r="AG59" i="7"/>
  <c r="AO59" i="7"/>
  <c r="AK60" i="7"/>
  <c r="AG61" i="7"/>
  <c r="AO61" i="7"/>
  <c r="AK62" i="7"/>
  <c r="AG63" i="7"/>
  <c r="AO63" i="7"/>
  <c r="AK64" i="7"/>
  <c r="AG65" i="7"/>
  <c r="AO65" i="7"/>
  <c r="AK66" i="7"/>
  <c r="AG67" i="7"/>
  <c r="AO67" i="7"/>
  <c r="AK68" i="7"/>
  <c r="AG69" i="7"/>
  <c r="AO69" i="7"/>
  <c r="AK70" i="7"/>
  <c r="AG39" i="7"/>
  <c r="AO39" i="7"/>
  <c r="AK40" i="7"/>
  <c r="AG41" i="7"/>
  <c r="AO41" i="7"/>
  <c r="AK42" i="7"/>
  <c r="AG43" i="7"/>
  <c r="AO43" i="7"/>
  <c r="AK44" i="7"/>
  <c r="AG45" i="7"/>
  <c r="AO45" i="7"/>
  <c r="AK46" i="7"/>
  <c r="AG47" i="7"/>
  <c r="AO47" i="7"/>
  <c r="AK48" i="7"/>
  <c r="AG49" i="7"/>
  <c r="AO49" i="7"/>
  <c r="AK50" i="7"/>
  <c r="AG51" i="7"/>
  <c r="AO51" i="7"/>
  <c r="AK23" i="7"/>
  <c r="AG24" i="7"/>
  <c r="AO24" i="7"/>
  <c r="AK25" i="7"/>
  <c r="AG26" i="7"/>
  <c r="AO26" i="7"/>
  <c r="AK27" i="7"/>
  <c r="AG28" i="7"/>
  <c r="AO28" i="7"/>
  <c r="AK29" i="7"/>
  <c r="AG30" i="7"/>
  <c r="AO30" i="7"/>
  <c r="AK31" i="7"/>
  <c r="AG32" i="7"/>
  <c r="AO32" i="7"/>
  <c r="AK33" i="7"/>
  <c r="AG34" i="7"/>
  <c r="AO34" i="7"/>
  <c r="AK35" i="7"/>
  <c r="AG36" i="7"/>
  <c r="AO36" i="7"/>
  <c r="AK37" i="7"/>
  <c r="AG38" i="7"/>
  <c r="AO38" i="7"/>
  <c r="AL6" i="7"/>
  <c r="AI7" i="7"/>
  <c r="AF8" i="7"/>
  <c r="AN8" i="7"/>
  <c r="AK9" i="7"/>
  <c r="AH10" i="7"/>
  <c r="AE11" i="7"/>
  <c r="AM11" i="7"/>
  <c r="AJ12" i="7"/>
  <c r="AG13" i="7"/>
  <c r="AO13" i="7"/>
  <c r="AL14" i="7"/>
  <c r="AI15" i="7"/>
  <c r="AF16" i="7"/>
  <c r="AN16" i="7"/>
  <c r="AK17" i="7"/>
  <c r="AH18" i="7"/>
  <c r="AE19" i="7"/>
  <c r="AM19" i="7"/>
  <c r="AJ20" i="7"/>
  <c r="AG21" i="7"/>
  <c r="AO21" i="7"/>
  <c r="AL22" i="7"/>
  <c r="AD11" i="7"/>
  <c r="AD19" i="7"/>
  <c r="AE14" i="7"/>
  <c r="AJ15" i="7"/>
  <c r="AO16" i="7"/>
  <c r="AI18" i="7"/>
  <c r="AN19" i="7"/>
  <c r="AH21" i="7"/>
  <c r="AM22" i="7"/>
  <c r="AD20" i="7"/>
  <c r="AO19" i="7"/>
  <c r="AF22" i="7"/>
  <c r="AF29" i="7"/>
  <c r="AN31" i="7"/>
  <c r="AN33" i="7"/>
  <c r="AN35" i="7"/>
  <c r="AF37" i="7"/>
  <c r="AG6" i="7"/>
  <c r="AF9" i="7"/>
  <c r="AE12" i="7"/>
  <c r="AJ13" i="7"/>
  <c r="AL15" i="7"/>
  <c r="AN17" i="7"/>
  <c r="AJ21" i="7"/>
  <c r="AD14" i="7"/>
  <c r="AG477" i="7"/>
  <c r="AG481" i="7"/>
  <c r="AO483" i="7"/>
  <c r="AK486" i="7"/>
  <c r="AG52" i="7"/>
  <c r="AO52" i="7"/>
  <c r="AK55" i="7"/>
  <c r="AO58" i="7"/>
  <c r="AK61" i="7"/>
  <c r="AK65" i="7"/>
  <c r="AG68" i="7"/>
  <c r="AO70" i="7"/>
  <c r="AO42" i="7"/>
  <c r="AO44" i="7"/>
  <c r="AK47" i="7"/>
  <c r="AG50" i="7"/>
  <c r="AO23" i="7"/>
  <c r="AG27" i="7"/>
  <c r="AG29" i="7"/>
  <c r="AK32" i="7"/>
  <c r="AO33" i="7"/>
  <c r="AK36" i="7"/>
  <c r="AH6" i="7"/>
  <c r="AG9" i="7"/>
  <c r="AF12" i="7"/>
  <c r="AH14" i="7"/>
  <c r="AO17" i="7"/>
  <c r="AF20" i="7"/>
  <c r="AD6" i="7"/>
  <c r="AK22" i="7"/>
  <c r="AY417" i="7"/>
  <c r="AX448" i="7"/>
  <c r="AT461" i="7"/>
  <c r="AU470" i="7"/>
  <c r="BA478" i="7"/>
  <c r="AU487" i="7"/>
  <c r="AU11" i="7"/>
  <c r="AS18" i="7"/>
  <c r="AU24" i="7"/>
  <c r="AL71" i="7"/>
  <c r="AD77" i="7"/>
  <c r="AH82" i="7"/>
  <c r="AL87" i="7"/>
  <c r="AD93" i="7"/>
  <c r="AH98" i="7"/>
  <c r="AL103" i="7"/>
  <c r="AD109" i="7"/>
  <c r="AH114" i="7"/>
  <c r="AL119" i="7"/>
  <c r="AD125" i="7"/>
  <c r="AH130" i="7"/>
  <c r="AL135" i="7"/>
  <c r="AD141" i="7"/>
  <c r="AH146" i="7"/>
  <c r="AL151" i="7"/>
  <c r="AD157" i="7"/>
  <c r="AH162" i="7"/>
  <c r="AL167" i="7"/>
  <c r="AD173" i="7"/>
  <c r="AH178" i="7"/>
  <c r="AL183" i="7"/>
  <c r="AD189" i="7"/>
  <c r="AH194" i="7"/>
  <c r="AL199" i="7"/>
  <c r="AD205" i="7"/>
  <c r="AH210" i="7"/>
  <c r="AL215" i="7"/>
  <c r="AD221" i="7"/>
  <c r="AH226" i="7"/>
  <c r="AL231" i="7"/>
  <c r="AD237" i="7"/>
  <c r="AH242" i="7"/>
  <c r="AL247" i="7"/>
  <c r="AD253" i="7"/>
  <c r="AH258" i="7"/>
  <c r="AL263" i="7"/>
  <c r="AD269" i="7"/>
  <c r="AH274" i="7"/>
  <c r="AL279" i="7"/>
  <c r="AD285" i="7"/>
  <c r="AH290" i="7"/>
  <c r="AL295" i="7"/>
  <c r="AD301" i="7"/>
  <c r="AH306" i="7"/>
  <c r="AL311" i="7"/>
  <c r="AD317" i="7"/>
  <c r="AH322" i="7"/>
  <c r="AL327" i="7"/>
  <c r="AD333" i="7"/>
  <c r="AH338" i="7"/>
  <c r="AL343" i="7"/>
  <c r="AD349" i="7"/>
  <c r="AH354" i="7"/>
  <c r="AL359" i="7"/>
  <c r="AD365" i="7"/>
  <c r="AH370" i="7"/>
  <c r="AL375" i="7"/>
  <c r="AD381" i="7"/>
  <c r="AH386" i="7"/>
  <c r="AL391" i="7"/>
  <c r="AD397" i="7"/>
  <c r="AH402" i="7"/>
  <c r="AD407" i="7"/>
  <c r="AL409" i="7"/>
  <c r="AH412" i="7"/>
  <c r="AD415" i="7"/>
  <c r="AL417" i="7"/>
  <c r="AH420" i="7"/>
  <c r="AD423" i="7"/>
  <c r="AL425" i="7"/>
  <c r="AH428" i="7"/>
  <c r="AD431" i="7"/>
  <c r="AL433" i="7"/>
  <c r="AH436" i="7"/>
  <c r="AH438" i="7"/>
  <c r="AF440" i="7"/>
  <c r="AK441" i="7"/>
  <c r="AM442" i="7"/>
  <c r="AL443" i="7"/>
  <c r="AN444" i="7"/>
  <c r="AD446" i="7"/>
  <c r="AO446" i="7"/>
  <c r="AE448" i="7"/>
  <c r="AD449" i="7"/>
  <c r="AF450" i="7"/>
  <c r="AH451" i="7"/>
  <c r="AG452" i="7"/>
  <c r="AI453" i="7"/>
  <c r="AH454" i="7"/>
  <c r="AJ455" i="7"/>
  <c r="AL456" i="7"/>
  <c r="AK457" i="7"/>
  <c r="AM458" i="7"/>
  <c r="AL459" i="7"/>
  <c r="AN460" i="7"/>
  <c r="AD462" i="7"/>
  <c r="AO462" i="7"/>
  <c r="AE464" i="7"/>
  <c r="AD465" i="7"/>
  <c r="AF466" i="7"/>
  <c r="AH467" i="7"/>
  <c r="AG468" i="7"/>
  <c r="AI469" i="7"/>
  <c r="AH470" i="7"/>
  <c r="AJ471" i="7"/>
  <c r="AL472" i="7"/>
  <c r="AK473" i="7"/>
  <c r="AM474" i="7"/>
  <c r="AL475" i="7"/>
  <c r="AH476" i="7"/>
  <c r="AD477" i="7"/>
  <c r="AL477" i="7"/>
  <c r="AH478" i="7"/>
  <c r="AD479" i="7"/>
  <c r="AL479" i="7"/>
  <c r="AH480" i="7"/>
  <c r="AD481" i="7"/>
  <c r="AL481" i="7"/>
  <c r="AH482" i="7"/>
  <c r="AD483" i="7"/>
  <c r="AL483" i="7"/>
  <c r="AH484" i="7"/>
  <c r="AD485" i="7"/>
  <c r="AL485" i="7"/>
  <c r="AH486" i="7"/>
  <c r="AD487" i="7"/>
  <c r="AL487" i="7"/>
  <c r="AH488" i="7"/>
  <c r="AD489" i="7"/>
  <c r="AL489" i="7"/>
  <c r="AH490" i="7"/>
  <c r="AD52" i="7"/>
  <c r="AL52" i="7"/>
  <c r="AH53" i="7"/>
  <c r="AD54" i="7"/>
  <c r="AL54" i="7"/>
  <c r="AH55" i="7"/>
  <c r="AD56" i="7"/>
  <c r="AL56" i="7"/>
  <c r="AH57" i="7"/>
  <c r="AD58" i="7"/>
  <c r="AL58" i="7"/>
  <c r="AH59" i="7"/>
  <c r="AD60" i="7"/>
  <c r="AL60" i="7"/>
  <c r="AH61" i="7"/>
  <c r="AD62" i="7"/>
  <c r="AL62" i="7"/>
  <c r="AH63" i="7"/>
  <c r="AD64" i="7"/>
  <c r="AL64" i="7"/>
  <c r="AH65" i="7"/>
  <c r="AD66" i="7"/>
  <c r="AL66" i="7"/>
  <c r="AH67" i="7"/>
  <c r="AD68" i="7"/>
  <c r="AL68" i="7"/>
  <c r="AH69" i="7"/>
  <c r="AD70" i="7"/>
  <c r="AL70" i="7"/>
  <c r="AH39" i="7"/>
  <c r="AD40" i="7"/>
  <c r="AL40" i="7"/>
  <c r="AH41" i="7"/>
  <c r="AD42" i="7"/>
  <c r="AL42" i="7"/>
  <c r="AH43" i="7"/>
  <c r="AD44" i="7"/>
  <c r="AL44" i="7"/>
  <c r="AH45" i="7"/>
  <c r="AD46" i="7"/>
  <c r="AL46" i="7"/>
  <c r="AH47" i="7"/>
  <c r="AD48" i="7"/>
  <c r="AL48" i="7"/>
  <c r="AH49" i="7"/>
  <c r="AD50" i="7"/>
  <c r="AL50" i="7"/>
  <c r="AH51" i="7"/>
  <c r="AD23" i="7"/>
  <c r="AL23" i="7"/>
  <c r="AH24" i="7"/>
  <c r="AD25" i="7"/>
  <c r="AL25" i="7"/>
  <c r="AH26" i="7"/>
  <c r="AD27" i="7"/>
  <c r="AL27" i="7"/>
  <c r="AH28" i="7"/>
  <c r="AD29" i="7"/>
  <c r="AL29" i="7"/>
  <c r="AH30" i="7"/>
  <c r="AD31" i="7"/>
  <c r="AL31" i="7"/>
  <c r="AH32" i="7"/>
  <c r="AD33" i="7"/>
  <c r="AL33" i="7"/>
  <c r="AH34" i="7"/>
  <c r="AD35" i="7"/>
  <c r="AL35" i="7"/>
  <c r="AH36" i="7"/>
  <c r="AD37" i="7"/>
  <c r="AL37" i="7"/>
  <c r="AH38" i="7"/>
  <c r="AE6" i="7"/>
  <c r="AM6" i="7"/>
  <c r="AJ7" i="7"/>
  <c r="AG8" i="7"/>
  <c r="AO8" i="7"/>
  <c r="AL9" i="7"/>
  <c r="AI10" i="7"/>
  <c r="AF11" i="7"/>
  <c r="AN11" i="7"/>
  <c r="AK12" i="7"/>
  <c r="AH13" i="7"/>
  <c r="AM14" i="7"/>
  <c r="AG16" i="7"/>
  <c r="AL17" i="7"/>
  <c r="AF19" i="7"/>
  <c r="AK20" i="7"/>
  <c r="AE22" i="7"/>
  <c r="AD12" i="7"/>
  <c r="AG19" i="7"/>
  <c r="AI21" i="7"/>
  <c r="AD13" i="7"/>
  <c r="AN29" i="7"/>
  <c r="AF31" i="7"/>
  <c r="AF33" i="7"/>
  <c r="AF35" i="7"/>
  <c r="AN37" i="7"/>
  <c r="AL7" i="7"/>
  <c r="AI8" i="7"/>
  <c r="AK10" i="7"/>
  <c r="AM12" i="7"/>
  <c r="AO14" i="7"/>
  <c r="AF17" i="7"/>
  <c r="AK18" i="7"/>
  <c r="AE20" i="7"/>
  <c r="AG22" i="7"/>
  <c r="AD22" i="7"/>
  <c r="AK478" i="7"/>
  <c r="AK482" i="7"/>
  <c r="AG485" i="7"/>
  <c r="AO487" i="7"/>
  <c r="AK490" i="7"/>
  <c r="AO54" i="7"/>
  <c r="AK57" i="7"/>
  <c r="AG60" i="7"/>
  <c r="AO62" i="7"/>
  <c r="AG64" i="7"/>
  <c r="AG66" i="7"/>
  <c r="AO68" i="7"/>
  <c r="AG40" i="7"/>
  <c r="AO40" i="7"/>
  <c r="AK43" i="7"/>
  <c r="AO46" i="7"/>
  <c r="AO48" i="7"/>
  <c r="AK51" i="7"/>
  <c r="AO25" i="7"/>
  <c r="AO27" i="7"/>
  <c r="AK30" i="7"/>
  <c r="AG33" i="7"/>
  <c r="AO35" i="7"/>
  <c r="AO37" i="7"/>
  <c r="AM7" i="7"/>
  <c r="AL10" i="7"/>
  <c r="AK13" i="7"/>
  <c r="AG17" i="7"/>
  <c r="AN20" i="7"/>
  <c r="AD15" i="7"/>
  <c r="AI20" i="7"/>
  <c r="AQ423" i="7"/>
  <c r="AV450" i="7"/>
  <c r="AX462" i="7"/>
  <c r="AU471" i="7"/>
  <c r="BB479" i="7"/>
  <c r="AV488" i="7"/>
  <c r="AU12" i="7"/>
  <c r="AQ19" i="7"/>
  <c r="AQ25" i="7"/>
  <c r="AH72" i="7"/>
  <c r="AL77" i="7"/>
  <c r="AD83" i="7"/>
  <c r="AH88" i="7"/>
  <c r="AL93" i="7"/>
  <c r="AD99" i="7"/>
  <c r="AH104" i="7"/>
  <c r="AL109" i="7"/>
  <c r="AD115" i="7"/>
  <c r="AH120" i="7"/>
  <c r="AL125" i="7"/>
  <c r="AD131" i="7"/>
  <c r="AH136" i="7"/>
  <c r="AL141" i="7"/>
  <c r="AD147" i="7"/>
  <c r="AH152" i="7"/>
  <c r="AL157" i="7"/>
  <c r="AD163" i="7"/>
  <c r="AH168" i="7"/>
  <c r="AL173" i="7"/>
  <c r="AD179" i="7"/>
  <c r="AH184" i="7"/>
  <c r="AL189" i="7"/>
  <c r="AD195" i="7"/>
  <c r="AH200" i="7"/>
  <c r="AL205" i="7"/>
  <c r="AD211" i="7"/>
  <c r="AH216" i="7"/>
  <c r="AL221" i="7"/>
  <c r="AD227" i="7"/>
  <c r="AH232" i="7"/>
  <c r="AL237" i="7"/>
  <c r="AD243" i="7"/>
  <c r="AH248" i="7"/>
  <c r="AL253" i="7"/>
  <c r="AD259" i="7"/>
  <c r="AH264" i="7"/>
  <c r="AL269" i="7"/>
  <c r="AD275" i="7"/>
  <c r="AH280" i="7"/>
  <c r="AL285" i="7"/>
  <c r="AD291" i="7"/>
  <c r="AH296" i="7"/>
  <c r="AL301" i="7"/>
  <c r="AD307" i="7"/>
  <c r="AH312" i="7"/>
  <c r="AL317" i="7"/>
  <c r="AD323" i="7"/>
  <c r="AH328" i="7"/>
  <c r="AL333" i="7"/>
  <c r="AD339" i="7"/>
  <c r="AH344" i="7"/>
  <c r="AL349" i="7"/>
  <c r="AD355" i="7"/>
  <c r="AH360" i="7"/>
  <c r="AL365" i="7"/>
  <c r="AD371" i="7"/>
  <c r="AH376" i="7"/>
  <c r="AL381" i="7"/>
  <c r="AD387" i="7"/>
  <c r="AH392" i="7"/>
  <c r="AL397" i="7"/>
  <c r="AD403" i="7"/>
  <c r="AJ407" i="7"/>
  <c r="AF410" i="7"/>
  <c r="AN412" i="7"/>
  <c r="AJ415" i="7"/>
  <c r="AF418" i="7"/>
  <c r="AN420" i="7"/>
  <c r="AJ423" i="7"/>
  <c r="AF426" i="7"/>
  <c r="AN428" i="7"/>
  <c r="AJ431" i="7"/>
  <c r="AF434" i="7"/>
  <c r="AN436" i="7"/>
  <c r="AM438" i="7"/>
  <c r="AH440" i="7"/>
  <c r="AL441" i="7"/>
  <c r="AN442" i="7"/>
  <c r="AD444" i="7"/>
  <c r="AO444" i="7"/>
  <c r="AE446" i="7"/>
  <c r="AD447" i="7"/>
  <c r="AF448" i="7"/>
  <c r="AH449" i="7"/>
  <c r="AG450" i="7"/>
  <c r="AI451" i="7"/>
  <c r="AH452" i="7"/>
  <c r="AJ453" i="7"/>
  <c r="AL454" i="7"/>
  <c r="AK455" i="7"/>
  <c r="AM456" i="7"/>
  <c r="AL457" i="7"/>
  <c r="AN458" i="7"/>
  <c r="AD460" i="7"/>
  <c r="AO460" i="7"/>
  <c r="AE462" i="7"/>
  <c r="AD463" i="7"/>
  <c r="AF464" i="7"/>
  <c r="AH465" i="7"/>
  <c r="AG466" i="7"/>
  <c r="AI467" i="7"/>
  <c r="AH468" i="7"/>
  <c r="AJ469" i="7"/>
  <c r="AL470" i="7"/>
  <c r="AK471" i="7"/>
  <c r="AM472" i="7"/>
  <c r="AL473" i="7"/>
  <c r="AN474" i="7"/>
  <c r="AM475" i="7"/>
  <c r="AI476" i="7"/>
  <c r="AE477" i="7"/>
  <c r="AM477" i="7"/>
  <c r="AI478" i="7"/>
  <c r="AE479" i="7"/>
  <c r="AM479" i="7"/>
  <c r="AI480" i="7"/>
  <c r="AE481" i="7"/>
  <c r="AM481" i="7"/>
  <c r="AI482" i="7"/>
  <c r="AE483" i="7"/>
  <c r="AM483" i="7"/>
  <c r="AI484" i="7"/>
  <c r="AE485" i="7"/>
  <c r="AM485" i="7"/>
  <c r="AI486" i="7"/>
  <c r="AE487" i="7"/>
  <c r="AM487" i="7"/>
  <c r="AI488" i="7"/>
  <c r="AE489" i="7"/>
  <c r="AM489" i="7"/>
  <c r="AI490" i="7"/>
  <c r="AE52" i="7"/>
  <c r="AM52" i="7"/>
  <c r="AI53" i="7"/>
  <c r="AE54" i="7"/>
  <c r="AM54" i="7"/>
  <c r="AI55" i="7"/>
  <c r="AE56" i="7"/>
  <c r="AM56" i="7"/>
  <c r="AI57" i="7"/>
  <c r="AE58" i="7"/>
  <c r="AM58" i="7"/>
  <c r="AI59" i="7"/>
  <c r="AE60" i="7"/>
  <c r="AM60" i="7"/>
  <c r="AI61" i="7"/>
  <c r="AE62" i="7"/>
  <c r="AM62" i="7"/>
  <c r="AI63" i="7"/>
  <c r="AE64" i="7"/>
  <c r="AM64" i="7"/>
  <c r="AI65" i="7"/>
  <c r="AE66" i="7"/>
  <c r="AM66" i="7"/>
  <c r="AI67" i="7"/>
  <c r="AE68" i="7"/>
  <c r="AM68" i="7"/>
  <c r="AI69" i="7"/>
  <c r="AE70" i="7"/>
  <c r="AM70" i="7"/>
  <c r="AI39" i="7"/>
  <c r="AE40" i="7"/>
  <c r="AM40" i="7"/>
  <c r="AI41" i="7"/>
  <c r="AE42" i="7"/>
  <c r="AM42" i="7"/>
  <c r="AI43" i="7"/>
  <c r="AE44" i="7"/>
  <c r="AM44" i="7"/>
  <c r="AI45" i="7"/>
  <c r="AE46" i="7"/>
  <c r="AM46" i="7"/>
  <c r="AI47" i="7"/>
  <c r="AE48" i="7"/>
  <c r="AM48" i="7"/>
  <c r="AI49" i="7"/>
  <c r="AE50" i="7"/>
  <c r="AM50" i="7"/>
  <c r="AI51" i="7"/>
  <c r="AE23" i="7"/>
  <c r="AM23" i="7"/>
  <c r="AI24" i="7"/>
  <c r="AE25" i="7"/>
  <c r="AM25" i="7"/>
  <c r="AI26" i="7"/>
  <c r="AE27" i="7"/>
  <c r="AM27" i="7"/>
  <c r="AI28" i="7"/>
  <c r="AE29" i="7"/>
  <c r="AM29" i="7"/>
  <c r="AI30" i="7"/>
  <c r="AE31" i="7"/>
  <c r="AM31" i="7"/>
  <c r="AI32" i="7"/>
  <c r="AE33" i="7"/>
  <c r="AM33" i="7"/>
  <c r="AI34" i="7"/>
  <c r="AE35" i="7"/>
  <c r="AM35" i="7"/>
  <c r="AI36" i="7"/>
  <c r="AE37" i="7"/>
  <c r="AM37" i="7"/>
  <c r="AI38" i="7"/>
  <c r="AF6" i="7"/>
  <c r="AN6" i="7"/>
  <c r="AK7" i="7"/>
  <c r="AH8" i="7"/>
  <c r="AE9" i="7"/>
  <c r="AM9" i="7"/>
  <c r="AJ10" i="7"/>
  <c r="AG11" i="7"/>
  <c r="AO11" i="7"/>
  <c r="AL12" i="7"/>
  <c r="AI13" i="7"/>
  <c r="AF14" i="7"/>
  <c r="AN14" i="7"/>
  <c r="AK15" i="7"/>
  <c r="AH16" i="7"/>
  <c r="AE17" i="7"/>
  <c r="AM17" i="7"/>
  <c r="AJ18" i="7"/>
  <c r="AL20" i="7"/>
  <c r="AN22" i="7"/>
  <c r="AD21" i="7"/>
  <c r="AJ30" i="7"/>
  <c r="AJ32" i="7"/>
  <c r="AJ34" i="7"/>
  <c r="AJ36" i="7"/>
  <c r="AJ38" i="7"/>
  <c r="AO6" i="7"/>
  <c r="AN9" i="7"/>
  <c r="AH11" i="7"/>
  <c r="AG14" i="7"/>
  <c r="AI16" i="7"/>
  <c r="AH19" i="7"/>
  <c r="AM20" i="7"/>
  <c r="AO22" i="7"/>
  <c r="AK476" i="7"/>
  <c r="AG483" i="7"/>
  <c r="AO485" i="7"/>
  <c r="AK488" i="7"/>
  <c r="AO489" i="7"/>
  <c r="AG54" i="7"/>
  <c r="AO56" i="7"/>
  <c r="AG58" i="7"/>
  <c r="AO60" i="7"/>
  <c r="AK63" i="7"/>
  <c r="AO66" i="7"/>
  <c r="AK69" i="7"/>
  <c r="AG70" i="7"/>
  <c r="AK41" i="7"/>
  <c r="AG44" i="7"/>
  <c r="AG46" i="7"/>
  <c r="AK49" i="7"/>
  <c r="AG23" i="7"/>
  <c r="AG25" i="7"/>
  <c r="AK28" i="7"/>
  <c r="AG31" i="7"/>
  <c r="AK34" i="7"/>
  <c r="AG37" i="7"/>
  <c r="AE7" i="7"/>
  <c r="AO9" i="7"/>
  <c r="AN12" i="7"/>
  <c r="AJ16" i="7"/>
  <c r="AI19" i="7"/>
  <c r="AD7" i="7"/>
  <c r="AL19" i="7"/>
  <c r="AU428" i="7"/>
  <c r="AU452" i="7"/>
  <c r="BB463" i="7"/>
  <c r="AV472" i="7"/>
  <c r="AQ481" i="7"/>
  <c r="AW489" i="7"/>
  <c r="AS13" i="7"/>
  <c r="AZ19" i="7"/>
  <c r="AY25" i="7"/>
  <c r="AD73" i="7"/>
  <c r="AH78" i="7"/>
  <c r="AL83" i="7"/>
  <c r="AD89" i="7"/>
  <c r="AH94" i="7"/>
  <c r="AL99" i="7"/>
  <c r="AD105" i="7"/>
  <c r="AH110" i="7"/>
  <c r="AL115" i="7"/>
  <c r="AD121" i="7"/>
  <c r="AH126" i="7"/>
  <c r="AL131" i="7"/>
  <c r="AD137" i="7"/>
  <c r="AH142" i="7"/>
  <c r="AL147" i="7"/>
  <c r="AD153" i="7"/>
  <c r="AH158" i="7"/>
  <c r="AL163" i="7"/>
  <c r="AD169" i="7"/>
  <c r="AH174" i="7"/>
  <c r="AL179" i="7"/>
  <c r="AD185" i="7"/>
  <c r="AH190" i="7"/>
  <c r="AL195" i="7"/>
  <c r="AD201" i="7"/>
  <c r="AH206" i="7"/>
  <c r="AL211" i="7"/>
  <c r="AD217" i="7"/>
  <c r="AH222" i="7"/>
  <c r="AL227" i="7"/>
  <c r="AD233" i="7"/>
  <c r="AH238" i="7"/>
  <c r="AL243" i="7"/>
  <c r="AD249" i="7"/>
  <c r="AH254" i="7"/>
  <c r="AL259" i="7"/>
  <c r="AD265" i="7"/>
  <c r="AH270" i="7"/>
  <c r="AL275" i="7"/>
  <c r="AD281" i="7"/>
  <c r="AH286" i="7"/>
  <c r="AL291" i="7"/>
  <c r="AD297" i="7"/>
  <c r="AH302" i="7"/>
  <c r="AL307" i="7"/>
  <c r="AD313" i="7"/>
  <c r="AH318" i="7"/>
  <c r="AL323" i="7"/>
  <c r="AD329" i="7"/>
  <c r="AH334" i="7"/>
  <c r="AL339" i="7"/>
  <c r="AD345" i="7"/>
  <c r="AH350" i="7"/>
  <c r="AL355" i="7"/>
  <c r="AD361" i="7"/>
  <c r="AH366" i="7"/>
  <c r="AL371" i="7"/>
  <c r="AD377" i="7"/>
  <c r="AH382" i="7"/>
  <c r="AL387" i="7"/>
  <c r="AD393" i="7"/>
  <c r="AH398" i="7"/>
  <c r="AL403" i="7"/>
  <c r="AL407" i="7"/>
  <c r="AH410" i="7"/>
  <c r="AD413" i="7"/>
  <c r="AL415" i="7"/>
  <c r="AH418" i="7"/>
  <c r="AD421" i="7"/>
  <c r="AL423" i="7"/>
  <c r="AH426" i="7"/>
  <c r="AD429" i="7"/>
  <c r="AL431" i="7"/>
  <c r="AH434" i="7"/>
  <c r="AD437" i="7"/>
  <c r="AN438" i="7"/>
  <c r="AM440" i="7"/>
  <c r="AD442" i="7"/>
  <c r="AO442" i="7"/>
  <c r="AE444" i="7"/>
  <c r="AD445" i="7"/>
  <c r="AF446" i="7"/>
  <c r="AH447" i="7"/>
  <c r="AG448" i="7"/>
  <c r="AI449" i="7"/>
  <c r="AH450" i="7"/>
  <c r="AJ451" i="7"/>
  <c r="AL452" i="7"/>
  <c r="AK453" i="7"/>
  <c r="AM454" i="7"/>
  <c r="AL455" i="7"/>
  <c r="AN456" i="7"/>
  <c r="AD458" i="7"/>
  <c r="AO458" i="7"/>
  <c r="AE460" i="7"/>
  <c r="AD461" i="7"/>
  <c r="AF462" i="7"/>
  <c r="AH463" i="7"/>
  <c r="AG464" i="7"/>
  <c r="AI465" i="7"/>
  <c r="AH466" i="7"/>
  <c r="AJ467" i="7"/>
  <c r="AL468" i="7"/>
  <c r="AK469" i="7"/>
  <c r="AM470" i="7"/>
  <c r="AL471" i="7"/>
  <c r="AN472" i="7"/>
  <c r="AD474" i="7"/>
  <c r="AO474" i="7"/>
  <c r="AN475" i="7"/>
  <c r="AJ476" i="7"/>
  <c r="AF477" i="7"/>
  <c r="AN477" i="7"/>
  <c r="AJ478" i="7"/>
  <c r="AF479" i="7"/>
  <c r="AN479" i="7"/>
  <c r="AJ480" i="7"/>
  <c r="AF481" i="7"/>
  <c r="AN481" i="7"/>
  <c r="AJ482" i="7"/>
  <c r="AF483" i="7"/>
  <c r="AN483" i="7"/>
  <c r="AJ484" i="7"/>
  <c r="AF485" i="7"/>
  <c r="AN485" i="7"/>
  <c r="AJ486" i="7"/>
  <c r="AF487" i="7"/>
  <c r="AN487" i="7"/>
  <c r="AJ488" i="7"/>
  <c r="AF489" i="7"/>
  <c r="AN489" i="7"/>
  <c r="AJ490" i="7"/>
  <c r="AF52" i="7"/>
  <c r="AN52" i="7"/>
  <c r="AJ53" i="7"/>
  <c r="AF54" i="7"/>
  <c r="AN54" i="7"/>
  <c r="AJ55" i="7"/>
  <c r="AF56" i="7"/>
  <c r="AN56" i="7"/>
  <c r="AJ57" i="7"/>
  <c r="AF58" i="7"/>
  <c r="AN58" i="7"/>
  <c r="AJ59" i="7"/>
  <c r="AF60" i="7"/>
  <c r="AN60" i="7"/>
  <c r="AJ61" i="7"/>
  <c r="AF62" i="7"/>
  <c r="AN62" i="7"/>
  <c r="AJ63" i="7"/>
  <c r="AF64" i="7"/>
  <c r="AN64" i="7"/>
  <c r="AJ65" i="7"/>
  <c r="AF66" i="7"/>
  <c r="AN66" i="7"/>
  <c r="AJ67" i="7"/>
  <c r="AF68" i="7"/>
  <c r="AN68" i="7"/>
  <c r="AJ69" i="7"/>
  <c r="AF70" i="7"/>
  <c r="AN70" i="7"/>
  <c r="AJ39" i="7"/>
  <c r="AF40" i="7"/>
  <c r="AN40" i="7"/>
  <c r="AJ41" i="7"/>
  <c r="AF42" i="7"/>
  <c r="AN42" i="7"/>
  <c r="AJ43" i="7"/>
  <c r="AF44" i="7"/>
  <c r="AN44" i="7"/>
  <c r="AJ45" i="7"/>
  <c r="AF46" i="7"/>
  <c r="AN46" i="7"/>
  <c r="AJ47" i="7"/>
  <c r="AF48" i="7"/>
  <c r="AN48" i="7"/>
  <c r="AJ49" i="7"/>
  <c r="AF50" i="7"/>
  <c r="AN50" i="7"/>
  <c r="AJ51" i="7"/>
  <c r="AF23" i="7"/>
  <c r="AN23" i="7"/>
  <c r="AJ24" i="7"/>
  <c r="AF25" i="7"/>
  <c r="AN25" i="7"/>
  <c r="AJ26" i="7"/>
  <c r="AF27" i="7"/>
  <c r="AN27" i="7"/>
  <c r="AJ28" i="7"/>
  <c r="AM15" i="7"/>
  <c r="AK21" i="7"/>
  <c r="AO18" i="7"/>
  <c r="AD18" i="7"/>
  <c r="AY433" i="7"/>
  <c r="BB453" i="7"/>
  <c r="AQ465" i="7"/>
  <c r="AW473" i="7"/>
  <c r="AQ482" i="7"/>
  <c r="AX490" i="7"/>
  <c r="AQ14" i="7"/>
  <c r="AW20" i="7"/>
  <c r="AU26" i="7"/>
  <c r="AL73" i="7"/>
  <c r="AD79" i="7"/>
  <c r="AH84" i="7"/>
  <c r="AL89" i="7"/>
  <c r="AD95" i="7"/>
  <c r="AH100" i="7"/>
  <c r="AL105" i="7"/>
  <c r="AD111" i="7"/>
  <c r="AH116" i="7"/>
  <c r="AL121" i="7"/>
  <c r="AD127" i="7"/>
  <c r="AH132" i="7"/>
  <c r="AL137" i="7"/>
  <c r="AD143" i="7"/>
  <c r="AH148" i="7"/>
  <c r="AL153" i="7"/>
  <c r="AD159" i="7"/>
  <c r="AH164" i="7"/>
  <c r="AL169" i="7"/>
  <c r="AD175" i="7"/>
  <c r="AH180" i="7"/>
  <c r="AL185" i="7"/>
  <c r="AD191" i="7"/>
  <c r="AH196" i="7"/>
  <c r="AL201" i="7"/>
  <c r="AD207" i="7"/>
  <c r="AH212" i="7"/>
  <c r="AL217" i="7"/>
  <c r="AD223" i="7"/>
  <c r="AH228" i="7"/>
  <c r="AL233" i="7"/>
  <c r="AD239" i="7"/>
  <c r="AH244" i="7"/>
  <c r="AL249" i="7"/>
  <c r="AD255" i="7"/>
  <c r="AH260" i="7"/>
  <c r="AL265" i="7"/>
  <c r="AD271" i="7"/>
  <c r="AH276" i="7"/>
  <c r="AL281" i="7"/>
  <c r="AD287" i="7"/>
  <c r="AH292" i="7"/>
  <c r="AL297" i="7"/>
  <c r="AD303" i="7"/>
  <c r="AH308" i="7"/>
  <c r="AL313" i="7"/>
  <c r="AD319" i="7"/>
  <c r="AH324" i="7"/>
  <c r="AL329" i="7"/>
  <c r="AD335" i="7"/>
  <c r="AH340" i="7"/>
  <c r="AL345" i="7"/>
  <c r="AD351" i="7"/>
  <c r="AH356" i="7"/>
  <c r="AL361" i="7"/>
  <c r="AD367" i="7"/>
  <c r="AH372" i="7"/>
  <c r="AL377" i="7"/>
  <c r="AD383" i="7"/>
  <c r="AH388" i="7"/>
  <c r="AL393" i="7"/>
  <c r="AD399" i="7"/>
  <c r="AH404" i="7"/>
  <c r="AF408" i="7"/>
  <c r="AN410" i="7"/>
  <c r="AJ413" i="7"/>
  <c r="AF416" i="7"/>
  <c r="AN418" i="7"/>
  <c r="AJ421" i="7"/>
  <c r="AF424" i="7"/>
  <c r="AN426" i="7"/>
  <c r="AJ429" i="7"/>
  <c r="AF432" i="7"/>
  <c r="AN434" i="7"/>
  <c r="AI437" i="7"/>
  <c r="AD439" i="7"/>
  <c r="AN440" i="7"/>
  <c r="AE442" i="7"/>
  <c r="AD443" i="7"/>
  <c r="AF444" i="7"/>
  <c r="AH445" i="7"/>
  <c r="AG446" i="7"/>
  <c r="AI447" i="7"/>
  <c r="AH448" i="7"/>
  <c r="AJ449" i="7"/>
  <c r="AL450" i="7"/>
  <c r="AK451" i="7"/>
  <c r="AM452" i="7"/>
  <c r="AL453" i="7"/>
  <c r="AN454" i="7"/>
  <c r="AD456" i="7"/>
  <c r="AO456" i="7"/>
  <c r="AE458" i="7"/>
  <c r="AD459" i="7"/>
  <c r="AF460" i="7"/>
  <c r="AH461" i="7"/>
  <c r="AG462" i="7"/>
  <c r="AI463" i="7"/>
  <c r="AH464" i="7"/>
  <c r="AJ465" i="7"/>
  <c r="AL466" i="7"/>
  <c r="AK467" i="7"/>
  <c r="AM468" i="7"/>
  <c r="AL469" i="7"/>
  <c r="AN470" i="7"/>
  <c r="AD472" i="7"/>
  <c r="AO472" i="7"/>
  <c r="AE474" i="7"/>
  <c r="AD475" i="7"/>
  <c r="AO475" i="7"/>
  <c r="AO477" i="7"/>
  <c r="AG479" i="7"/>
  <c r="AO479" i="7"/>
  <c r="AK480" i="7"/>
  <c r="AO481" i="7"/>
  <c r="AK484" i="7"/>
  <c r="AG487" i="7"/>
  <c r="AG489" i="7"/>
  <c r="AK53" i="7"/>
  <c r="AG56" i="7"/>
  <c r="AK59" i="7"/>
  <c r="AG62" i="7"/>
  <c r="AO64" i="7"/>
  <c r="AK67" i="7"/>
  <c r="AK39" i="7"/>
  <c r="AG42" i="7"/>
  <c r="AK45" i="7"/>
  <c r="AG48" i="7"/>
  <c r="AO50" i="7"/>
  <c r="AK24" i="7"/>
  <c r="AK26" i="7"/>
  <c r="AO29" i="7"/>
  <c r="AO31" i="7"/>
  <c r="AG35" i="7"/>
  <c r="AK38" i="7"/>
  <c r="AJ8" i="7"/>
  <c r="AI11" i="7"/>
  <c r="AE15" i="7"/>
  <c r="AL18" i="7"/>
  <c r="AH22" i="7"/>
  <c r="AG18" i="7"/>
  <c r="AD10" i="7"/>
  <c r="Q25" i="7"/>
  <c r="Y25" i="7"/>
  <c r="U26" i="7"/>
  <c r="Q27" i="7"/>
  <c r="Y27" i="7"/>
  <c r="U28" i="7"/>
  <c r="Q29" i="7"/>
  <c r="Y29" i="7"/>
  <c r="U30" i="7"/>
  <c r="Q31" i="7"/>
  <c r="Y31" i="7"/>
  <c r="U32" i="7"/>
  <c r="Q33" i="7"/>
  <c r="Y33" i="7"/>
  <c r="U34" i="7"/>
  <c r="Q35" i="7"/>
  <c r="Y35" i="7"/>
  <c r="U36" i="7"/>
  <c r="Q37" i="7"/>
  <c r="Y37" i="7"/>
  <c r="U38" i="7"/>
  <c r="Q39" i="7"/>
  <c r="Y39" i="7"/>
  <c r="U40" i="7"/>
  <c r="Q41" i="7"/>
  <c r="Y41" i="7"/>
  <c r="U42" i="7"/>
  <c r="Q43" i="7"/>
  <c r="Y43" i="7"/>
  <c r="U44" i="7"/>
  <c r="Q45" i="7"/>
  <c r="Y45" i="7"/>
  <c r="U46" i="7"/>
  <c r="Q47" i="7"/>
  <c r="Y47" i="7"/>
  <c r="U48" i="7"/>
  <c r="Q49" i="7"/>
  <c r="Y49" i="7"/>
  <c r="U50" i="7"/>
  <c r="Q51" i="7"/>
  <c r="Y51" i="7"/>
  <c r="U52" i="7"/>
  <c r="Q53" i="7"/>
  <c r="Y53" i="7"/>
  <c r="U54" i="7"/>
  <c r="Q55" i="7"/>
  <c r="Y55" i="7"/>
  <c r="U56" i="7"/>
  <c r="Q57" i="7"/>
  <c r="Y57" i="7"/>
  <c r="U58" i="7"/>
  <c r="Q59" i="7"/>
  <c r="Y59" i="7"/>
  <c r="U60" i="7"/>
  <c r="Q61" i="7"/>
  <c r="Y61" i="7"/>
  <c r="U62" i="7"/>
  <c r="Q63" i="7"/>
  <c r="Y63" i="7"/>
  <c r="U64" i="7"/>
  <c r="Q65" i="7"/>
  <c r="R25" i="7"/>
  <c r="Z25" i="7"/>
  <c r="V26" i="7"/>
  <c r="R27" i="7"/>
  <c r="Z27" i="7"/>
  <c r="V28" i="7"/>
  <c r="R29" i="7"/>
  <c r="Z29" i="7"/>
  <c r="V30" i="7"/>
  <c r="R31" i="7"/>
  <c r="Z31" i="7"/>
  <c r="V32" i="7"/>
  <c r="R33" i="7"/>
  <c r="Z33" i="7"/>
  <c r="V34" i="7"/>
  <c r="R35" i="7"/>
  <c r="Z35" i="7"/>
  <c r="V36" i="7"/>
  <c r="R37" i="7"/>
  <c r="Z37" i="7"/>
  <c r="V38" i="7"/>
  <c r="R39" i="7"/>
  <c r="Z39" i="7"/>
  <c r="V40" i="7"/>
  <c r="R41" i="7"/>
  <c r="Z41" i="7"/>
  <c r="V42" i="7"/>
  <c r="R43" i="7"/>
  <c r="Z43" i="7"/>
  <c r="V44" i="7"/>
  <c r="R45" i="7"/>
  <c r="Z45" i="7"/>
  <c r="V46" i="7"/>
  <c r="R47" i="7"/>
  <c r="Z47" i="7"/>
  <c r="V48" i="7"/>
  <c r="R49" i="7"/>
  <c r="Z49" i="7"/>
  <c r="V50" i="7"/>
  <c r="R51" i="7"/>
  <c r="Z51" i="7"/>
  <c r="V52" i="7"/>
  <c r="R53" i="7"/>
  <c r="Z53" i="7"/>
  <c r="V54" i="7"/>
  <c r="R55" i="7"/>
  <c r="Z55" i="7"/>
  <c r="V56" i="7"/>
  <c r="R57" i="7"/>
  <c r="Z57" i="7"/>
  <c r="V58" i="7"/>
  <c r="R59" i="7"/>
  <c r="Z59" i="7"/>
  <c r="S25" i="7"/>
  <c r="AA25" i="7"/>
  <c r="W26" i="7"/>
  <c r="S27" i="7"/>
  <c r="AA27" i="7"/>
  <c r="W28" i="7"/>
  <c r="S29" i="7"/>
  <c r="AA29" i="7"/>
  <c r="W30" i="7"/>
  <c r="S31" i="7"/>
  <c r="AA31" i="7"/>
  <c r="W32" i="7"/>
  <c r="S33" i="7"/>
  <c r="AA33" i="7"/>
  <c r="W34" i="7"/>
  <c r="S35" i="7"/>
  <c r="AA35" i="7"/>
  <c r="W36" i="7"/>
  <c r="S37" i="7"/>
  <c r="AA37" i="7"/>
  <c r="W38" i="7"/>
  <c r="S39" i="7"/>
  <c r="AA39" i="7"/>
  <c r="W40" i="7"/>
  <c r="S41" i="7"/>
  <c r="AA41" i="7"/>
  <c r="W42" i="7"/>
  <c r="S43" i="7"/>
  <c r="AA43" i="7"/>
  <c r="W44" i="7"/>
  <c r="S45" i="7"/>
  <c r="AA45" i="7"/>
  <c r="W46" i="7"/>
  <c r="S47" i="7"/>
  <c r="AA47" i="7"/>
  <c r="W48" i="7"/>
  <c r="S49" i="7"/>
  <c r="AA49" i="7"/>
  <c r="W50" i="7"/>
  <c r="S51" i="7"/>
  <c r="AA51" i="7"/>
  <c r="W52" i="7"/>
  <c r="S53" i="7"/>
  <c r="AA53" i="7"/>
  <c r="W54" i="7"/>
  <c r="S55" i="7"/>
  <c r="AA55" i="7"/>
  <c r="W56" i="7"/>
  <c r="S57" i="7"/>
  <c r="AA57" i="7"/>
  <c r="W58" i="7"/>
  <c r="S59" i="7"/>
  <c r="AA59" i="7"/>
  <c r="W60" i="7"/>
  <c r="S61" i="7"/>
  <c r="AA61" i="7"/>
  <c r="W62" i="7"/>
  <c r="S63" i="7"/>
  <c r="AA63" i="7"/>
  <c r="W64" i="7"/>
  <c r="S65" i="7"/>
  <c r="AA65" i="7"/>
  <c r="W66" i="7"/>
  <c r="S67" i="7"/>
  <c r="AA67" i="7"/>
  <c r="W68" i="7"/>
  <c r="S69" i="7"/>
  <c r="AA69" i="7"/>
  <c r="W70" i="7"/>
  <c r="S71" i="7"/>
  <c r="AA71" i="7"/>
  <c r="W72" i="7"/>
  <c r="S73" i="7"/>
  <c r="AA73" i="7"/>
  <c r="W74" i="7"/>
  <c r="S75" i="7"/>
  <c r="AA75" i="7"/>
  <c r="W76" i="7"/>
  <c r="S77" i="7"/>
  <c r="AA77" i="7"/>
  <c r="W78" i="7"/>
  <c r="S79" i="7"/>
  <c r="AA79" i="7"/>
  <c r="W80" i="7"/>
  <c r="S81" i="7"/>
  <c r="T25" i="7"/>
  <c r="AB25" i="7"/>
  <c r="X26" i="7"/>
  <c r="T27" i="7"/>
  <c r="AB27" i="7"/>
  <c r="X28" i="7"/>
  <c r="T29" i="7"/>
  <c r="AB29" i="7"/>
  <c r="X30" i="7"/>
  <c r="T31" i="7"/>
  <c r="AB31" i="7"/>
  <c r="X32" i="7"/>
  <c r="T33" i="7"/>
  <c r="AB33" i="7"/>
  <c r="X34" i="7"/>
  <c r="T35" i="7"/>
  <c r="AB35" i="7"/>
  <c r="X36" i="7"/>
  <c r="T37" i="7"/>
  <c r="AB37" i="7"/>
  <c r="X38" i="7"/>
  <c r="T39" i="7"/>
  <c r="AB39" i="7"/>
  <c r="X40" i="7"/>
  <c r="T41" i="7"/>
  <c r="AB41" i="7"/>
  <c r="X42" i="7"/>
  <c r="T43" i="7"/>
  <c r="AB43" i="7"/>
  <c r="X44" i="7"/>
  <c r="T45" i="7"/>
  <c r="AB45" i="7"/>
  <c r="X46" i="7"/>
  <c r="T47" i="7"/>
  <c r="AB47" i="7"/>
  <c r="X48" i="7"/>
  <c r="T49" i="7"/>
  <c r="AB49" i="7"/>
  <c r="X50" i="7"/>
  <c r="T51" i="7"/>
  <c r="AB51" i="7"/>
  <c r="X52" i="7"/>
  <c r="T53" i="7"/>
  <c r="AB53" i="7"/>
  <c r="X54" i="7"/>
  <c r="T55" i="7"/>
  <c r="AB55" i="7"/>
  <c r="X56" i="7"/>
  <c r="T57" i="7"/>
  <c r="AB57" i="7"/>
  <c r="X58" i="7"/>
  <c r="T59" i="7"/>
  <c r="AB59" i="7"/>
  <c r="X60" i="7"/>
  <c r="T61" i="7"/>
  <c r="AB61" i="7"/>
  <c r="X62" i="7"/>
  <c r="T63" i="7"/>
  <c r="AB63" i="7"/>
  <c r="X64" i="7"/>
  <c r="T65" i="7"/>
  <c r="AB65" i="7"/>
  <c r="X66" i="7"/>
  <c r="T67" i="7"/>
  <c r="AB67" i="7"/>
  <c r="X68" i="7"/>
  <c r="T69" i="7"/>
  <c r="AB69" i="7"/>
  <c r="X70" i="7"/>
  <c r="T71" i="7"/>
  <c r="AB71" i="7"/>
  <c r="X72" i="7"/>
  <c r="T73" i="7"/>
  <c r="AB73" i="7"/>
  <c r="X74" i="7"/>
  <c r="T75" i="7"/>
  <c r="AB75" i="7"/>
  <c r="X76" i="7"/>
  <c r="T77" i="7"/>
  <c r="AB77" i="7"/>
  <c r="X78" i="7"/>
  <c r="T79" i="7"/>
  <c r="AB79" i="7"/>
  <c r="X80" i="7"/>
  <c r="T81" i="7"/>
  <c r="U25" i="7"/>
  <c r="Q26" i="7"/>
  <c r="Y26" i="7"/>
  <c r="U27" i="7"/>
  <c r="Q28" i="7"/>
  <c r="Y28" i="7"/>
  <c r="U29" i="7"/>
  <c r="Q30" i="7"/>
  <c r="Y30" i="7"/>
  <c r="U31" i="7"/>
  <c r="Q32" i="7"/>
  <c r="Y32" i="7"/>
  <c r="U33" i="7"/>
  <c r="Q34" i="7"/>
  <c r="Y34" i="7"/>
  <c r="U35" i="7"/>
  <c r="Q36" i="7"/>
  <c r="Y36" i="7"/>
  <c r="U37" i="7"/>
  <c r="Q38" i="7"/>
  <c r="Y38" i="7"/>
  <c r="U39" i="7"/>
  <c r="Q40" i="7"/>
  <c r="Y40" i="7"/>
  <c r="U41" i="7"/>
  <c r="Q42" i="7"/>
  <c r="Y42" i="7"/>
  <c r="U43" i="7"/>
  <c r="Q44" i="7"/>
  <c r="Y44" i="7"/>
  <c r="U45" i="7"/>
  <c r="Q46" i="7"/>
  <c r="Y46" i="7"/>
  <c r="U47" i="7"/>
  <c r="Q48" i="7"/>
  <c r="Y48" i="7"/>
  <c r="U49" i="7"/>
  <c r="Q50" i="7"/>
  <c r="Y50" i="7"/>
  <c r="U51" i="7"/>
  <c r="Q52" i="7"/>
  <c r="Y52" i="7"/>
  <c r="U53" i="7"/>
  <c r="Q54" i="7"/>
  <c r="Y54" i="7"/>
  <c r="U55" i="7"/>
  <c r="Q56" i="7"/>
  <c r="Y56" i="7"/>
  <c r="U57" i="7"/>
  <c r="Q58" i="7"/>
  <c r="Y58" i="7"/>
  <c r="U59" i="7"/>
  <c r="Q60" i="7"/>
  <c r="Y60" i="7"/>
  <c r="U61" i="7"/>
  <c r="Q62" i="7"/>
  <c r="Y62" i="7"/>
  <c r="U63" i="7"/>
  <c r="Q64" i="7"/>
  <c r="Y64" i="7"/>
  <c r="U65" i="7"/>
  <c r="Q66" i="7"/>
  <c r="Y66" i="7"/>
  <c r="U67" i="7"/>
  <c r="Q68" i="7"/>
  <c r="Y68" i="7"/>
  <c r="U69" i="7"/>
  <c r="Q70" i="7"/>
  <c r="Y70" i="7"/>
  <c r="V25" i="7"/>
  <c r="W25" i="7"/>
  <c r="S26" i="7"/>
  <c r="AA26" i="7"/>
  <c r="W27" i="7"/>
  <c r="S28" i="7"/>
  <c r="AA28" i="7"/>
  <c r="W29" i="7"/>
  <c r="S30" i="7"/>
  <c r="AA30" i="7"/>
  <c r="W31" i="7"/>
  <c r="S32" i="7"/>
  <c r="AA32" i="7"/>
  <c r="W33" i="7"/>
  <c r="S34" i="7"/>
  <c r="AA34" i="7"/>
  <c r="W35" i="7"/>
  <c r="S36" i="7"/>
  <c r="AA36" i="7"/>
  <c r="W37" i="7"/>
  <c r="S38" i="7"/>
  <c r="AA38" i="7"/>
  <c r="W39" i="7"/>
  <c r="S40" i="7"/>
  <c r="AA40" i="7"/>
  <c r="W41" i="7"/>
  <c r="S42" i="7"/>
  <c r="AA42" i="7"/>
  <c r="W43" i="7"/>
  <c r="S44" i="7"/>
  <c r="AA44" i="7"/>
  <c r="W45" i="7"/>
  <c r="S46" i="7"/>
  <c r="AA46" i="7"/>
  <c r="W47" i="7"/>
  <c r="S48" i="7"/>
  <c r="AA48" i="7"/>
  <c r="W49" i="7"/>
  <c r="S50" i="7"/>
  <c r="AA50" i="7"/>
  <c r="W51" i="7"/>
  <c r="S52" i="7"/>
  <c r="AA52" i="7"/>
  <c r="W53" i="7"/>
  <c r="S54" i="7"/>
  <c r="AA54" i="7"/>
  <c r="W55" i="7"/>
  <c r="S56" i="7"/>
  <c r="AA56" i="7"/>
  <c r="W57" i="7"/>
  <c r="S58" i="7"/>
  <c r="AA58" i="7"/>
  <c r="W59" i="7"/>
  <c r="S60" i="7"/>
  <c r="AA60" i="7"/>
  <c r="W61" i="7"/>
  <c r="S62" i="7"/>
  <c r="AA62" i="7"/>
  <c r="W63" i="7"/>
  <c r="S64" i="7"/>
  <c r="AA64" i="7"/>
  <c r="W65" i="7"/>
  <c r="S66" i="7"/>
  <c r="AA66" i="7"/>
  <c r="W67" i="7"/>
  <c r="S68" i="7"/>
  <c r="AA68" i="7"/>
  <c r="X25" i="7"/>
  <c r="T26" i="7"/>
  <c r="AB26" i="7"/>
  <c r="X27" i="7"/>
  <c r="T28" i="7"/>
  <c r="AB28" i="7"/>
  <c r="X29" i="7"/>
  <c r="T30" i="7"/>
  <c r="AB30" i="7"/>
  <c r="X31" i="7"/>
  <c r="T32" i="7"/>
  <c r="AB32" i="7"/>
  <c r="X33" i="7"/>
  <c r="T34" i="7"/>
  <c r="AB34" i="7"/>
  <c r="X35" i="7"/>
  <c r="T36" i="7"/>
  <c r="AB36" i="7"/>
  <c r="X37" i="7"/>
  <c r="T38" i="7"/>
  <c r="AB38" i="7"/>
  <c r="X39" i="7"/>
  <c r="T40" i="7"/>
  <c r="AB40" i="7"/>
  <c r="X41" i="7"/>
  <c r="T42" i="7"/>
  <c r="AB42" i="7"/>
  <c r="X43" i="7"/>
  <c r="T44" i="7"/>
  <c r="AB44" i="7"/>
  <c r="X45" i="7"/>
  <c r="T46" i="7"/>
  <c r="AB46" i="7"/>
  <c r="X47" i="7"/>
  <c r="T48" i="7"/>
  <c r="AB48" i="7"/>
  <c r="X49" i="7"/>
  <c r="T50" i="7"/>
  <c r="AB50" i="7"/>
  <c r="X51" i="7"/>
  <c r="T52" i="7"/>
  <c r="AB52" i="7"/>
  <c r="X53" i="7"/>
  <c r="T54" i="7"/>
  <c r="AB54" i="7"/>
  <c r="X55" i="7"/>
  <c r="T56" i="7"/>
  <c r="AB56" i="7"/>
  <c r="X57" i="7"/>
  <c r="T58" i="7"/>
  <c r="AB58" i="7"/>
  <c r="X59" i="7"/>
  <c r="T60" i="7"/>
  <c r="AB60" i="7"/>
  <c r="X61" i="7"/>
  <c r="T62" i="7"/>
  <c r="AB62" i="7"/>
  <c r="X63" i="7"/>
  <c r="T64" i="7"/>
  <c r="AB64" i="7"/>
  <c r="X65" i="7"/>
  <c r="T66" i="7"/>
  <c r="AB66" i="7"/>
  <c r="X67" i="7"/>
  <c r="R26" i="7"/>
  <c r="V31" i="7"/>
  <c r="Z36" i="7"/>
  <c r="R42" i="7"/>
  <c r="V47" i="7"/>
  <c r="Z52" i="7"/>
  <c r="R58" i="7"/>
  <c r="Z61" i="7"/>
  <c r="V64" i="7"/>
  <c r="V66" i="7"/>
  <c r="T68" i="7"/>
  <c r="W69" i="7"/>
  <c r="V70" i="7"/>
  <c r="W71" i="7"/>
  <c r="U72" i="7"/>
  <c r="U73" i="7"/>
  <c r="S74" i="7"/>
  <c r="Q75" i="7"/>
  <c r="Q76" i="7"/>
  <c r="AA76" i="7"/>
  <c r="Y77" i="7"/>
  <c r="Y78" i="7"/>
  <c r="W79" i="7"/>
  <c r="U80" i="7"/>
  <c r="U81" i="7"/>
  <c r="Q82" i="7"/>
  <c r="Y82" i="7"/>
  <c r="U83" i="7"/>
  <c r="Q84" i="7"/>
  <c r="Y84" i="7"/>
  <c r="U85" i="7"/>
  <c r="Q86" i="7"/>
  <c r="Y86" i="7"/>
  <c r="U87" i="7"/>
  <c r="Q88" i="7"/>
  <c r="Y88" i="7"/>
  <c r="U89" i="7"/>
  <c r="Q90" i="7"/>
  <c r="Y90" i="7"/>
  <c r="U91" i="7"/>
  <c r="Q92" i="7"/>
  <c r="Y92" i="7"/>
  <c r="U93" i="7"/>
  <c r="Q94" i="7"/>
  <c r="Y94" i="7"/>
  <c r="U95" i="7"/>
  <c r="Q96" i="7"/>
  <c r="Y96" i="7"/>
  <c r="U97" i="7"/>
  <c r="Q98" i="7"/>
  <c r="Y98" i="7"/>
  <c r="U99" i="7"/>
  <c r="Q100" i="7"/>
  <c r="Y100" i="7"/>
  <c r="U101" i="7"/>
  <c r="Q102" i="7"/>
  <c r="Y102" i="7"/>
  <c r="U103" i="7"/>
  <c r="Q104" i="7"/>
  <c r="Y104" i="7"/>
  <c r="U105" i="7"/>
  <c r="Q106" i="7"/>
  <c r="Y106" i="7"/>
  <c r="U107" i="7"/>
  <c r="Q108" i="7"/>
  <c r="Y108" i="7"/>
  <c r="U109" i="7"/>
  <c r="Q110" i="7"/>
  <c r="Y110" i="7"/>
  <c r="U111" i="7"/>
  <c r="Q112" i="7"/>
  <c r="Y112" i="7"/>
  <c r="U113" i="7"/>
  <c r="Q114" i="7"/>
  <c r="Y114" i="7"/>
  <c r="U115" i="7"/>
  <c r="Q116" i="7"/>
  <c r="Y116" i="7"/>
  <c r="U117" i="7"/>
  <c r="Q118" i="7"/>
  <c r="Y118" i="7"/>
  <c r="U119" i="7"/>
  <c r="Q120" i="7"/>
  <c r="Y120" i="7"/>
  <c r="U121" i="7"/>
  <c r="Z26" i="7"/>
  <c r="R32" i="7"/>
  <c r="V37" i="7"/>
  <c r="Z42" i="7"/>
  <c r="R48" i="7"/>
  <c r="V53" i="7"/>
  <c r="Z58" i="7"/>
  <c r="R62" i="7"/>
  <c r="Z64" i="7"/>
  <c r="Z66" i="7"/>
  <c r="U68" i="7"/>
  <c r="X69" i="7"/>
  <c r="Z70" i="7"/>
  <c r="X71" i="7"/>
  <c r="V72" i="7"/>
  <c r="V73" i="7"/>
  <c r="T74" i="7"/>
  <c r="R75" i="7"/>
  <c r="R76" i="7"/>
  <c r="AB76" i="7"/>
  <c r="Z77" i="7"/>
  <c r="Z78" i="7"/>
  <c r="X79" i="7"/>
  <c r="V80" i="7"/>
  <c r="V81" i="7"/>
  <c r="R82" i="7"/>
  <c r="Z82" i="7"/>
  <c r="V83" i="7"/>
  <c r="R84" i="7"/>
  <c r="Z84" i="7"/>
  <c r="V85" i="7"/>
  <c r="R86" i="7"/>
  <c r="Z86" i="7"/>
  <c r="V87" i="7"/>
  <c r="R88" i="7"/>
  <c r="Z88" i="7"/>
  <c r="V89" i="7"/>
  <c r="R90" i="7"/>
  <c r="Z90" i="7"/>
  <c r="V91" i="7"/>
  <c r="R92" i="7"/>
  <c r="Z92" i="7"/>
  <c r="V93" i="7"/>
  <c r="R94" i="7"/>
  <c r="Z94" i="7"/>
  <c r="V95" i="7"/>
  <c r="R96" i="7"/>
  <c r="Z96" i="7"/>
  <c r="V97" i="7"/>
  <c r="R98" i="7"/>
  <c r="Z98" i="7"/>
  <c r="V99" i="7"/>
  <c r="R100" i="7"/>
  <c r="Z100" i="7"/>
  <c r="V101" i="7"/>
  <c r="R102" i="7"/>
  <c r="Z102" i="7"/>
  <c r="V103" i="7"/>
  <c r="R104" i="7"/>
  <c r="Z104" i="7"/>
  <c r="V105" i="7"/>
  <c r="R106" i="7"/>
  <c r="Z106" i="7"/>
  <c r="V107" i="7"/>
  <c r="R108" i="7"/>
  <c r="Z108" i="7"/>
  <c r="V109" i="7"/>
  <c r="R110" i="7"/>
  <c r="Z110" i="7"/>
  <c r="V111" i="7"/>
  <c r="R112" i="7"/>
  <c r="Z112" i="7"/>
  <c r="V113" i="7"/>
  <c r="R114" i="7"/>
  <c r="Z114" i="7"/>
  <c r="V115" i="7"/>
  <c r="R116" i="7"/>
  <c r="Z116" i="7"/>
  <c r="V117" i="7"/>
  <c r="R118" i="7"/>
  <c r="Z118" i="7"/>
  <c r="V119" i="7"/>
  <c r="R120" i="7"/>
  <c r="Z120" i="7"/>
  <c r="V121" i="7"/>
  <c r="V27" i="7"/>
  <c r="Z32" i="7"/>
  <c r="R38" i="7"/>
  <c r="V43" i="7"/>
  <c r="Z48" i="7"/>
  <c r="R54" i="7"/>
  <c r="V59" i="7"/>
  <c r="V62" i="7"/>
  <c r="R65" i="7"/>
  <c r="Q67" i="7"/>
  <c r="V68" i="7"/>
  <c r="Y69" i="7"/>
  <c r="AA70" i="7"/>
  <c r="Y71" i="7"/>
  <c r="Y72" i="7"/>
  <c r="W73" i="7"/>
  <c r="U74" i="7"/>
  <c r="U75" i="7"/>
  <c r="S76" i="7"/>
  <c r="Q77" i="7"/>
  <c r="Q78" i="7"/>
  <c r="AA78" i="7"/>
  <c r="Y79" i="7"/>
  <c r="Y80" i="7"/>
  <c r="W81" i="7"/>
  <c r="S82" i="7"/>
  <c r="AA82" i="7"/>
  <c r="W83" i="7"/>
  <c r="S84" i="7"/>
  <c r="AA84" i="7"/>
  <c r="W85" i="7"/>
  <c r="S86" i="7"/>
  <c r="AA86" i="7"/>
  <c r="W87" i="7"/>
  <c r="S88" i="7"/>
  <c r="AA88" i="7"/>
  <c r="W89" i="7"/>
  <c r="S90" i="7"/>
  <c r="AA90" i="7"/>
  <c r="W91" i="7"/>
  <c r="S92" i="7"/>
  <c r="AA92" i="7"/>
  <c r="W93" i="7"/>
  <c r="S94" i="7"/>
  <c r="AA94" i="7"/>
  <c r="W95" i="7"/>
  <c r="S96" i="7"/>
  <c r="AA96" i="7"/>
  <c r="W97" i="7"/>
  <c r="S98" i="7"/>
  <c r="AA98" i="7"/>
  <c r="W99" i="7"/>
  <c r="S100" i="7"/>
  <c r="AA100" i="7"/>
  <c r="W101" i="7"/>
  <c r="S102" i="7"/>
  <c r="AA102" i="7"/>
  <c r="W103" i="7"/>
  <c r="S104" i="7"/>
  <c r="AA104" i="7"/>
  <c r="W105" i="7"/>
  <c r="S106" i="7"/>
  <c r="AA106" i="7"/>
  <c r="W107" i="7"/>
  <c r="S108" i="7"/>
  <c r="AA108" i="7"/>
  <c r="W109" i="7"/>
  <c r="S110" i="7"/>
  <c r="AA110" i="7"/>
  <c r="W111" i="7"/>
  <c r="S112" i="7"/>
  <c r="AA112" i="7"/>
  <c r="W113" i="7"/>
  <c r="S114" i="7"/>
  <c r="AA114" i="7"/>
  <c r="W115" i="7"/>
  <c r="S116" i="7"/>
  <c r="AA116" i="7"/>
  <c r="W117" i="7"/>
  <c r="S118" i="7"/>
  <c r="AA118" i="7"/>
  <c r="W119" i="7"/>
  <c r="S120" i="7"/>
  <c r="AA120" i="7"/>
  <c r="W121" i="7"/>
  <c r="S122" i="7"/>
  <c r="AA122" i="7"/>
  <c r="W123" i="7"/>
  <c r="S124" i="7"/>
  <c r="AA124" i="7"/>
  <c r="W125" i="7"/>
  <c r="R28" i="7"/>
  <c r="V33" i="7"/>
  <c r="Z38" i="7"/>
  <c r="R44" i="7"/>
  <c r="V49" i="7"/>
  <c r="Z54" i="7"/>
  <c r="R60" i="7"/>
  <c r="Z62" i="7"/>
  <c r="V65" i="7"/>
  <c r="R67" i="7"/>
  <c r="Z68" i="7"/>
  <c r="Z69" i="7"/>
  <c r="AB70" i="7"/>
  <c r="Z71" i="7"/>
  <c r="Z72" i="7"/>
  <c r="X73" i="7"/>
  <c r="V74" i="7"/>
  <c r="V75" i="7"/>
  <c r="T76" i="7"/>
  <c r="R77" i="7"/>
  <c r="R78" i="7"/>
  <c r="AB78" i="7"/>
  <c r="Z79" i="7"/>
  <c r="Z80" i="7"/>
  <c r="X81" i="7"/>
  <c r="T82" i="7"/>
  <c r="AB82" i="7"/>
  <c r="X83" i="7"/>
  <c r="T84" i="7"/>
  <c r="AB84" i="7"/>
  <c r="X85" i="7"/>
  <c r="T86" i="7"/>
  <c r="AB86" i="7"/>
  <c r="X87" i="7"/>
  <c r="T88" i="7"/>
  <c r="AB88" i="7"/>
  <c r="X89" i="7"/>
  <c r="T90" i="7"/>
  <c r="AB90" i="7"/>
  <c r="X91" i="7"/>
  <c r="T92" i="7"/>
  <c r="AB92" i="7"/>
  <c r="X93" i="7"/>
  <c r="T94" i="7"/>
  <c r="AB94" i="7"/>
  <c r="X95" i="7"/>
  <c r="T96" i="7"/>
  <c r="AB96" i="7"/>
  <c r="X97" i="7"/>
  <c r="T98" i="7"/>
  <c r="AB98" i="7"/>
  <c r="X99" i="7"/>
  <c r="T100" i="7"/>
  <c r="AB100" i="7"/>
  <c r="X101" i="7"/>
  <c r="T102" i="7"/>
  <c r="AB102" i="7"/>
  <c r="X103" i="7"/>
  <c r="T104" i="7"/>
  <c r="AB104" i="7"/>
  <c r="X105" i="7"/>
  <c r="T106" i="7"/>
  <c r="AB106" i="7"/>
  <c r="X107" i="7"/>
  <c r="T108" i="7"/>
  <c r="AB108" i="7"/>
  <c r="X109" i="7"/>
  <c r="T110" i="7"/>
  <c r="AB110" i="7"/>
  <c r="X111" i="7"/>
  <c r="T112" i="7"/>
  <c r="AB112" i="7"/>
  <c r="X113" i="7"/>
  <c r="T114" i="7"/>
  <c r="AB114" i="7"/>
  <c r="X115" i="7"/>
  <c r="T116" i="7"/>
  <c r="AB116" i="7"/>
  <c r="X117" i="7"/>
  <c r="T118" i="7"/>
  <c r="AB118" i="7"/>
  <c r="X119" i="7"/>
  <c r="T120" i="7"/>
  <c r="AB120" i="7"/>
  <c r="X121" i="7"/>
  <c r="T122" i="7"/>
  <c r="Z28" i="7"/>
  <c r="R34" i="7"/>
  <c r="V39" i="7"/>
  <c r="Z44" i="7"/>
  <c r="R50" i="7"/>
  <c r="V55" i="7"/>
  <c r="V60" i="7"/>
  <c r="R63" i="7"/>
  <c r="Y65" i="7"/>
  <c r="V67" i="7"/>
  <c r="AB68" i="7"/>
  <c r="R70" i="7"/>
  <c r="Q71" i="7"/>
  <c r="Q72" i="7"/>
  <c r="AA72" i="7"/>
  <c r="Y73" i="7"/>
  <c r="Y74" i="7"/>
  <c r="W75" i="7"/>
  <c r="U76" i="7"/>
  <c r="U77" i="7"/>
  <c r="S78" i="7"/>
  <c r="Q79" i="7"/>
  <c r="Q80" i="7"/>
  <c r="AA80" i="7"/>
  <c r="Y81" i="7"/>
  <c r="U82" i="7"/>
  <c r="Q83" i="7"/>
  <c r="Y83" i="7"/>
  <c r="U84" i="7"/>
  <c r="Q85" i="7"/>
  <c r="Y85" i="7"/>
  <c r="U86" i="7"/>
  <c r="Q87" i="7"/>
  <c r="Y87" i="7"/>
  <c r="U88" i="7"/>
  <c r="Q89" i="7"/>
  <c r="Y89" i="7"/>
  <c r="U90" i="7"/>
  <c r="Q91" i="7"/>
  <c r="Y91" i="7"/>
  <c r="U92" i="7"/>
  <c r="Q93" i="7"/>
  <c r="Y93" i="7"/>
  <c r="U94" i="7"/>
  <c r="Q95" i="7"/>
  <c r="Y95" i="7"/>
  <c r="U96" i="7"/>
  <c r="Q97" i="7"/>
  <c r="Y97" i="7"/>
  <c r="U98" i="7"/>
  <c r="Q99" i="7"/>
  <c r="Y99" i="7"/>
  <c r="U100" i="7"/>
  <c r="Q101" i="7"/>
  <c r="Y101" i="7"/>
  <c r="U102" i="7"/>
  <c r="Q103" i="7"/>
  <c r="Y103" i="7"/>
  <c r="U104" i="7"/>
  <c r="Q105" i="7"/>
  <c r="Y105" i="7"/>
  <c r="U106" i="7"/>
  <c r="Q107" i="7"/>
  <c r="Y107" i="7"/>
  <c r="U108" i="7"/>
  <c r="Q109" i="7"/>
  <c r="Y109" i="7"/>
  <c r="U110" i="7"/>
  <c r="Q111" i="7"/>
  <c r="Y111" i="7"/>
  <c r="U112" i="7"/>
  <c r="Q113" i="7"/>
  <c r="Y113" i="7"/>
  <c r="U114" i="7"/>
  <c r="Q115" i="7"/>
  <c r="Y115" i="7"/>
  <c r="U116" i="7"/>
  <c r="Q117" i="7"/>
  <c r="Y117" i="7"/>
  <c r="U118" i="7"/>
  <c r="Q119" i="7"/>
  <c r="Y119" i="7"/>
  <c r="U120" i="7"/>
  <c r="Q121" i="7"/>
  <c r="Y121" i="7"/>
  <c r="V29" i="7"/>
  <c r="Z34" i="7"/>
  <c r="R40" i="7"/>
  <c r="V45" i="7"/>
  <c r="Z50" i="7"/>
  <c r="R56" i="7"/>
  <c r="Z60" i="7"/>
  <c r="V63" i="7"/>
  <c r="Z65" i="7"/>
  <c r="Y67" i="7"/>
  <c r="Q69" i="7"/>
  <c r="S70" i="7"/>
  <c r="R71" i="7"/>
  <c r="R72" i="7"/>
  <c r="AB72" i="7"/>
  <c r="Z73" i="7"/>
  <c r="Z74" i="7"/>
  <c r="X75" i="7"/>
  <c r="V76" i="7"/>
  <c r="V77" i="7"/>
  <c r="T78" i="7"/>
  <c r="R79" i="7"/>
  <c r="R80" i="7"/>
  <c r="AB80" i="7"/>
  <c r="Z81" i="7"/>
  <c r="V82" i="7"/>
  <c r="R83" i="7"/>
  <c r="Z83" i="7"/>
  <c r="V84" i="7"/>
  <c r="R85" i="7"/>
  <c r="Z85" i="7"/>
  <c r="V86" i="7"/>
  <c r="R87" i="7"/>
  <c r="Z87" i="7"/>
  <c r="V88" i="7"/>
  <c r="R89" i="7"/>
  <c r="Z89" i="7"/>
  <c r="V90" i="7"/>
  <c r="R91" i="7"/>
  <c r="Z91" i="7"/>
  <c r="V92" i="7"/>
  <c r="R93" i="7"/>
  <c r="Z93" i="7"/>
  <c r="V94" i="7"/>
  <c r="R95" i="7"/>
  <c r="Z95" i="7"/>
  <c r="V96" i="7"/>
  <c r="R97" i="7"/>
  <c r="Z97" i="7"/>
  <c r="V98" i="7"/>
  <c r="R99" i="7"/>
  <c r="Z99" i="7"/>
  <c r="V100" i="7"/>
  <c r="R101" i="7"/>
  <c r="Z101" i="7"/>
  <c r="V102" i="7"/>
  <c r="R103" i="7"/>
  <c r="Z103" i="7"/>
  <c r="V104" i="7"/>
  <c r="R105" i="7"/>
  <c r="Z105" i="7"/>
  <c r="V106" i="7"/>
  <c r="R107" i="7"/>
  <c r="Z107" i="7"/>
  <c r="V108" i="7"/>
  <c r="R109" i="7"/>
  <c r="Z109" i="7"/>
  <c r="V110" i="7"/>
  <c r="R111" i="7"/>
  <c r="Z111" i="7"/>
  <c r="V112" i="7"/>
  <c r="R113" i="7"/>
  <c r="Z113" i="7"/>
  <c r="V114" i="7"/>
  <c r="R115" i="7"/>
  <c r="Z115" i="7"/>
  <c r="V116" i="7"/>
  <c r="R117" i="7"/>
  <c r="Z117" i="7"/>
  <c r="V118" i="7"/>
  <c r="R119" i="7"/>
  <c r="Z119" i="7"/>
  <c r="V120" i="7"/>
  <c r="R121" i="7"/>
  <c r="Z121" i="7"/>
  <c r="R30" i="7"/>
  <c r="V35" i="7"/>
  <c r="Z40" i="7"/>
  <c r="R46" i="7"/>
  <c r="V51" i="7"/>
  <c r="Z56" i="7"/>
  <c r="R61" i="7"/>
  <c r="Z63" i="7"/>
  <c r="R66" i="7"/>
  <c r="Z67" i="7"/>
  <c r="R69" i="7"/>
  <c r="T70" i="7"/>
  <c r="U71" i="7"/>
  <c r="S72" i="7"/>
  <c r="Q73" i="7"/>
  <c r="Q74" i="7"/>
  <c r="AA74" i="7"/>
  <c r="Y75" i="7"/>
  <c r="Y76" i="7"/>
  <c r="W77" i="7"/>
  <c r="U78" i="7"/>
  <c r="U79" i="7"/>
  <c r="S80" i="7"/>
  <c r="Q81" i="7"/>
  <c r="AA81" i="7"/>
  <c r="W82" i="7"/>
  <c r="S83" i="7"/>
  <c r="AA83" i="7"/>
  <c r="W84" i="7"/>
  <c r="S85" i="7"/>
  <c r="AA85" i="7"/>
  <c r="W86" i="7"/>
  <c r="S87" i="7"/>
  <c r="AA87" i="7"/>
  <c r="W88" i="7"/>
  <c r="S89" i="7"/>
  <c r="AA89" i="7"/>
  <c r="W90" i="7"/>
  <c r="S91" i="7"/>
  <c r="AA91" i="7"/>
  <c r="W92" i="7"/>
  <c r="S93" i="7"/>
  <c r="AA93" i="7"/>
  <c r="W94" i="7"/>
  <c r="S95" i="7"/>
  <c r="AA95" i="7"/>
  <c r="W96" i="7"/>
  <c r="S97" i="7"/>
  <c r="AA97" i="7"/>
  <c r="W98" i="7"/>
  <c r="S99" i="7"/>
  <c r="AA99" i="7"/>
  <c r="W100" i="7"/>
  <c r="S101" i="7"/>
  <c r="AA101" i="7"/>
  <c r="W102" i="7"/>
  <c r="S103" i="7"/>
  <c r="AA103" i="7"/>
  <c r="W104" i="7"/>
  <c r="S105" i="7"/>
  <c r="AA105" i="7"/>
  <c r="W106" i="7"/>
  <c r="S107" i="7"/>
  <c r="AA107" i="7"/>
  <c r="W108" i="7"/>
  <c r="S109" i="7"/>
  <c r="AA109" i="7"/>
  <c r="W110" i="7"/>
  <c r="S111" i="7"/>
  <c r="AA111" i="7"/>
  <c r="W112" i="7"/>
  <c r="S113" i="7"/>
  <c r="AA113" i="7"/>
  <c r="W114" i="7"/>
  <c r="S115" i="7"/>
  <c r="AA115" i="7"/>
  <c r="W116" i="7"/>
  <c r="S117" i="7"/>
  <c r="AA117" i="7"/>
  <c r="W118" i="7"/>
  <c r="S119" i="7"/>
  <c r="AA119" i="7"/>
  <c r="W120" i="7"/>
  <c r="S121" i="7"/>
  <c r="AA121" i="7"/>
  <c r="Z30" i="7"/>
  <c r="U66" i="7"/>
  <c r="AB74" i="7"/>
  <c r="AB81" i="7"/>
  <c r="T87" i="7"/>
  <c r="X92" i="7"/>
  <c r="AB97" i="7"/>
  <c r="T103" i="7"/>
  <c r="X108" i="7"/>
  <c r="AB113" i="7"/>
  <c r="T119" i="7"/>
  <c r="V122" i="7"/>
  <c r="S123" i="7"/>
  <c r="AB123" i="7"/>
  <c r="Y124" i="7"/>
  <c r="V125" i="7"/>
  <c r="S126" i="7"/>
  <c r="AA126" i="7"/>
  <c r="W127" i="7"/>
  <c r="S128" i="7"/>
  <c r="AA128" i="7"/>
  <c r="W129" i="7"/>
  <c r="S130" i="7"/>
  <c r="AA130" i="7"/>
  <c r="W131" i="7"/>
  <c r="S132" i="7"/>
  <c r="AA132" i="7"/>
  <c r="W133" i="7"/>
  <c r="S134" i="7"/>
  <c r="AA134" i="7"/>
  <c r="W135" i="7"/>
  <c r="S136" i="7"/>
  <c r="AA136" i="7"/>
  <c r="W137" i="7"/>
  <c r="S138" i="7"/>
  <c r="AA138" i="7"/>
  <c r="W139" i="7"/>
  <c r="S140" i="7"/>
  <c r="AA140" i="7"/>
  <c r="W141" i="7"/>
  <c r="S142" i="7"/>
  <c r="AA142" i="7"/>
  <c r="W143" i="7"/>
  <c r="S144" i="7"/>
  <c r="AA144" i="7"/>
  <c r="W145" i="7"/>
  <c r="S146" i="7"/>
  <c r="AA146" i="7"/>
  <c r="W147" i="7"/>
  <c r="S148" i="7"/>
  <c r="AA148" i="7"/>
  <c r="W149" i="7"/>
  <c r="S150" i="7"/>
  <c r="AA150" i="7"/>
  <c r="W151" i="7"/>
  <c r="S152" i="7"/>
  <c r="AA152" i="7"/>
  <c r="W153" i="7"/>
  <c r="S154" i="7"/>
  <c r="AA154" i="7"/>
  <c r="W155" i="7"/>
  <c r="S156" i="7"/>
  <c r="AA156" i="7"/>
  <c r="W157" i="7"/>
  <c r="S158" i="7"/>
  <c r="AA158" i="7"/>
  <c r="W159" i="7"/>
  <c r="S160" i="7"/>
  <c r="AA160" i="7"/>
  <c r="W161" i="7"/>
  <c r="S162" i="7"/>
  <c r="AA162" i="7"/>
  <c r="W163" i="7"/>
  <c r="S164" i="7"/>
  <c r="AA164" i="7"/>
  <c r="W165" i="7"/>
  <c r="S166" i="7"/>
  <c r="AA166" i="7"/>
  <c r="W167" i="7"/>
  <c r="S168" i="7"/>
  <c r="AA168" i="7"/>
  <c r="W169" i="7"/>
  <c r="S170" i="7"/>
  <c r="AA170" i="7"/>
  <c r="W171" i="7"/>
  <c r="S172" i="7"/>
  <c r="AA172" i="7"/>
  <c r="W173" i="7"/>
  <c r="S174" i="7"/>
  <c r="AA174" i="7"/>
  <c r="W175" i="7"/>
  <c r="S176" i="7"/>
  <c r="AA176" i="7"/>
  <c r="W177" i="7"/>
  <c r="S178" i="7"/>
  <c r="AA178" i="7"/>
  <c r="W179" i="7"/>
  <c r="S180" i="7"/>
  <c r="AA180" i="7"/>
  <c r="W181" i="7"/>
  <c r="S182" i="7"/>
  <c r="AA182" i="7"/>
  <c r="W183" i="7"/>
  <c r="S184" i="7"/>
  <c r="AA184" i="7"/>
  <c r="W185" i="7"/>
  <c r="S186" i="7"/>
  <c r="AA186" i="7"/>
  <c r="W187" i="7"/>
  <c r="S188" i="7"/>
  <c r="AA188" i="7"/>
  <c r="W189" i="7"/>
  <c r="S190" i="7"/>
  <c r="AA190" i="7"/>
  <c r="W191" i="7"/>
  <c r="S192" i="7"/>
  <c r="AA192" i="7"/>
  <c r="W193" i="7"/>
  <c r="S194" i="7"/>
  <c r="AA194" i="7"/>
  <c r="W195" i="7"/>
  <c r="S196" i="7"/>
  <c r="AA196" i="7"/>
  <c r="W197" i="7"/>
  <c r="S198" i="7"/>
  <c r="AA198" i="7"/>
  <c r="W199" i="7"/>
  <c r="S200" i="7"/>
  <c r="AA200" i="7"/>
  <c r="W201" i="7"/>
  <c r="S202" i="7"/>
  <c r="AA202" i="7"/>
  <c r="W203" i="7"/>
  <c r="S204" i="7"/>
  <c r="R36" i="7"/>
  <c r="R68" i="7"/>
  <c r="Z75" i="7"/>
  <c r="X82" i="7"/>
  <c r="AB87" i="7"/>
  <c r="T93" i="7"/>
  <c r="X98" i="7"/>
  <c r="AB103" i="7"/>
  <c r="T109" i="7"/>
  <c r="X114" i="7"/>
  <c r="AB119" i="7"/>
  <c r="W122" i="7"/>
  <c r="T123" i="7"/>
  <c r="Q124" i="7"/>
  <c r="Z124" i="7"/>
  <c r="X125" i="7"/>
  <c r="T126" i="7"/>
  <c r="AB126" i="7"/>
  <c r="X127" i="7"/>
  <c r="T128" i="7"/>
  <c r="AB128" i="7"/>
  <c r="X129" i="7"/>
  <c r="T130" i="7"/>
  <c r="AB130" i="7"/>
  <c r="X131" i="7"/>
  <c r="T132" i="7"/>
  <c r="AB132" i="7"/>
  <c r="X133" i="7"/>
  <c r="T134" i="7"/>
  <c r="AB134" i="7"/>
  <c r="X135" i="7"/>
  <c r="T136" i="7"/>
  <c r="AB136" i="7"/>
  <c r="X137" i="7"/>
  <c r="T138" i="7"/>
  <c r="AB138" i="7"/>
  <c r="X139" i="7"/>
  <c r="T140" i="7"/>
  <c r="AB140" i="7"/>
  <c r="X141" i="7"/>
  <c r="T142" i="7"/>
  <c r="AB142" i="7"/>
  <c r="X143" i="7"/>
  <c r="T144" i="7"/>
  <c r="AB144" i="7"/>
  <c r="X145" i="7"/>
  <c r="T146" i="7"/>
  <c r="AB146" i="7"/>
  <c r="X147" i="7"/>
  <c r="T148" i="7"/>
  <c r="AB148" i="7"/>
  <c r="X149" i="7"/>
  <c r="T150" i="7"/>
  <c r="AB150" i="7"/>
  <c r="X151" i="7"/>
  <c r="T152" i="7"/>
  <c r="AB152" i="7"/>
  <c r="X153" i="7"/>
  <c r="T154" i="7"/>
  <c r="AB154" i="7"/>
  <c r="X155" i="7"/>
  <c r="T156" i="7"/>
  <c r="AB156" i="7"/>
  <c r="X157" i="7"/>
  <c r="T158" i="7"/>
  <c r="AB158" i="7"/>
  <c r="X159" i="7"/>
  <c r="T160" i="7"/>
  <c r="AB160" i="7"/>
  <c r="X161" i="7"/>
  <c r="T162" i="7"/>
  <c r="AB162" i="7"/>
  <c r="X163" i="7"/>
  <c r="T164" i="7"/>
  <c r="AB164" i="7"/>
  <c r="X165" i="7"/>
  <c r="T166" i="7"/>
  <c r="AB166" i="7"/>
  <c r="X167" i="7"/>
  <c r="T168" i="7"/>
  <c r="AB168" i="7"/>
  <c r="X169" i="7"/>
  <c r="T170" i="7"/>
  <c r="AB170" i="7"/>
  <c r="X171" i="7"/>
  <c r="T172" i="7"/>
  <c r="AB172" i="7"/>
  <c r="X173" i="7"/>
  <c r="T174" i="7"/>
  <c r="AB174" i="7"/>
  <c r="X175" i="7"/>
  <c r="T176" i="7"/>
  <c r="AB176" i="7"/>
  <c r="X177" i="7"/>
  <c r="T178" i="7"/>
  <c r="AB178" i="7"/>
  <c r="X179" i="7"/>
  <c r="T180" i="7"/>
  <c r="AB180" i="7"/>
  <c r="X181" i="7"/>
  <c r="T182" i="7"/>
  <c r="AB182" i="7"/>
  <c r="X183" i="7"/>
  <c r="T184" i="7"/>
  <c r="AB184" i="7"/>
  <c r="X185" i="7"/>
  <c r="T186" i="7"/>
  <c r="AB186" i="7"/>
  <c r="X187" i="7"/>
  <c r="T188" i="7"/>
  <c r="AB188" i="7"/>
  <c r="X189" i="7"/>
  <c r="T190" i="7"/>
  <c r="AB190" i="7"/>
  <c r="X191" i="7"/>
  <c r="T192" i="7"/>
  <c r="AB192" i="7"/>
  <c r="X193" i="7"/>
  <c r="T194" i="7"/>
  <c r="AB194" i="7"/>
  <c r="X195" i="7"/>
  <c r="T196" i="7"/>
  <c r="AB196" i="7"/>
  <c r="X197" i="7"/>
  <c r="T198" i="7"/>
  <c r="AB198" i="7"/>
  <c r="X199" i="7"/>
  <c r="T200" i="7"/>
  <c r="AB200" i="7"/>
  <c r="X201" i="7"/>
  <c r="T202" i="7"/>
  <c r="AB202" i="7"/>
  <c r="X203" i="7"/>
  <c r="T204" i="7"/>
  <c r="AB204" i="7"/>
  <c r="X205" i="7"/>
  <c r="T206" i="7"/>
  <c r="AB206" i="7"/>
  <c r="X207" i="7"/>
  <c r="T208" i="7"/>
  <c r="AB208" i="7"/>
  <c r="X209" i="7"/>
  <c r="T210" i="7"/>
  <c r="AB210" i="7"/>
  <c r="X211" i="7"/>
  <c r="T212" i="7"/>
  <c r="AB212" i="7"/>
  <c r="X213" i="7"/>
  <c r="T214" i="7"/>
  <c r="AB214" i="7"/>
  <c r="X215" i="7"/>
  <c r="T216" i="7"/>
  <c r="AB216" i="7"/>
  <c r="X217" i="7"/>
  <c r="T218" i="7"/>
  <c r="AB218" i="7"/>
  <c r="X219" i="7"/>
  <c r="T220" i="7"/>
  <c r="AB220" i="7"/>
  <c r="X221" i="7"/>
  <c r="T222" i="7"/>
  <c r="AB222" i="7"/>
  <c r="X223" i="7"/>
  <c r="T224" i="7"/>
  <c r="AB224" i="7"/>
  <c r="X225" i="7"/>
  <c r="T226" i="7"/>
  <c r="V41" i="7"/>
  <c r="V69" i="7"/>
  <c r="Z76" i="7"/>
  <c r="T83" i="7"/>
  <c r="X88" i="7"/>
  <c r="AB93" i="7"/>
  <c r="T99" i="7"/>
  <c r="X104" i="7"/>
  <c r="AB109" i="7"/>
  <c r="T115" i="7"/>
  <c r="X120" i="7"/>
  <c r="X122" i="7"/>
  <c r="U123" i="7"/>
  <c r="R124" i="7"/>
  <c r="AB124" i="7"/>
  <c r="Y125" i="7"/>
  <c r="U126" i="7"/>
  <c r="Q127" i="7"/>
  <c r="Y127" i="7"/>
  <c r="U128" i="7"/>
  <c r="Q129" i="7"/>
  <c r="Y129" i="7"/>
  <c r="U130" i="7"/>
  <c r="Q131" i="7"/>
  <c r="Y131" i="7"/>
  <c r="U132" i="7"/>
  <c r="Q133" i="7"/>
  <c r="Y133" i="7"/>
  <c r="U134" i="7"/>
  <c r="Q135" i="7"/>
  <c r="Y135" i="7"/>
  <c r="U136" i="7"/>
  <c r="Q137" i="7"/>
  <c r="Y137" i="7"/>
  <c r="U138" i="7"/>
  <c r="Q139" i="7"/>
  <c r="Y139" i="7"/>
  <c r="U140" i="7"/>
  <c r="Q141" i="7"/>
  <c r="Y141" i="7"/>
  <c r="U142" i="7"/>
  <c r="Q143" i="7"/>
  <c r="Y143" i="7"/>
  <c r="U144" i="7"/>
  <c r="Q145" i="7"/>
  <c r="Y145" i="7"/>
  <c r="U146" i="7"/>
  <c r="Q147" i="7"/>
  <c r="Y147" i="7"/>
  <c r="U148" i="7"/>
  <c r="Q149" i="7"/>
  <c r="Y149" i="7"/>
  <c r="U150" i="7"/>
  <c r="Q151" i="7"/>
  <c r="Y151" i="7"/>
  <c r="U152" i="7"/>
  <c r="Q153" i="7"/>
  <c r="Y153" i="7"/>
  <c r="U154" i="7"/>
  <c r="Q155" i="7"/>
  <c r="Y155" i="7"/>
  <c r="U156" i="7"/>
  <c r="Q157" i="7"/>
  <c r="Y157" i="7"/>
  <c r="U158" i="7"/>
  <c r="Q159" i="7"/>
  <c r="Y159" i="7"/>
  <c r="U160" i="7"/>
  <c r="Q161" i="7"/>
  <c r="Y161" i="7"/>
  <c r="U162" i="7"/>
  <c r="Q163" i="7"/>
  <c r="Y163" i="7"/>
  <c r="U164" i="7"/>
  <c r="Q165" i="7"/>
  <c r="Y165" i="7"/>
  <c r="U166" i="7"/>
  <c r="Q167" i="7"/>
  <c r="Y167" i="7"/>
  <c r="U168" i="7"/>
  <c r="Q169" i="7"/>
  <c r="Y169" i="7"/>
  <c r="U170" i="7"/>
  <c r="Q171" i="7"/>
  <c r="Y171" i="7"/>
  <c r="U172" i="7"/>
  <c r="Q173" i="7"/>
  <c r="Y173" i="7"/>
  <c r="U174" i="7"/>
  <c r="Q175" i="7"/>
  <c r="Y175" i="7"/>
  <c r="U176" i="7"/>
  <c r="Q177" i="7"/>
  <c r="Y177" i="7"/>
  <c r="U178" i="7"/>
  <c r="Q179" i="7"/>
  <c r="Y179" i="7"/>
  <c r="U180" i="7"/>
  <c r="Q181" i="7"/>
  <c r="Y181" i="7"/>
  <c r="U182" i="7"/>
  <c r="Q183" i="7"/>
  <c r="Y183" i="7"/>
  <c r="U184" i="7"/>
  <c r="Q185" i="7"/>
  <c r="Y185" i="7"/>
  <c r="U186" i="7"/>
  <c r="Q187" i="7"/>
  <c r="Y187" i="7"/>
  <c r="U188" i="7"/>
  <c r="Q189" i="7"/>
  <c r="Y189" i="7"/>
  <c r="U190" i="7"/>
  <c r="Q191" i="7"/>
  <c r="Y191" i="7"/>
  <c r="U192" i="7"/>
  <c r="Q193" i="7"/>
  <c r="Y193" i="7"/>
  <c r="U194" i="7"/>
  <c r="Q195" i="7"/>
  <c r="Y195" i="7"/>
  <c r="U196" i="7"/>
  <c r="Q197" i="7"/>
  <c r="Y197" i="7"/>
  <c r="U198" i="7"/>
  <c r="Q199" i="7"/>
  <c r="Y199" i="7"/>
  <c r="U200" i="7"/>
  <c r="Q201" i="7"/>
  <c r="Y201" i="7"/>
  <c r="U202" i="7"/>
  <c r="Q203" i="7"/>
  <c r="Y203" i="7"/>
  <c r="U204" i="7"/>
  <c r="Q205" i="7"/>
  <c r="Y205" i="7"/>
  <c r="U206" i="7"/>
  <c r="Q207" i="7"/>
  <c r="Y207" i="7"/>
  <c r="U208" i="7"/>
  <c r="Q209" i="7"/>
  <c r="Y209" i="7"/>
  <c r="U210" i="7"/>
  <c r="Q211" i="7"/>
  <c r="Y211" i="7"/>
  <c r="U212" i="7"/>
  <c r="Q213" i="7"/>
  <c r="Y213" i="7"/>
  <c r="U214" i="7"/>
  <c r="Q215" i="7"/>
  <c r="Y215" i="7"/>
  <c r="U216" i="7"/>
  <c r="Q217" i="7"/>
  <c r="Y217" i="7"/>
  <c r="U218" i="7"/>
  <c r="Q219" i="7"/>
  <c r="Z46" i="7"/>
  <c r="U70" i="7"/>
  <c r="X77" i="7"/>
  <c r="AB83" i="7"/>
  <c r="T89" i="7"/>
  <c r="X94" i="7"/>
  <c r="AB99" i="7"/>
  <c r="T105" i="7"/>
  <c r="X110" i="7"/>
  <c r="AB115" i="7"/>
  <c r="T121" i="7"/>
  <c r="Y122" i="7"/>
  <c r="V123" i="7"/>
  <c r="T124" i="7"/>
  <c r="Q125" i="7"/>
  <c r="Z125" i="7"/>
  <c r="V126" i="7"/>
  <c r="R127" i="7"/>
  <c r="Z127" i="7"/>
  <c r="V128" i="7"/>
  <c r="R129" i="7"/>
  <c r="Z129" i="7"/>
  <c r="V130" i="7"/>
  <c r="R131" i="7"/>
  <c r="Z131" i="7"/>
  <c r="V132" i="7"/>
  <c r="R133" i="7"/>
  <c r="Z133" i="7"/>
  <c r="V134" i="7"/>
  <c r="R135" i="7"/>
  <c r="Z135" i="7"/>
  <c r="V136" i="7"/>
  <c r="R137" i="7"/>
  <c r="Z137" i="7"/>
  <c r="V138" i="7"/>
  <c r="R139" i="7"/>
  <c r="Z139" i="7"/>
  <c r="V140" i="7"/>
  <c r="R141" i="7"/>
  <c r="Z141" i="7"/>
  <c r="V142" i="7"/>
  <c r="R143" i="7"/>
  <c r="Z143" i="7"/>
  <c r="V144" i="7"/>
  <c r="R145" i="7"/>
  <c r="Z145" i="7"/>
  <c r="V146" i="7"/>
  <c r="R147" i="7"/>
  <c r="Z147" i="7"/>
  <c r="V148" i="7"/>
  <c r="R149" i="7"/>
  <c r="Z149" i="7"/>
  <c r="V150" i="7"/>
  <c r="R151" i="7"/>
  <c r="Z151" i="7"/>
  <c r="V152" i="7"/>
  <c r="R153" i="7"/>
  <c r="Z153" i="7"/>
  <c r="V154" i="7"/>
  <c r="R155" i="7"/>
  <c r="Z155" i="7"/>
  <c r="V156" i="7"/>
  <c r="R157" i="7"/>
  <c r="Z157" i="7"/>
  <c r="V158" i="7"/>
  <c r="R159" i="7"/>
  <c r="Z159" i="7"/>
  <c r="V160" i="7"/>
  <c r="R161" i="7"/>
  <c r="Z161" i="7"/>
  <c r="V162" i="7"/>
  <c r="R163" i="7"/>
  <c r="Z163" i="7"/>
  <c r="V164" i="7"/>
  <c r="R165" i="7"/>
  <c r="Z165" i="7"/>
  <c r="V166" i="7"/>
  <c r="R167" i="7"/>
  <c r="Z167" i="7"/>
  <c r="V168" i="7"/>
  <c r="R169" i="7"/>
  <c r="Z169" i="7"/>
  <c r="V170" i="7"/>
  <c r="R171" i="7"/>
  <c r="Z171" i="7"/>
  <c r="V172" i="7"/>
  <c r="R173" i="7"/>
  <c r="Z173" i="7"/>
  <c r="V174" i="7"/>
  <c r="R175" i="7"/>
  <c r="Z175" i="7"/>
  <c r="V176" i="7"/>
  <c r="R177" i="7"/>
  <c r="Z177" i="7"/>
  <c r="V178" i="7"/>
  <c r="R179" i="7"/>
  <c r="Z179" i="7"/>
  <c r="V180" i="7"/>
  <c r="R181" i="7"/>
  <c r="Z181" i="7"/>
  <c r="V182" i="7"/>
  <c r="R183" i="7"/>
  <c r="Z183" i="7"/>
  <c r="V184" i="7"/>
  <c r="R185" i="7"/>
  <c r="Z185" i="7"/>
  <c r="V186" i="7"/>
  <c r="R187" i="7"/>
  <c r="Z187" i="7"/>
  <c r="V188" i="7"/>
  <c r="R189" i="7"/>
  <c r="Z189" i="7"/>
  <c r="V190" i="7"/>
  <c r="R191" i="7"/>
  <c r="Z191" i="7"/>
  <c r="V192" i="7"/>
  <c r="R193" i="7"/>
  <c r="Z193" i="7"/>
  <c r="V194" i="7"/>
  <c r="R195" i="7"/>
  <c r="Z195" i="7"/>
  <c r="V196" i="7"/>
  <c r="R197" i="7"/>
  <c r="Z197" i="7"/>
  <c r="V198" i="7"/>
  <c r="R199" i="7"/>
  <c r="Z199" i="7"/>
  <c r="V200" i="7"/>
  <c r="R201" i="7"/>
  <c r="Z201" i="7"/>
  <c r="V202" i="7"/>
  <c r="R203" i="7"/>
  <c r="Z203" i="7"/>
  <c r="V204" i="7"/>
  <c r="R205" i="7"/>
  <c r="Z205" i="7"/>
  <c r="V206" i="7"/>
  <c r="R207" i="7"/>
  <c r="Z207" i="7"/>
  <c r="V208" i="7"/>
  <c r="R209" i="7"/>
  <c r="Z209" i="7"/>
  <c r="V210" i="7"/>
  <c r="R211" i="7"/>
  <c r="Z211" i="7"/>
  <c r="V212" i="7"/>
  <c r="R213" i="7"/>
  <c r="Z213" i="7"/>
  <c r="V214" i="7"/>
  <c r="R215" i="7"/>
  <c r="Z215" i="7"/>
  <c r="V216" i="7"/>
  <c r="R217" i="7"/>
  <c r="Z217" i="7"/>
  <c r="V218" i="7"/>
  <c r="R219" i="7"/>
  <c r="Z219" i="7"/>
  <c r="V220" i="7"/>
  <c r="R221" i="7"/>
  <c r="Z221" i="7"/>
  <c r="V222" i="7"/>
  <c r="R223" i="7"/>
  <c r="Z223" i="7"/>
  <c r="V224" i="7"/>
  <c r="R52" i="7"/>
  <c r="V71" i="7"/>
  <c r="V78" i="7"/>
  <c r="X84" i="7"/>
  <c r="AB89" i="7"/>
  <c r="T95" i="7"/>
  <c r="X100" i="7"/>
  <c r="AB105" i="7"/>
  <c r="T111" i="7"/>
  <c r="X116" i="7"/>
  <c r="AB121" i="7"/>
  <c r="Z122" i="7"/>
  <c r="X123" i="7"/>
  <c r="U124" i="7"/>
  <c r="R125" i="7"/>
  <c r="AA125" i="7"/>
  <c r="W126" i="7"/>
  <c r="S127" i="7"/>
  <c r="AA127" i="7"/>
  <c r="W128" i="7"/>
  <c r="S129" i="7"/>
  <c r="AA129" i="7"/>
  <c r="W130" i="7"/>
  <c r="S131" i="7"/>
  <c r="AA131" i="7"/>
  <c r="W132" i="7"/>
  <c r="S133" i="7"/>
  <c r="AA133" i="7"/>
  <c r="W134" i="7"/>
  <c r="S135" i="7"/>
  <c r="AA135" i="7"/>
  <c r="W136" i="7"/>
  <c r="S137" i="7"/>
  <c r="AA137" i="7"/>
  <c r="W138" i="7"/>
  <c r="S139" i="7"/>
  <c r="AA139" i="7"/>
  <c r="W140" i="7"/>
  <c r="S141" i="7"/>
  <c r="AA141" i="7"/>
  <c r="W142" i="7"/>
  <c r="S143" i="7"/>
  <c r="AA143" i="7"/>
  <c r="W144" i="7"/>
  <c r="S145" i="7"/>
  <c r="AA145" i="7"/>
  <c r="W146" i="7"/>
  <c r="S147" i="7"/>
  <c r="AA147" i="7"/>
  <c r="W148" i="7"/>
  <c r="S149" i="7"/>
  <c r="AA149" i="7"/>
  <c r="W150" i="7"/>
  <c r="S151" i="7"/>
  <c r="AA151" i="7"/>
  <c r="W152" i="7"/>
  <c r="S153" i="7"/>
  <c r="AA153" i="7"/>
  <c r="W154" i="7"/>
  <c r="S155" i="7"/>
  <c r="AA155" i="7"/>
  <c r="W156" i="7"/>
  <c r="S157" i="7"/>
  <c r="AA157" i="7"/>
  <c r="W158" i="7"/>
  <c r="S159" i="7"/>
  <c r="AA159" i="7"/>
  <c r="W160" i="7"/>
  <c r="S161" i="7"/>
  <c r="AA161" i="7"/>
  <c r="W162" i="7"/>
  <c r="S163" i="7"/>
  <c r="AA163" i="7"/>
  <c r="W164" i="7"/>
  <c r="S165" i="7"/>
  <c r="AA165" i="7"/>
  <c r="W166" i="7"/>
  <c r="S167" i="7"/>
  <c r="AA167" i="7"/>
  <c r="W168" i="7"/>
  <c r="S169" i="7"/>
  <c r="AA169" i="7"/>
  <c r="W170" i="7"/>
  <c r="S171" i="7"/>
  <c r="AA171" i="7"/>
  <c r="W172" i="7"/>
  <c r="S173" i="7"/>
  <c r="AA173" i="7"/>
  <c r="W174" i="7"/>
  <c r="S175" i="7"/>
  <c r="AA175" i="7"/>
  <c r="W176" i="7"/>
  <c r="S177" i="7"/>
  <c r="AA177" i="7"/>
  <c r="W178" i="7"/>
  <c r="S179" i="7"/>
  <c r="AA179" i="7"/>
  <c r="W180" i="7"/>
  <c r="S181" i="7"/>
  <c r="AA181" i="7"/>
  <c r="W182" i="7"/>
  <c r="S183" i="7"/>
  <c r="AA183" i="7"/>
  <c r="W184" i="7"/>
  <c r="S185" i="7"/>
  <c r="AA185" i="7"/>
  <c r="W186" i="7"/>
  <c r="S187" i="7"/>
  <c r="AA187" i="7"/>
  <c r="W188" i="7"/>
  <c r="S189" i="7"/>
  <c r="AA189" i="7"/>
  <c r="W190" i="7"/>
  <c r="S191" i="7"/>
  <c r="AA191" i="7"/>
  <c r="W192" i="7"/>
  <c r="S193" i="7"/>
  <c r="AA193" i="7"/>
  <c r="W194" i="7"/>
  <c r="S195" i="7"/>
  <c r="AA195" i="7"/>
  <c r="W196" i="7"/>
  <c r="S197" i="7"/>
  <c r="AA197" i="7"/>
  <c r="W198" i="7"/>
  <c r="S199" i="7"/>
  <c r="AA199" i="7"/>
  <c r="W200" i="7"/>
  <c r="S201" i="7"/>
  <c r="AA201" i="7"/>
  <c r="W202" i="7"/>
  <c r="S203" i="7"/>
  <c r="AA203" i="7"/>
  <c r="W204" i="7"/>
  <c r="S205" i="7"/>
  <c r="AA205" i="7"/>
  <c r="W206" i="7"/>
  <c r="S207" i="7"/>
  <c r="AA207" i="7"/>
  <c r="W208" i="7"/>
  <c r="S209" i="7"/>
  <c r="AA209" i="7"/>
  <c r="W210" i="7"/>
  <c r="S211" i="7"/>
  <c r="AA211" i="7"/>
  <c r="W212" i="7"/>
  <c r="S213" i="7"/>
  <c r="AA213" i="7"/>
  <c r="W214" i="7"/>
  <c r="S215" i="7"/>
  <c r="AA215" i="7"/>
  <c r="W216" i="7"/>
  <c r="S217" i="7"/>
  <c r="AA217" i="7"/>
  <c r="W218" i="7"/>
  <c r="S219" i="7"/>
  <c r="AA219" i="7"/>
  <c r="W220" i="7"/>
  <c r="S221" i="7"/>
  <c r="AA221" i="7"/>
  <c r="W222" i="7"/>
  <c r="S223" i="7"/>
  <c r="AA223" i="7"/>
  <c r="W224" i="7"/>
  <c r="S225" i="7"/>
  <c r="AA225" i="7"/>
  <c r="W226" i="7"/>
  <c r="S227" i="7"/>
  <c r="AA227" i="7"/>
  <c r="W228" i="7"/>
  <c r="V57" i="7"/>
  <c r="T72" i="7"/>
  <c r="V79" i="7"/>
  <c r="T85" i="7"/>
  <c r="X90" i="7"/>
  <c r="AB95" i="7"/>
  <c r="T101" i="7"/>
  <c r="X106" i="7"/>
  <c r="AB111" i="7"/>
  <c r="T117" i="7"/>
  <c r="Q122" i="7"/>
  <c r="AB122" i="7"/>
  <c r="Y123" i="7"/>
  <c r="V124" i="7"/>
  <c r="S125" i="7"/>
  <c r="AB125" i="7"/>
  <c r="X126" i="7"/>
  <c r="T127" i="7"/>
  <c r="AB127" i="7"/>
  <c r="X128" i="7"/>
  <c r="T129" i="7"/>
  <c r="AB129" i="7"/>
  <c r="X130" i="7"/>
  <c r="T131" i="7"/>
  <c r="AB131" i="7"/>
  <c r="X132" i="7"/>
  <c r="T133" i="7"/>
  <c r="AB133" i="7"/>
  <c r="X134" i="7"/>
  <c r="T135" i="7"/>
  <c r="AB135" i="7"/>
  <c r="X136" i="7"/>
  <c r="T137" i="7"/>
  <c r="AB137" i="7"/>
  <c r="X138" i="7"/>
  <c r="T139" i="7"/>
  <c r="AB139" i="7"/>
  <c r="X140" i="7"/>
  <c r="T141" i="7"/>
  <c r="AB141" i="7"/>
  <c r="X142" i="7"/>
  <c r="T143" i="7"/>
  <c r="AB143" i="7"/>
  <c r="X144" i="7"/>
  <c r="T145" i="7"/>
  <c r="AB145" i="7"/>
  <c r="X146" i="7"/>
  <c r="T147" i="7"/>
  <c r="AB147" i="7"/>
  <c r="X148" i="7"/>
  <c r="T149" i="7"/>
  <c r="AB149" i="7"/>
  <c r="X150" i="7"/>
  <c r="T151" i="7"/>
  <c r="AB151" i="7"/>
  <c r="X152" i="7"/>
  <c r="T153" i="7"/>
  <c r="AB153" i="7"/>
  <c r="X154" i="7"/>
  <c r="T155" i="7"/>
  <c r="AB155" i="7"/>
  <c r="X156" i="7"/>
  <c r="T157" i="7"/>
  <c r="AB157" i="7"/>
  <c r="X158" i="7"/>
  <c r="T159" i="7"/>
  <c r="AB159" i="7"/>
  <c r="X160" i="7"/>
  <c r="T161" i="7"/>
  <c r="AB161" i="7"/>
  <c r="X162" i="7"/>
  <c r="T163" i="7"/>
  <c r="AB163" i="7"/>
  <c r="X164" i="7"/>
  <c r="T165" i="7"/>
  <c r="AB165" i="7"/>
  <c r="X166" i="7"/>
  <c r="T167" i="7"/>
  <c r="AB167" i="7"/>
  <c r="X168" i="7"/>
  <c r="T169" i="7"/>
  <c r="AB169" i="7"/>
  <c r="X170" i="7"/>
  <c r="T171" i="7"/>
  <c r="AB171" i="7"/>
  <c r="X172" i="7"/>
  <c r="T173" i="7"/>
  <c r="AB173" i="7"/>
  <c r="X174" i="7"/>
  <c r="T175" i="7"/>
  <c r="AB175" i="7"/>
  <c r="X176" i="7"/>
  <c r="T177" i="7"/>
  <c r="AB177" i="7"/>
  <c r="X178" i="7"/>
  <c r="T179" i="7"/>
  <c r="AB179" i="7"/>
  <c r="X180" i="7"/>
  <c r="T181" i="7"/>
  <c r="AB181" i="7"/>
  <c r="X182" i="7"/>
  <c r="T183" i="7"/>
  <c r="AB183" i="7"/>
  <c r="X184" i="7"/>
  <c r="T185" i="7"/>
  <c r="AB185" i="7"/>
  <c r="X186" i="7"/>
  <c r="T187" i="7"/>
  <c r="AB187" i="7"/>
  <c r="X188" i="7"/>
  <c r="T189" i="7"/>
  <c r="AB189" i="7"/>
  <c r="X190" i="7"/>
  <c r="T191" i="7"/>
  <c r="AB191" i="7"/>
  <c r="X192" i="7"/>
  <c r="T193" i="7"/>
  <c r="AB193" i="7"/>
  <c r="X194" i="7"/>
  <c r="T195" i="7"/>
  <c r="AB195" i="7"/>
  <c r="X196" i="7"/>
  <c r="T197" i="7"/>
  <c r="AB197" i="7"/>
  <c r="X198" i="7"/>
  <c r="T199" i="7"/>
  <c r="AB199" i="7"/>
  <c r="X200" i="7"/>
  <c r="T201" i="7"/>
  <c r="AB201" i="7"/>
  <c r="X202" i="7"/>
  <c r="T203" i="7"/>
  <c r="AB203" i="7"/>
  <c r="X204" i="7"/>
  <c r="T205" i="7"/>
  <c r="AB205" i="7"/>
  <c r="X206" i="7"/>
  <c r="T207" i="7"/>
  <c r="AB207" i="7"/>
  <c r="X208" i="7"/>
  <c r="T209" i="7"/>
  <c r="AB209" i="7"/>
  <c r="X210" i="7"/>
  <c r="T211" i="7"/>
  <c r="AB211" i="7"/>
  <c r="X212" i="7"/>
  <c r="T213" i="7"/>
  <c r="AB213" i="7"/>
  <c r="X214" i="7"/>
  <c r="T215" i="7"/>
  <c r="AB215" i="7"/>
  <c r="X216" i="7"/>
  <c r="T217" i="7"/>
  <c r="AB217" i="7"/>
  <c r="X218" i="7"/>
  <c r="T219" i="7"/>
  <c r="AB219" i="7"/>
  <c r="X220" i="7"/>
  <c r="T221" i="7"/>
  <c r="AB221" i="7"/>
  <c r="X222" i="7"/>
  <c r="T223" i="7"/>
  <c r="AB223" i="7"/>
  <c r="X224" i="7"/>
  <c r="T225" i="7"/>
  <c r="AB225" i="7"/>
  <c r="X226" i="7"/>
  <c r="V61" i="7"/>
  <c r="R73" i="7"/>
  <c r="T80" i="7"/>
  <c r="AB85" i="7"/>
  <c r="T91" i="7"/>
  <c r="X96" i="7"/>
  <c r="AB101" i="7"/>
  <c r="T107" i="7"/>
  <c r="X112" i="7"/>
  <c r="AB117" i="7"/>
  <c r="R122" i="7"/>
  <c r="Q123" i="7"/>
  <c r="Z123" i="7"/>
  <c r="W124" i="7"/>
  <c r="T125" i="7"/>
  <c r="Q126" i="7"/>
  <c r="Y126" i="7"/>
  <c r="U127" i="7"/>
  <c r="Q128" i="7"/>
  <c r="Y128" i="7"/>
  <c r="U129" i="7"/>
  <c r="Q130" i="7"/>
  <c r="Y130" i="7"/>
  <c r="U131" i="7"/>
  <c r="Q132" i="7"/>
  <c r="Y132" i="7"/>
  <c r="U133" i="7"/>
  <c r="Q134" i="7"/>
  <c r="Y134" i="7"/>
  <c r="U135" i="7"/>
  <c r="Q136" i="7"/>
  <c r="Y136" i="7"/>
  <c r="U137" i="7"/>
  <c r="Q138" i="7"/>
  <c r="Y138" i="7"/>
  <c r="U139" i="7"/>
  <c r="Q140" i="7"/>
  <c r="Y140" i="7"/>
  <c r="U141" i="7"/>
  <c r="Q142" i="7"/>
  <c r="Y142" i="7"/>
  <c r="U143" i="7"/>
  <c r="Q144" i="7"/>
  <c r="Y144" i="7"/>
  <c r="U145" i="7"/>
  <c r="Q146" i="7"/>
  <c r="Y146" i="7"/>
  <c r="U147" i="7"/>
  <c r="Q148" i="7"/>
  <c r="Y148" i="7"/>
  <c r="U149" i="7"/>
  <c r="Q150" i="7"/>
  <c r="Y150" i="7"/>
  <c r="U151" i="7"/>
  <c r="Q152" i="7"/>
  <c r="Y152" i="7"/>
  <c r="U153" i="7"/>
  <c r="Q154" i="7"/>
  <c r="Y154" i="7"/>
  <c r="U155" i="7"/>
  <c r="Q156" i="7"/>
  <c r="Y156" i="7"/>
  <c r="U157" i="7"/>
  <c r="Q158" i="7"/>
  <c r="Y158" i="7"/>
  <c r="U159" i="7"/>
  <c r="Q160" i="7"/>
  <c r="Y160" i="7"/>
  <c r="U161" i="7"/>
  <c r="Q162" i="7"/>
  <c r="Y162" i="7"/>
  <c r="U163" i="7"/>
  <c r="Q164" i="7"/>
  <c r="Y164" i="7"/>
  <c r="U165" i="7"/>
  <c r="Q166" i="7"/>
  <c r="Y166" i="7"/>
  <c r="U167" i="7"/>
  <c r="Q168" i="7"/>
  <c r="Y168" i="7"/>
  <c r="U169" i="7"/>
  <c r="Q170" i="7"/>
  <c r="Y170" i="7"/>
  <c r="U171" i="7"/>
  <c r="Q172" i="7"/>
  <c r="Y172" i="7"/>
  <c r="U173" i="7"/>
  <c r="Q174" i="7"/>
  <c r="Y174" i="7"/>
  <c r="U175" i="7"/>
  <c r="Q176" i="7"/>
  <c r="Y176" i="7"/>
  <c r="U177" i="7"/>
  <c r="Q178" i="7"/>
  <c r="Y178" i="7"/>
  <c r="U179" i="7"/>
  <c r="Q180" i="7"/>
  <c r="Y180" i="7"/>
  <c r="U181" i="7"/>
  <c r="Q182" i="7"/>
  <c r="Y182" i="7"/>
  <c r="U183" i="7"/>
  <c r="Q184" i="7"/>
  <c r="Y184" i="7"/>
  <c r="U185" i="7"/>
  <c r="Q186" i="7"/>
  <c r="Y186" i="7"/>
  <c r="U187" i="7"/>
  <c r="Q188" i="7"/>
  <c r="Y188" i="7"/>
  <c r="U189" i="7"/>
  <c r="Q190" i="7"/>
  <c r="Y190" i="7"/>
  <c r="U191" i="7"/>
  <c r="Q192" i="7"/>
  <c r="Y192" i="7"/>
  <c r="U193" i="7"/>
  <c r="Q194" i="7"/>
  <c r="Y194" i="7"/>
  <c r="U195" i="7"/>
  <c r="Q196" i="7"/>
  <c r="Y196" i="7"/>
  <c r="U197" i="7"/>
  <c r="Q198" i="7"/>
  <c r="Y198" i="7"/>
  <c r="U199" i="7"/>
  <c r="Q200" i="7"/>
  <c r="Y200" i="7"/>
  <c r="U201" i="7"/>
  <c r="Q202" i="7"/>
  <c r="Y202" i="7"/>
  <c r="U203" i="7"/>
  <c r="Q204" i="7"/>
  <c r="Y204" i="7"/>
  <c r="U205" i="7"/>
  <c r="Q206" i="7"/>
  <c r="Y206" i="7"/>
  <c r="U207" i="7"/>
  <c r="Q208" i="7"/>
  <c r="Y208" i="7"/>
  <c r="U209" i="7"/>
  <c r="Q210" i="7"/>
  <c r="Y210" i="7"/>
  <c r="U211" i="7"/>
  <c r="Q212" i="7"/>
  <c r="Y212" i="7"/>
  <c r="U213" i="7"/>
  <c r="Q214" i="7"/>
  <c r="Y214" i="7"/>
  <c r="U215" i="7"/>
  <c r="Q216" i="7"/>
  <c r="Y216" i="7"/>
  <c r="U217" i="7"/>
  <c r="Q218" i="7"/>
  <c r="Y218" i="7"/>
  <c r="U219" i="7"/>
  <c r="Q220" i="7"/>
  <c r="Y220" i="7"/>
  <c r="U221" i="7"/>
  <c r="R64" i="7"/>
  <c r="T113" i="7"/>
  <c r="Z126" i="7"/>
  <c r="R132" i="7"/>
  <c r="V137" i="7"/>
  <c r="Z142" i="7"/>
  <c r="R148" i="7"/>
  <c r="V153" i="7"/>
  <c r="Z158" i="7"/>
  <c r="R164" i="7"/>
  <c r="V169" i="7"/>
  <c r="Z174" i="7"/>
  <c r="R180" i="7"/>
  <c r="V185" i="7"/>
  <c r="Z190" i="7"/>
  <c r="R196" i="7"/>
  <c r="V201" i="7"/>
  <c r="W205" i="7"/>
  <c r="S208" i="7"/>
  <c r="AA210" i="7"/>
  <c r="W213" i="7"/>
  <c r="S216" i="7"/>
  <c r="AA218" i="7"/>
  <c r="AA220" i="7"/>
  <c r="U222" i="7"/>
  <c r="Y223" i="7"/>
  <c r="Q225" i="7"/>
  <c r="R226" i="7"/>
  <c r="Q227" i="7"/>
  <c r="Z227" i="7"/>
  <c r="X228" i="7"/>
  <c r="T229" i="7"/>
  <c r="AB229" i="7"/>
  <c r="X230" i="7"/>
  <c r="T231" i="7"/>
  <c r="AB231" i="7"/>
  <c r="X232" i="7"/>
  <c r="T233" i="7"/>
  <c r="AB233" i="7"/>
  <c r="X234" i="7"/>
  <c r="T235" i="7"/>
  <c r="AB235" i="7"/>
  <c r="X236" i="7"/>
  <c r="T237" i="7"/>
  <c r="AB237" i="7"/>
  <c r="X238" i="7"/>
  <c r="T239" i="7"/>
  <c r="AB239" i="7"/>
  <c r="X240" i="7"/>
  <c r="T241" i="7"/>
  <c r="AB241" i="7"/>
  <c r="X242" i="7"/>
  <c r="T243" i="7"/>
  <c r="AB243" i="7"/>
  <c r="X244" i="7"/>
  <c r="T245" i="7"/>
  <c r="AB245" i="7"/>
  <c r="X246" i="7"/>
  <c r="T247" i="7"/>
  <c r="AB247" i="7"/>
  <c r="X248" i="7"/>
  <c r="T249" i="7"/>
  <c r="AB249" i="7"/>
  <c r="X250" i="7"/>
  <c r="T251" i="7"/>
  <c r="AB251" i="7"/>
  <c r="X252" i="7"/>
  <c r="T253" i="7"/>
  <c r="AB253" i="7"/>
  <c r="X254" i="7"/>
  <c r="T255" i="7"/>
  <c r="AB255" i="7"/>
  <c r="X256" i="7"/>
  <c r="T257" i="7"/>
  <c r="AB257" i="7"/>
  <c r="X258" i="7"/>
  <c r="T259" i="7"/>
  <c r="AB259" i="7"/>
  <c r="X260" i="7"/>
  <c r="T261" i="7"/>
  <c r="AB261" i="7"/>
  <c r="X262" i="7"/>
  <c r="T263" i="7"/>
  <c r="AB263" i="7"/>
  <c r="X264" i="7"/>
  <c r="T265" i="7"/>
  <c r="AB265" i="7"/>
  <c r="X266" i="7"/>
  <c r="T267" i="7"/>
  <c r="AB267" i="7"/>
  <c r="X268" i="7"/>
  <c r="T269" i="7"/>
  <c r="AB269" i="7"/>
  <c r="X270" i="7"/>
  <c r="T271" i="7"/>
  <c r="AB271" i="7"/>
  <c r="X272" i="7"/>
  <c r="T273" i="7"/>
  <c r="AB273" i="7"/>
  <c r="X274" i="7"/>
  <c r="T275" i="7"/>
  <c r="AB275" i="7"/>
  <c r="X276" i="7"/>
  <c r="T277" i="7"/>
  <c r="AB277" i="7"/>
  <c r="X278" i="7"/>
  <c r="T279" i="7"/>
  <c r="AB279" i="7"/>
  <c r="X280" i="7"/>
  <c r="T281" i="7"/>
  <c r="AB281" i="7"/>
  <c r="X282" i="7"/>
  <c r="T283" i="7"/>
  <c r="AB283" i="7"/>
  <c r="X284" i="7"/>
  <c r="T285" i="7"/>
  <c r="AB285" i="7"/>
  <c r="X286" i="7"/>
  <c r="T287" i="7"/>
  <c r="AB287" i="7"/>
  <c r="X288" i="7"/>
  <c r="T289" i="7"/>
  <c r="AB289" i="7"/>
  <c r="X290" i="7"/>
  <c r="T291" i="7"/>
  <c r="AB291" i="7"/>
  <c r="X292" i="7"/>
  <c r="T293" i="7"/>
  <c r="AB293" i="7"/>
  <c r="X294" i="7"/>
  <c r="T295" i="7"/>
  <c r="AB295" i="7"/>
  <c r="X296" i="7"/>
  <c r="T297" i="7"/>
  <c r="AB297" i="7"/>
  <c r="X298" i="7"/>
  <c r="T299" i="7"/>
  <c r="AB299" i="7"/>
  <c r="X300" i="7"/>
  <c r="T301" i="7"/>
  <c r="AB301" i="7"/>
  <c r="X302" i="7"/>
  <c r="T303" i="7"/>
  <c r="AB303" i="7"/>
  <c r="X304" i="7"/>
  <c r="T305" i="7"/>
  <c r="AB305" i="7"/>
  <c r="X306" i="7"/>
  <c r="T307" i="7"/>
  <c r="AB307" i="7"/>
  <c r="X308" i="7"/>
  <c r="T309" i="7"/>
  <c r="AB309" i="7"/>
  <c r="X310" i="7"/>
  <c r="T311" i="7"/>
  <c r="AB311" i="7"/>
  <c r="X312" i="7"/>
  <c r="T313" i="7"/>
  <c r="AB313" i="7"/>
  <c r="X314" i="7"/>
  <c r="T315" i="7"/>
  <c r="AB315" i="7"/>
  <c r="X316" i="7"/>
  <c r="T317" i="7"/>
  <c r="AB317" i="7"/>
  <c r="X318" i="7"/>
  <c r="T319" i="7"/>
  <c r="AB319" i="7"/>
  <c r="X320" i="7"/>
  <c r="T321" i="7"/>
  <c r="R74" i="7"/>
  <c r="X118" i="7"/>
  <c r="V127" i="7"/>
  <c r="Z132" i="7"/>
  <c r="R138" i="7"/>
  <c r="V143" i="7"/>
  <c r="Z148" i="7"/>
  <c r="R154" i="7"/>
  <c r="V159" i="7"/>
  <c r="Z164" i="7"/>
  <c r="R170" i="7"/>
  <c r="V175" i="7"/>
  <c r="Z180" i="7"/>
  <c r="R186" i="7"/>
  <c r="V191" i="7"/>
  <c r="Z196" i="7"/>
  <c r="R202" i="7"/>
  <c r="R206" i="7"/>
  <c r="Z208" i="7"/>
  <c r="V211" i="7"/>
  <c r="R214" i="7"/>
  <c r="Z216" i="7"/>
  <c r="V219" i="7"/>
  <c r="Q221" i="7"/>
  <c r="Y222" i="7"/>
  <c r="Q224" i="7"/>
  <c r="R225" i="7"/>
  <c r="S226" i="7"/>
  <c r="R227" i="7"/>
  <c r="AB227" i="7"/>
  <c r="Y228" i="7"/>
  <c r="U229" i="7"/>
  <c r="Q230" i="7"/>
  <c r="Y230" i="7"/>
  <c r="U231" i="7"/>
  <c r="Q232" i="7"/>
  <c r="Y232" i="7"/>
  <c r="U233" i="7"/>
  <c r="Q234" i="7"/>
  <c r="Y234" i="7"/>
  <c r="U235" i="7"/>
  <c r="Q236" i="7"/>
  <c r="Y236" i="7"/>
  <c r="U237" i="7"/>
  <c r="Q238" i="7"/>
  <c r="Y238" i="7"/>
  <c r="U239" i="7"/>
  <c r="Q240" i="7"/>
  <c r="Y240" i="7"/>
  <c r="U241" i="7"/>
  <c r="Q242" i="7"/>
  <c r="Y242" i="7"/>
  <c r="U243" i="7"/>
  <c r="Q244" i="7"/>
  <c r="Y244" i="7"/>
  <c r="U245" i="7"/>
  <c r="Q246" i="7"/>
  <c r="Y246" i="7"/>
  <c r="U247" i="7"/>
  <c r="Q248" i="7"/>
  <c r="Y248" i="7"/>
  <c r="U249" i="7"/>
  <c r="Q250" i="7"/>
  <c r="Y250" i="7"/>
  <c r="U251" i="7"/>
  <c r="Q252" i="7"/>
  <c r="Y252" i="7"/>
  <c r="U253" i="7"/>
  <c r="Q254" i="7"/>
  <c r="Y254" i="7"/>
  <c r="U255" i="7"/>
  <c r="Q256" i="7"/>
  <c r="Y256" i="7"/>
  <c r="U257" i="7"/>
  <c r="Q258" i="7"/>
  <c r="Y258" i="7"/>
  <c r="U259" i="7"/>
  <c r="Q260" i="7"/>
  <c r="Y260" i="7"/>
  <c r="U261" i="7"/>
  <c r="Q262" i="7"/>
  <c r="Y262" i="7"/>
  <c r="U263" i="7"/>
  <c r="Q264" i="7"/>
  <c r="Y264" i="7"/>
  <c r="U265" i="7"/>
  <c r="Q266" i="7"/>
  <c r="Y266" i="7"/>
  <c r="U267" i="7"/>
  <c r="Q268" i="7"/>
  <c r="Y268" i="7"/>
  <c r="U269" i="7"/>
  <c r="Q270" i="7"/>
  <c r="Y270" i="7"/>
  <c r="U271" i="7"/>
  <c r="Q272" i="7"/>
  <c r="Y272" i="7"/>
  <c r="U273" i="7"/>
  <c r="Q274" i="7"/>
  <c r="Y274" i="7"/>
  <c r="U275" i="7"/>
  <c r="Q276" i="7"/>
  <c r="Y276" i="7"/>
  <c r="U277" i="7"/>
  <c r="Q278" i="7"/>
  <c r="Y278" i="7"/>
  <c r="U279" i="7"/>
  <c r="Q280" i="7"/>
  <c r="Y280" i="7"/>
  <c r="U281" i="7"/>
  <c r="Q282" i="7"/>
  <c r="Y282" i="7"/>
  <c r="U283" i="7"/>
  <c r="Q284" i="7"/>
  <c r="Y284" i="7"/>
  <c r="U285" i="7"/>
  <c r="Q286" i="7"/>
  <c r="Y286" i="7"/>
  <c r="U287" i="7"/>
  <c r="Q288" i="7"/>
  <c r="Y288" i="7"/>
  <c r="U289" i="7"/>
  <c r="Q290" i="7"/>
  <c r="Y290" i="7"/>
  <c r="U291" i="7"/>
  <c r="Q292" i="7"/>
  <c r="Y292" i="7"/>
  <c r="U293" i="7"/>
  <c r="Q294" i="7"/>
  <c r="Y294" i="7"/>
  <c r="U295" i="7"/>
  <c r="Q296" i="7"/>
  <c r="Y296" i="7"/>
  <c r="U297" i="7"/>
  <c r="Q298" i="7"/>
  <c r="Y298" i="7"/>
  <c r="U299" i="7"/>
  <c r="Q300" i="7"/>
  <c r="Y300" i="7"/>
  <c r="U301" i="7"/>
  <c r="Q302" i="7"/>
  <c r="Y302" i="7"/>
  <c r="U303" i="7"/>
  <c r="Q304" i="7"/>
  <c r="Y304" i="7"/>
  <c r="U305" i="7"/>
  <c r="Q306" i="7"/>
  <c r="Y306" i="7"/>
  <c r="U307" i="7"/>
  <c r="Q308" i="7"/>
  <c r="Y308" i="7"/>
  <c r="U309" i="7"/>
  <c r="Q310" i="7"/>
  <c r="Y310" i="7"/>
  <c r="U311" i="7"/>
  <c r="Q312" i="7"/>
  <c r="Y312" i="7"/>
  <c r="U313" i="7"/>
  <c r="Q314" i="7"/>
  <c r="Y314" i="7"/>
  <c r="U315" i="7"/>
  <c r="Q316" i="7"/>
  <c r="Y316" i="7"/>
  <c r="U317" i="7"/>
  <c r="Q318" i="7"/>
  <c r="Y318" i="7"/>
  <c r="U319" i="7"/>
  <c r="R81" i="7"/>
  <c r="U122" i="7"/>
  <c r="R128" i="7"/>
  <c r="V133" i="7"/>
  <c r="Z138" i="7"/>
  <c r="R144" i="7"/>
  <c r="V149" i="7"/>
  <c r="Z154" i="7"/>
  <c r="R160" i="7"/>
  <c r="V165" i="7"/>
  <c r="Z170" i="7"/>
  <c r="R176" i="7"/>
  <c r="V181" i="7"/>
  <c r="Z186" i="7"/>
  <c r="R192" i="7"/>
  <c r="V197" i="7"/>
  <c r="Z202" i="7"/>
  <c r="S206" i="7"/>
  <c r="AA208" i="7"/>
  <c r="W211" i="7"/>
  <c r="S214" i="7"/>
  <c r="AA216" i="7"/>
  <c r="W219" i="7"/>
  <c r="V221" i="7"/>
  <c r="Z222" i="7"/>
  <c r="R224" i="7"/>
  <c r="U225" i="7"/>
  <c r="U226" i="7"/>
  <c r="T227" i="7"/>
  <c r="Q228" i="7"/>
  <c r="Z228" i="7"/>
  <c r="V229" i="7"/>
  <c r="R230" i="7"/>
  <c r="Z230" i="7"/>
  <c r="V231" i="7"/>
  <c r="R232" i="7"/>
  <c r="Z232" i="7"/>
  <c r="V233" i="7"/>
  <c r="R234" i="7"/>
  <c r="Z234" i="7"/>
  <c r="V235" i="7"/>
  <c r="R236" i="7"/>
  <c r="Z236" i="7"/>
  <c r="V237" i="7"/>
  <c r="R238" i="7"/>
  <c r="Z238" i="7"/>
  <c r="V239" i="7"/>
  <c r="R240" i="7"/>
  <c r="Z240" i="7"/>
  <c r="V241" i="7"/>
  <c r="R242" i="7"/>
  <c r="Z242" i="7"/>
  <c r="V243" i="7"/>
  <c r="R244" i="7"/>
  <c r="Z244" i="7"/>
  <c r="V245" i="7"/>
  <c r="R246" i="7"/>
  <c r="Z246" i="7"/>
  <c r="V247" i="7"/>
  <c r="R248" i="7"/>
  <c r="Z248" i="7"/>
  <c r="V249" i="7"/>
  <c r="R250" i="7"/>
  <c r="Z250" i="7"/>
  <c r="V251" i="7"/>
  <c r="R252" i="7"/>
  <c r="Z252" i="7"/>
  <c r="V253" i="7"/>
  <c r="R254" i="7"/>
  <c r="Z254" i="7"/>
  <c r="V255" i="7"/>
  <c r="R256" i="7"/>
  <c r="Z256" i="7"/>
  <c r="V257" i="7"/>
  <c r="R258" i="7"/>
  <c r="Z258" i="7"/>
  <c r="V259" i="7"/>
  <c r="R260" i="7"/>
  <c r="Z260" i="7"/>
  <c r="V261" i="7"/>
  <c r="R262" i="7"/>
  <c r="Z262" i="7"/>
  <c r="V263" i="7"/>
  <c r="R264" i="7"/>
  <c r="Z264" i="7"/>
  <c r="V265" i="7"/>
  <c r="R266" i="7"/>
  <c r="Z266" i="7"/>
  <c r="V267" i="7"/>
  <c r="R268" i="7"/>
  <c r="Z268" i="7"/>
  <c r="V269" i="7"/>
  <c r="R270" i="7"/>
  <c r="Z270" i="7"/>
  <c r="V271" i="7"/>
  <c r="R272" i="7"/>
  <c r="Z272" i="7"/>
  <c r="V273" i="7"/>
  <c r="X86" i="7"/>
  <c r="R123" i="7"/>
  <c r="Z128" i="7"/>
  <c r="R134" i="7"/>
  <c r="V139" i="7"/>
  <c r="Z144" i="7"/>
  <c r="R150" i="7"/>
  <c r="V155" i="7"/>
  <c r="Z160" i="7"/>
  <c r="R166" i="7"/>
  <c r="V171" i="7"/>
  <c r="Z176" i="7"/>
  <c r="R182" i="7"/>
  <c r="V187" i="7"/>
  <c r="Z192" i="7"/>
  <c r="R198" i="7"/>
  <c r="V203" i="7"/>
  <c r="Z206" i="7"/>
  <c r="V209" i="7"/>
  <c r="R212" i="7"/>
  <c r="Z214" i="7"/>
  <c r="V217" i="7"/>
  <c r="Y219" i="7"/>
  <c r="W221" i="7"/>
  <c r="AA222" i="7"/>
  <c r="S224" i="7"/>
  <c r="V225" i="7"/>
  <c r="V226" i="7"/>
  <c r="U227" i="7"/>
  <c r="R228" i="7"/>
  <c r="AA228" i="7"/>
  <c r="W229" i="7"/>
  <c r="S230" i="7"/>
  <c r="AA230" i="7"/>
  <c r="W231" i="7"/>
  <c r="S232" i="7"/>
  <c r="AA232" i="7"/>
  <c r="W233" i="7"/>
  <c r="S234" i="7"/>
  <c r="AA234" i="7"/>
  <c r="W235" i="7"/>
  <c r="S236" i="7"/>
  <c r="AA236" i="7"/>
  <c r="W237" i="7"/>
  <c r="S238" i="7"/>
  <c r="AA238" i="7"/>
  <c r="W239" i="7"/>
  <c r="S240" i="7"/>
  <c r="AA240" i="7"/>
  <c r="W241" i="7"/>
  <c r="S242" i="7"/>
  <c r="AA242" i="7"/>
  <c r="W243" i="7"/>
  <c r="S244" i="7"/>
  <c r="AA244" i="7"/>
  <c r="W245" i="7"/>
  <c r="S246" i="7"/>
  <c r="AA246" i="7"/>
  <c r="W247" i="7"/>
  <c r="S248" i="7"/>
  <c r="AA248" i="7"/>
  <c r="W249" i="7"/>
  <c r="S250" i="7"/>
  <c r="AA250" i="7"/>
  <c r="W251" i="7"/>
  <c r="S252" i="7"/>
  <c r="AA252" i="7"/>
  <c r="W253" i="7"/>
  <c r="S254" i="7"/>
  <c r="AA254" i="7"/>
  <c r="W255" i="7"/>
  <c r="S256" i="7"/>
  <c r="AA256" i="7"/>
  <c r="W257" i="7"/>
  <c r="S258" i="7"/>
  <c r="AA258" i="7"/>
  <c r="W259" i="7"/>
  <c r="S260" i="7"/>
  <c r="AA260" i="7"/>
  <c r="W261" i="7"/>
  <c r="S262" i="7"/>
  <c r="AA262" i="7"/>
  <c r="W263" i="7"/>
  <c r="S264" i="7"/>
  <c r="AA264" i="7"/>
  <c r="W265" i="7"/>
  <c r="S266" i="7"/>
  <c r="AA266" i="7"/>
  <c r="W267" i="7"/>
  <c r="S268" i="7"/>
  <c r="AA268" i="7"/>
  <c r="W269" i="7"/>
  <c r="S270" i="7"/>
  <c r="AA270" i="7"/>
  <c r="W271" i="7"/>
  <c r="S272" i="7"/>
  <c r="AA272" i="7"/>
  <c r="W273" i="7"/>
  <c r="S274" i="7"/>
  <c r="AA274" i="7"/>
  <c r="W275" i="7"/>
  <c r="S276" i="7"/>
  <c r="AA276" i="7"/>
  <c r="W277" i="7"/>
  <c r="S278" i="7"/>
  <c r="AA278" i="7"/>
  <c r="W279" i="7"/>
  <c r="S280" i="7"/>
  <c r="AA280" i="7"/>
  <c r="W281" i="7"/>
  <c r="S282" i="7"/>
  <c r="AA282" i="7"/>
  <c r="W283" i="7"/>
  <c r="S284" i="7"/>
  <c r="AA284" i="7"/>
  <c r="W285" i="7"/>
  <c r="S286" i="7"/>
  <c r="AA286" i="7"/>
  <c r="W287" i="7"/>
  <c r="S288" i="7"/>
  <c r="AA288" i="7"/>
  <c r="W289" i="7"/>
  <c r="S290" i="7"/>
  <c r="AA290" i="7"/>
  <c r="W291" i="7"/>
  <c r="S292" i="7"/>
  <c r="AA292" i="7"/>
  <c r="W293" i="7"/>
  <c r="S294" i="7"/>
  <c r="AA294" i="7"/>
  <c r="W295" i="7"/>
  <c r="S296" i="7"/>
  <c r="AA296" i="7"/>
  <c r="W297" i="7"/>
  <c r="S298" i="7"/>
  <c r="AA298" i="7"/>
  <c r="W299" i="7"/>
  <c r="S300" i="7"/>
  <c r="AA300" i="7"/>
  <c r="W301" i="7"/>
  <c r="S302" i="7"/>
  <c r="AA302" i="7"/>
  <c r="W303" i="7"/>
  <c r="S304" i="7"/>
  <c r="AA304" i="7"/>
  <c r="W305" i="7"/>
  <c r="S306" i="7"/>
  <c r="AA306" i="7"/>
  <c r="W307" i="7"/>
  <c r="S308" i="7"/>
  <c r="AA308" i="7"/>
  <c r="W309" i="7"/>
  <c r="S310" i="7"/>
  <c r="AA310" i="7"/>
  <c r="W311" i="7"/>
  <c r="S312" i="7"/>
  <c r="AA312" i="7"/>
  <c r="W313" i="7"/>
  <c r="S314" i="7"/>
  <c r="AA314" i="7"/>
  <c r="W315" i="7"/>
  <c r="S316" i="7"/>
  <c r="AA316" i="7"/>
  <c r="W317" i="7"/>
  <c r="S318" i="7"/>
  <c r="AA318" i="7"/>
  <c r="W319" i="7"/>
  <c r="S320" i="7"/>
  <c r="AA320" i="7"/>
  <c r="W321" i="7"/>
  <c r="AB91" i="7"/>
  <c r="AA123" i="7"/>
  <c r="V129" i="7"/>
  <c r="Z134" i="7"/>
  <c r="R140" i="7"/>
  <c r="V145" i="7"/>
  <c r="Z150" i="7"/>
  <c r="R156" i="7"/>
  <c r="V161" i="7"/>
  <c r="Z166" i="7"/>
  <c r="R172" i="7"/>
  <c r="V177" i="7"/>
  <c r="Z182" i="7"/>
  <c r="R188" i="7"/>
  <c r="V193" i="7"/>
  <c r="Z198" i="7"/>
  <c r="R204" i="7"/>
  <c r="AA206" i="7"/>
  <c r="W209" i="7"/>
  <c r="S212" i="7"/>
  <c r="AA214" i="7"/>
  <c r="W217" i="7"/>
  <c r="R220" i="7"/>
  <c r="Y221" i="7"/>
  <c r="Q223" i="7"/>
  <c r="U224" i="7"/>
  <c r="W225" i="7"/>
  <c r="Y226" i="7"/>
  <c r="V227" i="7"/>
  <c r="S228" i="7"/>
  <c r="AB228" i="7"/>
  <c r="X229" i="7"/>
  <c r="T230" i="7"/>
  <c r="AB230" i="7"/>
  <c r="X231" i="7"/>
  <c r="T232" i="7"/>
  <c r="AB232" i="7"/>
  <c r="X233" i="7"/>
  <c r="T234" i="7"/>
  <c r="AB234" i="7"/>
  <c r="X235" i="7"/>
  <c r="T236" i="7"/>
  <c r="AB236" i="7"/>
  <c r="X237" i="7"/>
  <c r="T238" i="7"/>
  <c r="AB238" i="7"/>
  <c r="X239" i="7"/>
  <c r="T240" i="7"/>
  <c r="AB240" i="7"/>
  <c r="X241" i="7"/>
  <c r="T242" i="7"/>
  <c r="AB242" i="7"/>
  <c r="X243" i="7"/>
  <c r="T244" i="7"/>
  <c r="AB244" i="7"/>
  <c r="X245" i="7"/>
  <c r="T246" i="7"/>
  <c r="AB246" i="7"/>
  <c r="X247" i="7"/>
  <c r="T248" i="7"/>
  <c r="AB248" i="7"/>
  <c r="X249" i="7"/>
  <c r="T250" i="7"/>
  <c r="AB250" i="7"/>
  <c r="X251" i="7"/>
  <c r="T252" i="7"/>
  <c r="AB252" i="7"/>
  <c r="X253" i="7"/>
  <c r="T254" i="7"/>
  <c r="AB254" i="7"/>
  <c r="X255" i="7"/>
  <c r="T256" i="7"/>
  <c r="AB256" i="7"/>
  <c r="X257" i="7"/>
  <c r="T258" i="7"/>
  <c r="AB258" i="7"/>
  <c r="X259" i="7"/>
  <c r="T260" i="7"/>
  <c r="AB260" i="7"/>
  <c r="X261" i="7"/>
  <c r="T262" i="7"/>
  <c r="AB262" i="7"/>
  <c r="X263" i="7"/>
  <c r="T264" i="7"/>
  <c r="AB264" i="7"/>
  <c r="X265" i="7"/>
  <c r="T266" i="7"/>
  <c r="AB266" i="7"/>
  <c r="X267" i="7"/>
  <c r="T268" i="7"/>
  <c r="AB268" i="7"/>
  <c r="X269" i="7"/>
  <c r="T270" i="7"/>
  <c r="AB270" i="7"/>
  <c r="X271" i="7"/>
  <c r="T272" i="7"/>
  <c r="AB272" i="7"/>
  <c r="X273" i="7"/>
  <c r="T274" i="7"/>
  <c r="AB274" i="7"/>
  <c r="X275" i="7"/>
  <c r="T276" i="7"/>
  <c r="AB276" i="7"/>
  <c r="X277" i="7"/>
  <c r="T278" i="7"/>
  <c r="AB278" i="7"/>
  <c r="X279" i="7"/>
  <c r="T280" i="7"/>
  <c r="AB280" i="7"/>
  <c r="X281" i="7"/>
  <c r="T282" i="7"/>
  <c r="AB282" i="7"/>
  <c r="X283" i="7"/>
  <c r="T284" i="7"/>
  <c r="AB284" i="7"/>
  <c r="X285" i="7"/>
  <c r="T286" i="7"/>
  <c r="AB286" i="7"/>
  <c r="X287" i="7"/>
  <c r="T288" i="7"/>
  <c r="AB288" i="7"/>
  <c r="X289" i="7"/>
  <c r="T290" i="7"/>
  <c r="AB290" i="7"/>
  <c r="X291" i="7"/>
  <c r="T292" i="7"/>
  <c r="AB292" i="7"/>
  <c r="X293" i="7"/>
  <c r="T294" i="7"/>
  <c r="AB294" i="7"/>
  <c r="X295" i="7"/>
  <c r="T296" i="7"/>
  <c r="AB296" i="7"/>
  <c r="X297" i="7"/>
  <c r="T298" i="7"/>
  <c r="AB298" i="7"/>
  <c r="X299" i="7"/>
  <c r="T300" i="7"/>
  <c r="AB300" i="7"/>
  <c r="X301" i="7"/>
  <c r="T302" i="7"/>
  <c r="AB302" i="7"/>
  <c r="X303" i="7"/>
  <c r="T304" i="7"/>
  <c r="AB304" i="7"/>
  <c r="X305" i="7"/>
  <c r="T306" i="7"/>
  <c r="AB306" i="7"/>
  <c r="X307" i="7"/>
  <c r="T308" i="7"/>
  <c r="AB308" i="7"/>
  <c r="X309" i="7"/>
  <c r="T310" i="7"/>
  <c r="AB310" i="7"/>
  <c r="X311" i="7"/>
  <c r="T312" i="7"/>
  <c r="AB312" i="7"/>
  <c r="X313" i="7"/>
  <c r="T314" i="7"/>
  <c r="AB314" i="7"/>
  <c r="X315" i="7"/>
  <c r="T316" i="7"/>
  <c r="AB316" i="7"/>
  <c r="X317" i="7"/>
  <c r="T318" i="7"/>
  <c r="AB318" i="7"/>
  <c r="T97" i="7"/>
  <c r="X124" i="7"/>
  <c r="R130" i="7"/>
  <c r="V135" i="7"/>
  <c r="Z140" i="7"/>
  <c r="R146" i="7"/>
  <c r="V151" i="7"/>
  <c r="Z156" i="7"/>
  <c r="R162" i="7"/>
  <c r="V167" i="7"/>
  <c r="Z172" i="7"/>
  <c r="R178" i="7"/>
  <c r="V183" i="7"/>
  <c r="Z188" i="7"/>
  <c r="R194" i="7"/>
  <c r="V199" i="7"/>
  <c r="Z204" i="7"/>
  <c r="V207" i="7"/>
  <c r="R210" i="7"/>
  <c r="Z212" i="7"/>
  <c r="V215" i="7"/>
  <c r="R218" i="7"/>
  <c r="S220" i="7"/>
  <c r="Q222" i="7"/>
  <c r="U223" i="7"/>
  <c r="Y224" i="7"/>
  <c r="Y225" i="7"/>
  <c r="Z226" i="7"/>
  <c r="W227" i="7"/>
  <c r="T228" i="7"/>
  <c r="Q229" i="7"/>
  <c r="Y229" i="7"/>
  <c r="U230" i="7"/>
  <c r="Q231" i="7"/>
  <c r="Y231" i="7"/>
  <c r="U232" i="7"/>
  <c r="Q233" i="7"/>
  <c r="Y233" i="7"/>
  <c r="U234" i="7"/>
  <c r="Q235" i="7"/>
  <c r="Y235" i="7"/>
  <c r="U236" i="7"/>
  <c r="Q237" i="7"/>
  <c r="Y237" i="7"/>
  <c r="U238" i="7"/>
  <c r="Q239" i="7"/>
  <c r="Y239" i="7"/>
  <c r="U240" i="7"/>
  <c r="Q241" i="7"/>
  <c r="Y241" i="7"/>
  <c r="U242" i="7"/>
  <c r="Q243" i="7"/>
  <c r="Y243" i="7"/>
  <c r="U244" i="7"/>
  <c r="Q245" i="7"/>
  <c r="Y245" i="7"/>
  <c r="U246" i="7"/>
  <c r="Q247" i="7"/>
  <c r="Y247" i="7"/>
  <c r="U248" i="7"/>
  <c r="Q249" i="7"/>
  <c r="Y249" i="7"/>
  <c r="U250" i="7"/>
  <c r="Q251" i="7"/>
  <c r="Y251" i="7"/>
  <c r="U252" i="7"/>
  <c r="Q253" i="7"/>
  <c r="Y253" i="7"/>
  <c r="U254" i="7"/>
  <c r="Q255" i="7"/>
  <c r="Y255" i="7"/>
  <c r="U256" i="7"/>
  <c r="Q257" i="7"/>
  <c r="Y257" i="7"/>
  <c r="U258" i="7"/>
  <c r="Q259" i="7"/>
  <c r="Y259" i="7"/>
  <c r="U260" i="7"/>
  <c r="Q261" i="7"/>
  <c r="Y261" i="7"/>
  <c r="U262" i="7"/>
  <c r="Q263" i="7"/>
  <c r="Y263" i="7"/>
  <c r="U264" i="7"/>
  <c r="Q265" i="7"/>
  <c r="Y265" i="7"/>
  <c r="U266" i="7"/>
  <c r="Q267" i="7"/>
  <c r="Y267" i="7"/>
  <c r="U268" i="7"/>
  <c r="Q269" i="7"/>
  <c r="Y269" i="7"/>
  <c r="U270" i="7"/>
  <c r="Q271" i="7"/>
  <c r="Y271" i="7"/>
  <c r="U272" i="7"/>
  <c r="Q273" i="7"/>
  <c r="Y273" i="7"/>
  <c r="U274" i="7"/>
  <c r="Q275" i="7"/>
  <c r="Y275" i="7"/>
  <c r="U276" i="7"/>
  <c r="Q277" i="7"/>
  <c r="Y277" i="7"/>
  <c r="U278" i="7"/>
  <c r="Q279" i="7"/>
  <c r="Y279" i="7"/>
  <c r="U280" i="7"/>
  <c r="Q281" i="7"/>
  <c r="Y281" i="7"/>
  <c r="U282" i="7"/>
  <c r="Q283" i="7"/>
  <c r="Y283" i="7"/>
  <c r="U284" i="7"/>
  <c r="X102" i="7"/>
  <c r="U125" i="7"/>
  <c r="Z130" i="7"/>
  <c r="R136" i="7"/>
  <c r="V141" i="7"/>
  <c r="Z146" i="7"/>
  <c r="R152" i="7"/>
  <c r="V157" i="7"/>
  <c r="Z162" i="7"/>
  <c r="R168" i="7"/>
  <c r="V173" i="7"/>
  <c r="Z178" i="7"/>
  <c r="R184" i="7"/>
  <c r="V189" i="7"/>
  <c r="Z194" i="7"/>
  <c r="R200" i="7"/>
  <c r="AA204" i="7"/>
  <c r="W207" i="7"/>
  <c r="S210" i="7"/>
  <c r="AA212" i="7"/>
  <c r="W215" i="7"/>
  <c r="S218" i="7"/>
  <c r="U220" i="7"/>
  <c r="R222" i="7"/>
  <c r="V223" i="7"/>
  <c r="Z224" i="7"/>
  <c r="Z225" i="7"/>
  <c r="AA226" i="7"/>
  <c r="X227" i="7"/>
  <c r="U228" i="7"/>
  <c r="R229" i="7"/>
  <c r="Z229" i="7"/>
  <c r="V230" i="7"/>
  <c r="R231" i="7"/>
  <c r="Z231" i="7"/>
  <c r="V232" i="7"/>
  <c r="R233" i="7"/>
  <c r="Z233" i="7"/>
  <c r="V234" i="7"/>
  <c r="R235" i="7"/>
  <c r="Z235" i="7"/>
  <c r="V236" i="7"/>
  <c r="R237" i="7"/>
  <c r="Z237" i="7"/>
  <c r="V238" i="7"/>
  <c r="R239" i="7"/>
  <c r="Z239" i="7"/>
  <c r="V240" i="7"/>
  <c r="R241" i="7"/>
  <c r="Z241" i="7"/>
  <c r="V242" i="7"/>
  <c r="R243" i="7"/>
  <c r="Z243" i="7"/>
  <c r="V244" i="7"/>
  <c r="R245" i="7"/>
  <c r="Z245" i="7"/>
  <c r="V246" i="7"/>
  <c r="R247" i="7"/>
  <c r="Z247" i="7"/>
  <c r="V248" i="7"/>
  <c r="R249" i="7"/>
  <c r="Z249" i="7"/>
  <c r="V250" i="7"/>
  <c r="R251" i="7"/>
  <c r="Z251" i="7"/>
  <c r="V252" i="7"/>
  <c r="R253" i="7"/>
  <c r="Z253" i="7"/>
  <c r="V254" i="7"/>
  <c r="R255" i="7"/>
  <c r="Z255" i="7"/>
  <c r="V256" i="7"/>
  <c r="R257" i="7"/>
  <c r="Z257" i="7"/>
  <c r="V258" i="7"/>
  <c r="R259" i="7"/>
  <c r="Z259" i="7"/>
  <c r="V260" i="7"/>
  <c r="R261" i="7"/>
  <c r="Z261" i="7"/>
  <c r="V262" i="7"/>
  <c r="R263" i="7"/>
  <c r="Z263" i="7"/>
  <c r="V264" i="7"/>
  <c r="R265" i="7"/>
  <c r="Z265" i="7"/>
  <c r="V266" i="7"/>
  <c r="R267" i="7"/>
  <c r="Z267" i="7"/>
  <c r="V268" i="7"/>
  <c r="R269" i="7"/>
  <c r="Z269" i="7"/>
  <c r="V270" i="7"/>
  <c r="R271" i="7"/>
  <c r="Z271" i="7"/>
  <c r="V272" i="7"/>
  <c r="R273" i="7"/>
  <c r="Z273" i="7"/>
  <c r="V274" i="7"/>
  <c r="R275" i="7"/>
  <c r="Z275" i="7"/>
  <c r="V276" i="7"/>
  <c r="R277" i="7"/>
  <c r="Z277" i="7"/>
  <c r="V278" i="7"/>
  <c r="R279" i="7"/>
  <c r="Z279" i="7"/>
  <c r="V280" i="7"/>
  <c r="R281" i="7"/>
  <c r="Z281" i="7"/>
  <c r="V282" i="7"/>
  <c r="R283" i="7"/>
  <c r="Z283" i="7"/>
  <c r="V284" i="7"/>
  <c r="R285" i="7"/>
  <c r="Z285" i="7"/>
  <c r="V286" i="7"/>
  <c r="R287" i="7"/>
  <c r="Z287" i="7"/>
  <c r="V288" i="7"/>
  <c r="R289" i="7"/>
  <c r="Z289" i="7"/>
  <c r="V290" i="7"/>
  <c r="R291" i="7"/>
  <c r="Z291" i="7"/>
  <c r="AB107" i="7"/>
  <c r="V163" i="7"/>
  <c r="V205" i="7"/>
  <c r="W223" i="7"/>
  <c r="W230" i="7"/>
  <c r="AA235" i="7"/>
  <c r="S241" i="7"/>
  <c r="W246" i="7"/>
  <c r="AA251" i="7"/>
  <c r="S257" i="7"/>
  <c r="W262" i="7"/>
  <c r="AA267" i="7"/>
  <c r="S273" i="7"/>
  <c r="R276" i="7"/>
  <c r="Z278" i="7"/>
  <c r="V281" i="7"/>
  <c r="R284" i="7"/>
  <c r="R286" i="7"/>
  <c r="AA287" i="7"/>
  <c r="Y289" i="7"/>
  <c r="V291" i="7"/>
  <c r="Q293" i="7"/>
  <c r="U294" i="7"/>
  <c r="Y295" i="7"/>
  <c r="Q297" i="7"/>
  <c r="U298" i="7"/>
  <c r="Y299" i="7"/>
  <c r="Q301" i="7"/>
  <c r="U302" i="7"/>
  <c r="Y303" i="7"/>
  <c r="Q305" i="7"/>
  <c r="U306" i="7"/>
  <c r="Y307" i="7"/>
  <c r="Q309" i="7"/>
  <c r="U310" i="7"/>
  <c r="Y311" i="7"/>
  <c r="Q313" i="7"/>
  <c r="U314" i="7"/>
  <c r="Y315" i="7"/>
  <c r="Q317" i="7"/>
  <c r="U318" i="7"/>
  <c r="X319" i="7"/>
  <c r="V320" i="7"/>
  <c r="U321" i="7"/>
  <c r="R322" i="7"/>
  <c r="Z322" i="7"/>
  <c r="V323" i="7"/>
  <c r="R324" i="7"/>
  <c r="Z324" i="7"/>
  <c r="V325" i="7"/>
  <c r="R326" i="7"/>
  <c r="Z326" i="7"/>
  <c r="V327" i="7"/>
  <c r="R328" i="7"/>
  <c r="Z328" i="7"/>
  <c r="V329" i="7"/>
  <c r="R330" i="7"/>
  <c r="Z330" i="7"/>
  <c r="V331" i="7"/>
  <c r="R332" i="7"/>
  <c r="Z332" i="7"/>
  <c r="V333" i="7"/>
  <c r="R334" i="7"/>
  <c r="Z334" i="7"/>
  <c r="V335" i="7"/>
  <c r="R336" i="7"/>
  <c r="Z336" i="7"/>
  <c r="V337" i="7"/>
  <c r="R338" i="7"/>
  <c r="Z338" i="7"/>
  <c r="V339" i="7"/>
  <c r="R340" i="7"/>
  <c r="Z340" i="7"/>
  <c r="V341" i="7"/>
  <c r="R342" i="7"/>
  <c r="Z342" i="7"/>
  <c r="V343" i="7"/>
  <c r="R344" i="7"/>
  <c r="Z344" i="7"/>
  <c r="V345" i="7"/>
  <c r="R346" i="7"/>
  <c r="Z346" i="7"/>
  <c r="V347" i="7"/>
  <c r="R348" i="7"/>
  <c r="Z348" i="7"/>
  <c r="V349" i="7"/>
  <c r="R350" i="7"/>
  <c r="Z350" i="7"/>
  <c r="V351" i="7"/>
  <c r="R352" i="7"/>
  <c r="Z352" i="7"/>
  <c r="V353" i="7"/>
  <c r="R354" i="7"/>
  <c r="Z354" i="7"/>
  <c r="V355" i="7"/>
  <c r="R356" i="7"/>
  <c r="Z356" i="7"/>
  <c r="V357" i="7"/>
  <c r="R358" i="7"/>
  <c r="Z358" i="7"/>
  <c r="V359" i="7"/>
  <c r="R360" i="7"/>
  <c r="Z360" i="7"/>
  <c r="V361" i="7"/>
  <c r="R362" i="7"/>
  <c r="Z362" i="7"/>
  <c r="V363" i="7"/>
  <c r="R364" i="7"/>
  <c r="Z364" i="7"/>
  <c r="V365" i="7"/>
  <c r="R366" i="7"/>
  <c r="Z366" i="7"/>
  <c r="V367" i="7"/>
  <c r="R368" i="7"/>
  <c r="Z368" i="7"/>
  <c r="V369" i="7"/>
  <c r="R370" i="7"/>
  <c r="Z370" i="7"/>
  <c r="V371" i="7"/>
  <c r="R372" i="7"/>
  <c r="Z372" i="7"/>
  <c r="V373" i="7"/>
  <c r="R374" i="7"/>
  <c r="Z374" i="7"/>
  <c r="V375" i="7"/>
  <c r="R376" i="7"/>
  <c r="Z376" i="7"/>
  <c r="V377" i="7"/>
  <c r="R378" i="7"/>
  <c r="Z378" i="7"/>
  <c r="V379" i="7"/>
  <c r="R380" i="7"/>
  <c r="Z380" i="7"/>
  <c r="V381" i="7"/>
  <c r="R382" i="7"/>
  <c r="Z382" i="7"/>
  <c r="V383" i="7"/>
  <c r="R384" i="7"/>
  <c r="Z384" i="7"/>
  <c r="V385" i="7"/>
  <c r="R386" i="7"/>
  <c r="Z386" i="7"/>
  <c r="V387" i="7"/>
  <c r="R388" i="7"/>
  <c r="Z388" i="7"/>
  <c r="V389" i="7"/>
  <c r="R390" i="7"/>
  <c r="Z390" i="7"/>
  <c r="V391" i="7"/>
  <c r="R392" i="7"/>
  <c r="Z392" i="7"/>
  <c r="V393" i="7"/>
  <c r="R394" i="7"/>
  <c r="Z394" i="7"/>
  <c r="V395" i="7"/>
  <c r="R396" i="7"/>
  <c r="Z396" i="7"/>
  <c r="V397" i="7"/>
  <c r="R398" i="7"/>
  <c r="Z398" i="7"/>
  <c r="V399" i="7"/>
  <c r="R400" i="7"/>
  <c r="Z400" i="7"/>
  <c r="V401" i="7"/>
  <c r="R402" i="7"/>
  <c r="Z402" i="7"/>
  <c r="V403" i="7"/>
  <c r="R404" i="7"/>
  <c r="Z404" i="7"/>
  <c r="V405" i="7"/>
  <c r="R406" i="7"/>
  <c r="R126" i="7"/>
  <c r="Z168" i="7"/>
  <c r="R208" i="7"/>
  <c r="AA224" i="7"/>
  <c r="S231" i="7"/>
  <c r="W236" i="7"/>
  <c r="AA241" i="7"/>
  <c r="S247" i="7"/>
  <c r="W252" i="7"/>
  <c r="AA257" i="7"/>
  <c r="S263" i="7"/>
  <c r="W268" i="7"/>
  <c r="AA273" i="7"/>
  <c r="W276" i="7"/>
  <c r="S279" i="7"/>
  <c r="AA281" i="7"/>
  <c r="W284" i="7"/>
  <c r="U286" i="7"/>
  <c r="R288" i="7"/>
  <c r="AA289" i="7"/>
  <c r="Y291" i="7"/>
  <c r="R293" i="7"/>
  <c r="V294" i="7"/>
  <c r="Z295" i="7"/>
  <c r="R297" i="7"/>
  <c r="V298" i="7"/>
  <c r="Z299" i="7"/>
  <c r="R301" i="7"/>
  <c r="V302" i="7"/>
  <c r="Z303" i="7"/>
  <c r="R305" i="7"/>
  <c r="V306" i="7"/>
  <c r="Z307" i="7"/>
  <c r="R309" i="7"/>
  <c r="V310" i="7"/>
  <c r="Z311" i="7"/>
  <c r="R313" i="7"/>
  <c r="V314" i="7"/>
  <c r="Z315" i="7"/>
  <c r="R317" i="7"/>
  <c r="V318" i="7"/>
  <c r="Y319" i="7"/>
  <c r="W320" i="7"/>
  <c r="V321" i="7"/>
  <c r="S322" i="7"/>
  <c r="AA322" i="7"/>
  <c r="W323" i="7"/>
  <c r="S324" i="7"/>
  <c r="AA324" i="7"/>
  <c r="W325" i="7"/>
  <c r="S326" i="7"/>
  <c r="AA326" i="7"/>
  <c r="W327" i="7"/>
  <c r="S328" i="7"/>
  <c r="AA328" i="7"/>
  <c r="W329" i="7"/>
  <c r="S330" i="7"/>
  <c r="AA330" i="7"/>
  <c r="W331" i="7"/>
  <c r="S332" i="7"/>
  <c r="AA332" i="7"/>
  <c r="W333" i="7"/>
  <c r="S334" i="7"/>
  <c r="AA334" i="7"/>
  <c r="W335" i="7"/>
  <c r="S336" i="7"/>
  <c r="AA336" i="7"/>
  <c r="W337" i="7"/>
  <c r="S338" i="7"/>
  <c r="AA338" i="7"/>
  <c r="W339" i="7"/>
  <c r="S340" i="7"/>
  <c r="AA340" i="7"/>
  <c r="W341" i="7"/>
  <c r="S342" i="7"/>
  <c r="AA342" i="7"/>
  <c r="W343" i="7"/>
  <c r="S344" i="7"/>
  <c r="AA344" i="7"/>
  <c r="W345" i="7"/>
  <c r="S346" i="7"/>
  <c r="AA346" i="7"/>
  <c r="W347" i="7"/>
  <c r="S348" i="7"/>
  <c r="AA348" i="7"/>
  <c r="W349" i="7"/>
  <c r="S350" i="7"/>
  <c r="AA350" i="7"/>
  <c r="W351" i="7"/>
  <c r="S352" i="7"/>
  <c r="AA352" i="7"/>
  <c r="W353" i="7"/>
  <c r="S354" i="7"/>
  <c r="AA354" i="7"/>
  <c r="W355" i="7"/>
  <c r="S356" i="7"/>
  <c r="AA356" i="7"/>
  <c r="W357" i="7"/>
  <c r="S358" i="7"/>
  <c r="AA358" i="7"/>
  <c r="W359" i="7"/>
  <c r="S360" i="7"/>
  <c r="AA360" i="7"/>
  <c r="W361" i="7"/>
  <c r="S362" i="7"/>
  <c r="AA362" i="7"/>
  <c r="W363" i="7"/>
  <c r="S364" i="7"/>
  <c r="AA364" i="7"/>
  <c r="W365" i="7"/>
  <c r="S366" i="7"/>
  <c r="AA366" i="7"/>
  <c r="W367" i="7"/>
  <c r="S368" i="7"/>
  <c r="AA368" i="7"/>
  <c r="W369" i="7"/>
  <c r="S370" i="7"/>
  <c r="AA370" i="7"/>
  <c r="W371" i="7"/>
  <c r="S372" i="7"/>
  <c r="AA372" i="7"/>
  <c r="W373" i="7"/>
  <c r="S374" i="7"/>
  <c r="AA374" i="7"/>
  <c r="W375" i="7"/>
  <c r="S376" i="7"/>
  <c r="AA376" i="7"/>
  <c r="W377" i="7"/>
  <c r="S378" i="7"/>
  <c r="AA378" i="7"/>
  <c r="W379" i="7"/>
  <c r="S380" i="7"/>
  <c r="AA380" i="7"/>
  <c r="W381" i="7"/>
  <c r="S382" i="7"/>
  <c r="AA382" i="7"/>
  <c r="W383" i="7"/>
  <c r="S384" i="7"/>
  <c r="AA384" i="7"/>
  <c r="W385" i="7"/>
  <c r="S386" i="7"/>
  <c r="AA386" i="7"/>
  <c r="W387" i="7"/>
  <c r="S388" i="7"/>
  <c r="AA388" i="7"/>
  <c r="W389" i="7"/>
  <c r="S390" i="7"/>
  <c r="AA390" i="7"/>
  <c r="W391" i="7"/>
  <c r="S392" i="7"/>
  <c r="AA392" i="7"/>
  <c r="W393" i="7"/>
  <c r="S394" i="7"/>
  <c r="AA394" i="7"/>
  <c r="W395" i="7"/>
  <c r="S396" i="7"/>
  <c r="AA396" i="7"/>
  <c r="V131" i="7"/>
  <c r="R174" i="7"/>
  <c r="Z210" i="7"/>
  <c r="Q226" i="7"/>
  <c r="AA231" i="7"/>
  <c r="S237" i="7"/>
  <c r="W242" i="7"/>
  <c r="AA247" i="7"/>
  <c r="S253" i="7"/>
  <c r="W258" i="7"/>
  <c r="AA263" i="7"/>
  <c r="S269" i="7"/>
  <c r="R274" i="7"/>
  <c r="Z276" i="7"/>
  <c r="V279" i="7"/>
  <c r="R282" i="7"/>
  <c r="Z284" i="7"/>
  <c r="W286" i="7"/>
  <c r="U288" i="7"/>
  <c r="R290" i="7"/>
  <c r="AA291" i="7"/>
  <c r="S293" i="7"/>
  <c r="W294" i="7"/>
  <c r="AA295" i="7"/>
  <c r="S297" i="7"/>
  <c r="W298" i="7"/>
  <c r="AA299" i="7"/>
  <c r="S301" i="7"/>
  <c r="W302" i="7"/>
  <c r="AA303" i="7"/>
  <c r="S305" i="7"/>
  <c r="W306" i="7"/>
  <c r="AA307" i="7"/>
  <c r="S309" i="7"/>
  <c r="W310" i="7"/>
  <c r="AA311" i="7"/>
  <c r="S313" i="7"/>
  <c r="W314" i="7"/>
  <c r="AA315" i="7"/>
  <c r="S317" i="7"/>
  <c r="W318" i="7"/>
  <c r="Z319" i="7"/>
  <c r="Y320" i="7"/>
  <c r="X321" i="7"/>
  <c r="T322" i="7"/>
  <c r="AB322" i="7"/>
  <c r="X323" i="7"/>
  <c r="T324" i="7"/>
  <c r="AB324" i="7"/>
  <c r="X325" i="7"/>
  <c r="T326" i="7"/>
  <c r="AB326" i="7"/>
  <c r="X327" i="7"/>
  <c r="T328" i="7"/>
  <c r="AB328" i="7"/>
  <c r="X329" i="7"/>
  <c r="T330" i="7"/>
  <c r="AB330" i="7"/>
  <c r="X331" i="7"/>
  <c r="T332" i="7"/>
  <c r="AB332" i="7"/>
  <c r="X333" i="7"/>
  <c r="T334" i="7"/>
  <c r="AB334" i="7"/>
  <c r="X335" i="7"/>
  <c r="T336" i="7"/>
  <c r="AB336" i="7"/>
  <c r="X337" i="7"/>
  <c r="T338" i="7"/>
  <c r="AB338" i="7"/>
  <c r="X339" i="7"/>
  <c r="T340" i="7"/>
  <c r="AB340" i="7"/>
  <c r="X341" i="7"/>
  <c r="T342" i="7"/>
  <c r="AB342" i="7"/>
  <c r="X343" i="7"/>
  <c r="T344" i="7"/>
  <c r="AB344" i="7"/>
  <c r="X345" i="7"/>
  <c r="T346" i="7"/>
  <c r="AB346" i="7"/>
  <c r="X347" i="7"/>
  <c r="T348" i="7"/>
  <c r="AB348" i="7"/>
  <c r="X349" i="7"/>
  <c r="T350" i="7"/>
  <c r="AB350" i="7"/>
  <c r="X351" i="7"/>
  <c r="T352" i="7"/>
  <c r="AB352" i="7"/>
  <c r="X353" i="7"/>
  <c r="T354" i="7"/>
  <c r="AB354" i="7"/>
  <c r="X355" i="7"/>
  <c r="T356" i="7"/>
  <c r="AB356" i="7"/>
  <c r="X357" i="7"/>
  <c r="T358" i="7"/>
  <c r="AB358" i="7"/>
  <c r="X359" i="7"/>
  <c r="T360" i="7"/>
  <c r="AB360" i="7"/>
  <c r="X361" i="7"/>
  <c r="T362" i="7"/>
  <c r="AB362" i="7"/>
  <c r="X363" i="7"/>
  <c r="T364" i="7"/>
  <c r="AB364" i="7"/>
  <c r="X365" i="7"/>
  <c r="T366" i="7"/>
  <c r="AB366" i="7"/>
  <c r="X367" i="7"/>
  <c r="T368" i="7"/>
  <c r="AB368" i="7"/>
  <c r="X369" i="7"/>
  <c r="T370" i="7"/>
  <c r="AB370" i="7"/>
  <c r="X371" i="7"/>
  <c r="T372" i="7"/>
  <c r="AB372" i="7"/>
  <c r="X373" i="7"/>
  <c r="T374" i="7"/>
  <c r="AB374" i="7"/>
  <c r="X375" i="7"/>
  <c r="T376" i="7"/>
  <c r="AB376" i="7"/>
  <c r="X377" i="7"/>
  <c r="T378" i="7"/>
  <c r="AB378" i="7"/>
  <c r="X379" i="7"/>
  <c r="T380" i="7"/>
  <c r="AB380" i="7"/>
  <c r="X381" i="7"/>
  <c r="T382" i="7"/>
  <c r="AB382" i="7"/>
  <c r="X383" i="7"/>
  <c r="T384" i="7"/>
  <c r="AB384" i="7"/>
  <c r="X385" i="7"/>
  <c r="T386" i="7"/>
  <c r="AB386" i="7"/>
  <c r="X387" i="7"/>
  <c r="T388" i="7"/>
  <c r="AB388" i="7"/>
  <c r="X389" i="7"/>
  <c r="T390" i="7"/>
  <c r="AB390" i="7"/>
  <c r="X391" i="7"/>
  <c r="T392" i="7"/>
  <c r="AB392" i="7"/>
  <c r="X393" i="7"/>
  <c r="T394" i="7"/>
  <c r="AB394" i="7"/>
  <c r="X395" i="7"/>
  <c r="T396" i="7"/>
  <c r="AB396" i="7"/>
  <c r="X397" i="7"/>
  <c r="T398" i="7"/>
  <c r="AB398" i="7"/>
  <c r="X399" i="7"/>
  <c r="T400" i="7"/>
  <c r="AB400" i="7"/>
  <c r="X401" i="7"/>
  <c r="T402" i="7"/>
  <c r="AB402" i="7"/>
  <c r="X403" i="7"/>
  <c r="T404" i="7"/>
  <c r="AB404" i="7"/>
  <c r="X405" i="7"/>
  <c r="Z136" i="7"/>
  <c r="V179" i="7"/>
  <c r="V213" i="7"/>
  <c r="AB226" i="7"/>
  <c r="W232" i="7"/>
  <c r="AA237" i="7"/>
  <c r="S243" i="7"/>
  <c r="W248" i="7"/>
  <c r="AA253" i="7"/>
  <c r="S259" i="7"/>
  <c r="W264" i="7"/>
  <c r="AA269" i="7"/>
  <c r="W274" i="7"/>
  <c r="S277" i="7"/>
  <c r="AA279" i="7"/>
  <c r="W282" i="7"/>
  <c r="Q285" i="7"/>
  <c r="Z286" i="7"/>
  <c r="W288" i="7"/>
  <c r="U290" i="7"/>
  <c r="R292" i="7"/>
  <c r="V293" i="7"/>
  <c r="Z294" i="7"/>
  <c r="R296" i="7"/>
  <c r="V297" i="7"/>
  <c r="Z298" i="7"/>
  <c r="R300" i="7"/>
  <c r="V301" i="7"/>
  <c r="Z302" i="7"/>
  <c r="R304" i="7"/>
  <c r="V305" i="7"/>
  <c r="Z306" i="7"/>
  <c r="R308" i="7"/>
  <c r="V309" i="7"/>
  <c r="Z310" i="7"/>
  <c r="R312" i="7"/>
  <c r="V313" i="7"/>
  <c r="Z314" i="7"/>
  <c r="R316" i="7"/>
  <c r="V317" i="7"/>
  <c r="Z318" i="7"/>
  <c r="AA319" i="7"/>
  <c r="Z320" i="7"/>
  <c r="Y321" i="7"/>
  <c r="U322" i="7"/>
  <c r="Q323" i="7"/>
  <c r="Y323" i="7"/>
  <c r="U324" i="7"/>
  <c r="Q325" i="7"/>
  <c r="Y325" i="7"/>
  <c r="U326" i="7"/>
  <c r="Q327" i="7"/>
  <c r="Y327" i="7"/>
  <c r="U328" i="7"/>
  <c r="Q329" i="7"/>
  <c r="Y329" i="7"/>
  <c r="U330" i="7"/>
  <c r="Q331" i="7"/>
  <c r="Y331" i="7"/>
  <c r="U332" i="7"/>
  <c r="Q333" i="7"/>
  <c r="Y333" i="7"/>
  <c r="U334" i="7"/>
  <c r="Q335" i="7"/>
  <c r="Y335" i="7"/>
  <c r="U336" i="7"/>
  <c r="Q337" i="7"/>
  <c r="Y337" i="7"/>
  <c r="U338" i="7"/>
  <c r="Q339" i="7"/>
  <c r="Y339" i="7"/>
  <c r="U340" i="7"/>
  <c r="Q341" i="7"/>
  <c r="Y341" i="7"/>
  <c r="U342" i="7"/>
  <c r="Q343" i="7"/>
  <c r="Y343" i="7"/>
  <c r="U344" i="7"/>
  <c r="Q345" i="7"/>
  <c r="Y345" i="7"/>
  <c r="U346" i="7"/>
  <c r="Q347" i="7"/>
  <c r="Y347" i="7"/>
  <c r="U348" i="7"/>
  <c r="Q349" i="7"/>
  <c r="Y349" i="7"/>
  <c r="U350" i="7"/>
  <c r="Q351" i="7"/>
  <c r="Y351" i="7"/>
  <c r="U352" i="7"/>
  <c r="Q353" i="7"/>
  <c r="Y353" i="7"/>
  <c r="U354" i="7"/>
  <c r="Q355" i="7"/>
  <c r="Y355" i="7"/>
  <c r="U356" i="7"/>
  <c r="Q357" i="7"/>
  <c r="Y357" i="7"/>
  <c r="U358" i="7"/>
  <c r="Q359" i="7"/>
  <c r="Y359" i="7"/>
  <c r="U360" i="7"/>
  <c r="Q361" i="7"/>
  <c r="Y361" i="7"/>
  <c r="U362" i="7"/>
  <c r="Q363" i="7"/>
  <c r="Y363" i="7"/>
  <c r="U364" i="7"/>
  <c r="Q365" i="7"/>
  <c r="Y365" i="7"/>
  <c r="U366" i="7"/>
  <c r="Q367" i="7"/>
  <c r="Y367" i="7"/>
  <c r="U368" i="7"/>
  <c r="Q369" i="7"/>
  <c r="Y369" i="7"/>
  <c r="U370" i="7"/>
  <c r="Q371" i="7"/>
  <c r="Y371" i="7"/>
  <c r="U372" i="7"/>
  <c r="Q373" i="7"/>
  <c r="Y373" i="7"/>
  <c r="U374" i="7"/>
  <c r="Q375" i="7"/>
  <c r="Y375" i="7"/>
  <c r="U376" i="7"/>
  <c r="Q377" i="7"/>
  <c r="Y377" i="7"/>
  <c r="U378" i="7"/>
  <c r="Q379" i="7"/>
  <c r="Y379" i="7"/>
  <c r="U380" i="7"/>
  <c r="Q381" i="7"/>
  <c r="Y381" i="7"/>
  <c r="U382" i="7"/>
  <c r="Q383" i="7"/>
  <c r="Y383" i="7"/>
  <c r="U384" i="7"/>
  <c r="Q385" i="7"/>
  <c r="Y385" i="7"/>
  <c r="U386" i="7"/>
  <c r="Q387" i="7"/>
  <c r="Y387" i="7"/>
  <c r="U388" i="7"/>
  <c r="Q389" i="7"/>
  <c r="Y389" i="7"/>
  <c r="U390" i="7"/>
  <c r="Q391" i="7"/>
  <c r="Y391" i="7"/>
  <c r="U392" i="7"/>
  <c r="Q393" i="7"/>
  <c r="Y393" i="7"/>
  <c r="U394" i="7"/>
  <c r="Q395" i="7"/>
  <c r="Y395" i="7"/>
  <c r="U396" i="7"/>
  <c r="Q397" i="7"/>
  <c r="Y397" i="7"/>
  <c r="U398" i="7"/>
  <c r="Q399" i="7"/>
  <c r="R142" i="7"/>
  <c r="Z184" i="7"/>
  <c r="R216" i="7"/>
  <c r="Y227" i="7"/>
  <c r="S233" i="7"/>
  <c r="W238" i="7"/>
  <c r="AA243" i="7"/>
  <c r="S249" i="7"/>
  <c r="W254" i="7"/>
  <c r="AA259" i="7"/>
  <c r="S265" i="7"/>
  <c r="W270" i="7"/>
  <c r="Z274" i="7"/>
  <c r="V277" i="7"/>
  <c r="R280" i="7"/>
  <c r="Z282" i="7"/>
  <c r="S285" i="7"/>
  <c r="Q287" i="7"/>
  <c r="Z288" i="7"/>
  <c r="W290" i="7"/>
  <c r="U292" i="7"/>
  <c r="Y293" i="7"/>
  <c r="Q295" i="7"/>
  <c r="U296" i="7"/>
  <c r="Y297" i="7"/>
  <c r="Q299" i="7"/>
  <c r="U300" i="7"/>
  <c r="Y301" i="7"/>
  <c r="Q303" i="7"/>
  <c r="U304" i="7"/>
  <c r="Y305" i="7"/>
  <c r="Q307" i="7"/>
  <c r="U308" i="7"/>
  <c r="Y309" i="7"/>
  <c r="Q311" i="7"/>
  <c r="U312" i="7"/>
  <c r="Y313" i="7"/>
  <c r="Q315" i="7"/>
  <c r="U316" i="7"/>
  <c r="Y317" i="7"/>
  <c r="Q319" i="7"/>
  <c r="Q320" i="7"/>
  <c r="AB320" i="7"/>
  <c r="Z321" i="7"/>
  <c r="V322" i="7"/>
  <c r="R323" i="7"/>
  <c r="Z323" i="7"/>
  <c r="V324" i="7"/>
  <c r="R325" i="7"/>
  <c r="Z325" i="7"/>
  <c r="V326" i="7"/>
  <c r="R327" i="7"/>
  <c r="Z327" i="7"/>
  <c r="V328" i="7"/>
  <c r="R329" i="7"/>
  <c r="Z329" i="7"/>
  <c r="V330" i="7"/>
  <c r="R331" i="7"/>
  <c r="Z331" i="7"/>
  <c r="V332" i="7"/>
  <c r="R333" i="7"/>
  <c r="Z333" i="7"/>
  <c r="V334" i="7"/>
  <c r="R335" i="7"/>
  <c r="Z335" i="7"/>
  <c r="V336" i="7"/>
  <c r="R337" i="7"/>
  <c r="Z337" i="7"/>
  <c r="V338" i="7"/>
  <c r="R339" i="7"/>
  <c r="Z339" i="7"/>
  <c r="V340" i="7"/>
  <c r="R341" i="7"/>
  <c r="Z341" i="7"/>
  <c r="V342" i="7"/>
  <c r="R343" i="7"/>
  <c r="Z343" i="7"/>
  <c r="V344" i="7"/>
  <c r="R345" i="7"/>
  <c r="Z345" i="7"/>
  <c r="V346" i="7"/>
  <c r="R347" i="7"/>
  <c r="Z347" i="7"/>
  <c r="V348" i="7"/>
  <c r="R349" i="7"/>
  <c r="Z349" i="7"/>
  <c r="V350" i="7"/>
  <c r="R351" i="7"/>
  <c r="Z351" i="7"/>
  <c r="V352" i="7"/>
  <c r="R353" i="7"/>
  <c r="Z353" i="7"/>
  <c r="V354" i="7"/>
  <c r="R355" i="7"/>
  <c r="Z355" i="7"/>
  <c r="V356" i="7"/>
  <c r="R357" i="7"/>
  <c r="Z357" i="7"/>
  <c r="V358" i="7"/>
  <c r="R359" i="7"/>
  <c r="Z359" i="7"/>
  <c r="V360" i="7"/>
  <c r="R361" i="7"/>
  <c r="Z361" i="7"/>
  <c r="V362" i="7"/>
  <c r="R363" i="7"/>
  <c r="Z363" i="7"/>
  <c r="V364" i="7"/>
  <c r="R365" i="7"/>
  <c r="Z365" i="7"/>
  <c r="V366" i="7"/>
  <c r="R367" i="7"/>
  <c r="Z367" i="7"/>
  <c r="V368" i="7"/>
  <c r="R369" i="7"/>
  <c r="Z369" i="7"/>
  <c r="V370" i="7"/>
  <c r="R371" i="7"/>
  <c r="Z371" i="7"/>
  <c r="V372" i="7"/>
  <c r="R373" i="7"/>
  <c r="Z373" i="7"/>
  <c r="V374" i="7"/>
  <c r="R375" i="7"/>
  <c r="Z375" i="7"/>
  <c r="V376" i="7"/>
  <c r="R377" i="7"/>
  <c r="Z377" i="7"/>
  <c r="V378" i="7"/>
  <c r="R379" i="7"/>
  <c r="Z379" i="7"/>
  <c r="V380" i="7"/>
  <c r="R381" i="7"/>
  <c r="Z381" i="7"/>
  <c r="V382" i="7"/>
  <c r="R383" i="7"/>
  <c r="Z383" i="7"/>
  <c r="V384" i="7"/>
  <c r="R385" i="7"/>
  <c r="Z385" i="7"/>
  <c r="V386" i="7"/>
  <c r="R387" i="7"/>
  <c r="Z387" i="7"/>
  <c r="V388" i="7"/>
  <c r="R389" i="7"/>
  <c r="Z389" i="7"/>
  <c r="V390" i="7"/>
  <c r="R391" i="7"/>
  <c r="Z391" i="7"/>
  <c r="V392" i="7"/>
  <c r="R393" i="7"/>
  <c r="Z393" i="7"/>
  <c r="V394" i="7"/>
  <c r="R395" i="7"/>
  <c r="Z395" i="7"/>
  <c r="V396" i="7"/>
  <c r="R397" i="7"/>
  <c r="Z397" i="7"/>
  <c r="V398" i="7"/>
  <c r="R399" i="7"/>
  <c r="V147" i="7"/>
  <c r="R190" i="7"/>
  <c r="Z218" i="7"/>
  <c r="V228" i="7"/>
  <c r="AA233" i="7"/>
  <c r="S239" i="7"/>
  <c r="W244" i="7"/>
  <c r="AA249" i="7"/>
  <c r="S255" i="7"/>
  <c r="W260" i="7"/>
  <c r="AA265" i="7"/>
  <c r="S271" i="7"/>
  <c r="S275" i="7"/>
  <c r="AA277" i="7"/>
  <c r="W280" i="7"/>
  <c r="S283" i="7"/>
  <c r="V285" i="7"/>
  <c r="S287" i="7"/>
  <c r="Q289" i="7"/>
  <c r="Z290" i="7"/>
  <c r="V292" i="7"/>
  <c r="Z293" i="7"/>
  <c r="R295" i="7"/>
  <c r="V296" i="7"/>
  <c r="Z297" i="7"/>
  <c r="R299" i="7"/>
  <c r="V300" i="7"/>
  <c r="Z301" i="7"/>
  <c r="R303" i="7"/>
  <c r="V304" i="7"/>
  <c r="Z305" i="7"/>
  <c r="R307" i="7"/>
  <c r="V308" i="7"/>
  <c r="Z309" i="7"/>
  <c r="R311" i="7"/>
  <c r="V312" i="7"/>
  <c r="Z313" i="7"/>
  <c r="R315" i="7"/>
  <c r="V316" i="7"/>
  <c r="Z317" i="7"/>
  <c r="R319" i="7"/>
  <c r="R320" i="7"/>
  <c r="Q321" i="7"/>
  <c r="AA321" i="7"/>
  <c r="W322" i="7"/>
  <c r="S323" i="7"/>
  <c r="AA323" i="7"/>
  <c r="W324" i="7"/>
  <c r="S325" i="7"/>
  <c r="AA325" i="7"/>
  <c r="W326" i="7"/>
  <c r="S327" i="7"/>
  <c r="AA327" i="7"/>
  <c r="W328" i="7"/>
  <c r="S329" i="7"/>
  <c r="AA329" i="7"/>
  <c r="W330" i="7"/>
  <c r="S331" i="7"/>
  <c r="AA331" i="7"/>
  <c r="W332" i="7"/>
  <c r="S333" i="7"/>
  <c r="AA333" i="7"/>
  <c r="W334" i="7"/>
  <c r="S335" i="7"/>
  <c r="AA335" i="7"/>
  <c r="W336" i="7"/>
  <c r="S337" i="7"/>
  <c r="AA337" i="7"/>
  <c r="W338" i="7"/>
  <c r="S339" i="7"/>
  <c r="AA339" i="7"/>
  <c r="W340" i="7"/>
  <c r="S341" i="7"/>
  <c r="AA341" i="7"/>
  <c r="W342" i="7"/>
  <c r="S343" i="7"/>
  <c r="AA343" i="7"/>
  <c r="W344" i="7"/>
  <c r="S345" i="7"/>
  <c r="AA345" i="7"/>
  <c r="W346" i="7"/>
  <c r="S347" i="7"/>
  <c r="AA347" i="7"/>
  <c r="W348" i="7"/>
  <c r="S349" i="7"/>
  <c r="AA349" i="7"/>
  <c r="W350" i="7"/>
  <c r="S351" i="7"/>
  <c r="AA351" i="7"/>
  <c r="W352" i="7"/>
  <c r="S353" i="7"/>
  <c r="AA353" i="7"/>
  <c r="W354" i="7"/>
  <c r="S355" i="7"/>
  <c r="AA355" i="7"/>
  <c r="W356" i="7"/>
  <c r="S357" i="7"/>
  <c r="AA357" i="7"/>
  <c r="W358" i="7"/>
  <c r="S359" i="7"/>
  <c r="AA359" i="7"/>
  <c r="W360" i="7"/>
  <c r="S361" i="7"/>
  <c r="AA361" i="7"/>
  <c r="W362" i="7"/>
  <c r="S363" i="7"/>
  <c r="AA363" i="7"/>
  <c r="W364" i="7"/>
  <c r="S365" i="7"/>
  <c r="AA365" i="7"/>
  <c r="W366" i="7"/>
  <c r="S367" i="7"/>
  <c r="AA367" i="7"/>
  <c r="W368" i="7"/>
  <c r="S369" i="7"/>
  <c r="AA369" i="7"/>
  <c r="W370" i="7"/>
  <c r="S371" i="7"/>
  <c r="AA371" i="7"/>
  <c r="W372" i="7"/>
  <c r="S373" i="7"/>
  <c r="AA373" i="7"/>
  <c r="W374" i="7"/>
  <c r="S375" i="7"/>
  <c r="AA375" i="7"/>
  <c r="W376" i="7"/>
  <c r="S377" i="7"/>
  <c r="AA377" i="7"/>
  <c r="W378" i="7"/>
  <c r="S379" i="7"/>
  <c r="AA379" i="7"/>
  <c r="W380" i="7"/>
  <c r="S381" i="7"/>
  <c r="AA381" i="7"/>
  <c r="W382" i="7"/>
  <c r="S383" i="7"/>
  <c r="AA383" i="7"/>
  <c r="W384" i="7"/>
  <c r="S385" i="7"/>
  <c r="AA385" i="7"/>
  <c r="W386" i="7"/>
  <c r="S387" i="7"/>
  <c r="AA387" i="7"/>
  <c r="W388" i="7"/>
  <c r="S389" i="7"/>
  <c r="AA389" i="7"/>
  <c r="W390" i="7"/>
  <c r="S391" i="7"/>
  <c r="AA391" i="7"/>
  <c r="W392" i="7"/>
  <c r="S393" i="7"/>
  <c r="AA393" i="7"/>
  <c r="W394" i="7"/>
  <c r="S395" i="7"/>
  <c r="AA395" i="7"/>
  <c r="W396" i="7"/>
  <c r="S397" i="7"/>
  <c r="AA397" i="7"/>
  <c r="W398" i="7"/>
  <c r="Z152" i="7"/>
  <c r="W234" i="7"/>
  <c r="AA255" i="7"/>
  <c r="V275" i="7"/>
  <c r="Y285" i="7"/>
  <c r="W292" i="7"/>
  <c r="AA297" i="7"/>
  <c r="S303" i="7"/>
  <c r="W308" i="7"/>
  <c r="AA313" i="7"/>
  <c r="S319" i="7"/>
  <c r="X322" i="7"/>
  <c r="T325" i="7"/>
  <c r="AB327" i="7"/>
  <c r="X330" i="7"/>
  <c r="T333" i="7"/>
  <c r="AB335" i="7"/>
  <c r="X338" i="7"/>
  <c r="T341" i="7"/>
  <c r="AB343" i="7"/>
  <c r="X346" i="7"/>
  <c r="T349" i="7"/>
  <c r="AB351" i="7"/>
  <c r="X354" i="7"/>
  <c r="T357" i="7"/>
  <c r="AB359" i="7"/>
  <c r="X362" i="7"/>
  <c r="T365" i="7"/>
  <c r="AB367" i="7"/>
  <c r="X370" i="7"/>
  <c r="T373" i="7"/>
  <c r="AB375" i="7"/>
  <c r="X378" i="7"/>
  <c r="T381" i="7"/>
  <c r="AB383" i="7"/>
  <c r="X386" i="7"/>
  <c r="T389" i="7"/>
  <c r="AB391" i="7"/>
  <c r="X394" i="7"/>
  <c r="T397" i="7"/>
  <c r="AA398" i="7"/>
  <c r="AB399" i="7"/>
  <c r="AA400" i="7"/>
  <c r="Z401" i="7"/>
  <c r="X402" i="7"/>
  <c r="W403" i="7"/>
  <c r="V404" i="7"/>
  <c r="T405" i="7"/>
  <c r="S406" i="7"/>
  <c r="AA406" i="7"/>
  <c r="W407" i="7"/>
  <c r="S408" i="7"/>
  <c r="AA408" i="7"/>
  <c r="W409" i="7"/>
  <c r="S410" i="7"/>
  <c r="AA410" i="7"/>
  <c r="W411" i="7"/>
  <c r="S412" i="7"/>
  <c r="AA412" i="7"/>
  <c r="W413" i="7"/>
  <c r="S414" i="7"/>
  <c r="AA414" i="7"/>
  <c r="W415" i="7"/>
  <c r="S416" i="7"/>
  <c r="AA416" i="7"/>
  <c r="W417" i="7"/>
  <c r="S418" i="7"/>
  <c r="AA418" i="7"/>
  <c r="W419" i="7"/>
  <c r="S420" i="7"/>
  <c r="AA420" i="7"/>
  <c r="W421" i="7"/>
  <c r="S422" i="7"/>
  <c r="AA422" i="7"/>
  <c r="W423" i="7"/>
  <c r="S424" i="7"/>
  <c r="AA424" i="7"/>
  <c r="W425" i="7"/>
  <c r="S426" i="7"/>
  <c r="AA426" i="7"/>
  <c r="W427" i="7"/>
  <c r="S428" i="7"/>
  <c r="AA428" i="7"/>
  <c r="W429" i="7"/>
  <c r="S430" i="7"/>
  <c r="AA430" i="7"/>
  <c r="W431" i="7"/>
  <c r="S432" i="7"/>
  <c r="AA432" i="7"/>
  <c r="W433" i="7"/>
  <c r="S434" i="7"/>
  <c r="AA434" i="7"/>
  <c r="W435" i="7"/>
  <c r="S436" i="7"/>
  <c r="AA436" i="7"/>
  <c r="W437" i="7"/>
  <c r="S438" i="7"/>
  <c r="AA438" i="7"/>
  <c r="W439" i="7"/>
  <c r="S440" i="7"/>
  <c r="AA440" i="7"/>
  <c r="W441" i="7"/>
  <c r="S442" i="7"/>
  <c r="AA442" i="7"/>
  <c r="W443" i="7"/>
  <c r="S444" i="7"/>
  <c r="AA444" i="7"/>
  <c r="W445" i="7"/>
  <c r="S446" i="7"/>
  <c r="AA446" i="7"/>
  <c r="W447" i="7"/>
  <c r="S448" i="7"/>
  <c r="AA448" i="7"/>
  <c r="W449" i="7"/>
  <c r="S450" i="7"/>
  <c r="AA450" i="7"/>
  <c r="W451" i="7"/>
  <c r="S452" i="7"/>
  <c r="AA452" i="7"/>
  <c r="W453" i="7"/>
  <c r="S454" i="7"/>
  <c r="AA454" i="7"/>
  <c r="W455" i="7"/>
  <c r="S456" i="7"/>
  <c r="AA456" i="7"/>
  <c r="W457" i="7"/>
  <c r="S458" i="7"/>
  <c r="AA458" i="7"/>
  <c r="W459" i="7"/>
  <c r="S460" i="7"/>
  <c r="AA460" i="7"/>
  <c r="W461" i="7"/>
  <c r="S462" i="7"/>
  <c r="AA462" i="7"/>
  <c r="W463" i="7"/>
  <c r="S464" i="7"/>
  <c r="AA464" i="7"/>
  <c r="W465" i="7"/>
  <c r="S466" i="7"/>
  <c r="AA466" i="7"/>
  <c r="W467" i="7"/>
  <c r="S468" i="7"/>
  <c r="AA468" i="7"/>
  <c r="W469" i="7"/>
  <c r="S470" i="7"/>
  <c r="AA470" i="7"/>
  <c r="W471" i="7"/>
  <c r="S472" i="7"/>
  <c r="AA472" i="7"/>
  <c r="W473" i="7"/>
  <c r="S474" i="7"/>
  <c r="AA474" i="7"/>
  <c r="W475" i="7"/>
  <c r="S476" i="7"/>
  <c r="AA476" i="7"/>
  <c r="W477" i="7"/>
  <c r="S478" i="7"/>
  <c r="AA478" i="7"/>
  <c r="W479" i="7"/>
  <c r="S480" i="7"/>
  <c r="AA480" i="7"/>
  <c r="W481" i="7"/>
  <c r="S482" i="7"/>
  <c r="AA482" i="7"/>
  <c r="W483" i="7"/>
  <c r="S484" i="7"/>
  <c r="AA484" i="7"/>
  <c r="W485" i="7"/>
  <c r="S486" i="7"/>
  <c r="AA486" i="7"/>
  <c r="W487" i="7"/>
  <c r="R158" i="7"/>
  <c r="S235" i="7"/>
  <c r="W256" i="7"/>
  <c r="AA275" i="7"/>
  <c r="AA285" i="7"/>
  <c r="Z292" i="7"/>
  <c r="R298" i="7"/>
  <c r="V303" i="7"/>
  <c r="Z308" i="7"/>
  <c r="R314" i="7"/>
  <c r="V319" i="7"/>
  <c r="Y322" i="7"/>
  <c r="U325" i="7"/>
  <c r="Q328" i="7"/>
  <c r="Y330" i="7"/>
  <c r="U333" i="7"/>
  <c r="Q336" i="7"/>
  <c r="Y338" i="7"/>
  <c r="U341" i="7"/>
  <c r="Q344" i="7"/>
  <c r="Y346" i="7"/>
  <c r="U349" i="7"/>
  <c r="Q352" i="7"/>
  <c r="Y354" i="7"/>
  <c r="U357" i="7"/>
  <c r="Q360" i="7"/>
  <c r="Y362" i="7"/>
  <c r="U365" i="7"/>
  <c r="Q368" i="7"/>
  <c r="Y370" i="7"/>
  <c r="U373" i="7"/>
  <c r="Q376" i="7"/>
  <c r="Y378" i="7"/>
  <c r="U381" i="7"/>
  <c r="Q384" i="7"/>
  <c r="Y386" i="7"/>
  <c r="U389" i="7"/>
  <c r="Q392" i="7"/>
  <c r="Y394" i="7"/>
  <c r="U397" i="7"/>
  <c r="S399" i="7"/>
  <c r="Q400" i="7"/>
  <c r="Q401" i="7"/>
  <c r="AA401" i="7"/>
  <c r="Y402" i="7"/>
  <c r="Y403" i="7"/>
  <c r="W404" i="7"/>
  <c r="U405" i="7"/>
  <c r="T406" i="7"/>
  <c r="AB406" i="7"/>
  <c r="X407" i="7"/>
  <c r="T408" i="7"/>
  <c r="AB408" i="7"/>
  <c r="X409" i="7"/>
  <c r="T410" i="7"/>
  <c r="AB410" i="7"/>
  <c r="X411" i="7"/>
  <c r="T412" i="7"/>
  <c r="AB412" i="7"/>
  <c r="X413" i="7"/>
  <c r="T414" i="7"/>
  <c r="AB414" i="7"/>
  <c r="X415" i="7"/>
  <c r="T416" i="7"/>
  <c r="AB416" i="7"/>
  <c r="X417" i="7"/>
  <c r="T418" i="7"/>
  <c r="AB418" i="7"/>
  <c r="X419" i="7"/>
  <c r="T420" i="7"/>
  <c r="AB420" i="7"/>
  <c r="X421" i="7"/>
  <c r="T422" i="7"/>
  <c r="AB422" i="7"/>
  <c r="X423" i="7"/>
  <c r="T424" i="7"/>
  <c r="AB424" i="7"/>
  <c r="X425" i="7"/>
  <c r="T426" i="7"/>
  <c r="AB426" i="7"/>
  <c r="X427" i="7"/>
  <c r="T428" i="7"/>
  <c r="AB428" i="7"/>
  <c r="X429" i="7"/>
  <c r="T430" i="7"/>
  <c r="AB430" i="7"/>
  <c r="X431" i="7"/>
  <c r="T432" i="7"/>
  <c r="AB432" i="7"/>
  <c r="X433" i="7"/>
  <c r="T434" i="7"/>
  <c r="AB434" i="7"/>
  <c r="X435" i="7"/>
  <c r="T436" i="7"/>
  <c r="AB436" i="7"/>
  <c r="X437" i="7"/>
  <c r="T438" i="7"/>
  <c r="AB438" i="7"/>
  <c r="X439" i="7"/>
  <c r="T440" i="7"/>
  <c r="AB440" i="7"/>
  <c r="X441" i="7"/>
  <c r="T442" i="7"/>
  <c r="AB442" i="7"/>
  <c r="X443" i="7"/>
  <c r="T444" i="7"/>
  <c r="AB444" i="7"/>
  <c r="X445" i="7"/>
  <c r="T446" i="7"/>
  <c r="AB446" i="7"/>
  <c r="X447" i="7"/>
  <c r="T448" i="7"/>
  <c r="AB448" i="7"/>
  <c r="X449" i="7"/>
  <c r="T450" i="7"/>
  <c r="AB450" i="7"/>
  <c r="X451" i="7"/>
  <c r="T452" i="7"/>
  <c r="AB452" i="7"/>
  <c r="X453" i="7"/>
  <c r="T454" i="7"/>
  <c r="AB454" i="7"/>
  <c r="X455" i="7"/>
  <c r="T456" i="7"/>
  <c r="AB456" i="7"/>
  <c r="X457" i="7"/>
  <c r="T458" i="7"/>
  <c r="AB458" i="7"/>
  <c r="X459" i="7"/>
  <c r="T460" i="7"/>
  <c r="AB460" i="7"/>
  <c r="X461" i="7"/>
  <c r="T462" i="7"/>
  <c r="AB462" i="7"/>
  <c r="X463" i="7"/>
  <c r="T464" i="7"/>
  <c r="AB464" i="7"/>
  <c r="X465" i="7"/>
  <c r="T466" i="7"/>
  <c r="AB466" i="7"/>
  <c r="X467" i="7"/>
  <c r="T468" i="7"/>
  <c r="AB468" i="7"/>
  <c r="X469" i="7"/>
  <c r="T470" i="7"/>
  <c r="AB470" i="7"/>
  <c r="X471" i="7"/>
  <c r="T472" i="7"/>
  <c r="AB472" i="7"/>
  <c r="X473" i="7"/>
  <c r="T474" i="7"/>
  <c r="AB474" i="7"/>
  <c r="X475" i="7"/>
  <c r="V195" i="7"/>
  <c r="AA239" i="7"/>
  <c r="S261" i="7"/>
  <c r="R278" i="7"/>
  <c r="V287" i="7"/>
  <c r="AA293" i="7"/>
  <c r="S299" i="7"/>
  <c r="W304" i="7"/>
  <c r="AA309" i="7"/>
  <c r="S315" i="7"/>
  <c r="T320" i="7"/>
  <c r="T323" i="7"/>
  <c r="AB325" i="7"/>
  <c r="X328" i="7"/>
  <c r="T331" i="7"/>
  <c r="AB333" i="7"/>
  <c r="X336" i="7"/>
  <c r="T339" i="7"/>
  <c r="AB341" i="7"/>
  <c r="X344" i="7"/>
  <c r="T347" i="7"/>
  <c r="AB349" i="7"/>
  <c r="X352" i="7"/>
  <c r="T355" i="7"/>
  <c r="AB357" i="7"/>
  <c r="X360" i="7"/>
  <c r="T363" i="7"/>
  <c r="AB365" i="7"/>
  <c r="X368" i="7"/>
  <c r="T371" i="7"/>
  <c r="AB373" i="7"/>
  <c r="X376" i="7"/>
  <c r="T379" i="7"/>
  <c r="AB381" i="7"/>
  <c r="X384" i="7"/>
  <c r="T387" i="7"/>
  <c r="AB389" i="7"/>
  <c r="X392" i="7"/>
  <c r="T395" i="7"/>
  <c r="W397" i="7"/>
  <c r="T399" i="7"/>
  <c r="S400" i="7"/>
  <c r="R401" i="7"/>
  <c r="AB401" i="7"/>
  <c r="AA402" i="7"/>
  <c r="Z403" i="7"/>
  <c r="X404" i="7"/>
  <c r="W405" i="7"/>
  <c r="U406" i="7"/>
  <c r="Q407" i="7"/>
  <c r="Y407" i="7"/>
  <c r="U408" i="7"/>
  <c r="Q409" i="7"/>
  <c r="Y409" i="7"/>
  <c r="U410" i="7"/>
  <c r="Q411" i="7"/>
  <c r="Y411" i="7"/>
  <c r="U412" i="7"/>
  <c r="Q413" i="7"/>
  <c r="Y413" i="7"/>
  <c r="U414" i="7"/>
  <c r="Q415" i="7"/>
  <c r="Y415" i="7"/>
  <c r="U416" i="7"/>
  <c r="Q417" i="7"/>
  <c r="Y417" i="7"/>
  <c r="U418" i="7"/>
  <c r="Q419" i="7"/>
  <c r="Y419" i="7"/>
  <c r="U420" i="7"/>
  <c r="Q421" i="7"/>
  <c r="Y421" i="7"/>
  <c r="U422" i="7"/>
  <c r="Q423" i="7"/>
  <c r="Y423" i="7"/>
  <c r="U424" i="7"/>
  <c r="Q425" i="7"/>
  <c r="Y425" i="7"/>
  <c r="U426" i="7"/>
  <c r="Q427" i="7"/>
  <c r="Y427" i="7"/>
  <c r="U428" i="7"/>
  <c r="Q429" i="7"/>
  <c r="Y429" i="7"/>
  <c r="U430" i="7"/>
  <c r="Q431" i="7"/>
  <c r="Y431" i="7"/>
  <c r="U432" i="7"/>
  <c r="Q433" i="7"/>
  <c r="Y433" i="7"/>
  <c r="U434" i="7"/>
  <c r="Q435" i="7"/>
  <c r="Y435" i="7"/>
  <c r="U436" i="7"/>
  <c r="Q437" i="7"/>
  <c r="Y437" i="7"/>
  <c r="U438" i="7"/>
  <c r="Q439" i="7"/>
  <c r="Y439" i="7"/>
  <c r="U440" i="7"/>
  <c r="Q441" i="7"/>
  <c r="Y441" i="7"/>
  <c r="U442" i="7"/>
  <c r="Q443" i="7"/>
  <c r="Y443" i="7"/>
  <c r="U444" i="7"/>
  <c r="Q445" i="7"/>
  <c r="Y445" i="7"/>
  <c r="U446" i="7"/>
  <c r="Q447" i="7"/>
  <c r="Y447" i="7"/>
  <c r="U448" i="7"/>
  <c r="Q449" i="7"/>
  <c r="Y449" i="7"/>
  <c r="U450" i="7"/>
  <c r="Q451" i="7"/>
  <c r="Y451" i="7"/>
  <c r="U452" i="7"/>
  <c r="Q453" i="7"/>
  <c r="Y453" i="7"/>
  <c r="U454" i="7"/>
  <c r="Q455" i="7"/>
  <c r="Y455" i="7"/>
  <c r="U456" i="7"/>
  <c r="Q457" i="7"/>
  <c r="Y457" i="7"/>
  <c r="U458" i="7"/>
  <c r="Q459" i="7"/>
  <c r="Y459" i="7"/>
  <c r="U460" i="7"/>
  <c r="Q461" i="7"/>
  <c r="Y461" i="7"/>
  <c r="U462" i="7"/>
  <c r="Q463" i="7"/>
  <c r="Y463" i="7"/>
  <c r="U464" i="7"/>
  <c r="Q465" i="7"/>
  <c r="Y465" i="7"/>
  <c r="U466" i="7"/>
  <c r="Q467" i="7"/>
  <c r="Y467" i="7"/>
  <c r="U468" i="7"/>
  <c r="Q469" i="7"/>
  <c r="Y469" i="7"/>
  <c r="U470" i="7"/>
  <c r="Q471" i="7"/>
  <c r="Y471" i="7"/>
  <c r="U472" i="7"/>
  <c r="Q473" i="7"/>
  <c r="Y473" i="7"/>
  <c r="U474" i="7"/>
  <c r="Q475" i="7"/>
  <c r="Y475" i="7"/>
  <c r="U476" i="7"/>
  <c r="Q477" i="7"/>
  <c r="Y477" i="7"/>
  <c r="U478" i="7"/>
  <c r="Q479" i="7"/>
  <c r="Y479" i="7"/>
  <c r="U480" i="7"/>
  <c r="Q481" i="7"/>
  <c r="Y481" i="7"/>
  <c r="U482" i="7"/>
  <c r="Q483" i="7"/>
  <c r="Y483" i="7"/>
  <c r="U484" i="7"/>
  <c r="Q485" i="7"/>
  <c r="Y485" i="7"/>
  <c r="U486" i="7"/>
  <c r="Q487" i="7"/>
  <c r="Y487" i="7"/>
  <c r="Z200" i="7"/>
  <c r="W240" i="7"/>
  <c r="AA261" i="7"/>
  <c r="W278" i="7"/>
  <c r="Y287" i="7"/>
  <c r="R294" i="7"/>
  <c r="V299" i="7"/>
  <c r="Z304" i="7"/>
  <c r="R310" i="7"/>
  <c r="V315" i="7"/>
  <c r="U320" i="7"/>
  <c r="U323" i="7"/>
  <c r="Q326" i="7"/>
  <c r="Y328" i="7"/>
  <c r="U331" i="7"/>
  <c r="Q334" i="7"/>
  <c r="Y336" i="7"/>
  <c r="U339" i="7"/>
  <c r="Q342" i="7"/>
  <c r="Y344" i="7"/>
  <c r="U347" i="7"/>
  <c r="Q350" i="7"/>
  <c r="Y352" i="7"/>
  <c r="U355" i="7"/>
  <c r="Q358" i="7"/>
  <c r="Y360" i="7"/>
  <c r="U363" i="7"/>
  <c r="Q366" i="7"/>
  <c r="Y368" i="7"/>
  <c r="U371" i="7"/>
  <c r="Q374" i="7"/>
  <c r="Y376" i="7"/>
  <c r="U379" i="7"/>
  <c r="Q382" i="7"/>
  <c r="Y384" i="7"/>
  <c r="U387" i="7"/>
  <c r="Q390" i="7"/>
  <c r="Y392" i="7"/>
  <c r="U395" i="7"/>
  <c r="AB397" i="7"/>
  <c r="U399" i="7"/>
  <c r="U400" i="7"/>
  <c r="S401" i="7"/>
  <c r="Q402" i="7"/>
  <c r="Q403" i="7"/>
  <c r="AA403" i="7"/>
  <c r="Y404" i="7"/>
  <c r="Y405" i="7"/>
  <c r="V406" i="7"/>
  <c r="R407" i="7"/>
  <c r="Z407" i="7"/>
  <c r="V408" i="7"/>
  <c r="R409" i="7"/>
  <c r="Z409" i="7"/>
  <c r="V410" i="7"/>
  <c r="R411" i="7"/>
  <c r="Z411" i="7"/>
  <c r="V412" i="7"/>
  <c r="R413" i="7"/>
  <c r="Z413" i="7"/>
  <c r="V414" i="7"/>
  <c r="R415" i="7"/>
  <c r="Z415" i="7"/>
  <c r="V416" i="7"/>
  <c r="R417" i="7"/>
  <c r="Z417" i="7"/>
  <c r="V418" i="7"/>
  <c r="R419" i="7"/>
  <c r="Z419" i="7"/>
  <c r="V420" i="7"/>
  <c r="R421" i="7"/>
  <c r="Z421" i="7"/>
  <c r="V422" i="7"/>
  <c r="R423" i="7"/>
  <c r="Z423" i="7"/>
  <c r="V424" i="7"/>
  <c r="R425" i="7"/>
  <c r="Z425" i="7"/>
  <c r="V426" i="7"/>
  <c r="R427" i="7"/>
  <c r="Z427" i="7"/>
  <c r="V428" i="7"/>
  <c r="Z220" i="7"/>
  <c r="S245" i="7"/>
  <c r="W266" i="7"/>
  <c r="Z280" i="7"/>
  <c r="S289" i="7"/>
  <c r="S295" i="7"/>
  <c r="W300" i="7"/>
  <c r="AA305" i="7"/>
  <c r="S311" i="7"/>
  <c r="W316" i="7"/>
  <c r="R321" i="7"/>
  <c r="AB323" i="7"/>
  <c r="X326" i="7"/>
  <c r="T329" i="7"/>
  <c r="AB331" i="7"/>
  <c r="X334" i="7"/>
  <c r="T337" i="7"/>
  <c r="AB339" i="7"/>
  <c r="X342" i="7"/>
  <c r="T345" i="7"/>
  <c r="AB347" i="7"/>
  <c r="X350" i="7"/>
  <c r="T353" i="7"/>
  <c r="AB355" i="7"/>
  <c r="X358" i="7"/>
  <c r="T361" i="7"/>
  <c r="AB363" i="7"/>
  <c r="X366" i="7"/>
  <c r="T369" i="7"/>
  <c r="AB371" i="7"/>
  <c r="X374" i="7"/>
  <c r="T377" i="7"/>
  <c r="AB379" i="7"/>
  <c r="X382" i="7"/>
  <c r="T385" i="7"/>
  <c r="AB387" i="7"/>
  <c r="X390" i="7"/>
  <c r="T393" i="7"/>
  <c r="AB395" i="7"/>
  <c r="Q398" i="7"/>
  <c r="W399" i="7"/>
  <c r="V400" i="7"/>
  <c r="T401" i="7"/>
  <c r="S402" i="7"/>
  <c r="R403" i="7"/>
  <c r="AB403" i="7"/>
  <c r="AA404" i="7"/>
  <c r="Z405" i="7"/>
  <c r="W406" i="7"/>
  <c r="S407" i="7"/>
  <c r="AA407" i="7"/>
  <c r="W408" i="7"/>
  <c r="S409" i="7"/>
  <c r="AA409" i="7"/>
  <c r="W410" i="7"/>
  <c r="S411" i="7"/>
  <c r="AA411" i="7"/>
  <c r="W412" i="7"/>
  <c r="S413" i="7"/>
  <c r="AA413" i="7"/>
  <c r="W414" i="7"/>
  <c r="S415" i="7"/>
  <c r="AA415" i="7"/>
  <c r="W416" i="7"/>
  <c r="S417" i="7"/>
  <c r="AA417" i="7"/>
  <c r="W418" i="7"/>
  <c r="S419" i="7"/>
  <c r="AA419" i="7"/>
  <c r="W420" i="7"/>
  <c r="S421" i="7"/>
  <c r="AA421" i="7"/>
  <c r="W422" i="7"/>
  <c r="S423" i="7"/>
  <c r="AA423" i="7"/>
  <c r="W424" i="7"/>
  <c r="S425" i="7"/>
  <c r="AA425" i="7"/>
  <c r="W426" i="7"/>
  <c r="S427" i="7"/>
  <c r="AA427" i="7"/>
  <c r="W428" i="7"/>
  <c r="S429" i="7"/>
  <c r="AA429" i="7"/>
  <c r="W430" i="7"/>
  <c r="S431" i="7"/>
  <c r="AA431" i="7"/>
  <c r="W432" i="7"/>
  <c r="S433" i="7"/>
  <c r="AA433" i="7"/>
  <c r="W434" i="7"/>
  <c r="S435" i="7"/>
  <c r="AA435" i="7"/>
  <c r="W436" i="7"/>
  <c r="S437" i="7"/>
  <c r="AA437" i="7"/>
  <c r="W438" i="7"/>
  <c r="S439" i="7"/>
  <c r="AA439" i="7"/>
  <c r="W440" i="7"/>
  <c r="S441" i="7"/>
  <c r="AA441" i="7"/>
  <c r="W442" i="7"/>
  <c r="S443" i="7"/>
  <c r="AA443" i="7"/>
  <c r="W444" i="7"/>
  <c r="S445" i="7"/>
  <c r="AA445" i="7"/>
  <c r="W446" i="7"/>
  <c r="S447" i="7"/>
  <c r="AA447" i="7"/>
  <c r="W448" i="7"/>
  <c r="S449" i="7"/>
  <c r="AA449" i="7"/>
  <c r="W450" i="7"/>
  <c r="S451" i="7"/>
  <c r="AA451" i="7"/>
  <c r="W452" i="7"/>
  <c r="S453" i="7"/>
  <c r="AA453" i="7"/>
  <c r="W454" i="7"/>
  <c r="S455" i="7"/>
  <c r="AA455" i="7"/>
  <c r="W456" i="7"/>
  <c r="S457" i="7"/>
  <c r="AA457" i="7"/>
  <c r="W458" i="7"/>
  <c r="S459" i="7"/>
  <c r="AA459" i="7"/>
  <c r="W460" i="7"/>
  <c r="S461" i="7"/>
  <c r="AA461" i="7"/>
  <c r="W462" i="7"/>
  <c r="S463" i="7"/>
  <c r="AA463" i="7"/>
  <c r="W464" i="7"/>
  <c r="S465" i="7"/>
  <c r="AA465" i="7"/>
  <c r="W466" i="7"/>
  <c r="S467" i="7"/>
  <c r="AA467" i="7"/>
  <c r="W468" i="7"/>
  <c r="S469" i="7"/>
  <c r="AA469" i="7"/>
  <c r="W470" i="7"/>
  <c r="S471" i="7"/>
  <c r="AA471" i="7"/>
  <c r="W472" i="7"/>
  <c r="S473" i="7"/>
  <c r="AA473" i="7"/>
  <c r="W474" i="7"/>
  <c r="S475" i="7"/>
  <c r="AA475" i="7"/>
  <c r="W476" i="7"/>
  <c r="S477" i="7"/>
  <c r="AA477" i="7"/>
  <c r="W478" i="7"/>
  <c r="S479" i="7"/>
  <c r="AA479" i="7"/>
  <c r="W480" i="7"/>
  <c r="S481" i="7"/>
  <c r="AA481" i="7"/>
  <c r="W482" i="7"/>
  <c r="S483" i="7"/>
  <c r="AA483" i="7"/>
  <c r="W484" i="7"/>
  <c r="S485" i="7"/>
  <c r="AA485" i="7"/>
  <c r="W486" i="7"/>
  <c r="S487" i="7"/>
  <c r="AA487" i="7"/>
  <c r="S222" i="7"/>
  <c r="AA245" i="7"/>
  <c r="S267" i="7"/>
  <c r="S281" i="7"/>
  <c r="V289" i="7"/>
  <c r="V295" i="7"/>
  <c r="Z300" i="7"/>
  <c r="R306" i="7"/>
  <c r="V311" i="7"/>
  <c r="Z316" i="7"/>
  <c r="S321" i="7"/>
  <c r="Q324" i="7"/>
  <c r="Y326" i="7"/>
  <c r="U329" i="7"/>
  <c r="Q332" i="7"/>
  <c r="Y334" i="7"/>
  <c r="U337" i="7"/>
  <c r="Q340" i="7"/>
  <c r="Y342" i="7"/>
  <c r="U345" i="7"/>
  <c r="Q348" i="7"/>
  <c r="Y350" i="7"/>
  <c r="U353" i="7"/>
  <c r="Q356" i="7"/>
  <c r="Y358" i="7"/>
  <c r="U361" i="7"/>
  <c r="Q364" i="7"/>
  <c r="Y366" i="7"/>
  <c r="U369" i="7"/>
  <c r="Q372" i="7"/>
  <c r="Y374" i="7"/>
  <c r="U377" i="7"/>
  <c r="Q380" i="7"/>
  <c r="Y382" i="7"/>
  <c r="U385" i="7"/>
  <c r="Q388" i="7"/>
  <c r="Y390" i="7"/>
  <c r="U393" i="7"/>
  <c r="Q396" i="7"/>
  <c r="S398" i="7"/>
  <c r="Y399" i="7"/>
  <c r="W400" i="7"/>
  <c r="U401" i="7"/>
  <c r="U402" i="7"/>
  <c r="S403" i="7"/>
  <c r="Q404" i="7"/>
  <c r="Q405" i="7"/>
  <c r="AA405" i="7"/>
  <c r="X406" i="7"/>
  <c r="T407" i="7"/>
  <c r="AB407" i="7"/>
  <c r="X408" i="7"/>
  <c r="T409" i="7"/>
  <c r="AB409" i="7"/>
  <c r="X410" i="7"/>
  <c r="T411" i="7"/>
  <c r="AB411" i="7"/>
  <c r="X412" i="7"/>
  <c r="T413" i="7"/>
  <c r="AB413" i="7"/>
  <c r="X414" i="7"/>
  <c r="T415" i="7"/>
  <c r="AB415" i="7"/>
  <c r="X416" i="7"/>
  <c r="T417" i="7"/>
  <c r="AB417" i="7"/>
  <c r="X418" i="7"/>
  <c r="T419" i="7"/>
  <c r="AB419" i="7"/>
  <c r="X420" i="7"/>
  <c r="T421" i="7"/>
  <c r="AB421" i="7"/>
  <c r="X422" i="7"/>
  <c r="T423" i="7"/>
  <c r="AB423" i="7"/>
  <c r="X424" i="7"/>
  <c r="T425" i="7"/>
  <c r="AB425" i="7"/>
  <c r="X426" i="7"/>
  <c r="T427" i="7"/>
  <c r="AB427" i="7"/>
  <c r="X428" i="7"/>
  <c r="T429" i="7"/>
  <c r="AB429" i="7"/>
  <c r="X430" i="7"/>
  <c r="T431" i="7"/>
  <c r="AB431" i="7"/>
  <c r="X432" i="7"/>
  <c r="T433" i="7"/>
  <c r="AB433" i="7"/>
  <c r="X434" i="7"/>
  <c r="T435" i="7"/>
  <c r="AB435" i="7"/>
  <c r="X436" i="7"/>
  <c r="T437" i="7"/>
  <c r="AB437" i="7"/>
  <c r="X438" i="7"/>
  <c r="T439" i="7"/>
  <c r="AB439" i="7"/>
  <c r="X440" i="7"/>
  <c r="T441" i="7"/>
  <c r="AB441" i="7"/>
  <c r="X442" i="7"/>
  <c r="T443" i="7"/>
  <c r="AB443" i="7"/>
  <c r="X444" i="7"/>
  <c r="T445" i="7"/>
  <c r="AB445" i="7"/>
  <c r="X446" i="7"/>
  <c r="T447" i="7"/>
  <c r="AB447" i="7"/>
  <c r="X448" i="7"/>
  <c r="T449" i="7"/>
  <c r="AB449" i="7"/>
  <c r="X450" i="7"/>
  <c r="T451" i="7"/>
  <c r="AB451" i="7"/>
  <c r="X452" i="7"/>
  <c r="T453" i="7"/>
  <c r="AB453" i="7"/>
  <c r="X454" i="7"/>
  <c r="T455" i="7"/>
  <c r="AB455" i="7"/>
  <c r="X456" i="7"/>
  <c r="T457" i="7"/>
  <c r="AB457" i="7"/>
  <c r="X458" i="7"/>
  <c r="T459" i="7"/>
  <c r="AB459" i="7"/>
  <c r="X460" i="7"/>
  <c r="T461" i="7"/>
  <c r="AB461" i="7"/>
  <c r="X462" i="7"/>
  <c r="T463" i="7"/>
  <c r="AB463" i="7"/>
  <c r="X464" i="7"/>
  <c r="T465" i="7"/>
  <c r="AB465" i="7"/>
  <c r="X466" i="7"/>
  <c r="T467" i="7"/>
  <c r="AB467" i="7"/>
  <c r="X468" i="7"/>
  <c r="T469" i="7"/>
  <c r="AB469" i="7"/>
  <c r="X470" i="7"/>
  <c r="T471" i="7"/>
  <c r="AB471" i="7"/>
  <c r="X472" i="7"/>
  <c r="T473" i="7"/>
  <c r="AB473" i="7"/>
  <c r="X474" i="7"/>
  <c r="T475" i="7"/>
  <c r="AB475" i="7"/>
  <c r="X476" i="7"/>
  <c r="T477" i="7"/>
  <c r="AB477" i="7"/>
  <c r="X478" i="7"/>
  <c r="T479" i="7"/>
  <c r="AB479" i="7"/>
  <c r="X480" i="7"/>
  <c r="T481" i="7"/>
  <c r="AB481" i="7"/>
  <c r="X482" i="7"/>
  <c r="T483" i="7"/>
  <c r="AB483" i="7"/>
  <c r="X484" i="7"/>
  <c r="T485" i="7"/>
  <c r="AB485" i="7"/>
  <c r="X486" i="7"/>
  <c r="T487" i="7"/>
  <c r="S229" i="7"/>
  <c r="W250" i="7"/>
  <c r="AA271" i="7"/>
  <c r="V283" i="7"/>
  <c r="Q291" i="7"/>
  <c r="W296" i="7"/>
  <c r="AA301" i="7"/>
  <c r="S307" i="7"/>
  <c r="W312" i="7"/>
  <c r="AA317" i="7"/>
  <c r="AB321" i="7"/>
  <c r="X324" i="7"/>
  <c r="T327" i="7"/>
  <c r="AB329" i="7"/>
  <c r="X332" i="7"/>
  <c r="T335" i="7"/>
  <c r="AB337" i="7"/>
  <c r="X340" i="7"/>
  <c r="T343" i="7"/>
  <c r="AB345" i="7"/>
  <c r="X348" i="7"/>
  <c r="T351" i="7"/>
  <c r="AB353" i="7"/>
  <c r="X356" i="7"/>
  <c r="T359" i="7"/>
  <c r="AB361" i="7"/>
  <c r="X364" i="7"/>
  <c r="T367" i="7"/>
  <c r="AB369" i="7"/>
  <c r="X372" i="7"/>
  <c r="T375" i="7"/>
  <c r="AB377" i="7"/>
  <c r="X380" i="7"/>
  <c r="T383" i="7"/>
  <c r="AB385" i="7"/>
  <c r="X388" i="7"/>
  <c r="T391" i="7"/>
  <c r="AB393" i="7"/>
  <c r="X396" i="7"/>
  <c r="X398" i="7"/>
  <c r="Z399" i="7"/>
  <c r="X400" i="7"/>
  <c r="W401" i="7"/>
  <c r="V402" i="7"/>
  <c r="T403" i="7"/>
  <c r="S404" i="7"/>
  <c r="R405" i="7"/>
  <c r="AB405" i="7"/>
  <c r="Y406" i="7"/>
  <c r="U407" i="7"/>
  <c r="Q408" i="7"/>
  <c r="Y408" i="7"/>
  <c r="U409" i="7"/>
  <c r="Q410" i="7"/>
  <c r="Y410" i="7"/>
  <c r="U411" i="7"/>
  <c r="Q412" i="7"/>
  <c r="Y412" i="7"/>
  <c r="U413" i="7"/>
  <c r="Q414" i="7"/>
  <c r="Y414" i="7"/>
  <c r="U415" i="7"/>
  <c r="Q416" i="7"/>
  <c r="Y416" i="7"/>
  <c r="U417" i="7"/>
  <c r="Q418" i="7"/>
  <c r="Y418" i="7"/>
  <c r="U419" i="7"/>
  <c r="Q420" i="7"/>
  <c r="Y420" i="7"/>
  <c r="U421" i="7"/>
  <c r="Q422" i="7"/>
  <c r="Y422" i="7"/>
  <c r="U423" i="7"/>
  <c r="Q424" i="7"/>
  <c r="Y424" i="7"/>
  <c r="U425" i="7"/>
  <c r="Q426" i="7"/>
  <c r="Y426" i="7"/>
  <c r="U427" i="7"/>
  <c r="Q428" i="7"/>
  <c r="Y428" i="7"/>
  <c r="U429" i="7"/>
  <c r="Q430" i="7"/>
  <c r="Y430" i="7"/>
  <c r="U431" i="7"/>
  <c r="Q432" i="7"/>
  <c r="Y432" i="7"/>
  <c r="U433" i="7"/>
  <c r="Q434" i="7"/>
  <c r="Y434" i="7"/>
  <c r="U435" i="7"/>
  <c r="Q436" i="7"/>
  <c r="Y436" i="7"/>
  <c r="U437" i="7"/>
  <c r="Q438" i="7"/>
  <c r="Y438" i="7"/>
  <c r="U439" i="7"/>
  <c r="Q440" i="7"/>
  <c r="Y440" i="7"/>
  <c r="U441" i="7"/>
  <c r="Q442" i="7"/>
  <c r="Y442" i="7"/>
  <c r="U443" i="7"/>
  <c r="Q444" i="7"/>
  <c r="Y444" i="7"/>
  <c r="U445" i="7"/>
  <c r="Q446" i="7"/>
  <c r="Y446" i="7"/>
  <c r="U447" i="7"/>
  <c r="Q448" i="7"/>
  <c r="Y448" i="7"/>
  <c r="U449" i="7"/>
  <c r="Q450" i="7"/>
  <c r="Y450" i="7"/>
  <c r="U451" i="7"/>
  <c r="Q452" i="7"/>
  <c r="Y452" i="7"/>
  <c r="U453" i="7"/>
  <c r="Q454" i="7"/>
  <c r="Y454" i="7"/>
  <c r="U455" i="7"/>
  <c r="Q456" i="7"/>
  <c r="Y456" i="7"/>
  <c r="U457" i="7"/>
  <c r="Q458" i="7"/>
  <c r="Y458" i="7"/>
  <c r="U459" i="7"/>
  <c r="Q460" i="7"/>
  <c r="Y460" i="7"/>
  <c r="U461" i="7"/>
  <c r="Q462" i="7"/>
  <c r="Y462" i="7"/>
  <c r="U463" i="7"/>
  <c r="Q464" i="7"/>
  <c r="Y464" i="7"/>
  <c r="U465" i="7"/>
  <c r="Q466" i="7"/>
  <c r="Y466" i="7"/>
  <c r="U467" i="7"/>
  <c r="Q468" i="7"/>
  <c r="Y468" i="7"/>
  <c r="U469" i="7"/>
  <c r="Q470" i="7"/>
  <c r="Y470" i="7"/>
  <c r="U471" i="7"/>
  <c r="Q472" i="7"/>
  <c r="Y472" i="7"/>
  <c r="U473" i="7"/>
  <c r="Q474" i="7"/>
  <c r="AA229" i="7"/>
  <c r="Z312" i="7"/>
  <c r="Q338" i="7"/>
  <c r="U359" i="7"/>
  <c r="Y380" i="7"/>
  <c r="AA399" i="7"/>
  <c r="Z406" i="7"/>
  <c r="R412" i="7"/>
  <c r="V417" i="7"/>
  <c r="Z422" i="7"/>
  <c r="R428" i="7"/>
  <c r="R431" i="7"/>
  <c r="Z433" i="7"/>
  <c r="V436" i="7"/>
  <c r="R439" i="7"/>
  <c r="Z441" i="7"/>
  <c r="V444" i="7"/>
  <c r="R447" i="7"/>
  <c r="Z449" i="7"/>
  <c r="V452" i="7"/>
  <c r="R455" i="7"/>
  <c r="Z457" i="7"/>
  <c r="V460" i="7"/>
  <c r="R463" i="7"/>
  <c r="Z465" i="7"/>
  <c r="V468" i="7"/>
  <c r="R471" i="7"/>
  <c r="Z473" i="7"/>
  <c r="Z475" i="7"/>
  <c r="R477" i="7"/>
  <c r="V478" i="7"/>
  <c r="Z479" i="7"/>
  <c r="R481" i="7"/>
  <c r="V482" i="7"/>
  <c r="Z483" i="7"/>
  <c r="R485" i="7"/>
  <c r="V486" i="7"/>
  <c r="Z487" i="7"/>
  <c r="W488" i="7"/>
  <c r="S489" i="7"/>
  <c r="AA489" i="7"/>
  <c r="W490" i="7"/>
  <c r="S7" i="7"/>
  <c r="AA7" i="7"/>
  <c r="W8" i="7"/>
  <c r="S9" i="7"/>
  <c r="AA9" i="7"/>
  <c r="W10" i="7"/>
  <c r="S11" i="7"/>
  <c r="AA11" i="7"/>
  <c r="W12" i="7"/>
  <c r="S13" i="7"/>
  <c r="AA13" i="7"/>
  <c r="W14" i="7"/>
  <c r="S15" i="7"/>
  <c r="AA15" i="7"/>
  <c r="W16" i="7"/>
  <c r="S17" i="7"/>
  <c r="AA17" i="7"/>
  <c r="W18" i="7"/>
  <c r="S19" i="7"/>
  <c r="AA19" i="7"/>
  <c r="W20" i="7"/>
  <c r="S21" i="7"/>
  <c r="AA21" i="7"/>
  <c r="W22" i="7"/>
  <c r="S23" i="7"/>
  <c r="AA23" i="7"/>
  <c r="W24" i="7"/>
  <c r="T6" i="7"/>
  <c r="AB6" i="7"/>
  <c r="J20" i="7"/>
  <c r="F21" i="7"/>
  <c r="N21" i="7"/>
  <c r="J22" i="7"/>
  <c r="S251" i="7"/>
  <c r="R318" i="7"/>
  <c r="Y340" i="7"/>
  <c r="Q362" i="7"/>
  <c r="U383" i="7"/>
  <c r="Y400" i="7"/>
  <c r="V407" i="7"/>
  <c r="Z412" i="7"/>
  <c r="R418" i="7"/>
  <c r="V423" i="7"/>
  <c r="Z428" i="7"/>
  <c r="V431" i="7"/>
  <c r="R434" i="7"/>
  <c r="Z436" i="7"/>
  <c r="V439" i="7"/>
  <c r="R442" i="7"/>
  <c r="Z444" i="7"/>
  <c r="V447" i="7"/>
  <c r="R450" i="7"/>
  <c r="Z452" i="7"/>
  <c r="V455" i="7"/>
  <c r="R458" i="7"/>
  <c r="Z460" i="7"/>
  <c r="V463" i="7"/>
  <c r="R466" i="7"/>
  <c r="Z468" i="7"/>
  <c r="V471" i="7"/>
  <c r="R474" i="7"/>
  <c r="Q476" i="7"/>
  <c r="U477" i="7"/>
  <c r="Y478" i="7"/>
  <c r="Q480" i="7"/>
  <c r="U481" i="7"/>
  <c r="Y482" i="7"/>
  <c r="Q484" i="7"/>
  <c r="U485" i="7"/>
  <c r="Y486" i="7"/>
  <c r="AB487" i="7"/>
  <c r="X488" i="7"/>
  <c r="T489" i="7"/>
  <c r="AB489" i="7"/>
  <c r="X490" i="7"/>
  <c r="T7" i="7"/>
  <c r="AB7" i="7"/>
  <c r="X8" i="7"/>
  <c r="T9" i="7"/>
  <c r="AB9" i="7"/>
  <c r="X10" i="7"/>
  <c r="T11" i="7"/>
  <c r="AB11" i="7"/>
  <c r="X12" i="7"/>
  <c r="T13" i="7"/>
  <c r="AB13" i="7"/>
  <c r="X14" i="7"/>
  <c r="T15" i="7"/>
  <c r="AB15" i="7"/>
  <c r="X16" i="7"/>
  <c r="T17" i="7"/>
  <c r="AB17" i="7"/>
  <c r="X18" i="7"/>
  <c r="T19" i="7"/>
  <c r="AB19" i="7"/>
  <c r="X20" i="7"/>
  <c r="T21" i="7"/>
  <c r="AB21" i="7"/>
  <c r="X22" i="7"/>
  <c r="T23" i="7"/>
  <c r="AB23" i="7"/>
  <c r="X24" i="7"/>
  <c r="U6" i="7"/>
  <c r="Q6" i="7"/>
  <c r="K20" i="7"/>
  <c r="G21" i="7"/>
  <c r="O21" i="7"/>
  <c r="K22" i="7"/>
  <c r="G23" i="7"/>
  <c r="O23" i="7"/>
  <c r="K24" i="7"/>
  <c r="G25" i="7"/>
  <c r="O25" i="7"/>
  <c r="K26" i="7"/>
  <c r="G27" i="7"/>
  <c r="O27" i="7"/>
  <c r="K28" i="7"/>
  <c r="G29" i="7"/>
  <c r="O29" i="7"/>
  <c r="K30" i="7"/>
  <c r="G31" i="7"/>
  <c r="O31" i="7"/>
  <c r="K32" i="7"/>
  <c r="G33" i="7"/>
  <c r="O33" i="7"/>
  <c r="K34" i="7"/>
  <c r="G35" i="7"/>
  <c r="O35" i="7"/>
  <c r="W272" i="7"/>
  <c r="Q322" i="7"/>
  <c r="U343" i="7"/>
  <c r="Y364" i="7"/>
  <c r="Q386" i="7"/>
  <c r="Y401" i="7"/>
  <c r="R408" i="7"/>
  <c r="V413" i="7"/>
  <c r="Z418" i="7"/>
  <c r="R424" i="7"/>
  <c r="R429" i="7"/>
  <c r="Z431" i="7"/>
  <c r="V434" i="7"/>
  <c r="R437" i="7"/>
  <c r="Z439" i="7"/>
  <c r="V442" i="7"/>
  <c r="R445" i="7"/>
  <c r="Z447" i="7"/>
  <c r="V450" i="7"/>
  <c r="R453" i="7"/>
  <c r="Z455" i="7"/>
  <c r="V458" i="7"/>
  <c r="R461" i="7"/>
  <c r="Z463" i="7"/>
  <c r="V466" i="7"/>
  <c r="R469" i="7"/>
  <c r="Z471" i="7"/>
  <c r="V474" i="7"/>
  <c r="R476" i="7"/>
  <c r="V477" i="7"/>
  <c r="Z478" i="7"/>
  <c r="R480" i="7"/>
  <c r="V481" i="7"/>
  <c r="Z482" i="7"/>
  <c r="R484" i="7"/>
  <c r="V485" i="7"/>
  <c r="Z486" i="7"/>
  <c r="Q488" i="7"/>
  <c r="Y488" i="7"/>
  <c r="U489" i="7"/>
  <c r="Q490" i="7"/>
  <c r="Y490" i="7"/>
  <c r="U7" i="7"/>
  <c r="Q8" i="7"/>
  <c r="Y8" i="7"/>
  <c r="U9" i="7"/>
  <c r="Q10" i="7"/>
  <c r="Y10" i="7"/>
  <c r="U11" i="7"/>
  <c r="Q12" i="7"/>
  <c r="Y12" i="7"/>
  <c r="U13" i="7"/>
  <c r="Q14" i="7"/>
  <c r="Y14" i="7"/>
  <c r="U15" i="7"/>
  <c r="Q16" i="7"/>
  <c r="Y16" i="7"/>
  <c r="U17" i="7"/>
  <c r="Q18" i="7"/>
  <c r="Y18" i="7"/>
  <c r="U19" i="7"/>
  <c r="AA283" i="7"/>
  <c r="Y324" i="7"/>
  <c r="Q346" i="7"/>
  <c r="U367" i="7"/>
  <c r="Y388" i="7"/>
  <c r="W402" i="7"/>
  <c r="Z408" i="7"/>
  <c r="R414" i="7"/>
  <c r="V419" i="7"/>
  <c r="Z424" i="7"/>
  <c r="V429" i="7"/>
  <c r="R432" i="7"/>
  <c r="Z434" i="7"/>
  <c r="V437" i="7"/>
  <c r="R440" i="7"/>
  <c r="Z442" i="7"/>
  <c r="V445" i="7"/>
  <c r="R448" i="7"/>
  <c r="Z450" i="7"/>
  <c r="V453" i="7"/>
  <c r="R456" i="7"/>
  <c r="Z458" i="7"/>
  <c r="V461" i="7"/>
  <c r="R464" i="7"/>
  <c r="Z466" i="7"/>
  <c r="V469" i="7"/>
  <c r="R472" i="7"/>
  <c r="Y474" i="7"/>
  <c r="T476" i="7"/>
  <c r="X477" i="7"/>
  <c r="AB478" i="7"/>
  <c r="T480" i="7"/>
  <c r="X481" i="7"/>
  <c r="AB482" i="7"/>
  <c r="T484" i="7"/>
  <c r="X485" i="7"/>
  <c r="AB486" i="7"/>
  <c r="R488" i="7"/>
  <c r="Z488" i="7"/>
  <c r="V489" i="7"/>
  <c r="R490" i="7"/>
  <c r="Z490" i="7"/>
  <c r="V7" i="7"/>
  <c r="R8" i="7"/>
  <c r="Z8" i="7"/>
  <c r="V9" i="7"/>
  <c r="R10" i="7"/>
  <c r="Z10" i="7"/>
  <c r="V11" i="7"/>
  <c r="R12" i="7"/>
  <c r="Z12" i="7"/>
  <c r="V13" i="7"/>
  <c r="R14" i="7"/>
  <c r="Z14" i="7"/>
  <c r="V15" i="7"/>
  <c r="R16" i="7"/>
  <c r="Z16" i="7"/>
  <c r="V17" i="7"/>
  <c r="R18" i="7"/>
  <c r="Z18" i="7"/>
  <c r="V19" i="7"/>
  <c r="R20" i="7"/>
  <c r="Z20" i="7"/>
  <c r="V21" i="7"/>
  <c r="R22" i="7"/>
  <c r="Z22" i="7"/>
  <c r="V23" i="7"/>
  <c r="R24" i="7"/>
  <c r="Z24" i="7"/>
  <c r="W6" i="7"/>
  <c r="E20" i="7"/>
  <c r="M20" i="7"/>
  <c r="I21" i="7"/>
  <c r="E22" i="7"/>
  <c r="R302" i="7"/>
  <c r="Y332" i="7"/>
  <c r="Q354" i="7"/>
  <c r="U375" i="7"/>
  <c r="Y396" i="7"/>
  <c r="S405" i="7"/>
  <c r="Z410" i="7"/>
  <c r="R416" i="7"/>
  <c r="V421" i="7"/>
  <c r="Z426" i="7"/>
  <c r="V430" i="7"/>
  <c r="R433" i="7"/>
  <c r="Z435" i="7"/>
  <c r="V438" i="7"/>
  <c r="R441" i="7"/>
  <c r="Z443" i="7"/>
  <c r="V446" i="7"/>
  <c r="R449" i="7"/>
  <c r="Z451" i="7"/>
  <c r="V454" i="7"/>
  <c r="R457" i="7"/>
  <c r="Z459" i="7"/>
  <c r="V462" i="7"/>
  <c r="R465" i="7"/>
  <c r="Z467" i="7"/>
  <c r="V470" i="7"/>
  <c r="R473" i="7"/>
  <c r="U475" i="7"/>
  <c r="Z476" i="7"/>
  <c r="R478" i="7"/>
  <c r="V479" i="7"/>
  <c r="Z480" i="7"/>
  <c r="R482" i="7"/>
  <c r="V483" i="7"/>
  <c r="Z484" i="7"/>
  <c r="R486" i="7"/>
  <c r="V487" i="7"/>
  <c r="U488" i="7"/>
  <c r="Q489" i="7"/>
  <c r="Y489" i="7"/>
  <c r="U490" i="7"/>
  <c r="Q7" i="7"/>
  <c r="Y7" i="7"/>
  <c r="U8" i="7"/>
  <c r="Q9" i="7"/>
  <c r="Y9" i="7"/>
  <c r="U10" i="7"/>
  <c r="Q11" i="7"/>
  <c r="Y11" i="7"/>
  <c r="U12" i="7"/>
  <c r="Q13" i="7"/>
  <c r="Y13" i="7"/>
  <c r="U14" i="7"/>
  <c r="Q15" i="7"/>
  <c r="Y15" i="7"/>
  <c r="U16" i="7"/>
  <c r="Q17" i="7"/>
  <c r="Y17" i="7"/>
  <c r="U18" i="7"/>
  <c r="Q19" i="7"/>
  <c r="Y19" i="7"/>
  <c r="U20" i="7"/>
  <c r="Q21" i="7"/>
  <c r="Y21" i="7"/>
  <c r="U22" i="7"/>
  <c r="Q23" i="7"/>
  <c r="Y23" i="7"/>
  <c r="U24" i="7"/>
  <c r="R6" i="7"/>
  <c r="Z6" i="7"/>
  <c r="H20" i="7"/>
  <c r="D21" i="7"/>
  <c r="L21" i="7"/>
  <c r="H22" i="7"/>
  <c r="D23" i="7"/>
  <c r="L23" i="7"/>
  <c r="H24" i="7"/>
  <c r="D25" i="7"/>
  <c r="L25" i="7"/>
  <c r="H26" i="7"/>
  <c r="D27" i="7"/>
  <c r="L27" i="7"/>
  <c r="H28" i="7"/>
  <c r="D29" i="7"/>
  <c r="L29" i="7"/>
  <c r="H30" i="7"/>
  <c r="V307" i="7"/>
  <c r="U335" i="7"/>
  <c r="Y356" i="7"/>
  <c r="Q378" i="7"/>
  <c r="Y398" i="7"/>
  <c r="Q406" i="7"/>
  <c r="V411" i="7"/>
  <c r="Z416" i="7"/>
  <c r="R422" i="7"/>
  <c r="V427" i="7"/>
  <c r="Z430" i="7"/>
  <c r="V433" i="7"/>
  <c r="R436" i="7"/>
  <c r="Z438" i="7"/>
  <c r="V441" i="7"/>
  <c r="R444" i="7"/>
  <c r="Z446" i="7"/>
  <c r="V449" i="7"/>
  <c r="R452" i="7"/>
  <c r="Z454" i="7"/>
  <c r="V457" i="7"/>
  <c r="R460" i="7"/>
  <c r="Z462" i="7"/>
  <c r="V465" i="7"/>
  <c r="R468" i="7"/>
  <c r="Z470" i="7"/>
  <c r="V473" i="7"/>
  <c r="V475" i="7"/>
  <c r="AB476" i="7"/>
  <c r="T478" i="7"/>
  <c r="X479" i="7"/>
  <c r="AB480" i="7"/>
  <c r="T482" i="7"/>
  <c r="X483" i="7"/>
  <c r="AB484" i="7"/>
  <c r="T486" i="7"/>
  <c r="X487" i="7"/>
  <c r="V488" i="7"/>
  <c r="R489" i="7"/>
  <c r="Z489" i="7"/>
  <c r="V490" i="7"/>
  <c r="R7" i="7"/>
  <c r="Z7" i="7"/>
  <c r="V8" i="7"/>
  <c r="R9" i="7"/>
  <c r="Z9" i="7"/>
  <c r="V10" i="7"/>
  <c r="R11" i="7"/>
  <c r="Z11" i="7"/>
  <c r="V12" i="7"/>
  <c r="R13" i="7"/>
  <c r="Z13" i="7"/>
  <c r="V14" i="7"/>
  <c r="R15" i="7"/>
  <c r="Z15" i="7"/>
  <c r="V16" i="7"/>
  <c r="R17" i="7"/>
  <c r="Z17" i="7"/>
  <c r="V18" i="7"/>
  <c r="R19" i="7"/>
  <c r="Z19" i="7"/>
  <c r="V20" i="7"/>
  <c r="R21" i="7"/>
  <c r="Z21" i="7"/>
  <c r="V22" i="7"/>
  <c r="R23" i="7"/>
  <c r="Z23" i="7"/>
  <c r="V24" i="7"/>
  <c r="S6" i="7"/>
  <c r="AA6" i="7"/>
  <c r="I20" i="7"/>
  <c r="E21" i="7"/>
  <c r="M21" i="7"/>
  <c r="I22" i="7"/>
  <c r="E23" i="7"/>
  <c r="M23" i="7"/>
  <c r="I24" i="7"/>
  <c r="E25" i="7"/>
  <c r="M25" i="7"/>
  <c r="I26" i="7"/>
  <c r="E27" i="7"/>
  <c r="M27" i="7"/>
  <c r="I28" i="7"/>
  <c r="E29" i="7"/>
  <c r="M29" i="7"/>
  <c r="S291" i="7"/>
  <c r="U391" i="7"/>
  <c r="R420" i="7"/>
  <c r="R435" i="7"/>
  <c r="Z445" i="7"/>
  <c r="V456" i="7"/>
  <c r="R467" i="7"/>
  <c r="V476" i="7"/>
  <c r="Z481" i="7"/>
  <c r="R487" i="7"/>
  <c r="S490" i="7"/>
  <c r="AA8" i="7"/>
  <c r="W11" i="7"/>
  <c r="S14" i="7"/>
  <c r="AA16" i="7"/>
  <c r="W19" i="7"/>
  <c r="U21" i="7"/>
  <c r="AB22" i="7"/>
  <c r="AA24" i="7"/>
  <c r="L20" i="7"/>
  <c r="G22" i="7"/>
  <c r="J23" i="7"/>
  <c r="L24" i="7"/>
  <c r="K25" i="7"/>
  <c r="M26" i="7"/>
  <c r="N27" i="7"/>
  <c r="N28" i="7"/>
  <c r="D30" i="7"/>
  <c r="N30" i="7"/>
  <c r="K31" i="7"/>
  <c r="H32" i="7"/>
  <c r="E33" i="7"/>
  <c r="N33" i="7"/>
  <c r="L34" i="7"/>
  <c r="I35" i="7"/>
  <c r="F36" i="7"/>
  <c r="N36" i="7"/>
  <c r="J37" i="7"/>
  <c r="F38" i="7"/>
  <c r="N38" i="7"/>
  <c r="J39" i="7"/>
  <c r="F40" i="7"/>
  <c r="N40" i="7"/>
  <c r="J41" i="7"/>
  <c r="F42" i="7"/>
  <c r="N42" i="7"/>
  <c r="J43" i="7"/>
  <c r="F44" i="7"/>
  <c r="N44" i="7"/>
  <c r="J45" i="7"/>
  <c r="F46" i="7"/>
  <c r="N46" i="7"/>
  <c r="J47" i="7"/>
  <c r="F48" i="7"/>
  <c r="N48" i="7"/>
  <c r="J49" i="7"/>
  <c r="F50" i="7"/>
  <c r="N50" i="7"/>
  <c r="J51" i="7"/>
  <c r="F52" i="7"/>
  <c r="N52" i="7"/>
  <c r="J53" i="7"/>
  <c r="F54" i="7"/>
  <c r="N54" i="7"/>
  <c r="J55" i="7"/>
  <c r="F56" i="7"/>
  <c r="N56" i="7"/>
  <c r="J57" i="7"/>
  <c r="F58" i="7"/>
  <c r="N58" i="7"/>
  <c r="J59" i="7"/>
  <c r="F60" i="7"/>
  <c r="N60" i="7"/>
  <c r="J61" i="7"/>
  <c r="F62" i="7"/>
  <c r="N62" i="7"/>
  <c r="J63" i="7"/>
  <c r="F64" i="7"/>
  <c r="N64" i="7"/>
  <c r="J65" i="7"/>
  <c r="F66" i="7"/>
  <c r="N66" i="7"/>
  <c r="J67" i="7"/>
  <c r="F68" i="7"/>
  <c r="N68" i="7"/>
  <c r="J69" i="7"/>
  <c r="F70" i="7"/>
  <c r="N70" i="7"/>
  <c r="J71" i="7"/>
  <c r="F72" i="7"/>
  <c r="N72" i="7"/>
  <c r="J73" i="7"/>
  <c r="F74" i="7"/>
  <c r="N74" i="7"/>
  <c r="J75" i="7"/>
  <c r="F76" i="7"/>
  <c r="N76" i="7"/>
  <c r="J77" i="7"/>
  <c r="F78" i="7"/>
  <c r="N78" i="7"/>
  <c r="J79" i="7"/>
  <c r="F80" i="7"/>
  <c r="N80" i="7"/>
  <c r="J81" i="7"/>
  <c r="F82" i="7"/>
  <c r="N82" i="7"/>
  <c r="J83" i="7"/>
  <c r="F84" i="7"/>
  <c r="N84" i="7"/>
  <c r="J85" i="7"/>
  <c r="F86" i="7"/>
  <c r="N86" i="7"/>
  <c r="J87" i="7"/>
  <c r="F88" i="7"/>
  <c r="N88" i="7"/>
  <c r="J89" i="7"/>
  <c r="F90" i="7"/>
  <c r="N90" i="7"/>
  <c r="J91" i="7"/>
  <c r="F92" i="7"/>
  <c r="N92" i="7"/>
  <c r="J93" i="7"/>
  <c r="F94" i="7"/>
  <c r="N94" i="7"/>
  <c r="J95" i="7"/>
  <c r="F96" i="7"/>
  <c r="N96" i="7"/>
  <c r="J97" i="7"/>
  <c r="F98" i="7"/>
  <c r="N98" i="7"/>
  <c r="J99" i="7"/>
  <c r="F100" i="7"/>
  <c r="N100" i="7"/>
  <c r="J101" i="7"/>
  <c r="F102" i="7"/>
  <c r="N102" i="7"/>
  <c r="J103" i="7"/>
  <c r="F104" i="7"/>
  <c r="N104" i="7"/>
  <c r="J105" i="7"/>
  <c r="F106" i="7"/>
  <c r="N106" i="7"/>
  <c r="J107" i="7"/>
  <c r="F108" i="7"/>
  <c r="N108" i="7"/>
  <c r="J109" i="7"/>
  <c r="F110" i="7"/>
  <c r="N110" i="7"/>
  <c r="J111" i="7"/>
  <c r="F112" i="7"/>
  <c r="N112" i="7"/>
  <c r="J113" i="7"/>
  <c r="F114" i="7"/>
  <c r="N114" i="7"/>
  <c r="J115" i="7"/>
  <c r="F116" i="7"/>
  <c r="N116" i="7"/>
  <c r="Z296" i="7"/>
  <c r="Q394" i="7"/>
  <c r="Z420" i="7"/>
  <c r="V435" i="7"/>
  <c r="R446" i="7"/>
  <c r="Z456" i="7"/>
  <c r="V467" i="7"/>
  <c r="Y476" i="7"/>
  <c r="Q482" i="7"/>
  <c r="U487" i="7"/>
  <c r="T490" i="7"/>
  <c r="AB8" i="7"/>
  <c r="X11" i="7"/>
  <c r="T14" i="7"/>
  <c r="AB16" i="7"/>
  <c r="X19" i="7"/>
  <c r="W21" i="7"/>
  <c r="U23" i="7"/>
  <c r="AB24" i="7"/>
  <c r="N20" i="7"/>
  <c r="L22" i="7"/>
  <c r="K23" i="7"/>
  <c r="M24" i="7"/>
  <c r="N25" i="7"/>
  <c r="N26" i="7"/>
  <c r="D28" i="7"/>
  <c r="O28" i="7"/>
  <c r="E30" i="7"/>
  <c r="O30" i="7"/>
  <c r="L31" i="7"/>
  <c r="I32" i="7"/>
  <c r="F33" i="7"/>
  <c r="D34" i="7"/>
  <c r="M34" i="7"/>
  <c r="J35" i="7"/>
  <c r="G36" i="7"/>
  <c r="O36" i="7"/>
  <c r="K37" i="7"/>
  <c r="G38" i="7"/>
  <c r="O38" i="7"/>
  <c r="K39" i="7"/>
  <c r="G40" i="7"/>
  <c r="O40" i="7"/>
  <c r="K41" i="7"/>
  <c r="G42" i="7"/>
  <c r="O42" i="7"/>
  <c r="K43" i="7"/>
  <c r="G44" i="7"/>
  <c r="O44" i="7"/>
  <c r="K45" i="7"/>
  <c r="G46" i="7"/>
  <c r="O46" i="7"/>
  <c r="K47" i="7"/>
  <c r="G48" i="7"/>
  <c r="O48" i="7"/>
  <c r="K49" i="7"/>
  <c r="G50" i="7"/>
  <c r="O50" i="7"/>
  <c r="K51" i="7"/>
  <c r="G52" i="7"/>
  <c r="O52" i="7"/>
  <c r="K53" i="7"/>
  <c r="G54" i="7"/>
  <c r="O54" i="7"/>
  <c r="K55" i="7"/>
  <c r="G56" i="7"/>
  <c r="O56" i="7"/>
  <c r="K57" i="7"/>
  <c r="G58" i="7"/>
  <c r="O58" i="7"/>
  <c r="K59" i="7"/>
  <c r="G60" i="7"/>
  <c r="O60" i="7"/>
  <c r="K61" i="7"/>
  <c r="G62" i="7"/>
  <c r="O62" i="7"/>
  <c r="K63" i="7"/>
  <c r="G64" i="7"/>
  <c r="O64" i="7"/>
  <c r="K65" i="7"/>
  <c r="G66" i="7"/>
  <c r="O66" i="7"/>
  <c r="K67" i="7"/>
  <c r="G68" i="7"/>
  <c r="O68" i="7"/>
  <c r="K69" i="7"/>
  <c r="G70" i="7"/>
  <c r="O70" i="7"/>
  <c r="K71" i="7"/>
  <c r="G72" i="7"/>
  <c r="O72" i="7"/>
  <c r="K73" i="7"/>
  <c r="G74" i="7"/>
  <c r="O74" i="7"/>
  <c r="K75" i="7"/>
  <c r="G76" i="7"/>
  <c r="O76" i="7"/>
  <c r="K77" i="7"/>
  <c r="G78" i="7"/>
  <c r="O78" i="7"/>
  <c r="K79" i="7"/>
  <c r="G80" i="7"/>
  <c r="O80" i="7"/>
  <c r="K81" i="7"/>
  <c r="G82" i="7"/>
  <c r="O82" i="7"/>
  <c r="K83" i="7"/>
  <c r="G84" i="7"/>
  <c r="O84" i="7"/>
  <c r="K85" i="7"/>
  <c r="G86" i="7"/>
  <c r="O86" i="7"/>
  <c r="K87" i="7"/>
  <c r="G88" i="7"/>
  <c r="O88" i="7"/>
  <c r="K89" i="7"/>
  <c r="G90" i="7"/>
  <c r="O90" i="7"/>
  <c r="K91" i="7"/>
  <c r="G92" i="7"/>
  <c r="O92" i="7"/>
  <c r="K93" i="7"/>
  <c r="G94" i="7"/>
  <c r="O94" i="7"/>
  <c r="K95" i="7"/>
  <c r="G96" i="7"/>
  <c r="O96" i="7"/>
  <c r="K97" i="7"/>
  <c r="G98" i="7"/>
  <c r="O98" i="7"/>
  <c r="K99" i="7"/>
  <c r="G100" i="7"/>
  <c r="O100" i="7"/>
  <c r="K101" i="7"/>
  <c r="G102" i="7"/>
  <c r="O102" i="7"/>
  <c r="K103" i="7"/>
  <c r="G104" i="7"/>
  <c r="O104" i="7"/>
  <c r="K105" i="7"/>
  <c r="G106" i="7"/>
  <c r="O106" i="7"/>
  <c r="K107" i="7"/>
  <c r="G108" i="7"/>
  <c r="O108" i="7"/>
  <c r="K109" i="7"/>
  <c r="G110" i="7"/>
  <c r="O110" i="7"/>
  <c r="K111" i="7"/>
  <c r="G112" i="7"/>
  <c r="O112" i="7"/>
  <c r="K113" i="7"/>
  <c r="G114" i="7"/>
  <c r="O114" i="7"/>
  <c r="K115" i="7"/>
  <c r="G116" i="7"/>
  <c r="O116" i="7"/>
  <c r="K117" i="7"/>
  <c r="G118" i="7"/>
  <c r="O118" i="7"/>
  <c r="K119" i="7"/>
  <c r="G120" i="7"/>
  <c r="O120" i="7"/>
  <c r="K121" i="7"/>
  <c r="G122" i="7"/>
  <c r="O122" i="7"/>
  <c r="K123" i="7"/>
  <c r="G124" i="7"/>
  <c r="O124" i="7"/>
  <c r="K125" i="7"/>
  <c r="U327" i="7"/>
  <c r="U403" i="7"/>
  <c r="V425" i="7"/>
  <c r="Z437" i="7"/>
  <c r="V448" i="7"/>
  <c r="R459" i="7"/>
  <c r="Z469" i="7"/>
  <c r="Z477" i="7"/>
  <c r="R483" i="7"/>
  <c r="S488" i="7"/>
  <c r="AA490" i="7"/>
  <c r="W9" i="7"/>
  <c r="S12" i="7"/>
  <c r="AA14" i="7"/>
  <c r="W17" i="7"/>
  <c r="Q20" i="7"/>
  <c r="X21" i="7"/>
  <c r="W23" i="7"/>
  <c r="V6" i="7"/>
  <c r="O20" i="7"/>
  <c r="M22" i="7"/>
  <c r="N23" i="7"/>
  <c r="N24" i="7"/>
  <c r="D26" i="7"/>
  <c r="O26" i="7"/>
  <c r="E28" i="7"/>
  <c r="F29" i="7"/>
  <c r="F30" i="7"/>
  <c r="D31" i="7"/>
  <c r="M31" i="7"/>
  <c r="J32" i="7"/>
  <c r="H33" i="7"/>
  <c r="E34" i="7"/>
  <c r="N34" i="7"/>
  <c r="K35" i="7"/>
  <c r="H36" i="7"/>
  <c r="D37" i="7"/>
  <c r="L37" i="7"/>
  <c r="H38" i="7"/>
  <c r="D39" i="7"/>
  <c r="L39" i="7"/>
  <c r="H40" i="7"/>
  <c r="D41" i="7"/>
  <c r="L41" i="7"/>
  <c r="H42" i="7"/>
  <c r="D43" i="7"/>
  <c r="L43" i="7"/>
  <c r="H44" i="7"/>
  <c r="D45" i="7"/>
  <c r="L45" i="7"/>
  <c r="H46" i="7"/>
  <c r="D47" i="7"/>
  <c r="L47" i="7"/>
  <c r="H48" i="7"/>
  <c r="D49" i="7"/>
  <c r="L49" i="7"/>
  <c r="H50" i="7"/>
  <c r="D51" i="7"/>
  <c r="L51" i="7"/>
  <c r="H52" i="7"/>
  <c r="D53" i="7"/>
  <c r="L53" i="7"/>
  <c r="H54" i="7"/>
  <c r="D55" i="7"/>
  <c r="L55" i="7"/>
  <c r="H56" i="7"/>
  <c r="D57" i="7"/>
  <c r="L57" i="7"/>
  <c r="H58" i="7"/>
  <c r="D59" i="7"/>
  <c r="L59" i="7"/>
  <c r="H60" i="7"/>
  <c r="D61" i="7"/>
  <c r="L61" i="7"/>
  <c r="H62" i="7"/>
  <c r="D63" i="7"/>
  <c r="L63" i="7"/>
  <c r="H64" i="7"/>
  <c r="D65" i="7"/>
  <c r="L65" i="7"/>
  <c r="H66" i="7"/>
  <c r="D67" i="7"/>
  <c r="L67" i="7"/>
  <c r="H68" i="7"/>
  <c r="D69" i="7"/>
  <c r="L69" i="7"/>
  <c r="H70" i="7"/>
  <c r="D71" i="7"/>
  <c r="L71" i="7"/>
  <c r="H72" i="7"/>
  <c r="D73" i="7"/>
  <c r="L73" i="7"/>
  <c r="H74" i="7"/>
  <c r="D75" i="7"/>
  <c r="L75" i="7"/>
  <c r="H76" i="7"/>
  <c r="D77" i="7"/>
  <c r="L77" i="7"/>
  <c r="H78" i="7"/>
  <c r="D79" i="7"/>
  <c r="L79" i="7"/>
  <c r="H80" i="7"/>
  <c r="D81" i="7"/>
  <c r="L81" i="7"/>
  <c r="H82" i="7"/>
  <c r="D83" i="7"/>
  <c r="L83" i="7"/>
  <c r="H84" i="7"/>
  <c r="D85" i="7"/>
  <c r="L85" i="7"/>
  <c r="H86" i="7"/>
  <c r="D87" i="7"/>
  <c r="L87" i="7"/>
  <c r="H88" i="7"/>
  <c r="D89" i="7"/>
  <c r="L89" i="7"/>
  <c r="H90" i="7"/>
  <c r="D91" i="7"/>
  <c r="L91" i="7"/>
  <c r="H92" i="7"/>
  <c r="D93" i="7"/>
  <c r="L93" i="7"/>
  <c r="H94" i="7"/>
  <c r="D95" i="7"/>
  <c r="L95" i="7"/>
  <c r="H96" i="7"/>
  <c r="D97" i="7"/>
  <c r="L97" i="7"/>
  <c r="H98" i="7"/>
  <c r="D99" i="7"/>
  <c r="L99" i="7"/>
  <c r="H100" i="7"/>
  <c r="D101" i="7"/>
  <c r="L101" i="7"/>
  <c r="H102" i="7"/>
  <c r="D103" i="7"/>
  <c r="L103" i="7"/>
  <c r="H104" i="7"/>
  <c r="D105" i="7"/>
  <c r="L105" i="7"/>
  <c r="H106" i="7"/>
  <c r="D107" i="7"/>
  <c r="L107" i="7"/>
  <c r="H108" i="7"/>
  <c r="D109" i="7"/>
  <c r="L109" i="7"/>
  <c r="H110" i="7"/>
  <c r="D111" i="7"/>
  <c r="L111" i="7"/>
  <c r="H112" i="7"/>
  <c r="D113" i="7"/>
  <c r="L113" i="7"/>
  <c r="H114" i="7"/>
  <c r="D115" i="7"/>
  <c r="L115" i="7"/>
  <c r="H116" i="7"/>
  <c r="D117" i="7"/>
  <c r="L117" i="7"/>
  <c r="H118" i="7"/>
  <c r="D119" i="7"/>
  <c r="L119" i="7"/>
  <c r="H120" i="7"/>
  <c r="D121" i="7"/>
  <c r="L121" i="7"/>
  <c r="H122" i="7"/>
  <c r="D123" i="7"/>
  <c r="L123" i="7"/>
  <c r="H124" i="7"/>
  <c r="D125" i="7"/>
  <c r="L125" i="7"/>
  <c r="H126" i="7"/>
  <c r="D127" i="7"/>
  <c r="L127" i="7"/>
  <c r="H128" i="7"/>
  <c r="D129" i="7"/>
  <c r="L129" i="7"/>
  <c r="H130" i="7"/>
  <c r="D131" i="7"/>
  <c r="L131" i="7"/>
  <c r="H132" i="7"/>
  <c r="D133" i="7"/>
  <c r="Q330" i="7"/>
  <c r="U404" i="7"/>
  <c r="R426" i="7"/>
  <c r="R438" i="7"/>
  <c r="Z448" i="7"/>
  <c r="V459" i="7"/>
  <c r="R470" i="7"/>
  <c r="Q478" i="7"/>
  <c r="U483" i="7"/>
  <c r="T488" i="7"/>
  <c r="AB490" i="7"/>
  <c r="X9" i="7"/>
  <c r="T12" i="7"/>
  <c r="AB14" i="7"/>
  <c r="X17" i="7"/>
  <c r="S20" i="7"/>
  <c r="Q22" i="7"/>
  <c r="X23" i="7"/>
  <c r="X6" i="7"/>
  <c r="H21" i="7"/>
  <c r="N22" i="7"/>
  <c r="D24" i="7"/>
  <c r="O24" i="7"/>
  <c r="E26" i="7"/>
  <c r="F27" i="7"/>
  <c r="F28" i="7"/>
  <c r="H29" i="7"/>
  <c r="G30" i="7"/>
  <c r="E31" i="7"/>
  <c r="N31" i="7"/>
  <c r="L32" i="7"/>
  <c r="I33" i="7"/>
  <c r="F34" i="7"/>
  <c r="O34" i="7"/>
  <c r="L35" i="7"/>
  <c r="I36" i="7"/>
  <c r="E37" i="7"/>
  <c r="M37" i="7"/>
  <c r="I38" i="7"/>
  <c r="E39" i="7"/>
  <c r="M39" i="7"/>
  <c r="I40" i="7"/>
  <c r="E41" i="7"/>
  <c r="M41" i="7"/>
  <c r="I42" i="7"/>
  <c r="E43" i="7"/>
  <c r="M43" i="7"/>
  <c r="I44" i="7"/>
  <c r="E45" i="7"/>
  <c r="M45" i="7"/>
  <c r="I46" i="7"/>
  <c r="E47" i="7"/>
  <c r="M47" i="7"/>
  <c r="I48" i="7"/>
  <c r="E49" i="7"/>
  <c r="M49" i="7"/>
  <c r="I50" i="7"/>
  <c r="E51" i="7"/>
  <c r="M51" i="7"/>
  <c r="I52" i="7"/>
  <c r="E53" i="7"/>
  <c r="M53" i="7"/>
  <c r="I54" i="7"/>
  <c r="E55" i="7"/>
  <c r="M55" i="7"/>
  <c r="I56" i="7"/>
  <c r="E57" i="7"/>
  <c r="M57" i="7"/>
  <c r="I58" i="7"/>
  <c r="E59" i="7"/>
  <c r="M59" i="7"/>
  <c r="I60" i="7"/>
  <c r="E61" i="7"/>
  <c r="M61" i="7"/>
  <c r="I62" i="7"/>
  <c r="E63" i="7"/>
  <c r="M63" i="7"/>
  <c r="I64" i="7"/>
  <c r="E65" i="7"/>
  <c r="M65" i="7"/>
  <c r="I66" i="7"/>
  <c r="E67" i="7"/>
  <c r="M67" i="7"/>
  <c r="I68" i="7"/>
  <c r="E69" i="7"/>
  <c r="M69" i="7"/>
  <c r="I70" i="7"/>
  <c r="E71" i="7"/>
  <c r="M71" i="7"/>
  <c r="I72" i="7"/>
  <c r="E73" i="7"/>
  <c r="M73" i="7"/>
  <c r="I74" i="7"/>
  <c r="E75" i="7"/>
  <c r="M75" i="7"/>
  <c r="I76" i="7"/>
  <c r="E77" i="7"/>
  <c r="M77" i="7"/>
  <c r="I78" i="7"/>
  <c r="E79" i="7"/>
  <c r="M79" i="7"/>
  <c r="I80" i="7"/>
  <c r="E81" i="7"/>
  <c r="M81" i="7"/>
  <c r="I82" i="7"/>
  <c r="E83" i="7"/>
  <c r="M83" i="7"/>
  <c r="I84" i="7"/>
  <c r="E85" i="7"/>
  <c r="M85" i="7"/>
  <c r="I86" i="7"/>
  <c r="E87" i="7"/>
  <c r="M87" i="7"/>
  <c r="I88" i="7"/>
  <c r="E89" i="7"/>
  <c r="M89" i="7"/>
  <c r="I90" i="7"/>
  <c r="E91" i="7"/>
  <c r="M91" i="7"/>
  <c r="I92" i="7"/>
  <c r="E93" i="7"/>
  <c r="M93" i="7"/>
  <c r="I94" i="7"/>
  <c r="E95" i="7"/>
  <c r="M95" i="7"/>
  <c r="I96" i="7"/>
  <c r="E97" i="7"/>
  <c r="M97" i="7"/>
  <c r="I98" i="7"/>
  <c r="E99" i="7"/>
  <c r="M99" i="7"/>
  <c r="I100" i="7"/>
  <c r="E101" i="7"/>
  <c r="M101" i="7"/>
  <c r="I102" i="7"/>
  <c r="E103" i="7"/>
  <c r="M103" i="7"/>
  <c r="I104" i="7"/>
  <c r="E105" i="7"/>
  <c r="M105" i="7"/>
  <c r="I106" i="7"/>
  <c r="E107" i="7"/>
  <c r="M107" i="7"/>
  <c r="I108" i="7"/>
  <c r="E109" i="7"/>
  <c r="M109" i="7"/>
  <c r="I110" i="7"/>
  <c r="E111" i="7"/>
  <c r="M111" i="7"/>
  <c r="I112" i="7"/>
  <c r="E113" i="7"/>
  <c r="M113" i="7"/>
  <c r="Y348" i="7"/>
  <c r="V409" i="7"/>
  <c r="Z429" i="7"/>
  <c r="V440" i="7"/>
  <c r="R451" i="7"/>
  <c r="Z461" i="7"/>
  <c r="V472" i="7"/>
  <c r="R479" i="7"/>
  <c r="V484" i="7"/>
  <c r="AA488" i="7"/>
  <c r="W7" i="7"/>
  <c r="S10" i="7"/>
  <c r="AA12" i="7"/>
  <c r="W15" i="7"/>
  <c r="S18" i="7"/>
  <c r="T20" i="7"/>
  <c r="S22" i="7"/>
  <c r="Q24" i="7"/>
  <c r="Y6" i="7"/>
  <c r="J21" i="7"/>
  <c r="O22" i="7"/>
  <c r="E24" i="7"/>
  <c r="F25" i="7"/>
  <c r="F26" i="7"/>
  <c r="H27" i="7"/>
  <c r="G28" i="7"/>
  <c r="I29" i="7"/>
  <c r="I30" i="7"/>
  <c r="F31" i="7"/>
  <c r="D32" i="7"/>
  <c r="M32" i="7"/>
  <c r="J33" i="7"/>
  <c r="G34" i="7"/>
  <c r="D35" i="7"/>
  <c r="M35" i="7"/>
  <c r="J36" i="7"/>
  <c r="F37" i="7"/>
  <c r="N37" i="7"/>
  <c r="J38" i="7"/>
  <c r="F39" i="7"/>
  <c r="N39" i="7"/>
  <c r="J40" i="7"/>
  <c r="F41" i="7"/>
  <c r="N41" i="7"/>
  <c r="J42" i="7"/>
  <c r="F43" i="7"/>
  <c r="N43" i="7"/>
  <c r="J44" i="7"/>
  <c r="F45" i="7"/>
  <c r="N45" i="7"/>
  <c r="J46" i="7"/>
  <c r="F47" i="7"/>
  <c r="N47" i="7"/>
  <c r="J48" i="7"/>
  <c r="F49" i="7"/>
  <c r="N49" i="7"/>
  <c r="J50" i="7"/>
  <c r="F51" i="7"/>
  <c r="N51" i="7"/>
  <c r="J52" i="7"/>
  <c r="F53" i="7"/>
  <c r="N53" i="7"/>
  <c r="J54" i="7"/>
  <c r="F55" i="7"/>
  <c r="N55" i="7"/>
  <c r="J56" i="7"/>
  <c r="F57" i="7"/>
  <c r="N57" i="7"/>
  <c r="J58" i="7"/>
  <c r="F59" i="7"/>
  <c r="N59" i="7"/>
  <c r="J60" i="7"/>
  <c r="F61" i="7"/>
  <c r="N61" i="7"/>
  <c r="J62" i="7"/>
  <c r="F63" i="7"/>
  <c r="N63" i="7"/>
  <c r="J64" i="7"/>
  <c r="F65" i="7"/>
  <c r="N65" i="7"/>
  <c r="J66" i="7"/>
  <c r="F67" i="7"/>
  <c r="N67" i="7"/>
  <c r="J68" i="7"/>
  <c r="F69" i="7"/>
  <c r="N69" i="7"/>
  <c r="J70" i="7"/>
  <c r="F71" i="7"/>
  <c r="N71" i="7"/>
  <c r="J72" i="7"/>
  <c r="F73" i="7"/>
  <c r="N73" i="7"/>
  <c r="J74" i="7"/>
  <c r="F75" i="7"/>
  <c r="N75" i="7"/>
  <c r="J76" i="7"/>
  <c r="F77" i="7"/>
  <c r="N77" i="7"/>
  <c r="J78" i="7"/>
  <c r="F79" i="7"/>
  <c r="N79" i="7"/>
  <c r="J80" i="7"/>
  <c r="F81" i="7"/>
  <c r="N81" i="7"/>
  <c r="J82" i="7"/>
  <c r="F83" i="7"/>
  <c r="N83" i="7"/>
  <c r="J84" i="7"/>
  <c r="F85" i="7"/>
  <c r="N85" i="7"/>
  <c r="J86" i="7"/>
  <c r="F87" i="7"/>
  <c r="N87" i="7"/>
  <c r="J88" i="7"/>
  <c r="F89" i="7"/>
  <c r="N89" i="7"/>
  <c r="J90" i="7"/>
  <c r="F91" i="7"/>
  <c r="N91" i="7"/>
  <c r="J92" i="7"/>
  <c r="F93" i="7"/>
  <c r="N93" i="7"/>
  <c r="J94" i="7"/>
  <c r="F95" i="7"/>
  <c r="N95" i="7"/>
  <c r="J96" i="7"/>
  <c r="F97" i="7"/>
  <c r="N97" i="7"/>
  <c r="J98" i="7"/>
  <c r="F99" i="7"/>
  <c r="N99" i="7"/>
  <c r="J100" i="7"/>
  <c r="F101" i="7"/>
  <c r="N101" i="7"/>
  <c r="J102" i="7"/>
  <c r="F103" i="7"/>
  <c r="N103" i="7"/>
  <c r="J104" i="7"/>
  <c r="F105" i="7"/>
  <c r="N105" i="7"/>
  <c r="J106" i="7"/>
  <c r="F107" i="7"/>
  <c r="N107" i="7"/>
  <c r="J108" i="7"/>
  <c r="F109" i="7"/>
  <c r="N109" i="7"/>
  <c r="J110" i="7"/>
  <c r="F111" i="7"/>
  <c r="N111" i="7"/>
  <c r="J112" i="7"/>
  <c r="F113" i="7"/>
  <c r="N113" i="7"/>
  <c r="J114" i="7"/>
  <c r="F115" i="7"/>
  <c r="N115" i="7"/>
  <c r="J116" i="7"/>
  <c r="F117" i="7"/>
  <c r="N117" i="7"/>
  <c r="J118" i="7"/>
  <c r="F119" i="7"/>
  <c r="N119" i="7"/>
  <c r="J120" i="7"/>
  <c r="F121" i="7"/>
  <c r="N121" i="7"/>
  <c r="J122" i="7"/>
  <c r="F123" i="7"/>
  <c r="N123" i="7"/>
  <c r="J124" i="7"/>
  <c r="F125" i="7"/>
  <c r="N125" i="7"/>
  <c r="J126" i="7"/>
  <c r="F127" i="7"/>
  <c r="N127" i="7"/>
  <c r="J128" i="7"/>
  <c r="F129" i="7"/>
  <c r="N129" i="7"/>
  <c r="J130" i="7"/>
  <c r="F131" i="7"/>
  <c r="N131" i="7"/>
  <c r="J132" i="7"/>
  <c r="F133" i="7"/>
  <c r="N133" i="7"/>
  <c r="J134" i="7"/>
  <c r="F135" i="7"/>
  <c r="N135" i="7"/>
  <c r="J136" i="7"/>
  <c r="F137" i="7"/>
  <c r="U351" i="7"/>
  <c r="R410" i="7"/>
  <c r="R430" i="7"/>
  <c r="Z440" i="7"/>
  <c r="V451" i="7"/>
  <c r="R462" i="7"/>
  <c r="Z472" i="7"/>
  <c r="U479" i="7"/>
  <c r="Y484" i="7"/>
  <c r="AB488" i="7"/>
  <c r="X7" i="7"/>
  <c r="T10" i="7"/>
  <c r="AB12" i="7"/>
  <c r="X15" i="7"/>
  <c r="T18" i="7"/>
  <c r="Y20" i="7"/>
  <c r="T22" i="7"/>
  <c r="S24" i="7"/>
  <c r="D20" i="7"/>
  <c r="K21" i="7"/>
  <c r="F23" i="7"/>
  <c r="F24" i="7"/>
  <c r="H25" i="7"/>
  <c r="G26" i="7"/>
  <c r="I27" i="7"/>
  <c r="J28" i="7"/>
  <c r="J29" i="7"/>
  <c r="J30" i="7"/>
  <c r="H31" i="7"/>
  <c r="E32" i="7"/>
  <c r="N32" i="7"/>
  <c r="K33" i="7"/>
  <c r="H34" i="7"/>
  <c r="E35" i="7"/>
  <c r="N35" i="7"/>
  <c r="K36" i="7"/>
  <c r="G37" i="7"/>
  <c r="O37" i="7"/>
  <c r="K38" i="7"/>
  <c r="G39" i="7"/>
  <c r="O39" i="7"/>
  <c r="K40" i="7"/>
  <c r="G41" i="7"/>
  <c r="O41" i="7"/>
  <c r="K42" i="7"/>
  <c r="G43" i="7"/>
  <c r="O43" i="7"/>
  <c r="K44" i="7"/>
  <c r="G45" i="7"/>
  <c r="O45" i="7"/>
  <c r="K46" i="7"/>
  <c r="G47" i="7"/>
  <c r="O47" i="7"/>
  <c r="K48" i="7"/>
  <c r="G49" i="7"/>
  <c r="O49" i="7"/>
  <c r="K50" i="7"/>
  <c r="G51" i="7"/>
  <c r="O51" i="7"/>
  <c r="K52" i="7"/>
  <c r="G53" i="7"/>
  <c r="O53" i="7"/>
  <c r="K54" i="7"/>
  <c r="G55" i="7"/>
  <c r="O55" i="7"/>
  <c r="K56" i="7"/>
  <c r="G57" i="7"/>
  <c r="O57" i="7"/>
  <c r="K58" i="7"/>
  <c r="G59" i="7"/>
  <c r="O59" i="7"/>
  <c r="K60" i="7"/>
  <c r="G61" i="7"/>
  <c r="O61" i="7"/>
  <c r="K62" i="7"/>
  <c r="G63" i="7"/>
  <c r="O63" i="7"/>
  <c r="K64" i="7"/>
  <c r="G65" i="7"/>
  <c r="O65" i="7"/>
  <c r="K66" i="7"/>
  <c r="G67" i="7"/>
  <c r="O67" i="7"/>
  <c r="K68" i="7"/>
  <c r="G69" i="7"/>
  <c r="O69" i="7"/>
  <c r="K70" i="7"/>
  <c r="G71" i="7"/>
  <c r="O71" i="7"/>
  <c r="K72" i="7"/>
  <c r="G73" i="7"/>
  <c r="O73" i="7"/>
  <c r="K74" i="7"/>
  <c r="G75" i="7"/>
  <c r="O75" i="7"/>
  <c r="K76" i="7"/>
  <c r="G77" i="7"/>
  <c r="O77" i="7"/>
  <c r="K78" i="7"/>
  <c r="G79" i="7"/>
  <c r="O79" i="7"/>
  <c r="K80" i="7"/>
  <c r="G81" i="7"/>
  <c r="O81" i="7"/>
  <c r="K82" i="7"/>
  <c r="G83" i="7"/>
  <c r="O83" i="7"/>
  <c r="K84" i="7"/>
  <c r="G85" i="7"/>
  <c r="O85" i="7"/>
  <c r="K86" i="7"/>
  <c r="G87" i="7"/>
  <c r="O87" i="7"/>
  <c r="K88" i="7"/>
  <c r="G89" i="7"/>
  <c r="O89" i="7"/>
  <c r="K90" i="7"/>
  <c r="G91" i="7"/>
  <c r="O91" i="7"/>
  <c r="K92" i="7"/>
  <c r="G93" i="7"/>
  <c r="O93" i="7"/>
  <c r="K94" i="7"/>
  <c r="G95" i="7"/>
  <c r="O95" i="7"/>
  <c r="K96" i="7"/>
  <c r="G97" i="7"/>
  <c r="O97" i="7"/>
  <c r="K98" i="7"/>
  <c r="G99" i="7"/>
  <c r="O99" i="7"/>
  <c r="K100" i="7"/>
  <c r="G101" i="7"/>
  <c r="O101" i="7"/>
  <c r="K102" i="7"/>
  <c r="G103" i="7"/>
  <c r="O103" i="7"/>
  <c r="K104" i="7"/>
  <c r="G105" i="7"/>
  <c r="O105" i="7"/>
  <c r="K106" i="7"/>
  <c r="G107" i="7"/>
  <c r="O107" i="7"/>
  <c r="K108" i="7"/>
  <c r="G109" i="7"/>
  <c r="O109" i="7"/>
  <c r="K110" i="7"/>
  <c r="G111" i="7"/>
  <c r="O111" i="7"/>
  <c r="K112" i="7"/>
  <c r="G113" i="7"/>
  <c r="O113" i="7"/>
  <c r="K114" i="7"/>
  <c r="G115" i="7"/>
  <c r="O115" i="7"/>
  <c r="K116" i="7"/>
  <c r="G117" i="7"/>
  <c r="O117" i="7"/>
  <c r="K118" i="7"/>
  <c r="G119" i="7"/>
  <c r="O119" i="7"/>
  <c r="K120" i="7"/>
  <c r="G121" i="7"/>
  <c r="O121" i="7"/>
  <c r="K122" i="7"/>
  <c r="G123" i="7"/>
  <c r="O123" i="7"/>
  <c r="K124" i="7"/>
  <c r="G125" i="7"/>
  <c r="O125" i="7"/>
  <c r="K126" i="7"/>
  <c r="Q370" i="7"/>
  <c r="Z453" i="7"/>
  <c r="Z485" i="7"/>
  <c r="W13" i="7"/>
  <c r="Y22" i="7"/>
  <c r="H23" i="7"/>
  <c r="J27" i="7"/>
  <c r="I31" i="7"/>
  <c r="I34" i="7"/>
  <c r="H37" i="7"/>
  <c r="D40" i="7"/>
  <c r="L42" i="7"/>
  <c r="H45" i="7"/>
  <c r="D48" i="7"/>
  <c r="L50" i="7"/>
  <c r="H53" i="7"/>
  <c r="D56" i="7"/>
  <c r="L58" i="7"/>
  <c r="H61" i="7"/>
  <c r="D64" i="7"/>
  <c r="L66" i="7"/>
  <c r="H69" i="7"/>
  <c r="D72" i="7"/>
  <c r="L74" i="7"/>
  <c r="H77" i="7"/>
  <c r="D80" i="7"/>
  <c r="L82" i="7"/>
  <c r="H85" i="7"/>
  <c r="D88" i="7"/>
  <c r="L90" i="7"/>
  <c r="H93" i="7"/>
  <c r="D96" i="7"/>
  <c r="L98" i="7"/>
  <c r="H101" i="7"/>
  <c r="D104" i="7"/>
  <c r="L106" i="7"/>
  <c r="H109" i="7"/>
  <c r="D112" i="7"/>
  <c r="I114" i="7"/>
  <c r="E116" i="7"/>
  <c r="M117" i="7"/>
  <c r="E119" i="7"/>
  <c r="I120" i="7"/>
  <c r="M121" i="7"/>
  <c r="E123" i="7"/>
  <c r="I124" i="7"/>
  <c r="M125" i="7"/>
  <c r="N126" i="7"/>
  <c r="M127" i="7"/>
  <c r="L128" i="7"/>
  <c r="J129" i="7"/>
  <c r="I130" i="7"/>
  <c r="H131" i="7"/>
  <c r="F132" i="7"/>
  <c r="E133" i="7"/>
  <c r="O133" i="7"/>
  <c r="L134" i="7"/>
  <c r="I135" i="7"/>
  <c r="F136" i="7"/>
  <c r="O136" i="7"/>
  <c r="L137" i="7"/>
  <c r="H138" i="7"/>
  <c r="D139" i="7"/>
  <c r="L139" i="7"/>
  <c r="H140" i="7"/>
  <c r="D141" i="7"/>
  <c r="L141" i="7"/>
  <c r="H142" i="7"/>
  <c r="D143" i="7"/>
  <c r="L143" i="7"/>
  <c r="H144" i="7"/>
  <c r="D145" i="7"/>
  <c r="L145" i="7"/>
  <c r="H146" i="7"/>
  <c r="D147" i="7"/>
  <c r="L147" i="7"/>
  <c r="H148" i="7"/>
  <c r="D149" i="7"/>
  <c r="L149" i="7"/>
  <c r="H150" i="7"/>
  <c r="D151" i="7"/>
  <c r="L151" i="7"/>
  <c r="H152" i="7"/>
  <c r="D153" i="7"/>
  <c r="L153" i="7"/>
  <c r="H154" i="7"/>
  <c r="D155" i="7"/>
  <c r="L155" i="7"/>
  <c r="H156" i="7"/>
  <c r="D157" i="7"/>
  <c r="L157" i="7"/>
  <c r="H158" i="7"/>
  <c r="D159" i="7"/>
  <c r="L159" i="7"/>
  <c r="H160" i="7"/>
  <c r="D161" i="7"/>
  <c r="L161" i="7"/>
  <c r="H162" i="7"/>
  <c r="D163" i="7"/>
  <c r="L163" i="7"/>
  <c r="H164" i="7"/>
  <c r="D165" i="7"/>
  <c r="L165" i="7"/>
  <c r="H166" i="7"/>
  <c r="D167" i="7"/>
  <c r="L167" i="7"/>
  <c r="H168" i="7"/>
  <c r="D169" i="7"/>
  <c r="L169" i="7"/>
  <c r="H170" i="7"/>
  <c r="D171" i="7"/>
  <c r="L171" i="7"/>
  <c r="H172" i="7"/>
  <c r="D173" i="7"/>
  <c r="L173" i="7"/>
  <c r="H174" i="7"/>
  <c r="D175" i="7"/>
  <c r="L175" i="7"/>
  <c r="H176" i="7"/>
  <c r="D177" i="7"/>
  <c r="L177" i="7"/>
  <c r="H178" i="7"/>
  <c r="D179" i="7"/>
  <c r="L179" i="7"/>
  <c r="H180" i="7"/>
  <c r="D181" i="7"/>
  <c r="L181" i="7"/>
  <c r="H182" i="7"/>
  <c r="D183" i="7"/>
  <c r="L183" i="7"/>
  <c r="H184" i="7"/>
  <c r="D185" i="7"/>
  <c r="L185" i="7"/>
  <c r="H186" i="7"/>
  <c r="D187" i="7"/>
  <c r="L187" i="7"/>
  <c r="H188" i="7"/>
  <c r="D189" i="7"/>
  <c r="L189" i="7"/>
  <c r="H190" i="7"/>
  <c r="D191" i="7"/>
  <c r="L191" i="7"/>
  <c r="H192" i="7"/>
  <c r="D193" i="7"/>
  <c r="L193" i="7"/>
  <c r="H194" i="7"/>
  <c r="D195" i="7"/>
  <c r="L195" i="7"/>
  <c r="H196" i="7"/>
  <c r="D197" i="7"/>
  <c r="L197" i="7"/>
  <c r="H198" i="7"/>
  <c r="D199" i="7"/>
  <c r="L199" i="7"/>
  <c r="H200" i="7"/>
  <c r="Y372" i="7"/>
  <c r="R454" i="7"/>
  <c r="Q486" i="7"/>
  <c r="X13" i="7"/>
  <c r="AA22" i="7"/>
  <c r="I23" i="7"/>
  <c r="K27" i="7"/>
  <c r="J31" i="7"/>
  <c r="J34" i="7"/>
  <c r="I37" i="7"/>
  <c r="E40" i="7"/>
  <c r="M42" i="7"/>
  <c r="I45" i="7"/>
  <c r="E48" i="7"/>
  <c r="M50" i="7"/>
  <c r="I53" i="7"/>
  <c r="E56" i="7"/>
  <c r="M58" i="7"/>
  <c r="I61" i="7"/>
  <c r="E64" i="7"/>
  <c r="M66" i="7"/>
  <c r="I69" i="7"/>
  <c r="E72" i="7"/>
  <c r="M74" i="7"/>
  <c r="I77" i="7"/>
  <c r="E80" i="7"/>
  <c r="M82" i="7"/>
  <c r="I85" i="7"/>
  <c r="E88" i="7"/>
  <c r="M90" i="7"/>
  <c r="I93" i="7"/>
  <c r="E96" i="7"/>
  <c r="M98" i="7"/>
  <c r="I101" i="7"/>
  <c r="E104" i="7"/>
  <c r="M106" i="7"/>
  <c r="I109" i="7"/>
  <c r="E112" i="7"/>
  <c r="L114" i="7"/>
  <c r="I116" i="7"/>
  <c r="D118" i="7"/>
  <c r="H119" i="7"/>
  <c r="L120" i="7"/>
  <c r="D122" i="7"/>
  <c r="H123" i="7"/>
  <c r="L124" i="7"/>
  <c r="D126" i="7"/>
  <c r="O126" i="7"/>
  <c r="O127" i="7"/>
  <c r="M128" i="7"/>
  <c r="K129" i="7"/>
  <c r="K130" i="7"/>
  <c r="I131" i="7"/>
  <c r="G132" i="7"/>
  <c r="G133" i="7"/>
  <c r="D134" i="7"/>
  <c r="M134" i="7"/>
  <c r="J135" i="7"/>
  <c r="G136" i="7"/>
  <c r="D137" i="7"/>
  <c r="M137" i="7"/>
  <c r="I138" i="7"/>
  <c r="E139" i="7"/>
  <c r="M139" i="7"/>
  <c r="I140" i="7"/>
  <c r="E141" i="7"/>
  <c r="M141" i="7"/>
  <c r="I142" i="7"/>
  <c r="E143" i="7"/>
  <c r="M143" i="7"/>
  <c r="I144" i="7"/>
  <c r="E145" i="7"/>
  <c r="M145" i="7"/>
  <c r="I146" i="7"/>
  <c r="E147" i="7"/>
  <c r="M147" i="7"/>
  <c r="I148" i="7"/>
  <c r="E149" i="7"/>
  <c r="M149" i="7"/>
  <c r="I150" i="7"/>
  <c r="E151" i="7"/>
  <c r="M151" i="7"/>
  <c r="I152" i="7"/>
  <c r="E153" i="7"/>
  <c r="M153" i="7"/>
  <c r="I154" i="7"/>
  <c r="E155" i="7"/>
  <c r="M155" i="7"/>
  <c r="I156" i="7"/>
  <c r="E157" i="7"/>
  <c r="M157" i="7"/>
  <c r="I158" i="7"/>
  <c r="E159" i="7"/>
  <c r="M159" i="7"/>
  <c r="I160" i="7"/>
  <c r="E161" i="7"/>
  <c r="M161" i="7"/>
  <c r="I162" i="7"/>
  <c r="E163" i="7"/>
  <c r="M163" i="7"/>
  <c r="I164" i="7"/>
  <c r="E165" i="7"/>
  <c r="M165" i="7"/>
  <c r="I166" i="7"/>
  <c r="E167" i="7"/>
  <c r="M167" i="7"/>
  <c r="I168" i="7"/>
  <c r="E169" i="7"/>
  <c r="M169" i="7"/>
  <c r="I170" i="7"/>
  <c r="E171" i="7"/>
  <c r="M171" i="7"/>
  <c r="I172" i="7"/>
  <c r="E173" i="7"/>
  <c r="M173" i="7"/>
  <c r="I174" i="7"/>
  <c r="E175" i="7"/>
  <c r="M175" i="7"/>
  <c r="I176" i="7"/>
  <c r="E177" i="7"/>
  <c r="M177" i="7"/>
  <c r="I178" i="7"/>
  <c r="E179" i="7"/>
  <c r="M179" i="7"/>
  <c r="I180" i="7"/>
  <c r="E181" i="7"/>
  <c r="M181" i="7"/>
  <c r="I182" i="7"/>
  <c r="E183" i="7"/>
  <c r="M183" i="7"/>
  <c r="I184" i="7"/>
  <c r="E185" i="7"/>
  <c r="M185" i="7"/>
  <c r="I186" i="7"/>
  <c r="E187" i="7"/>
  <c r="M187" i="7"/>
  <c r="I188" i="7"/>
  <c r="E189" i="7"/>
  <c r="M189" i="7"/>
  <c r="I190" i="7"/>
  <c r="E191" i="7"/>
  <c r="M191" i="7"/>
  <c r="I192" i="7"/>
  <c r="E193" i="7"/>
  <c r="M193" i="7"/>
  <c r="I194" i="7"/>
  <c r="E195" i="7"/>
  <c r="M195" i="7"/>
  <c r="I196" i="7"/>
  <c r="E197" i="7"/>
  <c r="M197" i="7"/>
  <c r="I198" i="7"/>
  <c r="E199" i="7"/>
  <c r="M199" i="7"/>
  <c r="I200" i="7"/>
  <c r="E201" i="7"/>
  <c r="M201" i="7"/>
  <c r="I202" i="7"/>
  <c r="E203" i="7"/>
  <c r="M203" i="7"/>
  <c r="I204" i="7"/>
  <c r="E205" i="7"/>
  <c r="M205" i="7"/>
  <c r="I206" i="7"/>
  <c r="E207" i="7"/>
  <c r="M207" i="7"/>
  <c r="I208" i="7"/>
  <c r="E209" i="7"/>
  <c r="M209" i="7"/>
  <c r="I210" i="7"/>
  <c r="E211" i="7"/>
  <c r="M211" i="7"/>
  <c r="I212" i="7"/>
  <c r="E213" i="7"/>
  <c r="M213" i="7"/>
  <c r="I214" i="7"/>
  <c r="E215" i="7"/>
  <c r="M215" i="7"/>
  <c r="I216" i="7"/>
  <c r="E217" i="7"/>
  <c r="M217" i="7"/>
  <c r="I218" i="7"/>
  <c r="Z414" i="7"/>
  <c r="V464" i="7"/>
  <c r="W489" i="7"/>
  <c r="S16" i="7"/>
  <c r="T24" i="7"/>
  <c r="G24" i="7"/>
  <c r="L28" i="7"/>
  <c r="F32" i="7"/>
  <c r="F35" i="7"/>
  <c r="D38" i="7"/>
  <c r="L40" i="7"/>
  <c r="H43" i="7"/>
  <c r="D46" i="7"/>
  <c r="L48" i="7"/>
  <c r="H51" i="7"/>
  <c r="D54" i="7"/>
  <c r="L56" i="7"/>
  <c r="H59" i="7"/>
  <c r="D62" i="7"/>
  <c r="L64" i="7"/>
  <c r="H67" i="7"/>
  <c r="D70" i="7"/>
  <c r="L72" i="7"/>
  <c r="H75" i="7"/>
  <c r="D78" i="7"/>
  <c r="L80" i="7"/>
  <c r="H83" i="7"/>
  <c r="D86" i="7"/>
  <c r="L88" i="7"/>
  <c r="H91" i="7"/>
  <c r="D94" i="7"/>
  <c r="L96" i="7"/>
  <c r="H99" i="7"/>
  <c r="D102" i="7"/>
  <c r="L104" i="7"/>
  <c r="H107" i="7"/>
  <c r="D110" i="7"/>
  <c r="L112" i="7"/>
  <c r="M114" i="7"/>
  <c r="L116" i="7"/>
  <c r="E118" i="7"/>
  <c r="I119" i="7"/>
  <c r="M120" i="7"/>
  <c r="E122" i="7"/>
  <c r="I123" i="7"/>
  <c r="M124" i="7"/>
  <c r="E126" i="7"/>
  <c r="E127" i="7"/>
  <c r="D128" i="7"/>
  <c r="N128" i="7"/>
  <c r="M129" i="7"/>
  <c r="L130" i="7"/>
  <c r="J131" i="7"/>
  <c r="I132" i="7"/>
  <c r="H133" i="7"/>
  <c r="E134" i="7"/>
  <c r="N134" i="7"/>
  <c r="K135" i="7"/>
  <c r="H136" i="7"/>
  <c r="E137" i="7"/>
  <c r="N137" i="7"/>
  <c r="J138" i="7"/>
  <c r="F139" i="7"/>
  <c r="N139" i="7"/>
  <c r="J140" i="7"/>
  <c r="F141" i="7"/>
  <c r="N141" i="7"/>
  <c r="J142" i="7"/>
  <c r="F143" i="7"/>
  <c r="N143" i="7"/>
  <c r="J144" i="7"/>
  <c r="F145" i="7"/>
  <c r="N145" i="7"/>
  <c r="J146" i="7"/>
  <c r="F147" i="7"/>
  <c r="N147" i="7"/>
  <c r="J148" i="7"/>
  <c r="F149" i="7"/>
  <c r="N149" i="7"/>
  <c r="J150" i="7"/>
  <c r="F151" i="7"/>
  <c r="N151" i="7"/>
  <c r="J152" i="7"/>
  <c r="F153" i="7"/>
  <c r="N153" i="7"/>
  <c r="J154" i="7"/>
  <c r="F155" i="7"/>
  <c r="N155" i="7"/>
  <c r="J156" i="7"/>
  <c r="F157" i="7"/>
  <c r="N157" i="7"/>
  <c r="J158" i="7"/>
  <c r="F159" i="7"/>
  <c r="N159" i="7"/>
  <c r="J160" i="7"/>
  <c r="F161" i="7"/>
  <c r="N161" i="7"/>
  <c r="J162" i="7"/>
  <c r="F163" i="7"/>
  <c r="N163" i="7"/>
  <c r="J164" i="7"/>
  <c r="F165" i="7"/>
  <c r="N165" i="7"/>
  <c r="J166" i="7"/>
  <c r="F167" i="7"/>
  <c r="N167" i="7"/>
  <c r="J168" i="7"/>
  <c r="F169" i="7"/>
  <c r="N169" i="7"/>
  <c r="J170" i="7"/>
  <c r="F171" i="7"/>
  <c r="N171" i="7"/>
  <c r="J172" i="7"/>
  <c r="F173" i="7"/>
  <c r="N173" i="7"/>
  <c r="J174" i="7"/>
  <c r="F175" i="7"/>
  <c r="N175" i="7"/>
  <c r="J176" i="7"/>
  <c r="F177" i="7"/>
  <c r="N177" i="7"/>
  <c r="J178" i="7"/>
  <c r="F179" i="7"/>
  <c r="N179" i="7"/>
  <c r="J180" i="7"/>
  <c r="F181" i="7"/>
  <c r="N181" i="7"/>
  <c r="J182" i="7"/>
  <c r="F183" i="7"/>
  <c r="N183" i="7"/>
  <c r="J184" i="7"/>
  <c r="F185" i="7"/>
  <c r="N185" i="7"/>
  <c r="J186" i="7"/>
  <c r="F187" i="7"/>
  <c r="N187" i="7"/>
  <c r="J188" i="7"/>
  <c r="F189" i="7"/>
  <c r="N189" i="7"/>
  <c r="J190" i="7"/>
  <c r="F191" i="7"/>
  <c r="N191" i="7"/>
  <c r="J192" i="7"/>
  <c r="F193" i="7"/>
  <c r="N193" i="7"/>
  <c r="J194" i="7"/>
  <c r="F195" i="7"/>
  <c r="N195" i="7"/>
  <c r="J196" i="7"/>
  <c r="F197" i="7"/>
  <c r="N197" i="7"/>
  <c r="J198" i="7"/>
  <c r="F199" i="7"/>
  <c r="N199" i="7"/>
  <c r="J200" i="7"/>
  <c r="F201" i="7"/>
  <c r="N201" i="7"/>
  <c r="J202" i="7"/>
  <c r="F203" i="7"/>
  <c r="N203" i="7"/>
  <c r="J204" i="7"/>
  <c r="F205" i="7"/>
  <c r="N205" i="7"/>
  <c r="J206" i="7"/>
  <c r="F207" i="7"/>
  <c r="N207" i="7"/>
  <c r="J208" i="7"/>
  <c r="F209" i="7"/>
  <c r="N209" i="7"/>
  <c r="J210" i="7"/>
  <c r="F211" i="7"/>
  <c r="V415" i="7"/>
  <c r="Z464" i="7"/>
  <c r="X489" i="7"/>
  <c r="T16" i="7"/>
  <c r="Y24" i="7"/>
  <c r="J24" i="7"/>
  <c r="M28" i="7"/>
  <c r="G32" i="7"/>
  <c r="H35" i="7"/>
  <c r="E38" i="7"/>
  <c r="M40" i="7"/>
  <c r="I43" i="7"/>
  <c r="E46" i="7"/>
  <c r="M48" i="7"/>
  <c r="I51" i="7"/>
  <c r="E54" i="7"/>
  <c r="M56" i="7"/>
  <c r="I59" i="7"/>
  <c r="E62" i="7"/>
  <c r="M64" i="7"/>
  <c r="I67" i="7"/>
  <c r="E70" i="7"/>
  <c r="M72" i="7"/>
  <c r="I75" i="7"/>
  <c r="E78" i="7"/>
  <c r="M80" i="7"/>
  <c r="I83" i="7"/>
  <c r="E86" i="7"/>
  <c r="M88" i="7"/>
  <c r="I91" i="7"/>
  <c r="E94" i="7"/>
  <c r="M96" i="7"/>
  <c r="I99" i="7"/>
  <c r="E102" i="7"/>
  <c r="M104" i="7"/>
  <c r="I107" i="7"/>
  <c r="E110" i="7"/>
  <c r="M112" i="7"/>
  <c r="E115" i="7"/>
  <c r="M116" i="7"/>
  <c r="F118" i="7"/>
  <c r="J119" i="7"/>
  <c r="N120" i="7"/>
  <c r="F122" i="7"/>
  <c r="J123" i="7"/>
  <c r="N124" i="7"/>
  <c r="F126" i="7"/>
  <c r="G127" i="7"/>
  <c r="E128" i="7"/>
  <c r="O128" i="7"/>
  <c r="O129" i="7"/>
  <c r="M130" i="7"/>
  <c r="K131" i="7"/>
  <c r="K132" i="7"/>
  <c r="I133" i="7"/>
  <c r="F134" i="7"/>
  <c r="O134" i="7"/>
  <c r="L135" i="7"/>
  <c r="I136" i="7"/>
  <c r="G137" i="7"/>
  <c r="O137" i="7"/>
  <c r="K138" i="7"/>
  <c r="G139" i="7"/>
  <c r="O139" i="7"/>
  <c r="K140" i="7"/>
  <c r="G141" i="7"/>
  <c r="O141" i="7"/>
  <c r="K142" i="7"/>
  <c r="G143" i="7"/>
  <c r="O143" i="7"/>
  <c r="K144" i="7"/>
  <c r="G145" i="7"/>
  <c r="O145" i="7"/>
  <c r="K146" i="7"/>
  <c r="G147" i="7"/>
  <c r="O147" i="7"/>
  <c r="K148" i="7"/>
  <c r="G149" i="7"/>
  <c r="O149" i="7"/>
  <c r="K150" i="7"/>
  <c r="G151" i="7"/>
  <c r="O151" i="7"/>
  <c r="K152" i="7"/>
  <c r="G153" i="7"/>
  <c r="O153" i="7"/>
  <c r="K154" i="7"/>
  <c r="G155" i="7"/>
  <c r="O155" i="7"/>
  <c r="K156" i="7"/>
  <c r="G157" i="7"/>
  <c r="O157" i="7"/>
  <c r="K158" i="7"/>
  <c r="G159" i="7"/>
  <c r="O159" i="7"/>
  <c r="K160" i="7"/>
  <c r="G161" i="7"/>
  <c r="O161" i="7"/>
  <c r="K162" i="7"/>
  <c r="G163" i="7"/>
  <c r="O163" i="7"/>
  <c r="K164" i="7"/>
  <c r="G165" i="7"/>
  <c r="O165" i="7"/>
  <c r="K166" i="7"/>
  <c r="G167" i="7"/>
  <c r="O167" i="7"/>
  <c r="K168" i="7"/>
  <c r="G169" i="7"/>
  <c r="O169" i="7"/>
  <c r="K170" i="7"/>
  <c r="G171" i="7"/>
  <c r="O171" i="7"/>
  <c r="K172" i="7"/>
  <c r="G173" i="7"/>
  <c r="O173" i="7"/>
  <c r="K174" i="7"/>
  <c r="G175" i="7"/>
  <c r="O175" i="7"/>
  <c r="K176" i="7"/>
  <c r="G177" i="7"/>
  <c r="O177" i="7"/>
  <c r="K178" i="7"/>
  <c r="G179" i="7"/>
  <c r="O179" i="7"/>
  <c r="K180" i="7"/>
  <c r="G181" i="7"/>
  <c r="O181" i="7"/>
  <c r="K182" i="7"/>
  <c r="G183" i="7"/>
  <c r="O183" i="7"/>
  <c r="K184" i="7"/>
  <c r="G185" i="7"/>
  <c r="O185" i="7"/>
  <c r="K186" i="7"/>
  <c r="G187" i="7"/>
  <c r="O187" i="7"/>
  <c r="K188" i="7"/>
  <c r="G189" i="7"/>
  <c r="O189" i="7"/>
  <c r="K190" i="7"/>
  <c r="G191" i="7"/>
  <c r="O191" i="7"/>
  <c r="K192" i="7"/>
  <c r="G193" i="7"/>
  <c r="O193" i="7"/>
  <c r="K194" i="7"/>
  <c r="G195" i="7"/>
  <c r="O195" i="7"/>
  <c r="K196" i="7"/>
  <c r="G197" i="7"/>
  <c r="O197" i="7"/>
  <c r="K198" i="7"/>
  <c r="G199" i="7"/>
  <c r="O199" i="7"/>
  <c r="K200" i="7"/>
  <c r="G201" i="7"/>
  <c r="O201" i="7"/>
  <c r="K202" i="7"/>
  <c r="G203" i="7"/>
  <c r="O203" i="7"/>
  <c r="K204" i="7"/>
  <c r="G205" i="7"/>
  <c r="O205" i="7"/>
  <c r="K206" i="7"/>
  <c r="G207" i="7"/>
  <c r="O207" i="7"/>
  <c r="K208" i="7"/>
  <c r="G209" i="7"/>
  <c r="O209" i="7"/>
  <c r="K210" i="7"/>
  <c r="G211" i="7"/>
  <c r="O211" i="7"/>
  <c r="K212" i="7"/>
  <c r="G213" i="7"/>
  <c r="O213" i="7"/>
  <c r="K214" i="7"/>
  <c r="G215" i="7"/>
  <c r="O215" i="7"/>
  <c r="K216" i="7"/>
  <c r="G217" i="7"/>
  <c r="O217" i="7"/>
  <c r="K218" i="7"/>
  <c r="G219" i="7"/>
  <c r="O219" i="7"/>
  <c r="K220" i="7"/>
  <c r="G221" i="7"/>
  <c r="O221" i="7"/>
  <c r="K222" i="7"/>
  <c r="G223" i="7"/>
  <c r="O223" i="7"/>
  <c r="K224" i="7"/>
  <c r="G225" i="7"/>
  <c r="V432" i="7"/>
  <c r="Z474" i="7"/>
  <c r="S8" i="7"/>
  <c r="AA18" i="7"/>
  <c r="F20" i="7"/>
  <c r="I25" i="7"/>
  <c r="K29" i="7"/>
  <c r="O32" i="7"/>
  <c r="D36" i="7"/>
  <c r="L38" i="7"/>
  <c r="H41" i="7"/>
  <c r="D44" i="7"/>
  <c r="L46" i="7"/>
  <c r="H49" i="7"/>
  <c r="D52" i="7"/>
  <c r="L54" i="7"/>
  <c r="H57" i="7"/>
  <c r="D60" i="7"/>
  <c r="L62" i="7"/>
  <c r="H65" i="7"/>
  <c r="D68" i="7"/>
  <c r="L70" i="7"/>
  <c r="H73" i="7"/>
  <c r="D76" i="7"/>
  <c r="L78" i="7"/>
  <c r="H81" i="7"/>
  <c r="D84" i="7"/>
  <c r="L86" i="7"/>
  <c r="H89" i="7"/>
  <c r="D92" i="7"/>
  <c r="L94" i="7"/>
  <c r="H97" i="7"/>
  <c r="D100" i="7"/>
  <c r="L102" i="7"/>
  <c r="H105" i="7"/>
  <c r="D108" i="7"/>
  <c r="L110" i="7"/>
  <c r="H113" i="7"/>
  <c r="H115" i="7"/>
  <c r="E117" i="7"/>
  <c r="I118" i="7"/>
  <c r="M119" i="7"/>
  <c r="E121" i="7"/>
  <c r="I122" i="7"/>
  <c r="M123" i="7"/>
  <c r="E125" i="7"/>
  <c r="G126" i="7"/>
  <c r="H127" i="7"/>
  <c r="F128" i="7"/>
  <c r="E129" i="7"/>
  <c r="D130" i="7"/>
  <c r="N130" i="7"/>
  <c r="M131" i="7"/>
  <c r="L132" i="7"/>
  <c r="J133" i="7"/>
  <c r="G134" i="7"/>
  <c r="D135" i="7"/>
  <c r="M135" i="7"/>
  <c r="K136" i="7"/>
  <c r="H137" i="7"/>
  <c r="D138" i="7"/>
  <c r="L138" i="7"/>
  <c r="H139" i="7"/>
  <c r="D140" i="7"/>
  <c r="L140" i="7"/>
  <c r="H141" i="7"/>
  <c r="D142" i="7"/>
  <c r="L142" i="7"/>
  <c r="H143" i="7"/>
  <c r="D144" i="7"/>
  <c r="L144" i="7"/>
  <c r="H145" i="7"/>
  <c r="D146" i="7"/>
  <c r="L146" i="7"/>
  <c r="H147" i="7"/>
  <c r="D148" i="7"/>
  <c r="L148" i="7"/>
  <c r="H149" i="7"/>
  <c r="D150" i="7"/>
  <c r="L150" i="7"/>
  <c r="H151" i="7"/>
  <c r="D152" i="7"/>
  <c r="L152" i="7"/>
  <c r="H153" i="7"/>
  <c r="D154" i="7"/>
  <c r="L154" i="7"/>
  <c r="H155" i="7"/>
  <c r="D156" i="7"/>
  <c r="L156" i="7"/>
  <c r="H157" i="7"/>
  <c r="D158" i="7"/>
  <c r="L158" i="7"/>
  <c r="H159" i="7"/>
  <c r="D160" i="7"/>
  <c r="L160" i="7"/>
  <c r="H161" i="7"/>
  <c r="D162" i="7"/>
  <c r="L162" i="7"/>
  <c r="H163" i="7"/>
  <c r="D164" i="7"/>
  <c r="L164" i="7"/>
  <c r="H165" i="7"/>
  <c r="D166" i="7"/>
  <c r="L166" i="7"/>
  <c r="H167" i="7"/>
  <c r="D168" i="7"/>
  <c r="L168" i="7"/>
  <c r="H169" i="7"/>
  <c r="D170" i="7"/>
  <c r="L170" i="7"/>
  <c r="H171" i="7"/>
  <c r="D172" i="7"/>
  <c r="L172" i="7"/>
  <c r="H173" i="7"/>
  <c r="D174" i="7"/>
  <c r="L174" i="7"/>
  <c r="H175" i="7"/>
  <c r="D176" i="7"/>
  <c r="L176" i="7"/>
  <c r="H177" i="7"/>
  <c r="D178" i="7"/>
  <c r="L178" i="7"/>
  <c r="H179" i="7"/>
  <c r="D180" i="7"/>
  <c r="L180" i="7"/>
  <c r="H181" i="7"/>
  <c r="D182" i="7"/>
  <c r="L182" i="7"/>
  <c r="H183" i="7"/>
  <c r="D184" i="7"/>
  <c r="L184" i="7"/>
  <c r="H185" i="7"/>
  <c r="D186" i="7"/>
  <c r="L186" i="7"/>
  <c r="H187" i="7"/>
  <c r="D188" i="7"/>
  <c r="L188" i="7"/>
  <c r="H189" i="7"/>
  <c r="D190" i="7"/>
  <c r="L190" i="7"/>
  <c r="H191" i="7"/>
  <c r="D192" i="7"/>
  <c r="L192" i="7"/>
  <c r="H193" i="7"/>
  <c r="D194" i="7"/>
  <c r="L194" i="7"/>
  <c r="H195" i="7"/>
  <c r="D196" i="7"/>
  <c r="L196" i="7"/>
  <c r="H197" i="7"/>
  <c r="D198" i="7"/>
  <c r="L198" i="7"/>
  <c r="H199" i="7"/>
  <c r="D200" i="7"/>
  <c r="L200" i="7"/>
  <c r="R443" i="7"/>
  <c r="V480" i="7"/>
  <c r="AA10" i="7"/>
  <c r="AA20" i="7"/>
  <c r="D22" i="7"/>
  <c r="J26" i="7"/>
  <c r="L30" i="7"/>
  <c r="L33" i="7"/>
  <c r="L36" i="7"/>
  <c r="H39" i="7"/>
  <c r="D42" i="7"/>
  <c r="L44" i="7"/>
  <c r="H47" i="7"/>
  <c r="D50" i="7"/>
  <c r="L52" i="7"/>
  <c r="H55" i="7"/>
  <c r="D58" i="7"/>
  <c r="L60" i="7"/>
  <c r="H63" i="7"/>
  <c r="D66" i="7"/>
  <c r="L68" i="7"/>
  <c r="H71" i="7"/>
  <c r="D74" i="7"/>
  <c r="L76" i="7"/>
  <c r="H79" i="7"/>
  <c r="D82" i="7"/>
  <c r="L84" i="7"/>
  <c r="H87" i="7"/>
  <c r="D90" i="7"/>
  <c r="L92" i="7"/>
  <c r="H95" i="7"/>
  <c r="D98" i="7"/>
  <c r="L100" i="7"/>
  <c r="H103" i="7"/>
  <c r="D106" i="7"/>
  <c r="L108" i="7"/>
  <c r="H111" i="7"/>
  <c r="D114" i="7"/>
  <c r="M115" i="7"/>
  <c r="I117" i="7"/>
  <c r="M118" i="7"/>
  <c r="E120" i="7"/>
  <c r="I121" i="7"/>
  <c r="M122" i="7"/>
  <c r="E124" i="7"/>
  <c r="I125" i="7"/>
  <c r="L126" i="7"/>
  <c r="J127" i="7"/>
  <c r="I128" i="7"/>
  <c r="H129" i="7"/>
  <c r="F130" i="7"/>
  <c r="E131" i="7"/>
  <c r="D132" i="7"/>
  <c r="N132" i="7"/>
  <c r="L133" i="7"/>
  <c r="I134" i="7"/>
  <c r="G135" i="7"/>
  <c r="D136" i="7"/>
  <c r="M136" i="7"/>
  <c r="J137" i="7"/>
  <c r="F138" i="7"/>
  <c r="N138" i="7"/>
  <c r="J139" i="7"/>
  <c r="F140" i="7"/>
  <c r="N140" i="7"/>
  <c r="J141" i="7"/>
  <c r="F142" i="7"/>
  <c r="N142" i="7"/>
  <c r="J143" i="7"/>
  <c r="F144" i="7"/>
  <c r="N144" i="7"/>
  <c r="J145" i="7"/>
  <c r="F146" i="7"/>
  <c r="N146" i="7"/>
  <c r="J147" i="7"/>
  <c r="F148" i="7"/>
  <c r="N148" i="7"/>
  <c r="J149" i="7"/>
  <c r="F150" i="7"/>
  <c r="N150" i="7"/>
  <c r="J151" i="7"/>
  <c r="F152" i="7"/>
  <c r="N152" i="7"/>
  <c r="J153" i="7"/>
  <c r="F154" i="7"/>
  <c r="N154" i="7"/>
  <c r="J155" i="7"/>
  <c r="F156" i="7"/>
  <c r="N156" i="7"/>
  <c r="J157" i="7"/>
  <c r="F158" i="7"/>
  <c r="N158" i="7"/>
  <c r="J159" i="7"/>
  <c r="F160" i="7"/>
  <c r="N160" i="7"/>
  <c r="J161" i="7"/>
  <c r="F162" i="7"/>
  <c r="N162" i="7"/>
  <c r="J163" i="7"/>
  <c r="F164" i="7"/>
  <c r="N164" i="7"/>
  <c r="J165" i="7"/>
  <c r="F166" i="7"/>
  <c r="N166" i="7"/>
  <c r="J167" i="7"/>
  <c r="F168" i="7"/>
  <c r="N168" i="7"/>
  <c r="J169" i="7"/>
  <c r="F170" i="7"/>
  <c r="N170" i="7"/>
  <c r="J171" i="7"/>
  <c r="F172" i="7"/>
  <c r="N172" i="7"/>
  <c r="J173" i="7"/>
  <c r="F174" i="7"/>
  <c r="N174" i="7"/>
  <c r="J175" i="7"/>
  <c r="F176" i="7"/>
  <c r="N176" i="7"/>
  <c r="J177" i="7"/>
  <c r="F178" i="7"/>
  <c r="N178" i="7"/>
  <c r="J179" i="7"/>
  <c r="F180" i="7"/>
  <c r="N180" i="7"/>
  <c r="J181" i="7"/>
  <c r="F182" i="7"/>
  <c r="N182" i="7"/>
  <c r="J183" i="7"/>
  <c r="F184" i="7"/>
  <c r="N184" i="7"/>
  <c r="J185" i="7"/>
  <c r="F186" i="7"/>
  <c r="N186" i="7"/>
  <c r="J187" i="7"/>
  <c r="F188" i="7"/>
  <c r="N188" i="7"/>
  <c r="J189" i="7"/>
  <c r="F190" i="7"/>
  <c r="N190" i="7"/>
  <c r="J191" i="7"/>
  <c r="F192" i="7"/>
  <c r="N192" i="7"/>
  <c r="J193" i="7"/>
  <c r="F194" i="7"/>
  <c r="N194" i="7"/>
  <c r="J195" i="7"/>
  <c r="F196" i="7"/>
  <c r="N196" i="7"/>
  <c r="J197" i="7"/>
  <c r="F198" i="7"/>
  <c r="N198" i="7"/>
  <c r="J199" i="7"/>
  <c r="F200" i="7"/>
  <c r="N200" i="7"/>
  <c r="J201" i="7"/>
  <c r="F202" i="7"/>
  <c r="N202" i="7"/>
  <c r="J203" i="7"/>
  <c r="F204" i="7"/>
  <c r="N204" i="7"/>
  <c r="J205" i="7"/>
  <c r="F206" i="7"/>
  <c r="N206" i="7"/>
  <c r="J207" i="7"/>
  <c r="F208" i="7"/>
  <c r="N208" i="7"/>
  <c r="J209" i="7"/>
  <c r="F210" i="7"/>
  <c r="N210" i="7"/>
  <c r="Z432" i="7"/>
  <c r="G20" i="7"/>
  <c r="E36" i="7"/>
  <c r="M46" i="7"/>
  <c r="I57" i="7"/>
  <c r="E68" i="7"/>
  <c r="M78" i="7"/>
  <c r="I89" i="7"/>
  <c r="E100" i="7"/>
  <c r="M110" i="7"/>
  <c r="L118" i="7"/>
  <c r="D124" i="7"/>
  <c r="G128" i="7"/>
  <c r="O131" i="7"/>
  <c r="E135" i="7"/>
  <c r="E138" i="7"/>
  <c r="M140" i="7"/>
  <c r="I143" i="7"/>
  <c r="E146" i="7"/>
  <c r="M148" i="7"/>
  <c r="I151" i="7"/>
  <c r="E154" i="7"/>
  <c r="M156" i="7"/>
  <c r="I159" i="7"/>
  <c r="E162" i="7"/>
  <c r="M164" i="7"/>
  <c r="I167" i="7"/>
  <c r="E170" i="7"/>
  <c r="M172" i="7"/>
  <c r="I175" i="7"/>
  <c r="E178" i="7"/>
  <c r="M180" i="7"/>
  <c r="I183" i="7"/>
  <c r="E186" i="7"/>
  <c r="M188" i="7"/>
  <c r="I191" i="7"/>
  <c r="E194" i="7"/>
  <c r="M196" i="7"/>
  <c r="I199" i="7"/>
  <c r="I201" i="7"/>
  <c r="M202" i="7"/>
  <c r="E204" i="7"/>
  <c r="I205" i="7"/>
  <c r="M206" i="7"/>
  <c r="E208" i="7"/>
  <c r="I209" i="7"/>
  <c r="M210" i="7"/>
  <c r="N211" i="7"/>
  <c r="M212" i="7"/>
  <c r="K213" i="7"/>
  <c r="J214" i="7"/>
  <c r="I215" i="7"/>
  <c r="G216" i="7"/>
  <c r="F217" i="7"/>
  <c r="E218" i="7"/>
  <c r="O218" i="7"/>
  <c r="L219" i="7"/>
  <c r="I220" i="7"/>
  <c r="F221" i="7"/>
  <c r="D222" i="7"/>
  <c r="M222" i="7"/>
  <c r="J223" i="7"/>
  <c r="G224" i="7"/>
  <c r="D225" i="7"/>
  <c r="M225" i="7"/>
  <c r="I226" i="7"/>
  <c r="E227" i="7"/>
  <c r="M227" i="7"/>
  <c r="I228" i="7"/>
  <c r="E229" i="7"/>
  <c r="M229" i="7"/>
  <c r="I230" i="7"/>
  <c r="E231" i="7"/>
  <c r="M231" i="7"/>
  <c r="I232" i="7"/>
  <c r="E233" i="7"/>
  <c r="M233" i="7"/>
  <c r="I234" i="7"/>
  <c r="E235" i="7"/>
  <c r="M235" i="7"/>
  <c r="I236" i="7"/>
  <c r="E237" i="7"/>
  <c r="M237" i="7"/>
  <c r="I238" i="7"/>
  <c r="E239" i="7"/>
  <c r="M239" i="7"/>
  <c r="I240" i="7"/>
  <c r="E241" i="7"/>
  <c r="M241" i="7"/>
  <c r="I242" i="7"/>
  <c r="E243" i="7"/>
  <c r="M243" i="7"/>
  <c r="I244" i="7"/>
  <c r="E245" i="7"/>
  <c r="M245" i="7"/>
  <c r="I246" i="7"/>
  <c r="E247" i="7"/>
  <c r="M247" i="7"/>
  <c r="I248" i="7"/>
  <c r="E249" i="7"/>
  <c r="M249" i="7"/>
  <c r="I250" i="7"/>
  <c r="E251" i="7"/>
  <c r="M251" i="7"/>
  <c r="I252" i="7"/>
  <c r="E253" i="7"/>
  <c r="M253" i="7"/>
  <c r="I254" i="7"/>
  <c r="E255" i="7"/>
  <c r="M255" i="7"/>
  <c r="I256" i="7"/>
  <c r="E257" i="7"/>
  <c r="M257" i="7"/>
  <c r="I258" i="7"/>
  <c r="E259" i="7"/>
  <c r="M259" i="7"/>
  <c r="I260" i="7"/>
  <c r="E261" i="7"/>
  <c r="M261" i="7"/>
  <c r="I262" i="7"/>
  <c r="E263" i="7"/>
  <c r="M263" i="7"/>
  <c r="I264" i="7"/>
  <c r="E265" i="7"/>
  <c r="M265" i="7"/>
  <c r="I266" i="7"/>
  <c r="E267" i="7"/>
  <c r="M267" i="7"/>
  <c r="I268" i="7"/>
  <c r="E269" i="7"/>
  <c r="M269" i="7"/>
  <c r="I270" i="7"/>
  <c r="E271" i="7"/>
  <c r="M271" i="7"/>
  <c r="I272" i="7"/>
  <c r="E273" i="7"/>
  <c r="M273" i="7"/>
  <c r="I274" i="7"/>
  <c r="E275" i="7"/>
  <c r="M275" i="7"/>
  <c r="I276" i="7"/>
  <c r="E277" i="7"/>
  <c r="M277" i="7"/>
  <c r="I278" i="7"/>
  <c r="E279" i="7"/>
  <c r="M279" i="7"/>
  <c r="I280" i="7"/>
  <c r="E281" i="7"/>
  <c r="M281" i="7"/>
  <c r="I282" i="7"/>
  <c r="E283" i="7"/>
  <c r="M283" i="7"/>
  <c r="I284" i="7"/>
  <c r="E285" i="7"/>
  <c r="M285" i="7"/>
  <c r="I286" i="7"/>
  <c r="E287" i="7"/>
  <c r="M287" i="7"/>
  <c r="I288" i="7"/>
  <c r="E289" i="7"/>
  <c r="M289" i="7"/>
  <c r="I290" i="7"/>
  <c r="E291" i="7"/>
  <c r="M291" i="7"/>
  <c r="I292" i="7"/>
  <c r="E293" i="7"/>
  <c r="M293" i="7"/>
  <c r="I294" i="7"/>
  <c r="E295" i="7"/>
  <c r="M295" i="7"/>
  <c r="I296" i="7"/>
  <c r="E297" i="7"/>
  <c r="M297" i="7"/>
  <c r="I298" i="7"/>
  <c r="E299" i="7"/>
  <c r="M299" i="7"/>
  <c r="I300" i="7"/>
  <c r="E301" i="7"/>
  <c r="M301" i="7"/>
  <c r="I302" i="7"/>
  <c r="E303" i="7"/>
  <c r="M303" i="7"/>
  <c r="I304" i="7"/>
  <c r="E305" i="7"/>
  <c r="M305" i="7"/>
  <c r="I306" i="7"/>
  <c r="E307" i="7"/>
  <c r="M307" i="7"/>
  <c r="I308" i="7"/>
  <c r="E309" i="7"/>
  <c r="M309" i="7"/>
  <c r="I310" i="7"/>
  <c r="E311" i="7"/>
  <c r="M311" i="7"/>
  <c r="I312" i="7"/>
  <c r="E313" i="7"/>
  <c r="M313" i="7"/>
  <c r="I314" i="7"/>
  <c r="E315" i="7"/>
  <c r="M315" i="7"/>
  <c r="I316" i="7"/>
  <c r="E317" i="7"/>
  <c r="M317" i="7"/>
  <c r="I318" i="7"/>
  <c r="E319" i="7"/>
  <c r="M319" i="7"/>
  <c r="I320" i="7"/>
  <c r="E321" i="7"/>
  <c r="M321" i="7"/>
  <c r="I322" i="7"/>
  <c r="E323" i="7"/>
  <c r="M323" i="7"/>
  <c r="I324" i="7"/>
  <c r="E325" i="7"/>
  <c r="M325" i="7"/>
  <c r="I326" i="7"/>
  <c r="E327" i="7"/>
  <c r="M327" i="7"/>
  <c r="I328" i="7"/>
  <c r="E329" i="7"/>
  <c r="M329" i="7"/>
  <c r="I330" i="7"/>
  <c r="E331" i="7"/>
  <c r="M331" i="7"/>
  <c r="I332" i="7"/>
  <c r="E333" i="7"/>
  <c r="M333" i="7"/>
  <c r="I334" i="7"/>
  <c r="E335" i="7"/>
  <c r="M335" i="7"/>
  <c r="I336" i="7"/>
  <c r="E337" i="7"/>
  <c r="M337" i="7"/>
  <c r="I338" i="7"/>
  <c r="E339" i="7"/>
  <c r="M339" i="7"/>
  <c r="I340" i="7"/>
  <c r="E341" i="7"/>
  <c r="M341" i="7"/>
  <c r="I342" i="7"/>
  <c r="E343" i="7"/>
  <c r="M343" i="7"/>
  <c r="I344" i="7"/>
  <c r="E345" i="7"/>
  <c r="M345" i="7"/>
  <c r="I346" i="7"/>
  <c r="E347" i="7"/>
  <c r="M347" i="7"/>
  <c r="I348" i="7"/>
  <c r="E349" i="7"/>
  <c r="M349" i="7"/>
  <c r="I350" i="7"/>
  <c r="E351" i="7"/>
  <c r="M351" i="7"/>
  <c r="I352" i="7"/>
  <c r="E353" i="7"/>
  <c r="M353" i="7"/>
  <c r="I354" i="7"/>
  <c r="E355" i="7"/>
  <c r="M355" i="7"/>
  <c r="I356" i="7"/>
  <c r="E357" i="7"/>
  <c r="M357" i="7"/>
  <c r="I358" i="7"/>
  <c r="E359" i="7"/>
  <c r="M359" i="7"/>
  <c r="I360" i="7"/>
  <c r="E361" i="7"/>
  <c r="M361" i="7"/>
  <c r="I362" i="7"/>
  <c r="E363" i="7"/>
  <c r="M363" i="7"/>
  <c r="I364" i="7"/>
  <c r="E365" i="7"/>
  <c r="M365" i="7"/>
  <c r="I366" i="7"/>
  <c r="E367" i="7"/>
  <c r="M367" i="7"/>
  <c r="I368" i="7"/>
  <c r="E369" i="7"/>
  <c r="M369" i="7"/>
  <c r="I370" i="7"/>
  <c r="E371" i="7"/>
  <c r="M371" i="7"/>
  <c r="I372" i="7"/>
  <c r="E373" i="7"/>
  <c r="M373" i="7"/>
  <c r="I374" i="7"/>
  <c r="E375" i="7"/>
  <c r="M375" i="7"/>
  <c r="I376" i="7"/>
  <c r="E377" i="7"/>
  <c r="M377" i="7"/>
  <c r="I378" i="7"/>
  <c r="E379" i="7"/>
  <c r="M379" i="7"/>
  <c r="I380" i="7"/>
  <c r="E381" i="7"/>
  <c r="M381" i="7"/>
  <c r="I382" i="7"/>
  <c r="V443" i="7"/>
  <c r="F22" i="7"/>
  <c r="M36" i="7"/>
  <c r="I47" i="7"/>
  <c r="E58" i="7"/>
  <c r="M68" i="7"/>
  <c r="I79" i="7"/>
  <c r="E90" i="7"/>
  <c r="M100" i="7"/>
  <c r="I111" i="7"/>
  <c r="N118" i="7"/>
  <c r="F124" i="7"/>
  <c r="K128" i="7"/>
  <c r="E132" i="7"/>
  <c r="H135" i="7"/>
  <c r="G138" i="7"/>
  <c r="O140" i="7"/>
  <c r="K143" i="7"/>
  <c r="G146" i="7"/>
  <c r="O148" i="7"/>
  <c r="K151" i="7"/>
  <c r="G154" i="7"/>
  <c r="O156" i="7"/>
  <c r="K159" i="7"/>
  <c r="G162" i="7"/>
  <c r="O164" i="7"/>
  <c r="K167" i="7"/>
  <c r="G170" i="7"/>
  <c r="O172" i="7"/>
  <c r="K175" i="7"/>
  <c r="G178" i="7"/>
  <c r="O180" i="7"/>
  <c r="K183" i="7"/>
  <c r="G186" i="7"/>
  <c r="O188" i="7"/>
  <c r="K191" i="7"/>
  <c r="G194" i="7"/>
  <c r="O196" i="7"/>
  <c r="K199" i="7"/>
  <c r="K201" i="7"/>
  <c r="O202" i="7"/>
  <c r="G204" i="7"/>
  <c r="K205" i="7"/>
  <c r="O206" i="7"/>
  <c r="G208" i="7"/>
  <c r="K209" i="7"/>
  <c r="O210" i="7"/>
  <c r="D212" i="7"/>
  <c r="N212" i="7"/>
  <c r="L213" i="7"/>
  <c r="L214" i="7"/>
  <c r="J215" i="7"/>
  <c r="H216" i="7"/>
  <c r="H217" i="7"/>
  <c r="F218" i="7"/>
  <c r="D219" i="7"/>
  <c r="M219" i="7"/>
  <c r="J220" i="7"/>
  <c r="H221" i="7"/>
  <c r="E222" i="7"/>
  <c r="N222" i="7"/>
  <c r="K223" i="7"/>
  <c r="H224" i="7"/>
  <c r="E225" i="7"/>
  <c r="N225" i="7"/>
  <c r="J226" i="7"/>
  <c r="F227" i="7"/>
  <c r="N227" i="7"/>
  <c r="J228" i="7"/>
  <c r="F229" i="7"/>
  <c r="N229" i="7"/>
  <c r="J230" i="7"/>
  <c r="F231" i="7"/>
  <c r="N231" i="7"/>
  <c r="J232" i="7"/>
  <c r="F233" i="7"/>
  <c r="N233" i="7"/>
  <c r="J234" i="7"/>
  <c r="F235" i="7"/>
  <c r="N235" i="7"/>
  <c r="J236" i="7"/>
  <c r="F237" i="7"/>
  <c r="N237" i="7"/>
  <c r="J238" i="7"/>
  <c r="F239" i="7"/>
  <c r="N239" i="7"/>
  <c r="J240" i="7"/>
  <c r="F241" i="7"/>
  <c r="N241" i="7"/>
  <c r="J242" i="7"/>
  <c r="F243" i="7"/>
  <c r="N243" i="7"/>
  <c r="J244" i="7"/>
  <c r="F245" i="7"/>
  <c r="N245" i="7"/>
  <c r="J246" i="7"/>
  <c r="F247" i="7"/>
  <c r="N247" i="7"/>
  <c r="J248" i="7"/>
  <c r="F249" i="7"/>
  <c r="N249" i="7"/>
  <c r="J250" i="7"/>
  <c r="F251" i="7"/>
  <c r="N251" i="7"/>
  <c r="J252" i="7"/>
  <c r="F253" i="7"/>
  <c r="N253" i="7"/>
  <c r="J254" i="7"/>
  <c r="F255" i="7"/>
  <c r="N255" i="7"/>
  <c r="J256" i="7"/>
  <c r="F257" i="7"/>
  <c r="N257" i="7"/>
  <c r="J258" i="7"/>
  <c r="F259" i="7"/>
  <c r="N259" i="7"/>
  <c r="J260" i="7"/>
  <c r="F261" i="7"/>
  <c r="N261" i="7"/>
  <c r="J262" i="7"/>
  <c r="F263" i="7"/>
  <c r="N263" i="7"/>
  <c r="J264" i="7"/>
  <c r="F265" i="7"/>
  <c r="N265" i="7"/>
  <c r="J266" i="7"/>
  <c r="F267" i="7"/>
  <c r="N267" i="7"/>
  <c r="J268" i="7"/>
  <c r="F269" i="7"/>
  <c r="N269" i="7"/>
  <c r="J270" i="7"/>
  <c r="F271" i="7"/>
  <c r="N271" i="7"/>
  <c r="J272" i="7"/>
  <c r="F273" i="7"/>
  <c r="N273" i="7"/>
  <c r="J274" i="7"/>
  <c r="F275" i="7"/>
  <c r="N275" i="7"/>
  <c r="J276" i="7"/>
  <c r="F277" i="7"/>
  <c r="N277" i="7"/>
  <c r="J278" i="7"/>
  <c r="F279" i="7"/>
  <c r="N279" i="7"/>
  <c r="J280" i="7"/>
  <c r="F281" i="7"/>
  <c r="N281" i="7"/>
  <c r="J282" i="7"/>
  <c r="F283" i="7"/>
  <c r="N283" i="7"/>
  <c r="J284" i="7"/>
  <c r="F285" i="7"/>
  <c r="N285" i="7"/>
  <c r="J286" i="7"/>
  <c r="F287" i="7"/>
  <c r="N287" i="7"/>
  <c r="J288" i="7"/>
  <c r="F289" i="7"/>
  <c r="N289" i="7"/>
  <c r="J290" i="7"/>
  <c r="F291" i="7"/>
  <c r="N291" i="7"/>
  <c r="J292" i="7"/>
  <c r="F293" i="7"/>
  <c r="N293" i="7"/>
  <c r="J294" i="7"/>
  <c r="F295" i="7"/>
  <c r="N295" i="7"/>
  <c r="J296" i="7"/>
  <c r="F297" i="7"/>
  <c r="N297" i="7"/>
  <c r="J298" i="7"/>
  <c r="F299" i="7"/>
  <c r="N299" i="7"/>
  <c r="J300" i="7"/>
  <c r="F301" i="7"/>
  <c r="N301" i="7"/>
  <c r="J302" i="7"/>
  <c r="F303" i="7"/>
  <c r="N303" i="7"/>
  <c r="J304" i="7"/>
  <c r="F305" i="7"/>
  <c r="N305" i="7"/>
  <c r="J306" i="7"/>
  <c r="F307" i="7"/>
  <c r="N307" i="7"/>
  <c r="J308" i="7"/>
  <c r="F309" i="7"/>
  <c r="N309" i="7"/>
  <c r="J310" i="7"/>
  <c r="F311" i="7"/>
  <c r="N311" i="7"/>
  <c r="J312" i="7"/>
  <c r="F313" i="7"/>
  <c r="N313" i="7"/>
  <c r="J314" i="7"/>
  <c r="F315" i="7"/>
  <c r="N315" i="7"/>
  <c r="J316" i="7"/>
  <c r="F317" i="7"/>
  <c r="N317" i="7"/>
  <c r="J318" i="7"/>
  <c r="F319" i="7"/>
  <c r="N319" i="7"/>
  <c r="J320" i="7"/>
  <c r="F321" i="7"/>
  <c r="N321" i="7"/>
  <c r="J322" i="7"/>
  <c r="F323" i="7"/>
  <c r="N323" i="7"/>
  <c r="J324" i="7"/>
  <c r="F325" i="7"/>
  <c r="N325" i="7"/>
  <c r="J326" i="7"/>
  <c r="F327" i="7"/>
  <c r="N327" i="7"/>
  <c r="J328" i="7"/>
  <c r="F329" i="7"/>
  <c r="N329" i="7"/>
  <c r="J330" i="7"/>
  <c r="F331" i="7"/>
  <c r="N331" i="7"/>
  <c r="J332" i="7"/>
  <c r="F333" i="7"/>
  <c r="N333" i="7"/>
  <c r="J334" i="7"/>
  <c r="F335" i="7"/>
  <c r="N335" i="7"/>
  <c r="J336" i="7"/>
  <c r="F337" i="7"/>
  <c r="N337" i="7"/>
  <c r="J338" i="7"/>
  <c r="F339" i="7"/>
  <c r="N339" i="7"/>
  <c r="J340" i="7"/>
  <c r="F341" i="7"/>
  <c r="N341" i="7"/>
  <c r="J342" i="7"/>
  <c r="F343" i="7"/>
  <c r="N343" i="7"/>
  <c r="J344" i="7"/>
  <c r="F345" i="7"/>
  <c r="N345" i="7"/>
  <c r="J346" i="7"/>
  <c r="F347" i="7"/>
  <c r="N347" i="7"/>
  <c r="J348" i="7"/>
  <c r="F349" i="7"/>
  <c r="N349" i="7"/>
  <c r="J350" i="7"/>
  <c r="F351" i="7"/>
  <c r="N351" i="7"/>
  <c r="J352" i="7"/>
  <c r="F353" i="7"/>
  <c r="N353" i="7"/>
  <c r="J354" i="7"/>
  <c r="F355" i="7"/>
  <c r="N355" i="7"/>
  <c r="J356" i="7"/>
  <c r="F357" i="7"/>
  <c r="N357" i="7"/>
  <c r="J358" i="7"/>
  <c r="F359" i="7"/>
  <c r="N359" i="7"/>
  <c r="J360" i="7"/>
  <c r="F361" i="7"/>
  <c r="N361" i="7"/>
  <c r="J362" i="7"/>
  <c r="F363" i="7"/>
  <c r="N363" i="7"/>
  <c r="J364" i="7"/>
  <c r="F365" i="7"/>
  <c r="N365" i="7"/>
  <c r="J366" i="7"/>
  <c r="F367" i="7"/>
  <c r="N367" i="7"/>
  <c r="J368" i="7"/>
  <c r="F369" i="7"/>
  <c r="N369" i="7"/>
  <c r="J370" i="7"/>
  <c r="F371" i="7"/>
  <c r="N371" i="7"/>
  <c r="J372" i="7"/>
  <c r="F373" i="7"/>
  <c r="N373" i="7"/>
  <c r="J374" i="7"/>
  <c r="F375" i="7"/>
  <c r="N375" i="7"/>
  <c r="J376" i="7"/>
  <c r="F377" i="7"/>
  <c r="N377" i="7"/>
  <c r="J378" i="7"/>
  <c r="F379" i="7"/>
  <c r="N379" i="7"/>
  <c r="J380" i="7"/>
  <c r="F381" i="7"/>
  <c r="N381" i="7"/>
  <c r="J382" i="7"/>
  <c r="F383" i="7"/>
  <c r="N383" i="7"/>
  <c r="J384" i="7"/>
  <c r="F385" i="7"/>
  <c r="N385" i="7"/>
  <c r="J386" i="7"/>
  <c r="F387" i="7"/>
  <c r="N387" i="7"/>
  <c r="J388" i="7"/>
  <c r="F389" i="7"/>
  <c r="N389" i="7"/>
  <c r="J390" i="7"/>
  <c r="R475" i="7"/>
  <c r="J25" i="7"/>
  <c r="M38" i="7"/>
  <c r="I49" i="7"/>
  <c r="E60" i="7"/>
  <c r="M70" i="7"/>
  <c r="I81" i="7"/>
  <c r="E92" i="7"/>
  <c r="M102" i="7"/>
  <c r="I113" i="7"/>
  <c r="D120" i="7"/>
  <c r="H125" i="7"/>
  <c r="G129" i="7"/>
  <c r="M132" i="7"/>
  <c r="O135" i="7"/>
  <c r="M138" i="7"/>
  <c r="I141" i="7"/>
  <c r="E144" i="7"/>
  <c r="M146" i="7"/>
  <c r="I149" i="7"/>
  <c r="E152" i="7"/>
  <c r="M154" i="7"/>
  <c r="I157" i="7"/>
  <c r="E160" i="7"/>
  <c r="M162" i="7"/>
  <c r="I165" i="7"/>
  <c r="E168" i="7"/>
  <c r="M170" i="7"/>
  <c r="I173" i="7"/>
  <c r="E176" i="7"/>
  <c r="M178" i="7"/>
  <c r="I181" i="7"/>
  <c r="E184" i="7"/>
  <c r="M186" i="7"/>
  <c r="I189" i="7"/>
  <c r="E192" i="7"/>
  <c r="M194" i="7"/>
  <c r="I197" i="7"/>
  <c r="E200" i="7"/>
  <c r="L201" i="7"/>
  <c r="D203" i="7"/>
  <c r="H204" i="7"/>
  <c r="L205" i="7"/>
  <c r="D207" i="7"/>
  <c r="H208" i="7"/>
  <c r="L209" i="7"/>
  <c r="D211" i="7"/>
  <c r="E212" i="7"/>
  <c r="O212" i="7"/>
  <c r="N213" i="7"/>
  <c r="M214" i="7"/>
  <c r="K215" i="7"/>
  <c r="J216" i="7"/>
  <c r="I217" i="7"/>
  <c r="G218" i="7"/>
  <c r="E219" i="7"/>
  <c r="N219" i="7"/>
  <c r="L220" i="7"/>
  <c r="I221" i="7"/>
  <c r="F222" i="7"/>
  <c r="O222" i="7"/>
  <c r="L223" i="7"/>
  <c r="I224" i="7"/>
  <c r="F225" i="7"/>
  <c r="O225" i="7"/>
  <c r="K226" i="7"/>
  <c r="G227" i="7"/>
  <c r="O227" i="7"/>
  <c r="K228" i="7"/>
  <c r="G229" i="7"/>
  <c r="O229" i="7"/>
  <c r="K230" i="7"/>
  <c r="G231" i="7"/>
  <c r="O231" i="7"/>
  <c r="K232" i="7"/>
  <c r="G233" i="7"/>
  <c r="O233" i="7"/>
  <c r="K234" i="7"/>
  <c r="G235" i="7"/>
  <c r="O235" i="7"/>
  <c r="K236" i="7"/>
  <c r="G237" i="7"/>
  <c r="O237" i="7"/>
  <c r="K238" i="7"/>
  <c r="G239" i="7"/>
  <c r="O239" i="7"/>
  <c r="K240" i="7"/>
  <c r="G241" i="7"/>
  <c r="O241" i="7"/>
  <c r="K242" i="7"/>
  <c r="G243" i="7"/>
  <c r="O243" i="7"/>
  <c r="K244" i="7"/>
  <c r="G245" i="7"/>
  <c r="O245" i="7"/>
  <c r="K246" i="7"/>
  <c r="G247" i="7"/>
  <c r="O247" i="7"/>
  <c r="K248" i="7"/>
  <c r="G249" i="7"/>
  <c r="O249" i="7"/>
  <c r="K250" i="7"/>
  <c r="G251" i="7"/>
  <c r="O251" i="7"/>
  <c r="K252" i="7"/>
  <c r="G253" i="7"/>
  <c r="O253" i="7"/>
  <c r="K254" i="7"/>
  <c r="G255" i="7"/>
  <c r="O255" i="7"/>
  <c r="K256" i="7"/>
  <c r="G257" i="7"/>
  <c r="O257" i="7"/>
  <c r="K258" i="7"/>
  <c r="G259" i="7"/>
  <c r="O259" i="7"/>
  <c r="K260" i="7"/>
  <c r="G261" i="7"/>
  <c r="O261" i="7"/>
  <c r="K262" i="7"/>
  <c r="G263" i="7"/>
  <c r="O263" i="7"/>
  <c r="K264" i="7"/>
  <c r="G265" i="7"/>
  <c r="O265" i="7"/>
  <c r="K266" i="7"/>
  <c r="G267" i="7"/>
  <c r="O267" i="7"/>
  <c r="K268" i="7"/>
  <c r="G269" i="7"/>
  <c r="O269" i="7"/>
  <c r="K270" i="7"/>
  <c r="G271" i="7"/>
  <c r="O271" i="7"/>
  <c r="K272" i="7"/>
  <c r="G273" i="7"/>
  <c r="O273" i="7"/>
  <c r="K274" i="7"/>
  <c r="G275" i="7"/>
  <c r="O275" i="7"/>
  <c r="K276" i="7"/>
  <c r="G277" i="7"/>
  <c r="O277" i="7"/>
  <c r="K278" i="7"/>
  <c r="G279" i="7"/>
  <c r="O279" i="7"/>
  <c r="K280" i="7"/>
  <c r="G281" i="7"/>
  <c r="O281" i="7"/>
  <c r="K282" i="7"/>
  <c r="G283" i="7"/>
  <c r="O283" i="7"/>
  <c r="K284" i="7"/>
  <c r="G285" i="7"/>
  <c r="O285" i="7"/>
  <c r="K286" i="7"/>
  <c r="G287" i="7"/>
  <c r="O287" i="7"/>
  <c r="K288" i="7"/>
  <c r="G289" i="7"/>
  <c r="O289" i="7"/>
  <c r="K290" i="7"/>
  <c r="G291" i="7"/>
  <c r="O291" i="7"/>
  <c r="K292" i="7"/>
  <c r="G293" i="7"/>
  <c r="O293" i="7"/>
  <c r="K294" i="7"/>
  <c r="G295" i="7"/>
  <c r="O295" i="7"/>
  <c r="K296" i="7"/>
  <c r="G297" i="7"/>
  <c r="O297" i="7"/>
  <c r="K298" i="7"/>
  <c r="G299" i="7"/>
  <c r="O299" i="7"/>
  <c r="K300" i="7"/>
  <c r="G301" i="7"/>
  <c r="O301" i="7"/>
  <c r="K302" i="7"/>
  <c r="G303" i="7"/>
  <c r="O303" i="7"/>
  <c r="K304" i="7"/>
  <c r="G305" i="7"/>
  <c r="O305" i="7"/>
  <c r="K306" i="7"/>
  <c r="G307" i="7"/>
  <c r="O307" i="7"/>
  <c r="K308" i="7"/>
  <c r="G309" i="7"/>
  <c r="O309" i="7"/>
  <c r="K310" i="7"/>
  <c r="G311" i="7"/>
  <c r="O311" i="7"/>
  <c r="K312" i="7"/>
  <c r="G313" i="7"/>
  <c r="O313" i="7"/>
  <c r="K314" i="7"/>
  <c r="G315" i="7"/>
  <c r="O315" i="7"/>
  <c r="K316" i="7"/>
  <c r="G317" i="7"/>
  <c r="O317" i="7"/>
  <c r="K318" i="7"/>
  <c r="G319" i="7"/>
  <c r="O319" i="7"/>
  <c r="K320" i="7"/>
  <c r="G321" i="7"/>
  <c r="O321" i="7"/>
  <c r="K322" i="7"/>
  <c r="G323" i="7"/>
  <c r="O323" i="7"/>
  <c r="K324" i="7"/>
  <c r="G325" i="7"/>
  <c r="O325" i="7"/>
  <c r="K326" i="7"/>
  <c r="G327" i="7"/>
  <c r="O327" i="7"/>
  <c r="K328" i="7"/>
  <c r="G329" i="7"/>
  <c r="O329" i="7"/>
  <c r="K330" i="7"/>
  <c r="G331" i="7"/>
  <c r="O331" i="7"/>
  <c r="K332" i="7"/>
  <c r="G333" i="7"/>
  <c r="O333" i="7"/>
  <c r="K334" i="7"/>
  <c r="G335" i="7"/>
  <c r="O335" i="7"/>
  <c r="K336" i="7"/>
  <c r="G337" i="7"/>
  <c r="O337" i="7"/>
  <c r="K338" i="7"/>
  <c r="G339" i="7"/>
  <c r="O339" i="7"/>
  <c r="K340" i="7"/>
  <c r="G341" i="7"/>
  <c r="O341" i="7"/>
  <c r="K342" i="7"/>
  <c r="G343" i="7"/>
  <c r="O343" i="7"/>
  <c r="K344" i="7"/>
  <c r="G345" i="7"/>
  <c r="O345" i="7"/>
  <c r="K346" i="7"/>
  <c r="G347" i="7"/>
  <c r="O347" i="7"/>
  <c r="K348" i="7"/>
  <c r="G349" i="7"/>
  <c r="O349" i="7"/>
  <c r="K350" i="7"/>
  <c r="G351" i="7"/>
  <c r="O351" i="7"/>
  <c r="K352" i="7"/>
  <c r="G353" i="7"/>
  <c r="O353" i="7"/>
  <c r="K354" i="7"/>
  <c r="G355" i="7"/>
  <c r="O355" i="7"/>
  <c r="K356" i="7"/>
  <c r="G357" i="7"/>
  <c r="O357" i="7"/>
  <c r="K358" i="7"/>
  <c r="G359" i="7"/>
  <c r="O359" i="7"/>
  <c r="K360" i="7"/>
  <c r="G361" i="7"/>
  <c r="O361" i="7"/>
  <c r="K362" i="7"/>
  <c r="G363" i="7"/>
  <c r="O363" i="7"/>
  <c r="K364" i="7"/>
  <c r="G365" i="7"/>
  <c r="O365" i="7"/>
  <c r="K366" i="7"/>
  <c r="G367" i="7"/>
  <c r="O367" i="7"/>
  <c r="K368" i="7"/>
  <c r="G369" i="7"/>
  <c r="O369" i="7"/>
  <c r="K370" i="7"/>
  <c r="G371" i="7"/>
  <c r="O371" i="7"/>
  <c r="K372" i="7"/>
  <c r="G373" i="7"/>
  <c r="O373" i="7"/>
  <c r="K374" i="7"/>
  <c r="G375" i="7"/>
  <c r="O375" i="7"/>
  <c r="K376" i="7"/>
  <c r="G377" i="7"/>
  <c r="O377" i="7"/>
  <c r="K378" i="7"/>
  <c r="G379" i="7"/>
  <c r="O379" i="7"/>
  <c r="K380" i="7"/>
  <c r="G381" i="7"/>
  <c r="O381" i="7"/>
  <c r="K382" i="7"/>
  <c r="G383" i="7"/>
  <c r="O383" i="7"/>
  <c r="K384" i="7"/>
  <c r="G385" i="7"/>
  <c r="O385" i="7"/>
  <c r="K386" i="7"/>
  <c r="G387" i="7"/>
  <c r="O387" i="7"/>
  <c r="K388" i="7"/>
  <c r="G389" i="7"/>
  <c r="O389" i="7"/>
  <c r="K390" i="7"/>
  <c r="G391" i="7"/>
  <c r="O391" i="7"/>
  <c r="K392" i="7"/>
  <c r="G393" i="7"/>
  <c r="O393" i="7"/>
  <c r="K394" i="7"/>
  <c r="G395" i="7"/>
  <c r="O395" i="7"/>
  <c r="K396" i="7"/>
  <c r="G397" i="7"/>
  <c r="O397" i="7"/>
  <c r="K398" i="7"/>
  <c r="G399" i="7"/>
  <c r="O399" i="7"/>
  <c r="K400" i="7"/>
  <c r="G401" i="7"/>
  <c r="O401" i="7"/>
  <c r="K402" i="7"/>
  <c r="G403" i="7"/>
  <c r="O403" i="7"/>
  <c r="K404" i="7"/>
  <c r="G405" i="7"/>
  <c r="O405" i="7"/>
  <c r="K406" i="7"/>
  <c r="G407" i="7"/>
  <c r="O407" i="7"/>
  <c r="K408" i="7"/>
  <c r="G409" i="7"/>
  <c r="O409" i="7"/>
  <c r="Y480" i="7"/>
  <c r="L26" i="7"/>
  <c r="I39" i="7"/>
  <c r="E50" i="7"/>
  <c r="M60" i="7"/>
  <c r="I71" i="7"/>
  <c r="E82" i="7"/>
  <c r="M92" i="7"/>
  <c r="I103" i="7"/>
  <c r="E114" i="7"/>
  <c r="F120" i="7"/>
  <c r="J125" i="7"/>
  <c r="I129" i="7"/>
  <c r="O132" i="7"/>
  <c r="E136" i="7"/>
  <c r="O138" i="7"/>
  <c r="K141" i="7"/>
  <c r="G144" i="7"/>
  <c r="O146" i="7"/>
  <c r="K149" i="7"/>
  <c r="G152" i="7"/>
  <c r="O154" i="7"/>
  <c r="K157" i="7"/>
  <c r="G160" i="7"/>
  <c r="O162" i="7"/>
  <c r="K165" i="7"/>
  <c r="G168" i="7"/>
  <c r="O170" i="7"/>
  <c r="K173" i="7"/>
  <c r="G176" i="7"/>
  <c r="O178" i="7"/>
  <c r="K181" i="7"/>
  <c r="G184" i="7"/>
  <c r="O186" i="7"/>
  <c r="K189" i="7"/>
  <c r="G192" i="7"/>
  <c r="O194" i="7"/>
  <c r="K197" i="7"/>
  <c r="G200" i="7"/>
  <c r="D202" i="7"/>
  <c r="H203" i="7"/>
  <c r="L204" i="7"/>
  <c r="D206" i="7"/>
  <c r="H207" i="7"/>
  <c r="L208" i="7"/>
  <c r="D210" i="7"/>
  <c r="H211" i="7"/>
  <c r="F212" i="7"/>
  <c r="D213" i="7"/>
  <c r="D214" i="7"/>
  <c r="N214" i="7"/>
  <c r="L215" i="7"/>
  <c r="L216" i="7"/>
  <c r="J217" i="7"/>
  <c r="H218" i="7"/>
  <c r="F219" i="7"/>
  <c r="D220" i="7"/>
  <c r="M220" i="7"/>
  <c r="J221" i="7"/>
  <c r="G222" i="7"/>
  <c r="D223" i="7"/>
  <c r="M223" i="7"/>
  <c r="J224" i="7"/>
  <c r="H225" i="7"/>
  <c r="D226" i="7"/>
  <c r="L226" i="7"/>
  <c r="H227" i="7"/>
  <c r="D228" i="7"/>
  <c r="L228" i="7"/>
  <c r="H229" i="7"/>
  <c r="D230" i="7"/>
  <c r="L230" i="7"/>
  <c r="H231" i="7"/>
  <c r="D232" i="7"/>
  <c r="L232" i="7"/>
  <c r="H233" i="7"/>
  <c r="D234" i="7"/>
  <c r="L234" i="7"/>
  <c r="H235" i="7"/>
  <c r="D236" i="7"/>
  <c r="L236" i="7"/>
  <c r="H237" i="7"/>
  <c r="D238" i="7"/>
  <c r="L238" i="7"/>
  <c r="H239" i="7"/>
  <c r="D240" i="7"/>
  <c r="L240" i="7"/>
  <c r="H241" i="7"/>
  <c r="D242" i="7"/>
  <c r="L242" i="7"/>
  <c r="H243" i="7"/>
  <c r="D244" i="7"/>
  <c r="L244" i="7"/>
  <c r="H245" i="7"/>
  <c r="D246" i="7"/>
  <c r="L246" i="7"/>
  <c r="H247" i="7"/>
  <c r="D248" i="7"/>
  <c r="L248" i="7"/>
  <c r="H249" i="7"/>
  <c r="D250" i="7"/>
  <c r="L250" i="7"/>
  <c r="H251" i="7"/>
  <c r="D252" i="7"/>
  <c r="L252" i="7"/>
  <c r="H253" i="7"/>
  <c r="D254" i="7"/>
  <c r="L254" i="7"/>
  <c r="H255" i="7"/>
  <c r="D256" i="7"/>
  <c r="L256" i="7"/>
  <c r="H257" i="7"/>
  <c r="D258" i="7"/>
  <c r="L258" i="7"/>
  <c r="H259" i="7"/>
  <c r="D260" i="7"/>
  <c r="L260" i="7"/>
  <c r="H261" i="7"/>
  <c r="D262" i="7"/>
  <c r="L262" i="7"/>
  <c r="H263" i="7"/>
  <c r="D264" i="7"/>
  <c r="L264" i="7"/>
  <c r="H265" i="7"/>
  <c r="D266" i="7"/>
  <c r="L266" i="7"/>
  <c r="H267" i="7"/>
  <c r="D268" i="7"/>
  <c r="L268" i="7"/>
  <c r="H269" i="7"/>
  <c r="D270" i="7"/>
  <c r="L270" i="7"/>
  <c r="H271" i="7"/>
  <c r="D272" i="7"/>
  <c r="L272" i="7"/>
  <c r="H273" i="7"/>
  <c r="D274" i="7"/>
  <c r="L274" i="7"/>
  <c r="H275" i="7"/>
  <c r="D276" i="7"/>
  <c r="L276" i="7"/>
  <c r="H277" i="7"/>
  <c r="D278" i="7"/>
  <c r="L278" i="7"/>
  <c r="H279" i="7"/>
  <c r="D280" i="7"/>
  <c r="L280" i="7"/>
  <c r="H281" i="7"/>
  <c r="D282" i="7"/>
  <c r="L282" i="7"/>
  <c r="H283" i="7"/>
  <c r="D284" i="7"/>
  <c r="L284" i="7"/>
  <c r="H285" i="7"/>
  <c r="D286" i="7"/>
  <c r="L286" i="7"/>
  <c r="H287" i="7"/>
  <c r="D288" i="7"/>
  <c r="L288" i="7"/>
  <c r="H289" i="7"/>
  <c r="D290" i="7"/>
  <c r="L290" i="7"/>
  <c r="H291" i="7"/>
  <c r="D292" i="7"/>
  <c r="L292" i="7"/>
  <c r="H293" i="7"/>
  <c r="D294" i="7"/>
  <c r="L294" i="7"/>
  <c r="H295" i="7"/>
  <c r="D296" i="7"/>
  <c r="L296" i="7"/>
  <c r="H297" i="7"/>
  <c r="D298" i="7"/>
  <c r="L298" i="7"/>
  <c r="H299" i="7"/>
  <c r="D300" i="7"/>
  <c r="L300" i="7"/>
  <c r="H301" i="7"/>
  <c r="D302" i="7"/>
  <c r="L302" i="7"/>
  <c r="H303" i="7"/>
  <c r="D304" i="7"/>
  <c r="L304" i="7"/>
  <c r="H305" i="7"/>
  <c r="D306" i="7"/>
  <c r="L306" i="7"/>
  <c r="H307" i="7"/>
  <c r="D308" i="7"/>
  <c r="L308" i="7"/>
  <c r="H309" i="7"/>
  <c r="D310" i="7"/>
  <c r="L310" i="7"/>
  <c r="H311" i="7"/>
  <c r="D312" i="7"/>
  <c r="L312" i="7"/>
  <c r="H313" i="7"/>
  <c r="D314" i="7"/>
  <c r="L314" i="7"/>
  <c r="H315" i="7"/>
  <c r="D316" i="7"/>
  <c r="L316" i="7"/>
  <c r="H317" i="7"/>
  <c r="D318" i="7"/>
  <c r="L318" i="7"/>
  <c r="H319" i="7"/>
  <c r="D320" i="7"/>
  <c r="L320" i="7"/>
  <c r="H321" i="7"/>
  <c r="D322" i="7"/>
  <c r="L322" i="7"/>
  <c r="H323" i="7"/>
  <c r="D324" i="7"/>
  <c r="L324" i="7"/>
  <c r="H325" i="7"/>
  <c r="D326" i="7"/>
  <c r="L326" i="7"/>
  <c r="H327" i="7"/>
  <c r="D328" i="7"/>
  <c r="L328" i="7"/>
  <c r="H329" i="7"/>
  <c r="D330" i="7"/>
  <c r="L330" i="7"/>
  <c r="H331" i="7"/>
  <c r="D332" i="7"/>
  <c r="L332" i="7"/>
  <c r="H333" i="7"/>
  <c r="D334" i="7"/>
  <c r="L334" i="7"/>
  <c r="H335" i="7"/>
  <c r="D336" i="7"/>
  <c r="L336" i="7"/>
  <c r="H337" i="7"/>
  <c r="D338" i="7"/>
  <c r="L338" i="7"/>
  <c r="H339" i="7"/>
  <c r="D340" i="7"/>
  <c r="L340" i="7"/>
  <c r="H341" i="7"/>
  <c r="D342" i="7"/>
  <c r="L342" i="7"/>
  <c r="H343" i="7"/>
  <c r="D344" i="7"/>
  <c r="L344" i="7"/>
  <c r="H345" i="7"/>
  <c r="D346" i="7"/>
  <c r="L346" i="7"/>
  <c r="H347" i="7"/>
  <c r="D348" i="7"/>
  <c r="L348" i="7"/>
  <c r="H349" i="7"/>
  <c r="D350" i="7"/>
  <c r="L350" i="7"/>
  <c r="H351" i="7"/>
  <c r="D352" i="7"/>
  <c r="L352" i="7"/>
  <c r="H353" i="7"/>
  <c r="D354" i="7"/>
  <c r="L354" i="7"/>
  <c r="H355" i="7"/>
  <c r="D356" i="7"/>
  <c r="L356" i="7"/>
  <c r="H357" i="7"/>
  <c r="D358" i="7"/>
  <c r="L358" i="7"/>
  <c r="H359" i="7"/>
  <c r="D360" i="7"/>
  <c r="L360" i="7"/>
  <c r="H361" i="7"/>
  <c r="D362" i="7"/>
  <c r="L362" i="7"/>
  <c r="H363" i="7"/>
  <c r="D364" i="7"/>
  <c r="L364" i="7"/>
  <c r="H365" i="7"/>
  <c r="D366" i="7"/>
  <c r="L366" i="7"/>
  <c r="H367" i="7"/>
  <c r="D368" i="7"/>
  <c r="L368" i="7"/>
  <c r="H369" i="7"/>
  <c r="D370" i="7"/>
  <c r="L370" i="7"/>
  <c r="H371" i="7"/>
  <c r="D372" i="7"/>
  <c r="L372" i="7"/>
  <c r="H373" i="7"/>
  <c r="D374" i="7"/>
  <c r="L374" i="7"/>
  <c r="H375" i="7"/>
  <c r="D376" i="7"/>
  <c r="L376" i="7"/>
  <c r="H377" i="7"/>
  <c r="D378" i="7"/>
  <c r="L378" i="7"/>
  <c r="H379" i="7"/>
  <c r="D380" i="7"/>
  <c r="L380" i="7"/>
  <c r="H381" i="7"/>
  <c r="D382" i="7"/>
  <c r="L382" i="7"/>
  <c r="T8" i="7"/>
  <c r="N29" i="7"/>
  <c r="I41" i="7"/>
  <c r="E52" i="7"/>
  <c r="M62" i="7"/>
  <c r="I73" i="7"/>
  <c r="E84" i="7"/>
  <c r="M94" i="7"/>
  <c r="I105" i="7"/>
  <c r="I115" i="7"/>
  <c r="H121" i="7"/>
  <c r="I126" i="7"/>
  <c r="E130" i="7"/>
  <c r="K133" i="7"/>
  <c r="L136" i="7"/>
  <c r="I139" i="7"/>
  <c r="E142" i="7"/>
  <c r="M144" i="7"/>
  <c r="I147" i="7"/>
  <c r="E150" i="7"/>
  <c r="M152" i="7"/>
  <c r="I155" i="7"/>
  <c r="E158" i="7"/>
  <c r="M160" i="7"/>
  <c r="I163" i="7"/>
  <c r="E166" i="7"/>
  <c r="M168" i="7"/>
  <c r="I171" i="7"/>
  <c r="E174" i="7"/>
  <c r="M176" i="7"/>
  <c r="I179" i="7"/>
  <c r="E182" i="7"/>
  <c r="M184" i="7"/>
  <c r="I187" i="7"/>
  <c r="E190" i="7"/>
  <c r="M192" i="7"/>
  <c r="I195" i="7"/>
  <c r="E198" i="7"/>
  <c r="M200" i="7"/>
  <c r="E202" i="7"/>
  <c r="I203" i="7"/>
  <c r="M204" i="7"/>
  <c r="E206" i="7"/>
  <c r="I207" i="7"/>
  <c r="M208" i="7"/>
  <c r="E210" i="7"/>
  <c r="I211" i="7"/>
  <c r="G212" i="7"/>
  <c r="F213" i="7"/>
  <c r="E214" i="7"/>
  <c r="O214" i="7"/>
  <c r="N215" i="7"/>
  <c r="M216" i="7"/>
  <c r="K217" i="7"/>
  <c r="J218" i="7"/>
  <c r="H219" i="7"/>
  <c r="E220" i="7"/>
  <c r="N220" i="7"/>
  <c r="K221" i="7"/>
  <c r="H222" i="7"/>
  <c r="E223" i="7"/>
  <c r="N223" i="7"/>
  <c r="L224" i="7"/>
  <c r="I225" i="7"/>
  <c r="E226" i="7"/>
  <c r="M226" i="7"/>
  <c r="I227" i="7"/>
  <c r="E228" i="7"/>
  <c r="M228" i="7"/>
  <c r="I229" i="7"/>
  <c r="E230" i="7"/>
  <c r="M230" i="7"/>
  <c r="I231" i="7"/>
  <c r="E232" i="7"/>
  <c r="M232" i="7"/>
  <c r="I233" i="7"/>
  <c r="E234" i="7"/>
  <c r="M234" i="7"/>
  <c r="I235" i="7"/>
  <c r="E236" i="7"/>
  <c r="M236" i="7"/>
  <c r="I237" i="7"/>
  <c r="E238" i="7"/>
  <c r="M238" i="7"/>
  <c r="I239" i="7"/>
  <c r="E240" i="7"/>
  <c r="M240" i="7"/>
  <c r="I241" i="7"/>
  <c r="E242" i="7"/>
  <c r="M242" i="7"/>
  <c r="I243" i="7"/>
  <c r="E244" i="7"/>
  <c r="M244" i="7"/>
  <c r="I245" i="7"/>
  <c r="E246" i="7"/>
  <c r="M246" i="7"/>
  <c r="I247" i="7"/>
  <c r="E248" i="7"/>
  <c r="M248" i="7"/>
  <c r="I249" i="7"/>
  <c r="E250" i="7"/>
  <c r="M250" i="7"/>
  <c r="I251" i="7"/>
  <c r="E252" i="7"/>
  <c r="M252" i="7"/>
  <c r="I253" i="7"/>
  <c r="E254" i="7"/>
  <c r="M254" i="7"/>
  <c r="I255" i="7"/>
  <c r="E256" i="7"/>
  <c r="M256" i="7"/>
  <c r="I257" i="7"/>
  <c r="E258" i="7"/>
  <c r="M258" i="7"/>
  <c r="I259" i="7"/>
  <c r="E260" i="7"/>
  <c r="M260" i="7"/>
  <c r="I261" i="7"/>
  <c r="E262" i="7"/>
  <c r="M262" i="7"/>
  <c r="I263" i="7"/>
  <c r="E264" i="7"/>
  <c r="M264" i="7"/>
  <c r="I265" i="7"/>
  <c r="E266" i="7"/>
  <c r="M266" i="7"/>
  <c r="I267" i="7"/>
  <c r="E268" i="7"/>
  <c r="M268" i="7"/>
  <c r="I269" i="7"/>
  <c r="E270" i="7"/>
  <c r="M270" i="7"/>
  <c r="I271" i="7"/>
  <c r="E272" i="7"/>
  <c r="M272" i="7"/>
  <c r="I273" i="7"/>
  <c r="E274" i="7"/>
  <c r="M274" i="7"/>
  <c r="I275" i="7"/>
  <c r="E276" i="7"/>
  <c r="M276" i="7"/>
  <c r="I277" i="7"/>
  <c r="E278" i="7"/>
  <c r="M278" i="7"/>
  <c r="I279" i="7"/>
  <c r="E280" i="7"/>
  <c r="M280" i="7"/>
  <c r="I281" i="7"/>
  <c r="E282" i="7"/>
  <c r="M282" i="7"/>
  <c r="I283" i="7"/>
  <c r="E284" i="7"/>
  <c r="M284" i="7"/>
  <c r="I285" i="7"/>
  <c r="E286" i="7"/>
  <c r="M286" i="7"/>
  <c r="I287" i="7"/>
  <c r="E288" i="7"/>
  <c r="M288" i="7"/>
  <c r="I289" i="7"/>
  <c r="E290" i="7"/>
  <c r="M290" i="7"/>
  <c r="I291" i="7"/>
  <c r="E292" i="7"/>
  <c r="M292" i="7"/>
  <c r="I293" i="7"/>
  <c r="E294" i="7"/>
  <c r="M294" i="7"/>
  <c r="I295" i="7"/>
  <c r="E296" i="7"/>
  <c r="M296" i="7"/>
  <c r="I297" i="7"/>
  <c r="E298" i="7"/>
  <c r="M298" i="7"/>
  <c r="I299" i="7"/>
  <c r="E300" i="7"/>
  <c r="M300" i="7"/>
  <c r="I301" i="7"/>
  <c r="E302" i="7"/>
  <c r="M302" i="7"/>
  <c r="I303" i="7"/>
  <c r="E304" i="7"/>
  <c r="M304" i="7"/>
  <c r="I305" i="7"/>
  <c r="E306" i="7"/>
  <c r="M306" i="7"/>
  <c r="I307" i="7"/>
  <c r="E308" i="7"/>
  <c r="M308" i="7"/>
  <c r="I309" i="7"/>
  <c r="E310" i="7"/>
  <c r="M310" i="7"/>
  <c r="I311" i="7"/>
  <c r="E312" i="7"/>
  <c r="M312" i="7"/>
  <c r="I313" i="7"/>
  <c r="E314" i="7"/>
  <c r="M314" i="7"/>
  <c r="I315" i="7"/>
  <c r="E316" i="7"/>
  <c r="M316" i="7"/>
  <c r="I317" i="7"/>
  <c r="E318" i="7"/>
  <c r="M318" i="7"/>
  <c r="I319" i="7"/>
  <c r="E320" i="7"/>
  <c r="M320" i="7"/>
  <c r="I321" i="7"/>
  <c r="E322" i="7"/>
  <c r="M322" i="7"/>
  <c r="I323" i="7"/>
  <c r="E324" i="7"/>
  <c r="M324" i="7"/>
  <c r="I325" i="7"/>
  <c r="E326" i="7"/>
  <c r="M326" i="7"/>
  <c r="I327" i="7"/>
  <c r="E328" i="7"/>
  <c r="M328" i="7"/>
  <c r="I329" i="7"/>
  <c r="E330" i="7"/>
  <c r="M330" i="7"/>
  <c r="I331" i="7"/>
  <c r="E332" i="7"/>
  <c r="M332" i="7"/>
  <c r="I333" i="7"/>
  <c r="E334" i="7"/>
  <c r="M334" i="7"/>
  <c r="I335" i="7"/>
  <c r="E336" i="7"/>
  <c r="M336" i="7"/>
  <c r="I337" i="7"/>
  <c r="E338" i="7"/>
  <c r="M338" i="7"/>
  <c r="I339" i="7"/>
  <c r="E340" i="7"/>
  <c r="M340" i="7"/>
  <c r="I341" i="7"/>
  <c r="E342" i="7"/>
  <c r="M342" i="7"/>
  <c r="I343" i="7"/>
  <c r="E344" i="7"/>
  <c r="M344" i="7"/>
  <c r="I345" i="7"/>
  <c r="E346" i="7"/>
  <c r="M346" i="7"/>
  <c r="I347" i="7"/>
  <c r="E348" i="7"/>
  <c r="M348" i="7"/>
  <c r="I349" i="7"/>
  <c r="E350" i="7"/>
  <c r="M350" i="7"/>
  <c r="I351" i="7"/>
  <c r="E352" i="7"/>
  <c r="M352" i="7"/>
  <c r="I353" i="7"/>
  <c r="E354" i="7"/>
  <c r="M354" i="7"/>
  <c r="I355" i="7"/>
  <c r="E356" i="7"/>
  <c r="M356" i="7"/>
  <c r="I357" i="7"/>
  <c r="E358" i="7"/>
  <c r="M358" i="7"/>
  <c r="I359" i="7"/>
  <c r="E360" i="7"/>
  <c r="M360" i="7"/>
  <c r="I361" i="7"/>
  <c r="E362" i="7"/>
  <c r="M362" i="7"/>
  <c r="I363" i="7"/>
  <c r="E364" i="7"/>
  <c r="M364" i="7"/>
  <c r="I365" i="7"/>
  <c r="E366" i="7"/>
  <c r="M366" i="7"/>
  <c r="I367" i="7"/>
  <c r="E368" i="7"/>
  <c r="M368" i="7"/>
  <c r="I369" i="7"/>
  <c r="E370" i="7"/>
  <c r="M370" i="7"/>
  <c r="I371" i="7"/>
  <c r="E372" i="7"/>
  <c r="M372" i="7"/>
  <c r="I373" i="7"/>
  <c r="E374" i="7"/>
  <c r="M374" i="7"/>
  <c r="I375" i="7"/>
  <c r="E376" i="7"/>
  <c r="M376" i="7"/>
  <c r="I377" i="7"/>
  <c r="E378" i="7"/>
  <c r="M378" i="7"/>
  <c r="I379" i="7"/>
  <c r="E380" i="7"/>
  <c r="M380" i="7"/>
  <c r="I381" i="7"/>
  <c r="E382" i="7"/>
  <c r="M382" i="7"/>
  <c r="I383" i="7"/>
  <c r="E384" i="7"/>
  <c r="M384" i="7"/>
  <c r="I385" i="7"/>
  <c r="E386" i="7"/>
  <c r="M386" i="7"/>
  <c r="I387" i="7"/>
  <c r="E388" i="7"/>
  <c r="M388" i="7"/>
  <c r="I389" i="7"/>
  <c r="E390" i="7"/>
  <c r="M390" i="7"/>
  <c r="I391" i="7"/>
  <c r="E392" i="7"/>
  <c r="M392" i="7"/>
  <c r="I393" i="7"/>
  <c r="E394" i="7"/>
  <c r="M394" i="7"/>
  <c r="I395" i="7"/>
  <c r="E396" i="7"/>
  <c r="M396" i="7"/>
  <c r="I397" i="7"/>
  <c r="E398" i="7"/>
  <c r="M398" i="7"/>
  <c r="I399" i="7"/>
  <c r="E400" i="7"/>
  <c r="M400" i="7"/>
  <c r="I401" i="7"/>
  <c r="E402" i="7"/>
  <c r="M402" i="7"/>
  <c r="AB18" i="7"/>
  <c r="D33" i="7"/>
  <c r="E44" i="7"/>
  <c r="M54" i="7"/>
  <c r="I65" i="7"/>
  <c r="E76" i="7"/>
  <c r="M86" i="7"/>
  <c r="I97" i="7"/>
  <c r="E108" i="7"/>
  <c r="H117" i="7"/>
  <c r="L122" i="7"/>
  <c r="I127" i="7"/>
  <c r="O130" i="7"/>
  <c r="H134" i="7"/>
  <c r="I137" i="7"/>
  <c r="E140" i="7"/>
  <c r="M142" i="7"/>
  <c r="I145" i="7"/>
  <c r="E148" i="7"/>
  <c r="M150" i="7"/>
  <c r="I153" i="7"/>
  <c r="E156" i="7"/>
  <c r="M158" i="7"/>
  <c r="I161" i="7"/>
  <c r="E164" i="7"/>
  <c r="M166" i="7"/>
  <c r="I169" i="7"/>
  <c r="E172" i="7"/>
  <c r="M174" i="7"/>
  <c r="I177" i="7"/>
  <c r="E180" i="7"/>
  <c r="M182" i="7"/>
  <c r="I185" i="7"/>
  <c r="E188" i="7"/>
  <c r="M190" i="7"/>
  <c r="I193" i="7"/>
  <c r="E196" i="7"/>
  <c r="M198" i="7"/>
  <c r="D201" i="7"/>
  <c r="H202" i="7"/>
  <c r="L203" i="7"/>
  <c r="D205" i="7"/>
  <c r="H206" i="7"/>
  <c r="L207" i="7"/>
  <c r="D209" i="7"/>
  <c r="H210" i="7"/>
  <c r="K211" i="7"/>
  <c r="J212" i="7"/>
  <c r="I213" i="7"/>
  <c r="G214" i="7"/>
  <c r="F215" i="7"/>
  <c r="E216" i="7"/>
  <c r="O216" i="7"/>
  <c r="N217" i="7"/>
  <c r="M218" i="7"/>
  <c r="J219" i="7"/>
  <c r="G220" i="7"/>
  <c r="D221" i="7"/>
  <c r="M221" i="7"/>
  <c r="J222" i="7"/>
  <c r="H223" i="7"/>
  <c r="E224" i="7"/>
  <c r="N224" i="7"/>
  <c r="K225" i="7"/>
  <c r="G226" i="7"/>
  <c r="O226" i="7"/>
  <c r="K227" i="7"/>
  <c r="G228" i="7"/>
  <c r="O228" i="7"/>
  <c r="K229" i="7"/>
  <c r="G230" i="7"/>
  <c r="O230" i="7"/>
  <c r="K231" i="7"/>
  <c r="G232" i="7"/>
  <c r="O232" i="7"/>
  <c r="K233" i="7"/>
  <c r="G234" i="7"/>
  <c r="O234" i="7"/>
  <c r="K235" i="7"/>
  <c r="G236" i="7"/>
  <c r="O236" i="7"/>
  <c r="K237" i="7"/>
  <c r="G238" i="7"/>
  <c r="O238" i="7"/>
  <c r="K239" i="7"/>
  <c r="G240" i="7"/>
  <c r="O240" i="7"/>
  <c r="K241" i="7"/>
  <c r="G242" i="7"/>
  <c r="O242" i="7"/>
  <c r="K243" i="7"/>
  <c r="G244" i="7"/>
  <c r="O244" i="7"/>
  <c r="K245" i="7"/>
  <c r="G246" i="7"/>
  <c r="O246" i="7"/>
  <c r="K247" i="7"/>
  <c r="G248" i="7"/>
  <c r="O248" i="7"/>
  <c r="K249" i="7"/>
  <c r="G250" i="7"/>
  <c r="O250" i="7"/>
  <c r="K251" i="7"/>
  <c r="G252" i="7"/>
  <c r="O252" i="7"/>
  <c r="K253" i="7"/>
  <c r="G254" i="7"/>
  <c r="O254" i="7"/>
  <c r="K255" i="7"/>
  <c r="G256" i="7"/>
  <c r="O256" i="7"/>
  <c r="K257" i="7"/>
  <c r="G258" i="7"/>
  <c r="O258" i="7"/>
  <c r="K259" i="7"/>
  <c r="G260" i="7"/>
  <c r="O260" i="7"/>
  <c r="K261" i="7"/>
  <c r="G262" i="7"/>
  <c r="O262" i="7"/>
  <c r="K263" i="7"/>
  <c r="G264" i="7"/>
  <c r="O264" i="7"/>
  <c r="K265" i="7"/>
  <c r="G266" i="7"/>
  <c r="O266" i="7"/>
  <c r="K267" i="7"/>
  <c r="G268" i="7"/>
  <c r="O268" i="7"/>
  <c r="K269" i="7"/>
  <c r="G270" i="7"/>
  <c r="O270" i="7"/>
  <c r="K271" i="7"/>
  <c r="G272" i="7"/>
  <c r="O272" i="7"/>
  <c r="K273" i="7"/>
  <c r="G274" i="7"/>
  <c r="O274" i="7"/>
  <c r="K275" i="7"/>
  <c r="G276" i="7"/>
  <c r="O276" i="7"/>
  <c r="K277" i="7"/>
  <c r="G278" i="7"/>
  <c r="O278" i="7"/>
  <c r="K279" i="7"/>
  <c r="G280" i="7"/>
  <c r="O280" i="7"/>
  <c r="K281" i="7"/>
  <c r="G282" i="7"/>
  <c r="O282" i="7"/>
  <c r="K283" i="7"/>
  <c r="G284" i="7"/>
  <c r="O284" i="7"/>
  <c r="K285" i="7"/>
  <c r="G286" i="7"/>
  <c r="O286" i="7"/>
  <c r="K287" i="7"/>
  <c r="G288" i="7"/>
  <c r="O288" i="7"/>
  <c r="K289" i="7"/>
  <c r="G290" i="7"/>
  <c r="O290" i="7"/>
  <c r="K291" i="7"/>
  <c r="G292" i="7"/>
  <c r="O292" i="7"/>
  <c r="K293" i="7"/>
  <c r="G294" i="7"/>
  <c r="O294" i="7"/>
  <c r="K295" i="7"/>
  <c r="G296" i="7"/>
  <c r="O296" i="7"/>
  <c r="K297" i="7"/>
  <c r="G298" i="7"/>
  <c r="O298" i="7"/>
  <c r="K299" i="7"/>
  <c r="G300" i="7"/>
  <c r="O300" i="7"/>
  <c r="K301" i="7"/>
  <c r="G302" i="7"/>
  <c r="O302" i="7"/>
  <c r="K303" i="7"/>
  <c r="G304" i="7"/>
  <c r="O304" i="7"/>
  <c r="K305" i="7"/>
  <c r="G306" i="7"/>
  <c r="O306" i="7"/>
  <c r="K307" i="7"/>
  <c r="G308" i="7"/>
  <c r="O308" i="7"/>
  <c r="K309" i="7"/>
  <c r="G310" i="7"/>
  <c r="O310" i="7"/>
  <c r="K311" i="7"/>
  <c r="G312" i="7"/>
  <c r="O312" i="7"/>
  <c r="K313" i="7"/>
  <c r="G314" i="7"/>
  <c r="O314" i="7"/>
  <c r="K315" i="7"/>
  <c r="G316" i="7"/>
  <c r="O316" i="7"/>
  <c r="K317" i="7"/>
  <c r="G318" i="7"/>
  <c r="O318" i="7"/>
  <c r="K319" i="7"/>
  <c r="G320" i="7"/>
  <c r="O320" i="7"/>
  <c r="K321" i="7"/>
  <c r="G322" i="7"/>
  <c r="O322" i="7"/>
  <c r="K323" i="7"/>
  <c r="G324" i="7"/>
  <c r="O324" i="7"/>
  <c r="K325" i="7"/>
  <c r="G326" i="7"/>
  <c r="O326" i="7"/>
  <c r="K327" i="7"/>
  <c r="G328" i="7"/>
  <c r="O328" i="7"/>
  <c r="K329" i="7"/>
  <c r="G330" i="7"/>
  <c r="O330" i="7"/>
  <c r="K331" i="7"/>
  <c r="G332" i="7"/>
  <c r="O332" i="7"/>
  <c r="K333" i="7"/>
  <c r="G334" i="7"/>
  <c r="O334" i="7"/>
  <c r="K335" i="7"/>
  <c r="G336" i="7"/>
  <c r="O336" i="7"/>
  <c r="K337" i="7"/>
  <c r="G338" i="7"/>
  <c r="O338" i="7"/>
  <c r="K339" i="7"/>
  <c r="G340" i="7"/>
  <c r="O340" i="7"/>
  <c r="K341" i="7"/>
  <c r="G342" i="7"/>
  <c r="O342" i="7"/>
  <c r="K343" i="7"/>
  <c r="G344" i="7"/>
  <c r="O344" i="7"/>
  <c r="K345" i="7"/>
  <c r="G346" i="7"/>
  <c r="O346" i="7"/>
  <c r="K347" i="7"/>
  <c r="G348" i="7"/>
  <c r="O348" i="7"/>
  <c r="K349" i="7"/>
  <c r="G350" i="7"/>
  <c r="O350" i="7"/>
  <c r="K351" i="7"/>
  <c r="G352" i="7"/>
  <c r="O352" i="7"/>
  <c r="K353" i="7"/>
  <c r="G354" i="7"/>
  <c r="O354" i="7"/>
  <c r="K355" i="7"/>
  <c r="G356" i="7"/>
  <c r="O356" i="7"/>
  <c r="K357" i="7"/>
  <c r="G358" i="7"/>
  <c r="O358" i="7"/>
  <c r="K359" i="7"/>
  <c r="G360" i="7"/>
  <c r="O360" i="7"/>
  <c r="K361" i="7"/>
  <c r="G362" i="7"/>
  <c r="O362" i="7"/>
  <c r="K363" i="7"/>
  <c r="G364" i="7"/>
  <c r="O364" i="7"/>
  <c r="K365" i="7"/>
  <c r="G366" i="7"/>
  <c r="O366" i="7"/>
  <c r="K367" i="7"/>
  <c r="G368" i="7"/>
  <c r="O368" i="7"/>
  <c r="K369" i="7"/>
  <c r="G370" i="7"/>
  <c r="O370" i="7"/>
  <c r="K371" i="7"/>
  <c r="G372" i="7"/>
  <c r="O372" i="7"/>
  <c r="K373" i="7"/>
  <c r="G374" i="7"/>
  <c r="O374" i="7"/>
  <c r="K375" i="7"/>
  <c r="G376" i="7"/>
  <c r="O376" i="7"/>
  <c r="K377" i="7"/>
  <c r="G378" i="7"/>
  <c r="O378" i="7"/>
  <c r="K379" i="7"/>
  <c r="G380" i="7"/>
  <c r="O380" i="7"/>
  <c r="K381" i="7"/>
  <c r="G382" i="7"/>
  <c r="O382" i="7"/>
  <c r="K383" i="7"/>
  <c r="G384" i="7"/>
  <c r="O384" i="7"/>
  <c r="K385" i="7"/>
  <c r="G386" i="7"/>
  <c r="O386" i="7"/>
  <c r="K387" i="7"/>
  <c r="G388" i="7"/>
  <c r="O388" i="7"/>
  <c r="K389" i="7"/>
  <c r="G390" i="7"/>
  <c r="O390" i="7"/>
  <c r="AB10" i="7"/>
  <c r="I63" i="7"/>
  <c r="E106" i="7"/>
  <c r="G130" i="7"/>
  <c r="G142" i="7"/>
  <c r="O152" i="7"/>
  <c r="K163" i="7"/>
  <c r="G174" i="7"/>
  <c r="O184" i="7"/>
  <c r="K195" i="7"/>
  <c r="K203" i="7"/>
  <c r="O208" i="7"/>
  <c r="H213" i="7"/>
  <c r="N216" i="7"/>
  <c r="F220" i="7"/>
  <c r="F223" i="7"/>
  <c r="F226" i="7"/>
  <c r="N228" i="7"/>
  <c r="J231" i="7"/>
  <c r="F234" i="7"/>
  <c r="N236" i="7"/>
  <c r="J239" i="7"/>
  <c r="F242" i="7"/>
  <c r="N244" i="7"/>
  <c r="J247" i="7"/>
  <c r="F250" i="7"/>
  <c r="N252" i="7"/>
  <c r="J255" i="7"/>
  <c r="F258" i="7"/>
  <c r="N260" i="7"/>
  <c r="J263" i="7"/>
  <c r="F266" i="7"/>
  <c r="N268" i="7"/>
  <c r="J271" i="7"/>
  <c r="F274" i="7"/>
  <c r="N276" i="7"/>
  <c r="J279" i="7"/>
  <c r="F282" i="7"/>
  <c r="N284" i="7"/>
  <c r="J287" i="7"/>
  <c r="F290" i="7"/>
  <c r="N292" i="7"/>
  <c r="J295" i="7"/>
  <c r="F298" i="7"/>
  <c r="N300" i="7"/>
  <c r="J303" i="7"/>
  <c r="F306" i="7"/>
  <c r="N308" i="7"/>
  <c r="J311" i="7"/>
  <c r="F314" i="7"/>
  <c r="N316" i="7"/>
  <c r="J319" i="7"/>
  <c r="F322" i="7"/>
  <c r="N324" i="7"/>
  <c r="J327" i="7"/>
  <c r="F330" i="7"/>
  <c r="N332" i="7"/>
  <c r="J335" i="7"/>
  <c r="F338" i="7"/>
  <c r="N340" i="7"/>
  <c r="J343" i="7"/>
  <c r="F346" i="7"/>
  <c r="N348" i="7"/>
  <c r="J351" i="7"/>
  <c r="F354" i="7"/>
  <c r="N356" i="7"/>
  <c r="J359" i="7"/>
  <c r="F362" i="7"/>
  <c r="N364" i="7"/>
  <c r="J367" i="7"/>
  <c r="F370" i="7"/>
  <c r="N372" i="7"/>
  <c r="J375" i="7"/>
  <c r="F378" i="7"/>
  <c r="N380" i="7"/>
  <c r="E383" i="7"/>
  <c r="I384" i="7"/>
  <c r="M385" i="7"/>
  <c r="E387" i="7"/>
  <c r="I388" i="7"/>
  <c r="M389" i="7"/>
  <c r="E391" i="7"/>
  <c r="D392" i="7"/>
  <c r="O392" i="7"/>
  <c r="M393" i="7"/>
  <c r="L394" i="7"/>
  <c r="K395" i="7"/>
  <c r="I396" i="7"/>
  <c r="H397" i="7"/>
  <c r="G398" i="7"/>
  <c r="E399" i="7"/>
  <c r="D400" i="7"/>
  <c r="O400" i="7"/>
  <c r="M401" i="7"/>
  <c r="L402" i="7"/>
  <c r="J403" i="7"/>
  <c r="G404" i="7"/>
  <c r="D405" i="7"/>
  <c r="M405" i="7"/>
  <c r="J406" i="7"/>
  <c r="H407" i="7"/>
  <c r="E408" i="7"/>
  <c r="N408" i="7"/>
  <c r="K409" i="7"/>
  <c r="H410" i="7"/>
  <c r="D411" i="7"/>
  <c r="L411" i="7"/>
  <c r="H412" i="7"/>
  <c r="D413" i="7"/>
  <c r="L413" i="7"/>
  <c r="H414" i="7"/>
  <c r="D415" i="7"/>
  <c r="L415" i="7"/>
  <c r="H416" i="7"/>
  <c r="D417" i="7"/>
  <c r="L417" i="7"/>
  <c r="H418" i="7"/>
  <c r="D419" i="7"/>
  <c r="L419" i="7"/>
  <c r="H420" i="7"/>
  <c r="D421" i="7"/>
  <c r="L421" i="7"/>
  <c r="H422" i="7"/>
  <c r="D423" i="7"/>
  <c r="L423" i="7"/>
  <c r="H424" i="7"/>
  <c r="D425" i="7"/>
  <c r="L425" i="7"/>
  <c r="H426" i="7"/>
  <c r="D427" i="7"/>
  <c r="L427" i="7"/>
  <c r="H428" i="7"/>
  <c r="D429" i="7"/>
  <c r="L429" i="7"/>
  <c r="H430" i="7"/>
  <c r="D431" i="7"/>
  <c r="L431" i="7"/>
  <c r="H432" i="7"/>
  <c r="D433" i="7"/>
  <c r="L433" i="7"/>
  <c r="H434" i="7"/>
  <c r="D435" i="7"/>
  <c r="L435" i="7"/>
  <c r="H436" i="7"/>
  <c r="D437" i="7"/>
  <c r="L437" i="7"/>
  <c r="H438" i="7"/>
  <c r="D439" i="7"/>
  <c r="L439" i="7"/>
  <c r="H440" i="7"/>
  <c r="D441" i="7"/>
  <c r="L441" i="7"/>
  <c r="H442" i="7"/>
  <c r="D443" i="7"/>
  <c r="L443" i="7"/>
  <c r="H444" i="7"/>
  <c r="D445" i="7"/>
  <c r="L445" i="7"/>
  <c r="H446" i="7"/>
  <c r="D447" i="7"/>
  <c r="L447" i="7"/>
  <c r="H448" i="7"/>
  <c r="D449" i="7"/>
  <c r="L449" i="7"/>
  <c r="H450" i="7"/>
  <c r="D451" i="7"/>
  <c r="L451" i="7"/>
  <c r="H452" i="7"/>
  <c r="D453" i="7"/>
  <c r="L453" i="7"/>
  <c r="H454" i="7"/>
  <c r="D455" i="7"/>
  <c r="L455" i="7"/>
  <c r="H456" i="7"/>
  <c r="D457" i="7"/>
  <c r="L457" i="7"/>
  <c r="H458" i="7"/>
  <c r="D459" i="7"/>
  <c r="L459" i="7"/>
  <c r="H460" i="7"/>
  <c r="D461" i="7"/>
  <c r="L461" i="7"/>
  <c r="H462" i="7"/>
  <c r="D463" i="7"/>
  <c r="L463" i="7"/>
  <c r="H464" i="7"/>
  <c r="D465" i="7"/>
  <c r="L465" i="7"/>
  <c r="H466" i="7"/>
  <c r="D467" i="7"/>
  <c r="L467" i="7"/>
  <c r="H468" i="7"/>
  <c r="D469" i="7"/>
  <c r="L469" i="7"/>
  <c r="H470" i="7"/>
  <c r="D471" i="7"/>
  <c r="L471" i="7"/>
  <c r="H472" i="7"/>
  <c r="D473" i="7"/>
  <c r="L473" i="7"/>
  <c r="H474" i="7"/>
  <c r="D475" i="7"/>
  <c r="L475" i="7"/>
  <c r="H476" i="7"/>
  <c r="D477" i="7"/>
  <c r="L477" i="7"/>
  <c r="H478" i="7"/>
  <c r="D479" i="7"/>
  <c r="L479" i="7"/>
  <c r="H480" i="7"/>
  <c r="D481" i="7"/>
  <c r="L481" i="7"/>
  <c r="H482" i="7"/>
  <c r="D483" i="7"/>
  <c r="L483" i="7"/>
  <c r="H484" i="7"/>
  <c r="D485" i="7"/>
  <c r="L485" i="7"/>
  <c r="H486" i="7"/>
  <c r="D487" i="7"/>
  <c r="L487" i="7"/>
  <c r="H488" i="7"/>
  <c r="D489" i="7"/>
  <c r="L489" i="7"/>
  <c r="H490" i="7"/>
  <c r="E6" i="7"/>
  <c r="M6" i="7"/>
  <c r="J7" i="7"/>
  <c r="G8" i="7"/>
  <c r="O8" i="7"/>
  <c r="L9" i="7"/>
  <c r="I10" i="7"/>
  <c r="F11" i="7"/>
  <c r="N11" i="7"/>
  <c r="K12" i="7"/>
  <c r="H13" i="7"/>
  <c r="E14" i="7"/>
  <c r="M14" i="7"/>
  <c r="J15" i="7"/>
  <c r="G16" i="7"/>
  <c r="O16" i="7"/>
  <c r="L17" i="7"/>
  <c r="I18" i="7"/>
  <c r="F19" i="7"/>
  <c r="N19" i="7"/>
  <c r="D13" i="7"/>
  <c r="G150" i="7"/>
  <c r="O192" i="7"/>
  <c r="D216" i="7"/>
  <c r="F228" i="7"/>
  <c r="J241" i="7"/>
  <c r="N254" i="7"/>
  <c r="J273" i="7"/>
  <c r="N286" i="7"/>
  <c r="N302" i="7"/>
  <c r="F316" i="7"/>
  <c r="N334" i="7"/>
  <c r="F348" i="7"/>
  <c r="N366" i="7"/>
  <c r="F380" i="7"/>
  <c r="J389" i="7"/>
  <c r="G396" i="7"/>
  <c r="K401" i="7"/>
  <c r="E407" i="7"/>
  <c r="N410" i="7"/>
  <c r="J415" i="7"/>
  <c r="N418" i="7"/>
  <c r="J423" i="7"/>
  <c r="J427" i="7"/>
  <c r="J431" i="7"/>
  <c r="J435" i="7"/>
  <c r="J439" i="7"/>
  <c r="J443" i="7"/>
  <c r="F448" i="7"/>
  <c r="J451" i="7"/>
  <c r="N456" i="7"/>
  <c r="N460" i="7"/>
  <c r="N464" i="7"/>
  <c r="N468" i="7"/>
  <c r="F472" i="7"/>
  <c r="F476" i="7"/>
  <c r="N480" i="7"/>
  <c r="F484" i="7"/>
  <c r="N488" i="7"/>
  <c r="H7" i="7"/>
  <c r="L11" i="7"/>
  <c r="M16" i="7"/>
  <c r="I55" i="7"/>
  <c r="L202" i="7"/>
  <c r="F216" i="7"/>
  <c r="H228" i="7"/>
  <c r="H244" i="7"/>
  <c r="H260" i="7"/>
  <c r="L273" i="7"/>
  <c r="D287" i="7"/>
  <c r="D303" i="7"/>
  <c r="H316" i="7"/>
  <c r="H332" i="7"/>
  <c r="D351" i="7"/>
  <c r="L361" i="7"/>
  <c r="L377" i="7"/>
  <c r="D387" i="7"/>
  <c r="J394" i="7"/>
  <c r="D399" i="7"/>
  <c r="O404" i="7"/>
  <c r="J409" i="7"/>
  <c r="K413" i="7"/>
  <c r="O418" i="7"/>
  <c r="O422" i="7"/>
  <c r="O426" i="7"/>
  <c r="O430" i="7"/>
  <c r="O434" i="7"/>
  <c r="O438" i="7"/>
  <c r="O442" i="7"/>
  <c r="G446" i="7"/>
  <c r="G450" i="7"/>
  <c r="K453" i="7"/>
  <c r="G458" i="7"/>
  <c r="G462" i="7"/>
  <c r="G466" i="7"/>
  <c r="K469" i="7"/>
  <c r="O474" i="7"/>
  <c r="K477" i="7"/>
  <c r="G482" i="7"/>
  <c r="O486" i="7"/>
  <c r="L6" i="7"/>
  <c r="J12" i="7"/>
  <c r="N16" i="7"/>
  <c r="AB20" i="7"/>
  <c r="E66" i="7"/>
  <c r="M108" i="7"/>
  <c r="G131" i="7"/>
  <c r="O142" i="7"/>
  <c r="K153" i="7"/>
  <c r="G164" i="7"/>
  <c r="O174" i="7"/>
  <c r="K185" i="7"/>
  <c r="G196" i="7"/>
  <c r="D204" i="7"/>
  <c r="H209" i="7"/>
  <c r="J213" i="7"/>
  <c r="D217" i="7"/>
  <c r="H220" i="7"/>
  <c r="I223" i="7"/>
  <c r="H226" i="7"/>
  <c r="D229" i="7"/>
  <c r="L231" i="7"/>
  <c r="H234" i="7"/>
  <c r="D237" i="7"/>
  <c r="L239" i="7"/>
  <c r="H242" i="7"/>
  <c r="D245" i="7"/>
  <c r="L247" i="7"/>
  <c r="H250" i="7"/>
  <c r="D253" i="7"/>
  <c r="L255" i="7"/>
  <c r="H258" i="7"/>
  <c r="D261" i="7"/>
  <c r="L263" i="7"/>
  <c r="H266" i="7"/>
  <c r="D269" i="7"/>
  <c r="L271" i="7"/>
  <c r="H274" i="7"/>
  <c r="D277" i="7"/>
  <c r="L279" i="7"/>
  <c r="H282" i="7"/>
  <c r="D285" i="7"/>
  <c r="L287" i="7"/>
  <c r="H290" i="7"/>
  <c r="D293" i="7"/>
  <c r="L295" i="7"/>
  <c r="H298" i="7"/>
  <c r="D301" i="7"/>
  <c r="L303" i="7"/>
  <c r="H306" i="7"/>
  <c r="D309" i="7"/>
  <c r="L311" i="7"/>
  <c r="H314" i="7"/>
  <c r="D317" i="7"/>
  <c r="L319" i="7"/>
  <c r="H322" i="7"/>
  <c r="D325" i="7"/>
  <c r="L327" i="7"/>
  <c r="H330" i="7"/>
  <c r="D333" i="7"/>
  <c r="L335" i="7"/>
  <c r="H338" i="7"/>
  <c r="D341" i="7"/>
  <c r="L343" i="7"/>
  <c r="H346" i="7"/>
  <c r="D349" i="7"/>
  <c r="L351" i="7"/>
  <c r="H354" i="7"/>
  <c r="D357" i="7"/>
  <c r="L359" i="7"/>
  <c r="H362" i="7"/>
  <c r="D365" i="7"/>
  <c r="L367" i="7"/>
  <c r="H370" i="7"/>
  <c r="D373" i="7"/>
  <c r="L375" i="7"/>
  <c r="H378" i="7"/>
  <c r="D381" i="7"/>
  <c r="H383" i="7"/>
  <c r="L384" i="7"/>
  <c r="D386" i="7"/>
  <c r="H387" i="7"/>
  <c r="L388" i="7"/>
  <c r="D390" i="7"/>
  <c r="F391" i="7"/>
  <c r="F392" i="7"/>
  <c r="D393" i="7"/>
  <c r="N393" i="7"/>
  <c r="N394" i="7"/>
  <c r="L395" i="7"/>
  <c r="J396" i="7"/>
  <c r="J397" i="7"/>
  <c r="H398" i="7"/>
  <c r="F399" i="7"/>
  <c r="F400" i="7"/>
  <c r="D401" i="7"/>
  <c r="N401" i="7"/>
  <c r="N402" i="7"/>
  <c r="K403" i="7"/>
  <c r="H404" i="7"/>
  <c r="E405" i="7"/>
  <c r="N405" i="7"/>
  <c r="L406" i="7"/>
  <c r="I407" i="7"/>
  <c r="F408" i="7"/>
  <c r="O408" i="7"/>
  <c r="L409" i="7"/>
  <c r="I410" i="7"/>
  <c r="E411" i="7"/>
  <c r="M411" i="7"/>
  <c r="I412" i="7"/>
  <c r="E413" i="7"/>
  <c r="M413" i="7"/>
  <c r="I414" i="7"/>
  <c r="E415" i="7"/>
  <c r="M415" i="7"/>
  <c r="I416" i="7"/>
  <c r="E417" i="7"/>
  <c r="M417" i="7"/>
  <c r="I418" i="7"/>
  <c r="E419" i="7"/>
  <c r="M419" i="7"/>
  <c r="I420" i="7"/>
  <c r="E421" i="7"/>
  <c r="M421" i="7"/>
  <c r="I422" i="7"/>
  <c r="E423" i="7"/>
  <c r="M423" i="7"/>
  <c r="I424" i="7"/>
  <c r="E425" i="7"/>
  <c r="M425" i="7"/>
  <c r="I426" i="7"/>
  <c r="E427" i="7"/>
  <c r="M427" i="7"/>
  <c r="I428" i="7"/>
  <c r="E429" i="7"/>
  <c r="M429" i="7"/>
  <c r="I430" i="7"/>
  <c r="E431" i="7"/>
  <c r="M431" i="7"/>
  <c r="I432" i="7"/>
  <c r="E433" i="7"/>
  <c r="M433" i="7"/>
  <c r="I434" i="7"/>
  <c r="E435" i="7"/>
  <c r="M435" i="7"/>
  <c r="I436" i="7"/>
  <c r="E437" i="7"/>
  <c r="M437" i="7"/>
  <c r="I438" i="7"/>
  <c r="E439" i="7"/>
  <c r="M439" i="7"/>
  <c r="I440" i="7"/>
  <c r="E441" i="7"/>
  <c r="M441" i="7"/>
  <c r="I442" i="7"/>
  <c r="E443" i="7"/>
  <c r="M443" i="7"/>
  <c r="I444" i="7"/>
  <c r="E445" i="7"/>
  <c r="M445" i="7"/>
  <c r="I446" i="7"/>
  <c r="E447" i="7"/>
  <c r="M447" i="7"/>
  <c r="I448" i="7"/>
  <c r="E449" i="7"/>
  <c r="M449" i="7"/>
  <c r="I450" i="7"/>
  <c r="E451" i="7"/>
  <c r="M451" i="7"/>
  <c r="I452" i="7"/>
  <c r="E453" i="7"/>
  <c r="M453" i="7"/>
  <c r="I454" i="7"/>
  <c r="E455" i="7"/>
  <c r="M455" i="7"/>
  <c r="I456" i="7"/>
  <c r="E457" i="7"/>
  <c r="M457" i="7"/>
  <c r="I458" i="7"/>
  <c r="E459" i="7"/>
  <c r="M459" i="7"/>
  <c r="I460" i="7"/>
  <c r="E461" i="7"/>
  <c r="M461" i="7"/>
  <c r="I462" i="7"/>
  <c r="E463" i="7"/>
  <c r="M463" i="7"/>
  <c r="I464" i="7"/>
  <c r="E465" i="7"/>
  <c r="M465" i="7"/>
  <c r="I466" i="7"/>
  <c r="E467" i="7"/>
  <c r="M467" i="7"/>
  <c r="I468" i="7"/>
  <c r="E469" i="7"/>
  <c r="M469" i="7"/>
  <c r="I470" i="7"/>
  <c r="E471" i="7"/>
  <c r="M471" i="7"/>
  <c r="I472" i="7"/>
  <c r="E473" i="7"/>
  <c r="M473" i="7"/>
  <c r="I474" i="7"/>
  <c r="E475" i="7"/>
  <c r="M475" i="7"/>
  <c r="I476" i="7"/>
  <c r="E477" i="7"/>
  <c r="M477" i="7"/>
  <c r="I478" i="7"/>
  <c r="E479" i="7"/>
  <c r="M479" i="7"/>
  <c r="I480" i="7"/>
  <c r="E481" i="7"/>
  <c r="M481" i="7"/>
  <c r="I482" i="7"/>
  <c r="E483" i="7"/>
  <c r="M483" i="7"/>
  <c r="I484" i="7"/>
  <c r="E485" i="7"/>
  <c r="M485" i="7"/>
  <c r="I486" i="7"/>
  <c r="E487" i="7"/>
  <c r="M487" i="7"/>
  <c r="I488" i="7"/>
  <c r="E489" i="7"/>
  <c r="M489" i="7"/>
  <c r="I490" i="7"/>
  <c r="F6" i="7"/>
  <c r="N6" i="7"/>
  <c r="K7" i="7"/>
  <c r="H8" i="7"/>
  <c r="E9" i="7"/>
  <c r="M9" i="7"/>
  <c r="J10" i="7"/>
  <c r="G11" i="7"/>
  <c r="O11" i="7"/>
  <c r="L12" i="7"/>
  <c r="I13" i="7"/>
  <c r="F14" i="7"/>
  <c r="N14" i="7"/>
  <c r="K15" i="7"/>
  <c r="H16" i="7"/>
  <c r="E17" i="7"/>
  <c r="M17" i="7"/>
  <c r="J18" i="7"/>
  <c r="G19" i="7"/>
  <c r="O19" i="7"/>
  <c r="D14" i="7"/>
  <c r="O160" i="7"/>
  <c r="N262" i="7"/>
  <c r="J289" i="7"/>
  <c r="F308" i="7"/>
  <c r="F324" i="7"/>
  <c r="F340" i="7"/>
  <c r="F356" i="7"/>
  <c r="F372" i="7"/>
  <c r="J385" i="7"/>
  <c r="L392" i="7"/>
  <c r="E397" i="7"/>
  <c r="L400" i="7"/>
  <c r="K405" i="7"/>
  <c r="F410" i="7"/>
  <c r="F414" i="7"/>
  <c r="F418" i="7"/>
  <c r="F422" i="7"/>
  <c r="F426" i="7"/>
  <c r="J429" i="7"/>
  <c r="N432" i="7"/>
  <c r="N436" i="7"/>
  <c r="N440" i="7"/>
  <c r="N444" i="7"/>
  <c r="N448" i="7"/>
  <c r="N452" i="7"/>
  <c r="J455" i="7"/>
  <c r="J459" i="7"/>
  <c r="J463" i="7"/>
  <c r="J467" i="7"/>
  <c r="N470" i="7"/>
  <c r="N474" i="7"/>
  <c r="J477" i="7"/>
  <c r="J481" i="7"/>
  <c r="J485" i="7"/>
  <c r="F490" i="7"/>
  <c r="J9" i="7"/>
  <c r="N13" i="7"/>
  <c r="J17" i="7"/>
  <c r="D11" i="7"/>
  <c r="K161" i="7"/>
  <c r="D255" i="7"/>
  <c r="H276" i="7"/>
  <c r="H292" i="7"/>
  <c r="H308" i="7"/>
  <c r="H324" i="7"/>
  <c r="H340" i="7"/>
  <c r="H356" i="7"/>
  <c r="H372" i="7"/>
  <c r="L385" i="7"/>
  <c r="N392" i="7"/>
  <c r="F398" i="7"/>
  <c r="L401" i="7"/>
  <c r="L405" i="7"/>
  <c r="G410" i="7"/>
  <c r="O414" i="7"/>
  <c r="G418" i="7"/>
  <c r="K421" i="7"/>
  <c r="K425" i="7"/>
  <c r="O428" i="7"/>
  <c r="O432" i="7"/>
  <c r="K437" i="7"/>
  <c r="O440" i="7"/>
  <c r="O444" i="7"/>
  <c r="O448" i="7"/>
  <c r="O452" i="7"/>
  <c r="O456" i="7"/>
  <c r="O460" i="7"/>
  <c r="K463" i="7"/>
  <c r="O466" i="7"/>
  <c r="O470" i="7"/>
  <c r="K473" i="7"/>
  <c r="O478" i="7"/>
  <c r="O482" i="7"/>
  <c r="K485" i="7"/>
  <c r="K489" i="7"/>
  <c r="N8" i="7"/>
  <c r="G13" i="7"/>
  <c r="K17" i="7"/>
  <c r="D6" i="7"/>
  <c r="M30" i="7"/>
  <c r="E74" i="7"/>
  <c r="D116" i="7"/>
  <c r="M133" i="7"/>
  <c r="O144" i="7"/>
  <c r="K155" i="7"/>
  <c r="G166" i="7"/>
  <c r="O176" i="7"/>
  <c r="K187" i="7"/>
  <c r="G198" i="7"/>
  <c r="O204" i="7"/>
  <c r="G210" i="7"/>
  <c r="F214" i="7"/>
  <c r="L217" i="7"/>
  <c r="O220" i="7"/>
  <c r="D224" i="7"/>
  <c r="N226" i="7"/>
  <c r="J229" i="7"/>
  <c r="F232" i="7"/>
  <c r="N234" i="7"/>
  <c r="J237" i="7"/>
  <c r="F240" i="7"/>
  <c r="N242" i="7"/>
  <c r="J245" i="7"/>
  <c r="F248" i="7"/>
  <c r="N250" i="7"/>
  <c r="J253" i="7"/>
  <c r="F256" i="7"/>
  <c r="N258" i="7"/>
  <c r="J261" i="7"/>
  <c r="F264" i="7"/>
  <c r="N266" i="7"/>
  <c r="J269" i="7"/>
  <c r="F272" i="7"/>
  <c r="N274" i="7"/>
  <c r="J277" i="7"/>
  <c r="F280" i="7"/>
  <c r="N282" i="7"/>
  <c r="J285" i="7"/>
  <c r="F288" i="7"/>
  <c r="N290" i="7"/>
  <c r="J293" i="7"/>
  <c r="F296" i="7"/>
  <c r="N298" i="7"/>
  <c r="J301" i="7"/>
  <c r="F304" i="7"/>
  <c r="N306" i="7"/>
  <c r="J309" i="7"/>
  <c r="F312" i="7"/>
  <c r="N314" i="7"/>
  <c r="J317" i="7"/>
  <c r="F320" i="7"/>
  <c r="N322" i="7"/>
  <c r="J325" i="7"/>
  <c r="F328" i="7"/>
  <c r="N330" i="7"/>
  <c r="J333" i="7"/>
  <c r="F336" i="7"/>
  <c r="N338" i="7"/>
  <c r="J341" i="7"/>
  <c r="F344" i="7"/>
  <c r="N346" i="7"/>
  <c r="J349" i="7"/>
  <c r="F352" i="7"/>
  <c r="N354" i="7"/>
  <c r="J357" i="7"/>
  <c r="F360" i="7"/>
  <c r="N362" i="7"/>
  <c r="J365" i="7"/>
  <c r="F368" i="7"/>
  <c r="N370" i="7"/>
  <c r="J373" i="7"/>
  <c r="F376" i="7"/>
  <c r="N378" i="7"/>
  <c r="J381" i="7"/>
  <c r="J383" i="7"/>
  <c r="N384" i="7"/>
  <c r="F386" i="7"/>
  <c r="J387" i="7"/>
  <c r="N388" i="7"/>
  <c r="F390" i="7"/>
  <c r="H391" i="7"/>
  <c r="G392" i="7"/>
  <c r="E393" i="7"/>
  <c r="D394" i="7"/>
  <c r="O394" i="7"/>
  <c r="M395" i="7"/>
  <c r="L396" i="7"/>
  <c r="K397" i="7"/>
  <c r="I398" i="7"/>
  <c r="H399" i="7"/>
  <c r="G400" i="7"/>
  <c r="E401" i="7"/>
  <c r="D402" i="7"/>
  <c r="O402" i="7"/>
  <c r="L403" i="7"/>
  <c r="I404" i="7"/>
  <c r="F405" i="7"/>
  <c r="D406" i="7"/>
  <c r="M406" i="7"/>
  <c r="J407" i="7"/>
  <c r="G408" i="7"/>
  <c r="D409" i="7"/>
  <c r="M409" i="7"/>
  <c r="J410" i="7"/>
  <c r="F411" i="7"/>
  <c r="N411" i="7"/>
  <c r="J412" i="7"/>
  <c r="F413" i="7"/>
  <c r="N413" i="7"/>
  <c r="J414" i="7"/>
  <c r="F415" i="7"/>
  <c r="N415" i="7"/>
  <c r="J416" i="7"/>
  <c r="F417" i="7"/>
  <c r="N417" i="7"/>
  <c r="J418" i="7"/>
  <c r="F419" i="7"/>
  <c r="N419" i="7"/>
  <c r="J420" i="7"/>
  <c r="F421" i="7"/>
  <c r="N421" i="7"/>
  <c r="J422" i="7"/>
  <c r="F423" i="7"/>
  <c r="N423" i="7"/>
  <c r="J424" i="7"/>
  <c r="F425" i="7"/>
  <c r="N425" i="7"/>
  <c r="J426" i="7"/>
  <c r="F427" i="7"/>
  <c r="N427" i="7"/>
  <c r="J428" i="7"/>
  <c r="F429" i="7"/>
  <c r="N429" i="7"/>
  <c r="J430" i="7"/>
  <c r="F431" i="7"/>
  <c r="N431" i="7"/>
  <c r="J432" i="7"/>
  <c r="F433" i="7"/>
  <c r="N433" i="7"/>
  <c r="J434" i="7"/>
  <c r="F435" i="7"/>
  <c r="N435" i="7"/>
  <c r="J436" i="7"/>
  <c r="F437" i="7"/>
  <c r="N437" i="7"/>
  <c r="J438" i="7"/>
  <c r="F439" i="7"/>
  <c r="N439" i="7"/>
  <c r="J440" i="7"/>
  <c r="F441" i="7"/>
  <c r="N441" i="7"/>
  <c r="J442" i="7"/>
  <c r="F443" i="7"/>
  <c r="N443" i="7"/>
  <c r="J444" i="7"/>
  <c r="F445" i="7"/>
  <c r="N445" i="7"/>
  <c r="J446" i="7"/>
  <c r="F447" i="7"/>
  <c r="N447" i="7"/>
  <c r="J448" i="7"/>
  <c r="F449" i="7"/>
  <c r="N449" i="7"/>
  <c r="J450" i="7"/>
  <c r="F451" i="7"/>
  <c r="N451" i="7"/>
  <c r="J452" i="7"/>
  <c r="F453" i="7"/>
  <c r="N453" i="7"/>
  <c r="J454" i="7"/>
  <c r="F455" i="7"/>
  <c r="N455" i="7"/>
  <c r="J456" i="7"/>
  <c r="F457" i="7"/>
  <c r="N457" i="7"/>
  <c r="J458" i="7"/>
  <c r="F459" i="7"/>
  <c r="N459" i="7"/>
  <c r="J460" i="7"/>
  <c r="F461" i="7"/>
  <c r="N461" i="7"/>
  <c r="J462" i="7"/>
  <c r="F463" i="7"/>
  <c r="N463" i="7"/>
  <c r="J464" i="7"/>
  <c r="F465" i="7"/>
  <c r="N465" i="7"/>
  <c r="J466" i="7"/>
  <c r="F467" i="7"/>
  <c r="N467" i="7"/>
  <c r="J468" i="7"/>
  <c r="F469" i="7"/>
  <c r="N469" i="7"/>
  <c r="J470" i="7"/>
  <c r="F471" i="7"/>
  <c r="N471" i="7"/>
  <c r="J472" i="7"/>
  <c r="F473" i="7"/>
  <c r="N473" i="7"/>
  <c r="J474" i="7"/>
  <c r="F475" i="7"/>
  <c r="N475" i="7"/>
  <c r="J476" i="7"/>
  <c r="F477" i="7"/>
  <c r="N477" i="7"/>
  <c r="J478" i="7"/>
  <c r="F479" i="7"/>
  <c r="N479" i="7"/>
  <c r="J480" i="7"/>
  <c r="F481" i="7"/>
  <c r="N481" i="7"/>
  <c r="J482" i="7"/>
  <c r="F483" i="7"/>
  <c r="N483" i="7"/>
  <c r="J484" i="7"/>
  <c r="F485" i="7"/>
  <c r="N485" i="7"/>
  <c r="J486" i="7"/>
  <c r="F487" i="7"/>
  <c r="N487" i="7"/>
  <c r="J488" i="7"/>
  <c r="F489" i="7"/>
  <c r="N489" i="7"/>
  <c r="J490" i="7"/>
  <c r="G6" i="7"/>
  <c r="O6" i="7"/>
  <c r="L7" i="7"/>
  <c r="I8" i="7"/>
  <c r="F9" i="7"/>
  <c r="N9" i="7"/>
  <c r="K10" i="7"/>
  <c r="H11" i="7"/>
  <c r="E12" i="7"/>
  <c r="M12" i="7"/>
  <c r="J13" i="7"/>
  <c r="G14" i="7"/>
  <c r="O14" i="7"/>
  <c r="L15" i="7"/>
  <c r="I16" i="7"/>
  <c r="F17" i="7"/>
  <c r="N17" i="7"/>
  <c r="K18" i="7"/>
  <c r="H19" i="7"/>
  <c r="D7" i="7"/>
  <c r="D15" i="7"/>
  <c r="K139" i="7"/>
  <c r="N230" i="7"/>
  <c r="F244" i="7"/>
  <c r="J257" i="7"/>
  <c r="N270" i="7"/>
  <c r="F284" i="7"/>
  <c r="F300" i="7"/>
  <c r="N318" i="7"/>
  <c r="F332" i="7"/>
  <c r="N350" i="7"/>
  <c r="F364" i="7"/>
  <c r="N382" i="7"/>
  <c r="N390" i="7"/>
  <c r="H395" i="7"/>
  <c r="I402" i="7"/>
  <c r="H406" i="7"/>
  <c r="J411" i="7"/>
  <c r="N414" i="7"/>
  <c r="J419" i="7"/>
  <c r="N422" i="7"/>
  <c r="N426" i="7"/>
  <c r="N430" i="7"/>
  <c r="N434" i="7"/>
  <c r="N438" i="7"/>
  <c r="F444" i="7"/>
  <c r="J447" i="7"/>
  <c r="F452" i="7"/>
  <c r="F456" i="7"/>
  <c r="F460" i="7"/>
  <c r="F464" i="7"/>
  <c r="F468" i="7"/>
  <c r="N472" i="7"/>
  <c r="N476" i="7"/>
  <c r="F480" i="7"/>
  <c r="N484" i="7"/>
  <c r="F488" i="7"/>
  <c r="E8" i="7"/>
  <c r="I12" i="7"/>
  <c r="E16" i="7"/>
  <c r="D19" i="7"/>
  <c r="K127" i="7"/>
  <c r="K193" i="7"/>
  <c r="K219" i="7"/>
  <c r="D231" i="7"/>
  <c r="L241" i="7"/>
  <c r="L257" i="7"/>
  <c r="D271" i="7"/>
  <c r="H284" i="7"/>
  <c r="H300" i="7"/>
  <c r="D319" i="7"/>
  <c r="D335" i="7"/>
  <c r="H348" i="7"/>
  <c r="H364" i="7"/>
  <c r="D375" i="7"/>
  <c r="H388" i="7"/>
  <c r="L393" i="7"/>
  <c r="N399" i="7"/>
  <c r="F404" i="7"/>
  <c r="M408" i="7"/>
  <c r="O412" i="7"/>
  <c r="K417" i="7"/>
  <c r="G422" i="7"/>
  <c r="G426" i="7"/>
  <c r="G430" i="7"/>
  <c r="G434" i="7"/>
  <c r="G438" i="7"/>
  <c r="G442" i="7"/>
  <c r="K445" i="7"/>
  <c r="K449" i="7"/>
  <c r="G454" i="7"/>
  <c r="K457" i="7"/>
  <c r="K461" i="7"/>
  <c r="K465" i="7"/>
  <c r="G470" i="7"/>
  <c r="G474" i="7"/>
  <c r="G478" i="7"/>
  <c r="K483" i="7"/>
  <c r="K487" i="7"/>
  <c r="G490" i="7"/>
  <c r="K9" i="7"/>
  <c r="L14" i="7"/>
  <c r="E19" i="7"/>
  <c r="M33" i="7"/>
  <c r="M76" i="7"/>
  <c r="J117" i="7"/>
  <c r="K134" i="7"/>
  <c r="K145" i="7"/>
  <c r="G156" i="7"/>
  <c r="O166" i="7"/>
  <c r="K177" i="7"/>
  <c r="G188" i="7"/>
  <c r="O198" i="7"/>
  <c r="H205" i="7"/>
  <c r="L210" i="7"/>
  <c r="H214" i="7"/>
  <c r="D218" i="7"/>
  <c r="E221" i="7"/>
  <c r="F224" i="7"/>
  <c r="D227" i="7"/>
  <c r="L229" i="7"/>
  <c r="H232" i="7"/>
  <c r="D235" i="7"/>
  <c r="L237" i="7"/>
  <c r="H240" i="7"/>
  <c r="D243" i="7"/>
  <c r="L245" i="7"/>
  <c r="H248" i="7"/>
  <c r="D251" i="7"/>
  <c r="L253" i="7"/>
  <c r="H256" i="7"/>
  <c r="D259" i="7"/>
  <c r="L261" i="7"/>
  <c r="H264" i="7"/>
  <c r="D267" i="7"/>
  <c r="L269" i="7"/>
  <c r="H272" i="7"/>
  <c r="D275" i="7"/>
  <c r="L277" i="7"/>
  <c r="H280" i="7"/>
  <c r="D283" i="7"/>
  <c r="L285" i="7"/>
  <c r="H288" i="7"/>
  <c r="D291" i="7"/>
  <c r="L293" i="7"/>
  <c r="H296" i="7"/>
  <c r="D299" i="7"/>
  <c r="L301" i="7"/>
  <c r="H304" i="7"/>
  <c r="D307" i="7"/>
  <c r="L309" i="7"/>
  <c r="H312" i="7"/>
  <c r="D315" i="7"/>
  <c r="L317" i="7"/>
  <c r="H320" i="7"/>
  <c r="D323" i="7"/>
  <c r="L325" i="7"/>
  <c r="H328" i="7"/>
  <c r="D331" i="7"/>
  <c r="L333" i="7"/>
  <c r="H336" i="7"/>
  <c r="D339" i="7"/>
  <c r="L341" i="7"/>
  <c r="H344" i="7"/>
  <c r="D347" i="7"/>
  <c r="L349" i="7"/>
  <c r="H352" i="7"/>
  <c r="D355" i="7"/>
  <c r="L357" i="7"/>
  <c r="H360" i="7"/>
  <c r="D363" i="7"/>
  <c r="L365" i="7"/>
  <c r="H368" i="7"/>
  <c r="D371" i="7"/>
  <c r="L373" i="7"/>
  <c r="H376" i="7"/>
  <c r="D379" i="7"/>
  <c r="L381" i="7"/>
  <c r="L383" i="7"/>
  <c r="D385" i="7"/>
  <c r="H386" i="7"/>
  <c r="L387" i="7"/>
  <c r="D389" i="7"/>
  <c r="H390" i="7"/>
  <c r="J391" i="7"/>
  <c r="H392" i="7"/>
  <c r="F393" i="7"/>
  <c r="F394" i="7"/>
  <c r="D395" i="7"/>
  <c r="N395" i="7"/>
  <c r="N396" i="7"/>
  <c r="L397" i="7"/>
  <c r="J398" i="7"/>
  <c r="J399" i="7"/>
  <c r="H400" i="7"/>
  <c r="F401" i="7"/>
  <c r="F402" i="7"/>
  <c r="D403" i="7"/>
  <c r="M403" i="7"/>
  <c r="J404" i="7"/>
  <c r="H405" i="7"/>
  <c r="E406" i="7"/>
  <c r="N406" i="7"/>
  <c r="K407" i="7"/>
  <c r="H408" i="7"/>
  <c r="E409" i="7"/>
  <c r="N409" i="7"/>
  <c r="K410" i="7"/>
  <c r="G411" i="7"/>
  <c r="O411" i="7"/>
  <c r="K412" i="7"/>
  <c r="G413" i="7"/>
  <c r="O413" i="7"/>
  <c r="K414" i="7"/>
  <c r="G415" i="7"/>
  <c r="O415" i="7"/>
  <c r="K416" i="7"/>
  <c r="G417" i="7"/>
  <c r="O417" i="7"/>
  <c r="K418" i="7"/>
  <c r="G419" i="7"/>
  <c r="O419" i="7"/>
  <c r="K420" i="7"/>
  <c r="G421" i="7"/>
  <c r="O421" i="7"/>
  <c r="K422" i="7"/>
  <c r="G423" i="7"/>
  <c r="O423" i="7"/>
  <c r="K424" i="7"/>
  <c r="G425" i="7"/>
  <c r="O425" i="7"/>
  <c r="K426" i="7"/>
  <c r="G427" i="7"/>
  <c r="O427" i="7"/>
  <c r="K428" i="7"/>
  <c r="G429" i="7"/>
  <c r="O429" i="7"/>
  <c r="K430" i="7"/>
  <c r="G431" i="7"/>
  <c r="O431" i="7"/>
  <c r="K432" i="7"/>
  <c r="G433" i="7"/>
  <c r="O433" i="7"/>
  <c r="K434" i="7"/>
  <c r="G435" i="7"/>
  <c r="O435" i="7"/>
  <c r="K436" i="7"/>
  <c r="G437" i="7"/>
  <c r="O437" i="7"/>
  <c r="K438" i="7"/>
  <c r="G439" i="7"/>
  <c r="O439" i="7"/>
  <c r="K440" i="7"/>
  <c r="G441" i="7"/>
  <c r="O441" i="7"/>
  <c r="K442" i="7"/>
  <c r="G443" i="7"/>
  <c r="O443" i="7"/>
  <c r="K444" i="7"/>
  <c r="G445" i="7"/>
  <c r="O445" i="7"/>
  <c r="K446" i="7"/>
  <c r="G447" i="7"/>
  <c r="O447" i="7"/>
  <c r="K448" i="7"/>
  <c r="G449" i="7"/>
  <c r="O449" i="7"/>
  <c r="K450" i="7"/>
  <c r="G451" i="7"/>
  <c r="O451" i="7"/>
  <c r="K452" i="7"/>
  <c r="G453" i="7"/>
  <c r="O453" i="7"/>
  <c r="K454" i="7"/>
  <c r="G455" i="7"/>
  <c r="O455" i="7"/>
  <c r="K456" i="7"/>
  <c r="G457" i="7"/>
  <c r="O457" i="7"/>
  <c r="K458" i="7"/>
  <c r="G459" i="7"/>
  <c r="O459" i="7"/>
  <c r="K460" i="7"/>
  <c r="G461" i="7"/>
  <c r="O461" i="7"/>
  <c r="K462" i="7"/>
  <c r="G463" i="7"/>
  <c r="O463" i="7"/>
  <c r="K464" i="7"/>
  <c r="G465" i="7"/>
  <c r="O465" i="7"/>
  <c r="K466" i="7"/>
  <c r="G467" i="7"/>
  <c r="O467" i="7"/>
  <c r="K468" i="7"/>
  <c r="G469" i="7"/>
  <c r="O469" i="7"/>
  <c r="K470" i="7"/>
  <c r="G471" i="7"/>
  <c r="O471" i="7"/>
  <c r="K472" i="7"/>
  <c r="G473" i="7"/>
  <c r="O473" i="7"/>
  <c r="K474" i="7"/>
  <c r="G475" i="7"/>
  <c r="O475" i="7"/>
  <c r="K476" i="7"/>
  <c r="G477" i="7"/>
  <c r="O477" i="7"/>
  <c r="K478" i="7"/>
  <c r="G479" i="7"/>
  <c r="O479" i="7"/>
  <c r="K480" i="7"/>
  <c r="G481" i="7"/>
  <c r="O481" i="7"/>
  <c r="K482" i="7"/>
  <c r="G483" i="7"/>
  <c r="O483" i="7"/>
  <c r="K484" i="7"/>
  <c r="G485" i="7"/>
  <c r="O485" i="7"/>
  <c r="K486" i="7"/>
  <c r="G487" i="7"/>
  <c r="O487" i="7"/>
  <c r="K488" i="7"/>
  <c r="G489" i="7"/>
  <c r="O489" i="7"/>
  <c r="K490" i="7"/>
  <c r="H6" i="7"/>
  <c r="E7" i="7"/>
  <c r="M7" i="7"/>
  <c r="J8" i="7"/>
  <c r="G9" i="7"/>
  <c r="O9" i="7"/>
  <c r="L10" i="7"/>
  <c r="I11" i="7"/>
  <c r="F12" i="7"/>
  <c r="N12" i="7"/>
  <c r="K13" i="7"/>
  <c r="H14" i="7"/>
  <c r="E15" i="7"/>
  <c r="M15" i="7"/>
  <c r="J16" i="7"/>
  <c r="G17" i="7"/>
  <c r="O17" i="7"/>
  <c r="L18" i="7"/>
  <c r="I19" i="7"/>
  <c r="D8" i="7"/>
  <c r="D16" i="7"/>
  <c r="M126" i="7"/>
  <c r="G202" i="7"/>
  <c r="I219" i="7"/>
  <c r="J233" i="7"/>
  <c r="N246" i="7"/>
  <c r="F260" i="7"/>
  <c r="F276" i="7"/>
  <c r="F292" i="7"/>
  <c r="J305" i="7"/>
  <c r="J321" i="7"/>
  <c r="J337" i="7"/>
  <c r="J353" i="7"/>
  <c r="J369" i="7"/>
  <c r="F384" i="7"/>
  <c r="M391" i="7"/>
  <c r="D398" i="7"/>
  <c r="H403" i="7"/>
  <c r="N407" i="7"/>
  <c r="F412" i="7"/>
  <c r="F416" i="7"/>
  <c r="F420" i="7"/>
  <c r="F424" i="7"/>
  <c r="F428" i="7"/>
  <c r="F432" i="7"/>
  <c r="F436" i="7"/>
  <c r="F440" i="7"/>
  <c r="N442" i="7"/>
  <c r="N446" i="7"/>
  <c r="N450" i="7"/>
  <c r="N454" i="7"/>
  <c r="N458" i="7"/>
  <c r="N462" i="7"/>
  <c r="N466" i="7"/>
  <c r="J471" i="7"/>
  <c r="J475" i="7"/>
  <c r="N478" i="7"/>
  <c r="F482" i="7"/>
  <c r="F486" i="7"/>
  <c r="J489" i="7"/>
  <c r="M8" i="7"/>
  <c r="F13" i="7"/>
  <c r="G18" i="7"/>
  <c r="O150" i="7"/>
  <c r="L233" i="7"/>
  <c r="H252" i="7"/>
  <c r="H268" i="7"/>
  <c r="L289" i="7"/>
  <c r="L305" i="7"/>
  <c r="L321" i="7"/>
  <c r="L337" i="7"/>
  <c r="L353" i="7"/>
  <c r="L369" i="7"/>
  <c r="H384" i="7"/>
  <c r="N391" i="7"/>
  <c r="F397" i="7"/>
  <c r="N400" i="7"/>
  <c r="I406" i="7"/>
  <c r="O410" i="7"/>
  <c r="G414" i="7"/>
  <c r="O416" i="7"/>
  <c r="O420" i="7"/>
  <c r="O424" i="7"/>
  <c r="K429" i="7"/>
  <c r="K433" i="7"/>
  <c r="O436" i="7"/>
  <c r="K441" i="7"/>
  <c r="G448" i="7"/>
  <c r="G452" i="7"/>
  <c r="K455" i="7"/>
  <c r="O458" i="7"/>
  <c r="O462" i="7"/>
  <c r="K467" i="7"/>
  <c r="K471" i="7"/>
  <c r="K475" i="7"/>
  <c r="K479" i="7"/>
  <c r="K481" i="7"/>
  <c r="G486" i="7"/>
  <c r="O490" i="7"/>
  <c r="H10" i="7"/>
  <c r="O13" i="7"/>
  <c r="H18" i="7"/>
  <c r="E42" i="7"/>
  <c r="M84" i="7"/>
  <c r="J121" i="7"/>
  <c r="N136" i="7"/>
  <c r="K147" i="7"/>
  <c r="G158" i="7"/>
  <c r="O168" i="7"/>
  <c r="K179" i="7"/>
  <c r="G190" i="7"/>
  <c r="O200" i="7"/>
  <c r="G206" i="7"/>
  <c r="J211" i="7"/>
  <c r="D215" i="7"/>
  <c r="L218" i="7"/>
  <c r="L221" i="7"/>
  <c r="M224" i="7"/>
  <c r="J227" i="7"/>
  <c r="F230" i="7"/>
  <c r="N232" i="7"/>
  <c r="J235" i="7"/>
  <c r="F238" i="7"/>
  <c r="N240" i="7"/>
  <c r="J243" i="7"/>
  <c r="F246" i="7"/>
  <c r="N248" i="7"/>
  <c r="J251" i="7"/>
  <c r="F254" i="7"/>
  <c r="N256" i="7"/>
  <c r="J259" i="7"/>
  <c r="F262" i="7"/>
  <c r="N264" i="7"/>
  <c r="J267" i="7"/>
  <c r="F270" i="7"/>
  <c r="N272" i="7"/>
  <c r="J275" i="7"/>
  <c r="F278" i="7"/>
  <c r="N280" i="7"/>
  <c r="J283" i="7"/>
  <c r="F286" i="7"/>
  <c r="N288" i="7"/>
  <c r="J291" i="7"/>
  <c r="F294" i="7"/>
  <c r="N296" i="7"/>
  <c r="J299" i="7"/>
  <c r="F302" i="7"/>
  <c r="N304" i="7"/>
  <c r="J307" i="7"/>
  <c r="F310" i="7"/>
  <c r="N312" i="7"/>
  <c r="J315" i="7"/>
  <c r="F318" i="7"/>
  <c r="N320" i="7"/>
  <c r="J323" i="7"/>
  <c r="F326" i="7"/>
  <c r="N328" i="7"/>
  <c r="J331" i="7"/>
  <c r="F334" i="7"/>
  <c r="N336" i="7"/>
  <c r="J339" i="7"/>
  <c r="F342" i="7"/>
  <c r="N344" i="7"/>
  <c r="J347" i="7"/>
  <c r="F350" i="7"/>
  <c r="N352" i="7"/>
  <c r="J355" i="7"/>
  <c r="F358" i="7"/>
  <c r="N360" i="7"/>
  <c r="J363" i="7"/>
  <c r="F366" i="7"/>
  <c r="N368" i="7"/>
  <c r="J371" i="7"/>
  <c r="F374" i="7"/>
  <c r="N376" i="7"/>
  <c r="J379" i="7"/>
  <c r="F382" i="7"/>
  <c r="M383" i="7"/>
  <c r="E385" i="7"/>
  <c r="I386" i="7"/>
  <c r="M387" i="7"/>
  <c r="E389" i="7"/>
  <c r="I390" i="7"/>
  <c r="K391" i="7"/>
  <c r="I392" i="7"/>
  <c r="H393" i="7"/>
  <c r="G394" i="7"/>
  <c r="E395" i="7"/>
  <c r="D396" i="7"/>
  <c r="O396" i="7"/>
  <c r="M397" i="7"/>
  <c r="L398" i="7"/>
  <c r="K399" i="7"/>
  <c r="I400" i="7"/>
  <c r="H401" i="7"/>
  <c r="G402" i="7"/>
  <c r="E403" i="7"/>
  <c r="N403" i="7"/>
  <c r="L404" i="7"/>
  <c r="I405" i="7"/>
  <c r="F406" i="7"/>
  <c r="O406" i="7"/>
  <c r="L407" i="7"/>
  <c r="I408" i="7"/>
  <c r="F409" i="7"/>
  <c r="D410" i="7"/>
  <c r="L410" i="7"/>
  <c r="H411" i="7"/>
  <c r="D412" i="7"/>
  <c r="L412" i="7"/>
  <c r="H413" i="7"/>
  <c r="D414" i="7"/>
  <c r="L414" i="7"/>
  <c r="H415" i="7"/>
  <c r="D416" i="7"/>
  <c r="L416" i="7"/>
  <c r="H417" i="7"/>
  <c r="D418" i="7"/>
  <c r="L418" i="7"/>
  <c r="H419" i="7"/>
  <c r="D420" i="7"/>
  <c r="L420" i="7"/>
  <c r="H421" i="7"/>
  <c r="D422" i="7"/>
  <c r="L422" i="7"/>
  <c r="H423" i="7"/>
  <c r="D424" i="7"/>
  <c r="L424" i="7"/>
  <c r="H425" i="7"/>
  <c r="D426" i="7"/>
  <c r="L426" i="7"/>
  <c r="H427" i="7"/>
  <c r="D428" i="7"/>
  <c r="L428" i="7"/>
  <c r="H429" i="7"/>
  <c r="D430" i="7"/>
  <c r="L430" i="7"/>
  <c r="H431" i="7"/>
  <c r="D432" i="7"/>
  <c r="L432" i="7"/>
  <c r="H433" i="7"/>
  <c r="D434" i="7"/>
  <c r="L434" i="7"/>
  <c r="H435" i="7"/>
  <c r="D436" i="7"/>
  <c r="L436" i="7"/>
  <c r="H437" i="7"/>
  <c r="D438" i="7"/>
  <c r="L438" i="7"/>
  <c r="H439" i="7"/>
  <c r="D440" i="7"/>
  <c r="L440" i="7"/>
  <c r="H441" i="7"/>
  <c r="D442" i="7"/>
  <c r="L442" i="7"/>
  <c r="H443" i="7"/>
  <c r="D444" i="7"/>
  <c r="L444" i="7"/>
  <c r="H445" i="7"/>
  <c r="D446" i="7"/>
  <c r="L446" i="7"/>
  <c r="H447" i="7"/>
  <c r="D448" i="7"/>
  <c r="L448" i="7"/>
  <c r="H449" i="7"/>
  <c r="D450" i="7"/>
  <c r="L450" i="7"/>
  <c r="H451" i="7"/>
  <c r="D452" i="7"/>
  <c r="L452" i="7"/>
  <c r="H453" i="7"/>
  <c r="D454" i="7"/>
  <c r="L454" i="7"/>
  <c r="H455" i="7"/>
  <c r="D456" i="7"/>
  <c r="L456" i="7"/>
  <c r="H457" i="7"/>
  <c r="D458" i="7"/>
  <c r="L458" i="7"/>
  <c r="H459" i="7"/>
  <c r="D460" i="7"/>
  <c r="L460" i="7"/>
  <c r="H461" i="7"/>
  <c r="D462" i="7"/>
  <c r="L462" i="7"/>
  <c r="H463" i="7"/>
  <c r="D464" i="7"/>
  <c r="L464" i="7"/>
  <c r="H465" i="7"/>
  <c r="D466" i="7"/>
  <c r="L466" i="7"/>
  <c r="H467" i="7"/>
  <c r="D468" i="7"/>
  <c r="L468" i="7"/>
  <c r="H469" i="7"/>
  <c r="D470" i="7"/>
  <c r="L470" i="7"/>
  <c r="H471" i="7"/>
  <c r="D472" i="7"/>
  <c r="L472" i="7"/>
  <c r="H473" i="7"/>
  <c r="D474" i="7"/>
  <c r="L474" i="7"/>
  <c r="H475" i="7"/>
  <c r="D476" i="7"/>
  <c r="L476" i="7"/>
  <c r="H477" i="7"/>
  <c r="D478" i="7"/>
  <c r="L478" i="7"/>
  <c r="H479" i="7"/>
  <c r="D480" i="7"/>
  <c r="L480" i="7"/>
  <c r="H481" i="7"/>
  <c r="D482" i="7"/>
  <c r="L482" i="7"/>
  <c r="H483" i="7"/>
  <c r="D484" i="7"/>
  <c r="L484" i="7"/>
  <c r="H485" i="7"/>
  <c r="D486" i="7"/>
  <c r="L486" i="7"/>
  <c r="H487" i="7"/>
  <c r="D488" i="7"/>
  <c r="L488" i="7"/>
  <c r="H489" i="7"/>
  <c r="D490" i="7"/>
  <c r="L490" i="7"/>
  <c r="I6" i="7"/>
  <c r="F7" i="7"/>
  <c r="N7" i="7"/>
  <c r="K8" i="7"/>
  <c r="H9" i="7"/>
  <c r="E10" i="7"/>
  <c r="M10" i="7"/>
  <c r="J11" i="7"/>
  <c r="G12" i="7"/>
  <c r="O12" i="7"/>
  <c r="L13" i="7"/>
  <c r="I14" i="7"/>
  <c r="F15" i="7"/>
  <c r="N15" i="7"/>
  <c r="K16" i="7"/>
  <c r="H17" i="7"/>
  <c r="E18" i="7"/>
  <c r="M18" i="7"/>
  <c r="J19" i="7"/>
  <c r="D9" i="7"/>
  <c r="D17" i="7"/>
  <c r="I95" i="7"/>
  <c r="K171" i="7"/>
  <c r="H212" i="7"/>
  <c r="J225" i="7"/>
  <c r="N238" i="7"/>
  <c r="F252" i="7"/>
  <c r="J265" i="7"/>
  <c r="N278" i="7"/>
  <c r="J297" i="7"/>
  <c r="N310" i="7"/>
  <c r="N326" i="7"/>
  <c r="N342" i="7"/>
  <c r="J361" i="7"/>
  <c r="J377" i="7"/>
  <c r="N386" i="7"/>
  <c r="K393" i="7"/>
  <c r="M399" i="7"/>
  <c r="N404" i="7"/>
  <c r="I409" i="7"/>
  <c r="J413" i="7"/>
  <c r="N416" i="7"/>
  <c r="N420" i="7"/>
  <c r="J425" i="7"/>
  <c r="N428" i="7"/>
  <c r="F434" i="7"/>
  <c r="F438" i="7"/>
  <c r="F442" i="7"/>
  <c r="J445" i="7"/>
  <c r="J449" i="7"/>
  <c r="J453" i="7"/>
  <c r="F458" i="7"/>
  <c r="F462" i="7"/>
  <c r="F466" i="7"/>
  <c r="J469" i="7"/>
  <c r="J473" i="7"/>
  <c r="F478" i="7"/>
  <c r="J483" i="7"/>
  <c r="J487" i="7"/>
  <c r="N490" i="7"/>
  <c r="G10" i="7"/>
  <c r="K14" i="7"/>
  <c r="O18" i="7"/>
  <c r="G140" i="7"/>
  <c r="O182" i="7"/>
  <c r="L212" i="7"/>
  <c r="L225" i="7"/>
  <c r="D239" i="7"/>
  <c r="L249" i="7"/>
  <c r="L265" i="7"/>
  <c r="L281" i="7"/>
  <c r="D295" i="7"/>
  <c r="D311" i="7"/>
  <c r="L329" i="7"/>
  <c r="L345" i="7"/>
  <c r="D359" i="7"/>
  <c r="H380" i="7"/>
  <c r="L389" i="7"/>
  <c r="H396" i="7"/>
  <c r="J402" i="7"/>
  <c r="F407" i="7"/>
  <c r="G412" i="7"/>
  <c r="K415" i="7"/>
  <c r="G420" i="7"/>
  <c r="G424" i="7"/>
  <c r="K427" i="7"/>
  <c r="K431" i="7"/>
  <c r="G436" i="7"/>
  <c r="K439" i="7"/>
  <c r="G444" i="7"/>
  <c r="K447" i="7"/>
  <c r="K451" i="7"/>
  <c r="G456" i="7"/>
  <c r="K459" i="7"/>
  <c r="O464" i="7"/>
  <c r="G468" i="7"/>
  <c r="O472" i="7"/>
  <c r="O476" i="7"/>
  <c r="G480" i="7"/>
  <c r="O484" i="7"/>
  <c r="G488" i="7"/>
  <c r="F8" i="7"/>
  <c r="E11" i="7"/>
  <c r="F16" i="7"/>
  <c r="D12" i="7"/>
  <c r="M44" i="7"/>
  <c r="I87" i="7"/>
  <c r="N122" i="7"/>
  <c r="K137" i="7"/>
  <c r="G148" i="7"/>
  <c r="O158" i="7"/>
  <c r="K169" i="7"/>
  <c r="G180" i="7"/>
  <c r="O190" i="7"/>
  <c r="H201" i="7"/>
  <c r="L206" i="7"/>
  <c r="L211" i="7"/>
  <c r="H215" i="7"/>
  <c r="N218" i="7"/>
  <c r="N221" i="7"/>
  <c r="O224" i="7"/>
  <c r="L227" i="7"/>
  <c r="H230" i="7"/>
  <c r="D233" i="7"/>
  <c r="L235" i="7"/>
  <c r="H238" i="7"/>
  <c r="D241" i="7"/>
  <c r="L243" i="7"/>
  <c r="H246" i="7"/>
  <c r="D249" i="7"/>
  <c r="L251" i="7"/>
  <c r="H254" i="7"/>
  <c r="D257" i="7"/>
  <c r="L259" i="7"/>
  <c r="H262" i="7"/>
  <c r="D265" i="7"/>
  <c r="L267" i="7"/>
  <c r="H270" i="7"/>
  <c r="D273" i="7"/>
  <c r="L275" i="7"/>
  <c r="H278" i="7"/>
  <c r="D281" i="7"/>
  <c r="L283" i="7"/>
  <c r="H286" i="7"/>
  <c r="D289" i="7"/>
  <c r="L291" i="7"/>
  <c r="H294" i="7"/>
  <c r="D297" i="7"/>
  <c r="L299" i="7"/>
  <c r="H302" i="7"/>
  <c r="D305" i="7"/>
  <c r="L307" i="7"/>
  <c r="H310" i="7"/>
  <c r="D313" i="7"/>
  <c r="L315" i="7"/>
  <c r="H318" i="7"/>
  <c r="D321" i="7"/>
  <c r="L323" i="7"/>
  <c r="H326" i="7"/>
  <c r="D329" i="7"/>
  <c r="L331" i="7"/>
  <c r="H334" i="7"/>
  <c r="D337" i="7"/>
  <c r="L339" i="7"/>
  <c r="H342" i="7"/>
  <c r="D345" i="7"/>
  <c r="L347" i="7"/>
  <c r="H350" i="7"/>
  <c r="D353" i="7"/>
  <c r="L355" i="7"/>
  <c r="H358" i="7"/>
  <c r="D361" i="7"/>
  <c r="L363" i="7"/>
  <c r="H366" i="7"/>
  <c r="D369" i="7"/>
  <c r="L371" i="7"/>
  <c r="H374" i="7"/>
  <c r="D377" i="7"/>
  <c r="L379" i="7"/>
  <c r="H382" i="7"/>
  <c r="D384" i="7"/>
  <c r="H385" i="7"/>
  <c r="L386" i="7"/>
  <c r="D388" i="7"/>
  <c r="H389" i="7"/>
  <c r="L390" i="7"/>
  <c r="L391" i="7"/>
  <c r="J392" i="7"/>
  <c r="J393" i="7"/>
  <c r="H394" i="7"/>
  <c r="F395" i="7"/>
  <c r="F396" i="7"/>
  <c r="D397" i="7"/>
  <c r="N397" i="7"/>
  <c r="N398" i="7"/>
  <c r="L399" i="7"/>
  <c r="J400" i="7"/>
  <c r="J401" i="7"/>
  <c r="H402" i="7"/>
  <c r="F403" i="7"/>
  <c r="D404" i="7"/>
  <c r="M404" i="7"/>
  <c r="J405" i="7"/>
  <c r="G406" i="7"/>
  <c r="D407" i="7"/>
  <c r="M407" i="7"/>
  <c r="J408" i="7"/>
  <c r="H409" i="7"/>
  <c r="E410" i="7"/>
  <c r="M410" i="7"/>
  <c r="I411" i="7"/>
  <c r="E412" i="7"/>
  <c r="M412" i="7"/>
  <c r="I413" i="7"/>
  <c r="E414" i="7"/>
  <c r="M414" i="7"/>
  <c r="I415" i="7"/>
  <c r="E416" i="7"/>
  <c r="M416" i="7"/>
  <c r="I417" i="7"/>
  <c r="E418" i="7"/>
  <c r="M418" i="7"/>
  <c r="I419" i="7"/>
  <c r="E420" i="7"/>
  <c r="M420" i="7"/>
  <c r="I421" i="7"/>
  <c r="E422" i="7"/>
  <c r="M422" i="7"/>
  <c r="I423" i="7"/>
  <c r="E424" i="7"/>
  <c r="M424" i="7"/>
  <c r="I425" i="7"/>
  <c r="E426" i="7"/>
  <c r="M426" i="7"/>
  <c r="I427" i="7"/>
  <c r="E428" i="7"/>
  <c r="M428" i="7"/>
  <c r="I429" i="7"/>
  <c r="E430" i="7"/>
  <c r="M430" i="7"/>
  <c r="I431" i="7"/>
  <c r="E432" i="7"/>
  <c r="M432" i="7"/>
  <c r="I433" i="7"/>
  <c r="E434" i="7"/>
  <c r="M434" i="7"/>
  <c r="I435" i="7"/>
  <c r="E436" i="7"/>
  <c r="M436" i="7"/>
  <c r="I437" i="7"/>
  <c r="E438" i="7"/>
  <c r="M438" i="7"/>
  <c r="I439" i="7"/>
  <c r="E440" i="7"/>
  <c r="M440" i="7"/>
  <c r="I441" i="7"/>
  <c r="E442" i="7"/>
  <c r="M442" i="7"/>
  <c r="I443" i="7"/>
  <c r="E444" i="7"/>
  <c r="M444" i="7"/>
  <c r="I445" i="7"/>
  <c r="E446" i="7"/>
  <c r="M446" i="7"/>
  <c r="I447" i="7"/>
  <c r="E448" i="7"/>
  <c r="M448" i="7"/>
  <c r="I449" i="7"/>
  <c r="E450" i="7"/>
  <c r="M450" i="7"/>
  <c r="I451" i="7"/>
  <c r="E452" i="7"/>
  <c r="M452" i="7"/>
  <c r="I453" i="7"/>
  <c r="E454" i="7"/>
  <c r="M454" i="7"/>
  <c r="I455" i="7"/>
  <c r="E456" i="7"/>
  <c r="M456" i="7"/>
  <c r="I457" i="7"/>
  <c r="E458" i="7"/>
  <c r="M458" i="7"/>
  <c r="I459" i="7"/>
  <c r="E460" i="7"/>
  <c r="M460" i="7"/>
  <c r="I461" i="7"/>
  <c r="E462" i="7"/>
  <c r="M462" i="7"/>
  <c r="I463" i="7"/>
  <c r="E464" i="7"/>
  <c r="M464" i="7"/>
  <c r="I465" i="7"/>
  <c r="E466" i="7"/>
  <c r="M466" i="7"/>
  <c r="I467" i="7"/>
  <c r="E468" i="7"/>
  <c r="M468" i="7"/>
  <c r="I469" i="7"/>
  <c r="E470" i="7"/>
  <c r="M470" i="7"/>
  <c r="I471" i="7"/>
  <c r="E472" i="7"/>
  <c r="M472" i="7"/>
  <c r="I473" i="7"/>
  <c r="E474" i="7"/>
  <c r="M474" i="7"/>
  <c r="I475" i="7"/>
  <c r="E476" i="7"/>
  <c r="M476" i="7"/>
  <c r="I477" i="7"/>
  <c r="E478" i="7"/>
  <c r="M478" i="7"/>
  <c r="I479" i="7"/>
  <c r="E480" i="7"/>
  <c r="M480" i="7"/>
  <c r="I481" i="7"/>
  <c r="E482" i="7"/>
  <c r="M482" i="7"/>
  <c r="I483" i="7"/>
  <c r="E484" i="7"/>
  <c r="M484" i="7"/>
  <c r="I485" i="7"/>
  <c r="E486" i="7"/>
  <c r="M486" i="7"/>
  <c r="I487" i="7"/>
  <c r="E488" i="7"/>
  <c r="M488" i="7"/>
  <c r="I489" i="7"/>
  <c r="E490" i="7"/>
  <c r="M490" i="7"/>
  <c r="J6" i="7"/>
  <c r="G7" i="7"/>
  <c r="O7" i="7"/>
  <c r="L8" i="7"/>
  <c r="I9" i="7"/>
  <c r="F10" i="7"/>
  <c r="N10" i="7"/>
  <c r="K11" i="7"/>
  <c r="H12" i="7"/>
  <c r="E13" i="7"/>
  <c r="M13" i="7"/>
  <c r="J14" i="7"/>
  <c r="G15" i="7"/>
  <c r="O15" i="7"/>
  <c r="L16" i="7"/>
  <c r="I17" i="7"/>
  <c r="F18" i="7"/>
  <c r="N18" i="7"/>
  <c r="K19" i="7"/>
  <c r="D10" i="7"/>
  <c r="D18" i="7"/>
  <c r="M52" i="7"/>
  <c r="G182" i="7"/>
  <c r="K207" i="7"/>
  <c r="I222" i="7"/>
  <c r="F236" i="7"/>
  <c r="J249" i="7"/>
  <c r="F268" i="7"/>
  <c r="J281" i="7"/>
  <c r="N294" i="7"/>
  <c r="J313" i="7"/>
  <c r="J329" i="7"/>
  <c r="J345" i="7"/>
  <c r="N358" i="7"/>
  <c r="N374" i="7"/>
  <c r="F388" i="7"/>
  <c r="I394" i="7"/>
  <c r="O398" i="7"/>
  <c r="E404" i="7"/>
  <c r="L408" i="7"/>
  <c r="N412" i="7"/>
  <c r="J417" i="7"/>
  <c r="J421" i="7"/>
  <c r="N424" i="7"/>
  <c r="F430" i="7"/>
  <c r="J433" i="7"/>
  <c r="J437" i="7"/>
  <c r="J441" i="7"/>
  <c r="F446" i="7"/>
  <c r="F450" i="7"/>
  <c r="F454" i="7"/>
  <c r="J457" i="7"/>
  <c r="J461" i="7"/>
  <c r="J465" i="7"/>
  <c r="F470" i="7"/>
  <c r="F474" i="7"/>
  <c r="J479" i="7"/>
  <c r="N482" i="7"/>
  <c r="N486" i="7"/>
  <c r="K6" i="7"/>
  <c r="O10" i="7"/>
  <c r="H15" i="7"/>
  <c r="L19" i="7"/>
  <c r="E98" i="7"/>
  <c r="G172" i="7"/>
  <c r="D208" i="7"/>
  <c r="L222" i="7"/>
  <c r="H236" i="7"/>
  <c r="D247" i="7"/>
  <c r="D263" i="7"/>
  <c r="D279" i="7"/>
  <c r="L297" i="7"/>
  <c r="L313" i="7"/>
  <c r="D327" i="7"/>
  <c r="D343" i="7"/>
  <c r="D367" i="7"/>
  <c r="D383" i="7"/>
  <c r="D391" i="7"/>
  <c r="J395" i="7"/>
  <c r="I403" i="7"/>
  <c r="D408" i="7"/>
  <c r="K411" i="7"/>
  <c r="G416" i="7"/>
  <c r="K419" i="7"/>
  <c r="K423" i="7"/>
  <c r="G428" i="7"/>
  <c r="G432" i="7"/>
  <c r="K435" i="7"/>
  <c r="G440" i="7"/>
  <c r="K443" i="7"/>
  <c r="O446" i="7"/>
  <c r="O450" i="7"/>
  <c r="O454" i="7"/>
  <c r="G460" i="7"/>
  <c r="G464" i="7"/>
  <c r="O468" i="7"/>
  <c r="G472" i="7"/>
  <c r="G476" i="7"/>
  <c r="O480" i="7"/>
  <c r="G484" i="7"/>
  <c r="O488" i="7"/>
  <c r="I7" i="7"/>
  <c r="M11" i="7"/>
  <c r="I15" i="7"/>
  <c r="M19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<sst xmlns="http://schemas.openxmlformats.org/spreadsheetml/2006/main" count="35804" uniqueCount="4856">
  <si>
    <t>Generating Facility</t>
  </si>
  <si>
    <t>Deliverability
Status</t>
  </si>
  <si>
    <t>Location</t>
  </si>
  <si>
    <t>Point of Interconnection</t>
  </si>
  <si>
    <t>Study Availability</t>
  </si>
  <si>
    <t>Queue Position</t>
  </si>
  <si>
    <t>Interconnection Request
Receive Date</t>
  </si>
  <si>
    <t>Queue Date</t>
  </si>
  <si>
    <t>Application Status</t>
  </si>
  <si>
    <t>County</t>
  </si>
  <si>
    <t>State</t>
  </si>
  <si>
    <t>Utility</t>
  </si>
  <si>
    <t>Station or Transmission Line</t>
  </si>
  <si>
    <r>
      <t xml:space="preserve">Proposed
On-line Date
</t>
    </r>
    <r>
      <rPr>
        <b/>
        <sz val="10"/>
        <rFont val="Arial"/>
        <family val="2"/>
      </rPr>
      <t>(as filed with IR)</t>
    </r>
  </si>
  <si>
    <t>Current
On-line Date</t>
  </si>
  <si>
    <r>
      <t xml:space="preserve">System Impact Study </t>
    </r>
    <r>
      <rPr>
        <b/>
        <i/>
        <sz val="11"/>
        <color indexed="10"/>
        <rFont val="Arial"/>
        <family val="2"/>
      </rPr>
      <t>or</t>
    </r>
    <r>
      <rPr>
        <b/>
        <sz val="11"/>
        <rFont val="Arial"/>
        <family val="2"/>
      </rPr>
      <t xml:space="preserve"> 
Phase I Cluster Study</t>
    </r>
  </si>
  <si>
    <r>
      <t xml:space="preserve">Facilities Study (FAS) </t>
    </r>
    <r>
      <rPr>
        <b/>
        <i/>
        <sz val="11"/>
        <color indexed="10"/>
        <rFont val="Arial"/>
        <family val="2"/>
      </rPr>
      <t>or</t>
    </r>
    <r>
      <rPr>
        <b/>
        <sz val="11"/>
        <rFont val="Arial"/>
        <family val="2"/>
      </rPr>
      <t xml:space="preserve"> 
Phase II Cluster Study</t>
    </r>
  </si>
  <si>
    <t>Optional Study
(OS)</t>
  </si>
  <si>
    <t>Interconnection Agreement 
Status</t>
  </si>
  <si>
    <t xml:space="preserve"> </t>
  </si>
  <si>
    <t>Study
Process</t>
  </si>
  <si>
    <t>Type-1</t>
  </si>
  <si>
    <t>Type-2</t>
  </si>
  <si>
    <t>Fuel-1</t>
  </si>
  <si>
    <t>Fuel-2</t>
  </si>
  <si>
    <t>Legend:</t>
  </si>
  <si>
    <t>MW-1</t>
  </si>
  <si>
    <t>Full Capacity, Partial or Energy Only (FC/P/EO)</t>
  </si>
  <si>
    <r>
      <t xml:space="preserve">● </t>
    </r>
    <r>
      <rPr>
        <b/>
        <sz val="10"/>
        <rFont val="Arial"/>
        <family val="2"/>
      </rPr>
      <t>Study Process Key:  Active</t>
    </r>
    <r>
      <rPr>
        <sz val="10"/>
        <rFont val="Arial"/>
        <family val="2"/>
      </rPr>
      <t xml:space="preserve">=project is in study through Construction phases; </t>
    </r>
    <r>
      <rPr>
        <b/>
        <sz val="10"/>
        <rFont val="Arial"/>
        <family val="2"/>
      </rPr>
      <t>Complete</t>
    </r>
    <r>
      <rPr>
        <sz val="10"/>
        <rFont val="Arial"/>
        <family val="2"/>
      </rPr>
      <t xml:space="preserve">=project is in Commercial Operation, </t>
    </r>
    <r>
      <rPr>
        <b/>
        <sz val="10"/>
        <rFont val="Arial"/>
        <family val="2"/>
      </rPr>
      <t>Withdrawn</t>
    </r>
    <r>
      <rPr>
        <sz val="10"/>
        <rFont val="Arial"/>
        <family val="2"/>
      </rPr>
      <t>=project is withdrawn</t>
    </r>
  </si>
  <si>
    <r>
      <t xml:space="preserve">● </t>
    </r>
    <r>
      <rPr>
        <b/>
        <sz val="10"/>
        <rFont val="Arial"/>
        <family val="2"/>
      </rPr>
      <t>Study Process Key:  A39</t>
    </r>
    <r>
      <rPr>
        <sz val="10"/>
        <rFont val="Arial"/>
        <family val="2"/>
      </rPr>
      <t xml:space="preserve">=Amendment 39 Procedures (Appendix W), </t>
    </r>
    <r>
      <rPr>
        <b/>
        <sz val="10"/>
        <rFont val="Arial"/>
        <family val="2"/>
      </rPr>
      <t>Serial</t>
    </r>
    <r>
      <rPr>
        <sz val="10"/>
        <rFont val="Arial"/>
        <family val="2"/>
      </rPr>
      <t xml:space="preserve">=Standard Large Generator Interconnection Procedures (Appendix U), </t>
    </r>
    <r>
      <rPr>
        <b/>
        <sz val="10"/>
        <rFont val="Arial"/>
        <family val="2"/>
      </rPr>
      <t>SGIP</t>
    </r>
    <r>
      <rPr>
        <sz val="10"/>
        <rFont val="Arial"/>
        <family val="2"/>
      </rPr>
      <t xml:space="preserve">=Small Generator Interconnection Procedure (Appendix S), Numbered Clusters=Large Generator Interconnection Procedures in a Queue Cluster Window (Appendix Y), </t>
    </r>
    <r>
      <rPr>
        <b/>
        <sz val="10"/>
        <rFont val="Arial"/>
        <family val="2"/>
      </rPr>
      <t>TC</t>
    </r>
    <r>
      <rPr>
        <sz val="10"/>
        <rFont val="Arial"/>
        <family val="2"/>
      </rPr>
      <t xml:space="preserve">=Transition Cluster (Appendix 2 to Appendix Y), </t>
    </r>
    <r>
      <rPr>
        <b/>
        <sz val="10"/>
        <rFont val="Arial"/>
        <family val="2"/>
      </rPr>
      <t>ISP</t>
    </r>
    <r>
      <rPr>
        <sz val="10"/>
        <rFont val="Arial"/>
        <family val="2"/>
      </rPr>
      <t xml:space="preserve">=Independent Study Process (Appendix Y), </t>
    </r>
    <r>
      <rPr>
        <b/>
        <sz val="10"/>
        <rFont val="Arial"/>
        <family val="2"/>
      </rPr>
      <t>FT</t>
    </r>
    <r>
      <rPr>
        <sz val="10"/>
        <rFont val="Arial"/>
        <family val="2"/>
      </rPr>
      <t>=Fast Track (Appendix Y)</t>
    </r>
  </si>
  <si>
    <r>
      <t xml:space="preserve">Feasibility Study </t>
    </r>
    <r>
      <rPr>
        <b/>
        <i/>
        <sz val="11"/>
        <color rgb="FFFF0000"/>
        <rFont val="Arial"/>
        <family val="2"/>
      </rPr>
      <t>or</t>
    </r>
    <r>
      <rPr>
        <b/>
        <sz val="11"/>
        <rFont val="Arial"/>
        <family val="2"/>
      </rPr>
      <t xml:space="preserve"> </t>
    </r>
    <r>
      <rPr>
        <b/>
        <sz val="7"/>
        <rFont val="Arial"/>
        <family val="2"/>
      </rPr>
      <t>Supplemental</t>
    </r>
    <r>
      <rPr>
        <b/>
        <sz val="11"/>
        <rFont val="Arial"/>
        <family val="2"/>
      </rPr>
      <t xml:space="preserve"> Review</t>
    </r>
  </si>
  <si>
    <r>
      <t xml:space="preserve">● </t>
    </r>
    <r>
      <rPr>
        <b/>
        <sz val="10"/>
        <rFont val="Arial"/>
        <family val="2"/>
      </rPr>
      <t>Generating Facility Type Key:  CC</t>
    </r>
    <r>
      <rPr>
        <sz val="10"/>
        <rFont val="Arial"/>
        <family val="2"/>
      </rPr>
      <t xml:space="preserve">=Combined Cycle, </t>
    </r>
    <r>
      <rPr>
        <b/>
        <sz val="10"/>
        <rFont val="Arial"/>
        <family val="2"/>
      </rPr>
      <t>CT=</t>
    </r>
    <r>
      <rPr>
        <sz val="10"/>
        <rFont val="Arial"/>
        <family val="2"/>
      </rPr>
      <t>Combustion Turbine</t>
    </r>
    <r>
      <rPr>
        <b/>
        <sz val="10"/>
        <rFont val="Arial"/>
        <family val="2"/>
      </rPr>
      <t>, FC=</t>
    </r>
    <r>
      <rPr>
        <sz val="10"/>
        <rFont val="Arial"/>
        <family val="2"/>
      </rPr>
      <t>Fuel Cell,</t>
    </r>
    <r>
      <rPr>
        <b/>
        <sz val="10"/>
        <rFont val="Arial"/>
        <family val="2"/>
      </rPr>
      <t xml:space="preserve"> H</t>
    </r>
    <r>
      <rPr>
        <sz val="10"/>
        <rFont val="Arial"/>
        <family val="2"/>
      </rPr>
      <t xml:space="preserve">=Hydro, </t>
    </r>
    <r>
      <rPr>
        <b/>
        <sz val="10"/>
        <rFont val="Arial"/>
        <family val="2"/>
      </rPr>
      <t>PS</t>
    </r>
    <r>
      <rPr>
        <sz val="10"/>
        <rFont val="Arial"/>
        <family val="2"/>
      </rPr>
      <t xml:space="preserve">=Pump Storage, </t>
    </r>
    <r>
      <rPr>
        <b/>
        <sz val="10"/>
        <rFont val="Arial"/>
        <family val="2"/>
      </rPr>
      <t>PV</t>
    </r>
    <r>
      <rPr>
        <sz val="10"/>
        <rFont val="Arial"/>
        <family val="2"/>
      </rPr>
      <t xml:space="preserve">=Photovoltaic, </t>
    </r>
    <r>
      <rPr>
        <b/>
        <sz val="10"/>
        <rFont val="Arial"/>
        <family val="2"/>
      </rPr>
      <t>RE</t>
    </r>
    <r>
      <rPr>
        <sz val="10"/>
        <rFont val="Arial"/>
        <family val="2"/>
      </rPr>
      <t xml:space="preserve">=Reciprocating Engine, </t>
    </r>
    <r>
      <rPr>
        <b/>
        <sz val="10"/>
        <rFont val="Arial"/>
        <family val="2"/>
      </rPr>
      <t>ST</t>
    </r>
    <r>
      <rPr>
        <sz val="10"/>
        <rFont val="Arial"/>
        <family val="2"/>
      </rPr>
      <t xml:space="preserve">= Steam Turbine, </t>
    </r>
    <r>
      <rPr>
        <b/>
        <sz val="10"/>
        <rFont val="Arial"/>
        <family val="2"/>
      </rPr>
      <t>STH</t>
    </r>
    <r>
      <rPr>
        <sz val="10"/>
        <rFont val="Arial"/>
        <family val="2"/>
      </rPr>
      <t xml:space="preserve">=Solar Thermal, </t>
    </r>
    <r>
      <rPr>
        <b/>
        <sz val="10"/>
        <rFont val="Arial"/>
        <family val="2"/>
      </rPr>
      <t>STR</t>
    </r>
    <r>
      <rPr>
        <sz val="10"/>
        <rFont val="Arial"/>
        <family val="2"/>
      </rPr>
      <t xml:space="preserve">=Storage, </t>
    </r>
    <r>
      <rPr>
        <b/>
        <sz val="10"/>
        <rFont val="Arial"/>
        <family val="2"/>
      </rPr>
      <t>WT</t>
    </r>
    <r>
      <rPr>
        <sz val="10"/>
        <rFont val="Arial"/>
        <family val="2"/>
      </rPr>
      <t>=Wind Turbine</t>
    </r>
  </si>
  <si>
    <r>
      <t xml:space="preserve">● </t>
    </r>
    <r>
      <rPr>
        <b/>
        <sz val="10"/>
        <rFont val="Arial"/>
        <family val="2"/>
      </rPr>
      <t>Generating Facility Fuel Key:  B</t>
    </r>
    <r>
      <rPr>
        <sz val="10"/>
        <rFont val="Arial"/>
        <family val="2"/>
      </rPr>
      <t xml:space="preserve">=Biofuel, </t>
    </r>
    <r>
      <rPr>
        <b/>
        <sz val="10"/>
        <rFont val="Arial"/>
        <family val="2"/>
      </rPr>
      <t>BAT</t>
    </r>
    <r>
      <rPr>
        <sz val="10"/>
        <rFont val="Arial"/>
        <family val="2"/>
      </rPr>
      <t xml:space="preserve">=Battery,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=Coal,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=Geothermal, </t>
    </r>
    <r>
      <rPr>
        <b/>
        <sz val="10"/>
        <rFont val="Arial"/>
        <family val="2"/>
      </rPr>
      <t>FW</t>
    </r>
    <r>
      <rPr>
        <sz val="10"/>
        <rFont val="Arial"/>
        <family val="2"/>
      </rPr>
      <t xml:space="preserve">=Flywheel, </t>
    </r>
    <r>
      <rPr>
        <b/>
        <sz val="10"/>
        <rFont val="Arial"/>
        <family val="2"/>
      </rPr>
      <t>HR</t>
    </r>
    <r>
      <rPr>
        <sz val="10"/>
        <rFont val="Arial"/>
        <family val="2"/>
      </rPr>
      <t xml:space="preserve">=Heat Recovery, </t>
    </r>
    <r>
      <rPr>
        <b/>
        <sz val="10"/>
        <rFont val="Arial"/>
        <family val="2"/>
      </rPr>
      <t>NG</t>
    </r>
    <r>
      <rPr>
        <sz val="10"/>
        <rFont val="Arial"/>
        <family val="2"/>
      </rPr>
      <t xml:space="preserve">=Natural Gas, </t>
    </r>
    <r>
      <rPr>
        <b/>
        <sz val="10"/>
        <rFont val="Arial"/>
        <family val="2"/>
      </rPr>
      <t>NU</t>
    </r>
    <r>
      <rPr>
        <sz val="10"/>
        <rFont val="Arial"/>
        <family val="2"/>
      </rPr>
      <t xml:space="preserve">=Nuclear,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 xml:space="preserve">=Fuel Oil, </t>
    </r>
    <r>
      <rPr>
        <b/>
        <sz val="10"/>
        <rFont val="Arial"/>
        <family val="2"/>
      </rPr>
      <t>S</t>
    </r>
    <r>
      <rPr>
        <sz val="10"/>
        <rFont val="Arial"/>
        <family val="2"/>
      </rPr>
      <t xml:space="preserve">=Solar, </t>
    </r>
    <r>
      <rPr>
        <b/>
        <sz val="10"/>
        <rFont val="Arial"/>
        <family val="2"/>
      </rPr>
      <t>W</t>
    </r>
    <r>
      <rPr>
        <sz val="10"/>
        <rFont val="Arial"/>
        <family val="2"/>
      </rPr>
      <t xml:space="preserve">=Wind, </t>
    </r>
    <r>
      <rPr>
        <b/>
        <sz val="10"/>
        <rFont val="Arial"/>
        <family val="2"/>
      </rPr>
      <t>WTR</t>
    </r>
    <r>
      <rPr>
        <sz val="10"/>
        <rFont val="Arial"/>
        <family val="2"/>
      </rPr>
      <t>=Water</t>
    </r>
  </si>
  <si>
    <t>MW-2</t>
  </si>
  <si>
    <t>Actual
On-line Date</t>
  </si>
  <si>
    <t>Reason for Withdrawal</t>
  </si>
  <si>
    <t>Project Name - Confidential</t>
  </si>
  <si>
    <t>Project Name</t>
  </si>
  <si>
    <t>The contents of these pages are subject to change without notice.  Decisions based on information contained within the California ISO's web site are the visitor's sole responsibility.</t>
  </si>
  <si>
    <t>Withdrawn Date</t>
  </si>
  <si>
    <t>Off-Peak Deliverability and Economic Only</t>
  </si>
  <si>
    <t>Type-3</t>
  </si>
  <si>
    <t>Fuel-3</t>
  </si>
  <si>
    <t>MW-3</t>
  </si>
  <si>
    <t>MWs</t>
  </si>
  <si>
    <t>Net MWs to Grid</t>
  </si>
  <si>
    <t>TPD Allocation Percentage</t>
  </si>
  <si>
    <t>TPD Allocation Group</t>
  </si>
  <si>
    <t>PTO Study Region</t>
  </si>
  <si>
    <t>Suspension Status</t>
  </si>
  <si>
    <t>Report Run Date: 08/08/2023</t>
  </si>
  <si>
    <t>The California ISO Controlled Grid Generation Queue for All: Active</t>
  </si>
  <si>
    <t>MONTEZUMA (HIGH WINDS III)</t>
  </si>
  <si>
    <t>ACTIVE</t>
  </si>
  <si>
    <t>AMEND 39</t>
  </si>
  <si>
    <t>Wind Turbine</t>
  </si>
  <si>
    <t>Storage</t>
  </si>
  <si>
    <t>Battery</t>
  </si>
  <si>
    <t>Off-Peak Deliverability</t>
  </si>
  <si>
    <t>Group D</t>
  </si>
  <si>
    <t>SOLANO</t>
  </si>
  <si>
    <t>CA</t>
  </si>
  <si>
    <t>PGAE</t>
  </si>
  <si>
    <t>Northern</t>
  </si>
  <si>
    <t>Birds Landing Sub 230 kV Bus</t>
  </si>
  <si>
    <t>Complete</t>
  </si>
  <si>
    <t>Executed</t>
  </si>
  <si>
    <t>TULE WIND</t>
  </si>
  <si>
    <t>Serial LGIP</t>
  </si>
  <si>
    <t>Partial Capacity</t>
  </si>
  <si>
    <t>SAN DIEGO</t>
  </si>
  <si>
    <t>SDGE</t>
  </si>
  <si>
    <t>Boulevard East Substation 138 kV</t>
  </si>
  <si>
    <t>Waived</t>
  </si>
  <si>
    <t>None</t>
  </si>
  <si>
    <t>FRESNO COGENERATION EXPANSION PROJECT</t>
  </si>
  <si>
    <t>Steam Turbine</t>
  </si>
  <si>
    <t>Natural Gas</t>
  </si>
  <si>
    <t>FRESNO</t>
  </si>
  <si>
    <t>Fresno</t>
  </si>
  <si>
    <t>Helm-Kerman 70kV line</t>
  </si>
  <si>
    <t>LAKE ELSINORE ADVANCED PUMPED STORAGE PROJECT</t>
  </si>
  <si>
    <t>Pumped-Storage hydro</t>
  </si>
  <si>
    <t>Full Capacity</t>
  </si>
  <si>
    <t>RIVERSIDE</t>
  </si>
  <si>
    <t>Proposed Lee Lake Substation 500 kV</t>
  </si>
  <si>
    <t>Re-Study</t>
  </si>
  <si>
    <t>WINDSTAR I ALTERNATE</t>
  </si>
  <si>
    <t>KERN</t>
  </si>
  <si>
    <t>SCE</t>
  </si>
  <si>
    <t>Vincent Substation 230kV</t>
  </si>
  <si>
    <t xml:space="preserve">SANDSTORM WIND POWER </t>
  </si>
  <si>
    <t>Eastern</t>
  </si>
  <si>
    <t xml:space="preserve">Devers Substation 220 kV </t>
  </si>
  <si>
    <t>DESERT SUNLIGHT PV I</t>
  </si>
  <si>
    <t>Photovoltaic</t>
  </si>
  <si>
    <t>Solar</t>
  </si>
  <si>
    <t>Red Bluff Substation 230kV</t>
  </si>
  <si>
    <t>Required</t>
  </si>
  <si>
    <t>DESERT SUNLIGHT PV II</t>
  </si>
  <si>
    <t>MONTEZUMA II</t>
  </si>
  <si>
    <t>TC</t>
  </si>
  <si>
    <t>Birds Landing Substation 230kV</t>
  </si>
  <si>
    <t>NA</t>
  </si>
  <si>
    <t>DRACKER SOLAR</t>
  </si>
  <si>
    <t>Colorado River Substation 500kV</t>
  </si>
  <si>
    <t>ALTA VISTA SUNTOWER GENERATING STATION</t>
  </si>
  <si>
    <t>LOS ANGELES</t>
  </si>
  <si>
    <t>Neenach-Bailey 66kV line</t>
  </si>
  <si>
    <t>ALMASOL</t>
  </si>
  <si>
    <t>LOS ESTEROS CRITICAL ENERGY FACILITY EXPANSION</t>
  </si>
  <si>
    <t>Combined Cycle</t>
  </si>
  <si>
    <t>SANTA CLARA</t>
  </si>
  <si>
    <t>Los Esteros Substation 115kV bus</t>
  </si>
  <si>
    <t xml:space="preserve">SLOTH </t>
  </si>
  <si>
    <t>Energy Only</t>
  </si>
  <si>
    <t>Off-Peak Energy Only</t>
  </si>
  <si>
    <t>Red Bluff Substation 220kV</t>
  </si>
  <si>
    <t>SILVER STATE SOUTH SOLAR PROJECT</t>
  </si>
  <si>
    <t>CLARK</t>
  </si>
  <si>
    <t>NV</t>
  </si>
  <si>
    <t>EOP</t>
  </si>
  <si>
    <t>Eldorado-Ivanpah 230kV line</t>
  </si>
  <si>
    <t>ROSAMOND WEST SOLAR</t>
  </si>
  <si>
    <t>C01</t>
  </si>
  <si>
    <t>Whirlwind Substation 230kV</t>
  </si>
  <si>
    <t>CROW CREEK SOLAR 1 (FKA: FRONTIER SOLAR 1) (FKA AS SCATEC WESTSIDE SOLAR RANCH I AND STANISLAUS PV - PHASE 1)</t>
  </si>
  <si>
    <t>SGIP</t>
  </si>
  <si>
    <t>STANISLAUS</t>
  </si>
  <si>
    <t>Salado-Newman #1 60kV line</t>
  </si>
  <si>
    <t>Facilities Study</t>
  </si>
  <si>
    <t>SGIA</t>
  </si>
  <si>
    <t>KETTLEMAN SOLAR PROJECT (FKA KETTLEMAN SOLAR FARM)</t>
  </si>
  <si>
    <t>KINGS</t>
  </si>
  <si>
    <t>Henrietta-Tulare Lake 70kV</t>
  </si>
  <si>
    <t>APPARENT FIRST HYBRID</t>
  </si>
  <si>
    <t>653F</t>
  </si>
  <si>
    <t>SGIP-TC</t>
  </si>
  <si>
    <t>YOLO</t>
  </si>
  <si>
    <t>Woodland-Davis 115 kV</t>
  </si>
  <si>
    <t>EXCELSIOR SOLAR (FKA: BURFORD FIVE POINTS)</t>
  </si>
  <si>
    <t>C04</t>
  </si>
  <si>
    <t>Panoche-Schindler #1 &amp; #2 115kV</t>
  </si>
  <si>
    <t>COLUMBIA SOLAR ENERGY 2 FKA COLUMBIA SOLAR ENERGY II</t>
  </si>
  <si>
    <t>CONTRA COSTA</t>
  </si>
  <si>
    <t>Pittsburg - Kirker - Columbia Steel 115 KV</t>
  </si>
  <si>
    <t>LASSEN LODGE HYDROELECTRIC</t>
  </si>
  <si>
    <t>Hydro</t>
  </si>
  <si>
    <t>Water</t>
  </si>
  <si>
    <t>TEHAMA</t>
  </si>
  <si>
    <t>Vota - South 60 KV</t>
  </si>
  <si>
    <t>REDWOOD SOLAR FARM</t>
  </si>
  <si>
    <t>Lamont Sub 115 KV Bus</t>
  </si>
  <si>
    <t>BIG SKY SOLAR</t>
  </si>
  <si>
    <t>Antelope Substation 230kV bus</t>
  </si>
  <si>
    <t>WRIGHT SOLAR</t>
  </si>
  <si>
    <t>MERCED</t>
  </si>
  <si>
    <t xml:space="preserve">Los Banos-Panoche #1 230kV </t>
  </si>
  <si>
    <t>RUGGED SOLAR FARM</t>
  </si>
  <si>
    <t>Group B</t>
  </si>
  <si>
    <t>Boulevard East Substation 69 kV</t>
  </si>
  <si>
    <t>STAGE COACH SOLAR</t>
  </si>
  <si>
    <t>C05</t>
  </si>
  <si>
    <t>SAN BERNARDINO</t>
  </si>
  <si>
    <t>NOL</t>
  </si>
  <si>
    <t>Calcite Substation 220kV bus</t>
  </si>
  <si>
    <t>NORTHERN ORCHARD SOLAR</t>
  </si>
  <si>
    <t>C06</t>
  </si>
  <si>
    <t>Midway- Wheeler Ridge  #2 - 230 kV Line</t>
  </si>
  <si>
    <t>FIFTH STANDARD SOLAR</t>
  </si>
  <si>
    <t>Gates Substation 230 kV</t>
  </si>
  <si>
    <t>SUNSHINE VALLEY SOLAR 1</t>
  </si>
  <si>
    <t>NYE</t>
  </si>
  <si>
    <t>VEA</t>
  </si>
  <si>
    <t>Valley Substation 138kV</t>
  </si>
  <si>
    <t>LASSEN LODGE HYDROELECTRIC 2</t>
  </si>
  <si>
    <t>Volta-South 60 kV Line</t>
  </si>
  <si>
    <t>BLACKBRIAR</t>
  </si>
  <si>
    <t>C07</t>
  </si>
  <si>
    <t>Gates Substation 230kV</t>
  </si>
  <si>
    <t>CHULA VISTA ENERGY CENTER 2</t>
  </si>
  <si>
    <t>Otay Substation 69 kV</t>
  </si>
  <si>
    <t>NORTH JOHNSON ENERGY CENTER</t>
  </si>
  <si>
    <t>El Cajon Substation 69 kV</t>
  </si>
  <si>
    <t>ESCONDIDO ENERGY CENTER 2</t>
  </si>
  <si>
    <t>Escondido Substation 69 kV</t>
  </si>
  <si>
    <t>In Progress</t>
  </si>
  <si>
    <t xml:space="preserve">WHITE WING RANCH SOLAR </t>
  </si>
  <si>
    <t>YUMA</t>
  </si>
  <si>
    <t>AZ</t>
  </si>
  <si>
    <t>Hoodoo Wash Switchyard 500 kV</t>
  </si>
  <si>
    <t xml:space="preserve">ARES NEVADA </t>
  </si>
  <si>
    <t>Gravity via Rail</t>
  </si>
  <si>
    <t>GLW</t>
  </si>
  <si>
    <t>Gamebird Switchyard 230kV</t>
  </si>
  <si>
    <t>GASKELL WEST</t>
  </si>
  <si>
    <t>Whirlwind Substation 220 kV</t>
  </si>
  <si>
    <t>WILLOW SPRINGS SOLAR 3</t>
  </si>
  <si>
    <t>Whirlwind Substation 230 kV</t>
  </si>
  <si>
    <t>ALTAMONT MIDWAY LTD</t>
  </si>
  <si>
    <t>FT</t>
  </si>
  <si>
    <t>ALAMEDA</t>
  </si>
  <si>
    <t xml:space="preserve">Altamont Midway Substation 230 kV </t>
  </si>
  <si>
    <t>BEAR CANYON ENERGY STORAGE</t>
  </si>
  <si>
    <t>C08</t>
  </si>
  <si>
    <t>LAKE</t>
  </si>
  <si>
    <t>Geysers #12-Fulton 230kV line</t>
  </si>
  <si>
    <t>FOUNTAIN WIND</t>
  </si>
  <si>
    <t>SHASTA</t>
  </si>
  <si>
    <t xml:space="preserve">Pit1-Cottonwood 230kV line </t>
  </si>
  <si>
    <t>NORTH CENTRAL VALLEY</t>
  </si>
  <si>
    <t>SAN JOAQUIN</t>
  </si>
  <si>
    <t>Belotta Substation 115 kV</t>
  </si>
  <si>
    <t>ULTRAPOWER CHINESE STATION BESS</t>
  </si>
  <si>
    <t>TUOLUMNE</t>
  </si>
  <si>
    <t>Melones-Curtis 115kV line</t>
  </si>
  <si>
    <t>CHESTNUT WESTSIDE</t>
  </si>
  <si>
    <t>Group A</t>
  </si>
  <si>
    <t>LUNA VALLEY SOLAR</t>
  </si>
  <si>
    <t>Tranquility Substation 230kV</t>
  </si>
  <si>
    <t>SCARLET</t>
  </si>
  <si>
    <t>Tranquillity Switching Station 230kV</t>
  </si>
  <si>
    <t>WESTLANDS ALMOND</t>
  </si>
  <si>
    <t>Kent SW STA 70 kV</t>
  </si>
  <si>
    <t>WESTLANDS SOLAR BLUE</t>
  </si>
  <si>
    <t>LAKE ALPAUGH BATTERY STORAGE</t>
  </si>
  <si>
    <t>TULARE</t>
  </si>
  <si>
    <t xml:space="preserve">Corcoran-Olive Switching Station 115 kV </t>
  </si>
  <si>
    <t>BIG ROCK SOLAR FARM</t>
  </si>
  <si>
    <t>IMPERIAL</t>
  </si>
  <si>
    <t>Imperial Valley Substation 230 kV</t>
  </si>
  <si>
    <t>FALLBROOK ENERGY STORAGE</t>
  </si>
  <si>
    <t>Avocado Substation 69 kV</t>
  </si>
  <si>
    <t>GATEWAY ENERGY STORAGE</t>
  </si>
  <si>
    <t>Otay Mesa Switchyard 230 kV</t>
  </si>
  <si>
    <t>MCFARLAND SOLAR</t>
  </si>
  <si>
    <t>LECONTE ENERGY STORAGE</t>
  </si>
  <si>
    <t>Group 4a</t>
  </si>
  <si>
    <t>CRIMSON</t>
  </si>
  <si>
    <t>Colorado River Substation 230kV</t>
  </si>
  <si>
    <t>ARLINGTON</t>
  </si>
  <si>
    <t>QUARTZITE SOLAR 8</t>
  </si>
  <si>
    <t>Colorado River Substation 220kV</t>
  </si>
  <si>
    <t>VICTORY PASS SOLAR</t>
  </si>
  <si>
    <t>ARATINA SOLAR CENTER 1</t>
  </si>
  <si>
    <t>Kramer Substation 230kV</t>
  </si>
  <si>
    <t>SIENNA SOLAR FARM</t>
  </si>
  <si>
    <t>Calcite Substation 230kV</t>
  </si>
  <si>
    <t>ANTELOPE SOLAR 2</t>
  </si>
  <si>
    <t>Antelope Substation 220kV</t>
  </si>
  <si>
    <t>ROSAMOND SOUTH EAST</t>
  </si>
  <si>
    <t xml:space="preserve">GOLDEN FIELDS SOLAR </t>
  </si>
  <si>
    <t xml:space="preserve">Whirlwind Substation 230kV </t>
  </si>
  <si>
    <t>RABBITBRUSH SOLAR</t>
  </si>
  <si>
    <t>WILLOW SPRINGS SOLAR 4</t>
  </si>
  <si>
    <t>AGUA CALIENTE SOLAR 2</t>
  </si>
  <si>
    <t>ISP</t>
  </si>
  <si>
    <t>MARICOPA</t>
  </si>
  <si>
    <t>DAYLIGHT</t>
  </si>
  <si>
    <t>C09</t>
  </si>
  <si>
    <t>Mustang Switching Station 230kV</t>
  </si>
  <si>
    <t>MEDEIROS SOLAR</t>
  </si>
  <si>
    <t>Los Banos - O'Neil PGP 70 kV Line
1.3 miles from Los Banos 70 kV substation and 2.6 miles from O'Neil 70kV substation.</t>
  </si>
  <si>
    <t>PLUOT</t>
  </si>
  <si>
    <t>Gates 230 kV.</t>
  </si>
  <si>
    <t>POMEGRANATE</t>
  </si>
  <si>
    <t>PROXIMA SOLAR</t>
  </si>
  <si>
    <t xml:space="preserve">Fink 230 kV switching station </t>
  </si>
  <si>
    <t>NORTHERN ORCHARD SOLAR 2</t>
  </si>
  <si>
    <t>Kern</t>
  </si>
  <si>
    <t>Midway - Wheeler Ridge 230kV #2 line</t>
  </si>
  <si>
    <t>NORTHERN ORCHARD SOLAR 3</t>
  </si>
  <si>
    <t>CORBY</t>
  </si>
  <si>
    <t>Vaca-Dixon Substation 230kV</t>
  </si>
  <si>
    <t>CASCADE ENERGY STORAGE</t>
  </si>
  <si>
    <t xml:space="preserve">Weber Substation 60kV </t>
  </si>
  <si>
    <t>KOLA</t>
  </si>
  <si>
    <t>Tesla Substation 230kV</t>
  </si>
  <si>
    <t xml:space="preserve">MULQUEENEY RANCH WIND </t>
  </si>
  <si>
    <t>Tesla 230 kV Bus "C"</t>
  </si>
  <si>
    <t>MESQUITE SOLAR 4</t>
  </si>
  <si>
    <t>Hassayampa Common Bus 500 kV</t>
  </si>
  <si>
    <t>MARVEL</t>
  </si>
  <si>
    <t>Devers Substation 230kV</t>
  </si>
  <si>
    <t>SOL CATCHER BESS</t>
  </si>
  <si>
    <t>Red Bluff 220 kV</t>
  </si>
  <si>
    <t>DAGGETT SOLAR 1</t>
  </si>
  <si>
    <t>Coolwater Substation 115kV</t>
  </si>
  <si>
    <t>DAGGETT SOLAR 2</t>
  </si>
  <si>
    <t>DAGGETT SOLAR 3</t>
  </si>
  <si>
    <t>WILLY 9</t>
  </si>
  <si>
    <t>SOLAR STAR 3</t>
  </si>
  <si>
    <t>SOLAR STAR 4</t>
  </si>
  <si>
    <t>EDSAN 1</t>
  </si>
  <si>
    <t>Windhub Substation 230kV</t>
  </si>
  <si>
    <t>SAGEBRUSH SOLAR 2</t>
  </si>
  <si>
    <t>Group 1a</t>
  </si>
  <si>
    <t>CYCLONE SOLAR</t>
  </si>
  <si>
    <t>PASTORIA SOLAR</t>
  </si>
  <si>
    <t>Pastoria Substation 230kV</t>
  </si>
  <si>
    <t>POLETA SPRING SOLAR</t>
  </si>
  <si>
    <t>SCE owned Eldorado Bus 230kV</t>
  </si>
  <si>
    <t>YELLOW PINE 2</t>
  </si>
  <si>
    <t>Crazy Eyes Substation 230kV</t>
  </si>
  <si>
    <t>CRESCENT PEAK</t>
  </si>
  <si>
    <t>Sloan Canyon Switching Station 230kV</t>
  </si>
  <si>
    <t>ARAMIS POWER PLANT</t>
  </si>
  <si>
    <t>C10</t>
  </si>
  <si>
    <t>Group 2</t>
  </si>
  <si>
    <t>Cayetano Substation 230kV</t>
  </si>
  <si>
    <t>PAULSELL SOLAR ENERGY CENTER</t>
  </si>
  <si>
    <t>Crow Creek Switching Station 60kV</t>
  </si>
  <si>
    <t>SAND HILL C</t>
  </si>
  <si>
    <t>Delta Switching Yard-Tesla 230kV line</t>
  </si>
  <si>
    <t>WEST FORD FLAT ENERGY STORAGE</t>
  </si>
  <si>
    <t>Fulton Substation 230kV</t>
  </si>
  <si>
    <t>GONZAGA WIND FARM</t>
  </si>
  <si>
    <t>Los Banos Substation 70kV</t>
  </si>
  <si>
    <t>HEARTLAND 1</t>
  </si>
  <si>
    <t>Tranquility Switching Station 230kV</t>
  </si>
  <si>
    <t>HEARTLAND 2</t>
  </si>
  <si>
    <t>LAS CAMAS 1</t>
  </si>
  <si>
    <t>Los Banos Substation 230kV</t>
  </si>
  <si>
    <t>REDUX SOLAR</t>
  </si>
  <si>
    <t>Group 2b</t>
  </si>
  <si>
    <t>SONRISA</t>
  </si>
  <si>
    <t>DRIFTWOOD STELLA</t>
  </si>
  <si>
    <t>Midway Substation 115kV</t>
  </si>
  <si>
    <t>SANDRINI SOL 1</t>
  </si>
  <si>
    <t>Wheeler Ridge Substation 70kV</t>
  </si>
  <si>
    <t>SANDRINI SOL 2</t>
  </si>
  <si>
    <t>Wheeler Ridge Substation 230kV</t>
  </si>
  <si>
    <t>ATLAS SOLAR</t>
  </si>
  <si>
    <t>LA PAZ</t>
  </si>
  <si>
    <t>DCRT</t>
  </si>
  <si>
    <t>Delaney-Colorado River 500kV</t>
  </si>
  <si>
    <t>ATHOS POWER PLANT</t>
  </si>
  <si>
    <t>BALDY MESA</t>
  </si>
  <si>
    <t>Roadway Substation 115kV bus</t>
  </si>
  <si>
    <t>CAMINO SOLAR</t>
  </si>
  <si>
    <t>EDSAN 2</t>
  </si>
  <si>
    <t>MOUNT LAGUNA WIND 2</t>
  </si>
  <si>
    <t>Suncrest - Ocotillo 500 kV Line</t>
  </si>
  <si>
    <t>STARLIGHT SOLAR</t>
  </si>
  <si>
    <t>VIKTORIA SOLAR</t>
  </si>
  <si>
    <t>AJO POWER BANK</t>
  </si>
  <si>
    <t>C11</t>
  </si>
  <si>
    <t>Llagas-Gilroy Foods 115 kV line</t>
  </si>
  <si>
    <t>ANGELA</t>
  </si>
  <si>
    <t>Group 2a</t>
  </si>
  <si>
    <t>Olive Switching Station 115kV</t>
  </si>
  <si>
    <t>SALOON ENERGY STORAGE</t>
  </si>
  <si>
    <t>COLUSA</t>
  </si>
  <si>
    <t>Cortina Substation 115kV</t>
  </si>
  <si>
    <t>HUMMINGBIRD ENERGY STORAGE</t>
  </si>
  <si>
    <t>Metcalf 115kV</t>
  </si>
  <si>
    <t>JANUS</t>
  </si>
  <si>
    <t>Cortina Substation 60kV</t>
  </si>
  <si>
    <t>LAS CAMAS 3</t>
  </si>
  <si>
    <t>Los Banos 230kV</t>
  </si>
  <si>
    <t>MILPA POWER BANK</t>
  </si>
  <si>
    <t>Los Esteros Substation 115kV</t>
  </si>
  <si>
    <t>MULQUEENEY RANCH WIND 2</t>
  </si>
  <si>
    <t>RECLAIMED WIND</t>
  </si>
  <si>
    <t>Group 3</t>
  </si>
  <si>
    <t>Kelso - Tesla Tap 230kV</t>
  </si>
  <si>
    <t>SOLANO 4 WIND</t>
  </si>
  <si>
    <t>Birds Landing Switching Station 230kV</t>
  </si>
  <si>
    <t>CABALLERO STORAGE</t>
  </si>
  <si>
    <t>SAN LUIS OBISPO</t>
  </si>
  <si>
    <t>Mesa Substation 230kV</t>
  </si>
  <si>
    <t>KEY STORAGE 1</t>
  </si>
  <si>
    <t>Gates Sub 500kV</t>
  </si>
  <si>
    <t>PANOCHE ENERGY CENTER C11</t>
  </si>
  <si>
    <t>Gas Turbine</t>
  </si>
  <si>
    <t>Panoche Substation 230kV</t>
  </si>
  <si>
    <t>TEPONA OFF-SHORE WIND</t>
  </si>
  <si>
    <t>HUMBOLDT</t>
  </si>
  <si>
    <t>Humboldt Substation 115kV</t>
  </si>
  <si>
    <t>AZALEA</t>
  </si>
  <si>
    <t xml:space="preserve">Arco Substation 70kV </t>
  </si>
  <si>
    <t>CHALAN SOLAR</t>
  </si>
  <si>
    <t>Arco Substation 230kV</t>
  </si>
  <si>
    <t>DESCENDANT RANCH 1</t>
  </si>
  <si>
    <t>Group 1b</t>
  </si>
  <si>
    <t>Delevan Sub 230kV</t>
  </si>
  <si>
    <t>JASMINE</t>
  </si>
  <si>
    <t>Lakeview Substation 70kV</t>
  </si>
  <si>
    <t>PROSPECT ENERGY STORAGE</t>
  </si>
  <si>
    <t>SACRAMENTO</t>
  </si>
  <si>
    <t>Gold Hill Substation 60kV</t>
  </si>
  <si>
    <t>Suspended</t>
  </si>
  <si>
    <t>BELLEFIELD SOLAR FARM</t>
  </si>
  <si>
    <t>REXFORD SOLAR FARM</t>
  </si>
  <si>
    <t>Vestal Substation 230kV</t>
  </si>
  <si>
    <t>SANBORN SOLAR 2</t>
  </si>
  <si>
    <t>BALDY MESA 2</t>
  </si>
  <si>
    <t>Roadway Substation 115kV</t>
  </si>
  <si>
    <t>ARIDA SOLAR FARM</t>
  </si>
  <si>
    <t>Mohave Substation 500kV</t>
  </si>
  <si>
    <t>QUARTZITE SOLAR 11</t>
  </si>
  <si>
    <t>WINDY WASH SOLAR</t>
  </si>
  <si>
    <t>Devers Substation 220kV</t>
  </si>
  <si>
    <t>CENTENNIAL FLATS</t>
  </si>
  <si>
    <t>Delaney-Colorado River 500kV line</t>
  </si>
  <si>
    <t>BATERIA DEL SUR</t>
  </si>
  <si>
    <t>TBD</t>
  </si>
  <si>
    <t>KETTLE SOLAR ONE</t>
  </si>
  <si>
    <t>Carrizo Gorge Switchyard 138 kV</t>
  </si>
  <si>
    <t>VULCAN</t>
  </si>
  <si>
    <t>IRVING STORAGE</t>
  </si>
  <si>
    <t>MONTEREY</t>
  </si>
  <si>
    <t>Moss Landing Substation 500kV</t>
  </si>
  <si>
    <t>TANAGER STORAGE</t>
  </si>
  <si>
    <t>C12</t>
  </si>
  <si>
    <t>Los Esteros Substation 230kV</t>
  </si>
  <si>
    <t>CORMORANT STORAGE</t>
  </si>
  <si>
    <t>SAN FRANCISCO</t>
  </si>
  <si>
    <t>Martin Substation 115kV</t>
  </si>
  <si>
    <t>JEWELFLOWER STORAGE</t>
  </si>
  <si>
    <t>Metcalf Substation  230kV</t>
  </si>
  <si>
    <t>NOOSA ENERGY STORAGE</t>
  </si>
  <si>
    <t>Ripon Substation 115kV</t>
  </si>
  <si>
    <t>HYDASPES</t>
  </si>
  <si>
    <t>Group 5</t>
  </si>
  <si>
    <t>Miller #1 Tap 115 kV</t>
  </si>
  <si>
    <t>DYNAMO SOLAR</t>
  </si>
  <si>
    <t>NAPA</t>
  </si>
  <si>
    <t>Tulucay Substation 60kV</t>
  </si>
  <si>
    <t>AIR STATION 1</t>
  </si>
  <si>
    <t>Other</t>
  </si>
  <si>
    <t>Henrietta-Lemoore NAS 70 kV</t>
  </si>
  <si>
    <t>ARCTURUS</t>
  </si>
  <si>
    <t>KINGSROAD HYBRID SOLAR</t>
  </si>
  <si>
    <t>CHAMISE</t>
  </si>
  <si>
    <t>Midway-Tupman-Rio Bravo-Renfro 115 kV</t>
  </si>
  <si>
    <t>PELICANS JAW HYBRID SOLAR</t>
  </si>
  <si>
    <t>Gates-Midway 230 kV</t>
  </si>
  <si>
    <t>BUTTONBUSH SOLAR HYBRID ENERGY CENTER</t>
  </si>
  <si>
    <t>Midway Substation 500kV</t>
  </si>
  <si>
    <t>ARATINA SOLAR CENTER 2</t>
  </si>
  <si>
    <t>AVOCET STORAGE</t>
  </si>
  <si>
    <t>Metro</t>
  </si>
  <si>
    <t>Hinson Substation 230kV</t>
  </si>
  <si>
    <t>COMMERCE ENERGY STORAGE</t>
  </si>
  <si>
    <t>Laguna Bell Substation 230kV</t>
  </si>
  <si>
    <t>KESTREL STORAGE</t>
  </si>
  <si>
    <t>Walnut Substation 220kV</t>
  </si>
  <si>
    <t>LOCKHART SOLAR 2</t>
  </si>
  <si>
    <t>GOLDBACK SOLAR CENTER</t>
  </si>
  <si>
    <t>VENTURA</t>
  </si>
  <si>
    <t>Moorpark Substation 230 kV</t>
  </si>
  <si>
    <t>ANGELENO SOLAR FARM</t>
  </si>
  <si>
    <t>Vincent Substation 500kV</t>
  </si>
  <si>
    <t>HUMIDOR STORAGE 1</t>
  </si>
  <si>
    <t>Vincent Substation 230 kV</t>
  </si>
  <si>
    <t>BELLEFIELD 2 SOLAR FARM</t>
  </si>
  <si>
    <t>Windhub Substation 220kV</t>
  </si>
  <si>
    <t>SANBORN HYBRID 3</t>
  </si>
  <si>
    <t>Windhub Substation 500kV</t>
  </si>
  <si>
    <t>CALYPSO SOLAR</t>
  </si>
  <si>
    <t>RAMPA</t>
  </si>
  <si>
    <t>Etiwanda Substation 230kV</t>
  </si>
  <si>
    <t>OBERON</t>
  </si>
  <si>
    <t>Red Bluff Substation 500kV</t>
  </si>
  <si>
    <t>LYCAN SOLAR</t>
  </si>
  <si>
    <t>MENIFEE POWER BANK</t>
  </si>
  <si>
    <t>Valley Substation 500kV</t>
  </si>
  <si>
    <t>DOUBLE BUTTE STORAGE</t>
  </si>
  <si>
    <t>Valley Substation 500 kV</t>
  </si>
  <si>
    <t>ANGORA SOLAR FARM</t>
  </si>
  <si>
    <t>BONANZA SOLAR</t>
  </si>
  <si>
    <t>CLARK/NYE</t>
  </si>
  <si>
    <t>Innovation 230kV Sub</t>
  </si>
  <si>
    <t>ROUGH HAT HYBRID SOLAR</t>
  </si>
  <si>
    <t>Trout Canyon Switching Station 230kV</t>
  </si>
  <si>
    <t>YELLOW PINE 3</t>
  </si>
  <si>
    <t>Trout Canyon Substation 230kV</t>
  </si>
  <si>
    <t>BONANZA PEAK SOLAR FARM</t>
  </si>
  <si>
    <t>SANDPIPER STORAGE</t>
  </si>
  <si>
    <t>ORANGE</t>
  </si>
  <si>
    <t>Talega Substation 138 kV</t>
  </si>
  <si>
    <t>CIMARRON WIND</t>
  </si>
  <si>
    <t>TECATE</t>
  </si>
  <si>
    <t>MX</t>
  </si>
  <si>
    <t>Eco 230 kV Substation</t>
  </si>
  <si>
    <t>OBSIDIAN WIND</t>
  </si>
  <si>
    <t>BAJA CALIFORNIA</t>
  </si>
  <si>
    <t>East County Substation 230 kV</t>
  </si>
  <si>
    <t>VENTASSO ENERGY STORAGE</t>
  </si>
  <si>
    <t>HOODINI</t>
  </si>
  <si>
    <t>VOLTA DE MEXICALI</t>
  </si>
  <si>
    <t>SONORA</t>
  </si>
  <si>
    <t>KINGSLEY SOLAR FARM</t>
  </si>
  <si>
    <t>SUNRISE BUTTE</t>
  </si>
  <si>
    <t>POME BESS</t>
  </si>
  <si>
    <t>Pomerado Substation 69 kV</t>
  </si>
  <si>
    <t>PEREGRINE STORAGE</t>
  </si>
  <si>
    <t>Silvergate Substation 230 kV</t>
  </si>
  <si>
    <t>MARINE DEPOT</t>
  </si>
  <si>
    <t>SAN DEIGO</t>
  </si>
  <si>
    <t>Point Loma Substation 69 kV</t>
  </si>
  <si>
    <t>NIGHTHAWK STORAGE</t>
  </si>
  <si>
    <t>Sycamore Canyon Substation 138 kV</t>
  </si>
  <si>
    <t>HARQUAHALA SUNRISE</t>
  </si>
  <si>
    <t>C13</t>
  </si>
  <si>
    <t>Delaney Substation 500 kV</t>
  </si>
  <si>
    <t xml:space="preserve">AQUEDUCT ENERGY STORAGE </t>
  </si>
  <si>
    <t>Contra Costa-Delta Switchyard 230 kV Line</t>
  </si>
  <si>
    <t>CONAWAY HYBRID POWER PLANT</t>
  </si>
  <si>
    <t>Woodland - Davis 115 kV</t>
  </si>
  <si>
    <t>CROSSROADS STORAGE</t>
  </si>
  <si>
    <t>Round Mountain Substation 230kV</t>
  </si>
  <si>
    <t>DENALI ENERGY STORAGE</t>
  </si>
  <si>
    <t>SAN JAUQUIN</t>
  </si>
  <si>
    <t>Vierra Substation 115kV</t>
  </si>
  <si>
    <t>FORTIS</t>
  </si>
  <si>
    <t>BIRDS LANDING SWITCHING STATION 230kV</t>
  </si>
  <si>
    <t>MEADOWS ENERGY STORAGE</t>
  </si>
  <si>
    <t>PLACER</t>
  </si>
  <si>
    <t>Atlantic Substation 60kV</t>
  </si>
  <si>
    <t>NORTH BAY ENERGY STORAGE</t>
  </si>
  <si>
    <t>SONOMA</t>
  </si>
  <si>
    <t>Lakeville Substation 60kV</t>
  </si>
  <si>
    <t>POTENTIA-VIRIDI</t>
  </si>
  <si>
    <t>Tesla Substation 500 kV</t>
  </si>
  <si>
    <t>STEEL CITY BATTERY STORAGE</t>
  </si>
  <si>
    <t>Pittsburg Substation 230kV</t>
  </si>
  <si>
    <t>ROSEMARY</t>
  </si>
  <si>
    <t>Crescent Switching Station 70kV</t>
  </si>
  <si>
    <t>BIA BESS 1</t>
  </si>
  <si>
    <t xml:space="preserve">GWF Switching Station 115 kV </t>
  </si>
  <si>
    <t>GONZAGA HYBRID</t>
  </si>
  <si>
    <t>ZETA</t>
  </si>
  <si>
    <t>Mercy Springs Switching Station 70kV</t>
  </si>
  <si>
    <t>BLUFF TRAIL STORAGE</t>
  </si>
  <si>
    <t>HAWKINS SOLAR HYBRID</t>
  </si>
  <si>
    <t>PECHO ENERGY STORAGE</t>
  </si>
  <si>
    <t>Morro Bay Switching Station 230kV</t>
  </si>
  <si>
    <t>PUFF HYBRID SOLAR</t>
  </si>
  <si>
    <t>SECOND FIDDLE</t>
  </si>
  <si>
    <t>Solar Thermal</t>
  </si>
  <si>
    <t>Lamont Substation 115kV</t>
  </si>
  <si>
    <t>SUNRISE POWER IMPROVEMENT</t>
  </si>
  <si>
    <t>Midway Substation 230kV</t>
  </si>
  <si>
    <t>WHALE ROCK ENERGY</t>
  </si>
  <si>
    <t>Caliente Switching Station 230kV</t>
  </si>
  <si>
    <t>WINDWALKER OFFSHORE</t>
  </si>
  <si>
    <t>Diablo Canyon Switching Station 500kV</t>
  </si>
  <si>
    <t>WINSTON HYBRID PV AND BESS</t>
  </si>
  <si>
    <t>COBALT</t>
  </si>
  <si>
    <t>DESERT SANDS</t>
  </si>
  <si>
    <t>ETERNAL PUMPED STORAGE</t>
  </si>
  <si>
    <t>GRACE ENERGY CENTER</t>
  </si>
  <si>
    <t>PORTA</t>
  </si>
  <si>
    <t>DEVERS SUBSTATION 220kV</t>
  </si>
  <si>
    <t>SAPPHIRE SOLAR</t>
  </si>
  <si>
    <t>COMMERCE ENERGY STORAGE 2</t>
  </si>
  <si>
    <t>ROADHOUSE STORAGE</t>
  </si>
  <si>
    <t>Mira Loma Substation 230kV</t>
  </si>
  <si>
    <t>OVERNIGHT SOLAR</t>
  </si>
  <si>
    <t>SEGS EXPANSION 2 HYBRID</t>
  </si>
  <si>
    <t>Kramer Junction Substation 230kV</t>
  </si>
  <si>
    <t>VENTOSO</t>
  </si>
  <si>
    <t>COOLWATER SUBSTATION 115kV</t>
  </si>
  <si>
    <t>BELLEFIELD 3 SOLAR FARM</t>
  </si>
  <si>
    <t>WILLOW ROCK ENERGY STORAGE</t>
  </si>
  <si>
    <t>SHOALS ENERGY STORAGE</t>
  </si>
  <si>
    <t>Mandalay Switchyard 220kV</t>
  </si>
  <si>
    <t>KEYHOLE WIND</t>
  </si>
  <si>
    <t>REXFORD 2 SOLAR FARM</t>
  </si>
  <si>
    <t>SANBORN HYBRID 4</t>
  </si>
  <si>
    <t>SANBORN 5 HYBRID</t>
  </si>
  <si>
    <t>SEQUOIA</t>
  </si>
  <si>
    <t>Vestal Substation 230 kV</t>
  </si>
  <si>
    <t>ARIDA 3 SOLAR FARM</t>
  </si>
  <si>
    <t>DELAMAR ENERGY STORAGE</t>
  </si>
  <si>
    <t>Eldorado Substation 230kV</t>
  </si>
  <si>
    <t>CALVADA SPRINGS SOLAR</t>
  </si>
  <si>
    <t>INYO</t>
  </si>
  <si>
    <t>ROUGH HAT 2</t>
  </si>
  <si>
    <t>SAGITTARIUS HYBRID</t>
  </si>
  <si>
    <t>WATER ROCK SOLAR 1</t>
  </si>
  <si>
    <t>Gamebird Substation 230kV</t>
  </si>
  <si>
    <t>CAPTIVA ENERGY STORAGE</t>
  </si>
  <si>
    <t>Trabuco - Capistrano 138 kV Line</t>
  </si>
  <si>
    <t>DROP ZONE STORAGE</t>
  </si>
  <si>
    <t>ELISABETH</t>
  </si>
  <si>
    <t>HEDIONDA ENERGY STORAGE</t>
  </si>
  <si>
    <t>Encina Substation 138 kV</t>
  </si>
  <si>
    <t>HINTON ENERGY STORAGE</t>
  </si>
  <si>
    <t>Creelman Substation 69 kV</t>
  </si>
  <si>
    <t>SADDLE MOUNTAIN SOLAR</t>
  </si>
  <si>
    <t>SCAFELL STORAGE</t>
  </si>
  <si>
    <t>SEGURO STORAGE</t>
  </si>
  <si>
    <t>Escondido Substation 230 kV</t>
  </si>
  <si>
    <t>SUN STREAMS 4</t>
  </si>
  <si>
    <t xml:space="preserve">Hassayampa Common Bus 500 kV </t>
  </si>
  <si>
    <t>SUN STREAMS 5</t>
  </si>
  <si>
    <t>VIENTO FRONTERIZO</t>
  </si>
  <si>
    <t>MUNICIPALITY OF TECATE</t>
  </si>
  <si>
    <t>East County Substation 500 kV</t>
  </si>
  <si>
    <t>VIKING ENERGY STORAGE</t>
  </si>
  <si>
    <t>Ocean Ranch Substation 69 kV</t>
  </si>
  <si>
    <t>WELLHEAD POWER PANOCHE, LLC</t>
  </si>
  <si>
    <t>Panoche Substation, Existing Panoche 115kV Tap</t>
  </si>
  <si>
    <t>OAKLAND ES UNIT 3</t>
  </si>
  <si>
    <t>Oakland C Sub via Oakland C-Turbine 115 kV Line</t>
  </si>
  <si>
    <t>MIDLAND ES</t>
  </si>
  <si>
    <t>C14</t>
  </si>
  <si>
    <t>Morro Bay Substation</t>
  </si>
  <si>
    <t>GOAL LINE RELIABILITY</t>
  </si>
  <si>
    <t>Esco Substation 69 kV</t>
  </si>
  <si>
    <t>CASCADE ENERGY STORAGE EXPANSION</t>
  </si>
  <si>
    <t>SAN JOAQUIN COUNTY</t>
  </si>
  <si>
    <t>Weber Substation</t>
  </si>
  <si>
    <t>BRIX ENERGY STORAGE</t>
  </si>
  <si>
    <t>SONOMA COUNTY</t>
  </si>
  <si>
    <t>Fulton Substation</t>
  </si>
  <si>
    <t>TAMALPAIS ENERGY STORAGE</t>
  </si>
  <si>
    <t>MARIN</t>
  </si>
  <si>
    <t>Ignacio Substation 115 kV</t>
  </si>
  <si>
    <t>BOREALIS ENERGY STORAGE</t>
  </si>
  <si>
    <t>Lakeville Substation 115 kV</t>
  </si>
  <si>
    <t>GENOA ENERGY STORAGE</t>
  </si>
  <si>
    <t>Vaca-Lakeville #1 230 kV line</t>
  </si>
  <si>
    <t>TOLENAS</t>
  </si>
  <si>
    <t>Lambie Substation 230 kV</t>
  </si>
  <si>
    <t>BRUSHY</t>
  </si>
  <si>
    <t>KANOA SOLAR</t>
  </si>
  <si>
    <t>GLENN</t>
  </si>
  <si>
    <t>Logan Creek-Delevan 230 kV</t>
  </si>
  <si>
    <t>NORTH BAY ENERGY STORAGE 2</t>
  </si>
  <si>
    <t>Lakeville Substation 60 kV</t>
  </si>
  <si>
    <t>WILDHORSE ENERGY CENTER</t>
  </si>
  <si>
    <t>Fulton Substaiton 230 kV</t>
  </si>
  <si>
    <t>DRANEM ENERGY STORAGE</t>
  </si>
  <si>
    <t>Vaca-Dixon Substation 500 kV</t>
  </si>
  <si>
    <t>HIGH WINDS STORAGE</t>
  </si>
  <si>
    <t>Birds Landing Substation 230 kV</t>
  </si>
  <si>
    <t>BULL RUN</t>
  </si>
  <si>
    <t>BUTTE</t>
  </si>
  <si>
    <t>Table Mountain Substation 115 kV</t>
  </si>
  <si>
    <t>BULL RUN 2 ES</t>
  </si>
  <si>
    <t>CORBY 2</t>
  </si>
  <si>
    <t>Vaca-Dixon Substation 230 kV</t>
  </si>
  <si>
    <t>ARGES BESS</t>
  </si>
  <si>
    <t>Vaca Dixon Substation 115 kV</t>
  </si>
  <si>
    <t>BLITZ ENERGY STORAGE</t>
  </si>
  <si>
    <t>Fulton Substation 115 kV</t>
  </si>
  <si>
    <t>GRINDSTONE CREEK SOLAR</t>
  </si>
  <si>
    <t>Cottonwood-Delevan #1 and #2 230 kV</t>
  </si>
  <si>
    <t>MAYACAMAS GEOTHERMAL</t>
  </si>
  <si>
    <t>Geothermal</t>
  </si>
  <si>
    <t>Geysers #3-Cloverdale 115 kV</t>
  </si>
  <si>
    <t>MEADOW RIDGE SOLAR AND BATTERY</t>
  </si>
  <si>
    <t>PIT#1 - Cottonwood 230 kV</t>
  </si>
  <si>
    <t>VERBENA ENERGY STORAGE</t>
  </si>
  <si>
    <t>SUTTER</t>
  </si>
  <si>
    <t xml:space="preserve">Pease-Harter 60 kV Line </t>
  </si>
  <si>
    <t>STONY CREEK SOLAR</t>
  </si>
  <si>
    <t>TOWNSHIP POWER BANK</t>
  </si>
  <si>
    <t>Greenleaf #1 115kV Tap</t>
  </si>
  <si>
    <t>SEAHAWK STORAGE</t>
  </si>
  <si>
    <t>SANTA CRUZ</t>
  </si>
  <si>
    <t>Green Valley Substation 115 kV</t>
  </si>
  <si>
    <t>TOKAY STORAGE</t>
  </si>
  <si>
    <t>Santa Teresa Substation 115 kV</t>
  </si>
  <si>
    <t>VELAS</t>
  </si>
  <si>
    <t>Schulte Substation 115 kV</t>
  </si>
  <si>
    <t>STAGELINE ENERGY STORAGE</t>
  </si>
  <si>
    <t>Palermo Substation 115 kV</t>
  </si>
  <si>
    <t>ALLEGHENY ENERGY STORAGE</t>
  </si>
  <si>
    <t>Pittsburg Substation 115 kV</t>
  </si>
  <si>
    <t>BEOWULF ENERGY STORAGE</t>
  </si>
  <si>
    <t>Evergreen Substation 115 kV bus</t>
  </si>
  <si>
    <t>COMMANDER ENERGY STORAGE</t>
  </si>
  <si>
    <t>Pittsburg Substation 230 kV</t>
  </si>
  <si>
    <t>DELILAH ENERGY STORAGE</t>
  </si>
  <si>
    <t>Pittsburg-Tesla #1 230 kV line</t>
  </si>
  <si>
    <t>DOUBLE SPRINGS ENERGY STORAGE</t>
  </si>
  <si>
    <t>CALAVERAS</t>
  </si>
  <si>
    <t>Valley Springs Substation 60 kV</t>
  </si>
  <si>
    <t>JAGUAR ENERGY STORAGE</t>
  </si>
  <si>
    <t>Grant-Eastshore 115 kV Line #1</t>
  </si>
  <si>
    <t>PALMETTO ENERGY STORAGE</t>
  </si>
  <si>
    <t xml:space="preserve">Oakland C Sub 115 kV </t>
  </si>
  <si>
    <t>SPECTRUM ENERGY STORAGE</t>
  </si>
  <si>
    <t>Tesla-Newark #1 230 kV Line</t>
  </si>
  <si>
    <t>PRESIDIO</t>
  </si>
  <si>
    <t>Rancho Seco-Bellota #1 230 kV</t>
  </si>
  <si>
    <t>HOLMAN</t>
  </si>
  <si>
    <t>Moss Landing Substation 500 kV</t>
  </si>
  <si>
    <t>HARMONY STORAGE 2</t>
  </si>
  <si>
    <t>Contra Costa PP - Contra Costa Substation 230 kV Line</t>
  </si>
  <si>
    <t>ADA ENERGY STORAGE</t>
  </si>
  <si>
    <t>Monta Vista Substation 230 kV</t>
  </si>
  <si>
    <t>OAKDALE STORAGE</t>
  </si>
  <si>
    <t>Cottle Substation 230 kV</t>
  </si>
  <si>
    <t>PATHFINDER STORAGE</t>
  </si>
  <si>
    <t>Weber Substation 60 kV</t>
  </si>
  <si>
    <t>NIGHTSHADE</t>
  </si>
  <si>
    <t>KELSO SUBSTATION 230 kV</t>
  </si>
  <si>
    <t>BAYLANDS BATTERY</t>
  </si>
  <si>
    <t>SAN MATEO</t>
  </si>
  <si>
    <t>Martin Substation 115 kV</t>
  </si>
  <si>
    <t>GOLDEN FLATS</t>
  </si>
  <si>
    <t>Westly-Quinto 230 kV</t>
  </si>
  <si>
    <t>NORTHEAST CENTRAL VALLEY</t>
  </si>
  <si>
    <t>Bellota Substation 115 kV</t>
  </si>
  <si>
    <t>ADRIAN STORAGE</t>
  </si>
  <si>
    <t>MILLBRAE Substation 60 KV Bus</t>
  </si>
  <si>
    <t>ALVISO ENERGY STORAGE</t>
  </si>
  <si>
    <t>Los Esteros Substation 230 kV</t>
  </si>
  <si>
    <t>ZORIN STORAGE</t>
  </si>
  <si>
    <t>Newark Substation 230 kV</t>
  </si>
  <si>
    <t>KOLA 2</t>
  </si>
  <si>
    <t>Tesla Substation 230 kV</t>
  </si>
  <si>
    <t>OVERLAKE STORAGE</t>
  </si>
  <si>
    <t>Dumbarton - Newark 115 kV line</t>
  </si>
  <si>
    <t>BLACK DIAMOND ES2</t>
  </si>
  <si>
    <t>Pittsburg PP 230 kV</t>
  </si>
  <si>
    <t>SHERMAN ENERGY STORAGE</t>
  </si>
  <si>
    <t>Contra Costa PP Substation 230 kV</t>
  </si>
  <si>
    <t>STIRLING BRIDGE</t>
  </si>
  <si>
    <t>STIRLING BRIDGE 2 ES</t>
  </si>
  <si>
    <t>KIFER BESS 1</t>
  </si>
  <si>
    <t>KEN-OKJ 60 kV</t>
  </si>
  <si>
    <t>SUNBEAM STORAGE</t>
  </si>
  <si>
    <t>Cooley Landing Substation 60 kV</t>
  </si>
  <si>
    <t>ZEUS BESS</t>
  </si>
  <si>
    <t>Schulte Sw St 115 kV</t>
  </si>
  <si>
    <t>ALLIUM</t>
  </si>
  <si>
    <t>SAN BENITO</t>
  </si>
  <si>
    <t>Crazy Horse Canyon - Hollister 115 lV</t>
  </si>
  <si>
    <t>ALTA CASA STORAGE</t>
  </si>
  <si>
    <t>EPPS STORAGE</t>
  </si>
  <si>
    <t>Moraga Substation 230 kV</t>
  </si>
  <si>
    <t>EL REY POWER BANK</t>
  </si>
  <si>
    <t xml:space="preserve">Coburn-Basic Energy 60kV Line Tap </t>
  </si>
  <si>
    <t>CAZADORES STORAGE</t>
  </si>
  <si>
    <t>Lammers Substation 115 kV</t>
  </si>
  <si>
    <t>APACHE STORAGE</t>
  </si>
  <si>
    <t>Sanger Substation 115 kV</t>
  </si>
  <si>
    <t>COUGAR STORAGE</t>
  </si>
  <si>
    <t>Wilson Substation 115 kV</t>
  </si>
  <si>
    <t>PUMA STORAGE</t>
  </si>
  <si>
    <t>MADERA</t>
  </si>
  <si>
    <t>Borden Substation 230 kV</t>
  </si>
  <si>
    <t>LOTUS SOLAR 2</t>
  </si>
  <si>
    <t>ELYSIAN</t>
  </si>
  <si>
    <t>Tranquility Substation 230 kV</t>
  </si>
  <si>
    <t>WHITE RABBIT</t>
  </si>
  <si>
    <t>Mendota Substation 115 kV</t>
  </si>
  <si>
    <t>WINGTIP SOLAR 1</t>
  </si>
  <si>
    <t>Los Banos Substation 500 kV</t>
  </si>
  <si>
    <t>DARDEN</t>
  </si>
  <si>
    <t>Los Banos - Midway #2 500 kV</t>
  </si>
  <si>
    <t>AUSTRALIS</t>
  </si>
  <si>
    <t>Los Banos Substation 230 kV</t>
  </si>
  <si>
    <t>FLORES STORAGE</t>
  </si>
  <si>
    <t>Gregg Substation 230 kV</t>
  </si>
  <si>
    <t>HUASO HYBRID</t>
  </si>
  <si>
    <t>CIERVO MOUNTAIN HYBRID</t>
  </si>
  <si>
    <t>Excelsior Substation 115 kV</t>
  </si>
  <si>
    <t>Tranquillity Substation 230 kV</t>
  </si>
  <si>
    <t>SPIKES PEAK SOLAR</t>
  </si>
  <si>
    <t>Quinto Switching Station 230 kV</t>
  </si>
  <si>
    <t>CORNUCOPIA HYBRID</t>
  </si>
  <si>
    <t>Gates-Templeton 230 kV</t>
  </si>
  <si>
    <t>LAS CAMAS 4</t>
  </si>
  <si>
    <t>Los Banos Substationc230 kV</t>
  </si>
  <si>
    <t>LOCK STORAGE</t>
  </si>
  <si>
    <t>Gates Substation 500 kV</t>
  </si>
  <si>
    <t>ALMANDE ENERGY STORAGE</t>
  </si>
  <si>
    <t>Wilson Substation 230 kV</t>
  </si>
  <si>
    <t>ORLEANS</t>
  </si>
  <si>
    <t>Giffen Substation 70 kV</t>
  </si>
  <si>
    <t>PLUM</t>
  </si>
  <si>
    <t>YORKTOWN</t>
  </si>
  <si>
    <t>Corcoran Substation 70 kV</t>
  </si>
  <si>
    <t>BUTTERCUP HYBRID SOLAR</t>
  </si>
  <si>
    <t>Le Grand Substation 115 kV</t>
  </si>
  <si>
    <t>PEACEFUL HOLLOW BESS</t>
  </si>
  <si>
    <t>Line tap at Tranquillity 8 Gen-tie 230 kV</t>
  </si>
  <si>
    <t>SWEETBRIER HYBRID SOLAR</t>
  </si>
  <si>
    <t>California Flats Switching Station 230 kV</t>
  </si>
  <si>
    <t>TARRAGON HYBRID</t>
  </si>
  <si>
    <t>Crescent Switching Station 70 kV</t>
  </si>
  <si>
    <t>VALETUDO ENERGY STOARGE</t>
  </si>
  <si>
    <t>Chowchilla Substation 115 kV</t>
  </si>
  <si>
    <t>ARTEMIS</t>
  </si>
  <si>
    <t>Arco Substation 230 kV</t>
  </si>
  <si>
    <t>PHAENON</t>
  </si>
  <si>
    <t>Shafter Substation 115 kV</t>
  </si>
  <si>
    <t>BUTTONBUSH SOLAR 2</t>
  </si>
  <si>
    <t>Midway</t>
  </si>
  <si>
    <t>CALLINAN SOLAR AND STORAGE</t>
  </si>
  <si>
    <t>EIGER ENERGY STORAGE</t>
  </si>
  <si>
    <t>Lamont Substation 115 kV</t>
  </si>
  <si>
    <t>EVEREST ENERGY STORAGE</t>
  </si>
  <si>
    <t>Kern Power Substation 230 kV</t>
  </si>
  <si>
    <t>ISLAY</t>
  </si>
  <si>
    <t>Diablo Canyon Substation 500 kV</t>
  </si>
  <si>
    <t>SERENA STORAGE</t>
  </si>
  <si>
    <t>Kern PP Substation 230 kV</t>
  </si>
  <si>
    <t>VALLEY SUNLIGHT REFINERY</t>
  </si>
  <si>
    <t>Gates - Midway 230 kV line</t>
  </si>
  <si>
    <t>CALLOWAY BESS</t>
  </si>
  <si>
    <t>7th Standard Substation 115 kV</t>
  </si>
  <si>
    <t>SALINAN ENERGY</t>
  </si>
  <si>
    <t>Diablo-Gates 500kV Line</t>
  </si>
  <si>
    <t>CANNAE</t>
  </si>
  <si>
    <t>Midway Substation 115KV</t>
  </si>
  <si>
    <t>SEAGLASS OFFSHORE WIND</t>
  </si>
  <si>
    <t>Morro Bay Substation 230 kV</t>
  </si>
  <si>
    <t>ANDROMEDA</t>
  </si>
  <si>
    <t>Alpaugh Substation 115 kV</t>
  </si>
  <si>
    <t>BRAVO WIND</t>
  </si>
  <si>
    <t>Diablo Canyon Switching Station 500 kV</t>
  </si>
  <si>
    <t>CHERRY LANE HYBRID</t>
  </si>
  <si>
    <t>Wheeler Ridge Substation 230 kV</t>
  </si>
  <si>
    <t>ARIELLA SOLAR</t>
  </si>
  <si>
    <t>Olive SW 115 kV</t>
  </si>
  <si>
    <t>HIDDEN KNOLLS BESS</t>
  </si>
  <si>
    <t>Arco-Carneras 70 kV</t>
  </si>
  <si>
    <t>SOCORRO PEAK SOLAR</t>
  </si>
  <si>
    <t>Cielo Azul Substation 500 kV</t>
  </si>
  <si>
    <t>JOVE SOLAR</t>
  </si>
  <si>
    <t>RANEGRAS PVS</t>
  </si>
  <si>
    <t>Colorado River-Delaney 500 kV line</t>
  </si>
  <si>
    <t>HARQUAHALA FLATS 2</t>
  </si>
  <si>
    <t>HARQUAHALA SUNRISE 2</t>
  </si>
  <si>
    <t>MARLEY</t>
  </si>
  <si>
    <t>Wildlife Substation 230 kV</t>
  </si>
  <si>
    <t>TROLLEY</t>
  </si>
  <si>
    <t>Etiwanda Substation 230 kV</t>
  </si>
  <si>
    <t>CARMINE</t>
  </si>
  <si>
    <t>Colorado River Substation 230 kV</t>
  </si>
  <si>
    <t>HUB CITY ENERGY STORAGE</t>
  </si>
  <si>
    <t>Devers 220kV</t>
  </si>
  <si>
    <t>REDONDA</t>
  </si>
  <si>
    <t>Red Bluff Substation 220 kV</t>
  </si>
  <si>
    <t>SARGASSO STORAGE</t>
  </si>
  <si>
    <t>San Bernadino 230 kV</t>
  </si>
  <si>
    <t>ATHOS STORAGE 1</t>
  </si>
  <si>
    <t>Red Bluff Substation 230 kV</t>
  </si>
  <si>
    <t>ATHOS STORAGE 2</t>
  </si>
  <si>
    <t>EASLEY</t>
  </si>
  <si>
    <t>Red Bluff Substation 500 kV</t>
  </si>
  <si>
    <t>PICADOR ENERGY STORAGE</t>
  </si>
  <si>
    <t>INVICTUS</t>
  </si>
  <si>
    <t>Colorado River 230 kV</t>
  </si>
  <si>
    <t>TWIN PALMS SOLAR</t>
  </si>
  <si>
    <t>ARDILLA</t>
  </si>
  <si>
    <t>ETERNAL 2</t>
  </si>
  <si>
    <t>SALVADOR</t>
  </si>
  <si>
    <t>MIRAGE Substation 220 kV</t>
  </si>
  <si>
    <t>BOUSE SOLAR AND STORAGE PLANT</t>
  </si>
  <si>
    <t xml:space="preserve">Colorado River - Palo Verde 500kV </t>
  </si>
  <si>
    <t>EUISMOD</t>
  </si>
  <si>
    <t>WHIRLWIND Substation 230 kV</t>
  </si>
  <si>
    <t>QUERCUS</t>
  </si>
  <si>
    <t>Pardee-Vincent No1 230kV Line</t>
  </si>
  <si>
    <t>FOUR CREEKS ENERGY STORAGE</t>
  </si>
  <si>
    <t>Rector Substation 230 kV</t>
  </si>
  <si>
    <t>J90 ENERGY STORAGE</t>
  </si>
  <si>
    <t>Antelope Substation 230 kV</t>
  </si>
  <si>
    <t>SAGEBRUSH ENERGY STORAGE</t>
  </si>
  <si>
    <t>JUNIPER STORAGE</t>
  </si>
  <si>
    <t>Vincent - Pearblossom 230 kV line</t>
  </si>
  <si>
    <t>DORIAN STORAGE</t>
  </si>
  <si>
    <t>ELION ENERGY STORAGE</t>
  </si>
  <si>
    <t>Antelope ValleySubstation 230 kV</t>
  </si>
  <si>
    <t>DRIFTER ENERGY STORAGE</t>
  </si>
  <si>
    <t>BOBOR STORAGE</t>
  </si>
  <si>
    <t>FAIRMONT SOLAR I</t>
  </si>
  <si>
    <t>Antelope-Neenach 66kV line</t>
  </si>
  <si>
    <t>SOLEIL CANTIL</t>
  </si>
  <si>
    <t>RANGELAND SOLAR</t>
  </si>
  <si>
    <t>Antelope- Magunden #2 230 kV line</t>
  </si>
  <si>
    <t>MINERAL KING SOLAR</t>
  </si>
  <si>
    <t>Rector Substation 220 kV</t>
  </si>
  <si>
    <t>ANODE</t>
  </si>
  <si>
    <t>ANTELOPE Substation 220 kV</t>
  </si>
  <si>
    <t>SOLSKEN</t>
  </si>
  <si>
    <t>Springville Substation 230 kV</t>
  </si>
  <si>
    <t>GREASEWOOD ENERGY STORAGE</t>
  </si>
  <si>
    <t>Whirlwind Substation 500 kV</t>
  </si>
  <si>
    <t>GWENT STORAGE 2</t>
  </si>
  <si>
    <t>MAATHAI</t>
  </si>
  <si>
    <t>ROSA STORAGE</t>
  </si>
  <si>
    <t>HIDALGO ENERGY STORAGE</t>
  </si>
  <si>
    <t>Kramer-Lugo #1 220 kV</t>
  </si>
  <si>
    <t>SIENNA SOLAR 2</t>
  </si>
  <si>
    <t>Calcite Substation 230 kV</t>
  </si>
  <si>
    <t>CUERNO GRANDE WIND</t>
  </si>
  <si>
    <t>Lugo-Pisgah  230 kV</t>
  </si>
  <si>
    <t>WESTON STORAGE</t>
  </si>
  <si>
    <t>Kramer Substation 230 kV</t>
  </si>
  <si>
    <t>CADY SOLAR</t>
  </si>
  <si>
    <t>Pisgah Substation 230 kV</t>
  </si>
  <si>
    <t>DOS PALMAS</t>
  </si>
  <si>
    <t>Victor Substation 230 kV</t>
  </si>
  <si>
    <t>CONDUIT ENERGY STORAGE</t>
  </si>
  <si>
    <t>Lugo Substation 500 kV</t>
  </si>
  <si>
    <t>ADAGIO</t>
  </si>
  <si>
    <t>Hinson Substation 230 kV</t>
  </si>
  <si>
    <t>FLEA FLICKER ENERGY STORAGE</t>
  </si>
  <si>
    <t>FLEETWOOD</t>
  </si>
  <si>
    <t>Litehipe Substation 230 kV</t>
  </si>
  <si>
    <t>GABRIEL STORAGE</t>
  </si>
  <si>
    <t>Rio Hondo Substation 230 kV</t>
  </si>
  <si>
    <t>DIRAC</t>
  </si>
  <si>
    <t>Chino Substation 230 kV</t>
  </si>
  <si>
    <t>SIMON</t>
  </si>
  <si>
    <t>La Cienega Substation 230 kV</t>
  </si>
  <si>
    <t>MARICI</t>
  </si>
  <si>
    <t>Walnut Substation 230 kV</t>
  </si>
  <si>
    <t>CORAL REEF</t>
  </si>
  <si>
    <t>El Nido Substation 230 kV</t>
  </si>
  <si>
    <t>GREENWOOD ENERGY STORAGE</t>
  </si>
  <si>
    <t>Mesa Substation 500 kV</t>
  </si>
  <si>
    <t>TABLA ENERGY STORAGE</t>
  </si>
  <si>
    <t>TYRELL ENERGY STORAGE</t>
  </si>
  <si>
    <t>Viejo Substation 230kV</t>
  </si>
  <si>
    <t>ALAMITOS ENERGY STORAGE 3</t>
  </si>
  <si>
    <t>Alamitos Substation, Section A 220 kV</t>
  </si>
  <si>
    <t>LOS NIETOS</t>
  </si>
  <si>
    <t>Johanna Substation 230 kV</t>
  </si>
  <si>
    <t>MERLIN STORAGE</t>
  </si>
  <si>
    <t>Hinson Substation 220 kV</t>
  </si>
  <si>
    <t>LOPEZ BESS</t>
  </si>
  <si>
    <t>Sylmar-Gould line 230 kV</t>
  </si>
  <si>
    <t>HAVEN STORAGE</t>
  </si>
  <si>
    <t>MT BALDY ENERGY STORAGE</t>
  </si>
  <si>
    <t>Mira Loma Substation 230 kV</t>
  </si>
  <si>
    <t>SEPARATOR</t>
  </si>
  <si>
    <t>SERRANO Substation 220 kV</t>
  </si>
  <si>
    <t>COMMERCE ENERGY STORAGE 3</t>
  </si>
  <si>
    <t>L.A</t>
  </si>
  <si>
    <t>Laguna Bell Substation 230 kV</t>
  </si>
  <si>
    <t>STERLING</t>
  </si>
  <si>
    <t>Mohave Substation 500 kV</t>
  </si>
  <si>
    <t>DELAMAR ENERGY STORAGE 2</t>
  </si>
  <si>
    <t>SCE portion of Eldorado Substation 230 kV</t>
  </si>
  <si>
    <t>SILVER STAR SOLAR</t>
  </si>
  <si>
    <t xml:space="preserve">Lathrop Wells Substation 138 kV </t>
  </si>
  <si>
    <t>MURRAY</t>
  </si>
  <si>
    <t>Beatty Substation 138 kV</t>
  </si>
  <si>
    <t>DANDELION HYBRID SOLAR</t>
  </si>
  <si>
    <t>Vista Substation 138 kV</t>
  </si>
  <si>
    <t>WATER ROCK SOLAR 2</t>
  </si>
  <si>
    <t>Gamebird Substation 230 kV</t>
  </si>
  <si>
    <t>KAWICH</t>
  </si>
  <si>
    <t>Innovation-Desert View 230 kV line</t>
  </si>
  <si>
    <t>MOSEY</t>
  </si>
  <si>
    <t>Trout Canyon Switching Station 230 kV</t>
  </si>
  <si>
    <t>SUNBAKED SOLAR</t>
  </si>
  <si>
    <t>Trout Canyon Substation 230 kV</t>
  </si>
  <si>
    <t>ROUGH HAT 3</t>
  </si>
  <si>
    <t>FRIGATEBIRD STORAGE</t>
  </si>
  <si>
    <t>REMY</t>
  </si>
  <si>
    <t>GNARLY OSAGE</t>
  </si>
  <si>
    <t>ALISA SOLAR ENERGY COMPLEX</t>
  </si>
  <si>
    <t>Hoodoo Wash - North Gila 500 kV</t>
  </si>
  <si>
    <t>SOLAR DE MEXICALI</t>
  </si>
  <si>
    <t>TOWER 1 ENERGY STORAGE</t>
  </si>
  <si>
    <t>UMBRIEL</t>
  </si>
  <si>
    <t>North Gila - Imperial Valley 500 kV Line</t>
  </si>
  <si>
    <t>HAMMERHEAD STORAGE</t>
  </si>
  <si>
    <t>Scripps Substation 69 kV</t>
  </si>
  <si>
    <t>HYDER</t>
  </si>
  <si>
    <t>Hoodoo Wash - Hassayampa 500 kV Line</t>
  </si>
  <si>
    <t>LAGO DOMINGO STORAGE</t>
  </si>
  <si>
    <t>YUHA DESERT BATTERY STORAGE</t>
  </si>
  <si>
    <t>BOULDER BRUSH HYBRID</t>
  </si>
  <si>
    <t>BELL BLUFF STORAGE</t>
  </si>
  <si>
    <t>Suncrest Substation 230 kV</t>
  </si>
  <si>
    <t>CARGO STORAGE</t>
  </si>
  <si>
    <t>PINSCHER ENERGY STORAGE</t>
  </si>
  <si>
    <t>TAYLOR STORAGE</t>
  </si>
  <si>
    <t>Chicarita Substation 138 kV</t>
  </si>
  <si>
    <t>AMBERJACK ENERGY STORAGE</t>
  </si>
  <si>
    <t>Loveland - Alpine 69 kV Line</t>
  </si>
  <si>
    <t>GATEWAY ENERGY STORAGE 2</t>
  </si>
  <si>
    <t>SANDBAR ENERGY STORAGE</t>
  </si>
  <si>
    <t>San Luis Rey Substation 230 kV</t>
  </si>
  <si>
    <t>EOLICA DE RUMOROSA</t>
  </si>
  <si>
    <t>TECATE BAJA CALIFORNIA MEXICO</t>
  </si>
  <si>
    <t>GERANIUM ENERGY STORAGE</t>
  </si>
  <si>
    <t>Miguel Substation 69 kV</t>
  </si>
  <si>
    <t>PAJARO VALLEY STORAGE</t>
  </si>
  <si>
    <t>Salt Creek Substation 69 kV</t>
  </si>
  <si>
    <t>TOWNSHIP EXPANSION</t>
  </si>
  <si>
    <t>Greenleaf #1 115 kV Tap Line</t>
  </si>
  <si>
    <t>MALAGA BESS</t>
  </si>
  <si>
    <t>Malaga</t>
  </si>
  <si>
    <t>TUNGSTEN BESS</t>
  </si>
  <si>
    <t>The California ISO Controlled Grid Generation Queue for All: Completed</t>
  </si>
  <si>
    <t>OTAY MESA GENERATING PROJECT</t>
  </si>
  <si>
    <t>1A</t>
  </si>
  <si>
    <t>COMPLETED</t>
  </si>
  <si>
    <t>Pre- Amend. 39</t>
  </si>
  <si>
    <t>GATEWAY GENERATING FACILITY (FKA CONTRA COSTA POWER PLANT PROJECT)</t>
  </si>
  <si>
    <t>Contra Costa Power Plant 230 kV bus</t>
  </si>
  <si>
    <t>CPV SENTINEL (FKA INTERGEN OCOTILLO)</t>
  </si>
  <si>
    <t>Devers Substation 230kV Bus</t>
  </si>
  <si>
    <t>PALOMAR ENERGY PROJECT</t>
  </si>
  <si>
    <t>Palomar Energy Switchyard 230 kV</t>
  </si>
  <si>
    <t>NRG EL SEGUNDO - TOT041</t>
  </si>
  <si>
    <t>El Segundo 220 kV Bus</t>
  </si>
  <si>
    <t>BLYTHE ENERGY PROJECT PHASE I</t>
  </si>
  <si>
    <t>11A</t>
  </si>
  <si>
    <t>Julian Hinds Substation 230kV</t>
  </si>
  <si>
    <t>SHILOH WIND PARTNERS, LLC</t>
  </si>
  <si>
    <t>Birds Landing Sub 230kV Bus</t>
  </si>
  <si>
    <t>LAKE HODGES PUMPED STORAGE PROJECT</t>
  </si>
  <si>
    <t>Lake Hodges Metering Switchyard 69 kV</t>
  </si>
  <si>
    <t>OTAY MESA</t>
  </si>
  <si>
    <t>KUMEYAAY/CAMPO WIND FARM</t>
  </si>
  <si>
    <t>Crestwood Substation 69 kV</t>
  </si>
  <si>
    <t>MANZANA WIND</t>
  </si>
  <si>
    <t>Whirlwind 220kV</t>
  </si>
  <si>
    <t>BUENA VISTA REPOWER</t>
  </si>
  <si>
    <t>Windmaster/Buena Vista Sub</t>
  </si>
  <si>
    <t>N/A</t>
  </si>
  <si>
    <t>MOUNTAINVIEW POWER PROJECT</t>
  </si>
  <si>
    <t>San Bernadino 220+M127 kV</t>
  </si>
  <si>
    <t>SHILOH WIND FARM II</t>
  </si>
  <si>
    <t>High Winds/Contra Costa PP</t>
  </si>
  <si>
    <t>TERRA-GEN DIXIE VALLEY EXPANSION (FKA CAITHNESS DIXIE VALLEY)</t>
  </si>
  <si>
    <t>CHURCHILL</t>
  </si>
  <si>
    <t>Bishop Control Substation 115 kV</t>
  </si>
  <si>
    <t>HUMBOLDT BAY POWER PLANT REPOWERING PROJECT</t>
  </si>
  <si>
    <t>Combustion Turbine</t>
  </si>
  <si>
    <t>Humboldt Power Plant Substation</t>
  </si>
  <si>
    <t>SHILOH III</t>
  </si>
  <si>
    <t>RUSSELL CITY ENERGY CENTER</t>
  </si>
  <si>
    <t>Eastshore Substation 230kV</t>
  </si>
  <si>
    <t>INLAND EMPIRE ENERGY CENTER</t>
  </si>
  <si>
    <t>SCE Valley Substation 500 kV</t>
  </si>
  <si>
    <t>FRESNO COGEN ICE UNIT</t>
  </si>
  <si>
    <t>Kerman-Helm 70kV line</t>
  </si>
  <si>
    <t>PANOCHE ENERGY CENTER</t>
  </si>
  <si>
    <t>Panoche Substation</t>
  </si>
  <si>
    <t>MIDWAY PEAKING AGGREGATE</t>
  </si>
  <si>
    <t>CPV COLUSA</t>
  </si>
  <si>
    <t>Between Cottonwood and Vaca-Dixon</t>
  </si>
  <si>
    <t>WALNUT CREEK ENERGY PARK - PHASE 1</t>
  </si>
  <si>
    <t>RUSSELL CITY ENERGY CENTER EXPANSION</t>
  </si>
  <si>
    <t>OX MOUNTAIN LANDFILL GAS GENERATION</t>
  </si>
  <si>
    <t>Hillsdale Junction-Half Moon Bay 60 kV line</t>
  </si>
  <si>
    <t>PACIFIC WIND</t>
  </si>
  <si>
    <t>Whirlwind Sub 230kV Bus</t>
  </si>
  <si>
    <t>HATCHET RIDGE WIND FARM PROJECT</t>
  </si>
  <si>
    <t>Pit #3-Round Mountain 230kV  Line</t>
  </si>
  <si>
    <t>CHOWCHILLA BIOMASS</t>
  </si>
  <si>
    <t>Biofuel</t>
  </si>
  <si>
    <t>Le Grand-Chowcilla 115 kV</t>
  </si>
  <si>
    <t>EL NIDO</t>
  </si>
  <si>
    <t>Merced #1 70 kV circuit</t>
  </si>
  <si>
    <t>BOTTLE ROCK POWER</t>
  </si>
  <si>
    <t>Geysers #17 - Fulton 230kV Line</t>
  </si>
  <si>
    <t>AVALON HYBRID</t>
  </si>
  <si>
    <t>VOYAGER WIND</t>
  </si>
  <si>
    <t>Windhub Substation 220kV bus</t>
  </si>
  <si>
    <t>CPC EAST</t>
  </si>
  <si>
    <t>CPC WEST</t>
  </si>
  <si>
    <t>Tehachapi Conceptual Substation #1</t>
  </si>
  <si>
    <t>DIABLO CANYON P.P. UNIT 1</t>
  </si>
  <si>
    <t>Nuclear</t>
  </si>
  <si>
    <t>Diablo Canyon Substation Cirvuit Breakers 532 and 632</t>
  </si>
  <si>
    <t>DIABLO CANYON P.P. UNIT 2</t>
  </si>
  <si>
    <t>Diablo Canyon Substation Circuit Breakers 542 and 642</t>
  </si>
  <si>
    <t>SOLANO WIND PROJECT - PHASE 3 (230KV)</t>
  </si>
  <si>
    <t>Lambie-Contra Costa 230 kV</t>
  </si>
  <si>
    <t>VOYAGER WIND 2</t>
  </si>
  <si>
    <t>Windhub Sub 230kV Bus</t>
  </si>
  <si>
    <t>MIRAMAR ENERGY FACILITY II</t>
  </si>
  <si>
    <t>Miramar GT Substation 69 kV</t>
  </si>
  <si>
    <t>SILVER RIDGE MOUNT SIGNAL</t>
  </si>
  <si>
    <t>MOJAVE SOLAR (FKA HARPER LAKE SOLAR)</t>
  </si>
  <si>
    <t>Coolwater-Kramer 230kv line</t>
  </si>
  <si>
    <t>DPT 1</t>
  </si>
  <si>
    <t>Eldorado-Baker-Cool Water-Dunn Siding-Mountain Pass 115kV line</t>
  </si>
  <si>
    <t>NORTH SKY RIVER WIND</t>
  </si>
  <si>
    <t>Highwind Substation 230kV bus</t>
  </si>
  <si>
    <t>CARLSBAD 1</t>
  </si>
  <si>
    <t>Encina Substation 230 kV</t>
  </si>
  <si>
    <t>ENERGIA SIERRA JUAREZ WIND</t>
  </si>
  <si>
    <t>159A</t>
  </si>
  <si>
    <t>DPT 2</t>
  </si>
  <si>
    <t>DESERT STATELINE PROJECT</t>
  </si>
  <si>
    <t>Mountain Pass Substation 115kV</t>
  </si>
  <si>
    <t>CALIFORNIA VALLEY PV</t>
  </si>
  <si>
    <t>Midway-Morrow Bay 230kV line</t>
  </si>
  <si>
    <t>RISING TREE WIND FARM (FKA HOMESTEAD WIND FARM)</t>
  </si>
  <si>
    <t>CARLSBAD 2</t>
  </si>
  <si>
    <t>GENESIS MCCOY</t>
  </si>
  <si>
    <t>CARRIZO PLAIN SOLAR</t>
  </si>
  <si>
    <t xml:space="preserve">Morro Bay-Midway #1 &amp; #2 lines 230kV </t>
  </si>
  <si>
    <t>ORANGE GROVE</t>
  </si>
  <si>
    <t>Pala Substation 69 kV</t>
  </si>
  <si>
    <t>IVANPAH SEGS 3</t>
  </si>
  <si>
    <t>Ivanpah Substation 115kV</t>
  </si>
  <si>
    <t>CALIFORNIA VALLEY SOLAR RANCH (FKA CARRIZO SOLAR FARM II)</t>
  </si>
  <si>
    <t>Midway-Morro Bay 230kV line</t>
  </si>
  <si>
    <t>DESERT TOPAZ PV 2</t>
  </si>
  <si>
    <t>Morro Bay-Midway 230kV line</t>
  </si>
  <si>
    <t>AES REDONDO BEACH UNIT 7</t>
  </si>
  <si>
    <t>Redondo Beach Generating Station 220kV switchyard</t>
  </si>
  <si>
    <t>CALRENEW-1(A)</t>
  </si>
  <si>
    <t>261A</t>
  </si>
  <si>
    <t>Mendota-San Joaquin-Helm 70kV line</t>
  </si>
  <si>
    <t>LODI ENERGY CENTER</t>
  </si>
  <si>
    <t>Gold Hill-Eight Mile 230kV lines</t>
  </si>
  <si>
    <t>Unexpected</t>
  </si>
  <si>
    <t>GWF TRACY</t>
  </si>
  <si>
    <t>Tesla-Manteca 115kV line via Schulte Switchyard</t>
  </si>
  <si>
    <t>AMERICAN KINGS SOLAR</t>
  </si>
  <si>
    <t>Henrietta Substation 70kV bus</t>
  </si>
  <si>
    <t>PALOMAR ENERGY CENTER EXPANSION</t>
  </si>
  <si>
    <t>ALPAUGH PV SOLAR GENERATION FACILITY</t>
  </si>
  <si>
    <t>Smyrna-Alpaugh 115kV line</t>
  </si>
  <si>
    <t>MARSH LANDING GENERATION STATION - SIMPLE CYCLE UNITS</t>
  </si>
  <si>
    <t>Contra Costa Substation 230kV switchyard</t>
  </si>
  <si>
    <t>MARIPOSA ENERGY PROJECT (FKA DGC KELSO CT)</t>
  </si>
  <si>
    <t>Kelso Substation 230kV bus</t>
  </si>
  <si>
    <t>BORREGO SOLAR I</t>
  </si>
  <si>
    <t>Borrego Substation 69 kV</t>
  </si>
  <si>
    <t>ATWELL ISLAND PV SOLAR GENERATING FACILITY</t>
  </si>
  <si>
    <t>System Impact Study</t>
  </si>
  <si>
    <t>CUYAMA SOLAR</t>
  </si>
  <si>
    <t>Taft-Cuyama #1 70kV line</t>
  </si>
  <si>
    <t xml:space="preserve">SOLAR STAR 1 </t>
  </si>
  <si>
    <t>Cottonwind-Whirlwind 230kV line</t>
  </si>
  <si>
    <t xml:space="preserve">SOLAR STAR 2 </t>
  </si>
  <si>
    <t>AV SOLAR ONE PROJECT</t>
  </si>
  <si>
    <t>WISTARIA RANCH SOLAR ENERGY</t>
  </si>
  <si>
    <t>CENTINELA SOLAR ENERGY</t>
  </si>
  <si>
    <t>AGUA CALIENTE</t>
  </si>
  <si>
    <t>BLUE LAKE POWER</t>
  </si>
  <si>
    <t>Blue Lake Power Substation</t>
  </si>
  <si>
    <t>ALPAUGH NORTH PV SOLAR GENERATING FACILITY</t>
  </si>
  <si>
    <t>AMERESCO BUTTE COUNTY LANDFILL</t>
  </si>
  <si>
    <t>Reciprocating Engine</t>
  </si>
  <si>
    <t>Centerville-Table Mountain 60kV line</t>
  </si>
  <si>
    <t>CORCORAN PV GENERATION FACILITY</t>
  </si>
  <si>
    <t>Corcoran-Kingsburg 115kV #2 line</t>
  </si>
  <si>
    <t>WHITE RIVER PV 20MVA SOLAR GENERATION FACILITY</t>
  </si>
  <si>
    <t>BVBP REPOWERING PROJECT</t>
  </si>
  <si>
    <t>AMADOR</t>
  </si>
  <si>
    <t>Valley Springs-Martel #2 60kV line</t>
  </si>
  <si>
    <t>ATWELL WEST PV SOLAR GENERATING FACILITY</t>
  </si>
  <si>
    <t>LOST HILLS SOLAR</t>
  </si>
  <si>
    <t>Arco-Carneras 70 kV Line</t>
  </si>
  <si>
    <t>OCOTILLO EXPRESS</t>
  </si>
  <si>
    <t xml:space="preserve">Ocotillo Switchyard 500 kV </t>
  </si>
  <si>
    <t>TULLOCH POWERHOUSE</t>
  </si>
  <si>
    <t>Tulloch 115kV tap</t>
  </si>
  <si>
    <t>SILVER STATE SOUTH SOLAR PROJECT (FKA SILVER STATE SOLAR II)</t>
  </si>
  <si>
    <t>CMS2 (FKA BOULDER CITY PV)</t>
  </si>
  <si>
    <t>Merchant Switchyard 230 kV</t>
  </si>
  <si>
    <t>EL CAJON ENERGY CENTER</t>
  </si>
  <si>
    <t>IV SUBSTATION SOUTH</t>
  </si>
  <si>
    <t>OLD RIVER 1</t>
  </si>
  <si>
    <t>Kern-Old River #1 70kV line</t>
  </si>
  <si>
    <t xml:space="preserve">PAIGE SOLAR </t>
  </si>
  <si>
    <t>Schindler-Coalinga #2 70kV line</t>
  </si>
  <si>
    <t>FRESHWATER SOLAR GENERATING FACILITY (FKA SWEETWATER PV 20MVA SOLAR GENERATING FACILITY)</t>
  </si>
  <si>
    <t>Corcoran- Kingsburg #1 115kV line</t>
  </si>
  <si>
    <t>WHITNEY POINT SOLAR</t>
  </si>
  <si>
    <t>Schindler-Huron-Gates 70kV line</t>
  </si>
  <si>
    <t>VEGA SOLAR (FKA: FRV VEGA SOLAR)</t>
  </si>
  <si>
    <t>Mercy Springs Substation 70kV</t>
  </si>
  <si>
    <t>WHITE RIVER 2 (FKA:WHITE RIVER WEST 19.75 MW PV GENERATION FACILTY)</t>
  </si>
  <si>
    <t>C02</t>
  </si>
  <si>
    <t>CORCORAN 2 GENERATING FACILITY (FKA: CORCORAN WEST 19.75 MW PV GENERATION FACILTY)</t>
  </si>
  <si>
    <t>Corcoran-Kingsburg #2 115kV</t>
  </si>
  <si>
    <t>REGULUS SOLAR (FKA FRV REGULUS SOLAR)</t>
  </si>
  <si>
    <t>Wheeler Ridge-Lamont 115kV</t>
  </si>
  <si>
    <t>RUSSELL CITY ENERGY CENTER FD3 UPGRADE</t>
  </si>
  <si>
    <t>Eastshore Substation 230kV Bus</t>
  </si>
  <si>
    <t>PIO PICO ENERGY CENTER</t>
  </si>
  <si>
    <t>BLYTHE MESA SOLAR</t>
  </si>
  <si>
    <t>Colorado River Sub 230kV Bus</t>
  </si>
  <si>
    <t>SOLAR STAR CALIFORNIA XIII (QUINTO)</t>
  </si>
  <si>
    <t>Los Banos-Westley 230kV</t>
  </si>
  <si>
    <t>HENRIETTA SOLAR (FKA SUNPOWER HENRIETTA SOLAR)</t>
  </si>
  <si>
    <t>Henrietta-GWF 115 kV Line</t>
  </si>
  <si>
    <t>CAMPO VERDE SOLAR (FKA USS WIXOM SOLAR 1)</t>
  </si>
  <si>
    <t>CATALINA SOLAR</t>
  </si>
  <si>
    <t>GWF TRACY - ADDITIONAL CAPACITY</t>
  </si>
  <si>
    <t>Schulte Switching Station 115kV bus</t>
  </si>
  <si>
    <t>NORTH STAR SOLAR 1</t>
  </si>
  <si>
    <t>Mendota Substation 115 kV bus</t>
  </si>
  <si>
    <t>IMPERIAL VALLEY WEST</t>
  </si>
  <si>
    <t>MARICOPA WEST SOLAR PV (FKA COPUS SOLAR ONE)</t>
  </si>
  <si>
    <t>Copus Road Sub 70kV bus</t>
  </si>
  <si>
    <t>ORION SOLAR I (FKA: FRV ORION KERN SOLAR)</t>
  </si>
  <si>
    <t>621A</t>
  </si>
  <si>
    <t>Weedpatch - San Bernard 70 KV line</t>
  </si>
  <si>
    <t>ADOBE SOLAR (FKA FRV ADOBE SOLAR)</t>
  </si>
  <si>
    <t>622B</t>
  </si>
  <si>
    <t>Wheeler Ridge-Lamont 115 kv</t>
  </si>
  <si>
    <t>ADAMS EAST</t>
  </si>
  <si>
    <t>Wesix 70kV Tap</t>
  </si>
  <si>
    <t>SUMMER WHEAT SOLAR FARM</t>
  </si>
  <si>
    <t>632B</t>
  </si>
  <si>
    <t>Stroud switching station 70kV</t>
  </si>
  <si>
    <t>WESTLANDS SOLAR FARM PV1</t>
  </si>
  <si>
    <t>Gates-Coalinga 70 kV Line #1</t>
  </si>
  <si>
    <t>KANSAS</t>
  </si>
  <si>
    <t>Leprino Food (Lemoore) 115 kV Tap Line</t>
  </si>
  <si>
    <t>KANSAS SOUTH</t>
  </si>
  <si>
    <t>Henrietta-Jacobs Corner 70kV</t>
  </si>
  <si>
    <t xml:space="preserve">DESERT HARVEST </t>
  </si>
  <si>
    <t>643AE</t>
  </si>
  <si>
    <t>C03</t>
  </si>
  <si>
    <t>Red Bluff Sub 230kV Bus</t>
  </si>
  <si>
    <t>WILLOW SPRINGS 2</t>
  </si>
  <si>
    <t>643AJ</t>
  </si>
  <si>
    <t>Whirlwind Sub 230 kV Bus</t>
  </si>
  <si>
    <t xml:space="preserve">CENTINELA SOLAR ENERGY EXPANSION (45 MW) </t>
  </si>
  <si>
    <t>643AM</t>
  </si>
  <si>
    <t>SPI ANDERSON 2</t>
  </si>
  <si>
    <t>643G</t>
  </si>
  <si>
    <t>Cascade-Cottonwood 115 kV</t>
  </si>
  <si>
    <t>NORTH ROSAMOND SOLAR</t>
  </si>
  <si>
    <t>643R</t>
  </si>
  <si>
    <t>MESQUITE SOLAR 1 (FKA MESQUITE GENERATION)</t>
  </si>
  <si>
    <t>643T</t>
  </si>
  <si>
    <t>RE MUSTANG</t>
  </si>
  <si>
    <t>643W</t>
  </si>
  <si>
    <t>Gates-Gregg 230 kV and Gates-McCall 230 kV</t>
  </si>
  <si>
    <t>RE TRANQUILLITY</t>
  </si>
  <si>
    <t>643X</t>
  </si>
  <si>
    <t>Helm-Panoche 230 kV and Panoche-Kearney 230kV</t>
  </si>
  <si>
    <t>CHOWCHILLA SOLAR PROJECT</t>
  </si>
  <si>
    <t>Dairyland - Legrand 115 kV</t>
  </si>
  <si>
    <t>JACUMBA SOLAR FARM</t>
  </si>
  <si>
    <t>644A</t>
  </si>
  <si>
    <t>East County Substation 138 kV</t>
  </si>
  <si>
    <t>KENT SOUTH</t>
  </si>
  <si>
    <t>650AB</t>
  </si>
  <si>
    <t>WEST ANTELOPE SOLAR (FKA: TA - ACACIA)</t>
  </si>
  <si>
    <t>651A</t>
  </si>
  <si>
    <t>Antlelope Sub 66 kV Bus</t>
  </si>
  <si>
    <t>PUMPJACK SOLAR I (AKA PIONEER SOLAR I)</t>
  </si>
  <si>
    <t>653B</t>
  </si>
  <si>
    <t>Belridge - Temblor 115 kV</t>
  </si>
  <si>
    <t>SOUTH KERN SOLAR PV PLANT</t>
  </si>
  <si>
    <t>653EA</t>
  </si>
  <si>
    <t>Copus-Old River 70 kV</t>
  </si>
  <si>
    <t>WESTERN ANTELOPE DRY RANCH</t>
  </si>
  <si>
    <t>653H</t>
  </si>
  <si>
    <t>Antelope Sub 66 kV Bus</t>
  </si>
  <si>
    <t>WILDWOOD SOLAR I (FKA GOOSE LAKE SOLAR I)</t>
  </si>
  <si>
    <t>Semitropic-Midway #2 115kV</t>
  </si>
  <si>
    <t>CENTRAL ANTELOPE SOLAR (FKA WESTERN ANTELOPE BLUE SKY RANCH B)</t>
  </si>
  <si>
    <t>WESTERN ANTELOPE BLUE SKY RANCH A</t>
  </si>
  <si>
    <t>SIERRA SOLAR GWX (FKA SILVER SUN GREENWORKS)</t>
  </si>
  <si>
    <t>BURFORD GIFFEN</t>
  </si>
  <si>
    <t>Giffen substation 70 KV</t>
  </si>
  <si>
    <t xml:space="preserve">FRONTIER SOLAR </t>
  </si>
  <si>
    <t>Arco-Carneras 70 kV line</t>
  </si>
  <si>
    <t>GOLDEN HILLS 2 WIND</t>
  </si>
  <si>
    <t>Tesla Sub 115  KV</t>
  </si>
  <si>
    <t>LOTUS SOLAR FARM</t>
  </si>
  <si>
    <t>Borden 70kV</t>
  </si>
  <si>
    <t>RE ASTORIA</t>
  </si>
  <si>
    <t>Whirlwind Substation 220kV</t>
  </si>
  <si>
    <t>MORELOS DEL SOL (FKA TWISSLEMAN I)</t>
  </si>
  <si>
    <t>Arco-Twisselman 70 KV</t>
  </si>
  <si>
    <t>NORTH LANCASTER SOLAR (FKA WESTERN ANTELOPE DRY RANCH ADDITION)</t>
  </si>
  <si>
    <t>Antelope Substation 66 kV bus</t>
  </si>
  <si>
    <t>KINGBIRD SOLAR A (FKA AV SOLAR RANCH 2-A)</t>
  </si>
  <si>
    <t>Whirlwind Substation 230 kV bus</t>
  </si>
  <si>
    <t>KINGBIRD SOLAR B (FKA AV SOLAR RANCH 2-B</t>
  </si>
  <si>
    <t>PV2 PANOCHE VALLEY SOLAR (AKA SGE PANOCHE VALLEY SOLAR)</t>
  </si>
  <si>
    <t>Moss-Panoche and Coburn-Panoche 230 KV</t>
  </si>
  <si>
    <t>BLUE HORNET SOLAR</t>
  </si>
  <si>
    <t>COPPER MOUNTAIN SOLAR 4</t>
  </si>
  <si>
    <t>VASCO WIND PROJECT</t>
  </si>
  <si>
    <t>Lone Tree-Cayetano at the Jackson Substation</t>
  </si>
  <si>
    <t>CALIFORNIA FLATS SOLAR</t>
  </si>
  <si>
    <t>Morro-Gates 230kV line</t>
  </si>
  <si>
    <t>SKIC SOLAR</t>
  </si>
  <si>
    <t>Copus-Old River 70 kV line</t>
  </si>
  <si>
    <t>RIO BRAVO SOLAR 1</t>
  </si>
  <si>
    <t>Midway Temblor 115 kV line</t>
  </si>
  <si>
    <t>WILDWOOD SOLAR 2</t>
  </si>
  <si>
    <t>Semitropic-Midway 115 kV line</t>
  </si>
  <si>
    <t>MOJAVE SOLAR</t>
  </si>
  <si>
    <t>Sandlot Substation 220kV</t>
  </si>
  <si>
    <t>PASTORIA ENERGY FACILITY</t>
  </si>
  <si>
    <t>Pastoria Substation 220kV</t>
  </si>
  <si>
    <t>LECU</t>
  </si>
  <si>
    <t>Lodi STIG 230 kV Substation</t>
  </si>
  <si>
    <t>MESQUITE SOLAR 2</t>
  </si>
  <si>
    <t>LOS MEDANOS ENERGY CENTER</t>
  </si>
  <si>
    <t>Pittsburg Substation 115 kV bus</t>
  </si>
  <si>
    <t>JAVA SOLAR</t>
  </si>
  <si>
    <t>PALOMAR ENERGY CENTER 2</t>
  </si>
  <si>
    <t>GARLAND</t>
  </si>
  <si>
    <t>RIO BRAVO SOLAR 2</t>
  </si>
  <si>
    <t>Midway-Temblor 115kV line</t>
  </si>
  <si>
    <t xml:space="preserve">SUNSHINE VALLEY SOLAR 2 </t>
  </si>
  <si>
    <t xml:space="preserve">Valley Substation 138kV </t>
  </si>
  <si>
    <t>PEARBLOSSOM SOLAR</t>
  </si>
  <si>
    <t>1003A</t>
  </si>
  <si>
    <t>MERCED POWER</t>
  </si>
  <si>
    <t>Merced #1 70kV Line</t>
  </si>
  <si>
    <t>DYER SUMMIT WIND REPOWER</t>
  </si>
  <si>
    <t>Vasco-Herdlyn 60kV line</t>
  </si>
  <si>
    <t>RICHMOND STEAM TURBINE</t>
  </si>
  <si>
    <t>Standard Oil Switching Station 115kV</t>
  </si>
  <si>
    <t>LITTLE BEAR SOLAR 1</t>
  </si>
  <si>
    <t>LITTLE BEAR SOLAR 2</t>
  </si>
  <si>
    <t>TRANQUILLITY 8</t>
  </si>
  <si>
    <t>Tranquillity Switchyard 230kV</t>
  </si>
  <si>
    <t>MUSTANG 2</t>
  </si>
  <si>
    <t>Mustang Switchyard 230 kV</t>
  </si>
  <si>
    <t>ARLINGTON VALLEY SOLAR ENERGY 2</t>
  </si>
  <si>
    <t>MESQUITE SOLAR 3</t>
  </si>
  <si>
    <t>PIO PICO CAPACITY INCREASE (FKA PIO PICO ENERGY CENTER 2)</t>
  </si>
  <si>
    <t>VISTA ENERGY STORAGE</t>
  </si>
  <si>
    <t>Melrose Substation 69 kV</t>
  </si>
  <si>
    <t>CENTRAL 40</t>
  </si>
  <si>
    <t>Miller #1 115 kV line</t>
  </si>
  <si>
    <t>BLACK DIAMOND ENERGY STORAGE</t>
  </si>
  <si>
    <t>Pittsburgh Substation 230kV</t>
  </si>
  <si>
    <t>AQUAMARINE WESTSIDE</t>
  </si>
  <si>
    <t>LITTLE BEAR 3</t>
  </si>
  <si>
    <t>Mendota Substation 115kV</t>
  </si>
  <si>
    <t>LITTLE BEAR 4</t>
  </si>
  <si>
    <t>SLATE</t>
  </si>
  <si>
    <t>SUN STREAMS SOLAR 2</t>
  </si>
  <si>
    <t>VALLEY CENTER ENERGY STORAGE</t>
  </si>
  <si>
    <t>Valley Center Substation 69 kV</t>
  </si>
  <si>
    <t>SPI SONORA</t>
  </si>
  <si>
    <t>Cogeneration</t>
  </si>
  <si>
    <t>Donnels-Curtis at PG&amp;E switch 183 115vK</t>
  </si>
  <si>
    <t>VISTA ENERGY STORAGE 2</t>
  </si>
  <si>
    <t>TROPICO SOLAR</t>
  </si>
  <si>
    <t xml:space="preserve">Whirlwind Substation 230 kV </t>
  </si>
  <si>
    <t>PIO PICO PLUS</t>
  </si>
  <si>
    <t>USA</t>
  </si>
  <si>
    <t xml:space="preserve">Otay Mesa Switchyard 230 kV </t>
  </si>
  <si>
    <t>ELKHORN ENERGY STORAGE</t>
  </si>
  <si>
    <t>Moss Landing Substation 115kV</t>
  </si>
  <si>
    <t>Filed Unexecuted</t>
  </si>
  <si>
    <t>MOUNTAINVIEW GENERATING STATION PMAX INCREASE</t>
  </si>
  <si>
    <t>San Bernardino Substation 230kV</t>
  </si>
  <si>
    <t>HIGH 5 SOLAR</t>
  </si>
  <si>
    <t>Victor Substation 230kV</t>
  </si>
  <si>
    <t>TOP GUN ENERGY STORAGE</t>
  </si>
  <si>
    <t>WIND WALL MONOLITH 1</t>
  </si>
  <si>
    <t>Vincent Substation 220kV</t>
  </si>
  <si>
    <t>Offered</t>
  </si>
  <si>
    <t>WIND WALL MONOLITH  2</t>
  </si>
  <si>
    <t>DALLAS ENERGY STORAGE</t>
  </si>
  <si>
    <t>PLANO STORAGE</t>
  </si>
  <si>
    <t>RESAVA ENERGY STORAGE</t>
  </si>
  <si>
    <t>POINT WIND FAST TRACK</t>
  </si>
  <si>
    <t>Vincent Sub</t>
  </si>
  <si>
    <t xml:space="preserve">RE GARLAND </t>
  </si>
  <si>
    <t>Whirlwind Substation</t>
  </si>
  <si>
    <t>HIGH DESERT POWER PLANT UPDATE</t>
  </si>
  <si>
    <t>Victor Substation</t>
  </si>
  <si>
    <t>CHULA VISTA ENERGY CENTER EXPANSION</t>
  </si>
  <si>
    <t>Group C</t>
  </si>
  <si>
    <t>The California ISO Controlled Grid Generation Queue for All: Withdrawn</t>
  </si>
  <si>
    <t>ENCINA GENERATING PROJECT (PH. 1 AND 2)</t>
  </si>
  <si>
    <t>WITHDRAWN</t>
  </si>
  <si>
    <t>Encina Power Plant Switchyard</t>
  </si>
  <si>
    <t>TESLA POWER PLANT</t>
  </si>
  <si>
    <t>Tesla Sub 230kV Bus E</t>
  </si>
  <si>
    <t>SAN DIEGO COMMUNITY POWER GENERATING STATION</t>
  </si>
  <si>
    <t>Sycamore Canyon Substation</t>
  </si>
  <si>
    <t>MORRO BAY MODERNIZATION PROJECT</t>
  </si>
  <si>
    <t>AVENAL ENERGY PROJECT</t>
  </si>
  <si>
    <t>Gates Substation (Arco - Gates 230 kV line)</t>
  </si>
  <si>
    <t>DESERT POWER WIND PROJECT</t>
  </si>
  <si>
    <t>Wheaton Substation</t>
  </si>
  <si>
    <t>ARGONAUT WIND PROJECT</t>
  </si>
  <si>
    <t>Mountain Pass</t>
  </si>
  <si>
    <t>PACIFIC RENEWABLE ENERGY GENERATION LLC (FKA LOMPOC WIND POWER PROJECT)</t>
  </si>
  <si>
    <t>SANTA BARBARA</t>
  </si>
  <si>
    <t>Divide-Cabrillo #2 115kV line tap</t>
  </si>
  <si>
    <t>SONORAN 2</t>
  </si>
  <si>
    <t>Colorado River Substation 500kV bus</t>
  </si>
  <si>
    <t>FAIRMONT WIND GENERATION PROJECT</t>
  </si>
  <si>
    <t>Antelope</t>
  </si>
  <si>
    <t>CUYAPAIPE WIND POWER PROJECT</t>
  </si>
  <si>
    <t>Crestwood</t>
  </si>
  <si>
    <t>SAN DIEGO WIND #2 - PHASE I</t>
  </si>
  <si>
    <t>SOUTH BAY REPLACEMENT - OPTION 1</t>
  </si>
  <si>
    <t>230/138/69 kV South Bay (650 MW CC)</t>
  </si>
  <si>
    <t>S. F. ELECTRIC RELIABILITY GENERATING PLANT</t>
  </si>
  <si>
    <t>Potrero 115 kV Sub</t>
  </si>
  <si>
    <t>GEYSERS WIND PROJECT</t>
  </si>
  <si>
    <t>LAKE/SONOMA</t>
  </si>
  <si>
    <t>Collector Sub at Geysers #17 Fulton 230 kV line</t>
  </si>
  <si>
    <t>SAN FRANCISCO AIRPORT ELECTRIC RELIABILITY PLANT</t>
  </si>
  <si>
    <t>SF Airport Substation</t>
  </si>
  <si>
    <t>BARREN RIDGE WIND PROJECT</t>
  </si>
  <si>
    <t>Monolith Substation</t>
  </si>
  <si>
    <t>BARREN RIDGE II</t>
  </si>
  <si>
    <t>WELLHEAD POWER FIREBAUGH</t>
  </si>
  <si>
    <t>115 KV Panoche Sub</t>
  </si>
  <si>
    <t>WELLHEAD POWER LATHROP</t>
  </si>
  <si>
    <t>115 kV Tesla - Stockton Cogen Trans. Line.</t>
  </si>
  <si>
    <t>RIPON GENERATION</t>
  </si>
  <si>
    <t>Tesla Substation</t>
  </si>
  <si>
    <t>EASTSHORE ENERGY FACILITY PROJECT</t>
  </si>
  <si>
    <t>Eastshore Substation</t>
  </si>
  <si>
    <t>PASTORIA EXPANSION</t>
  </si>
  <si>
    <t>Pastoria Substation</t>
  </si>
  <si>
    <t>WELLHEAD POWER MCCALL</t>
  </si>
  <si>
    <t>McCall Substation</t>
  </si>
  <si>
    <t>ALBION P3</t>
  </si>
  <si>
    <t>Tesla-Bellota 230 kV line</t>
  </si>
  <si>
    <t>LOWLANDS P3</t>
  </si>
  <si>
    <t>Borden Substation 230 kV Bus</t>
  </si>
  <si>
    <t>EAST ALTAMONT ENERGY CENTER - OPTION 2</t>
  </si>
  <si>
    <t>Tesla-Tracy #1 230 kV Line - Tracy Sub</t>
  </si>
  <si>
    <t>BULLARD ENERGY CENTER</t>
  </si>
  <si>
    <t>Herndon - Kearney 230 kV line</t>
  </si>
  <si>
    <t>BRIDGEVIEW ENERGY FACILITY</t>
  </si>
  <si>
    <t>Contra Costa Power Plant 230 kV Substation</t>
  </si>
  <si>
    <t>ROCKLIN PEAKER</t>
  </si>
  <si>
    <t>Pleasant Grove Sub Station</t>
  </si>
  <si>
    <t>COPPER MOUNTAIN PROJECT</t>
  </si>
  <si>
    <t>El Dorado 230 kV Substation</t>
  </si>
  <si>
    <t>GREEN BORDERS GEOTHERMAL</t>
  </si>
  <si>
    <t>MINERAL</t>
  </si>
  <si>
    <t>Control 115kV Substation</t>
  </si>
  <si>
    <t>HENRIETTA II</t>
  </si>
  <si>
    <t>Henrietta Substantion 70 kV</t>
  </si>
  <si>
    <t>SOUTH KERN FRONT COGEN</t>
  </si>
  <si>
    <t>Kern Oil Substation 115 kV</t>
  </si>
  <si>
    <t>WELLHEAD POWER HUMBOLDT</t>
  </si>
  <si>
    <t>Humboldt Bay-Humboldt #1 115 kV</t>
  </si>
  <si>
    <t>WILBUR POWER CC</t>
  </si>
  <si>
    <t>Contra Costa (230 kV)</t>
  </si>
  <si>
    <t>HUMBOLDT ENERGY FACILITY (AGILE ENERGY)</t>
  </si>
  <si>
    <t>Humboldt Bay Power Plant Sub</t>
  </si>
  <si>
    <t>LONG BEACH PEAKER PROJECT</t>
  </si>
  <si>
    <t>Long Beach Gen Station 220kv switchyard</t>
  </si>
  <si>
    <t>K ROAD CALICO SOLAR LLC (KRCS) (FKA CALICO SOLAR 1; SES SOLAR ONE)</t>
  </si>
  <si>
    <t>Pisgah Sub 230 kV Bus</t>
  </si>
  <si>
    <t>FONTANA ENERGY CENTER</t>
  </si>
  <si>
    <t>Etiwanda 230kV Substation</t>
  </si>
  <si>
    <t>RELIANT ENERGY BIGHORN</t>
  </si>
  <si>
    <t>Eldorado 500/230kV Substation</t>
  </si>
  <si>
    <t>BARREN RIDGE II ALTERNATIVE</t>
  </si>
  <si>
    <t>TBD Bakersfield</t>
  </si>
  <si>
    <t>SES SOLAR TWO)</t>
  </si>
  <si>
    <t>Imperial Valley Sub 230kV Bus</t>
  </si>
  <si>
    <t>VERNON POWER PLANT</t>
  </si>
  <si>
    <t>Laguna Bell Sub 230 kV Bus</t>
  </si>
  <si>
    <t>PALCO</t>
  </si>
  <si>
    <t>Rio Dell Substation 60kV</t>
  </si>
  <si>
    <t>WEST FRY WIND ENERGY PROJECT</t>
  </si>
  <si>
    <t>Lugo-Pisgah No. 2 230 kV tran line</t>
  </si>
  <si>
    <t>WINDSTAR I</t>
  </si>
  <si>
    <t>Segment 3 230 Collector Loop Tehachapi</t>
  </si>
  <si>
    <t>Withdrawn</t>
  </si>
  <si>
    <t>CAITHNESS 251 WIND REPOWER</t>
  </si>
  <si>
    <t>86A</t>
  </si>
  <si>
    <t>Vincent Substation</t>
  </si>
  <si>
    <t>CAITHNESS RIDGETOP WIND REPOWER</t>
  </si>
  <si>
    <t>86B</t>
  </si>
  <si>
    <t>Canwind Substation 66kV</t>
  </si>
  <si>
    <t>DIABLO CANYON P.P. #1 UNIT</t>
  </si>
  <si>
    <t>Diablo Canyon Substation Circuit Breakers 532 and 632</t>
  </si>
  <si>
    <t>CARSON HYDROGEN POWER PROJECT (CHPP)</t>
  </si>
  <si>
    <t>Hinson Sub 230 kV bus</t>
  </si>
  <si>
    <t>VICTORVILLE 2</t>
  </si>
  <si>
    <t>Victorville Substation</t>
  </si>
  <si>
    <t>MMC CHULA VISTA EXPANSION</t>
  </si>
  <si>
    <t>Existing radial 69kV gen-tie line to TL6929</t>
  </si>
  <si>
    <t>PALMDALE POWER PLANT</t>
  </si>
  <si>
    <t>Vincent Sub 230 kV Bus</t>
  </si>
  <si>
    <t>Failure to Cure Deficiency</t>
  </si>
  <si>
    <t>ALTA Q94 (FKA LEHIGH)</t>
  </si>
  <si>
    <t>Highwind Sub 220kV Bus</t>
  </si>
  <si>
    <t>ALTA Q97 (FKA ALTA 5 AND LUCCHESE)</t>
  </si>
  <si>
    <t>Whirlwind Sub 220kV bus</t>
  </si>
  <si>
    <t>RMU PLANT</t>
  </si>
  <si>
    <t>PG&amp;E Kern Oil-Vedder 115kV line</t>
  </si>
  <si>
    <t>WILDHORSE</t>
  </si>
  <si>
    <t>Coburn Sub 230 kV Bus</t>
  </si>
  <si>
    <t>LOMPOC WIND PROJECT II</t>
  </si>
  <si>
    <t>102A</t>
  </si>
  <si>
    <t>Cabrill0-Divide 115kV</t>
  </si>
  <si>
    <t>BME OTAY MESA BIOMASS FACILITY</t>
  </si>
  <si>
    <t>Border Substation 69 kV</t>
  </si>
  <si>
    <t>FERC Order</t>
  </si>
  <si>
    <t>VERNON POWER PLANT EXPANSION PROJECT</t>
  </si>
  <si>
    <t>BEAR RIVER WIND FARM</t>
  </si>
  <si>
    <t>Between Rio Del Junction and Bridgeville</t>
  </si>
  <si>
    <t>MOJAVE SOLAR PARK 1</t>
  </si>
  <si>
    <t>Mohave 500 kV Switchyard</t>
  </si>
  <si>
    <t>TECATE HYBRID</t>
  </si>
  <si>
    <t>106A</t>
  </si>
  <si>
    <t>Boulevard East Substation 138kV</t>
  </si>
  <si>
    <t>IC Request</t>
  </si>
  <si>
    <t>SOLANO WIND PROJECT - PHASE 3 (115KV)</t>
  </si>
  <si>
    <t>Brighton-Contra Costa 115 kV</t>
  </si>
  <si>
    <t>SAN LUIS OBISPO SOLAR I</t>
  </si>
  <si>
    <t>108A</t>
  </si>
  <si>
    <t>Morro Bay - Midway 230kV line</t>
  </si>
  <si>
    <t>SES SOLAR THREE</t>
  </si>
  <si>
    <t>Pisgah Substation</t>
  </si>
  <si>
    <t>SES SOLAR SIX</t>
  </si>
  <si>
    <t>LIBERTY V LOST HILLS</t>
  </si>
  <si>
    <t>Tap of Chevron 70kv tran line</t>
  </si>
  <si>
    <t>TULE II</t>
  </si>
  <si>
    <t>500 kV Imperial Valley-Miguel trans line</t>
  </si>
  <si>
    <t>COLLINSVILLE WIND</t>
  </si>
  <si>
    <t>Birds Landing Switching Station 230kV bus</t>
  </si>
  <si>
    <t>MOJAVE WINDS</t>
  </si>
  <si>
    <t>Victor 230 kV</t>
  </si>
  <si>
    <t>UPC GRAND VIEW WINDS</t>
  </si>
  <si>
    <t>Lugo-Pisgah 230kV line</t>
  </si>
  <si>
    <t>INDIGO WINDS</t>
  </si>
  <si>
    <t>BEAR RIVER WIND FARM Q=117</t>
  </si>
  <si>
    <t>Rio Del Junction - Bridgeville</t>
  </si>
  <si>
    <t>SOUTH POINT ENERGY CENTER</t>
  </si>
  <si>
    <t>MOHAVE</t>
  </si>
  <si>
    <t>SCE Mohave Substation</t>
  </si>
  <si>
    <t>SES SOLAR SEVEN</t>
  </si>
  <si>
    <t>Mojave 500 kV Switchyard</t>
  </si>
  <si>
    <t>MARGARITA ENERGY CENTER</t>
  </si>
  <si>
    <t>SDG&amp;E Margarita Substation</t>
  </si>
  <si>
    <t>PALA ENERGY CENTER</t>
  </si>
  <si>
    <t>SDG&amp;E Pala Substation</t>
  </si>
  <si>
    <t>SEARCHLIGHT 1</t>
  </si>
  <si>
    <t>Eldorado Substation 220kV bus</t>
  </si>
  <si>
    <t>CONTRA COSTA CARBON PLANT RECONNECT (CCCPR)</t>
  </si>
  <si>
    <t>115kV Oleum Switchyard</t>
  </si>
  <si>
    <t>KRCD COMMUNITY POWER PLANT</t>
  </si>
  <si>
    <t>AMBOY</t>
  </si>
  <si>
    <t>Pisgah 230kV Substation</t>
  </si>
  <si>
    <t>MOJAVE SOLAR PARK 2</t>
  </si>
  <si>
    <t>Mohave Generating Station</t>
  </si>
  <si>
    <t>CROSSROADS WIND</t>
  </si>
  <si>
    <t>Pisgah-Lugo 230kV</t>
  </si>
  <si>
    <t>PASTORIA EXPANSION II</t>
  </si>
  <si>
    <t>GRANITE MOUNTAIN WIND FARM</t>
  </si>
  <si>
    <t>ETIWANDA CCGT</t>
  </si>
  <si>
    <t>SCE Rancho Vista 500kV Sub</t>
  </si>
  <si>
    <t>NAVY 1</t>
  </si>
  <si>
    <t>Coso-Kramer 230 kV</t>
  </si>
  <si>
    <t>ETIWANDA SCGT EXPANSION</t>
  </si>
  <si>
    <t>Rancho Vista 500 kV Substation</t>
  </si>
  <si>
    <t>KM ACQUISITIONS</t>
  </si>
  <si>
    <t>Kramer Substation 220kV</t>
  </si>
  <si>
    <t>HDLA SOLAR</t>
  </si>
  <si>
    <t>Kramer Substation</t>
  </si>
  <si>
    <t>LUZ SOLAR PARTNERS</t>
  </si>
  <si>
    <t>BIGHORN</t>
  </si>
  <si>
    <t>Eldorado 500 kV Substation</t>
  </si>
  <si>
    <t>GREEN BORDERS GEOTHERMAL PHASE II</t>
  </si>
  <si>
    <t>CHURCH</t>
  </si>
  <si>
    <t>Oxbow 230kV Substation</t>
  </si>
  <si>
    <t>NORTH SKY RIVER II WIND</t>
  </si>
  <si>
    <t>SCE Highwind Sub #2 (proposed) 230 kV</t>
  </si>
  <si>
    <t>LARKSPUR 3</t>
  </si>
  <si>
    <t>TRANSCANADA PEAKER</t>
  </si>
  <si>
    <t>Chino Substation 230kV Line</t>
  </si>
  <si>
    <t>POINT SAL WIND</t>
  </si>
  <si>
    <t>Mesa-Divide #1 115kV line</t>
  </si>
  <si>
    <t>ALTA Q153 (FKA ALTA 7)</t>
  </si>
  <si>
    <t>FLYING WING SOLAR (FKA GENESIS SOLAR)</t>
  </si>
  <si>
    <t>Windhub 230 kV Substation</t>
  </si>
  <si>
    <t>LSP OAKLAND</t>
  </si>
  <si>
    <t>Oakland C 115kV substation</t>
  </si>
  <si>
    <t>DAGGETT WIND PROJECT II</t>
  </si>
  <si>
    <t>ALTA 8</t>
  </si>
  <si>
    <t>66kV Rosamond-Antelope line</t>
  </si>
  <si>
    <t>ALTA 9</t>
  </si>
  <si>
    <t>66kV Rosamond-Delsur line</t>
  </si>
  <si>
    <t>ALTA 10</t>
  </si>
  <si>
    <t>Antelope-Magunden #1 220kV line</t>
  </si>
  <si>
    <t>CALIFORNIA SOLAR ONE</t>
  </si>
  <si>
    <t>Kramer</t>
  </si>
  <si>
    <t>HARBOR II</t>
  </si>
  <si>
    <t>Harborgen Substation</t>
  </si>
  <si>
    <t>BAJANORTE WIND FACILITY</t>
  </si>
  <si>
    <t>Imperial Valley 230kV switchyard</t>
  </si>
  <si>
    <t>DPT BROADWELL LAKE</t>
  </si>
  <si>
    <t>Pisgah 230kV Substation bus</t>
  </si>
  <si>
    <t>BLYTHE III</t>
  </si>
  <si>
    <t>500kV line to Midpoint Switching Station</t>
  </si>
  <si>
    <t>VIENTO MEXICANA</t>
  </si>
  <si>
    <t>Imperial Valley 500kV bus</t>
  </si>
  <si>
    <t>IMPERIAL SOLEIL</t>
  </si>
  <si>
    <t>Imperial Valley 230kV bus</t>
  </si>
  <si>
    <t>MOJAVE SOLEIL</t>
  </si>
  <si>
    <t>Substation 5 (aka Whirlwind)</t>
  </si>
  <si>
    <t>DELTA WIND II</t>
  </si>
  <si>
    <t>Vaca-Tesla 500kV line</t>
  </si>
  <si>
    <t>STOCKTON GENERATION</t>
  </si>
  <si>
    <t>Tesla-Bellota 230kV lines</t>
  </si>
  <si>
    <t>WELLHEAD POWER PALA</t>
  </si>
  <si>
    <t>Pala 69kV Substation</t>
  </si>
  <si>
    <t>PAINTED HILLS II</t>
  </si>
  <si>
    <t>Devers-Venwind 115kV line</t>
  </si>
  <si>
    <t>ALTA Q175 (FKA ALTA 11)</t>
  </si>
  <si>
    <t>WELLHEAD POWER MARGARITA</t>
  </si>
  <si>
    <t>Margarita 138kV Substation</t>
  </si>
  <si>
    <t>CARQUINEZ WIND</t>
  </si>
  <si>
    <t>Bahia   Moraga 230 kV Line</t>
  </si>
  <si>
    <t>PACHECO WIND</t>
  </si>
  <si>
    <t>Los Banos 230kV bus near Pacheco Pass</t>
  </si>
  <si>
    <t>BAJA WIND</t>
  </si>
  <si>
    <t>178A</t>
  </si>
  <si>
    <t>MEXICALI/ENSENADA/TECATE</t>
  </si>
  <si>
    <t>Miguel 230kV Bus</t>
  </si>
  <si>
    <t>MEXICO WIND</t>
  </si>
  <si>
    <t>178B</t>
  </si>
  <si>
    <t>Imperial Valley  230kV Substation</t>
  </si>
  <si>
    <t>EAGLE MOUNTAIN</t>
  </si>
  <si>
    <t>Julian Hinds 230kV Substation</t>
  </si>
  <si>
    <t>CPV CALIFORNIA I</t>
  </si>
  <si>
    <t>New 230kV Switchyard on the Mira Loma-Vista #2 line</t>
  </si>
  <si>
    <t>CPV CALIFORNIA II</t>
  </si>
  <si>
    <t>New  230kV switchyard on the Chino-Serrano line</t>
  </si>
  <si>
    <t>DESERT SAPPHIRE PV</t>
  </si>
  <si>
    <t>Windhub Substation</t>
  </si>
  <si>
    <t>ESJ PHASE II PROJECT (FKA RUMOROSA WIND ENERGY PHASE II PROJECT)</t>
  </si>
  <si>
    <t>East County (ECO) Substation 230kV</t>
  </si>
  <si>
    <t>WESTERN GEOPOWER UNIT 1</t>
  </si>
  <si>
    <t>Geysers #3-Cloverdale 115 kV line</t>
  </si>
  <si>
    <t>GREEN BORDERS GEOTHERMAL PHASE 2</t>
  </si>
  <si>
    <t>Control Sub</t>
  </si>
  <si>
    <t>STOCKTON PEAKERS PROJECT</t>
  </si>
  <si>
    <t>Stockton¿A¿-Lockeford-Bellota 115kV #1&amp;#2 lines &amp; Tesla-Tracy 115kV line</t>
  </si>
  <si>
    <t>NEW GEYSERS</t>
  </si>
  <si>
    <t>Geysers-Fulton 230kV transmission line</t>
  </si>
  <si>
    <t>DOGHOUSE JUNCTION ENERGY CENTER</t>
  </si>
  <si>
    <t>Otay Mesa Energy Center 230kV Substation</t>
  </si>
  <si>
    <t>CPV CALIFORNIA III</t>
  </si>
  <si>
    <t>Penasquistos Old Town 230kV transmission line</t>
  </si>
  <si>
    <t>CPV CALIFORNIA IV</t>
  </si>
  <si>
    <t>San Luis Rey¿Mission 230kV transmission line</t>
  </si>
  <si>
    <t>BPAE KERN FRONT</t>
  </si>
  <si>
    <t>Springerville Mugunden 230kV Line</t>
  </si>
  <si>
    <t>MADERA ENERGY CENTER</t>
  </si>
  <si>
    <t>Borden Substation 230kV Bus</t>
  </si>
  <si>
    <t>CPV CALIFORNIA V</t>
  </si>
  <si>
    <t>Otay Mesa 230kV switchyard</t>
  </si>
  <si>
    <t>STAR GENERATION</t>
  </si>
  <si>
    <t>OMEC interconnection substation</t>
  </si>
  <si>
    <t>STOCKTON REPOWERING PROJECT</t>
  </si>
  <si>
    <t>60kV bus at Posdef QF facility</t>
  </si>
  <si>
    <t>MILLIKEN</t>
  </si>
  <si>
    <t>Mira Loma Substation</t>
  </si>
  <si>
    <t>CALICO MOUNTAINS WIND ENERGY</t>
  </si>
  <si>
    <t>Cool Water-Kramer #1 230kV line</t>
  </si>
  <si>
    <t>CAMP ROCK WIND</t>
  </si>
  <si>
    <t>Cool Water-SEGS2-Tortilla 115kV line</t>
  </si>
  <si>
    <t>IRON MOUNTAIN WIND ENERGY</t>
  </si>
  <si>
    <t>Tortilla-Kramer 115 kV line</t>
  </si>
  <si>
    <t>EL DORADO SOLAR GENERATING STATION PROJECT</t>
  </si>
  <si>
    <t>El Dorado 220kV Switchyard</t>
  </si>
  <si>
    <t>EL SEGUNDO 3 &amp; 4 RE-POWER II</t>
  </si>
  <si>
    <t>El Sequndo 230kV Switchyard</t>
  </si>
  <si>
    <t>LONG BEACH 5, 6, 7 &amp; 8</t>
  </si>
  <si>
    <t>Long Beach Substation</t>
  </si>
  <si>
    <t>GV1</t>
  </si>
  <si>
    <t>Tracy-Herdlyn 69kV line</t>
  </si>
  <si>
    <t>CONCEPCION II WIND GENERATION</t>
  </si>
  <si>
    <t>New 230/500kV substation near the 500kV IV-ML line</t>
  </si>
  <si>
    <t>DESERT SUNLIGHT PV III</t>
  </si>
  <si>
    <t>Red Bluff Substation 230kV switchyard</t>
  </si>
  <si>
    <t>HORSE LAKE WIND PROJECT</t>
  </si>
  <si>
    <t>LASSEN</t>
  </si>
  <si>
    <t>Caribou 230kV Substation</t>
  </si>
  <si>
    <t>BEAR RIVER RIDGE WIND FARM</t>
  </si>
  <si>
    <t>DESERT WIND</t>
  </si>
  <si>
    <t>Coolwater 220kV bus</t>
  </si>
  <si>
    <t>WATERMAN MOUNTAINS WIND ENERGY PROJECT</t>
  </si>
  <si>
    <t>Coolwater-Kramer 115 kV line</t>
  </si>
  <si>
    <t>ESJ EXPANSION PROJECT (FKA RUMOROSA WIND EXPANSION)</t>
  </si>
  <si>
    <t>LONESTAR</t>
  </si>
  <si>
    <t>Otay Mesa Energy Center</t>
  </si>
  <si>
    <t>OCEANSIDE</t>
  </si>
  <si>
    <t>San Luis Rey-Melrose 69kV</t>
  </si>
  <si>
    <t>OLYMPUS POWER</t>
  </si>
  <si>
    <t>Loop Talega-Escondido 230kV line</t>
  </si>
  <si>
    <t>SONORAN</t>
  </si>
  <si>
    <t>DESERT GARNET PV</t>
  </si>
  <si>
    <t>BLM West-Kramer 230kV line</t>
  </si>
  <si>
    <t>DESERT ONYX PV</t>
  </si>
  <si>
    <t>NOBLE WELL WIND GENERATION PROJECT</t>
  </si>
  <si>
    <t>BORDER II</t>
  </si>
  <si>
    <t>69kV line next to Calpeak Border site</t>
  </si>
  <si>
    <t>BLYTHE III (REVISED)</t>
  </si>
  <si>
    <t>500kV line to the new Midpoint switching station</t>
  </si>
  <si>
    <t>RAINBOW ENERGY FACILITY</t>
  </si>
  <si>
    <t>New double circuit 230kV line into Escondido Substation</t>
  </si>
  <si>
    <t>BODEGA BAY PROJECT</t>
  </si>
  <si>
    <t>Fulton-Ignacio 230kV #2 line</t>
  </si>
  <si>
    <t>CPV CALIFORNIA VI</t>
  </si>
  <si>
    <t>Newark Substation 230kV bus</t>
  </si>
  <si>
    <t>DESERT OPAL III PV</t>
  </si>
  <si>
    <t>Devers Substation</t>
  </si>
  <si>
    <t>DESERT RUBY PV</t>
  </si>
  <si>
    <t>PAINTED HILLS III</t>
  </si>
  <si>
    <t>Venwind portion of Devers-Garnett-Venwind line</t>
  </si>
  <si>
    <t>RAMCO ENERGY CENTER</t>
  </si>
  <si>
    <t>Interconnection on Site</t>
  </si>
  <si>
    <t>JEAN LAKE SOLAR</t>
  </si>
  <si>
    <t>Proposed Eldorado-Ivanpah 230kV line</t>
  </si>
  <si>
    <t>CPV CALIFORNIA VII</t>
  </si>
  <si>
    <t>Tesla-Tracy #1 230kV line</t>
  </si>
  <si>
    <t>CPV CALIFORNIA VIII</t>
  </si>
  <si>
    <t>Tesla Substation 230kV bus</t>
  </si>
  <si>
    <t>COPPER MOUNTAIN II</t>
  </si>
  <si>
    <t>Eldorado 220kV switchyard</t>
  </si>
  <si>
    <t>CARRIZO SOLAR FARM I</t>
  </si>
  <si>
    <t>Temblor-San Luis Obispo 115kV line</t>
  </si>
  <si>
    <t>SIBERIA PHASE I SEGS (FKA DPT BROADWELL LAKE II)</t>
  </si>
  <si>
    <t>Pisgah Sub 230kV</t>
  </si>
  <si>
    <t>SIBERIA PHASE II SEGS (FKA DPT 9)</t>
  </si>
  <si>
    <t>SOUTH BRISTOL MOUNTAINS WIND FARM</t>
  </si>
  <si>
    <t>LITTLE LAKE SOUTH WIND FARM</t>
  </si>
  <si>
    <t>KERN/INYO</t>
  </si>
  <si>
    <t>Control-Haiwee-Inyokern 115kV line</t>
  </si>
  <si>
    <t>SHAVERS VALLEY WIND FARM</t>
  </si>
  <si>
    <t>Devers-Mirage-Julian Hinds 230kV line</t>
  </si>
  <si>
    <t>LAUREL MOUNTAIN WIND FARM</t>
  </si>
  <si>
    <t>Kramer-Inyokern-Randsburg #3 115kV line</t>
  </si>
  <si>
    <t>MADERA ENERGY CENTER EXPANSION</t>
  </si>
  <si>
    <t>STOCKTON GENERATION EXPANSION</t>
  </si>
  <si>
    <t>Tesla-Bellota 230kV line</t>
  </si>
  <si>
    <t>SOLEDAD WIND ENERGY PARK</t>
  </si>
  <si>
    <t>Moss-Linding-Salinas-Soledad 115kV #1 and #2 lines #1 line &amp; Tap N/O Moss Landing-Salinas-Soledad #2</t>
  </si>
  <si>
    <t>WALKER RIDGE WIND ENERGY PARK</t>
  </si>
  <si>
    <t>LAKE/COLUSA</t>
  </si>
  <si>
    <t>Redbud-Cortina 115kV line</t>
  </si>
  <si>
    <t>CHUCKWALLA SOLAR I</t>
  </si>
  <si>
    <t>Eagle Mountain-Blythe 161kV line</t>
  </si>
  <si>
    <t>CENTRAL COAST</t>
  </si>
  <si>
    <t>Cabrillo Substation 115kV</t>
  </si>
  <si>
    <t>Gates Substation 230kV bus</t>
  </si>
  <si>
    <t>RIDGECREST SOLAR II (FKA MOJAVE SOLAR PEAKING POWER)</t>
  </si>
  <si>
    <t>Inyokern Substation</t>
  </si>
  <si>
    <t>CALRENEW-1</t>
  </si>
  <si>
    <t>Mendota Biomass Substation</t>
  </si>
  <si>
    <t>FAIRFIELD ENERGY CENTER</t>
  </si>
  <si>
    <t>New Fairfield Substation 230kV bus</t>
  </si>
  <si>
    <t>OAKLEY GENERATING STATION</t>
  </si>
  <si>
    <t>Contra Costa Substation 230kV bus</t>
  </si>
  <si>
    <t>PALERMO GENERATING STATION</t>
  </si>
  <si>
    <t>Rio Oso Substation 115kV bus</t>
  </si>
  <si>
    <t>LODI GENERATING STATION</t>
  </si>
  <si>
    <t>Loop Gold Hill-Eight Mile Road 230kV line</t>
  </si>
  <si>
    <t>TESORO REFINERY COGENERATION</t>
  </si>
  <si>
    <t>Hinson Substation 220kV</t>
  </si>
  <si>
    <t>BIRDS LANDING ENERGY CENTER</t>
  </si>
  <si>
    <t>Birds Landing Substation 230 kV Bus</t>
  </si>
  <si>
    <t>COPPER MOUNTAIN II ALTERNATE</t>
  </si>
  <si>
    <t>Eldorado Switchyard 220kV &amp; NCP Merchant Substation 230kV</t>
  </si>
  <si>
    <t>HOMER MOUNTAIN WIND FARM</t>
  </si>
  <si>
    <t>Lugo-Mohave 500kV line</t>
  </si>
  <si>
    <t>PALEN DRY LAKE PV</t>
  </si>
  <si>
    <t>Eagle Mountain Blythe 161kV line</t>
  </si>
  <si>
    <t>RIO OSO GENERATING STATION</t>
  </si>
  <si>
    <t>Rio Oso Substation 230 kV Bus</t>
  </si>
  <si>
    <t>PATTERSON PASS ENERGY CENTER</t>
  </si>
  <si>
    <t>Tesla-Westley 230 KV lines</t>
  </si>
  <si>
    <t>DESERT QUARTZSITE PV</t>
  </si>
  <si>
    <t>Proposed Midpoint Substation 230kV</t>
  </si>
  <si>
    <t>DESERT JASPER PV</t>
  </si>
  <si>
    <t>GWF HANFORD</t>
  </si>
  <si>
    <t>Hanford Switchyard 115kV bus</t>
  </si>
  <si>
    <t>CPV CALIFORNIA IX</t>
  </si>
  <si>
    <t>Loop Vaca Dixon-Peabody &amp; Vaca Dixon-Lambie 230 kV lines</t>
  </si>
  <si>
    <t>ANTIOCH GENERATING STATION</t>
  </si>
  <si>
    <t>Contra Costa Substation</t>
  </si>
  <si>
    <t>RIO SECO WIND</t>
  </si>
  <si>
    <t>Coolwater-Dunn Siding 115kV line</t>
  </si>
  <si>
    <t>HUMBOLDT WAVECONNECT PROJECT</t>
  </si>
  <si>
    <t>Fairhaven Substation 60kV bus</t>
  </si>
  <si>
    <t>MENDOCINO WAVECONNECT PROJECT</t>
  </si>
  <si>
    <t>MENDOCINO</t>
  </si>
  <si>
    <t>Fort Bragg Substation 60kV bus</t>
  </si>
  <si>
    <t>ROUGH &amp; READY ISLAND ENERGY PARK PROJECT</t>
  </si>
  <si>
    <t>Loop Tesla-Stagg and Tesla-Eight Mile 230kV lines</t>
  </si>
  <si>
    <t>MADERA POWER</t>
  </si>
  <si>
    <t>Dairyland-Mendota 115 kV line tap</t>
  </si>
  <si>
    <t>BETHEL 7 &amp; 8 SOLAR THERMAL HYBRID PROJECT</t>
  </si>
  <si>
    <t>UKIAH ENERGY CENTER</t>
  </si>
  <si>
    <t>Ukiah Substation 115kV bus</t>
  </si>
  <si>
    <t>TROY LAKE WIND</t>
  </si>
  <si>
    <t>Pisgah Substation 230kV</t>
  </si>
  <si>
    <t>EL CENTRO 1</t>
  </si>
  <si>
    <t>Southwest Power Link 500kV line</t>
  </si>
  <si>
    <t>SUNTOWER GASKELL GENERATING STATION</t>
  </si>
  <si>
    <t>Antelope-Magunden 230kV</t>
  </si>
  <si>
    <t>CARRIZO 1</t>
  </si>
  <si>
    <t>Morro Bay-Midway #2 230kV line</t>
  </si>
  <si>
    <t>ECP I</t>
  </si>
  <si>
    <t>El Dorado-Ivanpah 115kV line</t>
  </si>
  <si>
    <t>TRILOBITE SOLAR PROJECT</t>
  </si>
  <si>
    <t>MESQUITE LAKE</t>
  </si>
  <si>
    <t>Ivanpah Substation 230kV</t>
  </si>
  <si>
    <t>FREEMAN JUNCTION SOLAR PROJECT</t>
  </si>
  <si>
    <t>SCE portion of Kramer BLM West 230kV line</t>
  </si>
  <si>
    <t>WELLHEAD POWER PROJECT 5</t>
  </si>
  <si>
    <t>TROY LAKE SOLEIL</t>
  </si>
  <si>
    <t>Pisgah Substation 220kV</t>
  </si>
  <si>
    <t>BIG ROCK SUNTOWER GENERATING STATION</t>
  </si>
  <si>
    <t>Antelope-Piute 66kV line</t>
  </si>
  <si>
    <t>EL DORADO SOLAR ALTERNATE</t>
  </si>
  <si>
    <t>El Dorado 220kV switchyard</t>
  </si>
  <si>
    <t>GWF HANFORD COMBINED CYCLE POWER PLANT</t>
  </si>
  <si>
    <t>HYDROGEN ENERGY CALIFORNIA</t>
  </si>
  <si>
    <t>Midway-Wheeler Ridge #1 and #2 230kV line</t>
  </si>
  <si>
    <t>LUCERNE VALLEY SOLAR PROJECT, PHASE 2</t>
  </si>
  <si>
    <t>Lugo-Pisgah Line 220kV line</t>
  </si>
  <si>
    <t>LUCERNE VALLEY SOLAR PROJECT, PHASE 1</t>
  </si>
  <si>
    <t>Lugo-Pisgah 220kV line</t>
  </si>
  <si>
    <t>AUBANEL WIND PROJECT</t>
  </si>
  <si>
    <t>Imperial Valley - Miguel 500kV line</t>
  </si>
  <si>
    <t>MARSH LANDING GENERATING STATION - COMBINED CYCLE UNITS</t>
  </si>
  <si>
    <t>Contra Costa Substation 230kV Switchyard</t>
  </si>
  <si>
    <t>ZEPHYR POWER STATION</t>
  </si>
  <si>
    <t>Tesla-Belota 230kV and Tesla-Webber 230kV lines</t>
  </si>
  <si>
    <t>PV REDMAN-LANCASTER</t>
  </si>
  <si>
    <t>Lancaster Redman 66kV line</t>
  </si>
  <si>
    <t>PV LITTLE ROCK-PALMDALE</t>
  </si>
  <si>
    <t>Helijet-Little Rock-Palmdale-Rockair 66kV line</t>
  </si>
  <si>
    <t>PV-3 (FKA PV ANTELOPE-DEL SUR)</t>
  </si>
  <si>
    <t>Antelope Substation 66kV</t>
  </si>
  <si>
    <t>PV DEL SUR-LANCASTER</t>
  </si>
  <si>
    <t>Del-Dur-Lancaster-Rite Aid 66kV line</t>
  </si>
  <si>
    <t>PV PIUTE-LANCASTER</t>
  </si>
  <si>
    <t>Lancaster-Little Rock-Piute 66kV line</t>
  </si>
  <si>
    <t>PV PALMDALE-TORTOISE</t>
  </si>
  <si>
    <t>Oasis-Tortoise 66kV line</t>
  </si>
  <si>
    <t>PV REDMAN-PIUTE</t>
  </si>
  <si>
    <t>Piute-Redman 66kV line</t>
  </si>
  <si>
    <t>PV PIUTE-LITTLE ROCK</t>
  </si>
  <si>
    <t>PV PALMDALE-ROCKAIR</t>
  </si>
  <si>
    <t>PV ROSAMOND-ANTELOPE</t>
  </si>
  <si>
    <t>Antelope-Rosamond 66kV line</t>
  </si>
  <si>
    <t>PV-11 (FKA PV ROSAMOND-DEL SUR)</t>
  </si>
  <si>
    <t>PV GOLDTOWN-LANCASTER</t>
  </si>
  <si>
    <t>Goldtown-Lancaster 66kV line</t>
  </si>
  <si>
    <t>PV GOLDTOWN-CORUM</t>
  </si>
  <si>
    <t>Corum-Goldtown 66kV line</t>
  </si>
  <si>
    <t>NE WIND PROJECT</t>
  </si>
  <si>
    <t>PLUMAS</t>
  </si>
  <si>
    <t>Caribou Substation 230kV switchyard</t>
  </si>
  <si>
    <t>PITTSBURG POWER PLANT - CCU</t>
  </si>
  <si>
    <t>Pittsburg 230kV switchyard</t>
  </si>
  <si>
    <t>PV ROSAMOND-CORUM</t>
  </si>
  <si>
    <t>Coram-Rosemond 66kV line</t>
  </si>
  <si>
    <t>PV COOLWATER-DUNN SIDING</t>
  </si>
  <si>
    <t>Eldorado Baker Cool Water Dunn Siding Mountain Pass 115kV line</t>
  </si>
  <si>
    <t>PV COOLWATER - KRAMER</t>
  </si>
  <si>
    <t>Kramer-Cool Water 115kV line</t>
  </si>
  <si>
    <t>PV TORTILLA-KRAMER</t>
  </si>
  <si>
    <t>Kramer-Tortilla 115kV line</t>
  </si>
  <si>
    <t>PV KRAMER-INYOKERN #1</t>
  </si>
  <si>
    <t>Kramer-Inyokern-Randsberg No. 1 115kV line</t>
  </si>
  <si>
    <t>PV KRAMER-INYOKERN #2</t>
  </si>
  <si>
    <t>Kramer-Inyokern-Randsberg No. 3 115kV line</t>
  </si>
  <si>
    <t>GASKELL SOLAR GENERATING STATION</t>
  </si>
  <si>
    <t>TUMBLEWEED SOLAR GENERATING STATION</t>
  </si>
  <si>
    <t>Antelope-Calcement 66kV line</t>
  </si>
  <si>
    <t>WILLOW SPRINGS SOLAR GENERATING STATION</t>
  </si>
  <si>
    <t>WILLOW SPRINGS SOLAR GENERATING STATION II</t>
  </si>
  <si>
    <t>PHOENIX SOLAR GENERATING STATION</t>
  </si>
  <si>
    <t>Cool Water-Kramer 115kV line</t>
  </si>
  <si>
    <t>DGC KELSO RE</t>
  </si>
  <si>
    <t>BORREGO STARLIGHT 1</t>
  </si>
  <si>
    <t>Borrego Substation 69kV</t>
  </si>
  <si>
    <t>FRESNO COGENERATION CTG-4</t>
  </si>
  <si>
    <t>Kerman-Helms 70kV line</t>
  </si>
  <si>
    <t>SANGEN</t>
  </si>
  <si>
    <t>Mission Substation</t>
  </si>
  <si>
    <t>APG WILSON STATION</t>
  </si>
  <si>
    <t>Wilson Substation 230kV Bus</t>
  </si>
  <si>
    <t>PV-7</t>
  </si>
  <si>
    <t>Piute-Redman 66kV Line</t>
  </si>
  <si>
    <t>PV-8</t>
  </si>
  <si>
    <t>PV-5</t>
  </si>
  <si>
    <t>Lancaster-Little Rock-Piute 66kV Line (Lancaster side of Tap 72)</t>
  </si>
  <si>
    <t>PV-1</t>
  </si>
  <si>
    <t>Lancaster-Redman 66kV Line</t>
  </si>
  <si>
    <t>PV-9</t>
  </si>
  <si>
    <t>Helijet-Little Rock-Palmdale-Rockair 66kV line (primary: Palmdale side of Tap 62; Aternate: Little Rock side of Tap 62)</t>
  </si>
  <si>
    <t>PV-31</t>
  </si>
  <si>
    <t>Eldorado-Baker- Coolwater-Dunn Siding-Mountain Pass 115 kV line</t>
  </si>
  <si>
    <t>WELLHEAD POWER WINTERS</t>
  </si>
  <si>
    <t>Tap Vaca-Rio Oso 115 kV line</t>
  </si>
  <si>
    <t>WELLHEAD POWER SALADO</t>
  </si>
  <si>
    <t>Salado Substation 115 kV</t>
  </si>
  <si>
    <t>WELLHEAD POWER FIREBAUGH 2</t>
  </si>
  <si>
    <t>Panoche Substation 115 kV bus</t>
  </si>
  <si>
    <t>WELLHEAD POWER HELM</t>
  </si>
  <si>
    <t>Tap Helm-Valley Nitrogen 70 kV line</t>
  </si>
  <si>
    <t>PV-41</t>
  </si>
  <si>
    <t>San Luis Obispo-Tremblor 115kV line</t>
  </si>
  <si>
    <t>PV-43</t>
  </si>
  <si>
    <t>Midway Substation via Midway-Sunset Gen-Tie 230 kV line</t>
  </si>
  <si>
    <t>PV-46</t>
  </si>
  <si>
    <t>Midway Sunset via Midway-Sunset Gen-Tie 230 kV line</t>
  </si>
  <si>
    <t>SODA MOUNTAIN SOLAR PROJECT</t>
  </si>
  <si>
    <t>WILLIAMS ENERGY CENTER</t>
  </si>
  <si>
    <t>Cortina Substation 230kV Bus</t>
  </si>
  <si>
    <t>PVV-K SOLAR I</t>
  </si>
  <si>
    <t>Blythe-Eagle Mountain 161 kV line</t>
  </si>
  <si>
    <t>PVV-M SOLAR I</t>
  </si>
  <si>
    <t>Midpoint Substation</t>
  </si>
  <si>
    <t>PV-47</t>
  </si>
  <si>
    <t>Windhub Substation 230 kV</t>
  </si>
  <si>
    <t>PV-48</t>
  </si>
  <si>
    <t>DGC KELSO RE 115.5</t>
  </si>
  <si>
    <t>Kelso Substation</t>
  </si>
  <si>
    <t>CUYAMA SOLAR I</t>
  </si>
  <si>
    <t>69kV proximate to the Cuyama Substation</t>
  </si>
  <si>
    <t>GOAL LINE</t>
  </si>
  <si>
    <t>EAGLE MOUNTAIN PUMPED STORAGE PROJECT</t>
  </si>
  <si>
    <t>Midpoint Substation 500 kV</t>
  </si>
  <si>
    <t>SOLANO ENERGY CENTER</t>
  </si>
  <si>
    <t>Lambie-Contra Costa Substation 230 kV bus</t>
  </si>
  <si>
    <t>KES KINGSBURG</t>
  </si>
  <si>
    <t>McCall-Kingsburg #1 &amp; #2 115 kV lines</t>
  </si>
  <si>
    <t>JACOB CANAL SOLAR FARM</t>
  </si>
  <si>
    <t>Jacobs Corner Substation 70kV bus</t>
  </si>
  <si>
    <t>ISLAND ENERGY CENTER</t>
  </si>
  <si>
    <t>Loop Tesla Stagg and Tesla-Eight Mile 230 kV lines</t>
  </si>
  <si>
    <t>WELLHEAD POWER LOGAN CREEK</t>
  </si>
  <si>
    <t xml:space="preserve">Tap Cottonwood-Logan Creek-Vaca Dixon 230kV line </t>
  </si>
  <si>
    <t>CAL-ZEPP 1</t>
  </si>
  <si>
    <t>Famoso Substation</t>
  </si>
  <si>
    <t>MOJAVE SOLAR PARK 4 - JOHNSON VALLEY</t>
  </si>
  <si>
    <t>Pisgah-Lugo 230kV Line</t>
  </si>
  <si>
    <t>EAST ALTAMONT ENERGY CENTER</t>
  </si>
  <si>
    <t xml:space="preserve">ALAMEDA </t>
  </si>
  <si>
    <t>Tracy Substation 230 kV</t>
  </si>
  <si>
    <t>SUTTER ENERGY CENTER</t>
  </si>
  <si>
    <t xml:space="preserve">Table Mountain-Tesla 500kV line </t>
  </si>
  <si>
    <t>ARROWHEAD JUNCTION SOLAR PROJECT</t>
  </si>
  <si>
    <t>Lugo-Mohave 500 kV Line</t>
  </si>
  <si>
    <t>MCCULLOUGH PASS SOLAR PROJECT</t>
  </si>
  <si>
    <t>Eldorado Subsation 230kV</t>
  </si>
  <si>
    <t>MESQUITE HILLS SOLAR PROJECT</t>
  </si>
  <si>
    <t>Lugo-Eldorado 500 kV line</t>
  </si>
  <si>
    <t>WATSON COGENERATION</t>
  </si>
  <si>
    <t>Arco Gen #1 &amp; #2 230kV lines</t>
  </si>
  <si>
    <t>CADIZ WEST</t>
  </si>
  <si>
    <t>Lugo-Mojave 500 kV Line</t>
  </si>
  <si>
    <t>CADIZ EAST</t>
  </si>
  <si>
    <t>Lugo-Mojave 500kV Line</t>
  </si>
  <si>
    <t>OGILBY</t>
  </si>
  <si>
    <t>New Substation on North Gila-Imperial Valley 500 kV line</t>
  </si>
  <si>
    <t>LA POSA</t>
  </si>
  <si>
    <t>Devers-Palo Verde 500 kV Line</t>
  </si>
  <si>
    <t>RANEGRAS EAGLETAIL</t>
  </si>
  <si>
    <t>LA PAZ/MARICOPA</t>
  </si>
  <si>
    <t>AZ BIGHORN</t>
  </si>
  <si>
    <t>Devers-Palo Verde Line 500 kV line</t>
  </si>
  <si>
    <t>North Gila-Hassayampa 500 kV line</t>
  </si>
  <si>
    <t>COSO #1</t>
  </si>
  <si>
    <t>COSO #3</t>
  </si>
  <si>
    <t>BLM Substation 230kV</t>
  </si>
  <si>
    <t>COSO #2</t>
  </si>
  <si>
    <t>Inyokern Substation 115kV</t>
  </si>
  <si>
    <t>NYC #1</t>
  </si>
  <si>
    <t>Control Substation 115kV bus</t>
  </si>
  <si>
    <t>NYC #2</t>
  </si>
  <si>
    <t>Bishop  Substation</t>
  </si>
  <si>
    <t>DIXIE MEADOWS #1</t>
  </si>
  <si>
    <t>DIXIE MEADOWS #2</t>
  </si>
  <si>
    <t>Bishop Substation</t>
  </si>
  <si>
    <t>TGDV #1</t>
  </si>
  <si>
    <t>TGDV#2</t>
  </si>
  <si>
    <t>PV-49</t>
  </si>
  <si>
    <t xml:space="preserve">Windhub Substation </t>
  </si>
  <si>
    <t>D TRAIN</t>
  </si>
  <si>
    <t>ChevGen Substation</t>
  </si>
  <si>
    <t>LA PALOMA II</t>
  </si>
  <si>
    <t>Midway Substation 230kV line</t>
  </si>
  <si>
    <t>SUNGEN 1</t>
  </si>
  <si>
    <t>Midway Substation 230 kV Bus</t>
  </si>
  <si>
    <t>LA PALOMA PEAKING</t>
  </si>
  <si>
    <t>YUHA BASIN HYBRID SOLAR ENERGY PROJECT</t>
  </si>
  <si>
    <t xml:space="preserve">IMPERIAL </t>
  </si>
  <si>
    <t xml:space="preserve">Imperial Valley Substation </t>
  </si>
  <si>
    <t>MILAGRO WIND</t>
  </si>
  <si>
    <t>Boulevard Substation</t>
  </si>
  <si>
    <t>RED MOUNTAIN RIDGE</t>
  </si>
  <si>
    <t>Highwind Substation 230kV</t>
  </si>
  <si>
    <t>MIDPOINT SOLAR 1</t>
  </si>
  <si>
    <t>Midpoint Substation 500kV</t>
  </si>
  <si>
    <t>MIDPOINT SOLAR 2</t>
  </si>
  <si>
    <t>LUDLOW SOLAR 1</t>
  </si>
  <si>
    <t>IMPERIAL SOLAR 1</t>
  </si>
  <si>
    <t>Imperial Valley Substation 230kV bus</t>
  </si>
  <si>
    <t>PALEN VALLEY SOLAR 1</t>
  </si>
  <si>
    <t>MCCOY SOLAR 1</t>
  </si>
  <si>
    <t>Midpoint Substation 230 kV</t>
  </si>
  <si>
    <t>TRES VAQUEROS WIND FARM</t>
  </si>
  <si>
    <t>Pittsburg-Tesla 230kV line</t>
  </si>
  <si>
    <t>PATTERSON PASS GT PROJECT</t>
  </si>
  <si>
    <t xml:space="preserve">Tesla Substation 230 KV bus </t>
  </si>
  <si>
    <t>WEST VALLEY ENERGY CENTER</t>
  </si>
  <si>
    <t>Panoche Substation 230kV Bus</t>
  </si>
  <si>
    <t>BORREGO SOLAR 2</t>
  </si>
  <si>
    <t>IRON MOUNTAIN SOLAR 1</t>
  </si>
  <si>
    <t>Camino-Iron Mountain 230kV line</t>
  </si>
  <si>
    <t>IRON MOUNTAIN SOLAR 2</t>
  </si>
  <si>
    <t>AJ SOLAR ENERGY</t>
  </si>
  <si>
    <t xml:space="preserve">Mohave switchyard </t>
  </si>
  <si>
    <t>COLORADO RIVER ENERGY 2</t>
  </si>
  <si>
    <t xml:space="preserve">RIVERSIDE </t>
  </si>
  <si>
    <t>Colorado River Substation</t>
  </si>
  <si>
    <t>CAMPOS SOLAR ENERGY</t>
  </si>
  <si>
    <t>Mohave Switchyard</t>
  </si>
  <si>
    <t>CANTIL SOLAR ENERGY</t>
  </si>
  <si>
    <t>Antelope Substation</t>
  </si>
  <si>
    <t>DC SOLAR ENERGY</t>
  </si>
  <si>
    <t xml:space="preserve"> SAN BERNARDINO</t>
  </si>
  <si>
    <t xml:space="preserve">Eagle Mountain Substation </t>
  </si>
  <si>
    <t>RANDSBURG SOLAR ENERGY</t>
  </si>
  <si>
    <t>RICE SOLAR ENERGY</t>
  </si>
  <si>
    <t>Midpoint Substation 220kV</t>
  </si>
  <si>
    <t>WARD VALLEY SOLAR ENERGY 1</t>
  </si>
  <si>
    <t>WARD VALLEY SOLAR ENERGY 2</t>
  </si>
  <si>
    <t>Iron Mountain Substation</t>
  </si>
  <si>
    <t>WARD VALLEY SOLAR ENERGY 3</t>
  </si>
  <si>
    <t>Mohave switchyard</t>
  </si>
  <si>
    <t>QUARTZSITE SOLAR ENERGY</t>
  </si>
  <si>
    <t>Palo Verde Devers #2 line</t>
  </si>
  <si>
    <t>CALIENTE SOLAR ENERGY</t>
  </si>
  <si>
    <t>ROUND MOUNTAIN WIND PROJECT</t>
  </si>
  <si>
    <t>Pit #3 Round Mountain 230kV line</t>
  </si>
  <si>
    <t>AVALON II</t>
  </si>
  <si>
    <t>BLYTHE SOLEIL</t>
  </si>
  <si>
    <t>MOJAVE SOLEIL II</t>
  </si>
  <si>
    <t>BINKLEY POWER PROJECT</t>
  </si>
  <si>
    <t>Geyers 17- Fulton #2 230kV line</t>
  </si>
  <si>
    <t>WELLHEAD POWER RAINBOW</t>
  </si>
  <si>
    <t>Telega - Escondido 230kV Line</t>
  </si>
  <si>
    <t>WELLHEAD POWER LILAC</t>
  </si>
  <si>
    <t xml:space="preserve">Lilac Rincon 69kV </t>
  </si>
  <si>
    <t>WELLHEAD POWER COUSER CANYON</t>
  </si>
  <si>
    <t>Pala - lilac 69kV line</t>
  </si>
  <si>
    <t>WELLHEAD POWER CLEMENTE</t>
  </si>
  <si>
    <t>Talega San Mateo 69kV line</t>
  </si>
  <si>
    <t>WELLHEAD POWER ASH VALLEY</t>
  </si>
  <si>
    <t>Ash - Valley Center 69kV line</t>
  </si>
  <si>
    <t>WELLHEAD POWER LONESTAR</t>
  </si>
  <si>
    <t>BIG MARIA VISTA SOLAR GENERATING STATION</t>
  </si>
  <si>
    <t>ALTA 12</t>
  </si>
  <si>
    <t>LOS ANGELES/KERN</t>
  </si>
  <si>
    <t>ALTA 13</t>
  </si>
  <si>
    <t>FAIRFIELD ENERGY CENTER - 730 MW</t>
  </si>
  <si>
    <t>Loop Lakesville-Sobrante and Lakesville-Ignacio 230kV Lines</t>
  </si>
  <si>
    <t>PARKER SOLAR ENERGY</t>
  </si>
  <si>
    <t>SONORA SOLAR GENERATING STATION</t>
  </si>
  <si>
    <t>FAIRMONT SOLAR GENERATING STATION</t>
  </si>
  <si>
    <t>CLEARWATER SOLAR GENERATING STATION</t>
  </si>
  <si>
    <t>VICTOR SOLAR I</t>
  </si>
  <si>
    <t>Victor substation 115kV</t>
  </si>
  <si>
    <t>ROSAMOND SOLAR I</t>
  </si>
  <si>
    <t>Antelope Cal Cement 60kV line</t>
  </si>
  <si>
    <t>CAMERON SOLAR I</t>
  </si>
  <si>
    <t>Cameron Substation 69 kV</t>
  </si>
  <si>
    <t>INYOKERN SOLAR I</t>
  </si>
  <si>
    <t>Inyokern Substation115 kV bus</t>
  </si>
  <si>
    <t>DUNN SIDING SOLAR I</t>
  </si>
  <si>
    <t>Dunn Siding Cool Water 115 kV Line</t>
  </si>
  <si>
    <t>GREENLIGHT SOLAR I</t>
  </si>
  <si>
    <t>WARNER SOLAR I</t>
  </si>
  <si>
    <t xml:space="preserve">SAN DIEGO </t>
  </si>
  <si>
    <t>Warner Substation 69 kV</t>
  </si>
  <si>
    <t>REDMAN SOLAR I</t>
  </si>
  <si>
    <t>Redman Substation 69 kV bus</t>
  </si>
  <si>
    <t>LITTLE ROCK SOLAR I</t>
  </si>
  <si>
    <t>Little Rock Substation 69 kV bus</t>
  </si>
  <si>
    <t>BAKER SOLAR I</t>
  </si>
  <si>
    <t>Baker Substation 115kV</t>
  </si>
  <si>
    <t>RENEGY IONE</t>
  </si>
  <si>
    <t>Valley Springs Martel #2 60kV line</t>
  </si>
  <si>
    <t>LAUREL WEST SOLAR FARM</t>
  </si>
  <si>
    <t>LAUREL EAST SOLAR FARM</t>
  </si>
  <si>
    <t>AFTON CANYON PV</t>
  </si>
  <si>
    <t>Dunn Siding Substation</t>
  </si>
  <si>
    <t>PAINTED HILLS IV</t>
  </si>
  <si>
    <t>Devers-Garnet-Venwind 115 kV line</t>
  </si>
  <si>
    <t>REDWOOD LANDFILL</t>
  </si>
  <si>
    <t>Lakeville #2 60 kV line</t>
  </si>
  <si>
    <t>20 MW SOLAR PROJECT #1</t>
  </si>
  <si>
    <t>GE TEHACHAPI SOLAR PROJECT</t>
  </si>
  <si>
    <t>FULL CIRCLE</t>
  </si>
  <si>
    <t>Winhub 230 KV via Highwind 66 KV</t>
  </si>
  <si>
    <t>RUBY SOLAR PROJECT</t>
  </si>
  <si>
    <t>MARICOPA SOLAR</t>
  </si>
  <si>
    <t>Midway-Wheeler Ridge 230kV double circuit line</t>
  </si>
  <si>
    <t>NEVADA SOLAR II (NS2)</t>
  </si>
  <si>
    <t>MONTEZUMA II EXPANSION</t>
  </si>
  <si>
    <t>SONGS HIGH PRESSURE TURBINE RETROFIT</t>
  </si>
  <si>
    <t>San Onofre Nuclear Generating Station 230kV switchyard</t>
  </si>
  <si>
    <t>RIVER BLUFF SOLAR ENERGY PARK</t>
  </si>
  <si>
    <t>WEST MOJAVE ENERGY</t>
  </si>
  <si>
    <t>ORO VERDE SOLAR PROJECT (FKA GATEWAY SOLAR ENERGY PROJECT)</t>
  </si>
  <si>
    <t>JEEP WRANGLER</t>
  </si>
  <si>
    <t>500 kV collector station 40 mi east of NGila sub and 4.5 mi w of proposed Agua Caliente sub</t>
  </si>
  <si>
    <t>IVANPAH 1- EXPANSION</t>
  </si>
  <si>
    <t>New Ivanpah Substation 115kV</t>
  </si>
  <si>
    <t>IVANPAH 2 - EXPANSION</t>
  </si>
  <si>
    <t>IVANPAH SEGS 3 - EXPANSION</t>
  </si>
  <si>
    <t>COYOTE SPRINGS</t>
  </si>
  <si>
    <t>LINCOLN</t>
  </si>
  <si>
    <t>Eldorado Substation 500kV</t>
  </si>
  <si>
    <t>PALOMAS SOLAR</t>
  </si>
  <si>
    <t>Hassayampa-North Gila 500kV switching station</t>
  </si>
  <si>
    <t>CITY OF VERNON RENEWABLE PROJECT 1</t>
  </si>
  <si>
    <t>CITY OF VERNON RENEWABLE PROJECT 2</t>
  </si>
  <si>
    <t>Highwind-Windhub 230kV line</t>
  </si>
  <si>
    <t>CONTRA COSTA GENERATING STATION EXPANSION</t>
  </si>
  <si>
    <t>ALGONQUIN POWER SANGER (OLD)</t>
  </si>
  <si>
    <t>Sanger-Reedley 115kV line</t>
  </si>
  <si>
    <t>FALLBROOK ROSAMOND SUNTOWER</t>
  </si>
  <si>
    <t>ALPINE SUNTOWER GENERATION STATION</t>
  </si>
  <si>
    <t>Neenach Substation 66kV</t>
  </si>
  <si>
    <t>DESERT VIEW SUNTOWER</t>
  </si>
  <si>
    <t>WELLHEAD POWER OTAY MESA</t>
  </si>
  <si>
    <t>513A</t>
  </si>
  <si>
    <t>Otay Mesa Energy Center Substation 230 kV</t>
  </si>
  <si>
    <t>ARCO SOLAR 1 PROJECT</t>
  </si>
  <si>
    <t>Arco Substation 69kV bus</t>
  </si>
  <si>
    <t>KJ SOLAR ENERGY CENTER</t>
  </si>
  <si>
    <t>Kramer-Ransburg 115kV line</t>
  </si>
  <si>
    <t>FRV PEGASUS SOLAR PROJECT</t>
  </si>
  <si>
    <t>OLD RIVER 2</t>
  </si>
  <si>
    <t>Kern Old River #2 70kV line</t>
  </si>
  <si>
    <t>ACACIA</t>
  </si>
  <si>
    <t>Elk Hills Taft 70kV line</t>
  </si>
  <si>
    <t>BLACKWELL SOLAR 1</t>
  </si>
  <si>
    <t>Blackwell-Carneras 70kV line</t>
  </si>
  <si>
    <t>TEHACHAPI SOLAR</t>
  </si>
  <si>
    <t>522C</t>
  </si>
  <si>
    <t>Kern River-Cummings 66kV line</t>
  </si>
  <si>
    <t>KINGSOLAR (FKA QUAY VALLEY 20MW SOLAR PV)</t>
  </si>
  <si>
    <t>Arco Substation 70kV bus</t>
  </si>
  <si>
    <t>SANBORN SOLAR</t>
  </si>
  <si>
    <t>523A</t>
  </si>
  <si>
    <t>Goldtown-Corum 66kV line</t>
  </si>
  <si>
    <t>LUCERNE SOLAR ENERGY CENTER</t>
  </si>
  <si>
    <t>Eldorado-Pisgah #2 230kV line</t>
  </si>
  <si>
    <t>WAGON WHEEL MT. SOLAR 1</t>
  </si>
  <si>
    <t>Arco Caneras 70kV line</t>
  </si>
  <si>
    <t>INYOKERN POWER PLANT</t>
  </si>
  <si>
    <t>Control-Haiwee-Inyokern #2 115kV line</t>
  </si>
  <si>
    <t>PREMIER POWER RUSSELL SOLAR</t>
  </si>
  <si>
    <t>Birds Landing Substation 230kV bus</t>
  </si>
  <si>
    <t>WELLHEAD RENEWABLES FRESNO</t>
  </si>
  <si>
    <t>529A</t>
  </si>
  <si>
    <t>ANGIOLA WATER DISTRICT SOLAR PROJECT</t>
  </si>
  <si>
    <t xml:space="preserve">Alpaugh 115kV substation </t>
  </si>
  <si>
    <t>WHITE RANCH DISTRICT SOLAR PROJECT</t>
  </si>
  <si>
    <t>Corcoran Smyrna 115 kV line</t>
  </si>
  <si>
    <t>CANAL POWER PLANT</t>
  </si>
  <si>
    <t>531B</t>
  </si>
  <si>
    <t>Neenach Substation 69kV</t>
  </si>
  <si>
    <t>BUTTONWOOD SOLAR</t>
  </si>
  <si>
    <t>Semitropic Midway #2 115kV line</t>
  </si>
  <si>
    <t>PANOCHE VALLEY SOLAR FARM</t>
  </si>
  <si>
    <t>Moss Landing-Panoche #2 230kV line</t>
  </si>
  <si>
    <t>FRV ALDEBARAN SOLAR</t>
  </si>
  <si>
    <t>Mercy Springs 70kV Line</t>
  </si>
  <si>
    <t>CLEARVISTA ENERGY</t>
  </si>
  <si>
    <t>537A</t>
  </si>
  <si>
    <t>Highwind Substation 220kV bus</t>
  </si>
  <si>
    <t>HUDSON SOLAR</t>
  </si>
  <si>
    <t>Oro Loma-Mendota 69kV line</t>
  </si>
  <si>
    <t>BLUE DIAMOND SOLAR</t>
  </si>
  <si>
    <t>Little Rock-Piute 69kV line</t>
  </si>
  <si>
    <t>BRANNON SOLAR</t>
  </si>
  <si>
    <t xml:space="preserve">Panoche-Oro Loma 115kV Line </t>
  </si>
  <si>
    <t>SUNSHINE TWO</t>
  </si>
  <si>
    <t>541A</t>
  </si>
  <si>
    <t>Antelope-Neenach 66kV</t>
  </si>
  <si>
    <t>SUNSHINE FOUR</t>
  </si>
  <si>
    <t>541B</t>
  </si>
  <si>
    <t>EXCELSIOR SOLAR</t>
  </si>
  <si>
    <t>Schindler Sub 115kV bus</t>
  </si>
  <si>
    <t>SCHINDLER SOUTH SOLAR</t>
  </si>
  <si>
    <t>Schindler Sub 70kV bus</t>
  </si>
  <si>
    <t>FRV CYGNUS SOLAR</t>
  </si>
  <si>
    <t>Lamont Substation 115kV bus</t>
  </si>
  <si>
    <t>FRV CENTAURI SOLAR</t>
  </si>
  <si>
    <t>Wheeler Ridge-Lakeview 70kV</t>
  </si>
  <si>
    <t>GAUGAMELA</t>
  </si>
  <si>
    <t>Redman-Piute 66kV Tap</t>
  </si>
  <si>
    <t>WATERLOO</t>
  </si>
  <si>
    <t>Loop Redman-Lancaster 66kV</t>
  </si>
  <si>
    <t>FRV ORION SOLAR</t>
  </si>
  <si>
    <t>Mercy Springs Oro Loma 70kV line</t>
  </si>
  <si>
    <t>CAL SP V</t>
  </si>
  <si>
    <t>Merced #1 70 kV</t>
  </si>
  <si>
    <t>FRV RIGEL SOLAR</t>
  </si>
  <si>
    <t>Wheeler Ridge Sub 70kV bus</t>
  </si>
  <si>
    <t xml:space="preserve">ORD MOUNTAIN </t>
  </si>
  <si>
    <t>Calcite Substation 220kV</t>
  </si>
  <si>
    <t>PANOCHE VALLEY SOLAR FARM EXPANSION</t>
  </si>
  <si>
    <t xml:space="preserve">Moss Landing-Panoche #2 &amp; Coburn-Panoche #2 230 kV </t>
  </si>
  <si>
    <t>TIMBER HILLS WIND (FKA HILLCREST WIND POWER 1)</t>
  </si>
  <si>
    <t>Pit River 1-Cottonwood 230kV</t>
  </si>
  <si>
    <t>JEWEL VALLEY PROJECT (FKA JORDAN WIND POWER)</t>
  </si>
  <si>
    <t>Boulevard Substation 138kV</t>
  </si>
  <si>
    <t>MAYACMAS WIND POWER</t>
  </si>
  <si>
    <t>Eagle Rock Substation 115 kV</t>
  </si>
  <si>
    <t>FRV LEO SOLAR</t>
  </si>
  <si>
    <t>Los Banos-Dos Amigos 230kV</t>
  </si>
  <si>
    <t>MOUNT SIGNAL SOLAR FARM</t>
  </si>
  <si>
    <t>Imperial Valley Substation 230kV</t>
  </si>
  <si>
    <t>BARSTOW SOLAR II</t>
  </si>
  <si>
    <t>PV-11 EXPANSION</t>
  </si>
  <si>
    <t>PV-03 EXPANSION</t>
  </si>
  <si>
    <t>QUAIL BRUSH POWER PROJECT (FKA SAN DIEGO COMMUNITY POWER PROJECT 2)</t>
  </si>
  <si>
    <t>Mission-Carlton Hills 138kV Line</t>
  </si>
  <si>
    <t>SANBORN II SOLAR</t>
  </si>
  <si>
    <t>Rosamond-Corum 66kV</t>
  </si>
  <si>
    <t>EAGLE MOUNTAIN PUMP STORAGE #2</t>
  </si>
  <si>
    <t>SUTTER ENERGY CENTER 2</t>
  </si>
  <si>
    <t>Table Mountain-Tesla 500kV</t>
  </si>
  <si>
    <t>PARADISE PEAK WIND POWER PROJECT</t>
  </si>
  <si>
    <t>SHASTA/TRINITY</t>
  </si>
  <si>
    <t>Trinity-Cottonwood 115 kV Line</t>
  </si>
  <si>
    <t>FRV EAFB SOLAR</t>
  </si>
  <si>
    <t>FRV DIAMOND VALLEY SOLAR</t>
  </si>
  <si>
    <t>Valley Substation 500 kV bus</t>
  </si>
  <si>
    <t>SUNSHINE THREE EXPANSION</t>
  </si>
  <si>
    <t>Antelope-Cal Cement 66kV</t>
  </si>
  <si>
    <t>POTRERO HILLS ENERGY</t>
  </si>
  <si>
    <t xml:space="preserve">Brighton-Davis 115 kV Line </t>
  </si>
  <si>
    <t>SOLAR STAR XI</t>
  </si>
  <si>
    <t>Cottonwood-Savage 115kV line</t>
  </si>
  <si>
    <t>MADERA SOLAR PV I (FKA WHEELER RIDGE SOLAR PV1)</t>
  </si>
  <si>
    <t>Borden Sub 230kV bus</t>
  </si>
  <si>
    <t>BLYTHE SOLAR PV I</t>
  </si>
  <si>
    <t>Blythe-Eagle Mountain 161kV line</t>
  </si>
  <si>
    <t>CPA MARICOPA SOLAR</t>
  </si>
  <si>
    <t>Midway - Vincent #1 &amp; #2 500kV</t>
  </si>
  <si>
    <t>MANZANITA WIND</t>
  </si>
  <si>
    <t>ANTELOPE VALLEY RENEWABLE ENERGY FARM - SOLAR</t>
  </si>
  <si>
    <t>Antelope Sub 220kV Bus</t>
  </si>
  <si>
    <t>ANTELOPE VALLEY RENEWABLE ENERGY FARM - WIND</t>
  </si>
  <si>
    <t>CPN WILD HORSE GEOTHERMAL</t>
  </si>
  <si>
    <t>Geysers #17-Fulton 230kV</t>
  </si>
  <si>
    <t>SAN JOAQUIN 1 &amp; 2</t>
  </si>
  <si>
    <t xml:space="preserve">Gates Substation </t>
  </si>
  <si>
    <t>NRG RED BLUFF SOLAR 1 (FKA NRG BLYTHE SOLAR 2)</t>
  </si>
  <si>
    <t>NRG SOLAR VICTOR 1</t>
  </si>
  <si>
    <t>Victor Substation 115kV</t>
  </si>
  <si>
    <t>BORREGO SPRINGS SOLAR SOUTH</t>
  </si>
  <si>
    <t>Borrego Substation 60kV</t>
  </si>
  <si>
    <t>KINGSOLAR II</t>
  </si>
  <si>
    <t>Midway-Gates &amp; Arco-Gates 230kV lines</t>
  </si>
  <si>
    <t>FORT MOJAVE SOLAR</t>
  </si>
  <si>
    <t>MOJAVE</t>
  </si>
  <si>
    <t>Mohave Generating Station 500kV bus</t>
  </si>
  <si>
    <t>BIO VERDE PV - HOOGENDM</t>
  </si>
  <si>
    <t>Merced Substation 70 kV</t>
  </si>
  <si>
    <t>BIO VERDE PV - KETTLEMAN 1</t>
  </si>
  <si>
    <t>Henrietta - Tulare 70kV line</t>
  </si>
  <si>
    <t>BIO VERDE PV - KETTLEMAN 3</t>
  </si>
  <si>
    <t>Henrietta Tulare 70kV line</t>
  </si>
  <si>
    <t>BIO VERDE PV - VLOT</t>
  </si>
  <si>
    <t>Merced #1 70 kV line (El Nido Bonita segment)</t>
  </si>
  <si>
    <t>BIO VERDE PV - KETTLEMAN 2</t>
  </si>
  <si>
    <t>BIO VERDE PV - SAN JOAQUIN</t>
  </si>
  <si>
    <t>Corral Substation 70 kV</t>
  </si>
  <si>
    <t>BIO VERDE PV - VANDER WOUDE</t>
  </si>
  <si>
    <t>ROSINA BIO VERDE</t>
  </si>
  <si>
    <t>Tulare Henrietta 70kV line</t>
  </si>
  <si>
    <t>MOJAVALON I</t>
  </si>
  <si>
    <t>IMPERIAL VALLEY GENERATION PROJECT</t>
  </si>
  <si>
    <t>EL DORADO VALLEY GENERATION</t>
  </si>
  <si>
    <t>SUN HARVESTER SOLAR PROJECT</t>
  </si>
  <si>
    <t>Stroud SW STA-Schindler 70kV</t>
  </si>
  <si>
    <t>FAIRFAX SOLAR PROJECT</t>
  </si>
  <si>
    <t>Oro Loma-El Nido 115kV</t>
  </si>
  <si>
    <t>THREE ROCKS SOLAR</t>
  </si>
  <si>
    <t>Panoche-Schindler #2 115kV Line</t>
  </si>
  <si>
    <t>PLACER SOLAR</t>
  </si>
  <si>
    <t>Helm 70kV bus</t>
  </si>
  <si>
    <t>SAND CANYON OF TEHACHAPI</t>
  </si>
  <si>
    <t>613A</t>
  </si>
  <si>
    <t>Cal Cement - Monolith - Windland - Arwind 66 kV line</t>
  </si>
  <si>
    <t>EL PECO SOLAR FARM</t>
  </si>
  <si>
    <t>Merced-Madera 70kV</t>
  </si>
  <si>
    <t>FRV MOJAVE SOLAR</t>
  </si>
  <si>
    <t>614A</t>
  </si>
  <si>
    <t xml:space="preserve">Goldtown-Lancaster 66kV </t>
  </si>
  <si>
    <t>SUN STREAM</t>
  </si>
  <si>
    <t>Zondwind Sub 66kV Bus</t>
  </si>
  <si>
    <t>SUNLITE STATION</t>
  </si>
  <si>
    <t>Eagle Mountain-Blythe 161kV</t>
  </si>
  <si>
    <t>CROCKER SOLAR POWER - UNIT ONE</t>
  </si>
  <si>
    <t>Tesla-Tracy 115kV</t>
  </si>
  <si>
    <t>LA-SOLAR-20</t>
  </si>
  <si>
    <t>617A</t>
  </si>
  <si>
    <t xml:space="preserve">Piute-Redmond 66kV </t>
  </si>
  <si>
    <t>US SOLAR DESERT CENTER PV 1</t>
  </si>
  <si>
    <t>617AA</t>
  </si>
  <si>
    <t>Eagle Mountain-Blythe SCE 161 kV</t>
  </si>
  <si>
    <t>GREAT VALLEY SOLAR</t>
  </si>
  <si>
    <t>617B</t>
  </si>
  <si>
    <t>Corcoran-Smyrna 115kV</t>
  </si>
  <si>
    <t>OASIS SOLAR ENERGY</t>
  </si>
  <si>
    <t>617C</t>
  </si>
  <si>
    <t>MONO</t>
  </si>
  <si>
    <t>Control-Silverpeak 55 kV</t>
  </si>
  <si>
    <t>SKUNK HOLLOW SPGS1</t>
  </si>
  <si>
    <t>Coalinga-Mendota Road 69kV</t>
  </si>
  <si>
    <t>FIVE POINTS SOLAR</t>
  </si>
  <si>
    <t>618A</t>
  </si>
  <si>
    <t>Helms-Schindler 70kV</t>
  </si>
  <si>
    <t>JEFFERSON SOLAR</t>
  </si>
  <si>
    <t>618B</t>
  </si>
  <si>
    <t>Kerman-San Joaquin 70kv</t>
  </si>
  <si>
    <t>EAST LANCASTER POWER PLANT</t>
  </si>
  <si>
    <t>Piute-Lancaster 66kV</t>
  </si>
  <si>
    <t>MARICOPA EAST SOLAR PV (FKA LAKEVIEW SOLAR ONE)</t>
  </si>
  <si>
    <t>620A</t>
  </si>
  <si>
    <t>Lakeview Sub 70kV bus</t>
  </si>
  <si>
    <t>OCOTILLO SOL PROJECT</t>
  </si>
  <si>
    <t>Imperial Valley Sub 12kV Bus</t>
  </si>
  <si>
    <t>PV ROSINA 1 SG</t>
  </si>
  <si>
    <t>Temblor-King Ellis 70kV</t>
  </si>
  <si>
    <t>ROSAMOND SOLAR FACILITY</t>
  </si>
  <si>
    <t>Cal Cement-Antelope 66kV</t>
  </si>
  <si>
    <t>ROUGH ACRES SOLAR</t>
  </si>
  <si>
    <t>623A</t>
  </si>
  <si>
    <t>Boulevard Sub 138 kV Bus</t>
  </si>
  <si>
    <t>SUN SEEKER SOLAR ENERGY CENTER</t>
  </si>
  <si>
    <t>Maricopa Substation 70 kV bus</t>
  </si>
  <si>
    <t>STRATFORD SOLAR FARM</t>
  </si>
  <si>
    <t>Henrietta-Guernsey 70kV</t>
  </si>
  <si>
    <t>FRV MOJAVE SOLAR 2</t>
  </si>
  <si>
    <t>Neenach-Antelope 66kV</t>
  </si>
  <si>
    <t>SALADO SOLAR</t>
  </si>
  <si>
    <t>Salado-Miller 115kV line</t>
  </si>
  <si>
    <t>PURDY AVE PV</t>
  </si>
  <si>
    <t>Goldtown Substation 66kV</t>
  </si>
  <si>
    <t>KAMM</t>
  </si>
  <si>
    <t>Strout SW Station 70kV</t>
  </si>
  <si>
    <t>WORLD SUN PV PROJECT</t>
  </si>
  <si>
    <t>632A</t>
  </si>
  <si>
    <t>Salado-Miller 115 kV</t>
  </si>
  <si>
    <t>SAN JOAQUIN 2A</t>
  </si>
  <si>
    <t>632C</t>
  </si>
  <si>
    <t>GRANGEVILLE</t>
  </si>
  <si>
    <t>Camden Junction-Lemoore Tap 70kV</t>
  </si>
  <si>
    <t>CAL SP XII</t>
  </si>
  <si>
    <t>Oro Loma-Canal 70kV</t>
  </si>
  <si>
    <t>JAYNE EAST</t>
  </si>
  <si>
    <t>Coalinga 1-Gates 70kV</t>
  </si>
  <si>
    <t>SEPV-15</t>
  </si>
  <si>
    <t>638A</t>
  </si>
  <si>
    <t>Coalinga CoGen 70 kV Tap &amp; Tornado Dist</t>
  </si>
  <si>
    <t>LANCASTER SOLAR FARM</t>
  </si>
  <si>
    <t>Redman-Piute 66kV</t>
  </si>
  <si>
    <t>BFO PV-06</t>
  </si>
  <si>
    <t>Rosamond 66kV - Tap 52</t>
  </si>
  <si>
    <t>GRAHAM SOLAR FARM I</t>
  </si>
  <si>
    <t>640A</t>
  </si>
  <si>
    <t>Schindler Sub 115 kV Bus</t>
  </si>
  <si>
    <t>PDD WHR SOLAR FARM I</t>
  </si>
  <si>
    <t>640B</t>
  </si>
  <si>
    <t>Oro Loma   115kV</t>
  </si>
  <si>
    <t>REPOWERED MCKITTRICK COGEN PLANT</t>
  </si>
  <si>
    <t>Midsun-Midway 115 kV</t>
  </si>
  <si>
    <t>THUNDERHILL SOLAR POWER</t>
  </si>
  <si>
    <t>Elk Creek 60kV Tap</t>
  </si>
  <si>
    <t>PACHECO PASS WIND ENERGY CENTER</t>
  </si>
  <si>
    <t>Los Banos-San Luis PGP #1 230 kV</t>
  </si>
  <si>
    <t>ARCO SOLAR STATION</t>
  </si>
  <si>
    <t>643A</t>
  </si>
  <si>
    <t>Arco Sub 230 kV Bus</t>
  </si>
  <si>
    <t>BLUE SKY WIND ENERGY CENTER</t>
  </si>
  <si>
    <t>643AA</t>
  </si>
  <si>
    <t>Antelope Sub 230kV Bus</t>
  </si>
  <si>
    <t>BRIGHTSOURCE AV PROJECT</t>
  </si>
  <si>
    <t>643AB</t>
  </si>
  <si>
    <t>Whirlwind Substation 230kV Bus</t>
  </si>
  <si>
    <t>PALO VERDE MESA (FKA BRIGHTSOURCE MIDPOINT SOLAR)</t>
  </si>
  <si>
    <t>643AC</t>
  </si>
  <si>
    <t>Colorado River Sub 220 kV Bus</t>
  </si>
  <si>
    <t>COSO 2 SWAP (COSO FINANCE PARTNERS)</t>
  </si>
  <si>
    <t>643AD</t>
  </si>
  <si>
    <t>Kramer Sub 220kV Bus</t>
  </si>
  <si>
    <t>GILA SOLAR</t>
  </si>
  <si>
    <t>643AF</t>
  </si>
  <si>
    <t>Colorado River Sub 220kV Bus</t>
  </si>
  <si>
    <t>HAY RANCH SOLAR ENERGY PARK</t>
  </si>
  <si>
    <t>643AG</t>
  </si>
  <si>
    <t xml:space="preserve">Control-Inyokern 115 kV </t>
  </si>
  <si>
    <t>LOMA VERDE SOLAR ENERGY PARK</t>
  </si>
  <si>
    <t>643AH</t>
  </si>
  <si>
    <t>Red Bluff Sub 230 kV Bus</t>
  </si>
  <si>
    <t>NEVADA 300</t>
  </si>
  <si>
    <t>643AI</t>
  </si>
  <si>
    <t>Eldorado Sub 220 kV Bus</t>
  </si>
  <si>
    <t>TERRA GEN DIXIE VALLEY EXPANSION</t>
  </si>
  <si>
    <t>643AK</t>
  </si>
  <si>
    <t>Control Sub 115 kV Bus</t>
  </si>
  <si>
    <t>WILDCAT QUARTSZITE</t>
  </si>
  <si>
    <t>643AL</t>
  </si>
  <si>
    <t xml:space="preserve">Palo Verde-Devers #1 500kV </t>
  </si>
  <si>
    <t>JORDAN II RENEWABLE POWER PROJECT (20/66MW)</t>
  </si>
  <si>
    <t>643AN</t>
  </si>
  <si>
    <t>Boulevard Sub 138kV Bus</t>
  </si>
  <si>
    <t>MOUNT SIGNAL SOLAR FARM II</t>
  </si>
  <si>
    <t>643AO</t>
  </si>
  <si>
    <t>Imperial Valley 230 kV Switchyard</t>
  </si>
  <si>
    <t>OCOTILLO EXPRESS PHASE II</t>
  </si>
  <si>
    <t>643AP</t>
  </si>
  <si>
    <t xml:space="preserve">Sunrise Powerlink 500 kV </t>
  </si>
  <si>
    <t>PALMAS (FKA HYDER SOLAR)</t>
  </si>
  <si>
    <t>643AQ</t>
  </si>
  <si>
    <t>Hassayampa-North Gila 500kV line</t>
  </si>
  <si>
    <t>TGP NNP</t>
  </si>
  <si>
    <t>643AR</t>
  </si>
  <si>
    <t>CHURCHILL/PERSHING</t>
  </si>
  <si>
    <t>AIRPORT SOLAR PV 1</t>
  </si>
  <si>
    <t>643AS</t>
  </si>
  <si>
    <t>COPPER MOUNTAIN SOLAR III (BLACK HILLS)</t>
  </si>
  <si>
    <t>643AT</t>
  </si>
  <si>
    <t>Mead-Eldorado 230kV</t>
  </si>
  <si>
    <t>AUBANEL I WIND PROJECT</t>
  </si>
  <si>
    <t>643B</t>
  </si>
  <si>
    <t>Imperial Valley Sub 230 kV Bus</t>
  </si>
  <si>
    <t>AUBANEL II WIND PROJECT</t>
  </si>
  <si>
    <t>643C</t>
  </si>
  <si>
    <t>ECO Sub 230 kV Bus</t>
  </si>
  <si>
    <t>ANGIOLA VALLEY SOLAR RANCH</t>
  </si>
  <si>
    <t>643D</t>
  </si>
  <si>
    <t>Angiola Sub 70 kV Bus</t>
  </si>
  <si>
    <t>LAGUNA SOLAR FARM</t>
  </si>
  <si>
    <t>643E</t>
  </si>
  <si>
    <t>PLACER SOLAR PV I</t>
  </si>
  <si>
    <t>643F</t>
  </si>
  <si>
    <t>Rio Oso-Lockford 230 kV</t>
  </si>
  <si>
    <t>VALLEY OAK SOLAR</t>
  </si>
  <si>
    <t>643H</t>
  </si>
  <si>
    <t>Gates-Gregg 230 kV</t>
  </si>
  <si>
    <t>WESTLANDS SOLAR PV I</t>
  </si>
  <si>
    <t>643I</t>
  </si>
  <si>
    <t>Mendota-Dairyland 115 kV</t>
  </si>
  <si>
    <t>WRE - COALINGA (49/120MW)</t>
  </si>
  <si>
    <t>643J</t>
  </si>
  <si>
    <t>Coalinga #2-Schindler 70 kV</t>
  </si>
  <si>
    <t>WRE - MENDOTA</t>
  </si>
  <si>
    <t>643K</t>
  </si>
  <si>
    <t>Mendota-San Joaquin-Helm 70 kV</t>
  </si>
  <si>
    <t>WRE - PANOCHE</t>
  </si>
  <si>
    <t>643L</t>
  </si>
  <si>
    <t>Panoche-Schindler #1 &amp; #2 115 kV</t>
  </si>
  <si>
    <t>WRE - SCHINDLER</t>
  </si>
  <si>
    <t>643M</t>
  </si>
  <si>
    <t>WRE - STROUD</t>
  </si>
  <si>
    <t>643N</t>
  </si>
  <si>
    <t>Helm-Stroud Sw Sta 70 kV</t>
  </si>
  <si>
    <t>YOLO SOLAR PV I</t>
  </si>
  <si>
    <t>643O</t>
  </si>
  <si>
    <t>Brighton-Davis 115 kV</t>
  </si>
  <si>
    <t>RRG SOLAR</t>
  </si>
  <si>
    <t>643P</t>
  </si>
  <si>
    <t>KERN/LOS ANGELES</t>
  </si>
  <si>
    <t>Whirlwind Sub 500 kV Bus</t>
  </si>
  <si>
    <t>VOYAGER SOLAR ENERGY</t>
  </si>
  <si>
    <t>643Q</t>
  </si>
  <si>
    <t>Windhub Sub 220 kV Bus</t>
  </si>
  <si>
    <t>WRE - VESTAL (49/480MW)</t>
  </si>
  <si>
    <t>643S</t>
  </si>
  <si>
    <t>Vestal Sub 230 kV Bus</t>
  </si>
  <si>
    <t>RE AUSTIN</t>
  </si>
  <si>
    <t>643U</t>
  </si>
  <si>
    <t>SILVER LEAF SOLAR</t>
  </si>
  <si>
    <t>643V</t>
  </si>
  <si>
    <t>SOLCEN SOLAR PROJECT</t>
  </si>
  <si>
    <t>643Y</t>
  </si>
  <si>
    <t xml:space="preserve">Henrietta-Leprino Food 115 kV </t>
  </si>
  <si>
    <t>ALTA 14</t>
  </si>
  <si>
    <t>643Z</t>
  </si>
  <si>
    <t xml:space="preserve">Whirlwind - Windhub 500 kV </t>
  </si>
  <si>
    <t>MONTEREY SOLAR FARM (FKA BFO PV -09)</t>
  </si>
  <si>
    <t>Jolon 60 kV sub</t>
  </si>
  <si>
    <t>SIRIUS SOLAR</t>
  </si>
  <si>
    <t>645A</t>
  </si>
  <si>
    <t>Weedpatch-Wheeler Ridge 70kV</t>
  </si>
  <si>
    <t>BRJ</t>
  </si>
  <si>
    <t>Chaney #1 115kV Tap</t>
  </si>
  <si>
    <t>ENRICO MATSON 2</t>
  </si>
  <si>
    <t>Panoche - Oro Loma 115 KV</t>
  </si>
  <si>
    <t>ORO LOMA 4 ( FKA ENRICO MATSON 4)</t>
  </si>
  <si>
    <t>Panoche-Oro Loma 115kV Tap</t>
  </si>
  <si>
    <t>DES</t>
  </si>
  <si>
    <t>Helm 70kV</t>
  </si>
  <si>
    <t>PEABODY JAC</t>
  </si>
  <si>
    <t>649A</t>
  </si>
  <si>
    <t>Dixon-Vaca #2 60kV</t>
  </si>
  <si>
    <t>GRAHAM - WESTLANDS PROJECT</t>
  </si>
  <si>
    <t>Westlands 138 kV Tap</t>
  </si>
  <si>
    <t>SIERRA SOLAR GREENWORKS</t>
  </si>
  <si>
    <t>650A</t>
  </si>
  <si>
    <t>Lancaster-Purify-Redman 66 kV</t>
  </si>
  <si>
    <t>ORION</t>
  </si>
  <si>
    <t>650AC</t>
  </si>
  <si>
    <t>Henrietta-Tulare Lake 70kV line</t>
  </si>
  <si>
    <t>GYPSUM</t>
  </si>
  <si>
    <t>650B</t>
  </si>
  <si>
    <t>Line to be constructed 1 mile south &amp; tie into SCE 69kV</t>
  </si>
  <si>
    <t>INDECK YUBA ENERGY CENTER</t>
  </si>
  <si>
    <t>YUBA</t>
  </si>
  <si>
    <t>Nicolaus-Marysville 60kV</t>
  </si>
  <si>
    <t>SOLARPACK PROMO III</t>
  </si>
  <si>
    <t>Woodward-Sanger 115kV</t>
  </si>
  <si>
    <t>SOUTH DOME SOLAR</t>
  </si>
  <si>
    <t>Arco  70 kV</t>
  </si>
  <si>
    <t>LAS LOMAS SOLAR</t>
  </si>
  <si>
    <t>653A</t>
  </si>
  <si>
    <t>Arco Sub 70 kV Bus</t>
  </si>
  <si>
    <t>RE TEHACHAPI SOLAR 2</t>
  </si>
  <si>
    <t>653BA</t>
  </si>
  <si>
    <t>Kern River-Cummings 66kV</t>
  </si>
  <si>
    <t>BFO PV-18</t>
  </si>
  <si>
    <t>653C</t>
  </si>
  <si>
    <t>Taft-Cuyama#1 70kV</t>
  </si>
  <si>
    <t>ANNEDALE SOLAR PROJECT</t>
  </si>
  <si>
    <t>653D</t>
  </si>
  <si>
    <t>Panoche-Mendota 115kV</t>
  </si>
  <si>
    <t>ROSE SOLAR PROJECT</t>
  </si>
  <si>
    <t>653E</t>
  </si>
  <si>
    <t>Helm Sub 70 kV Bus</t>
  </si>
  <si>
    <t>SUNGEN I 20MW SOLAR PV PLANT</t>
  </si>
  <si>
    <t>653EB</t>
  </si>
  <si>
    <t>Midway 230 KV bus via Midway-La Paloma 230kV #1</t>
  </si>
  <si>
    <t>ORION KERN COUNTY SOLAR I</t>
  </si>
  <si>
    <t>653EC</t>
  </si>
  <si>
    <t>KINGS/KERN</t>
  </si>
  <si>
    <t>LANEAST SOLAR FARM (FKA EASTLAND SOLAR FARM)</t>
  </si>
  <si>
    <t>653ED</t>
  </si>
  <si>
    <t>SAND CANYON CREEK</t>
  </si>
  <si>
    <t>653EF</t>
  </si>
  <si>
    <t>Cal Cement-Monolith-Windland 66 kV</t>
  </si>
  <si>
    <t>PIUTE #2</t>
  </si>
  <si>
    <t>653FA</t>
  </si>
  <si>
    <t>Lancaster-Little Rock-Piute 66kV</t>
  </si>
  <si>
    <t>PIUTE</t>
  </si>
  <si>
    <t>653FB</t>
  </si>
  <si>
    <t>IFS</t>
  </si>
  <si>
    <t>653G</t>
  </si>
  <si>
    <t>Mendota - San Joaquin - Helm 70 KV line</t>
  </si>
  <si>
    <t>Westpark-Magunden 115 kV</t>
  </si>
  <si>
    <t>ELK HILLS</t>
  </si>
  <si>
    <t>Taft-Elk Hills 70 kV</t>
  </si>
  <si>
    <t>MERIDIAN &amp; MUNJAR SOLAR PROJECT</t>
  </si>
  <si>
    <t>Glenn #3 60 kV</t>
  </si>
  <si>
    <t>SIERRA VIEW SOLAR IV</t>
  </si>
  <si>
    <t>657A</t>
  </si>
  <si>
    <t>SIERRA VIEW SOLAR V</t>
  </si>
  <si>
    <t>657B</t>
  </si>
  <si>
    <t>Goldtown-Corum 66 kV</t>
  </si>
  <si>
    <t>DESERT VISTA GREENWORKS B</t>
  </si>
  <si>
    <t>Lancaster-Redman-Purify 66KV</t>
  </si>
  <si>
    <t>DESERT SUN RANCH</t>
  </si>
  <si>
    <t>Piute Sub 66 kV Bus</t>
  </si>
  <si>
    <t>GALE AVENUE SOLAR</t>
  </si>
  <si>
    <t>Coalinga #1-Tornado 70kV line; pole number 4/3</t>
  </si>
  <si>
    <t xml:space="preserve">COLUMBIA SOLAR ENERGY </t>
  </si>
  <si>
    <t>Pittsburg - Kirker - Columbia Steel 115 KV line</t>
  </si>
  <si>
    <t>ACORN GREENWORKS</t>
  </si>
  <si>
    <t>ADAME 1</t>
  </si>
  <si>
    <t>Mendota 115 kV</t>
  </si>
  <si>
    <t>ALTA 15</t>
  </si>
  <si>
    <t>Highwind Substation 230kV Bus</t>
  </si>
  <si>
    <t>APOLLO SOLAR</t>
  </si>
  <si>
    <t>Whirlwind Substation 66kV</t>
  </si>
  <si>
    <t>ARLINGTON VALLEY SOLAR ENERGY II</t>
  </si>
  <si>
    <t>Hassayampa - N. Gila 500 kV line</t>
  </si>
  <si>
    <t>AS LH PV 20MW</t>
  </si>
  <si>
    <t>Arco - Polonios Pass 70kV</t>
  </si>
  <si>
    <t>BELLOTA SOLAR FARM</t>
  </si>
  <si>
    <t>Bellota - Tesla 230 kV Tap</t>
  </si>
  <si>
    <t>BIG HORN 30MW PV PROJECT</t>
  </si>
  <si>
    <t>Borrego Substation 69kV Bus</t>
  </si>
  <si>
    <t>BLACK ROCK 1,2,3,4, &amp; 5,6</t>
  </si>
  <si>
    <t>Imperial Valley Sub</t>
  </si>
  <si>
    <t>KERN SOLAR RANCH (FKA CALIFORNIA SOLAR RANCH)</t>
  </si>
  <si>
    <t>Diablo Canyon - Midway #3 500 KV Line</t>
  </si>
  <si>
    <t>CALAVERAS WIND PROJECT (100/383MW)</t>
  </si>
  <si>
    <t>SCE Highwind Substation 230kV</t>
  </si>
  <si>
    <t>CALRENEW-1 EXPANSION</t>
  </si>
  <si>
    <t>Mendota Biomass Tap line 70 KV</t>
  </si>
  <si>
    <t>CAMDEN 1</t>
  </si>
  <si>
    <t>Camden Substation 70kV Bus</t>
  </si>
  <si>
    <t>CAMDEN 2</t>
  </si>
  <si>
    <t xml:space="preserve">Caruthers - Kingsburg 70kV </t>
  </si>
  <si>
    <t>CENTINELA SOLAR ENERGY  EXPANSION II - 45 MW EXPANSION</t>
  </si>
  <si>
    <t>Imperial Valley 230 kV bus</t>
  </si>
  <si>
    <t>COLORADO RIVER 48 MW</t>
  </si>
  <si>
    <t>COSTA</t>
  </si>
  <si>
    <t>Henrietta - Lemoore 70 kV</t>
  </si>
  <si>
    <t>COWBOY MESA WIND</t>
  </si>
  <si>
    <t>NM</t>
  </si>
  <si>
    <t>Four Corners Sub 345kV Bus</t>
  </si>
  <si>
    <t>CPV NORTH CITY</t>
  </si>
  <si>
    <t>Approx 4 mi south of the Penasquitos sub along the East side of the Penasquitos-Old Town 230kV line</t>
  </si>
  <si>
    <t>CREED ENERGY CENTER</t>
  </si>
  <si>
    <t>Lambie Switching Station 230 KV</t>
  </si>
  <si>
    <t>DEADHORSE WELLS GEOTHERMAL PROJECT</t>
  </si>
  <si>
    <t>Control Substation 115kV Bus</t>
  </si>
  <si>
    <t>DEL SUR SOLAR</t>
  </si>
  <si>
    <t>Del Sur Substation 66kV Bus</t>
  </si>
  <si>
    <t>DESERT BELL SOLAR</t>
  </si>
  <si>
    <t>Keim Substation, 500kV, 7.1 miles northeast of Colorado River Station</t>
  </si>
  <si>
    <t>DIXIE-COMSTOCK GEOTHERMAL PROJECT</t>
  </si>
  <si>
    <t>Control Sub 115kV Bus</t>
  </si>
  <si>
    <t>DUNNIGAN</t>
  </si>
  <si>
    <t>Cortina - Vaca 230; Delevan - Vaca #1 230 KV, and Delevan - Vaca #2 230 KV</t>
  </si>
  <si>
    <t>EAGLE MOUNTAIN PUMP STORAGE #3</t>
  </si>
  <si>
    <t>EDWARDS CREEK GEOTHERMAL PROJECT</t>
  </si>
  <si>
    <t>EE BORREGO II</t>
  </si>
  <si>
    <t>Borrego Substation 69kV bus</t>
  </si>
  <si>
    <t>EE ROSAMOND</t>
  </si>
  <si>
    <t>Rosamond-Del Sur 66kV line</t>
  </si>
  <si>
    <t>EGP SOLAR 1</t>
  </si>
  <si>
    <t>EL SEGUNDO ENERGY CENTER 2 ( FKA EL SEGUNDO ENERGY CENTER-II)</t>
  </si>
  <si>
    <t>El Segundo Substation 230kV Bus</t>
  </si>
  <si>
    <t>ENRICO MATSON III</t>
  </si>
  <si>
    <t>Panoche - Oro Loma 115 KV Tap</t>
  </si>
  <si>
    <t>FORT MOJAVE SOLAR FARMS 2</t>
  </si>
  <si>
    <t>Mojave Generating Station 500 kV bus</t>
  </si>
  <si>
    <t>GIFFEN 1</t>
  </si>
  <si>
    <t>Giffen Substation 70KV</t>
  </si>
  <si>
    <t>GOLDEN HILLS SOLAR FARM</t>
  </si>
  <si>
    <t>Solado sub 115 KV bus</t>
  </si>
  <si>
    <t>GOLDEN HILLS 1 WIND</t>
  </si>
  <si>
    <t>Tesla - Keslo 230 KV</t>
  </si>
  <si>
    <t>GOOSE HAVEN ENERGY CENTER</t>
  </si>
  <si>
    <t>Corcoran-Smyrna 115kV line</t>
  </si>
  <si>
    <t>HARBOR COGENERATION</t>
  </si>
  <si>
    <t xml:space="preserve">Harbor Cogeneration Facility </t>
  </si>
  <si>
    <t>HICKORY SOLAR FARM</t>
  </si>
  <si>
    <t>Imperial Valley 230kV Sub</t>
  </si>
  <si>
    <t>HIDDEN HILLS RANCH</t>
  </si>
  <si>
    <t>Crazy Eye Tap Substation 230kV</t>
  </si>
  <si>
    <t>JACOBS CORNER SOLAR</t>
  </si>
  <si>
    <t xml:space="preserve">Jacob Corner Substation 70KV Bus </t>
  </si>
  <si>
    <t>JUNIPER SOLAR FARM</t>
  </si>
  <si>
    <t>Colorado River Substation 230kV Bus</t>
  </si>
  <si>
    <t>KINGSOLAR I</t>
  </si>
  <si>
    <t>Arco Sub 70 KV Bus</t>
  </si>
  <si>
    <t>KINGSOLAR III</t>
  </si>
  <si>
    <t>LAMBIE ENERGY CENTER</t>
  </si>
  <si>
    <t>LONE TREE WIND</t>
  </si>
  <si>
    <t>Tesla - Westley 230 KV line</t>
  </si>
  <si>
    <t>LOOP RANCH WIND</t>
  </si>
  <si>
    <t>MADISON SOLAR</t>
  </si>
  <si>
    <t>Gates 230 KV Bus</t>
  </si>
  <si>
    <t>MAGNOLIA SOLAR FARM</t>
  </si>
  <si>
    <t>Hammond Sub 115 KV</t>
  </si>
  <si>
    <t>MARICOPA CALIFORNIA SOLAR FARMS I</t>
  </si>
  <si>
    <t>Midway - Wheeler Ridge #1 and #2 230 kV</t>
  </si>
  <si>
    <t>MARICOPA CALIFORNIA SOLAR FARMS II</t>
  </si>
  <si>
    <t>Midway - Wheeler Ridge #1 &amp; #2 230 kV</t>
  </si>
  <si>
    <t xml:space="preserve">MARTELLA SOLAR </t>
  </si>
  <si>
    <t>69 KV   POI is at a designated google coordinates</t>
  </si>
  <si>
    <t>MENDOTA SOLAR I</t>
  </si>
  <si>
    <t>Mendota Sub 115 KV Bus</t>
  </si>
  <si>
    <t>MESA SOLAR</t>
  </si>
  <si>
    <t>MIMOSA SOLAR FARM</t>
  </si>
  <si>
    <t>Kearney Sub 230 KV</t>
  </si>
  <si>
    <t>MOJAVE VIEW SOLAR</t>
  </si>
  <si>
    <t>Windhub Substation 230kV bus</t>
  </si>
  <si>
    <t>MONTEREY WIND</t>
  </si>
  <si>
    <t>Coburn Sub 230 KV</t>
  </si>
  <si>
    <t>MONTEZUMA WETLANDS</t>
  </si>
  <si>
    <t xml:space="preserve">Birds Landing Substation 230 kV </t>
  </si>
  <si>
    <t>MOUNT SIGNAL SOLAR FARM III</t>
  </si>
  <si>
    <t>MULE MOUNTAIN SOLAR PROJECT</t>
  </si>
  <si>
    <t>Colorado River Substation 230kV bus</t>
  </si>
  <si>
    <t>NAS NORTH ISLAND COGENERATION</t>
  </si>
  <si>
    <t>North Island Metering Station 69 kV</t>
  </si>
  <si>
    <t>OTAY MESA ENERGY CENTER UPGRADE</t>
  </si>
  <si>
    <t xml:space="preserve">Otay Mesa Substation </t>
  </si>
  <si>
    <t>SANDY VALLEY PHASE I SEGS (FKA PAHRUMP VALLEY SEGS)</t>
  </si>
  <si>
    <t>Crazy Eyes Tap 230kV</t>
  </si>
  <si>
    <t>PATHFINDER RENEWABLE WIND ENERGY</t>
  </si>
  <si>
    <t>PLATTE</t>
  </si>
  <si>
    <t>WY</t>
  </si>
  <si>
    <t>Eldorado Substation 500kV Bus</t>
  </si>
  <si>
    <t xml:space="preserve">PLAINFIELD SOLAR </t>
  </si>
  <si>
    <t>Line Tap to 69 KV - Plainfield</t>
  </si>
  <si>
    <t>BOLTHOUSE SOLAR (FKA PUMPJACK SOLAR)</t>
  </si>
  <si>
    <t>Morrow Bay - Midway #1 &amp; #2 230 KV</t>
  </si>
  <si>
    <t>RE ALPINE</t>
  </si>
  <si>
    <t>Coalinga - Gates #1 70 KV</t>
  </si>
  <si>
    <t>RE BLUE STAR</t>
  </si>
  <si>
    <t>Smyrna - Semitropic - Midway 115 KV</t>
  </si>
  <si>
    <t>RE CANNON</t>
  </si>
  <si>
    <t>Smyrna - Semitropic - Midway 115 KV line</t>
  </si>
  <si>
    <t>RE COBB</t>
  </si>
  <si>
    <t>Old River - Kern #1 70 KV</t>
  </si>
  <si>
    <t>RE GOLDTOWN</t>
  </si>
  <si>
    <t>Either Goldtown-Corum or Goldtown-Lancaster 66kV line on Holt St.</t>
  </si>
  <si>
    <t>RE JAMESON</t>
  </si>
  <si>
    <t>RE LINCOLN</t>
  </si>
  <si>
    <t>Guernsey - Henrietta  70 KV</t>
  </si>
  <si>
    <t>RE MONTEREY</t>
  </si>
  <si>
    <t>Gates - Coalinga #1 70 KV</t>
  </si>
  <si>
    <t>RE OASIS</t>
  </si>
  <si>
    <t>220kV Red Bluff Substation</t>
  </si>
  <si>
    <t>RE OIL CITY</t>
  </si>
  <si>
    <t>RE PADRE</t>
  </si>
  <si>
    <t>Borrego substation 69kV</t>
  </si>
  <si>
    <t>RE PALMER</t>
  </si>
  <si>
    <t>RE SOLEDAD</t>
  </si>
  <si>
    <t>Goldtown-Corum or Goldtown-Lancaster 66kV line</t>
  </si>
  <si>
    <t>RE TRACTOR</t>
  </si>
  <si>
    <t>RE WILDWOOD</t>
  </si>
  <si>
    <t>Smyrna - Semitropic - Midway #1 115 KV</t>
  </si>
  <si>
    <t>RE WILLOW SPRINGS</t>
  </si>
  <si>
    <t>Cal Cement-Antelope 66kV line</t>
  </si>
  <si>
    <t>SAGE SOLAR FARM</t>
  </si>
  <si>
    <t>Contra Costa-Delta SW Yard 230kV</t>
  </si>
  <si>
    <t>SAN JOAQUIN 2B</t>
  </si>
  <si>
    <t>Stroud SW Sta   70 KV</t>
  </si>
  <si>
    <t>SANTA CATARINA WIND</t>
  </si>
  <si>
    <t>ENSENADA</t>
  </si>
  <si>
    <t>Imperial Valley Substation 500kV Bus</t>
  </si>
  <si>
    <t>FRONTIER SOLAR II (FKA SCATEC WESTSIDE SOLAR RANCH II)</t>
  </si>
  <si>
    <t>Salado - Newman 60 KV</t>
  </si>
  <si>
    <t>SILVERTREE GREENWORKS</t>
  </si>
  <si>
    <t>SOLDIER FLAT</t>
  </si>
  <si>
    <t>SUNCREST IMPERIAL SEGS</t>
  </si>
  <si>
    <t>ECO Sub 230kV</t>
  </si>
  <si>
    <t>TA-EAST LANCASTER</t>
  </si>
  <si>
    <t>Plute-Lancaster 66kV line</t>
  </si>
  <si>
    <t>TESLA SOLAR FARM</t>
  </si>
  <si>
    <t>Stanislaus - Manteca #2 115 kV Line</t>
  </si>
  <si>
    <t>THUNDERHILL SOLAR POWER UNIT 2</t>
  </si>
  <si>
    <t>Elk Creek 60 KV Tap</t>
  </si>
  <si>
    <t>TUNGSTEN MOUNTAIN GEOTHERMAL PROJECT</t>
  </si>
  <si>
    <t>Control Substation 115 kV bus</t>
  </si>
  <si>
    <t>UTICA 25MW PV PROJECT</t>
  </si>
  <si>
    <t>Tulare Lake - Arco 70 KV</t>
  </si>
  <si>
    <t>WELLHEAD POWER KERN 3</t>
  </si>
  <si>
    <t>Pastoria-Magunden 230kV line</t>
  </si>
  <si>
    <t>ZAMORA SOLAR</t>
  </si>
  <si>
    <t>Woodland - Zamora - Rio Oso #2  115kV Bus</t>
  </si>
  <si>
    <t>ZODIAC SOLAR</t>
  </si>
  <si>
    <t>Barrett-Cameron 69kV line</t>
  </si>
  <si>
    <t>CSED BARSTOW ROAD 100 MW PV GENERATING STATION</t>
  </si>
  <si>
    <t>Jasper Switching Station 220kV bus</t>
  </si>
  <si>
    <t>DAGGETT SOLAR PROJECT</t>
  </si>
  <si>
    <t>Cool Water Substation 115kV</t>
  </si>
  <si>
    <t>GWF TRACY SOLAR</t>
  </si>
  <si>
    <t>Schulte sub 115 KV</t>
  </si>
  <si>
    <t>HIGH DESERT SOLAR</t>
  </si>
  <si>
    <t>Silver Queen-Goldtown 69kV line</t>
  </si>
  <si>
    <t>HIGHWAY 58 SOLAR ENERGY PROJECT</t>
  </si>
  <si>
    <t>Windhub Substation 66kV</t>
  </si>
  <si>
    <t>REDDY I</t>
  </si>
  <si>
    <t>ROYAL SOLAR PROJECT</t>
  </si>
  <si>
    <t>Antelope Substation 66kV bus</t>
  </si>
  <si>
    <t>SUNSHINE 3</t>
  </si>
  <si>
    <t>WILDFLOWER GREEN ENERGY FARM- SOLAR</t>
  </si>
  <si>
    <t>Antelope Substation 220kV Bus</t>
  </si>
  <si>
    <t>SILURIAN VALLEY WIND</t>
  </si>
  <si>
    <t>Ivanpah Substation 220kV bus</t>
  </si>
  <si>
    <t>TCA SOLAR GOLDTOWN</t>
  </si>
  <si>
    <t>Goldtown Substation 66kV Bus</t>
  </si>
  <si>
    <t>TIERRA DEL SOL SOLAR FARM</t>
  </si>
  <si>
    <t>HOLLY RANCH</t>
  </si>
  <si>
    <t>SP BLYTHE 1</t>
  </si>
  <si>
    <t>ASPIRATION SOLAR D</t>
  </si>
  <si>
    <t>Mendota-San Joaquin-Helm 70kV</t>
  </si>
  <si>
    <t>ASPIRATION SOLAR E</t>
  </si>
  <si>
    <t>BUTTE SOLAR</t>
  </si>
  <si>
    <t>Butte-Table Mountain 115kV No. 2</t>
  </si>
  <si>
    <t>CANDLEWOOD WIND</t>
  </si>
  <si>
    <t>500kV at Ocotillo Express</t>
  </si>
  <si>
    <t>CENTRAL VALLEY I SEGS</t>
  </si>
  <si>
    <t>CENTRAL VALLEY II SEGS</t>
  </si>
  <si>
    <t>Arco Substation  230 KV bus</t>
  </si>
  <si>
    <t>CITIZEN SOLAR C</t>
  </si>
  <si>
    <t>Mendota-San Joaquin-Helm 69K</t>
  </si>
  <si>
    <t>CITIZEN SOLAR D</t>
  </si>
  <si>
    <t>Mendota-San Joaquin-Helm 70 KV</t>
  </si>
  <si>
    <t>CVH POWER I</t>
  </si>
  <si>
    <t>Harquahala Substation 500kV</t>
  </si>
  <si>
    <t>CVH POWER II</t>
  </si>
  <si>
    <t xml:space="preserve">Harquahala Substation 500kV </t>
  </si>
  <si>
    <t>ELEVATION SOLAR C</t>
  </si>
  <si>
    <t>FRESNO SOLAR</t>
  </si>
  <si>
    <t>Gates-McCall 230kV</t>
  </si>
  <si>
    <t>GRAHAM SOLAR FARM I EXPANSION</t>
  </si>
  <si>
    <t>Schindler Substation 115 KV Bus</t>
  </si>
  <si>
    <t>GRAHAM SOLAR FARM II</t>
  </si>
  <si>
    <t>GRAHAM SOLAR FARM II EXPANSION</t>
  </si>
  <si>
    <t>INSPIRATION SOLAR C</t>
  </si>
  <si>
    <t>INSPIRATION SOLAR E</t>
  </si>
  <si>
    <t>INSPIRATION SOLAR F</t>
  </si>
  <si>
    <t>JERSEY AVE 20 MW SOLAR PROJECT</t>
  </si>
  <si>
    <t>Henrietta-GWF 115kV</t>
  </si>
  <si>
    <t>LE GRAND CA 20 MW SOLAR PROJECT</t>
  </si>
  <si>
    <t>Le Grand 115 KV</t>
  </si>
  <si>
    <t>WESTLANDS LEMOORE SOLAR</t>
  </si>
  <si>
    <t>Gates Substation 500 KV</t>
  </si>
  <si>
    <t>LIBERTY SOLAR</t>
  </si>
  <si>
    <t>Mendota Sub 115KV Bus</t>
  </si>
  <si>
    <t>MADERA SOLAR</t>
  </si>
  <si>
    <t>Borden Sub 70 KV Bus</t>
  </si>
  <si>
    <t>WESTSIDE RENEWAL PV PROJECT</t>
  </si>
  <si>
    <t>Gates - Midway 230 KV</t>
  </si>
  <si>
    <t>NORTH VALLEY SOLAR</t>
  </si>
  <si>
    <t>Oro Loma - Panoche 115 KV</t>
  </si>
  <si>
    <t>PATRIOT SOLAR A</t>
  </si>
  <si>
    <t>PATRIOT SOLAR B</t>
  </si>
  <si>
    <t>ORION SOLAR KERN COUNTY 3</t>
  </si>
  <si>
    <t>Westfield Sub 70 KV</t>
  </si>
  <si>
    <t>SAN JOAQUIN SOLAR</t>
  </si>
  <si>
    <t>Bellota - Tesla #2 230 KV</t>
  </si>
  <si>
    <t>SEMITROPIC SOLAR</t>
  </si>
  <si>
    <t>Smyrna Sub 115 KV Bus</t>
  </si>
  <si>
    <t>SOLANO SOLAR</t>
  </si>
  <si>
    <t>Vaca - Dixon Sub 115 KV Bus</t>
  </si>
  <si>
    <t>SONORAN WEST I SEGS</t>
  </si>
  <si>
    <t>Colorado River Substation  230kV</t>
  </si>
  <si>
    <t>STANISLAUS SOLAR</t>
  </si>
  <si>
    <t>Tesla - Miller 115 KV</t>
  </si>
  <si>
    <t>WARTHAN CREEK SOLAR PROJECT</t>
  </si>
  <si>
    <t>Coalinga   70 KV</t>
  </si>
  <si>
    <t>WELLHEAD POWER KERN 1</t>
  </si>
  <si>
    <t>Gorman-Kern River 66kV line</t>
  </si>
  <si>
    <t>WSP 3</t>
  </si>
  <si>
    <t>Gates Sub 500 KV Bus</t>
  </si>
  <si>
    <t>AREVA SOLAR AZ I</t>
  </si>
  <si>
    <t>North Gila Substation 500 kV</t>
  </si>
  <si>
    <t>JACUMBA II SOLAR FARM</t>
  </si>
  <si>
    <t>East County (ECO) Substation 138kV</t>
  </si>
  <si>
    <t>DESERT HARVEST SOLAR FARM</t>
  </si>
  <si>
    <t>DESERT QUARTZITE SOLAR</t>
  </si>
  <si>
    <t>HYDER SOLAR ENERGY PROJECT</t>
  </si>
  <si>
    <t>Hassayampa-North Gila 500kV</t>
  </si>
  <si>
    <t>JASPER SEGS (FKA SONORAN WEST II)</t>
  </si>
  <si>
    <t>Jasper Substation 220kV</t>
  </si>
  <si>
    <t>OAK CREEK SOLAR I</t>
  </si>
  <si>
    <t>66kV Windhub Substation</t>
  </si>
  <si>
    <t>RE JUNIPER</t>
  </si>
  <si>
    <t xml:space="preserve">Cal Cement-Antelope 66kV line </t>
  </si>
  <si>
    <t>SIERRA VIEW SOLAR III</t>
  </si>
  <si>
    <t>Corum-Goldtown 69kV line</t>
  </si>
  <si>
    <t>SOLAR FOUR</t>
  </si>
  <si>
    <t>Imperial Valley 230-kV Substation</t>
  </si>
  <si>
    <t>SUN HILL RANCH SOLAR 1</t>
  </si>
  <si>
    <t>Kramer-Victor 115kV line</t>
  </si>
  <si>
    <t>VALLE DEL SOL</t>
  </si>
  <si>
    <t>Imperial Valley Substation 12kV Bus</t>
  </si>
  <si>
    <t>WILLOW SOLAR</t>
  </si>
  <si>
    <t>CHALLENGER</t>
  </si>
  <si>
    <t>Redman-Lancaster 66kV line</t>
  </si>
  <si>
    <t>COYOTE CANYON</t>
  </si>
  <si>
    <t>Control Substation 115kV</t>
  </si>
  <si>
    <t>FAVORITO</t>
  </si>
  <si>
    <t xml:space="preserve">Rosamond-Cal Cement 66kV line </t>
  </si>
  <si>
    <t>MONOLITH 20 MW (FKA WDAT-BREEZE)</t>
  </si>
  <si>
    <t>Monolith Substation 66kV</t>
  </si>
  <si>
    <t>MURPHY 1</t>
  </si>
  <si>
    <t>Blythe Substation 161kV bus</t>
  </si>
  <si>
    <t>TULARE SOLAR</t>
  </si>
  <si>
    <t>Springville Sub 230 KV Bus</t>
  </si>
  <si>
    <t>WILD SANDS SOLAR</t>
  </si>
  <si>
    <t>Devers-Farrel 115kV line</t>
  </si>
  <si>
    <t>LODI 5</t>
  </si>
  <si>
    <t>PG&amp;E Valley Springs #2 60 kV Line from Valley Springs to Lockford 60 kV line</t>
  </si>
  <si>
    <t>819 HANFORD SOLAR I</t>
  </si>
  <si>
    <t>PG&amp;E Armstrong 70kV switching station at intersection of S 11th Ave. and Idaho Avenue, Hanford, CA.</t>
  </si>
  <si>
    <t>LEMOORE WWTP SOLAR</t>
  </si>
  <si>
    <t>Guernsey - Henrietta 70 KV line</t>
  </si>
  <si>
    <t>MADDOX DAIRY SOLAR</t>
  </si>
  <si>
    <t xml:space="preserve">Stroud  70 KV substation </t>
  </si>
  <si>
    <t>WELLFIELD SOLAR</t>
  </si>
  <si>
    <t>Hardwick  70 KV sub</t>
  </si>
  <si>
    <t>REDWOOD HOUSE WIND POWER PLANT</t>
  </si>
  <si>
    <t>Humboldt-Bridgeville 115 kV line</t>
  </si>
  <si>
    <t>WHITEHORSE MOUNTAIN WIND POWER PLANT</t>
  </si>
  <si>
    <t>SISKIYOU/MODOC</t>
  </si>
  <si>
    <t>Pit#1-Pit#3 230kV line</t>
  </si>
  <si>
    <t>CORDELIA HILLS WIND POWER PLANT</t>
  </si>
  <si>
    <t>Vaca-Bahia 230kV line</t>
  </si>
  <si>
    <t>HELM 1</t>
  </si>
  <si>
    <t>Helm Substation 70kV Bus</t>
  </si>
  <si>
    <t>HYDROGEN ENERGY CALIFORNIA  ( HECA ) PROJECT</t>
  </si>
  <si>
    <t xml:space="preserve">Midway-Wheeler Ridge 230 kV </t>
  </si>
  <si>
    <t>MESA VERDE SOLAR</t>
  </si>
  <si>
    <t>BELRIDGE SOLAR ENERGY PROJECT</t>
  </si>
  <si>
    <t>Carneras-Taft 70 kV Line</t>
  </si>
  <si>
    <t>SUN VALLEY ENERGY CENTER-1</t>
  </si>
  <si>
    <t>Palo Verde-Devers #1 500kV line</t>
  </si>
  <si>
    <t>BLYTHE MESA SOLAR II</t>
  </si>
  <si>
    <t>SILVERLEAF SOLAR II</t>
  </si>
  <si>
    <t>ZANNON SOLAR</t>
  </si>
  <si>
    <t>Cuyama Substation</t>
  </si>
  <si>
    <t>HORSE LAKE</t>
  </si>
  <si>
    <t>Westwood Substation 60kV</t>
  </si>
  <si>
    <t>LASSEN LODGE HYDROELECTRIC PROJECT EXPANSION</t>
  </si>
  <si>
    <t>Volta/South 60 kV</t>
  </si>
  <si>
    <t>COPPER RAYS SOLAR</t>
  </si>
  <si>
    <t>Gamebird Substation 138kV</t>
  </si>
  <si>
    <t>BLYTHE MESA SOLAR II - C5</t>
  </si>
  <si>
    <t>GREAT VALLEY SOLAR 2</t>
  </si>
  <si>
    <t>Olive Substation 115 kV</t>
  </si>
  <si>
    <t>RIPON LM6000 REPOWER</t>
  </si>
  <si>
    <t>Tesla - Stockton Co-Gen Jct 115 kV Line</t>
  </si>
  <si>
    <t>SANDY VALLEY SOLAR PROJECT</t>
  </si>
  <si>
    <t>Crazy Eyes Subsation 230kV</t>
  </si>
  <si>
    <t>TRACY DESALINATION AND GREEN ENERGY PROJECT</t>
  </si>
  <si>
    <t>Tracy-Tesla 115kV line</t>
  </si>
  <si>
    <t>BOULDER SOLAR POWER</t>
  </si>
  <si>
    <t>Eldorado Substation 220kV Bus</t>
  </si>
  <si>
    <t>LUCERNE VALLEY 100 MW PV PLANT</t>
  </si>
  <si>
    <t>Jasper 220 kV</t>
  </si>
  <si>
    <t>SANDY VALLEY PHASE II SEGS</t>
  </si>
  <si>
    <t>Eldorado Substation 220 kV Bus</t>
  </si>
  <si>
    <t>BACKUS SOLAR ENERGY</t>
  </si>
  <si>
    <t>Cal Cement-Rosamond 69kV line</t>
  </si>
  <si>
    <t>TOWNSITE SOLAR PROJECT</t>
  </si>
  <si>
    <t>Eldorado Substation 230 kV bus</t>
  </si>
  <si>
    <t>SIBERIA PHASE III SEGS</t>
  </si>
  <si>
    <t xml:space="preserve">Pisgah Substation 220kV bus </t>
  </si>
  <si>
    <t>HUNTINGTON BEACH</t>
  </si>
  <si>
    <t>Huntington Beach Switching Station 230kV</t>
  </si>
  <si>
    <t>PROSPECT ENERGY CENTER</t>
  </si>
  <si>
    <t xml:space="preserve">YUBA </t>
  </si>
  <si>
    <t>Table Mountain-Rio Oso 230kV circuit</t>
  </si>
  <si>
    <t>TIERRA DEL SOL II</t>
  </si>
  <si>
    <t>LOS ROBLES</t>
  </si>
  <si>
    <t>KPP - 45</t>
  </si>
  <si>
    <t>Famoso Substation 115kV bus</t>
  </si>
  <si>
    <t>DUNNIGAN HILLS</t>
  </si>
  <si>
    <t>Ckt I &amp; 2 Delevan-Vaca and Cortina-Vaca 230 kV lines</t>
  </si>
  <si>
    <t>QUARTZ 2 SOLAR</t>
  </si>
  <si>
    <t>Colorado River sub, 230 kV bus</t>
  </si>
  <si>
    <t>DESERT BUTTE SOLAR FARM</t>
  </si>
  <si>
    <t>Lugo-Vincent 500 kV line</t>
  </si>
  <si>
    <t>MULE MOUNTAIN - C5</t>
  </si>
  <si>
    <t xml:space="preserve">BELRIDGE SOLAR ENERGY 2 PROJECT </t>
  </si>
  <si>
    <t>Temblor-Kernridge 115kV line</t>
  </si>
  <si>
    <t>LUCERNE SOLAR ENERGY - C5</t>
  </si>
  <si>
    <t>Jasper Substation 230kV</t>
  </si>
  <si>
    <t>NEWHALL SOLAR ENERGY PROJECT</t>
  </si>
  <si>
    <t>Newhall Substation 115 kV bus</t>
  </si>
  <si>
    <t>PAHRUMP VALLEY SOLAR (FKA LATHROP WELLS 240MW)</t>
  </si>
  <si>
    <t>HONEY LAKE GEOTHERMAL PROJECT</t>
  </si>
  <si>
    <t>Honey Lake Substation 60 kV</t>
  </si>
  <si>
    <t>QUARTZ 1 SOLAR</t>
  </si>
  <si>
    <t>Colorado River Substation 230 kV bus</t>
  </si>
  <si>
    <t>VEA BLACKROCK</t>
  </si>
  <si>
    <t>Vista Substation 138kV</t>
  </si>
  <si>
    <t>VEA HOMESTEAD</t>
  </si>
  <si>
    <t>Thousandaire Substation 138kV</t>
  </si>
  <si>
    <t>STRATFORD SOLAR - C5</t>
  </si>
  <si>
    <t xml:space="preserve">Henrietta-GWF 115 kV Line </t>
  </si>
  <si>
    <t>LEMOORE SOLAR - C5</t>
  </si>
  <si>
    <t xml:space="preserve">Henrietta-GWF 115 kV Line; </t>
  </si>
  <si>
    <t>FIREBAUGH SOLAR - C5</t>
  </si>
  <si>
    <t xml:space="preserve">Mendota Dairyland 115kV </t>
  </si>
  <si>
    <t>YUHA BASIN SOLAR</t>
  </si>
  <si>
    <t>YERMO SOLAR</t>
  </si>
  <si>
    <t>Coolwater-DunnSiding-Baker Substation 115kV</t>
  </si>
  <si>
    <t>SPS AS 40MW PV GENERATION FACILITY</t>
  </si>
  <si>
    <t>Alpaugh-Smyrna 115kV Line</t>
  </si>
  <si>
    <t>HIGHWIND POWER PROJECT</t>
  </si>
  <si>
    <t>VISTA POWER PROJECT</t>
  </si>
  <si>
    <t xml:space="preserve">Vista Substation 230kV </t>
  </si>
  <si>
    <t>RED MOUNTAIN WIND ENERGY CENTER - C5</t>
  </si>
  <si>
    <t xml:space="preserve">Los Banos-Westly 230 kV Line </t>
  </si>
  <si>
    <t>TEHACHAPI SPINDLE</t>
  </si>
  <si>
    <t>Flywheel</t>
  </si>
  <si>
    <t>GOLDEN HILLS POWER</t>
  </si>
  <si>
    <t>TEHACHAPI VALLEY SOLAR I</t>
  </si>
  <si>
    <t>DELTA SOLANO WIND</t>
  </si>
  <si>
    <t>CPN Creed/ Goose Haven Subs - Lambie Switching Station 230 kV</t>
  </si>
  <si>
    <t>ENN MOJAVE POWER 1</t>
  </si>
  <si>
    <t>Mohave-Lugo 500kV line</t>
  </si>
  <si>
    <t>ENN MOJAVE POWER 2</t>
  </si>
  <si>
    <t>ENN MOJAVE POWER 3</t>
  </si>
  <si>
    <t>Mohave-Eldorado 500kV line</t>
  </si>
  <si>
    <t>ENN MOJAVE POWER 4</t>
  </si>
  <si>
    <t>WELLHEAD POWER MIDFRUIT CHP</t>
  </si>
  <si>
    <t xml:space="preserve"> Rio Bravo Tomato Substation 115 kV Bus</t>
  </si>
  <si>
    <t>WELLHEAD POWER NELLA CHP</t>
  </si>
  <si>
    <t>Santa Nella-Canal 70kV line</t>
  </si>
  <si>
    <t>WELLHEAD POWER WOODLAND CHP</t>
  </si>
  <si>
    <t>Woodland-Davis 115kV line</t>
  </si>
  <si>
    <t>COALINGA SOLAR CENTER</t>
  </si>
  <si>
    <t>Coalinga 1-Coalinga 2 70kV line</t>
  </si>
  <si>
    <t>WELLHEAD POWER LEMIETTA CHP</t>
  </si>
  <si>
    <t>Lemoore-Henrietta 115kV line</t>
  </si>
  <si>
    <t>TENASKA MOUNTAIN BASIN</t>
  </si>
  <si>
    <t>Windhub 230 kV bus</t>
  </si>
  <si>
    <t>ALAMITOS ENERGY CENTER</t>
  </si>
  <si>
    <t>Alamitos Switching Station 230kV</t>
  </si>
  <si>
    <t>PALMAS C5</t>
  </si>
  <si>
    <t>Hassayampa-North Gila 500kV Line</t>
  </si>
  <si>
    <t>REDONDO BEACH ENERGY PROJECT</t>
  </si>
  <si>
    <t>Redondo Beach Switching Station 230kV</t>
  </si>
  <si>
    <t>MIRAGE SOLAR</t>
  </si>
  <si>
    <t>Kramer Substation 220kV bus</t>
  </si>
  <si>
    <t>LERDO SOLAR</t>
  </si>
  <si>
    <t>Lerdo 115 kV Substation</t>
  </si>
  <si>
    <t>VALLEY CENTER SOLAR</t>
  </si>
  <si>
    <t>Valley Center 69kv Sub</t>
  </si>
  <si>
    <t>GV SOLAR 3</t>
  </si>
  <si>
    <t>BORDER SOLAR</t>
  </si>
  <si>
    <t>Border 69 KV Substation</t>
  </si>
  <si>
    <t>FELIPE SOLAR</t>
  </si>
  <si>
    <t>Warners 69kV line</t>
  </si>
  <si>
    <t>KRAMER SOLAR</t>
  </si>
  <si>
    <t>LIVERMORE SOLAR</t>
  </si>
  <si>
    <t>Vasco 60kV Substation</t>
  </si>
  <si>
    <t>ALGONQUIN POWER SANGER 2</t>
  </si>
  <si>
    <t>Sanger Co-gen 115/13.8kV Sub</t>
  </si>
  <si>
    <t>BENICIA WIND</t>
  </si>
  <si>
    <t>VACA-VACAVILLE-JAMESON-NORTH TOWER 115KV</t>
  </si>
  <si>
    <t>CALPEAK BORDER OM 2</t>
  </si>
  <si>
    <t>Otay Mesa Substation 230kV</t>
  </si>
  <si>
    <t>EL CAJON ENERGY CENTER 2</t>
  </si>
  <si>
    <t>69kV bus of the El Cajon Sub</t>
  </si>
  <si>
    <t>FOX SOLAR</t>
  </si>
  <si>
    <t>Crestwood-Boulevard East 69kV line</t>
  </si>
  <si>
    <t>HUNTINGTON BEACH 2</t>
  </si>
  <si>
    <t xml:space="preserve">Huntington Beach Switching Station 230kV </t>
  </si>
  <si>
    <t>LAGUNA SALADA PV POWER PLANT</t>
  </si>
  <si>
    <t>LAKE CLEMENTINE HYDROELECTRIC</t>
  </si>
  <si>
    <t>Halsey Substation 60Kv</t>
  </si>
  <si>
    <t>LOST HILLS COGEN</t>
  </si>
  <si>
    <t>Arco-Twisselman 70 kV Line</t>
  </si>
  <si>
    <t>MIDWAY HILLS COGEN</t>
  </si>
  <si>
    <t>Midway-Midsun 115 kV line</t>
  </si>
  <si>
    <t>GOLDEN OASIS</t>
  </si>
  <si>
    <t>Whirlwind 230 kV bus</t>
  </si>
  <si>
    <t>PIO PICO 2</t>
  </si>
  <si>
    <t>Otay Mesa Switchyard 230kV</t>
  </si>
  <si>
    <t>QUARTZ 3 SOLAR</t>
  </si>
  <si>
    <t>SILVER STATE SOUTH 3 SOLAR</t>
  </si>
  <si>
    <t>Primm Substation 230kV</t>
  </si>
  <si>
    <t>THREE PEAKS WIND</t>
  </si>
  <si>
    <t>Morrow Bay-Gates 230 kV Line</t>
  </si>
  <si>
    <t>TIMBA SOLAR</t>
  </si>
  <si>
    <t>Salado- Newman 60 kV Line #1, Pole No. 3/13</t>
  </si>
  <si>
    <t>TRANSFER RIDGE WIND</t>
  </si>
  <si>
    <t>TABLE MTN-RIO OSO 230 KV Line</t>
  </si>
  <si>
    <t>VENTURA CLEAN ENERGY</t>
  </si>
  <si>
    <t>Santa Clara Substation 230kV bus</t>
  </si>
  <si>
    <t>WP FALLBROOK</t>
  </si>
  <si>
    <t>Avocado-Monserate 69kV line approx 2.5 mile from Monserate</t>
  </si>
  <si>
    <t>WP PENDLETON</t>
  </si>
  <si>
    <t>Pendleton Sub</t>
  </si>
  <si>
    <t>WP OCEANSIDE</t>
  </si>
  <si>
    <t>San Luis Rey-Pendleton 69kV line</t>
  </si>
  <si>
    <t>WP GOLETA (FKA WP OXNARD)</t>
  </si>
  <si>
    <t>Goleta Substation 220kV bus</t>
  </si>
  <si>
    <t>WP VANDE</t>
  </si>
  <si>
    <t>San Luis Rey-Stuart 69kV line</t>
  </si>
  <si>
    <t>WP WALNUT</t>
  </si>
  <si>
    <t>Walnut Substation 230kV</t>
  </si>
  <si>
    <t>DREW ROAD GENERATION</t>
  </si>
  <si>
    <t xml:space="preserve">Imperial Valley Sub 230kV </t>
  </si>
  <si>
    <t>RANCHO WISTARIA SOLAR ENERGY CENTER</t>
  </si>
  <si>
    <t>FREMONT VALLEY PRESERVATION</t>
  </si>
  <si>
    <t>PISMO SOLAR</t>
  </si>
  <si>
    <t>SLO to Oceano 115kV line</t>
  </si>
  <si>
    <t>MARICOPA WEST SOLAR PV 2</t>
  </si>
  <si>
    <t>Maricopa-Copus 70kV line</t>
  </si>
  <si>
    <t>KASSON MANTECA SOLAR</t>
  </si>
  <si>
    <t>Kasson-Manteca 60kV</t>
  </si>
  <si>
    <t>CENTER POWER</t>
  </si>
  <si>
    <t>Loop Center-Mesa and Center-Olinda 230kV lines</t>
  </si>
  <si>
    <t>RIO HONDO POWER</t>
  </si>
  <si>
    <t>Rio Hondo Substation 230kV</t>
  </si>
  <si>
    <t>EAST NICOLAUS SOLAR</t>
  </si>
  <si>
    <t>East Nicolaus 60 kV substation</t>
  </si>
  <si>
    <t xml:space="preserve">KINGS SOLAR 4 </t>
  </si>
  <si>
    <t>Gates-Midway 230kV line</t>
  </si>
  <si>
    <t>MARICOPA 4 SOLAR PROJECT</t>
  </si>
  <si>
    <t>Midway- Wheeler Ridge 230 kV line tap via .5 mile gen tie</t>
  </si>
  <si>
    <t>STS SOLAR</t>
  </si>
  <si>
    <t>Monte Rio-Fulton 60 kV transmission line</t>
  </si>
  <si>
    <t>HYDER VALLEY SOLAR ENERGY</t>
  </si>
  <si>
    <t>Proposed switch station on the Hassayama-North Gila Bend 500 kV line</t>
  </si>
  <si>
    <t>BLUE STAR WIND ENERGY CENTER</t>
  </si>
  <si>
    <t>Caliente Switching Station 230 kV</t>
  </si>
  <si>
    <t>HECA SCS</t>
  </si>
  <si>
    <t>Midway-Wheeler Ridge 230 kV Line</t>
  </si>
  <si>
    <t>LASALLE SOLAR PROJECT</t>
  </si>
  <si>
    <t>Henreitta-GWF 115kV Line</t>
  </si>
  <si>
    <t>DRY CREEK (FKA JASMIN POWER 3)</t>
  </si>
  <si>
    <t>Vestal-Magunden #2 220kV line</t>
  </si>
  <si>
    <t>CLEARVISTA SOLAR 1</t>
  </si>
  <si>
    <t>Highwind Substation 220kV</t>
  </si>
  <si>
    <t>DIXIE VALLEY 2</t>
  </si>
  <si>
    <t>COYOTE CREEK ENERGY STORAGE</t>
  </si>
  <si>
    <t>DIABLO ENERGY FACILITY</t>
  </si>
  <si>
    <t>DIABLO ENERGY STORAGE</t>
  </si>
  <si>
    <t>Pittsburg Substation 60kV</t>
  </si>
  <si>
    <t>COLINAS DE ORO</t>
  </si>
  <si>
    <t>Tesla Substation 115kV</t>
  </si>
  <si>
    <t>HONEY BEE</t>
  </si>
  <si>
    <t>FMC Substation 115 kV</t>
  </si>
  <si>
    <t>LAKE CLEMENTINE HYDROELECTRIC C7</t>
  </si>
  <si>
    <t>Halsey Substation 60 kV</t>
  </si>
  <si>
    <t>PARADISE CUT</t>
  </si>
  <si>
    <t>Kasson-Louise 60kV Line</t>
  </si>
  <si>
    <t>PLEASANT GROVE GRID STABILIZATION PROJECT</t>
  </si>
  <si>
    <t>Pleasant Grove Substation 115 kV</t>
  </si>
  <si>
    <t>SGS FREMONT</t>
  </si>
  <si>
    <t xml:space="preserve">Newark Substation 115 kV </t>
  </si>
  <si>
    <t>SGS LIVERMORE (FKA SGS SOUTH SAN FRANCISCO)</t>
  </si>
  <si>
    <t>Las Positas 60 kV</t>
  </si>
  <si>
    <t>SHINGLE SPRINGS GRID STABILIZATION PROJECT</t>
  </si>
  <si>
    <t>EL DORADO</t>
  </si>
  <si>
    <t>Shingle Springs Substation 115kV</t>
  </si>
  <si>
    <t>SKY VALLEY WIND</t>
  </si>
  <si>
    <t>Vaca-Vacaville-Jameson-North Tower 115kV</t>
  </si>
  <si>
    <t>STOCKTON BIOMASS</t>
  </si>
  <si>
    <t>Stockton A #1 line 60 kV, Cogeneration National 60 kV tap</t>
  </si>
  <si>
    <t>TESLA WIND BANK</t>
  </si>
  <si>
    <t>Patterson Pass 230 kV Substation</t>
  </si>
  <si>
    <t>UMBARGER EVERGREEN ENERGY STORAGE</t>
  </si>
  <si>
    <t>Evergreen Substation  60kV</t>
  </si>
  <si>
    <t>VICTOR GRID STABILIZATION PROJECT</t>
  </si>
  <si>
    <t>Victor Substation 60 kV</t>
  </si>
  <si>
    <t>WATT ENERGY STORAGE</t>
  </si>
  <si>
    <t>Jameson Substation 115 kV</t>
  </si>
  <si>
    <t>WEBER GRID STABILIZATION PROJECT</t>
  </si>
  <si>
    <t>Weber Substation 60kV</t>
  </si>
  <si>
    <t>SOUTH LAKE SOLAR</t>
  </si>
  <si>
    <t xml:space="preserve">Schindler-Huron-Gates Tap 70kV </t>
  </si>
  <si>
    <t>STONECROP</t>
  </si>
  <si>
    <t>BROKEN SPOKE</t>
  </si>
  <si>
    <t>Arco Substation 70 kV</t>
  </si>
  <si>
    <t>HIGH NOON</t>
  </si>
  <si>
    <t>Waukena Substation 115kV</t>
  </si>
  <si>
    <t>MAGELLAN SOLAR</t>
  </si>
  <si>
    <t>Arco Substation 70kV</t>
  </si>
  <si>
    <t>NEW HECA</t>
  </si>
  <si>
    <t>PANDORA SOLAR</t>
  </si>
  <si>
    <t>PUMA FORK</t>
  </si>
  <si>
    <t>BCS ENERGY STORAGE</t>
  </si>
  <si>
    <t>BIG POTRERO</t>
  </si>
  <si>
    <t>CANASTA</t>
  </si>
  <si>
    <t>CCI HYBRID POWER</t>
  </si>
  <si>
    <t>Mission-San Luis Rey 230 kV line</t>
  </si>
  <si>
    <t>ECO ENERGY STORAGE CENTER</t>
  </si>
  <si>
    <t>East County Substation 138kV</t>
  </si>
  <si>
    <t>HAWKWIND</t>
  </si>
  <si>
    <t>ECO Substation 138kV</t>
  </si>
  <si>
    <t>HONEY BADGER</t>
  </si>
  <si>
    <t>Cameron Substation 69kV</t>
  </si>
  <si>
    <t xml:space="preserve">KEARNY HYBRID POWER </t>
  </si>
  <si>
    <t>Kearny Substation 69kV</t>
  </si>
  <si>
    <t>MESA ROJO</t>
  </si>
  <si>
    <t>San Ysabel Substation 69kV</t>
  </si>
  <si>
    <t>MIGUEL ENERGY STORAGE</t>
  </si>
  <si>
    <t>Miguel Substation 230kV</t>
  </si>
  <si>
    <t>NCC HYBRID POWER</t>
  </si>
  <si>
    <t>NCI HYBRID POWER</t>
  </si>
  <si>
    <t>Talega-Escondido 230kV line</t>
  </si>
  <si>
    <t>OTAY MESA ENERGY CENTER AGP</t>
  </si>
  <si>
    <t>SEA LION ENERGY STORAGE</t>
  </si>
  <si>
    <t>San Luis Rey Substation 69 kV</t>
  </si>
  <si>
    <t>SLW (FKA SHU'LUUK WIND)</t>
  </si>
  <si>
    <t>WILEY ROAD</t>
  </si>
  <si>
    <t>Salt Creek Substation 69kV</t>
  </si>
  <si>
    <t>CABALLO LOCO</t>
  </si>
  <si>
    <t>ROADRUNNER</t>
  </si>
  <si>
    <t>SPRING MOUNTAIN SOLAR</t>
  </si>
  <si>
    <t>SUNSHINE VALLEY SOLAR 3</t>
  </si>
  <si>
    <t>BOULDER SOLAR 3 (FKA: BOULDER SOLAR POWER C7)</t>
  </si>
  <si>
    <t>SCE owned Eldorado 220 kV bus</t>
  </si>
  <si>
    <t>JUPITER SOLAR</t>
  </si>
  <si>
    <t>QUARTZITE SOLAR 7</t>
  </si>
  <si>
    <t>VERMILLION</t>
  </si>
  <si>
    <t>MISSION ROCK ENERGY CENTER  (FKA MISSION ROCK ENERGY CENTER FLEX)</t>
  </si>
  <si>
    <t xml:space="preserve">Santa Clara Substation 230 kV </t>
  </si>
  <si>
    <t>ROSE MEADOW WIND BANK</t>
  </si>
  <si>
    <t>Whirlwind 230kV bus</t>
  </si>
  <si>
    <t>ALAMITOS ENERGY STORAGE</t>
  </si>
  <si>
    <t>Alamitos Switching Station 220kV</t>
  </si>
  <si>
    <t>BIRCH STREET - BATTERY SYSTEM</t>
  </si>
  <si>
    <t>Ellis-Santiago 220kV line</t>
  </si>
  <si>
    <t>BIRCH STREET - COMBINED CYCLE</t>
  </si>
  <si>
    <t>Ellis-Santiago line 220kV</t>
  </si>
  <si>
    <t>BIRCH STREET GENERATION FACILITY (FKA BIRCH STREET- SIMPLE CYCLE)</t>
  </si>
  <si>
    <t>GRAND AVE - BATTERY SYSTEM</t>
  </si>
  <si>
    <t xml:space="preserve">Johanna Switchyard 230 kV </t>
  </si>
  <si>
    <t>GRAND AVE- COMBINED CYCLE</t>
  </si>
  <si>
    <t>GRAND AVE GENERATION FACILITY (FKA GRAND AVE SIMPLE CYCLE)</t>
  </si>
  <si>
    <t xml:space="preserve">Johanna Switchyard 230kV </t>
  </si>
  <si>
    <t>JOHANNA ENERGY CENTER (FKA JOHANNA ENERGY CENTER LMS)</t>
  </si>
  <si>
    <t>MIRA LOMA HYBRID POWER PROJECT</t>
  </si>
  <si>
    <t>Mira Loma Substation 220kV Tap</t>
  </si>
  <si>
    <t>SANTA ANA ENERGY CENTER</t>
  </si>
  <si>
    <t xml:space="preserve">Johanna Substation 230 kV </t>
  </si>
  <si>
    <t>VIEJO HYBRID POWER</t>
  </si>
  <si>
    <t>Chino-Viejo 220 kV line</t>
  </si>
  <si>
    <t>HIGH DESERT SOLAR PV</t>
  </si>
  <si>
    <t>Desert View Substation 220kV</t>
  </si>
  <si>
    <t>CENTINELA SOLAR ENERGY FACILITY 2MWFT</t>
  </si>
  <si>
    <t>Imperial Valley 230kV sub</t>
  </si>
  <si>
    <t>WESTLANDS SOLAR FARMS PV2</t>
  </si>
  <si>
    <t>PUERTA SOLAR CENTER</t>
  </si>
  <si>
    <t>Gates-Coalinga #2 70 kV Line</t>
  </si>
  <si>
    <t>SWEETWATER ENERGY STORAGE</t>
  </si>
  <si>
    <t>Miguel 69kV</t>
  </si>
  <si>
    <t>WOODLAND BATTERY PROJECT</t>
  </si>
  <si>
    <t>115kV tap on Woodland-Davis 115kV line</t>
  </si>
  <si>
    <t>BLUE SANDS SOLAR PV</t>
  </si>
  <si>
    <t>BIRDS LANDING WIND</t>
  </si>
  <si>
    <t>BRIDGEHEAD ES</t>
  </si>
  <si>
    <t>Du Pont Substation 60 kV Bus</t>
  </si>
  <si>
    <t>BRISBANE ES</t>
  </si>
  <si>
    <t>Martin Substation 115 kV Bus</t>
  </si>
  <si>
    <t>COOLEY LANDING BESS</t>
  </si>
  <si>
    <t>Cooley Landing 60kV Substation</t>
  </si>
  <si>
    <t>CORNWALL ENERGY STORAGE</t>
  </si>
  <si>
    <t>Pittsburgh - GWF Tap #1 60kV</t>
  </si>
  <si>
    <t>GEYSERS UNIT 11 RECONNECTION</t>
  </si>
  <si>
    <t>Geysers 17-Fulton 230kV transmission line</t>
  </si>
  <si>
    <t>GOLDENEYE ENERGY STORAGE CENTER</t>
  </si>
  <si>
    <t>230 kV bus at the Kelso Substation via the Mariposa Energy 230 kV tie line</t>
  </si>
  <si>
    <t>MOLINO ES</t>
  </si>
  <si>
    <t>Molino Substation 60kV bus</t>
  </si>
  <si>
    <t xml:space="preserve">NICOLAUS STORAGE </t>
  </si>
  <si>
    <t>East Nicolaus 115kV Substation</t>
  </si>
  <si>
    <t>OAKLAND ES</t>
  </si>
  <si>
    <t>Oakland J 115kV substation bus</t>
  </si>
  <si>
    <t>POINT ARENA ES</t>
  </si>
  <si>
    <t>Point Arena Substation 60kV</t>
  </si>
  <si>
    <t>SAND HILL WIND 2</t>
  </si>
  <si>
    <t>Tesla to Delta Switching Yard at the Altamont-Midway Substation</t>
  </si>
  <si>
    <t>SHINGLE SPRINGS ES</t>
  </si>
  <si>
    <t>Shingle Springs Substation 115 kV</t>
  </si>
  <si>
    <t>BELTRAN SOLAR</t>
  </si>
  <si>
    <t>Westley-Quinto 230 kV line</t>
  </si>
  <si>
    <t>CENTRAL VALLEY</t>
  </si>
  <si>
    <t>Mendota 115kV substation</t>
  </si>
  <si>
    <t>CORCORAN 2 BESS ADDITION</t>
  </si>
  <si>
    <t>Waukena Switching Station 115kV</t>
  </si>
  <si>
    <t>DOS AMIGOS SOLAR</t>
  </si>
  <si>
    <t>Mercy Springs 70 kV Switching Station</t>
  </si>
  <si>
    <t>FIREBAUGH PANOCHE BESS (FKA PANOCHE ENERGY RELIABILITY CENTER)</t>
  </si>
  <si>
    <t>Panoche-Schindler #2 115 kV Line via the Cheney #1 Tap 115 kV Line</t>
  </si>
  <si>
    <t>FRESNO SOLAR 1</t>
  </si>
  <si>
    <t>Helm-Firebaugh 230kV line</t>
  </si>
  <si>
    <t>GALE SOLAR 1</t>
  </si>
  <si>
    <t xml:space="preserve">Coalinga No 1 Substation 70kV </t>
  </si>
  <si>
    <t>HENRIETTA ENERGY STORAGE</t>
  </si>
  <si>
    <t>Henrietta Substation - 70kV</t>
  </si>
  <si>
    <t>LUNA PRISM (FKA: MOON PRISM 2)</t>
  </si>
  <si>
    <t>ENERGY NUEVO STORAGE FARM (FKA NEW KEARNY ENERGY PARK)</t>
  </si>
  <si>
    <t>New Kearny Substation 70kV bus</t>
  </si>
  <si>
    <t>OLD KEARNEY ES</t>
  </si>
  <si>
    <t>Kearney Substation 70kV bus</t>
  </si>
  <si>
    <t>OVEJA SOLAR FARM</t>
  </si>
  <si>
    <t>Cantua 115kV substation</t>
  </si>
  <si>
    <t>QUAIL CREEK SOLAR 1</t>
  </si>
  <si>
    <t>Gates-Coalinga #1 70kV line at Jacalito</t>
  </si>
  <si>
    <t>WESTLANDS APRICOT</t>
  </si>
  <si>
    <t>WESTLANDS ARTICHOKE</t>
  </si>
  <si>
    <t>WHITE ROCK SOLAR FARM</t>
  </si>
  <si>
    <t>Le Grand Substation 115kV</t>
  </si>
  <si>
    <t>ALAMO SPRINGS SOLAR 1</t>
  </si>
  <si>
    <t>ALGOSO ES</t>
  </si>
  <si>
    <t>Magunden 115 kV Substation</t>
  </si>
  <si>
    <t>AMERICAN KINGS 2</t>
  </si>
  <si>
    <t>Henrietta Substation 70kV</t>
  </si>
  <si>
    <t>ANCHO CREEK SOLAR</t>
  </si>
  <si>
    <t>Arco 230kV substation</t>
  </si>
  <si>
    <t>ATWELL WEST BESS ADDITION</t>
  </si>
  <si>
    <t>Olive switching station - Smynra 115 Kv Line</t>
  </si>
  <si>
    <t>BASKET RIDGE SOLAR</t>
  </si>
  <si>
    <t>Famoso Substation 115kV</t>
  </si>
  <si>
    <t>BRITAIN</t>
  </si>
  <si>
    <t>Arco-Polonio Pass 70 kV line</t>
  </si>
  <si>
    <t>CARNERAS SOLAR 1</t>
  </si>
  <si>
    <t>Blackwell Substation 70kV</t>
  </si>
  <si>
    <t>KIMBERLINA SOLAR</t>
  </si>
  <si>
    <t>Semitropic Substation 115kV</t>
  </si>
  <si>
    <t>MARICOPA WEST SOLAR PV 3</t>
  </si>
  <si>
    <t>MORRO BAY WAVE ENERGY PROJECT</t>
  </si>
  <si>
    <t>Morro Bay PP 230 kV</t>
  </si>
  <si>
    <t>MOUNT VERNON SOLAR</t>
  </si>
  <si>
    <t>New Wheeler Ridge Junction 115kV substation</t>
  </si>
  <si>
    <t>PERIWINKLE</t>
  </si>
  <si>
    <t>Eastshore 115kV Substation</t>
  </si>
  <si>
    <t>SANTA MARIA ENERGY BESS (FKA SANTA MARIA ENERGY RELIABILITY CENTER)</t>
  </si>
  <si>
    <t>Santa Maria Cogen 115 kV Tap</t>
  </si>
  <si>
    <t xml:space="preserve">ALAMO SPRINGS SOLAR 2 </t>
  </si>
  <si>
    <t>TRAFALGAR</t>
  </si>
  <si>
    <t>Arco-Tulare Lake 70kV line</t>
  </si>
  <si>
    <t>TROY</t>
  </si>
  <si>
    <t>Arco - Polonio Pass 70kV line</t>
  </si>
  <si>
    <t>ROYAL (FKA WHEELER INDIGO)</t>
  </si>
  <si>
    <t>Wheeler Ridge-Midway 230kV line</t>
  </si>
  <si>
    <t>WHITE RIVER 3 BESS</t>
  </si>
  <si>
    <t>WHITE WOLF SOLAR</t>
  </si>
  <si>
    <t>Lamont 115kV Substation</t>
  </si>
  <si>
    <t>PRIMROSE ENERGY STORAGE CENTER</t>
  </si>
  <si>
    <t>115kV Rosedale Substation</t>
  </si>
  <si>
    <t>BANCROFT</t>
  </si>
  <si>
    <t>Spring Valley substation 69 kV bus</t>
  </si>
  <si>
    <t>BONSALL RENEWABLE</t>
  </si>
  <si>
    <t>0.2 miles from Monsrate Tap  on the Monsrate Tap-Pala 69 kV line</t>
  </si>
  <si>
    <t>CARLSBAD ADVANCED ENERGY STORAGE CENTER</t>
  </si>
  <si>
    <t>HARVEST ENERGY STORAGE PROJECT (FKA OTAY MESA MSS)</t>
  </si>
  <si>
    <t>Otay Mesa Substation 230 kV bus</t>
  </si>
  <si>
    <t>HEIRLOOM RENEWABLE</t>
  </si>
  <si>
    <t>0.2-mile from Moro hill tap on the Moro Hill Tap - Monserate 69 kV line</t>
  </si>
  <si>
    <t>JACUMBA RANCH</t>
  </si>
  <si>
    <t>MARIA PICO ENERGY STORAGE CENTER</t>
  </si>
  <si>
    <t>MIDTOWN CANYON ES</t>
  </si>
  <si>
    <t>MIDTOWN CANYON GAS</t>
  </si>
  <si>
    <t>Talega-Escondido 230 kv line</t>
  </si>
  <si>
    <t>MIGUEL BESS (FKA MIGUEL)</t>
  </si>
  <si>
    <t>Miguel Substation 69kV bus</t>
  </si>
  <si>
    <t xml:space="preserve">ORDWAY ENERGY STORAGE (FKA OCEANSIDE BESS) </t>
  </si>
  <si>
    <t>New substations San Luis-Melrose 69 kV</t>
  </si>
  <si>
    <t>OTAY MESA BESS</t>
  </si>
  <si>
    <t>Otay Mesa Substation 230 kV Bus</t>
  </si>
  <si>
    <t>OTAY MESA CINCO</t>
  </si>
  <si>
    <t>Border Substation 69kV Alta and Otay Mesa Road</t>
  </si>
  <si>
    <t>PALA CANYON RENEWABLE (FKA PALA FALLBROOK ENERGY CENTER)</t>
  </si>
  <si>
    <t>Pala 69kV substation</t>
  </si>
  <si>
    <t>PALOMAS SOLAR PROJECT</t>
  </si>
  <si>
    <t>PIO PICO UNIT 4</t>
  </si>
  <si>
    <t>RAINBOW ENERGY CENTER</t>
  </si>
  <si>
    <t>New Substation to Loop in TL2330 Talega- Escondido 230kV line</t>
  </si>
  <si>
    <t>STINGRAY ENERGY STORAGE</t>
  </si>
  <si>
    <t>STOWE ENERGY STORAGE (FKA POWAY)</t>
  </si>
  <si>
    <t>TITAN SOLAR</t>
  </si>
  <si>
    <t>Hassayampa 500 kV Substation</t>
  </si>
  <si>
    <t>EAGLE MOUNTAIN PUMP STORAGE #4</t>
  </si>
  <si>
    <t>IRISH</t>
  </si>
  <si>
    <t>LEPRECHAUN</t>
  </si>
  <si>
    <t>Blythe Energy Park #1 (BEP1) 230kV</t>
  </si>
  <si>
    <t>PALO VERDE ENERGY STORAGE</t>
  </si>
  <si>
    <t>Red Bluff Switchyard 220kV</t>
  </si>
  <si>
    <t>SIDEWINDER SOLAR</t>
  </si>
  <si>
    <t>Red Bluff 220kV bus</t>
  </si>
  <si>
    <t>HARPER LAKE ENERGY STORAGE</t>
  </si>
  <si>
    <t>Kramer Substation 230kV bus</t>
  </si>
  <si>
    <t>HIGH DESERT VIEW SOLAR</t>
  </si>
  <si>
    <t>Calcite Substation gen-tie at 230KV</t>
  </si>
  <si>
    <t>SIENNA</t>
  </si>
  <si>
    <t>Coolwater 115kV Substation</t>
  </si>
  <si>
    <t>TAMPADERO SOLAR</t>
  </si>
  <si>
    <t>BRADMORE BESS FKA BRADMORE ES</t>
  </si>
  <si>
    <t>Antelope 220kV bus</t>
  </si>
  <si>
    <t>FRAZIER ES</t>
  </si>
  <si>
    <t>Springville Substation 220kV bus</t>
  </si>
  <si>
    <t>GOLDEN FIELDS SOLAR 3</t>
  </si>
  <si>
    <t>Whirlwind 230 kV substation</t>
  </si>
  <si>
    <t xml:space="preserve">GOLDEN PRISM </t>
  </si>
  <si>
    <t>PALMDALE ENERGY</t>
  </si>
  <si>
    <t>Vincent Substation 230 kV bus</t>
  </si>
  <si>
    <t>NEVADA MOHAVE SOLAR</t>
  </si>
  <si>
    <t xml:space="preserve">Jointly-owned Mohave Switchyard 500kV </t>
  </si>
  <si>
    <t>SNOW MOUNTAIN SOLAR</t>
  </si>
  <si>
    <t>Desert View Substation 230 kV bus</t>
  </si>
  <si>
    <t>MIKADO</t>
  </si>
  <si>
    <t>IID</t>
  </si>
  <si>
    <t>Liebert 230kV Switchyard</t>
  </si>
  <si>
    <t>WGP GEYSERS</t>
  </si>
  <si>
    <t>Geysers #3 - Cloverdale 115 kV Line</t>
  </si>
  <si>
    <t>ARROYO REYES SOLAR</t>
  </si>
  <si>
    <t>Mustang 230kV Switching Station</t>
  </si>
  <si>
    <t>CINCO</t>
  </si>
  <si>
    <t>Five Points Substation 70 kV</t>
  </si>
  <si>
    <t>CONEJO SOLAR</t>
  </si>
  <si>
    <t>230kV Tranquility Switching Station</t>
  </si>
  <si>
    <t>CURRY</t>
  </si>
  <si>
    <t>Schindler Transmission Line Tap 70 kV</t>
  </si>
  <si>
    <t>EASTERBY ENERGY STORAGE</t>
  </si>
  <si>
    <t xml:space="preserve">Malaga 115kV Bus
</t>
  </si>
  <si>
    <t>SOUTHERN LIGHT SOLAR</t>
  </si>
  <si>
    <t>Coalinga #2 - Coalinga #1 70 kV line Approx. 1.9 miles south of Coalinga #2 and 1 mile east of the project site</t>
  </si>
  <si>
    <t>GOLDEN RECTANGLE</t>
  </si>
  <si>
    <t xml:space="preserve">Tranquility Kearny 230kV </t>
  </si>
  <si>
    <t>HEARTLAND SOLAR</t>
  </si>
  <si>
    <t>PANOCHE 230 KV SUB</t>
  </si>
  <si>
    <t>HEARTLAND SOLAR-2</t>
  </si>
  <si>
    <t>HOBBS ENERGY STORAGE</t>
  </si>
  <si>
    <t xml:space="preserve">Borden Substation 70kV </t>
  </si>
  <si>
    <t>HONEYBEE SOLAR</t>
  </si>
  <si>
    <t>New 115kV Switching Station on the Panoche - Schindler 115kV #1 line</t>
  </si>
  <si>
    <t>HUDSON SOLAR 1</t>
  </si>
  <si>
    <t>Panoche Substation 115 kV</t>
  </si>
  <si>
    <t>INCA</t>
  </si>
  <si>
    <t>Dairyland-Mendota Transmission Line 115 kV</t>
  </si>
  <si>
    <t>MAIZEN BLUE  SOLAR 1</t>
  </si>
  <si>
    <t>Excelsior Switching Station located on the Panoche-Schindler No.1 &amp; 2 115 kV line</t>
  </si>
  <si>
    <t>MANGO SOLAR</t>
  </si>
  <si>
    <t>Jayne Switch Station 70 kV</t>
  </si>
  <si>
    <t>NILES SOLAR 1</t>
  </si>
  <si>
    <t>PG&amp;E Corcoran-Guernsey 70 kV line</t>
  </si>
  <si>
    <t>PELICAN ISLAND</t>
  </si>
  <si>
    <t>Midway- Gates 230 kV line</t>
  </si>
  <si>
    <t>RANCHO FRESNO STORAGE FARM</t>
  </si>
  <si>
    <t>PG&amp;E Kearney Sub 70 kV</t>
  </si>
  <si>
    <t>ROMERO CREEK</t>
  </si>
  <si>
    <t>Quinto Switching Station 230 kV Bus</t>
  </si>
  <si>
    <t>SERENITY SOLAR</t>
  </si>
  <si>
    <t>Coalinga #1 - San Miguel 70 kV line</t>
  </si>
  <si>
    <t>CROWN</t>
  </si>
  <si>
    <t>Dairyland-Mendota 115 kV Line</t>
  </si>
  <si>
    <t>SEIS PUNTOS SOLAR</t>
  </si>
  <si>
    <t>Excelsior Switch Station 115 kV</t>
  </si>
  <si>
    <t>WADY SOLAR</t>
  </si>
  <si>
    <t>LeGrand - Dairyland 115 kV line</t>
  </si>
  <si>
    <t>WARRIORS</t>
  </si>
  <si>
    <t>WILD WEST SOLAR</t>
  </si>
  <si>
    <t>Cantua Substation 115 kV</t>
  </si>
  <si>
    <t>WOLVERINE SOLAR 1 - FKA YUBA SOLAR 1</t>
  </si>
  <si>
    <t>Stroud 70 kV Switching Station</t>
  </si>
  <si>
    <t>ALAMO SPRINGS SOLAR 3</t>
  </si>
  <si>
    <t>PG&amp;E Arco Substation 70 kV</t>
  </si>
  <si>
    <t>ALMOND GROVE SOLAR PROJECT</t>
  </si>
  <si>
    <t>Antelope Substation 70 kV</t>
  </si>
  <si>
    <t>CELESTIAL SOLAR 1</t>
  </si>
  <si>
    <t>Huron Substation 70 kV</t>
  </si>
  <si>
    <t>HELIOS PRIME</t>
  </si>
  <si>
    <t>HELIOS SECONDUS</t>
  </si>
  <si>
    <t>Midway-Wheeler Ridge #2 230 kV Line</t>
  </si>
  <si>
    <t>ROLLING HILLS SOLAR</t>
  </si>
  <si>
    <t>SURYA SOLAR</t>
  </si>
  <si>
    <t>PG&amp;E Midway Wheeler Ridge 230 kV line</t>
  </si>
  <si>
    <t>TENACITY SOLAR</t>
  </si>
  <si>
    <t>Smyrna Substation  115 kV</t>
  </si>
  <si>
    <t>TIERRA DEL ORO</t>
  </si>
  <si>
    <t>SemiTropic 115 KV substation</t>
  </si>
  <si>
    <t>TRAFALGAR 2</t>
  </si>
  <si>
    <t>ARCO-Tulare Lake Line</t>
  </si>
  <si>
    <t>APPLE HILL ENERGY STORAGE</t>
  </si>
  <si>
    <t>Apple Hill Substation (PGE) 115kV</t>
  </si>
  <si>
    <t>BERRYESSA WIND FARM</t>
  </si>
  <si>
    <t>Madison 115 kV</t>
  </si>
  <si>
    <t>CAL SUN</t>
  </si>
  <si>
    <t>Herdlyn - Tracy 70 kV - Long: -121.577185 Lat: 37.800654</t>
  </si>
  <si>
    <t>CAPETOWN HYBRID</t>
  </si>
  <si>
    <t>Bridgeville 115 kV</t>
  </si>
  <si>
    <t>CREEKSIDE</t>
  </si>
  <si>
    <t>Moss Landing - Metcalf 230 kV line</t>
  </si>
  <si>
    <t>IG TEHAMA SOLAR</t>
  </si>
  <si>
    <t>Cottonwood-Delevan 230 kV Line #1</t>
  </si>
  <si>
    <t>JOAQUIN SOLAR</t>
  </si>
  <si>
    <t>Crows Landing substation 60 kV</t>
  </si>
  <si>
    <t>LAS HERMANAS BESS</t>
  </si>
  <si>
    <t>Carberry Switching Station 230kV</t>
  </si>
  <si>
    <t>NORTHERN PINES</t>
  </si>
  <si>
    <t>Westwood  60kV</t>
  </si>
  <si>
    <t>Terminated</t>
  </si>
  <si>
    <t>PANEM SOLAR</t>
  </si>
  <si>
    <t>Table Mtn.-Butte #2 115 kV Line</t>
  </si>
  <si>
    <t>ROUND HOUSE ENERGY STORAGE</t>
  </si>
  <si>
    <t>PG&amp;E Martin Substation 115kV</t>
  </si>
  <si>
    <t>ROYAL SOLAR</t>
  </si>
  <si>
    <t>Rio Oso - Woodland #1 115 kV line</t>
  </si>
  <si>
    <t>SPI QUINCY</t>
  </si>
  <si>
    <t>SPI 60 kV Tap of PG&amp;E's Caribou Plumas Jct. 60 kV line near Pole 17/12</t>
  </si>
  <si>
    <t>WALKER RIDGE</t>
  </si>
  <si>
    <t>Cortina-Mendocino  and  Cortina-Eagle Rock 115kV Lines</t>
  </si>
  <si>
    <t>BLUE WING RANCH SOLAR</t>
  </si>
  <si>
    <t>GIGANTES SOLAR</t>
  </si>
  <si>
    <t xml:space="preserve">North Gila-Imperial Valley 500 kV line
</t>
  </si>
  <si>
    <t>MOUNT LAGUNA WIND</t>
  </si>
  <si>
    <t>Suncrest - Ocotillo 500 kV line</t>
  </si>
  <si>
    <t>RED WING RANCH SOLAR</t>
  </si>
  <si>
    <t>DORADO ENERGY STORAGE</t>
  </si>
  <si>
    <t>Encina Substation 138kV</t>
  </si>
  <si>
    <t xml:space="preserve">Otay Mesa substation 230 kV
</t>
  </si>
  <si>
    <t>OTAYBAT</t>
  </si>
  <si>
    <t xml:space="preserve">Border Substation 69 kV
</t>
  </si>
  <si>
    <t>SIGNAL PEAK</t>
  </si>
  <si>
    <t>CENTURY SOLAR</t>
  </si>
  <si>
    <t>Delaney-Colorado River Line 500kV</t>
  </si>
  <si>
    <t>QUARTZ 9</t>
  </si>
  <si>
    <t>Colorado River 230 kV SUB</t>
  </si>
  <si>
    <t>HARQUAHALA SOLAR</t>
  </si>
  <si>
    <t>WEST SPRINGS WIND FARM</t>
  </si>
  <si>
    <t>El Casco 230 kV</t>
  </si>
  <si>
    <t>DHS OASIS SOLAR</t>
  </si>
  <si>
    <t>Devers 230 kV Substation</t>
  </si>
  <si>
    <t>Red Bluff 230kV</t>
  </si>
  <si>
    <t>LH ENERGY STORAGE</t>
  </si>
  <si>
    <t>Lighthipe substation  Batteries, Inverters, Step Up Transformer and a 220 kV gen tie line</t>
  </si>
  <si>
    <t>YERMO SOLAR 1</t>
  </si>
  <si>
    <t>SAN BERNADINO</t>
  </si>
  <si>
    <t>Cool WaterDunn Siding Baker Mount Pass Ivanpah 115 kV Line</t>
  </si>
  <si>
    <t>CALCITE SOLAR 1</t>
  </si>
  <si>
    <t>Calcite 230 kV Line</t>
  </si>
  <si>
    <t>GHOST TOWN SOLAR</t>
  </si>
  <si>
    <t>Kramer 230 KV SUB</t>
  </si>
  <si>
    <t>SAND SOLAR</t>
  </si>
  <si>
    <t>KRAMER 230 KV SUB</t>
  </si>
  <si>
    <t>BARSTOW SOLAR 1</t>
  </si>
  <si>
    <t>SEGS10 SOLAR</t>
  </si>
  <si>
    <t>Kramer 230 kV</t>
  </si>
  <si>
    <t>COSO SOLAR 2</t>
  </si>
  <si>
    <t xml:space="preserve">Kramer 230 kV
</t>
  </si>
  <si>
    <t>COSO SOLAR 1</t>
  </si>
  <si>
    <t>Kramer 230kV</t>
  </si>
  <si>
    <t>WALLER SOLAR FARM</t>
  </si>
  <si>
    <t>Kramer-BLM WEST 230KV line</t>
  </si>
  <si>
    <t>HIGH DESERT VIEW SOLAR PROJECT</t>
  </si>
  <si>
    <t>GRAPEVINE 1</t>
  </si>
  <si>
    <t>ROSY 9</t>
  </si>
  <si>
    <t>WHIRLWIND 230 kV Sub.</t>
  </si>
  <si>
    <t>CALIFORNIA CITY SOLAR</t>
  </si>
  <si>
    <t>WINDHUB 230 KV SUB</t>
  </si>
  <si>
    <t xml:space="preserve">ALL AMERICAN SOLAR </t>
  </si>
  <si>
    <t>VESTAL 230 KV SUB</t>
  </si>
  <si>
    <t>SAGEBRUSH SOLAR 1</t>
  </si>
  <si>
    <t>Vincent  230 kV Sub.</t>
  </si>
  <si>
    <t>GOLDEN EVENING SOLAR</t>
  </si>
  <si>
    <t>SCE Whirlwind Substation</t>
  </si>
  <si>
    <t>CLOVER ENERGY STORAGE PLANT</t>
  </si>
  <si>
    <t>CANELLA SOLAR FARM</t>
  </si>
  <si>
    <t>LINWOOD SOLAR FARM</t>
  </si>
  <si>
    <t>EON VISION WIND</t>
  </si>
  <si>
    <t>Whirlwind 230 kV Substation</t>
  </si>
  <si>
    <t>MISSION ROCK</t>
  </si>
  <si>
    <t>Santa Clara Substation 230kV</t>
  </si>
  <si>
    <t>SOUTHLAND</t>
  </si>
  <si>
    <t>ARIZONA MOHAVE SOLAR</t>
  </si>
  <si>
    <t>MOHAVE SWITCHYARD 500kV</t>
  </si>
  <si>
    <t>COPPER MTN SOLAR 5</t>
  </si>
  <si>
    <t>SCE owned Eldorado bus 230kV</t>
  </si>
  <si>
    <t>YELLOW PINE 1</t>
  </si>
  <si>
    <t>VEA Sandy Valley 138 kV</t>
  </si>
  <si>
    <t>PAHRUMP SOLAR</t>
  </si>
  <si>
    <t>Vista Substation 138 kV bus.</t>
  </si>
  <si>
    <t>DESERT OBSIDIAN</t>
  </si>
  <si>
    <t xml:space="preserve">Amargosa Sub 138 kV </t>
  </si>
  <si>
    <t>COPPER RAYS</t>
  </si>
  <si>
    <t>SOUTH RIDGE</t>
  </si>
  <si>
    <t>Innovation Substation 230kV</t>
  </si>
  <si>
    <t>RE PRISM</t>
  </si>
  <si>
    <t>BIG BREAK ENERGY STORAGE</t>
  </si>
  <si>
    <t>Contra Costa switchyard 230kV</t>
  </si>
  <si>
    <t>CAL SUN SOLAR</t>
  </si>
  <si>
    <t xml:space="preserve">Herdlyn-Tracy line 70 kV  </t>
  </si>
  <si>
    <t>CHANSON ENERGY STORAGE FACILITY</t>
  </si>
  <si>
    <t>Valley Springs Substation 60kV</t>
  </si>
  <si>
    <t>EAST-BAY-WIND</t>
  </si>
  <si>
    <t>EXCHEQUER</t>
  </si>
  <si>
    <t>MARIPOSA</t>
  </si>
  <si>
    <t>Exchequer-LeGrand 115 kV</t>
  </si>
  <si>
    <t>HAYDON ENERGY STORAGE FACILITY</t>
  </si>
  <si>
    <t>Kyoho Tap 115kV</t>
  </si>
  <si>
    <t>KING FLAT WIND FARM 1</t>
  </si>
  <si>
    <t xml:space="preserve">Delevan-Vaca No. 2 &amp; No. 3 230kV </t>
  </si>
  <si>
    <t>KING FLAT WIND FARM 2</t>
  </si>
  <si>
    <t>Delevan-Vaca No. 2&amp; No. 3 230kV</t>
  </si>
  <si>
    <t>LUNA MAR</t>
  </si>
  <si>
    <t>Half Moon Bay Substation 60kV</t>
  </si>
  <si>
    <t>OAKLAND ENERGY RELIABILITY CENTER</t>
  </si>
  <si>
    <t>Oakland C Substation 115kV</t>
  </si>
  <si>
    <t>RIOSA CENTRAL SOLAR</t>
  </si>
  <si>
    <t>Smartville-Camp Far West 60kV line</t>
  </si>
  <si>
    <t>SAGE SOLAR</t>
  </si>
  <si>
    <t>SOURGRASS SOLAR</t>
  </si>
  <si>
    <t>Cottonwood-Delevan #1 230kV</t>
  </si>
  <si>
    <t>WALTON ENERGY RELIABILITY CENTER</t>
  </si>
  <si>
    <t>Yuba City Cogen tap line-Pease 60kV</t>
  </si>
  <si>
    <t>WARDENCLYFFE</t>
  </si>
  <si>
    <t>WILBUR ENERGY STORAGE</t>
  </si>
  <si>
    <t>Contra Costa Switchyard 230kV</t>
  </si>
  <si>
    <t>AMERICAN KINGS 10</t>
  </si>
  <si>
    <t>BRUIN SOLAR</t>
  </si>
  <si>
    <t>CALIFORNIA BEAR 6</t>
  </si>
  <si>
    <t>CURRY SOLAR</t>
  </si>
  <si>
    <t>Schindler Substation 70kV</t>
  </si>
  <si>
    <t>DASOS 10</t>
  </si>
  <si>
    <t>Wilson Substation 230kV</t>
  </si>
  <si>
    <t>FIREHAWK SOLAR 1</t>
  </si>
  <si>
    <t>Smyrna Substation 115kV</t>
  </si>
  <si>
    <t>GOLDEN SQUARE</t>
  </si>
  <si>
    <t>Tranquility Switching Station 230 kV</t>
  </si>
  <si>
    <t>GOLDWICK SOLAR FARM</t>
  </si>
  <si>
    <t>Salado Substation 115kV</t>
  </si>
  <si>
    <t>KROE HYBRID</t>
  </si>
  <si>
    <t>MERCED / FRESNO</t>
  </si>
  <si>
    <t xml:space="preserve">Mercy Springs Substation 70kV </t>
  </si>
  <si>
    <t>LAS CAMAS 2</t>
  </si>
  <si>
    <t>LOTUS 2 SOLAR FARM</t>
  </si>
  <si>
    <t>Borden Substation 70kV</t>
  </si>
  <si>
    <t>VANGUARD SOLAR BESS</t>
  </si>
  <si>
    <t>Mustang Switching Station 230 kV</t>
  </si>
  <si>
    <t>MALLARD ENERGY STORAGE PROJECT</t>
  </si>
  <si>
    <t xml:space="preserve">Pittsburg Switchyard 230kV </t>
  </si>
  <si>
    <t>PERSEUS SOLAR</t>
  </si>
  <si>
    <t>Borden Substation 230kV</t>
  </si>
  <si>
    <t>PUERTA RENEWABLE ENERGY RELIABILITY CENTER</t>
  </si>
  <si>
    <t>Gates-Coalinga #2 70kV</t>
  </si>
  <si>
    <t>ROMERO CREEK SOLAR</t>
  </si>
  <si>
    <t>Quinto Substation 230kV</t>
  </si>
  <si>
    <t>WARRIORS SOLAR</t>
  </si>
  <si>
    <t>CASSIOPEIA SOLAR</t>
  </si>
  <si>
    <t>Tap on Maricopa-Copus line 70kV</t>
  </si>
  <si>
    <t>KERRNESS SOLAR</t>
  </si>
  <si>
    <t>Wilson - Le Grand115kV</t>
  </si>
  <si>
    <t>LYNX SOLAR</t>
  </si>
  <si>
    <t>Cuyama 2 Substation 70kV</t>
  </si>
  <si>
    <t xml:space="preserve">SUN BRILLIANCE </t>
  </si>
  <si>
    <t>HIDDEN HILLS SOLAR 1</t>
  </si>
  <si>
    <t xml:space="preserve">Crazy Eyes Switching Station 230kV </t>
  </si>
  <si>
    <t>WARREN SOLAR 1</t>
  </si>
  <si>
    <t>Charleston Substation 138kV</t>
  </si>
  <si>
    <t>HARQUAHALA FLATS</t>
  </si>
  <si>
    <t>Colorado River-Delaney 500kV</t>
  </si>
  <si>
    <t>HARQUAHALA SUN</t>
  </si>
  <si>
    <t>MESAVILLE SOLAR</t>
  </si>
  <si>
    <t>QUARTZITE 10</t>
  </si>
  <si>
    <t>VERMILLION ENERGY STORAGE</t>
  </si>
  <si>
    <t>WEST SPRINGS 2 WIND FARM</t>
  </si>
  <si>
    <t>Devers-Vista #1 230kV</t>
  </si>
  <si>
    <t>GABRIEL SOLAR 3</t>
  </si>
  <si>
    <t>Mira Loma-Walnut 230kV</t>
  </si>
  <si>
    <t>VICKERS ENERGY STORAGE</t>
  </si>
  <si>
    <t>La Cienega Substation 230kV</t>
  </si>
  <si>
    <t>RUBITA</t>
  </si>
  <si>
    <t>Kramer-Inyokern-Randsburg No.1 115kV</t>
  </si>
  <si>
    <t>BLUE MOUNTAIN WIND</t>
  </si>
  <si>
    <t>Antelope Substation 230kV</t>
  </si>
  <si>
    <t>CALHAWK SOLAR FARM</t>
  </si>
  <si>
    <t>CREOSOTE</t>
  </si>
  <si>
    <t>CANELLA 2 SOLAR FARM</t>
  </si>
  <si>
    <t>JAWBONE WIND ENERGY PROJECT</t>
  </si>
  <si>
    <t>LONGSPUR 10</t>
  </si>
  <si>
    <t>Rattlesnake Switchyard 230kV</t>
  </si>
  <si>
    <t>MUNZ SOLAR 1</t>
  </si>
  <si>
    <t>VENTURA ENERGY CENTER</t>
  </si>
  <si>
    <t>VISION WIND</t>
  </si>
  <si>
    <t>DARLINGTON BALLEY SOLAR ENERGY 1</t>
  </si>
  <si>
    <t>Hassayampa Switchyard 500kV</t>
  </si>
  <si>
    <t>MAVERICK</t>
  </si>
  <si>
    <t>Miramar GT Switchyard 69kV</t>
  </si>
  <si>
    <t>OCEANSIDE ENERGY STORAGE</t>
  </si>
  <si>
    <t>Ocean Ranch Substation</t>
  </si>
  <si>
    <t>ROSEBUD</t>
  </si>
  <si>
    <t>Kearny West Substation 69kV</t>
  </si>
  <si>
    <t>SUN STREAMS SOLAR 3</t>
  </si>
  <si>
    <t xml:space="preserve">Hassayampa Substation 500 kV </t>
  </si>
  <si>
    <t>WISTARIA SOLAR 2</t>
  </si>
  <si>
    <t>WESTSIDE CANAL ENERGY CENTER</t>
  </si>
  <si>
    <t>KERNRIDGE EXPANSION</t>
  </si>
  <si>
    <t>Kern Ridge Substation 115kV</t>
  </si>
  <si>
    <t>BLACK DIAMOND ENERGY STORAGE 2</t>
  </si>
  <si>
    <t>Pittsburg 230kV</t>
  </si>
  <si>
    <t>BODIE ENERGY STORAGE</t>
  </si>
  <si>
    <t>Bogue - Rio Oso 115 kV Line</t>
  </si>
  <si>
    <t>DERNOPI SOLAR</t>
  </si>
  <si>
    <t>Schindler 115kV</t>
  </si>
  <si>
    <t>DESCENDANT RANCH 2</t>
  </si>
  <si>
    <t>Logan Creek - Delevan Line Tap 230kV</t>
  </si>
  <si>
    <t>FALCON ENERGY CENTER</t>
  </si>
  <si>
    <t>Kasson-Lammers 115kV</t>
  </si>
  <si>
    <t>GAUCHO STORAGE</t>
  </si>
  <si>
    <t>HOLOCRYSTALLINE ENERGY CENTER</t>
  </si>
  <si>
    <t xml:space="preserve">Bair Substation 60kV bus </t>
  </si>
  <si>
    <t>HOOD 2</t>
  </si>
  <si>
    <t>Q1244 Switching Station 230kV</t>
  </si>
  <si>
    <t>HOOD 3</t>
  </si>
  <si>
    <t>MONTARA</t>
  </si>
  <si>
    <t>Eastshore Station 115kV</t>
  </si>
  <si>
    <t>PINTO PASS</t>
  </si>
  <si>
    <t>Christie Substation 60kV</t>
  </si>
  <si>
    <t>SEAPORT STORAGE</t>
  </si>
  <si>
    <t>Oakland Station C 115kV</t>
  </si>
  <si>
    <t>STAR GL STORAGE 2</t>
  </si>
  <si>
    <t xml:space="preserve">Greenleaf #1 Tap 115 kV </t>
  </si>
  <si>
    <t>STARGAZE SOLAR BESS</t>
  </si>
  <si>
    <t>TIERRA BUENA ENERGY CENTER</t>
  </si>
  <si>
    <t>Pease 60kV</t>
  </si>
  <si>
    <t>TUNITAS</t>
  </si>
  <si>
    <t xml:space="preserve"> Kasson Station 60kV </t>
  </si>
  <si>
    <t>ATLAS</t>
  </si>
  <si>
    <t>Los Banos - Gates #3 500kV line</t>
  </si>
  <si>
    <t>BERRYDALE STORAGE</t>
  </si>
  <si>
    <t>Birds Landing 230kV</t>
  </si>
  <si>
    <t>CASY SOLAR</t>
  </si>
  <si>
    <t>Tranquility 230kV</t>
  </si>
  <si>
    <t>DEL RANCHO</t>
  </si>
  <si>
    <t>Kelso Switching Station 230kV</t>
  </si>
  <si>
    <t>GEMINI WIND NORTH</t>
  </si>
  <si>
    <t>Diablo Canyon Power Plant 500kV</t>
  </si>
  <si>
    <t>GONZAGA RIDGE WIND FARM 2</t>
  </si>
  <si>
    <t>GREEN MEZZO</t>
  </si>
  <si>
    <t>Birds Landing Switchyard 230kV</t>
  </si>
  <si>
    <t>HEARTLAND 3</t>
  </si>
  <si>
    <t>HUDSON SOLAR 2</t>
  </si>
  <si>
    <t xml:space="preserve">Panoche Substation 115kV </t>
  </si>
  <si>
    <t>KEY STORAGE 2</t>
  </si>
  <si>
    <t>Gates Sub 230kV</t>
  </si>
  <si>
    <t>KINGSTON ENERGY STORAGE</t>
  </si>
  <si>
    <t>MERCATOR</t>
  </si>
  <si>
    <t>Tranquillity SS 230kV</t>
  </si>
  <si>
    <t>PANIOLO SOLAR</t>
  </si>
  <si>
    <t xml:space="preserve">Jayne Switching Station 70kV </t>
  </si>
  <si>
    <t>PLACID</t>
  </si>
  <si>
    <t>ROCKFISH STORAGE 1</t>
  </si>
  <si>
    <t>Moss Landing 230kV</t>
  </si>
  <si>
    <t>ROCKFISH STORAGE 2</t>
  </si>
  <si>
    <t>SAGEBERRY SOLAR</t>
  </si>
  <si>
    <t>STEPHEN</t>
  </si>
  <si>
    <t>Schindler Substation 115kV</t>
  </si>
  <si>
    <t>TEMETTATE ADVANCED CAES</t>
  </si>
  <si>
    <t>Mesa 230kV</t>
  </si>
  <si>
    <t>WINDCHARGER ESS</t>
  </si>
  <si>
    <t>CASTLE WIND OFFSHORE</t>
  </si>
  <si>
    <t>Morro Bay Substation  230kV</t>
  </si>
  <si>
    <t>HOLLY</t>
  </si>
  <si>
    <t>Corcoran-Guernsey 70kV line</t>
  </si>
  <si>
    <t>HOOD 1</t>
  </si>
  <si>
    <t>Olive Switching Substation 115kV</t>
  </si>
  <si>
    <t>LIMON ENERGY PARK</t>
  </si>
  <si>
    <t>MAMMOTH ENERGY STORAGE</t>
  </si>
  <si>
    <t>MAVERICKS</t>
  </si>
  <si>
    <t>Newark Station 230kV</t>
  </si>
  <si>
    <t>PINTAIL ENERGY STORAGE</t>
  </si>
  <si>
    <t>Lakeville 230kV</t>
  </si>
  <si>
    <t>PISTACHIO ENERGY PARK</t>
  </si>
  <si>
    <t>Arco-Midway &amp; Gates-Midway 230kV</t>
  </si>
  <si>
    <t>POLELINE SOLAR ENERGY CENTER</t>
  </si>
  <si>
    <t>MERCED/FRESNO</t>
  </si>
  <si>
    <t>Mercy Springs 70kV</t>
  </si>
  <si>
    <t>POSEIDON</t>
  </si>
  <si>
    <t>Bitterwater Switching Station 230kV</t>
  </si>
  <si>
    <t>CORTES</t>
  </si>
  <si>
    <t>Chino Substation 230kV bus</t>
  </si>
  <si>
    <t>ARROW</t>
  </si>
  <si>
    <t>Whirlwind Substation  230kV</t>
  </si>
  <si>
    <t>CLEANPOWER SOLAR</t>
  </si>
  <si>
    <t xml:space="preserve">DRY CREEK SOLAR </t>
  </si>
  <si>
    <t>Magunden-Vestal #1 230kV line</t>
  </si>
  <si>
    <t>HIGHLINE SOLAR ENERGY CENTER</t>
  </si>
  <si>
    <t>LONGSPUR 11</t>
  </si>
  <si>
    <t>MCGRATH ENERGY CENTER 1</t>
  </si>
  <si>
    <t>Mandalay-Santa Clara 220kV</t>
  </si>
  <si>
    <t>SAGEBRUSH SOLAR 5</t>
  </si>
  <si>
    <t>BIG BEAR WIND</t>
  </si>
  <si>
    <t>MOORHEN ENERGY STORAGE</t>
  </si>
  <si>
    <t>Lugo Substation 220kV</t>
  </si>
  <si>
    <t>PORTHOS SOLAR</t>
  </si>
  <si>
    <t>SUNVALE SOLAR FARM</t>
  </si>
  <si>
    <t>IRON HILLS PUMPED STORAGE</t>
  </si>
  <si>
    <t>SILVERWING</t>
  </si>
  <si>
    <t>PITCHFORK ENERGY</t>
  </si>
  <si>
    <t>Delaney Substation 500kV</t>
  </si>
  <si>
    <t>SAN VICENTE ENERGY STORAGE FACILITY</t>
  </si>
  <si>
    <t>Sycamore Canyon Substation 230kV</t>
  </si>
  <si>
    <t>GONZAGA RIDGE WIND FARM 3</t>
  </si>
  <si>
    <t>Los Banos-Pacheco 70 kV Line via Dinosaur Point Tap 70 kV Line</t>
  </si>
  <si>
    <t>CAMPTONVILLE BIOPOWER</t>
  </si>
  <si>
    <t>COLGATE-CHALLENGE</t>
  </si>
  <si>
    <t>CAMPTONVILLE BIOPOWER1</t>
  </si>
  <si>
    <t>COLGATE-CHALLENGE 60kV</t>
  </si>
  <si>
    <t>KUIPER ENERGY STORAGE</t>
  </si>
  <si>
    <t>Geysers #3 Cloverdale 115 kV line</t>
  </si>
  <si>
    <t>BRIGHT STAR HYBRID</t>
  </si>
  <si>
    <t>Brighton-Bellota 230kV</t>
  </si>
  <si>
    <t>CAPETOWN 2 HYBRID</t>
  </si>
  <si>
    <t>Bridgeville Substation 115kV</t>
  </si>
  <si>
    <t>BEAUCHAMP 2 SOLAR</t>
  </si>
  <si>
    <t>RANCHERO SOLAR</t>
  </si>
  <si>
    <t>Delevan Substation 230kV</t>
  </si>
  <si>
    <t>MARESTE BESS</t>
  </si>
  <si>
    <t>Grant Eastshore #1 115kV</t>
  </si>
  <si>
    <t>TATTON STORAGE 1</t>
  </si>
  <si>
    <t>Elk-Gualala 60 kV</t>
  </si>
  <si>
    <t>BRADMOOR SOLAR</t>
  </si>
  <si>
    <t xml:space="preserve">Lambie SW Station-Birds Landing 230kV </t>
  </si>
  <si>
    <t>LORINER STORAGE</t>
  </si>
  <si>
    <t>Morgan Hill Substation 115kV</t>
  </si>
  <si>
    <t>MIRANDA ESS</t>
  </si>
  <si>
    <t>MABU BESS</t>
  </si>
  <si>
    <t>Mabury Tap 115kV</t>
  </si>
  <si>
    <t>HERCULIS</t>
  </si>
  <si>
    <t>Oakland J-Grant 115kV</t>
  </si>
  <si>
    <t>STEEL CITY ENERGY STORAGE</t>
  </si>
  <si>
    <t>SPINDRIFT HYBRID SOLAR</t>
  </si>
  <si>
    <t>Rio Oso Substation 115kV</t>
  </si>
  <si>
    <t>TEMPEST GENERATION</t>
  </si>
  <si>
    <t>Round Mountain Substation 500kV</t>
  </si>
  <si>
    <t>NIKOLA NORTE</t>
  </si>
  <si>
    <t>Tesla-Stagg 230kV</t>
  </si>
  <si>
    <t>TESOSTER</t>
  </si>
  <si>
    <t>Tesla-Weber 230kV</t>
  </si>
  <si>
    <t>NIKOVASTER</t>
  </si>
  <si>
    <t>Tesla-Westley 230kV</t>
  </si>
  <si>
    <t>BAY SUNSHINE HYBRID SOLAR</t>
  </si>
  <si>
    <t>TRIM BESS</t>
  </si>
  <si>
    <t>Trimble Substation 115kV</t>
  </si>
  <si>
    <t>TYRE</t>
  </si>
  <si>
    <t>Valley Springs #2 60 kV</t>
  </si>
  <si>
    <t>TRIGO</t>
  </si>
  <si>
    <t>OSO ROJO WEST</t>
  </si>
  <si>
    <t>Coalinga Cogen Tap 70kV</t>
  </si>
  <si>
    <t>CARBONERA 1 HYBRID SOLAR</t>
  </si>
  <si>
    <t>Coalinga#1-San Miguel 70 kV</t>
  </si>
  <si>
    <t>EASTSIDE</t>
  </si>
  <si>
    <t>El Nido Substation 115kV</t>
  </si>
  <si>
    <t>POPPY</t>
  </si>
  <si>
    <t>BOYCE SOLAR HYBRID</t>
  </si>
  <si>
    <t>Jayne Substation 70kV</t>
  </si>
  <si>
    <t>BIG DUCK STORAGE</t>
  </si>
  <si>
    <t>Panoche Substation 230 kV</t>
  </si>
  <si>
    <t>ASH TREE HYBRID SOLAR</t>
  </si>
  <si>
    <t>DRY GRAPE HYBRID SOLAR</t>
  </si>
  <si>
    <t>IRRIGOSA</t>
  </si>
  <si>
    <t>Gregg Substation 230kV</t>
  </si>
  <si>
    <t>JOURNEY STORAGE</t>
  </si>
  <si>
    <t>Henrietta Substation 230kV</t>
  </si>
  <si>
    <t>ROBIN SOLAR HYBRID</t>
  </si>
  <si>
    <t>Soledad Substation 60kV</t>
  </si>
  <si>
    <t>STEVINSON</t>
  </si>
  <si>
    <t>Livingston Substation 115kV</t>
  </si>
  <si>
    <t>PINEBROOK SOLAR HYBRID ENERGY CENTER</t>
  </si>
  <si>
    <t>Los Banos-Gates #1 500 kV</t>
  </si>
  <si>
    <t>SUGARLOAF HYBRID SOLAR</t>
  </si>
  <si>
    <t>CORCAIR HYBRID SOLAR</t>
  </si>
  <si>
    <t>RIVIERA SOLAR</t>
  </si>
  <si>
    <t xml:space="preserve">Wilson-Oro Loma 115 kv </t>
  </si>
  <si>
    <t>STORM</t>
  </si>
  <si>
    <t>Olive SW Station-Smyrna 115kV</t>
  </si>
  <si>
    <t>LAS BRISAS OFFSHORE WIND</t>
  </si>
  <si>
    <t>NIMITZ 1 GENERATION</t>
  </si>
  <si>
    <t>Diablo Canyon-Gates 500kV</t>
  </si>
  <si>
    <t>NIMITZ 2 GENERATION</t>
  </si>
  <si>
    <t>OATFIELD HYBRID SOLAR</t>
  </si>
  <si>
    <t>GRAND LAKE HYBRID SOLAR</t>
  </si>
  <si>
    <t>Gates-Midway 230kV</t>
  </si>
  <si>
    <t>PEONY</t>
  </si>
  <si>
    <t>Midway 230kV</t>
  </si>
  <si>
    <t>OSO ROJO GOLF COURSE</t>
  </si>
  <si>
    <t>Midway-Wheeler Ridge 230kV</t>
  </si>
  <si>
    <t>AGUA AMARGA WIND</t>
  </si>
  <si>
    <t>SOLARSS Switching Station</t>
  </si>
  <si>
    <t>LION ROCK OFFSHORE WIND</t>
  </si>
  <si>
    <t>Morro Bay Substation 230kV</t>
  </si>
  <si>
    <t>SEAWOLF GENERATION</t>
  </si>
  <si>
    <t>Midway-Diablo Canyon #2</t>
  </si>
  <si>
    <t>FAMILIA HYBRID SOLAR</t>
  </si>
  <si>
    <t>Midway-Wheeler Ridge #2 230kV</t>
  </si>
  <si>
    <t>FOKUS RENEWABLE ENERGY CENTER</t>
  </si>
  <si>
    <t>RIGAL</t>
  </si>
  <si>
    <t>Inyokern-Randsburg 115 kV</t>
  </si>
  <si>
    <t>CAYENNE ENERGY STORAGE</t>
  </si>
  <si>
    <t>Chino Substation 220kV</t>
  </si>
  <si>
    <t>ELLIS BESS</t>
  </si>
  <si>
    <t>Ellis Substation 220kV</t>
  </si>
  <si>
    <t>RANCHO 2 ENERGY STORAGE</t>
  </si>
  <si>
    <t>HINSON BESS</t>
  </si>
  <si>
    <t>SUPERBA STORAGE 1</t>
  </si>
  <si>
    <t>SPEEDWAY ESS</t>
  </si>
  <si>
    <t>TRESTLES ENERGY STORAGE</t>
  </si>
  <si>
    <t>Rio Hondo Substation 220kV</t>
  </si>
  <si>
    <t>CITADEL ESS</t>
  </si>
  <si>
    <t>HIGHWIND ENERGY CENTER</t>
  </si>
  <si>
    <t>DORADUS</t>
  </si>
  <si>
    <t>Magunden-Pastoria 230kV</t>
  </si>
  <si>
    <t>ROCKY HILL SOLAR</t>
  </si>
  <si>
    <t>Rector Substation 230kV</t>
  </si>
  <si>
    <t>YELLOW HAY HYBRID SOLAR</t>
  </si>
  <si>
    <t>Magunden-Springville #1 220 kV</t>
  </si>
  <si>
    <t>BARRENSPRING</t>
  </si>
  <si>
    <t>Springville-Rector 220kV line</t>
  </si>
  <si>
    <t>TRIUMPH SOLAR</t>
  </si>
  <si>
    <t>VESTAL VALLEY</t>
  </si>
  <si>
    <t>Vestal Substation 220kV</t>
  </si>
  <si>
    <t>SAGEBRUSH 6 HYBRID</t>
  </si>
  <si>
    <t>UNA LAKE SOLAR</t>
  </si>
  <si>
    <t>FORT TEJON SOLAR</t>
  </si>
  <si>
    <t>DRACO SOLAR</t>
  </si>
  <si>
    <t>DESERT FLOWER WIND FARM</t>
  </si>
  <si>
    <t>GARCES HYBRID SOLAR</t>
  </si>
  <si>
    <t>YEAGER HYBRID SOLAR</t>
  </si>
  <si>
    <t>SOLO</t>
  </si>
  <si>
    <t>VENTUS RENEWABLE ENERGY CENTER</t>
  </si>
  <si>
    <t>CONSECHA</t>
  </si>
  <si>
    <t>SUNNYNOOK SOLAR CENTER</t>
  </si>
  <si>
    <t>Devers-San Bernardino Line 230 kV</t>
  </si>
  <si>
    <t>SAN BERNARDINO BESS</t>
  </si>
  <si>
    <t>San Bernardino Substation 220kV</t>
  </si>
  <si>
    <t>BULLHEAD SOLAR</t>
  </si>
  <si>
    <t>BLACK HILLS PLAYA A SOLAR</t>
  </si>
  <si>
    <t>BLACK HILLS PLAYA B SOLAR</t>
  </si>
  <si>
    <t>Sloan Canyon Switching Station 230 kV</t>
  </si>
  <si>
    <t>SLOAN ENERGY CENTER</t>
  </si>
  <si>
    <t>GYPSY ESS</t>
  </si>
  <si>
    <t>Bay-Boulevard 230kV</t>
  </si>
  <si>
    <t>CARDINAL STORAGE</t>
  </si>
  <si>
    <t>PRIMAVERA STORAGE</t>
  </si>
  <si>
    <t>ECO 230kV</t>
  </si>
  <si>
    <t>SALTON SOLAR</t>
  </si>
  <si>
    <t>SUFFOLK STORAGE</t>
  </si>
  <si>
    <t>Mesa Heights Substation 69kV</t>
  </si>
  <si>
    <t>BOULDER OAKS HYBRID</t>
  </si>
  <si>
    <t>ECO-Miguel 500kV</t>
  </si>
  <si>
    <t>SV ENERGY STORAGE FACILITY</t>
  </si>
  <si>
    <t>CHAPARREL STORAGE</t>
  </si>
  <si>
    <t>Warners Substation 69kV</t>
  </si>
  <si>
    <t>SYCAMORE EXPANSION</t>
  </si>
  <si>
    <t>Magunden</t>
  </si>
  <si>
    <t>BRISBANE ENERGY STORAGE</t>
  </si>
  <si>
    <t>Martin</t>
  </si>
  <si>
    <t>CAPETOWN 3 HYBRID</t>
  </si>
  <si>
    <t>CHIA ESS</t>
  </si>
  <si>
    <t>CHICKAREE HYBRID SOLAR</t>
  </si>
  <si>
    <t>Table Mountain Substation 115kV</t>
  </si>
  <si>
    <t>CROWSWEST</t>
  </si>
  <si>
    <t>INTREPID ENERGY</t>
  </si>
  <si>
    <t>MARIPOSA ENERGY BESS</t>
  </si>
  <si>
    <t>Mariposa Energy Center 230kV</t>
  </si>
  <si>
    <t>MAYA</t>
  </si>
  <si>
    <t>MENARD ENERGY STORAGE</t>
  </si>
  <si>
    <t>Vaca-Dixon Substation 500kV</t>
  </si>
  <si>
    <t>MUIR STORAGE</t>
  </si>
  <si>
    <t>Ignacio Substation 230kV</t>
  </si>
  <si>
    <t>MIRANDA ESS 2</t>
  </si>
  <si>
    <t>GREASEWOOD HYBRID</t>
  </si>
  <si>
    <t>Delevan-Vaca #3 230kV line</t>
  </si>
  <si>
    <t>ORIGIN ENERGY STORAGE</t>
  </si>
  <si>
    <t>Cottonwood Substation 115kV</t>
  </si>
  <si>
    <t>RAILYARD ENERGY STORAGE</t>
  </si>
  <si>
    <t>New Switchyard on Los Esteros-Trimble Line 115kV</t>
  </si>
  <si>
    <t>SPARTAN ENERGY STORAGE</t>
  </si>
  <si>
    <t>TRAILWAYS ENERGY STORAGE</t>
  </si>
  <si>
    <t>Paradise  Substation 115kV</t>
  </si>
  <si>
    <t>OWL CLAW HYBRID SOLAR</t>
  </si>
  <si>
    <t>Camanche 115kV Tap via the Camanche Powerhouse Station 115kV</t>
  </si>
  <si>
    <t>QUICKSILVER ENERGY STORAGE</t>
  </si>
  <si>
    <t>Metcalf Substation 230kV</t>
  </si>
  <si>
    <t>ALBA</t>
  </si>
  <si>
    <t>Hollister Substation 115kV</t>
  </si>
  <si>
    <t>APRICOT ENERGY STORAGE</t>
  </si>
  <si>
    <t>Cheney #1 Tap 115kV Line</t>
  </si>
  <si>
    <t>COMAL FLATS 1</t>
  </si>
  <si>
    <t>EDGEWOOD SOLAR HYBRID</t>
  </si>
  <si>
    <t>Los Banos - Gates #1 500kV line</t>
  </si>
  <si>
    <t>FERRY HYBRID SOLAR</t>
  </si>
  <si>
    <t>Dairyland - Mendota 115kV line</t>
  </si>
  <si>
    <t>FOXGLOVE HYBRID SOLAR</t>
  </si>
  <si>
    <t>HENSLEY HYBRID SOLAR</t>
  </si>
  <si>
    <t>Chowchilla-Kerckhoff #2 115kV lin3</t>
  </si>
  <si>
    <t>ICEBERG ENERGY STORAGE</t>
  </si>
  <si>
    <t xml:space="preserve">Spence Substation 60kV </t>
  </si>
  <si>
    <t>MILKY WAY HYBRID SOLAR</t>
  </si>
  <si>
    <t>Gates- Templeton 230kV line</t>
  </si>
  <si>
    <t>MORTIMER SOLAR HYBRID</t>
  </si>
  <si>
    <t>POLVADERO HYBRID SOLAR</t>
  </si>
  <si>
    <t>Jayne Sw Sta-Coalinga #1 70kV line</t>
  </si>
  <si>
    <t>ROCK DOVE 1 ENERGY CENTER</t>
  </si>
  <si>
    <t>Arco - Midway 230kV line</t>
  </si>
  <si>
    <t>ROCK DOVE 2 ENERGY CENTER</t>
  </si>
  <si>
    <t>Gates - Midway 230kV line</t>
  </si>
  <si>
    <t>TORANA HYBRID SOLAR</t>
  </si>
  <si>
    <t>TURON ENERGY STORAGE</t>
  </si>
  <si>
    <t>Gates - Coalinga #2 Line 70kV</t>
  </si>
  <si>
    <t>ANACAPA</t>
  </si>
  <si>
    <t>Sisquoc Substation 115kV</t>
  </si>
  <si>
    <t>AUSTIN ES</t>
  </si>
  <si>
    <t>BLACK BEAR ENERGY STORAGE 1</t>
  </si>
  <si>
    <t>Mesa Substation 115kV</t>
  </si>
  <si>
    <t>BLACK BEAR ENERGY STORAGE 2</t>
  </si>
  <si>
    <t>FREEBORN</t>
  </si>
  <si>
    <t>Midway-Taft 115kV line</t>
  </si>
  <si>
    <t>HANSON ENERGY CENTER</t>
  </si>
  <si>
    <t>Santa Maria Cogen Tap 115kV Line</t>
  </si>
  <si>
    <t>KAIROS HYBRID</t>
  </si>
  <si>
    <t>LIGHTHOUSE WIND</t>
  </si>
  <si>
    <t>ROBIN 2</t>
  </si>
  <si>
    <t>Morro Bay Solar Sw Sta #2 230kV</t>
  </si>
  <si>
    <t>ROBIN 3</t>
  </si>
  <si>
    <t>Temblor - San Luis Obispo 115kV line</t>
  </si>
  <si>
    <t>SAGRARIO</t>
  </si>
  <si>
    <t>Old River Substation 70kV</t>
  </si>
  <si>
    <t>VERBENA</t>
  </si>
  <si>
    <t>Tupman Substation 115kV</t>
  </si>
  <si>
    <t>VINSON ENERGY</t>
  </si>
  <si>
    <t>Diablo-Gates 500kV line</t>
  </si>
  <si>
    <t>WESTERN COAST WIND 1</t>
  </si>
  <si>
    <t>Diablo Canyon - Morro Bay 230 kV and Diablo Canyon - Mesa 230 kV Lines</t>
  </si>
  <si>
    <t>ARIZONA A1</t>
  </si>
  <si>
    <t>Delaney - Colorado River 500kV line</t>
  </si>
  <si>
    <t>PAPAGO</t>
  </si>
  <si>
    <t>AMETHYST SOLAR</t>
  </si>
  <si>
    <t>ASTRA</t>
  </si>
  <si>
    <t>BLYTHE SUBSTATION 161kV</t>
  </si>
  <si>
    <t>FORTUNA</t>
  </si>
  <si>
    <t>GRISEDALE STORAGE 1</t>
  </si>
  <si>
    <t>BULLDOG ENERGY STORAGE</t>
  </si>
  <si>
    <t>HAMMOCK STORAGE</t>
  </si>
  <si>
    <t>El Nido Substation 230kV</t>
  </si>
  <si>
    <t>SPEEDWAY ESS 2</t>
  </si>
  <si>
    <t>SWAN ESS</t>
  </si>
  <si>
    <t>LEO WOLF ENERGY CENTER</t>
  </si>
  <si>
    <t>LUZEN SOLAR ENERGY CENTER</t>
  </si>
  <si>
    <t>Kramer Junction Substation 115kV</t>
  </si>
  <si>
    <t>OXFORD</t>
  </si>
  <si>
    <t>Kramer-Inyokern-Randsburg #1 115kV line</t>
  </si>
  <si>
    <t>ALLEGRO HYBRID SOLAR</t>
  </si>
  <si>
    <t>ALTA 20 WIND</t>
  </si>
  <si>
    <t>BOBCAT ENERGY STORAGE</t>
  </si>
  <si>
    <t>CENTRAL COAST WIND 1</t>
  </si>
  <si>
    <t>Goleta Substation 230kV</t>
  </si>
  <si>
    <t>KEYHOLE WIND 2</t>
  </si>
  <si>
    <t>LONGHORN 1</t>
  </si>
  <si>
    <t>LYCKA SOLAR</t>
  </si>
  <si>
    <t>Springville Substation 230kV</t>
  </si>
  <si>
    <t>METEORITE SOLAR</t>
  </si>
  <si>
    <t>VALOREM</t>
  </si>
  <si>
    <t>HIGHWIND SUBSTATION 230kV</t>
  </si>
  <si>
    <t>VENADO VALLEY 1</t>
  </si>
  <si>
    <t>ROSAMOND</t>
  </si>
  <si>
    <t>WhirlWind Substation 230kV</t>
  </si>
  <si>
    <t>BONANZA SOLAR 2</t>
  </si>
  <si>
    <t>AMPCHAMP STORAGE</t>
  </si>
  <si>
    <t>BLUEGILL STORAGE</t>
  </si>
  <si>
    <t>Loop Loveland - Los Coches 69kV line</t>
  </si>
  <si>
    <t>BOULDER OAKS HYBRID 2</t>
  </si>
  <si>
    <t>New Switchyard to loop the ECO-Miguel 500 kV Line</t>
  </si>
  <si>
    <t>BRADSHAW ENERGY STORAGE</t>
  </si>
  <si>
    <t>Miramar-Scripps 69kV line</t>
  </si>
  <si>
    <t>CARROLL CANYON ENERGY STORAGE</t>
  </si>
  <si>
    <t>Eastgate Substation 69kV</t>
  </si>
  <si>
    <t>COASTWOOD ENERGY STORAGE</t>
  </si>
  <si>
    <t>Shadowridge Substation 138kV</t>
  </si>
  <si>
    <t>CUCKOO ENERGY STORAGE</t>
  </si>
  <si>
    <t>DUCK PILOT STORAGE</t>
  </si>
  <si>
    <t>Los Coches Substation 138 kV</t>
  </si>
  <si>
    <t>GYPSY ESS 2</t>
  </si>
  <si>
    <t>Bay Boulevard 230kV</t>
  </si>
  <si>
    <t>OTAY MESA ENERGY CENTER EXPANSION</t>
  </si>
  <si>
    <t>POWWOW</t>
  </si>
  <si>
    <t>Oceanside Tap - Stuart Tap 69kV (TL690C )</t>
  </si>
  <si>
    <t>SANYO AVE STORAGE 1</t>
  </si>
  <si>
    <t>Border-Salt Creek 69kV line</t>
  </si>
  <si>
    <t>VULCAN 2</t>
  </si>
  <si>
    <t>Hassayampa Switchyard Common Bus 500kV</t>
  </si>
  <si>
    <t>BIG HORN ENERGY STORAGE</t>
  </si>
  <si>
    <t>BLYTHE BESS</t>
  </si>
  <si>
    <t>Julian Hinds Substation 230 kV</t>
  </si>
  <si>
    <t>NEWTON</t>
  </si>
  <si>
    <t>Apple Hill Substation  115 kV</t>
  </si>
  <si>
    <t>SCENIC ENERGY STORAGE</t>
  </si>
  <si>
    <t>Konocti Substation 60 kV</t>
  </si>
  <si>
    <t>MYRTLE</t>
  </si>
  <si>
    <t>Santa Rosa-Corona 115 kV line</t>
  </si>
  <si>
    <t>SUNRIDGE STORAGE</t>
  </si>
  <si>
    <t>Gold Hill-Eight Mile Road 230 kV</t>
  </si>
  <si>
    <t>BLUE BIRD</t>
  </si>
  <si>
    <t>Rio Oso Substation 115 kV</t>
  </si>
  <si>
    <t>TRES RIOS ENERGY CENTER</t>
  </si>
  <si>
    <t>Table Mtn-Rio Oso 230 kV</t>
  </si>
  <si>
    <t>OSITO ENERGY</t>
  </si>
  <si>
    <t>Rio Oso-Atlantic 230 kV/Rio Oso-Gold Hill 230 kV</t>
  </si>
  <si>
    <t>COPERNICUS</t>
  </si>
  <si>
    <t>Coburn Substation 230 kV</t>
  </si>
  <si>
    <t>FIFE</t>
  </si>
  <si>
    <t>Grant - Eastshore #2 line 115 kV</t>
  </si>
  <si>
    <t>BALSAM</t>
  </si>
  <si>
    <t>ALAMEDA COUNTY</t>
  </si>
  <si>
    <t>Grant - Eastshore #2 115 kV line</t>
  </si>
  <si>
    <t>LANYARD ENERGY STORAGE</t>
  </si>
  <si>
    <t>Pittsburg-Kirker-Columbia Steel 115kV Line</t>
  </si>
  <si>
    <t>MOONSTONE ENERGY STORAGE</t>
  </si>
  <si>
    <t>Tassajara - Newark 230 kV</t>
  </si>
  <si>
    <t>LACUNA ENERGY STORAGE</t>
  </si>
  <si>
    <t>Dumbarton-Newark 115 kV line</t>
  </si>
  <si>
    <t>BLUE OAK STORAGE</t>
  </si>
  <si>
    <t>Tesla-Tracy #1 230 kV line</t>
  </si>
  <si>
    <t>ZIETZ STORAGE</t>
  </si>
  <si>
    <t>Llagas Substation 115 kV</t>
  </si>
  <si>
    <t>LENNY STORAGE</t>
  </si>
  <si>
    <t>HADSELVILLE</t>
  </si>
  <si>
    <t>Bellota-Warnerville and Bellota Cottle Lines 230 kV</t>
  </si>
  <si>
    <t>DOLORES</t>
  </si>
  <si>
    <t>SAN CLARA</t>
  </si>
  <si>
    <t>HALIFAX</t>
  </si>
  <si>
    <t>Herdlyn-Balfour 60kV line</t>
  </si>
  <si>
    <t>HARMONY STORAGE 1</t>
  </si>
  <si>
    <t>Fibreboard tap 115 kV</t>
  </si>
  <si>
    <t>HEMMINGS STORAGE</t>
  </si>
  <si>
    <t>Piercy Substation 115 kV</t>
  </si>
  <si>
    <t>SODIS STORAGE</t>
  </si>
  <si>
    <t>Crows Landing Substation 60 kV</t>
  </si>
  <si>
    <t>STONEMAN</t>
  </si>
  <si>
    <t>TIMBER ENERGY STORAGE</t>
  </si>
  <si>
    <t>Atlantic Substation 230 kV</t>
  </si>
  <si>
    <t>TOLEDO STORAGE</t>
  </si>
  <si>
    <t>Contra Costa Substation 230 kV</t>
  </si>
  <si>
    <t>CROW CREEK BATTERY 1</t>
  </si>
  <si>
    <t>Crow Creek Switching Station 60 kV</t>
  </si>
  <si>
    <t>RUBY ENERGY STORAGE</t>
  </si>
  <si>
    <t>Sobrante - Standard Oil Switching Stn #1 115  kV Line</t>
  </si>
  <si>
    <t>STOMPER STORAGE</t>
  </si>
  <si>
    <t>Oakland J - Grant 115 kV line</t>
  </si>
  <si>
    <t>STARBURST  STORAGE</t>
  </si>
  <si>
    <t>Dixon Landing - McKee 115 kV line</t>
  </si>
  <si>
    <t>EMPEROR STORAGE</t>
  </si>
  <si>
    <t>ESTANISLAU SOLAR STORAGE</t>
  </si>
  <si>
    <t xml:space="preserve">Bellota-Warnerville 230 kV </t>
  </si>
  <si>
    <t>VALLEY GREEN</t>
  </si>
  <si>
    <t>BOA VISTA STORAGE</t>
  </si>
  <si>
    <t>San Benito - Hollister 115kV line</t>
  </si>
  <si>
    <t>BULLDOG STORAGE</t>
  </si>
  <si>
    <t>West Fresno Substation 115 kV</t>
  </si>
  <si>
    <t>THREE ROCKS</t>
  </si>
  <si>
    <t>Helm Substation 230 kV</t>
  </si>
  <si>
    <t>MARNIER</t>
  </si>
  <si>
    <t>BOBCAT</t>
  </si>
  <si>
    <t>El Capitan Substation 115 kV</t>
  </si>
  <si>
    <t>MUSCAT</t>
  </si>
  <si>
    <t>McCall Substation 230 kV</t>
  </si>
  <si>
    <t>DAHLIA SOLAR</t>
  </si>
  <si>
    <t>NORTHLINE</t>
  </si>
  <si>
    <t>MERCED COUNTY</t>
  </si>
  <si>
    <t>Los Banos-Livingston-Canal 70 kV Line</t>
  </si>
  <si>
    <t>WINGTIP SOLAR 2</t>
  </si>
  <si>
    <t>MENILLES</t>
  </si>
  <si>
    <t>FRESNO COUNTY</t>
  </si>
  <si>
    <t xml:space="preserve">Panoche - Tranquility #1 230 kV line </t>
  </si>
  <si>
    <t>ELBRUS ENERGY STORAGE</t>
  </si>
  <si>
    <t>HEKLA ENERGY STORAGE</t>
  </si>
  <si>
    <t>TRIVOR ENERGY STORAGE</t>
  </si>
  <si>
    <t>El Nido Substation 115 kV</t>
  </si>
  <si>
    <t>EE K BATTERY 1</t>
  </si>
  <si>
    <t>Kent Sw Sta-Tulare Lake 70 kV</t>
  </si>
  <si>
    <t>EXCELSIOR BATTERY 1</t>
  </si>
  <si>
    <t>Excelsior Switching Station 115 kV</t>
  </si>
  <si>
    <t>SOLITUDE HYBRID</t>
  </si>
  <si>
    <t>OLIVOS</t>
  </si>
  <si>
    <t>ALBACORE ESS</t>
  </si>
  <si>
    <t>Guernsey - Henrietta 70kV line</t>
  </si>
  <si>
    <t>NORMANDY</t>
  </si>
  <si>
    <t>Guernsey Substation 70 kV</t>
  </si>
  <si>
    <t>NORTE VISTA</t>
  </si>
  <si>
    <t>STORYBOOK</t>
  </si>
  <si>
    <t>Kearney Substation 230 kV</t>
  </si>
  <si>
    <t>KRATOS BESS</t>
  </si>
  <si>
    <t>TAVA FLATS</t>
  </si>
  <si>
    <t>ESTRADA STORAGE</t>
  </si>
  <si>
    <t>APPELLATION</t>
  </si>
  <si>
    <t>Templeton Substation 230 kV</t>
  </si>
  <si>
    <t>AIRFIELD</t>
  </si>
  <si>
    <t>Semitropic  - Midway #1 115 kV</t>
  </si>
  <si>
    <t>RESPIRE</t>
  </si>
  <si>
    <t>MIDWAY-TUPMAN-RIO BRAVO-RENFRO 115 kV</t>
  </si>
  <si>
    <t>HOG ISLAND</t>
  </si>
  <si>
    <t>TULARE COUNTY</t>
  </si>
  <si>
    <t>Olive Switch Station - Smyrna 115 kV line</t>
  </si>
  <si>
    <t>FINKE RIVER</t>
  </si>
  <si>
    <t>KERN COUNTY</t>
  </si>
  <si>
    <t>Kern - Old River #1 70 kV line</t>
  </si>
  <si>
    <t>ROWAN</t>
  </si>
  <si>
    <t>Symrna-Semitropic-Midway 115 kV Line</t>
  </si>
  <si>
    <t>THUNDER</t>
  </si>
  <si>
    <t>ROSEBOWL</t>
  </si>
  <si>
    <t xml:space="preserve">Kern PP Substation 115KV </t>
  </si>
  <si>
    <t>SHEATH STORAGE</t>
  </si>
  <si>
    <t>Midway Substation 230 kV</t>
  </si>
  <si>
    <t>SALIX</t>
  </si>
  <si>
    <t>AURUM MINE</t>
  </si>
  <si>
    <t>Bear Mountain - Bear Mountain Tap 115 kV line</t>
  </si>
  <si>
    <t>BRECKENRIDGE</t>
  </si>
  <si>
    <t>HIGH PLAINS STORAGE</t>
  </si>
  <si>
    <t>LEGACY</t>
  </si>
  <si>
    <t>Wheeler Ridge-Tejon 70 kV Line</t>
  </si>
  <si>
    <t>FLYWAY SOLAR</t>
  </si>
  <si>
    <t>Berrenda "C" Tap 70 kV</t>
  </si>
  <si>
    <t>FOUNTAIN HYBRID</t>
  </si>
  <si>
    <t>BUCKAROO SOLAR STORAGE</t>
  </si>
  <si>
    <t>Kern - Old River #2 70 kV</t>
  </si>
  <si>
    <t>EUROPA ENERGY CENTER</t>
  </si>
  <si>
    <t>Gates - Midway 230 KV Line</t>
  </si>
  <si>
    <t>WATER CANYON WIND</t>
  </si>
  <si>
    <t>SHOVELNOSE ENERGY STORAGE</t>
  </si>
  <si>
    <t>Callender SW STA 115 kV</t>
  </si>
  <si>
    <t>GRAN VISTA</t>
  </si>
  <si>
    <t>Midway-Wheeler Ridge #1 230 kV</t>
  </si>
  <si>
    <t>CHERRYBLOSSOM HYBRID SOLAR</t>
  </si>
  <si>
    <t>Solar Switching Station 230 kV</t>
  </si>
  <si>
    <t>SUR VISTA</t>
  </si>
  <si>
    <t>RED STAR GRIZZLY OFFSHORE WIND</t>
  </si>
  <si>
    <t>LA PAZ 2</t>
  </si>
  <si>
    <t>BRENDA RENEWABLE ENERGY COMPLEX</t>
  </si>
  <si>
    <t>TWL Series Compensation Station 500 kV</t>
  </si>
  <si>
    <t>ADOBE FLATS</t>
  </si>
  <si>
    <t>PRIMROSE HYBRID</t>
  </si>
  <si>
    <t>EMPIRE</t>
  </si>
  <si>
    <t>PELAGIC ENERGY STORAGE</t>
  </si>
  <si>
    <t>Devers Substation 220 kV</t>
  </si>
  <si>
    <t>RED ARCH HYBRID SOLAR</t>
  </si>
  <si>
    <t>Devers-El Casco line 230kV</t>
  </si>
  <si>
    <t>GARGANTUA STORAGE</t>
  </si>
  <si>
    <t>Mirage Substation 230 kV</t>
  </si>
  <si>
    <t>NATURA</t>
  </si>
  <si>
    <t>DEVERS SUBSTATION 220 kV</t>
  </si>
  <si>
    <t>ASHANTI HYBRID SOLAR</t>
  </si>
  <si>
    <t>Eagle Mountain Substation 220 kV</t>
  </si>
  <si>
    <t>LONGMEADOW HYBRID SOLAR</t>
  </si>
  <si>
    <t>RIVERSIDE COUNTY</t>
  </si>
  <si>
    <t>GOODALL STORAGE</t>
  </si>
  <si>
    <t>Vista - Mira Loma 230 kV line</t>
  </si>
  <si>
    <t>GOLDENSTAR ENERGY STORAGE</t>
  </si>
  <si>
    <t>Antelope Substation 220 kV</t>
  </si>
  <si>
    <t>RESONATE</t>
  </si>
  <si>
    <t>LOS ANGELES COUNTY</t>
  </si>
  <si>
    <t>GILMORE SOLAR</t>
  </si>
  <si>
    <t>BELLEFIELD SOLAR 4</t>
  </si>
  <si>
    <t>Windhub Substation 500 kV</t>
  </si>
  <si>
    <t>WINOKA HYBRID SOLAR</t>
  </si>
  <si>
    <t>Highwind Substation 230 kV</t>
  </si>
  <si>
    <t>ADASTRA HYBRID SOLAR</t>
  </si>
  <si>
    <t>COLIMA HYBRID SOLAR</t>
  </si>
  <si>
    <t>Pastoria Substation 230 kV</t>
  </si>
  <si>
    <t>CONLOUGE SOLAR</t>
  </si>
  <si>
    <t>DUPONT STORAGE</t>
  </si>
  <si>
    <t>ALPINE STORAGE</t>
  </si>
  <si>
    <t>Neenach Substation 66 kV</t>
  </si>
  <si>
    <t>ALTA 1 STORAGE</t>
  </si>
  <si>
    <t>MICHELANGELO</t>
  </si>
  <si>
    <t>HUXLEY SOLAR</t>
  </si>
  <si>
    <t>SLATE MOUNTAIN SOLAR</t>
  </si>
  <si>
    <t>QUAIL LAKE STORAGE</t>
  </si>
  <si>
    <t>Bailey Substation 230 kV</t>
  </si>
  <si>
    <t>SOLAR FARM ENERGY CENTER</t>
  </si>
  <si>
    <t>BISON PEAK</t>
  </si>
  <si>
    <t>WINDHUB Substation 230 kV</t>
  </si>
  <si>
    <t>EDISON DRIVE ENERGY STORAGE</t>
  </si>
  <si>
    <t>AMARYLLIS SOLAR</t>
  </si>
  <si>
    <t>Vestal Substation 220 kV</t>
  </si>
  <si>
    <t>YEAGER MUSTANG</t>
  </si>
  <si>
    <t>Whirlwind-Windhub 500 kV</t>
  </si>
  <si>
    <t>FITZGIBBONS SOLAR</t>
  </si>
  <si>
    <t>LAKEY SOLAR</t>
  </si>
  <si>
    <t>GRAVEL HILLS WIND &amp; SOLAR</t>
  </si>
  <si>
    <t>SOUZA SOLAR</t>
  </si>
  <si>
    <t>Vincent-Lugo 500 kV line</t>
  </si>
  <si>
    <t>ALTILIUM ENERGY STORAGE</t>
  </si>
  <si>
    <t>PEARL GEOTHERMAL</t>
  </si>
  <si>
    <t>ESMERALDA COUNTY</t>
  </si>
  <si>
    <t>Control Substation 115 kV</t>
  </si>
  <si>
    <t>SUMMIT HYBRID</t>
  </si>
  <si>
    <t>Kramer-Victor #1 230 kV line</t>
  </si>
  <si>
    <t>RED DIAMOND SOLAR</t>
  </si>
  <si>
    <t>Tortilla Substation 115 kV</t>
  </si>
  <si>
    <t>MAGNOLIA</t>
  </si>
  <si>
    <t>SPROUT</t>
  </si>
  <si>
    <t>Center S Substation 230 kV</t>
  </si>
  <si>
    <t>RISU</t>
  </si>
  <si>
    <t>ORANGE COUNTY</t>
  </si>
  <si>
    <t>Villa Park Substation 230 kV</t>
  </si>
  <si>
    <t>VOLTRON</t>
  </si>
  <si>
    <t>Laguna Bell Substation 230 kV Substation</t>
  </si>
  <si>
    <t>JACIVA ENERGY STORAGE</t>
  </si>
  <si>
    <t>SPINDLE ENERGY STORAGE</t>
  </si>
  <si>
    <t>FUERTE ENERGY STORAGE</t>
  </si>
  <si>
    <t xml:space="preserve">Mira Loma - Chino 230 #1 230 kV </t>
  </si>
  <si>
    <t>MANUEL STORAGE</t>
  </si>
  <si>
    <t>LAS PILAS</t>
  </si>
  <si>
    <t>RANGER</t>
  </si>
  <si>
    <t>LIVE OAK STORAGE</t>
  </si>
  <si>
    <t>San Bernadino 220 kV</t>
  </si>
  <si>
    <t>CATHODE</t>
  </si>
  <si>
    <t xml:space="preserve">Hinson Substation 220kV </t>
  </si>
  <si>
    <t>ALUM GEOTHERMAL</t>
  </si>
  <si>
    <t>LAVA RIDGE WIND</t>
  </si>
  <si>
    <t>ID</t>
  </si>
  <si>
    <t>DSLK</t>
  </si>
  <si>
    <t>Harry Allen-Eldorado 500 kV</t>
  </si>
  <si>
    <t>SALMON FALLS WIND</t>
  </si>
  <si>
    <t>TWIN FALLS</t>
  </si>
  <si>
    <t>AMBER RAY</t>
  </si>
  <si>
    <t>SCIURUS</t>
  </si>
  <si>
    <t>Trabuco Substation 138 kV</t>
  </si>
  <si>
    <t>PALADIN</t>
  </si>
  <si>
    <t>Rancho Mission Viejo Substation 138 kV</t>
  </si>
  <si>
    <t>BERNARDO ENERGY STORAGE</t>
  </si>
  <si>
    <t>Artesian Ranch Substation 69 kV</t>
  </si>
  <si>
    <t>OLD STEEL BRIDGE BESS</t>
  </si>
  <si>
    <t>Jamacha - Miguel 69 kV Line</t>
  </si>
  <si>
    <t>PAVION</t>
  </si>
  <si>
    <t>Talega Substation 230 kV</t>
  </si>
  <si>
    <t>PETREL STORAGE</t>
  </si>
  <si>
    <t>Friars Substation 138 kV</t>
  </si>
  <si>
    <t>LAGO DOMINGO SOLAR</t>
  </si>
  <si>
    <t>SPANISH TABLE</t>
  </si>
  <si>
    <t>Border - Border Tap 69 kV</t>
  </si>
  <si>
    <t>JAPATUL VALLEY STORAGE</t>
  </si>
  <si>
    <t>WEST HILLS ENERGY STORAGE</t>
  </si>
  <si>
    <t>Sycamore Canyon Substation 230 kV</t>
  </si>
  <si>
    <t>CHARGER STORAGE</t>
  </si>
  <si>
    <t>WINGED DOVE STORAGE</t>
  </si>
  <si>
    <t>BIERSTADT ENERGY STORAGE</t>
  </si>
  <si>
    <t>HELIX STORAGE</t>
  </si>
  <si>
    <t>Spring Valley Substation 69 kV</t>
  </si>
  <si>
    <t>LA FUENTE ENERGY STORAGE</t>
  </si>
  <si>
    <t>HERMES ENERGY STORAGE</t>
  </si>
  <si>
    <t>FREIGHT ENERGY STORAGE</t>
  </si>
  <si>
    <t>VENTANA ENERGY STORAGE</t>
  </si>
  <si>
    <t>Lugo</t>
  </si>
  <si>
    <t>PRONGHORN ENERGY STORAGE</t>
  </si>
  <si>
    <t>VENTANA RELIABILITY PROJECT</t>
  </si>
  <si>
    <t>VISTA RELIABILITY</t>
  </si>
  <si>
    <t>Vincent</t>
  </si>
  <si>
    <t>List Sub 1</t>
  </si>
  <si>
    <t>Sub 1 Voltage</t>
  </si>
  <si>
    <t>List Sub 2</t>
  </si>
  <si>
    <t>Sub 2 Voltage</t>
  </si>
  <si>
    <t>Resource Type</t>
  </si>
  <si>
    <t>Fuel 1</t>
  </si>
  <si>
    <t>Fuel 2</t>
  </si>
  <si>
    <t>Fuel 3</t>
  </si>
  <si>
    <t>FCDS output table</t>
  </si>
  <si>
    <t>Hassayampa</t>
  </si>
  <si>
    <t>HSN</t>
  </si>
  <si>
    <t>SSN</t>
  </si>
  <si>
    <t>7th Standard</t>
  </si>
  <si>
    <t>Alamitos</t>
  </si>
  <si>
    <t>Offshore Wind</t>
  </si>
  <si>
    <t>Offshore Wind Turbine</t>
  </si>
  <si>
    <t>Alpaugh</t>
  </si>
  <si>
    <t>Wind</t>
  </si>
  <si>
    <t>Kelso</t>
  </si>
  <si>
    <t>Biomass</t>
  </si>
  <si>
    <t>Li_Battery</t>
  </si>
  <si>
    <t>LDES</t>
  </si>
  <si>
    <t>PSH</t>
  </si>
  <si>
    <t>Geothermal-Hybrid</t>
  </si>
  <si>
    <t>Solar-Hybrid</t>
  </si>
  <si>
    <t>EODS output table</t>
  </si>
  <si>
    <t>Wind-Hybrid</t>
  </si>
  <si>
    <t>Resource type </t>
  </si>
  <si>
    <t>Arco</t>
  </si>
  <si>
    <t>Wind-Solar</t>
  </si>
  <si>
    <t>Wind-Solar-Hybrid</t>
  </si>
  <si>
    <t>Artesian</t>
  </si>
  <si>
    <t>Atlantic</t>
  </si>
  <si>
    <t>Rio Oso</t>
  </si>
  <si>
    <t>Compressed Air</t>
  </si>
  <si>
    <t>Avocado</t>
  </si>
  <si>
    <t>San Luis Rey</t>
  </si>
  <si>
    <t>Bailey</t>
  </si>
  <si>
    <t>Bay Boulevard</t>
  </si>
  <si>
    <t>Beatty</t>
  </si>
  <si>
    <t>Bellota</t>
  </si>
  <si>
    <t>Warnerville</t>
  </si>
  <si>
    <t>Cottle</t>
  </si>
  <si>
    <t>Birds Landing</t>
  </si>
  <si>
    <t>BlytheSC 161 kV</t>
  </si>
  <si>
    <t>Borden</t>
  </si>
  <si>
    <t>Otay Mesa</t>
  </si>
  <si>
    <t>ECO</t>
  </si>
  <si>
    <t>Calcite</t>
  </si>
  <si>
    <t>Caliente</t>
  </si>
  <si>
    <t>Gates</t>
  </si>
  <si>
    <t>Mesa</t>
  </si>
  <si>
    <t>Cayetano</t>
  </si>
  <si>
    <t>Center</t>
  </si>
  <si>
    <t>Chino</t>
  </si>
  <si>
    <t>Chowchilla</t>
  </si>
  <si>
    <t>Le Grand</t>
  </si>
  <si>
    <t>Christie</t>
  </si>
  <si>
    <t>Martinez</t>
  </si>
  <si>
    <t>Delaney</t>
  </si>
  <si>
    <t>Coburn</t>
  </si>
  <si>
    <t>Colorado River</t>
  </si>
  <si>
    <t>Contra Costa</t>
  </si>
  <si>
    <t>Control</t>
  </si>
  <si>
    <t>Los Esteros</t>
  </si>
  <si>
    <t>Coolwater</t>
  </si>
  <si>
    <t>Corcoran</t>
  </si>
  <si>
    <t>Cortina</t>
  </si>
  <si>
    <t>Glenn</t>
  </si>
  <si>
    <t>Hollister</t>
  </si>
  <si>
    <t>Moss Landing</t>
  </si>
  <si>
    <t>Creelman</t>
  </si>
  <si>
    <t>Helm</t>
  </si>
  <si>
    <t>Crow Creek</t>
  </si>
  <si>
    <t>Westley</t>
  </si>
  <si>
    <t>Delevan</t>
  </si>
  <si>
    <t>Devers</t>
  </si>
  <si>
    <t>El Casco</t>
  </si>
  <si>
    <t>Diablo</t>
  </si>
  <si>
    <t>Morro Bay (proposed)</t>
  </si>
  <si>
    <t>Dixon Landing</t>
  </si>
  <si>
    <t>Newark</t>
  </si>
  <si>
    <t>Eagle Mountain</t>
  </si>
  <si>
    <t>El Cajon</t>
  </si>
  <si>
    <t>Mission</t>
  </si>
  <si>
    <t>Eldorado</t>
  </si>
  <si>
    <t>Ivanpah</t>
  </si>
  <si>
    <t>Encina</t>
  </si>
  <si>
    <t>ESCO Substation 69 kV</t>
  </si>
  <si>
    <t>Escondido</t>
  </si>
  <si>
    <t>Etiwanda</t>
  </si>
  <si>
    <t>Evergreen</t>
  </si>
  <si>
    <t>Excelsior</t>
  </si>
  <si>
    <t>Schindler</t>
  </si>
  <si>
    <t>FMC</t>
  </si>
  <si>
    <t>Fulton</t>
  </si>
  <si>
    <t>Carpenter Canyon (fka Gamebird)</t>
  </si>
  <si>
    <t>Mustang</t>
  </si>
  <si>
    <t>Giffen</t>
  </si>
  <si>
    <t>Gold Hill</t>
  </si>
  <si>
    <t>Green Valley</t>
  </si>
  <si>
    <t>Pease</t>
  </si>
  <si>
    <t>Gregg</t>
  </si>
  <si>
    <t>Henrietta</t>
  </si>
  <si>
    <t>Hoodoo Wash</t>
  </si>
  <si>
    <t>Hinson</t>
  </si>
  <si>
    <t>Humboldt</t>
  </si>
  <si>
    <t>Ignacio</t>
  </si>
  <si>
    <t>Lakeville</t>
  </si>
  <si>
    <t>Imperial Valley</t>
  </si>
  <si>
    <t>Innovation</t>
  </si>
  <si>
    <t>Desert View</t>
  </si>
  <si>
    <t>Miguel</t>
  </si>
  <si>
    <t>Johanna</t>
  </si>
  <si>
    <t>Julian Hinds</t>
  </si>
  <si>
    <t>Kearney</t>
  </si>
  <si>
    <t>Victor</t>
  </si>
  <si>
    <t>La Cienega</t>
  </si>
  <si>
    <t>Laguna Bell</t>
  </si>
  <si>
    <t>Lakeview</t>
  </si>
  <si>
    <t>Wheeler Ridge</t>
  </si>
  <si>
    <t>Lambie</t>
  </si>
  <si>
    <t>Lamont</t>
  </si>
  <si>
    <t>Lathrop</t>
  </si>
  <si>
    <t>Tranquility</t>
  </si>
  <si>
    <t>Llagas</t>
  </si>
  <si>
    <t>Los Banos</t>
  </si>
  <si>
    <t>Suncrest</t>
  </si>
  <si>
    <t>Pisgah</t>
  </si>
  <si>
    <t>Mandalay</t>
  </si>
  <si>
    <t>McCall</t>
  </si>
  <si>
    <t>Curtis</t>
  </si>
  <si>
    <t>Mendota</t>
  </si>
  <si>
    <t>Metcalf</t>
  </si>
  <si>
    <t>Rio Bravo</t>
  </si>
  <si>
    <t>Miller</t>
  </si>
  <si>
    <t>Mira Loma</t>
  </si>
  <si>
    <t>Mirage</t>
  </si>
  <si>
    <t>Mohave</t>
  </si>
  <si>
    <t>Monta Vista</t>
  </si>
  <si>
    <t>Moorpark</t>
  </si>
  <si>
    <t>Morro Bay</t>
  </si>
  <si>
    <t>Oakland C</t>
  </si>
  <si>
    <t>Richmond</t>
  </si>
  <si>
    <t>Oakland J</t>
  </si>
  <si>
    <t>Grant</t>
  </si>
  <si>
    <t>Olive</t>
  </si>
  <si>
    <t>Otay</t>
  </si>
  <si>
    <t>Palermo</t>
  </si>
  <si>
    <t>Panoche</t>
  </si>
  <si>
    <t>Pastoria</t>
  </si>
  <si>
    <t>Piercy</t>
  </si>
  <si>
    <t>Cottonwood</t>
  </si>
  <si>
    <t>Round Mountain</t>
  </si>
  <si>
    <t>Pittsburg</t>
  </si>
  <si>
    <t>Tesla</t>
  </si>
  <si>
    <t>Point Loma</t>
  </si>
  <si>
    <t>Old Town</t>
  </si>
  <si>
    <t>Pomerado</t>
  </si>
  <si>
    <t>Quinto</t>
  </si>
  <si>
    <t>Rancho Mission Viejo</t>
  </si>
  <si>
    <t>Talega</t>
  </si>
  <si>
    <t>Rector</t>
  </si>
  <si>
    <t>Rio Hondo</t>
  </si>
  <si>
    <t>Ripon</t>
  </si>
  <si>
    <t>Roadway</t>
  </si>
  <si>
    <t>Salt Creek</t>
  </si>
  <si>
    <t>San Bernardino</t>
  </si>
  <si>
    <t>Sanger</t>
  </si>
  <si>
    <t>Bellevue</t>
  </si>
  <si>
    <t>Santa Teresa</t>
  </si>
  <si>
    <t>Semitropic</t>
  </si>
  <si>
    <t>Serrano</t>
  </si>
  <si>
    <t>Shafter</t>
  </si>
  <si>
    <t>Silvergate</t>
  </si>
  <si>
    <t>Sisquoc</t>
  </si>
  <si>
    <t>Solar SS</t>
  </si>
  <si>
    <t>Springville</t>
  </si>
  <si>
    <t>Sylmar</t>
  </si>
  <si>
    <t>Smyrna</t>
  </si>
  <si>
    <t>Table Mountain</t>
  </si>
  <si>
    <t>Tassajara</t>
  </si>
  <si>
    <t>Templeton</t>
  </si>
  <si>
    <t>Tortilla</t>
  </si>
  <si>
    <t>Trabuco - Capistrano 138 kV line</t>
  </si>
  <si>
    <t>Capistrano</t>
  </si>
  <si>
    <t>Trabuco</t>
  </si>
  <si>
    <t>Vaca Dixon</t>
  </si>
  <si>
    <t>Tupman</t>
  </si>
  <si>
    <t>Tulucay</t>
  </si>
  <si>
    <t>Valley (VEA)</t>
  </si>
  <si>
    <t>Vestal</t>
  </si>
  <si>
    <t>Viejo</t>
  </si>
  <si>
    <t>Vierra</t>
  </si>
  <si>
    <t>Villa Park</t>
  </si>
  <si>
    <t>Vista (VEA)</t>
  </si>
  <si>
    <t>Walnut</t>
  </si>
  <si>
    <t>Weber</t>
  </si>
  <si>
    <t>West Fresno</t>
  </si>
  <si>
    <t>Whirlwind</t>
  </si>
  <si>
    <t>Wilson</t>
  </si>
  <si>
    <t>Merced</t>
  </si>
  <si>
    <t>Windhub</t>
  </si>
  <si>
    <t>Woodland</t>
  </si>
  <si>
    <t>CAISO queue substation name</t>
  </si>
  <si>
    <t>Salado</t>
  </si>
  <si>
    <t>Altamont Midway (Sandhill)</t>
  </si>
  <si>
    <t>Chicarita</t>
  </si>
  <si>
    <t>Cielo Azul</t>
  </si>
  <si>
    <t>Dumbarton</t>
  </si>
  <si>
    <t>Geysers 12</t>
  </si>
  <si>
    <t>Cloverdale</t>
  </si>
  <si>
    <t>Gesyer5&amp;6 should be same as cloverdale and in PG&amp;E matrix</t>
  </si>
  <si>
    <t>Should be from PG&amp;E Matrix</t>
  </si>
  <si>
    <t>Davis</t>
  </si>
  <si>
    <t xml:space="preserve">Should use Woodland-Davis PGE matrix </t>
  </si>
  <si>
    <t>Moraga</t>
  </si>
  <si>
    <t>Mesa (SCE)</t>
  </si>
  <si>
    <t>Lammers</t>
  </si>
  <si>
    <t>Should be Lammers Constraints from PG&amp;E matrix</t>
  </si>
  <si>
    <t>Follow-up with CAISO PG&amp;E vs plots</t>
  </si>
  <si>
    <t>Delta PP</t>
  </si>
  <si>
    <t>Use Hollister in PG&amp;E Matrix</t>
  </si>
  <si>
    <t>Malaga is in GFA, ask CAISO about Constriants</t>
  </si>
  <si>
    <t>Llagas use PG&amp;E Matrix</t>
  </si>
  <si>
    <t>Notes</t>
  </si>
  <si>
    <t>Is In new CAISO list</t>
  </si>
  <si>
    <t>East Shore</t>
  </si>
  <si>
    <t>Use PG&amp;E Matrix constraints for Grant-Eastshore 115 kV Line #1</t>
  </si>
  <si>
    <t>Alpine</t>
  </si>
  <si>
    <t>Use Pease in PG&amp;E Matrix</t>
  </si>
  <si>
    <t>Use Tupman in PG&amp;E Matrix</t>
  </si>
  <si>
    <t>Kirker</t>
  </si>
  <si>
    <t>Use Pittsburg-Kirker-Columbia Steel 115 kV Line in PG&amp;E Matrix</t>
  </si>
  <si>
    <t>Cal Flats</t>
  </si>
  <si>
    <t>Trout Canyon</t>
  </si>
  <si>
    <t>Red bluff</t>
  </si>
  <si>
    <t>Lighthipe</t>
  </si>
  <si>
    <t>El Nido (SCE)</t>
  </si>
  <si>
    <t>Greenleaf 1</t>
  </si>
  <si>
    <t>Use PG&amp;E Matrix constriants</t>
  </si>
  <si>
    <t>GWF Hanford</t>
  </si>
  <si>
    <t>Kern PP</t>
  </si>
  <si>
    <t>New Kramer - Lugo Substation: Use Kramer for constraint, Roadway for location</t>
  </si>
  <si>
    <t>New Imperial - Gila Substation: North Gila for Tx Use and Drop 4 IID for Land-Use</t>
  </si>
  <si>
    <t>New Rancho Seco-Bellota 230 Sub: Camanche for Transmission and Camanche for Land-uSe</t>
  </si>
  <si>
    <t>Sycamore Canyon</t>
  </si>
  <si>
    <t>New Sub Suncrest-Ocotillo 500 kV, Use Ocotillo for Tx and Boulevard and Crestwood for  Land-Use</t>
  </si>
  <si>
    <t>New Substation near Crows Landing, use westley for tx, Crows Landing for Land-use</t>
  </si>
  <si>
    <t>Schulte</t>
  </si>
  <si>
    <t>Valley (SCE)</t>
  </si>
  <si>
    <t>Substation</t>
  </si>
  <si>
    <t>Voltage</t>
  </si>
  <si>
    <t>Transmission Mapping Sub</t>
  </si>
  <si>
    <t>Mapping</t>
  </si>
  <si>
    <t>First Available Year</t>
  </si>
  <si>
    <t>Deliverability % (Percentage of Net MWs to Grid)</t>
  </si>
  <si>
    <t xml:space="preserve">Maximum Deliverabe  Net MWs to Grid (Installed) </t>
  </si>
  <si>
    <t>Type-1 Deliverability %</t>
  </si>
  <si>
    <t>Type-2 Deliverability %</t>
  </si>
  <si>
    <t>Ability to interconnect. 1. Nothing Needed 2. Only RAS 3. Apporved Tx</t>
  </si>
  <si>
    <t>Sloan Canyon</t>
  </si>
  <si>
    <t>New Sub - Los Banos - Midway (Proposed)</t>
  </si>
  <si>
    <t>Alberhill</t>
  </si>
  <si>
    <t>New Sub - Los Banos - Midway (Proposed), Lat" 36.483, Lon: -120.221</t>
  </si>
  <si>
    <t>Fink (Proposed)</t>
  </si>
  <si>
    <t>New Sub  Tulare Lake/Chevron Kettleman Sub location, Midway Tx constraints</t>
  </si>
  <si>
    <t>New Sub - Gates - Midway (Proposed)</t>
  </si>
  <si>
    <t>New Sub - Kramer - Lugo (Proposed)</t>
  </si>
  <si>
    <t>New substation near Cottonwood (SCE), Pisgah Tx constraints</t>
  </si>
  <si>
    <t>New Sub - Lugo - Pisgah (Proposed)</t>
  </si>
  <si>
    <t>New Sub - Midway - Wheeler Ridge (Proposed)</t>
  </si>
  <si>
    <t>New Midway-Wheeler Ridge Sub closest to Buean Vista Pumps, Wheeler Ridge Tx constraints</t>
  </si>
  <si>
    <t>New Sub - North Gila - IV (Proposed)</t>
  </si>
  <si>
    <t>New Pit1-Cottonwood substation, Round mountain location, Pit 1 Tx constraint</t>
  </si>
  <si>
    <t>New Sub - Suncrest - Ocotillo (Proposed)</t>
  </si>
  <si>
    <t>New Sub - Pit 1 - Cottonwood (Proposed)</t>
  </si>
  <si>
    <t>New substation, near Gates geographically, Avenal closest town, Templeton for Tx constraints</t>
  </si>
  <si>
    <t>New Sub - Gates - Templeton (Proposed)</t>
  </si>
  <si>
    <t>New Substation nearStanislaus Recovery, westley sub Tx constraints</t>
  </si>
  <si>
    <t>New Sub - Rancho Seco - Bellota (Proposed)</t>
  </si>
  <si>
    <t>New Sub - Westley - Quinto (Proposed)</t>
  </si>
  <si>
    <t>Peoria</t>
  </si>
  <si>
    <t>Use Peoria in PG&amp;E Matrix</t>
  </si>
  <si>
    <t>See columns P&amp; Q</t>
  </si>
  <si>
    <t>MW-1 Online pre-8/1, Master List, Contracted</t>
  </si>
  <si>
    <t>MW-2 Online pre-8/1, Master List, Contracted</t>
  </si>
  <si>
    <t>146 and 147 have a combined net MW @ POI of 550 and are capped at an NQC of 506MW = to 92% PCDS</t>
  </si>
  <si>
    <t>Has TPD (Partial or Full)</t>
  </si>
  <si>
    <t>Solar HSN Value</t>
  </si>
  <si>
    <t>Battery (Total)</t>
  </si>
  <si>
    <t>Battery (FCDS)</t>
  </si>
  <si>
    <t>LDES (Total)</t>
  </si>
  <si>
    <t>LDES (FCDS)</t>
  </si>
  <si>
    <t>Solar (Total)</t>
  </si>
  <si>
    <t>Solar (FCDS)</t>
  </si>
  <si>
    <t>Geothermal (Total)</t>
  </si>
  <si>
    <t>Geothermal (FCDS)</t>
  </si>
  <si>
    <t>Onshore Wind (Total)</t>
  </si>
  <si>
    <t>Onshore Wind (FCDS)</t>
  </si>
  <si>
    <t>Offshore Wind (FCDS)</t>
  </si>
  <si>
    <t>Offshore Wind (Total)</t>
  </si>
  <si>
    <t>Types of Fuels</t>
  </si>
  <si>
    <t>Wind HSN Value</t>
  </si>
  <si>
    <t>Cleaned TPD info</t>
  </si>
  <si>
    <t>In-Dev List but not Contracted</t>
  </si>
  <si>
    <t>CAISO Study Area</t>
  </si>
  <si>
    <t>PG&amp;E Kern Study Area</t>
  </si>
  <si>
    <t>SCE Metro Study Area</t>
  </si>
  <si>
    <t>SCE Eastern Study Area</t>
  </si>
  <si>
    <t>SDG&amp;E Study Area</t>
  </si>
  <si>
    <t xml:space="preserve">PG&amp;E Greater Bay Study Area </t>
  </si>
  <si>
    <t>SCE Northern Area</t>
  </si>
  <si>
    <t>ArcoGen</t>
  </si>
  <si>
    <t>PG&amp;E Fresno Study Area</t>
  </si>
  <si>
    <t>Ashlan</t>
  </si>
  <si>
    <t xml:space="preserve">PG&amp;E North of Greater Bay Study Area </t>
  </si>
  <si>
    <t>Avena</t>
  </si>
  <si>
    <t>Bahia</t>
  </si>
  <si>
    <t>Bakersfield</t>
  </si>
  <si>
    <t>Balch 2</t>
  </si>
  <si>
    <t>Barre</t>
  </si>
  <si>
    <t xml:space="preserve">East of Pisgah Study Area </t>
  </si>
  <si>
    <t>Belden</t>
  </si>
  <si>
    <t>Big Creek</t>
  </si>
  <si>
    <t>Bogue</t>
  </si>
  <si>
    <t>Bond Tap</t>
  </si>
  <si>
    <t>Bottle Rock</t>
  </si>
  <si>
    <t>Brentwood</t>
  </si>
  <si>
    <t>Brighton</t>
  </si>
  <si>
    <t>Brunswick</t>
  </si>
  <si>
    <t>Buena Vista PP</t>
  </si>
  <si>
    <t>Cabrillo</t>
  </si>
  <si>
    <t>Cal Water</t>
  </si>
  <si>
    <t>SCE North of Lugo Study Area</t>
  </si>
  <si>
    <t>Callender SS</t>
  </si>
  <si>
    <t>Calpella</t>
  </si>
  <si>
    <t>Camanche</t>
  </si>
  <si>
    <t>Cantua</t>
  </si>
  <si>
    <t>Carberry</t>
  </si>
  <si>
    <t>Caribou</t>
  </si>
  <si>
    <t>Carquinez</t>
  </si>
  <si>
    <t>Carrizo Plains</t>
  </si>
  <si>
    <t>Castro Valley</t>
  </si>
  <si>
    <t>Charca</t>
  </si>
  <si>
    <t>Charleston</t>
  </si>
  <si>
    <t>Chevmain</t>
  </si>
  <si>
    <t>Colgate</t>
  </si>
  <si>
    <t>Collinsville</t>
  </si>
  <si>
    <t>Columbus</t>
  </si>
  <si>
    <t>Contra Costa PP</t>
  </si>
  <si>
    <t>Corona</t>
  </si>
  <si>
    <t>Coyote</t>
  </si>
  <si>
    <t>Dairyland</t>
  </si>
  <si>
    <t>Del Amo</t>
  </si>
  <si>
    <t>Donnells PH</t>
  </si>
  <si>
    <t>Dos Amigos</t>
  </si>
  <si>
    <t>Drum</t>
  </si>
  <si>
    <t>Eagle Rock (PGE)</t>
  </si>
  <si>
    <t>Eagle Rock (SCE)</t>
  </si>
  <si>
    <t>East Nicolaus</t>
  </si>
  <si>
    <t>Edes</t>
  </si>
  <si>
    <t>Eight Mile</t>
  </si>
  <si>
    <t>El Nido (PGE)</t>
  </si>
  <si>
    <t>El Patio</t>
  </si>
  <si>
    <t>El Segundo</t>
  </si>
  <si>
    <t>Elk Hills</t>
  </si>
  <si>
    <t>Elliot</t>
  </si>
  <si>
    <t>Ellis</t>
  </si>
  <si>
    <t>Fairway</t>
  </si>
  <si>
    <t>Famoso</t>
  </si>
  <si>
    <t>Fibreboard (SPI Sonora)</t>
  </si>
  <si>
    <t>Figarden</t>
  </si>
  <si>
    <t>Frogtown</t>
  </si>
  <si>
    <t>Ganso</t>
  </si>
  <si>
    <t>Geysers 17</t>
  </si>
  <si>
    <t>Geysers 5&amp;6</t>
  </si>
  <si>
    <t>Geysers 9&amp;10 Sonoma</t>
  </si>
  <si>
    <t>Goleta</t>
  </si>
  <si>
    <t>Goodrich</t>
  </si>
  <si>
    <t>Goose Lake</t>
  </si>
  <si>
    <t>Gould</t>
  </si>
  <si>
    <t>Grimmway-Malaga</t>
  </si>
  <si>
    <t>HarborGen</t>
  </si>
  <si>
    <t>Harry Allen</t>
  </si>
  <si>
    <t>Herndon</t>
  </si>
  <si>
    <t>Hicks</t>
  </si>
  <si>
    <t>Higgins</t>
  </si>
  <si>
    <t>Homestake</t>
  </si>
  <si>
    <t>Honcut</t>
  </si>
  <si>
    <t>Hopland</t>
  </si>
  <si>
    <t>Humboldt (Proposed)</t>
  </si>
  <si>
    <t>Huntington Beach</t>
  </si>
  <si>
    <t>Inyokern</t>
  </si>
  <si>
    <t>IS Tap</t>
  </si>
  <si>
    <t>Jackass (DOE)</t>
  </si>
  <si>
    <t>Jackson Swt</t>
  </si>
  <si>
    <t>Jessup</t>
  </si>
  <si>
    <t>Kasson</t>
  </si>
  <si>
    <t>Kern Oil</t>
  </si>
  <si>
    <t>Kernridge</t>
  </si>
  <si>
    <t>Knights Landing</t>
  </si>
  <si>
    <t>La Fresa</t>
  </si>
  <si>
    <t>Las Aguilas</t>
  </si>
  <si>
    <t>Lerdo</t>
  </si>
  <si>
    <t>Lewis</t>
  </si>
  <si>
    <t>Lincoln</t>
  </si>
  <si>
    <t>Live Oak</t>
  </si>
  <si>
    <t>Lockeford</t>
  </si>
  <si>
    <t>Logan Creek</t>
  </si>
  <si>
    <t>Lonetree</t>
  </si>
  <si>
    <t>Los Positas</t>
  </si>
  <si>
    <t>Loveland</t>
  </si>
  <si>
    <t>Madison</t>
  </si>
  <si>
    <t>Malin</t>
  </si>
  <si>
    <t>Manning</t>
  </si>
  <si>
    <t>Manteca</t>
  </si>
  <si>
    <t>Margarita</t>
  </si>
  <si>
    <t>Mariposa</t>
  </si>
  <si>
    <t>Mc Mullin</t>
  </si>
  <si>
    <t>McCullough (LDWP)</t>
  </si>
  <si>
    <t>Mead</t>
  </si>
  <si>
    <t>Melones</t>
  </si>
  <si>
    <t>Mendocino</t>
  </si>
  <si>
    <t>Mercry Switch</t>
  </si>
  <si>
    <t>Mi-Wuk</t>
  </si>
  <si>
    <t>Monroe</t>
  </si>
  <si>
    <t>Monticello</t>
  </si>
  <si>
    <t>Morgan Hill</t>
  </si>
  <si>
    <t>Morro Bay (Proposed)</t>
  </si>
  <si>
    <t>Mt Poso</t>
  </si>
  <si>
    <t>New Melones</t>
  </si>
  <si>
    <t>Newhall</t>
  </si>
  <si>
    <t>Norco</t>
  </si>
  <si>
    <t>North City Metering</t>
  </si>
  <si>
    <t>North Dublin</t>
  </si>
  <si>
    <t>North Gila</t>
  </si>
  <si>
    <t>Oceano</t>
  </si>
  <si>
    <t>Ocotillo Express</t>
  </si>
  <si>
    <t>Olinda</t>
  </si>
  <si>
    <t>Olivehurst</t>
  </si>
  <si>
    <t>Ormond Beach</t>
  </si>
  <si>
    <t>Padre Flats SW STA</t>
  </si>
  <si>
    <t>Pahrump</t>
  </si>
  <si>
    <t>Pala</t>
  </si>
  <si>
    <t>Palo Verde</t>
  </si>
  <si>
    <t>Palomar Energy</t>
  </si>
  <si>
    <t>Pardee</t>
  </si>
  <si>
    <t>Parkway</t>
  </si>
  <si>
    <t>Pauda</t>
  </si>
  <si>
    <t>Peabody</t>
  </si>
  <si>
    <t>Penasquitos</t>
  </si>
  <si>
    <t>Penngrove</t>
  </si>
  <si>
    <t>Pine Flat</t>
  </si>
  <si>
    <t>Pit 1</t>
  </si>
  <si>
    <t>Pit 4</t>
  </si>
  <si>
    <t>Placerville</t>
  </si>
  <si>
    <t>Pleasant Grove</t>
  </si>
  <si>
    <t>POE</t>
  </si>
  <si>
    <t>Poso Mountain</t>
  </si>
  <si>
    <t>Primm</t>
  </si>
  <si>
    <t>Putah Creek</t>
  </si>
  <si>
    <t>Q1806 Switchyard</t>
  </si>
  <si>
    <t>Race Track</t>
  </si>
  <si>
    <t>Rancho Vista</t>
  </si>
  <si>
    <t>Ransburg</t>
  </si>
  <si>
    <t>Red Bluff</t>
  </si>
  <si>
    <t>Redondo</t>
  </si>
  <si>
    <t>Renfro</t>
  </si>
  <si>
    <t>Rincon</t>
  </si>
  <si>
    <t>Riverbank</t>
  </si>
  <si>
    <t>Rossmoor</t>
  </si>
  <si>
    <t>San Jose B</t>
  </si>
  <si>
    <t>San Leandro</t>
  </si>
  <si>
    <t>San Luis Obispo</t>
  </si>
  <si>
    <t>San Onfre</t>
  </si>
  <si>
    <t>San Pablo Sub</t>
  </si>
  <si>
    <t>San Ramon</t>
  </si>
  <si>
    <t>Sandlot</t>
  </si>
  <si>
    <t>Sandy</t>
  </si>
  <si>
    <t>Santa Clara</t>
  </si>
  <si>
    <t>Santa Rosa</t>
  </si>
  <si>
    <t>Santee</t>
  </si>
  <si>
    <t>Santiago</t>
  </si>
  <si>
    <t>Saratoga</t>
  </si>
  <si>
    <t>Saugus</t>
  </si>
  <si>
    <t>Shadowridge</t>
  </si>
  <si>
    <t>Shiloh II</t>
  </si>
  <si>
    <t>Silverado</t>
  </si>
  <si>
    <t>Sobrante</t>
  </si>
  <si>
    <t>Stagg</t>
  </si>
  <si>
    <t>Std Oil</t>
  </si>
  <si>
    <t>Stockdale</t>
  </si>
  <si>
    <t>Storey</t>
  </si>
  <si>
    <t>Summit</t>
  </si>
  <si>
    <t>Sunset</t>
  </si>
  <si>
    <t>Surf</t>
  </si>
  <si>
    <t>Taft</t>
  </si>
  <si>
    <t>Temblor</t>
  </si>
  <si>
    <t>Tevis</t>
  </si>
  <si>
    <t>Thousandaire</t>
  </si>
  <si>
    <t>Tracy</t>
  </si>
  <si>
    <t>Ukiah</t>
  </si>
  <si>
    <t>Valley Home</t>
  </si>
  <si>
    <t>Valley Switch</t>
  </si>
  <si>
    <t>Vasona</t>
  </si>
  <si>
    <t>Victorville (LDWP)</t>
  </si>
  <si>
    <t>Vineyard</t>
  </si>
  <si>
    <t>Vista (SCE)</t>
  </si>
  <si>
    <t>Warne</t>
  </si>
  <si>
    <t>Waukena</t>
  </si>
  <si>
    <t>Westpark</t>
  </si>
  <si>
    <t>Windgap PP</t>
  </si>
  <si>
    <t>Wyandotte</t>
  </si>
  <si>
    <t>Available for Near-term Interconnection</t>
  </si>
  <si>
    <t>Executed IA</t>
  </si>
  <si>
    <t>Completed Phase 2</t>
  </si>
  <si>
    <t>All Projects</t>
  </si>
  <si>
    <t>Online before: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</si>
</sst>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i/>
      <sz val="11"/>
      <color indexed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008000"/>
      <name val="Arial"/>
      <family val="2"/>
    </font>
    <font>
      <strike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sz val="10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5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16" fillId="0" borderId="0" xfId="0" applyFont="1" applyAlignment="1">
      <alignment horizontal="center"/>
    </xf>
    <xf numFmtId="0" fontId="7" fillId="0" borderId="0" xfId="3"/>
    <xf numFmtId="0" fontId="17" fillId="0" borderId="0" xfId="0" applyFont="1" applyAlignment="1">
      <alignment horizontal="center"/>
    </xf>
    <xf numFmtId="0" fontId="19" fillId="5" borderId="0" xfId="0" applyFont="1" applyFill="1" applyAlignment="1">
      <alignment wrapText="1"/>
    </xf>
    <xf numFmtId="0" fontId="4" fillId="5" borderId="0" xfId="0" applyFont="1" applyFill="1" applyAlignment="1">
      <alignment horizontal="center"/>
    </xf>
    <xf numFmtId="0" fontId="19" fillId="5" borderId="0" xfId="0" applyFont="1" applyFill="1"/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11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8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14" fontId="21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 wrapText="1"/>
    </xf>
    <xf numFmtId="0" fontId="9" fillId="0" borderId="0" xfId="3" applyFont="1" applyAlignment="1">
      <alignment horizontal="center" wrapText="1"/>
    </xf>
    <xf numFmtId="0" fontId="10" fillId="0" borderId="0" xfId="3" applyFont="1" applyAlignment="1">
      <alignment horizontal="centerContinuous" vertical="center"/>
    </xf>
    <xf numFmtId="0" fontId="7" fillId="0" borderId="0" xfId="3" applyAlignment="1">
      <alignment horizontal="center"/>
    </xf>
    <xf numFmtId="0" fontId="5" fillId="2" borderId="1" xfId="3" applyFont="1" applyFill="1" applyBorder="1" applyAlignment="1">
      <alignment horizontal="centerContinuous" vertical="center"/>
    </xf>
    <xf numFmtId="14" fontId="5" fillId="2" borderId="1" xfId="3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9" fillId="0" borderId="0" xfId="0" applyFont="1"/>
    <xf numFmtId="0" fontId="0" fillId="0" borderId="5" xfId="0" applyBorder="1"/>
    <xf numFmtId="0" fontId="0" fillId="0" borderId="6" xfId="0" applyBorder="1"/>
    <xf numFmtId="0" fontId="7" fillId="0" borderId="1" xfId="3" applyBorder="1" applyAlignment="1">
      <alignment wrapText="1"/>
    </xf>
    <xf numFmtId="0" fontId="23" fillId="4" borderId="1" xfId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16" fillId="4" borderId="7" xfId="0" applyFont="1" applyFill="1" applyBorder="1" applyAlignment="1">
      <alignment horizontal="left"/>
    </xf>
    <xf numFmtId="0" fontId="21" fillId="4" borderId="7" xfId="0" applyFont="1" applyFill="1" applyBorder="1" applyAlignment="1">
      <alignment horizontal="left"/>
    </xf>
    <xf numFmtId="14" fontId="18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wrapText="1"/>
    </xf>
    <xf numFmtId="0" fontId="0" fillId="0" borderId="0" xfId="0" applyAlignment="1">
      <alignment horizontal="right"/>
    </xf>
    <xf numFmtId="0" fontId="25" fillId="0" borderId="0" xfId="0" applyFont="1"/>
    <xf numFmtId="0" fontId="26" fillId="0" borderId="1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0" fillId="6" borderId="0" xfId="0" applyFill="1"/>
    <xf numFmtId="0" fontId="0" fillId="0" borderId="1" xfId="0" applyBorder="1" applyAlignment="1">
      <alignment wrapText="1"/>
    </xf>
    <xf numFmtId="0" fontId="2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4" fillId="0" borderId="0" xfId="0" applyFont="1"/>
    <xf numFmtId="0" fontId="4" fillId="7" borderId="1" xfId="1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 textRotation="90" wrapText="1"/>
    </xf>
    <xf numFmtId="9" fontId="15" fillId="0" borderId="1" xfId="54" applyFont="1" applyFill="1" applyBorder="1" applyAlignment="1">
      <alignment horizontal="center"/>
    </xf>
    <xf numFmtId="0" fontId="12" fillId="8" borderId="4" xfId="3" applyFont="1" applyFill="1" applyBorder="1" applyAlignment="1">
      <alignment horizontal="center" vertical="center" wrapText="1"/>
    </xf>
    <xf numFmtId="0" fontId="11" fillId="8" borderId="1" xfId="1" applyFont="1" applyFill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wrapText="1"/>
    </xf>
    <xf numFmtId="0" fontId="0" fillId="0" borderId="0" xfId="0" applyAlignment="1">
      <alignment horizontal="right"/>
    </xf>
    <xf numFmtId="0" fontId="20" fillId="0" borderId="0" xfId="3" applyFont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5" fillId="7" borderId="2" xfId="3" applyFont="1" applyFill="1" applyBorder="1" applyAlignment="1">
      <alignment horizontal="center" vertical="center"/>
    </xf>
    <xf numFmtId="0" fontId="5" fillId="7" borderId="4" xfId="3" applyFont="1" applyFill="1" applyBorder="1" applyAlignment="1">
      <alignment horizontal="center" vertical="center"/>
    </xf>
    <xf numFmtId="0" fontId="12" fillId="8" borderId="2" xfId="3" applyFont="1" applyFill="1" applyBorder="1" applyAlignment="1">
      <alignment horizontal="center" vertical="center" wrapText="1"/>
    </xf>
    <xf numFmtId="0" fontId="12" fillId="8" borderId="3" xfId="3" applyFont="1" applyFill="1" applyBorder="1" applyAlignment="1">
      <alignment horizontal="center" vertical="center" wrapText="1"/>
    </xf>
    <xf numFmtId="0" fontId="12" fillId="8" borderId="4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20" fillId="0" borderId="8" xfId="3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6" fillId="8" borderId="1" xfId="3" applyFont="1" applyFill="1" applyBorder="1" applyAlignment="1">
      <alignment horizontal="center" vertical="center"/>
    </xf>
  </cellXfs>
  <cellStyles count="55">
    <cellStyle name="Hyperlink 2" xfId="2" xr:uid="{00000000-0005-0000-0000-000000000000}"/>
    <cellStyle name="Normal" xfId="0" builtinId="0"/>
    <cellStyle name="Normal 10" xfId="3" xr:uid="{00000000-0005-0000-0000-000002000000}"/>
    <cellStyle name="Normal 10 2" xfId="4" xr:uid="{00000000-0005-0000-0000-000003000000}"/>
    <cellStyle name="Normal 11" xfId="5" xr:uid="{00000000-0005-0000-0000-000004000000}"/>
    <cellStyle name="Normal 11 2" xfId="6" xr:uid="{00000000-0005-0000-0000-000005000000}"/>
    <cellStyle name="Normal 12" xfId="7" xr:uid="{00000000-0005-0000-0000-000006000000}"/>
    <cellStyle name="Normal 12 2" xfId="8" xr:uid="{00000000-0005-0000-0000-000007000000}"/>
    <cellStyle name="Normal 12 2 2" xfId="9" xr:uid="{00000000-0005-0000-0000-000008000000}"/>
    <cellStyle name="Normal 12 3" xfId="10" xr:uid="{00000000-0005-0000-0000-000009000000}"/>
    <cellStyle name="Normal 13" xfId="11" xr:uid="{00000000-0005-0000-0000-00000A000000}"/>
    <cellStyle name="Normal 14" xfId="12" xr:uid="{00000000-0005-0000-0000-00000B000000}"/>
    <cellStyle name="Normal 14 2" xfId="13" xr:uid="{00000000-0005-0000-0000-00000C000000}"/>
    <cellStyle name="Normal 15" xfId="14" xr:uid="{00000000-0005-0000-0000-00000D000000}"/>
    <cellStyle name="Normal 15 2" xfId="15" xr:uid="{00000000-0005-0000-0000-00000E000000}"/>
    <cellStyle name="Normal 15 2 2" xfId="16" xr:uid="{00000000-0005-0000-0000-00000F000000}"/>
    <cellStyle name="Normal 16" xfId="17" xr:uid="{00000000-0005-0000-0000-000010000000}"/>
    <cellStyle name="Normal 17" xfId="18" xr:uid="{00000000-0005-0000-0000-000011000000}"/>
    <cellStyle name="Normal 18" xfId="19" xr:uid="{00000000-0005-0000-0000-000012000000}"/>
    <cellStyle name="Normal 19" xfId="20" xr:uid="{00000000-0005-0000-0000-000013000000}"/>
    <cellStyle name="Normal 2" xfId="21" xr:uid="{00000000-0005-0000-0000-000014000000}"/>
    <cellStyle name="Normal 2 2" xfId="22" xr:uid="{00000000-0005-0000-0000-000015000000}"/>
    <cellStyle name="Normal 20" xfId="23" xr:uid="{00000000-0005-0000-0000-000016000000}"/>
    <cellStyle name="Normal 21" xfId="24" xr:uid="{00000000-0005-0000-0000-000017000000}"/>
    <cellStyle name="Normal 22" xfId="25" xr:uid="{00000000-0005-0000-0000-000018000000}"/>
    <cellStyle name="Normal 23" xfId="26" xr:uid="{00000000-0005-0000-0000-000019000000}"/>
    <cellStyle name="Normal 24" xfId="27" xr:uid="{00000000-0005-0000-0000-00001A000000}"/>
    <cellStyle name="Normal 25" xfId="28" xr:uid="{00000000-0005-0000-0000-00001B000000}"/>
    <cellStyle name="Normal 26" xfId="29" xr:uid="{00000000-0005-0000-0000-00001C000000}"/>
    <cellStyle name="Normal 27" xfId="30" xr:uid="{00000000-0005-0000-0000-00001D000000}"/>
    <cellStyle name="Normal 28" xfId="31" xr:uid="{00000000-0005-0000-0000-00001E000000}"/>
    <cellStyle name="Normal 29" xfId="32" xr:uid="{00000000-0005-0000-0000-00001F000000}"/>
    <cellStyle name="Normal 3" xfId="33" xr:uid="{00000000-0005-0000-0000-000020000000}"/>
    <cellStyle name="Normal 3 2" xfId="34" xr:uid="{00000000-0005-0000-0000-000021000000}"/>
    <cellStyle name="Normal 30" xfId="35" xr:uid="{00000000-0005-0000-0000-000022000000}"/>
    <cellStyle name="Normal 31" xfId="36" xr:uid="{00000000-0005-0000-0000-000023000000}"/>
    <cellStyle name="Normal 32" xfId="37" xr:uid="{00000000-0005-0000-0000-000024000000}"/>
    <cellStyle name="Normal 33" xfId="38" xr:uid="{00000000-0005-0000-0000-000025000000}"/>
    <cellStyle name="Normal 34" xfId="1" xr:uid="{00000000-0005-0000-0000-000026000000}"/>
    <cellStyle name="Normal 4" xfId="39" xr:uid="{00000000-0005-0000-0000-000027000000}"/>
    <cellStyle name="Normal 4 2" xfId="40" xr:uid="{00000000-0005-0000-0000-000028000000}"/>
    <cellStyle name="Normal 4 3" xfId="41" xr:uid="{00000000-0005-0000-0000-000029000000}"/>
    <cellStyle name="Normal 5" xfId="42" xr:uid="{00000000-0005-0000-0000-00002A000000}"/>
    <cellStyle name="Normal 5 2" xfId="43" xr:uid="{00000000-0005-0000-0000-00002B000000}"/>
    <cellStyle name="Normal 5 2 2" xfId="44" xr:uid="{00000000-0005-0000-0000-00002C000000}"/>
    <cellStyle name="Normal 5 3" xfId="45" xr:uid="{00000000-0005-0000-0000-00002D000000}"/>
    <cellStyle name="Normal 6" xfId="46" xr:uid="{00000000-0005-0000-0000-00002E000000}"/>
    <cellStyle name="Normal 6 2" xfId="47" xr:uid="{00000000-0005-0000-0000-00002F000000}"/>
    <cellStyle name="Normal 7" xfId="48" xr:uid="{00000000-0005-0000-0000-000030000000}"/>
    <cellStyle name="Normal 7 2" xfId="49" xr:uid="{00000000-0005-0000-0000-000031000000}"/>
    <cellStyle name="Normal 8" xfId="50" xr:uid="{00000000-0005-0000-0000-000032000000}"/>
    <cellStyle name="Normal 8 2" xfId="51" xr:uid="{00000000-0005-0000-0000-000033000000}"/>
    <cellStyle name="Normal 9" xfId="52" xr:uid="{00000000-0005-0000-0000-000034000000}"/>
    <cellStyle name="Normal 9 2" xfId="53" xr:uid="{00000000-0005-0000-0000-000035000000}"/>
    <cellStyle name="Percent" xfId="54" builtinId="5"/>
  </cellStyles>
  <dxfs count="0"/>
  <tableStyles count="0" defaultTableStyle="TableStyleMedium9" defaultPivotStyle="PivotStyleLight16"/>
  <colors>
    <mruColors>
      <color rgb="FF33CC33"/>
      <color rgb="FFC0C0C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eetMetadata" Target="metadata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23114</xdr:rowOff>
    </xdr:from>
    <xdr:to>
      <xdr:col>2</xdr:col>
      <xdr:colOff>96307</xdr:colOff>
      <xdr:row>2</xdr:row>
      <xdr:rowOff>113864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614"/>
          <a:ext cx="2609849" cy="4871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25527</xdr:rowOff>
    </xdr:from>
    <xdr:to>
      <xdr:col>0</xdr:col>
      <xdr:colOff>2724150</xdr:colOff>
      <xdr:row>1</xdr:row>
      <xdr:rowOff>526923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16027"/>
          <a:ext cx="2686050" cy="5013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56769</xdr:rowOff>
    </xdr:from>
    <xdr:to>
      <xdr:col>0</xdr:col>
      <xdr:colOff>2657474</xdr:colOff>
      <xdr:row>1</xdr:row>
      <xdr:rowOff>552830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269"/>
          <a:ext cx="2657474" cy="4960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fs01\rv%20team\Link%20Busta%20(DO%20NOT%20DELETE%20THIS%20FILE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projp02.oa.caiso.com/Users/gkatta/AppData/Local/Microsoft/Windows/Temporary%20Internet%20Files/Content.IE5/8WSC1CLA/ResourceAdequacyPlan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CE54E4F\Substation_Table_BatteryMapCriteria_Draft_08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puc-my.sharepoint.com/personal/jared_ferguson_cpuc_ca_gov/Documents/BusbarMapping/Interconnection_Queue_Data/TxReadyProjects6-22vsIn-Dev.xlsx" TargetMode="External"/><Relationship Id="rId1" Type="http://schemas.openxmlformats.org/officeDocument/2006/relationships/externalLinkPath" Target="TxReadyProjects6-22vsIn-Dev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puc-my.sharepoint.com/personal/jared_ferguson_cpuc_ca_gov/Documents/BusbarMapping/Substation-Constraint%20Matrix%207-11-23.xlsx" TargetMode="External"/><Relationship Id="rId1" Type="http://schemas.openxmlformats.org/officeDocument/2006/relationships/externalLinkPath" Target="/personal/jared_ferguson_cpuc_ca_gov/Documents/BusbarMapping/Substation-Constraint%20Matrix%207-11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EMosley\General%20Marketing\Bloomberg%20One%20Pag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D740FB\Substation_Table_BatteryMapCriteria_46MMT_1214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\workgroup\CED%202005\F&amp;I\2004-10-25_DEMAND_FOR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FN\AppData\Local\Temp\Temp1_RESOLVE_20210915_public%20PSP%20Ruling.zip\2021%20PSP%20RESOLVE%20Package\CPUC%20IRP%20RESOLVE_Resource%20Costs%20and%20Build_2021-08-17_FINAL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cords.oa.caiso.com/E3%20Projects/CPUC%20IRP/RESOLVE/RESOLVE%202021%20TPP%20Prep/RESOLVE_Resource%20Costs%20and%20Build_2021-08-06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CR\2019\NetQualifyingCapacityList-2019-LCR-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yimer\AppData\Local\Microsoft\Windows\Temporary%20Internet%20Files\Content.Outlook\06V6M1RF\SCE%20GIP%20Projects_2016-03-14_For-CAIS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ink Busta (DO NOT DELETE THIS "/>
      <sheetName val="Traffic_Rev"/>
      <sheetName val="RTL-IP-Dep-FA"/>
      <sheetName val="IA - Summary"/>
      <sheetName val="Assumptions"/>
      <sheetName val="#REF"/>
      <sheetName val="IPRD"/>
      <sheetName val="Inventec"/>
      <sheetName val="Broadcom"/>
      <sheetName val="VARS"/>
      <sheetName val="7 Qtr (1Q00-3Q01)"/>
      <sheetName val="Cap-FA"/>
      <sheetName val="Assumptions and Inputs"/>
      <sheetName val="Summary"/>
      <sheetName val="Risk Data"/>
      <sheetName val="Bal Sht 9-30-01"/>
      <sheetName val="Do not use"/>
      <sheetName val="LOH0197"/>
      <sheetName val="CAPITAL"/>
      <sheetName val="CAPMIP"/>
      <sheetName val="Input1"/>
      <sheetName val="Input2"/>
      <sheetName val="EPG"/>
      <sheetName val="Music"/>
      <sheetName val="Shopping"/>
      <sheetName val="Weather"/>
      <sheetName val="Banking"/>
      <sheetName val="Cost to Customer"/>
      <sheetName val="2001"/>
      <sheetName val="Q3"/>
      <sheetName val="Q4"/>
      <sheetName val="Projections 2"/>
      <sheetName val="Inputs"/>
      <sheetName val="key_inputs"/>
      <sheetName val="Proj. Financials"/>
      <sheetName val="KeyMultInputs"/>
      <sheetName val="Attrition"/>
      <sheetName val="Iowa Curves"/>
      <sheetName val="Historical"/>
      <sheetName val="Mult-3yr"/>
      <sheetName val="WP_Hist ABC"/>
      <sheetName val="Exb II.1_Summary Taira"/>
      <sheetName val="Detail Schedules"/>
      <sheetName val="Forecast"/>
      <sheetName val="Jobs"/>
      <sheetName val="dom-salaries"/>
      <sheetName val="Trends &amp; Rates"/>
      <sheetName val="Deferred Maint - old"/>
      <sheetName val="Deferred Add"/>
      <sheetName val="Existing"/>
      <sheetName val="INPUT"/>
      <sheetName val="DCF"/>
      <sheetName val="Historical IS"/>
      <sheetName val="LCOE"/>
      <sheetName val="Scratch and Validation Rules"/>
      <sheetName val="MA SREC Prices"/>
      <sheetName val="Drop Down"/>
      <sheetName val="Topaz_Wind_LLC"/>
      <sheetName val="Update_Tracker"/>
      <sheetName val="Dash"/>
      <sheetName val="Main_Inputs"/>
      <sheetName val="CTB"/>
      <sheetName val="Post-Flip PAYG"/>
      <sheetName val="Topaz_Wind_LLC_Allocations"/>
      <sheetName val="Tax_Equity_Accounts"/>
      <sheetName val="Metrics"/>
      <sheetName val="XIRR_Flip_Tracker"/>
      <sheetName val="CD_EY Cost Seg_Tax"/>
      <sheetName val="CD_EY Cost Seg_Val"/>
      <sheetName val="HH1_EY Cost Seg_Tax"/>
      <sheetName val="HH1_EY Cost Seg_Val"/>
      <sheetName val="COD_Depr_Inputs"/>
      <sheetName val="2017_Tax_Depr"/>
      <sheetName val="CD_PTC Exp_1.5_87"/>
      <sheetName val="CD_PTC Exp_1.5_77"/>
      <sheetName val="HH1_PTC Exp_1.5_87"/>
      <sheetName val="HH1_PTC Exp_1.5_87a"/>
      <sheetName val="Hours In Period"/>
      <sheetName val="OM_Inputs"/>
      <sheetName val="CD_Pro_Forma"/>
      <sheetName val="HH1_Pro_Forma"/>
      <sheetName val="CD_Rev_Build"/>
      <sheetName val="HH1_Rev_Build"/>
      <sheetName val="Rev_Inputs"/>
      <sheetName val="Hedge &amp; TA"/>
      <sheetName val="Merchant_and_Rec_Pricing"/>
      <sheetName val="NEER_Accounting"/>
      <sheetName val="Defd_Contrib_Sched"/>
      <sheetName val="Schedule 4.3(k)"/>
      <sheetName val="12x24_Inputs"/>
      <sheetName val="SREC Curves"/>
      <sheetName val="Link_Busta_(DO_NOT_DELETE_THIS_"/>
      <sheetName val="IA_-_Summary"/>
      <sheetName val="7_Qtr_(1Q00-3Q01)"/>
      <sheetName val="Assumptions_and_Inputs"/>
      <sheetName val="Risk_Data"/>
      <sheetName val="Bal_Sht_9-30-01"/>
      <sheetName val="Do_not_use"/>
      <sheetName val="Cost_to_Customer"/>
      <sheetName val="Projections_2"/>
      <sheetName val="Historical_IS"/>
      <sheetName val="Detail_Schedules"/>
      <sheetName val="Trends_&amp;_Rates"/>
      <sheetName val="Deferred_Maint_-_old"/>
      <sheetName val="Deferred_Add"/>
      <sheetName val="Proj__Financials"/>
      <sheetName val="Iowa_Curves"/>
      <sheetName val="WP_Hist_ABC"/>
      <sheetName val="Exb_II_1_Summary_Taira"/>
      <sheetName val="Exh B-8"/>
      <sheetName val="Exh B-5"/>
      <sheetName val="Exh B-2"/>
      <sheetName val="Exh B-6"/>
      <sheetName val="Exh B-4"/>
      <sheetName val="Exh B-3"/>
      <sheetName val="Exh B-7"/>
      <sheetName val="Exh B-1"/>
      <sheetName val="Dismantlement R06S REVISED"/>
      <sheetName val="2020 Dismantlement Detail"/>
      <sheetName val="Tie Out to BOBJ"/>
      <sheetName val="2020 Prior Detail"/>
      <sheetName val="Variance Comments"/>
      <sheetName val="New Company code"/>
      <sheetName val="2018 Dismantlement Detail"/>
      <sheetName val="2018 Dismantlement in BOBJ"/>
      <sheetName val="New Companies"/>
      <sheetName val="VR06S BO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s"/>
      <sheetName val="Other"/>
      <sheetName val="Lists"/>
      <sheetName val="Sheet1"/>
      <sheetName val="PRM For Annual RA"/>
      <sheetName val="Flexible RA Capacity"/>
    </sheetNames>
    <sheetDataSet>
      <sheetData sheetId="0" refreshError="1"/>
      <sheetData sheetId="1" refreshError="1"/>
      <sheetData sheetId="2">
        <row r="2">
          <cell r="A2" t="str">
            <v>Monthly</v>
          </cell>
        </row>
        <row r="3">
          <cell r="A3" t="str">
            <v>Annual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attery Mapping Calc"/>
      <sheetName val="Updated Tx Limit Calc"/>
      <sheetName val="Substation_Table_BatteryMapCrit"/>
      <sheetName val="Non-Battery Busbar Mapping"/>
      <sheetName val="LCR 4-hr Limit"/>
      <sheetName val="CAISO Battery Reduction"/>
      <sheetName val="Curtailment"/>
      <sheetName val="LSE Narrative Template Response"/>
      <sheetName val="Sheet1"/>
    </sheetNames>
    <sheetDataSet>
      <sheetData sheetId="0"/>
      <sheetData sheetId="1"/>
      <sheetData sheetId="2">
        <row r="14">
          <cell r="L14">
            <v>0.9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ue_withNearTerm"/>
      <sheetName val="Sheet2"/>
      <sheetName val="In-Dev_Interconnection"/>
    </sheetNames>
    <sheetDataSet>
      <sheetData sheetId="0">
        <row r="4">
          <cell r="B4">
            <v>32</v>
          </cell>
          <cell r="AZ4">
            <v>2</v>
          </cell>
        </row>
        <row r="5">
          <cell r="B5">
            <v>138</v>
          </cell>
          <cell r="AZ5">
            <v>2</v>
          </cell>
        </row>
        <row r="6">
          <cell r="B6">
            <v>146</v>
          </cell>
          <cell r="AZ6">
            <v>2</v>
          </cell>
        </row>
        <row r="7">
          <cell r="B7">
            <v>147</v>
          </cell>
          <cell r="AZ7">
            <v>2</v>
          </cell>
        </row>
        <row r="8">
          <cell r="B8">
            <v>294</v>
          </cell>
          <cell r="AZ8">
            <v>2</v>
          </cell>
        </row>
        <row r="9">
          <cell r="B9">
            <v>365</v>
          </cell>
          <cell r="AZ9">
            <v>2</v>
          </cell>
        </row>
        <row r="10">
          <cell r="B10">
            <v>378</v>
          </cell>
          <cell r="AZ10">
            <v>2</v>
          </cell>
        </row>
        <row r="11">
          <cell r="B11">
            <v>421</v>
          </cell>
          <cell r="AZ11">
            <v>2</v>
          </cell>
        </row>
        <row r="12">
          <cell r="B12">
            <v>467</v>
          </cell>
          <cell r="AZ12">
            <v>2</v>
          </cell>
        </row>
        <row r="13">
          <cell r="B13">
            <v>506</v>
          </cell>
          <cell r="AZ13">
            <v>2</v>
          </cell>
        </row>
        <row r="14">
          <cell r="B14">
            <v>576</v>
          </cell>
          <cell r="AZ14">
            <v>2</v>
          </cell>
        </row>
        <row r="15">
          <cell r="B15">
            <v>602</v>
          </cell>
          <cell r="AZ15">
            <v>2</v>
          </cell>
        </row>
        <row r="16">
          <cell r="B16" t="str">
            <v>643AE</v>
          </cell>
          <cell r="AZ16">
            <v>2</v>
          </cell>
        </row>
        <row r="17">
          <cell r="B17">
            <v>720</v>
          </cell>
          <cell r="AZ17">
            <v>2</v>
          </cell>
        </row>
        <row r="18">
          <cell r="B18">
            <v>768</v>
          </cell>
          <cell r="AZ18">
            <v>2</v>
          </cell>
        </row>
        <row r="19">
          <cell r="B19">
            <v>744</v>
          </cell>
          <cell r="AZ19">
            <v>2</v>
          </cell>
        </row>
        <row r="20">
          <cell r="B20">
            <v>779</v>
          </cell>
          <cell r="AZ20">
            <v>2</v>
          </cell>
        </row>
        <row r="21">
          <cell r="B21">
            <v>946</v>
          </cell>
          <cell r="AZ21">
            <v>2</v>
          </cell>
        </row>
        <row r="22">
          <cell r="B22">
            <v>789</v>
          </cell>
          <cell r="AZ22">
            <v>2</v>
          </cell>
        </row>
        <row r="23">
          <cell r="B23">
            <v>838</v>
          </cell>
          <cell r="AZ23">
            <v>2</v>
          </cell>
        </row>
        <row r="24">
          <cell r="B24">
            <v>897</v>
          </cell>
          <cell r="AZ24">
            <v>2</v>
          </cell>
        </row>
        <row r="25">
          <cell r="B25">
            <v>954</v>
          </cell>
          <cell r="AZ25">
            <v>2</v>
          </cell>
        </row>
        <row r="26">
          <cell r="B26">
            <v>965</v>
          </cell>
          <cell r="AZ26">
            <v>3</v>
          </cell>
        </row>
        <row r="27">
          <cell r="B27">
            <v>1002</v>
          </cell>
          <cell r="AZ27">
            <v>2</v>
          </cell>
        </row>
        <row r="28">
          <cell r="B28">
            <v>1010</v>
          </cell>
          <cell r="AZ28">
            <v>2</v>
          </cell>
        </row>
        <row r="29">
          <cell r="B29">
            <v>993</v>
          </cell>
          <cell r="AZ29">
            <v>1</v>
          </cell>
        </row>
        <row r="30">
          <cell r="B30">
            <v>1027</v>
          </cell>
          <cell r="AZ30">
            <v>2</v>
          </cell>
        </row>
        <row r="31">
          <cell r="B31">
            <v>1096</v>
          </cell>
          <cell r="AZ31">
            <v>2</v>
          </cell>
        </row>
        <row r="32">
          <cell r="B32">
            <v>1074</v>
          </cell>
          <cell r="AZ32">
            <v>2</v>
          </cell>
        </row>
        <row r="33">
          <cell r="B33">
            <v>1076</v>
          </cell>
          <cell r="AZ33">
            <v>2</v>
          </cell>
        </row>
        <row r="34">
          <cell r="B34">
            <v>1062</v>
          </cell>
          <cell r="AZ34">
            <v>1</v>
          </cell>
        </row>
        <row r="35">
          <cell r="B35">
            <v>1064</v>
          </cell>
          <cell r="AZ35">
            <v>1</v>
          </cell>
        </row>
        <row r="36">
          <cell r="B36">
            <v>1097</v>
          </cell>
          <cell r="AZ36">
            <v>2</v>
          </cell>
        </row>
        <row r="37">
          <cell r="B37">
            <v>1106</v>
          </cell>
          <cell r="AZ37">
            <v>3</v>
          </cell>
        </row>
        <row r="38">
          <cell r="B38">
            <v>1109</v>
          </cell>
          <cell r="AZ38">
            <v>2</v>
          </cell>
        </row>
        <row r="39">
          <cell r="B39">
            <v>1116</v>
          </cell>
          <cell r="AZ39">
            <v>2</v>
          </cell>
        </row>
        <row r="40">
          <cell r="B40">
            <v>1129</v>
          </cell>
          <cell r="AZ40">
            <v>3</v>
          </cell>
        </row>
        <row r="41">
          <cell r="B41">
            <v>1136</v>
          </cell>
          <cell r="AZ41">
            <v>2</v>
          </cell>
        </row>
        <row r="42">
          <cell r="B42">
            <v>1143</v>
          </cell>
          <cell r="AZ42">
            <v>3</v>
          </cell>
        </row>
        <row r="43">
          <cell r="B43">
            <v>1166</v>
          </cell>
          <cell r="AZ43">
            <v>2</v>
          </cell>
        </row>
        <row r="44">
          <cell r="B44">
            <v>1169</v>
          </cell>
          <cell r="AZ44">
            <v>2</v>
          </cell>
        </row>
        <row r="45">
          <cell r="B45">
            <v>1170</v>
          </cell>
          <cell r="AZ45">
            <v>2</v>
          </cell>
        </row>
        <row r="46">
          <cell r="B46">
            <v>1171</v>
          </cell>
          <cell r="AZ46">
            <v>1</v>
          </cell>
        </row>
        <row r="47">
          <cell r="B47">
            <v>1204</v>
          </cell>
          <cell r="AZ47">
            <v>2</v>
          </cell>
        </row>
        <row r="48">
          <cell r="B48">
            <v>1175</v>
          </cell>
          <cell r="AZ48">
            <v>2</v>
          </cell>
        </row>
        <row r="49">
          <cell r="B49">
            <v>1196</v>
          </cell>
          <cell r="AZ49">
            <v>2</v>
          </cell>
        </row>
        <row r="50">
          <cell r="B50">
            <v>1192</v>
          </cell>
          <cell r="AZ50">
            <v>2</v>
          </cell>
        </row>
        <row r="51">
          <cell r="B51">
            <v>1198</v>
          </cell>
          <cell r="AZ51">
            <v>2</v>
          </cell>
        </row>
        <row r="52">
          <cell r="B52">
            <v>1200</v>
          </cell>
          <cell r="AZ52">
            <v>3</v>
          </cell>
        </row>
        <row r="53">
          <cell r="B53">
            <v>1207</v>
          </cell>
          <cell r="AZ53">
            <v>2</v>
          </cell>
        </row>
        <row r="54">
          <cell r="B54">
            <v>1208</v>
          </cell>
          <cell r="AZ54">
            <v>2</v>
          </cell>
        </row>
        <row r="55">
          <cell r="B55">
            <v>1211</v>
          </cell>
          <cell r="AZ55">
            <v>2</v>
          </cell>
        </row>
        <row r="56">
          <cell r="B56">
            <v>1215</v>
          </cell>
          <cell r="AZ56">
            <v>2</v>
          </cell>
        </row>
        <row r="57">
          <cell r="B57">
            <v>1212</v>
          </cell>
          <cell r="AZ57">
            <v>2</v>
          </cell>
        </row>
        <row r="58">
          <cell r="B58">
            <v>1217</v>
          </cell>
          <cell r="AZ58">
            <v>2</v>
          </cell>
        </row>
        <row r="59">
          <cell r="B59">
            <v>1222</v>
          </cell>
          <cell r="AZ59">
            <v>1</v>
          </cell>
        </row>
        <row r="60">
          <cell r="B60">
            <v>1225</v>
          </cell>
          <cell r="AZ60">
            <v>2</v>
          </cell>
        </row>
        <row r="61">
          <cell r="B61">
            <v>1239</v>
          </cell>
          <cell r="AZ61">
            <v>2</v>
          </cell>
        </row>
        <row r="62">
          <cell r="B62">
            <v>1259</v>
          </cell>
          <cell r="AZ62">
            <v>2</v>
          </cell>
        </row>
        <row r="63">
          <cell r="B63">
            <v>1260</v>
          </cell>
          <cell r="AZ63">
            <v>2</v>
          </cell>
        </row>
        <row r="64">
          <cell r="B64">
            <v>1272</v>
          </cell>
          <cell r="AZ64">
            <v>3</v>
          </cell>
        </row>
        <row r="65">
          <cell r="B65">
            <v>1295</v>
          </cell>
          <cell r="AZ65">
            <v>3</v>
          </cell>
        </row>
        <row r="66">
          <cell r="B66">
            <v>1327</v>
          </cell>
          <cell r="AZ66">
            <v>2</v>
          </cell>
        </row>
        <row r="67">
          <cell r="B67">
            <v>1291</v>
          </cell>
          <cell r="AZ67">
            <v>1</v>
          </cell>
        </row>
        <row r="68">
          <cell r="B68">
            <v>1312</v>
          </cell>
          <cell r="AZ68">
            <v>2</v>
          </cell>
        </row>
        <row r="69">
          <cell r="B69">
            <v>1302</v>
          </cell>
          <cell r="AZ69">
            <v>2</v>
          </cell>
        </row>
        <row r="70">
          <cell r="B70">
            <v>1313</v>
          </cell>
          <cell r="AZ70">
            <v>2</v>
          </cell>
        </row>
        <row r="71">
          <cell r="B71">
            <v>1314</v>
          </cell>
          <cell r="AZ71">
            <v>2</v>
          </cell>
        </row>
        <row r="72">
          <cell r="B72">
            <v>1319</v>
          </cell>
          <cell r="AZ72">
            <v>2</v>
          </cell>
        </row>
        <row r="73">
          <cell r="B73">
            <v>1324</v>
          </cell>
          <cell r="AZ73">
            <v>2</v>
          </cell>
        </row>
        <row r="74">
          <cell r="B74">
            <v>1322</v>
          </cell>
          <cell r="AZ74">
            <v>2</v>
          </cell>
        </row>
        <row r="75">
          <cell r="B75">
            <v>1323</v>
          </cell>
          <cell r="AZ75">
            <v>2</v>
          </cell>
        </row>
        <row r="76">
          <cell r="B76">
            <v>1329</v>
          </cell>
          <cell r="AZ76">
            <v>2</v>
          </cell>
        </row>
        <row r="77">
          <cell r="B77">
            <v>1325</v>
          </cell>
          <cell r="AZ77">
            <v>1</v>
          </cell>
        </row>
        <row r="78">
          <cell r="B78">
            <v>1335</v>
          </cell>
          <cell r="AZ78">
            <v>2</v>
          </cell>
        </row>
        <row r="79">
          <cell r="B79">
            <v>1339</v>
          </cell>
          <cell r="AZ79">
            <v>2</v>
          </cell>
        </row>
        <row r="80">
          <cell r="B80">
            <v>1341</v>
          </cell>
          <cell r="AZ80">
            <v>2</v>
          </cell>
        </row>
        <row r="81">
          <cell r="B81">
            <v>1347</v>
          </cell>
          <cell r="AZ81">
            <v>2</v>
          </cell>
        </row>
        <row r="82">
          <cell r="B82">
            <v>1350</v>
          </cell>
          <cell r="AZ82">
            <v>2</v>
          </cell>
        </row>
        <row r="83">
          <cell r="B83">
            <v>1367</v>
          </cell>
          <cell r="AZ83">
            <v>2</v>
          </cell>
        </row>
        <row r="84">
          <cell r="B84">
            <v>1378</v>
          </cell>
          <cell r="AZ84">
            <v>2</v>
          </cell>
        </row>
        <row r="85">
          <cell r="B85">
            <v>1379</v>
          </cell>
          <cell r="AZ85">
            <v>3</v>
          </cell>
        </row>
        <row r="86">
          <cell r="B86">
            <v>1380</v>
          </cell>
          <cell r="AZ86">
            <v>3</v>
          </cell>
        </row>
        <row r="87">
          <cell r="B87">
            <v>1382</v>
          </cell>
          <cell r="AZ87">
            <v>2</v>
          </cell>
        </row>
        <row r="88">
          <cell r="B88">
            <v>1391</v>
          </cell>
          <cell r="AZ88">
            <v>3</v>
          </cell>
        </row>
        <row r="89">
          <cell r="B89">
            <v>1413</v>
          </cell>
          <cell r="AZ89">
            <v>2</v>
          </cell>
        </row>
        <row r="90">
          <cell r="B90">
            <v>1405</v>
          </cell>
          <cell r="AZ90">
            <v>2</v>
          </cell>
        </row>
        <row r="91">
          <cell r="B91">
            <v>1435</v>
          </cell>
          <cell r="AZ91">
            <v>2</v>
          </cell>
        </row>
        <row r="92">
          <cell r="B92">
            <v>1419</v>
          </cell>
          <cell r="AZ92">
            <v>2</v>
          </cell>
        </row>
        <row r="93">
          <cell r="B93">
            <v>1424</v>
          </cell>
          <cell r="AZ93">
            <v>2</v>
          </cell>
        </row>
        <row r="94">
          <cell r="B94">
            <v>1429</v>
          </cell>
          <cell r="AZ94">
            <v>2</v>
          </cell>
        </row>
        <row r="95">
          <cell r="B95">
            <v>1456</v>
          </cell>
          <cell r="AZ95">
            <v>2</v>
          </cell>
        </row>
        <row r="96">
          <cell r="B96">
            <v>1457</v>
          </cell>
          <cell r="AZ96">
            <v>2</v>
          </cell>
        </row>
        <row r="97">
          <cell r="B97">
            <v>1484</v>
          </cell>
          <cell r="AZ97">
            <v>2</v>
          </cell>
        </row>
        <row r="98">
          <cell r="B98">
            <v>1491</v>
          </cell>
          <cell r="AZ98">
            <v>2</v>
          </cell>
        </row>
        <row r="99">
          <cell r="B99">
            <v>1493</v>
          </cell>
          <cell r="AZ99">
            <v>3</v>
          </cell>
        </row>
        <row r="100">
          <cell r="B100">
            <v>1519</v>
          </cell>
          <cell r="AZ100">
            <v>2</v>
          </cell>
        </row>
        <row r="101">
          <cell r="B101">
            <v>1510</v>
          </cell>
          <cell r="AZ101">
            <v>2</v>
          </cell>
        </row>
        <row r="102">
          <cell r="B102">
            <v>1516</v>
          </cell>
          <cell r="AZ102">
            <v>2</v>
          </cell>
        </row>
        <row r="103">
          <cell r="B103">
            <v>1518</v>
          </cell>
          <cell r="AZ103">
            <v>2</v>
          </cell>
        </row>
        <row r="104">
          <cell r="B104">
            <v>1532</v>
          </cell>
          <cell r="AZ104">
            <v>2</v>
          </cell>
        </row>
        <row r="105">
          <cell r="B105">
            <v>1522</v>
          </cell>
          <cell r="AZ105">
            <v>3</v>
          </cell>
        </row>
        <row r="106">
          <cell r="B106">
            <v>1526</v>
          </cell>
          <cell r="AZ106">
            <v>2</v>
          </cell>
        </row>
        <row r="107">
          <cell r="B107">
            <v>1534</v>
          </cell>
          <cell r="AZ107">
            <v>1</v>
          </cell>
        </row>
        <row r="108">
          <cell r="B108">
            <v>1608</v>
          </cell>
          <cell r="AZ108">
            <v>1</v>
          </cell>
        </row>
        <row r="109">
          <cell r="B109">
            <v>1558</v>
          </cell>
          <cell r="AZ109">
            <v>2</v>
          </cell>
        </row>
        <row r="110">
          <cell r="B110">
            <v>1604</v>
          </cell>
          <cell r="AZ110">
            <v>2</v>
          </cell>
        </row>
        <row r="111">
          <cell r="B111">
            <v>1611</v>
          </cell>
          <cell r="AZ111">
            <v>1</v>
          </cell>
        </row>
        <row r="112">
          <cell r="B112">
            <v>1615</v>
          </cell>
          <cell r="AZ112">
            <v>1</v>
          </cell>
        </row>
        <row r="113">
          <cell r="B113">
            <v>1617</v>
          </cell>
          <cell r="AZ113">
            <v>2</v>
          </cell>
        </row>
        <row r="114">
          <cell r="B114">
            <v>1619</v>
          </cell>
          <cell r="AZ114">
            <v>1</v>
          </cell>
        </row>
        <row r="115">
          <cell r="B115">
            <v>1629</v>
          </cell>
          <cell r="AZ115">
            <v>3</v>
          </cell>
        </row>
        <row r="116">
          <cell r="B116">
            <v>1625</v>
          </cell>
          <cell r="AZ116">
            <v>3</v>
          </cell>
        </row>
        <row r="117">
          <cell r="B117">
            <v>1632</v>
          </cell>
          <cell r="AZ117">
            <v>2</v>
          </cell>
        </row>
        <row r="118">
          <cell r="B118">
            <v>1631</v>
          </cell>
          <cell r="AZ118">
            <v>2</v>
          </cell>
        </row>
        <row r="119">
          <cell r="B119">
            <v>1641</v>
          </cell>
          <cell r="AZ119">
            <v>1</v>
          </cell>
        </row>
        <row r="120">
          <cell r="B120">
            <v>1636</v>
          </cell>
          <cell r="AZ120">
            <v>2</v>
          </cell>
        </row>
        <row r="121">
          <cell r="B121">
            <v>1669</v>
          </cell>
          <cell r="AZ121">
            <v>1</v>
          </cell>
        </row>
        <row r="122">
          <cell r="B122">
            <v>1642</v>
          </cell>
          <cell r="AZ122">
            <v>2</v>
          </cell>
        </row>
        <row r="123">
          <cell r="B123">
            <v>1643</v>
          </cell>
          <cell r="AZ123">
            <v>2</v>
          </cell>
        </row>
        <row r="124">
          <cell r="B124">
            <v>1645</v>
          </cell>
          <cell r="AZ124">
            <v>2</v>
          </cell>
        </row>
        <row r="125">
          <cell r="B125">
            <v>1647</v>
          </cell>
          <cell r="AZ125">
            <v>2</v>
          </cell>
        </row>
        <row r="126">
          <cell r="B126">
            <v>1657</v>
          </cell>
          <cell r="AZ126">
            <v>1</v>
          </cell>
        </row>
        <row r="127">
          <cell r="B127">
            <v>1660</v>
          </cell>
          <cell r="AZ127">
            <v>2</v>
          </cell>
        </row>
        <row r="128">
          <cell r="B128">
            <v>1661</v>
          </cell>
          <cell r="AZ128">
            <v>2</v>
          </cell>
        </row>
        <row r="129">
          <cell r="B129">
            <v>1662</v>
          </cell>
          <cell r="AZ129">
            <v>1</v>
          </cell>
        </row>
        <row r="130">
          <cell r="B130">
            <v>1663</v>
          </cell>
          <cell r="AZ130">
            <v>1</v>
          </cell>
        </row>
        <row r="131">
          <cell r="B131">
            <v>1665</v>
          </cell>
          <cell r="AZ131">
            <v>2</v>
          </cell>
        </row>
        <row r="132">
          <cell r="B132">
            <v>1667</v>
          </cell>
          <cell r="AZ132">
            <v>2</v>
          </cell>
        </row>
        <row r="133">
          <cell r="B133">
            <v>1670</v>
          </cell>
          <cell r="AZ133">
            <v>1</v>
          </cell>
        </row>
        <row r="134">
          <cell r="B134">
            <v>1673</v>
          </cell>
          <cell r="AZ134">
            <v>1</v>
          </cell>
        </row>
        <row r="135">
          <cell r="B135">
            <v>1775</v>
          </cell>
          <cell r="AZ135">
            <v>2</v>
          </cell>
        </row>
        <row r="136">
          <cell r="B136">
            <v>1718</v>
          </cell>
          <cell r="AZ136">
            <v>2</v>
          </cell>
        </row>
        <row r="137">
          <cell r="B137" t="str">
            <v>653F</v>
          </cell>
          <cell r="AZ137">
            <v>2</v>
          </cell>
        </row>
        <row r="138">
          <cell r="B138">
            <v>1757</v>
          </cell>
          <cell r="AZ138">
            <v>2</v>
          </cell>
        </row>
        <row r="139">
          <cell r="B139">
            <v>1766</v>
          </cell>
          <cell r="AZ139">
            <v>3</v>
          </cell>
        </row>
        <row r="140">
          <cell r="B140">
            <v>1768</v>
          </cell>
          <cell r="AZ140">
            <v>3</v>
          </cell>
        </row>
        <row r="141">
          <cell r="B141">
            <v>1782</v>
          </cell>
          <cell r="AZ141">
            <v>2</v>
          </cell>
        </row>
        <row r="142">
          <cell r="B142">
            <v>1784</v>
          </cell>
          <cell r="AZ142">
            <v>2</v>
          </cell>
        </row>
        <row r="143">
          <cell r="B143">
            <v>1790</v>
          </cell>
          <cell r="AZ143">
            <v>2</v>
          </cell>
        </row>
        <row r="144">
          <cell r="B144">
            <v>1795</v>
          </cell>
          <cell r="AZ144">
            <v>2</v>
          </cell>
        </row>
        <row r="145">
          <cell r="B145">
            <v>1796</v>
          </cell>
          <cell r="AZ145">
            <v>2</v>
          </cell>
        </row>
        <row r="146">
          <cell r="B146">
            <v>1801</v>
          </cell>
          <cell r="AZ146">
            <v>2</v>
          </cell>
        </row>
        <row r="147">
          <cell r="B147">
            <v>1818</v>
          </cell>
          <cell r="AZ147">
            <v>1</v>
          </cell>
        </row>
        <row r="148">
          <cell r="B148">
            <v>1824</v>
          </cell>
          <cell r="AZ148">
            <v>2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S Matrix"/>
      <sheetName val="New Substations"/>
      <sheetName val="PGE Comparison"/>
      <sheetName val="CAISO Matrix"/>
      <sheetName val="CAISO Matrix_Updated"/>
      <sheetName val="Constraint Names"/>
      <sheetName val="QAQC &gt;&gt;&gt;"/>
      <sheetName val="7-10-23 Excluded Subs"/>
      <sheetName val="Subs No LatLong"/>
      <sheetName val="Subs No Constraints"/>
      <sheetName val="2021 Dropped Subs"/>
      <sheetName val="Reference &gt;&gt;&gt;"/>
      <sheetName val="TxCapabilityEstimates_2023"/>
      <sheetName val="PGE Matrix"/>
      <sheetName val="GIS Database"/>
    </sheetNames>
    <sheetDataSet>
      <sheetData sheetId="0"/>
      <sheetData sheetId="1"/>
      <sheetData sheetId="2"/>
      <sheetData sheetId="3"/>
      <sheetData sheetId="4">
        <row r="3">
          <cell r="A3" t="str">
            <v>PG&amp;E Kern Study Area</v>
          </cell>
          <cell r="C3" t="str">
            <v>7th Standard</v>
          </cell>
          <cell r="F3">
            <v>115</v>
          </cell>
        </row>
        <row r="4">
          <cell r="A4" t="str">
            <v>Remove</v>
          </cell>
          <cell r="C4" t="str">
            <v>AEC Sites</v>
          </cell>
          <cell r="F4">
            <v>115</v>
          </cell>
        </row>
        <row r="5">
          <cell r="A5" t="str">
            <v>Remove</v>
          </cell>
          <cell r="C5" t="str">
            <v>Alameda</v>
          </cell>
          <cell r="F5">
            <v>115</v>
          </cell>
        </row>
        <row r="6">
          <cell r="A6" t="str">
            <v>SCE Metro Study Area</v>
          </cell>
          <cell r="C6" t="str">
            <v>Alamitos</v>
          </cell>
          <cell r="F6">
            <v>230</v>
          </cell>
        </row>
        <row r="7">
          <cell r="A7" t="str">
            <v>SCE Eastern Study Area</v>
          </cell>
          <cell r="C7" t="str">
            <v>Alberhill</v>
          </cell>
          <cell r="F7">
            <v>500</v>
          </cell>
        </row>
        <row r="8">
          <cell r="A8" t="str">
            <v>Remove</v>
          </cell>
          <cell r="C8" t="str">
            <v>Alhambra</v>
          </cell>
          <cell r="F8">
            <v>115</v>
          </cell>
        </row>
        <row r="9">
          <cell r="A9" t="str">
            <v>PG&amp;E Kern Study Area</v>
          </cell>
          <cell r="C9" t="str">
            <v>Alpaugh</v>
          </cell>
          <cell r="F9">
            <v>115</v>
          </cell>
        </row>
        <row r="10">
          <cell r="A10" t="str">
            <v>SDG&amp;E Study Area</v>
          </cell>
          <cell r="C10" t="str">
            <v>Alpine</v>
          </cell>
          <cell r="F10">
            <v>69</v>
          </cell>
        </row>
        <row r="11">
          <cell r="C11" t="str">
            <v>Altamont Midway (Sandhill)</v>
          </cell>
          <cell r="F11">
            <v>230</v>
          </cell>
        </row>
        <row r="12">
          <cell r="A12" t="str">
            <v>SCE Northern Area</v>
          </cell>
          <cell r="C12" t="str">
            <v>Antelope</v>
          </cell>
          <cell r="F12">
            <v>500</v>
          </cell>
        </row>
        <row r="13">
          <cell r="A13" t="str">
            <v>SCE Northern Area</v>
          </cell>
          <cell r="C13" t="str">
            <v>Antelope</v>
          </cell>
          <cell r="F13">
            <v>230</v>
          </cell>
        </row>
        <row r="14">
          <cell r="A14" t="str">
            <v>PG&amp;E Kern Study Area</v>
          </cell>
          <cell r="C14" t="str">
            <v>Arco</v>
          </cell>
          <cell r="F14">
            <v>230</v>
          </cell>
        </row>
        <row r="15">
          <cell r="A15" t="str">
            <v>SCE Metro Study Area</v>
          </cell>
          <cell r="C15" t="str">
            <v>ArcoGen</v>
          </cell>
          <cell r="F15">
            <v>230</v>
          </cell>
        </row>
        <row r="16">
          <cell r="A16" t="str">
            <v>SDG&amp;E Study Area</v>
          </cell>
          <cell r="C16" t="str">
            <v>Artesian</v>
          </cell>
          <cell r="F16">
            <v>230</v>
          </cell>
        </row>
        <row r="17">
          <cell r="A17" t="str">
            <v>Remove</v>
          </cell>
          <cell r="C17" t="str">
            <v>Arvin Edison</v>
          </cell>
          <cell r="F17">
            <v>115</v>
          </cell>
        </row>
        <row r="18">
          <cell r="C18" t="str">
            <v>Ashlan</v>
          </cell>
          <cell r="F18">
            <v>230</v>
          </cell>
        </row>
        <row r="19">
          <cell r="A19" t="str">
            <v xml:space="preserve">PG&amp;E North of Greater Bay Study Area </v>
          </cell>
          <cell r="C19" t="str">
            <v>Atlantic</v>
          </cell>
          <cell r="F19">
            <v>230</v>
          </cell>
        </row>
        <row r="20">
          <cell r="A20" t="str">
            <v xml:space="preserve">PG&amp;E North of Greater Bay Study Area </v>
          </cell>
          <cell r="C20" t="str">
            <v>Atlantic</v>
          </cell>
          <cell r="F20">
            <v>115</v>
          </cell>
        </row>
        <row r="21">
          <cell r="C21" t="str">
            <v>Avena</v>
          </cell>
          <cell r="F21">
            <v>115</v>
          </cell>
        </row>
        <row r="22">
          <cell r="A22" t="str">
            <v>SDG&amp;E Study Area</v>
          </cell>
          <cell r="C22" t="str">
            <v>Avocado</v>
          </cell>
          <cell r="F22">
            <v>69</v>
          </cell>
        </row>
        <row r="23">
          <cell r="A23" t="str">
            <v>Remove</v>
          </cell>
          <cell r="C23" t="str">
            <v>Badger Creek Co-Gen</v>
          </cell>
          <cell r="F23">
            <v>115</v>
          </cell>
        </row>
        <row r="24">
          <cell r="A24" t="str">
            <v xml:space="preserve">PG&amp;E Greater Bay Study Area </v>
          </cell>
          <cell r="C24" t="str">
            <v>Bahia</v>
          </cell>
          <cell r="F24">
            <v>230</v>
          </cell>
        </row>
        <row r="25">
          <cell r="A25" t="str">
            <v>SCE Northern Area</v>
          </cell>
          <cell r="C25" t="str">
            <v>Bailey</v>
          </cell>
          <cell r="F25">
            <v>230</v>
          </cell>
        </row>
        <row r="26">
          <cell r="A26" t="str">
            <v>PG&amp;E Kern Study Area</v>
          </cell>
          <cell r="C26" t="str">
            <v>Bakersfield</v>
          </cell>
          <cell r="F26">
            <v>230</v>
          </cell>
        </row>
        <row r="27">
          <cell r="A27" t="str">
            <v>Remove</v>
          </cell>
          <cell r="C27" t="str">
            <v>Balch 1</v>
          </cell>
          <cell r="F27">
            <v>230</v>
          </cell>
        </row>
        <row r="28">
          <cell r="C28" t="str">
            <v>Balch 2</v>
          </cell>
          <cell r="F28">
            <v>230</v>
          </cell>
        </row>
        <row r="29">
          <cell r="A29" t="str">
            <v>SCE Metro Study Area</v>
          </cell>
          <cell r="C29" t="str">
            <v>Barre</v>
          </cell>
          <cell r="F29">
            <v>230</v>
          </cell>
        </row>
        <row r="30">
          <cell r="A30" t="str">
            <v>SDG&amp;E Study Area</v>
          </cell>
          <cell r="C30" t="str">
            <v>Bay Boulevard</v>
          </cell>
          <cell r="F30">
            <v>230</v>
          </cell>
        </row>
        <row r="31">
          <cell r="A31" t="str">
            <v>Remove</v>
          </cell>
          <cell r="C31" t="str">
            <v>Bear Mt. Co-Gen</v>
          </cell>
          <cell r="F31">
            <v>115</v>
          </cell>
        </row>
        <row r="32">
          <cell r="A32" t="str">
            <v>Remove</v>
          </cell>
          <cell r="C32" t="str">
            <v>Beardsley</v>
          </cell>
          <cell r="F32">
            <v>115</v>
          </cell>
        </row>
        <row r="33">
          <cell r="A33" t="str">
            <v xml:space="preserve">East of Pisgah Study Area </v>
          </cell>
          <cell r="C33" t="str">
            <v>Beatty</v>
          </cell>
          <cell r="F33">
            <v>138</v>
          </cell>
        </row>
        <row r="34">
          <cell r="A34" t="str">
            <v xml:space="preserve">PG&amp;E North of Greater Bay Study Area </v>
          </cell>
          <cell r="C34" t="str">
            <v>Belden</v>
          </cell>
          <cell r="F34">
            <v>230</v>
          </cell>
        </row>
        <row r="35">
          <cell r="C35" t="str">
            <v>Bellevue</v>
          </cell>
          <cell r="F35">
            <v>115</v>
          </cell>
        </row>
        <row r="36">
          <cell r="C36" t="str">
            <v>Bellota</v>
          </cell>
          <cell r="F36">
            <v>230</v>
          </cell>
        </row>
        <row r="37">
          <cell r="C37" t="str">
            <v>Bellota</v>
          </cell>
          <cell r="F37">
            <v>115</v>
          </cell>
        </row>
        <row r="38">
          <cell r="A38" t="str">
            <v>Remove</v>
          </cell>
          <cell r="C38" t="str">
            <v>Belridge</v>
          </cell>
          <cell r="F38">
            <v>115</v>
          </cell>
        </row>
        <row r="39">
          <cell r="A39" t="str">
            <v>SCE Northern Area</v>
          </cell>
          <cell r="C39" t="str">
            <v>Big Creek</v>
          </cell>
          <cell r="F39">
            <v>230</v>
          </cell>
        </row>
        <row r="40">
          <cell r="C40" t="str">
            <v>Birds Landing</v>
          </cell>
          <cell r="F40">
            <v>230</v>
          </cell>
        </row>
        <row r="41">
          <cell r="C41" t="str">
            <v>BlytheSC 161 kV</v>
          </cell>
          <cell r="F41">
            <v>161</v>
          </cell>
        </row>
        <row r="42">
          <cell r="C42" t="str">
            <v>Bogue</v>
          </cell>
          <cell r="F42">
            <v>115</v>
          </cell>
        </row>
        <row r="43">
          <cell r="A43" t="str">
            <v>Remove</v>
          </cell>
          <cell r="C43" t="str">
            <v>Bolthouse Farms</v>
          </cell>
          <cell r="F43">
            <v>115</v>
          </cell>
        </row>
        <row r="44">
          <cell r="A44" t="str">
            <v xml:space="preserve">East of Pisgah Study Area </v>
          </cell>
          <cell r="C44" t="str">
            <v>Bond Tap</v>
          </cell>
          <cell r="F44">
            <v>138</v>
          </cell>
        </row>
        <row r="45">
          <cell r="C45" t="str">
            <v>Borden</v>
          </cell>
          <cell r="F45">
            <v>230</v>
          </cell>
        </row>
        <row r="46">
          <cell r="C46" t="str">
            <v>Bottle Rock</v>
          </cell>
          <cell r="F46">
            <v>230</v>
          </cell>
        </row>
        <row r="47">
          <cell r="C47" t="str">
            <v>Brentwood</v>
          </cell>
          <cell r="F47">
            <v>230</v>
          </cell>
        </row>
        <row r="48">
          <cell r="C48" t="str">
            <v>Brighton</v>
          </cell>
          <cell r="F48">
            <v>230</v>
          </cell>
        </row>
        <row r="49">
          <cell r="C49" t="str">
            <v>Brunswick</v>
          </cell>
          <cell r="F49">
            <v>115</v>
          </cell>
        </row>
        <row r="50">
          <cell r="A50" t="str">
            <v>Remove</v>
          </cell>
          <cell r="C50" t="str">
            <v>Bucks Creek</v>
          </cell>
          <cell r="F50">
            <v>230</v>
          </cell>
        </row>
        <row r="51">
          <cell r="A51" t="str">
            <v>PG&amp;E Kern Study Area</v>
          </cell>
          <cell r="C51" t="str">
            <v>Buena Vista PP</v>
          </cell>
          <cell r="F51">
            <v>230</v>
          </cell>
        </row>
        <row r="52">
          <cell r="A52" t="str">
            <v>Remove</v>
          </cell>
          <cell r="C52" t="str">
            <v>Buena Vista Windmaster</v>
          </cell>
          <cell r="F52">
            <v>230</v>
          </cell>
        </row>
        <row r="53">
          <cell r="A53" t="str">
            <v>Remove</v>
          </cell>
          <cell r="C53" t="str">
            <v>Burney Forest</v>
          </cell>
          <cell r="F53">
            <v>230</v>
          </cell>
        </row>
        <row r="54">
          <cell r="C54" t="str">
            <v>Cabrillo</v>
          </cell>
          <cell r="F54">
            <v>115</v>
          </cell>
        </row>
        <row r="55">
          <cell r="A55" t="str">
            <v>PG&amp;E Kern Study Area</v>
          </cell>
          <cell r="C55" t="str">
            <v>Cal Flats</v>
          </cell>
          <cell r="F55">
            <v>230</v>
          </cell>
        </row>
        <row r="56">
          <cell r="A56" t="str">
            <v>PG&amp;E Kern Study Area</v>
          </cell>
          <cell r="C56" t="str">
            <v>Cal Water</v>
          </cell>
          <cell r="F56">
            <v>115</v>
          </cell>
        </row>
        <row r="57">
          <cell r="A57" t="str">
            <v>SCE North of Lugo Study Area</v>
          </cell>
          <cell r="C57" t="str">
            <v>Calcite</v>
          </cell>
          <cell r="F57">
            <v>230</v>
          </cell>
        </row>
        <row r="58">
          <cell r="A58" t="str">
            <v>PG&amp;E Kern Study Area</v>
          </cell>
          <cell r="C58" t="str">
            <v>Caliente</v>
          </cell>
          <cell r="F58">
            <v>230</v>
          </cell>
        </row>
        <row r="59">
          <cell r="C59" t="str">
            <v>Callender SS</v>
          </cell>
          <cell r="F59">
            <v>115</v>
          </cell>
        </row>
        <row r="60">
          <cell r="A60" t="str">
            <v>Remove</v>
          </cell>
          <cell r="C60" t="str">
            <v>Callender SW STA</v>
          </cell>
          <cell r="F60">
            <v>115</v>
          </cell>
        </row>
        <row r="61">
          <cell r="C61" t="str">
            <v>Calpella</v>
          </cell>
          <cell r="F61">
            <v>115</v>
          </cell>
        </row>
        <row r="62">
          <cell r="C62" t="str">
            <v>Camanche</v>
          </cell>
          <cell r="F62">
            <v>230</v>
          </cell>
        </row>
        <row r="63">
          <cell r="A63" t="str">
            <v>Remove</v>
          </cell>
          <cell r="C63" t="str">
            <v>Camelo C</v>
          </cell>
          <cell r="F63">
            <v>115</v>
          </cell>
        </row>
        <row r="64">
          <cell r="C64" t="str">
            <v>Cantua</v>
          </cell>
          <cell r="F64">
            <v>115</v>
          </cell>
        </row>
        <row r="65">
          <cell r="A65" t="str">
            <v>SDG&amp;E Study Area</v>
          </cell>
          <cell r="C65" t="str">
            <v>Capistrano</v>
          </cell>
          <cell r="F65">
            <v>230</v>
          </cell>
        </row>
        <row r="66">
          <cell r="A66" t="str">
            <v>SDG&amp;E Study Area</v>
          </cell>
          <cell r="C66" t="str">
            <v>Capistrano</v>
          </cell>
          <cell r="F66">
            <v>138</v>
          </cell>
        </row>
        <row r="67">
          <cell r="A67" t="str">
            <v xml:space="preserve">PG&amp;E North of Greater Bay Study Area </v>
          </cell>
          <cell r="C67" t="str">
            <v>Carberry</v>
          </cell>
          <cell r="F67">
            <v>230</v>
          </cell>
        </row>
        <row r="68">
          <cell r="A68" t="str">
            <v xml:space="preserve">PG&amp;E North of Greater Bay Study Area </v>
          </cell>
          <cell r="C68" t="str">
            <v>Caribou</v>
          </cell>
          <cell r="F68">
            <v>230</v>
          </cell>
        </row>
        <row r="69">
          <cell r="C69" t="str">
            <v>Carquinez</v>
          </cell>
          <cell r="F69">
            <v>115</v>
          </cell>
        </row>
        <row r="70">
          <cell r="C70" t="str">
            <v>Carrizo Plains</v>
          </cell>
          <cell r="F70">
            <v>115</v>
          </cell>
        </row>
        <row r="71">
          <cell r="A71" t="str">
            <v>Remove</v>
          </cell>
          <cell r="C71" t="str">
            <v>Cartwright</v>
          </cell>
          <cell r="F71">
            <v>115</v>
          </cell>
        </row>
        <row r="72">
          <cell r="A72" t="str">
            <v xml:space="preserve">PG&amp;E Greater Bay Study Area </v>
          </cell>
          <cell r="C72" t="str">
            <v>Castro Valley</v>
          </cell>
          <cell r="F72">
            <v>230</v>
          </cell>
        </row>
        <row r="73">
          <cell r="A73" t="str">
            <v xml:space="preserve">PG&amp;E Greater Bay Study Area </v>
          </cell>
          <cell r="C73" t="str">
            <v>Cayetano</v>
          </cell>
          <cell r="F73">
            <v>230</v>
          </cell>
        </row>
        <row r="74">
          <cell r="A74" t="str">
            <v>SCE Metro Study Area</v>
          </cell>
          <cell r="C74" t="str">
            <v>Center</v>
          </cell>
          <cell r="F74">
            <v>230</v>
          </cell>
        </row>
        <row r="75">
          <cell r="A75" t="str">
            <v>Remove</v>
          </cell>
          <cell r="C75" t="str">
            <v>Certainteed</v>
          </cell>
          <cell r="F75">
            <v>115</v>
          </cell>
        </row>
        <row r="76">
          <cell r="A76" t="str">
            <v>Remove</v>
          </cell>
          <cell r="C76" t="str">
            <v>Chalk Cliff Co-Gen</v>
          </cell>
          <cell r="F76">
            <v>115</v>
          </cell>
        </row>
        <row r="77">
          <cell r="A77" t="str">
            <v>PG&amp;E Kern Study Area</v>
          </cell>
          <cell r="C77" t="str">
            <v>Charca</v>
          </cell>
          <cell r="F77">
            <v>115</v>
          </cell>
        </row>
        <row r="78">
          <cell r="A78" t="str">
            <v xml:space="preserve">East of Pisgah Study Area </v>
          </cell>
          <cell r="C78" t="str">
            <v>Charleston</v>
          </cell>
          <cell r="F78">
            <v>138</v>
          </cell>
        </row>
        <row r="79">
          <cell r="A79" t="str">
            <v>SCE Metro Study Area</v>
          </cell>
          <cell r="C79" t="str">
            <v>Chevmain</v>
          </cell>
          <cell r="F79">
            <v>230</v>
          </cell>
        </row>
        <row r="80">
          <cell r="A80" t="str">
            <v>Remove</v>
          </cell>
          <cell r="C80" t="str">
            <v>Chicago Park</v>
          </cell>
          <cell r="F80">
            <v>115</v>
          </cell>
        </row>
        <row r="81">
          <cell r="A81" t="str">
            <v>SDG&amp;E Study Area</v>
          </cell>
          <cell r="C81" t="str">
            <v>Chicarita</v>
          </cell>
          <cell r="F81">
            <v>138</v>
          </cell>
        </row>
        <row r="82">
          <cell r="A82" t="str">
            <v>SCE Metro Study Area</v>
          </cell>
          <cell r="C82" t="str">
            <v>Chino</v>
          </cell>
          <cell r="F82">
            <v>230</v>
          </cell>
        </row>
        <row r="83">
          <cell r="C83" t="str">
            <v>Chowchilla</v>
          </cell>
          <cell r="F83">
            <v>115</v>
          </cell>
        </row>
        <row r="84">
          <cell r="A84" t="str">
            <v>Remove</v>
          </cell>
          <cell r="C84" t="str">
            <v>Chowchilla Biomass</v>
          </cell>
          <cell r="F84">
            <v>115</v>
          </cell>
        </row>
        <row r="85">
          <cell r="A85" t="str">
            <v>Remove</v>
          </cell>
          <cell r="C85" t="str">
            <v>Chowchilla Co-Gen</v>
          </cell>
          <cell r="F85">
            <v>115</v>
          </cell>
        </row>
        <row r="86">
          <cell r="A86" t="str">
            <v>Remove</v>
          </cell>
          <cell r="C86" t="str">
            <v>Chowchilla Solar</v>
          </cell>
          <cell r="F86">
            <v>115</v>
          </cell>
        </row>
        <row r="87">
          <cell r="A87" t="str">
            <v xml:space="preserve">PG&amp;E Greater Bay Study Area </v>
          </cell>
          <cell r="C87" t="str">
            <v>Christie</v>
          </cell>
          <cell r="F87">
            <v>115</v>
          </cell>
        </row>
        <row r="88">
          <cell r="A88" t="str">
            <v>SCE Eastern Study Area</v>
          </cell>
          <cell r="C88" t="str">
            <v>Cielo Azul</v>
          </cell>
          <cell r="F88">
            <v>500</v>
          </cell>
        </row>
        <row r="89">
          <cell r="A89" t="str">
            <v>Remove</v>
          </cell>
          <cell r="C89" t="str">
            <v>City of Ukiah</v>
          </cell>
          <cell r="F89">
            <v>115</v>
          </cell>
        </row>
        <row r="90">
          <cell r="C90" t="str">
            <v>Cloverdale</v>
          </cell>
          <cell r="F90">
            <v>115</v>
          </cell>
        </row>
        <row r="91">
          <cell r="C91" t="str">
            <v>Coburn</v>
          </cell>
          <cell r="F91">
            <v>230</v>
          </cell>
        </row>
        <row r="92">
          <cell r="A92" t="str">
            <v xml:space="preserve">PG&amp;E North of Greater Bay Study Area </v>
          </cell>
          <cell r="C92" t="str">
            <v>Colgate</v>
          </cell>
          <cell r="F92">
            <v>230</v>
          </cell>
        </row>
        <row r="93">
          <cell r="A93" t="str">
            <v>Remove</v>
          </cell>
          <cell r="C93" t="str">
            <v>Collierville</v>
          </cell>
          <cell r="F93">
            <v>230</v>
          </cell>
        </row>
        <row r="94">
          <cell r="C94" t="str">
            <v>Collinsville</v>
          </cell>
          <cell r="F94">
            <v>500</v>
          </cell>
        </row>
        <row r="95">
          <cell r="C95" t="str">
            <v>Collinsville</v>
          </cell>
          <cell r="F95">
            <v>230</v>
          </cell>
        </row>
        <row r="96">
          <cell r="A96" t="str">
            <v>SCE Eastern Study Area</v>
          </cell>
          <cell r="C96" t="str">
            <v>Colorado River</v>
          </cell>
          <cell r="F96">
            <v>500</v>
          </cell>
        </row>
        <row r="97">
          <cell r="A97" t="str">
            <v>SCE Eastern Study Area</v>
          </cell>
          <cell r="C97" t="str">
            <v>Colorado River</v>
          </cell>
          <cell r="F97">
            <v>230</v>
          </cell>
        </row>
        <row r="98">
          <cell r="A98" t="str">
            <v>Remove</v>
          </cell>
          <cell r="C98" t="str">
            <v>Columbia Solar</v>
          </cell>
          <cell r="F98">
            <v>115</v>
          </cell>
        </row>
        <row r="99">
          <cell r="A99" t="str">
            <v>PG&amp;E Kern Study Area</v>
          </cell>
          <cell r="C99" t="str">
            <v>Columbus</v>
          </cell>
          <cell r="F99">
            <v>115</v>
          </cell>
        </row>
        <row r="100">
          <cell r="A100" t="str">
            <v xml:space="preserve">PG&amp;E Greater Bay Study Area </v>
          </cell>
          <cell r="C100" t="str">
            <v>Contra Costa PP</v>
          </cell>
          <cell r="F100">
            <v>230</v>
          </cell>
        </row>
        <row r="101">
          <cell r="A101" t="str">
            <v xml:space="preserve">PG&amp;E Greater Bay Study Area </v>
          </cell>
          <cell r="C101" t="str">
            <v>Contra Costa</v>
          </cell>
          <cell r="F101">
            <v>230</v>
          </cell>
        </row>
        <row r="102">
          <cell r="A102" t="str">
            <v>SCE North of Lugo Study Area</v>
          </cell>
          <cell r="C102" t="str">
            <v>Control</v>
          </cell>
          <cell r="F102">
            <v>115</v>
          </cell>
        </row>
        <row r="103">
          <cell r="A103" t="str">
            <v>SCE North of Lugo Study Area</v>
          </cell>
          <cell r="C103" t="str">
            <v>Coolwater</v>
          </cell>
          <cell r="F103">
            <v>230</v>
          </cell>
        </row>
        <row r="104">
          <cell r="A104" t="str">
            <v>SCE North of Lugo Study Area</v>
          </cell>
          <cell r="C104" t="str">
            <v>Coolwater</v>
          </cell>
          <cell r="F104">
            <v>115</v>
          </cell>
        </row>
        <row r="105">
          <cell r="A105" t="str">
            <v>PG&amp;E Kern Study Area</v>
          </cell>
          <cell r="C105" t="str">
            <v>Corcoran</v>
          </cell>
          <cell r="F105">
            <v>115</v>
          </cell>
        </row>
        <row r="106">
          <cell r="C106" t="str">
            <v>Corona</v>
          </cell>
          <cell r="F106">
            <v>115</v>
          </cell>
        </row>
        <row r="107">
          <cell r="A107" t="str">
            <v xml:space="preserve">PG&amp;E North of Greater Bay Study Area </v>
          </cell>
          <cell r="C107" t="str">
            <v>Cortina</v>
          </cell>
          <cell r="F107">
            <v>230</v>
          </cell>
        </row>
        <row r="108">
          <cell r="A108" t="str">
            <v xml:space="preserve">PG&amp;E North of Greater Bay Study Area </v>
          </cell>
          <cell r="C108" t="str">
            <v>Cortina</v>
          </cell>
          <cell r="F108">
            <v>115</v>
          </cell>
        </row>
        <row r="109">
          <cell r="C109" t="str">
            <v>Cottle</v>
          </cell>
          <cell r="F109">
            <v>230</v>
          </cell>
        </row>
        <row r="110">
          <cell r="A110" t="str">
            <v xml:space="preserve">PG&amp;E North of Greater Bay Study Area </v>
          </cell>
          <cell r="C110" t="str">
            <v>Cottonwood</v>
          </cell>
          <cell r="F110">
            <v>230</v>
          </cell>
        </row>
        <row r="111">
          <cell r="A111" t="str">
            <v>Remove</v>
          </cell>
          <cell r="C111" t="str">
            <v>Cove Road</v>
          </cell>
          <cell r="F111">
            <v>230</v>
          </cell>
        </row>
        <row r="112">
          <cell r="A112" t="str">
            <v xml:space="preserve">PG&amp;E Greater Bay Study Area </v>
          </cell>
          <cell r="C112" t="str">
            <v>Coyote</v>
          </cell>
          <cell r="F112">
            <v>230</v>
          </cell>
        </row>
        <row r="113">
          <cell r="A113" t="str">
            <v>SDG&amp;E Study Area</v>
          </cell>
          <cell r="C113" t="str">
            <v>Creelman</v>
          </cell>
          <cell r="F113">
            <v>69</v>
          </cell>
        </row>
        <row r="114">
          <cell r="A114" t="str">
            <v>Remove</v>
          </cell>
          <cell r="C114" t="str">
            <v>Cresta</v>
          </cell>
          <cell r="F114">
            <v>230</v>
          </cell>
        </row>
        <row r="115">
          <cell r="C115" t="str">
            <v>Crow Creek</v>
          </cell>
          <cell r="F115">
            <v>60</v>
          </cell>
        </row>
        <row r="116">
          <cell r="C116" t="str">
            <v>Curtis</v>
          </cell>
          <cell r="F116">
            <v>115</v>
          </cell>
        </row>
        <row r="117">
          <cell r="A117" t="str">
            <v>Remove</v>
          </cell>
          <cell r="C117" t="str">
            <v>CV Bart</v>
          </cell>
          <cell r="F117">
            <v>230</v>
          </cell>
        </row>
        <row r="118">
          <cell r="A118" t="str">
            <v>Remove</v>
          </cell>
          <cell r="C118" t="str">
            <v>CVSR</v>
          </cell>
          <cell r="F118">
            <v>230</v>
          </cell>
        </row>
        <row r="119">
          <cell r="C119" t="str">
            <v>Dairyland</v>
          </cell>
          <cell r="F119">
            <v>115</v>
          </cell>
        </row>
        <row r="120">
          <cell r="A120" t="str">
            <v xml:space="preserve">PG&amp;E North of Greater Bay Study Area </v>
          </cell>
          <cell r="C120" t="str">
            <v>Davis</v>
          </cell>
          <cell r="F120">
            <v>115</v>
          </cell>
        </row>
        <row r="121">
          <cell r="A121" t="str">
            <v>SCE Metro Study Area</v>
          </cell>
          <cell r="C121" t="str">
            <v>Del Amo</v>
          </cell>
          <cell r="F121">
            <v>230</v>
          </cell>
        </row>
        <row r="122">
          <cell r="A122" t="str">
            <v>SCE Eastern Study Area</v>
          </cell>
          <cell r="C122" t="str">
            <v>Delaney</v>
          </cell>
          <cell r="F122">
            <v>500</v>
          </cell>
        </row>
        <row r="123">
          <cell r="A123" t="str">
            <v xml:space="preserve">PG&amp;E North of Greater Bay Study Area </v>
          </cell>
          <cell r="C123" t="str">
            <v>Delevan</v>
          </cell>
          <cell r="F123">
            <v>230</v>
          </cell>
        </row>
        <row r="124">
          <cell r="A124" t="str">
            <v>Remove</v>
          </cell>
          <cell r="C124" t="str">
            <v>Delta EC</v>
          </cell>
          <cell r="F124">
            <v>230</v>
          </cell>
        </row>
        <row r="125">
          <cell r="C125" t="str">
            <v>Delta PP</v>
          </cell>
          <cell r="F125">
            <v>230</v>
          </cell>
        </row>
        <row r="126">
          <cell r="A126" t="str">
            <v xml:space="preserve">East of Pisgah Study Area </v>
          </cell>
          <cell r="C126" t="str">
            <v>Desert View</v>
          </cell>
          <cell r="F126">
            <v>230</v>
          </cell>
        </row>
        <row r="127">
          <cell r="A127" t="str">
            <v>SCE Eastern Study Area</v>
          </cell>
          <cell r="C127" t="str">
            <v>Devers</v>
          </cell>
          <cell r="F127">
            <v>500</v>
          </cell>
        </row>
        <row r="128">
          <cell r="A128" t="str">
            <v>SCE Eastern Study Area</v>
          </cell>
          <cell r="C128" t="str">
            <v>Devers</v>
          </cell>
          <cell r="F128">
            <v>230</v>
          </cell>
        </row>
        <row r="129">
          <cell r="A129" t="str">
            <v>Remove</v>
          </cell>
          <cell r="C129" t="str">
            <v>Dexzel</v>
          </cell>
          <cell r="F129">
            <v>115</v>
          </cell>
        </row>
        <row r="130">
          <cell r="C130" t="str">
            <v>Diablo</v>
          </cell>
          <cell r="F130">
            <v>500</v>
          </cell>
        </row>
        <row r="131">
          <cell r="A131" t="str">
            <v>PG&amp;E Kern Study Area</v>
          </cell>
          <cell r="C131" t="str">
            <v>Diablo</v>
          </cell>
          <cell r="F131">
            <v>230</v>
          </cell>
        </row>
        <row r="132">
          <cell r="A132" t="str">
            <v>Remove</v>
          </cell>
          <cell r="C132" t="str">
            <v>Discovery Chevron Co-Gen</v>
          </cell>
          <cell r="F132">
            <v>115</v>
          </cell>
        </row>
        <row r="133">
          <cell r="A133" t="str">
            <v xml:space="preserve">PG&amp;E Greater Bay Study Area </v>
          </cell>
          <cell r="C133" t="str">
            <v>Dixon Landing</v>
          </cell>
          <cell r="F133">
            <v>115</v>
          </cell>
        </row>
        <row r="134">
          <cell r="C134" t="str">
            <v>Donnells PH</v>
          </cell>
          <cell r="F134">
            <v>115</v>
          </cell>
        </row>
        <row r="135">
          <cell r="C135" t="str">
            <v>Dos Amigos</v>
          </cell>
          <cell r="F135">
            <v>230</v>
          </cell>
        </row>
        <row r="136">
          <cell r="A136" t="str">
            <v>Remove</v>
          </cell>
          <cell r="C136" t="str">
            <v>Double "C" Co-Gen</v>
          </cell>
          <cell r="F136">
            <v>115</v>
          </cell>
        </row>
        <row r="137">
          <cell r="C137" t="str">
            <v>Drum</v>
          </cell>
          <cell r="F137">
            <v>115</v>
          </cell>
        </row>
        <row r="138">
          <cell r="A138" t="str">
            <v>Remove</v>
          </cell>
          <cell r="C138" t="str">
            <v>Drum 1</v>
          </cell>
          <cell r="F138">
            <v>115</v>
          </cell>
        </row>
        <row r="139">
          <cell r="A139" t="str">
            <v>Remove</v>
          </cell>
          <cell r="C139" t="str">
            <v>Drum 2</v>
          </cell>
          <cell r="F139">
            <v>115</v>
          </cell>
        </row>
        <row r="140">
          <cell r="A140" t="str">
            <v xml:space="preserve">PG&amp;E Greater Bay Study Area </v>
          </cell>
          <cell r="C140" t="str">
            <v>Dumbarton</v>
          </cell>
          <cell r="F140">
            <v>115</v>
          </cell>
        </row>
        <row r="141">
          <cell r="A141" t="str">
            <v>Remove</v>
          </cell>
          <cell r="C141" t="str">
            <v>Dutch Flat 1</v>
          </cell>
          <cell r="F141">
            <v>115</v>
          </cell>
        </row>
        <row r="142">
          <cell r="A142" t="str">
            <v>Remove</v>
          </cell>
          <cell r="C142" t="str">
            <v>Dutch Flat 2</v>
          </cell>
          <cell r="F142">
            <v>115</v>
          </cell>
        </row>
        <row r="143">
          <cell r="A143" t="str">
            <v>SCE Eastern Study Area</v>
          </cell>
          <cell r="C143" t="str">
            <v>Eagle Mountain</v>
          </cell>
          <cell r="F143">
            <v>230</v>
          </cell>
        </row>
        <row r="144">
          <cell r="C144" t="str">
            <v>Eagle Rock (PGE)</v>
          </cell>
          <cell r="F144">
            <v>115</v>
          </cell>
        </row>
        <row r="145">
          <cell r="A145" t="str">
            <v>SCE Metro Study Area</v>
          </cell>
          <cell r="C145" t="str">
            <v>Eagle Rock (SCE)</v>
          </cell>
          <cell r="F145">
            <v>230</v>
          </cell>
        </row>
        <row r="146">
          <cell r="A146" t="str">
            <v xml:space="preserve">PG&amp;E Greater Bay Study Area </v>
          </cell>
          <cell r="C146" t="str">
            <v>East Nicolaus</v>
          </cell>
          <cell r="F146">
            <v>115</v>
          </cell>
        </row>
        <row r="147">
          <cell r="C147" t="str">
            <v>East Shore</v>
          </cell>
          <cell r="F147">
            <v>230</v>
          </cell>
        </row>
        <row r="148">
          <cell r="A148" t="str">
            <v xml:space="preserve">PG&amp;E Greater Bay Study Area </v>
          </cell>
          <cell r="C148" t="str">
            <v>East Shore</v>
          </cell>
          <cell r="F148">
            <v>115</v>
          </cell>
        </row>
        <row r="149">
          <cell r="A149" t="str">
            <v>SDG&amp;E Study Area</v>
          </cell>
          <cell r="C149" t="str">
            <v>ECO</v>
          </cell>
          <cell r="F149">
            <v>500</v>
          </cell>
        </row>
        <row r="150">
          <cell r="A150" t="str">
            <v>SDG&amp;E Study Area</v>
          </cell>
          <cell r="C150" t="str">
            <v>ECO</v>
          </cell>
          <cell r="F150">
            <v>230</v>
          </cell>
        </row>
        <row r="151">
          <cell r="A151" t="str">
            <v>SDG&amp;E Study Area</v>
          </cell>
          <cell r="C151" t="str">
            <v>ECO</v>
          </cell>
          <cell r="F151">
            <v>138</v>
          </cell>
        </row>
        <row r="152">
          <cell r="C152" t="str">
            <v>Edes</v>
          </cell>
          <cell r="F152">
            <v>115</v>
          </cell>
        </row>
        <row r="153">
          <cell r="A153" t="str">
            <v xml:space="preserve">PG&amp;E North of Greater Bay Study Area </v>
          </cell>
          <cell r="C153" t="str">
            <v>Eight Mile</v>
          </cell>
          <cell r="F153">
            <v>230</v>
          </cell>
        </row>
        <row r="154">
          <cell r="A154" t="str">
            <v>SDG&amp;E Study Area</v>
          </cell>
          <cell r="C154" t="str">
            <v>El Cajon</v>
          </cell>
          <cell r="F154">
            <v>69</v>
          </cell>
        </row>
        <row r="155">
          <cell r="A155" t="str">
            <v>SCE Eastern Study Area</v>
          </cell>
          <cell r="C155" t="str">
            <v>El Casco</v>
          </cell>
          <cell r="F155">
            <v>230</v>
          </cell>
        </row>
        <row r="156">
          <cell r="C156" t="str">
            <v>El Nido (PGE)</v>
          </cell>
          <cell r="F156">
            <v>115</v>
          </cell>
        </row>
        <row r="157">
          <cell r="A157" t="str">
            <v>SCE Metro Study Area</v>
          </cell>
          <cell r="C157" t="str">
            <v>El Nido (SCE)</v>
          </cell>
          <cell r="F157">
            <v>230</v>
          </cell>
        </row>
        <row r="158">
          <cell r="C158" t="str">
            <v>El Patio</v>
          </cell>
          <cell r="F158">
            <v>115</v>
          </cell>
        </row>
        <row r="159">
          <cell r="A159" t="str">
            <v>SCE Metro Study Area</v>
          </cell>
          <cell r="C159" t="str">
            <v>El Segundo</v>
          </cell>
          <cell r="F159">
            <v>230</v>
          </cell>
        </row>
        <row r="160">
          <cell r="A160" t="str">
            <v xml:space="preserve">East of Pisgah Study Area </v>
          </cell>
          <cell r="C160" t="str">
            <v>Eldorado</v>
          </cell>
          <cell r="F160">
            <v>500</v>
          </cell>
        </row>
        <row r="161">
          <cell r="A161" t="str">
            <v xml:space="preserve">East of Pisgah Study Area </v>
          </cell>
          <cell r="C161" t="str">
            <v>Eldorado</v>
          </cell>
          <cell r="F161">
            <v>230</v>
          </cell>
        </row>
        <row r="162">
          <cell r="A162" t="str">
            <v>PG&amp;E Kern Study Area</v>
          </cell>
          <cell r="C162" t="str">
            <v>Elk Hills</v>
          </cell>
          <cell r="F162">
            <v>230</v>
          </cell>
        </row>
        <row r="163">
          <cell r="A163" t="str">
            <v>SCE Metro Study Area</v>
          </cell>
          <cell r="C163" t="str">
            <v>Ellis</v>
          </cell>
          <cell r="F163">
            <v>230</v>
          </cell>
        </row>
        <row r="164">
          <cell r="A164" t="str">
            <v>SDG&amp;E Study Area</v>
          </cell>
          <cell r="C164" t="str">
            <v>Encina</v>
          </cell>
          <cell r="F164">
            <v>230</v>
          </cell>
        </row>
        <row r="165">
          <cell r="A165" t="str">
            <v>SDG&amp;E Study Area</v>
          </cell>
          <cell r="C165" t="str">
            <v>Escondido</v>
          </cell>
          <cell r="F165">
            <v>230</v>
          </cell>
        </row>
        <row r="166">
          <cell r="A166" t="str">
            <v>SCE Eastern Study Area</v>
          </cell>
          <cell r="C166" t="str">
            <v>Etiwanda</v>
          </cell>
          <cell r="F166">
            <v>230</v>
          </cell>
        </row>
        <row r="167">
          <cell r="A167" t="str">
            <v xml:space="preserve">PG&amp;E Greater Bay Study Area </v>
          </cell>
          <cell r="C167" t="str">
            <v>Evergreen</v>
          </cell>
          <cell r="F167">
            <v>115</v>
          </cell>
        </row>
        <row r="168">
          <cell r="C168" t="str">
            <v>Excelsior</v>
          </cell>
          <cell r="F168">
            <v>115</v>
          </cell>
        </row>
        <row r="169">
          <cell r="C169" t="str">
            <v>Fairway</v>
          </cell>
          <cell r="F169">
            <v>115</v>
          </cell>
        </row>
        <row r="170">
          <cell r="A170" t="str">
            <v>PG&amp;E Kern Study Area</v>
          </cell>
          <cell r="C170" t="str">
            <v>Famoso</v>
          </cell>
          <cell r="F170">
            <v>115</v>
          </cell>
        </row>
        <row r="171">
          <cell r="C171" t="str">
            <v>Fibreboard (SPI Sonora)</v>
          </cell>
          <cell r="F171">
            <v>115</v>
          </cell>
        </row>
        <row r="172">
          <cell r="C172" t="str">
            <v>Figarden</v>
          </cell>
          <cell r="F172">
            <v>230</v>
          </cell>
        </row>
        <row r="173">
          <cell r="C173" t="str">
            <v>Fink (Proposed)</v>
          </cell>
          <cell r="F173">
            <v>230</v>
          </cell>
        </row>
        <row r="174">
          <cell r="A174" t="str">
            <v>Remove</v>
          </cell>
          <cell r="C174" t="str">
            <v>Flowind2</v>
          </cell>
          <cell r="F174">
            <v>230</v>
          </cell>
        </row>
        <row r="175">
          <cell r="A175" t="str">
            <v xml:space="preserve">PG&amp;E Greater Bay Study Area </v>
          </cell>
          <cell r="C175" t="str">
            <v>FMC</v>
          </cell>
          <cell r="F175">
            <v>115</v>
          </cell>
        </row>
        <row r="176">
          <cell r="A176" t="str">
            <v>Remove</v>
          </cell>
          <cell r="C176" t="str">
            <v>FREC</v>
          </cell>
          <cell r="F176">
            <v>115</v>
          </cell>
        </row>
        <row r="177">
          <cell r="A177" t="str">
            <v>Remove</v>
          </cell>
          <cell r="C177" t="str">
            <v>Frito-Lay</v>
          </cell>
          <cell r="F177">
            <v>115</v>
          </cell>
        </row>
        <row r="178">
          <cell r="C178" t="str">
            <v>Frogtown</v>
          </cell>
          <cell r="F178">
            <v>115</v>
          </cell>
        </row>
        <row r="179">
          <cell r="C179" t="str">
            <v>Fulton</v>
          </cell>
          <cell r="F179">
            <v>230</v>
          </cell>
        </row>
        <row r="180">
          <cell r="C180" t="str">
            <v>Fulton</v>
          </cell>
          <cell r="F180">
            <v>115</v>
          </cell>
        </row>
        <row r="181">
          <cell r="A181" t="str">
            <v xml:space="preserve">East of Pisgah Study Area </v>
          </cell>
          <cell r="C181" t="str">
            <v>Carpenter Canyon (fka Gamebird)</v>
          </cell>
          <cell r="F181">
            <v>230</v>
          </cell>
        </row>
        <row r="182">
          <cell r="A182" t="str">
            <v xml:space="preserve">East of Pisgah Study Area </v>
          </cell>
          <cell r="C182" t="str">
            <v>Carpenter Canyon (fka Gamebird)</v>
          </cell>
          <cell r="F182">
            <v>138</v>
          </cell>
        </row>
        <row r="183">
          <cell r="A183" t="str">
            <v>PG&amp;E Kern Study Area</v>
          </cell>
          <cell r="C183" t="str">
            <v>Ganso</v>
          </cell>
          <cell r="F183">
            <v>115</v>
          </cell>
        </row>
        <row r="184">
          <cell r="C184" t="str">
            <v>Gates</v>
          </cell>
          <cell r="F184">
            <v>500</v>
          </cell>
        </row>
        <row r="185">
          <cell r="A185" t="str">
            <v>PG&amp;E Kern Study Area</v>
          </cell>
          <cell r="C185" t="str">
            <v>Gates</v>
          </cell>
          <cell r="F185">
            <v>230</v>
          </cell>
        </row>
        <row r="186">
          <cell r="A186" t="str">
            <v>Remove</v>
          </cell>
          <cell r="C186" t="str">
            <v>Gates</v>
          </cell>
          <cell r="F186">
            <v>115</v>
          </cell>
        </row>
        <row r="187">
          <cell r="A187" t="str">
            <v>PG&amp;E Kern Study Area</v>
          </cell>
          <cell r="C187" t="str">
            <v>New Sub - Gates - Midway (Proposed)</v>
          </cell>
          <cell r="F187">
            <v>230</v>
          </cell>
        </row>
        <row r="188">
          <cell r="A188" t="str">
            <v>PG&amp;E Kern Study Area</v>
          </cell>
          <cell r="C188" t="str">
            <v>New Sub - Gates - Templeton (Proposed)</v>
          </cell>
          <cell r="F188">
            <v>230</v>
          </cell>
        </row>
        <row r="189">
          <cell r="A189" t="str">
            <v>Remove</v>
          </cell>
          <cell r="C189" t="str">
            <v>Geo Eng</v>
          </cell>
          <cell r="F189">
            <v>115</v>
          </cell>
        </row>
        <row r="190">
          <cell r="A190" t="str">
            <v>Remove</v>
          </cell>
          <cell r="C190" t="str">
            <v>Geysers 11</v>
          </cell>
          <cell r="F190">
            <v>115</v>
          </cell>
        </row>
        <row r="191">
          <cell r="C191" t="str">
            <v>Geysers 12</v>
          </cell>
          <cell r="F191">
            <v>230</v>
          </cell>
        </row>
        <row r="192">
          <cell r="A192" t="str">
            <v>Remove</v>
          </cell>
          <cell r="C192" t="str">
            <v>Geysers 13 Tap Bear Canyon</v>
          </cell>
          <cell r="F192">
            <v>230</v>
          </cell>
        </row>
        <row r="193">
          <cell r="A193" t="str">
            <v>Remove</v>
          </cell>
          <cell r="C193" t="str">
            <v>Geysers 14</v>
          </cell>
          <cell r="F193">
            <v>230</v>
          </cell>
        </row>
        <row r="194">
          <cell r="C194" t="str">
            <v>Geysers 17</v>
          </cell>
          <cell r="F194">
            <v>230</v>
          </cell>
        </row>
        <row r="195">
          <cell r="C195" t="str">
            <v>Geysers 5&amp;6</v>
          </cell>
          <cell r="F195">
            <v>115</v>
          </cell>
        </row>
        <row r="196">
          <cell r="A196" t="str">
            <v>Remove</v>
          </cell>
          <cell r="C196" t="str">
            <v>Geysers 7&amp;8</v>
          </cell>
          <cell r="F196">
            <v>115</v>
          </cell>
        </row>
        <row r="197">
          <cell r="C197" t="str">
            <v>Geysers 9&amp;10 Sonoma</v>
          </cell>
          <cell r="F197">
            <v>230</v>
          </cell>
        </row>
        <row r="198">
          <cell r="C198" t="str">
            <v>Giffen</v>
          </cell>
          <cell r="F198">
            <v>70</v>
          </cell>
        </row>
        <row r="199">
          <cell r="A199" t="str">
            <v>Remove</v>
          </cell>
          <cell r="C199" t="str">
            <v>Gill Ranch</v>
          </cell>
          <cell r="F199">
            <v>115</v>
          </cell>
        </row>
        <row r="200">
          <cell r="A200" t="str">
            <v xml:space="preserve">PG&amp;E North of Greater Bay Study Area </v>
          </cell>
          <cell r="C200" t="str">
            <v>Glenn</v>
          </cell>
          <cell r="F200">
            <v>230</v>
          </cell>
        </row>
        <row r="201">
          <cell r="A201" t="str">
            <v xml:space="preserve">PG&amp;E North of Greater Bay Study Area </v>
          </cell>
          <cell r="C201" t="str">
            <v>Gold Hill</v>
          </cell>
          <cell r="F201">
            <v>230</v>
          </cell>
        </row>
        <row r="202">
          <cell r="A202" t="str">
            <v>Remove</v>
          </cell>
          <cell r="C202" t="str">
            <v>Golden Valley</v>
          </cell>
          <cell r="F202">
            <v>115</v>
          </cell>
        </row>
        <row r="203">
          <cell r="A203" t="str">
            <v>SCE Northern Area</v>
          </cell>
          <cell r="C203" t="str">
            <v>Goleta</v>
          </cell>
          <cell r="F203">
            <v>230</v>
          </cell>
        </row>
        <row r="204">
          <cell r="A204" t="str">
            <v>SCE Metro Study Area</v>
          </cell>
          <cell r="C204" t="str">
            <v>Goodrich</v>
          </cell>
          <cell r="F204">
            <v>230</v>
          </cell>
        </row>
        <row r="205">
          <cell r="A205" t="str">
            <v>PG&amp;E Kern Study Area</v>
          </cell>
          <cell r="C205" t="str">
            <v>Goose Lake</v>
          </cell>
          <cell r="F205">
            <v>115</v>
          </cell>
        </row>
        <row r="206">
          <cell r="A206" t="str">
            <v>Remove</v>
          </cell>
          <cell r="C206" t="str">
            <v>Goose Lake PV</v>
          </cell>
          <cell r="F206">
            <v>115</v>
          </cell>
        </row>
        <row r="207">
          <cell r="A207" t="str">
            <v>SCE Metro Study Area</v>
          </cell>
          <cell r="C207" t="str">
            <v>Gould</v>
          </cell>
          <cell r="F207">
            <v>230</v>
          </cell>
        </row>
        <row r="208">
          <cell r="A208" t="str">
            <v>Remove</v>
          </cell>
          <cell r="C208" t="str">
            <v>Granite-Vernallis</v>
          </cell>
          <cell r="F208">
            <v>115</v>
          </cell>
        </row>
        <row r="209">
          <cell r="A209" t="str">
            <v xml:space="preserve">PG&amp;E Greater Bay Study Area </v>
          </cell>
          <cell r="C209" t="str">
            <v>Grant</v>
          </cell>
          <cell r="F209">
            <v>115</v>
          </cell>
        </row>
        <row r="210">
          <cell r="C210" t="str">
            <v>Green Valley</v>
          </cell>
          <cell r="F210">
            <v>115</v>
          </cell>
        </row>
        <row r="211">
          <cell r="C211" t="str">
            <v>Greenleaf 1</v>
          </cell>
          <cell r="F211">
            <v>115</v>
          </cell>
        </row>
        <row r="212">
          <cell r="C212" t="str">
            <v>Gregg</v>
          </cell>
          <cell r="F212">
            <v>230</v>
          </cell>
        </row>
        <row r="213">
          <cell r="A213" t="str">
            <v>Remove</v>
          </cell>
          <cell r="C213" t="str">
            <v>Grimmway-Malaga</v>
          </cell>
          <cell r="F213">
            <v>115</v>
          </cell>
        </row>
        <row r="214">
          <cell r="A214" t="str">
            <v>Remove</v>
          </cell>
          <cell r="C214" t="str">
            <v>Grizzly</v>
          </cell>
          <cell r="F214">
            <v>230</v>
          </cell>
        </row>
        <row r="215">
          <cell r="C215" t="str">
            <v>GWF Hanford</v>
          </cell>
          <cell r="F215">
            <v>115</v>
          </cell>
        </row>
        <row r="216">
          <cell r="A216" t="str">
            <v>Remove</v>
          </cell>
          <cell r="C216" t="str">
            <v>GWF Tracy</v>
          </cell>
          <cell r="F216">
            <v>115</v>
          </cell>
        </row>
        <row r="217">
          <cell r="A217" t="str">
            <v>Remove</v>
          </cell>
          <cell r="C217" t="str">
            <v>Haas</v>
          </cell>
          <cell r="F217">
            <v>230</v>
          </cell>
        </row>
        <row r="218">
          <cell r="A218" t="str">
            <v>SCE Metro Study Area</v>
          </cell>
          <cell r="C218" t="str">
            <v>HarborGen</v>
          </cell>
          <cell r="F218">
            <v>230</v>
          </cell>
        </row>
        <row r="219">
          <cell r="A219" t="str">
            <v xml:space="preserve">East of Pisgah Study Area </v>
          </cell>
          <cell r="C219" t="str">
            <v>Harry Allen</v>
          </cell>
          <cell r="F219">
            <v>500</v>
          </cell>
        </row>
        <row r="220">
          <cell r="A220" t="str">
            <v>SDG&amp;E Study Area</v>
          </cell>
          <cell r="C220" t="str">
            <v>Hassayampa</v>
          </cell>
          <cell r="F220">
            <v>500</v>
          </cell>
        </row>
        <row r="221">
          <cell r="A221" t="str">
            <v>Remove</v>
          </cell>
          <cell r="C221" t="str">
            <v>Hatchet Ridge</v>
          </cell>
          <cell r="F221">
            <v>230</v>
          </cell>
        </row>
        <row r="222">
          <cell r="A222" t="str">
            <v>Remove</v>
          </cell>
          <cell r="C222" t="str">
            <v>Hayworth</v>
          </cell>
          <cell r="F222">
            <v>115</v>
          </cell>
        </row>
        <row r="223">
          <cell r="C223" t="str">
            <v>Helm</v>
          </cell>
          <cell r="F223">
            <v>230</v>
          </cell>
        </row>
        <row r="224">
          <cell r="A224" t="str">
            <v>Remove</v>
          </cell>
          <cell r="C224" t="str">
            <v>Helms PGP</v>
          </cell>
          <cell r="F224">
            <v>230</v>
          </cell>
        </row>
        <row r="225">
          <cell r="C225" t="str">
            <v>Henrietta</v>
          </cell>
          <cell r="F225">
            <v>230</v>
          </cell>
        </row>
        <row r="226">
          <cell r="C226" t="str">
            <v>Herndon</v>
          </cell>
          <cell r="F226">
            <v>230</v>
          </cell>
        </row>
        <row r="227">
          <cell r="A227" t="str">
            <v xml:space="preserve">PG&amp;E Greater Bay Study Area </v>
          </cell>
          <cell r="C227" t="str">
            <v>Hicks</v>
          </cell>
          <cell r="F227">
            <v>230</v>
          </cell>
        </row>
        <row r="228">
          <cell r="C228" t="str">
            <v>Higgins</v>
          </cell>
          <cell r="F228">
            <v>115</v>
          </cell>
        </row>
        <row r="229">
          <cell r="A229" t="str">
            <v>Remove</v>
          </cell>
          <cell r="C229" t="str">
            <v>High Winds Russell (Sonoma)</v>
          </cell>
          <cell r="F229">
            <v>230</v>
          </cell>
        </row>
        <row r="230">
          <cell r="A230" t="str">
            <v>SCE Metro Study Area</v>
          </cell>
          <cell r="C230" t="str">
            <v>Hinson</v>
          </cell>
          <cell r="F230">
            <v>230</v>
          </cell>
        </row>
        <row r="231">
          <cell r="A231" t="str">
            <v>Remove</v>
          </cell>
          <cell r="C231" t="str">
            <v>Hi-Sierra Co-Gen</v>
          </cell>
          <cell r="F231">
            <v>115</v>
          </cell>
        </row>
        <row r="232">
          <cell r="C232" t="str">
            <v>Hollister</v>
          </cell>
          <cell r="F232">
            <v>115</v>
          </cell>
        </row>
        <row r="233">
          <cell r="C233" t="str">
            <v>Homestake</v>
          </cell>
          <cell r="F233">
            <v>115</v>
          </cell>
        </row>
        <row r="234">
          <cell r="C234" t="str">
            <v>Honcut</v>
          </cell>
          <cell r="F234">
            <v>115</v>
          </cell>
        </row>
        <row r="235">
          <cell r="A235" t="str">
            <v>SDG&amp;E Study Area</v>
          </cell>
          <cell r="C235" t="str">
            <v>Hoodoo Wash</v>
          </cell>
          <cell r="F235">
            <v>500</v>
          </cell>
        </row>
        <row r="236">
          <cell r="C236" t="str">
            <v>Hopland</v>
          </cell>
          <cell r="F236">
            <v>115</v>
          </cell>
        </row>
        <row r="237">
          <cell r="C237" t="str">
            <v>Humboldt</v>
          </cell>
          <cell r="F237">
            <v>115</v>
          </cell>
        </row>
        <row r="238">
          <cell r="A238" t="str">
            <v>SCE Metro Study Area</v>
          </cell>
          <cell r="C238" t="str">
            <v>Huntington Beach</v>
          </cell>
          <cell r="F238">
            <v>230</v>
          </cell>
        </row>
        <row r="239">
          <cell r="A239" t="str">
            <v>Remove</v>
          </cell>
          <cell r="C239" t="str">
            <v>Huntington Beach Energy</v>
          </cell>
          <cell r="F239">
            <v>230</v>
          </cell>
        </row>
        <row r="240">
          <cell r="A240" t="str">
            <v>Remove</v>
          </cell>
          <cell r="C240" t="str">
            <v>Hyatt 1&amp;2</v>
          </cell>
          <cell r="F240">
            <v>230</v>
          </cell>
        </row>
        <row r="241">
          <cell r="A241" t="str">
            <v>Remove</v>
          </cell>
          <cell r="C241" t="str">
            <v>Hyatt 3&amp;4</v>
          </cell>
          <cell r="F241">
            <v>230</v>
          </cell>
        </row>
        <row r="242">
          <cell r="A242" t="str">
            <v>Remove</v>
          </cell>
          <cell r="C242" t="str">
            <v>Hyatt 5&amp;6</v>
          </cell>
          <cell r="F242">
            <v>230</v>
          </cell>
        </row>
        <row r="243">
          <cell r="C243" t="str">
            <v>Ignacio</v>
          </cell>
          <cell r="F243">
            <v>230</v>
          </cell>
        </row>
        <row r="244">
          <cell r="C244" t="str">
            <v>Ignacio</v>
          </cell>
          <cell r="F244">
            <v>115</v>
          </cell>
        </row>
        <row r="245">
          <cell r="A245" t="str">
            <v>SDG&amp;E Study Area</v>
          </cell>
          <cell r="C245" t="str">
            <v>Imperial Valley</v>
          </cell>
          <cell r="F245">
            <v>500</v>
          </cell>
        </row>
        <row r="246">
          <cell r="A246" t="str">
            <v>SDG&amp;E Study Area</v>
          </cell>
          <cell r="C246" t="str">
            <v>Imperial Valley</v>
          </cell>
          <cell r="F246">
            <v>230</v>
          </cell>
        </row>
        <row r="247">
          <cell r="A247" t="str">
            <v>Remove</v>
          </cell>
          <cell r="C247" t="str">
            <v>Ingram Creek</v>
          </cell>
          <cell r="F247">
            <v>115</v>
          </cell>
        </row>
        <row r="248">
          <cell r="A248" t="str">
            <v xml:space="preserve">East of Pisgah Study Area </v>
          </cell>
          <cell r="C248" t="str">
            <v>Innovation</v>
          </cell>
          <cell r="F248">
            <v>230</v>
          </cell>
        </row>
        <row r="249">
          <cell r="A249" t="str">
            <v xml:space="preserve">East of Pisgah Study Area </v>
          </cell>
          <cell r="C249" t="str">
            <v>Innovation</v>
          </cell>
          <cell r="F249">
            <v>138</v>
          </cell>
        </row>
        <row r="250">
          <cell r="A250" t="str">
            <v>SCE North of Lugo Study Area</v>
          </cell>
          <cell r="C250" t="str">
            <v>Inyokern</v>
          </cell>
          <cell r="F250">
            <v>115</v>
          </cell>
        </row>
        <row r="251">
          <cell r="A251" t="str">
            <v xml:space="preserve">East of Pisgah Study Area </v>
          </cell>
          <cell r="C251" t="str">
            <v>IS Tap</v>
          </cell>
          <cell r="F251">
            <v>138</v>
          </cell>
        </row>
        <row r="252">
          <cell r="A252" t="str">
            <v xml:space="preserve">East of Pisgah Study Area </v>
          </cell>
          <cell r="C252" t="str">
            <v>Ivanpah</v>
          </cell>
          <cell r="F252">
            <v>230</v>
          </cell>
        </row>
        <row r="253">
          <cell r="A253" t="str">
            <v xml:space="preserve">East of Pisgah Study Area </v>
          </cell>
          <cell r="C253" t="str">
            <v>Jackass (DOE)</v>
          </cell>
          <cell r="F253">
            <v>138</v>
          </cell>
        </row>
        <row r="254">
          <cell r="C254" t="str">
            <v>Jackson Swt</v>
          </cell>
          <cell r="F254">
            <v>115</v>
          </cell>
        </row>
        <row r="255">
          <cell r="A255" t="str">
            <v>Remove</v>
          </cell>
          <cell r="C255" t="str">
            <v>James B Black</v>
          </cell>
          <cell r="F255">
            <v>230</v>
          </cell>
        </row>
        <row r="256">
          <cell r="A256" t="str">
            <v xml:space="preserve">PG&amp;E North of Greater Bay Study Area </v>
          </cell>
          <cell r="C256" t="str">
            <v>Jessup</v>
          </cell>
          <cell r="F256">
            <v>115</v>
          </cell>
        </row>
        <row r="257">
          <cell r="A257" t="str">
            <v>SCE Metro Study Area</v>
          </cell>
          <cell r="C257" t="str">
            <v>Johanna</v>
          </cell>
          <cell r="F257">
            <v>230</v>
          </cell>
        </row>
        <row r="258">
          <cell r="A258" t="str">
            <v>SCE Eastern Study Area</v>
          </cell>
          <cell r="C258" t="str">
            <v>Julian Hinds</v>
          </cell>
          <cell r="F258">
            <v>230</v>
          </cell>
        </row>
        <row r="259">
          <cell r="C259" t="str">
            <v>Kasson</v>
          </cell>
          <cell r="F259">
            <v>115</v>
          </cell>
        </row>
        <row r="260">
          <cell r="C260" t="str">
            <v>Kearney</v>
          </cell>
          <cell r="F260">
            <v>230</v>
          </cell>
        </row>
        <row r="261">
          <cell r="C261" t="str">
            <v>Kelso</v>
          </cell>
          <cell r="F261">
            <v>230</v>
          </cell>
        </row>
        <row r="262">
          <cell r="A262" t="str">
            <v>Remove</v>
          </cell>
          <cell r="C262" t="str">
            <v>Kern Front Co-Gen</v>
          </cell>
          <cell r="F262">
            <v>115</v>
          </cell>
        </row>
        <row r="263">
          <cell r="A263" t="str">
            <v>PG&amp;E Kern Study Area</v>
          </cell>
          <cell r="C263" t="str">
            <v>Kern Oil</v>
          </cell>
          <cell r="F263">
            <v>115</v>
          </cell>
        </row>
        <row r="264">
          <cell r="A264" t="str">
            <v>PG&amp;E Kern Study Area</v>
          </cell>
          <cell r="C264" t="str">
            <v>Kern PP</v>
          </cell>
          <cell r="F264">
            <v>230</v>
          </cell>
        </row>
        <row r="265">
          <cell r="A265" t="str">
            <v>PG&amp;E Kern Study Area</v>
          </cell>
          <cell r="C265" t="str">
            <v>Kern PP</v>
          </cell>
          <cell r="F265">
            <v>115</v>
          </cell>
        </row>
        <row r="266">
          <cell r="A266" t="str">
            <v>PG&amp;E Kern Study Area</v>
          </cell>
          <cell r="C266" t="str">
            <v>Kernridge</v>
          </cell>
          <cell r="F266">
            <v>115</v>
          </cell>
        </row>
        <row r="267">
          <cell r="A267" t="str">
            <v xml:space="preserve">PG&amp;E Greater Bay Study Area </v>
          </cell>
          <cell r="C267" t="str">
            <v>Kirker</v>
          </cell>
          <cell r="F267">
            <v>115</v>
          </cell>
        </row>
        <row r="268">
          <cell r="C268" t="str">
            <v>Knights Landing</v>
          </cell>
          <cell r="F268">
            <v>115</v>
          </cell>
        </row>
        <row r="269">
          <cell r="A269" t="str">
            <v>SCE North of Lugo Study Area</v>
          </cell>
          <cell r="C269" t="str">
            <v>Kramer</v>
          </cell>
          <cell r="F269">
            <v>230</v>
          </cell>
        </row>
        <row r="270">
          <cell r="A270" t="str">
            <v>SCE North of Lugo Study Area</v>
          </cell>
          <cell r="C270" t="str">
            <v>Kramer</v>
          </cell>
          <cell r="F270">
            <v>115</v>
          </cell>
        </row>
        <row r="271">
          <cell r="A271" t="str">
            <v>SCE North of Lugo Study Area</v>
          </cell>
          <cell r="C271" t="str">
            <v>New Sub - Kramer - Lugo (Proposed)</v>
          </cell>
          <cell r="F271">
            <v>230</v>
          </cell>
        </row>
        <row r="272">
          <cell r="A272" t="str">
            <v>SCE Metro Study Area</v>
          </cell>
          <cell r="C272" t="str">
            <v>La Cienega</v>
          </cell>
          <cell r="F272">
            <v>230</v>
          </cell>
        </row>
        <row r="273">
          <cell r="A273" t="str">
            <v>SCE Metro Study Area</v>
          </cell>
          <cell r="C273" t="str">
            <v>La Fresa</v>
          </cell>
          <cell r="F273">
            <v>230</v>
          </cell>
        </row>
        <row r="274">
          <cell r="A274" t="str">
            <v>Remove</v>
          </cell>
          <cell r="C274" t="str">
            <v>La Paloma</v>
          </cell>
          <cell r="F274">
            <v>230</v>
          </cell>
        </row>
        <row r="275">
          <cell r="A275" t="str">
            <v>SCE Metro Study Area</v>
          </cell>
          <cell r="C275" t="str">
            <v>Laguna Bell</v>
          </cell>
          <cell r="F275">
            <v>230</v>
          </cell>
        </row>
        <row r="276">
          <cell r="C276" t="str">
            <v>Lakeville</v>
          </cell>
          <cell r="F276">
            <v>230</v>
          </cell>
        </row>
        <row r="277">
          <cell r="C277" t="str">
            <v>Lakeville</v>
          </cell>
          <cell r="F277">
            <v>115</v>
          </cell>
        </row>
        <row r="278">
          <cell r="C278" t="str">
            <v>Lambie</v>
          </cell>
          <cell r="F278">
            <v>230</v>
          </cell>
        </row>
        <row r="279">
          <cell r="C279" t="str">
            <v>Lammers</v>
          </cell>
          <cell r="F279">
            <v>115</v>
          </cell>
        </row>
        <row r="280">
          <cell r="A280" t="str">
            <v>PG&amp;E Kern Study Area</v>
          </cell>
          <cell r="C280" t="str">
            <v>Lamont</v>
          </cell>
          <cell r="F280">
            <v>115</v>
          </cell>
        </row>
        <row r="281">
          <cell r="C281" t="str">
            <v>Las Aguilas</v>
          </cell>
          <cell r="F281">
            <v>230</v>
          </cell>
        </row>
        <row r="282">
          <cell r="A282" t="str">
            <v xml:space="preserve">East of Pisgah Study Area </v>
          </cell>
          <cell r="C282" t="str">
            <v>Lathrop</v>
          </cell>
          <cell r="F282">
            <v>138</v>
          </cell>
        </row>
        <row r="283">
          <cell r="C283" t="str">
            <v>Le Grand</v>
          </cell>
          <cell r="F283">
            <v>115</v>
          </cell>
        </row>
        <row r="284">
          <cell r="A284" t="str">
            <v>PG&amp;E Kern Study Area</v>
          </cell>
          <cell r="C284" t="str">
            <v>Lerdo</v>
          </cell>
          <cell r="F284">
            <v>115</v>
          </cell>
        </row>
        <row r="285">
          <cell r="A285" t="str">
            <v>SCE Metro Study Area</v>
          </cell>
          <cell r="C285" t="str">
            <v>Lewis</v>
          </cell>
          <cell r="F285">
            <v>230</v>
          </cell>
        </row>
        <row r="286">
          <cell r="A286" t="str">
            <v>Remove</v>
          </cell>
          <cell r="C286" t="str">
            <v>LID</v>
          </cell>
          <cell r="F286">
            <v>115</v>
          </cell>
        </row>
        <row r="287">
          <cell r="A287" t="str">
            <v>SCE Metro Study Area</v>
          </cell>
          <cell r="C287" t="str">
            <v>Lighthipe</v>
          </cell>
          <cell r="F287">
            <v>230</v>
          </cell>
        </row>
        <row r="288">
          <cell r="C288" t="str">
            <v>Lincoln</v>
          </cell>
          <cell r="F288">
            <v>115</v>
          </cell>
        </row>
        <row r="289">
          <cell r="A289" t="str">
            <v>PG&amp;E Kern Study Area</v>
          </cell>
          <cell r="C289" t="str">
            <v>Live Oak</v>
          </cell>
          <cell r="F289">
            <v>115</v>
          </cell>
        </row>
        <row r="290">
          <cell r="A290" t="str">
            <v>Remove</v>
          </cell>
          <cell r="C290" t="str">
            <v>Live Oak Co-Gen</v>
          </cell>
          <cell r="F290">
            <v>115</v>
          </cell>
        </row>
        <row r="291">
          <cell r="A291" t="str">
            <v xml:space="preserve">PG&amp;E Greater Bay Study Area </v>
          </cell>
          <cell r="C291" t="str">
            <v>Llagas</v>
          </cell>
          <cell r="F291">
            <v>115</v>
          </cell>
        </row>
        <row r="292">
          <cell r="A292" t="str">
            <v>Remove</v>
          </cell>
          <cell r="C292" t="str">
            <v>LLC Madera</v>
          </cell>
          <cell r="F292">
            <v>115</v>
          </cell>
        </row>
        <row r="293">
          <cell r="A293" t="str">
            <v>Remove</v>
          </cell>
          <cell r="C293" t="str">
            <v>LLNL</v>
          </cell>
          <cell r="F293">
            <v>230</v>
          </cell>
        </row>
        <row r="294">
          <cell r="A294" t="str">
            <v>Remove</v>
          </cell>
          <cell r="C294" t="str">
            <v>LMEC</v>
          </cell>
          <cell r="F294">
            <v>115</v>
          </cell>
        </row>
        <row r="295">
          <cell r="C295" t="str">
            <v>Lockeford</v>
          </cell>
          <cell r="F295">
            <v>230</v>
          </cell>
        </row>
        <row r="296">
          <cell r="A296" t="str">
            <v>Remove</v>
          </cell>
          <cell r="C296" t="str">
            <v>Lodi</v>
          </cell>
          <cell r="F296">
            <v>230</v>
          </cell>
        </row>
        <row r="297">
          <cell r="A297" t="str">
            <v xml:space="preserve">PG&amp;E North of Greater Bay Study Area </v>
          </cell>
          <cell r="C297" t="str">
            <v>Logan Creek</v>
          </cell>
          <cell r="F297">
            <v>230</v>
          </cell>
        </row>
        <row r="298">
          <cell r="A298" t="str">
            <v xml:space="preserve">PG&amp;E Greater Bay Study Area </v>
          </cell>
          <cell r="C298" t="str">
            <v>Lonetree</v>
          </cell>
          <cell r="F298">
            <v>230</v>
          </cell>
        </row>
        <row r="299">
          <cell r="C299" t="str">
            <v>Los Banos</v>
          </cell>
          <cell r="F299">
            <v>500</v>
          </cell>
        </row>
        <row r="300">
          <cell r="C300" t="str">
            <v>Los Banos</v>
          </cell>
          <cell r="F300">
            <v>230</v>
          </cell>
        </row>
        <row r="301">
          <cell r="C301" t="str">
            <v>New Sub - Los Banos - Midway (Proposed)</v>
          </cell>
          <cell r="F301">
            <v>500</v>
          </cell>
        </row>
        <row r="302">
          <cell r="A302" t="str">
            <v xml:space="preserve">PG&amp;E Greater Bay Study Area </v>
          </cell>
          <cell r="C302" t="str">
            <v>Los Esteros</v>
          </cell>
          <cell r="F302">
            <v>230</v>
          </cell>
        </row>
        <row r="303">
          <cell r="A303" t="str">
            <v xml:space="preserve">PG&amp;E Greater Bay Study Area </v>
          </cell>
          <cell r="C303" t="str">
            <v>Los Esteros</v>
          </cell>
          <cell r="F303">
            <v>115</v>
          </cell>
        </row>
        <row r="304">
          <cell r="C304" t="str">
            <v>Los Positas</v>
          </cell>
          <cell r="F304">
            <v>230</v>
          </cell>
        </row>
        <row r="305">
          <cell r="A305" t="str">
            <v>SCE Metro Study Area</v>
          </cell>
          <cell r="C305" t="str">
            <v>Lugo</v>
          </cell>
          <cell r="F305">
            <v>500</v>
          </cell>
        </row>
        <row r="306">
          <cell r="A306" t="str">
            <v>SCE North of Lugo Study Area</v>
          </cell>
          <cell r="C306" t="str">
            <v>Lugo</v>
          </cell>
          <cell r="F306">
            <v>230</v>
          </cell>
        </row>
        <row r="307">
          <cell r="A307" t="str">
            <v>SCE North of Lugo Study Area</v>
          </cell>
          <cell r="C307" t="str">
            <v>New Sub - Lugo - Pisgah (Proposed)</v>
          </cell>
          <cell r="F307">
            <v>230</v>
          </cell>
        </row>
        <row r="308">
          <cell r="C308" t="str">
            <v>Madison</v>
          </cell>
          <cell r="F308">
            <v>115</v>
          </cell>
        </row>
        <row r="309">
          <cell r="A309" t="str">
            <v>SCE Northern Area</v>
          </cell>
          <cell r="C309" t="str">
            <v>Magunden</v>
          </cell>
          <cell r="F309">
            <v>230</v>
          </cell>
        </row>
        <row r="310">
          <cell r="A310" t="str">
            <v>PG&amp;E Kern Study Area</v>
          </cell>
          <cell r="C310" t="str">
            <v>Magunden</v>
          </cell>
          <cell r="F310">
            <v>115</v>
          </cell>
        </row>
        <row r="311">
          <cell r="A311" t="str">
            <v>Remove</v>
          </cell>
          <cell r="C311" t="str">
            <v>Malacha</v>
          </cell>
          <cell r="F311">
            <v>230</v>
          </cell>
        </row>
        <row r="312">
          <cell r="C312" t="str">
            <v>Malin</v>
          </cell>
          <cell r="F312">
            <v>500</v>
          </cell>
        </row>
        <row r="313">
          <cell r="A313" t="str">
            <v>SCE Northern Area</v>
          </cell>
          <cell r="C313" t="str">
            <v>Mandalay</v>
          </cell>
          <cell r="F313">
            <v>230</v>
          </cell>
        </row>
        <row r="314">
          <cell r="C314" t="str">
            <v>Manning</v>
          </cell>
          <cell r="F314">
            <v>500</v>
          </cell>
        </row>
        <row r="315">
          <cell r="C315" t="str">
            <v>Manning</v>
          </cell>
          <cell r="F315">
            <v>230</v>
          </cell>
        </row>
        <row r="316">
          <cell r="C316" t="str">
            <v>Manteca</v>
          </cell>
          <cell r="F316">
            <v>115</v>
          </cell>
        </row>
        <row r="317">
          <cell r="A317" t="str">
            <v>SDG&amp;E Study Area</v>
          </cell>
          <cell r="C317" t="str">
            <v>Margarita</v>
          </cell>
          <cell r="F317">
            <v>138</v>
          </cell>
        </row>
        <row r="318">
          <cell r="C318" t="str">
            <v>Mariposa</v>
          </cell>
          <cell r="F318">
            <v>230</v>
          </cell>
        </row>
        <row r="319">
          <cell r="A319" t="str">
            <v>Remove</v>
          </cell>
          <cell r="C319" t="str">
            <v>Markham</v>
          </cell>
          <cell r="F319">
            <v>115</v>
          </cell>
        </row>
        <row r="320">
          <cell r="A320" t="str">
            <v xml:space="preserve">PG&amp;E Greater Bay Study Area </v>
          </cell>
          <cell r="C320" t="str">
            <v>Martin</v>
          </cell>
          <cell r="F320">
            <v>115</v>
          </cell>
        </row>
        <row r="321">
          <cell r="A321" t="str">
            <v xml:space="preserve">PG&amp;E Greater Bay Study Area </v>
          </cell>
          <cell r="C321" t="str">
            <v>Martin</v>
          </cell>
          <cell r="F321">
            <v>230</v>
          </cell>
        </row>
        <row r="322">
          <cell r="A322" t="str">
            <v xml:space="preserve">PG&amp;E Greater Bay Study Area </v>
          </cell>
          <cell r="C322" t="str">
            <v>Martinez</v>
          </cell>
          <cell r="F322">
            <v>115</v>
          </cell>
        </row>
        <row r="323">
          <cell r="C323" t="str">
            <v>Mc Mullin</v>
          </cell>
          <cell r="F323">
            <v>230</v>
          </cell>
        </row>
        <row r="324">
          <cell r="C324" t="str">
            <v>McCall</v>
          </cell>
          <cell r="F324">
            <v>230</v>
          </cell>
        </row>
        <row r="325">
          <cell r="A325" t="str">
            <v xml:space="preserve">East of Pisgah Study Area </v>
          </cell>
          <cell r="C325" t="str">
            <v>McCullough (LDWP)</v>
          </cell>
          <cell r="F325">
            <v>500</v>
          </cell>
        </row>
        <row r="326">
          <cell r="A326" t="str">
            <v xml:space="preserve">East of Pisgah Study Area </v>
          </cell>
          <cell r="C326" t="str">
            <v>Mead</v>
          </cell>
          <cell r="F326">
            <v>230</v>
          </cell>
        </row>
        <row r="327">
          <cell r="C327" t="str">
            <v>Melones</v>
          </cell>
          <cell r="F327">
            <v>115</v>
          </cell>
        </row>
        <row r="328">
          <cell r="C328" t="str">
            <v>Mendocino</v>
          </cell>
          <cell r="F328">
            <v>115</v>
          </cell>
        </row>
        <row r="329">
          <cell r="C329" t="str">
            <v>Mendota</v>
          </cell>
          <cell r="F329">
            <v>115</v>
          </cell>
        </row>
        <row r="330">
          <cell r="C330" t="str">
            <v>Merced</v>
          </cell>
          <cell r="F330">
            <v>115</v>
          </cell>
        </row>
        <row r="331">
          <cell r="A331" t="str">
            <v xml:space="preserve">East of Pisgah Study Area </v>
          </cell>
          <cell r="C331" t="str">
            <v>Mercry Switch</v>
          </cell>
          <cell r="F331">
            <v>138</v>
          </cell>
        </row>
        <row r="332">
          <cell r="A332" t="str">
            <v>PG&amp;E Kern Study Area</v>
          </cell>
          <cell r="C332" t="str">
            <v>Mesa</v>
          </cell>
          <cell r="F332">
            <v>230</v>
          </cell>
        </row>
        <row r="333">
          <cell r="A333" t="str">
            <v>PG&amp;E Kern Study Area</v>
          </cell>
          <cell r="C333" t="str">
            <v>Mesa</v>
          </cell>
          <cell r="F333">
            <v>115</v>
          </cell>
        </row>
        <row r="334">
          <cell r="A334" t="str">
            <v>SCE Metro Study Area</v>
          </cell>
          <cell r="C334" t="str">
            <v>Mesa (SCE)</v>
          </cell>
          <cell r="F334">
            <v>500</v>
          </cell>
        </row>
        <row r="335">
          <cell r="A335" t="str">
            <v>SCE Metro Study Area</v>
          </cell>
          <cell r="C335" t="str">
            <v>Mesa (SCE)</v>
          </cell>
          <cell r="F335">
            <v>230</v>
          </cell>
        </row>
        <row r="336">
          <cell r="A336" t="str">
            <v xml:space="preserve">PG&amp;E Greater Bay Study Area </v>
          </cell>
          <cell r="C336" t="str">
            <v>Metcalf</v>
          </cell>
          <cell r="F336">
            <v>500</v>
          </cell>
        </row>
        <row r="337">
          <cell r="A337" t="str">
            <v xml:space="preserve">PG&amp;E Greater Bay Study Area </v>
          </cell>
          <cell r="C337" t="str">
            <v>Metcalf</v>
          </cell>
          <cell r="F337">
            <v>230</v>
          </cell>
        </row>
        <row r="338">
          <cell r="A338" t="str">
            <v xml:space="preserve">PG&amp;E Greater Bay Study Area </v>
          </cell>
          <cell r="C338" t="str">
            <v>Metcalf</v>
          </cell>
          <cell r="F338">
            <v>115</v>
          </cell>
        </row>
        <row r="339">
          <cell r="C339" t="str">
            <v>Midway</v>
          </cell>
          <cell r="F339">
            <v>500</v>
          </cell>
        </row>
        <row r="340">
          <cell r="A340" t="str">
            <v>PG&amp;E Kern Study Area</v>
          </cell>
          <cell r="C340" t="str">
            <v>Midway</v>
          </cell>
          <cell r="F340">
            <v>230</v>
          </cell>
        </row>
        <row r="341">
          <cell r="A341" t="str">
            <v>PG&amp;E Kern Study Area</v>
          </cell>
          <cell r="C341" t="str">
            <v>Midway</v>
          </cell>
          <cell r="F341">
            <v>115</v>
          </cell>
        </row>
        <row r="342">
          <cell r="A342" t="str">
            <v>SDG&amp;E Study Area</v>
          </cell>
          <cell r="C342" t="str">
            <v>Miguel</v>
          </cell>
          <cell r="F342">
            <v>500</v>
          </cell>
        </row>
        <row r="343">
          <cell r="A343" t="str">
            <v>SDG&amp;E Study Area</v>
          </cell>
          <cell r="C343" t="str">
            <v>Miguel</v>
          </cell>
          <cell r="F343">
            <v>230</v>
          </cell>
        </row>
        <row r="344">
          <cell r="C344" t="str">
            <v>Miller</v>
          </cell>
          <cell r="F344">
            <v>115</v>
          </cell>
        </row>
        <row r="345">
          <cell r="A345" t="str">
            <v>SCE Metro Study Area</v>
          </cell>
          <cell r="C345" t="str">
            <v>Mira Loma</v>
          </cell>
          <cell r="F345">
            <v>500</v>
          </cell>
        </row>
        <row r="346">
          <cell r="A346" t="str">
            <v>SCE Metro Study Area</v>
          </cell>
          <cell r="C346" t="str">
            <v>Mira Loma</v>
          </cell>
          <cell r="F346">
            <v>230</v>
          </cell>
        </row>
        <row r="347">
          <cell r="A347" t="str">
            <v>SCE Eastern Study Area</v>
          </cell>
          <cell r="C347" t="str">
            <v>Mirage</v>
          </cell>
          <cell r="F347">
            <v>230</v>
          </cell>
        </row>
        <row r="348">
          <cell r="A348" t="str">
            <v>SDG&amp;E Study Area</v>
          </cell>
          <cell r="C348" t="str">
            <v>Mission</v>
          </cell>
          <cell r="F348">
            <v>230</v>
          </cell>
        </row>
        <row r="349">
          <cell r="C349" t="str">
            <v>Mi-Wuk</v>
          </cell>
          <cell r="F349">
            <v>115</v>
          </cell>
        </row>
        <row r="350">
          <cell r="A350" t="str">
            <v>Remove</v>
          </cell>
          <cell r="C350" t="str">
            <v>Modesto Energy</v>
          </cell>
          <cell r="F350">
            <v>115</v>
          </cell>
        </row>
        <row r="351">
          <cell r="A351" t="str">
            <v xml:space="preserve">East of Pisgah Study Area </v>
          </cell>
          <cell r="C351" t="str">
            <v>Mohave</v>
          </cell>
          <cell r="F351">
            <v>500</v>
          </cell>
        </row>
        <row r="352">
          <cell r="C352" t="str">
            <v>Monroe</v>
          </cell>
          <cell r="F352">
            <v>115</v>
          </cell>
        </row>
        <row r="353">
          <cell r="A353" t="str">
            <v xml:space="preserve">PG&amp;E Greater Bay Study Area </v>
          </cell>
          <cell r="C353" t="str">
            <v>Monta Vista</v>
          </cell>
          <cell r="F353">
            <v>230</v>
          </cell>
        </row>
        <row r="354">
          <cell r="A354" t="str">
            <v>Remove</v>
          </cell>
          <cell r="C354" t="str">
            <v>Montezuma</v>
          </cell>
          <cell r="F354">
            <v>230</v>
          </cell>
        </row>
        <row r="355">
          <cell r="C355" t="str">
            <v>Monticello</v>
          </cell>
          <cell r="F355">
            <v>115</v>
          </cell>
        </row>
        <row r="356">
          <cell r="A356" t="str">
            <v>SCE Northern Area</v>
          </cell>
          <cell r="C356" t="str">
            <v>Moorpark</v>
          </cell>
          <cell r="F356">
            <v>230</v>
          </cell>
        </row>
        <row r="357">
          <cell r="A357" t="str">
            <v xml:space="preserve">PG&amp;E Greater Bay Study Area </v>
          </cell>
          <cell r="C357" t="str">
            <v>Moraga</v>
          </cell>
          <cell r="F357">
            <v>230</v>
          </cell>
        </row>
        <row r="358">
          <cell r="A358" t="str">
            <v xml:space="preserve">PG&amp;E Greater Bay Study Area </v>
          </cell>
          <cell r="C358" t="str">
            <v>Moraga</v>
          </cell>
          <cell r="F358">
            <v>115</v>
          </cell>
        </row>
        <row r="359">
          <cell r="A359" t="str">
            <v xml:space="preserve">PG&amp;E Greater Bay Study Area </v>
          </cell>
          <cell r="C359" t="str">
            <v>Morgan Hill</v>
          </cell>
          <cell r="F359">
            <v>115</v>
          </cell>
        </row>
        <row r="360">
          <cell r="C360" t="str">
            <v>Morro Bay (Proposed)</v>
          </cell>
          <cell r="F360">
            <v>500</v>
          </cell>
        </row>
        <row r="361">
          <cell r="A361" t="str">
            <v>PG&amp;E Kern Study Area</v>
          </cell>
          <cell r="C361" t="str">
            <v>Morro Bay</v>
          </cell>
          <cell r="F361">
            <v>230</v>
          </cell>
        </row>
        <row r="362">
          <cell r="A362" t="str">
            <v>PG&amp;E Kern Study Area</v>
          </cell>
          <cell r="C362" t="str">
            <v>Morro Bay</v>
          </cell>
          <cell r="F362">
            <v>115</v>
          </cell>
        </row>
        <row r="363">
          <cell r="C363" t="str">
            <v>Moss Landing</v>
          </cell>
          <cell r="F363">
            <v>500</v>
          </cell>
        </row>
        <row r="364">
          <cell r="C364" t="str">
            <v>Moss Landing</v>
          </cell>
          <cell r="F364">
            <v>230</v>
          </cell>
        </row>
        <row r="365">
          <cell r="C365" t="str">
            <v>Moss Landing</v>
          </cell>
          <cell r="F365">
            <v>115</v>
          </cell>
        </row>
        <row r="366">
          <cell r="A366" t="str">
            <v>PG&amp;E Kern Study Area</v>
          </cell>
          <cell r="C366" t="str">
            <v>Mt Poso</v>
          </cell>
          <cell r="F366">
            <v>115</v>
          </cell>
        </row>
        <row r="367">
          <cell r="A367" t="str">
            <v>Remove</v>
          </cell>
          <cell r="C367" t="str">
            <v>Mustang PV</v>
          </cell>
          <cell r="F367">
            <v>230</v>
          </cell>
        </row>
        <row r="368">
          <cell r="C368" t="str">
            <v>Mustang</v>
          </cell>
          <cell r="F368">
            <v>230</v>
          </cell>
        </row>
        <row r="369">
          <cell r="A369" t="str">
            <v>Remove</v>
          </cell>
          <cell r="C369" t="str">
            <v>Navy 35R</v>
          </cell>
          <cell r="F369">
            <v>115</v>
          </cell>
        </row>
        <row r="370">
          <cell r="A370" t="str">
            <v>Remove</v>
          </cell>
          <cell r="C370" t="str">
            <v>NCPA 1 Tap</v>
          </cell>
          <cell r="F370">
            <v>230</v>
          </cell>
        </row>
        <row r="371">
          <cell r="A371" t="str">
            <v>Remove</v>
          </cell>
          <cell r="C371" t="str">
            <v>NCPA 2 Tap</v>
          </cell>
          <cell r="F371">
            <v>230</v>
          </cell>
        </row>
        <row r="372">
          <cell r="C372" t="str">
            <v>New Melones</v>
          </cell>
          <cell r="F372">
            <v>230</v>
          </cell>
        </row>
        <row r="373">
          <cell r="A373" t="str">
            <v xml:space="preserve">PG&amp;E Greater Bay Study Area </v>
          </cell>
          <cell r="C373" t="str">
            <v>Newark</v>
          </cell>
          <cell r="F373">
            <v>230</v>
          </cell>
        </row>
        <row r="374">
          <cell r="A374" t="str">
            <v xml:space="preserve">PG&amp;E Greater Bay Study Area </v>
          </cell>
          <cell r="C374" t="str">
            <v>Newark</v>
          </cell>
          <cell r="F374">
            <v>115</v>
          </cell>
        </row>
        <row r="375">
          <cell r="A375" t="str">
            <v>Remove</v>
          </cell>
          <cell r="C375" t="str">
            <v>Newark Dist</v>
          </cell>
          <cell r="F375">
            <v>230</v>
          </cell>
        </row>
        <row r="376">
          <cell r="C376" t="str">
            <v>Newhall</v>
          </cell>
          <cell r="F376">
            <v>115</v>
          </cell>
        </row>
        <row r="377">
          <cell r="A377" t="str">
            <v>PG&amp;E Kern Study Area</v>
          </cell>
          <cell r="C377" t="str">
            <v>Norco</v>
          </cell>
          <cell r="F377">
            <v>115</v>
          </cell>
        </row>
        <row r="378">
          <cell r="A378" t="str">
            <v>SDG&amp;E Study Area</v>
          </cell>
          <cell r="C378" t="str">
            <v>North City Metering</v>
          </cell>
          <cell r="F378">
            <v>138</v>
          </cell>
        </row>
        <row r="379">
          <cell r="A379" t="str">
            <v xml:space="preserve">PG&amp;E Greater Bay Study Area </v>
          </cell>
          <cell r="C379" t="str">
            <v>North Dublin</v>
          </cell>
          <cell r="F379">
            <v>230</v>
          </cell>
        </row>
        <row r="380">
          <cell r="A380" t="str">
            <v>SDG&amp;E Study Area</v>
          </cell>
          <cell r="C380" t="str">
            <v>North Gila</v>
          </cell>
          <cell r="F380">
            <v>500</v>
          </cell>
        </row>
        <row r="381">
          <cell r="A381" t="str">
            <v>SDG&amp;E Study Area</v>
          </cell>
          <cell r="C381" t="str">
            <v>New Sub - North Gila - IV (Proposed)</v>
          </cell>
          <cell r="F381">
            <v>500</v>
          </cell>
        </row>
        <row r="382">
          <cell r="A382" t="str">
            <v>Remove</v>
          </cell>
          <cell r="C382" t="str">
            <v>Northwest</v>
          </cell>
          <cell r="F382">
            <v>230</v>
          </cell>
        </row>
        <row r="383">
          <cell r="A383" t="str">
            <v xml:space="preserve">PG&amp;E Greater Bay Study Area </v>
          </cell>
          <cell r="C383" t="str">
            <v>Oakland C</v>
          </cell>
          <cell r="F383">
            <v>115</v>
          </cell>
        </row>
        <row r="384">
          <cell r="A384" t="str">
            <v xml:space="preserve">PG&amp;E Greater Bay Study Area </v>
          </cell>
          <cell r="C384" t="str">
            <v>Oakland J</v>
          </cell>
          <cell r="F384">
            <v>115</v>
          </cell>
        </row>
        <row r="385">
          <cell r="A385" t="str">
            <v>Remove</v>
          </cell>
          <cell r="C385" t="str">
            <v>Oakland J 1</v>
          </cell>
          <cell r="F385">
            <v>115</v>
          </cell>
        </row>
        <row r="386">
          <cell r="A386" t="str">
            <v>Remove</v>
          </cell>
          <cell r="C386" t="str">
            <v>Oakland PP</v>
          </cell>
          <cell r="F386">
            <v>115</v>
          </cell>
        </row>
        <row r="387">
          <cell r="A387" t="str">
            <v>PG&amp;E Kern Study Area</v>
          </cell>
          <cell r="C387" t="str">
            <v>Oceano</v>
          </cell>
          <cell r="F387">
            <v>115</v>
          </cell>
        </row>
        <row r="388">
          <cell r="A388" t="str">
            <v>SDG&amp;E Study Area</v>
          </cell>
          <cell r="C388" t="str">
            <v>Ocotillo Express</v>
          </cell>
          <cell r="F388">
            <v>500</v>
          </cell>
        </row>
        <row r="389">
          <cell r="A389" t="str">
            <v>SDG&amp;E Study Area</v>
          </cell>
          <cell r="C389" t="str">
            <v>Old Town</v>
          </cell>
          <cell r="F389">
            <v>230</v>
          </cell>
        </row>
        <row r="390">
          <cell r="A390" t="str">
            <v>SCE Metro Study Area</v>
          </cell>
          <cell r="C390" t="str">
            <v>Olinda</v>
          </cell>
          <cell r="F390">
            <v>230</v>
          </cell>
        </row>
        <row r="391">
          <cell r="A391" t="str">
            <v>PG&amp;E Kern Study Area</v>
          </cell>
          <cell r="C391" t="str">
            <v>Olive</v>
          </cell>
          <cell r="F391">
            <v>115</v>
          </cell>
        </row>
        <row r="392">
          <cell r="A392" t="str">
            <v>Remove</v>
          </cell>
          <cell r="C392" t="str">
            <v>Olive SW</v>
          </cell>
          <cell r="F392">
            <v>115</v>
          </cell>
        </row>
        <row r="393">
          <cell r="A393" t="str">
            <v xml:space="preserve">PG&amp;E North of Greater Bay Study Area </v>
          </cell>
          <cell r="C393" t="str">
            <v>Olivehurst</v>
          </cell>
          <cell r="F393">
            <v>115</v>
          </cell>
        </row>
        <row r="394">
          <cell r="A394" t="str">
            <v>SCE Northern Area</v>
          </cell>
          <cell r="C394" t="str">
            <v>Ormond Beach</v>
          </cell>
          <cell r="F394">
            <v>230</v>
          </cell>
        </row>
        <row r="395">
          <cell r="A395" t="str">
            <v>SDG&amp;E Study Area</v>
          </cell>
          <cell r="C395" t="str">
            <v>Otay</v>
          </cell>
          <cell r="F395">
            <v>69</v>
          </cell>
        </row>
        <row r="396">
          <cell r="A396" t="str">
            <v>SDG&amp;E Study Area</v>
          </cell>
          <cell r="C396" t="str">
            <v>Otay Mesa</v>
          </cell>
          <cell r="F396">
            <v>230</v>
          </cell>
        </row>
        <row r="397">
          <cell r="A397" t="str">
            <v>Remove</v>
          </cell>
          <cell r="C397" t="str">
            <v>Owens Illinois</v>
          </cell>
          <cell r="F397">
            <v>115</v>
          </cell>
        </row>
        <row r="398">
          <cell r="A398" t="str">
            <v>Remove</v>
          </cell>
          <cell r="C398" t="str">
            <v>Oxy Kern-Front</v>
          </cell>
          <cell r="F398">
            <v>115</v>
          </cell>
        </row>
        <row r="399">
          <cell r="A399" t="str">
            <v>Remove</v>
          </cell>
          <cell r="C399" t="str">
            <v>Pa. Ultra Ch.</v>
          </cell>
          <cell r="F399">
            <v>115</v>
          </cell>
        </row>
        <row r="400">
          <cell r="C400" t="str">
            <v>Padre Flats SW STA</v>
          </cell>
          <cell r="F400">
            <v>230</v>
          </cell>
        </row>
        <row r="401">
          <cell r="A401" t="str">
            <v xml:space="preserve">East of Pisgah Study Area </v>
          </cell>
          <cell r="C401" t="str">
            <v>Pahrump</v>
          </cell>
          <cell r="F401">
            <v>230</v>
          </cell>
        </row>
        <row r="402">
          <cell r="A402" t="str">
            <v xml:space="preserve">East of Pisgah Study Area </v>
          </cell>
          <cell r="C402" t="str">
            <v>Pahrump</v>
          </cell>
          <cell r="F402">
            <v>138</v>
          </cell>
        </row>
        <row r="403">
          <cell r="A403" t="str">
            <v xml:space="preserve">PG&amp;E North of Greater Bay Study Area </v>
          </cell>
          <cell r="C403" t="str">
            <v>Palermo</v>
          </cell>
          <cell r="F403">
            <v>230</v>
          </cell>
        </row>
        <row r="404">
          <cell r="A404" t="str">
            <v xml:space="preserve">PG&amp;E North of Greater Bay Study Area </v>
          </cell>
          <cell r="C404" t="str">
            <v>Palermo</v>
          </cell>
          <cell r="F404">
            <v>115</v>
          </cell>
        </row>
        <row r="405">
          <cell r="A405" t="str">
            <v>SCE Eastern Study Area</v>
          </cell>
          <cell r="C405" t="str">
            <v>Palo Verde</v>
          </cell>
          <cell r="F405">
            <v>500</v>
          </cell>
        </row>
        <row r="406">
          <cell r="A406" t="str">
            <v>SDG&amp;E Study Area</v>
          </cell>
          <cell r="C406" t="str">
            <v>Palomar Energy</v>
          </cell>
          <cell r="F406">
            <v>230</v>
          </cell>
        </row>
        <row r="407">
          <cell r="C407" t="str">
            <v>Panoche</v>
          </cell>
          <cell r="F407">
            <v>230</v>
          </cell>
        </row>
        <row r="408">
          <cell r="A408" t="str">
            <v>Remove</v>
          </cell>
          <cell r="C408" t="str">
            <v>Panoche Valley Solar</v>
          </cell>
          <cell r="F408">
            <v>230</v>
          </cell>
        </row>
        <row r="409">
          <cell r="A409" t="str">
            <v>Remove</v>
          </cell>
          <cell r="C409" t="str">
            <v>Paramount Farms</v>
          </cell>
          <cell r="F409">
            <v>115</v>
          </cell>
        </row>
        <row r="410">
          <cell r="A410" t="str">
            <v>SCE Northern Area</v>
          </cell>
          <cell r="C410" t="str">
            <v>Pardee</v>
          </cell>
          <cell r="F410">
            <v>230</v>
          </cell>
        </row>
        <row r="411">
          <cell r="C411" t="str">
            <v>Parkway</v>
          </cell>
          <cell r="F411">
            <v>230</v>
          </cell>
        </row>
        <row r="412">
          <cell r="A412" t="str">
            <v>SCE Northern Area</v>
          </cell>
          <cell r="C412" t="str">
            <v>Pastoria</v>
          </cell>
          <cell r="F412">
            <v>230</v>
          </cell>
        </row>
        <row r="413">
          <cell r="A413" t="str">
            <v>Remove</v>
          </cell>
          <cell r="C413" t="str">
            <v>Patterson Pass Wind</v>
          </cell>
          <cell r="F413">
            <v>230</v>
          </cell>
        </row>
        <row r="414">
          <cell r="A414" t="str">
            <v>SCE Metro Study Area</v>
          </cell>
          <cell r="C414" t="str">
            <v>Pauda</v>
          </cell>
          <cell r="F414">
            <v>230</v>
          </cell>
        </row>
        <row r="415">
          <cell r="C415" t="str">
            <v>Peabody</v>
          </cell>
          <cell r="F415">
            <v>230</v>
          </cell>
        </row>
        <row r="416">
          <cell r="C416" t="str">
            <v>Pease</v>
          </cell>
          <cell r="F416">
            <v>115</v>
          </cell>
        </row>
        <row r="417">
          <cell r="A417" t="str">
            <v>SDG&amp;E Study Area</v>
          </cell>
          <cell r="C417" t="str">
            <v>Penasquitos</v>
          </cell>
          <cell r="F417">
            <v>230</v>
          </cell>
        </row>
        <row r="418">
          <cell r="C418" t="str">
            <v>Penngrove</v>
          </cell>
          <cell r="F418">
            <v>115</v>
          </cell>
        </row>
        <row r="419">
          <cell r="C419" t="str">
            <v>Peoria</v>
          </cell>
          <cell r="F419">
            <v>115</v>
          </cell>
        </row>
        <row r="420">
          <cell r="C420" t="str">
            <v>Piercy</v>
          </cell>
          <cell r="F420">
            <v>115</v>
          </cell>
        </row>
        <row r="421">
          <cell r="C421" t="str">
            <v>Pine Flat</v>
          </cell>
          <cell r="F421">
            <v>230</v>
          </cell>
        </row>
        <row r="422">
          <cell r="A422" t="str">
            <v>SCE North of Lugo Study Area</v>
          </cell>
          <cell r="C422" t="str">
            <v>Pisgah</v>
          </cell>
          <cell r="F422">
            <v>230</v>
          </cell>
        </row>
        <row r="423">
          <cell r="A423" t="str">
            <v xml:space="preserve">PG&amp;E North of Greater Bay Study Area </v>
          </cell>
          <cell r="C423" t="str">
            <v>Pit 1</v>
          </cell>
          <cell r="F423">
            <v>230</v>
          </cell>
        </row>
        <row r="424">
          <cell r="A424" t="str">
            <v xml:space="preserve">PG&amp;E North of Greater Bay Study Area </v>
          </cell>
          <cell r="C424" t="str">
            <v>New Sub - Pit 1 - Cottonwood (Proposed)</v>
          </cell>
          <cell r="F424">
            <v>230</v>
          </cell>
        </row>
        <row r="425">
          <cell r="A425" t="str">
            <v>Remove</v>
          </cell>
          <cell r="C425" t="str">
            <v>Pit 3</v>
          </cell>
          <cell r="F425">
            <v>230</v>
          </cell>
        </row>
        <row r="426">
          <cell r="A426" t="str">
            <v xml:space="preserve">PG&amp;E North of Greater Bay Study Area </v>
          </cell>
          <cell r="C426" t="str">
            <v>Pit 4</v>
          </cell>
          <cell r="F426">
            <v>230</v>
          </cell>
        </row>
        <row r="427">
          <cell r="A427" t="str">
            <v>Remove</v>
          </cell>
          <cell r="C427" t="str">
            <v>Pit 5</v>
          </cell>
          <cell r="F427">
            <v>230</v>
          </cell>
        </row>
        <row r="428">
          <cell r="A428" t="str">
            <v>Remove</v>
          </cell>
          <cell r="C428" t="str">
            <v>Pit 6</v>
          </cell>
          <cell r="F428">
            <v>230</v>
          </cell>
        </row>
        <row r="429">
          <cell r="A429" t="str">
            <v>Remove</v>
          </cell>
          <cell r="C429" t="str">
            <v>Pit 7</v>
          </cell>
          <cell r="F429">
            <v>230</v>
          </cell>
        </row>
        <row r="430">
          <cell r="A430" t="str">
            <v xml:space="preserve">PG&amp;E Greater Bay Study Area </v>
          </cell>
          <cell r="C430" t="str">
            <v>Pittsburg</v>
          </cell>
          <cell r="F430">
            <v>230</v>
          </cell>
        </row>
        <row r="431">
          <cell r="A431" t="str">
            <v xml:space="preserve">PG&amp;E Greater Bay Study Area </v>
          </cell>
          <cell r="C431" t="str">
            <v>Pittsburg</v>
          </cell>
          <cell r="F431">
            <v>115</v>
          </cell>
        </row>
        <row r="432">
          <cell r="A432" t="str">
            <v xml:space="preserve">PG&amp;E North of Greater Bay Study Area </v>
          </cell>
          <cell r="C432" t="str">
            <v>Placerville</v>
          </cell>
          <cell r="F432">
            <v>115</v>
          </cell>
        </row>
        <row r="433">
          <cell r="C433" t="str">
            <v>Pleasant Grove</v>
          </cell>
          <cell r="F433">
            <v>115</v>
          </cell>
        </row>
        <row r="434">
          <cell r="A434" t="str">
            <v xml:space="preserve">PG&amp;E North of Greater Bay Study Area </v>
          </cell>
          <cell r="C434" t="str">
            <v>POE</v>
          </cell>
          <cell r="F434">
            <v>230</v>
          </cell>
        </row>
        <row r="435">
          <cell r="A435" t="str">
            <v>SDG&amp;E Study Area</v>
          </cell>
          <cell r="C435" t="str">
            <v>Point Loma</v>
          </cell>
          <cell r="F435">
            <v>69</v>
          </cell>
        </row>
        <row r="436">
          <cell r="A436" t="str">
            <v>SDG&amp;E Study Area</v>
          </cell>
          <cell r="C436" t="str">
            <v>Pomerado</v>
          </cell>
          <cell r="F436">
            <v>69</v>
          </cell>
        </row>
        <row r="437">
          <cell r="A437" t="str">
            <v>PG&amp;E Kern Study Area</v>
          </cell>
          <cell r="C437" t="str">
            <v>Poso Mountain</v>
          </cell>
          <cell r="F437">
            <v>115</v>
          </cell>
        </row>
        <row r="438">
          <cell r="A438" t="str">
            <v>Remove</v>
          </cell>
          <cell r="C438" t="str">
            <v>Prax-air</v>
          </cell>
          <cell r="F438">
            <v>115</v>
          </cell>
        </row>
        <row r="439">
          <cell r="A439" t="str">
            <v xml:space="preserve">East of Pisgah Study Area </v>
          </cell>
          <cell r="C439" t="str">
            <v>Primm</v>
          </cell>
          <cell r="F439">
            <v>230</v>
          </cell>
        </row>
        <row r="440">
          <cell r="A440" t="str">
            <v>Remove</v>
          </cell>
          <cell r="C440" t="str">
            <v>Pump Jack Solar</v>
          </cell>
          <cell r="F440">
            <v>115</v>
          </cell>
        </row>
        <row r="441">
          <cell r="A441" t="str">
            <v xml:space="preserve">PG&amp;E North of Greater Bay Study Area </v>
          </cell>
          <cell r="C441" t="str">
            <v>Putah Creek</v>
          </cell>
          <cell r="F441">
            <v>115</v>
          </cell>
        </row>
        <row r="442">
          <cell r="A442" t="str">
            <v>SDG&amp;E Study Area</v>
          </cell>
          <cell r="C442" t="str">
            <v>Q1806 Switchyard</v>
          </cell>
          <cell r="F442">
            <v>138</v>
          </cell>
        </row>
        <row r="443">
          <cell r="C443" t="str">
            <v>Quinto</v>
          </cell>
          <cell r="F443">
            <v>230</v>
          </cell>
        </row>
        <row r="444">
          <cell r="C444" t="str">
            <v>Race Track</v>
          </cell>
          <cell r="F444">
            <v>115</v>
          </cell>
        </row>
        <row r="445">
          <cell r="A445" t="str">
            <v>Remove</v>
          </cell>
          <cell r="C445" t="str">
            <v>Ralph</v>
          </cell>
          <cell r="F445">
            <v>230</v>
          </cell>
        </row>
        <row r="446">
          <cell r="A446" t="str">
            <v>SDG&amp;E Study Area</v>
          </cell>
          <cell r="C446" t="str">
            <v>Rancho Mission Viejo</v>
          </cell>
          <cell r="F446">
            <v>138</v>
          </cell>
        </row>
        <row r="447">
          <cell r="A447" t="str">
            <v>Remove</v>
          </cell>
          <cell r="C447" t="str">
            <v>Rancho Seco</v>
          </cell>
          <cell r="F447">
            <v>230</v>
          </cell>
        </row>
        <row r="448">
          <cell r="C448" t="str">
            <v>New Sub - Rancho Seco - Bellota (Proposed)</v>
          </cell>
          <cell r="F448">
            <v>230</v>
          </cell>
        </row>
        <row r="449">
          <cell r="A449" t="str">
            <v>SCE Metro Study Area</v>
          </cell>
          <cell r="C449" t="str">
            <v>Rancho Vista</v>
          </cell>
          <cell r="F449">
            <v>500</v>
          </cell>
        </row>
        <row r="450">
          <cell r="A450" t="str">
            <v>SCE Metro Study Area</v>
          </cell>
          <cell r="C450" t="str">
            <v>Rancho Vista</v>
          </cell>
          <cell r="F450">
            <v>230</v>
          </cell>
        </row>
        <row r="451">
          <cell r="A451" t="str">
            <v>SCE North of Lugo Study Area</v>
          </cell>
          <cell r="C451" t="str">
            <v>Ransburg</v>
          </cell>
          <cell r="F451">
            <v>115</v>
          </cell>
        </row>
        <row r="452">
          <cell r="A452" t="str">
            <v>SCE Northern Area</v>
          </cell>
          <cell r="C452" t="str">
            <v>Rector</v>
          </cell>
          <cell r="F452">
            <v>230</v>
          </cell>
        </row>
        <row r="453">
          <cell r="A453" t="str">
            <v>SCE Eastern Study Area</v>
          </cell>
          <cell r="C453" t="str">
            <v>Red Bluff</v>
          </cell>
          <cell r="F453">
            <v>500</v>
          </cell>
        </row>
        <row r="454">
          <cell r="A454" t="str">
            <v>SCE Eastern Study Area</v>
          </cell>
          <cell r="C454" t="str">
            <v>Red Bluff</v>
          </cell>
          <cell r="F454">
            <v>230</v>
          </cell>
        </row>
        <row r="455">
          <cell r="A455" t="str">
            <v>Remove</v>
          </cell>
          <cell r="C455" t="str">
            <v>Redcrest</v>
          </cell>
          <cell r="F455">
            <v>115</v>
          </cell>
        </row>
        <row r="456">
          <cell r="A456" t="str">
            <v>SCE Metro Study Area</v>
          </cell>
          <cell r="C456" t="str">
            <v>Redondo</v>
          </cell>
          <cell r="F456">
            <v>230</v>
          </cell>
        </row>
        <row r="457">
          <cell r="A457" t="str">
            <v>Remove</v>
          </cell>
          <cell r="C457" t="str">
            <v>Redwood</v>
          </cell>
          <cell r="F457">
            <v>115</v>
          </cell>
        </row>
        <row r="458">
          <cell r="A458" t="str">
            <v>Remove</v>
          </cell>
          <cell r="C458" t="str">
            <v>Redwood 4</v>
          </cell>
          <cell r="F458">
            <v>115</v>
          </cell>
        </row>
        <row r="459">
          <cell r="A459" t="str">
            <v>Remove</v>
          </cell>
          <cell r="C459" t="str">
            <v>Regulus PV Solar</v>
          </cell>
          <cell r="F459">
            <v>115</v>
          </cell>
        </row>
        <row r="460">
          <cell r="A460" t="str">
            <v>PG&amp;E Kern Study Area</v>
          </cell>
          <cell r="C460" t="str">
            <v>Renfro</v>
          </cell>
          <cell r="F460">
            <v>115</v>
          </cell>
        </row>
        <row r="461">
          <cell r="A461" t="str">
            <v xml:space="preserve">PG&amp;E Greater Bay Study Area </v>
          </cell>
          <cell r="C461" t="str">
            <v>Richmond</v>
          </cell>
          <cell r="F461">
            <v>115</v>
          </cell>
        </row>
        <row r="462">
          <cell r="A462" t="str">
            <v>Remove</v>
          </cell>
          <cell r="C462" t="str">
            <v>Richmond R</v>
          </cell>
          <cell r="F462">
            <v>115</v>
          </cell>
        </row>
        <row r="463">
          <cell r="C463" t="str">
            <v>Rincon</v>
          </cell>
          <cell r="F463">
            <v>115</v>
          </cell>
        </row>
        <row r="464">
          <cell r="A464" t="str">
            <v>PG&amp;E Kern Study Area</v>
          </cell>
          <cell r="C464" t="str">
            <v>Rio Bravo</v>
          </cell>
          <cell r="F464">
            <v>115</v>
          </cell>
        </row>
        <row r="465">
          <cell r="A465" t="str">
            <v>Remove</v>
          </cell>
          <cell r="C465" t="str">
            <v>Rio Bravo (G)</v>
          </cell>
          <cell r="F465">
            <v>115</v>
          </cell>
        </row>
        <row r="466">
          <cell r="A466" t="str">
            <v>Remove</v>
          </cell>
          <cell r="C466" t="str">
            <v>Rio Bravo Tomato</v>
          </cell>
          <cell r="F466">
            <v>115</v>
          </cell>
        </row>
        <row r="467">
          <cell r="A467" t="str">
            <v>SCE Metro Study Area</v>
          </cell>
          <cell r="C467" t="str">
            <v>Rio Hondo</v>
          </cell>
          <cell r="F467">
            <v>230</v>
          </cell>
        </row>
        <row r="468">
          <cell r="A468" t="str">
            <v xml:space="preserve">PG&amp;E North of Greater Bay Study Area </v>
          </cell>
          <cell r="C468" t="str">
            <v>Rio Oso</v>
          </cell>
          <cell r="F468">
            <v>230</v>
          </cell>
        </row>
        <row r="469">
          <cell r="A469" t="str">
            <v xml:space="preserve">PG&amp;E North of Greater Bay Study Area </v>
          </cell>
          <cell r="C469" t="str">
            <v>Rio Oso</v>
          </cell>
          <cell r="F469">
            <v>115</v>
          </cell>
        </row>
        <row r="470">
          <cell r="C470" t="str">
            <v>Ripon</v>
          </cell>
          <cell r="F470">
            <v>115</v>
          </cell>
        </row>
        <row r="471">
          <cell r="A471" t="str">
            <v>Remove</v>
          </cell>
          <cell r="C471" t="str">
            <v>Ripon Cogen (Simpson Paper)</v>
          </cell>
          <cell r="F471">
            <v>115</v>
          </cell>
        </row>
        <row r="472">
          <cell r="C472" t="str">
            <v>Riverbank</v>
          </cell>
          <cell r="F472">
            <v>115</v>
          </cell>
        </row>
        <row r="473">
          <cell r="A473" t="str">
            <v>SCE North of Lugo Study Area</v>
          </cell>
          <cell r="C473" t="str">
            <v>Roadway</v>
          </cell>
          <cell r="F473">
            <v>115</v>
          </cell>
        </row>
        <row r="474">
          <cell r="A474" t="str">
            <v>Remove</v>
          </cell>
          <cell r="C474" t="str">
            <v>Rock Creek 1</v>
          </cell>
          <cell r="F474">
            <v>230</v>
          </cell>
        </row>
        <row r="475">
          <cell r="A475" t="str">
            <v>Remove</v>
          </cell>
          <cell r="C475" t="str">
            <v>Rock Creek 2</v>
          </cell>
          <cell r="F475">
            <v>230</v>
          </cell>
        </row>
        <row r="476">
          <cell r="A476" t="str">
            <v>Remove</v>
          </cell>
          <cell r="C476" t="str">
            <v>Rosedale</v>
          </cell>
          <cell r="F476">
            <v>115</v>
          </cell>
        </row>
        <row r="477">
          <cell r="C477" t="str">
            <v>Rossmoor</v>
          </cell>
          <cell r="F477">
            <v>230</v>
          </cell>
        </row>
        <row r="478">
          <cell r="A478" t="str">
            <v xml:space="preserve">PG&amp;E North of Greater Bay Study Area </v>
          </cell>
          <cell r="C478" t="str">
            <v>Round Mountain</v>
          </cell>
          <cell r="F478">
            <v>500</v>
          </cell>
        </row>
        <row r="479">
          <cell r="A479" t="str">
            <v xml:space="preserve">PG&amp;E North of Greater Bay Study Area </v>
          </cell>
          <cell r="C479" t="str">
            <v>Round Mountain</v>
          </cell>
          <cell r="F479">
            <v>230</v>
          </cell>
        </row>
        <row r="480">
          <cell r="A480" t="str">
            <v>Remove</v>
          </cell>
          <cell r="C480" t="str">
            <v>Safeway</v>
          </cell>
          <cell r="F480">
            <v>115</v>
          </cell>
        </row>
        <row r="481">
          <cell r="C481" t="str">
            <v>Salado</v>
          </cell>
          <cell r="F481">
            <v>115</v>
          </cell>
        </row>
        <row r="482">
          <cell r="A482" t="str">
            <v>SDG&amp;E Study Area</v>
          </cell>
          <cell r="C482" t="str">
            <v>Salt Creek</v>
          </cell>
          <cell r="F482">
            <v>69</v>
          </cell>
        </row>
        <row r="483">
          <cell r="A483" t="str">
            <v>SCE Eastern Study Area</v>
          </cell>
          <cell r="C483" t="str">
            <v>San Bernardino</v>
          </cell>
          <cell r="F483">
            <v>230</v>
          </cell>
        </row>
        <row r="484">
          <cell r="A484" t="str">
            <v>Remove</v>
          </cell>
          <cell r="C484" t="str">
            <v>San Jose A</v>
          </cell>
          <cell r="F484">
            <v>115</v>
          </cell>
        </row>
        <row r="485">
          <cell r="A485" t="str">
            <v xml:space="preserve">PG&amp;E Greater Bay Study Area </v>
          </cell>
          <cell r="C485" t="str">
            <v>San Jose B</v>
          </cell>
          <cell r="F485">
            <v>115</v>
          </cell>
        </row>
        <row r="486">
          <cell r="A486" t="str">
            <v xml:space="preserve">PG&amp;E Greater Bay Study Area </v>
          </cell>
          <cell r="C486" t="str">
            <v>San Leandro</v>
          </cell>
          <cell r="F486">
            <v>115</v>
          </cell>
        </row>
        <row r="487">
          <cell r="A487" t="str">
            <v>PG&amp;E Kern Study Area</v>
          </cell>
          <cell r="C487" t="str">
            <v>San Luis Obispo</v>
          </cell>
          <cell r="F487">
            <v>115</v>
          </cell>
        </row>
        <row r="488">
          <cell r="A488" t="str">
            <v>Remove</v>
          </cell>
          <cell r="C488" t="str">
            <v>San Luis PGP</v>
          </cell>
          <cell r="F488">
            <v>230</v>
          </cell>
        </row>
        <row r="489">
          <cell r="A489" t="str">
            <v>SDG&amp;E Study Area</v>
          </cell>
          <cell r="C489" t="str">
            <v>San Luis Rey</v>
          </cell>
          <cell r="F489">
            <v>230</v>
          </cell>
        </row>
        <row r="490">
          <cell r="A490" t="str">
            <v>SDG&amp;E Study Area</v>
          </cell>
          <cell r="C490" t="str">
            <v>San Onfre</v>
          </cell>
          <cell r="F490">
            <v>230</v>
          </cell>
        </row>
        <row r="491">
          <cell r="A491" t="str">
            <v xml:space="preserve">PG&amp;E Greater Bay Study Area </v>
          </cell>
          <cell r="C491" t="str">
            <v>San Pablo Sub</v>
          </cell>
          <cell r="F491">
            <v>115</v>
          </cell>
        </row>
        <row r="492">
          <cell r="A492" t="str">
            <v xml:space="preserve">PG&amp;E Greater Bay Study Area </v>
          </cell>
          <cell r="C492" t="str">
            <v>San Ramon</v>
          </cell>
          <cell r="F492">
            <v>230</v>
          </cell>
        </row>
        <row r="493">
          <cell r="A493" t="str">
            <v>Remove</v>
          </cell>
          <cell r="C493" t="str">
            <v>San Ramon Research Center</v>
          </cell>
          <cell r="F493">
            <v>230</v>
          </cell>
        </row>
        <row r="494">
          <cell r="A494" t="str">
            <v>Remove</v>
          </cell>
          <cell r="C494" t="str">
            <v>Sand Bar</v>
          </cell>
          <cell r="F494">
            <v>115</v>
          </cell>
        </row>
        <row r="495">
          <cell r="A495" t="str">
            <v>SCE North of Lugo Study Area</v>
          </cell>
          <cell r="C495" t="str">
            <v>Sandlot</v>
          </cell>
          <cell r="F495">
            <v>230</v>
          </cell>
        </row>
        <row r="496">
          <cell r="A496" t="str">
            <v xml:space="preserve">East of Pisgah Study Area </v>
          </cell>
          <cell r="C496" t="str">
            <v>Sandy</v>
          </cell>
          <cell r="F496">
            <v>138</v>
          </cell>
        </row>
        <row r="497">
          <cell r="C497" t="str">
            <v>Sanger</v>
          </cell>
          <cell r="F497">
            <v>115</v>
          </cell>
        </row>
        <row r="498">
          <cell r="A498" t="str">
            <v>SCE Northern Area</v>
          </cell>
          <cell r="C498" t="str">
            <v>Santa Clara</v>
          </cell>
          <cell r="F498">
            <v>230</v>
          </cell>
        </row>
        <row r="499">
          <cell r="A499" t="str">
            <v>Remove</v>
          </cell>
          <cell r="C499" t="str">
            <v>Santa Fe-Kern River</v>
          </cell>
          <cell r="F499">
            <v>115</v>
          </cell>
        </row>
        <row r="500">
          <cell r="C500" t="str">
            <v>Santa Rosa</v>
          </cell>
          <cell r="F500">
            <v>115</v>
          </cell>
        </row>
        <row r="501">
          <cell r="C501" t="str">
            <v>Santa Teresa</v>
          </cell>
          <cell r="F501">
            <v>115</v>
          </cell>
        </row>
        <row r="502">
          <cell r="A502" t="str">
            <v>SDG&amp;E Study Area</v>
          </cell>
          <cell r="C502" t="str">
            <v>Santee</v>
          </cell>
          <cell r="F502">
            <v>138</v>
          </cell>
        </row>
        <row r="503">
          <cell r="A503" t="str">
            <v>SCE Metro Study Area</v>
          </cell>
          <cell r="C503" t="str">
            <v>Santiago</v>
          </cell>
          <cell r="F503">
            <v>230</v>
          </cell>
        </row>
        <row r="504">
          <cell r="A504" t="str">
            <v xml:space="preserve">PG&amp;E Greater Bay Study Area </v>
          </cell>
          <cell r="C504" t="str">
            <v>Saratoga</v>
          </cell>
          <cell r="F504">
            <v>230</v>
          </cell>
        </row>
        <row r="505">
          <cell r="A505" t="str">
            <v>SCE Northern Area</v>
          </cell>
          <cell r="C505" t="str">
            <v>Saugus</v>
          </cell>
          <cell r="F505">
            <v>230</v>
          </cell>
        </row>
        <row r="506">
          <cell r="C506" t="str">
            <v>Schindler</v>
          </cell>
          <cell r="F506">
            <v>115</v>
          </cell>
        </row>
        <row r="507">
          <cell r="C507" t="str">
            <v>Schulte</v>
          </cell>
          <cell r="F507">
            <v>115</v>
          </cell>
        </row>
        <row r="508">
          <cell r="A508" t="str">
            <v>PG&amp;E Kern Study Area</v>
          </cell>
          <cell r="C508" t="str">
            <v>Semitropic</v>
          </cell>
          <cell r="F508">
            <v>115</v>
          </cell>
        </row>
        <row r="509">
          <cell r="A509" t="str">
            <v>Remove</v>
          </cell>
          <cell r="C509" t="str">
            <v>Semitropic Storage Water Dist.</v>
          </cell>
          <cell r="F509">
            <v>115</v>
          </cell>
        </row>
        <row r="510">
          <cell r="A510" t="str">
            <v>SCE Metro Study Area</v>
          </cell>
          <cell r="C510" t="str">
            <v>Serrano</v>
          </cell>
          <cell r="F510">
            <v>500</v>
          </cell>
        </row>
        <row r="511">
          <cell r="A511" t="str">
            <v>SCE Metro Study Area</v>
          </cell>
          <cell r="C511" t="str">
            <v>Serrano</v>
          </cell>
          <cell r="F511">
            <v>230</v>
          </cell>
        </row>
        <row r="512">
          <cell r="A512" t="str">
            <v>SDG&amp;E Study Area</v>
          </cell>
          <cell r="C512" t="str">
            <v>Shadowridge</v>
          </cell>
          <cell r="F512">
            <v>138</v>
          </cell>
        </row>
        <row r="513">
          <cell r="A513" t="str">
            <v>PG&amp;E Kern Study Area</v>
          </cell>
          <cell r="C513" t="str">
            <v>Shafter</v>
          </cell>
          <cell r="F513">
            <v>115</v>
          </cell>
        </row>
        <row r="514">
          <cell r="A514" t="str">
            <v>Remove</v>
          </cell>
          <cell r="C514" t="str">
            <v>Shafter PV</v>
          </cell>
          <cell r="F514">
            <v>115</v>
          </cell>
        </row>
        <row r="515">
          <cell r="A515" t="str">
            <v>Remove</v>
          </cell>
          <cell r="C515" t="str">
            <v>Shiloh</v>
          </cell>
          <cell r="F515">
            <v>230</v>
          </cell>
        </row>
        <row r="516">
          <cell r="C516" t="str">
            <v>Shiloh II</v>
          </cell>
          <cell r="F516">
            <v>230</v>
          </cell>
        </row>
        <row r="517">
          <cell r="C517" t="str">
            <v>Silverado</v>
          </cell>
          <cell r="F517">
            <v>115</v>
          </cell>
        </row>
        <row r="518">
          <cell r="A518" t="str">
            <v>SDG&amp;E Study Area</v>
          </cell>
          <cell r="C518" t="str">
            <v>Silvergate</v>
          </cell>
          <cell r="F518">
            <v>230</v>
          </cell>
        </row>
        <row r="519">
          <cell r="A519" t="str">
            <v>PG&amp;E Kern Study Area</v>
          </cell>
          <cell r="C519" t="str">
            <v>Sisquoc</v>
          </cell>
          <cell r="F519">
            <v>115</v>
          </cell>
        </row>
        <row r="520">
          <cell r="A520" t="str">
            <v xml:space="preserve">East of Pisgah Study Area </v>
          </cell>
          <cell r="C520" t="str">
            <v>Sloan Canyon</v>
          </cell>
          <cell r="F520">
            <v>230</v>
          </cell>
        </row>
        <row r="521">
          <cell r="A521" t="str">
            <v>Remove</v>
          </cell>
          <cell r="C521" t="str">
            <v>SMUD Tap Santa Fe</v>
          </cell>
          <cell r="F521">
            <v>230</v>
          </cell>
        </row>
        <row r="522">
          <cell r="A522" t="str">
            <v>PG&amp;E Kern Study Area</v>
          </cell>
          <cell r="C522" t="str">
            <v>Smyrna</v>
          </cell>
          <cell r="F522">
            <v>115</v>
          </cell>
        </row>
        <row r="523">
          <cell r="A523" t="str">
            <v xml:space="preserve">PG&amp;E Greater Bay Study Area </v>
          </cell>
          <cell r="C523" t="str">
            <v>Sobrante</v>
          </cell>
          <cell r="F523">
            <v>115</v>
          </cell>
        </row>
        <row r="524">
          <cell r="A524" t="str">
            <v>PG&amp;E Kern Study Area</v>
          </cell>
          <cell r="C524" t="str">
            <v>Solar SS</v>
          </cell>
          <cell r="F524">
            <v>230</v>
          </cell>
        </row>
        <row r="525">
          <cell r="A525" t="str">
            <v>Remove</v>
          </cell>
          <cell r="C525" t="str">
            <v>Solar Star XIII</v>
          </cell>
          <cell r="F525">
            <v>230</v>
          </cell>
        </row>
        <row r="526">
          <cell r="A526" t="str">
            <v>Remove</v>
          </cell>
          <cell r="C526" t="str">
            <v>SPI Burney</v>
          </cell>
          <cell r="F526">
            <v>230</v>
          </cell>
        </row>
        <row r="527">
          <cell r="A527" t="str">
            <v>Remove</v>
          </cell>
          <cell r="C527" t="str">
            <v>SPI Ch.</v>
          </cell>
          <cell r="F527">
            <v>115</v>
          </cell>
        </row>
        <row r="528">
          <cell r="A528" t="str">
            <v>Remove</v>
          </cell>
          <cell r="C528" t="str">
            <v>SPI-Lincoln</v>
          </cell>
          <cell r="F528">
            <v>115</v>
          </cell>
        </row>
        <row r="529">
          <cell r="A529" t="str">
            <v>Remove</v>
          </cell>
          <cell r="C529" t="str">
            <v>Spring Gap</v>
          </cell>
          <cell r="F529">
            <v>115</v>
          </cell>
        </row>
        <row r="530">
          <cell r="A530" t="str">
            <v>SCE Northern Area</v>
          </cell>
          <cell r="C530" t="str">
            <v>Springville</v>
          </cell>
          <cell r="F530">
            <v>230</v>
          </cell>
        </row>
        <row r="531">
          <cell r="C531" t="str">
            <v>Stagg</v>
          </cell>
          <cell r="F531">
            <v>230</v>
          </cell>
        </row>
        <row r="532">
          <cell r="A532" t="str">
            <v>Remove</v>
          </cell>
          <cell r="C532" t="str">
            <v>Stanislaus PH</v>
          </cell>
          <cell r="F532">
            <v>115</v>
          </cell>
        </row>
        <row r="533">
          <cell r="A533" t="str">
            <v xml:space="preserve">PG&amp;E Greater Bay Study Area </v>
          </cell>
          <cell r="C533" t="str">
            <v>Std Oil</v>
          </cell>
          <cell r="F533">
            <v>115</v>
          </cell>
        </row>
        <row r="534">
          <cell r="A534" t="str">
            <v>PG&amp;E Kern Study Area</v>
          </cell>
          <cell r="C534" t="str">
            <v>Stockdale</v>
          </cell>
          <cell r="F534">
            <v>230</v>
          </cell>
        </row>
        <row r="535">
          <cell r="A535" t="str">
            <v>PG&amp;E Kern Study Area</v>
          </cell>
          <cell r="C535" t="str">
            <v>Stockdale</v>
          </cell>
          <cell r="F535">
            <v>115</v>
          </cell>
        </row>
        <row r="536">
          <cell r="A536" t="str">
            <v>Remove</v>
          </cell>
          <cell r="C536" t="str">
            <v>Stoney Pt</v>
          </cell>
          <cell r="F536">
            <v>115</v>
          </cell>
        </row>
        <row r="537">
          <cell r="C537" t="str">
            <v>Storey</v>
          </cell>
          <cell r="F537">
            <v>230</v>
          </cell>
        </row>
        <row r="538">
          <cell r="A538" t="str">
            <v>SDG&amp;E Study Area</v>
          </cell>
          <cell r="C538" t="str">
            <v>Suncrest</v>
          </cell>
          <cell r="F538">
            <v>500</v>
          </cell>
        </row>
        <row r="539">
          <cell r="A539" t="str">
            <v>SDG&amp;E Study Area</v>
          </cell>
          <cell r="C539" t="str">
            <v>Suncrest</v>
          </cell>
          <cell r="F539">
            <v>230</v>
          </cell>
        </row>
        <row r="540">
          <cell r="A540" t="str">
            <v>SDG&amp;E Study Area</v>
          </cell>
          <cell r="C540" t="str">
            <v>New Sub - Suncrest - Ocotillo (Proposed)</v>
          </cell>
          <cell r="F540">
            <v>500</v>
          </cell>
        </row>
        <row r="541">
          <cell r="A541" t="str">
            <v>Remove</v>
          </cell>
          <cell r="C541" t="str">
            <v>Sunrise</v>
          </cell>
          <cell r="F541">
            <v>230</v>
          </cell>
        </row>
        <row r="542">
          <cell r="A542" t="str">
            <v>PG&amp;E Kern Study Area</v>
          </cell>
          <cell r="C542" t="str">
            <v>Sunset</v>
          </cell>
          <cell r="F542">
            <v>230</v>
          </cell>
        </row>
        <row r="543">
          <cell r="A543" t="str">
            <v>PG&amp;E Kern Study Area</v>
          </cell>
          <cell r="C543" t="str">
            <v>Surf</v>
          </cell>
          <cell r="F543">
            <v>115</v>
          </cell>
        </row>
        <row r="544">
          <cell r="A544" t="str">
            <v>SDG&amp;E Study Area</v>
          </cell>
          <cell r="C544" t="str">
            <v>Sycamore Canyon</v>
          </cell>
          <cell r="F544">
            <v>230</v>
          </cell>
        </row>
        <row r="545">
          <cell r="A545" t="str">
            <v>SDG&amp;E Study Area</v>
          </cell>
          <cell r="C545" t="str">
            <v>Sycamore Canyon</v>
          </cell>
          <cell r="F545">
            <v>138</v>
          </cell>
        </row>
        <row r="546">
          <cell r="A546" t="str">
            <v>SCE Metro Study Area</v>
          </cell>
          <cell r="C546" t="str">
            <v>Sylmar</v>
          </cell>
          <cell r="F546">
            <v>230</v>
          </cell>
        </row>
        <row r="547">
          <cell r="A547" t="str">
            <v xml:space="preserve">PG&amp;E North of Greater Bay Study Area </v>
          </cell>
          <cell r="C547" t="str">
            <v>Table Mountain</v>
          </cell>
          <cell r="F547">
            <v>500</v>
          </cell>
        </row>
        <row r="548">
          <cell r="A548" t="str">
            <v xml:space="preserve">PG&amp;E North of Greater Bay Study Area </v>
          </cell>
          <cell r="C548" t="str">
            <v>Table Mountain</v>
          </cell>
          <cell r="F548">
            <v>230</v>
          </cell>
        </row>
        <row r="549">
          <cell r="A549" t="str">
            <v>PG&amp;E Kern Study Area</v>
          </cell>
          <cell r="C549" t="str">
            <v>Taft</v>
          </cell>
          <cell r="F549">
            <v>115</v>
          </cell>
        </row>
        <row r="550">
          <cell r="A550" t="str">
            <v>SDG&amp;E Study Area</v>
          </cell>
          <cell r="C550" t="str">
            <v>Talega</v>
          </cell>
          <cell r="F550">
            <v>230</v>
          </cell>
        </row>
        <row r="551">
          <cell r="A551" t="str">
            <v>SDG&amp;E Study Area</v>
          </cell>
          <cell r="C551" t="str">
            <v>Talega</v>
          </cell>
          <cell r="F551">
            <v>138</v>
          </cell>
        </row>
        <row r="552">
          <cell r="A552" t="str">
            <v xml:space="preserve">PG&amp;E Greater Bay Study Area </v>
          </cell>
          <cell r="C552" t="str">
            <v>Tassajara</v>
          </cell>
          <cell r="F552">
            <v>230</v>
          </cell>
        </row>
        <row r="553">
          <cell r="A553" t="str">
            <v>Remove</v>
          </cell>
          <cell r="C553" t="str">
            <v>Teichert</v>
          </cell>
          <cell r="F553">
            <v>115</v>
          </cell>
        </row>
        <row r="554">
          <cell r="A554" t="str">
            <v>PG&amp;E Kern Study Area</v>
          </cell>
          <cell r="C554" t="str">
            <v>Temblor</v>
          </cell>
          <cell r="F554">
            <v>115</v>
          </cell>
        </row>
        <row r="555">
          <cell r="A555" t="str">
            <v>PG&amp;E Kern Study Area</v>
          </cell>
          <cell r="C555" t="str">
            <v>Templeton</v>
          </cell>
          <cell r="F555">
            <v>230</v>
          </cell>
        </row>
        <row r="556">
          <cell r="C556" t="str">
            <v>Tesla</v>
          </cell>
          <cell r="F556">
            <v>500</v>
          </cell>
        </row>
        <row r="557">
          <cell r="C557" t="str">
            <v>Tesla</v>
          </cell>
          <cell r="F557">
            <v>230</v>
          </cell>
        </row>
        <row r="558">
          <cell r="C558" t="str">
            <v>Tesla</v>
          </cell>
          <cell r="F558">
            <v>115</v>
          </cell>
        </row>
        <row r="559">
          <cell r="A559" t="str">
            <v>PG&amp;E Kern Study Area</v>
          </cell>
          <cell r="C559" t="str">
            <v>Tevis</v>
          </cell>
          <cell r="F559">
            <v>115</v>
          </cell>
        </row>
        <row r="560">
          <cell r="A560" t="str">
            <v>Remove</v>
          </cell>
          <cell r="C560" t="str">
            <v>Texaco-Rosedale</v>
          </cell>
          <cell r="F560">
            <v>115</v>
          </cell>
        </row>
        <row r="561">
          <cell r="A561" t="str">
            <v>Remove</v>
          </cell>
          <cell r="C561" t="str">
            <v>Thermalito 1-4</v>
          </cell>
          <cell r="F561">
            <v>230</v>
          </cell>
        </row>
        <row r="562">
          <cell r="A562" t="str">
            <v xml:space="preserve">East of Pisgah Study Area </v>
          </cell>
          <cell r="C562" t="str">
            <v>Thousandaire</v>
          </cell>
          <cell r="F562">
            <v>138</v>
          </cell>
        </row>
        <row r="563">
          <cell r="A563" t="str">
            <v>Remove</v>
          </cell>
          <cell r="C563" t="str">
            <v>Topaz</v>
          </cell>
          <cell r="F563">
            <v>230</v>
          </cell>
        </row>
        <row r="564">
          <cell r="A564" t="str">
            <v>SCE North of Lugo Study Area</v>
          </cell>
          <cell r="C564" t="str">
            <v>Tortilla</v>
          </cell>
          <cell r="F564">
            <v>115</v>
          </cell>
        </row>
        <row r="565">
          <cell r="A565" t="str">
            <v>Remove</v>
          </cell>
          <cell r="C565" t="str">
            <v>TOSCO</v>
          </cell>
          <cell r="F565">
            <v>115</v>
          </cell>
        </row>
        <row r="566">
          <cell r="A566" t="str">
            <v>SDG&amp;E Study Area</v>
          </cell>
          <cell r="C566" t="str">
            <v>Trabuco</v>
          </cell>
          <cell r="F566">
            <v>138</v>
          </cell>
        </row>
        <row r="567">
          <cell r="C567" t="str">
            <v>Tracy</v>
          </cell>
          <cell r="F567">
            <v>500</v>
          </cell>
        </row>
        <row r="568">
          <cell r="C568" t="str">
            <v>Tracy</v>
          </cell>
          <cell r="F568">
            <v>230</v>
          </cell>
        </row>
        <row r="569">
          <cell r="C569" t="str">
            <v>Tranquility</v>
          </cell>
          <cell r="F569">
            <v>230</v>
          </cell>
        </row>
        <row r="570">
          <cell r="A570" t="str">
            <v>Remove</v>
          </cell>
          <cell r="C570" t="str">
            <v>Tres Vaqueros Wind</v>
          </cell>
          <cell r="F570">
            <v>230</v>
          </cell>
        </row>
        <row r="571">
          <cell r="A571" t="str">
            <v xml:space="preserve">East of Pisgah Study Area </v>
          </cell>
          <cell r="C571" t="str">
            <v>Trout Canyon</v>
          </cell>
          <cell r="F571">
            <v>230</v>
          </cell>
        </row>
        <row r="572">
          <cell r="A572" t="str">
            <v>Remove</v>
          </cell>
          <cell r="C572" t="str">
            <v>Tulloch PH</v>
          </cell>
          <cell r="F572">
            <v>115</v>
          </cell>
        </row>
        <row r="573">
          <cell r="C573" t="str">
            <v>Tulucay</v>
          </cell>
          <cell r="F573">
            <v>230</v>
          </cell>
        </row>
        <row r="574">
          <cell r="A574" t="str">
            <v>PG&amp;E Kern Study Area</v>
          </cell>
          <cell r="C574" t="str">
            <v>Tupman</v>
          </cell>
          <cell r="F574">
            <v>115</v>
          </cell>
        </row>
        <row r="575">
          <cell r="A575" t="str">
            <v>Remove</v>
          </cell>
          <cell r="C575" t="str">
            <v>UC Davis</v>
          </cell>
          <cell r="F575">
            <v>115</v>
          </cell>
        </row>
        <row r="576">
          <cell r="C576" t="str">
            <v>Ukiah</v>
          </cell>
          <cell r="F576">
            <v>115</v>
          </cell>
        </row>
        <row r="577">
          <cell r="A577" t="str">
            <v>Remove</v>
          </cell>
          <cell r="C577" t="str">
            <v>Ultra Power</v>
          </cell>
          <cell r="F577">
            <v>115</v>
          </cell>
        </row>
        <row r="578">
          <cell r="A578" t="str">
            <v>Remove</v>
          </cell>
          <cell r="C578" t="str">
            <v>University Co-Gen</v>
          </cell>
          <cell r="F578">
            <v>115</v>
          </cell>
        </row>
        <row r="579">
          <cell r="C579" t="str">
            <v>Vaca Dixon</v>
          </cell>
          <cell r="F579">
            <v>500</v>
          </cell>
        </row>
        <row r="580">
          <cell r="C580" t="str">
            <v>Vaca Dixon</v>
          </cell>
          <cell r="F580">
            <v>230</v>
          </cell>
        </row>
        <row r="581">
          <cell r="C581" t="str">
            <v>Vaca Dixon</v>
          </cell>
          <cell r="F581">
            <v>115</v>
          </cell>
        </row>
        <row r="582">
          <cell r="A582" t="str">
            <v>SCE Eastern Study Area</v>
          </cell>
          <cell r="C582" t="str">
            <v>Valley (SCE)</v>
          </cell>
          <cell r="F582">
            <v>500</v>
          </cell>
        </row>
        <row r="583">
          <cell r="A583" t="str">
            <v xml:space="preserve">East of Pisgah Study Area </v>
          </cell>
          <cell r="C583" t="str">
            <v>Valley (VEA)</v>
          </cell>
          <cell r="F583">
            <v>138</v>
          </cell>
        </row>
        <row r="584">
          <cell r="C584" t="str">
            <v>Valley Home</v>
          </cell>
          <cell r="F584">
            <v>115</v>
          </cell>
        </row>
        <row r="585">
          <cell r="A585" t="str">
            <v xml:space="preserve">East of Pisgah Study Area </v>
          </cell>
          <cell r="C585" t="str">
            <v>Valley Switch</v>
          </cell>
          <cell r="F585">
            <v>138</v>
          </cell>
        </row>
        <row r="586">
          <cell r="A586" t="str">
            <v>Remove</v>
          </cell>
          <cell r="C586" t="str">
            <v>Vasco</v>
          </cell>
          <cell r="F586">
            <v>230</v>
          </cell>
        </row>
        <row r="587">
          <cell r="A587" t="str">
            <v xml:space="preserve">PG&amp;E Greater Bay Study Area </v>
          </cell>
          <cell r="C587" t="str">
            <v>Vasona</v>
          </cell>
          <cell r="F587">
            <v>230</v>
          </cell>
        </row>
        <row r="588">
          <cell r="A588" t="str">
            <v>Remove</v>
          </cell>
          <cell r="C588" t="str">
            <v>Vedder</v>
          </cell>
          <cell r="F588">
            <v>115</v>
          </cell>
        </row>
        <row r="589">
          <cell r="A589" t="str">
            <v>SCE Northern Area</v>
          </cell>
          <cell r="C589" t="str">
            <v>Vestal</v>
          </cell>
          <cell r="F589">
            <v>230</v>
          </cell>
        </row>
        <row r="590">
          <cell r="A590" t="str">
            <v>SCE North of Lugo Study Area</v>
          </cell>
          <cell r="C590" t="str">
            <v>Victor</v>
          </cell>
          <cell r="F590">
            <v>230</v>
          </cell>
        </row>
        <row r="591">
          <cell r="A591" t="str">
            <v>SCE North of Lugo Study Area</v>
          </cell>
          <cell r="C591" t="str">
            <v>Victor</v>
          </cell>
          <cell r="F591">
            <v>115</v>
          </cell>
        </row>
        <row r="592">
          <cell r="C592" t="str">
            <v>Victorville (LDWP)</v>
          </cell>
          <cell r="F592">
            <v>500</v>
          </cell>
        </row>
        <row r="593">
          <cell r="A593" t="str">
            <v>SCE Metro Study Area</v>
          </cell>
          <cell r="C593" t="str">
            <v>Viejo</v>
          </cell>
          <cell r="F593">
            <v>230</v>
          </cell>
        </row>
        <row r="594">
          <cell r="C594" t="str">
            <v>Vierra</v>
          </cell>
          <cell r="F594">
            <v>115</v>
          </cell>
        </row>
        <row r="595">
          <cell r="A595" t="str">
            <v>SCE Metro Study Area</v>
          </cell>
          <cell r="C595" t="str">
            <v>Villa Park</v>
          </cell>
          <cell r="F595">
            <v>230</v>
          </cell>
        </row>
        <row r="596">
          <cell r="A596" t="str">
            <v>SCE Northern Area</v>
          </cell>
          <cell r="C596" t="str">
            <v>Vincent</v>
          </cell>
          <cell r="F596">
            <v>500</v>
          </cell>
        </row>
        <row r="597">
          <cell r="A597" t="str">
            <v>SCE Northern Area</v>
          </cell>
          <cell r="C597" t="str">
            <v>Vincent</v>
          </cell>
          <cell r="F597">
            <v>230</v>
          </cell>
        </row>
        <row r="598">
          <cell r="A598" t="str">
            <v xml:space="preserve">PG&amp;E Greater Bay Study Area </v>
          </cell>
          <cell r="C598" t="str">
            <v>Vineyard</v>
          </cell>
          <cell r="F598">
            <v>230</v>
          </cell>
        </row>
        <row r="599">
          <cell r="A599" t="str">
            <v>SCE Eastern Study Area</v>
          </cell>
          <cell r="C599" t="str">
            <v>Vista (SCE)</v>
          </cell>
          <cell r="F599">
            <v>230</v>
          </cell>
        </row>
        <row r="600">
          <cell r="A600" t="str">
            <v xml:space="preserve">East of Pisgah Study Area </v>
          </cell>
          <cell r="C600" t="str">
            <v>Vista (VEA)</v>
          </cell>
          <cell r="F600">
            <v>138</v>
          </cell>
        </row>
        <row r="601">
          <cell r="A601" t="str">
            <v>SCE Metro Study Area</v>
          </cell>
          <cell r="C601" t="str">
            <v>Walnut</v>
          </cell>
          <cell r="F601">
            <v>230</v>
          </cell>
        </row>
        <row r="602">
          <cell r="A602" t="str">
            <v>SCE Northern Area</v>
          </cell>
          <cell r="C602" t="str">
            <v>Warne</v>
          </cell>
          <cell r="F602">
            <v>230</v>
          </cell>
        </row>
        <row r="603">
          <cell r="C603" t="str">
            <v>Warnerville</v>
          </cell>
          <cell r="F603">
            <v>230</v>
          </cell>
        </row>
        <row r="604">
          <cell r="A604" t="str">
            <v>Remove</v>
          </cell>
          <cell r="C604" t="str">
            <v>Wasco Prison</v>
          </cell>
          <cell r="F604">
            <v>115</v>
          </cell>
        </row>
        <row r="605">
          <cell r="C605" t="str">
            <v>Waukena</v>
          </cell>
          <cell r="F605">
            <v>115</v>
          </cell>
        </row>
        <row r="606">
          <cell r="C606" t="str">
            <v>Weber</v>
          </cell>
          <cell r="F606">
            <v>230</v>
          </cell>
        </row>
        <row r="607">
          <cell r="A607" t="str">
            <v>Remove</v>
          </cell>
          <cell r="C607" t="str">
            <v>West Ford Flat</v>
          </cell>
          <cell r="F607">
            <v>230</v>
          </cell>
        </row>
        <row r="608">
          <cell r="C608" t="str">
            <v>West Fresno</v>
          </cell>
          <cell r="F608">
            <v>115</v>
          </cell>
        </row>
        <row r="609">
          <cell r="C609" t="str">
            <v>Westley</v>
          </cell>
          <cell r="F609">
            <v>230</v>
          </cell>
        </row>
        <row r="610">
          <cell r="C610" t="str">
            <v>New Sub - Westley - Quinto (Proposed)</v>
          </cell>
          <cell r="F610">
            <v>230</v>
          </cell>
        </row>
        <row r="611">
          <cell r="A611" t="str">
            <v>PG&amp;E Kern Study Area</v>
          </cell>
          <cell r="C611" t="str">
            <v>Westpark</v>
          </cell>
          <cell r="F611">
            <v>115</v>
          </cell>
        </row>
        <row r="612">
          <cell r="A612" t="str">
            <v>Remove</v>
          </cell>
          <cell r="C612" t="str">
            <v>Westwing (APS)</v>
          </cell>
          <cell r="F612">
            <v>500</v>
          </cell>
        </row>
        <row r="613">
          <cell r="A613" t="str">
            <v>PG&amp;E Kern Study Area</v>
          </cell>
          <cell r="C613" t="str">
            <v>Wheeler Ridge</v>
          </cell>
          <cell r="F613">
            <v>230</v>
          </cell>
        </row>
        <row r="614">
          <cell r="C614" t="str">
            <v>New Sub - Midway - Wheeler Ridge (Proposed)</v>
          </cell>
          <cell r="F614">
            <v>230</v>
          </cell>
        </row>
        <row r="615">
          <cell r="A615" t="str">
            <v>Remove</v>
          </cell>
          <cell r="C615" t="str">
            <v>Wheeler Ridge PP</v>
          </cell>
          <cell r="F615">
            <v>230</v>
          </cell>
        </row>
        <row r="616">
          <cell r="A616" t="str">
            <v>SCE Northern Area</v>
          </cell>
          <cell r="C616" t="str">
            <v>Whirlwind</v>
          </cell>
          <cell r="F616">
            <v>230</v>
          </cell>
        </row>
        <row r="617">
          <cell r="A617" t="str">
            <v>SCE Northern Area</v>
          </cell>
          <cell r="C617" t="str">
            <v>Whirlwind</v>
          </cell>
          <cell r="F617">
            <v>500</v>
          </cell>
        </row>
        <row r="618">
          <cell r="A618" t="str">
            <v>Remove</v>
          </cell>
          <cell r="C618" t="str">
            <v>Wildwood Solar</v>
          </cell>
          <cell r="F618">
            <v>115</v>
          </cell>
        </row>
        <row r="619">
          <cell r="A619" t="str">
            <v>Remove</v>
          </cell>
          <cell r="C619" t="str">
            <v>Willow Pass</v>
          </cell>
          <cell r="F619">
            <v>115</v>
          </cell>
        </row>
        <row r="620">
          <cell r="C620" t="str">
            <v>Wilson</v>
          </cell>
          <cell r="F620">
            <v>230</v>
          </cell>
        </row>
        <row r="621">
          <cell r="C621" t="str">
            <v>Wilson</v>
          </cell>
          <cell r="F621">
            <v>115</v>
          </cell>
        </row>
        <row r="622">
          <cell r="A622" t="str">
            <v>PG&amp;E Kern Study Area</v>
          </cell>
          <cell r="C622" t="str">
            <v>Windgap PP</v>
          </cell>
          <cell r="F622">
            <v>230</v>
          </cell>
        </row>
        <row r="623">
          <cell r="A623" t="str">
            <v>SCE Northern Area</v>
          </cell>
          <cell r="C623" t="str">
            <v>Windhub</v>
          </cell>
          <cell r="F623">
            <v>230</v>
          </cell>
        </row>
        <row r="624">
          <cell r="A624" t="str">
            <v>SCE Northern Area</v>
          </cell>
          <cell r="C624" t="str">
            <v>Windhub</v>
          </cell>
          <cell r="F624">
            <v>500</v>
          </cell>
        </row>
        <row r="625">
          <cell r="A625" t="str">
            <v>Remove</v>
          </cell>
          <cell r="C625" t="str">
            <v>Witco Refinery</v>
          </cell>
          <cell r="F625">
            <v>115</v>
          </cell>
        </row>
        <row r="626">
          <cell r="A626" t="str">
            <v>Remove</v>
          </cell>
          <cell r="C626" t="str">
            <v>Witco SW Sta.</v>
          </cell>
          <cell r="F626">
            <v>115</v>
          </cell>
        </row>
        <row r="627">
          <cell r="C627" t="str">
            <v>Woodland</v>
          </cell>
          <cell r="F627">
            <v>115</v>
          </cell>
        </row>
        <row r="628">
          <cell r="A628" t="str">
            <v>Remove</v>
          </cell>
          <cell r="C628" t="str">
            <v>Woodland Biomass</v>
          </cell>
          <cell r="F628">
            <v>115</v>
          </cell>
        </row>
        <row r="629">
          <cell r="A629" t="str">
            <v>Remove</v>
          </cell>
          <cell r="C629" t="str">
            <v>Woodmere</v>
          </cell>
          <cell r="F629">
            <v>115</v>
          </cell>
        </row>
        <row r="630">
          <cell r="C630" t="str">
            <v>Wyandotte</v>
          </cell>
          <cell r="F630">
            <v>115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ne-Pager"/>
      <sheetName val="1st Bond"/>
      <sheetName val="2nd Bond"/>
      <sheetName val="3rd Bond"/>
      <sheetName val="Quote"/>
      <sheetName val="Inputs"/>
      <sheetName val="ProjQtr"/>
      <sheetName val="WindQtr"/>
      <sheetName val="Summary"/>
    </sheetNames>
    <sheetDataSet>
      <sheetData sheetId="0" refreshError="1">
        <row r="2">
          <cell r="A2" t="str">
            <v>One New Orchard Road, Armonk, NY 10504, United States</v>
          </cell>
          <cell r="G2" t="str">
            <v>N.A.</v>
          </cell>
          <cell r="I2" t="str">
            <v>914-499-1900</v>
          </cell>
        </row>
        <row r="3">
          <cell r="Q3" t="str">
            <v>One New Orchard Road</v>
          </cell>
        </row>
        <row r="5">
          <cell r="A5" t="str">
            <v>Description</v>
          </cell>
        </row>
        <row r="6">
          <cell r="A6" t="str">
            <v>International Business Machines Corporation (IBM) provides customer solutions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attery Mapping Calc"/>
      <sheetName val="Updated Tx Limit Calc"/>
      <sheetName val="Substation_Table_BatteryMapCrit"/>
      <sheetName val="Non-Battery Busbar Mapping"/>
      <sheetName val="LCR 4-hr Limit"/>
      <sheetName val="CAISO Battery Reduction"/>
      <sheetName val="Curtailment"/>
      <sheetName val="LSE Narrative Template Response"/>
    </sheetNames>
    <sheetDataSet>
      <sheetData sheetId="0" refreshError="1"/>
      <sheetData sheetId="1" refreshError="1"/>
      <sheetData sheetId="2" refreshError="1">
        <row r="14">
          <cell r="L14">
            <v>0.9</v>
          </cell>
        </row>
        <row r="15">
          <cell r="L15">
            <v>0.36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Resources - Scenario Costs All"/>
      <sheetName val="Resources - Scenario Costs"/>
      <sheetName val="Resources - Scenario Build"/>
      <sheetName val="Resources - Baseline"/>
      <sheetName val="Gen_List"/>
      <sheetName val="Output_Table"/>
      <sheetName val="Supply - Curve"/>
      <sheetName val="Pro_Forma"/>
      <sheetName val="Resource_Characteristics"/>
      <sheetName val="Capex Trajectories"/>
      <sheetName val="FO&amp;M Trajectories"/>
      <sheetName val="Financing Trajectories"/>
      <sheetName val="OSW_Capex Traj_2019dollar"/>
      <sheetName val="OSW_FO&amp;M Traj_2019dollar"/>
      <sheetName val="Lists"/>
    </sheetNames>
    <sheetDataSet>
      <sheetData sheetId="0">
        <row r="5">
          <cell r="C5" t="str">
            <v>DRECP/SJV</v>
          </cell>
        </row>
      </sheetData>
      <sheetData sheetId="1" refreshError="1"/>
      <sheetData sheetId="2" refreshError="1"/>
      <sheetData sheetId="3" refreshError="1"/>
      <sheetData sheetId="4">
        <row r="25">
          <cell r="C25" t="str">
            <v>CAISO_CHP</v>
          </cell>
        </row>
      </sheetData>
      <sheetData sheetId="5"/>
      <sheetData sheetId="6">
        <row r="8">
          <cell r="D8">
            <v>2018</v>
          </cell>
          <cell r="E8">
            <v>2019</v>
          </cell>
          <cell r="F8">
            <v>2020</v>
          </cell>
          <cell r="G8">
            <v>2021</v>
          </cell>
          <cell r="H8">
            <v>2022</v>
          </cell>
          <cell r="I8">
            <v>2023</v>
          </cell>
          <cell r="J8">
            <v>2024</v>
          </cell>
          <cell r="K8">
            <v>2025</v>
          </cell>
          <cell r="L8">
            <v>2026</v>
          </cell>
          <cell r="M8">
            <v>2027</v>
          </cell>
          <cell r="N8">
            <v>2028</v>
          </cell>
          <cell r="O8">
            <v>2029</v>
          </cell>
          <cell r="P8">
            <v>2030</v>
          </cell>
          <cell r="Q8">
            <v>2031</v>
          </cell>
          <cell r="R8">
            <v>2032</v>
          </cell>
          <cell r="S8">
            <v>2033</v>
          </cell>
          <cell r="T8">
            <v>2034</v>
          </cell>
          <cell r="U8">
            <v>2035</v>
          </cell>
          <cell r="V8">
            <v>2036</v>
          </cell>
          <cell r="W8">
            <v>2037</v>
          </cell>
          <cell r="X8">
            <v>2038</v>
          </cell>
          <cell r="Y8">
            <v>2039</v>
          </cell>
          <cell r="Z8">
            <v>2040</v>
          </cell>
          <cell r="AA8">
            <v>2041</v>
          </cell>
          <cell r="AB8">
            <v>2042</v>
          </cell>
          <cell r="AC8">
            <v>2043</v>
          </cell>
          <cell r="AD8">
            <v>2044</v>
          </cell>
          <cell r="AE8">
            <v>2045</v>
          </cell>
          <cell r="AF8">
            <v>2046</v>
          </cell>
          <cell r="AG8">
            <v>2047</v>
          </cell>
          <cell r="AH8">
            <v>2048</v>
          </cell>
          <cell r="AI8">
            <v>2049</v>
          </cell>
          <cell r="AJ8">
            <v>2050</v>
          </cell>
        </row>
        <row r="9">
          <cell r="C9" t="str">
            <v>Solar - Dist</v>
          </cell>
          <cell r="D9">
            <v>216.36</v>
          </cell>
          <cell r="E9">
            <v>198.08</v>
          </cell>
          <cell r="F9">
            <v>187.32</v>
          </cell>
          <cell r="G9">
            <v>176.55</v>
          </cell>
          <cell r="H9">
            <v>165.79</v>
          </cell>
          <cell r="I9">
            <v>157.05000000000001</v>
          </cell>
          <cell r="J9">
            <v>132.66999999999999</v>
          </cell>
          <cell r="K9">
            <v>124.54</v>
          </cell>
          <cell r="L9">
            <v>117.71</v>
          </cell>
          <cell r="M9">
            <v>110.32</v>
          </cell>
          <cell r="N9">
            <v>101.02</v>
          </cell>
          <cell r="O9">
            <v>91.44</v>
          </cell>
          <cell r="P9">
            <v>81.59</v>
          </cell>
          <cell r="Q9">
            <v>80.62</v>
          </cell>
          <cell r="R9">
            <v>79.650000000000006</v>
          </cell>
          <cell r="S9">
            <v>78.680000000000007</v>
          </cell>
          <cell r="T9">
            <v>77.709999999999994</v>
          </cell>
          <cell r="U9">
            <v>76.739999999999995</v>
          </cell>
          <cell r="V9">
            <v>75.78</v>
          </cell>
          <cell r="W9">
            <v>74.81</v>
          </cell>
          <cell r="X9">
            <v>73.84</v>
          </cell>
          <cell r="Y9">
            <v>72.87</v>
          </cell>
          <cell r="Z9">
            <v>71.900000000000006</v>
          </cell>
          <cell r="AA9">
            <v>70.930000000000007</v>
          </cell>
          <cell r="AB9">
            <v>69.97</v>
          </cell>
          <cell r="AC9">
            <v>69</v>
          </cell>
          <cell r="AD9">
            <v>68.03</v>
          </cell>
          <cell r="AE9">
            <v>67.06</v>
          </cell>
          <cell r="AF9">
            <v>66.09</v>
          </cell>
          <cell r="AG9">
            <v>65.12</v>
          </cell>
          <cell r="AH9">
            <v>64.16</v>
          </cell>
          <cell r="AI9">
            <v>63.19</v>
          </cell>
          <cell r="AJ9">
            <v>62.22</v>
          </cell>
        </row>
        <row r="10">
          <cell r="C10" t="str">
            <v>Solar - Commercial</v>
          </cell>
          <cell r="D10">
            <v>136.11000000000001</v>
          </cell>
          <cell r="E10">
            <v>120.22</v>
          </cell>
          <cell r="F10">
            <v>115.55</v>
          </cell>
          <cell r="G10">
            <v>110.87</v>
          </cell>
          <cell r="H10">
            <v>106.2</v>
          </cell>
          <cell r="I10">
            <v>102.85</v>
          </cell>
          <cell r="J10">
            <v>89.16</v>
          </cell>
          <cell r="K10">
            <v>86.08</v>
          </cell>
          <cell r="L10">
            <v>84.01</v>
          </cell>
          <cell r="M10">
            <v>81.7</v>
          </cell>
          <cell r="N10">
            <v>78.11</v>
          </cell>
          <cell r="O10">
            <v>74.39</v>
          </cell>
          <cell r="P10">
            <v>70.56</v>
          </cell>
          <cell r="Q10">
            <v>69.739999999999995</v>
          </cell>
          <cell r="R10">
            <v>68.91</v>
          </cell>
          <cell r="S10">
            <v>68.09</v>
          </cell>
          <cell r="T10">
            <v>67.27</v>
          </cell>
          <cell r="U10">
            <v>66.45</v>
          </cell>
          <cell r="V10">
            <v>65.63</v>
          </cell>
          <cell r="W10">
            <v>64.81</v>
          </cell>
          <cell r="X10">
            <v>63.99</v>
          </cell>
          <cell r="Y10">
            <v>63.17</v>
          </cell>
          <cell r="Z10">
            <v>62.34</v>
          </cell>
          <cell r="AA10">
            <v>61.52</v>
          </cell>
          <cell r="AB10">
            <v>60.7</v>
          </cell>
          <cell r="AC10">
            <v>59.88</v>
          </cell>
          <cell r="AD10">
            <v>59.06</v>
          </cell>
          <cell r="AE10">
            <v>58.24</v>
          </cell>
          <cell r="AF10">
            <v>57.42</v>
          </cell>
          <cell r="AG10">
            <v>56.59</v>
          </cell>
          <cell r="AH10">
            <v>55.77</v>
          </cell>
          <cell r="AI10">
            <v>54.95</v>
          </cell>
          <cell r="AJ10">
            <v>54.13</v>
          </cell>
        </row>
        <row r="11">
          <cell r="C11" t="str">
            <v>Solar - Tracking</v>
          </cell>
          <cell r="D11">
            <v>85.22</v>
          </cell>
          <cell r="E11">
            <v>74.87</v>
          </cell>
          <cell r="F11">
            <v>72.099999999999994</v>
          </cell>
          <cell r="G11">
            <v>69.349999999999994</v>
          </cell>
          <cell r="H11">
            <v>66.59</v>
          </cell>
          <cell r="I11">
            <v>64.56</v>
          </cell>
          <cell r="J11">
            <v>57.22</v>
          </cell>
          <cell r="K11">
            <v>55.3</v>
          </cell>
          <cell r="L11">
            <v>54.03</v>
          </cell>
          <cell r="M11">
            <v>52.63</v>
          </cell>
          <cell r="N11">
            <v>50.51</v>
          </cell>
          <cell r="O11">
            <v>48.33</v>
          </cell>
          <cell r="P11">
            <v>46.08</v>
          </cell>
          <cell r="Q11">
            <v>45.67</v>
          </cell>
          <cell r="R11">
            <v>45.26</v>
          </cell>
          <cell r="S11">
            <v>44.85</v>
          </cell>
          <cell r="T11">
            <v>44.44</v>
          </cell>
          <cell r="U11">
            <v>44.03</v>
          </cell>
          <cell r="V11">
            <v>43.62</v>
          </cell>
          <cell r="W11">
            <v>43.22</v>
          </cell>
          <cell r="X11">
            <v>42.81</v>
          </cell>
          <cell r="Y11">
            <v>42.4</v>
          </cell>
          <cell r="Z11">
            <v>41.99</v>
          </cell>
          <cell r="AA11">
            <v>41.58</v>
          </cell>
          <cell r="AB11">
            <v>41.17</v>
          </cell>
          <cell r="AC11">
            <v>40.76</v>
          </cell>
          <cell r="AD11">
            <v>40.35</v>
          </cell>
          <cell r="AE11">
            <v>39.94</v>
          </cell>
          <cell r="AF11">
            <v>39.53</v>
          </cell>
          <cell r="AG11">
            <v>39.119999999999997</v>
          </cell>
          <cell r="AH11">
            <v>38.71</v>
          </cell>
          <cell r="AI11">
            <v>38.299999999999997</v>
          </cell>
          <cell r="AJ11">
            <v>37.89</v>
          </cell>
        </row>
        <row r="12">
          <cell r="C12" t="str">
            <v>Solar Thermal</v>
          </cell>
          <cell r="D12">
            <v>545.21</v>
          </cell>
          <cell r="E12">
            <v>519.91</v>
          </cell>
          <cell r="F12">
            <v>494.61</v>
          </cell>
          <cell r="G12">
            <v>469.31</v>
          </cell>
          <cell r="H12">
            <v>444.49</v>
          </cell>
          <cell r="I12">
            <v>434.34</v>
          </cell>
          <cell r="J12">
            <v>379.49</v>
          </cell>
          <cell r="K12">
            <v>371.95</v>
          </cell>
          <cell r="L12">
            <v>369.09</v>
          </cell>
          <cell r="M12">
            <v>366.76</v>
          </cell>
          <cell r="N12">
            <v>359.78</v>
          </cell>
          <cell r="O12">
            <v>353.41</v>
          </cell>
          <cell r="P12">
            <v>347.94</v>
          </cell>
          <cell r="Q12">
            <v>339.64</v>
          </cell>
          <cell r="R12">
            <v>332.21</v>
          </cell>
          <cell r="S12">
            <v>325.64</v>
          </cell>
          <cell r="T12">
            <v>319.69</v>
          </cell>
          <cell r="U12">
            <v>314.58</v>
          </cell>
          <cell r="V12">
            <v>310</v>
          </cell>
          <cell r="W12">
            <v>306.01</v>
          </cell>
          <cell r="X12">
            <v>302.62</v>
          </cell>
          <cell r="Y12">
            <v>299.66000000000003</v>
          </cell>
          <cell r="Z12">
            <v>297.10000000000002</v>
          </cell>
          <cell r="AA12">
            <v>294.85000000000002</v>
          </cell>
          <cell r="AB12">
            <v>292.93</v>
          </cell>
          <cell r="AC12">
            <v>291.31</v>
          </cell>
          <cell r="AD12">
            <v>289.81</v>
          </cell>
          <cell r="AE12">
            <v>288.39</v>
          </cell>
          <cell r="AF12">
            <v>287.14999999999998</v>
          </cell>
          <cell r="AG12">
            <v>285.8</v>
          </cell>
          <cell r="AH12">
            <v>284.49</v>
          </cell>
          <cell r="AI12">
            <v>283.08999999999997</v>
          </cell>
          <cell r="AJ12">
            <v>281.45</v>
          </cell>
        </row>
        <row r="13">
          <cell r="C13" t="str">
            <v>Wind - Class2 (47% CF)</v>
          </cell>
          <cell r="D13">
            <v>109.65</v>
          </cell>
          <cell r="E13">
            <v>108.11</v>
          </cell>
          <cell r="F13">
            <v>106.38</v>
          </cell>
          <cell r="G13">
            <v>100.17</v>
          </cell>
          <cell r="H13">
            <v>93.56</v>
          </cell>
          <cell r="I13">
            <v>93.11</v>
          </cell>
          <cell r="J13">
            <v>92.58</v>
          </cell>
          <cell r="K13">
            <v>76.97</v>
          </cell>
          <cell r="L13">
            <v>77.25</v>
          </cell>
          <cell r="M13">
            <v>77.41</v>
          </cell>
          <cell r="N13">
            <v>76.400000000000006</v>
          </cell>
          <cell r="O13">
            <v>75.3</v>
          </cell>
          <cell r="P13">
            <v>74.13</v>
          </cell>
          <cell r="Q13">
            <v>73.37</v>
          </cell>
          <cell r="R13">
            <v>72.62</v>
          </cell>
          <cell r="S13">
            <v>71.86</v>
          </cell>
          <cell r="T13">
            <v>71.11</v>
          </cell>
          <cell r="U13">
            <v>70.349999999999994</v>
          </cell>
          <cell r="V13">
            <v>69.59</v>
          </cell>
          <cell r="W13">
            <v>68.83</v>
          </cell>
          <cell r="X13">
            <v>68.06</v>
          </cell>
          <cell r="Y13">
            <v>67.3</v>
          </cell>
          <cell r="Z13">
            <v>66.53</v>
          </cell>
          <cell r="AA13">
            <v>65.760000000000005</v>
          </cell>
          <cell r="AB13">
            <v>64.989999999999995</v>
          </cell>
          <cell r="AC13">
            <v>64.22</v>
          </cell>
          <cell r="AD13">
            <v>63.45</v>
          </cell>
          <cell r="AE13">
            <v>62.67</v>
          </cell>
          <cell r="AF13">
            <v>61.89</v>
          </cell>
          <cell r="AG13">
            <v>61.12</v>
          </cell>
          <cell r="AH13">
            <v>60.34</v>
          </cell>
          <cell r="AI13">
            <v>59.56</v>
          </cell>
          <cell r="AJ13">
            <v>58.77</v>
          </cell>
        </row>
        <row r="14">
          <cell r="C14" t="str">
            <v>Wind - Class5 (41% CF)</v>
          </cell>
          <cell r="D14">
            <v>109.06</v>
          </cell>
          <cell r="E14">
            <v>107.72</v>
          </cell>
          <cell r="F14">
            <v>106.15</v>
          </cell>
          <cell r="G14">
            <v>100.09</v>
          </cell>
          <cell r="H14">
            <v>93.59</v>
          </cell>
          <cell r="I14">
            <v>93.22</v>
          </cell>
          <cell r="J14">
            <v>92.76</v>
          </cell>
          <cell r="K14">
            <v>77.150000000000006</v>
          </cell>
          <cell r="L14">
            <v>77.45</v>
          </cell>
          <cell r="M14">
            <v>77.599999999999994</v>
          </cell>
          <cell r="N14">
            <v>76.540000000000006</v>
          </cell>
          <cell r="O14">
            <v>75.39</v>
          </cell>
          <cell r="P14">
            <v>74.13</v>
          </cell>
          <cell r="Q14">
            <v>73.53</v>
          </cell>
          <cell r="R14">
            <v>72.94</v>
          </cell>
          <cell r="S14">
            <v>72.34</v>
          </cell>
          <cell r="T14">
            <v>71.73</v>
          </cell>
          <cell r="U14">
            <v>71.13</v>
          </cell>
          <cell r="V14">
            <v>70.52</v>
          </cell>
          <cell r="W14">
            <v>69.91</v>
          </cell>
          <cell r="X14">
            <v>69.3</v>
          </cell>
          <cell r="Y14">
            <v>68.680000000000007</v>
          </cell>
          <cell r="Z14">
            <v>68.06</v>
          </cell>
          <cell r="AA14">
            <v>67.44</v>
          </cell>
          <cell r="AB14">
            <v>66.81</v>
          </cell>
          <cell r="AC14">
            <v>66.180000000000007</v>
          </cell>
          <cell r="AD14">
            <v>65.55</v>
          </cell>
          <cell r="AE14">
            <v>64.92</v>
          </cell>
          <cell r="AF14">
            <v>64.28</v>
          </cell>
          <cell r="AG14">
            <v>63.64</v>
          </cell>
          <cell r="AH14">
            <v>62.99</v>
          </cell>
          <cell r="AI14">
            <v>62.35</v>
          </cell>
          <cell r="AJ14">
            <v>61.7</v>
          </cell>
        </row>
        <row r="15">
          <cell r="C15" t="str">
            <v>Wind - Class6 (38% CF)</v>
          </cell>
          <cell r="D15">
            <v>116.32</v>
          </cell>
          <cell r="E15">
            <v>115.82</v>
          </cell>
          <cell r="F15">
            <v>115.09</v>
          </cell>
          <cell r="G15">
            <v>109.45</v>
          </cell>
          <cell r="H15">
            <v>103.26</v>
          </cell>
          <cell r="I15">
            <v>103.8</v>
          </cell>
          <cell r="J15">
            <v>104.26</v>
          </cell>
          <cell r="K15">
            <v>87.58</v>
          </cell>
          <cell r="L15">
            <v>88.83</v>
          </cell>
          <cell r="M15">
            <v>89.96</v>
          </cell>
          <cell r="N15">
            <v>89.74</v>
          </cell>
          <cell r="O15">
            <v>89.44</v>
          </cell>
          <cell r="P15">
            <v>89.04</v>
          </cell>
          <cell r="Q15">
            <v>88</v>
          </cell>
          <cell r="R15">
            <v>86.95</v>
          </cell>
          <cell r="S15">
            <v>85.89</v>
          </cell>
          <cell r="T15">
            <v>84.83</v>
          </cell>
          <cell r="U15">
            <v>83.77</v>
          </cell>
          <cell r="V15">
            <v>82.7</v>
          </cell>
          <cell r="W15">
            <v>81.62</v>
          </cell>
          <cell r="X15">
            <v>80.540000000000006</v>
          </cell>
          <cell r="Y15">
            <v>79.45</v>
          </cell>
          <cell r="Z15">
            <v>78.36</v>
          </cell>
          <cell r="AA15">
            <v>77.27</v>
          </cell>
          <cell r="AB15">
            <v>76.16</v>
          </cell>
          <cell r="AC15">
            <v>75.06</v>
          </cell>
          <cell r="AD15">
            <v>73.95</v>
          </cell>
          <cell r="AE15">
            <v>72.83</v>
          </cell>
          <cell r="AF15">
            <v>71.709999999999994</v>
          </cell>
          <cell r="AG15">
            <v>70.58</v>
          </cell>
          <cell r="AH15">
            <v>69.45</v>
          </cell>
          <cell r="AI15">
            <v>68.31</v>
          </cell>
          <cell r="AJ15">
            <v>67.16</v>
          </cell>
        </row>
        <row r="16">
          <cell r="C16" t="str">
            <v>Wind - Class8 (30% CF)</v>
          </cell>
          <cell r="D16">
            <v>152.27000000000001</v>
          </cell>
          <cell r="E16">
            <v>151.37</v>
          </cell>
          <cell r="F16">
            <v>150.16</v>
          </cell>
          <cell r="G16">
            <v>142.56</v>
          </cell>
          <cell r="H16">
            <v>134.22999999999999</v>
          </cell>
          <cell r="I16">
            <v>134.66999999999999</v>
          </cell>
          <cell r="J16">
            <v>135</v>
          </cell>
          <cell r="K16">
            <v>113.15</v>
          </cell>
          <cell r="L16">
            <v>114.49</v>
          </cell>
          <cell r="M16">
            <v>115.67</v>
          </cell>
          <cell r="N16">
            <v>115.1</v>
          </cell>
          <cell r="O16">
            <v>114.39</v>
          </cell>
          <cell r="P16">
            <v>113.55</v>
          </cell>
          <cell r="Q16">
            <v>112.25</v>
          </cell>
          <cell r="R16">
            <v>110.94</v>
          </cell>
          <cell r="S16">
            <v>109.63</v>
          </cell>
          <cell r="T16">
            <v>108.3</v>
          </cell>
          <cell r="U16">
            <v>106.97</v>
          </cell>
          <cell r="V16">
            <v>105.63</v>
          </cell>
          <cell r="W16">
            <v>104.28</v>
          </cell>
          <cell r="X16">
            <v>102.92</v>
          </cell>
          <cell r="Y16">
            <v>101.56</v>
          </cell>
          <cell r="Z16">
            <v>100.18</v>
          </cell>
          <cell r="AA16">
            <v>98.8</v>
          </cell>
          <cell r="AB16">
            <v>97.41</v>
          </cell>
          <cell r="AC16">
            <v>96.01</v>
          </cell>
          <cell r="AD16">
            <v>94.6</v>
          </cell>
          <cell r="AE16">
            <v>93.18</v>
          </cell>
          <cell r="AF16">
            <v>91.76</v>
          </cell>
          <cell r="AG16">
            <v>90.33</v>
          </cell>
          <cell r="AH16">
            <v>88.89</v>
          </cell>
          <cell r="AI16">
            <v>87.44</v>
          </cell>
          <cell r="AJ16">
            <v>85.98</v>
          </cell>
        </row>
        <row r="17">
          <cell r="C17" t="str">
            <v>Floating Offshore Wind - Class11 (48% CF)</v>
          </cell>
          <cell r="D17">
            <v>333</v>
          </cell>
          <cell r="E17">
            <v>307.88</v>
          </cell>
          <cell r="F17">
            <v>284.87</v>
          </cell>
          <cell r="G17">
            <v>255.1</v>
          </cell>
          <cell r="H17">
            <v>228.38</v>
          </cell>
          <cell r="I17">
            <v>215.24</v>
          </cell>
          <cell r="J17">
            <v>203.14</v>
          </cell>
          <cell r="K17">
            <v>171.37</v>
          </cell>
          <cell r="L17">
            <v>165.07</v>
          </cell>
          <cell r="M17">
            <v>159.31</v>
          </cell>
          <cell r="N17">
            <v>151.77000000000001</v>
          </cell>
          <cell r="O17">
            <v>145.1</v>
          </cell>
          <cell r="P17">
            <v>139.27000000000001</v>
          </cell>
          <cell r="Q17">
            <v>132.49</v>
          </cell>
          <cell r="R17">
            <v>126.62</v>
          </cell>
          <cell r="S17">
            <v>121.59</v>
          </cell>
          <cell r="T17">
            <v>117.31</v>
          </cell>
          <cell r="U17">
            <v>113.7</v>
          </cell>
          <cell r="V17">
            <v>110.69</v>
          </cell>
          <cell r="W17">
            <v>108.19</v>
          </cell>
          <cell r="X17">
            <v>106.13</v>
          </cell>
          <cell r="Y17">
            <v>104.43</v>
          </cell>
          <cell r="Z17">
            <v>103</v>
          </cell>
          <cell r="AA17">
            <v>101.77</v>
          </cell>
          <cell r="AB17">
            <v>100.67</v>
          </cell>
          <cell r="AC17">
            <v>99.6</v>
          </cell>
          <cell r="AD17">
            <v>98.49</v>
          </cell>
          <cell r="AE17">
            <v>97.27</v>
          </cell>
          <cell r="AF17">
            <v>95.85</v>
          </cell>
          <cell r="AG17">
            <v>94.15</v>
          </cell>
          <cell r="AH17">
            <v>92.1</v>
          </cell>
          <cell r="AI17">
            <v>89.62</v>
          </cell>
          <cell r="AJ17">
            <v>86.62</v>
          </cell>
        </row>
        <row r="18">
          <cell r="C18" t="str">
            <v>Floating Offshore Wind - Class8 (51% CF)</v>
          </cell>
          <cell r="D18">
            <v>310.33999999999997</v>
          </cell>
          <cell r="E18">
            <v>286.91000000000003</v>
          </cell>
          <cell r="F18">
            <v>265.42</v>
          </cell>
          <cell r="G18">
            <v>237.63</v>
          </cell>
          <cell r="H18">
            <v>212.7</v>
          </cell>
          <cell r="I18">
            <v>200.41</v>
          </cell>
          <cell r="J18">
            <v>189.1</v>
          </cell>
          <cell r="K18">
            <v>159.47999999999999</v>
          </cell>
          <cell r="L18">
            <v>153.56</v>
          </cell>
          <cell r="M18">
            <v>148.16999999999999</v>
          </cell>
          <cell r="N18">
            <v>141.11000000000001</v>
          </cell>
          <cell r="O18">
            <v>134.87</v>
          </cell>
          <cell r="P18">
            <v>129.41</v>
          </cell>
          <cell r="Q18">
            <v>123.07</v>
          </cell>
          <cell r="R18">
            <v>117.59</v>
          </cell>
          <cell r="S18">
            <v>112.89</v>
          </cell>
          <cell r="T18">
            <v>108.89</v>
          </cell>
          <cell r="U18">
            <v>105.52</v>
          </cell>
          <cell r="V18">
            <v>102.71</v>
          </cell>
          <cell r="W18">
            <v>100.38</v>
          </cell>
          <cell r="X18">
            <v>98.45</v>
          </cell>
          <cell r="Y18">
            <v>96.86</v>
          </cell>
          <cell r="Z18">
            <v>95.53</v>
          </cell>
          <cell r="AA18">
            <v>94.39</v>
          </cell>
          <cell r="AB18">
            <v>93.36</v>
          </cell>
          <cell r="AC18">
            <v>92.37</v>
          </cell>
          <cell r="AD18">
            <v>91.34</v>
          </cell>
          <cell r="AE18">
            <v>90.19</v>
          </cell>
          <cell r="AF18">
            <v>88.87</v>
          </cell>
          <cell r="AG18">
            <v>87.29</v>
          </cell>
          <cell r="AH18">
            <v>85.37</v>
          </cell>
          <cell r="AI18">
            <v>83.05</v>
          </cell>
          <cell r="AJ18">
            <v>80.239999999999995</v>
          </cell>
        </row>
        <row r="19">
          <cell r="C19" t="str">
            <v>Floating Offshore Wind - Morro Bay</v>
          </cell>
          <cell r="D19">
            <v>275.2</v>
          </cell>
          <cell r="E19">
            <v>275.2</v>
          </cell>
          <cell r="F19">
            <v>248.83</v>
          </cell>
          <cell r="G19">
            <v>225.72</v>
          </cell>
          <cell r="H19">
            <v>207.8</v>
          </cell>
          <cell r="I19">
            <v>202.96</v>
          </cell>
          <cell r="J19">
            <v>199.38</v>
          </cell>
          <cell r="K19">
            <v>175.44</v>
          </cell>
          <cell r="L19">
            <v>176.38</v>
          </cell>
          <cell r="M19">
            <v>177.6</v>
          </cell>
          <cell r="N19">
            <v>176.27</v>
          </cell>
          <cell r="O19">
            <v>175.21</v>
          </cell>
          <cell r="P19">
            <v>174.35</v>
          </cell>
          <cell r="Q19">
            <v>171.42</v>
          </cell>
          <cell r="R19">
            <v>168.69</v>
          </cell>
          <cell r="S19">
            <v>166.16</v>
          </cell>
          <cell r="T19">
            <v>163.79</v>
          </cell>
          <cell r="U19">
            <v>161.56</v>
          </cell>
          <cell r="V19">
            <v>159.47</v>
          </cell>
          <cell r="W19">
            <v>157.47999999999999</v>
          </cell>
          <cell r="X19">
            <v>155.6</v>
          </cell>
          <cell r="Y19">
            <v>153.81</v>
          </cell>
          <cell r="Z19">
            <v>152.1</v>
          </cell>
          <cell r="AA19">
            <v>150.46</v>
          </cell>
          <cell r="AB19">
            <v>148.9</v>
          </cell>
          <cell r="AC19">
            <v>147.4</v>
          </cell>
          <cell r="AD19">
            <v>145.96</v>
          </cell>
          <cell r="AE19">
            <v>144.58000000000001</v>
          </cell>
          <cell r="AF19">
            <v>143.24</v>
          </cell>
          <cell r="AG19">
            <v>141.94999999999999</v>
          </cell>
          <cell r="AH19">
            <v>140.71</v>
          </cell>
          <cell r="AI19">
            <v>139.5</v>
          </cell>
          <cell r="AJ19">
            <v>138.34</v>
          </cell>
        </row>
        <row r="20">
          <cell r="C20" t="str">
            <v>Floating Offshore Wind - Diablo Canyon</v>
          </cell>
          <cell r="D20">
            <v>269.72000000000003</v>
          </cell>
          <cell r="E20">
            <v>269.72000000000003</v>
          </cell>
          <cell r="F20">
            <v>244.14</v>
          </cell>
          <cell r="G20">
            <v>221.64</v>
          </cell>
          <cell r="H20">
            <v>204.16</v>
          </cell>
          <cell r="I20">
            <v>199.51</v>
          </cell>
          <cell r="J20">
            <v>196.07</v>
          </cell>
          <cell r="K20">
            <v>172.6</v>
          </cell>
          <cell r="L20">
            <v>173.59</v>
          </cell>
          <cell r="M20">
            <v>174.85</v>
          </cell>
          <cell r="N20">
            <v>173.6</v>
          </cell>
          <cell r="O20">
            <v>172.6</v>
          </cell>
          <cell r="P20">
            <v>171.81</v>
          </cell>
          <cell r="Q20">
            <v>168.96</v>
          </cell>
          <cell r="R20">
            <v>166.32</v>
          </cell>
          <cell r="S20">
            <v>163.86</v>
          </cell>
          <cell r="T20">
            <v>161.57</v>
          </cell>
          <cell r="U20">
            <v>159.41</v>
          </cell>
          <cell r="V20">
            <v>157.37</v>
          </cell>
          <cell r="W20">
            <v>155.44</v>
          </cell>
          <cell r="X20">
            <v>153.62</v>
          </cell>
          <cell r="Y20">
            <v>151.88</v>
          </cell>
          <cell r="Z20">
            <v>150.22</v>
          </cell>
          <cell r="AA20">
            <v>148.63999999999999</v>
          </cell>
          <cell r="AB20">
            <v>147.12</v>
          </cell>
          <cell r="AC20">
            <v>145.66999999999999</v>
          </cell>
          <cell r="AD20">
            <v>144.27000000000001</v>
          </cell>
          <cell r="AE20">
            <v>142.93</v>
          </cell>
          <cell r="AF20">
            <v>141.63</v>
          </cell>
          <cell r="AG20">
            <v>140.38</v>
          </cell>
          <cell r="AH20">
            <v>139.18</v>
          </cell>
          <cell r="AI20">
            <v>138.01</v>
          </cell>
          <cell r="AJ20">
            <v>136.88</v>
          </cell>
        </row>
        <row r="21">
          <cell r="C21" t="str">
            <v>Floating Offshore Wind - Humboldt</v>
          </cell>
          <cell r="D21">
            <v>266.44</v>
          </cell>
          <cell r="E21">
            <v>266.44</v>
          </cell>
          <cell r="F21">
            <v>241.24</v>
          </cell>
          <cell r="G21">
            <v>219.04</v>
          </cell>
          <cell r="H21">
            <v>201.8</v>
          </cell>
          <cell r="I21">
            <v>197.22</v>
          </cell>
          <cell r="J21">
            <v>193.85</v>
          </cell>
          <cell r="K21">
            <v>170.65</v>
          </cell>
          <cell r="L21">
            <v>171.64</v>
          </cell>
          <cell r="M21">
            <v>172.91</v>
          </cell>
          <cell r="N21">
            <v>171.68</v>
          </cell>
          <cell r="O21">
            <v>170.71</v>
          </cell>
          <cell r="P21">
            <v>169.94</v>
          </cell>
          <cell r="Q21">
            <v>167.13</v>
          </cell>
          <cell r="R21">
            <v>164.53</v>
          </cell>
          <cell r="S21">
            <v>162.11000000000001</v>
          </cell>
          <cell r="T21">
            <v>159.84</v>
          </cell>
          <cell r="U21">
            <v>157.71</v>
          </cell>
          <cell r="V21">
            <v>155.71</v>
          </cell>
          <cell r="W21">
            <v>153.81</v>
          </cell>
          <cell r="X21">
            <v>152.01</v>
          </cell>
          <cell r="Y21">
            <v>150.30000000000001</v>
          </cell>
          <cell r="Z21">
            <v>148.66999999999999</v>
          </cell>
          <cell r="AA21">
            <v>147.11000000000001</v>
          </cell>
          <cell r="AB21">
            <v>145.61000000000001</v>
          </cell>
          <cell r="AC21">
            <v>144.18</v>
          </cell>
          <cell r="AD21">
            <v>142.80000000000001</v>
          </cell>
          <cell r="AE21">
            <v>141.47999999999999</v>
          </cell>
          <cell r="AF21">
            <v>140.19999999999999</v>
          </cell>
          <cell r="AG21">
            <v>138.97</v>
          </cell>
          <cell r="AH21">
            <v>137.78</v>
          </cell>
          <cell r="AI21">
            <v>136.63</v>
          </cell>
          <cell r="AJ21">
            <v>135.52000000000001</v>
          </cell>
        </row>
        <row r="22">
          <cell r="C22" t="str">
            <v>Floating Offshore Wind - Cape Mendocino</v>
          </cell>
          <cell r="D22">
            <v>265.55</v>
          </cell>
          <cell r="E22">
            <v>265.55</v>
          </cell>
          <cell r="F22">
            <v>240.41</v>
          </cell>
          <cell r="G22">
            <v>218.27</v>
          </cell>
          <cell r="H22">
            <v>201.08</v>
          </cell>
          <cell r="I22">
            <v>196.51</v>
          </cell>
          <cell r="J22">
            <v>193.14</v>
          </cell>
          <cell r="K22">
            <v>170.03</v>
          </cell>
          <cell r="L22">
            <v>171.01</v>
          </cell>
          <cell r="M22">
            <v>172.26</v>
          </cell>
          <cell r="N22">
            <v>171.04</v>
          </cell>
          <cell r="O22">
            <v>170.06</v>
          </cell>
          <cell r="P22">
            <v>169.29</v>
          </cell>
          <cell r="Q22">
            <v>166.49</v>
          </cell>
          <cell r="R22">
            <v>163.89</v>
          </cell>
          <cell r="S22">
            <v>161.47999999999999</v>
          </cell>
          <cell r="T22">
            <v>159.22</v>
          </cell>
          <cell r="U22">
            <v>157.09</v>
          </cell>
          <cell r="V22">
            <v>155.09</v>
          </cell>
          <cell r="W22">
            <v>153.19999999999999</v>
          </cell>
          <cell r="X22">
            <v>151.4</v>
          </cell>
          <cell r="Y22">
            <v>149.69999999999999</v>
          </cell>
          <cell r="Z22">
            <v>148.07</v>
          </cell>
          <cell r="AA22">
            <v>146.51</v>
          </cell>
          <cell r="AB22">
            <v>145.02000000000001</v>
          </cell>
          <cell r="AC22">
            <v>143.59</v>
          </cell>
          <cell r="AD22">
            <v>142.22</v>
          </cell>
          <cell r="AE22">
            <v>140.9</v>
          </cell>
          <cell r="AF22">
            <v>139.62</v>
          </cell>
          <cell r="AG22">
            <v>138.38999999999999</v>
          </cell>
          <cell r="AH22">
            <v>137.21</v>
          </cell>
          <cell r="AI22">
            <v>136.06</v>
          </cell>
          <cell r="AJ22">
            <v>134.94999999999999</v>
          </cell>
        </row>
        <row r="23">
          <cell r="C23" t="str">
            <v>Floating Offshore Wind - Del Norte</v>
          </cell>
          <cell r="D23">
            <v>267.95</v>
          </cell>
          <cell r="E23">
            <v>267.95</v>
          </cell>
          <cell r="F23">
            <v>242.55</v>
          </cell>
          <cell r="G23">
            <v>220.19</v>
          </cell>
          <cell r="H23">
            <v>202.84</v>
          </cell>
          <cell r="I23">
            <v>198.22</v>
          </cell>
          <cell r="J23">
            <v>194.8</v>
          </cell>
          <cell r="K23">
            <v>171.48</v>
          </cell>
          <cell r="L23">
            <v>172.47</v>
          </cell>
          <cell r="M23">
            <v>173.72</v>
          </cell>
          <cell r="N23">
            <v>172.48</v>
          </cell>
          <cell r="O23">
            <v>171.49</v>
          </cell>
          <cell r="P23">
            <v>170.7</v>
          </cell>
          <cell r="Q23">
            <v>167.87</v>
          </cell>
          <cell r="R23">
            <v>165.25</v>
          </cell>
          <cell r="S23">
            <v>162.81</v>
          </cell>
          <cell r="T23">
            <v>160.53</v>
          </cell>
          <cell r="U23">
            <v>158.38</v>
          </cell>
          <cell r="V23">
            <v>156.36000000000001</v>
          </cell>
          <cell r="W23">
            <v>154.44999999999999</v>
          </cell>
          <cell r="X23">
            <v>152.63</v>
          </cell>
          <cell r="Y23">
            <v>150.91</v>
          </cell>
          <cell r="Z23">
            <v>149.26</v>
          </cell>
          <cell r="AA23">
            <v>147.69</v>
          </cell>
          <cell r="AB23">
            <v>146.19</v>
          </cell>
          <cell r="AC23">
            <v>144.74</v>
          </cell>
          <cell r="AD23">
            <v>143.35</v>
          </cell>
          <cell r="AE23">
            <v>142.02000000000001</v>
          </cell>
          <cell r="AF23">
            <v>140.72999999999999</v>
          </cell>
          <cell r="AG23">
            <v>139.49</v>
          </cell>
          <cell r="AH23">
            <v>138.29</v>
          </cell>
          <cell r="AI23">
            <v>137.13</v>
          </cell>
          <cell r="AJ23">
            <v>136.01</v>
          </cell>
        </row>
        <row r="24">
          <cell r="C24" t="str">
            <v>Utility-scale Battery - Li [Capacity] - No ITC</v>
          </cell>
          <cell r="D24">
            <v>11.66</v>
          </cell>
          <cell r="E24">
            <v>10.84</v>
          </cell>
          <cell r="F24">
            <v>10.15</v>
          </cell>
          <cell r="G24">
            <v>9.23</v>
          </cell>
          <cell r="H24">
            <v>8.39</v>
          </cell>
          <cell r="I24">
            <v>7.32</v>
          </cell>
          <cell r="J24">
            <v>6.66</v>
          </cell>
          <cell r="K24">
            <v>6.17</v>
          </cell>
          <cell r="L24">
            <v>5.86</v>
          </cell>
          <cell r="M24">
            <v>5.54</v>
          </cell>
          <cell r="N24">
            <v>5.22</v>
          </cell>
          <cell r="O24">
            <v>4.9000000000000004</v>
          </cell>
          <cell r="P24">
            <v>4.5999999999999996</v>
          </cell>
          <cell r="Q24">
            <v>4.53</v>
          </cell>
          <cell r="R24">
            <v>4.46</v>
          </cell>
          <cell r="S24">
            <v>4.38</v>
          </cell>
          <cell r="T24">
            <v>4.33</v>
          </cell>
          <cell r="U24">
            <v>4.25</v>
          </cell>
          <cell r="V24">
            <v>4.2</v>
          </cell>
          <cell r="W24">
            <v>4.16</v>
          </cell>
          <cell r="X24">
            <v>4.1100000000000003</v>
          </cell>
          <cell r="Y24">
            <v>4.08</v>
          </cell>
          <cell r="Z24">
            <v>4.01</v>
          </cell>
          <cell r="AA24">
            <v>3.95</v>
          </cell>
          <cell r="AB24">
            <v>3.92</v>
          </cell>
          <cell r="AC24">
            <v>3.85</v>
          </cell>
          <cell r="AD24">
            <v>3.81</v>
          </cell>
          <cell r="AE24">
            <v>3.75</v>
          </cell>
          <cell r="AF24">
            <v>3.68</v>
          </cell>
          <cell r="AG24">
            <v>3.64</v>
          </cell>
          <cell r="AH24">
            <v>3.57</v>
          </cell>
          <cell r="AI24">
            <v>3.52</v>
          </cell>
          <cell r="AJ24">
            <v>3.45</v>
          </cell>
        </row>
        <row r="25">
          <cell r="C25" t="str">
            <v>Utility-scale Battery - Li [Energy] - No ITC</v>
          </cell>
          <cell r="D25">
            <v>27.33</v>
          </cell>
          <cell r="E25">
            <v>25.41</v>
          </cell>
          <cell r="F25">
            <v>23.78</v>
          </cell>
          <cell r="G25">
            <v>21.63</v>
          </cell>
          <cell r="H25">
            <v>19.66</v>
          </cell>
          <cell r="I25">
            <v>17.16</v>
          </cell>
          <cell r="J25">
            <v>15.62</v>
          </cell>
          <cell r="K25">
            <v>14.46</v>
          </cell>
          <cell r="L25">
            <v>13.72</v>
          </cell>
          <cell r="M25">
            <v>12.98</v>
          </cell>
          <cell r="N25">
            <v>12.23</v>
          </cell>
          <cell r="O25">
            <v>11.48</v>
          </cell>
          <cell r="P25">
            <v>10.79</v>
          </cell>
          <cell r="Q25">
            <v>10.62</v>
          </cell>
          <cell r="R25">
            <v>10.46</v>
          </cell>
          <cell r="S25">
            <v>10.26</v>
          </cell>
          <cell r="T25">
            <v>10.15</v>
          </cell>
          <cell r="U25">
            <v>9.9700000000000006</v>
          </cell>
          <cell r="V25">
            <v>9.85</v>
          </cell>
          <cell r="W25">
            <v>9.74</v>
          </cell>
          <cell r="X25">
            <v>9.6300000000000008</v>
          </cell>
          <cell r="Y25">
            <v>9.56</v>
          </cell>
          <cell r="Z25">
            <v>9.4</v>
          </cell>
          <cell r="AA25">
            <v>9.26</v>
          </cell>
          <cell r="AB25">
            <v>9.18</v>
          </cell>
          <cell r="AC25">
            <v>9.02</v>
          </cell>
          <cell r="AD25">
            <v>8.94</v>
          </cell>
          <cell r="AE25">
            <v>8.7899999999999991</v>
          </cell>
          <cell r="AF25">
            <v>8.6300000000000008</v>
          </cell>
          <cell r="AG25">
            <v>8.5299999999999994</v>
          </cell>
          <cell r="AH25">
            <v>8.3699999999999992</v>
          </cell>
          <cell r="AI25">
            <v>8.25</v>
          </cell>
          <cell r="AJ25">
            <v>8.09</v>
          </cell>
        </row>
        <row r="26">
          <cell r="C26" t="str">
            <v>Utility-scale Battery - Li [Capacity] - ITC</v>
          </cell>
          <cell r="D26">
            <v>2.2999999999999998</v>
          </cell>
          <cell r="E26">
            <v>2.14</v>
          </cell>
          <cell r="F26">
            <v>2.0099999999999998</v>
          </cell>
          <cell r="G26">
            <v>1.83</v>
          </cell>
          <cell r="H26">
            <v>1.66</v>
          </cell>
          <cell r="I26">
            <v>1.45</v>
          </cell>
          <cell r="J26">
            <v>1.32</v>
          </cell>
          <cell r="K26">
            <v>1.22</v>
          </cell>
          <cell r="L26">
            <v>1.1599999999999999</v>
          </cell>
          <cell r="M26">
            <v>1.0900000000000001</v>
          </cell>
          <cell r="N26">
            <v>1.03</v>
          </cell>
          <cell r="O26">
            <v>0.96</v>
          </cell>
          <cell r="P26">
            <v>0.9</v>
          </cell>
          <cell r="Q26">
            <v>0.89</v>
          </cell>
          <cell r="R26">
            <v>0.87</v>
          </cell>
          <cell r="S26">
            <v>0.86</v>
          </cell>
          <cell r="T26">
            <v>0.85</v>
          </cell>
          <cell r="U26">
            <v>0.83</v>
          </cell>
          <cell r="V26">
            <v>0.82</v>
          </cell>
          <cell r="W26">
            <v>0.81</v>
          </cell>
          <cell r="X26">
            <v>0.8</v>
          </cell>
          <cell r="Y26">
            <v>0.8</v>
          </cell>
          <cell r="Z26">
            <v>0.78</v>
          </cell>
          <cell r="AA26">
            <v>0.77</v>
          </cell>
          <cell r="AB26">
            <v>0.77</v>
          </cell>
          <cell r="AC26">
            <v>0.75</v>
          </cell>
          <cell r="AD26">
            <v>0.75</v>
          </cell>
          <cell r="AE26">
            <v>0.73</v>
          </cell>
          <cell r="AF26">
            <v>0.72</v>
          </cell>
          <cell r="AG26">
            <v>0.71</v>
          </cell>
          <cell r="AH26">
            <v>0.7</v>
          </cell>
          <cell r="AI26">
            <v>0.69</v>
          </cell>
          <cell r="AJ26">
            <v>0.68</v>
          </cell>
        </row>
        <row r="27">
          <cell r="C27" t="str">
            <v>Utility-scale Battery - Li [Energy] - ITC</v>
          </cell>
          <cell r="D27">
            <v>26.73</v>
          </cell>
          <cell r="E27">
            <v>24.86</v>
          </cell>
          <cell r="F27">
            <v>23.29</v>
          </cell>
          <cell r="G27">
            <v>21.2</v>
          </cell>
          <cell r="H27">
            <v>19.260000000000002</v>
          </cell>
          <cell r="I27">
            <v>16.82</v>
          </cell>
          <cell r="J27">
            <v>15.3</v>
          </cell>
          <cell r="K27">
            <v>14.16</v>
          </cell>
          <cell r="L27">
            <v>13.42</v>
          </cell>
          <cell r="M27">
            <v>12.67</v>
          </cell>
          <cell r="N27">
            <v>11.91</v>
          </cell>
          <cell r="O27">
            <v>11.15</v>
          </cell>
          <cell r="P27">
            <v>10.44</v>
          </cell>
          <cell r="Q27">
            <v>10.28</v>
          </cell>
          <cell r="R27">
            <v>10.130000000000001</v>
          </cell>
          <cell r="S27">
            <v>9.94</v>
          </cell>
          <cell r="T27">
            <v>9.84</v>
          </cell>
          <cell r="U27">
            <v>9.67</v>
          </cell>
          <cell r="V27">
            <v>9.5500000000000007</v>
          </cell>
          <cell r="W27">
            <v>9.4499999999999993</v>
          </cell>
          <cell r="X27">
            <v>9.34</v>
          </cell>
          <cell r="Y27">
            <v>9.27</v>
          </cell>
          <cell r="Z27">
            <v>9.11</v>
          </cell>
          <cell r="AA27">
            <v>8.9700000000000006</v>
          </cell>
          <cell r="AB27">
            <v>8.9</v>
          </cell>
          <cell r="AC27">
            <v>8.75</v>
          </cell>
          <cell r="AD27">
            <v>8.66</v>
          </cell>
          <cell r="AE27">
            <v>8.52</v>
          </cell>
          <cell r="AF27">
            <v>8.3699999999999992</v>
          </cell>
          <cell r="AG27">
            <v>8.27</v>
          </cell>
          <cell r="AH27">
            <v>8.11</v>
          </cell>
          <cell r="AI27">
            <v>8</v>
          </cell>
          <cell r="AJ27">
            <v>7.84</v>
          </cell>
        </row>
        <row r="28">
          <cell r="C28" t="str">
            <v>BTM Battery - Li [Capacity]</v>
          </cell>
          <cell r="D28">
            <v>66.37</v>
          </cell>
          <cell r="E28">
            <v>63.36</v>
          </cell>
          <cell r="F28">
            <v>60.72</v>
          </cell>
          <cell r="G28">
            <v>56.38</v>
          </cell>
          <cell r="H28">
            <v>52.35</v>
          </cell>
          <cell r="I28">
            <v>47.37</v>
          </cell>
          <cell r="J28">
            <v>43.99</v>
          </cell>
          <cell r="K28">
            <v>41.22</v>
          </cell>
          <cell r="L28">
            <v>39.479999999999997</v>
          </cell>
          <cell r="M28">
            <v>37.72</v>
          </cell>
          <cell r="N28">
            <v>35.96</v>
          </cell>
          <cell r="O28">
            <v>34.19</v>
          </cell>
          <cell r="P28">
            <v>32.57</v>
          </cell>
          <cell r="Q28">
            <v>32.11</v>
          </cell>
          <cell r="R28">
            <v>31.71</v>
          </cell>
          <cell r="S28">
            <v>31.19</v>
          </cell>
          <cell r="T28">
            <v>30.88</v>
          </cell>
          <cell r="U28">
            <v>30.4</v>
          </cell>
          <cell r="V28">
            <v>30.05</v>
          </cell>
          <cell r="W28">
            <v>29.74</v>
          </cell>
          <cell r="X28">
            <v>29.4</v>
          </cell>
          <cell r="Y28">
            <v>29.18</v>
          </cell>
          <cell r="Z28">
            <v>28.73</v>
          </cell>
          <cell r="AA28">
            <v>28.33</v>
          </cell>
          <cell r="AB28">
            <v>28.1</v>
          </cell>
          <cell r="AC28">
            <v>27.67</v>
          </cell>
          <cell r="AD28">
            <v>27.42</v>
          </cell>
          <cell r="AE28">
            <v>27</v>
          </cell>
          <cell r="AF28">
            <v>26.57</v>
          </cell>
          <cell r="AG28">
            <v>26.29</v>
          </cell>
          <cell r="AH28">
            <v>25.83</v>
          </cell>
          <cell r="AI28">
            <v>25.51</v>
          </cell>
          <cell r="AJ28">
            <v>25.08</v>
          </cell>
        </row>
        <row r="29">
          <cell r="C29" t="str">
            <v>BTM Battery - Li [Energy]</v>
          </cell>
          <cell r="D29">
            <v>74.41</v>
          </cell>
          <cell r="E29">
            <v>71.03</v>
          </cell>
          <cell r="F29">
            <v>68.08</v>
          </cell>
          <cell r="G29">
            <v>63.2</v>
          </cell>
          <cell r="H29">
            <v>58.68</v>
          </cell>
          <cell r="I29">
            <v>53.11</v>
          </cell>
          <cell r="J29">
            <v>49.31</v>
          </cell>
          <cell r="K29">
            <v>46.21</v>
          </cell>
          <cell r="L29">
            <v>44.26</v>
          </cell>
          <cell r="M29">
            <v>42.29</v>
          </cell>
          <cell r="N29">
            <v>40.31</v>
          </cell>
          <cell r="O29">
            <v>38.33</v>
          </cell>
          <cell r="P29">
            <v>36.51</v>
          </cell>
          <cell r="Q29">
            <v>36</v>
          </cell>
          <cell r="R29">
            <v>35.549999999999997</v>
          </cell>
          <cell r="S29">
            <v>34.96</v>
          </cell>
          <cell r="T29">
            <v>34.619999999999997</v>
          </cell>
          <cell r="U29">
            <v>34.08</v>
          </cell>
          <cell r="V29">
            <v>33.69</v>
          </cell>
          <cell r="W29">
            <v>33.35</v>
          </cell>
          <cell r="X29">
            <v>32.96</v>
          </cell>
          <cell r="Y29">
            <v>32.71</v>
          </cell>
          <cell r="Z29">
            <v>32.21</v>
          </cell>
          <cell r="AA29">
            <v>31.76</v>
          </cell>
          <cell r="AB29">
            <v>31.5</v>
          </cell>
          <cell r="AC29">
            <v>31.02</v>
          </cell>
          <cell r="AD29">
            <v>30.74</v>
          </cell>
          <cell r="AE29">
            <v>30.27</v>
          </cell>
          <cell r="AF29">
            <v>29.79</v>
          </cell>
          <cell r="AG29">
            <v>29.47</v>
          </cell>
          <cell r="AH29">
            <v>28.96</v>
          </cell>
          <cell r="AI29">
            <v>28.6</v>
          </cell>
          <cell r="AJ29">
            <v>28.11</v>
          </cell>
        </row>
        <row r="30">
          <cell r="C30" t="str">
            <v>Flow Battery [Capacity]</v>
          </cell>
          <cell r="D30">
            <v>165.2</v>
          </cell>
          <cell r="E30">
            <v>153.61000000000001</v>
          </cell>
          <cell r="F30">
            <v>136.57</v>
          </cell>
          <cell r="G30">
            <v>124.41</v>
          </cell>
          <cell r="H30">
            <v>113.91</v>
          </cell>
          <cell r="I30">
            <v>100.18</v>
          </cell>
          <cell r="J30">
            <v>94.76</v>
          </cell>
          <cell r="K30">
            <v>90.27</v>
          </cell>
          <cell r="L30">
            <v>86.73</v>
          </cell>
          <cell r="M30">
            <v>83.71</v>
          </cell>
          <cell r="N30">
            <v>81.180000000000007</v>
          </cell>
          <cell r="O30">
            <v>79.069999999999993</v>
          </cell>
          <cell r="P30">
            <v>78.180000000000007</v>
          </cell>
          <cell r="Q30">
            <v>77.73</v>
          </cell>
          <cell r="R30">
            <v>77.41</v>
          </cell>
          <cell r="S30">
            <v>77.510000000000005</v>
          </cell>
          <cell r="T30">
            <v>77.86</v>
          </cell>
          <cell r="U30">
            <v>78.180000000000007</v>
          </cell>
          <cell r="V30">
            <v>78.5</v>
          </cell>
          <cell r="W30">
            <v>78.400000000000006</v>
          </cell>
          <cell r="X30">
            <v>78.680000000000007</v>
          </cell>
          <cell r="Y30">
            <v>78.97</v>
          </cell>
          <cell r="Z30">
            <v>78.92</v>
          </cell>
          <cell r="AA30">
            <v>79.06</v>
          </cell>
          <cell r="AB30">
            <v>79.180000000000007</v>
          </cell>
          <cell r="AC30">
            <v>79.209999999999994</v>
          </cell>
          <cell r="AD30">
            <v>79.349999999999994</v>
          </cell>
          <cell r="AE30">
            <v>79.39</v>
          </cell>
          <cell r="AF30">
            <v>79.45</v>
          </cell>
          <cell r="AG30">
            <v>79.510000000000005</v>
          </cell>
          <cell r="AH30">
            <v>79.42</v>
          </cell>
          <cell r="AI30">
            <v>79.349999999999994</v>
          </cell>
          <cell r="AJ30">
            <v>79.400000000000006</v>
          </cell>
        </row>
        <row r="31">
          <cell r="C31" t="str">
            <v>Flow Battery [Energy]</v>
          </cell>
          <cell r="D31">
            <v>29.58</v>
          </cell>
          <cell r="E31">
            <v>27.5</v>
          </cell>
          <cell r="F31">
            <v>24.45</v>
          </cell>
          <cell r="G31">
            <v>22.27</v>
          </cell>
          <cell r="H31">
            <v>20.39</v>
          </cell>
          <cell r="I31">
            <v>17.940000000000001</v>
          </cell>
          <cell r="J31">
            <v>16.07</v>
          </cell>
          <cell r="K31">
            <v>15.21</v>
          </cell>
          <cell r="L31">
            <v>14.53</v>
          </cell>
          <cell r="M31">
            <v>13.94</v>
          </cell>
          <cell r="N31">
            <v>13.44</v>
          </cell>
          <cell r="O31">
            <v>13.02</v>
          </cell>
          <cell r="P31">
            <v>12.67</v>
          </cell>
          <cell r="Q31">
            <v>12.43</v>
          </cell>
          <cell r="R31">
            <v>12.22</v>
          </cell>
          <cell r="S31">
            <v>12.09</v>
          </cell>
          <cell r="T31">
            <v>12.01</v>
          </cell>
          <cell r="U31">
            <v>11.91</v>
          </cell>
          <cell r="V31">
            <v>11.95</v>
          </cell>
          <cell r="W31">
            <v>11.95</v>
          </cell>
          <cell r="X31">
            <v>12.01</v>
          </cell>
          <cell r="Y31">
            <v>12.05</v>
          </cell>
          <cell r="Z31">
            <v>12.03</v>
          </cell>
          <cell r="AA31">
            <v>12.04</v>
          </cell>
          <cell r="AB31">
            <v>12.09</v>
          </cell>
          <cell r="AC31">
            <v>12.09</v>
          </cell>
          <cell r="AD31">
            <v>12.11</v>
          </cell>
          <cell r="AE31">
            <v>12.13</v>
          </cell>
          <cell r="AF31">
            <v>12.13</v>
          </cell>
          <cell r="AG31">
            <v>12.12</v>
          </cell>
          <cell r="AH31">
            <v>12.1</v>
          </cell>
          <cell r="AI31">
            <v>12.08</v>
          </cell>
          <cell r="AJ31">
            <v>12.08</v>
          </cell>
        </row>
        <row r="32">
          <cell r="C32" t="str">
            <v>Pumped Hydro Storage [Capacity]</v>
          </cell>
          <cell r="D32">
            <v>131.49</v>
          </cell>
          <cell r="E32">
            <v>119.01</v>
          </cell>
          <cell r="F32">
            <v>107.79</v>
          </cell>
          <cell r="G32">
            <v>101</v>
          </cell>
          <cell r="H32">
            <v>95.87</v>
          </cell>
          <cell r="I32">
            <v>85.02</v>
          </cell>
          <cell r="J32">
            <v>85.04</v>
          </cell>
          <cell r="K32">
            <v>85.26</v>
          </cell>
          <cell r="L32">
            <v>85.86</v>
          </cell>
          <cell r="M32">
            <v>86.3</v>
          </cell>
          <cell r="N32">
            <v>86.59</v>
          </cell>
          <cell r="O32">
            <v>86.63</v>
          </cell>
          <cell r="P32">
            <v>87.37</v>
          </cell>
          <cell r="Q32">
            <v>88.1</v>
          </cell>
          <cell r="R32">
            <v>88.27</v>
          </cell>
          <cell r="S32">
            <v>88.44</v>
          </cell>
          <cell r="T32">
            <v>89.05</v>
          </cell>
          <cell r="U32">
            <v>89.6</v>
          </cell>
          <cell r="V32">
            <v>90.14</v>
          </cell>
          <cell r="W32">
            <v>89.95</v>
          </cell>
          <cell r="X32">
            <v>90.44</v>
          </cell>
          <cell r="Y32">
            <v>90.94</v>
          </cell>
          <cell r="Z32">
            <v>90.85</v>
          </cell>
          <cell r="AA32">
            <v>91.1</v>
          </cell>
          <cell r="AB32">
            <v>91.31</v>
          </cell>
          <cell r="AC32">
            <v>91.36</v>
          </cell>
          <cell r="AD32">
            <v>91.6</v>
          </cell>
          <cell r="AE32">
            <v>91.67</v>
          </cell>
          <cell r="AF32">
            <v>91.78</v>
          </cell>
          <cell r="AG32">
            <v>91.89</v>
          </cell>
          <cell r="AH32">
            <v>91.73</v>
          </cell>
          <cell r="AI32">
            <v>91.61</v>
          </cell>
          <cell r="AJ32">
            <v>91.69</v>
          </cell>
        </row>
        <row r="33">
          <cell r="C33" t="str">
            <v>Pumped Hydro Storage [Energy]</v>
          </cell>
          <cell r="D33">
            <v>13.15</v>
          </cell>
          <cell r="E33">
            <v>11.9</v>
          </cell>
          <cell r="F33">
            <v>10.78</v>
          </cell>
          <cell r="G33">
            <v>10.1</v>
          </cell>
          <cell r="H33">
            <v>9.59</v>
          </cell>
          <cell r="I33">
            <v>8.5</v>
          </cell>
          <cell r="J33">
            <v>8.5</v>
          </cell>
          <cell r="K33">
            <v>8.5299999999999994</v>
          </cell>
          <cell r="L33">
            <v>8.59</v>
          </cell>
          <cell r="M33">
            <v>8.6300000000000008</v>
          </cell>
          <cell r="N33">
            <v>8.66</v>
          </cell>
          <cell r="O33">
            <v>8.66</v>
          </cell>
          <cell r="P33">
            <v>8.74</v>
          </cell>
          <cell r="Q33">
            <v>8.81</v>
          </cell>
          <cell r="R33">
            <v>8.83</v>
          </cell>
          <cell r="S33">
            <v>8.84</v>
          </cell>
          <cell r="T33">
            <v>8.9</v>
          </cell>
          <cell r="U33">
            <v>8.9600000000000009</v>
          </cell>
          <cell r="V33">
            <v>9.01</v>
          </cell>
          <cell r="W33">
            <v>9</v>
          </cell>
          <cell r="X33">
            <v>9.0399999999999991</v>
          </cell>
          <cell r="Y33">
            <v>9.09</v>
          </cell>
          <cell r="Z33">
            <v>9.09</v>
          </cell>
          <cell r="AA33">
            <v>9.11</v>
          </cell>
          <cell r="AB33">
            <v>9.1300000000000008</v>
          </cell>
          <cell r="AC33">
            <v>9.14</v>
          </cell>
          <cell r="AD33">
            <v>9.16</v>
          </cell>
          <cell r="AE33">
            <v>9.17</v>
          </cell>
          <cell r="AF33">
            <v>9.18</v>
          </cell>
          <cell r="AG33">
            <v>9.19</v>
          </cell>
          <cell r="AH33">
            <v>9.17</v>
          </cell>
          <cell r="AI33">
            <v>9.16</v>
          </cell>
          <cell r="AJ33">
            <v>9.17</v>
          </cell>
        </row>
        <row r="34">
          <cell r="C34" t="str">
            <v>Geothermal</v>
          </cell>
          <cell r="D34">
            <v>423.78</v>
          </cell>
          <cell r="E34">
            <v>417.85</v>
          </cell>
          <cell r="F34">
            <v>411.64</v>
          </cell>
          <cell r="G34">
            <v>405.83</v>
          </cell>
          <cell r="H34">
            <v>400.05</v>
          </cell>
          <cell r="I34">
            <v>400.45</v>
          </cell>
          <cell r="J34">
            <v>400.68</v>
          </cell>
          <cell r="K34">
            <v>389.08</v>
          </cell>
          <cell r="L34">
            <v>392.97</v>
          </cell>
          <cell r="M34">
            <v>396.56</v>
          </cell>
          <cell r="N34">
            <v>394.15</v>
          </cell>
          <cell r="O34">
            <v>391.62</v>
          </cell>
          <cell r="P34">
            <v>388.9</v>
          </cell>
          <cell r="Q34">
            <v>386.96</v>
          </cell>
          <cell r="R34">
            <v>385.03</v>
          </cell>
          <cell r="S34">
            <v>383.1</v>
          </cell>
          <cell r="T34">
            <v>381.18</v>
          </cell>
          <cell r="U34">
            <v>379.28</v>
          </cell>
          <cell r="V34">
            <v>377.38</v>
          </cell>
          <cell r="W34">
            <v>375.5</v>
          </cell>
          <cell r="X34">
            <v>373.62</v>
          </cell>
          <cell r="Y34">
            <v>371.75</v>
          </cell>
          <cell r="Z34">
            <v>369.89</v>
          </cell>
          <cell r="AA34">
            <v>368.04</v>
          </cell>
          <cell r="AB34">
            <v>366.2</v>
          </cell>
          <cell r="AC34">
            <v>364.37</v>
          </cell>
          <cell r="AD34">
            <v>362.55</v>
          </cell>
          <cell r="AE34">
            <v>360.74</v>
          </cell>
          <cell r="AF34">
            <v>358.93</v>
          </cell>
          <cell r="AG34">
            <v>357.14</v>
          </cell>
          <cell r="AH34">
            <v>355.35</v>
          </cell>
          <cell r="AI34">
            <v>353.58</v>
          </cell>
          <cell r="AJ34">
            <v>351.81</v>
          </cell>
        </row>
        <row r="35">
          <cell r="C35" t="str">
            <v>Biomass</v>
          </cell>
          <cell r="D35">
            <v>283.08999999999997</v>
          </cell>
          <cell r="E35">
            <v>282.25</v>
          </cell>
          <cell r="F35">
            <v>281.41000000000003</v>
          </cell>
          <cell r="G35">
            <v>280.58</v>
          </cell>
          <cell r="H35">
            <v>279.74</v>
          </cell>
          <cell r="I35">
            <v>283.66000000000003</v>
          </cell>
          <cell r="J35">
            <v>287.56</v>
          </cell>
          <cell r="K35">
            <v>290.68</v>
          </cell>
          <cell r="L35">
            <v>297.77999999999997</v>
          </cell>
          <cell r="M35">
            <v>304.68</v>
          </cell>
          <cell r="N35">
            <v>307.01</v>
          </cell>
          <cell r="O35">
            <v>309.25</v>
          </cell>
          <cell r="P35">
            <v>311.16000000000003</v>
          </cell>
          <cell r="Q35">
            <v>309.66000000000003</v>
          </cell>
          <cell r="R35">
            <v>308.06</v>
          </cell>
          <cell r="S35">
            <v>306.41000000000003</v>
          </cell>
          <cell r="T35">
            <v>305.10000000000002</v>
          </cell>
          <cell r="U35">
            <v>303.69</v>
          </cell>
          <cell r="V35">
            <v>301.86</v>
          </cell>
          <cell r="W35">
            <v>300.47000000000003</v>
          </cell>
          <cell r="X35">
            <v>298.97000000000003</v>
          </cell>
          <cell r="Y35">
            <v>297.23</v>
          </cell>
          <cell r="Z35">
            <v>295.44</v>
          </cell>
          <cell r="AA35">
            <v>294.17</v>
          </cell>
          <cell r="AB35">
            <v>292.49</v>
          </cell>
          <cell r="AC35">
            <v>291.01</v>
          </cell>
          <cell r="AD35">
            <v>289.52</v>
          </cell>
          <cell r="AE35">
            <v>288.19</v>
          </cell>
          <cell r="AF35">
            <v>286.33999999999997</v>
          </cell>
          <cell r="AG35">
            <v>284.86</v>
          </cell>
          <cell r="AH35">
            <v>283.38</v>
          </cell>
          <cell r="AI35">
            <v>281.88</v>
          </cell>
          <cell r="AJ35">
            <v>277.97000000000003</v>
          </cell>
        </row>
        <row r="36">
          <cell r="C36" t="str">
            <v>Small Hydro</v>
          </cell>
          <cell r="D36">
            <v>356.29</v>
          </cell>
          <cell r="E36">
            <v>356.29</v>
          </cell>
          <cell r="F36">
            <v>356.29</v>
          </cell>
          <cell r="G36">
            <v>356.29</v>
          </cell>
          <cell r="H36">
            <v>356.29</v>
          </cell>
          <cell r="I36">
            <v>356.29</v>
          </cell>
          <cell r="J36">
            <v>356.29</v>
          </cell>
          <cell r="K36">
            <v>334.94</v>
          </cell>
          <cell r="L36">
            <v>340.01</v>
          </cell>
          <cell r="M36">
            <v>345.08</v>
          </cell>
          <cell r="N36">
            <v>350.15</v>
          </cell>
          <cell r="O36">
            <v>355.23</v>
          </cell>
          <cell r="P36">
            <v>360.3</v>
          </cell>
          <cell r="Q36">
            <v>360.3</v>
          </cell>
          <cell r="R36">
            <v>360.3</v>
          </cell>
          <cell r="S36">
            <v>360.3</v>
          </cell>
          <cell r="T36">
            <v>360.3</v>
          </cell>
          <cell r="U36">
            <v>360.3</v>
          </cell>
          <cell r="V36">
            <v>360.3</v>
          </cell>
          <cell r="W36">
            <v>360.3</v>
          </cell>
          <cell r="X36">
            <v>360.3</v>
          </cell>
          <cell r="Y36">
            <v>360.3</v>
          </cell>
          <cell r="Z36">
            <v>360.3</v>
          </cell>
          <cell r="AA36">
            <v>360.3</v>
          </cell>
          <cell r="AB36">
            <v>360.3</v>
          </cell>
          <cell r="AC36">
            <v>360.3</v>
          </cell>
          <cell r="AD36">
            <v>360.3</v>
          </cell>
          <cell r="AE36">
            <v>360.3</v>
          </cell>
          <cell r="AF36">
            <v>360.3</v>
          </cell>
          <cell r="AG36">
            <v>360.3</v>
          </cell>
          <cell r="AH36">
            <v>360.3</v>
          </cell>
          <cell r="AI36">
            <v>360.3</v>
          </cell>
          <cell r="AJ36">
            <v>360.3</v>
          </cell>
        </row>
        <row r="37">
          <cell r="C37" t="str">
            <v>Gas - CCGT</v>
          </cell>
          <cell r="D37">
            <v>81.73</v>
          </cell>
          <cell r="E37">
            <v>80.89</v>
          </cell>
          <cell r="F37">
            <v>80.05</v>
          </cell>
          <cell r="G37">
            <v>79.209999999999994</v>
          </cell>
          <cell r="H37">
            <v>78.37</v>
          </cell>
          <cell r="I37">
            <v>77.53</v>
          </cell>
          <cell r="J37">
            <v>76.459999999999994</v>
          </cell>
          <cell r="K37">
            <v>75.7</v>
          </cell>
          <cell r="L37">
            <v>76.06</v>
          </cell>
          <cell r="M37">
            <v>76.36</v>
          </cell>
          <cell r="N37">
            <v>76.84</v>
          </cell>
          <cell r="O37">
            <v>77.400000000000006</v>
          </cell>
          <cell r="P37">
            <v>77.87</v>
          </cell>
          <cell r="Q37">
            <v>77.56</v>
          </cell>
          <cell r="R37">
            <v>77.22</v>
          </cell>
          <cell r="S37">
            <v>76.849999999999994</v>
          </cell>
          <cell r="T37">
            <v>76.58</v>
          </cell>
          <cell r="U37">
            <v>76.37</v>
          </cell>
          <cell r="V37">
            <v>76.069999999999993</v>
          </cell>
          <cell r="W37">
            <v>75.88</v>
          </cell>
          <cell r="X37">
            <v>75.67</v>
          </cell>
          <cell r="Y37">
            <v>75.39</v>
          </cell>
          <cell r="Z37">
            <v>75.099999999999994</v>
          </cell>
          <cell r="AA37">
            <v>74.95</v>
          </cell>
          <cell r="AB37">
            <v>74.69</v>
          </cell>
          <cell r="AC37">
            <v>74.48</v>
          </cell>
          <cell r="AD37">
            <v>74.260000000000005</v>
          </cell>
          <cell r="AE37">
            <v>74.09</v>
          </cell>
          <cell r="AF37">
            <v>73.790000000000006</v>
          </cell>
          <cell r="AG37">
            <v>73.58</v>
          </cell>
          <cell r="AH37">
            <v>73.37</v>
          </cell>
          <cell r="AI37">
            <v>73.150000000000006</v>
          </cell>
          <cell r="AJ37">
            <v>72.31</v>
          </cell>
        </row>
        <row r="38">
          <cell r="C38" t="str">
            <v>Gas - CT - Frame</v>
          </cell>
          <cell r="D38">
            <v>71.34</v>
          </cell>
          <cell r="E38">
            <v>71</v>
          </cell>
          <cell r="F38">
            <v>70.66</v>
          </cell>
          <cell r="G38">
            <v>70.319999999999993</v>
          </cell>
          <cell r="H38">
            <v>69.98</v>
          </cell>
          <cell r="I38">
            <v>69.180000000000007</v>
          </cell>
          <cell r="J38">
            <v>67.94</v>
          </cell>
          <cell r="K38">
            <v>67.11</v>
          </cell>
          <cell r="L38">
            <v>67.34</v>
          </cell>
          <cell r="M38">
            <v>67.510000000000005</v>
          </cell>
          <cell r="N38">
            <v>67.87</v>
          </cell>
          <cell r="O38">
            <v>68.349999999999994</v>
          </cell>
          <cell r="P38">
            <v>68.73</v>
          </cell>
          <cell r="Q38">
            <v>68.44</v>
          </cell>
          <cell r="R38">
            <v>68.12</v>
          </cell>
          <cell r="S38">
            <v>67.760000000000005</v>
          </cell>
          <cell r="T38">
            <v>67.5</v>
          </cell>
          <cell r="U38">
            <v>67.31</v>
          </cell>
          <cell r="V38">
            <v>67.06</v>
          </cell>
          <cell r="W38">
            <v>66.900000000000006</v>
          </cell>
          <cell r="X38">
            <v>66.72</v>
          </cell>
          <cell r="Y38">
            <v>66.489999999999995</v>
          </cell>
          <cell r="Z38">
            <v>66.239999999999995</v>
          </cell>
          <cell r="AA38">
            <v>66.11</v>
          </cell>
          <cell r="AB38">
            <v>65.89</v>
          </cell>
          <cell r="AC38">
            <v>65.72</v>
          </cell>
          <cell r="AD38">
            <v>65.540000000000006</v>
          </cell>
          <cell r="AE38">
            <v>65.400000000000006</v>
          </cell>
          <cell r="AF38">
            <v>65.13</v>
          </cell>
          <cell r="AG38">
            <v>64.959999999999994</v>
          </cell>
          <cell r="AH38">
            <v>64.78</v>
          </cell>
          <cell r="AI38">
            <v>64.599999999999994</v>
          </cell>
          <cell r="AJ38">
            <v>63.87</v>
          </cell>
        </row>
        <row r="39">
          <cell r="C39" t="str">
            <v>Gas - CT - Aero</v>
          </cell>
          <cell r="D39">
            <v>93.87</v>
          </cell>
          <cell r="E39">
            <v>93.42</v>
          </cell>
          <cell r="F39">
            <v>92.98</v>
          </cell>
          <cell r="G39">
            <v>92.53</v>
          </cell>
          <cell r="H39">
            <v>92.08</v>
          </cell>
          <cell r="I39">
            <v>91.02</v>
          </cell>
          <cell r="J39">
            <v>89.39</v>
          </cell>
          <cell r="K39">
            <v>88.31</v>
          </cell>
          <cell r="L39">
            <v>88.6</v>
          </cell>
          <cell r="M39">
            <v>88.83</v>
          </cell>
          <cell r="N39">
            <v>89.31</v>
          </cell>
          <cell r="O39">
            <v>89.94</v>
          </cell>
          <cell r="P39">
            <v>90.44</v>
          </cell>
          <cell r="Q39">
            <v>90.05</v>
          </cell>
          <cell r="R39">
            <v>89.63</v>
          </cell>
          <cell r="S39">
            <v>89.16</v>
          </cell>
          <cell r="T39">
            <v>88.82</v>
          </cell>
          <cell r="U39">
            <v>88.57</v>
          </cell>
          <cell r="V39">
            <v>88.24</v>
          </cell>
          <cell r="W39">
            <v>88.03</v>
          </cell>
          <cell r="X39">
            <v>87.79</v>
          </cell>
          <cell r="Y39">
            <v>87.49</v>
          </cell>
          <cell r="Z39">
            <v>87.16</v>
          </cell>
          <cell r="AA39">
            <v>86.99</v>
          </cell>
          <cell r="AB39">
            <v>86.7</v>
          </cell>
          <cell r="AC39">
            <v>86.47</v>
          </cell>
          <cell r="AD39">
            <v>86.23</v>
          </cell>
          <cell r="AE39">
            <v>86.05</v>
          </cell>
          <cell r="AF39">
            <v>85.7</v>
          </cell>
          <cell r="AG39">
            <v>85.47</v>
          </cell>
          <cell r="AH39">
            <v>85.24</v>
          </cell>
          <cell r="AI39">
            <v>85</v>
          </cell>
          <cell r="AJ39">
            <v>84.03</v>
          </cell>
        </row>
        <row r="40">
          <cell r="C40" t="str">
            <v>Solar - Dist</v>
          </cell>
          <cell r="D40">
            <v>12.32</v>
          </cell>
          <cell r="E40">
            <v>12.32</v>
          </cell>
          <cell r="F40">
            <v>12.32</v>
          </cell>
          <cell r="G40">
            <v>12.32</v>
          </cell>
          <cell r="H40">
            <v>12.32</v>
          </cell>
          <cell r="I40">
            <v>12.48</v>
          </cell>
          <cell r="J40">
            <v>11.33</v>
          </cell>
          <cell r="K40">
            <v>11.49</v>
          </cell>
          <cell r="L40">
            <v>11.82</v>
          </cell>
          <cell r="M40">
            <v>12.14</v>
          </cell>
          <cell r="N40">
            <v>12.3</v>
          </cell>
          <cell r="O40">
            <v>12.46</v>
          </cell>
          <cell r="P40">
            <v>12.62</v>
          </cell>
          <cell r="Q40">
            <v>12.62</v>
          </cell>
          <cell r="R40">
            <v>12.62</v>
          </cell>
          <cell r="S40">
            <v>12.62</v>
          </cell>
          <cell r="T40">
            <v>12.62</v>
          </cell>
          <cell r="U40">
            <v>12.62</v>
          </cell>
          <cell r="V40">
            <v>12.62</v>
          </cell>
          <cell r="W40">
            <v>12.62</v>
          </cell>
          <cell r="X40">
            <v>12.62</v>
          </cell>
          <cell r="Y40">
            <v>12.62</v>
          </cell>
          <cell r="Z40">
            <v>12.62</v>
          </cell>
          <cell r="AA40">
            <v>12.62</v>
          </cell>
          <cell r="AB40">
            <v>12.62</v>
          </cell>
          <cell r="AC40">
            <v>12.62</v>
          </cell>
          <cell r="AD40">
            <v>12.62</v>
          </cell>
          <cell r="AE40">
            <v>12.62</v>
          </cell>
          <cell r="AF40">
            <v>12.62</v>
          </cell>
          <cell r="AG40">
            <v>12.62</v>
          </cell>
          <cell r="AH40">
            <v>12.62</v>
          </cell>
          <cell r="AI40">
            <v>12.62</v>
          </cell>
          <cell r="AJ40">
            <v>12.62</v>
          </cell>
        </row>
        <row r="41">
          <cell r="C41" t="str">
            <v>Solar - Commercial</v>
          </cell>
          <cell r="D41">
            <v>11.54</v>
          </cell>
          <cell r="E41">
            <v>11.54</v>
          </cell>
          <cell r="F41">
            <v>11.54</v>
          </cell>
          <cell r="G41">
            <v>11.54</v>
          </cell>
          <cell r="H41">
            <v>11.54</v>
          </cell>
          <cell r="I41">
            <v>11.69</v>
          </cell>
          <cell r="J41">
            <v>10.62</v>
          </cell>
          <cell r="K41">
            <v>10.77</v>
          </cell>
          <cell r="L41">
            <v>11.08</v>
          </cell>
          <cell r="M41">
            <v>11.38</v>
          </cell>
          <cell r="N41">
            <v>11.53</v>
          </cell>
          <cell r="O41">
            <v>11.68</v>
          </cell>
          <cell r="P41">
            <v>11.83</v>
          </cell>
          <cell r="Q41">
            <v>11.83</v>
          </cell>
          <cell r="R41">
            <v>11.83</v>
          </cell>
          <cell r="S41">
            <v>11.83</v>
          </cell>
          <cell r="T41">
            <v>11.83</v>
          </cell>
          <cell r="U41">
            <v>11.83</v>
          </cell>
          <cell r="V41">
            <v>11.83</v>
          </cell>
          <cell r="W41">
            <v>11.83</v>
          </cell>
          <cell r="X41">
            <v>11.83</v>
          </cell>
          <cell r="Y41">
            <v>11.83</v>
          </cell>
          <cell r="Z41">
            <v>11.83</v>
          </cell>
          <cell r="AA41">
            <v>11.83</v>
          </cell>
          <cell r="AB41">
            <v>11.83</v>
          </cell>
          <cell r="AC41">
            <v>11.83</v>
          </cell>
          <cell r="AD41">
            <v>11.83</v>
          </cell>
          <cell r="AE41">
            <v>11.83</v>
          </cell>
          <cell r="AF41">
            <v>11.83</v>
          </cell>
          <cell r="AG41">
            <v>11.83</v>
          </cell>
          <cell r="AH41">
            <v>11.83</v>
          </cell>
          <cell r="AI41">
            <v>11.83</v>
          </cell>
          <cell r="AJ41">
            <v>11.83</v>
          </cell>
        </row>
        <row r="42">
          <cell r="C42" t="str">
            <v>Solar - Tracking</v>
          </cell>
          <cell r="D42">
            <v>10.98</v>
          </cell>
          <cell r="E42">
            <v>10.98</v>
          </cell>
          <cell r="F42">
            <v>10.98</v>
          </cell>
          <cell r="G42">
            <v>10.98</v>
          </cell>
          <cell r="H42">
            <v>10.98</v>
          </cell>
          <cell r="I42">
            <v>11.11</v>
          </cell>
          <cell r="J42">
            <v>10.29</v>
          </cell>
          <cell r="K42">
            <v>10.41</v>
          </cell>
          <cell r="L42">
            <v>10.68</v>
          </cell>
          <cell r="M42">
            <v>10.94</v>
          </cell>
          <cell r="N42">
            <v>11.08</v>
          </cell>
          <cell r="O42">
            <v>11.22</v>
          </cell>
          <cell r="P42">
            <v>11.36</v>
          </cell>
          <cell r="Q42">
            <v>11.36</v>
          </cell>
          <cell r="R42">
            <v>11.36</v>
          </cell>
          <cell r="S42">
            <v>11.36</v>
          </cell>
          <cell r="T42">
            <v>11.36</v>
          </cell>
          <cell r="U42">
            <v>11.36</v>
          </cell>
          <cell r="V42">
            <v>11.36</v>
          </cell>
          <cell r="W42">
            <v>11.36</v>
          </cell>
          <cell r="X42">
            <v>11.36</v>
          </cell>
          <cell r="Y42">
            <v>11.36</v>
          </cell>
          <cell r="Z42">
            <v>11.36</v>
          </cell>
          <cell r="AA42">
            <v>11.36</v>
          </cell>
          <cell r="AB42">
            <v>11.36</v>
          </cell>
          <cell r="AC42">
            <v>11.36</v>
          </cell>
          <cell r="AD42">
            <v>11.36</v>
          </cell>
          <cell r="AE42">
            <v>11.36</v>
          </cell>
          <cell r="AF42">
            <v>11.36</v>
          </cell>
          <cell r="AG42">
            <v>11.36</v>
          </cell>
          <cell r="AH42">
            <v>11.36</v>
          </cell>
          <cell r="AI42">
            <v>11.36</v>
          </cell>
          <cell r="AJ42">
            <v>11.36</v>
          </cell>
        </row>
        <row r="43">
          <cell r="C43" t="str">
            <v>Solar Thermal</v>
          </cell>
          <cell r="D43">
            <v>5.74</v>
          </cell>
          <cell r="E43">
            <v>5.74</v>
          </cell>
          <cell r="F43">
            <v>5.74</v>
          </cell>
          <cell r="G43">
            <v>5.74</v>
          </cell>
          <cell r="H43">
            <v>5.74</v>
          </cell>
          <cell r="I43">
            <v>5.82</v>
          </cell>
          <cell r="J43">
            <v>5.28</v>
          </cell>
          <cell r="K43">
            <v>5.36</v>
          </cell>
          <cell r="L43">
            <v>5.51</v>
          </cell>
          <cell r="M43">
            <v>5.65</v>
          </cell>
          <cell r="N43">
            <v>5.71</v>
          </cell>
          <cell r="O43">
            <v>5.77</v>
          </cell>
          <cell r="P43">
            <v>5.83</v>
          </cell>
          <cell r="Q43">
            <v>5.83</v>
          </cell>
          <cell r="R43">
            <v>5.83</v>
          </cell>
          <cell r="S43">
            <v>5.83</v>
          </cell>
          <cell r="T43">
            <v>5.83</v>
          </cell>
          <cell r="U43">
            <v>5.83</v>
          </cell>
          <cell r="V43">
            <v>5.83</v>
          </cell>
          <cell r="W43">
            <v>5.83</v>
          </cell>
          <cell r="X43">
            <v>5.83</v>
          </cell>
          <cell r="Y43">
            <v>5.83</v>
          </cell>
          <cell r="Z43">
            <v>5.83</v>
          </cell>
          <cell r="AA43">
            <v>5.83</v>
          </cell>
          <cell r="AB43">
            <v>5.83</v>
          </cell>
          <cell r="AC43">
            <v>5.83</v>
          </cell>
          <cell r="AD43">
            <v>5.83</v>
          </cell>
          <cell r="AE43">
            <v>5.83</v>
          </cell>
          <cell r="AF43">
            <v>5.83</v>
          </cell>
          <cell r="AG43">
            <v>5.83</v>
          </cell>
          <cell r="AH43">
            <v>5.83</v>
          </cell>
          <cell r="AI43">
            <v>5.83</v>
          </cell>
          <cell r="AJ43">
            <v>5.83</v>
          </cell>
        </row>
        <row r="44">
          <cell r="C44" t="str">
            <v>Wind - Class2 (47% CF)</v>
          </cell>
          <cell r="D44">
            <v>9.24</v>
          </cell>
          <cell r="E44">
            <v>9.2799999999999994</v>
          </cell>
          <cell r="F44">
            <v>9.31</v>
          </cell>
          <cell r="G44">
            <v>8.94</v>
          </cell>
          <cell r="H44">
            <v>8.52</v>
          </cell>
          <cell r="I44">
            <v>8.67</v>
          </cell>
          <cell r="J44">
            <v>8.81</v>
          </cell>
          <cell r="K44">
            <v>7.49</v>
          </cell>
          <cell r="L44">
            <v>7.7</v>
          </cell>
          <cell r="M44">
            <v>7.91</v>
          </cell>
          <cell r="N44">
            <v>8.02</v>
          </cell>
          <cell r="O44">
            <v>8.1199999999999992</v>
          </cell>
          <cell r="P44">
            <v>8.2200000000000006</v>
          </cell>
          <cell r="Q44">
            <v>8.2200000000000006</v>
          </cell>
          <cell r="R44">
            <v>8.2200000000000006</v>
          </cell>
          <cell r="S44">
            <v>8.2200000000000006</v>
          </cell>
          <cell r="T44">
            <v>8.2200000000000006</v>
          </cell>
          <cell r="U44">
            <v>8.2200000000000006</v>
          </cell>
          <cell r="V44">
            <v>8.2200000000000006</v>
          </cell>
          <cell r="W44">
            <v>8.2200000000000006</v>
          </cell>
          <cell r="X44">
            <v>8.2200000000000006</v>
          </cell>
          <cell r="Y44">
            <v>8.2200000000000006</v>
          </cell>
          <cell r="Z44">
            <v>8.2200000000000006</v>
          </cell>
          <cell r="AA44">
            <v>8.2200000000000006</v>
          </cell>
          <cell r="AB44">
            <v>8.2200000000000006</v>
          </cell>
          <cell r="AC44">
            <v>8.2200000000000006</v>
          </cell>
          <cell r="AD44">
            <v>8.2200000000000006</v>
          </cell>
          <cell r="AE44">
            <v>8.2200000000000006</v>
          </cell>
          <cell r="AF44">
            <v>8.2200000000000006</v>
          </cell>
          <cell r="AG44">
            <v>8.2200000000000006</v>
          </cell>
          <cell r="AH44">
            <v>8.2200000000000006</v>
          </cell>
          <cell r="AI44">
            <v>8.2200000000000006</v>
          </cell>
          <cell r="AJ44">
            <v>8.2200000000000006</v>
          </cell>
        </row>
        <row r="45">
          <cell r="C45" t="str">
            <v>Wind - Class5 (41% CF)</v>
          </cell>
          <cell r="D45">
            <v>9.24</v>
          </cell>
          <cell r="E45">
            <v>9.2799999999999994</v>
          </cell>
          <cell r="F45">
            <v>9.31</v>
          </cell>
          <cell r="G45">
            <v>8.94</v>
          </cell>
          <cell r="H45">
            <v>8.52</v>
          </cell>
          <cell r="I45">
            <v>8.67</v>
          </cell>
          <cell r="J45">
            <v>8.81</v>
          </cell>
          <cell r="K45">
            <v>7.49</v>
          </cell>
          <cell r="L45">
            <v>7.7</v>
          </cell>
          <cell r="M45">
            <v>7.91</v>
          </cell>
          <cell r="N45">
            <v>8.02</v>
          </cell>
          <cell r="O45">
            <v>8.1199999999999992</v>
          </cell>
          <cell r="P45">
            <v>8.2200000000000006</v>
          </cell>
          <cell r="Q45">
            <v>8.2200000000000006</v>
          </cell>
          <cell r="R45">
            <v>8.2200000000000006</v>
          </cell>
          <cell r="S45">
            <v>8.2200000000000006</v>
          </cell>
          <cell r="T45">
            <v>8.2200000000000006</v>
          </cell>
          <cell r="U45">
            <v>8.2200000000000006</v>
          </cell>
          <cell r="V45">
            <v>8.2200000000000006</v>
          </cell>
          <cell r="W45">
            <v>8.2200000000000006</v>
          </cell>
          <cell r="X45">
            <v>8.2200000000000006</v>
          </cell>
          <cell r="Y45">
            <v>8.2200000000000006</v>
          </cell>
          <cell r="Z45">
            <v>8.2200000000000006</v>
          </cell>
          <cell r="AA45">
            <v>8.2200000000000006</v>
          </cell>
          <cell r="AB45">
            <v>8.2200000000000006</v>
          </cell>
          <cell r="AC45">
            <v>8.2200000000000006</v>
          </cell>
          <cell r="AD45">
            <v>8.2200000000000006</v>
          </cell>
          <cell r="AE45">
            <v>8.2200000000000006</v>
          </cell>
          <cell r="AF45">
            <v>8.2200000000000006</v>
          </cell>
          <cell r="AG45">
            <v>8.2200000000000006</v>
          </cell>
          <cell r="AH45">
            <v>8.2200000000000006</v>
          </cell>
          <cell r="AI45">
            <v>8.2200000000000006</v>
          </cell>
          <cell r="AJ45">
            <v>8.2200000000000006</v>
          </cell>
        </row>
        <row r="46">
          <cell r="C46" t="str">
            <v>Wind - Class6 (38% CF)</v>
          </cell>
          <cell r="D46">
            <v>9.24</v>
          </cell>
          <cell r="E46">
            <v>9.2799999999999994</v>
          </cell>
          <cell r="F46">
            <v>9.31</v>
          </cell>
          <cell r="G46">
            <v>8.94</v>
          </cell>
          <cell r="H46">
            <v>8.52</v>
          </cell>
          <cell r="I46">
            <v>8.67</v>
          </cell>
          <cell r="J46">
            <v>8.81</v>
          </cell>
          <cell r="K46">
            <v>7.49</v>
          </cell>
          <cell r="L46">
            <v>7.7</v>
          </cell>
          <cell r="M46">
            <v>7.91</v>
          </cell>
          <cell r="N46">
            <v>8.02</v>
          </cell>
          <cell r="O46">
            <v>8.1199999999999992</v>
          </cell>
          <cell r="P46">
            <v>8.2200000000000006</v>
          </cell>
          <cell r="Q46">
            <v>8.2200000000000006</v>
          </cell>
          <cell r="R46">
            <v>8.2200000000000006</v>
          </cell>
          <cell r="S46">
            <v>8.2200000000000006</v>
          </cell>
          <cell r="T46">
            <v>8.2200000000000006</v>
          </cell>
          <cell r="U46">
            <v>8.2200000000000006</v>
          </cell>
          <cell r="V46">
            <v>8.2200000000000006</v>
          </cell>
          <cell r="W46">
            <v>8.2200000000000006</v>
          </cell>
          <cell r="X46">
            <v>8.2200000000000006</v>
          </cell>
          <cell r="Y46">
            <v>8.2200000000000006</v>
          </cell>
          <cell r="Z46">
            <v>8.2200000000000006</v>
          </cell>
          <cell r="AA46">
            <v>8.2200000000000006</v>
          </cell>
          <cell r="AB46">
            <v>8.2200000000000006</v>
          </cell>
          <cell r="AC46">
            <v>8.2200000000000006</v>
          </cell>
          <cell r="AD46">
            <v>8.2200000000000006</v>
          </cell>
          <cell r="AE46">
            <v>8.2200000000000006</v>
          </cell>
          <cell r="AF46">
            <v>8.2200000000000006</v>
          </cell>
          <cell r="AG46">
            <v>8.2200000000000006</v>
          </cell>
          <cell r="AH46">
            <v>8.2200000000000006</v>
          </cell>
          <cell r="AI46">
            <v>8.2200000000000006</v>
          </cell>
          <cell r="AJ46">
            <v>8.2200000000000006</v>
          </cell>
        </row>
        <row r="47">
          <cell r="C47" t="str">
            <v>Wind - Class8 (30% CF)</v>
          </cell>
          <cell r="D47">
            <v>9.24</v>
          </cell>
          <cell r="E47">
            <v>9.2799999999999994</v>
          </cell>
          <cell r="F47">
            <v>9.31</v>
          </cell>
          <cell r="G47">
            <v>8.94</v>
          </cell>
          <cell r="H47">
            <v>8.52</v>
          </cell>
          <cell r="I47">
            <v>8.67</v>
          </cell>
          <cell r="J47">
            <v>8.81</v>
          </cell>
          <cell r="K47">
            <v>7.49</v>
          </cell>
          <cell r="L47">
            <v>7.7</v>
          </cell>
          <cell r="M47">
            <v>7.91</v>
          </cell>
          <cell r="N47">
            <v>8.02</v>
          </cell>
          <cell r="O47">
            <v>8.1199999999999992</v>
          </cell>
          <cell r="P47">
            <v>8.2200000000000006</v>
          </cell>
          <cell r="Q47">
            <v>8.2200000000000006</v>
          </cell>
          <cell r="R47">
            <v>8.2200000000000006</v>
          </cell>
          <cell r="S47">
            <v>8.2200000000000006</v>
          </cell>
          <cell r="T47">
            <v>8.2200000000000006</v>
          </cell>
          <cell r="U47">
            <v>8.2200000000000006</v>
          </cell>
          <cell r="V47">
            <v>8.2200000000000006</v>
          </cell>
          <cell r="W47">
            <v>8.2200000000000006</v>
          </cell>
          <cell r="X47">
            <v>8.2200000000000006</v>
          </cell>
          <cell r="Y47">
            <v>8.2200000000000006</v>
          </cell>
          <cell r="Z47">
            <v>8.2200000000000006</v>
          </cell>
          <cell r="AA47">
            <v>8.2200000000000006</v>
          </cell>
          <cell r="AB47">
            <v>8.2200000000000006</v>
          </cell>
          <cell r="AC47">
            <v>8.2200000000000006</v>
          </cell>
          <cell r="AD47">
            <v>8.2200000000000006</v>
          </cell>
          <cell r="AE47">
            <v>8.2200000000000006</v>
          </cell>
          <cell r="AF47">
            <v>8.2200000000000006</v>
          </cell>
          <cell r="AG47">
            <v>8.2200000000000006</v>
          </cell>
          <cell r="AH47">
            <v>8.2200000000000006</v>
          </cell>
          <cell r="AI47">
            <v>8.2200000000000006</v>
          </cell>
          <cell r="AJ47">
            <v>8.2200000000000006</v>
          </cell>
        </row>
        <row r="48">
          <cell r="C48" t="str">
            <v>Floating Offshore Wind - Class11 (48% CF)</v>
          </cell>
          <cell r="D48">
            <v>13.74</v>
          </cell>
          <cell r="E48">
            <v>13.74</v>
          </cell>
          <cell r="F48">
            <v>13.74</v>
          </cell>
          <cell r="G48">
            <v>13.29</v>
          </cell>
          <cell r="H48">
            <v>12.83</v>
          </cell>
          <cell r="I48">
            <v>13.03</v>
          </cell>
          <cell r="J48">
            <v>13.23</v>
          </cell>
          <cell r="K48">
            <v>11.98</v>
          </cell>
          <cell r="L48">
            <v>12.36</v>
          </cell>
          <cell r="M48">
            <v>12.73</v>
          </cell>
          <cell r="N48">
            <v>12.91</v>
          </cell>
          <cell r="O48">
            <v>13.08</v>
          </cell>
          <cell r="P48">
            <v>13.26</v>
          </cell>
          <cell r="Q48">
            <v>13.26</v>
          </cell>
          <cell r="R48">
            <v>13.26</v>
          </cell>
          <cell r="S48">
            <v>13.26</v>
          </cell>
          <cell r="T48">
            <v>13.26</v>
          </cell>
          <cell r="U48">
            <v>13.26</v>
          </cell>
          <cell r="V48">
            <v>13.26</v>
          </cell>
          <cell r="W48">
            <v>13.26</v>
          </cell>
          <cell r="X48">
            <v>13.26</v>
          </cell>
          <cell r="Y48">
            <v>13.26</v>
          </cell>
          <cell r="Z48">
            <v>13.26</v>
          </cell>
          <cell r="AA48">
            <v>13.26</v>
          </cell>
          <cell r="AB48">
            <v>13.26</v>
          </cell>
          <cell r="AC48">
            <v>13.26</v>
          </cell>
          <cell r="AD48">
            <v>13.26</v>
          </cell>
          <cell r="AE48">
            <v>13.26</v>
          </cell>
          <cell r="AF48">
            <v>13.26</v>
          </cell>
          <cell r="AG48">
            <v>13.26</v>
          </cell>
          <cell r="AH48">
            <v>13.26</v>
          </cell>
          <cell r="AI48">
            <v>13.26</v>
          </cell>
          <cell r="AJ48">
            <v>13.26</v>
          </cell>
        </row>
        <row r="49">
          <cell r="C49" t="str">
            <v>Floating Offshore Wind - Class8 (51% CF)</v>
          </cell>
          <cell r="D49">
            <v>13.74</v>
          </cell>
          <cell r="E49">
            <v>13.74</v>
          </cell>
          <cell r="F49">
            <v>13.74</v>
          </cell>
          <cell r="G49">
            <v>13.29</v>
          </cell>
          <cell r="H49">
            <v>12.83</v>
          </cell>
          <cell r="I49">
            <v>13.03</v>
          </cell>
          <cell r="J49">
            <v>13.23</v>
          </cell>
          <cell r="K49">
            <v>11.98</v>
          </cell>
          <cell r="L49">
            <v>12.36</v>
          </cell>
          <cell r="M49">
            <v>12.73</v>
          </cell>
          <cell r="N49">
            <v>12.91</v>
          </cell>
          <cell r="O49">
            <v>13.08</v>
          </cell>
          <cell r="P49">
            <v>13.26</v>
          </cell>
          <cell r="Q49">
            <v>13.26</v>
          </cell>
          <cell r="R49">
            <v>13.26</v>
          </cell>
          <cell r="S49">
            <v>13.26</v>
          </cell>
          <cell r="T49">
            <v>13.26</v>
          </cell>
          <cell r="U49">
            <v>13.26</v>
          </cell>
          <cell r="V49">
            <v>13.26</v>
          </cell>
          <cell r="W49">
            <v>13.26</v>
          </cell>
          <cell r="X49">
            <v>13.26</v>
          </cell>
          <cell r="Y49">
            <v>13.26</v>
          </cell>
          <cell r="Z49">
            <v>13.26</v>
          </cell>
          <cell r="AA49">
            <v>13.26</v>
          </cell>
          <cell r="AB49">
            <v>13.26</v>
          </cell>
          <cell r="AC49">
            <v>13.26</v>
          </cell>
          <cell r="AD49">
            <v>13.26</v>
          </cell>
          <cell r="AE49">
            <v>13.26</v>
          </cell>
          <cell r="AF49">
            <v>13.26</v>
          </cell>
          <cell r="AG49">
            <v>13.26</v>
          </cell>
          <cell r="AH49">
            <v>13.26</v>
          </cell>
          <cell r="AI49">
            <v>13.26</v>
          </cell>
          <cell r="AJ49">
            <v>13.26</v>
          </cell>
        </row>
        <row r="50">
          <cell r="C50" t="str">
            <v>Floating Offshore Wind - Morro Bay</v>
          </cell>
          <cell r="D50">
            <v>38.85</v>
          </cell>
          <cell r="E50">
            <v>38.85</v>
          </cell>
          <cell r="F50">
            <v>36.74</v>
          </cell>
          <cell r="G50">
            <v>34.33</v>
          </cell>
          <cell r="H50">
            <v>32.340000000000003</v>
          </cell>
          <cell r="I50">
            <v>32.200000000000003</v>
          </cell>
          <cell r="J50">
            <v>32.15</v>
          </cell>
          <cell r="K50">
            <v>28.71</v>
          </cell>
          <cell r="L50">
            <v>29.24</v>
          </cell>
          <cell r="M50">
            <v>29.8</v>
          </cell>
          <cell r="N50">
            <v>29.91</v>
          </cell>
          <cell r="O50">
            <v>30.04</v>
          </cell>
          <cell r="P50">
            <v>30.18</v>
          </cell>
          <cell r="Q50">
            <v>29.95</v>
          </cell>
          <cell r="R50">
            <v>29.73</v>
          </cell>
          <cell r="S50">
            <v>29.53</v>
          </cell>
          <cell r="T50">
            <v>29.34</v>
          </cell>
          <cell r="U50">
            <v>29.16</v>
          </cell>
          <cell r="V50">
            <v>28.99</v>
          </cell>
          <cell r="W50">
            <v>28.83</v>
          </cell>
          <cell r="X50">
            <v>28.68</v>
          </cell>
          <cell r="Y50">
            <v>28.54</v>
          </cell>
          <cell r="Z50">
            <v>28.4</v>
          </cell>
          <cell r="AA50">
            <v>28.27</v>
          </cell>
          <cell r="AB50">
            <v>28.15</v>
          </cell>
          <cell r="AC50">
            <v>28.03</v>
          </cell>
          <cell r="AD50">
            <v>27.91</v>
          </cell>
          <cell r="AE50">
            <v>27.8</v>
          </cell>
          <cell r="AF50">
            <v>27.69</v>
          </cell>
          <cell r="AG50">
            <v>27.59</v>
          </cell>
          <cell r="AH50">
            <v>27.49</v>
          </cell>
          <cell r="AI50">
            <v>27.39</v>
          </cell>
          <cell r="AJ50">
            <v>27.3</v>
          </cell>
        </row>
        <row r="51">
          <cell r="C51" t="str">
            <v>Floating Offshore Wind - Diablo Canyon</v>
          </cell>
          <cell r="D51">
            <v>41.22</v>
          </cell>
          <cell r="E51">
            <v>41.22</v>
          </cell>
          <cell r="F51">
            <v>38.97</v>
          </cell>
          <cell r="G51">
            <v>36.42</v>
          </cell>
          <cell r="H51">
            <v>34.31</v>
          </cell>
          <cell r="I51">
            <v>34.159999999999997</v>
          </cell>
          <cell r="J51">
            <v>34.11</v>
          </cell>
          <cell r="K51">
            <v>30.46</v>
          </cell>
          <cell r="L51">
            <v>31.03</v>
          </cell>
          <cell r="M51">
            <v>31.62</v>
          </cell>
          <cell r="N51">
            <v>31.73</v>
          </cell>
          <cell r="O51">
            <v>31.87</v>
          </cell>
          <cell r="P51">
            <v>32.03</v>
          </cell>
          <cell r="Q51">
            <v>31.78</v>
          </cell>
          <cell r="R51">
            <v>31.54</v>
          </cell>
          <cell r="S51">
            <v>31.33</v>
          </cell>
          <cell r="T51">
            <v>31.13</v>
          </cell>
          <cell r="U51">
            <v>30.94</v>
          </cell>
          <cell r="V51">
            <v>30.76</v>
          </cell>
          <cell r="W51">
            <v>30.59</v>
          </cell>
          <cell r="X51">
            <v>30.43</v>
          </cell>
          <cell r="Y51">
            <v>30.28</v>
          </cell>
          <cell r="Z51">
            <v>30.13</v>
          </cell>
          <cell r="AA51">
            <v>30</v>
          </cell>
          <cell r="AB51">
            <v>29.86</v>
          </cell>
          <cell r="AC51">
            <v>29.74</v>
          </cell>
          <cell r="AD51">
            <v>29.61</v>
          </cell>
          <cell r="AE51">
            <v>29.5</v>
          </cell>
          <cell r="AF51">
            <v>29.38</v>
          </cell>
          <cell r="AG51">
            <v>29.27</v>
          </cell>
          <cell r="AH51">
            <v>29.17</v>
          </cell>
          <cell r="AI51">
            <v>29.06</v>
          </cell>
          <cell r="AJ51">
            <v>28.96</v>
          </cell>
        </row>
        <row r="52">
          <cell r="C52" t="str">
            <v>Floating Offshore Wind - Humboldt</v>
          </cell>
          <cell r="D52">
            <v>38.31</v>
          </cell>
          <cell r="E52">
            <v>38.31</v>
          </cell>
          <cell r="F52">
            <v>36.22</v>
          </cell>
          <cell r="G52">
            <v>33.85</v>
          </cell>
          <cell r="H52">
            <v>31.89</v>
          </cell>
          <cell r="I52">
            <v>31.75</v>
          </cell>
          <cell r="J52">
            <v>31.71</v>
          </cell>
          <cell r="K52">
            <v>28.31</v>
          </cell>
          <cell r="L52">
            <v>28.84</v>
          </cell>
          <cell r="M52">
            <v>29.39</v>
          </cell>
          <cell r="N52">
            <v>29.49</v>
          </cell>
          <cell r="O52">
            <v>29.62</v>
          </cell>
          <cell r="P52">
            <v>29.76</v>
          </cell>
          <cell r="Q52">
            <v>29.53</v>
          </cell>
          <cell r="R52">
            <v>29.32</v>
          </cell>
          <cell r="S52">
            <v>29.12</v>
          </cell>
          <cell r="T52">
            <v>28.93</v>
          </cell>
          <cell r="U52">
            <v>28.75</v>
          </cell>
          <cell r="V52">
            <v>28.59</v>
          </cell>
          <cell r="W52">
            <v>28.43</v>
          </cell>
          <cell r="X52">
            <v>28.28</v>
          </cell>
          <cell r="Y52">
            <v>28.14</v>
          </cell>
          <cell r="Z52">
            <v>28.01</v>
          </cell>
          <cell r="AA52">
            <v>27.88</v>
          </cell>
          <cell r="AB52">
            <v>27.75</v>
          </cell>
          <cell r="AC52">
            <v>27.64</v>
          </cell>
          <cell r="AD52">
            <v>27.52</v>
          </cell>
          <cell r="AE52">
            <v>27.41</v>
          </cell>
          <cell r="AF52">
            <v>27.31</v>
          </cell>
          <cell r="AG52">
            <v>27.21</v>
          </cell>
          <cell r="AH52">
            <v>27.11</v>
          </cell>
          <cell r="AI52">
            <v>27.01</v>
          </cell>
          <cell r="AJ52">
            <v>26.92</v>
          </cell>
        </row>
        <row r="53">
          <cell r="C53" t="str">
            <v>Floating Offshore Wind - Cape Mendocino</v>
          </cell>
          <cell r="D53">
            <v>31.74</v>
          </cell>
          <cell r="E53">
            <v>31.74</v>
          </cell>
          <cell r="F53">
            <v>30.02</v>
          </cell>
          <cell r="G53">
            <v>28.05</v>
          </cell>
          <cell r="H53">
            <v>26.43</v>
          </cell>
          <cell r="I53">
            <v>26.31</v>
          </cell>
          <cell r="J53">
            <v>26.27</v>
          </cell>
          <cell r="K53">
            <v>23.46</v>
          </cell>
          <cell r="L53">
            <v>23.89</v>
          </cell>
          <cell r="M53">
            <v>24.35</v>
          </cell>
          <cell r="N53">
            <v>24.44</v>
          </cell>
          <cell r="O53">
            <v>24.54</v>
          </cell>
          <cell r="P53">
            <v>24.66</v>
          </cell>
          <cell r="Q53">
            <v>24.47</v>
          </cell>
          <cell r="R53">
            <v>24.29</v>
          </cell>
          <cell r="S53">
            <v>24.13</v>
          </cell>
          <cell r="T53">
            <v>23.97</v>
          </cell>
          <cell r="U53">
            <v>23.83</v>
          </cell>
          <cell r="V53">
            <v>23.69</v>
          </cell>
          <cell r="W53">
            <v>23.56</v>
          </cell>
          <cell r="X53">
            <v>23.44</v>
          </cell>
          <cell r="Y53">
            <v>23.32</v>
          </cell>
          <cell r="Z53">
            <v>23.21</v>
          </cell>
          <cell r="AA53">
            <v>23.1</v>
          </cell>
          <cell r="AB53">
            <v>23</v>
          </cell>
          <cell r="AC53">
            <v>22.9</v>
          </cell>
          <cell r="AD53">
            <v>22.81</v>
          </cell>
          <cell r="AE53">
            <v>22.71</v>
          </cell>
          <cell r="AF53">
            <v>22.63</v>
          </cell>
          <cell r="AG53">
            <v>22.54</v>
          </cell>
          <cell r="AH53">
            <v>22.46</v>
          </cell>
          <cell r="AI53">
            <v>22.38</v>
          </cell>
          <cell r="AJ53">
            <v>22.31</v>
          </cell>
        </row>
        <row r="54">
          <cell r="C54" t="str">
            <v>Floating Offshore Wind - Del Norte</v>
          </cell>
          <cell r="D54">
            <v>38.31</v>
          </cell>
          <cell r="E54">
            <v>38.31</v>
          </cell>
          <cell r="F54">
            <v>36.22</v>
          </cell>
          <cell r="G54">
            <v>33.85</v>
          </cell>
          <cell r="H54">
            <v>31.89</v>
          </cell>
          <cell r="I54">
            <v>31.75</v>
          </cell>
          <cell r="J54">
            <v>31.71</v>
          </cell>
          <cell r="K54">
            <v>28.31</v>
          </cell>
          <cell r="L54">
            <v>28.84</v>
          </cell>
          <cell r="M54">
            <v>29.39</v>
          </cell>
          <cell r="N54">
            <v>29.49</v>
          </cell>
          <cell r="O54">
            <v>29.62</v>
          </cell>
          <cell r="P54">
            <v>29.76</v>
          </cell>
          <cell r="Q54">
            <v>29.53</v>
          </cell>
          <cell r="R54">
            <v>29.32</v>
          </cell>
          <cell r="S54">
            <v>29.12</v>
          </cell>
          <cell r="T54">
            <v>28.93</v>
          </cell>
          <cell r="U54">
            <v>28.75</v>
          </cell>
          <cell r="V54">
            <v>28.59</v>
          </cell>
          <cell r="W54">
            <v>28.43</v>
          </cell>
          <cell r="X54">
            <v>28.28</v>
          </cell>
          <cell r="Y54">
            <v>28.14</v>
          </cell>
          <cell r="Z54">
            <v>28.01</v>
          </cell>
          <cell r="AA54">
            <v>27.88</v>
          </cell>
          <cell r="AB54">
            <v>27.75</v>
          </cell>
          <cell r="AC54">
            <v>27.64</v>
          </cell>
          <cell r="AD54">
            <v>27.52</v>
          </cell>
          <cell r="AE54">
            <v>27.41</v>
          </cell>
          <cell r="AF54">
            <v>27.31</v>
          </cell>
          <cell r="AG54">
            <v>27.21</v>
          </cell>
          <cell r="AH54">
            <v>27.11</v>
          </cell>
          <cell r="AI54">
            <v>27.01</v>
          </cell>
          <cell r="AJ54">
            <v>26.92</v>
          </cell>
        </row>
        <row r="55">
          <cell r="C55" t="str">
            <v>Utility-scale Battery - Li [Capacity] - No ITC</v>
          </cell>
          <cell r="D55">
            <v>12.02</v>
          </cell>
          <cell r="E55">
            <v>11.18</v>
          </cell>
          <cell r="F55">
            <v>10.46</v>
          </cell>
          <cell r="G55">
            <v>10.029999999999999</v>
          </cell>
          <cell r="H55">
            <v>9.67</v>
          </cell>
          <cell r="I55">
            <v>8.9499999999999993</v>
          </cell>
          <cell r="J55">
            <v>8.67</v>
          </cell>
          <cell r="K55">
            <v>8.6199999999999992</v>
          </cell>
          <cell r="L55">
            <v>8.59</v>
          </cell>
          <cell r="M55">
            <v>8.5500000000000007</v>
          </cell>
          <cell r="N55">
            <v>8.51</v>
          </cell>
          <cell r="O55">
            <v>8.4499999999999993</v>
          </cell>
          <cell r="P55">
            <v>8.44</v>
          </cell>
          <cell r="Q55">
            <v>8.43</v>
          </cell>
          <cell r="R55">
            <v>8.39</v>
          </cell>
          <cell r="S55">
            <v>8.35</v>
          </cell>
          <cell r="T55">
            <v>8.34</v>
          </cell>
          <cell r="U55">
            <v>8.32</v>
          </cell>
          <cell r="V55">
            <v>8.35</v>
          </cell>
          <cell r="W55">
            <v>8.35</v>
          </cell>
          <cell r="X55">
            <v>8.3800000000000008</v>
          </cell>
          <cell r="Y55">
            <v>8.41</v>
          </cell>
          <cell r="Z55">
            <v>8.4</v>
          </cell>
          <cell r="AA55">
            <v>8.42</v>
          </cell>
          <cell r="AB55">
            <v>8.44</v>
          </cell>
          <cell r="AC55">
            <v>8.44</v>
          </cell>
          <cell r="AD55">
            <v>8.4600000000000009</v>
          </cell>
          <cell r="AE55">
            <v>8.4600000000000009</v>
          </cell>
          <cell r="AF55">
            <v>8.4700000000000006</v>
          </cell>
          <cell r="AG55">
            <v>8.4700000000000006</v>
          </cell>
          <cell r="AH55">
            <v>8.4600000000000009</v>
          </cell>
          <cell r="AI55">
            <v>8.44</v>
          </cell>
          <cell r="AJ55">
            <v>8.44</v>
          </cell>
        </row>
        <row r="56">
          <cell r="C56" t="str">
            <v>Utility-scale Battery - Li [Energy] - No ITC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</row>
        <row r="57">
          <cell r="C57" t="str">
            <v>Utility-scale Battery - Li [Capacity] - ITC</v>
          </cell>
          <cell r="D57">
            <v>11.76</v>
          </cell>
          <cell r="E57">
            <v>10.94</v>
          </cell>
          <cell r="F57">
            <v>10.24</v>
          </cell>
          <cell r="G57">
            <v>9.83</v>
          </cell>
          <cell r="H57">
            <v>9.4700000000000006</v>
          </cell>
          <cell r="I57">
            <v>8.77</v>
          </cell>
          <cell r="J57">
            <v>8.5</v>
          </cell>
          <cell r="K57">
            <v>8.44</v>
          </cell>
          <cell r="L57">
            <v>8.4</v>
          </cell>
          <cell r="M57">
            <v>8.35</v>
          </cell>
          <cell r="N57">
            <v>8.2899999999999991</v>
          </cell>
          <cell r="O57">
            <v>8.2100000000000009</v>
          </cell>
          <cell r="P57">
            <v>8.17</v>
          </cell>
          <cell r="Q57">
            <v>8.16</v>
          </cell>
          <cell r="R57">
            <v>8.1300000000000008</v>
          </cell>
          <cell r="S57">
            <v>8.09</v>
          </cell>
          <cell r="T57">
            <v>8.09</v>
          </cell>
          <cell r="U57">
            <v>8.07</v>
          </cell>
          <cell r="V57">
            <v>8.1</v>
          </cell>
          <cell r="W57">
            <v>8.09</v>
          </cell>
          <cell r="X57">
            <v>8.1300000000000008</v>
          </cell>
          <cell r="Y57">
            <v>8.16</v>
          </cell>
          <cell r="Z57">
            <v>8.15</v>
          </cell>
          <cell r="AA57">
            <v>8.16</v>
          </cell>
          <cell r="AB57">
            <v>8.18</v>
          </cell>
          <cell r="AC57">
            <v>8.18</v>
          </cell>
          <cell r="AD57">
            <v>8.1999999999999993</v>
          </cell>
          <cell r="AE57">
            <v>8.1999999999999993</v>
          </cell>
          <cell r="AF57">
            <v>8.1999999999999993</v>
          </cell>
          <cell r="AG57">
            <v>8.2100000000000009</v>
          </cell>
          <cell r="AH57">
            <v>8.1999999999999993</v>
          </cell>
          <cell r="AI57">
            <v>8.18</v>
          </cell>
          <cell r="AJ57">
            <v>8.18</v>
          </cell>
        </row>
        <row r="58">
          <cell r="C58" t="str">
            <v>Utility-scale Battery - Li [Energy] - ITC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</row>
        <row r="59">
          <cell r="C59" t="str">
            <v>BTM Battery - Li [Capacity]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C60" t="str">
            <v>BTM Battery - Li [Energy]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</row>
        <row r="61">
          <cell r="C61" t="str">
            <v>Flow Battery [Capacity]</v>
          </cell>
          <cell r="D61">
            <v>12.02</v>
          </cell>
          <cell r="E61">
            <v>11.18</v>
          </cell>
          <cell r="F61">
            <v>10.46</v>
          </cell>
          <cell r="G61">
            <v>10.029999999999999</v>
          </cell>
          <cell r="H61">
            <v>9.67</v>
          </cell>
          <cell r="I61">
            <v>8.9499999999999993</v>
          </cell>
          <cell r="J61">
            <v>8.91</v>
          </cell>
          <cell r="K61">
            <v>8.89</v>
          </cell>
          <cell r="L61">
            <v>8.8800000000000008</v>
          </cell>
          <cell r="M61">
            <v>8.8699999999999992</v>
          </cell>
          <cell r="N61">
            <v>8.85</v>
          </cell>
          <cell r="O61">
            <v>8.81</v>
          </cell>
          <cell r="P61">
            <v>8.86</v>
          </cell>
          <cell r="Q61">
            <v>8.91</v>
          </cell>
          <cell r="R61">
            <v>8.92</v>
          </cell>
          <cell r="S61">
            <v>8.93</v>
          </cell>
          <cell r="T61">
            <v>8.9700000000000006</v>
          </cell>
          <cell r="U61">
            <v>9.01</v>
          </cell>
          <cell r="V61">
            <v>9.0500000000000007</v>
          </cell>
          <cell r="W61">
            <v>9.0399999999999991</v>
          </cell>
          <cell r="X61">
            <v>9.07</v>
          </cell>
          <cell r="Y61">
            <v>9.1</v>
          </cell>
          <cell r="Z61">
            <v>9.1</v>
          </cell>
          <cell r="AA61">
            <v>9.11</v>
          </cell>
          <cell r="AB61">
            <v>9.1300000000000008</v>
          </cell>
          <cell r="AC61">
            <v>9.1300000000000008</v>
          </cell>
          <cell r="AD61">
            <v>9.15</v>
          </cell>
          <cell r="AE61">
            <v>9.15</v>
          </cell>
          <cell r="AF61">
            <v>9.16</v>
          </cell>
          <cell r="AG61">
            <v>9.16</v>
          </cell>
          <cell r="AH61">
            <v>9.15</v>
          </cell>
          <cell r="AI61">
            <v>9.15</v>
          </cell>
          <cell r="AJ61">
            <v>9.15</v>
          </cell>
        </row>
        <row r="62">
          <cell r="C62" t="str">
            <v>Flow Battery [Energy]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</row>
        <row r="63">
          <cell r="C63" t="str">
            <v>Pumped Hydro Storage [Capacity]</v>
          </cell>
          <cell r="D63">
            <v>10.06</v>
          </cell>
          <cell r="E63">
            <v>9.11</v>
          </cell>
          <cell r="F63">
            <v>8.25</v>
          </cell>
          <cell r="G63">
            <v>7.73</v>
          </cell>
          <cell r="H63">
            <v>7.34</v>
          </cell>
          <cell r="I63">
            <v>6.51</v>
          </cell>
          <cell r="J63">
            <v>6.51</v>
          </cell>
          <cell r="K63">
            <v>6.52</v>
          </cell>
          <cell r="L63">
            <v>6.57</v>
          </cell>
          <cell r="M63">
            <v>6.6</v>
          </cell>
          <cell r="N63">
            <v>6.63</v>
          </cell>
          <cell r="O63">
            <v>6.63</v>
          </cell>
          <cell r="P63">
            <v>6.69</v>
          </cell>
          <cell r="Q63">
            <v>6.74</v>
          </cell>
          <cell r="R63">
            <v>6.76</v>
          </cell>
          <cell r="S63">
            <v>6.77</v>
          </cell>
          <cell r="T63">
            <v>6.81</v>
          </cell>
          <cell r="U63">
            <v>6.86</v>
          </cell>
          <cell r="V63">
            <v>6.9</v>
          </cell>
          <cell r="W63">
            <v>6.88</v>
          </cell>
          <cell r="X63">
            <v>6.92</v>
          </cell>
          <cell r="Y63">
            <v>6.96</v>
          </cell>
          <cell r="Z63">
            <v>6.95</v>
          </cell>
          <cell r="AA63">
            <v>6.97</v>
          </cell>
          <cell r="AB63">
            <v>6.99</v>
          </cell>
          <cell r="AC63">
            <v>6.99</v>
          </cell>
          <cell r="AD63">
            <v>7.01</v>
          </cell>
          <cell r="AE63">
            <v>7.02</v>
          </cell>
          <cell r="AF63">
            <v>7.02</v>
          </cell>
          <cell r="AG63">
            <v>7.03</v>
          </cell>
          <cell r="AH63">
            <v>7.02</v>
          </cell>
          <cell r="AI63">
            <v>7.01</v>
          </cell>
          <cell r="AJ63">
            <v>7.02</v>
          </cell>
        </row>
        <row r="64">
          <cell r="C64" t="str">
            <v>Pumped Hydro Storage [Energy]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C65" t="str">
            <v>Geothermal</v>
          </cell>
          <cell r="D65">
            <v>16.420000000000002</v>
          </cell>
          <cell r="E65">
            <v>16.43</v>
          </cell>
          <cell r="F65">
            <v>16.440000000000001</v>
          </cell>
          <cell r="G65">
            <v>16.46</v>
          </cell>
          <cell r="H65">
            <v>16.48</v>
          </cell>
          <cell r="I65">
            <v>16.77</v>
          </cell>
          <cell r="J65">
            <v>17.05</v>
          </cell>
          <cell r="K65">
            <v>16.82</v>
          </cell>
          <cell r="L65">
            <v>17.28</v>
          </cell>
          <cell r="M65">
            <v>17.73</v>
          </cell>
          <cell r="N65">
            <v>17.920000000000002</v>
          </cell>
          <cell r="O65">
            <v>18.11</v>
          </cell>
          <cell r="P65">
            <v>18.3</v>
          </cell>
          <cell r="Q65">
            <v>18.3</v>
          </cell>
          <cell r="R65">
            <v>18.3</v>
          </cell>
          <cell r="S65">
            <v>18.3</v>
          </cell>
          <cell r="T65">
            <v>18.3</v>
          </cell>
          <cell r="U65">
            <v>18.3</v>
          </cell>
          <cell r="V65">
            <v>18.3</v>
          </cell>
          <cell r="W65">
            <v>18.3</v>
          </cell>
          <cell r="X65">
            <v>18.3</v>
          </cell>
          <cell r="Y65">
            <v>18.3</v>
          </cell>
          <cell r="Z65">
            <v>18.3</v>
          </cell>
          <cell r="AA65">
            <v>18.3</v>
          </cell>
          <cell r="AB65">
            <v>18.3</v>
          </cell>
          <cell r="AC65">
            <v>18.3</v>
          </cell>
          <cell r="AD65">
            <v>18.3</v>
          </cell>
          <cell r="AE65">
            <v>18.3</v>
          </cell>
          <cell r="AF65">
            <v>18.3</v>
          </cell>
          <cell r="AG65">
            <v>18.3</v>
          </cell>
          <cell r="AH65">
            <v>18.3</v>
          </cell>
          <cell r="AI65">
            <v>18.3</v>
          </cell>
          <cell r="AJ65">
            <v>18.3</v>
          </cell>
        </row>
        <row r="66">
          <cell r="C66" t="str">
            <v>Biomass</v>
          </cell>
          <cell r="D66">
            <v>13.02</v>
          </cell>
          <cell r="E66">
            <v>13.02</v>
          </cell>
          <cell r="F66">
            <v>13.02</v>
          </cell>
          <cell r="G66">
            <v>13.02</v>
          </cell>
          <cell r="H66">
            <v>13.02</v>
          </cell>
          <cell r="I66">
            <v>13.24</v>
          </cell>
          <cell r="J66">
            <v>13.47</v>
          </cell>
          <cell r="K66">
            <v>13.69</v>
          </cell>
          <cell r="L66">
            <v>14.07</v>
          </cell>
          <cell r="M66">
            <v>14.46</v>
          </cell>
          <cell r="N66">
            <v>14.63</v>
          </cell>
          <cell r="O66">
            <v>14.79</v>
          </cell>
          <cell r="P66">
            <v>14.96</v>
          </cell>
          <cell r="Q66">
            <v>14.96</v>
          </cell>
          <cell r="R66">
            <v>14.96</v>
          </cell>
          <cell r="S66">
            <v>14.96</v>
          </cell>
          <cell r="T66">
            <v>14.96</v>
          </cell>
          <cell r="U66">
            <v>14.96</v>
          </cell>
          <cell r="V66">
            <v>14.96</v>
          </cell>
          <cell r="W66">
            <v>14.96</v>
          </cell>
          <cell r="X66">
            <v>14.96</v>
          </cell>
          <cell r="Y66">
            <v>14.96</v>
          </cell>
          <cell r="Z66">
            <v>14.96</v>
          </cell>
          <cell r="AA66">
            <v>14.96</v>
          </cell>
          <cell r="AB66">
            <v>14.96</v>
          </cell>
          <cell r="AC66">
            <v>14.96</v>
          </cell>
          <cell r="AD66">
            <v>14.96</v>
          </cell>
          <cell r="AE66">
            <v>14.96</v>
          </cell>
          <cell r="AF66">
            <v>14.96</v>
          </cell>
          <cell r="AG66">
            <v>14.96</v>
          </cell>
          <cell r="AH66">
            <v>14.96</v>
          </cell>
          <cell r="AI66">
            <v>14.96</v>
          </cell>
          <cell r="AJ66">
            <v>14.96</v>
          </cell>
        </row>
        <row r="67">
          <cell r="C67" t="str">
            <v>Small Hydro</v>
          </cell>
          <cell r="D67">
            <v>9.83</v>
          </cell>
          <cell r="E67">
            <v>9.83</v>
          </cell>
          <cell r="F67">
            <v>9.83</v>
          </cell>
          <cell r="G67">
            <v>9.83</v>
          </cell>
          <cell r="H67">
            <v>9.83</v>
          </cell>
          <cell r="I67">
            <v>9.83</v>
          </cell>
          <cell r="J67">
            <v>9.83</v>
          </cell>
          <cell r="K67">
            <v>9.24</v>
          </cell>
          <cell r="L67">
            <v>9.3800000000000008</v>
          </cell>
          <cell r="M67">
            <v>9.52</v>
          </cell>
          <cell r="N67">
            <v>9.66</v>
          </cell>
          <cell r="O67">
            <v>9.8000000000000007</v>
          </cell>
          <cell r="P67">
            <v>9.94</v>
          </cell>
          <cell r="Q67">
            <v>9.94</v>
          </cell>
          <cell r="R67">
            <v>9.94</v>
          </cell>
          <cell r="S67">
            <v>9.94</v>
          </cell>
          <cell r="T67">
            <v>9.94</v>
          </cell>
          <cell r="U67">
            <v>9.94</v>
          </cell>
          <cell r="V67">
            <v>9.94</v>
          </cell>
          <cell r="W67">
            <v>9.94</v>
          </cell>
          <cell r="X67">
            <v>9.94</v>
          </cell>
          <cell r="Y67">
            <v>9.94</v>
          </cell>
          <cell r="Z67">
            <v>9.94</v>
          </cell>
          <cell r="AA67">
            <v>9.94</v>
          </cell>
          <cell r="AB67">
            <v>9.94</v>
          </cell>
          <cell r="AC67">
            <v>9.94</v>
          </cell>
          <cell r="AD67">
            <v>9.94</v>
          </cell>
          <cell r="AE67">
            <v>9.94</v>
          </cell>
          <cell r="AF67">
            <v>9.94</v>
          </cell>
          <cell r="AG67">
            <v>9.94</v>
          </cell>
          <cell r="AH67">
            <v>9.94</v>
          </cell>
          <cell r="AI67">
            <v>9.94</v>
          </cell>
          <cell r="AJ67">
            <v>9.94</v>
          </cell>
        </row>
        <row r="68">
          <cell r="C68" t="str">
            <v>Gas - CCGT</v>
          </cell>
          <cell r="D68">
            <v>7.51</v>
          </cell>
          <cell r="E68">
            <v>7.51</v>
          </cell>
          <cell r="F68">
            <v>7.51</v>
          </cell>
          <cell r="G68">
            <v>7.51</v>
          </cell>
          <cell r="H68">
            <v>7.51</v>
          </cell>
          <cell r="I68">
            <v>7.51</v>
          </cell>
          <cell r="J68">
            <v>7.51</v>
          </cell>
          <cell r="K68">
            <v>7.51</v>
          </cell>
          <cell r="L68">
            <v>7.59</v>
          </cell>
          <cell r="M68">
            <v>7.67</v>
          </cell>
          <cell r="N68">
            <v>7.75</v>
          </cell>
          <cell r="O68">
            <v>7.84</v>
          </cell>
          <cell r="P68">
            <v>7.92</v>
          </cell>
          <cell r="Q68">
            <v>7.92</v>
          </cell>
          <cell r="R68">
            <v>7.92</v>
          </cell>
          <cell r="S68">
            <v>7.92</v>
          </cell>
          <cell r="T68">
            <v>7.92</v>
          </cell>
          <cell r="U68">
            <v>7.92</v>
          </cell>
          <cell r="V68">
            <v>7.92</v>
          </cell>
          <cell r="W68">
            <v>7.92</v>
          </cell>
          <cell r="X68">
            <v>7.92</v>
          </cell>
          <cell r="Y68">
            <v>7.92</v>
          </cell>
          <cell r="Z68">
            <v>7.92</v>
          </cell>
          <cell r="AA68">
            <v>7.92</v>
          </cell>
          <cell r="AB68">
            <v>7.92</v>
          </cell>
          <cell r="AC68">
            <v>7.92</v>
          </cell>
          <cell r="AD68">
            <v>7.92</v>
          </cell>
          <cell r="AE68">
            <v>7.92</v>
          </cell>
          <cell r="AF68">
            <v>7.92</v>
          </cell>
          <cell r="AG68">
            <v>7.92</v>
          </cell>
          <cell r="AH68">
            <v>7.92</v>
          </cell>
          <cell r="AI68">
            <v>7.92</v>
          </cell>
          <cell r="AJ68">
            <v>7.92</v>
          </cell>
        </row>
        <row r="69">
          <cell r="C69" t="str">
            <v>Gas - CT - Frame</v>
          </cell>
          <cell r="D69">
            <v>7.51</v>
          </cell>
          <cell r="E69">
            <v>7.51</v>
          </cell>
          <cell r="F69">
            <v>7.51</v>
          </cell>
          <cell r="G69">
            <v>7.51</v>
          </cell>
          <cell r="H69">
            <v>7.51</v>
          </cell>
          <cell r="I69">
            <v>7.51</v>
          </cell>
          <cell r="J69">
            <v>7.51</v>
          </cell>
          <cell r="K69">
            <v>7.51</v>
          </cell>
          <cell r="L69">
            <v>7.59</v>
          </cell>
          <cell r="M69">
            <v>7.67</v>
          </cell>
          <cell r="N69">
            <v>7.75</v>
          </cell>
          <cell r="O69">
            <v>7.84</v>
          </cell>
          <cell r="P69">
            <v>7.92</v>
          </cell>
          <cell r="Q69">
            <v>7.92</v>
          </cell>
          <cell r="R69">
            <v>7.92</v>
          </cell>
          <cell r="S69">
            <v>7.92</v>
          </cell>
          <cell r="T69">
            <v>7.92</v>
          </cell>
          <cell r="U69">
            <v>7.92</v>
          </cell>
          <cell r="V69">
            <v>7.92</v>
          </cell>
          <cell r="W69">
            <v>7.92</v>
          </cell>
          <cell r="X69">
            <v>7.92</v>
          </cell>
          <cell r="Y69">
            <v>7.92</v>
          </cell>
          <cell r="Z69">
            <v>7.92</v>
          </cell>
          <cell r="AA69">
            <v>7.92</v>
          </cell>
          <cell r="AB69">
            <v>7.92</v>
          </cell>
          <cell r="AC69">
            <v>7.92</v>
          </cell>
          <cell r="AD69">
            <v>7.92</v>
          </cell>
          <cell r="AE69">
            <v>7.92</v>
          </cell>
          <cell r="AF69">
            <v>7.92</v>
          </cell>
          <cell r="AG69">
            <v>7.92</v>
          </cell>
          <cell r="AH69">
            <v>7.92</v>
          </cell>
          <cell r="AI69">
            <v>7.92</v>
          </cell>
          <cell r="AJ69">
            <v>7.92</v>
          </cell>
        </row>
        <row r="70">
          <cell r="C70" t="str">
            <v>Gas - CT - Aero</v>
          </cell>
          <cell r="D70">
            <v>7.51</v>
          </cell>
          <cell r="E70">
            <v>7.51</v>
          </cell>
          <cell r="F70">
            <v>7.51</v>
          </cell>
          <cell r="G70">
            <v>7.51</v>
          </cell>
          <cell r="H70">
            <v>7.51</v>
          </cell>
          <cell r="I70">
            <v>7.51</v>
          </cell>
          <cell r="J70">
            <v>7.51</v>
          </cell>
          <cell r="K70">
            <v>7.51</v>
          </cell>
          <cell r="L70">
            <v>7.59</v>
          </cell>
          <cell r="M70">
            <v>7.67</v>
          </cell>
          <cell r="N70">
            <v>7.75</v>
          </cell>
          <cell r="O70">
            <v>7.84</v>
          </cell>
          <cell r="P70">
            <v>7.92</v>
          </cell>
          <cell r="Q70">
            <v>7.92</v>
          </cell>
          <cell r="R70">
            <v>7.92</v>
          </cell>
          <cell r="S70">
            <v>7.92</v>
          </cell>
          <cell r="T70">
            <v>7.92</v>
          </cell>
          <cell r="U70">
            <v>7.92</v>
          </cell>
          <cell r="V70">
            <v>7.92</v>
          </cell>
          <cell r="W70">
            <v>7.92</v>
          </cell>
          <cell r="X70">
            <v>7.92</v>
          </cell>
          <cell r="Y70">
            <v>7.92</v>
          </cell>
          <cell r="Z70">
            <v>7.92</v>
          </cell>
          <cell r="AA70">
            <v>7.92</v>
          </cell>
          <cell r="AB70">
            <v>7.92</v>
          </cell>
          <cell r="AC70">
            <v>7.92</v>
          </cell>
          <cell r="AD70">
            <v>7.92</v>
          </cell>
          <cell r="AE70">
            <v>7.92</v>
          </cell>
          <cell r="AF70">
            <v>7.92</v>
          </cell>
          <cell r="AG70">
            <v>7.92</v>
          </cell>
          <cell r="AH70">
            <v>7.92</v>
          </cell>
          <cell r="AI70">
            <v>7.92</v>
          </cell>
          <cell r="AJ70">
            <v>7.92</v>
          </cell>
        </row>
        <row r="71">
          <cell r="C71" t="str">
            <v>Solar - Dist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C72" t="str">
            <v>Solar - Commercial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C73" t="str">
            <v>Solar - Tracking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</row>
        <row r="74">
          <cell r="C74" t="str">
            <v>Solar Thermal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</row>
        <row r="75">
          <cell r="C75" t="str">
            <v>Wind - Class2 (47% CF)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</row>
        <row r="76">
          <cell r="C76" t="str">
            <v>Wind - Class5 (41% CF)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</row>
        <row r="77">
          <cell r="C77" t="str">
            <v>Wind - Class6 (38% CF)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</row>
        <row r="78">
          <cell r="C78" t="str">
            <v>Wind - Class8 (30% CF)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C79" t="str">
            <v>Floating Offshore Wind - Class11 (48% CF)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C80" t="str">
            <v>Floating Offshore Wind - Class8 (51% CF)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C81" t="str">
            <v>Floating Offshore Wind - Morro Bay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C82" t="str">
            <v>Floating Offshore Wind - Diablo Canyon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C83" t="str">
            <v>Floating Offshore Wind - Humboldt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</row>
        <row r="84">
          <cell r="C84" t="str">
            <v>Floating Offshore Wind - Cape Mendocino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C85" t="str">
            <v>Floating Offshore Wind - Del Norte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C86" t="str">
            <v>Utility-scale Battery - Li [Capacity] - No ITC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C87" t="str">
            <v>Utility-scale Battery - Li [Energy] - No ITC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C88" t="str">
            <v>Utility-scale Battery - Li [Capacity] - ITC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</row>
        <row r="89">
          <cell r="C89" t="str">
            <v>Utility-scale Battery - Li [Energy] - ITC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C90" t="str">
            <v>BTM Battery - Li [Capacity]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C91" t="str">
            <v>BTM Battery - Li [Energy]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C92" t="str">
            <v>Flow Battery [Capacity]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C93" t="str">
            <v>Flow Battery [Energy]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</row>
        <row r="94">
          <cell r="C94" t="str">
            <v>Pumped Hydro Storage [Capacity]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</row>
        <row r="95">
          <cell r="C95" t="str">
            <v>Pumped Hydro Storage [Energy]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</row>
        <row r="96">
          <cell r="C96" t="str">
            <v>Geothermal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</row>
        <row r="97">
          <cell r="C97" t="str">
            <v>Biomass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C98" t="str">
            <v>Small Hydro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C99" t="str">
            <v>Gas - CCGT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</row>
        <row r="100">
          <cell r="C100" t="str">
            <v>Gas - CT - Frame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</row>
        <row r="101">
          <cell r="C101" t="str">
            <v>Gas - CT - Aero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</row>
        <row r="102">
          <cell r="C102" t="str">
            <v>Solar - Dist</v>
          </cell>
          <cell r="D102">
            <v>-95.61</v>
          </cell>
          <cell r="E102">
            <v>-87.53</v>
          </cell>
          <cell r="F102">
            <v>-82.78</v>
          </cell>
          <cell r="G102">
            <v>-78.02</v>
          </cell>
          <cell r="H102">
            <v>-73.260000000000005</v>
          </cell>
          <cell r="I102">
            <v>-68.72</v>
          </cell>
          <cell r="J102">
            <v>-56</v>
          </cell>
          <cell r="K102">
            <v>-51.99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</row>
        <row r="103">
          <cell r="C103" t="str">
            <v>Solar - Commercial</v>
          </cell>
          <cell r="D103">
            <v>-60.15</v>
          </cell>
          <cell r="E103">
            <v>-53.13</v>
          </cell>
          <cell r="F103">
            <v>-51.06</v>
          </cell>
          <cell r="G103">
            <v>-49</v>
          </cell>
          <cell r="H103">
            <v>-46.93</v>
          </cell>
          <cell r="I103">
            <v>-45.01</v>
          </cell>
          <cell r="J103">
            <v>-37.64</v>
          </cell>
          <cell r="K103">
            <v>-35.93</v>
          </cell>
          <cell r="L103">
            <v>-13.17</v>
          </cell>
          <cell r="M103">
            <v>-12.51</v>
          </cell>
          <cell r="N103">
            <v>-11.81</v>
          </cell>
          <cell r="O103">
            <v>-11.11</v>
          </cell>
          <cell r="P103">
            <v>-10.41</v>
          </cell>
          <cell r="Q103">
            <v>-10.29</v>
          </cell>
          <cell r="R103">
            <v>-10.17</v>
          </cell>
          <cell r="S103">
            <v>-10.050000000000001</v>
          </cell>
          <cell r="T103">
            <v>-9.93</v>
          </cell>
          <cell r="U103">
            <v>-9.81</v>
          </cell>
          <cell r="V103">
            <v>-9.69</v>
          </cell>
          <cell r="W103">
            <v>-9.56</v>
          </cell>
          <cell r="X103">
            <v>-9.44</v>
          </cell>
          <cell r="Y103">
            <v>-9.32</v>
          </cell>
          <cell r="Z103">
            <v>-9.1999999999999993</v>
          </cell>
          <cell r="AA103">
            <v>-9.08</v>
          </cell>
          <cell r="AB103">
            <v>-8.9600000000000009</v>
          </cell>
          <cell r="AC103">
            <v>-8.84</v>
          </cell>
          <cell r="AD103">
            <v>-8.7200000000000006</v>
          </cell>
          <cell r="AE103">
            <v>-8.6</v>
          </cell>
          <cell r="AF103">
            <v>-8.4700000000000006</v>
          </cell>
          <cell r="AG103">
            <v>-8.35</v>
          </cell>
          <cell r="AH103">
            <v>-8.23</v>
          </cell>
          <cell r="AI103">
            <v>-8.11</v>
          </cell>
          <cell r="AJ103">
            <v>-7.99</v>
          </cell>
        </row>
        <row r="104">
          <cell r="C104" t="str">
            <v>Solar - Tracking</v>
          </cell>
          <cell r="D104">
            <v>-35.979999999999997</v>
          </cell>
          <cell r="E104">
            <v>-31.6</v>
          </cell>
          <cell r="F104">
            <v>-30.44</v>
          </cell>
          <cell r="G104">
            <v>-29.27</v>
          </cell>
          <cell r="H104">
            <v>-28.11</v>
          </cell>
          <cell r="I104">
            <v>-27.03</v>
          </cell>
          <cell r="J104">
            <v>-22.65</v>
          </cell>
          <cell r="K104">
            <v>-21.69</v>
          </cell>
          <cell r="L104">
            <v>-7.98</v>
          </cell>
          <cell r="M104">
            <v>-7.61</v>
          </cell>
          <cell r="N104">
            <v>-7.21</v>
          </cell>
          <cell r="O104">
            <v>-6.82</v>
          </cell>
          <cell r="P104">
            <v>-6.43</v>
          </cell>
          <cell r="Q104">
            <v>-6.37</v>
          </cell>
          <cell r="R104">
            <v>-6.31</v>
          </cell>
          <cell r="S104">
            <v>-6.26</v>
          </cell>
          <cell r="T104">
            <v>-6.2</v>
          </cell>
          <cell r="U104">
            <v>-6.14</v>
          </cell>
          <cell r="V104">
            <v>-6.09</v>
          </cell>
          <cell r="W104">
            <v>-6.03</v>
          </cell>
          <cell r="X104">
            <v>-5.97</v>
          </cell>
          <cell r="Y104">
            <v>-5.91</v>
          </cell>
          <cell r="Z104">
            <v>-5.86</v>
          </cell>
          <cell r="AA104">
            <v>-5.8</v>
          </cell>
          <cell r="AB104">
            <v>-5.74</v>
          </cell>
          <cell r="AC104">
            <v>-5.69</v>
          </cell>
          <cell r="AD104">
            <v>-5.63</v>
          </cell>
          <cell r="AE104">
            <v>-5.57</v>
          </cell>
          <cell r="AF104">
            <v>-5.51</v>
          </cell>
          <cell r="AG104">
            <v>-5.46</v>
          </cell>
          <cell r="AH104">
            <v>-5.4</v>
          </cell>
          <cell r="AI104">
            <v>-5.34</v>
          </cell>
          <cell r="AJ104">
            <v>-5.29</v>
          </cell>
        </row>
        <row r="105">
          <cell r="C105" t="str">
            <v>Solar Thermal</v>
          </cell>
          <cell r="D105">
            <v>-78.180000000000007</v>
          </cell>
          <cell r="E105">
            <v>-74.56</v>
          </cell>
          <cell r="F105">
            <v>-70.94</v>
          </cell>
          <cell r="G105">
            <v>-67.33</v>
          </cell>
          <cell r="H105">
            <v>-63.78</v>
          </cell>
          <cell r="I105">
            <v>-61.66</v>
          </cell>
          <cell r="J105">
            <v>-59.85</v>
          </cell>
          <cell r="K105">
            <v>-57.97</v>
          </cell>
          <cell r="L105">
            <v>-56.24</v>
          </cell>
          <cell r="M105">
            <v>-54.68</v>
          </cell>
          <cell r="N105">
            <v>-53.08</v>
          </cell>
          <cell r="O105">
            <v>-51.61</v>
          </cell>
          <cell r="P105">
            <v>-50.3</v>
          </cell>
          <cell r="Q105">
            <v>-49.1</v>
          </cell>
          <cell r="R105">
            <v>-48.02</v>
          </cell>
          <cell r="S105">
            <v>-47.07</v>
          </cell>
          <cell r="T105">
            <v>-46.21</v>
          </cell>
          <cell r="U105">
            <v>-45.47</v>
          </cell>
          <cell r="V105">
            <v>-44.81</v>
          </cell>
          <cell r="W105">
            <v>-44.23</v>
          </cell>
          <cell r="X105">
            <v>-43.74</v>
          </cell>
          <cell r="Y105">
            <v>-43.32</v>
          </cell>
          <cell r="Z105">
            <v>-42.95</v>
          </cell>
          <cell r="AA105">
            <v>-42.62</v>
          </cell>
          <cell r="AB105">
            <v>-42.34</v>
          </cell>
          <cell r="AC105">
            <v>-42.11</v>
          </cell>
          <cell r="AD105">
            <v>-41.89</v>
          </cell>
          <cell r="AE105">
            <v>-41.69</v>
          </cell>
          <cell r="AF105">
            <v>-41.51</v>
          </cell>
          <cell r="AG105">
            <v>-41.31</v>
          </cell>
          <cell r="AH105">
            <v>-41.12</v>
          </cell>
          <cell r="AI105">
            <v>-40.92</v>
          </cell>
          <cell r="AJ105">
            <v>-40.68</v>
          </cell>
        </row>
        <row r="106">
          <cell r="C106" t="str">
            <v>Wind - Class2 (47% CF)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</row>
        <row r="107">
          <cell r="C107" t="str">
            <v>Wind - Class5 (41% CF)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C108" t="str">
            <v>Wind - Class6 (38% CF)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C109" t="str">
            <v>Wind - Class8 (30% CF)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C110" t="str">
            <v>Floating Offshore Wind - Class11 (48% CF)</v>
          </cell>
          <cell r="D110">
            <v>-145.18</v>
          </cell>
          <cell r="E110">
            <v>-134.22999999999999</v>
          </cell>
          <cell r="F110">
            <v>-124.19</v>
          </cell>
          <cell r="G110">
            <v>-115.12</v>
          </cell>
          <cell r="H110">
            <v>-106.84</v>
          </cell>
          <cell r="I110">
            <v>-99.51</v>
          </cell>
          <cell r="J110">
            <v>-92.83</v>
          </cell>
          <cell r="K110">
            <v>-87.33</v>
          </cell>
          <cell r="L110">
            <v>-81.89</v>
          </cell>
          <cell r="M110">
            <v>-77</v>
          </cell>
          <cell r="N110">
            <v>-72.39</v>
          </cell>
          <cell r="O110">
            <v>-68.319999999999993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C111" t="str">
            <v>Floating Offshore Wind - Class8 (51% CF)</v>
          </cell>
          <cell r="D111">
            <v>-135.30000000000001</v>
          </cell>
          <cell r="E111">
            <v>-125.08</v>
          </cell>
          <cell r="F111">
            <v>-115.72</v>
          </cell>
          <cell r="G111">
            <v>-107.24</v>
          </cell>
          <cell r="H111">
            <v>-99.5</v>
          </cell>
          <cell r="I111">
            <v>-92.65</v>
          </cell>
          <cell r="J111">
            <v>-86.41</v>
          </cell>
          <cell r="K111">
            <v>-81.27</v>
          </cell>
          <cell r="L111">
            <v>-76.180000000000007</v>
          </cell>
          <cell r="M111">
            <v>-71.61</v>
          </cell>
          <cell r="N111">
            <v>-67.31</v>
          </cell>
          <cell r="O111">
            <v>-63.5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</row>
        <row r="112">
          <cell r="C112" t="str">
            <v>Floating Offshore Wind - Morro Bay</v>
          </cell>
          <cell r="D112">
            <v>-119.98</v>
          </cell>
          <cell r="E112">
            <v>-119.98</v>
          </cell>
          <cell r="F112">
            <v>-108.48</v>
          </cell>
          <cell r="G112">
            <v>-101.87</v>
          </cell>
          <cell r="H112">
            <v>-97.21</v>
          </cell>
          <cell r="I112">
            <v>-93.83</v>
          </cell>
          <cell r="J112">
            <v>-91.11</v>
          </cell>
          <cell r="K112">
            <v>-89.4</v>
          </cell>
          <cell r="L112">
            <v>-87.5</v>
          </cell>
          <cell r="M112">
            <v>-85.84</v>
          </cell>
          <cell r="N112">
            <v>-84.08</v>
          </cell>
          <cell r="O112">
            <v>-82.49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</row>
        <row r="113">
          <cell r="C113" t="str">
            <v>Floating Offshore Wind - Diablo Canyon</v>
          </cell>
          <cell r="D113">
            <v>-117.59</v>
          </cell>
          <cell r="E113">
            <v>-117.59</v>
          </cell>
          <cell r="F113">
            <v>-106.44</v>
          </cell>
          <cell r="G113">
            <v>-100.02</v>
          </cell>
          <cell r="H113">
            <v>-95.51</v>
          </cell>
          <cell r="I113">
            <v>-92.24</v>
          </cell>
          <cell r="J113">
            <v>-89.6</v>
          </cell>
          <cell r="K113">
            <v>-87.96</v>
          </cell>
          <cell r="L113">
            <v>-86.11</v>
          </cell>
          <cell r="M113">
            <v>-84.51</v>
          </cell>
          <cell r="N113">
            <v>-82.8</v>
          </cell>
          <cell r="O113">
            <v>-81.260000000000005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</row>
        <row r="114">
          <cell r="C114" t="str">
            <v>Floating Offshore Wind - Humboldt</v>
          </cell>
          <cell r="D114">
            <v>-116.16</v>
          </cell>
          <cell r="E114">
            <v>-116.16</v>
          </cell>
          <cell r="F114">
            <v>-105.17</v>
          </cell>
          <cell r="G114">
            <v>-98.85</v>
          </cell>
          <cell r="H114">
            <v>-94.4</v>
          </cell>
          <cell r="I114">
            <v>-91.18</v>
          </cell>
          <cell r="J114">
            <v>-88.58</v>
          </cell>
          <cell r="K114">
            <v>-86.97</v>
          </cell>
          <cell r="L114">
            <v>-85.15</v>
          </cell>
          <cell r="M114">
            <v>-83.57</v>
          </cell>
          <cell r="N114">
            <v>-81.89</v>
          </cell>
          <cell r="O114">
            <v>-80.37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</row>
        <row r="115">
          <cell r="C115" t="str">
            <v>Floating Offshore Wind - Cape Mendocino</v>
          </cell>
          <cell r="D115">
            <v>-115.77</v>
          </cell>
          <cell r="E115">
            <v>-115.77</v>
          </cell>
          <cell r="F115">
            <v>-104.81</v>
          </cell>
          <cell r="G115">
            <v>-98.5</v>
          </cell>
          <cell r="H115">
            <v>-94.07</v>
          </cell>
          <cell r="I115">
            <v>-90.85</v>
          </cell>
          <cell r="J115">
            <v>-88.26</v>
          </cell>
          <cell r="K115">
            <v>-86.65</v>
          </cell>
          <cell r="L115">
            <v>-84.83</v>
          </cell>
          <cell r="M115">
            <v>-83.26</v>
          </cell>
          <cell r="N115">
            <v>-81.58</v>
          </cell>
          <cell r="O115">
            <v>-80.069999999999993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C116" t="str">
            <v>Floating Offshore Wind - Del Norte</v>
          </cell>
          <cell r="D116">
            <v>-116.82</v>
          </cell>
          <cell r="E116">
            <v>-116.82</v>
          </cell>
          <cell r="F116">
            <v>-105.74</v>
          </cell>
          <cell r="G116">
            <v>-99.37</v>
          </cell>
          <cell r="H116">
            <v>-94.89</v>
          </cell>
          <cell r="I116">
            <v>-91.64</v>
          </cell>
          <cell r="J116">
            <v>-89.02</v>
          </cell>
          <cell r="K116">
            <v>-87.39</v>
          </cell>
          <cell r="L116">
            <v>-85.56</v>
          </cell>
          <cell r="M116">
            <v>-83.96</v>
          </cell>
          <cell r="N116">
            <v>-82.27</v>
          </cell>
          <cell r="O116">
            <v>-80.739999999999995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</row>
        <row r="117">
          <cell r="C117" t="str">
            <v>Utility-scale Battery - Li [Capacity] - No ITC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</row>
        <row r="118">
          <cell r="C118" t="str">
            <v>Utility-scale Battery - Li [Energy] - No ITC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19">
          <cell r="C119" t="str">
            <v>Utility-scale Battery - Li [Capacity] - ITC</v>
          </cell>
          <cell r="D119">
            <v>-0.74</v>
          </cell>
          <cell r="E119">
            <v>-0.71</v>
          </cell>
          <cell r="F119">
            <v>-0.67</v>
          </cell>
          <cell r="G119">
            <v>-0.61</v>
          </cell>
          <cell r="H119">
            <v>-0.56999999999999995</v>
          </cell>
          <cell r="I119">
            <v>-0.51</v>
          </cell>
          <cell r="J119">
            <v>-0.41</v>
          </cell>
          <cell r="K119">
            <v>-0.39</v>
          </cell>
          <cell r="L119">
            <v>-0.15</v>
          </cell>
          <cell r="M119">
            <v>-0.14000000000000001</v>
          </cell>
          <cell r="N119">
            <v>-0.14000000000000001</v>
          </cell>
          <cell r="O119">
            <v>-0.14000000000000001</v>
          </cell>
          <cell r="P119">
            <v>-0.14000000000000001</v>
          </cell>
          <cell r="Q119">
            <v>-0.14000000000000001</v>
          </cell>
          <cell r="R119">
            <v>-0.14000000000000001</v>
          </cell>
          <cell r="S119">
            <v>-0.13</v>
          </cell>
          <cell r="T119">
            <v>-0.13</v>
          </cell>
          <cell r="U119">
            <v>-0.13</v>
          </cell>
          <cell r="V119">
            <v>-0.13</v>
          </cell>
          <cell r="W119">
            <v>-0.12</v>
          </cell>
          <cell r="X119">
            <v>-0.12</v>
          </cell>
          <cell r="Y119">
            <v>-0.12</v>
          </cell>
          <cell r="Z119">
            <v>-0.12</v>
          </cell>
          <cell r="AA119">
            <v>-0.12</v>
          </cell>
          <cell r="AB119">
            <v>-0.12</v>
          </cell>
          <cell r="AC119">
            <v>-0.12</v>
          </cell>
          <cell r="AD119">
            <v>-0.11</v>
          </cell>
          <cell r="AE119">
            <v>-0.11</v>
          </cell>
          <cell r="AF119">
            <v>-0.11</v>
          </cell>
          <cell r="AG119">
            <v>-0.11</v>
          </cell>
          <cell r="AH119">
            <v>-0.11</v>
          </cell>
          <cell r="AI119">
            <v>-0.11</v>
          </cell>
          <cell r="AJ119">
            <v>-0.1</v>
          </cell>
        </row>
        <row r="120">
          <cell r="C120" t="str">
            <v>Utility-scale Battery - Li [Energy] - ITC</v>
          </cell>
          <cell r="D120">
            <v>-8.59</v>
          </cell>
          <cell r="E120">
            <v>-8.27</v>
          </cell>
          <cell r="F120">
            <v>-7.78</v>
          </cell>
          <cell r="G120">
            <v>-7.09</v>
          </cell>
          <cell r="H120">
            <v>-6.62</v>
          </cell>
          <cell r="I120">
            <v>-5.92</v>
          </cell>
          <cell r="J120">
            <v>-4.78</v>
          </cell>
          <cell r="K120">
            <v>-4.55</v>
          </cell>
          <cell r="L120">
            <v>-1.72</v>
          </cell>
          <cell r="M120">
            <v>-1.68</v>
          </cell>
          <cell r="N120">
            <v>-1.65</v>
          </cell>
          <cell r="O120">
            <v>-1.63</v>
          </cell>
          <cell r="P120">
            <v>-1.63</v>
          </cell>
          <cell r="Q120">
            <v>-1.6</v>
          </cell>
          <cell r="R120">
            <v>-1.57</v>
          </cell>
          <cell r="S120">
            <v>-1.53</v>
          </cell>
          <cell r="T120">
            <v>-1.51</v>
          </cell>
          <cell r="U120">
            <v>-1.48</v>
          </cell>
          <cell r="V120">
            <v>-1.46</v>
          </cell>
          <cell r="W120">
            <v>-1.44</v>
          </cell>
          <cell r="X120">
            <v>-1.43</v>
          </cell>
          <cell r="Y120">
            <v>-1.42</v>
          </cell>
          <cell r="Z120">
            <v>-1.39</v>
          </cell>
          <cell r="AA120">
            <v>-1.37</v>
          </cell>
          <cell r="AB120">
            <v>-1.36</v>
          </cell>
          <cell r="AC120">
            <v>-1.34</v>
          </cell>
          <cell r="AD120">
            <v>-1.33</v>
          </cell>
          <cell r="AE120">
            <v>-1.31</v>
          </cell>
          <cell r="AF120">
            <v>-1.28</v>
          </cell>
          <cell r="AG120">
            <v>-1.27</v>
          </cell>
          <cell r="AH120">
            <v>-1.24</v>
          </cell>
          <cell r="AI120">
            <v>-1.22</v>
          </cell>
          <cell r="AJ120">
            <v>-1.2</v>
          </cell>
        </row>
        <row r="121">
          <cell r="C121" t="str">
            <v>BTM Battery - Li [Capacity]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</row>
        <row r="122">
          <cell r="C122" t="str">
            <v>BTM Battery - Li [Energy]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</row>
        <row r="123">
          <cell r="C123" t="str">
            <v>Flow Battery [Capacity]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</row>
        <row r="124">
          <cell r="C124" t="str">
            <v>Flow Battery [Energy]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</row>
        <row r="125">
          <cell r="C125" t="str">
            <v>Pumped Hydro Storage [Capacity]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</row>
        <row r="126">
          <cell r="C126" t="str">
            <v>Pumped Hydro Storage [Energy]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</row>
        <row r="127">
          <cell r="C127" t="str">
            <v>Geothermal</v>
          </cell>
          <cell r="D127">
            <v>-67.05</v>
          </cell>
          <cell r="E127">
            <v>-66.05</v>
          </cell>
          <cell r="F127">
            <v>-65.040000000000006</v>
          </cell>
          <cell r="G127">
            <v>-64.040000000000006</v>
          </cell>
          <cell r="H127">
            <v>-63.04</v>
          </cell>
          <cell r="I127">
            <v>-62.26</v>
          </cell>
          <cell r="J127">
            <v>-61.48</v>
          </cell>
          <cell r="K127">
            <v>-60.78</v>
          </cell>
          <cell r="L127">
            <v>-60.02</v>
          </cell>
          <cell r="M127">
            <v>-59.25</v>
          </cell>
          <cell r="N127">
            <v>-58.28</v>
          </cell>
          <cell r="O127">
            <v>-57.32</v>
          </cell>
          <cell r="P127">
            <v>-56.34</v>
          </cell>
          <cell r="Q127">
            <v>-56.06</v>
          </cell>
          <cell r="R127">
            <v>-55.78</v>
          </cell>
          <cell r="S127">
            <v>-55.5</v>
          </cell>
          <cell r="T127">
            <v>-55.22</v>
          </cell>
          <cell r="U127">
            <v>-54.95</v>
          </cell>
          <cell r="V127">
            <v>-54.67</v>
          </cell>
          <cell r="W127">
            <v>-54.4</v>
          </cell>
          <cell r="X127">
            <v>-54.13</v>
          </cell>
          <cell r="Y127">
            <v>-53.85</v>
          </cell>
          <cell r="Z127">
            <v>-53.59</v>
          </cell>
          <cell r="AA127">
            <v>-53.32</v>
          </cell>
          <cell r="AB127">
            <v>-53.05</v>
          </cell>
          <cell r="AC127">
            <v>-52.79</v>
          </cell>
          <cell r="AD127">
            <v>-52.52</v>
          </cell>
          <cell r="AE127">
            <v>-52.26</v>
          </cell>
          <cell r="AF127">
            <v>-52</v>
          </cell>
          <cell r="AG127">
            <v>-51.74</v>
          </cell>
          <cell r="AH127">
            <v>-51.48</v>
          </cell>
          <cell r="AI127">
            <v>-51.22</v>
          </cell>
          <cell r="AJ127">
            <v>-50.97</v>
          </cell>
        </row>
        <row r="128">
          <cell r="C128" t="str">
            <v>Biomass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</row>
        <row r="129">
          <cell r="C129" t="str">
            <v>Small Hydro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</row>
        <row r="130">
          <cell r="C130" t="str">
            <v>Gas - CCGT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</row>
        <row r="131">
          <cell r="C131" t="str">
            <v>Gas - CT - Frame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</row>
        <row r="132">
          <cell r="C132" t="str">
            <v>Gas - CT - Aero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</row>
        <row r="133">
          <cell r="C133" t="str">
            <v>Solar - Dist</v>
          </cell>
          <cell r="D133">
            <v>25.3</v>
          </cell>
          <cell r="E133">
            <v>24.15</v>
          </cell>
          <cell r="F133">
            <v>22.81</v>
          </cell>
          <cell r="G133">
            <v>21.5</v>
          </cell>
          <cell r="H133">
            <v>20.190000000000001</v>
          </cell>
          <cell r="I133">
            <v>18.87</v>
          </cell>
          <cell r="J133">
            <v>17.559999999999999</v>
          </cell>
          <cell r="K133">
            <v>16.25</v>
          </cell>
          <cell r="L133">
            <v>14.94</v>
          </cell>
          <cell r="M133">
            <v>13.63</v>
          </cell>
          <cell r="N133">
            <v>12.32</v>
          </cell>
          <cell r="O133">
            <v>11.01</v>
          </cell>
          <cell r="P133">
            <v>9.6999999999999993</v>
          </cell>
          <cell r="Q133">
            <v>9.58</v>
          </cell>
          <cell r="R133">
            <v>9.4700000000000006</v>
          </cell>
          <cell r="S133">
            <v>9.35</v>
          </cell>
          <cell r="T133">
            <v>9.24</v>
          </cell>
          <cell r="U133">
            <v>9.1199999999999992</v>
          </cell>
          <cell r="V133">
            <v>9.01</v>
          </cell>
          <cell r="W133">
            <v>8.89</v>
          </cell>
          <cell r="X133">
            <v>8.7799999999999994</v>
          </cell>
          <cell r="Y133">
            <v>8.66</v>
          </cell>
          <cell r="Z133">
            <v>8.5500000000000007</v>
          </cell>
          <cell r="AA133">
            <v>8.43</v>
          </cell>
          <cell r="AB133">
            <v>8.32</v>
          </cell>
          <cell r="AC133">
            <v>8.1999999999999993</v>
          </cell>
          <cell r="AD133">
            <v>8.09</v>
          </cell>
          <cell r="AE133">
            <v>7.97</v>
          </cell>
          <cell r="AF133">
            <v>7.86</v>
          </cell>
          <cell r="AG133">
            <v>7.74</v>
          </cell>
          <cell r="AH133">
            <v>7.63</v>
          </cell>
          <cell r="AI133">
            <v>7.51</v>
          </cell>
          <cell r="AJ133">
            <v>7.4</v>
          </cell>
        </row>
        <row r="134">
          <cell r="C134" t="str">
            <v>Solar - Commercial</v>
          </cell>
          <cell r="D134">
            <v>20.7</v>
          </cell>
          <cell r="E134">
            <v>14.95</v>
          </cell>
          <cell r="F134">
            <v>14.36</v>
          </cell>
          <cell r="G134">
            <v>13.78</v>
          </cell>
          <cell r="H134">
            <v>13.2</v>
          </cell>
          <cell r="I134">
            <v>12.62</v>
          </cell>
          <cell r="J134">
            <v>12.04</v>
          </cell>
          <cell r="K134">
            <v>11.46</v>
          </cell>
          <cell r="L134">
            <v>10.88</v>
          </cell>
          <cell r="M134">
            <v>10.3</v>
          </cell>
          <cell r="N134">
            <v>9.7200000000000006</v>
          </cell>
          <cell r="O134">
            <v>9.1300000000000008</v>
          </cell>
          <cell r="P134">
            <v>8.5500000000000007</v>
          </cell>
          <cell r="Q134">
            <v>8.4499999999999993</v>
          </cell>
          <cell r="R134">
            <v>8.35</v>
          </cell>
          <cell r="S134">
            <v>8.25</v>
          </cell>
          <cell r="T134">
            <v>8.16</v>
          </cell>
          <cell r="U134">
            <v>8.06</v>
          </cell>
          <cell r="V134">
            <v>7.96</v>
          </cell>
          <cell r="W134">
            <v>7.86</v>
          </cell>
          <cell r="X134">
            <v>7.76</v>
          </cell>
          <cell r="Y134">
            <v>7.66</v>
          </cell>
          <cell r="Z134">
            <v>7.56</v>
          </cell>
          <cell r="AA134">
            <v>7.46</v>
          </cell>
          <cell r="AB134">
            <v>7.36</v>
          </cell>
          <cell r="AC134">
            <v>7.26</v>
          </cell>
          <cell r="AD134">
            <v>7.16</v>
          </cell>
          <cell r="AE134">
            <v>7.06</v>
          </cell>
          <cell r="AF134">
            <v>6.96</v>
          </cell>
          <cell r="AG134">
            <v>6.86</v>
          </cell>
          <cell r="AH134">
            <v>6.76</v>
          </cell>
          <cell r="AI134">
            <v>6.66</v>
          </cell>
          <cell r="AJ134">
            <v>6.56</v>
          </cell>
        </row>
        <row r="135">
          <cell r="C135" t="str">
            <v>Solar - Tracking</v>
          </cell>
          <cell r="D135">
            <v>18.2</v>
          </cell>
          <cell r="E135">
            <v>15.6</v>
          </cell>
          <cell r="F135">
            <v>15.38</v>
          </cell>
          <cell r="G135">
            <v>14.79</v>
          </cell>
          <cell r="H135">
            <v>14.2</v>
          </cell>
          <cell r="I135">
            <v>13.62</v>
          </cell>
          <cell r="J135">
            <v>13.03</v>
          </cell>
          <cell r="K135">
            <v>12.44</v>
          </cell>
          <cell r="L135">
            <v>11.85</v>
          </cell>
          <cell r="M135">
            <v>11.27</v>
          </cell>
          <cell r="N135">
            <v>10.68</v>
          </cell>
          <cell r="O135">
            <v>10.09</v>
          </cell>
          <cell r="P135">
            <v>9.5</v>
          </cell>
          <cell r="Q135">
            <v>9.42</v>
          </cell>
          <cell r="R135">
            <v>9.33</v>
          </cell>
          <cell r="S135">
            <v>9.25</v>
          </cell>
          <cell r="T135">
            <v>9.17</v>
          </cell>
          <cell r="U135">
            <v>9.08</v>
          </cell>
          <cell r="V135">
            <v>9</v>
          </cell>
          <cell r="W135">
            <v>8.91</v>
          </cell>
          <cell r="X135">
            <v>8.83</v>
          </cell>
          <cell r="Y135">
            <v>8.74</v>
          </cell>
          <cell r="Z135">
            <v>8.66</v>
          </cell>
          <cell r="AA135">
            <v>8.57</v>
          </cell>
          <cell r="AB135">
            <v>8.49</v>
          </cell>
          <cell r="AC135">
            <v>8.41</v>
          </cell>
          <cell r="AD135">
            <v>8.32</v>
          </cell>
          <cell r="AE135">
            <v>8.24</v>
          </cell>
          <cell r="AF135">
            <v>8.15</v>
          </cell>
          <cell r="AG135">
            <v>8.07</v>
          </cell>
          <cell r="AH135">
            <v>7.98</v>
          </cell>
          <cell r="AI135">
            <v>7.9</v>
          </cell>
          <cell r="AJ135">
            <v>7.81</v>
          </cell>
        </row>
        <row r="136">
          <cell r="C136" t="str">
            <v>Solar Thermal</v>
          </cell>
          <cell r="D136">
            <v>67.61</v>
          </cell>
          <cell r="E136">
            <v>67.61</v>
          </cell>
          <cell r="F136">
            <v>67.61</v>
          </cell>
          <cell r="G136">
            <v>67.61</v>
          </cell>
          <cell r="H136">
            <v>65.930000000000007</v>
          </cell>
          <cell r="I136">
            <v>64.239999999999995</v>
          </cell>
          <cell r="J136">
            <v>62.56</v>
          </cell>
          <cell r="K136">
            <v>60.87</v>
          </cell>
          <cell r="L136">
            <v>59.19</v>
          </cell>
          <cell r="M136">
            <v>57.5</v>
          </cell>
          <cell r="N136">
            <v>55.82</v>
          </cell>
          <cell r="O136">
            <v>54.13</v>
          </cell>
          <cell r="P136">
            <v>52.45</v>
          </cell>
          <cell r="Q136">
            <v>52.45</v>
          </cell>
          <cell r="R136">
            <v>52.45</v>
          </cell>
          <cell r="S136">
            <v>52.45</v>
          </cell>
          <cell r="T136">
            <v>52.45</v>
          </cell>
          <cell r="U136">
            <v>52.45</v>
          </cell>
          <cell r="V136">
            <v>52.45</v>
          </cell>
          <cell r="W136">
            <v>52.45</v>
          </cell>
          <cell r="X136">
            <v>52.45</v>
          </cell>
          <cell r="Y136">
            <v>52.45</v>
          </cell>
          <cell r="Z136">
            <v>52.45</v>
          </cell>
          <cell r="AA136">
            <v>52.45</v>
          </cell>
          <cell r="AB136">
            <v>52.45</v>
          </cell>
          <cell r="AC136">
            <v>52.45</v>
          </cell>
          <cell r="AD136">
            <v>52.45</v>
          </cell>
          <cell r="AE136">
            <v>52.45</v>
          </cell>
          <cell r="AF136">
            <v>52.45</v>
          </cell>
          <cell r="AG136">
            <v>52.45</v>
          </cell>
          <cell r="AH136">
            <v>52.45</v>
          </cell>
          <cell r="AI136">
            <v>52.45</v>
          </cell>
          <cell r="AJ136">
            <v>52.45</v>
          </cell>
        </row>
        <row r="137">
          <cell r="C137" t="str">
            <v>Wind - Class2 (47% CF)</v>
          </cell>
          <cell r="D137">
            <v>43.21</v>
          </cell>
          <cell r="E137">
            <v>42.85</v>
          </cell>
          <cell r="F137">
            <v>42.5</v>
          </cell>
          <cell r="G137">
            <v>42.14</v>
          </cell>
          <cell r="H137">
            <v>41.79</v>
          </cell>
          <cell r="I137">
            <v>41.43</v>
          </cell>
          <cell r="J137">
            <v>41.08</v>
          </cell>
          <cell r="K137">
            <v>40.72</v>
          </cell>
          <cell r="L137">
            <v>40.369999999999997</v>
          </cell>
          <cell r="M137">
            <v>40.01</v>
          </cell>
          <cell r="N137">
            <v>39.659999999999997</v>
          </cell>
          <cell r="O137">
            <v>39.299999999999997</v>
          </cell>
          <cell r="P137">
            <v>38.950000000000003</v>
          </cell>
          <cell r="Q137">
            <v>38.659999999999997</v>
          </cell>
          <cell r="R137">
            <v>38.369999999999997</v>
          </cell>
          <cell r="S137">
            <v>38.07</v>
          </cell>
          <cell r="T137">
            <v>37.78</v>
          </cell>
          <cell r="U137">
            <v>37.49</v>
          </cell>
          <cell r="V137">
            <v>37.200000000000003</v>
          </cell>
          <cell r="W137">
            <v>36.909999999999997</v>
          </cell>
          <cell r="X137">
            <v>36.61</v>
          </cell>
          <cell r="Y137">
            <v>36.32</v>
          </cell>
          <cell r="Z137">
            <v>36.03</v>
          </cell>
          <cell r="AA137">
            <v>35.74</v>
          </cell>
          <cell r="AB137">
            <v>35.44</v>
          </cell>
          <cell r="AC137">
            <v>35.15</v>
          </cell>
          <cell r="AD137">
            <v>34.86</v>
          </cell>
          <cell r="AE137">
            <v>34.57</v>
          </cell>
          <cell r="AF137">
            <v>34.28</v>
          </cell>
          <cell r="AG137">
            <v>33.979999999999997</v>
          </cell>
          <cell r="AH137">
            <v>33.69</v>
          </cell>
          <cell r="AI137">
            <v>33.4</v>
          </cell>
          <cell r="AJ137">
            <v>33.11</v>
          </cell>
        </row>
        <row r="138">
          <cell r="C138" t="str">
            <v>Wind - Class5 (41% CF)</v>
          </cell>
          <cell r="D138">
            <v>43.21</v>
          </cell>
          <cell r="E138">
            <v>42.85</v>
          </cell>
          <cell r="F138">
            <v>42.5</v>
          </cell>
          <cell r="G138">
            <v>42.14</v>
          </cell>
          <cell r="H138">
            <v>41.79</v>
          </cell>
          <cell r="I138">
            <v>41.43</v>
          </cell>
          <cell r="J138">
            <v>41.08</v>
          </cell>
          <cell r="K138">
            <v>40.72</v>
          </cell>
          <cell r="L138">
            <v>40.369999999999997</v>
          </cell>
          <cell r="M138">
            <v>40.01</v>
          </cell>
          <cell r="N138">
            <v>39.659999999999997</v>
          </cell>
          <cell r="O138">
            <v>39.299999999999997</v>
          </cell>
          <cell r="P138">
            <v>38.950000000000003</v>
          </cell>
          <cell r="Q138">
            <v>38.659999999999997</v>
          </cell>
          <cell r="R138">
            <v>38.369999999999997</v>
          </cell>
          <cell r="S138">
            <v>38.07</v>
          </cell>
          <cell r="T138">
            <v>37.78</v>
          </cell>
          <cell r="U138">
            <v>37.49</v>
          </cell>
          <cell r="V138">
            <v>37.200000000000003</v>
          </cell>
          <cell r="W138">
            <v>36.909999999999997</v>
          </cell>
          <cell r="X138">
            <v>36.61</v>
          </cell>
          <cell r="Y138">
            <v>36.32</v>
          </cell>
          <cell r="Z138">
            <v>36.03</v>
          </cell>
          <cell r="AA138">
            <v>35.74</v>
          </cell>
          <cell r="AB138">
            <v>35.44</v>
          </cell>
          <cell r="AC138">
            <v>35.15</v>
          </cell>
          <cell r="AD138">
            <v>34.86</v>
          </cell>
          <cell r="AE138">
            <v>34.57</v>
          </cell>
          <cell r="AF138">
            <v>34.28</v>
          </cell>
          <cell r="AG138">
            <v>33.979999999999997</v>
          </cell>
          <cell r="AH138">
            <v>33.69</v>
          </cell>
          <cell r="AI138">
            <v>33.4</v>
          </cell>
          <cell r="AJ138">
            <v>33.11</v>
          </cell>
        </row>
        <row r="139">
          <cell r="C139" t="str">
            <v>Wind - Class6 (38% CF)</v>
          </cell>
          <cell r="D139">
            <v>43.21</v>
          </cell>
          <cell r="E139">
            <v>42.85</v>
          </cell>
          <cell r="F139">
            <v>42.5</v>
          </cell>
          <cell r="G139">
            <v>42.14</v>
          </cell>
          <cell r="H139">
            <v>41.79</v>
          </cell>
          <cell r="I139">
            <v>41.43</v>
          </cell>
          <cell r="J139">
            <v>41.08</v>
          </cell>
          <cell r="K139">
            <v>40.72</v>
          </cell>
          <cell r="L139">
            <v>40.369999999999997</v>
          </cell>
          <cell r="M139">
            <v>40.01</v>
          </cell>
          <cell r="N139">
            <v>39.659999999999997</v>
          </cell>
          <cell r="O139">
            <v>39.299999999999997</v>
          </cell>
          <cell r="P139">
            <v>38.950000000000003</v>
          </cell>
          <cell r="Q139">
            <v>38.659999999999997</v>
          </cell>
          <cell r="R139">
            <v>38.369999999999997</v>
          </cell>
          <cell r="S139">
            <v>38.07</v>
          </cell>
          <cell r="T139">
            <v>37.78</v>
          </cell>
          <cell r="U139">
            <v>37.49</v>
          </cell>
          <cell r="V139">
            <v>37.200000000000003</v>
          </cell>
          <cell r="W139">
            <v>36.909999999999997</v>
          </cell>
          <cell r="X139">
            <v>36.61</v>
          </cell>
          <cell r="Y139">
            <v>36.32</v>
          </cell>
          <cell r="Z139">
            <v>36.03</v>
          </cell>
          <cell r="AA139">
            <v>35.74</v>
          </cell>
          <cell r="AB139">
            <v>35.44</v>
          </cell>
          <cell r="AC139">
            <v>35.15</v>
          </cell>
          <cell r="AD139">
            <v>34.86</v>
          </cell>
          <cell r="AE139">
            <v>34.57</v>
          </cell>
          <cell r="AF139">
            <v>34.28</v>
          </cell>
          <cell r="AG139">
            <v>33.979999999999997</v>
          </cell>
          <cell r="AH139">
            <v>33.69</v>
          </cell>
          <cell r="AI139">
            <v>33.4</v>
          </cell>
          <cell r="AJ139">
            <v>33.11</v>
          </cell>
        </row>
        <row r="140">
          <cell r="C140" t="str">
            <v>Wind - Class8 (30% CF)</v>
          </cell>
          <cell r="D140">
            <v>43.21</v>
          </cell>
          <cell r="E140">
            <v>42.85</v>
          </cell>
          <cell r="F140">
            <v>42.5</v>
          </cell>
          <cell r="G140">
            <v>42.14</v>
          </cell>
          <cell r="H140">
            <v>41.79</v>
          </cell>
          <cell r="I140">
            <v>41.43</v>
          </cell>
          <cell r="J140">
            <v>41.08</v>
          </cell>
          <cell r="K140">
            <v>40.72</v>
          </cell>
          <cell r="L140">
            <v>40.369999999999997</v>
          </cell>
          <cell r="M140">
            <v>40.01</v>
          </cell>
          <cell r="N140">
            <v>39.659999999999997</v>
          </cell>
          <cell r="O140">
            <v>39.299999999999997</v>
          </cell>
          <cell r="P140">
            <v>38.950000000000003</v>
          </cell>
          <cell r="Q140">
            <v>38.659999999999997</v>
          </cell>
          <cell r="R140">
            <v>38.369999999999997</v>
          </cell>
          <cell r="S140">
            <v>38.07</v>
          </cell>
          <cell r="T140">
            <v>37.78</v>
          </cell>
          <cell r="U140">
            <v>37.49</v>
          </cell>
          <cell r="V140">
            <v>37.200000000000003</v>
          </cell>
          <cell r="W140">
            <v>36.909999999999997</v>
          </cell>
          <cell r="X140">
            <v>36.61</v>
          </cell>
          <cell r="Y140">
            <v>36.32</v>
          </cell>
          <cell r="Z140">
            <v>36.03</v>
          </cell>
          <cell r="AA140">
            <v>35.74</v>
          </cell>
          <cell r="AB140">
            <v>35.44</v>
          </cell>
          <cell r="AC140">
            <v>35.15</v>
          </cell>
          <cell r="AD140">
            <v>34.86</v>
          </cell>
          <cell r="AE140">
            <v>34.57</v>
          </cell>
          <cell r="AF140">
            <v>34.28</v>
          </cell>
          <cell r="AG140">
            <v>33.979999999999997</v>
          </cell>
          <cell r="AH140">
            <v>33.69</v>
          </cell>
          <cell r="AI140">
            <v>33.4</v>
          </cell>
          <cell r="AJ140">
            <v>33.11</v>
          </cell>
        </row>
        <row r="141">
          <cell r="C141" t="str">
            <v>Floating Offshore Wind - Class11 (48% CF)</v>
          </cell>
          <cell r="D141">
            <v>101.62</v>
          </cell>
          <cell r="E141">
            <v>96.8</v>
          </cell>
          <cell r="F141">
            <v>92.3</v>
          </cell>
          <cell r="G141">
            <v>88.09</v>
          </cell>
          <cell r="H141">
            <v>84.17</v>
          </cell>
          <cell r="I141">
            <v>80.53</v>
          </cell>
          <cell r="J141">
            <v>77.150000000000006</v>
          </cell>
          <cell r="K141">
            <v>74.010000000000005</v>
          </cell>
          <cell r="L141">
            <v>71.12</v>
          </cell>
          <cell r="M141">
            <v>68.459999999999994</v>
          </cell>
          <cell r="N141">
            <v>66.02</v>
          </cell>
          <cell r="O141">
            <v>63.78</v>
          </cell>
          <cell r="P141">
            <v>61.74</v>
          </cell>
          <cell r="Q141">
            <v>59.88</v>
          </cell>
          <cell r="R141">
            <v>58.19</v>
          </cell>
          <cell r="S141">
            <v>56.66</v>
          </cell>
          <cell r="T141">
            <v>55.29</v>
          </cell>
          <cell r="U141">
            <v>54.05</v>
          </cell>
          <cell r="V141">
            <v>52.94</v>
          </cell>
          <cell r="W141">
            <v>51.94</v>
          </cell>
          <cell r="X141">
            <v>51.05</v>
          </cell>
          <cell r="Y141">
            <v>50.25</v>
          </cell>
          <cell r="Z141">
            <v>49.53</v>
          </cell>
          <cell r="AA141">
            <v>48.89</v>
          </cell>
          <cell r="AB141">
            <v>48.3</v>
          </cell>
          <cell r="AC141">
            <v>47.76</v>
          </cell>
          <cell r="AD141">
            <v>47.25</v>
          </cell>
          <cell r="AE141">
            <v>46.77</v>
          </cell>
          <cell r="AF141">
            <v>46.3</v>
          </cell>
          <cell r="AG141">
            <v>45.84</v>
          </cell>
          <cell r="AH141">
            <v>45.36</v>
          </cell>
          <cell r="AI141">
            <v>44.87</v>
          </cell>
          <cell r="AJ141">
            <v>44.34</v>
          </cell>
        </row>
        <row r="142">
          <cell r="C142" t="str">
            <v>Floating Offshore Wind - Class8 (51% CF)</v>
          </cell>
          <cell r="D142">
            <v>89.24</v>
          </cell>
          <cell r="E142">
            <v>85.02</v>
          </cell>
          <cell r="F142">
            <v>81.06</v>
          </cell>
          <cell r="G142">
            <v>77.37</v>
          </cell>
          <cell r="H142">
            <v>73.930000000000007</v>
          </cell>
          <cell r="I142">
            <v>70.72</v>
          </cell>
          <cell r="J142">
            <v>67.75</v>
          </cell>
          <cell r="K142">
            <v>65</v>
          </cell>
          <cell r="L142">
            <v>62.46</v>
          </cell>
          <cell r="M142">
            <v>60.13</v>
          </cell>
          <cell r="N142">
            <v>57.98</v>
          </cell>
          <cell r="O142">
            <v>56.01</v>
          </cell>
          <cell r="P142">
            <v>54.22</v>
          </cell>
          <cell r="Q142">
            <v>52.59</v>
          </cell>
          <cell r="R142">
            <v>51.11</v>
          </cell>
          <cell r="S142">
            <v>49.76</v>
          </cell>
          <cell r="T142">
            <v>48.56</v>
          </cell>
          <cell r="U142">
            <v>47.47</v>
          </cell>
          <cell r="V142">
            <v>46.49</v>
          </cell>
          <cell r="W142">
            <v>45.62</v>
          </cell>
          <cell r="X142">
            <v>44.83</v>
          </cell>
          <cell r="Y142">
            <v>44.13</v>
          </cell>
          <cell r="Z142">
            <v>43.5</v>
          </cell>
          <cell r="AA142">
            <v>42.93</v>
          </cell>
          <cell r="AB142">
            <v>42.42</v>
          </cell>
          <cell r="AC142">
            <v>41.94</v>
          </cell>
          <cell r="AD142">
            <v>41.5</v>
          </cell>
          <cell r="AE142">
            <v>41.08</v>
          </cell>
          <cell r="AF142">
            <v>40.67</v>
          </cell>
          <cell r="AG142">
            <v>40.26</v>
          </cell>
          <cell r="AH142">
            <v>39.840000000000003</v>
          </cell>
          <cell r="AI142">
            <v>39.409999999999997</v>
          </cell>
          <cell r="AJ142">
            <v>38.94</v>
          </cell>
        </row>
        <row r="143">
          <cell r="C143" t="str">
            <v>Floating Offshore Wind - Morro Bay</v>
          </cell>
          <cell r="D143">
            <v>124.7</v>
          </cell>
          <cell r="E143">
            <v>122.57</v>
          </cell>
          <cell r="F143">
            <v>105.74</v>
          </cell>
          <cell r="G143">
            <v>95.89</v>
          </cell>
          <cell r="H143">
            <v>88.9</v>
          </cell>
          <cell r="I143">
            <v>83.48</v>
          </cell>
          <cell r="J143">
            <v>79.05</v>
          </cell>
          <cell r="K143">
            <v>75.3</v>
          </cell>
          <cell r="L143">
            <v>72.06</v>
          </cell>
          <cell r="M143">
            <v>69.2</v>
          </cell>
          <cell r="N143">
            <v>66.64</v>
          </cell>
          <cell r="O143">
            <v>64.319999999999993</v>
          </cell>
          <cell r="P143">
            <v>62.21</v>
          </cell>
          <cell r="Q143">
            <v>60.27</v>
          </cell>
          <cell r="R143">
            <v>58.47</v>
          </cell>
          <cell r="S143">
            <v>56.79</v>
          </cell>
          <cell r="T143">
            <v>55.22</v>
          </cell>
          <cell r="U143">
            <v>53.75</v>
          </cell>
          <cell r="V143">
            <v>52.36</v>
          </cell>
          <cell r="W143">
            <v>51.05</v>
          </cell>
          <cell r="X143">
            <v>49.8</v>
          </cell>
          <cell r="Y143">
            <v>48.62</v>
          </cell>
          <cell r="Z143">
            <v>47.49</v>
          </cell>
          <cell r="AA143">
            <v>46.41</v>
          </cell>
          <cell r="AB143">
            <v>45.37</v>
          </cell>
          <cell r="AC143">
            <v>44.38</v>
          </cell>
          <cell r="AD143">
            <v>43.43</v>
          </cell>
          <cell r="AE143">
            <v>42.51</v>
          </cell>
          <cell r="AF143">
            <v>41.63</v>
          </cell>
          <cell r="AG143">
            <v>40.78</v>
          </cell>
          <cell r="AH143">
            <v>39.950000000000003</v>
          </cell>
          <cell r="AI143">
            <v>39.159999999999997</v>
          </cell>
          <cell r="AJ143">
            <v>38.39</v>
          </cell>
        </row>
        <row r="144">
          <cell r="C144" t="str">
            <v>Floating Offshore Wind - Diablo Canyon</v>
          </cell>
          <cell r="D144">
            <v>122.57</v>
          </cell>
          <cell r="E144">
            <v>124.7</v>
          </cell>
          <cell r="F144">
            <v>107.57</v>
          </cell>
          <cell r="G144">
            <v>97.55</v>
          </cell>
          <cell r="H144">
            <v>90.44</v>
          </cell>
          <cell r="I144">
            <v>84.93</v>
          </cell>
          <cell r="J144">
            <v>80.42</v>
          </cell>
          <cell r="K144">
            <v>76.61</v>
          </cell>
          <cell r="L144">
            <v>73.31</v>
          </cell>
          <cell r="M144">
            <v>70.400000000000006</v>
          </cell>
          <cell r="N144">
            <v>67.8</v>
          </cell>
          <cell r="O144">
            <v>65.45</v>
          </cell>
          <cell r="P144">
            <v>63.3</v>
          </cell>
          <cell r="Q144">
            <v>61.32</v>
          </cell>
          <cell r="R144">
            <v>59.49</v>
          </cell>
          <cell r="S144">
            <v>57.78</v>
          </cell>
          <cell r="T144">
            <v>56.19</v>
          </cell>
          <cell r="U144">
            <v>54.69</v>
          </cell>
          <cell r="V144">
            <v>53.28</v>
          </cell>
          <cell r="W144">
            <v>51.94</v>
          </cell>
          <cell r="X144">
            <v>50.67</v>
          </cell>
          <cell r="Y144">
            <v>49.47</v>
          </cell>
          <cell r="Z144">
            <v>48.32</v>
          </cell>
          <cell r="AA144">
            <v>47.22</v>
          </cell>
          <cell r="AB144">
            <v>46.17</v>
          </cell>
          <cell r="AC144">
            <v>45.16</v>
          </cell>
          <cell r="AD144">
            <v>44.19</v>
          </cell>
          <cell r="AE144">
            <v>43.26</v>
          </cell>
          <cell r="AF144">
            <v>42.36</v>
          </cell>
          <cell r="AG144">
            <v>41.49</v>
          </cell>
          <cell r="AH144">
            <v>40.65</v>
          </cell>
          <cell r="AI144">
            <v>39.840000000000003</v>
          </cell>
          <cell r="AJ144">
            <v>39.06</v>
          </cell>
        </row>
        <row r="145">
          <cell r="C145" t="str">
            <v>Floating Offshore Wind - Humboldt</v>
          </cell>
          <cell r="D145">
            <v>119.61</v>
          </cell>
          <cell r="E145">
            <v>119.61</v>
          </cell>
          <cell r="F145">
            <v>103.22</v>
          </cell>
          <cell r="G145">
            <v>93.63</v>
          </cell>
          <cell r="H145">
            <v>86.82</v>
          </cell>
          <cell r="I145">
            <v>81.55</v>
          </cell>
          <cell r="J145">
            <v>77.23</v>
          </cell>
          <cell r="K145">
            <v>73.59</v>
          </cell>
          <cell r="L145">
            <v>70.430000000000007</v>
          </cell>
          <cell r="M145">
            <v>67.650000000000006</v>
          </cell>
          <cell r="N145">
            <v>65.150000000000006</v>
          </cell>
          <cell r="O145">
            <v>62.9</v>
          </cell>
          <cell r="P145">
            <v>60.84</v>
          </cell>
          <cell r="Q145">
            <v>58.95</v>
          </cell>
          <cell r="R145">
            <v>57.2</v>
          </cell>
          <cell r="S145">
            <v>55.57</v>
          </cell>
          <cell r="T145">
            <v>54.04</v>
          </cell>
          <cell r="U145">
            <v>52.61</v>
          </cell>
          <cell r="V145">
            <v>51.25</v>
          </cell>
          <cell r="W145">
            <v>49.98</v>
          </cell>
          <cell r="X145">
            <v>48.76</v>
          </cell>
          <cell r="Y145">
            <v>47.61</v>
          </cell>
          <cell r="Z145">
            <v>46.51</v>
          </cell>
          <cell r="AA145">
            <v>45.46</v>
          </cell>
          <cell r="AB145">
            <v>44.45</v>
          </cell>
          <cell r="AC145">
            <v>43.49</v>
          </cell>
          <cell r="AD145">
            <v>42.56</v>
          </cell>
          <cell r="AE145">
            <v>41.67</v>
          </cell>
          <cell r="AF145">
            <v>40.81</v>
          </cell>
          <cell r="AG145">
            <v>39.979999999999997</v>
          </cell>
          <cell r="AH145">
            <v>39.17</v>
          </cell>
          <cell r="AI145">
            <v>38.4</v>
          </cell>
          <cell r="AJ145">
            <v>37.65</v>
          </cell>
        </row>
        <row r="146">
          <cell r="C146" t="str">
            <v>Floating Offshore Wind - Cape Mendocino</v>
          </cell>
          <cell r="D146">
            <v>123.56</v>
          </cell>
          <cell r="E146">
            <v>123.56</v>
          </cell>
          <cell r="F146">
            <v>106.72</v>
          </cell>
          <cell r="G146">
            <v>96.87</v>
          </cell>
          <cell r="H146">
            <v>89.88</v>
          </cell>
          <cell r="I146">
            <v>84.46</v>
          </cell>
          <cell r="J146">
            <v>80.03</v>
          </cell>
          <cell r="K146">
            <v>76.290000000000006</v>
          </cell>
          <cell r="L146">
            <v>73.040000000000006</v>
          </cell>
          <cell r="M146">
            <v>70.180000000000007</v>
          </cell>
          <cell r="N146">
            <v>67.62</v>
          </cell>
          <cell r="O146">
            <v>65.31</v>
          </cell>
          <cell r="P146">
            <v>63.19</v>
          </cell>
          <cell r="Q146">
            <v>61.25</v>
          </cell>
          <cell r="R146">
            <v>59.45</v>
          </cell>
          <cell r="S146">
            <v>57.77</v>
          </cell>
          <cell r="T146">
            <v>56.21</v>
          </cell>
          <cell r="U146">
            <v>54.73</v>
          </cell>
          <cell r="V146">
            <v>53.34</v>
          </cell>
          <cell r="W146">
            <v>52.03</v>
          </cell>
          <cell r="X146">
            <v>50.79</v>
          </cell>
          <cell r="Y146">
            <v>49.6</v>
          </cell>
          <cell r="Z146">
            <v>48.47</v>
          </cell>
          <cell r="AA146">
            <v>47.39</v>
          </cell>
          <cell r="AB146">
            <v>46.36</v>
          </cell>
          <cell r="AC146">
            <v>45.36</v>
          </cell>
          <cell r="AD146">
            <v>44.41</v>
          </cell>
          <cell r="AE146">
            <v>43.5</v>
          </cell>
          <cell r="AF146">
            <v>42.61</v>
          </cell>
          <cell r="AG146">
            <v>41.76</v>
          </cell>
          <cell r="AH146">
            <v>40.94</v>
          </cell>
          <cell r="AI146">
            <v>40.14</v>
          </cell>
          <cell r="AJ146">
            <v>39.369999999999997</v>
          </cell>
        </row>
        <row r="147">
          <cell r="C147" t="str">
            <v>Floating Offshore Wind - Del Norte</v>
          </cell>
          <cell r="D147">
            <v>124.7</v>
          </cell>
          <cell r="E147">
            <v>124.7</v>
          </cell>
          <cell r="F147">
            <v>107.57</v>
          </cell>
          <cell r="G147">
            <v>97.55</v>
          </cell>
          <cell r="H147">
            <v>90.44</v>
          </cell>
          <cell r="I147">
            <v>84.93</v>
          </cell>
          <cell r="J147">
            <v>80.42</v>
          </cell>
          <cell r="K147">
            <v>76.61</v>
          </cell>
          <cell r="L147">
            <v>73.31</v>
          </cell>
          <cell r="M147">
            <v>70.400000000000006</v>
          </cell>
          <cell r="N147">
            <v>67.8</v>
          </cell>
          <cell r="O147">
            <v>65.45</v>
          </cell>
          <cell r="P147">
            <v>63.3</v>
          </cell>
          <cell r="Q147">
            <v>61.32</v>
          </cell>
          <cell r="R147">
            <v>59.49</v>
          </cell>
          <cell r="S147">
            <v>57.78</v>
          </cell>
          <cell r="T147">
            <v>56.19</v>
          </cell>
          <cell r="U147">
            <v>54.69</v>
          </cell>
          <cell r="V147">
            <v>53.28</v>
          </cell>
          <cell r="W147">
            <v>51.94</v>
          </cell>
          <cell r="X147">
            <v>50.67</v>
          </cell>
          <cell r="Y147">
            <v>49.47</v>
          </cell>
          <cell r="Z147">
            <v>48.32</v>
          </cell>
          <cell r="AA147">
            <v>47.22</v>
          </cell>
          <cell r="AB147">
            <v>46.17</v>
          </cell>
          <cell r="AC147">
            <v>45.16</v>
          </cell>
          <cell r="AD147">
            <v>44.19</v>
          </cell>
          <cell r="AE147">
            <v>43.26</v>
          </cell>
          <cell r="AF147">
            <v>42.36</v>
          </cell>
          <cell r="AG147">
            <v>41.49</v>
          </cell>
          <cell r="AH147">
            <v>40.65</v>
          </cell>
          <cell r="AI147">
            <v>39.840000000000003</v>
          </cell>
          <cell r="AJ147">
            <v>39.06</v>
          </cell>
        </row>
        <row r="148">
          <cell r="C148" t="str">
            <v>Utility-scale Battery - Li [Capacity] - No ITC</v>
          </cell>
          <cell r="D148">
            <v>7.69</v>
          </cell>
          <cell r="E148">
            <v>7.69</v>
          </cell>
          <cell r="F148">
            <v>7.69</v>
          </cell>
          <cell r="G148">
            <v>7.69</v>
          </cell>
          <cell r="H148">
            <v>7.69</v>
          </cell>
          <cell r="I148">
            <v>7.69</v>
          </cell>
          <cell r="J148">
            <v>7.69</v>
          </cell>
          <cell r="K148">
            <v>7.69</v>
          </cell>
          <cell r="L148">
            <v>7.69</v>
          </cell>
          <cell r="M148">
            <v>7.69</v>
          </cell>
          <cell r="N148">
            <v>7.69</v>
          </cell>
          <cell r="O148">
            <v>7.69</v>
          </cell>
          <cell r="P148">
            <v>7.69</v>
          </cell>
          <cell r="Q148">
            <v>7.69</v>
          </cell>
          <cell r="R148">
            <v>7.69</v>
          </cell>
          <cell r="S148">
            <v>7.69</v>
          </cell>
          <cell r="T148">
            <v>7.69</v>
          </cell>
          <cell r="U148">
            <v>7.69</v>
          </cell>
          <cell r="V148">
            <v>7.69</v>
          </cell>
          <cell r="W148">
            <v>7.69</v>
          </cell>
          <cell r="X148">
            <v>7.69</v>
          </cell>
          <cell r="Y148">
            <v>7.69</v>
          </cell>
          <cell r="Z148">
            <v>7.69</v>
          </cell>
          <cell r="AA148">
            <v>7.69</v>
          </cell>
          <cell r="AB148">
            <v>7.69</v>
          </cell>
          <cell r="AC148">
            <v>7.69</v>
          </cell>
          <cell r="AD148">
            <v>7.69</v>
          </cell>
          <cell r="AE148">
            <v>7.69</v>
          </cell>
          <cell r="AF148">
            <v>7.69</v>
          </cell>
          <cell r="AG148">
            <v>7.69</v>
          </cell>
          <cell r="AH148">
            <v>7.69</v>
          </cell>
          <cell r="AI148">
            <v>7.69</v>
          </cell>
          <cell r="AJ148">
            <v>7.69</v>
          </cell>
        </row>
        <row r="149">
          <cell r="C149" t="str">
            <v>Utility-scale Battery - Li [Energy] - No ITC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</row>
        <row r="150">
          <cell r="C150" t="str">
            <v>Utility-scale Battery - Li [Capacity] - ITC</v>
          </cell>
          <cell r="D150">
            <v>7.69</v>
          </cell>
          <cell r="E150">
            <v>7.69</v>
          </cell>
          <cell r="F150">
            <v>7.69</v>
          </cell>
          <cell r="G150">
            <v>7.69</v>
          </cell>
          <cell r="H150">
            <v>7.69</v>
          </cell>
          <cell r="I150">
            <v>7.69</v>
          </cell>
          <cell r="J150">
            <v>7.69</v>
          </cell>
          <cell r="K150">
            <v>7.69</v>
          </cell>
          <cell r="L150">
            <v>7.69</v>
          </cell>
          <cell r="M150">
            <v>7.69</v>
          </cell>
          <cell r="N150">
            <v>7.69</v>
          </cell>
          <cell r="O150">
            <v>7.69</v>
          </cell>
          <cell r="P150">
            <v>7.69</v>
          </cell>
          <cell r="Q150">
            <v>7.69</v>
          </cell>
          <cell r="R150">
            <v>7.69</v>
          </cell>
          <cell r="S150">
            <v>7.69</v>
          </cell>
          <cell r="T150">
            <v>7.69</v>
          </cell>
          <cell r="U150">
            <v>7.69</v>
          </cell>
          <cell r="V150">
            <v>7.69</v>
          </cell>
          <cell r="W150">
            <v>7.69</v>
          </cell>
          <cell r="X150">
            <v>7.69</v>
          </cell>
          <cell r="Y150">
            <v>7.69</v>
          </cell>
          <cell r="Z150">
            <v>7.69</v>
          </cell>
          <cell r="AA150">
            <v>7.69</v>
          </cell>
          <cell r="AB150">
            <v>7.69</v>
          </cell>
          <cell r="AC150">
            <v>7.69</v>
          </cell>
          <cell r="AD150">
            <v>7.69</v>
          </cell>
          <cell r="AE150">
            <v>7.69</v>
          </cell>
          <cell r="AF150">
            <v>7.69</v>
          </cell>
          <cell r="AG150">
            <v>7.69</v>
          </cell>
          <cell r="AH150">
            <v>7.69</v>
          </cell>
          <cell r="AI150">
            <v>7.69</v>
          </cell>
          <cell r="AJ150">
            <v>7.69</v>
          </cell>
        </row>
        <row r="151">
          <cell r="C151" t="str">
            <v>Utility-scale Battery - Li [Energy] - ITC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</row>
        <row r="152">
          <cell r="C152" t="str">
            <v>BTM Battery - Li [Capacity]</v>
          </cell>
          <cell r="D152">
            <v>31.14</v>
          </cell>
          <cell r="E152">
            <v>31.14</v>
          </cell>
          <cell r="F152">
            <v>31.14</v>
          </cell>
          <cell r="G152">
            <v>31.14</v>
          </cell>
          <cell r="H152">
            <v>31.14</v>
          </cell>
          <cell r="I152">
            <v>31.14</v>
          </cell>
          <cell r="J152">
            <v>31.14</v>
          </cell>
          <cell r="K152">
            <v>31.14</v>
          </cell>
          <cell r="L152">
            <v>31.14</v>
          </cell>
          <cell r="M152">
            <v>31.14</v>
          </cell>
          <cell r="N152">
            <v>31.14</v>
          </cell>
          <cell r="O152">
            <v>31.14</v>
          </cell>
          <cell r="P152">
            <v>31.14</v>
          </cell>
          <cell r="Q152">
            <v>31.14</v>
          </cell>
          <cell r="R152">
            <v>31.14</v>
          </cell>
          <cell r="S152">
            <v>31.14</v>
          </cell>
          <cell r="T152">
            <v>31.14</v>
          </cell>
          <cell r="U152">
            <v>31.14</v>
          </cell>
          <cell r="V152">
            <v>31.14</v>
          </cell>
          <cell r="W152">
            <v>31.14</v>
          </cell>
          <cell r="X152">
            <v>31.14</v>
          </cell>
          <cell r="Y152">
            <v>31.14</v>
          </cell>
          <cell r="Z152">
            <v>31.14</v>
          </cell>
          <cell r="AA152">
            <v>31.14</v>
          </cell>
          <cell r="AB152">
            <v>31.14</v>
          </cell>
          <cell r="AC152">
            <v>31.14</v>
          </cell>
          <cell r="AD152">
            <v>31.14</v>
          </cell>
          <cell r="AE152">
            <v>31.14</v>
          </cell>
          <cell r="AF152">
            <v>31.14</v>
          </cell>
          <cell r="AG152">
            <v>31.14</v>
          </cell>
          <cell r="AH152">
            <v>31.14</v>
          </cell>
          <cell r="AI152">
            <v>31.14</v>
          </cell>
          <cell r="AJ152">
            <v>31.14</v>
          </cell>
        </row>
        <row r="153">
          <cell r="C153" t="str">
            <v>BTM Battery - Li [Energy]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</row>
        <row r="154">
          <cell r="C154" t="str">
            <v>Flow Battery [Capacity]</v>
          </cell>
          <cell r="D154">
            <v>10.99</v>
          </cell>
          <cell r="E154">
            <v>10.99</v>
          </cell>
          <cell r="F154">
            <v>10.44</v>
          </cell>
          <cell r="G154">
            <v>9.92</v>
          </cell>
          <cell r="H154">
            <v>9.42</v>
          </cell>
          <cell r="I154">
            <v>8.9499999999999993</v>
          </cell>
          <cell r="J154">
            <v>8.51</v>
          </cell>
          <cell r="K154">
            <v>8.1300000000000008</v>
          </cell>
          <cell r="L154">
            <v>7.81</v>
          </cell>
          <cell r="M154">
            <v>7.55</v>
          </cell>
          <cell r="N154">
            <v>7.34</v>
          </cell>
          <cell r="O154">
            <v>7.18</v>
          </cell>
          <cell r="P154">
            <v>7.06</v>
          </cell>
          <cell r="Q154">
            <v>6.98</v>
          </cell>
          <cell r="R154">
            <v>6.94</v>
          </cell>
          <cell r="S154">
            <v>6.94</v>
          </cell>
          <cell r="T154">
            <v>6.94</v>
          </cell>
          <cell r="U154">
            <v>6.94</v>
          </cell>
          <cell r="V154">
            <v>6.94</v>
          </cell>
          <cell r="W154">
            <v>6.94</v>
          </cell>
          <cell r="X154">
            <v>6.94</v>
          </cell>
          <cell r="Y154">
            <v>6.94</v>
          </cell>
          <cell r="Z154">
            <v>6.94</v>
          </cell>
          <cell r="AA154">
            <v>6.94</v>
          </cell>
          <cell r="AB154">
            <v>6.94</v>
          </cell>
          <cell r="AC154">
            <v>6.94</v>
          </cell>
          <cell r="AD154">
            <v>6.94</v>
          </cell>
          <cell r="AE154">
            <v>6.94</v>
          </cell>
          <cell r="AF154">
            <v>6.94</v>
          </cell>
          <cell r="AG154">
            <v>6.94</v>
          </cell>
          <cell r="AH154">
            <v>6.94</v>
          </cell>
          <cell r="AI154">
            <v>6.94</v>
          </cell>
          <cell r="AJ154">
            <v>6.94</v>
          </cell>
        </row>
        <row r="155">
          <cell r="C155" t="str">
            <v>Flow Battery [Energy]</v>
          </cell>
          <cell r="D155">
            <v>1.97</v>
          </cell>
          <cell r="E155">
            <v>1.97</v>
          </cell>
          <cell r="F155">
            <v>1.87</v>
          </cell>
          <cell r="G155">
            <v>1.78</v>
          </cell>
          <cell r="H155">
            <v>1.69</v>
          </cell>
          <cell r="I155">
            <v>1.6</v>
          </cell>
          <cell r="J155">
            <v>1.52</v>
          </cell>
          <cell r="K155">
            <v>1.46</v>
          </cell>
          <cell r="L155">
            <v>1.4</v>
          </cell>
          <cell r="M155">
            <v>1.35</v>
          </cell>
          <cell r="N155">
            <v>1.31</v>
          </cell>
          <cell r="O155">
            <v>1.29</v>
          </cell>
          <cell r="P155">
            <v>1.26</v>
          </cell>
          <cell r="Q155">
            <v>1.25</v>
          </cell>
          <cell r="R155">
            <v>1.24</v>
          </cell>
          <cell r="S155">
            <v>1.24</v>
          </cell>
          <cell r="T155">
            <v>1.24</v>
          </cell>
          <cell r="U155">
            <v>1.24</v>
          </cell>
          <cell r="V155">
            <v>1.24</v>
          </cell>
          <cell r="W155">
            <v>1.24</v>
          </cell>
          <cell r="X155">
            <v>1.24</v>
          </cell>
          <cell r="Y155">
            <v>1.24</v>
          </cell>
          <cell r="Z155">
            <v>1.24</v>
          </cell>
          <cell r="AA155">
            <v>1.24</v>
          </cell>
          <cell r="AB155">
            <v>1.24</v>
          </cell>
          <cell r="AC155">
            <v>1.24</v>
          </cell>
          <cell r="AD155">
            <v>1.24</v>
          </cell>
          <cell r="AE155">
            <v>1.24</v>
          </cell>
          <cell r="AF155">
            <v>1.24</v>
          </cell>
          <cell r="AG155">
            <v>1.24</v>
          </cell>
          <cell r="AH155">
            <v>1.24</v>
          </cell>
          <cell r="AI155">
            <v>1.24</v>
          </cell>
          <cell r="AJ155">
            <v>1.24</v>
          </cell>
        </row>
        <row r="156">
          <cell r="C156" t="str">
            <v>Pumped Hydro Storage [Capacity]</v>
          </cell>
          <cell r="D156">
            <v>12.89</v>
          </cell>
          <cell r="E156">
            <v>12.85</v>
          </cell>
          <cell r="F156">
            <v>12.77</v>
          </cell>
          <cell r="G156">
            <v>12.72</v>
          </cell>
          <cell r="H156">
            <v>12.7</v>
          </cell>
          <cell r="I156">
            <v>12.61</v>
          </cell>
          <cell r="J156">
            <v>12.65</v>
          </cell>
          <cell r="K156">
            <v>12.69</v>
          </cell>
          <cell r="L156">
            <v>12.75</v>
          </cell>
          <cell r="M156">
            <v>12.8</v>
          </cell>
          <cell r="N156">
            <v>12.85</v>
          </cell>
          <cell r="O156">
            <v>12.9</v>
          </cell>
          <cell r="P156">
            <v>12.9</v>
          </cell>
          <cell r="Q156">
            <v>12.91</v>
          </cell>
          <cell r="R156">
            <v>12.91</v>
          </cell>
          <cell r="S156">
            <v>12.91</v>
          </cell>
          <cell r="T156">
            <v>12.91</v>
          </cell>
          <cell r="U156">
            <v>12.92</v>
          </cell>
          <cell r="V156">
            <v>12.92</v>
          </cell>
          <cell r="W156">
            <v>12.92</v>
          </cell>
          <cell r="X156">
            <v>12.92</v>
          </cell>
          <cell r="Y156">
            <v>12.92</v>
          </cell>
          <cell r="Z156">
            <v>12.92</v>
          </cell>
          <cell r="AA156">
            <v>12.93</v>
          </cell>
          <cell r="AB156">
            <v>12.93</v>
          </cell>
          <cell r="AC156">
            <v>12.93</v>
          </cell>
          <cell r="AD156">
            <v>12.93</v>
          </cell>
          <cell r="AE156">
            <v>12.93</v>
          </cell>
          <cell r="AF156">
            <v>12.93</v>
          </cell>
          <cell r="AG156">
            <v>12.93</v>
          </cell>
          <cell r="AH156">
            <v>12.93</v>
          </cell>
          <cell r="AI156">
            <v>12.93</v>
          </cell>
          <cell r="AJ156">
            <v>12.93</v>
          </cell>
        </row>
        <row r="157">
          <cell r="C157" t="str">
            <v>Pumped Hydro Storage [Energy]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</row>
        <row r="158">
          <cell r="C158" t="str">
            <v>Geothermal</v>
          </cell>
          <cell r="D158">
            <v>137.43</v>
          </cell>
          <cell r="E158">
            <v>136.56</v>
          </cell>
          <cell r="F158">
            <v>135.65</v>
          </cell>
          <cell r="G158">
            <v>134.74</v>
          </cell>
          <cell r="H158">
            <v>133.83000000000001</v>
          </cell>
          <cell r="I158">
            <v>132.91999999999999</v>
          </cell>
          <cell r="J158">
            <v>132.02000000000001</v>
          </cell>
          <cell r="K158">
            <v>131.11000000000001</v>
          </cell>
          <cell r="L158">
            <v>130.19999999999999</v>
          </cell>
          <cell r="M158">
            <v>129.29</v>
          </cell>
          <cell r="N158">
            <v>128.38</v>
          </cell>
          <cell r="O158">
            <v>127.47</v>
          </cell>
          <cell r="P158">
            <v>126.56</v>
          </cell>
          <cell r="Q158">
            <v>126.56</v>
          </cell>
          <cell r="R158">
            <v>126.56</v>
          </cell>
          <cell r="S158">
            <v>126.56</v>
          </cell>
          <cell r="T158">
            <v>126.56</v>
          </cell>
          <cell r="U158">
            <v>126.56</v>
          </cell>
          <cell r="V158">
            <v>126.56</v>
          </cell>
          <cell r="W158">
            <v>126.56</v>
          </cell>
          <cell r="X158">
            <v>126.56</v>
          </cell>
          <cell r="Y158">
            <v>126.56</v>
          </cell>
          <cell r="Z158">
            <v>126.56</v>
          </cell>
          <cell r="AA158">
            <v>126.56</v>
          </cell>
          <cell r="AB158">
            <v>126.56</v>
          </cell>
          <cell r="AC158">
            <v>126.56</v>
          </cell>
          <cell r="AD158">
            <v>126.56</v>
          </cell>
          <cell r="AE158">
            <v>126.56</v>
          </cell>
          <cell r="AF158">
            <v>126.56</v>
          </cell>
          <cell r="AG158">
            <v>126.56</v>
          </cell>
          <cell r="AH158">
            <v>126.56</v>
          </cell>
          <cell r="AI158">
            <v>126.56</v>
          </cell>
          <cell r="AJ158">
            <v>126.56</v>
          </cell>
        </row>
        <row r="159">
          <cell r="C159" t="str">
            <v>Biomass</v>
          </cell>
          <cell r="D159">
            <v>122.98</v>
          </cell>
          <cell r="E159">
            <v>122.98</v>
          </cell>
          <cell r="F159">
            <v>122.98</v>
          </cell>
          <cell r="G159">
            <v>122.98</v>
          </cell>
          <cell r="H159">
            <v>122.98</v>
          </cell>
          <cell r="I159">
            <v>122.98</v>
          </cell>
          <cell r="J159">
            <v>122.98</v>
          </cell>
          <cell r="K159">
            <v>122.98</v>
          </cell>
          <cell r="L159">
            <v>122.98</v>
          </cell>
          <cell r="M159">
            <v>122.98</v>
          </cell>
          <cell r="N159">
            <v>122.98</v>
          </cell>
          <cell r="O159">
            <v>122.98</v>
          </cell>
          <cell r="P159">
            <v>122.98</v>
          </cell>
          <cell r="Q159">
            <v>122.98</v>
          </cell>
          <cell r="R159">
            <v>122.98</v>
          </cell>
          <cell r="S159">
            <v>122.98</v>
          </cell>
          <cell r="T159">
            <v>122.98</v>
          </cell>
          <cell r="U159">
            <v>122.98</v>
          </cell>
          <cell r="V159">
            <v>122.98</v>
          </cell>
          <cell r="W159">
            <v>122.98</v>
          </cell>
          <cell r="X159">
            <v>122.98</v>
          </cell>
          <cell r="Y159">
            <v>122.98</v>
          </cell>
          <cell r="Z159">
            <v>122.98</v>
          </cell>
          <cell r="AA159">
            <v>122.98</v>
          </cell>
          <cell r="AB159">
            <v>122.98</v>
          </cell>
          <cell r="AC159">
            <v>122.98</v>
          </cell>
          <cell r="AD159">
            <v>122.98</v>
          </cell>
          <cell r="AE159">
            <v>122.98</v>
          </cell>
          <cell r="AF159">
            <v>122.98</v>
          </cell>
          <cell r="AG159">
            <v>122.98</v>
          </cell>
          <cell r="AH159">
            <v>122.98</v>
          </cell>
          <cell r="AI159">
            <v>122.98</v>
          </cell>
          <cell r="AJ159">
            <v>122.98</v>
          </cell>
        </row>
        <row r="160">
          <cell r="C160" t="str">
            <v>Small Hydro</v>
          </cell>
          <cell r="D160">
            <v>33.090000000000003</v>
          </cell>
          <cell r="E160">
            <v>33.090000000000003</v>
          </cell>
          <cell r="F160">
            <v>33.090000000000003</v>
          </cell>
          <cell r="G160">
            <v>33.090000000000003</v>
          </cell>
          <cell r="H160">
            <v>33.090000000000003</v>
          </cell>
          <cell r="I160">
            <v>33.090000000000003</v>
          </cell>
          <cell r="J160">
            <v>33.090000000000003</v>
          </cell>
          <cell r="K160">
            <v>33.090000000000003</v>
          </cell>
          <cell r="L160">
            <v>33.090000000000003</v>
          </cell>
          <cell r="M160">
            <v>33.090000000000003</v>
          </cell>
          <cell r="N160">
            <v>33.090000000000003</v>
          </cell>
          <cell r="O160">
            <v>33.090000000000003</v>
          </cell>
          <cell r="P160">
            <v>33.090000000000003</v>
          </cell>
          <cell r="Q160">
            <v>33.090000000000003</v>
          </cell>
          <cell r="R160">
            <v>33.090000000000003</v>
          </cell>
          <cell r="S160">
            <v>33.090000000000003</v>
          </cell>
          <cell r="T160">
            <v>33.090000000000003</v>
          </cell>
          <cell r="U160">
            <v>33.090000000000003</v>
          </cell>
          <cell r="V160">
            <v>33.090000000000003</v>
          </cell>
          <cell r="W160">
            <v>33.090000000000003</v>
          </cell>
          <cell r="X160">
            <v>33.090000000000003</v>
          </cell>
          <cell r="Y160">
            <v>33.090000000000003</v>
          </cell>
          <cell r="Z160">
            <v>33.090000000000003</v>
          </cell>
          <cell r="AA160">
            <v>33.090000000000003</v>
          </cell>
          <cell r="AB160">
            <v>33.090000000000003</v>
          </cell>
          <cell r="AC160">
            <v>33.090000000000003</v>
          </cell>
          <cell r="AD160">
            <v>33.090000000000003</v>
          </cell>
          <cell r="AE160">
            <v>33.090000000000003</v>
          </cell>
          <cell r="AF160">
            <v>33.090000000000003</v>
          </cell>
          <cell r="AG160">
            <v>33.090000000000003</v>
          </cell>
          <cell r="AH160">
            <v>33.090000000000003</v>
          </cell>
          <cell r="AI160">
            <v>33.090000000000003</v>
          </cell>
          <cell r="AJ160">
            <v>33.090000000000003</v>
          </cell>
        </row>
        <row r="161">
          <cell r="C161" t="str">
            <v>Gas - CCGT</v>
          </cell>
          <cell r="D161">
            <v>12.86</v>
          </cell>
          <cell r="E161">
            <v>12.86</v>
          </cell>
          <cell r="F161">
            <v>12.86</v>
          </cell>
          <cell r="G161">
            <v>12.86</v>
          </cell>
          <cell r="H161">
            <v>12.86</v>
          </cell>
          <cell r="I161">
            <v>12.86</v>
          </cell>
          <cell r="J161">
            <v>12.86</v>
          </cell>
          <cell r="K161">
            <v>12.86</v>
          </cell>
          <cell r="L161">
            <v>12.86</v>
          </cell>
          <cell r="M161">
            <v>12.86</v>
          </cell>
          <cell r="N161">
            <v>12.86</v>
          </cell>
          <cell r="O161">
            <v>12.86</v>
          </cell>
          <cell r="P161">
            <v>12.86</v>
          </cell>
          <cell r="Q161">
            <v>12.86</v>
          </cell>
          <cell r="R161">
            <v>12.86</v>
          </cell>
          <cell r="S161">
            <v>12.86</v>
          </cell>
          <cell r="T161">
            <v>12.86</v>
          </cell>
          <cell r="U161">
            <v>12.86</v>
          </cell>
          <cell r="V161">
            <v>12.86</v>
          </cell>
          <cell r="W161">
            <v>12.86</v>
          </cell>
          <cell r="X161">
            <v>12.86</v>
          </cell>
          <cell r="Y161">
            <v>12.86</v>
          </cell>
          <cell r="Z161">
            <v>12.86</v>
          </cell>
          <cell r="AA161">
            <v>12.86</v>
          </cell>
          <cell r="AB161">
            <v>12.86</v>
          </cell>
          <cell r="AC161">
            <v>12.86</v>
          </cell>
          <cell r="AD161">
            <v>12.86</v>
          </cell>
          <cell r="AE161">
            <v>12.86</v>
          </cell>
          <cell r="AF161">
            <v>12.86</v>
          </cell>
          <cell r="AG161">
            <v>12.86</v>
          </cell>
          <cell r="AH161">
            <v>12.86</v>
          </cell>
          <cell r="AI161">
            <v>12.86</v>
          </cell>
          <cell r="AJ161">
            <v>12.86</v>
          </cell>
        </row>
        <row r="162">
          <cell r="C162" t="str">
            <v>Gas - CT - Frame</v>
          </cell>
          <cell r="D162">
            <v>11.39</v>
          </cell>
          <cell r="E162">
            <v>11.39</v>
          </cell>
          <cell r="F162">
            <v>11.39</v>
          </cell>
          <cell r="G162">
            <v>11.39</v>
          </cell>
          <cell r="H162">
            <v>11.39</v>
          </cell>
          <cell r="I162">
            <v>11.39</v>
          </cell>
          <cell r="J162">
            <v>11.39</v>
          </cell>
          <cell r="K162">
            <v>11.39</v>
          </cell>
          <cell r="L162">
            <v>11.39</v>
          </cell>
          <cell r="M162">
            <v>11.39</v>
          </cell>
          <cell r="N162">
            <v>11.39</v>
          </cell>
          <cell r="O162">
            <v>11.39</v>
          </cell>
          <cell r="P162">
            <v>11.39</v>
          </cell>
          <cell r="Q162">
            <v>11.39</v>
          </cell>
          <cell r="R162">
            <v>11.39</v>
          </cell>
          <cell r="S162">
            <v>11.39</v>
          </cell>
          <cell r="T162">
            <v>11.39</v>
          </cell>
          <cell r="U162">
            <v>11.39</v>
          </cell>
          <cell r="V162">
            <v>11.39</v>
          </cell>
          <cell r="W162">
            <v>11.39</v>
          </cell>
          <cell r="X162">
            <v>11.39</v>
          </cell>
          <cell r="Y162">
            <v>11.39</v>
          </cell>
          <cell r="Z162">
            <v>11.39</v>
          </cell>
          <cell r="AA162">
            <v>11.39</v>
          </cell>
          <cell r="AB162">
            <v>11.39</v>
          </cell>
          <cell r="AC162">
            <v>11.39</v>
          </cell>
          <cell r="AD162">
            <v>11.39</v>
          </cell>
          <cell r="AE162">
            <v>11.39</v>
          </cell>
          <cell r="AF162">
            <v>11.39</v>
          </cell>
          <cell r="AG162">
            <v>11.39</v>
          </cell>
          <cell r="AH162">
            <v>11.39</v>
          </cell>
          <cell r="AI162">
            <v>11.39</v>
          </cell>
          <cell r="AJ162">
            <v>11.39</v>
          </cell>
        </row>
        <row r="163">
          <cell r="C163" t="str">
            <v>Gas - CT - Aero</v>
          </cell>
          <cell r="D163">
            <v>11.39</v>
          </cell>
          <cell r="E163">
            <v>11.39</v>
          </cell>
          <cell r="F163">
            <v>11.39</v>
          </cell>
          <cell r="G163">
            <v>11.39</v>
          </cell>
          <cell r="H163">
            <v>11.39</v>
          </cell>
          <cell r="I163">
            <v>11.39</v>
          </cell>
          <cell r="J163">
            <v>11.39</v>
          </cell>
          <cell r="K163">
            <v>11.39</v>
          </cell>
          <cell r="L163">
            <v>11.39</v>
          </cell>
          <cell r="M163">
            <v>11.39</v>
          </cell>
          <cell r="N163">
            <v>11.39</v>
          </cell>
          <cell r="O163">
            <v>11.39</v>
          </cell>
          <cell r="P163">
            <v>11.39</v>
          </cell>
          <cell r="Q163">
            <v>11.39</v>
          </cell>
          <cell r="R163">
            <v>11.39</v>
          </cell>
          <cell r="S163">
            <v>11.39</v>
          </cell>
          <cell r="T163">
            <v>11.39</v>
          </cell>
          <cell r="U163">
            <v>11.39</v>
          </cell>
          <cell r="V163">
            <v>11.39</v>
          </cell>
          <cell r="W163">
            <v>11.39</v>
          </cell>
          <cell r="X163">
            <v>11.39</v>
          </cell>
          <cell r="Y163">
            <v>11.39</v>
          </cell>
          <cell r="Z163">
            <v>11.39</v>
          </cell>
          <cell r="AA163">
            <v>11.39</v>
          </cell>
          <cell r="AB163">
            <v>11.39</v>
          </cell>
          <cell r="AC163">
            <v>11.39</v>
          </cell>
          <cell r="AD163">
            <v>11.39</v>
          </cell>
          <cell r="AE163">
            <v>11.39</v>
          </cell>
          <cell r="AF163">
            <v>11.39</v>
          </cell>
          <cell r="AG163">
            <v>11.39</v>
          </cell>
          <cell r="AH163">
            <v>11.39</v>
          </cell>
          <cell r="AI163">
            <v>11.39</v>
          </cell>
          <cell r="AJ163">
            <v>11.39</v>
          </cell>
        </row>
        <row r="164">
          <cell r="C164" t="str">
            <v>Solar - Dist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</row>
        <row r="165">
          <cell r="C165" t="str">
            <v>Solar - Commercial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</row>
        <row r="166">
          <cell r="C166" t="str">
            <v>Solar - Tracking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</row>
        <row r="167">
          <cell r="C167" t="str">
            <v>Solar Thermal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</row>
        <row r="168">
          <cell r="C168" t="str">
            <v>Wind - Class2 (47% CF)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</row>
        <row r="169">
          <cell r="C169" t="str">
            <v>Wind - Class5 (41% CF)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</row>
        <row r="170">
          <cell r="C170" t="str">
            <v>Wind - Class6 (38% CF)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</row>
        <row r="171">
          <cell r="C171" t="str">
            <v>Wind - Class8 (30% CF)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</row>
        <row r="172">
          <cell r="C172" t="str">
            <v>Floating Offshore Wind - Class11 (48% CF)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</row>
        <row r="173">
          <cell r="C173" t="str">
            <v>Floating Offshore Wind - Class8 (51% CF)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</row>
        <row r="174">
          <cell r="C174" t="str">
            <v>Floating Offshore Wind - Morro Bay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</row>
        <row r="175">
          <cell r="C175" t="str">
            <v>Floating Offshore Wind - Diablo Canyon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</row>
        <row r="176">
          <cell r="C176" t="str">
            <v>Floating Offshore Wind - Humboldt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</row>
        <row r="177">
          <cell r="C177" t="str">
            <v>Floating Offshore Wind - Cape Mendocino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</row>
        <row r="178">
          <cell r="C178" t="str">
            <v>Floating Offshore Wind - Del Norte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</row>
        <row r="179">
          <cell r="C179" t="str">
            <v>Utility-scale Battery - Li [Capacity] - No ITC</v>
          </cell>
          <cell r="D179">
            <v>0.65</v>
          </cell>
          <cell r="E179">
            <v>0.66</v>
          </cell>
          <cell r="F179">
            <v>0.67</v>
          </cell>
          <cell r="G179">
            <v>0.64</v>
          </cell>
          <cell r="H179">
            <v>0.6</v>
          </cell>
          <cell r="I179">
            <v>0.56999999999999995</v>
          </cell>
          <cell r="J179">
            <v>0.54</v>
          </cell>
          <cell r="K179">
            <v>0.5</v>
          </cell>
          <cell r="L179">
            <v>0.47</v>
          </cell>
          <cell r="M179">
            <v>0.45</v>
          </cell>
          <cell r="N179">
            <v>0.42</v>
          </cell>
          <cell r="O179">
            <v>0.39</v>
          </cell>
          <cell r="P179">
            <v>0.37</v>
          </cell>
          <cell r="Q179">
            <v>0.36</v>
          </cell>
          <cell r="R179">
            <v>0.36</v>
          </cell>
          <cell r="S179">
            <v>0.35</v>
          </cell>
          <cell r="T179">
            <v>0.35</v>
          </cell>
          <cell r="U179">
            <v>0.35</v>
          </cell>
          <cell r="V179">
            <v>0.34</v>
          </cell>
          <cell r="W179">
            <v>0.34</v>
          </cell>
          <cell r="X179">
            <v>0.33</v>
          </cell>
          <cell r="Y179">
            <v>0.33</v>
          </cell>
          <cell r="Z179">
            <v>0.32</v>
          </cell>
          <cell r="AA179">
            <v>0.32</v>
          </cell>
          <cell r="AB179">
            <v>0.31</v>
          </cell>
          <cell r="AC179">
            <v>0.31</v>
          </cell>
          <cell r="AD179">
            <v>0.3</v>
          </cell>
          <cell r="AE179">
            <v>0.3</v>
          </cell>
          <cell r="AF179">
            <v>0.28999999999999998</v>
          </cell>
          <cell r="AG179">
            <v>0.28999999999999998</v>
          </cell>
          <cell r="AH179">
            <v>0.28000000000000003</v>
          </cell>
          <cell r="AI179">
            <v>0.28000000000000003</v>
          </cell>
          <cell r="AJ179">
            <v>0.28000000000000003</v>
          </cell>
        </row>
        <row r="180">
          <cell r="C180" t="str">
            <v>Utility-scale Battery - Li [Energy] - No ITC</v>
          </cell>
          <cell r="D180">
            <v>4.26</v>
          </cell>
          <cell r="E180">
            <v>4.2699999999999996</v>
          </cell>
          <cell r="F180">
            <v>4.29</v>
          </cell>
          <cell r="G180">
            <v>4.08</v>
          </cell>
          <cell r="H180">
            <v>3.85</v>
          </cell>
          <cell r="I180">
            <v>3.65</v>
          </cell>
          <cell r="J180">
            <v>3.43</v>
          </cell>
          <cell r="K180">
            <v>3.19</v>
          </cell>
          <cell r="L180">
            <v>3.03</v>
          </cell>
          <cell r="M180">
            <v>2.87</v>
          </cell>
          <cell r="N180">
            <v>2.71</v>
          </cell>
          <cell r="O180">
            <v>2.5499999999999998</v>
          </cell>
          <cell r="P180">
            <v>2.39</v>
          </cell>
          <cell r="Q180">
            <v>2.36</v>
          </cell>
          <cell r="R180">
            <v>2.34</v>
          </cell>
          <cell r="S180">
            <v>2.2999999999999998</v>
          </cell>
          <cell r="T180">
            <v>2.2799999999999998</v>
          </cell>
          <cell r="U180">
            <v>2.25</v>
          </cell>
          <cell r="V180">
            <v>2.21</v>
          </cell>
          <cell r="W180">
            <v>2.19</v>
          </cell>
          <cell r="X180">
            <v>2.15</v>
          </cell>
          <cell r="Y180">
            <v>2.13</v>
          </cell>
          <cell r="Z180">
            <v>2.1</v>
          </cell>
          <cell r="AA180">
            <v>2.06</v>
          </cell>
          <cell r="AB180">
            <v>2.04</v>
          </cell>
          <cell r="AC180">
            <v>2</v>
          </cell>
          <cell r="AD180">
            <v>1.98</v>
          </cell>
          <cell r="AE180">
            <v>1.94</v>
          </cell>
          <cell r="AF180">
            <v>1.91</v>
          </cell>
          <cell r="AG180">
            <v>1.89</v>
          </cell>
          <cell r="AH180">
            <v>1.85</v>
          </cell>
          <cell r="AI180">
            <v>1.83</v>
          </cell>
          <cell r="AJ180">
            <v>1.8</v>
          </cell>
        </row>
        <row r="181">
          <cell r="C181" t="str">
            <v>Utility-scale Battery - Li [Capacity] - ITC</v>
          </cell>
          <cell r="D181">
            <v>0.13</v>
          </cell>
          <cell r="E181">
            <v>0.13</v>
          </cell>
          <cell r="F181">
            <v>0.13</v>
          </cell>
          <cell r="G181">
            <v>0.13</v>
          </cell>
          <cell r="H181">
            <v>0.12</v>
          </cell>
          <cell r="I181">
            <v>0.12</v>
          </cell>
          <cell r="J181">
            <v>0.11</v>
          </cell>
          <cell r="K181">
            <v>0.1</v>
          </cell>
          <cell r="L181">
            <v>0.1</v>
          </cell>
          <cell r="M181">
            <v>0.09</v>
          </cell>
          <cell r="N181">
            <v>0.09</v>
          </cell>
          <cell r="O181">
            <v>0.08</v>
          </cell>
          <cell r="P181">
            <v>7.0000000000000007E-2</v>
          </cell>
          <cell r="Q181">
            <v>7.0000000000000007E-2</v>
          </cell>
          <cell r="R181">
            <v>7.0000000000000007E-2</v>
          </cell>
          <cell r="S181">
            <v>7.0000000000000007E-2</v>
          </cell>
          <cell r="T181">
            <v>7.0000000000000007E-2</v>
          </cell>
          <cell r="U181">
            <v>7.0000000000000007E-2</v>
          </cell>
          <cell r="V181">
            <v>7.0000000000000007E-2</v>
          </cell>
          <cell r="W181">
            <v>7.0000000000000007E-2</v>
          </cell>
          <cell r="X181">
            <v>7.0000000000000007E-2</v>
          </cell>
          <cell r="Y181">
            <v>7.0000000000000007E-2</v>
          </cell>
          <cell r="Z181">
            <v>7.0000000000000007E-2</v>
          </cell>
          <cell r="AA181">
            <v>0.06</v>
          </cell>
          <cell r="AB181">
            <v>0.06</v>
          </cell>
          <cell r="AC181">
            <v>0.06</v>
          </cell>
          <cell r="AD181">
            <v>0.06</v>
          </cell>
          <cell r="AE181">
            <v>0.06</v>
          </cell>
          <cell r="AF181">
            <v>0.06</v>
          </cell>
          <cell r="AG181">
            <v>0.06</v>
          </cell>
          <cell r="AH181">
            <v>0.06</v>
          </cell>
          <cell r="AI181">
            <v>0.06</v>
          </cell>
          <cell r="AJ181">
            <v>0.06</v>
          </cell>
        </row>
        <row r="182">
          <cell r="C182" t="str">
            <v>Utility-scale Battery - Li [Energy] - ITC</v>
          </cell>
          <cell r="D182">
            <v>4.26</v>
          </cell>
          <cell r="E182">
            <v>4.2699999999999996</v>
          </cell>
          <cell r="F182">
            <v>4.29</v>
          </cell>
          <cell r="G182">
            <v>4.08</v>
          </cell>
          <cell r="H182">
            <v>3.85</v>
          </cell>
          <cell r="I182">
            <v>3.65</v>
          </cell>
          <cell r="J182">
            <v>3.43</v>
          </cell>
          <cell r="K182">
            <v>3.19</v>
          </cell>
          <cell r="L182">
            <v>3.03</v>
          </cell>
          <cell r="M182">
            <v>2.87</v>
          </cell>
          <cell r="N182">
            <v>2.71</v>
          </cell>
          <cell r="O182">
            <v>2.5499999999999998</v>
          </cell>
          <cell r="P182">
            <v>2.39</v>
          </cell>
          <cell r="Q182">
            <v>2.36</v>
          </cell>
          <cell r="R182">
            <v>2.34</v>
          </cell>
          <cell r="S182">
            <v>2.2999999999999998</v>
          </cell>
          <cell r="T182">
            <v>2.2799999999999998</v>
          </cell>
          <cell r="U182">
            <v>2.25</v>
          </cell>
          <cell r="V182">
            <v>2.21</v>
          </cell>
          <cell r="W182">
            <v>2.19</v>
          </cell>
          <cell r="X182">
            <v>2.15</v>
          </cell>
          <cell r="Y182">
            <v>2.13</v>
          </cell>
          <cell r="Z182">
            <v>2.1</v>
          </cell>
          <cell r="AA182">
            <v>2.06</v>
          </cell>
          <cell r="AB182">
            <v>2.04</v>
          </cell>
          <cell r="AC182">
            <v>2</v>
          </cell>
          <cell r="AD182">
            <v>1.98</v>
          </cell>
          <cell r="AE182">
            <v>1.94</v>
          </cell>
          <cell r="AF182">
            <v>1.91</v>
          </cell>
          <cell r="AG182">
            <v>1.89</v>
          </cell>
          <cell r="AH182">
            <v>1.85</v>
          </cell>
          <cell r="AI182">
            <v>1.83</v>
          </cell>
          <cell r="AJ182">
            <v>1.8</v>
          </cell>
        </row>
        <row r="183">
          <cell r="C183" t="str">
            <v>BTM Battery - Li [Capacity]</v>
          </cell>
          <cell r="D183">
            <v>3.31</v>
          </cell>
          <cell r="E183">
            <v>3.34</v>
          </cell>
          <cell r="F183">
            <v>3.38</v>
          </cell>
          <cell r="G183">
            <v>3.24</v>
          </cell>
          <cell r="H183">
            <v>3.08</v>
          </cell>
          <cell r="I183">
            <v>2.94</v>
          </cell>
          <cell r="J183">
            <v>2.78</v>
          </cell>
          <cell r="K183">
            <v>2.6</v>
          </cell>
          <cell r="L183">
            <v>2.48</v>
          </cell>
          <cell r="M183">
            <v>2.36</v>
          </cell>
          <cell r="N183">
            <v>2.23</v>
          </cell>
          <cell r="O183">
            <v>2.1</v>
          </cell>
          <cell r="P183">
            <v>1.97</v>
          </cell>
          <cell r="Q183">
            <v>1.94</v>
          </cell>
          <cell r="R183">
            <v>1.93</v>
          </cell>
          <cell r="S183">
            <v>1.91</v>
          </cell>
          <cell r="T183">
            <v>1.89</v>
          </cell>
          <cell r="U183">
            <v>1.87</v>
          </cell>
          <cell r="V183">
            <v>1.84</v>
          </cell>
          <cell r="W183">
            <v>1.82</v>
          </cell>
          <cell r="X183">
            <v>1.8</v>
          </cell>
          <cell r="Y183">
            <v>1.78</v>
          </cell>
          <cell r="Z183">
            <v>1.75</v>
          </cell>
          <cell r="AA183">
            <v>1.72</v>
          </cell>
          <cell r="AB183">
            <v>1.71</v>
          </cell>
          <cell r="AC183">
            <v>1.68</v>
          </cell>
          <cell r="AD183">
            <v>1.66</v>
          </cell>
          <cell r="AE183">
            <v>1.63</v>
          </cell>
          <cell r="AF183">
            <v>1.61</v>
          </cell>
          <cell r="AG183">
            <v>1.59</v>
          </cell>
          <cell r="AH183">
            <v>1.56</v>
          </cell>
          <cell r="AI183">
            <v>1.55</v>
          </cell>
          <cell r="AJ183">
            <v>1.52</v>
          </cell>
        </row>
        <row r="184">
          <cell r="C184" t="str">
            <v>BTM Battery - Li [Energy]</v>
          </cell>
          <cell r="D184">
            <v>9.3000000000000007</v>
          </cell>
          <cell r="E184">
            <v>9.33</v>
          </cell>
          <cell r="F184">
            <v>9.3699999999999992</v>
          </cell>
          <cell r="G184">
            <v>8.9600000000000009</v>
          </cell>
          <cell r="H184">
            <v>8.5</v>
          </cell>
          <cell r="I184">
            <v>8.09</v>
          </cell>
          <cell r="J184">
            <v>7.65</v>
          </cell>
          <cell r="K184">
            <v>7.16</v>
          </cell>
          <cell r="L184">
            <v>6.84</v>
          </cell>
          <cell r="M184">
            <v>6.52</v>
          </cell>
          <cell r="N184">
            <v>6.19</v>
          </cell>
          <cell r="O184">
            <v>5.86</v>
          </cell>
          <cell r="P184">
            <v>5.53</v>
          </cell>
          <cell r="Q184">
            <v>5.46</v>
          </cell>
          <cell r="R184">
            <v>5.41</v>
          </cell>
          <cell r="S184">
            <v>5.34</v>
          </cell>
          <cell r="T184">
            <v>5.3</v>
          </cell>
          <cell r="U184">
            <v>5.23</v>
          </cell>
          <cell r="V184">
            <v>5.15</v>
          </cell>
          <cell r="W184">
            <v>5.0999999999999996</v>
          </cell>
          <cell r="X184">
            <v>5.03</v>
          </cell>
          <cell r="Y184">
            <v>4.9800000000000004</v>
          </cell>
          <cell r="Z184">
            <v>4.91</v>
          </cell>
          <cell r="AA184">
            <v>4.83</v>
          </cell>
          <cell r="AB184">
            <v>4.78</v>
          </cell>
          <cell r="AC184">
            <v>4.71</v>
          </cell>
          <cell r="AD184">
            <v>4.66</v>
          </cell>
          <cell r="AE184">
            <v>4.59</v>
          </cell>
          <cell r="AF184">
            <v>4.51</v>
          </cell>
          <cell r="AG184">
            <v>4.46</v>
          </cell>
          <cell r="AH184">
            <v>4.3899999999999997</v>
          </cell>
          <cell r="AI184">
            <v>4.34</v>
          </cell>
          <cell r="AJ184">
            <v>4.2699999999999996</v>
          </cell>
        </row>
        <row r="185">
          <cell r="C185" t="str">
            <v>Flow Battery [Capacity]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</row>
        <row r="186">
          <cell r="C186" t="str">
            <v>Flow Battery [Energy]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</row>
        <row r="187">
          <cell r="C187" t="str">
            <v>Pumped Hydro Storage [Capacity]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</row>
        <row r="188">
          <cell r="C188" t="str">
            <v>Pumped Hydro Storage [Energy]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</row>
        <row r="189">
          <cell r="C189" t="str">
            <v>Geothermal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</row>
        <row r="190">
          <cell r="C190" t="str">
            <v>Biomass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</row>
        <row r="191">
          <cell r="C191" t="str">
            <v>Small Hydro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</row>
        <row r="192">
          <cell r="C192" t="str">
            <v>Gas - CCGT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</row>
        <row r="193">
          <cell r="C193" t="str">
            <v>Gas - CT - Frame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</row>
        <row r="194">
          <cell r="C194" t="str">
            <v>Gas - CT - Aero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</row>
        <row r="196">
          <cell r="C196" t="str">
            <v>Solar - Dist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</row>
        <row r="197">
          <cell r="C197" t="str">
            <v>Solar - Commercial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</row>
        <row r="198">
          <cell r="C198" t="str">
            <v>Solar - Tracking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</row>
        <row r="199">
          <cell r="C199" t="str">
            <v>Solar Thermal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</row>
        <row r="200">
          <cell r="C200" t="str">
            <v>Wind - Class2 (47% CF)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</row>
        <row r="201">
          <cell r="C201" t="str">
            <v>Wind - Class5 (41% CF)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</row>
        <row r="202">
          <cell r="C202" t="str">
            <v>Wind - Class6 (38% CF)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</row>
        <row r="203">
          <cell r="C203" t="str">
            <v>Wind - Class8 (30% CF)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</row>
        <row r="204">
          <cell r="C204" t="str">
            <v>Floating Offshore Wind - Class11 (48% CF)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</row>
        <row r="205">
          <cell r="C205" t="str">
            <v>Floating Offshore Wind - Class8 (51% CF)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</row>
        <row r="206">
          <cell r="C206" t="str">
            <v>Floating Offshore Wind - Morro Bay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</row>
        <row r="207">
          <cell r="C207" t="str">
            <v>Floating Offshore Wind - Diablo Canyon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</row>
        <row r="208">
          <cell r="C208" t="str">
            <v>Floating Offshore Wind - Humboldt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</row>
        <row r="209">
          <cell r="C209" t="str">
            <v>Floating Offshore Wind - Cape Mendocino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</row>
        <row r="210">
          <cell r="C210" t="str">
            <v>Floating Offshore Wind - Del Norte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</row>
        <row r="211">
          <cell r="C211" t="str">
            <v>Utility-scale Battery - Li [Capacity] - No ITC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</row>
        <row r="212">
          <cell r="C212" t="str">
            <v>Utility-scale Battery - Li [Energy] - No ITC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</row>
        <row r="213">
          <cell r="C213" t="str">
            <v>Utility-scale Battery - Li [Capacity] - ITC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</row>
        <row r="214">
          <cell r="C214" t="str">
            <v>Utility-scale Battery - Li [Energy] - ITC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</row>
        <row r="215">
          <cell r="C215" t="str">
            <v>BTM Battery - Li [Capacity]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</row>
        <row r="216">
          <cell r="C216" t="str">
            <v>BTM Battery - Li [Energy]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</row>
        <row r="217">
          <cell r="C217" t="str">
            <v>Flow Battery [Capacity]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</row>
        <row r="218">
          <cell r="C218" t="str">
            <v>Flow Battery [Energy]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</row>
        <row r="219">
          <cell r="C219" t="str">
            <v>Pumped Hydro Storage [Capacity]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</row>
        <row r="220">
          <cell r="C220" t="str">
            <v>Pumped Hydro Storage [Energy]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</row>
        <row r="221">
          <cell r="C221" t="str">
            <v>Geothermal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</row>
        <row r="222">
          <cell r="C222" t="str">
            <v>Biomass</v>
          </cell>
          <cell r="D222">
            <v>4.7300000000000004</v>
          </cell>
          <cell r="E222">
            <v>4.7300000000000004</v>
          </cell>
          <cell r="F222">
            <v>4.7300000000000004</v>
          </cell>
          <cell r="G222">
            <v>4.7300000000000004</v>
          </cell>
          <cell r="H222">
            <v>4.7300000000000004</v>
          </cell>
          <cell r="I222">
            <v>4.7300000000000004</v>
          </cell>
          <cell r="J222">
            <v>4.7300000000000004</v>
          </cell>
          <cell r="K222">
            <v>4.7300000000000004</v>
          </cell>
          <cell r="L222">
            <v>4.7300000000000004</v>
          </cell>
          <cell r="M222">
            <v>4.7300000000000004</v>
          </cell>
          <cell r="N222">
            <v>4.7300000000000004</v>
          </cell>
          <cell r="O222">
            <v>4.7300000000000004</v>
          </cell>
          <cell r="P222">
            <v>4.7300000000000004</v>
          </cell>
          <cell r="Q222">
            <v>4.7300000000000004</v>
          </cell>
          <cell r="R222">
            <v>4.7300000000000004</v>
          </cell>
          <cell r="S222">
            <v>4.7300000000000004</v>
          </cell>
          <cell r="T222">
            <v>4.7300000000000004</v>
          </cell>
          <cell r="U222">
            <v>4.7300000000000004</v>
          </cell>
          <cell r="V222">
            <v>4.7300000000000004</v>
          </cell>
          <cell r="W222">
            <v>4.7300000000000004</v>
          </cell>
          <cell r="X222">
            <v>4.7300000000000004</v>
          </cell>
          <cell r="Y222">
            <v>4.7300000000000004</v>
          </cell>
          <cell r="Z222">
            <v>4.7300000000000004</v>
          </cell>
          <cell r="AA222">
            <v>4.7300000000000004</v>
          </cell>
          <cell r="AB222">
            <v>4.7300000000000004</v>
          </cell>
          <cell r="AC222">
            <v>4.7300000000000004</v>
          </cell>
          <cell r="AD222">
            <v>4.7300000000000004</v>
          </cell>
          <cell r="AE222">
            <v>4.7300000000000004</v>
          </cell>
          <cell r="AF222">
            <v>4.7300000000000004</v>
          </cell>
          <cell r="AG222">
            <v>4.7300000000000004</v>
          </cell>
          <cell r="AH222">
            <v>4.7300000000000004</v>
          </cell>
          <cell r="AI222">
            <v>4.7300000000000004</v>
          </cell>
          <cell r="AJ222">
            <v>4.7300000000000004</v>
          </cell>
        </row>
        <row r="223">
          <cell r="C223" t="str">
            <v>Small Hydro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</row>
        <row r="224">
          <cell r="C224" t="str">
            <v>Gas - CCGT</v>
          </cell>
          <cell r="D224">
            <v>2.16</v>
          </cell>
          <cell r="E224">
            <v>2.16</v>
          </cell>
          <cell r="F224">
            <v>2.16</v>
          </cell>
          <cell r="G224">
            <v>2.16</v>
          </cell>
          <cell r="H224">
            <v>2.16</v>
          </cell>
          <cell r="I224">
            <v>2.16</v>
          </cell>
          <cell r="J224">
            <v>2.16</v>
          </cell>
          <cell r="K224">
            <v>2.16</v>
          </cell>
          <cell r="L224">
            <v>2.16</v>
          </cell>
          <cell r="M224">
            <v>2.16</v>
          </cell>
          <cell r="N224">
            <v>2.16</v>
          </cell>
          <cell r="O224">
            <v>2.16</v>
          </cell>
          <cell r="P224">
            <v>2.16</v>
          </cell>
          <cell r="Q224">
            <v>2.16</v>
          </cell>
          <cell r="R224">
            <v>2.16</v>
          </cell>
          <cell r="S224">
            <v>2.16</v>
          </cell>
          <cell r="T224">
            <v>2.16</v>
          </cell>
          <cell r="U224">
            <v>2.16</v>
          </cell>
          <cell r="V224">
            <v>2.16</v>
          </cell>
          <cell r="W224">
            <v>2.16</v>
          </cell>
          <cell r="X224">
            <v>2.16</v>
          </cell>
          <cell r="Y224">
            <v>2.16</v>
          </cell>
          <cell r="Z224">
            <v>2.16</v>
          </cell>
          <cell r="AA224">
            <v>2.16</v>
          </cell>
          <cell r="AB224">
            <v>2.16</v>
          </cell>
          <cell r="AC224">
            <v>2.16</v>
          </cell>
          <cell r="AD224">
            <v>2.16</v>
          </cell>
          <cell r="AE224">
            <v>2.16</v>
          </cell>
          <cell r="AF224">
            <v>2.16</v>
          </cell>
          <cell r="AG224">
            <v>2.16</v>
          </cell>
          <cell r="AH224">
            <v>2.16</v>
          </cell>
          <cell r="AI224">
            <v>2.16</v>
          </cell>
          <cell r="AJ224">
            <v>2.16</v>
          </cell>
        </row>
        <row r="225">
          <cell r="C225" t="str">
            <v>Gas - CT - Frame</v>
          </cell>
          <cell r="D225">
            <v>4.5</v>
          </cell>
          <cell r="E225">
            <v>4.5</v>
          </cell>
          <cell r="F225">
            <v>4.5</v>
          </cell>
          <cell r="G225">
            <v>4.5</v>
          </cell>
          <cell r="H225">
            <v>4.5</v>
          </cell>
          <cell r="I225">
            <v>4.5</v>
          </cell>
          <cell r="J225">
            <v>4.5</v>
          </cell>
          <cell r="K225">
            <v>4.5</v>
          </cell>
          <cell r="L225">
            <v>4.5</v>
          </cell>
          <cell r="M225">
            <v>4.5</v>
          </cell>
          <cell r="N225">
            <v>4.5</v>
          </cell>
          <cell r="O225">
            <v>4.5</v>
          </cell>
          <cell r="P225">
            <v>4.5</v>
          </cell>
          <cell r="Q225">
            <v>4.5</v>
          </cell>
          <cell r="R225">
            <v>4.5</v>
          </cell>
          <cell r="S225">
            <v>4.5</v>
          </cell>
          <cell r="T225">
            <v>4.5</v>
          </cell>
          <cell r="U225">
            <v>4.5</v>
          </cell>
          <cell r="V225">
            <v>4.5</v>
          </cell>
          <cell r="W225">
            <v>4.5</v>
          </cell>
          <cell r="X225">
            <v>4.5</v>
          </cell>
          <cell r="Y225">
            <v>4.5</v>
          </cell>
          <cell r="Z225">
            <v>4.5</v>
          </cell>
          <cell r="AA225">
            <v>4.5</v>
          </cell>
          <cell r="AB225">
            <v>4.5</v>
          </cell>
          <cell r="AC225">
            <v>4.5</v>
          </cell>
          <cell r="AD225">
            <v>4.5</v>
          </cell>
          <cell r="AE225">
            <v>4.5</v>
          </cell>
          <cell r="AF225">
            <v>4.5</v>
          </cell>
          <cell r="AG225">
            <v>4.5</v>
          </cell>
          <cell r="AH225">
            <v>4.5</v>
          </cell>
          <cell r="AI225">
            <v>4.5</v>
          </cell>
          <cell r="AJ225">
            <v>4.5</v>
          </cell>
        </row>
        <row r="226">
          <cell r="C226" t="str">
            <v>Gas - CT - Aero</v>
          </cell>
          <cell r="D226">
            <v>4.5</v>
          </cell>
          <cell r="E226">
            <v>4.5</v>
          </cell>
          <cell r="F226">
            <v>4.5</v>
          </cell>
          <cell r="G226">
            <v>4.5</v>
          </cell>
          <cell r="H226">
            <v>4.5</v>
          </cell>
          <cell r="I226">
            <v>4.5</v>
          </cell>
          <cell r="J226">
            <v>4.5</v>
          </cell>
          <cell r="K226">
            <v>4.5</v>
          </cell>
          <cell r="L226">
            <v>4.5</v>
          </cell>
          <cell r="M226">
            <v>4.5</v>
          </cell>
          <cell r="N226">
            <v>4.5</v>
          </cell>
          <cell r="O226">
            <v>4.5</v>
          </cell>
          <cell r="P226">
            <v>4.5</v>
          </cell>
          <cell r="Q226">
            <v>4.5</v>
          </cell>
          <cell r="R226">
            <v>4.5</v>
          </cell>
          <cell r="S226">
            <v>4.5</v>
          </cell>
          <cell r="T226">
            <v>4.5</v>
          </cell>
          <cell r="U226">
            <v>4.5</v>
          </cell>
          <cell r="V226">
            <v>4.5</v>
          </cell>
          <cell r="W226">
            <v>4.5</v>
          </cell>
          <cell r="X226">
            <v>4.5</v>
          </cell>
          <cell r="Y226">
            <v>4.5</v>
          </cell>
          <cell r="Z226">
            <v>4.5</v>
          </cell>
          <cell r="AA226">
            <v>4.5</v>
          </cell>
          <cell r="AB226">
            <v>4.5</v>
          </cell>
          <cell r="AC226">
            <v>4.5</v>
          </cell>
          <cell r="AD226">
            <v>4.5</v>
          </cell>
          <cell r="AE226">
            <v>4.5</v>
          </cell>
          <cell r="AF226">
            <v>4.5</v>
          </cell>
          <cell r="AG226">
            <v>4.5</v>
          </cell>
          <cell r="AH226">
            <v>4.5</v>
          </cell>
          <cell r="AI226">
            <v>4.5</v>
          </cell>
          <cell r="AJ226">
            <v>4.5</v>
          </cell>
        </row>
        <row r="227">
          <cell r="C227" t="str">
            <v>Solar - Dist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</row>
        <row r="228">
          <cell r="C228" t="str">
            <v>Solar - Commercial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</row>
        <row r="229">
          <cell r="C229" t="str">
            <v>Solar - Tracking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</row>
        <row r="230">
          <cell r="C230" t="str">
            <v>Solar Thermal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</row>
        <row r="231">
          <cell r="C231" t="str">
            <v>Wind - Class2 (47% CF)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</row>
        <row r="232">
          <cell r="C232" t="str">
            <v>Wind - Class5 (41% CF)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</row>
        <row r="233">
          <cell r="C233" t="str">
            <v>Wind - Class6 (38% CF)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</row>
        <row r="234">
          <cell r="C234" t="str">
            <v>Wind - Class8 (30% CF)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</row>
        <row r="235">
          <cell r="C235" t="str">
            <v>Floating Offshore Wind - Class11 (48% CF)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</row>
        <row r="236">
          <cell r="C236" t="str">
            <v>Floating Offshore Wind - Class8 (51% CF)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</row>
        <row r="237">
          <cell r="C237" t="str">
            <v>Floating Offshore Wind - Morro Bay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</row>
        <row r="238">
          <cell r="C238" t="str">
            <v>Floating Offshore Wind - Diablo Canyon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</row>
        <row r="239">
          <cell r="C239" t="str">
            <v>Floating Offshore Wind - Humboldt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</row>
        <row r="240">
          <cell r="C240" t="str">
            <v>Floating Offshore Wind - Cape Mendocino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</row>
        <row r="241">
          <cell r="C241" t="str">
            <v>Floating Offshore Wind - Del Norte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</row>
        <row r="242">
          <cell r="C242" t="str">
            <v>Utility-scale Battery - Li [Capacity] - No ITC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</row>
        <row r="243">
          <cell r="C243" t="str">
            <v>Utility-scale Battery - Li [Energy] - No ITC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</row>
        <row r="244">
          <cell r="C244" t="str">
            <v>Utility-scale Battery - Li [Capacity] - ITC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</row>
        <row r="245">
          <cell r="C245" t="str">
            <v>Utility-scale Battery - Li [Energy] - ITC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</row>
        <row r="246">
          <cell r="C246" t="str">
            <v>BTM Battery - Li [Capacity]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</row>
        <row r="247">
          <cell r="C247" t="str">
            <v>BTM Battery - Li [Energy]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</row>
        <row r="248">
          <cell r="C248" t="str">
            <v>Flow Battery [Capacity]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</row>
        <row r="249">
          <cell r="C249" t="str">
            <v>Flow Battery [Energy]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</row>
        <row r="250">
          <cell r="C250" t="str">
            <v>Pumped Hydro Storage [Capacity]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</row>
        <row r="251">
          <cell r="C251" t="str">
            <v>Pumped Hydro Storage [Energy]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</row>
        <row r="252">
          <cell r="C252" t="str">
            <v>Geothermal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</row>
        <row r="253">
          <cell r="C253" t="str">
            <v>Biomass</v>
          </cell>
          <cell r="D253">
            <v>31.59</v>
          </cell>
          <cell r="E253">
            <v>31.59</v>
          </cell>
          <cell r="F253">
            <v>31.59</v>
          </cell>
          <cell r="G253">
            <v>31.59</v>
          </cell>
          <cell r="H253">
            <v>31.59</v>
          </cell>
          <cell r="I253">
            <v>31.59</v>
          </cell>
          <cell r="J253">
            <v>31.59</v>
          </cell>
          <cell r="K253">
            <v>31.59</v>
          </cell>
          <cell r="L253">
            <v>31.59</v>
          </cell>
          <cell r="M253">
            <v>31.59</v>
          </cell>
          <cell r="N253">
            <v>31.59</v>
          </cell>
          <cell r="O253">
            <v>31.59</v>
          </cell>
          <cell r="P253">
            <v>31.59</v>
          </cell>
          <cell r="Q253">
            <v>31.59</v>
          </cell>
          <cell r="R253">
            <v>31.59</v>
          </cell>
          <cell r="S253">
            <v>31.59</v>
          </cell>
          <cell r="T253">
            <v>31.59</v>
          </cell>
          <cell r="U253">
            <v>31.59</v>
          </cell>
          <cell r="V253">
            <v>31.59</v>
          </cell>
          <cell r="W253">
            <v>31.59</v>
          </cell>
          <cell r="X253">
            <v>31.59</v>
          </cell>
          <cell r="Y253">
            <v>31.59</v>
          </cell>
          <cell r="Z253">
            <v>31.59</v>
          </cell>
          <cell r="AA253">
            <v>31.59</v>
          </cell>
          <cell r="AB253">
            <v>31.59</v>
          </cell>
          <cell r="AC253">
            <v>31.59</v>
          </cell>
          <cell r="AD253">
            <v>31.59</v>
          </cell>
          <cell r="AE253">
            <v>31.59</v>
          </cell>
          <cell r="AF253">
            <v>31.59</v>
          </cell>
          <cell r="AG253">
            <v>31.59</v>
          </cell>
          <cell r="AH253">
            <v>31.59</v>
          </cell>
          <cell r="AI253">
            <v>31.59</v>
          </cell>
          <cell r="AJ253">
            <v>31.59</v>
          </cell>
        </row>
        <row r="254">
          <cell r="C254" t="str">
            <v>Small Hydro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</row>
        <row r="255">
          <cell r="C255" t="str">
            <v>Gas - CCGT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</row>
        <row r="256">
          <cell r="C256" t="str">
            <v>Gas - CT - Frame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</row>
        <row r="257">
          <cell r="C257" t="str">
            <v>Gas - CT - Aero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</row>
        <row r="258">
          <cell r="C258" t="str">
            <v>Solar - Dist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</row>
        <row r="259">
          <cell r="C259" t="str">
            <v>Solar - Commercial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</row>
        <row r="260">
          <cell r="C260" t="str">
            <v>Solar - Tracking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</row>
        <row r="261">
          <cell r="C261" t="str">
            <v>Solar Thermal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</row>
        <row r="262">
          <cell r="C262" t="str">
            <v>Wind - Class2 (47% CF)</v>
          </cell>
          <cell r="D262">
            <v>-19.55</v>
          </cell>
          <cell r="E262">
            <v>-19.55</v>
          </cell>
          <cell r="F262">
            <v>-19.54</v>
          </cell>
          <cell r="G262">
            <v>-15.65</v>
          </cell>
          <cell r="H262">
            <v>-11.75</v>
          </cell>
          <cell r="I262">
            <v>-7.83</v>
          </cell>
          <cell r="J262">
            <v>-11.74</v>
          </cell>
          <cell r="K262">
            <v>-11.82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</row>
        <row r="263">
          <cell r="C263" t="str">
            <v>Wind - Class5 (41% CF)</v>
          </cell>
          <cell r="D263">
            <v>-19.55</v>
          </cell>
          <cell r="E263">
            <v>-19.55</v>
          </cell>
          <cell r="F263">
            <v>-19.54</v>
          </cell>
          <cell r="G263">
            <v>-15.65</v>
          </cell>
          <cell r="H263">
            <v>-11.75</v>
          </cell>
          <cell r="I263">
            <v>-7.83</v>
          </cell>
          <cell r="J263">
            <v>-11.74</v>
          </cell>
          <cell r="K263">
            <v>-11.82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</row>
        <row r="264">
          <cell r="C264" t="str">
            <v>Wind - Class6 (38% CF)</v>
          </cell>
          <cell r="D264">
            <v>-19.55</v>
          </cell>
          <cell r="E264">
            <v>-19.55</v>
          </cell>
          <cell r="F264">
            <v>-19.54</v>
          </cell>
          <cell r="G264">
            <v>-15.65</v>
          </cell>
          <cell r="H264">
            <v>-11.75</v>
          </cell>
          <cell r="I264">
            <v>-7.83</v>
          </cell>
          <cell r="J264">
            <v>-11.74</v>
          </cell>
          <cell r="K264">
            <v>-11.82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</row>
        <row r="265">
          <cell r="C265" t="str">
            <v>Wind - Class8 (30% CF)</v>
          </cell>
          <cell r="D265">
            <v>-19.55</v>
          </cell>
          <cell r="E265">
            <v>-19.55</v>
          </cell>
          <cell r="F265">
            <v>-19.54</v>
          </cell>
          <cell r="G265">
            <v>-15.65</v>
          </cell>
          <cell r="H265">
            <v>-11.75</v>
          </cell>
          <cell r="I265">
            <v>-7.83</v>
          </cell>
          <cell r="J265">
            <v>-11.74</v>
          </cell>
          <cell r="K265">
            <v>-11.82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</row>
        <row r="266">
          <cell r="C266" t="str">
            <v>Floating Offshore Wind - Class11 (48% CF)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</row>
        <row r="267">
          <cell r="C267" t="str">
            <v>Floating Offshore Wind - Class8 (51% CF)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</row>
        <row r="268">
          <cell r="C268" t="str">
            <v>Floating Offshore Wind - Morro Bay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</row>
        <row r="269">
          <cell r="C269" t="str">
            <v>Floating Offshore Wind - Diablo Canyon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</row>
        <row r="270">
          <cell r="C270" t="str">
            <v>Floating Offshore Wind - Humboldt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</row>
        <row r="271">
          <cell r="C271" t="str">
            <v>Floating Offshore Wind - Cape Mendocino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</row>
        <row r="272">
          <cell r="C272" t="str">
            <v>Floating Offshore Wind - Del Norte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</row>
        <row r="273">
          <cell r="C273" t="str">
            <v>Utility-scale Battery - Li [Capacity] - No ITC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</row>
        <row r="274">
          <cell r="C274" t="str">
            <v>Utility-scale Battery - Li [Energy] - No ITC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</row>
        <row r="275">
          <cell r="C275" t="str">
            <v>Utility-scale Battery - Li [Capacity] - ITC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</row>
        <row r="276">
          <cell r="C276" t="str">
            <v>Utility-scale Battery - Li [Energy] - ITC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</row>
        <row r="277">
          <cell r="C277" t="str">
            <v>BTM Battery - Li [Capacity]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</row>
        <row r="278">
          <cell r="C278" t="str">
            <v>BTM Battery - Li [Energy]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</row>
        <row r="279">
          <cell r="C279" t="str">
            <v>Flow Battery [Capacity]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</row>
        <row r="280">
          <cell r="C280" t="str">
            <v>Flow Battery [Energy]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</row>
        <row r="281">
          <cell r="C281" t="str">
            <v>Pumped Hydro Storage [Capacity]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</row>
        <row r="282">
          <cell r="C282" t="str">
            <v>Pumped Hydro Storage [Energy]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</row>
        <row r="283">
          <cell r="C283" t="str">
            <v>Geothermal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</row>
        <row r="284">
          <cell r="C284" t="str">
            <v>Biomass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</row>
        <row r="285">
          <cell r="C285" t="str">
            <v>Small Hydro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</row>
        <row r="286">
          <cell r="C286" t="str">
            <v>Gas - CCGT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</row>
        <row r="287">
          <cell r="C287" t="str">
            <v>Gas - CT - Frame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</row>
        <row r="288">
          <cell r="C288" t="str">
            <v>Gas - CT - Aero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</row>
        <row r="353">
          <cell r="C353" t="str">
            <v>Solar - Dist</v>
          </cell>
          <cell r="D353">
            <v>158.37</v>
          </cell>
          <cell r="E353">
            <v>147.02000000000001</v>
          </cell>
          <cell r="F353">
            <v>139.66999999999999</v>
          </cell>
          <cell r="G353">
            <v>132.35000000000002</v>
          </cell>
          <cell r="H353">
            <v>125.03999999999998</v>
          </cell>
          <cell r="I353">
            <v>119.68</v>
          </cell>
          <cell r="J353">
            <v>105.56</v>
          </cell>
          <cell r="K353">
            <v>100.28999999999999</v>
          </cell>
          <cell r="L353">
            <v>144.47</v>
          </cell>
          <cell r="M353">
            <v>136.09</v>
          </cell>
          <cell r="N353">
            <v>125.63999999999999</v>
          </cell>
          <cell r="O353">
            <v>114.91000000000001</v>
          </cell>
          <cell r="P353">
            <v>103.91000000000001</v>
          </cell>
          <cell r="Q353">
            <v>102.82000000000001</v>
          </cell>
          <cell r="R353">
            <v>101.74000000000001</v>
          </cell>
          <cell r="S353">
            <v>100.65</v>
          </cell>
          <cell r="T353">
            <v>99.57</v>
          </cell>
          <cell r="U353">
            <v>98.48</v>
          </cell>
          <cell r="V353">
            <v>97.410000000000011</v>
          </cell>
          <cell r="W353">
            <v>96.320000000000007</v>
          </cell>
          <cell r="X353">
            <v>95.240000000000009</v>
          </cell>
          <cell r="Y353">
            <v>94.15</v>
          </cell>
          <cell r="Z353">
            <v>93.070000000000007</v>
          </cell>
          <cell r="AA353">
            <v>91.980000000000018</v>
          </cell>
          <cell r="AB353">
            <v>90.91</v>
          </cell>
          <cell r="AC353">
            <v>89.820000000000007</v>
          </cell>
          <cell r="AD353">
            <v>88.740000000000009</v>
          </cell>
          <cell r="AE353">
            <v>87.65</v>
          </cell>
          <cell r="AF353">
            <v>86.570000000000007</v>
          </cell>
          <cell r="AG353">
            <v>85.48</v>
          </cell>
          <cell r="AH353">
            <v>84.41</v>
          </cell>
          <cell r="AI353">
            <v>83.320000000000007</v>
          </cell>
          <cell r="AJ353">
            <v>82.240000000000009</v>
          </cell>
        </row>
        <row r="354">
          <cell r="C354" t="str">
            <v>Solar - Commercial</v>
          </cell>
          <cell r="D354">
            <v>108.2</v>
          </cell>
          <cell r="E354">
            <v>93.58</v>
          </cell>
          <cell r="F354">
            <v>90.39</v>
          </cell>
          <cell r="G354">
            <v>87.19</v>
          </cell>
          <cell r="H354">
            <v>84.01</v>
          </cell>
          <cell r="I354">
            <v>82.15</v>
          </cell>
          <cell r="J354">
            <v>74.180000000000007</v>
          </cell>
          <cell r="K354">
            <v>72.38</v>
          </cell>
          <cell r="L354">
            <v>92.8</v>
          </cell>
          <cell r="M354">
            <v>90.86999999999999</v>
          </cell>
          <cell r="N354">
            <v>87.55</v>
          </cell>
          <cell r="O354">
            <v>84.089999999999989</v>
          </cell>
          <cell r="P354">
            <v>80.53</v>
          </cell>
          <cell r="Q354">
            <v>79.73</v>
          </cell>
          <cell r="R354">
            <v>78.919999999999987</v>
          </cell>
          <cell r="S354">
            <v>78.12</v>
          </cell>
          <cell r="T354">
            <v>77.329999999999984</v>
          </cell>
          <cell r="U354">
            <v>76.53</v>
          </cell>
          <cell r="V354">
            <v>75.72999999999999</v>
          </cell>
          <cell r="W354">
            <v>74.94</v>
          </cell>
          <cell r="X354">
            <v>74.140000000000015</v>
          </cell>
          <cell r="Y354">
            <v>73.34</v>
          </cell>
          <cell r="Z354">
            <v>72.53</v>
          </cell>
          <cell r="AA354">
            <v>71.73</v>
          </cell>
          <cell r="AB354">
            <v>70.930000000000007</v>
          </cell>
          <cell r="AC354">
            <v>70.13000000000001</v>
          </cell>
          <cell r="AD354">
            <v>69.33</v>
          </cell>
          <cell r="AE354">
            <v>68.53</v>
          </cell>
          <cell r="AF354">
            <v>67.739999999999995</v>
          </cell>
          <cell r="AG354">
            <v>66.930000000000007</v>
          </cell>
          <cell r="AH354">
            <v>66.13000000000001</v>
          </cell>
          <cell r="AI354">
            <v>65.33</v>
          </cell>
          <cell r="AJ354">
            <v>64.53</v>
          </cell>
        </row>
        <row r="355">
          <cell r="C355" t="str">
            <v>Solar - Tracking</v>
          </cell>
          <cell r="D355">
            <v>78.42</v>
          </cell>
          <cell r="E355">
            <v>69.850000000000009</v>
          </cell>
          <cell r="F355">
            <v>68.02</v>
          </cell>
          <cell r="G355">
            <v>65.849999999999994</v>
          </cell>
          <cell r="H355">
            <v>63.660000000000011</v>
          </cell>
          <cell r="I355">
            <v>62.26</v>
          </cell>
          <cell r="J355">
            <v>57.889999999999993</v>
          </cell>
          <cell r="K355">
            <v>56.459999999999994</v>
          </cell>
          <cell r="L355">
            <v>68.58</v>
          </cell>
          <cell r="M355">
            <v>67.23</v>
          </cell>
          <cell r="N355">
            <v>65.06</v>
          </cell>
          <cell r="O355">
            <v>62.819999999999993</v>
          </cell>
          <cell r="P355">
            <v>60.51</v>
          </cell>
          <cell r="Q355">
            <v>60.080000000000005</v>
          </cell>
          <cell r="R355">
            <v>59.639999999999993</v>
          </cell>
          <cell r="S355">
            <v>59.2</v>
          </cell>
          <cell r="T355">
            <v>58.769999999999996</v>
          </cell>
          <cell r="U355">
            <v>58.33</v>
          </cell>
          <cell r="V355">
            <v>57.89</v>
          </cell>
          <cell r="W355">
            <v>57.459999999999994</v>
          </cell>
          <cell r="X355">
            <v>57.03</v>
          </cell>
          <cell r="Y355">
            <v>56.589999999999996</v>
          </cell>
          <cell r="Z355">
            <v>56.150000000000006</v>
          </cell>
          <cell r="AA355">
            <v>55.71</v>
          </cell>
          <cell r="AB355">
            <v>55.28</v>
          </cell>
          <cell r="AC355">
            <v>54.84</v>
          </cell>
          <cell r="AD355">
            <v>54.4</v>
          </cell>
          <cell r="AE355">
            <v>53.97</v>
          </cell>
          <cell r="AF355">
            <v>53.53</v>
          </cell>
          <cell r="AG355">
            <v>53.089999999999996</v>
          </cell>
          <cell r="AH355">
            <v>52.650000000000006</v>
          </cell>
          <cell r="AI355">
            <v>52.219999999999992</v>
          </cell>
          <cell r="AJ355">
            <v>51.77</v>
          </cell>
        </row>
        <row r="356">
          <cell r="C356" t="str">
            <v>Solar Thermal</v>
          </cell>
          <cell r="D356">
            <v>540.38</v>
          </cell>
          <cell r="E356">
            <v>518.69999999999993</v>
          </cell>
          <cell r="F356">
            <v>497.02000000000004</v>
          </cell>
          <cell r="G356">
            <v>475.33000000000004</v>
          </cell>
          <cell r="H356">
            <v>452.38000000000005</v>
          </cell>
          <cell r="I356">
            <v>442.74</v>
          </cell>
          <cell r="J356">
            <v>387.47999999999996</v>
          </cell>
          <cell r="K356">
            <v>380.21000000000004</v>
          </cell>
          <cell r="L356">
            <v>377.54999999999995</v>
          </cell>
          <cell r="M356">
            <v>375.22999999999996</v>
          </cell>
          <cell r="N356">
            <v>368.22999999999996</v>
          </cell>
          <cell r="O356">
            <v>361.7</v>
          </cell>
          <cell r="P356">
            <v>355.91999999999996</v>
          </cell>
          <cell r="Q356">
            <v>348.81999999999994</v>
          </cell>
          <cell r="R356">
            <v>342.46999999999997</v>
          </cell>
          <cell r="S356">
            <v>336.84999999999997</v>
          </cell>
          <cell r="T356">
            <v>331.76</v>
          </cell>
          <cell r="U356">
            <v>327.38999999999993</v>
          </cell>
          <cell r="V356">
            <v>323.46999999999997</v>
          </cell>
          <cell r="W356">
            <v>320.05999999999995</v>
          </cell>
          <cell r="X356">
            <v>317.15999999999997</v>
          </cell>
          <cell r="Y356">
            <v>314.62</v>
          </cell>
          <cell r="Z356">
            <v>312.43</v>
          </cell>
          <cell r="AA356">
            <v>310.51</v>
          </cell>
          <cell r="AB356">
            <v>308.86999999999995</v>
          </cell>
          <cell r="AC356">
            <v>307.47999999999996</v>
          </cell>
          <cell r="AD356">
            <v>306.2</v>
          </cell>
          <cell r="AE356">
            <v>304.97999999999996</v>
          </cell>
          <cell r="AF356">
            <v>303.91999999999996</v>
          </cell>
          <cell r="AG356">
            <v>302.77</v>
          </cell>
          <cell r="AH356">
            <v>301.64999999999998</v>
          </cell>
          <cell r="AI356">
            <v>300.44999999999993</v>
          </cell>
          <cell r="AJ356">
            <v>299.04999999999995</v>
          </cell>
        </row>
        <row r="357">
          <cell r="C357" t="str">
            <v>Wind - Class2 (47% CF)</v>
          </cell>
          <cell r="D357">
            <v>162.1</v>
          </cell>
          <cell r="E357">
            <v>160.24</v>
          </cell>
          <cell r="F357">
            <v>158.19</v>
          </cell>
          <cell r="G357">
            <v>151.25</v>
          </cell>
          <cell r="H357">
            <v>143.87</v>
          </cell>
          <cell r="I357">
            <v>143.21</v>
          </cell>
          <cell r="J357">
            <v>142.47</v>
          </cell>
          <cell r="K357">
            <v>125.17999999999999</v>
          </cell>
          <cell r="L357">
            <v>125.32</v>
          </cell>
          <cell r="M357">
            <v>125.32999999999998</v>
          </cell>
          <cell r="N357">
            <v>124.08</v>
          </cell>
          <cell r="O357">
            <v>122.72</v>
          </cell>
          <cell r="P357">
            <v>121.3</v>
          </cell>
          <cell r="Q357">
            <v>120.25</v>
          </cell>
          <cell r="R357">
            <v>119.21000000000001</v>
          </cell>
          <cell r="S357">
            <v>118.15</v>
          </cell>
          <cell r="T357">
            <v>117.11</v>
          </cell>
          <cell r="U357">
            <v>116.06</v>
          </cell>
          <cell r="V357">
            <v>115.01</v>
          </cell>
          <cell r="W357">
            <v>113.96</v>
          </cell>
          <cell r="X357">
            <v>112.89</v>
          </cell>
          <cell r="Y357">
            <v>111.84</v>
          </cell>
          <cell r="Z357">
            <v>110.78</v>
          </cell>
          <cell r="AA357">
            <v>109.72</v>
          </cell>
          <cell r="AB357">
            <v>108.64999999999999</v>
          </cell>
          <cell r="AC357">
            <v>107.59</v>
          </cell>
          <cell r="AD357">
            <v>106.53</v>
          </cell>
          <cell r="AE357">
            <v>105.46000000000001</v>
          </cell>
          <cell r="AF357">
            <v>104.39</v>
          </cell>
          <cell r="AG357">
            <v>103.32</v>
          </cell>
          <cell r="AH357">
            <v>102.25</v>
          </cell>
          <cell r="AI357">
            <v>101.18</v>
          </cell>
          <cell r="AJ357">
            <v>100.10000000000001</v>
          </cell>
        </row>
        <row r="358">
          <cell r="C358" t="str">
            <v>Wind - Class5 (41% CF)</v>
          </cell>
          <cell r="D358">
            <v>161.51</v>
          </cell>
          <cell r="E358">
            <v>159.85</v>
          </cell>
          <cell r="F358">
            <v>157.96</v>
          </cell>
          <cell r="G358">
            <v>151.17000000000002</v>
          </cell>
          <cell r="H358">
            <v>143.9</v>
          </cell>
          <cell r="I358">
            <v>143.32</v>
          </cell>
          <cell r="J358">
            <v>142.65</v>
          </cell>
          <cell r="K358">
            <v>125.36</v>
          </cell>
          <cell r="L358">
            <v>125.52000000000001</v>
          </cell>
          <cell r="M358">
            <v>125.51999999999998</v>
          </cell>
          <cell r="N358">
            <v>124.22</v>
          </cell>
          <cell r="O358">
            <v>122.81</v>
          </cell>
          <cell r="P358">
            <v>121.3</v>
          </cell>
          <cell r="Q358">
            <v>120.41</v>
          </cell>
          <cell r="R358">
            <v>119.53</v>
          </cell>
          <cell r="S358">
            <v>118.63</v>
          </cell>
          <cell r="T358">
            <v>117.73</v>
          </cell>
          <cell r="U358">
            <v>116.84</v>
          </cell>
          <cell r="V358">
            <v>115.94</v>
          </cell>
          <cell r="W358">
            <v>115.03999999999999</v>
          </cell>
          <cell r="X358">
            <v>114.13</v>
          </cell>
          <cell r="Y358">
            <v>113.22</v>
          </cell>
          <cell r="Z358">
            <v>112.31</v>
          </cell>
          <cell r="AA358">
            <v>111.4</v>
          </cell>
          <cell r="AB358">
            <v>110.47</v>
          </cell>
          <cell r="AC358">
            <v>109.55000000000001</v>
          </cell>
          <cell r="AD358">
            <v>108.63</v>
          </cell>
          <cell r="AE358">
            <v>107.71000000000001</v>
          </cell>
          <cell r="AF358">
            <v>106.78</v>
          </cell>
          <cell r="AG358">
            <v>105.84</v>
          </cell>
          <cell r="AH358">
            <v>104.9</v>
          </cell>
          <cell r="AI358">
            <v>103.97</v>
          </cell>
          <cell r="AJ358">
            <v>103.03</v>
          </cell>
        </row>
        <row r="359">
          <cell r="C359" t="str">
            <v>Wind - Class6 (38% CF)</v>
          </cell>
          <cell r="D359">
            <v>168.76999999999998</v>
          </cell>
          <cell r="E359">
            <v>167.95</v>
          </cell>
          <cell r="F359">
            <v>166.9</v>
          </cell>
          <cell r="G359">
            <v>160.53</v>
          </cell>
          <cell r="H359">
            <v>153.57</v>
          </cell>
          <cell r="I359">
            <v>153.9</v>
          </cell>
          <cell r="J359">
            <v>154.15</v>
          </cell>
          <cell r="K359">
            <v>135.79</v>
          </cell>
          <cell r="L359">
            <v>136.9</v>
          </cell>
          <cell r="M359">
            <v>137.88</v>
          </cell>
          <cell r="N359">
            <v>137.41999999999999</v>
          </cell>
          <cell r="O359">
            <v>136.86000000000001</v>
          </cell>
          <cell r="P359">
            <v>136.21</v>
          </cell>
          <cell r="Q359">
            <v>134.88</v>
          </cell>
          <cell r="R359">
            <v>133.54</v>
          </cell>
          <cell r="S359">
            <v>132.18</v>
          </cell>
          <cell r="T359">
            <v>130.82999999999998</v>
          </cell>
          <cell r="U359">
            <v>129.47999999999999</v>
          </cell>
          <cell r="V359">
            <v>128.12</v>
          </cell>
          <cell r="W359">
            <v>126.75</v>
          </cell>
          <cell r="X359">
            <v>125.37</v>
          </cell>
          <cell r="Y359">
            <v>123.99000000000001</v>
          </cell>
          <cell r="Z359">
            <v>122.61</v>
          </cell>
          <cell r="AA359">
            <v>121.22999999999999</v>
          </cell>
          <cell r="AB359">
            <v>119.82</v>
          </cell>
          <cell r="AC359">
            <v>118.43</v>
          </cell>
          <cell r="AD359">
            <v>117.03</v>
          </cell>
          <cell r="AE359">
            <v>115.62</v>
          </cell>
          <cell r="AF359">
            <v>114.21</v>
          </cell>
          <cell r="AG359">
            <v>112.78</v>
          </cell>
          <cell r="AH359">
            <v>111.36</v>
          </cell>
          <cell r="AI359">
            <v>109.93</v>
          </cell>
          <cell r="AJ359">
            <v>108.49</v>
          </cell>
        </row>
        <row r="360">
          <cell r="C360" t="str">
            <v>Wind - Class8 (30% CF)</v>
          </cell>
          <cell r="D360">
            <v>204.72000000000003</v>
          </cell>
          <cell r="E360">
            <v>203.5</v>
          </cell>
          <cell r="F360">
            <v>201.97</v>
          </cell>
          <cell r="G360">
            <v>193.64</v>
          </cell>
          <cell r="H360">
            <v>184.54</v>
          </cell>
          <cell r="I360">
            <v>184.76999999999998</v>
          </cell>
          <cell r="J360">
            <v>184.89</v>
          </cell>
          <cell r="K360">
            <v>161.36000000000001</v>
          </cell>
          <cell r="L360">
            <v>162.56</v>
          </cell>
          <cell r="M360">
            <v>163.59</v>
          </cell>
          <cell r="N360">
            <v>162.77999999999997</v>
          </cell>
          <cell r="O360">
            <v>161.81</v>
          </cell>
          <cell r="P360">
            <v>160.72</v>
          </cell>
          <cell r="Q360">
            <v>159.13</v>
          </cell>
          <cell r="R360">
            <v>157.53</v>
          </cell>
          <cell r="S360">
            <v>155.91999999999999</v>
          </cell>
          <cell r="T360">
            <v>154.30000000000001</v>
          </cell>
          <cell r="U360">
            <v>152.68</v>
          </cell>
          <cell r="V360">
            <v>151.05000000000001</v>
          </cell>
          <cell r="W360">
            <v>149.41</v>
          </cell>
          <cell r="X360">
            <v>147.75</v>
          </cell>
          <cell r="Y360">
            <v>146.1</v>
          </cell>
          <cell r="Z360">
            <v>144.43</v>
          </cell>
          <cell r="AA360">
            <v>142.76</v>
          </cell>
          <cell r="AB360">
            <v>141.07</v>
          </cell>
          <cell r="AC360">
            <v>139.38</v>
          </cell>
          <cell r="AD360">
            <v>137.68</v>
          </cell>
          <cell r="AE360">
            <v>135.97</v>
          </cell>
          <cell r="AF360">
            <v>134.26</v>
          </cell>
          <cell r="AG360">
            <v>132.53</v>
          </cell>
          <cell r="AH360">
            <v>130.80000000000001</v>
          </cell>
          <cell r="AI360">
            <v>129.06</v>
          </cell>
          <cell r="AJ360">
            <v>127.31</v>
          </cell>
        </row>
        <row r="361">
          <cell r="C361" t="str">
            <v>Floating Offshore Wind - Class11 (48% CF)</v>
          </cell>
          <cell r="D361">
            <v>303.18</v>
          </cell>
          <cell r="E361">
            <v>284.19</v>
          </cell>
          <cell r="F361">
            <v>266.72000000000003</v>
          </cell>
          <cell r="G361">
            <v>241.35999999999999</v>
          </cell>
          <cell r="H361">
            <v>218.54000000000002</v>
          </cell>
          <cell r="I361">
            <v>209.29</v>
          </cell>
          <cell r="J361">
            <v>200.69</v>
          </cell>
          <cell r="K361">
            <v>170.03</v>
          </cell>
          <cell r="L361">
            <v>166.66000000000003</v>
          </cell>
          <cell r="M361">
            <v>163.5</v>
          </cell>
          <cell r="N361">
            <v>158.31</v>
          </cell>
          <cell r="O361">
            <v>153.64000000000001</v>
          </cell>
          <cell r="P361">
            <v>214.27</v>
          </cell>
          <cell r="Q361">
            <v>205.63</v>
          </cell>
          <cell r="R361">
            <v>198.07</v>
          </cell>
          <cell r="S361">
            <v>191.51</v>
          </cell>
          <cell r="T361">
            <v>185.85999999999999</v>
          </cell>
          <cell r="U361">
            <v>181.01</v>
          </cell>
          <cell r="V361">
            <v>176.89</v>
          </cell>
          <cell r="W361">
            <v>173.39</v>
          </cell>
          <cell r="X361">
            <v>170.44</v>
          </cell>
          <cell r="Y361">
            <v>167.94</v>
          </cell>
          <cell r="Z361">
            <v>165.79000000000002</v>
          </cell>
          <cell r="AA361">
            <v>163.92000000000002</v>
          </cell>
          <cell r="AB361">
            <v>162.23000000000002</v>
          </cell>
          <cell r="AC361">
            <v>160.62</v>
          </cell>
          <cell r="AD361">
            <v>159</v>
          </cell>
          <cell r="AE361">
            <v>157.30000000000001</v>
          </cell>
          <cell r="AF361">
            <v>155.41</v>
          </cell>
          <cell r="AG361">
            <v>153.25</v>
          </cell>
          <cell r="AH361">
            <v>150.72</v>
          </cell>
          <cell r="AI361">
            <v>147.75</v>
          </cell>
          <cell r="AJ361">
            <v>144.22000000000003</v>
          </cell>
        </row>
        <row r="362">
          <cell r="C362" t="str">
            <v>Floating Offshore Wind - Class8 (51% CF)</v>
          </cell>
          <cell r="D362">
            <v>278.02</v>
          </cell>
          <cell r="E362">
            <v>260.59000000000003</v>
          </cell>
          <cell r="F362">
            <v>244.50000000000003</v>
          </cell>
          <cell r="G362">
            <v>221.05</v>
          </cell>
          <cell r="H362">
            <v>199.96</v>
          </cell>
          <cell r="I362">
            <v>191.51</v>
          </cell>
          <cell r="J362">
            <v>183.67</v>
          </cell>
          <cell r="K362">
            <v>155.19</v>
          </cell>
          <cell r="L362">
            <v>152.20000000000002</v>
          </cell>
          <cell r="M362">
            <v>149.41999999999999</v>
          </cell>
          <cell r="N362">
            <v>144.69</v>
          </cell>
          <cell r="O362">
            <v>140.46</v>
          </cell>
          <cell r="P362">
            <v>196.89</v>
          </cell>
          <cell r="Q362">
            <v>188.92</v>
          </cell>
          <cell r="R362">
            <v>181.95999999999998</v>
          </cell>
          <cell r="S362">
            <v>175.91</v>
          </cell>
          <cell r="T362">
            <v>170.71</v>
          </cell>
          <cell r="U362">
            <v>166.25</v>
          </cell>
          <cell r="V362">
            <v>162.46</v>
          </cell>
          <cell r="W362">
            <v>159.26</v>
          </cell>
          <cell r="X362">
            <v>156.54000000000002</v>
          </cell>
          <cell r="Y362">
            <v>154.25</v>
          </cell>
          <cell r="Z362">
            <v>152.29000000000002</v>
          </cell>
          <cell r="AA362">
            <v>150.58000000000001</v>
          </cell>
          <cell r="AB362">
            <v>149.04000000000002</v>
          </cell>
          <cell r="AC362">
            <v>147.57</v>
          </cell>
          <cell r="AD362">
            <v>146.10000000000002</v>
          </cell>
          <cell r="AE362">
            <v>144.53</v>
          </cell>
          <cell r="AF362">
            <v>142.80000000000001</v>
          </cell>
          <cell r="AG362">
            <v>140.81</v>
          </cell>
          <cell r="AH362">
            <v>138.47000000000003</v>
          </cell>
          <cell r="AI362">
            <v>135.72</v>
          </cell>
          <cell r="AJ362">
            <v>132.44</v>
          </cell>
        </row>
        <row r="363">
          <cell r="C363" t="str">
            <v>Floating Offshore Wind - Morro Bay</v>
          </cell>
          <cell r="D363">
            <v>318.77</v>
          </cell>
          <cell r="E363">
            <v>316.64</v>
          </cell>
          <cell r="F363">
            <v>282.83</v>
          </cell>
          <cell r="G363">
            <v>254.07</v>
          </cell>
          <cell r="H363">
            <v>231.83</v>
          </cell>
          <cell r="I363">
            <v>224.81000000000006</v>
          </cell>
          <cell r="J363">
            <v>219.47000000000003</v>
          </cell>
          <cell r="K363">
            <v>190.05</v>
          </cell>
          <cell r="L363">
            <v>190.18</v>
          </cell>
          <cell r="M363">
            <v>190.76</v>
          </cell>
          <cell r="N363">
            <v>188.74</v>
          </cell>
          <cell r="O363">
            <v>187.07999999999998</v>
          </cell>
          <cell r="P363">
            <v>266.74</v>
          </cell>
          <cell r="Q363">
            <v>261.64</v>
          </cell>
          <cell r="R363">
            <v>256.89</v>
          </cell>
          <cell r="S363">
            <v>252.48</v>
          </cell>
          <cell r="T363">
            <v>248.35</v>
          </cell>
          <cell r="U363">
            <v>244.47</v>
          </cell>
          <cell r="V363">
            <v>240.82</v>
          </cell>
          <cell r="W363">
            <v>237.36</v>
          </cell>
          <cell r="X363">
            <v>234.07999999999998</v>
          </cell>
          <cell r="Y363">
            <v>230.97</v>
          </cell>
          <cell r="Z363">
            <v>227.99</v>
          </cell>
          <cell r="AA363">
            <v>225.14000000000001</v>
          </cell>
          <cell r="AB363">
            <v>222.42000000000002</v>
          </cell>
          <cell r="AC363">
            <v>219.81</v>
          </cell>
          <cell r="AD363">
            <v>217.3</v>
          </cell>
          <cell r="AE363">
            <v>214.89000000000001</v>
          </cell>
          <cell r="AF363">
            <v>212.56</v>
          </cell>
          <cell r="AG363">
            <v>210.32</v>
          </cell>
          <cell r="AH363">
            <v>208.15000000000003</v>
          </cell>
          <cell r="AI363">
            <v>206.04999999999998</v>
          </cell>
          <cell r="AJ363">
            <v>204.03000000000003</v>
          </cell>
        </row>
        <row r="364">
          <cell r="C364" t="str">
            <v>Floating Offshore Wind - Diablo Canyon</v>
          </cell>
          <cell r="D364">
            <v>315.92000000000007</v>
          </cell>
          <cell r="E364">
            <v>318.05000000000007</v>
          </cell>
          <cell r="F364">
            <v>284.24</v>
          </cell>
          <cell r="G364">
            <v>255.59000000000003</v>
          </cell>
          <cell r="H364">
            <v>233.39999999999998</v>
          </cell>
          <cell r="I364">
            <v>226.36</v>
          </cell>
          <cell r="J364">
            <v>221</v>
          </cell>
          <cell r="K364">
            <v>191.71</v>
          </cell>
          <cell r="L364">
            <v>191.82</v>
          </cell>
          <cell r="M364">
            <v>192.36</v>
          </cell>
          <cell r="N364">
            <v>190.32999999999998</v>
          </cell>
          <cell r="O364">
            <v>188.66</v>
          </cell>
          <cell r="P364">
            <v>267.14</v>
          </cell>
          <cell r="Q364">
            <v>262.06</v>
          </cell>
          <cell r="R364">
            <v>257.34999999999997</v>
          </cell>
          <cell r="S364">
            <v>252.97</v>
          </cell>
          <cell r="T364">
            <v>248.89</v>
          </cell>
          <cell r="U364">
            <v>245.04</v>
          </cell>
          <cell r="V364">
            <v>241.41</v>
          </cell>
          <cell r="W364">
            <v>237.97</v>
          </cell>
          <cell r="X364">
            <v>234.72000000000003</v>
          </cell>
          <cell r="Y364">
            <v>231.63</v>
          </cell>
          <cell r="Z364">
            <v>228.67</v>
          </cell>
          <cell r="AA364">
            <v>225.85999999999999</v>
          </cell>
          <cell r="AB364">
            <v>223.15000000000003</v>
          </cell>
          <cell r="AC364">
            <v>220.57</v>
          </cell>
          <cell r="AD364">
            <v>218.07</v>
          </cell>
          <cell r="AE364">
            <v>215.69</v>
          </cell>
          <cell r="AF364">
            <v>213.37</v>
          </cell>
          <cell r="AG364">
            <v>211.14000000000001</v>
          </cell>
          <cell r="AH364">
            <v>209.00000000000003</v>
          </cell>
          <cell r="AI364">
            <v>206.91</v>
          </cell>
          <cell r="AJ364">
            <v>204.9</v>
          </cell>
        </row>
        <row r="365">
          <cell r="C365" t="str">
            <v>Floating Offshore Wind - Humboldt</v>
          </cell>
          <cell r="D365">
            <v>308.2</v>
          </cell>
          <cell r="E365">
            <v>308.2</v>
          </cell>
          <cell r="F365">
            <v>275.51</v>
          </cell>
          <cell r="G365">
            <v>247.67</v>
          </cell>
          <cell r="H365">
            <v>226.10999999999999</v>
          </cell>
          <cell r="I365">
            <v>219.33999999999997</v>
          </cell>
          <cell r="J365">
            <v>214.21000000000004</v>
          </cell>
          <cell r="K365">
            <v>185.58</v>
          </cell>
          <cell r="L365">
            <v>185.76</v>
          </cell>
          <cell r="M365">
            <v>186.38000000000002</v>
          </cell>
          <cell r="N365">
            <v>184.43</v>
          </cell>
          <cell r="O365">
            <v>182.86</v>
          </cell>
          <cell r="P365">
            <v>260.53999999999996</v>
          </cell>
          <cell r="Q365">
            <v>255.61</v>
          </cell>
          <cell r="R365">
            <v>251.05</v>
          </cell>
          <cell r="S365">
            <v>246.8</v>
          </cell>
          <cell r="T365">
            <v>242.81</v>
          </cell>
          <cell r="U365">
            <v>239.07</v>
          </cell>
          <cell r="V365">
            <v>235.55</v>
          </cell>
          <cell r="W365">
            <v>232.22</v>
          </cell>
          <cell r="X365">
            <v>229.04999999999998</v>
          </cell>
          <cell r="Y365">
            <v>226.05</v>
          </cell>
          <cell r="Z365">
            <v>223.18999999999997</v>
          </cell>
          <cell r="AA365">
            <v>220.45000000000002</v>
          </cell>
          <cell r="AB365">
            <v>217.81</v>
          </cell>
          <cell r="AC365">
            <v>215.31</v>
          </cell>
          <cell r="AD365">
            <v>212.88000000000002</v>
          </cell>
          <cell r="AE365">
            <v>210.56</v>
          </cell>
          <cell r="AF365">
            <v>208.32</v>
          </cell>
          <cell r="AG365">
            <v>206.16</v>
          </cell>
          <cell r="AH365">
            <v>204.06</v>
          </cell>
          <cell r="AI365">
            <v>202.04</v>
          </cell>
          <cell r="AJ365">
            <v>200.09</v>
          </cell>
        </row>
        <row r="366">
          <cell r="C366" t="str">
            <v>Floating Offshore Wind - Cape Mendocino</v>
          </cell>
          <cell r="D366">
            <v>305.08000000000004</v>
          </cell>
          <cell r="E366">
            <v>305.08000000000004</v>
          </cell>
          <cell r="F366">
            <v>272.34000000000003</v>
          </cell>
          <cell r="G366">
            <v>244.69000000000003</v>
          </cell>
          <cell r="H366">
            <v>223.32000000000002</v>
          </cell>
          <cell r="I366">
            <v>216.43</v>
          </cell>
          <cell r="J366">
            <v>211.17999999999998</v>
          </cell>
          <cell r="K366">
            <v>183.13</v>
          </cell>
          <cell r="L366">
            <v>183.10999999999999</v>
          </cell>
          <cell r="M366">
            <v>183.52999999999997</v>
          </cell>
          <cell r="N366">
            <v>181.51999999999998</v>
          </cell>
          <cell r="O366">
            <v>179.84</v>
          </cell>
          <cell r="P366">
            <v>257.14</v>
          </cell>
          <cell r="Q366">
            <v>252.21</v>
          </cell>
          <cell r="R366">
            <v>247.63</v>
          </cell>
          <cell r="S366">
            <v>243.38</v>
          </cell>
          <cell r="T366">
            <v>239.4</v>
          </cell>
          <cell r="U366">
            <v>235.65</v>
          </cell>
          <cell r="V366">
            <v>232.12</v>
          </cell>
          <cell r="W366">
            <v>228.79</v>
          </cell>
          <cell r="X366">
            <v>225.63</v>
          </cell>
          <cell r="Y366">
            <v>222.61999999999998</v>
          </cell>
          <cell r="Z366">
            <v>219.75</v>
          </cell>
          <cell r="AA366">
            <v>217</v>
          </cell>
          <cell r="AB366">
            <v>214.38</v>
          </cell>
          <cell r="AC366">
            <v>211.85000000000002</v>
          </cell>
          <cell r="AD366">
            <v>209.44</v>
          </cell>
          <cell r="AE366">
            <v>207.11</v>
          </cell>
          <cell r="AF366">
            <v>204.86</v>
          </cell>
          <cell r="AG366">
            <v>202.68999999999997</v>
          </cell>
          <cell r="AH366">
            <v>200.61</v>
          </cell>
          <cell r="AI366">
            <v>198.57999999999998</v>
          </cell>
          <cell r="AJ366">
            <v>196.63</v>
          </cell>
        </row>
        <row r="367">
          <cell r="C367" t="str">
            <v>Floating Offshore Wind - Del Norte</v>
          </cell>
          <cell r="D367">
            <v>314.14</v>
          </cell>
          <cell r="E367">
            <v>314.14</v>
          </cell>
          <cell r="F367">
            <v>280.59999999999997</v>
          </cell>
          <cell r="G367">
            <v>252.21999999999997</v>
          </cell>
          <cell r="H367">
            <v>230.28000000000003</v>
          </cell>
          <cell r="I367">
            <v>223.26</v>
          </cell>
          <cell r="J367">
            <v>217.91000000000003</v>
          </cell>
          <cell r="K367">
            <v>189.01</v>
          </cell>
          <cell r="L367">
            <v>189.06</v>
          </cell>
          <cell r="M367">
            <v>189.55</v>
          </cell>
          <cell r="N367">
            <v>187.5</v>
          </cell>
          <cell r="O367">
            <v>185.82000000000002</v>
          </cell>
          <cell r="P367">
            <v>263.76</v>
          </cell>
          <cell r="Q367">
            <v>258.72000000000003</v>
          </cell>
          <cell r="R367">
            <v>254.06</v>
          </cell>
          <cell r="S367">
            <v>249.71</v>
          </cell>
          <cell r="T367">
            <v>245.65</v>
          </cell>
          <cell r="U367">
            <v>241.82</v>
          </cell>
          <cell r="V367">
            <v>238.23000000000002</v>
          </cell>
          <cell r="W367">
            <v>234.82</v>
          </cell>
          <cell r="X367">
            <v>231.57999999999998</v>
          </cell>
          <cell r="Y367">
            <v>228.52</v>
          </cell>
          <cell r="Z367">
            <v>225.58999999999997</v>
          </cell>
          <cell r="AA367">
            <v>222.79</v>
          </cell>
          <cell r="AB367">
            <v>220.11</v>
          </cell>
          <cell r="AC367">
            <v>217.54</v>
          </cell>
          <cell r="AD367">
            <v>215.06</v>
          </cell>
          <cell r="AE367">
            <v>212.69</v>
          </cell>
          <cell r="AF367">
            <v>210.39999999999998</v>
          </cell>
          <cell r="AG367">
            <v>208.19000000000003</v>
          </cell>
          <cell r="AH367">
            <v>206.04999999999998</v>
          </cell>
          <cell r="AI367">
            <v>203.98</v>
          </cell>
          <cell r="AJ367">
            <v>201.99</v>
          </cell>
        </row>
        <row r="368">
          <cell r="C368" t="str">
            <v>Utility-scale Battery - Li [Capacity] - No ITC</v>
          </cell>
          <cell r="D368">
            <v>32.020000000000003</v>
          </cell>
          <cell r="E368">
            <v>30.37</v>
          </cell>
          <cell r="F368">
            <v>28.970000000000002</v>
          </cell>
          <cell r="G368">
            <v>27.59</v>
          </cell>
          <cell r="H368">
            <v>26.350000000000005</v>
          </cell>
          <cell r="I368">
            <v>24.53</v>
          </cell>
          <cell r="J368">
            <v>23.56</v>
          </cell>
          <cell r="K368">
            <v>22.98</v>
          </cell>
          <cell r="L368">
            <v>22.61</v>
          </cell>
          <cell r="M368">
            <v>22.23</v>
          </cell>
          <cell r="N368">
            <v>21.840000000000003</v>
          </cell>
          <cell r="O368">
            <v>21.43</v>
          </cell>
          <cell r="P368">
            <v>21.1</v>
          </cell>
          <cell r="Q368">
            <v>21.01</v>
          </cell>
          <cell r="R368">
            <v>20.900000000000002</v>
          </cell>
          <cell r="S368">
            <v>20.770000000000003</v>
          </cell>
          <cell r="T368">
            <v>20.71</v>
          </cell>
          <cell r="U368">
            <v>20.610000000000003</v>
          </cell>
          <cell r="V368">
            <v>20.580000000000002</v>
          </cell>
          <cell r="W368">
            <v>20.54</v>
          </cell>
          <cell r="X368">
            <v>20.51</v>
          </cell>
          <cell r="Y368">
            <v>20.509999999999998</v>
          </cell>
          <cell r="Z368">
            <v>20.420000000000002</v>
          </cell>
          <cell r="AA368">
            <v>20.380000000000003</v>
          </cell>
          <cell r="AB368">
            <v>20.36</v>
          </cell>
          <cell r="AC368">
            <v>20.29</v>
          </cell>
          <cell r="AD368">
            <v>20.260000000000002</v>
          </cell>
          <cell r="AE368">
            <v>20.200000000000003</v>
          </cell>
          <cell r="AF368">
            <v>20.13</v>
          </cell>
          <cell r="AG368">
            <v>20.09</v>
          </cell>
          <cell r="AH368">
            <v>20.000000000000004</v>
          </cell>
          <cell r="AI368">
            <v>19.93</v>
          </cell>
          <cell r="AJ368">
            <v>19.860000000000003</v>
          </cell>
        </row>
        <row r="369">
          <cell r="C369" t="str">
            <v>Utility-scale Battery - Li [Energy] - No ITC</v>
          </cell>
          <cell r="D369">
            <v>31.589999999999996</v>
          </cell>
          <cell r="E369">
            <v>29.68</v>
          </cell>
          <cell r="F369">
            <v>28.07</v>
          </cell>
          <cell r="G369">
            <v>25.71</v>
          </cell>
          <cell r="H369">
            <v>23.51</v>
          </cell>
          <cell r="I369">
            <v>20.81</v>
          </cell>
          <cell r="J369">
            <v>19.05</v>
          </cell>
          <cell r="K369">
            <v>17.650000000000002</v>
          </cell>
          <cell r="L369">
            <v>16.75</v>
          </cell>
          <cell r="M369">
            <v>15.850000000000001</v>
          </cell>
          <cell r="N369">
            <v>14.940000000000001</v>
          </cell>
          <cell r="O369">
            <v>14.030000000000001</v>
          </cell>
          <cell r="P369">
            <v>13.18</v>
          </cell>
          <cell r="Q369">
            <v>12.979999999999999</v>
          </cell>
          <cell r="R369">
            <v>12.8</v>
          </cell>
          <cell r="S369">
            <v>12.559999999999999</v>
          </cell>
          <cell r="T369">
            <v>12.43</v>
          </cell>
          <cell r="U369">
            <v>12.22</v>
          </cell>
          <cell r="V369">
            <v>12.059999999999999</v>
          </cell>
          <cell r="W369">
            <v>11.93</v>
          </cell>
          <cell r="X369">
            <v>11.780000000000001</v>
          </cell>
          <cell r="Y369">
            <v>11.690000000000001</v>
          </cell>
          <cell r="Z369">
            <v>11.5</v>
          </cell>
          <cell r="AA369">
            <v>11.32</v>
          </cell>
          <cell r="AB369">
            <v>11.219999999999999</v>
          </cell>
          <cell r="AC369">
            <v>11.02</v>
          </cell>
          <cell r="AD369">
            <v>10.92</v>
          </cell>
          <cell r="AE369">
            <v>10.729999999999999</v>
          </cell>
          <cell r="AF369">
            <v>10.540000000000001</v>
          </cell>
          <cell r="AG369">
            <v>10.42</v>
          </cell>
          <cell r="AH369">
            <v>10.219999999999999</v>
          </cell>
          <cell r="AI369">
            <v>10.08</v>
          </cell>
          <cell r="AJ369">
            <v>9.89</v>
          </cell>
        </row>
        <row r="370">
          <cell r="C370" t="str">
            <v>Utility-scale Battery - Li [Capacity] - ITC</v>
          </cell>
          <cell r="D370">
            <v>21.139999999999997</v>
          </cell>
          <cell r="E370">
            <v>20.190000000000001</v>
          </cell>
          <cell r="F370">
            <v>19.399999999999999</v>
          </cell>
          <cell r="G370">
            <v>18.87</v>
          </cell>
          <cell r="H370">
            <v>18.37</v>
          </cell>
          <cell r="I370">
            <v>17.52</v>
          </cell>
          <cell r="J370">
            <v>17.21</v>
          </cell>
          <cell r="K370">
            <v>17.060000000000002</v>
          </cell>
          <cell r="L370">
            <v>17.200000000000003</v>
          </cell>
          <cell r="M370">
            <v>17.079999999999998</v>
          </cell>
          <cell r="N370">
            <v>16.959999999999997</v>
          </cell>
          <cell r="O370">
            <v>16.8</v>
          </cell>
          <cell r="P370">
            <v>16.690000000000001</v>
          </cell>
          <cell r="Q370">
            <v>16.670000000000002</v>
          </cell>
          <cell r="R370">
            <v>16.62</v>
          </cell>
          <cell r="S370">
            <v>16.579999999999998</v>
          </cell>
          <cell r="T370">
            <v>16.57</v>
          </cell>
          <cell r="U370">
            <v>16.53</v>
          </cell>
          <cell r="V370">
            <v>16.55</v>
          </cell>
          <cell r="W370">
            <v>16.540000000000003</v>
          </cell>
          <cell r="X370">
            <v>16.570000000000004</v>
          </cell>
          <cell r="Y370">
            <v>16.600000000000001</v>
          </cell>
          <cell r="Z370">
            <v>16.57</v>
          </cell>
          <cell r="AA370">
            <v>16.559999999999999</v>
          </cell>
          <cell r="AB370">
            <v>16.579999999999998</v>
          </cell>
          <cell r="AC370">
            <v>16.559999999999999</v>
          </cell>
          <cell r="AD370">
            <v>16.59</v>
          </cell>
          <cell r="AE370">
            <v>16.57</v>
          </cell>
          <cell r="AF370">
            <v>16.559999999999999</v>
          </cell>
          <cell r="AG370">
            <v>16.560000000000002</v>
          </cell>
          <cell r="AH370">
            <v>16.54</v>
          </cell>
          <cell r="AI370">
            <v>16.509999999999998</v>
          </cell>
          <cell r="AJ370">
            <v>16.509999999999998</v>
          </cell>
        </row>
        <row r="371">
          <cell r="C371" t="str">
            <v>Utility-scale Battery - Li [Energy] - ITC</v>
          </cell>
          <cell r="D371">
            <v>22.4</v>
          </cell>
          <cell r="E371">
            <v>20.86</v>
          </cell>
          <cell r="F371">
            <v>19.799999999999997</v>
          </cell>
          <cell r="G371">
            <v>18.189999999999998</v>
          </cell>
          <cell r="H371">
            <v>16.490000000000002</v>
          </cell>
          <cell r="I371">
            <v>14.55</v>
          </cell>
          <cell r="J371">
            <v>13.95</v>
          </cell>
          <cell r="K371">
            <v>12.799999999999999</v>
          </cell>
          <cell r="L371">
            <v>14.729999999999999</v>
          </cell>
          <cell r="M371">
            <v>13.86</v>
          </cell>
          <cell r="N371">
            <v>12.969999999999999</v>
          </cell>
          <cell r="O371">
            <v>12.07</v>
          </cell>
          <cell r="P371">
            <v>11.2</v>
          </cell>
          <cell r="Q371">
            <v>11.04</v>
          </cell>
          <cell r="R371">
            <v>10.9</v>
          </cell>
          <cell r="S371">
            <v>10.71</v>
          </cell>
          <cell r="T371">
            <v>10.61</v>
          </cell>
          <cell r="U371">
            <v>10.44</v>
          </cell>
          <cell r="V371">
            <v>10.3</v>
          </cell>
          <cell r="W371">
            <v>10.199999999999999</v>
          </cell>
          <cell r="X371">
            <v>10.06</v>
          </cell>
          <cell r="Y371">
            <v>9.98</v>
          </cell>
          <cell r="Z371">
            <v>9.82</v>
          </cell>
          <cell r="AA371">
            <v>9.66</v>
          </cell>
          <cell r="AB371">
            <v>9.58</v>
          </cell>
          <cell r="AC371">
            <v>9.41</v>
          </cell>
          <cell r="AD371">
            <v>9.31</v>
          </cell>
          <cell r="AE371">
            <v>9.1499999999999986</v>
          </cell>
          <cell r="AF371">
            <v>8.9999999999999982</v>
          </cell>
          <cell r="AG371">
            <v>8.89</v>
          </cell>
          <cell r="AH371">
            <v>8.7199999999999989</v>
          </cell>
          <cell r="AI371">
            <v>8.61</v>
          </cell>
          <cell r="AJ371">
            <v>8.44</v>
          </cell>
        </row>
        <row r="372">
          <cell r="C372" t="str">
            <v>BTM Battery - Li [Capacity]</v>
          </cell>
          <cell r="D372">
            <v>100.82000000000001</v>
          </cell>
          <cell r="E372">
            <v>97.84</v>
          </cell>
          <cell r="F372">
            <v>95.24</v>
          </cell>
          <cell r="G372">
            <v>90.76</v>
          </cell>
          <cell r="H372">
            <v>86.570000000000007</v>
          </cell>
          <cell r="I372">
            <v>81.449999999999989</v>
          </cell>
          <cell r="J372">
            <v>77.91</v>
          </cell>
          <cell r="K372">
            <v>74.959999999999994</v>
          </cell>
          <cell r="L372">
            <v>73.100000000000009</v>
          </cell>
          <cell r="M372">
            <v>71.22</v>
          </cell>
          <cell r="N372">
            <v>69.33</v>
          </cell>
          <cell r="O372">
            <v>67.429999999999993</v>
          </cell>
          <cell r="P372">
            <v>65.680000000000007</v>
          </cell>
          <cell r="Q372">
            <v>65.19</v>
          </cell>
          <cell r="R372">
            <v>64.78</v>
          </cell>
          <cell r="S372">
            <v>64.239999999999995</v>
          </cell>
          <cell r="T372">
            <v>63.91</v>
          </cell>
          <cell r="U372">
            <v>63.41</v>
          </cell>
          <cell r="V372">
            <v>63.03</v>
          </cell>
          <cell r="W372">
            <v>62.699999999999996</v>
          </cell>
          <cell r="X372">
            <v>62.339999999999996</v>
          </cell>
          <cell r="Y372">
            <v>62.1</v>
          </cell>
          <cell r="Z372">
            <v>61.620000000000005</v>
          </cell>
          <cell r="AA372">
            <v>61.19</v>
          </cell>
          <cell r="AB372">
            <v>60.95</v>
          </cell>
          <cell r="AC372">
            <v>60.49</v>
          </cell>
          <cell r="AD372">
            <v>60.22</v>
          </cell>
          <cell r="AE372">
            <v>59.77</v>
          </cell>
          <cell r="AF372">
            <v>59.32</v>
          </cell>
          <cell r="AG372">
            <v>59.02</v>
          </cell>
          <cell r="AH372">
            <v>58.53</v>
          </cell>
          <cell r="AI372">
            <v>58.2</v>
          </cell>
          <cell r="AJ372">
            <v>57.74</v>
          </cell>
        </row>
        <row r="373">
          <cell r="C373" t="str">
            <v>BTM Battery - Li [Energy]</v>
          </cell>
          <cell r="D373">
            <v>83.71</v>
          </cell>
          <cell r="E373">
            <v>80.36</v>
          </cell>
          <cell r="F373">
            <v>77.45</v>
          </cell>
          <cell r="G373">
            <v>72.16</v>
          </cell>
          <cell r="H373">
            <v>67.180000000000007</v>
          </cell>
          <cell r="I373">
            <v>61.2</v>
          </cell>
          <cell r="J373">
            <v>56.96</v>
          </cell>
          <cell r="K373">
            <v>53.370000000000005</v>
          </cell>
          <cell r="L373">
            <v>51.099999999999994</v>
          </cell>
          <cell r="M373">
            <v>48.81</v>
          </cell>
          <cell r="N373">
            <v>46.5</v>
          </cell>
          <cell r="O373">
            <v>44.19</v>
          </cell>
          <cell r="P373">
            <v>42.04</v>
          </cell>
          <cell r="Q373">
            <v>41.46</v>
          </cell>
          <cell r="R373">
            <v>40.959999999999994</v>
          </cell>
          <cell r="S373">
            <v>40.299999999999997</v>
          </cell>
          <cell r="T373">
            <v>39.919999999999995</v>
          </cell>
          <cell r="U373">
            <v>39.31</v>
          </cell>
          <cell r="V373">
            <v>38.839999999999996</v>
          </cell>
          <cell r="W373">
            <v>38.450000000000003</v>
          </cell>
          <cell r="X373">
            <v>37.99</v>
          </cell>
          <cell r="Y373">
            <v>37.69</v>
          </cell>
          <cell r="Z373">
            <v>37.120000000000005</v>
          </cell>
          <cell r="AA373">
            <v>36.590000000000003</v>
          </cell>
          <cell r="AB373">
            <v>36.28</v>
          </cell>
          <cell r="AC373">
            <v>35.729999999999997</v>
          </cell>
          <cell r="AD373">
            <v>35.4</v>
          </cell>
          <cell r="AE373">
            <v>34.86</v>
          </cell>
          <cell r="AF373">
            <v>34.299999999999997</v>
          </cell>
          <cell r="AG373">
            <v>33.93</v>
          </cell>
          <cell r="AH373">
            <v>33.35</v>
          </cell>
          <cell r="AI373">
            <v>32.94</v>
          </cell>
          <cell r="AJ373">
            <v>32.379999999999995</v>
          </cell>
        </row>
        <row r="374">
          <cell r="C374" t="str">
            <v>Flow Battery [Capacity]</v>
          </cell>
          <cell r="D374">
            <v>188.21</v>
          </cell>
          <cell r="E374">
            <v>175.78000000000003</v>
          </cell>
          <cell r="F374">
            <v>157.47</v>
          </cell>
          <cell r="G374">
            <v>144.35999999999999</v>
          </cell>
          <cell r="H374">
            <v>133</v>
          </cell>
          <cell r="I374">
            <v>118.08000000000001</v>
          </cell>
          <cell r="J374">
            <v>112.18</v>
          </cell>
          <cell r="K374">
            <v>107.28999999999999</v>
          </cell>
          <cell r="L374">
            <v>103.42</v>
          </cell>
          <cell r="M374">
            <v>100.13</v>
          </cell>
          <cell r="N374">
            <v>97.37</v>
          </cell>
          <cell r="O374">
            <v>95.06</v>
          </cell>
          <cell r="P374">
            <v>94.100000000000009</v>
          </cell>
          <cell r="Q374">
            <v>93.62</v>
          </cell>
          <cell r="R374">
            <v>93.27</v>
          </cell>
          <cell r="S374">
            <v>93.38</v>
          </cell>
          <cell r="T374">
            <v>93.77</v>
          </cell>
          <cell r="U374">
            <v>94.13000000000001</v>
          </cell>
          <cell r="V374">
            <v>94.49</v>
          </cell>
          <cell r="W374">
            <v>94.38</v>
          </cell>
          <cell r="X374">
            <v>94.69</v>
          </cell>
          <cell r="Y374">
            <v>95.009999999999991</v>
          </cell>
          <cell r="Z374">
            <v>94.96</v>
          </cell>
          <cell r="AA374">
            <v>95.11</v>
          </cell>
          <cell r="AB374">
            <v>95.25</v>
          </cell>
          <cell r="AC374">
            <v>95.279999999999987</v>
          </cell>
          <cell r="AD374">
            <v>95.44</v>
          </cell>
          <cell r="AE374">
            <v>95.48</v>
          </cell>
          <cell r="AF374">
            <v>95.55</v>
          </cell>
          <cell r="AG374">
            <v>95.61</v>
          </cell>
          <cell r="AH374">
            <v>95.51</v>
          </cell>
          <cell r="AI374">
            <v>95.44</v>
          </cell>
          <cell r="AJ374">
            <v>95.490000000000009</v>
          </cell>
        </row>
        <row r="375">
          <cell r="C375" t="str">
            <v>Flow Battery [Energy]</v>
          </cell>
          <cell r="D375">
            <v>31.549999999999997</v>
          </cell>
          <cell r="E375">
            <v>29.47</v>
          </cell>
          <cell r="F375">
            <v>26.32</v>
          </cell>
          <cell r="G375">
            <v>24.05</v>
          </cell>
          <cell r="H375">
            <v>22.080000000000002</v>
          </cell>
          <cell r="I375">
            <v>19.540000000000003</v>
          </cell>
          <cell r="J375">
            <v>17.59</v>
          </cell>
          <cell r="K375">
            <v>16.670000000000002</v>
          </cell>
          <cell r="L375">
            <v>15.93</v>
          </cell>
          <cell r="M375">
            <v>15.29</v>
          </cell>
          <cell r="N375">
            <v>14.75</v>
          </cell>
          <cell r="O375">
            <v>14.309999999999999</v>
          </cell>
          <cell r="P375">
            <v>13.93</v>
          </cell>
          <cell r="Q375">
            <v>13.68</v>
          </cell>
          <cell r="R375">
            <v>13.46</v>
          </cell>
          <cell r="S375">
            <v>13.33</v>
          </cell>
          <cell r="T375">
            <v>13.25</v>
          </cell>
          <cell r="U375">
            <v>13.15</v>
          </cell>
          <cell r="V375">
            <v>13.19</v>
          </cell>
          <cell r="W375">
            <v>13.19</v>
          </cell>
          <cell r="X375">
            <v>13.25</v>
          </cell>
          <cell r="Y375">
            <v>13.290000000000001</v>
          </cell>
          <cell r="Z375">
            <v>13.27</v>
          </cell>
          <cell r="AA375">
            <v>13.28</v>
          </cell>
          <cell r="AB375">
            <v>13.33</v>
          </cell>
          <cell r="AC375">
            <v>13.33</v>
          </cell>
          <cell r="AD375">
            <v>13.35</v>
          </cell>
          <cell r="AE375">
            <v>13.370000000000001</v>
          </cell>
          <cell r="AF375">
            <v>13.370000000000001</v>
          </cell>
          <cell r="AG375">
            <v>13.36</v>
          </cell>
          <cell r="AH375">
            <v>13.34</v>
          </cell>
          <cell r="AI375">
            <v>13.32</v>
          </cell>
          <cell r="AJ375">
            <v>13.32</v>
          </cell>
        </row>
        <row r="376">
          <cell r="C376" t="str">
            <v>Pumped Hydro Storage [Capacity]</v>
          </cell>
          <cell r="D376">
            <v>154.44</v>
          </cell>
          <cell r="E376">
            <v>140.97</v>
          </cell>
          <cell r="F376">
            <v>128.81</v>
          </cell>
          <cell r="G376">
            <v>121.45</v>
          </cell>
          <cell r="H376">
            <v>115.91000000000001</v>
          </cell>
          <cell r="I376">
            <v>104.14</v>
          </cell>
          <cell r="J376">
            <v>104.20000000000002</v>
          </cell>
          <cell r="K376">
            <v>104.47</v>
          </cell>
          <cell r="L376">
            <v>105.18</v>
          </cell>
          <cell r="M376">
            <v>105.69999999999999</v>
          </cell>
          <cell r="N376">
            <v>106.07</v>
          </cell>
          <cell r="O376">
            <v>106.16</v>
          </cell>
          <cell r="P376">
            <v>106.96000000000001</v>
          </cell>
          <cell r="Q376">
            <v>107.74999999999999</v>
          </cell>
          <cell r="R376">
            <v>107.94</v>
          </cell>
          <cell r="S376">
            <v>108.11999999999999</v>
          </cell>
          <cell r="T376">
            <v>108.77</v>
          </cell>
          <cell r="U376">
            <v>109.38</v>
          </cell>
          <cell r="V376">
            <v>109.96000000000001</v>
          </cell>
          <cell r="W376">
            <v>109.75</v>
          </cell>
          <cell r="X376">
            <v>110.28</v>
          </cell>
          <cell r="Y376">
            <v>110.82</v>
          </cell>
          <cell r="Z376">
            <v>110.72</v>
          </cell>
          <cell r="AA376">
            <v>111</v>
          </cell>
          <cell r="AB376">
            <v>111.22999999999999</v>
          </cell>
          <cell r="AC376">
            <v>111.28</v>
          </cell>
          <cell r="AD376">
            <v>111.53999999999999</v>
          </cell>
          <cell r="AE376">
            <v>111.62</v>
          </cell>
          <cell r="AF376">
            <v>111.72999999999999</v>
          </cell>
          <cell r="AG376">
            <v>111.85</v>
          </cell>
          <cell r="AH376">
            <v>111.68</v>
          </cell>
          <cell r="AI376">
            <v>111.55000000000001</v>
          </cell>
          <cell r="AJ376">
            <v>111.63999999999999</v>
          </cell>
        </row>
        <row r="377">
          <cell r="C377" t="str">
            <v>Pumped Hydro Storage [Energy]</v>
          </cell>
          <cell r="D377">
            <v>13.15</v>
          </cell>
          <cell r="E377">
            <v>11.9</v>
          </cell>
          <cell r="F377">
            <v>10.78</v>
          </cell>
          <cell r="G377">
            <v>10.1</v>
          </cell>
          <cell r="H377">
            <v>9.59</v>
          </cell>
          <cell r="I377">
            <v>8.5</v>
          </cell>
          <cell r="J377">
            <v>8.5</v>
          </cell>
          <cell r="K377">
            <v>8.5299999999999994</v>
          </cell>
          <cell r="L377">
            <v>8.59</v>
          </cell>
          <cell r="M377">
            <v>8.6300000000000008</v>
          </cell>
          <cell r="N377">
            <v>8.66</v>
          </cell>
          <cell r="O377">
            <v>8.66</v>
          </cell>
          <cell r="P377">
            <v>8.74</v>
          </cell>
          <cell r="Q377">
            <v>8.81</v>
          </cell>
          <cell r="R377">
            <v>8.83</v>
          </cell>
          <cell r="S377">
            <v>8.84</v>
          </cell>
          <cell r="T377">
            <v>8.9</v>
          </cell>
          <cell r="U377">
            <v>8.9600000000000009</v>
          </cell>
          <cell r="V377">
            <v>9.01</v>
          </cell>
          <cell r="W377">
            <v>9</v>
          </cell>
          <cell r="X377">
            <v>9.0399999999999991</v>
          </cell>
          <cell r="Y377">
            <v>9.09</v>
          </cell>
          <cell r="Z377">
            <v>9.09</v>
          </cell>
          <cell r="AA377">
            <v>9.11</v>
          </cell>
          <cell r="AB377">
            <v>9.1300000000000008</v>
          </cell>
          <cell r="AC377">
            <v>9.14</v>
          </cell>
          <cell r="AD377">
            <v>9.16</v>
          </cell>
          <cell r="AE377">
            <v>9.17</v>
          </cell>
          <cell r="AF377">
            <v>9.18</v>
          </cell>
          <cell r="AG377">
            <v>9.19</v>
          </cell>
          <cell r="AH377">
            <v>9.17</v>
          </cell>
          <cell r="AI377">
            <v>9.16</v>
          </cell>
          <cell r="AJ377">
            <v>9.17</v>
          </cell>
        </row>
        <row r="378">
          <cell r="C378" t="str">
            <v>Geothermal</v>
          </cell>
          <cell r="D378">
            <v>510.58</v>
          </cell>
          <cell r="E378">
            <v>504.79</v>
          </cell>
          <cell r="F378">
            <v>498.68999999999994</v>
          </cell>
          <cell r="G378">
            <v>492.98999999999995</v>
          </cell>
          <cell r="H378">
            <v>487.32000000000005</v>
          </cell>
          <cell r="I378">
            <v>487.88</v>
          </cell>
          <cell r="J378">
            <v>488.27</v>
          </cell>
          <cell r="K378">
            <v>476.23</v>
          </cell>
          <cell r="L378">
            <v>480.43</v>
          </cell>
          <cell r="M378">
            <v>484.33000000000004</v>
          </cell>
          <cell r="N378">
            <v>482.16999999999996</v>
          </cell>
          <cell r="O378">
            <v>479.88</v>
          </cell>
          <cell r="P378">
            <v>477.42</v>
          </cell>
          <cell r="Q378">
            <v>475.76</v>
          </cell>
          <cell r="R378">
            <v>474.10999999999996</v>
          </cell>
          <cell r="S378">
            <v>472.46000000000004</v>
          </cell>
          <cell r="T378">
            <v>470.82</v>
          </cell>
          <cell r="U378">
            <v>469.19</v>
          </cell>
          <cell r="V378">
            <v>467.57</v>
          </cell>
          <cell r="W378">
            <v>465.96000000000004</v>
          </cell>
          <cell r="X378">
            <v>464.35</v>
          </cell>
          <cell r="Y378">
            <v>462.76</v>
          </cell>
          <cell r="Z378">
            <v>461.16</v>
          </cell>
          <cell r="AA378">
            <v>459.58000000000004</v>
          </cell>
          <cell r="AB378">
            <v>458.01</v>
          </cell>
          <cell r="AC378">
            <v>456.44</v>
          </cell>
          <cell r="AD378">
            <v>454.89000000000004</v>
          </cell>
          <cell r="AE378">
            <v>453.34000000000003</v>
          </cell>
          <cell r="AF378">
            <v>451.79</v>
          </cell>
          <cell r="AG378">
            <v>450.26</v>
          </cell>
          <cell r="AH378">
            <v>448.73</v>
          </cell>
          <cell r="AI378">
            <v>447.21999999999997</v>
          </cell>
          <cell r="AJ378">
            <v>445.7</v>
          </cell>
        </row>
        <row r="379">
          <cell r="C379" t="str">
            <v>Biomass</v>
          </cell>
          <cell r="D379">
            <v>419.09</v>
          </cell>
          <cell r="E379">
            <v>418.25</v>
          </cell>
          <cell r="F379">
            <v>417.41</v>
          </cell>
          <cell r="G379">
            <v>416.58</v>
          </cell>
          <cell r="H379">
            <v>415.74</v>
          </cell>
          <cell r="I379">
            <v>419.88000000000005</v>
          </cell>
          <cell r="J379">
            <v>424.01000000000005</v>
          </cell>
          <cell r="K379">
            <v>427.35</v>
          </cell>
          <cell r="L379">
            <v>434.83</v>
          </cell>
          <cell r="M379">
            <v>442.12</v>
          </cell>
          <cell r="N379">
            <v>444.62</v>
          </cell>
          <cell r="O379">
            <v>447.02000000000004</v>
          </cell>
          <cell r="P379">
            <v>449.1</v>
          </cell>
          <cell r="Q379">
            <v>447.6</v>
          </cell>
          <cell r="R379">
            <v>446</v>
          </cell>
          <cell r="S379">
            <v>444.35</v>
          </cell>
          <cell r="T379">
            <v>443.04</v>
          </cell>
          <cell r="U379">
            <v>441.63</v>
          </cell>
          <cell r="V379">
            <v>439.8</v>
          </cell>
          <cell r="W379">
            <v>438.41</v>
          </cell>
          <cell r="X379">
            <v>436.91</v>
          </cell>
          <cell r="Y379">
            <v>435.17</v>
          </cell>
          <cell r="Z379">
            <v>433.38</v>
          </cell>
          <cell r="AA379">
            <v>432.11</v>
          </cell>
          <cell r="AB379">
            <v>430.43</v>
          </cell>
          <cell r="AC379">
            <v>428.95</v>
          </cell>
          <cell r="AD379">
            <v>427.46</v>
          </cell>
          <cell r="AE379">
            <v>426.13</v>
          </cell>
          <cell r="AF379">
            <v>424.28</v>
          </cell>
          <cell r="AG379">
            <v>422.8</v>
          </cell>
          <cell r="AH379">
            <v>421.32</v>
          </cell>
          <cell r="AI379">
            <v>419.82</v>
          </cell>
          <cell r="AJ379">
            <v>415.91</v>
          </cell>
        </row>
        <row r="380">
          <cell r="C380" t="str">
            <v>Small Hydro</v>
          </cell>
          <cell r="D380">
            <v>399.21000000000004</v>
          </cell>
          <cell r="E380">
            <v>399.21000000000004</v>
          </cell>
          <cell r="F380">
            <v>399.21000000000004</v>
          </cell>
          <cell r="G380">
            <v>399.21000000000004</v>
          </cell>
          <cell r="H380">
            <v>399.21000000000004</v>
          </cell>
          <cell r="I380">
            <v>399.21000000000004</v>
          </cell>
          <cell r="J380">
            <v>399.21000000000004</v>
          </cell>
          <cell r="K380">
            <v>377.27</v>
          </cell>
          <cell r="L380">
            <v>382.48</v>
          </cell>
          <cell r="M380">
            <v>387.68999999999994</v>
          </cell>
          <cell r="N380">
            <v>392.9</v>
          </cell>
          <cell r="O380">
            <v>398.12</v>
          </cell>
          <cell r="P380">
            <v>403.33000000000004</v>
          </cell>
          <cell r="Q380">
            <v>403.33000000000004</v>
          </cell>
          <cell r="R380">
            <v>403.33000000000004</v>
          </cell>
          <cell r="S380">
            <v>403.33000000000004</v>
          </cell>
          <cell r="T380">
            <v>403.33000000000004</v>
          </cell>
          <cell r="U380">
            <v>403.33000000000004</v>
          </cell>
          <cell r="V380">
            <v>403.33000000000004</v>
          </cell>
          <cell r="W380">
            <v>403.33000000000004</v>
          </cell>
          <cell r="X380">
            <v>403.33000000000004</v>
          </cell>
          <cell r="Y380">
            <v>403.33000000000004</v>
          </cell>
          <cell r="Z380">
            <v>403.33000000000004</v>
          </cell>
          <cell r="AA380">
            <v>403.33000000000004</v>
          </cell>
          <cell r="AB380">
            <v>403.33000000000004</v>
          </cell>
          <cell r="AC380">
            <v>403.33000000000004</v>
          </cell>
          <cell r="AD380">
            <v>403.33000000000004</v>
          </cell>
          <cell r="AE380">
            <v>403.33000000000004</v>
          </cell>
          <cell r="AF380">
            <v>403.33000000000004</v>
          </cell>
          <cell r="AG380">
            <v>403.33000000000004</v>
          </cell>
          <cell r="AH380">
            <v>403.33000000000004</v>
          </cell>
          <cell r="AI380">
            <v>403.33000000000004</v>
          </cell>
          <cell r="AJ380">
            <v>403.33000000000004</v>
          </cell>
        </row>
        <row r="381">
          <cell r="C381" t="str">
            <v>Gas - CCGT</v>
          </cell>
          <cell r="D381">
            <v>102.10000000000001</v>
          </cell>
          <cell r="E381">
            <v>101.26</v>
          </cell>
          <cell r="F381">
            <v>100.42</v>
          </cell>
          <cell r="G381">
            <v>99.58</v>
          </cell>
          <cell r="H381">
            <v>98.740000000000009</v>
          </cell>
          <cell r="I381">
            <v>97.9</v>
          </cell>
          <cell r="J381">
            <v>96.83</v>
          </cell>
          <cell r="K381">
            <v>96.070000000000007</v>
          </cell>
          <cell r="L381">
            <v>96.51</v>
          </cell>
          <cell r="M381">
            <v>96.89</v>
          </cell>
          <cell r="N381">
            <v>97.45</v>
          </cell>
          <cell r="O381">
            <v>98.100000000000009</v>
          </cell>
          <cell r="P381">
            <v>98.65</v>
          </cell>
          <cell r="Q381">
            <v>98.34</v>
          </cell>
          <cell r="R381">
            <v>98</v>
          </cell>
          <cell r="S381">
            <v>97.63</v>
          </cell>
          <cell r="T381">
            <v>97.36</v>
          </cell>
          <cell r="U381">
            <v>97.15</v>
          </cell>
          <cell r="V381">
            <v>96.85</v>
          </cell>
          <cell r="W381">
            <v>96.66</v>
          </cell>
          <cell r="X381">
            <v>96.45</v>
          </cell>
          <cell r="Y381">
            <v>96.17</v>
          </cell>
          <cell r="Z381">
            <v>95.88</v>
          </cell>
          <cell r="AA381">
            <v>95.73</v>
          </cell>
          <cell r="AB381">
            <v>95.47</v>
          </cell>
          <cell r="AC381">
            <v>95.26</v>
          </cell>
          <cell r="AD381">
            <v>95.04</v>
          </cell>
          <cell r="AE381">
            <v>94.87</v>
          </cell>
          <cell r="AF381">
            <v>94.570000000000007</v>
          </cell>
          <cell r="AG381">
            <v>94.36</v>
          </cell>
          <cell r="AH381">
            <v>94.15</v>
          </cell>
          <cell r="AI381">
            <v>93.93</v>
          </cell>
          <cell r="AJ381">
            <v>93.09</v>
          </cell>
        </row>
        <row r="382">
          <cell r="C382" t="str">
            <v>Gas - CT - Frame</v>
          </cell>
          <cell r="D382">
            <v>90.240000000000009</v>
          </cell>
          <cell r="E382">
            <v>89.9</v>
          </cell>
          <cell r="F382">
            <v>89.56</v>
          </cell>
          <cell r="G382">
            <v>89.22</v>
          </cell>
          <cell r="H382">
            <v>88.88000000000001</v>
          </cell>
          <cell r="I382">
            <v>88.080000000000013</v>
          </cell>
          <cell r="J382">
            <v>86.84</v>
          </cell>
          <cell r="K382">
            <v>86.01</v>
          </cell>
          <cell r="L382">
            <v>86.320000000000007</v>
          </cell>
          <cell r="M382">
            <v>86.570000000000007</v>
          </cell>
          <cell r="N382">
            <v>87.01</v>
          </cell>
          <cell r="O382">
            <v>87.58</v>
          </cell>
          <cell r="P382">
            <v>88.04</v>
          </cell>
          <cell r="Q382">
            <v>87.75</v>
          </cell>
          <cell r="R382">
            <v>87.43</v>
          </cell>
          <cell r="S382">
            <v>87.070000000000007</v>
          </cell>
          <cell r="T382">
            <v>86.81</v>
          </cell>
          <cell r="U382">
            <v>86.62</v>
          </cell>
          <cell r="V382">
            <v>86.37</v>
          </cell>
          <cell r="W382">
            <v>86.210000000000008</v>
          </cell>
          <cell r="X382">
            <v>86.03</v>
          </cell>
          <cell r="Y382">
            <v>85.8</v>
          </cell>
          <cell r="Z382">
            <v>85.55</v>
          </cell>
          <cell r="AA382">
            <v>85.42</v>
          </cell>
          <cell r="AB382">
            <v>85.2</v>
          </cell>
          <cell r="AC382">
            <v>85.03</v>
          </cell>
          <cell r="AD382">
            <v>84.850000000000009</v>
          </cell>
          <cell r="AE382">
            <v>84.710000000000008</v>
          </cell>
          <cell r="AF382">
            <v>84.44</v>
          </cell>
          <cell r="AG382">
            <v>84.27</v>
          </cell>
          <cell r="AH382">
            <v>84.09</v>
          </cell>
          <cell r="AI382">
            <v>83.91</v>
          </cell>
          <cell r="AJ382">
            <v>83.179999999999993</v>
          </cell>
        </row>
        <row r="383">
          <cell r="C383" t="str">
            <v>Gas - CT - Aero</v>
          </cell>
          <cell r="D383">
            <v>112.77000000000001</v>
          </cell>
          <cell r="E383">
            <v>112.32000000000001</v>
          </cell>
          <cell r="F383">
            <v>111.88000000000001</v>
          </cell>
          <cell r="G383">
            <v>111.43</v>
          </cell>
          <cell r="H383">
            <v>110.98</v>
          </cell>
          <cell r="I383">
            <v>109.92</v>
          </cell>
          <cell r="J383">
            <v>108.29</v>
          </cell>
          <cell r="K383">
            <v>107.21000000000001</v>
          </cell>
          <cell r="L383">
            <v>107.58</v>
          </cell>
          <cell r="M383">
            <v>107.89</v>
          </cell>
          <cell r="N383">
            <v>108.45</v>
          </cell>
          <cell r="O383">
            <v>109.17</v>
          </cell>
          <cell r="P383">
            <v>109.75</v>
          </cell>
          <cell r="Q383">
            <v>109.36</v>
          </cell>
          <cell r="R383">
            <v>108.94</v>
          </cell>
          <cell r="S383">
            <v>108.47</v>
          </cell>
          <cell r="T383">
            <v>108.13</v>
          </cell>
          <cell r="U383">
            <v>107.88</v>
          </cell>
          <cell r="V383">
            <v>107.55</v>
          </cell>
          <cell r="W383">
            <v>107.34</v>
          </cell>
          <cell r="X383">
            <v>107.10000000000001</v>
          </cell>
          <cell r="Y383">
            <v>106.8</v>
          </cell>
          <cell r="Z383">
            <v>106.47</v>
          </cell>
          <cell r="AA383">
            <v>106.3</v>
          </cell>
          <cell r="AB383">
            <v>106.01</v>
          </cell>
          <cell r="AC383">
            <v>105.78</v>
          </cell>
          <cell r="AD383">
            <v>105.54</v>
          </cell>
          <cell r="AE383">
            <v>105.36</v>
          </cell>
          <cell r="AF383">
            <v>105.01</v>
          </cell>
          <cell r="AG383">
            <v>104.78</v>
          </cell>
          <cell r="AH383">
            <v>104.55</v>
          </cell>
          <cell r="AI383">
            <v>104.31</v>
          </cell>
          <cell r="AJ383">
            <v>103.34</v>
          </cell>
        </row>
      </sheetData>
      <sheetData sheetId="7">
        <row r="3">
          <cell r="C3">
            <v>953</v>
          </cell>
        </row>
      </sheetData>
      <sheetData sheetId="8" refreshError="1"/>
      <sheetData sheetId="9">
        <row r="11">
          <cell r="B11" t="str">
            <v>Solar - Dist</v>
          </cell>
        </row>
        <row r="12">
          <cell r="B12">
            <v>2050</v>
          </cell>
        </row>
        <row r="14">
          <cell r="I14" t="str">
            <v>Solar - Dist</v>
          </cell>
          <cell r="J14" t="str">
            <v>Solar - Commercial</v>
          </cell>
          <cell r="K14" t="str">
            <v>Solar - Tracking</v>
          </cell>
          <cell r="L14" t="str">
            <v>Solar Thermal</v>
          </cell>
          <cell r="M14" t="str">
            <v>Wind - Class2 (47% CF)</v>
          </cell>
          <cell r="N14" t="str">
            <v>Wind - Class5 (41% CF)</v>
          </cell>
          <cell r="O14" t="str">
            <v>Wind - Class6 (38% CF)</v>
          </cell>
          <cell r="P14" t="str">
            <v>Wind - Class8 (30% CF)</v>
          </cell>
          <cell r="Q14" t="str">
            <v>Floating Offshore Wind - Class11 (48% CF)</v>
          </cell>
          <cell r="R14" t="str">
            <v>Floating Offshore Wind - Class8 (51% CF)</v>
          </cell>
          <cell r="S14" t="str">
            <v>Floating Offshore Wind - Morro Bay</v>
          </cell>
          <cell r="T14" t="str">
            <v>Floating Offshore Wind - Diablo Canyon</v>
          </cell>
          <cell r="U14" t="str">
            <v>Floating Offshore Wind - Humboldt</v>
          </cell>
          <cell r="V14" t="str">
            <v>Floating Offshore Wind - Cape Mendocino</v>
          </cell>
          <cell r="W14" t="str">
            <v>Floating Offshore Wind - Del Norte</v>
          </cell>
          <cell r="X14" t="str">
            <v>Utility-scale Battery - Li [Capacity] - No ITC</v>
          </cell>
          <cell r="Y14" t="str">
            <v>Utility-scale Battery - Li [Energy] - No ITC</v>
          </cell>
          <cell r="Z14" t="str">
            <v>Utility-scale Battery - Li [Capacity] - ITC</v>
          </cell>
          <cell r="AA14" t="str">
            <v>Utility-scale Battery - Li [Energy] - ITC</v>
          </cell>
          <cell r="AB14" t="str">
            <v>BTM Battery - Li [Capacity]</v>
          </cell>
          <cell r="AC14" t="str">
            <v>BTM Battery - Li [Energy]</v>
          </cell>
          <cell r="AD14" t="str">
            <v>Flow Battery [Capacity]</v>
          </cell>
          <cell r="AE14" t="str">
            <v>Flow Battery [Energy]</v>
          </cell>
          <cell r="AF14" t="str">
            <v>Pumped Hydro Storage [Capacity]</v>
          </cell>
          <cell r="AG14" t="str">
            <v>Pumped Hydro Storage [Energy]</v>
          </cell>
          <cell r="AH14" t="str">
            <v>Geothermal</v>
          </cell>
          <cell r="AI14" t="str">
            <v>Biomass</v>
          </cell>
          <cell r="AJ14" t="str">
            <v>Small Hydro</v>
          </cell>
          <cell r="AK14" t="str">
            <v>Gas - CCGT</v>
          </cell>
          <cell r="AL14" t="str">
            <v>Gas - CT - Frame</v>
          </cell>
          <cell r="AM14" t="str">
            <v>Gas - CT - Aero</v>
          </cell>
        </row>
        <row r="53">
          <cell r="F53">
            <v>0.8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8">
          <cell r="CC8">
            <v>7.3477469205291107E-2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Dashboard"/>
      <sheetName val="Resources - Scenario Costs All"/>
      <sheetName val="Resources - Scenario Costs"/>
      <sheetName val="Resources - Scenario Build"/>
      <sheetName val="Resources - Baseline"/>
      <sheetName val="Gen_List"/>
      <sheetName val="Output_Table"/>
      <sheetName val="Supply - Curve"/>
      <sheetName val="Pro_Forma"/>
      <sheetName val="Resource_Characteristics"/>
      <sheetName val="Capex Trajectories"/>
      <sheetName val="FO&amp;M Trajectories"/>
      <sheetName val="Financing Trajectories"/>
      <sheetName val="OSW_Capex Traj_2019dollar"/>
      <sheetName val="OSW_FO&amp;M Traj_2019dollar"/>
      <sheetName val="Lists"/>
    </sheetNames>
    <sheetDataSet>
      <sheetData sheetId="0"/>
      <sheetData sheetId="1">
        <row r="31">
          <cell r="C31">
            <v>40</v>
          </cell>
        </row>
      </sheetData>
      <sheetData sheetId="2"/>
      <sheetData sheetId="3"/>
      <sheetData sheetId="4"/>
      <sheetData sheetId="5">
        <row r="3">
          <cell r="J3">
            <v>2015</v>
          </cell>
        </row>
      </sheetData>
      <sheetData sheetId="6">
        <row r="3">
          <cell r="C3">
            <v>4017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8">
          <cell r="CC8">
            <v>7.2400000000000006E-2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 Descriptions"/>
      <sheetName val="SCE-NQC.M"/>
      <sheetName val="No Resource ID"/>
      <sheetName val="SCE-NQC"/>
      <sheetName val="2020gens"/>
      <sheetName val="Additional 2023 gens"/>
      <sheetName val="2019 NQC List"/>
      <sheetName val="Projects from Queue"/>
      <sheetName val="SCE-NQC (2018)"/>
      <sheetName val="2019 Other"/>
      <sheetName val="2019 Technology Factors"/>
      <sheetName val="20181228_20181229_ATL_GEN_CAP_L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P Existing Projects List"/>
      <sheetName val="GIP New Projects List "/>
      <sheetName val="Sheet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475"/>
  <sheetViews>
    <sheetView showGridLines="0" tabSelected="1" zoomScale="90" zoomScaleNormal="90" workbookViewId="0">
      <pane ySplit="4" topLeftCell="A127" activePane="bottomLeft" state="frozen"/>
      <selection pane="bottomLeft" activeCell="J142" sqref="J142"/>
    </sheetView>
  </sheetViews>
  <sheetFormatPr defaultColWidth="9.08984375" defaultRowHeight="14.5" x14ac:dyDescent="0.35"/>
  <cols>
    <col min="1" max="1" width="21.08984375" customWidth="1"/>
    <col min="2" max="2" width="14.81640625" customWidth="1"/>
    <col min="3" max="3" width="19.08984375" customWidth="1"/>
    <col min="4" max="4" width="18.08984375" customWidth="1"/>
    <col min="5" max="5" width="13.08984375" customWidth="1"/>
    <col min="6" max="6" width="12.08984375" customWidth="1"/>
    <col min="7" max="7" width="14.6328125" customWidth="1"/>
    <col min="8" max="8" width="12.453125" customWidth="1"/>
    <col min="9" max="9" width="11.90625" customWidth="1"/>
    <col min="10" max="10" width="20.36328125" customWidth="1"/>
    <col min="11" max="12" width="11.90625" customWidth="1"/>
    <col min="13" max="18" width="10" customWidth="1"/>
    <col min="19" max="19" width="8.36328125" customWidth="1"/>
    <col min="20" max="20" width="11.08984375" customWidth="1"/>
    <col min="21" max="21" width="15.6328125" customWidth="1"/>
    <col min="22" max="39" width="15.81640625" customWidth="1"/>
    <col min="40" max="42" width="16" customWidth="1"/>
    <col min="43" max="43" width="13.90625" customWidth="1"/>
    <col min="44" max="44" width="17.08984375" customWidth="1"/>
    <col min="45" max="45" width="24.90625" customWidth="1"/>
    <col min="46" max="46" width="24.81640625" customWidth="1"/>
    <col min="47" max="48" width="10.1796875" customWidth="1"/>
    <col min="49" max="51" width="16.08984375" customWidth="1"/>
    <col min="52" max="52" width="30" customWidth="1"/>
    <col min="53" max="54" width="12.6328125" customWidth="1"/>
    <col min="55" max="55" width="12.81640625" customWidth="1"/>
    <col min="56" max="56" width="13.54296875" customWidth="1"/>
    <col min="57" max="57" width="11.36328125" customWidth="1"/>
    <col min="58" max="58" width="16.6328125" customWidth="1"/>
    <col min="59" max="59" width="22" customWidth="1"/>
    <col min="60" max="61" width="16.90625" customWidth="1"/>
  </cols>
  <sheetData>
    <row r="1" spans="1:61" x14ac:dyDescent="0.35">
      <c r="A1" s="28"/>
      <c r="BG1" s="65" t="s">
        <v>50</v>
      </c>
      <c r="BH1" s="65"/>
      <c r="BI1" s="41"/>
    </row>
    <row r="2" spans="1:61" ht="30.5" customHeight="1" x14ac:dyDescent="0.35">
      <c r="A2" s="29"/>
      <c r="F2" s="66" t="s">
        <v>51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</row>
    <row r="3" spans="1:61" ht="20.25" customHeight="1" x14ac:dyDescent="0.35">
      <c r="A3" s="30"/>
      <c r="B3" s="23"/>
      <c r="C3" s="23"/>
      <c r="D3" s="23"/>
      <c r="E3" s="23"/>
      <c r="F3" s="23"/>
      <c r="G3" s="68" t="s">
        <v>0</v>
      </c>
      <c r="H3" s="68"/>
      <c r="I3" s="68"/>
      <c r="J3" s="68"/>
      <c r="K3" s="68"/>
      <c r="L3" s="68"/>
      <c r="M3" s="67" t="s">
        <v>44</v>
      </c>
      <c r="N3" s="67"/>
      <c r="O3" s="67"/>
      <c r="P3" s="67"/>
      <c r="Q3" s="67"/>
      <c r="R3" s="67"/>
      <c r="S3" s="67"/>
      <c r="T3" s="67"/>
      <c r="U3" s="70" t="s">
        <v>1</v>
      </c>
      <c r="V3" s="71"/>
      <c r="W3" s="71"/>
      <c r="X3" s="72"/>
      <c r="Y3" s="75" t="s">
        <v>4641</v>
      </c>
      <c r="Z3" s="76"/>
      <c r="AA3" s="76"/>
      <c r="AB3" s="77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67" t="s">
        <v>2</v>
      </c>
      <c r="AR3" s="67"/>
      <c r="AS3" s="67" t="s">
        <v>3</v>
      </c>
      <c r="AT3" s="67"/>
      <c r="AU3" s="67"/>
      <c r="AV3" s="67"/>
      <c r="AW3" s="67"/>
      <c r="AX3" s="73" t="s">
        <v>4590</v>
      </c>
      <c r="AY3" s="74"/>
      <c r="AZ3" s="24"/>
      <c r="BA3" s="24"/>
      <c r="BB3" s="55" t="s">
        <v>4591</v>
      </c>
      <c r="BC3" s="24"/>
      <c r="BD3" s="68" t="s">
        <v>4</v>
      </c>
      <c r="BE3" s="69"/>
      <c r="BF3" s="69"/>
      <c r="BG3" s="69"/>
      <c r="BH3" s="69"/>
      <c r="BI3" s="87"/>
    </row>
    <row r="4" spans="1:61" ht="70.5" customHeight="1" x14ac:dyDescent="0.35">
      <c r="A4" s="31" t="s">
        <v>37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20</v>
      </c>
      <c r="G4" s="8" t="s">
        <v>21</v>
      </c>
      <c r="H4" s="8" t="s">
        <v>22</v>
      </c>
      <c r="I4" s="8" t="s">
        <v>41</v>
      </c>
      <c r="J4" s="8" t="s">
        <v>23</v>
      </c>
      <c r="K4" s="8" t="s">
        <v>24</v>
      </c>
      <c r="L4" s="8" t="s">
        <v>42</v>
      </c>
      <c r="M4" s="8" t="s">
        <v>26</v>
      </c>
      <c r="N4" s="56" t="s">
        <v>4622</v>
      </c>
      <c r="O4" s="56" t="s">
        <v>4642</v>
      </c>
      <c r="P4" s="8" t="s">
        <v>33</v>
      </c>
      <c r="Q4" s="56" t="s">
        <v>4623</v>
      </c>
      <c r="R4" s="56" t="s">
        <v>4642</v>
      </c>
      <c r="S4" s="8" t="s">
        <v>43</v>
      </c>
      <c r="T4" s="8" t="s">
        <v>45</v>
      </c>
      <c r="U4" s="9" t="s">
        <v>27</v>
      </c>
      <c r="V4" s="9" t="s">
        <v>46</v>
      </c>
      <c r="W4" s="9" t="s">
        <v>40</v>
      </c>
      <c r="X4" s="9" t="s">
        <v>47</v>
      </c>
      <c r="Y4" s="59" t="s">
        <v>4593</v>
      </c>
      <c r="Z4" s="59" t="s">
        <v>4594</v>
      </c>
      <c r="AA4" s="59" t="s">
        <v>4595</v>
      </c>
      <c r="AB4" s="59" t="s">
        <v>4596</v>
      </c>
      <c r="AC4" s="59" t="s">
        <v>4625</v>
      </c>
      <c r="AD4" s="59" t="s">
        <v>4341</v>
      </c>
      <c r="AE4" s="59" t="s">
        <v>4627</v>
      </c>
      <c r="AF4" s="59" t="s">
        <v>4628</v>
      </c>
      <c r="AG4" s="59" t="s">
        <v>4629</v>
      </c>
      <c r="AH4" s="59" t="s">
        <v>4630</v>
      </c>
      <c r="AI4" s="59" t="s">
        <v>4631</v>
      </c>
      <c r="AJ4" s="59" t="s">
        <v>4632</v>
      </c>
      <c r="AK4" s="59" t="s">
        <v>4633</v>
      </c>
      <c r="AL4" s="59" t="s">
        <v>4634</v>
      </c>
      <c r="AM4" s="59" t="s">
        <v>4635</v>
      </c>
      <c r="AN4" s="59" t="s">
        <v>4636</v>
      </c>
      <c r="AO4" s="59" t="s">
        <v>4638</v>
      </c>
      <c r="AP4" s="59" t="s">
        <v>4637</v>
      </c>
      <c r="AQ4" s="7" t="s">
        <v>9</v>
      </c>
      <c r="AR4" s="7" t="s">
        <v>10</v>
      </c>
      <c r="AS4" s="7" t="s">
        <v>11</v>
      </c>
      <c r="AT4" s="7" t="s">
        <v>48</v>
      </c>
      <c r="AU4" s="59" t="s">
        <v>4626</v>
      </c>
      <c r="AV4" s="59" t="s">
        <v>4640</v>
      </c>
      <c r="AW4" s="7" t="s">
        <v>12</v>
      </c>
      <c r="AX4" s="54" t="s">
        <v>4588</v>
      </c>
      <c r="AY4" s="54" t="s">
        <v>4589</v>
      </c>
      <c r="AZ4" s="7" t="s">
        <v>13</v>
      </c>
      <c r="BA4" s="7" t="s">
        <v>14</v>
      </c>
      <c r="BB4" s="54" t="s">
        <v>4592</v>
      </c>
      <c r="BC4" s="7" t="s">
        <v>49</v>
      </c>
      <c r="BD4" s="7" t="s">
        <v>30</v>
      </c>
      <c r="BE4" s="7" t="s">
        <v>15</v>
      </c>
      <c r="BF4" s="7" t="s">
        <v>16</v>
      </c>
      <c r="BG4" s="7" t="s">
        <v>17</v>
      </c>
      <c r="BH4" s="7" t="s">
        <v>18</v>
      </c>
      <c r="BI4" s="86" t="s">
        <v>4597</v>
      </c>
    </row>
    <row r="5" spans="1:61" s="26" customFormat="1" ht="25" x14ac:dyDescent="0.25">
      <c r="A5" s="32" t="s">
        <v>52</v>
      </c>
      <c r="B5" s="10">
        <v>22</v>
      </c>
      <c r="C5" s="11">
        <v>37943</v>
      </c>
      <c r="D5" s="11">
        <v>37943.333333333299</v>
      </c>
      <c r="E5" s="10" t="s">
        <v>53</v>
      </c>
      <c r="F5" s="10" t="s">
        <v>54</v>
      </c>
      <c r="G5" s="10" t="s">
        <v>55</v>
      </c>
      <c r="H5" s="10" t="s">
        <v>56</v>
      </c>
      <c r="I5" s="10"/>
      <c r="J5" s="10" t="s">
        <v>55</v>
      </c>
      <c r="K5" s="10" t="s">
        <v>57</v>
      </c>
      <c r="L5" s="10"/>
      <c r="M5" s="10">
        <v>38</v>
      </c>
      <c r="N5" s="10">
        <v>38</v>
      </c>
      <c r="O5" s="10"/>
      <c r="P5" s="10">
        <v>38</v>
      </c>
      <c r="Q5" s="10">
        <v>0</v>
      </c>
      <c r="R5" s="10"/>
      <c r="S5" s="10"/>
      <c r="T5" s="10">
        <v>38</v>
      </c>
      <c r="U5" s="10"/>
      <c r="V5" s="10"/>
      <c r="W5" s="10" t="s">
        <v>58</v>
      </c>
      <c r="X5" s="10" t="s">
        <v>59</v>
      </c>
      <c r="Y5" s="10">
        <v>1</v>
      </c>
      <c r="Z5" s="10">
        <v>38</v>
      </c>
      <c r="AA5" s="10">
        <v>0</v>
      </c>
      <c r="AB5" s="10">
        <v>0</v>
      </c>
      <c r="AC5" s="10">
        <f>IF(SUM(Y5,AA5,AB5)&gt;0,1,0)</f>
        <v>1</v>
      </c>
      <c r="AD5" s="10" t="str" cm="1">
        <f t="array" ref="AD5">IFERROR(INDEX(Res_converter!$A$2:$A$22,MATCH(1,($J5=Res_converter!$B$2:$B$22)*($K5=Res_converter!$C$2:$C$22)*($L5=Res_converter!$D$2:$D$22),0)),"Other")</f>
        <v>Wind-Hybrid</v>
      </c>
      <c r="AE5" s="10">
        <f>IF($J5=Res_converter!$E$2,MAX($M5-$N5-$O5,0),0)+IF($K5=Res_converter!$E$2,MAX($P5-$Q5-$R5,0),0)+IF(L5=Res_converter!$E$2,$S5,0)</f>
        <v>38</v>
      </c>
      <c r="AF5" s="10">
        <f>IF($AD5=Res_converter!$A$8,MAX($Z5-$N5-$O5,0),0)+IF(AND($AD5=Res_converter!$A$14,$J5=Res_converter!$B$14),MAX(MIN($Z5,$M5)-$N5-$O5+IF(SUM($Q5,$R5)&gt;0,MAX($Z5-$M5,0)-($Q5+$R5)*$AV5,0),0),0)+IF(AND($AD5=Res_converter!$A$15,$K5=Res_converter!$C$15),MAX(MIN($Z5,$P5)-$Q5-$R5+IF(SUM($N5,$O5)&gt;0,MAX($Z5-$P5,0)-($N5+$O5)*$AV5,0),0),0)+IF(AND($AD5=Res_converter!$A$12,$Y5="See columns P&amp; Q"),IF($J5=Res_converter!$E$2,MAX($AA5*MIN($M5,$T5)-$N5-$O5,0),MAX($AB5*MIN($P5,$T5)-$Q5-$R5,0)),0)+IF(AND($AD5=Res_converter!$A$12,$AC5=1,$Y5&lt;&gt;"See columns P&amp; Q"),IF($J5=Res_converter!$E$2,MAX(MIN($Z5,M5)-$N5-$O5,0),MAX(MIN($Z5,P5)-$Q5-$R5,0)),0)</f>
        <v>12.729999999999997</v>
      </c>
      <c r="AG5" s="60">
        <f>IF($AD5=Res_converter!$A$9,$T5,0)</f>
        <v>0</v>
      </c>
      <c r="AH5" s="10">
        <f>IF($AD5=Res_converter!$A$9,$Z5,0)</f>
        <v>0</v>
      </c>
      <c r="AI5" s="10">
        <f>IF($J5=Res_converter!$E$6,MAX($M5-$N5-$O5,0),0)+IF($K5=Res_converter!$E$6,MAX($P5-$Q5-$R5,0),0)+IF(L5=Res_converter!$E$6,$S5,0)</f>
        <v>0</v>
      </c>
      <c r="AJ5" s="10">
        <f>IF($AD5=Res_converter!$A$7,MAX(MIN($Z5,$M5)-$N5-$O5,0),0)+IF(AND($AD5=Res_converter!$A$12,$Y5="See columns P&amp; Q"),IF($J5=Res_converter!$E$6,MAX($AA5*MIN($M5,$T5)-$N5-$O5,0),MAX($AB5*MIN($P5,$T5)-$Q5-$R5,0)),0)+IF(AND($AD5=Res_converter!$A$12,$AC5=1,$Y5&lt;&gt;"See columns P&amp; Q"),IF($J5=Res_converter!$E$6,MAX(MIN(MAX($Z5-$P5,0)/$AU5,$M5)-$N5-$O5,0),MAX(MIN(MAX($Z5-$M5,0)/$AU5,$P5)-$Q5-$R5,0)),0)</f>
        <v>0</v>
      </c>
      <c r="AK5" s="60">
        <f>IF($AD5=Res_converter!$A$2,$T5,0)</f>
        <v>0</v>
      </c>
      <c r="AL5" s="10">
        <f>IF($AD5=Res_converter!$A$2,$Z5,0)</f>
        <v>0</v>
      </c>
      <c r="AM5" s="10">
        <f>IF($J5=Res_converter!$E$4,MAX($M5-$N5-$O5,0),0)+IF($K5=Res_converter!$E$4,MAX($P5-$Q5-$R5,0),0)+IF(L5=Res_converter!$E$4,$S5,0)</f>
        <v>0</v>
      </c>
      <c r="AN5" s="10">
        <f>IF($AD5=Res_converter!$A$3,MAX(MIN($Z5,$M5)-$N5-$O5,0),0)+IF(AND($AD5=Res_converter!$A$14,$AC5=1,$Y5&lt;&gt;"See columns P&amp; Q"),IF($J5=Res_converter!$E$4,MAX(MIN(MAX($Z5-$P5,0)/$AV5,$M5)-$N5-$O5,0),MAX(MIN(MAX($Z5-$M5,0)/$AV5,$P5)-$Q5-$R5,0)),0)</f>
        <v>0</v>
      </c>
      <c r="AO5" s="10">
        <f>IF($J5=Res_converter!$E$5,$M5,0)+IF($K5=Res_converter!$E$5,$P5,0)</f>
        <v>0</v>
      </c>
      <c r="AP5" s="10">
        <f>IF($AD5=Res_converter!$A$4,$Z5,0)</f>
        <v>0</v>
      </c>
      <c r="AQ5" s="10" t="s">
        <v>60</v>
      </c>
      <c r="AR5" s="10" t="s">
        <v>61</v>
      </c>
      <c r="AS5" s="10" t="s">
        <v>62</v>
      </c>
      <c r="AT5" s="10" t="s">
        <v>63</v>
      </c>
      <c r="AU5" s="10">
        <f>IF($AS5="SDGE",0.03,IF($AS5="PGAE",0.1,0.106))</f>
        <v>0.1</v>
      </c>
      <c r="AV5" s="10">
        <f>IF($AS5="SDGE",0.337,IF($AS5="PGAE",0.665,0.557))</f>
        <v>0.66500000000000004</v>
      </c>
      <c r="AW5" s="12" t="s">
        <v>64</v>
      </c>
      <c r="AX5" s="12" t="str">
        <f>INDEX(Subname_converter!$B$1:$B$343,MATCH($AW5,Subname_converter!$A$1:$A$343,0))</f>
        <v>Birds Landing</v>
      </c>
      <c r="AY5" s="12">
        <f>INDEX(Subname_converter!$C$1:$C$343,MATCH($AW5,Subname_converter!$A$1:$A$343,0))</f>
        <v>230</v>
      </c>
      <c r="AZ5" s="11">
        <v>38533.291666666701</v>
      </c>
      <c r="BA5" s="11">
        <v>40542.333333333299</v>
      </c>
      <c r="BB5" s="10">
        <f t="shared" ref="BB5:BB68" si="0">YEAR(BA5+90)</f>
        <v>2011</v>
      </c>
      <c r="BC5" s="11"/>
      <c r="BD5" s="10"/>
      <c r="BE5" s="10" t="s">
        <v>65</v>
      </c>
      <c r="BF5" s="10" t="s">
        <v>65</v>
      </c>
      <c r="BG5" s="10"/>
      <c r="BH5" s="10" t="s">
        <v>66</v>
      </c>
      <c r="BI5" s="10">
        <f>IFERROR(INDEX([12]Queue_withNearTerm!$AZ$4:$AZ$148,MATCH(B6,[12]Queue_withNearTerm!$B$4:$B$148,0)),99)</f>
        <v>2</v>
      </c>
    </row>
    <row r="6" spans="1:61" s="26" customFormat="1" ht="25" x14ac:dyDescent="0.25">
      <c r="A6" s="32" t="s">
        <v>67</v>
      </c>
      <c r="B6" s="10">
        <v>32</v>
      </c>
      <c r="C6" s="11">
        <v>38119</v>
      </c>
      <c r="D6" s="11">
        <v>38131.291666666701</v>
      </c>
      <c r="E6" s="10" t="s">
        <v>53</v>
      </c>
      <c r="F6" s="10" t="s">
        <v>68</v>
      </c>
      <c r="G6" s="10" t="s">
        <v>55</v>
      </c>
      <c r="H6" s="10"/>
      <c r="I6" s="10"/>
      <c r="J6" s="10" t="s">
        <v>55</v>
      </c>
      <c r="K6" s="10"/>
      <c r="L6" s="10"/>
      <c r="M6" s="10">
        <v>193.8</v>
      </c>
      <c r="N6" s="10">
        <v>130.5</v>
      </c>
      <c r="O6" s="10"/>
      <c r="P6" s="10"/>
      <c r="Q6" s="10"/>
      <c r="R6" s="10"/>
      <c r="S6" s="10"/>
      <c r="T6" s="10">
        <v>193.8</v>
      </c>
      <c r="U6" s="10" t="s">
        <v>69</v>
      </c>
      <c r="V6" s="10">
        <v>65.5</v>
      </c>
      <c r="W6" s="10" t="s">
        <v>58</v>
      </c>
      <c r="X6" s="10"/>
      <c r="Y6" s="10">
        <v>0.68</v>
      </c>
      <c r="Z6" s="10">
        <v>131</v>
      </c>
      <c r="AA6" s="10">
        <v>0</v>
      </c>
      <c r="AB6" s="10">
        <v>0</v>
      </c>
      <c r="AC6" s="10">
        <f t="shared" ref="AC6:AC69" si="1">IF(SUM(Y6,AA6,AB6)&gt;0,1,0)</f>
        <v>1</v>
      </c>
      <c r="AD6" s="10" t="str" cm="1">
        <f t="array" ref="AD6">IFERROR(INDEX(Res_converter!$A$2:$A$22,MATCH(1,($J6=Res_converter!$B$2:$B$22)*($K6=Res_converter!$C$2:$C$22)*($L6=Res_converter!$D$2:$D$22),0)),"Other")</f>
        <v>Wind Turbine</v>
      </c>
      <c r="AE6" s="10">
        <f>IF($J6=Res_converter!$E$2,MAX($M6-$N6-$O6,0),0)+IF($K6=Res_converter!$E$2,MAX($P6-$Q6-$R6,0),0)+IF(L6=Res_converter!$E$2,$S6,0)</f>
        <v>0</v>
      </c>
      <c r="AF6" s="10">
        <f>IF($AD6=Res_converter!$A$8,MAX($Z6-$N6-$O6,0),0)+IF(AND($AD6=Res_converter!$A$14,$J6=Res_converter!$B$14),MAX(MIN($Z6,$M6)-$N6-$O6+IF(SUM($Q6,$R6)&gt;0,MAX($Z6-$M6,0)-($Q6+$R6)*$AV6,0),0),0)+IF(AND($AD6=Res_converter!$A$15,$K6=Res_converter!$C$15),MAX(MIN($Z6,$P6)-$Q6-$R6+IF(SUM($N6,$O6)&gt;0,MAX($Z6-$P6,0)-($N6+$O6)*$AV6,0),0),0)+IF(AND($AD6=Res_converter!$A$12,$Y6="See columns P&amp; Q"),IF($J6=Res_converter!$E$2,MAX($AA6*MIN($M6,$T6)-$N6-$O6,0),MAX($AB6*MIN($P6,$T6)-$Q6-$R6,0)),0)+IF(AND($AD6=Res_converter!$A$12,$AC6=1,$Y6&lt;&gt;"See columns P&amp; Q"),IF($J6=Res_converter!$E$2,MAX(MIN($Z6,M6)-$N6-$O6,0),MAX(MIN($Z6,P6)-$Q6-$R6,0)),0)</f>
        <v>0</v>
      </c>
      <c r="AG6" s="60">
        <f>IF($AD6=Res_converter!$A$9,$T6,0)</f>
        <v>0</v>
      </c>
      <c r="AH6" s="10">
        <f>IF($AD6=Res_converter!$A$9,$Z6,0)</f>
        <v>0</v>
      </c>
      <c r="AI6" s="10">
        <f>IF($J6=Res_converter!$E$6,MAX($M6-$N6-$O6,0),0)+IF($K6=Res_converter!$E$6,MAX($P6-$Q6-$R6,0),0)+IF(L6=Res_converter!$E$6,$S6,0)</f>
        <v>0</v>
      </c>
      <c r="AJ6" s="10">
        <f>IF($AD6=Res_converter!$A$7,MAX(MIN($Z6,$M6)-$N6-$O6,0),0)+IF(AND($AD6=Res_converter!$A$12,$Y6="See columns P&amp; Q"),IF($J6=Res_converter!$E$6,MAX($AA6*MIN($M6,$T6)-$N6-$O6,0),MAX($AB6*MIN($P6,$T6)-$Q6-$R6,0)),0)+IF(AND($AD6=Res_converter!$A$12,$AC6=1,$Y6&lt;&gt;"See columns P&amp; Q"),IF($J6=Res_converter!$E$6,MAX(MIN(MAX($Z6-$P6,0)/$AU6,$M6)-$N6-$O6,0),MAX(MIN(MAX($Z6-$M6,0)/$AU6,$P6)-$Q6-$R6,0)),0)</f>
        <v>0</v>
      </c>
      <c r="AK6" s="60">
        <f>IF($AD6=Res_converter!$A$2,$T6,0)</f>
        <v>0</v>
      </c>
      <c r="AL6" s="10">
        <f>IF($AD6=Res_converter!$A$2,$Z6,0)</f>
        <v>0</v>
      </c>
      <c r="AM6" s="10">
        <f>IF($J6=Res_converter!$E$4,MAX($M6-$N6-$O6,0),0)+IF($K6=Res_converter!$E$4,MAX($P6-$Q6-$R6,0),0)+IF(L6=Res_converter!$E$4,$S6,0)</f>
        <v>63.300000000000011</v>
      </c>
      <c r="AN6" s="10">
        <f>IF($AD6=Res_converter!$A$3,MAX(MIN($Z6,$M6)-$N6-$O6,0),0)+IF(AND($AD6=Res_converter!$A$14,$AC6=1,$Y6&lt;&gt;"See columns P&amp; Q"),IF($J6=Res_converter!$E$4,MAX(MIN(MAX($Z6-$P6,0)/$AV6,$M6)-$N6-$O6,0),MAX(MIN(MAX($Z6-$M6,0)/$AV6,$P6)-$Q6-$R6,0)),0)</f>
        <v>0.5</v>
      </c>
      <c r="AO6" s="10">
        <f>IF($J6=Res_converter!$E$5,$M6,0)+IF($K6=Res_converter!$E$5,$P6,0)</f>
        <v>0</v>
      </c>
      <c r="AP6" s="10">
        <f>IF($AD6=Res_converter!$A$4,$Z6,0)</f>
        <v>0</v>
      </c>
      <c r="AQ6" s="10" t="s">
        <v>70</v>
      </c>
      <c r="AR6" s="10" t="s">
        <v>61</v>
      </c>
      <c r="AS6" s="10" t="s">
        <v>71</v>
      </c>
      <c r="AT6" s="10"/>
      <c r="AU6" s="10">
        <f t="shared" ref="AU6:AU69" si="2">IF($AS6="SDGE",0.03,IF($AS6="PGAE",0.1,0.106))</f>
        <v>0.03</v>
      </c>
      <c r="AV6" s="10">
        <f t="shared" ref="AV6:AV69" si="3">IF($AS6="SDGE",0.337,IF($AS6="PGAE",0.665,0.557))</f>
        <v>0.33700000000000002</v>
      </c>
      <c r="AW6" s="12" t="s">
        <v>72</v>
      </c>
      <c r="AX6" s="12" t="str">
        <f>INDEX(Subname_converter!$B$1:$B$343,MATCH($AW6,Subname_converter!$A$1:$A$343,0))</f>
        <v>ECO</v>
      </c>
      <c r="AY6" s="12">
        <f>INDEX(Subname_converter!$C$1:$C$343,MATCH($AW6,Subname_converter!$A$1:$A$343,0))</f>
        <v>138</v>
      </c>
      <c r="AZ6" s="11">
        <v>39326.291666666701</v>
      </c>
      <c r="BA6" s="11">
        <v>46752.333333333299</v>
      </c>
      <c r="BB6" s="10">
        <f t="shared" si="0"/>
        <v>2028</v>
      </c>
      <c r="BC6" s="11"/>
      <c r="BD6" s="10" t="s">
        <v>73</v>
      </c>
      <c r="BE6" s="10" t="s">
        <v>65</v>
      </c>
      <c r="BF6" s="10" t="s">
        <v>65</v>
      </c>
      <c r="BG6" s="10" t="s">
        <v>74</v>
      </c>
      <c r="BH6" s="10" t="s">
        <v>66</v>
      </c>
      <c r="BI6" s="10">
        <f>IFERROR(INDEX([12]Queue_withNearTerm!$AZ$4:$AZ$148,MATCH(B7,[12]Queue_withNearTerm!$B$4:$B$148,0)),99)</f>
        <v>99</v>
      </c>
    </row>
    <row r="7" spans="1:61" s="26" customFormat="1" ht="25" x14ac:dyDescent="0.25">
      <c r="A7" s="32" t="s">
        <v>75</v>
      </c>
      <c r="B7" s="10">
        <v>61</v>
      </c>
      <c r="C7" s="11">
        <v>38439</v>
      </c>
      <c r="D7" s="11">
        <v>38441.333333333299</v>
      </c>
      <c r="E7" s="10" t="s">
        <v>53</v>
      </c>
      <c r="F7" s="10" t="s">
        <v>54</v>
      </c>
      <c r="G7" s="10" t="s">
        <v>76</v>
      </c>
      <c r="H7" s="10" t="s">
        <v>56</v>
      </c>
      <c r="I7" s="10"/>
      <c r="J7" s="10" t="s">
        <v>77</v>
      </c>
      <c r="K7" s="10" t="s">
        <v>57</v>
      </c>
      <c r="L7" s="10"/>
      <c r="M7" s="10">
        <v>73.269996643066406</v>
      </c>
      <c r="N7" s="10">
        <v>0</v>
      </c>
      <c r="O7" s="10"/>
      <c r="P7" s="10">
        <v>18.5</v>
      </c>
      <c r="Q7" s="10">
        <v>0</v>
      </c>
      <c r="R7" s="10"/>
      <c r="S7" s="10"/>
      <c r="T7" s="10">
        <v>73.27</v>
      </c>
      <c r="U7" s="10"/>
      <c r="V7" s="10"/>
      <c r="W7" s="10" t="s">
        <v>58</v>
      </c>
      <c r="X7" s="10"/>
      <c r="Y7" s="10">
        <v>1</v>
      </c>
      <c r="Z7" s="10">
        <v>73.27</v>
      </c>
      <c r="AA7" s="10">
        <v>0</v>
      </c>
      <c r="AB7" s="10">
        <v>0</v>
      </c>
      <c r="AC7" s="10">
        <f t="shared" si="1"/>
        <v>1</v>
      </c>
      <c r="AD7" s="10" t="str" cm="1">
        <f t="array" ref="AD7">IFERROR(INDEX(Res_converter!$A$2:$A$22,MATCH(1,($J7=Res_converter!$B$2:$B$22)*($K7=Res_converter!$C$2:$C$22)*($L7=Res_converter!$D$2:$D$22),0)),"Other")</f>
        <v>Other</v>
      </c>
      <c r="AE7" s="10">
        <f>IF($J7=Res_converter!$E$2,MAX($M7-$N7-$O7,0),0)+IF($K7=Res_converter!$E$2,MAX($P7-$Q7-$R7,0),0)+IF(L7=Res_converter!$E$2,$S7,0)</f>
        <v>18.5</v>
      </c>
      <c r="AF7" s="10">
        <f>IF($AD7=Res_converter!$A$8,MAX($Z7-$N7-$O7,0),0)+IF(AND($AD7=Res_converter!$A$14,$J7=Res_converter!$B$14),MAX(MIN($Z7,$M7)-$N7-$O7+IF(SUM($Q7,$R7)&gt;0,MAX($Z7-$M7,0)-($Q7+$R7)*$AV7,0),0),0)+IF(AND($AD7=Res_converter!$A$15,$K7=Res_converter!$C$15),MAX(MIN($Z7,$P7)-$Q7-$R7+IF(SUM($N7,$O7)&gt;0,MAX($Z7-$P7,0)-($N7+$O7)*$AV7,0),0),0)+IF(AND($AD7=Res_converter!$A$12,$Y7="See columns P&amp; Q"),IF($J7=Res_converter!$E$2,MAX($AA7*MIN($M7,$T7)-$N7-$O7,0),MAX($AB7*MIN($P7,$T7)-$Q7-$R7,0)),0)+IF(AND($AD7=Res_converter!$A$12,$AC7=1,$Y7&lt;&gt;"See columns P&amp; Q"),IF($J7=Res_converter!$E$2,MAX(MIN($Z7,M7)-$N7-$O7,0),MAX(MIN($Z7,P7)-$Q7-$R7,0)),0)</f>
        <v>0</v>
      </c>
      <c r="AG7" s="60">
        <f>IF($AD7=Res_converter!$A$9,$T7,0)</f>
        <v>0</v>
      </c>
      <c r="AH7" s="10">
        <f>IF($AD7=Res_converter!$A$9,$Z7,0)</f>
        <v>0</v>
      </c>
      <c r="AI7" s="10">
        <f>IF($J7=Res_converter!$E$6,MAX($M7-$N7-$O7,0),0)+IF($K7=Res_converter!$E$6,MAX($P7-$Q7-$R7,0),0)+IF(L7=Res_converter!$E$6,$S7,0)</f>
        <v>0</v>
      </c>
      <c r="AJ7" s="10">
        <f>IF($AD7=Res_converter!$A$7,MAX(MIN($Z7,$M7)-$N7-$O7,0),0)+IF(AND($AD7=Res_converter!$A$12,$Y7="See columns P&amp; Q"),IF($J7=Res_converter!$E$6,MAX($AA7*MIN($M7,$T7)-$N7-$O7,0),MAX($AB7*MIN($P7,$T7)-$Q7-$R7,0)),0)+IF(AND($AD7=Res_converter!$A$12,$AC7=1,$Y7&lt;&gt;"See columns P&amp; Q"),IF($J7=Res_converter!$E$6,MAX(MIN(MAX($Z7-$P7,0)/$AU7,$M7)-$N7-$O7,0),MAX(MIN(MAX($Z7-$M7,0)/$AU7,$P7)-$Q7-$R7,0)),0)</f>
        <v>0</v>
      </c>
      <c r="AK7" s="60">
        <f>IF($AD7=Res_converter!$A$2,$T7,0)</f>
        <v>0</v>
      </c>
      <c r="AL7" s="10">
        <f>IF($AD7=Res_converter!$A$2,$Z7,0)</f>
        <v>0</v>
      </c>
      <c r="AM7" s="10">
        <f>IF($J7=Res_converter!$E$4,MAX($M7-$N7-$O7,0),0)+IF($K7=Res_converter!$E$4,MAX($P7-$Q7-$R7,0),0)+IF(L7=Res_converter!$E$4,$S7,0)</f>
        <v>0</v>
      </c>
      <c r="AN7" s="10">
        <f>IF($AD7=Res_converter!$A$3,MAX(MIN($Z7,$M7)-$N7-$O7,0),0)+IF(AND($AD7=Res_converter!$A$14,$AC7=1,$Y7&lt;&gt;"See columns P&amp; Q"),IF($J7=Res_converter!$E$4,MAX(MIN(MAX($Z7-$P7,0)/$AV7,$M7)-$N7-$O7,0),MAX(MIN(MAX($Z7-$M7,0)/$AV7,$P7)-$Q7-$R7,0)),0)</f>
        <v>0</v>
      </c>
      <c r="AO7" s="10">
        <f>IF($J7=Res_converter!$E$5,$M7,0)+IF($K7=Res_converter!$E$5,$P7,0)</f>
        <v>0</v>
      </c>
      <c r="AP7" s="10">
        <f>IF($AD7=Res_converter!$A$4,$Z7,0)</f>
        <v>0</v>
      </c>
      <c r="AQ7" s="10" t="s">
        <v>78</v>
      </c>
      <c r="AR7" s="10" t="s">
        <v>61</v>
      </c>
      <c r="AS7" s="10" t="s">
        <v>62</v>
      </c>
      <c r="AT7" s="10" t="s">
        <v>79</v>
      </c>
      <c r="AU7" s="10">
        <f t="shared" si="2"/>
        <v>0.1</v>
      </c>
      <c r="AV7" s="10">
        <f t="shared" si="3"/>
        <v>0.66500000000000004</v>
      </c>
      <c r="AW7" s="12" t="s">
        <v>80</v>
      </c>
      <c r="AX7" s="12" t="str">
        <f>INDEX(Subname_converter!$B$1:$B$343,MATCH($AW7,Subname_converter!$A$1:$A$343,0))</f>
        <v>Helm</v>
      </c>
      <c r="AY7" s="12">
        <f>INDEX(Subname_converter!$C$1:$C$343,MATCH($AW7,Subname_converter!$A$1:$A$343,0))</f>
        <v>230</v>
      </c>
      <c r="AZ7" s="11">
        <v>38868.291666666701</v>
      </c>
      <c r="BA7" s="11">
        <v>44985.333333333299</v>
      </c>
      <c r="BB7" s="10">
        <f t="shared" si="0"/>
        <v>2023</v>
      </c>
      <c r="BC7" s="11"/>
      <c r="BD7" s="10"/>
      <c r="BE7" s="10" t="s">
        <v>65</v>
      </c>
      <c r="BF7" s="10" t="s">
        <v>65</v>
      </c>
      <c r="BG7" s="10"/>
      <c r="BH7" s="10" t="s">
        <v>66</v>
      </c>
      <c r="BI7" s="10">
        <f>IFERROR(INDEX([12]Queue_withNearTerm!$AZ$4:$AZ$148,MATCH(B8,[12]Queue_withNearTerm!$B$4:$B$148,0)),99)</f>
        <v>99</v>
      </c>
    </row>
    <row r="8" spans="1:61" s="26" customFormat="1" ht="37.5" x14ac:dyDescent="0.25">
      <c r="A8" s="32" t="s">
        <v>81</v>
      </c>
      <c r="B8" s="10">
        <v>72</v>
      </c>
      <c r="C8" s="11">
        <v>38468</v>
      </c>
      <c r="D8" s="11">
        <v>38524.291666666701</v>
      </c>
      <c r="E8" s="10" t="s">
        <v>53</v>
      </c>
      <c r="F8" s="10" t="s">
        <v>68</v>
      </c>
      <c r="G8" s="10" t="s">
        <v>56</v>
      </c>
      <c r="H8" s="10"/>
      <c r="I8" s="10"/>
      <c r="J8" s="10" t="s">
        <v>82</v>
      </c>
      <c r="K8" s="10"/>
      <c r="L8" s="10"/>
      <c r="M8" s="10">
        <v>500</v>
      </c>
      <c r="N8" s="10">
        <v>0</v>
      </c>
      <c r="O8" s="10"/>
      <c r="P8" s="10"/>
      <c r="Q8" s="10"/>
      <c r="R8" s="10"/>
      <c r="S8" s="10"/>
      <c r="T8" s="10">
        <v>500</v>
      </c>
      <c r="U8" s="10" t="s">
        <v>83</v>
      </c>
      <c r="V8" s="10"/>
      <c r="W8" s="10"/>
      <c r="X8" s="10"/>
      <c r="Y8" s="10">
        <v>1</v>
      </c>
      <c r="Z8" s="10">
        <v>500</v>
      </c>
      <c r="AA8" s="10">
        <v>0</v>
      </c>
      <c r="AB8" s="10">
        <v>0</v>
      </c>
      <c r="AC8" s="10">
        <f t="shared" si="1"/>
        <v>1</v>
      </c>
      <c r="AD8" s="10" t="str" cm="1">
        <f t="array" ref="AD8">IFERROR(INDEX(Res_converter!$A$2:$A$22,MATCH(1,($J8=Res_converter!$B$2:$B$22)*($K8=Res_converter!$C$2:$C$22)*($L8=Res_converter!$D$2:$D$22),0)),"Other")</f>
        <v>LDES</v>
      </c>
      <c r="AE8" s="10">
        <f>IF($J8=Res_converter!$E$2,MAX($M8-$N8-$O8,0),0)+IF($K8=Res_converter!$E$2,MAX($P8-$Q8-$R8,0),0)+IF(L8=Res_converter!$E$2,$S8,0)</f>
        <v>0</v>
      </c>
      <c r="AF8" s="10">
        <f>IF($AD8=Res_converter!$A$8,MAX($Z8-$N8-$O8,0),0)+IF(AND($AD8=Res_converter!$A$14,$J8=Res_converter!$B$14),MAX(MIN($Z8,$M8)-$N8-$O8+IF(SUM($Q8,$R8)&gt;0,MAX($Z8-$M8,0)-($Q8+$R8)*$AV8,0),0),0)+IF(AND($AD8=Res_converter!$A$15,$K8=Res_converter!$C$15),MAX(MIN($Z8,$P8)-$Q8-$R8+IF(SUM($N8,$O8)&gt;0,MAX($Z8-$P8,0)-($N8+$O8)*$AV8,0),0),0)+IF(AND($AD8=Res_converter!$A$12,$Y8="See columns P&amp; Q"),IF($J8=Res_converter!$E$2,MAX($AA8*MIN($M8,$T8)-$N8-$O8,0),MAX($AB8*MIN($P8,$T8)-$Q8-$R8,0)),0)+IF(AND($AD8=Res_converter!$A$12,$AC8=1,$Y8&lt;&gt;"See columns P&amp; Q"),IF($J8=Res_converter!$E$2,MAX(MIN($Z8,M8)-$N8-$O8,0),MAX(MIN($Z8,P8)-$Q8-$R8,0)),0)</f>
        <v>0</v>
      </c>
      <c r="AG8" s="60">
        <f>IF($AD8=Res_converter!$A$9,$T8,0)</f>
        <v>500</v>
      </c>
      <c r="AH8" s="10">
        <f>IF($AD8=Res_converter!$A$9,$Z8,0)</f>
        <v>500</v>
      </c>
      <c r="AI8" s="10">
        <f>IF($J8=Res_converter!$E$6,MAX($M8-$N8-$O8,0),0)+IF($K8=Res_converter!$E$6,MAX($P8-$Q8-$R8,0),0)+IF(L8=Res_converter!$E$6,$S8,0)</f>
        <v>0</v>
      </c>
      <c r="AJ8" s="10">
        <f>IF($AD8=Res_converter!$A$7,MAX(MIN($Z8,$M8)-$N8-$O8,0),0)+IF(AND($AD8=Res_converter!$A$12,$Y8="See columns P&amp; Q"),IF($J8=Res_converter!$E$6,MAX($AA8*MIN($M8,$T8)-$N8-$O8,0),MAX($AB8*MIN($P8,$T8)-$Q8-$R8,0)),0)+IF(AND($AD8=Res_converter!$A$12,$AC8=1,$Y8&lt;&gt;"See columns P&amp; Q"),IF($J8=Res_converter!$E$6,MAX(MIN(MAX($Z8-$P8,0)/$AU8,$M8)-$N8-$O8,0),MAX(MIN(MAX($Z8-$M8,0)/$AU8,$P8)-$Q8-$R8,0)),0)</f>
        <v>0</v>
      </c>
      <c r="AK8" s="60">
        <f>IF($AD8=Res_converter!$A$2,$T8,0)</f>
        <v>0</v>
      </c>
      <c r="AL8" s="10">
        <f>IF($AD8=Res_converter!$A$2,$Z8,0)</f>
        <v>0</v>
      </c>
      <c r="AM8" s="10">
        <f>IF($J8=Res_converter!$E$4,MAX($M8-$N8-$O8,0),0)+IF($K8=Res_converter!$E$4,MAX($P8-$Q8-$R8,0),0)+IF(L8=Res_converter!$E$4,$S8,0)</f>
        <v>0</v>
      </c>
      <c r="AN8" s="10">
        <f>IF($AD8=Res_converter!$A$3,MAX(MIN($Z8,$M8)-$N8-$O8,0),0)+IF(AND($AD8=Res_converter!$A$14,$AC8=1,$Y8&lt;&gt;"See columns P&amp; Q"),IF($J8=Res_converter!$E$4,MAX(MIN(MAX($Z8-$P8,0)/$AV8,$M8)-$N8-$O8,0),MAX(MIN(MAX($Z8-$M8,0)/$AV8,$P8)-$Q8-$R8,0)),0)</f>
        <v>0</v>
      </c>
      <c r="AO8" s="10">
        <f>IF($J8=Res_converter!$E$5,$M8,0)+IF($K8=Res_converter!$E$5,$P8,0)</f>
        <v>0</v>
      </c>
      <c r="AP8" s="10">
        <f>IF($AD8=Res_converter!$A$4,$Z8,0)</f>
        <v>0</v>
      </c>
      <c r="AQ8" s="10" t="s">
        <v>84</v>
      </c>
      <c r="AR8" s="10" t="s">
        <v>61</v>
      </c>
      <c r="AS8" s="10" t="s">
        <v>71</v>
      </c>
      <c r="AT8" s="10"/>
      <c r="AU8" s="10">
        <f t="shared" si="2"/>
        <v>0.03</v>
      </c>
      <c r="AV8" s="10">
        <f t="shared" si="3"/>
        <v>0.33700000000000002</v>
      </c>
      <c r="AW8" s="12" t="s">
        <v>85</v>
      </c>
      <c r="AX8" s="12" t="str">
        <f>INDEX(Subname_converter!$B$1:$B$343,MATCH($AW8,Subname_converter!$A$1:$A$343,0))</f>
        <v>Alberhill</v>
      </c>
      <c r="AY8" s="12">
        <f>INDEX(Subname_converter!$C$1:$C$343,MATCH($AW8,Subname_converter!$A$1:$A$343,0))</f>
        <v>500</v>
      </c>
      <c r="AZ8" s="11">
        <v>39813.333333333299</v>
      </c>
      <c r="BA8" s="11">
        <v>47118.333333333299</v>
      </c>
      <c r="BB8" s="10">
        <f t="shared" si="0"/>
        <v>2029</v>
      </c>
      <c r="BC8" s="11"/>
      <c r="BD8" s="10" t="s">
        <v>73</v>
      </c>
      <c r="BE8" s="10" t="s">
        <v>65</v>
      </c>
      <c r="BF8" s="10" t="s">
        <v>86</v>
      </c>
      <c r="BG8" s="10" t="s">
        <v>74</v>
      </c>
      <c r="BH8" s="10" t="s">
        <v>66</v>
      </c>
      <c r="BI8" s="10">
        <f>IFERROR(INDEX([12]Queue_withNearTerm!$AZ$4:$AZ$148,MATCH(B9,[12]Queue_withNearTerm!$B$4:$B$148,0)),99)</f>
        <v>99</v>
      </c>
    </row>
    <row r="9" spans="1:61" s="26" customFormat="1" ht="25" x14ac:dyDescent="0.25">
      <c r="A9" s="32" t="s">
        <v>87</v>
      </c>
      <c r="B9" s="10">
        <v>100</v>
      </c>
      <c r="C9" s="11">
        <v>38812</v>
      </c>
      <c r="D9" s="11">
        <v>38812.291666666701</v>
      </c>
      <c r="E9" s="10" t="s">
        <v>53</v>
      </c>
      <c r="F9" s="10" t="s">
        <v>68</v>
      </c>
      <c r="G9" s="10" t="s">
        <v>55</v>
      </c>
      <c r="H9" s="10" t="s">
        <v>56</v>
      </c>
      <c r="I9" s="10"/>
      <c r="J9" s="10" t="s">
        <v>55</v>
      </c>
      <c r="K9" s="10" t="s">
        <v>57</v>
      </c>
      <c r="L9" s="10"/>
      <c r="M9" s="10">
        <v>120</v>
      </c>
      <c r="N9" s="10">
        <v>120</v>
      </c>
      <c r="O9" s="10"/>
      <c r="P9" s="10">
        <v>120</v>
      </c>
      <c r="Q9" s="10">
        <v>0</v>
      </c>
      <c r="R9" s="10"/>
      <c r="S9" s="10"/>
      <c r="T9" s="10">
        <v>120</v>
      </c>
      <c r="U9" s="10"/>
      <c r="V9" s="10"/>
      <c r="W9" s="10" t="s">
        <v>58</v>
      </c>
      <c r="X9" s="10"/>
      <c r="Y9" s="10">
        <v>1</v>
      </c>
      <c r="Z9" s="10">
        <v>120</v>
      </c>
      <c r="AA9" s="10">
        <v>0</v>
      </c>
      <c r="AB9" s="10">
        <v>0</v>
      </c>
      <c r="AC9" s="10">
        <f t="shared" si="1"/>
        <v>1</v>
      </c>
      <c r="AD9" s="10" t="str" cm="1">
        <f t="array" ref="AD9">IFERROR(INDEX(Res_converter!$A$2:$A$22,MATCH(1,($J9=Res_converter!$B$2:$B$22)*($K9=Res_converter!$C$2:$C$22)*($L9=Res_converter!$D$2:$D$22),0)),"Other")</f>
        <v>Wind-Hybrid</v>
      </c>
      <c r="AE9" s="10">
        <f>IF($J9=Res_converter!$E$2,MAX($M9-$N9-$O9,0),0)+IF($K9=Res_converter!$E$2,MAX($P9-$Q9-$R9,0),0)+IF(L9=Res_converter!$E$2,$S9,0)</f>
        <v>120</v>
      </c>
      <c r="AF9" s="10">
        <f>IF($AD9=Res_converter!$A$8,MAX($Z9-$N9-$O9,0),0)+IF(AND($AD9=Res_converter!$A$14,$J9=Res_converter!$B$14),MAX(MIN($Z9,$M9)-$N9-$O9+IF(SUM($Q9,$R9)&gt;0,MAX($Z9-$M9,0)-($Q9+$R9)*$AV9,0),0),0)+IF(AND($AD9=Res_converter!$A$15,$K9=Res_converter!$C$15),MAX(MIN($Z9,$P9)-$Q9-$R9+IF(SUM($N9,$O9)&gt;0,MAX($Z9-$P9,0)-($N9+$O9)*$AV9,0),0),0)+IF(AND($AD9=Res_converter!$A$12,$Y9="See columns P&amp; Q"),IF($J9=Res_converter!$E$2,MAX($AA9*MIN($M9,$T9)-$N9-$O9,0),MAX($AB9*MIN($P9,$T9)-$Q9-$R9,0)),0)+IF(AND($AD9=Res_converter!$A$12,$AC9=1,$Y9&lt;&gt;"See columns P&amp; Q"),IF($J9=Res_converter!$E$2,MAX(MIN($Z9,M9)-$N9-$O9,0),MAX(MIN($Z9,P9)-$Q9-$R9,0)),0)</f>
        <v>53.16</v>
      </c>
      <c r="AG9" s="60">
        <f>IF($AD9=Res_converter!$A$9,$T9,0)</f>
        <v>0</v>
      </c>
      <c r="AH9" s="10">
        <f>IF($AD9=Res_converter!$A$9,$Z9,0)</f>
        <v>0</v>
      </c>
      <c r="AI9" s="10">
        <f>IF($J9=Res_converter!$E$6,MAX($M9-$N9-$O9,0),0)+IF($K9=Res_converter!$E$6,MAX($P9-$Q9-$R9,0),0)+IF(L9=Res_converter!$E$6,$S9,0)</f>
        <v>0</v>
      </c>
      <c r="AJ9" s="10">
        <f>IF($AD9=Res_converter!$A$7,MAX(MIN($Z9,$M9)-$N9-$O9,0),0)+IF(AND($AD9=Res_converter!$A$12,$Y9="See columns P&amp; Q"),IF($J9=Res_converter!$E$6,MAX($AA9*MIN($M9,$T9)-$N9-$O9,0),MAX($AB9*MIN($P9,$T9)-$Q9-$R9,0)),0)+IF(AND($AD9=Res_converter!$A$12,$AC9=1,$Y9&lt;&gt;"See columns P&amp; Q"),IF($J9=Res_converter!$E$6,MAX(MIN(MAX($Z9-$P9,0)/$AU9,$M9)-$N9-$O9,0),MAX(MIN(MAX($Z9-$M9,0)/$AU9,$P9)-$Q9-$R9,0)),0)</f>
        <v>0</v>
      </c>
      <c r="AK9" s="60">
        <f>IF($AD9=Res_converter!$A$2,$T9,0)</f>
        <v>0</v>
      </c>
      <c r="AL9" s="10">
        <f>IF($AD9=Res_converter!$A$2,$Z9,0)</f>
        <v>0</v>
      </c>
      <c r="AM9" s="10">
        <f>IF($J9=Res_converter!$E$4,MAX($M9-$N9-$O9,0),0)+IF($K9=Res_converter!$E$4,MAX($P9-$Q9-$R9,0),0)+IF(L9=Res_converter!$E$4,$S9,0)</f>
        <v>0</v>
      </c>
      <c r="AN9" s="10">
        <f>IF($AD9=Res_converter!$A$3,MAX(MIN($Z9,$M9)-$N9-$O9,0),0)+IF(AND($AD9=Res_converter!$A$14,$AC9=1,$Y9&lt;&gt;"See columns P&amp; Q"),IF($J9=Res_converter!$E$4,MAX(MIN(MAX($Z9-$P9,0)/$AV9,$M9)-$N9-$O9,0),MAX(MIN(MAX($Z9-$M9,0)/$AV9,$P9)-$Q9-$R9,0)),0)</f>
        <v>0</v>
      </c>
      <c r="AO9" s="10">
        <f>IF($J9=Res_converter!$E$5,$M9,0)+IF($K9=Res_converter!$E$5,$P9,0)</f>
        <v>0</v>
      </c>
      <c r="AP9" s="10">
        <f>IF($AD9=Res_converter!$A$4,$Z9,0)</f>
        <v>0</v>
      </c>
      <c r="AQ9" s="10" t="s">
        <v>88</v>
      </c>
      <c r="AR9" s="10" t="s">
        <v>61</v>
      </c>
      <c r="AS9" s="10" t="s">
        <v>89</v>
      </c>
      <c r="AT9" s="10" t="s">
        <v>63</v>
      </c>
      <c r="AU9" s="10">
        <f t="shared" si="2"/>
        <v>0.106</v>
      </c>
      <c r="AV9" s="10">
        <f t="shared" si="3"/>
        <v>0.55700000000000005</v>
      </c>
      <c r="AW9" s="12" t="s">
        <v>90</v>
      </c>
      <c r="AX9" s="12" t="str">
        <f>INDEX(Subname_converter!$B$1:$B$343,MATCH($AW9,Subname_converter!$A$1:$A$343,0))</f>
        <v>Vincent</v>
      </c>
      <c r="AY9" s="12">
        <f>INDEX(Subname_converter!$C$1:$C$343,MATCH($AW9,Subname_converter!$A$1:$A$343,0))</f>
        <v>230</v>
      </c>
      <c r="AZ9" s="11">
        <v>39447.333333333299</v>
      </c>
      <c r="BA9" s="11">
        <v>45870.291666666701</v>
      </c>
      <c r="BB9" s="10">
        <f t="shared" si="0"/>
        <v>2025</v>
      </c>
      <c r="BC9" s="11"/>
      <c r="BD9" s="10" t="s">
        <v>73</v>
      </c>
      <c r="BE9" s="10" t="s">
        <v>65</v>
      </c>
      <c r="BF9" s="10" t="s">
        <v>74</v>
      </c>
      <c r="BG9" s="10" t="s">
        <v>74</v>
      </c>
      <c r="BH9" s="10" t="s">
        <v>66</v>
      </c>
      <c r="BI9" s="10">
        <f>IFERROR(INDEX([12]Queue_withNearTerm!$AZ$4:$AZ$148,MATCH(B10,[12]Queue_withNearTerm!$B$4:$B$148,0)),99)</f>
        <v>2</v>
      </c>
    </row>
    <row r="10" spans="1:61" s="26" customFormat="1" ht="25" x14ac:dyDescent="0.25">
      <c r="A10" s="32" t="s">
        <v>91</v>
      </c>
      <c r="B10" s="10">
        <v>138</v>
      </c>
      <c r="C10" s="11">
        <v>39013</v>
      </c>
      <c r="D10" s="11">
        <v>39013.291666666701</v>
      </c>
      <c r="E10" s="10" t="s">
        <v>53</v>
      </c>
      <c r="F10" s="10" t="s">
        <v>68</v>
      </c>
      <c r="G10" s="10" t="s">
        <v>55</v>
      </c>
      <c r="H10" s="10" t="s">
        <v>56</v>
      </c>
      <c r="I10" s="10"/>
      <c r="J10" s="10" t="s">
        <v>55</v>
      </c>
      <c r="K10" s="10" t="s">
        <v>57</v>
      </c>
      <c r="L10" s="10"/>
      <c r="M10" s="10">
        <v>60</v>
      </c>
      <c r="N10" s="10">
        <v>0</v>
      </c>
      <c r="O10" s="10"/>
      <c r="P10" s="10">
        <v>90</v>
      </c>
      <c r="Q10" s="10">
        <v>0</v>
      </c>
      <c r="R10" s="10"/>
      <c r="S10" s="10"/>
      <c r="T10" s="10">
        <v>150</v>
      </c>
      <c r="U10" s="10" t="s">
        <v>69</v>
      </c>
      <c r="V10" s="10">
        <v>30.44</v>
      </c>
      <c r="W10" s="10" t="s">
        <v>58</v>
      </c>
      <c r="X10" s="10"/>
      <c r="Y10" s="10">
        <v>0.3044</v>
      </c>
      <c r="Z10" s="10">
        <v>45.660000000000004</v>
      </c>
      <c r="AA10" s="10">
        <v>0</v>
      </c>
      <c r="AB10" s="10">
        <v>0</v>
      </c>
      <c r="AC10" s="10">
        <f t="shared" si="1"/>
        <v>1</v>
      </c>
      <c r="AD10" s="10" t="str" cm="1">
        <f t="array" ref="AD10">IFERROR(INDEX(Res_converter!$A$2:$A$22,MATCH(1,($J10=Res_converter!$B$2:$B$22)*($K10=Res_converter!$C$2:$C$22)*($L10=Res_converter!$D$2:$D$22),0)),"Other")</f>
        <v>Wind-Hybrid</v>
      </c>
      <c r="AE10" s="10">
        <f>IF($J10=Res_converter!$E$2,MAX($M10-$N10-$O10,0),0)+IF($K10=Res_converter!$E$2,MAX($P10-$Q10-$R10,0),0)+IF(L10=Res_converter!$E$2,$S10,0)</f>
        <v>90</v>
      </c>
      <c r="AF10" s="10">
        <f>IF($AD10=Res_converter!$A$8,MAX($Z10-$N10-$O10,0),0)+IF(AND($AD10=Res_converter!$A$14,$J10=Res_converter!$B$14),MAX(MIN($Z10,$M10)-$N10-$O10+IF(SUM($Q10,$R10)&gt;0,MAX($Z10-$M10,0)-($Q10+$R10)*$AV10,0),0),0)+IF(AND($AD10=Res_converter!$A$15,$K10=Res_converter!$C$15),MAX(MIN($Z10,$P10)-$Q10-$R10+IF(SUM($N10,$O10)&gt;0,MAX($Z10-$P10,0)-($N10+$O10)*$AV10,0),0),0)+IF(AND($AD10=Res_converter!$A$12,$Y10="See columns P&amp; Q"),IF($J10=Res_converter!$E$2,MAX($AA10*MIN($M10,$T10)-$N10-$O10,0),MAX($AB10*MIN($P10,$T10)-$Q10-$R10,0)),0)+IF(AND($AD10=Res_converter!$A$12,$AC10=1,$Y10&lt;&gt;"See columns P&amp; Q"),IF($J10=Res_converter!$E$2,MAX(MIN($Z10,M10)-$N10-$O10,0),MAX(MIN($Z10,P10)-$Q10-$R10,0)),0)</f>
        <v>45.660000000000004</v>
      </c>
      <c r="AG10" s="60">
        <f>IF($AD10=Res_converter!$A$9,$T10,0)</f>
        <v>0</v>
      </c>
      <c r="AH10" s="10">
        <f>IF($AD10=Res_converter!$A$9,$Z10,0)</f>
        <v>0</v>
      </c>
      <c r="AI10" s="10">
        <f>IF($J10=Res_converter!$E$6,MAX($M10-$N10-$O10,0),0)+IF($K10=Res_converter!$E$6,MAX($P10-$Q10-$R10,0),0)+IF(L10=Res_converter!$E$6,$S10,0)</f>
        <v>0</v>
      </c>
      <c r="AJ10" s="10">
        <f>IF($AD10=Res_converter!$A$7,MAX(MIN($Z10,$M10)-$N10-$O10,0),0)+IF(AND($AD10=Res_converter!$A$12,$Y10="See columns P&amp; Q"),IF($J10=Res_converter!$E$6,MAX($AA10*MIN($M10,$T10)-$N10-$O10,0),MAX($AB10*MIN($P10,$T10)-$Q10-$R10,0)),0)+IF(AND($AD10=Res_converter!$A$12,$AC10=1,$Y10&lt;&gt;"See columns P&amp; Q"),IF($J10=Res_converter!$E$6,MAX(MIN(MAX($Z10-$P10,0)/$AU10,$M10)-$N10-$O10,0),MAX(MIN(MAX($Z10-$M10,0)/$AU10,$P10)-$Q10-$R10,0)),0)</f>
        <v>0</v>
      </c>
      <c r="AK10" s="60">
        <f>IF($AD10=Res_converter!$A$2,$T10,0)</f>
        <v>0</v>
      </c>
      <c r="AL10" s="10">
        <f>IF($AD10=Res_converter!$A$2,$Z10,0)</f>
        <v>0</v>
      </c>
      <c r="AM10" s="10">
        <f>IF($J10=Res_converter!$E$4,MAX($M10-$N10-$O10,0),0)+IF($K10=Res_converter!$E$4,MAX($P10-$Q10-$R10,0),0)+IF(L10=Res_converter!$E$4,$S10,0)</f>
        <v>60</v>
      </c>
      <c r="AN10" s="10">
        <f>IF($AD10=Res_converter!$A$3,MAX(MIN($Z10,$M10)-$N10-$O10,0),0)+IF(AND($AD10=Res_converter!$A$14,$AC10=1,$Y10&lt;&gt;"See columns P&amp; Q"),IF($J10=Res_converter!$E$4,MAX(MIN(MAX($Z10-$P10,0)/$AV10,$M10)-$N10-$O10,0),MAX(MIN(MAX($Z10-$M10,0)/$AV10,$P10)-$Q10-$R10,0)),0)</f>
        <v>0</v>
      </c>
      <c r="AO10" s="10">
        <f>IF($J10=Res_converter!$E$5,$M10,0)+IF($K10=Res_converter!$E$5,$P10,0)</f>
        <v>0</v>
      </c>
      <c r="AP10" s="10">
        <f>IF($AD10=Res_converter!$A$4,$Z10,0)</f>
        <v>0</v>
      </c>
      <c r="AQ10" s="10" t="s">
        <v>84</v>
      </c>
      <c r="AR10" s="10" t="s">
        <v>61</v>
      </c>
      <c r="AS10" s="10" t="s">
        <v>89</v>
      </c>
      <c r="AT10" s="10" t="s">
        <v>92</v>
      </c>
      <c r="AU10" s="10">
        <f t="shared" si="2"/>
        <v>0.106</v>
      </c>
      <c r="AV10" s="10">
        <f t="shared" si="3"/>
        <v>0.55700000000000005</v>
      </c>
      <c r="AW10" s="12" t="s">
        <v>93</v>
      </c>
      <c r="AX10" s="12" t="str">
        <f>INDEX(Subname_converter!$B$1:$B$343,MATCH($AW10,Subname_converter!$A$1:$A$343,0))</f>
        <v>Devers</v>
      </c>
      <c r="AY10" s="12">
        <f>INDEX(Subname_converter!$C$1:$C$343,MATCH($AW10,Subname_converter!$A$1:$A$343,0))</f>
        <v>230</v>
      </c>
      <c r="AZ10" s="11">
        <v>39813.333333333299</v>
      </c>
      <c r="BA10" s="11">
        <v>45595.291666666701</v>
      </c>
      <c r="BB10" s="10">
        <f t="shared" si="0"/>
        <v>2025</v>
      </c>
      <c r="BC10" s="11"/>
      <c r="BD10" s="10" t="s">
        <v>73</v>
      </c>
      <c r="BE10" s="10" t="s">
        <v>65</v>
      </c>
      <c r="BF10" s="10" t="s">
        <v>65</v>
      </c>
      <c r="BG10" s="10" t="s">
        <v>74</v>
      </c>
      <c r="BH10" s="10" t="s">
        <v>66</v>
      </c>
      <c r="BI10" s="10">
        <f>IFERROR(INDEX([12]Queue_withNearTerm!$AZ$4:$AZ$148,MATCH(B11,[12]Queue_withNearTerm!$B$4:$B$148,0)),99)</f>
        <v>2</v>
      </c>
    </row>
    <row r="11" spans="1:61" s="26" customFormat="1" ht="25" x14ac:dyDescent="0.25">
      <c r="A11" s="32" t="s">
        <v>94</v>
      </c>
      <c r="B11" s="10">
        <v>146</v>
      </c>
      <c r="C11" s="11">
        <v>39037</v>
      </c>
      <c r="D11" s="11">
        <v>39037.333333333299</v>
      </c>
      <c r="E11" s="10" t="s">
        <v>53</v>
      </c>
      <c r="F11" s="10" t="s">
        <v>68</v>
      </c>
      <c r="G11" s="10" t="s">
        <v>95</v>
      </c>
      <c r="H11" s="10" t="s">
        <v>56</v>
      </c>
      <c r="I11" s="10"/>
      <c r="J11" s="10" t="s">
        <v>96</v>
      </c>
      <c r="K11" s="10" t="s">
        <v>57</v>
      </c>
      <c r="L11" s="10"/>
      <c r="M11" s="10">
        <v>250</v>
      </c>
      <c r="N11" s="10">
        <v>250</v>
      </c>
      <c r="O11" s="10"/>
      <c r="P11" s="10">
        <v>230</v>
      </c>
      <c r="Q11" s="10">
        <v>230</v>
      </c>
      <c r="R11" s="10"/>
      <c r="S11" s="10"/>
      <c r="T11" s="10">
        <v>250</v>
      </c>
      <c r="U11" s="10" t="s">
        <v>69</v>
      </c>
      <c r="V11" s="10">
        <v>65</v>
      </c>
      <c r="W11" s="10" t="s">
        <v>58</v>
      </c>
      <c r="X11" s="10"/>
      <c r="Y11" s="57" t="s">
        <v>4621</v>
      </c>
      <c r="Z11" s="10" t="s">
        <v>4624</v>
      </c>
      <c r="AA11" s="10">
        <v>0</v>
      </c>
      <c r="AB11" s="10">
        <v>1</v>
      </c>
      <c r="AC11" s="10">
        <f t="shared" si="1"/>
        <v>1</v>
      </c>
      <c r="AD11" s="10" t="str" cm="1">
        <f t="array" ref="AD11">IFERROR(INDEX(Res_converter!$A$2:$A$22,MATCH(1,($J11=Res_converter!$B$2:$B$22)*($K11=Res_converter!$C$2:$C$22)*($L11=Res_converter!$D$2:$D$22),0)),"Other")</f>
        <v>Solar-Hybrid</v>
      </c>
      <c r="AE11" s="10">
        <f>IF($J11=Res_converter!$E$2,MAX($M11-$N11-$O11,0),0)+IF($K11=Res_converter!$E$2,MAX($P11-$Q11-$R11,0),0)+IF(L11=Res_converter!$E$2,$S11,0)</f>
        <v>0</v>
      </c>
      <c r="AF11" s="10">
        <f>IF($AD11=Res_converter!$A$8,MAX($Z11-$N11-$O11,0),0)+IF(AND($AD11=Res_converter!$A$14,$J11=Res_converter!$B$14),MAX(MIN($Z11,$M11)-$N11-$O11+IF(SUM($Q11,$R11)&gt;0,MAX($Z11-$M11,0)-($Q11+$R11)*$AV11,0),0),0)+IF(AND($AD11=Res_converter!$A$15,$K11=Res_converter!$C$15),MAX(MIN($Z11,$P11)-$Q11-$R11+IF(SUM($N11,$O11)&gt;0,MAX($Z11-$P11,0)-($N11+$O11)*$AV11,0),0),0)+IF(AND($AD11=Res_converter!$A$12,$Y11="See columns P&amp; Q"),IF($J11=Res_converter!$E$2,MAX($AA11*MIN($M11,$T11)-$N11-$O11,0),MAX($AB11*MIN($P11,$T11)-$Q11-$R11,0)),0)+IF(AND($AD11=Res_converter!$A$12,$AC11=1,$Y11&lt;&gt;"See columns P&amp; Q"),IF($J11=Res_converter!$E$2,MAX(MIN($Z11,M11)-$N11-$O11,0),MAX(MIN($Z11,P11)-$Q11-$R11,0)),0)</f>
        <v>0</v>
      </c>
      <c r="AG11" s="60">
        <f>IF($AD11=Res_converter!$A$9,$T11,0)</f>
        <v>0</v>
      </c>
      <c r="AH11" s="10">
        <f>IF($AD11=Res_converter!$A$9,$Z11,0)</f>
        <v>0</v>
      </c>
      <c r="AI11" s="10">
        <f>IF($J11=Res_converter!$E$6,MAX($M11-$N11-$O11,0),0)+IF($K11=Res_converter!$E$6,MAX($P11-$Q11-$R11,0),0)+IF(L11=Res_converter!$E$6,$S11,0)</f>
        <v>0</v>
      </c>
      <c r="AJ11" s="10">
        <f>IF($AD11=Res_converter!$A$7,MAX(MIN($Z11,$M11)-$N11-$O11,0),0)+IF(AND($AD11=Res_converter!$A$12,$Y11="See columns P&amp; Q"),IF($J11=Res_converter!$E$6,MAX($AA11*MIN($M11,$T11)-$N11-$O11,0),MAX($AB11*MIN($P11,$T11)-$Q11-$R11,0)),0)+IF(AND($AD11=Res_converter!$A$12,$AC11=1,$Y11&lt;&gt;"See columns P&amp; Q"),IF($J11=Res_converter!$E$6,MAX(MIN(MAX($Z11-$P11,0)/$AU11,$M11)-$N11-$O11,0),MAX(MIN(MAX($Z11-$M11,0)/$AU11,$P11)-$Q11-$R11,0)),0)</f>
        <v>0</v>
      </c>
      <c r="AK11" s="60">
        <f>IF($AD11=Res_converter!$A$2,$T11,0)</f>
        <v>0</v>
      </c>
      <c r="AL11" s="10">
        <f>IF($AD11=Res_converter!$A$2,$Z11,0)</f>
        <v>0</v>
      </c>
      <c r="AM11" s="10">
        <f>IF($J11=Res_converter!$E$4,MAX($M11-$N11-$O11,0),0)+IF($K11=Res_converter!$E$4,MAX($P11-$Q11-$R11,0),0)+IF(L11=Res_converter!$E$4,$S11,0)</f>
        <v>0</v>
      </c>
      <c r="AN11" s="10">
        <f>IF($AD11=Res_converter!$A$3,MAX(MIN($Z11,$M11)-$N11-$O11,0),0)+IF(AND($AD11=Res_converter!$A$14,$AC11=1,$Y11&lt;&gt;"See columns P&amp; Q"),IF($J11=Res_converter!$E$4,MAX(MIN(MAX($Z11-$P11,0)/$AV11,$M11)-$N11-$O11,0),MAX(MIN(MAX($Z11-$M11,0)/$AV11,$P11)-$Q11-$R11,0)),0)</f>
        <v>0</v>
      </c>
      <c r="AO11" s="10">
        <f>IF($J11=Res_converter!$E$5,$M11,0)+IF($K11=Res_converter!$E$5,$P11,0)</f>
        <v>0</v>
      </c>
      <c r="AP11" s="10">
        <f>IF($AD11=Res_converter!$A$4,$Z11,0)</f>
        <v>0</v>
      </c>
      <c r="AQ11" s="10" t="s">
        <v>84</v>
      </c>
      <c r="AR11" s="10" t="s">
        <v>61</v>
      </c>
      <c r="AS11" s="10" t="s">
        <v>89</v>
      </c>
      <c r="AT11" s="10" t="s">
        <v>92</v>
      </c>
      <c r="AU11" s="10">
        <f t="shared" si="2"/>
        <v>0.106</v>
      </c>
      <c r="AV11" s="10">
        <f t="shared" si="3"/>
        <v>0.55700000000000005</v>
      </c>
      <c r="AW11" s="12" t="s">
        <v>97</v>
      </c>
      <c r="AX11" s="12" t="str">
        <f>INDEX(Subname_converter!$B$1:$B$343,MATCH($AW11,Subname_converter!$A$1:$A$343,0))</f>
        <v>Red bluff</v>
      </c>
      <c r="AY11" s="12">
        <f>INDEX(Subname_converter!$C$1:$C$343,MATCH($AW11,Subname_converter!$A$1:$A$343,0))</f>
        <v>230</v>
      </c>
      <c r="AZ11" s="11">
        <v>39783.333333333299</v>
      </c>
      <c r="BA11" s="11">
        <v>45366.291666666701</v>
      </c>
      <c r="BB11" s="10">
        <f t="shared" si="0"/>
        <v>2024</v>
      </c>
      <c r="BC11" s="11"/>
      <c r="BD11" s="10" t="s">
        <v>98</v>
      </c>
      <c r="BE11" s="10" t="s">
        <v>65</v>
      </c>
      <c r="BF11" s="10" t="s">
        <v>65</v>
      </c>
      <c r="BG11" s="10" t="s">
        <v>74</v>
      </c>
      <c r="BH11" s="10" t="s">
        <v>66</v>
      </c>
      <c r="BI11" s="10">
        <f>IFERROR(INDEX([12]Queue_withNearTerm!$AZ$4:$AZ$148,MATCH(B12,[12]Queue_withNearTerm!$B$4:$B$148,0)),99)</f>
        <v>2</v>
      </c>
    </row>
    <row r="12" spans="1:61" s="26" customFormat="1" ht="25" x14ac:dyDescent="0.25">
      <c r="A12" s="32" t="s">
        <v>99</v>
      </c>
      <c r="B12" s="10">
        <v>147</v>
      </c>
      <c r="C12" s="11">
        <v>39037</v>
      </c>
      <c r="D12" s="11">
        <v>39037.333333333299</v>
      </c>
      <c r="E12" s="10" t="s">
        <v>53</v>
      </c>
      <c r="F12" s="10" t="s">
        <v>68</v>
      </c>
      <c r="G12" s="10" t="s">
        <v>95</v>
      </c>
      <c r="H12" s="10" t="s">
        <v>56</v>
      </c>
      <c r="I12" s="10"/>
      <c r="J12" s="10" t="s">
        <v>96</v>
      </c>
      <c r="K12" s="10" t="s">
        <v>57</v>
      </c>
      <c r="L12" s="10"/>
      <c r="M12" s="10">
        <v>300</v>
      </c>
      <c r="N12" s="10">
        <v>300</v>
      </c>
      <c r="O12" s="10"/>
      <c r="P12" s="10">
        <v>230</v>
      </c>
      <c r="Q12" s="10">
        <v>230</v>
      </c>
      <c r="R12" s="10"/>
      <c r="S12" s="10"/>
      <c r="T12" s="10">
        <v>300</v>
      </c>
      <c r="U12" s="10" t="s">
        <v>69</v>
      </c>
      <c r="V12" s="10">
        <v>65</v>
      </c>
      <c r="W12" s="10" t="s">
        <v>58</v>
      </c>
      <c r="X12" s="10"/>
      <c r="Y12" s="57" t="s">
        <v>4621</v>
      </c>
      <c r="Z12" s="10" t="s">
        <v>4624</v>
      </c>
      <c r="AA12" s="10">
        <v>0</v>
      </c>
      <c r="AB12" s="10">
        <v>1</v>
      </c>
      <c r="AC12" s="10">
        <f t="shared" si="1"/>
        <v>1</v>
      </c>
      <c r="AD12" s="10" t="str" cm="1">
        <f t="array" ref="AD12">IFERROR(INDEX(Res_converter!$A$2:$A$22,MATCH(1,($J12=Res_converter!$B$2:$B$22)*($K12=Res_converter!$C$2:$C$22)*($L12=Res_converter!$D$2:$D$22),0)),"Other")</f>
        <v>Solar-Hybrid</v>
      </c>
      <c r="AE12" s="10">
        <f>IF($J12=Res_converter!$E$2,MAX($M12-$N12-$O12,0),0)+IF($K12=Res_converter!$E$2,MAX($P12-$Q12-$R12,0),0)+IF(L12=Res_converter!$E$2,$S12,0)</f>
        <v>0</v>
      </c>
      <c r="AF12" s="10">
        <f>IF($AD12=Res_converter!$A$8,MAX($Z12-$N12-$O12,0),0)+IF(AND($AD12=Res_converter!$A$14,$J12=Res_converter!$B$14),MAX(MIN($Z12,$M12)-$N12-$O12+IF(SUM($Q12,$R12)&gt;0,MAX($Z12-$M12,0)-($Q12+$R12)*$AV12,0),0),0)+IF(AND($AD12=Res_converter!$A$15,$K12=Res_converter!$C$15),MAX(MIN($Z12,$P12)-$Q12-$R12+IF(SUM($N12,$O12)&gt;0,MAX($Z12-$P12,0)-($N12+$O12)*$AV12,0),0),0)+IF(AND($AD12=Res_converter!$A$12,$Y12="See columns P&amp; Q"),IF($J12=Res_converter!$E$2,MAX($AA12*MIN($M12,$T12)-$N12-$O12,0),MAX($AB12*MIN($P12,$T12)-$Q12-$R12,0)),0)+IF(AND($AD12=Res_converter!$A$12,$AC12=1,$Y12&lt;&gt;"See columns P&amp; Q"),IF($J12=Res_converter!$E$2,MAX(MIN($Z12,M12)-$N12-$O12,0),MAX(MIN($Z12,P12)-$Q12-$R12,0)),0)</f>
        <v>0</v>
      </c>
      <c r="AG12" s="60">
        <f>IF($AD12=Res_converter!$A$9,$T12,0)</f>
        <v>0</v>
      </c>
      <c r="AH12" s="10">
        <f>IF($AD12=Res_converter!$A$9,$Z12,0)</f>
        <v>0</v>
      </c>
      <c r="AI12" s="10">
        <f>IF($J12=Res_converter!$E$6,MAX($M12-$N12-$O12,0),0)+IF($K12=Res_converter!$E$6,MAX($P12-$Q12-$R12,0),0)+IF(L12=Res_converter!$E$6,$S12,0)</f>
        <v>0</v>
      </c>
      <c r="AJ12" s="10">
        <f>IF($AD12=Res_converter!$A$7,MAX(MIN($Z12,$M12)-$N12-$O12,0),0)+IF(AND($AD12=Res_converter!$A$12,$Y12="See columns P&amp; Q"),IF($J12=Res_converter!$E$6,MAX($AA12*MIN($M12,$T12)-$N12-$O12,0),MAX($AB12*MIN($P12,$T12)-$Q12-$R12,0)),0)+IF(AND($AD12=Res_converter!$A$12,$AC12=1,$Y12&lt;&gt;"See columns P&amp; Q"),IF($J12=Res_converter!$E$6,MAX(MIN(MAX($Z12-$P12,0)/$AU12,$M12)-$N12-$O12,0),MAX(MIN(MAX($Z12-$M12,0)/$AU12,$P12)-$Q12-$R12,0)),0)</f>
        <v>0</v>
      </c>
      <c r="AK12" s="60">
        <f>IF($AD12=Res_converter!$A$2,$T12,0)</f>
        <v>0</v>
      </c>
      <c r="AL12" s="10">
        <f>IF($AD12=Res_converter!$A$2,$Z12,0)</f>
        <v>0</v>
      </c>
      <c r="AM12" s="10">
        <f>IF($J12=Res_converter!$E$4,MAX($M12-$N12-$O12,0),0)+IF($K12=Res_converter!$E$4,MAX($P12-$Q12-$R12,0),0)+IF(L12=Res_converter!$E$4,$S12,0)</f>
        <v>0</v>
      </c>
      <c r="AN12" s="10">
        <f>IF($AD12=Res_converter!$A$3,MAX(MIN($Z12,$M12)-$N12-$O12,0),0)+IF(AND($AD12=Res_converter!$A$14,$AC12=1,$Y12&lt;&gt;"See columns P&amp; Q"),IF($J12=Res_converter!$E$4,MAX(MIN(MAX($Z12-$P12,0)/$AV12,$M12)-$N12-$O12,0),MAX(MIN(MAX($Z12-$M12,0)/$AV12,$P12)-$Q12-$R12,0)),0)</f>
        <v>0</v>
      </c>
      <c r="AO12" s="10">
        <f>IF($J12=Res_converter!$E$5,$M12,0)+IF($K12=Res_converter!$E$5,$P12,0)</f>
        <v>0</v>
      </c>
      <c r="AP12" s="10">
        <f>IF($AD12=Res_converter!$A$4,$Z12,0)</f>
        <v>0</v>
      </c>
      <c r="AQ12" s="10" t="s">
        <v>84</v>
      </c>
      <c r="AR12" s="10" t="s">
        <v>61</v>
      </c>
      <c r="AS12" s="10" t="s">
        <v>89</v>
      </c>
      <c r="AT12" s="10" t="s">
        <v>92</v>
      </c>
      <c r="AU12" s="10">
        <f t="shared" si="2"/>
        <v>0.106</v>
      </c>
      <c r="AV12" s="10">
        <f t="shared" si="3"/>
        <v>0.55700000000000005</v>
      </c>
      <c r="AW12" s="12" t="s">
        <v>97</v>
      </c>
      <c r="AX12" s="12" t="str">
        <f>INDEX(Subname_converter!$B$1:$B$343,MATCH($AW12,Subname_converter!$A$1:$A$343,0))</f>
        <v>Red bluff</v>
      </c>
      <c r="AY12" s="12">
        <f>INDEX(Subname_converter!$C$1:$C$343,MATCH($AW12,Subname_converter!$A$1:$A$343,0))</f>
        <v>230</v>
      </c>
      <c r="AZ12" s="11">
        <v>40210.333333333299</v>
      </c>
      <c r="BA12" s="11">
        <v>45139.291666666701</v>
      </c>
      <c r="BB12" s="10">
        <f t="shared" si="0"/>
        <v>2023</v>
      </c>
      <c r="BC12" s="11"/>
      <c r="BD12" s="10" t="s">
        <v>98</v>
      </c>
      <c r="BE12" s="10" t="s">
        <v>65</v>
      </c>
      <c r="BF12" s="10" t="s">
        <v>65</v>
      </c>
      <c r="BG12" s="10" t="s">
        <v>74</v>
      </c>
      <c r="BH12" s="10" t="s">
        <v>66</v>
      </c>
      <c r="BI12" s="10">
        <f>IFERROR(INDEX([12]Queue_withNearTerm!$AZ$4:$AZ$148,MATCH(B13,[12]Queue_withNearTerm!$B$4:$B$148,0)),99)</f>
        <v>99</v>
      </c>
    </row>
    <row r="13" spans="1:61" s="26" customFormat="1" ht="25" x14ac:dyDescent="0.25">
      <c r="A13" s="32" t="s">
        <v>100</v>
      </c>
      <c r="B13" s="10">
        <v>222</v>
      </c>
      <c r="C13" s="11">
        <v>39225</v>
      </c>
      <c r="D13" s="11">
        <v>39225.291666666701</v>
      </c>
      <c r="E13" s="10" t="s">
        <v>53</v>
      </c>
      <c r="F13" s="10" t="s">
        <v>101</v>
      </c>
      <c r="G13" s="10" t="s">
        <v>55</v>
      </c>
      <c r="H13" s="10" t="s">
        <v>56</v>
      </c>
      <c r="I13" s="10"/>
      <c r="J13" s="10" t="s">
        <v>55</v>
      </c>
      <c r="K13" s="10" t="s">
        <v>57</v>
      </c>
      <c r="L13" s="10"/>
      <c r="M13" s="10">
        <v>78</v>
      </c>
      <c r="N13" s="10">
        <v>78</v>
      </c>
      <c r="O13" s="10"/>
      <c r="P13" s="10">
        <v>54</v>
      </c>
      <c r="Q13" s="10">
        <v>0</v>
      </c>
      <c r="R13" s="10"/>
      <c r="S13" s="10"/>
      <c r="T13" s="10">
        <v>78</v>
      </c>
      <c r="U13" s="10" t="s">
        <v>83</v>
      </c>
      <c r="V13" s="10"/>
      <c r="W13" s="10" t="s">
        <v>58</v>
      </c>
      <c r="X13" s="10" t="s">
        <v>59</v>
      </c>
      <c r="Y13" s="10">
        <v>1</v>
      </c>
      <c r="Z13" s="10">
        <v>78</v>
      </c>
      <c r="AA13" s="10">
        <v>0</v>
      </c>
      <c r="AB13" s="10">
        <v>0</v>
      </c>
      <c r="AC13" s="10">
        <f t="shared" si="1"/>
        <v>1</v>
      </c>
      <c r="AD13" s="10" t="str" cm="1">
        <f t="array" ref="AD13">IFERROR(INDEX(Res_converter!$A$2:$A$22,MATCH(1,($J13=Res_converter!$B$2:$B$22)*($K13=Res_converter!$C$2:$C$22)*($L13=Res_converter!$D$2:$D$22),0)),"Other")</f>
        <v>Wind-Hybrid</v>
      </c>
      <c r="AE13" s="10">
        <f>IF($J13=Res_converter!$E$2,MAX($M13-$N13-$O13,0),0)+IF($K13=Res_converter!$E$2,MAX($P13-$Q13-$R13,0),0)+IF(L13=Res_converter!$E$2,$S13,0)</f>
        <v>54</v>
      </c>
      <c r="AF13" s="10">
        <f>IF($AD13=Res_converter!$A$8,MAX($Z13-$N13-$O13,0),0)+IF(AND($AD13=Res_converter!$A$14,$J13=Res_converter!$B$14),MAX(MIN($Z13,$M13)-$N13-$O13+IF(SUM($Q13,$R13)&gt;0,MAX($Z13-$M13,0)-($Q13+$R13)*$AV13,0),0),0)+IF(AND($AD13=Res_converter!$A$15,$K13=Res_converter!$C$15),MAX(MIN($Z13,$P13)-$Q13-$R13+IF(SUM($N13,$O13)&gt;0,MAX($Z13-$P13,0)-($N13+$O13)*$AV13,0),0),0)+IF(AND($AD13=Res_converter!$A$12,$Y13="See columns P&amp; Q"),IF($J13=Res_converter!$E$2,MAX($AA13*MIN($M13,$T13)-$N13-$O13,0),MAX($AB13*MIN($P13,$T13)-$Q13-$R13,0)),0)+IF(AND($AD13=Res_converter!$A$12,$AC13=1,$Y13&lt;&gt;"See columns P&amp; Q"),IF($J13=Res_converter!$E$2,MAX(MIN($Z13,M13)-$N13-$O13,0),MAX(MIN($Z13,P13)-$Q13-$R13,0)),0)</f>
        <v>26.129999999999995</v>
      </c>
      <c r="AG13" s="60">
        <f>IF($AD13=Res_converter!$A$9,$T13,0)</f>
        <v>0</v>
      </c>
      <c r="AH13" s="10">
        <f>IF($AD13=Res_converter!$A$9,$Z13,0)</f>
        <v>0</v>
      </c>
      <c r="AI13" s="10">
        <f>IF($J13=Res_converter!$E$6,MAX($M13-$N13-$O13,0),0)+IF($K13=Res_converter!$E$6,MAX($P13-$Q13-$R13,0),0)+IF(L13=Res_converter!$E$6,$S13,0)</f>
        <v>0</v>
      </c>
      <c r="AJ13" s="10">
        <f>IF($AD13=Res_converter!$A$7,MAX(MIN($Z13,$M13)-$N13-$O13,0),0)+IF(AND($AD13=Res_converter!$A$12,$Y13="See columns P&amp; Q"),IF($J13=Res_converter!$E$6,MAX($AA13*MIN($M13,$T13)-$N13-$O13,0),MAX($AB13*MIN($P13,$T13)-$Q13-$R13,0)),0)+IF(AND($AD13=Res_converter!$A$12,$AC13=1,$Y13&lt;&gt;"See columns P&amp; Q"),IF($J13=Res_converter!$E$6,MAX(MIN(MAX($Z13-$P13,0)/$AU13,$M13)-$N13-$O13,0),MAX(MIN(MAX($Z13-$M13,0)/$AU13,$P13)-$Q13-$R13,0)),0)</f>
        <v>0</v>
      </c>
      <c r="AK13" s="60">
        <f>IF($AD13=Res_converter!$A$2,$T13,0)</f>
        <v>0</v>
      </c>
      <c r="AL13" s="10">
        <f>IF($AD13=Res_converter!$A$2,$Z13,0)</f>
        <v>0</v>
      </c>
      <c r="AM13" s="10">
        <f>IF($J13=Res_converter!$E$4,MAX($M13-$N13-$O13,0),0)+IF($K13=Res_converter!$E$4,MAX($P13-$Q13-$R13,0),0)+IF(L13=Res_converter!$E$4,$S13,0)</f>
        <v>0</v>
      </c>
      <c r="AN13" s="10">
        <f>IF($AD13=Res_converter!$A$3,MAX(MIN($Z13,$M13)-$N13-$O13,0),0)+IF(AND($AD13=Res_converter!$A$14,$AC13=1,$Y13&lt;&gt;"See columns P&amp; Q"),IF($J13=Res_converter!$E$4,MAX(MIN(MAX($Z13-$P13,0)/$AV13,$M13)-$N13-$O13,0),MAX(MIN(MAX($Z13-$M13,0)/$AV13,$P13)-$Q13-$R13,0)),0)</f>
        <v>0</v>
      </c>
      <c r="AO13" s="10">
        <f>IF($J13=Res_converter!$E$5,$M13,0)+IF($K13=Res_converter!$E$5,$P13,0)</f>
        <v>0</v>
      </c>
      <c r="AP13" s="10">
        <f>IF($AD13=Res_converter!$A$4,$Z13,0)</f>
        <v>0</v>
      </c>
      <c r="AQ13" s="10" t="s">
        <v>60</v>
      </c>
      <c r="AR13" s="10" t="s">
        <v>61</v>
      </c>
      <c r="AS13" s="10" t="s">
        <v>62</v>
      </c>
      <c r="AT13" s="10" t="s">
        <v>63</v>
      </c>
      <c r="AU13" s="10">
        <f t="shared" si="2"/>
        <v>0.1</v>
      </c>
      <c r="AV13" s="10">
        <f t="shared" si="3"/>
        <v>0.66500000000000004</v>
      </c>
      <c r="AW13" s="12" t="s">
        <v>102</v>
      </c>
      <c r="AX13" s="12" t="str">
        <f>INDEX(Subname_converter!$B$1:$B$343,MATCH($AW13,Subname_converter!$A$1:$A$343,0))</f>
        <v>Birds Landing</v>
      </c>
      <c r="AY13" s="12">
        <f>INDEX(Subname_converter!$C$1:$C$343,MATCH($AW13,Subname_converter!$A$1:$A$343,0))</f>
        <v>230</v>
      </c>
      <c r="AZ13" s="11">
        <v>40543.333333333299</v>
      </c>
      <c r="BA13" s="11">
        <v>40937.333333333299</v>
      </c>
      <c r="BB13" s="10">
        <f t="shared" si="0"/>
        <v>2012</v>
      </c>
      <c r="BC13" s="11"/>
      <c r="BD13" s="10" t="s">
        <v>103</v>
      </c>
      <c r="BE13" s="10" t="s">
        <v>65</v>
      </c>
      <c r="BF13" s="10" t="s">
        <v>65</v>
      </c>
      <c r="BG13" s="10" t="s">
        <v>103</v>
      </c>
      <c r="BH13" s="10" t="s">
        <v>66</v>
      </c>
      <c r="BI13" s="10">
        <f>IFERROR(INDEX([12]Queue_withNearTerm!$AZ$4:$AZ$148,MATCH(B14,[12]Queue_withNearTerm!$B$4:$B$148,0)),99)</f>
        <v>2</v>
      </c>
    </row>
    <row r="14" spans="1:61" s="26" customFormat="1" ht="25" x14ac:dyDescent="0.25">
      <c r="A14" s="32" t="s">
        <v>104</v>
      </c>
      <c r="B14" s="10">
        <v>294</v>
      </c>
      <c r="C14" s="11">
        <v>39462</v>
      </c>
      <c r="D14" s="11">
        <v>39463.333333333299</v>
      </c>
      <c r="E14" s="10" t="s">
        <v>53</v>
      </c>
      <c r="F14" s="10" t="s">
        <v>101</v>
      </c>
      <c r="G14" s="10" t="s">
        <v>95</v>
      </c>
      <c r="H14" s="10" t="s">
        <v>56</v>
      </c>
      <c r="I14" s="10"/>
      <c r="J14" s="10" t="s">
        <v>96</v>
      </c>
      <c r="K14" s="10" t="s">
        <v>57</v>
      </c>
      <c r="L14" s="10"/>
      <c r="M14" s="10">
        <v>485</v>
      </c>
      <c r="N14" s="10">
        <v>422.5</v>
      </c>
      <c r="O14" s="10"/>
      <c r="P14" s="10">
        <v>390.2</v>
      </c>
      <c r="Q14" s="10">
        <v>387</v>
      </c>
      <c r="R14" s="10"/>
      <c r="S14" s="10"/>
      <c r="T14" s="10">
        <v>485</v>
      </c>
      <c r="U14" s="10" t="s">
        <v>69</v>
      </c>
      <c r="V14" s="10">
        <v>75.2</v>
      </c>
      <c r="W14" s="10" t="s">
        <v>58</v>
      </c>
      <c r="X14" s="10"/>
      <c r="Y14" s="57" t="s">
        <v>4621</v>
      </c>
      <c r="Z14" s="10" t="s">
        <v>4621</v>
      </c>
      <c r="AA14" s="10">
        <v>0.28310000000000002</v>
      </c>
      <c r="AB14" s="10">
        <v>1</v>
      </c>
      <c r="AC14" s="10">
        <f t="shared" si="1"/>
        <v>1</v>
      </c>
      <c r="AD14" s="10" t="str" cm="1">
        <f t="array" ref="AD14">IFERROR(INDEX(Res_converter!$A$2:$A$22,MATCH(1,($J14=Res_converter!$B$2:$B$22)*($K14=Res_converter!$C$2:$C$22)*($L14=Res_converter!$D$2:$D$22),0)),"Other")</f>
        <v>Solar-Hybrid</v>
      </c>
      <c r="AE14" s="10">
        <f>IF($J14=Res_converter!$E$2,MAX($M14-$N14-$O14,0),0)+IF($K14=Res_converter!$E$2,MAX($P14-$Q14-$R14,0),0)+IF(L14=Res_converter!$E$2,$S14,0)</f>
        <v>3.1999999999999886</v>
      </c>
      <c r="AF14" s="10">
        <f>IF($AD14=Res_converter!$A$8,MAX($Z14-$N14-$O14,0),0)+IF(AND($AD14=Res_converter!$A$14,$J14=Res_converter!$B$14),MAX(MIN($Z14,$M14)-$N14-$O14+IF(SUM($Q14,$R14)&gt;0,MAX($Z14-$M14,0)-($Q14+$R14)*$AV14,0),0),0)+IF(AND($AD14=Res_converter!$A$15,$K14=Res_converter!$C$15),MAX(MIN($Z14,$P14)-$Q14-$R14+IF(SUM($N14,$O14)&gt;0,MAX($Z14-$P14,0)-($N14+$O14)*$AV14,0),0),0)+IF(AND($AD14=Res_converter!$A$12,$Y14="See columns P&amp; Q"),IF($J14=Res_converter!$E$2,MAX($AA14*MIN($M14,$T14)-$N14-$O14,0),MAX($AB14*MIN($P14,$T14)-$Q14-$R14,0)),0)+IF(AND($AD14=Res_converter!$A$12,$AC14=1,$Y14&lt;&gt;"See columns P&amp; Q"),IF($J14=Res_converter!$E$2,MAX(MIN($Z14,M14)-$N14-$O14,0),MAX(MIN($Z14,P14)-$Q14-$R14,0)),0)</f>
        <v>3.1999999999999886</v>
      </c>
      <c r="AG14" s="60">
        <f>IF($AD14=Res_converter!$A$9,$T14,0)</f>
        <v>0</v>
      </c>
      <c r="AH14" s="10">
        <f>IF($AD14=Res_converter!$A$9,$Z14,0)</f>
        <v>0</v>
      </c>
      <c r="AI14" s="10">
        <f>IF($J14=Res_converter!$E$6,MAX($M14-$N14-$O14,0),0)+IF($K14=Res_converter!$E$6,MAX($P14-$Q14-$R14,0),0)+IF(L14=Res_converter!$E$6,$S14,0)</f>
        <v>62.5</v>
      </c>
      <c r="AJ14" s="10">
        <f>IF($AD14=Res_converter!$A$7,MAX(MIN($Z14,$M14)-$N14-$O14,0),0)+IF(AND($AD14=Res_converter!$A$12,$Y14="See columns P&amp; Q"),IF($J14=Res_converter!$E$6,MAX($AA14*MIN($M14,$T14)-$N14-$O14,0),MAX($AB14*MIN($P14,$T14)-$Q14-$R14,0)),0)+IF(AND($AD14=Res_converter!$A$12,$AC14=1,$Y14&lt;&gt;"See columns P&amp; Q"),IF($J14=Res_converter!$E$6,MAX(MIN(MAX($Z14-$P14,0)/$AU14,$M14)-$N14-$O14,0),MAX(MIN(MAX($Z14-$M14,0)/$AU14,$P14)-$Q14-$R14,0)),0)</f>
        <v>0</v>
      </c>
      <c r="AK14" s="60">
        <f>IF($AD14=Res_converter!$A$2,$T14,0)</f>
        <v>0</v>
      </c>
      <c r="AL14" s="10">
        <f>IF($AD14=Res_converter!$A$2,$Z14,0)</f>
        <v>0</v>
      </c>
      <c r="AM14" s="10">
        <f>IF($J14=Res_converter!$E$4,MAX($M14-$N14-$O14,0),0)+IF($K14=Res_converter!$E$4,MAX($P14-$Q14-$R14,0),0)+IF(L14=Res_converter!$E$4,$S14,0)</f>
        <v>0</v>
      </c>
      <c r="AN14" s="10">
        <f>IF($AD14=Res_converter!$A$3,MAX(MIN($Z14,$M14)-$N14-$O14,0),0)+IF(AND($AD14=Res_converter!$A$14,$AC14=1,$Y14&lt;&gt;"See columns P&amp; Q"),IF($J14=Res_converter!$E$4,MAX(MIN(MAX($Z14-$P14,0)/$AV14,$M14)-$N14-$O14,0),MAX(MIN(MAX($Z14-$M14,0)/$AV14,$P14)-$Q14-$R14,0)),0)</f>
        <v>0</v>
      </c>
      <c r="AO14" s="10">
        <f>IF($J14=Res_converter!$E$5,$M14,0)+IF($K14=Res_converter!$E$5,$P14,0)</f>
        <v>0</v>
      </c>
      <c r="AP14" s="10">
        <f>IF($AD14=Res_converter!$A$4,$Z14,0)</f>
        <v>0</v>
      </c>
      <c r="AQ14" s="10" t="s">
        <v>84</v>
      </c>
      <c r="AR14" s="10" t="s">
        <v>61</v>
      </c>
      <c r="AS14" s="10" t="s">
        <v>89</v>
      </c>
      <c r="AT14" s="10" t="s">
        <v>74</v>
      </c>
      <c r="AU14" s="10">
        <f t="shared" si="2"/>
        <v>0.106</v>
      </c>
      <c r="AV14" s="10">
        <f t="shared" si="3"/>
        <v>0.55700000000000005</v>
      </c>
      <c r="AW14" s="12" t="s">
        <v>105</v>
      </c>
      <c r="AX14" s="12" t="str">
        <f>INDEX(Subname_converter!$B$1:$B$343,MATCH($AW14,Subname_converter!$A$1:$A$343,0))</f>
        <v>Colorado River</v>
      </c>
      <c r="AY14" s="12">
        <f>INDEX(Subname_converter!$C$1:$C$343,MATCH($AW14,Subname_converter!$A$1:$A$343,0))</f>
        <v>500</v>
      </c>
      <c r="AZ14" s="11">
        <v>41061.291666666701</v>
      </c>
      <c r="BA14" s="11">
        <v>45169.291666666701</v>
      </c>
      <c r="BB14" s="10">
        <f t="shared" si="0"/>
        <v>2023</v>
      </c>
      <c r="BC14" s="11"/>
      <c r="BD14" s="10" t="s">
        <v>103</v>
      </c>
      <c r="BE14" s="10" t="s">
        <v>65</v>
      </c>
      <c r="BF14" s="10" t="s">
        <v>65</v>
      </c>
      <c r="BG14" s="10" t="s">
        <v>103</v>
      </c>
      <c r="BH14" s="10" t="s">
        <v>66</v>
      </c>
      <c r="BI14" s="10">
        <f>IFERROR(INDEX([12]Queue_withNearTerm!$AZ$4:$AZ$148,MATCH(B15,[12]Queue_withNearTerm!$B$4:$B$148,0)),99)</f>
        <v>99</v>
      </c>
    </row>
    <row r="15" spans="1:61" s="26" customFormat="1" ht="25" x14ac:dyDescent="0.25">
      <c r="A15" s="32" t="s">
        <v>106</v>
      </c>
      <c r="B15" s="10">
        <v>297</v>
      </c>
      <c r="C15" s="11">
        <v>39465</v>
      </c>
      <c r="D15" s="11">
        <v>39465.333333333299</v>
      </c>
      <c r="E15" s="10" t="s">
        <v>53</v>
      </c>
      <c r="F15" s="10" t="s">
        <v>101</v>
      </c>
      <c r="G15" s="10" t="s">
        <v>76</v>
      </c>
      <c r="H15" s="10" t="s">
        <v>56</v>
      </c>
      <c r="I15" s="10"/>
      <c r="J15" s="10" t="s">
        <v>96</v>
      </c>
      <c r="K15" s="10" t="s">
        <v>57</v>
      </c>
      <c r="L15" s="10"/>
      <c r="M15" s="10">
        <v>66</v>
      </c>
      <c r="N15" s="10">
        <v>66</v>
      </c>
      <c r="O15" s="10"/>
      <c r="P15" s="10">
        <v>66</v>
      </c>
      <c r="Q15" s="10">
        <v>0</v>
      </c>
      <c r="R15" s="10"/>
      <c r="S15" s="10"/>
      <c r="T15" s="10">
        <v>66</v>
      </c>
      <c r="U15" s="10" t="s">
        <v>83</v>
      </c>
      <c r="V15" s="10"/>
      <c r="W15" s="10" t="s">
        <v>58</v>
      </c>
      <c r="X15" s="10" t="s">
        <v>59</v>
      </c>
      <c r="Y15" s="10">
        <v>1</v>
      </c>
      <c r="Z15" s="10">
        <v>66</v>
      </c>
      <c r="AA15" s="10">
        <v>0</v>
      </c>
      <c r="AB15" s="10">
        <v>0</v>
      </c>
      <c r="AC15" s="10">
        <f t="shared" si="1"/>
        <v>1</v>
      </c>
      <c r="AD15" s="10" t="str" cm="1">
        <f t="array" ref="AD15">IFERROR(INDEX(Res_converter!$A$2:$A$22,MATCH(1,($J15=Res_converter!$B$2:$B$22)*($K15=Res_converter!$C$2:$C$22)*($L15=Res_converter!$D$2:$D$22),0)),"Other")</f>
        <v>Solar-Hybrid</v>
      </c>
      <c r="AE15" s="10">
        <f>IF($J15=Res_converter!$E$2,MAX($M15-$N15-$O15,0),0)+IF($K15=Res_converter!$E$2,MAX($P15-$Q15-$R15,0),0)+IF(L15=Res_converter!$E$2,$S15,0)</f>
        <v>66</v>
      </c>
      <c r="AF15" s="10">
        <f>IF($AD15=Res_converter!$A$8,MAX($Z15-$N15-$O15,0),0)+IF(AND($AD15=Res_converter!$A$14,$J15=Res_converter!$B$14),MAX(MIN($Z15,$M15)-$N15-$O15+IF(SUM($Q15,$R15)&gt;0,MAX($Z15-$M15,0)-($Q15+$R15)*$AV15,0),0),0)+IF(AND($AD15=Res_converter!$A$15,$K15=Res_converter!$C$15),MAX(MIN($Z15,$P15)-$Q15-$R15+IF(SUM($N15,$O15)&gt;0,MAX($Z15-$P15,0)-($N15+$O15)*$AV15,0),0),0)+IF(AND($AD15=Res_converter!$A$12,$Y15="See columns P&amp; Q"),IF($J15=Res_converter!$E$2,MAX($AA15*MIN($M15,$T15)-$N15-$O15,0),MAX($AB15*MIN($P15,$T15)-$Q15-$R15,0)),0)+IF(AND($AD15=Res_converter!$A$12,$AC15=1,$Y15&lt;&gt;"See columns P&amp; Q"),IF($J15=Res_converter!$E$2,MAX(MIN($Z15,M15)-$N15-$O15,0),MAX(MIN($Z15,P15)-$Q15-$R15,0)),0)</f>
        <v>66</v>
      </c>
      <c r="AG15" s="60">
        <f>IF($AD15=Res_converter!$A$9,$T15,0)</f>
        <v>0</v>
      </c>
      <c r="AH15" s="10">
        <f>IF($AD15=Res_converter!$A$9,$Z15,0)</f>
        <v>0</v>
      </c>
      <c r="AI15" s="10">
        <f>IF($J15=Res_converter!$E$6,MAX($M15-$N15-$O15,0),0)+IF($K15=Res_converter!$E$6,MAX($P15-$Q15-$R15,0),0)+IF(L15=Res_converter!$E$6,$S15,0)</f>
        <v>0</v>
      </c>
      <c r="AJ15" s="10">
        <f>IF($AD15=Res_converter!$A$7,MAX(MIN($Z15,$M15)-$N15-$O15,0),0)+IF(AND($AD15=Res_converter!$A$12,$Y15="See columns P&amp; Q"),IF($J15=Res_converter!$E$6,MAX($AA15*MIN($M15,$T15)-$N15-$O15,0),MAX($AB15*MIN($P15,$T15)-$Q15-$R15,0)),0)+IF(AND($AD15=Res_converter!$A$12,$AC15=1,$Y15&lt;&gt;"See columns P&amp; Q"),IF($J15=Res_converter!$E$6,MAX(MIN(MAX($Z15-$P15,0)/$AU15,$M15)-$N15-$O15,0),MAX(MIN(MAX($Z15-$M15,0)/$AU15,$P15)-$Q15-$R15,0)),0)</f>
        <v>0</v>
      </c>
      <c r="AK15" s="60">
        <f>IF($AD15=Res_converter!$A$2,$T15,0)</f>
        <v>0</v>
      </c>
      <c r="AL15" s="10">
        <f>IF($AD15=Res_converter!$A$2,$Z15,0)</f>
        <v>0</v>
      </c>
      <c r="AM15" s="10">
        <f>IF($J15=Res_converter!$E$4,MAX($M15-$N15-$O15,0),0)+IF($K15=Res_converter!$E$4,MAX($P15-$Q15-$R15,0),0)+IF(L15=Res_converter!$E$4,$S15,0)</f>
        <v>0</v>
      </c>
      <c r="AN15" s="10">
        <f>IF($AD15=Res_converter!$A$3,MAX(MIN($Z15,$M15)-$N15-$O15,0),0)+IF(AND($AD15=Res_converter!$A$14,$AC15=1,$Y15&lt;&gt;"See columns P&amp; Q"),IF($J15=Res_converter!$E$4,MAX(MIN(MAX($Z15-$P15,0)/$AV15,$M15)-$N15-$O15,0),MAX(MIN(MAX($Z15-$M15,0)/$AV15,$P15)-$Q15-$R15,0)),0)</f>
        <v>0</v>
      </c>
      <c r="AO15" s="10">
        <f>IF($J15=Res_converter!$E$5,$M15,0)+IF($K15=Res_converter!$E$5,$P15,0)</f>
        <v>0</v>
      </c>
      <c r="AP15" s="10">
        <f>IF($AD15=Res_converter!$A$4,$Z15,0)</f>
        <v>0</v>
      </c>
      <c r="AQ15" s="10" t="s">
        <v>107</v>
      </c>
      <c r="AR15" s="10" t="s">
        <v>61</v>
      </c>
      <c r="AS15" s="10" t="s">
        <v>89</v>
      </c>
      <c r="AT15" s="10" t="s">
        <v>63</v>
      </c>
      <c r="AU15" s="10">
        <f t="shared" si="2"/>
        <v>0.106</v>
      </c>
      <c r="AV15" s="10">
        <f t="shared" si="3"/>
        <v>0.55700000000000005</v>
      </c>
      <c r="AW15" s="12" t="s">
        <v>108</v>
      </c>
      <c r="AX15" s="12" t="str">
        <f>INDEX(Subname_converter!$B$1:$B$343,MATCH($AW15,Subname_converter!$A$1:$A$343,0))</f>
        <v>Bailey</v>
      </c>
      <c r="AY15" s="12">
        <f>INDEX(Subname_converter!$C$1:$C$343,MATCH($AW15,Subname_converter!$A$1:$A$343,0))</f>
        <v>230</v>
      </c>
      <c r="AZ15" s="11">
        <v>40148.333333333299</v>
      </c>
      <c r="BA15" s="11">
        <v>45762.291666666701</v>
      </c>
      <c r="BB15" s="10">
        <f t="shared" si="0"/>
        <v>2025</v>
      </c>
      <c r="BC15" s="11"/>
      <c r="BD15" s="10" t="s">
        <v>103</v>
      </c>
      <c r="BE15" s="10" t="s">
        <v>65</v>
      </c>
      <c r="BF15" s="10" t="s">
        <v>65</v>
      </c>
      <c r="BG15" s="10" t="s">
        <v>103</v>
      </c>
      <c r="BH15" s="10" t="s">
        <v>66</v>
      </c>
      <c r="BI15" s="10">
        <f>IFERROR(INDEX([12]Queue_withNearTerm!$AZ$4:$AZ$148,MATCH(B16,[12]Queue_withNearTerm!$B$4:$B$148,0)),99)</f>
        <v>2</v>
      </c>
    </row>
    <row r="16" spans="1:61" s="26" customFormat="1" ht="25" x14ac:dyDescent="0.25">
      <c r="A16" s="32" t="s">
        <v>109</v>
      </c>
      <c r="B16" s="10">
        <v>365</v>
      </c>
      <c r="C16" s="11">
        <v>39574</v>
      </c>
      <c r="D16" s="11">
        <v>39580.291666666701</v>
      </c>
      <c r="E16" s="10" t="s">
        <v>53</v>
      </c>
      <c r="F16" s="10" t="s">
        <v>101</v>
      </c>
      <c r="G16" s="10" t="s">
        <v>95</v>
      </c>
      <c r="H16" s="10" t="s">
        <v>56</v>
      </c>
      <c r="I16" s="10"/>
      <c r="J16" s="10" t="s">
        <v>96</v>
      </c>
      <c r="K16" s="10" t="s">
        <v>57</v>
      </c>
      <c r="L16" s="10"/>
      <c r="M16" s="10">
        <v>457</v>
      </c>
      <c r="N16" s="10">
        <v>457</v>
      </c>
      <c r="O16" s="10"/>
      <c r="P16" s="10">
        <v>50</v>
      </c>
      <c r="Q16" s="10">
        <v>50</v>
      </c>
      <c r="R16" s="10"/>
      <c r="S16" s="10"/>
      <c r="T16" s="10">
        <v>457</v>
      </c>
      <c r="U16" s="10" t="s">
        <v>83</v>
      </c>
      <c r="V16" s="10"/>
      <c r="W16" s="10" t="s">
        <v>58</v>
      </c>
      <c r="X16" s="10"/>
      <c r="Y16" s="10">
        <v>1</v>
      </c>
      <c r="Z16" s="10">
        <v>500</v>
      </c>
      <c r="AA16" s="10">
        <v>0</v>
      </c>
      <c r="AB16" s="10">
        <v>0</v>
      </c>
      <c r="AC16" s="10">
        <f t="shared" si="1"/>
        <v>1</v>
      </c>
      <c r="AD16" s="10" t="str" cm="1">
        <f t="array" ref="AD16">IFERROR(INDEX(Res_converter!$A$2:$A$22,MATCH(1,($J16=Res_converter!$B$2:$B$22)*($K16=Res_converter!$C$2:$C$22)*($L16=Res_converter!$D$2:$D$22),0)),"Other")</f>
        <v>Solar-Hybrid</v>
      </c>
      <c r="AE16" s="10">
        <f>IF($J16=Res_converter!$E$2,MAX($M16-$N16-$O16,0),0)+IF($K16=Res_converter!$E$2,MAX($P16-$Q16-$R16,0),0)+IF(L16=Res_converter!$E$2,$S16,0)</f>
        <v>0</v>
      </c>
      <c r="AF16" s="10">
        <f>IF($AD16=Res_converter!$A$8,MAX($Z16-$N16-$O16,0),0)+IF(AND($AD16=Res_converter!$A$14,$J16=Res_converter!$B$14),MAX(MIN($Z16,$M16)-$N16-$O16+IF(SUM($Q16,$R16)&gt;0,MAX($Z16-$M16,0)-($Q16+$R16)*$AV16,0),0),0)+IF(AND($AD16=Res_converter!$A$15,$K16=Res_converter!$C$15),MAX(MIN($Z16,$P16)-$Q16-$R16+IF(SUM($N16,$O16)&gt;0,MAX($Z16-$P16,0)-($N16+$O16)*$AV16,0),0),0)+IF(AND($AD16=Res_converter!$A$12,$Y16="See columns P&amp; Q"),IF($J16=Res_converter!$E$2,MAX($AA16*MIN($M16,$T16)-$N16-$O16,0),MAX($AB16*MIN($P16,$T16)-$Q16-$R16,0)),0)+IF(AND($AD16=Res_converter!$A$12,$AC16=1,$Y16&lt;&gt;"See columns P&amp; Q"),IF($J16=Res_converter!$E$2,MAX(MIN($Z16,M16)-$N16-$O16,0),MAX(MIN($Z16,P16)-$Q16-$R16,0)),0)</f>
        <v>0</v>
      </c>
      <c r="AG16" s="60">
        <f>IF($AD16=Res_converter!$A$9,$T16,0)</f>
        <v>0</v>
      </c>
      <c r="AH16" s="10">
        <f>IF($AD16=Res_converter!$A$9,$Z16,0)</f>
        <v>0</v>
      </c>
      <c r="AI16" s="10">
        <f>IF($J16=Res_converter!$E$6,MAX($M16-$N16-$O16,0),0)+IF($K16=Res_converter!$E$6,MAX($P16-$Q16-$R16,0),0)+IF(L16=Res_converter!$E$6,$S16,0)</f>
        <v>0</v>
      </c>
      <c r="AJ16" s="10">
        <f>IF($AD16=Res_converter!$A$7,MAX(MIN($Z16,$M16)-$N16-$O16,0),0)+IF(AND($AD16=Res_converter!$A$12,$Y16="See columns P&amp; Q"),IF($J16=Res_converter!$E$6,MAX($AA16*MIN($M16,$T16)-$N16-$O16,0),MAX($AB16*MIN($P16,$T16)-$Q16-$R16,0)),0)+IF(AND($AD16=Res_converter!$A$12,$AC16=1,$Y16&lt;&gt;"See columns P&amp; Q"),IF($J16=Res_converter!$E$6,MAX(MIN(MAX($Z16-$P16,0)/$AU16,$M16)-$N16-$O16,0),MAX(MIN(MAX($Z16-$M16,0)/$AU16,$P16)-$Q16-$R16,0)),0)</f>
        <v>0</v>
      </c>
      <c r="AK16" s="60">
        <f>IF($AD16=Res_converter!$A$2,$T16,0)</f>
        <v>0</v>
      </c>
      <c r="AL16" s="10">
        <f>IF($AD16=Res_converter!$A$2,$Z16,0)</f>
        <v>0</v>
      </c>
      <c r="AM16" s="10">
        <f>IF($J16=Res_converter!$E$4,MAX($M16-$N16-$O16,0),0)+IF($K16=Res_converter!$E$4,MAX($P16-$Q16-$R16,0),0)+IF(L16=Res_converter!$E$4,$S16,0)</f>
        <v>0</v>
      </c>
      <c r="AN16" s="10">
        <f>IF($AD16=Res_converter!$A$3,MAX(MIN($Z16,$M16)-$N16-$O16,0),0)+IF(AND($AD16=Res_converter!$A$14,$AC16=1,$Y16&lt;&gt;"See columns P&amp; Q"),IF($J16=Res_converter!$E$4,MAX(MIN(MAX($Z16-$P16,0)/$AV16,$M16)-$N16-$O16,0),MAX(MIN(MAX($Z16-$M16,0)/$AV16,$P16)-$Q16-$R16,0)),0)</f>
        <v>0</v>
      </c>
      <c r="AO16" s="10">
        <f>IF($J16=Res_converter!$E$5,$M16,0)+IF($K16=Res_converter!$E$5,$P16,0)</f>
        <v>0</v>
      </c>
      <c r="AP16" s="10">
        <f>IF($AD16=Res_converter!$A$4,$Z16,0)</f>
        <v>0</v>
      </c>
      <c r="AQ16" s="10" t="s">
        <v>84</v>
      </c>
      <c r="AR16" s="10" t="s">
        <v>61</v>
      </c>
      <c r="AS16" s="10" t="s">
        <v>89</v>
      </c>
      <c r="AT16" s="10" t="s">
        <v>92</v>
      </c>
      <c r="AU16" s="10">
        <f t="shared" si="2"/>
        <v>0.106</v>
      </c>
      <c r="AV16" s="10">
        <f t="shared" si="3"/>
        <v>0.55700000000000005</v>
      </c>
      <c r="AW16" s="12" t="s">
        <v>97</v>
      </c>
      <c r="AX16" s="12" t="str">
        <f>INDEX(Subname_converter!$B$1:$B$343,MATCH($AW16,Subname_converter!$A$1:$A$343,0))</f>
        <v>Red bluff</v>
      </c>
      <c r="AY16" s="12">
        <f>INDEX(Subname_converter!$C$1:$C$343,MATCH($AW16,Subname_converter!$A$1:$A$343,0))</f>
        <v>230</v>
      </c>
      <c r="AZ16" s="11">
        <v>41636.333333333299</v>
      </c>
      <c r="BA16" s="11">
        <v>45809.291666666701</v>
      </c>
      <c r="BB16" s="10">
        <f t="shared" si="0"/>
        <v>2025</v>
      </c>
      <c r="BC16" s="11"/>
      <c r="BD16" s="10" t="s">
        <v>103</v>
      </c>
      <c r="BE16" s="10" t="s">
        <v>65</v>
      </c>
      <c r="BF16" s="10" t="s">
        <v>65</v>
      </c>
      <c r="BG16" s="10" t="s">
        <v>103</v>
      </c>
      <c r="BH16" s="10" t="s">
        <v>66</v>
      </c>
      <c r="BI16" s="10">
        <f>IFERROR(INDEX([12]Queue_withNearTerm!$AZ$4:$AZ$148,MATCH(B17,[12]Queue_withNearTerm!$B$4:$B$148,0)),99)</f>
        <v>2</v>
      </c>
    </row>
    <row r="17" spans="1:61" s="26" customFormat="1" ht="37.5" x14ac:dyDescent="0.25">
      <c r="A17" s="32" t="s">
        <v>110</v>
      </c>
      <c r="B17" s="10">
        <v>378</v>
      </c>
      <c r="C17" s="11">
        <v>39596</v>
      </c>
      <c r="D17" s="11">
        <v>39596.291666666701</v>
      </c>
      <c r="E17" s="10" t="s">
        <v>53</v>
      </c>
      <c r="F17" s="10" t="s">
        <v>101</v>
      </c>
      <c r="G17" s="10" t="s">
        <v>111</v>
      </c>
      <c r="H17" s="10" t="s">
        <v>56</v>
      </c>
      <c r="I17" s="10"/>
      <c r="J17" s="10" t="s">
        <v>77</v>
      </c>
      <c r="K17" s="10" t="s">
        <v>57</v>
      </c>
      <c r="L17" s="10"/>
      <c r="M17" s="10">
        <v>120</v>
      </c>
      <c r="N17" s="10"/>
      <c r="O17" s="10"/>
      <c r="P17" s="10">
        <v>3</v>
      </c>
      <c r="Q17" s="10"/>
      <c r="R17" s="10"/>
      <c r="S17" s="10"/>
      <c r="T17" s="10">
        <v>120</v>
      </c>
      <c r="U17" s="10" t="s">
        <v>83</v>
      </c>
      <c r="V17" s="10"/>
      <c r="W17" s="10" t="s">
        <v>58</v>
      </c>
      <c r="X17" s="10"/>
      <c r="Y17" s="10">
        <v>1</v>
      </c>
      <c r="Z17" s="10">
        <v>120</v>
      </c>
      <c r="AA17" s="10">
        <v>0</v>
      </c>
      <c r="AB17" s="10">
        <v>0</v>
      </c>
      <c r="AC17" s="10">
        <f t="shared" si="1"/>
        <v>1</v>
      </c>
      <c r="AD17" s="10" t="str" cm="1">
        <f t="array" ref="AD17">IFERROR(INDEX(Res_converter!$A$2:$A$22,MATCH(1,($J17=Res_converter!$B$2:$B$22)*($K17=Res_converter!$C$2:$C$22)*($L17=Res_converter!$D$2:$D$22),0)),"Other")</f>
        <v>Other</v>
      </c>
      <c r="AE17" s="10">
        <f>IF($J17=Res_converter!$E$2,MAX($M17-$N17-$O17,0),0)+IF($K17=Res_converter!$E$2,MAX($P17-$Q17-$R17,0),0)+IF(L17=Res_converter!$E$2,$S17,0)</f>
        <v>3</v>
      </c>
      <c r="AF17" s="10">
        <f>IF($AD17=Res_converter!$A$8,MAX($Z17-$N17-$O17,0),0)+IF(AND($AD17=Res_converter!$A$14,$J17=Res_converter!$B$14),MAX(MIN($Z17,$M17)-$N17-$O17+IF(SUM($Q17,$R17)&gt;0,MAX($Z17-$M17,0)-($Q17+$R17)*$AV17,0),0),0)+IF(AND($AD17=Res_converter!$A$15,$K17=Res_converter!$C$15),MAX(MIN($Z17,$P17)-$Q17-$R17+IF(SUM($N17,$O17)&gt;0,MAX($Z17-$P17,0)-($N17+$O17)*$AV17,0),0),0)+IF(AND($AD17=Res_converter!$A$12,$Y17="See columns P&amp; Q"),IF($J17=Res_converter!$E$2,MAX($AA17*MIN($M17,$T17)-$N17-$O17,0),MAX($AB17*MIN($P17,$T17)-$Q17-$R17,0)),0)+IF(AND($AD17=Res_converter!$A$12,$AC17=1,$Y17&lt;&gt;"See columns P&amp; Q"),IF($J17=Res_converter!$E$2,MAX(MIN($Z17,M17)-$N17-$O17,0),MAX(MIN($Z17,P17)-$Q17-$R17,0)),0)</f>
        <v>0</v>
      </c>
      <c r="AG17" s="60">
        <f>IF($AD17=Res_converter!$A$9,$T17,0)</f>
        <v>0</v>
      </c>
      <c r="AH17" s="10">
        <f>IF($AD17=Res_converter!$A$9,$Z17,0)</f>
        <v>0</v>
      </c>
      <c r="AI17" s="10">
        <f>IF($J17=Res_converter!$E$6,MAX($M17-$N17-$O17,0),0)+IF($K17=Res_converter!$E$6,MAX($P17-$Q17-$R17,0),0)+IF(L17=Res_converter!$E$6,$S17,0)</f>
        <v>0</v>
      </c>
      <c r="AJ17" s="10">
        <f>IF($AD17=Res_converter!$A$7,MAX(MIN($Z17,$M17)-$N17-$O17,0),0)+IF(AND($AD17=Res_converter!$A$12,$Y17="See columns P&amp; Q"),IF($J17=Res_converter!$E$6,MAX($AA17*MIN($M17,$T17)-$N17-$O17,0),MAX($AB17*MIN($P17,$T17)-$Q17-$R17,0)),0)+IF(AND($AD17=Res_converter!$A$12,$AC17=1,$Y17&lt;&gt;"See columns P&amp; Q"),IF($J17=Res_converter!$E$6,MAX(MIN(MAX($Z17-$P17,0)/$AU17,$M17)-$N17-$O17,0),MAX(MIN(MAX($Z17-$M17,0)/$AU17,$P17)-$Q17-$R17,0)),0)</f>
        <v>0</v>
      </c>
      <c r="AK17" s="60">
        <f>IF($AD17=Res_converter!$A$2,$T17,0)</f>
        <v>0</v>
      </c>
      <c r="AL17" s="10">
        <f>IF($AD17=Res_converter!$A$2,$Z17,0)</f>
        <v>0</v>
      </c>
      <c r="AM17" s="10">
        <f>IF($J17=Res_converter!$E$4,MAX($M17-$N17-$O17,0),0)+IF($K17=Res_converter!$E$4,MAX($P17-$Q17-$R17,0),0)+IF(L17=Res_converter!$E$4,$S17,0)</f>
        <v>0</v>
      </c>
      <c r="AN17" s="10">
        <f>IF($AD17=Res_converter!$A$3,MAX(MIN($Z17,$M17)-$N17-$O17,0),0)+IF(AND($AD17=Res_converter!$A$14,$AC17=1,$Y17&lt;&gt;"See columns P&amp; Q"),IF($J17=Res_converter!$E$4,MAX(MIN(MAX($Z17-$P17,0)/$AV17,$M17)-$N17-$O17,0),MAX(MIN(MAX($Z17-$M17,0)/$AV17,$P17)-$Q17-$R17,0)),0)</f>
        <v>0</v>
      </c>
      <c r="AO17" s="10">
        <f>IF($J17=Res_converter!$E$5,$M17,0)+IF($K17=Res_converter!$E$5,$P17,0)</f>
        <v>0</v>
      </c>
      <c r="AP17" s="10">
        <f>IF($AD17=Res_converter!$A$4,$Z17,0)</f>
        <v>0</v>
      </c>
      <c r="AQ17" s="10" t="s">
        <v>112</v>
      </c>
      <c r="AR17" s="10" t="s">
        <v>61</v>
      </c>
      <c r="AS17" s="10" t="s">
        <v>62</v>
      </c>
      <c r="AT17" s="10" t="s">
        <v>63</v>
      </c>
      <c r="AU17" s="10">
        <f t="shared" si="2"/>
        <v>0.1</v>
      </c>
      <c r="AV17" s="10">
        <f t="shared" si="3"/>
        <v>0.66500000000000004</v>
      </c>
      <c r="AW17" s="12" t="s">
        <v>113</v>
      </c>
      <c r="AX17" s="12" t="str">
        <f>INDEX(Subname_converter!$B$1:$B$343,MATCH($AW17,Subname_converter!$A$1:$A$343,0))</f>
        <v>Los Esteros</v>
      </c>
      <c r="AY17" s="12">
        <f>INDEX(Subname_converter!$C$1:$C$343,MATCH($AW17,Subname_converter!$A$1:$A$343,0))</f>
        <v>115</v>
      </c>
      <c r="AZ17" s="11">
        <v>40695.291666666701</v>
      </c>
      <c r="BA17" s="11">
        <v>45170.291666666701</v>
      </c>
      <c r="BB17" s="10">
        <f t="shared" si="0"/>
        <v>2023</v>
      </c>
      <c r="BC17" s="11"/>
      <c r="BD17" s="10" t="s">
        <v>103</v>
      </c>
      <c r="BE17" s="10" t="s">
        <v>65</v>
      </c>
      <c r="BF17" s="10" t="s">
        <v>65</v>
      </c>
      <c r="BG17" s="10" t="s">
        <v>103</v>
      </c>
      <c r="BH17" s="10" t="s">
        <v>66</v>
      </c>
      <c r="BI17" s="10">
        <f>IFERROR(INDEX([12]Queue_withNearTerm!$AZ$4:$AZ$148,MATCH(B18,[12]Queue_withNearTerm!$B$4:$B$148,0)),99)</f>
        <v>2</v>
      </c>
    </row>
    <row r="18" spans="1:61" s="26" customFormat="1" ht="25" x14ac:dyDescent="0.25">
      <c r="A18" s="32" t="s">
        <v>114</v>
      </c>
      <c r="B18" s="10">
        <v>421</v>
      </c>
      <c r="C18" s="11">
        <v>39598</v>
      </c>
      <c r="D18" s="11">
        <v>39598.291666666701</v>
      </c>
      <c r="E18" s="10" t="s">
        <v>53</v>
      </c>
      <c r="F18" s="10" t="s">
        <v>101</v>
      </c>
      <c r="G18" s="10" t="s">
        <v>95</v>
      </c>
      <c r="H18" s="10" t="s">
        <v>56</v>
      </c>
      <c r="I18" s="10"/>
      <c r="J18" s="10" t="s">
        <v>96</v>
      </c>
      <c r="K18" s="10" t="s">
        <v>57</v>
      </c>
      <c r="L18" s="10"/>
      <c r="M18" s="10">
        <v>49.5</v>
      </c>
      <c r="N18" s="10">
        <v>49.5</v>
      </c>
      <c r="O18" s="10"/>
      <c r="P18" s="10">
        <v>15</v>
      </c>
      <c r="Q18" s="10">
        <v>15</v>
      </c>
      <c r="R18" s="10"/>
      <c r="S18" s="10"/>
      <c r="T18" s="10">
        <v>49.5</v>
      </c>
      <c r="U18" s="10" t="s">
        <v>115</v>
      </c>
      <c r="V18" s="10"/>
      <c r="W18" s="10" t="s">
        <v>116</v>
      </c>
      <c r="X18" s="10"/>
      <c r="Y18" s="10">
        <v>0</v>
      </c>
      <c r="Z18" s="10">
        <v>0</v>
      </c>
      <c r="AA18" s="10">
        <v>0</v>
      </c>
      <c r="AB18" s="10">
        <v>0</v>
      </c>
      <c r="AC18" s="10">
        <f t="shared" si="1"/>
        <v>0</v>
      </c>
      <c r="AD18" s="10" t="str" cm="1">
        <f t="array" ref="AD18">IFERROR(INDEX(Res_converter!$A$2:$A$22,MATCH(1,($J18=Res_converter!$B$2:$B$22)*($K18=Res_converter!$C$2:$C$22)*($L18=Res_converter!$D$2:$D$22),0)),"Other")</f>
        <v>Solar-Hybrid</v>
      </c>
      <c r="AE18" s="10">
        <f>IF($J18=Res_converter!$E$2,MAX($M18-$N18-$O18,0),0)+IF($K18=Res_converter!$E$2,MAX($P18-$Q18-$R18,0),0)+IF(L18=Res_converter!$E$2,$S18,0)</f>
        <v>0</v>
      </c>
      <c r="AF18" s="10">
        <f>IF($AD18=Res_converter!$A$8,MAX($Z18-$N18-$O18,0),0)+IF(AND($AD18=Res_converter!$A$14,$J18=Res_converter!$B$14),MAX(MIN($Z18,$M18)-$N18-$O18+IF(SUM($Q18,$R18)&gt;0,MAX($Z18-$M18,0)-($Q18+$R18)*$AV18,0),0),0)+IF(AND($AD18=Res_converter!$A$15,$K18=Res_converter!$C$15),MAX(MIN($Z18,$P18)-$Q18-$R18+IF(SUM($N18,$O18)&gt;0,MAX($Z18-$P18,0)-($N18+$O18)*$AV18,0),0),0)+IF(AND($AD18=Res_converter!$A$12,$Y18="See columns P&amp; Q"),IF($J18=Res_converter!$E$2,MAX($AA18*MIN($M18,$T18)-$N18-$O18,0),MAX($AB18*MIN($P18,$T18)-$Q18-$R18,0)),0)+IF(AND($AD18=Res_converter!$A$12,$AC18=1,$Y18&lt;&gt;"See columns P&amp; Q"),IF($J18=Res_converter!$E$2,MAX(MIN($Z18,M18)-$N18-$O18,0),MAX(MIN($Z18,P18)-$Q18-$R18,0)),0)</f>
        <v>0</v>
      </c>
      <c r="AG18" s="60">
        <f>IF($AD18=Res_converter!$A$9,$T18,0)</f>
        <v>0</v>
      </c>
      <c r="AH18" s="10">
        <f>IF($AD18=Res_converter!$A$9,$Z18,0)</f>
        <v>0</v>
      </c>
      <c r="AI18" s="10">
        <f>IF($J18=Res_converter!$E$6,MAX($M18-$N18-$O18,0),0)+IF($K18=Res_converter!$E$6,MAX($P18-$Q18-$R18,0),0)+IF(L18=Res_converter!$E$6,$S18,0)</f>
        <v>0</v>
      </c>
      <c r="AJ18" s="10">
        <f>IF($AD18=Res_converter!$A$7,MAX(MIN($Z18,$M18)-$N18-$O18,0),0)+IF(AND($AD18=Res_converter!$A$12,$Y18="See columns P&amp; Q"),IF($J18=Res_converter!$E$6,MAX($AA18*MIN($M18,$T18)-$N18-$O18,0),MAX($AB18*MIN($P18,$T18)-$Q18-$R18,0)),0)+IF(AND($AD18=Res_converter!$A$12,$AC18=1,$Y18&lt;&gt;"See columns P&amp; Q"),IF($J18=Res_converter!$E$6,MAX(MIN(MAX($Z18-$P18,0)/$AU18,$M18)-$N18-$O18,0),MAX(MIN(MAX($Z18-$M18,0)/$AU18,$P18)-$Q18-$R18,0)),0)</f>
        <v>0</v>
      </c>
      <c r="AK18" s="60">
        <f>IF($AD18=Res_converter!$A$2,$T18,0)</f>
        <v>0</v>
      </c>
      <c r="AL18" s="10">
        <f>IF($AD18=Res_converter!$A$2,$Z18,0)</f>
        <v>0</v>
      </c>
      <c r="AM18" s="10">
        <f>IF($J18=Res_converter!$E$4,MAX($M18-$N18-$O18,0),0)+IF($K18=Res_converter!$E$4,MAX($P18-$Q18-$R18,0),0)+IF(L18=Res_converter!$E$4,$S18,0)</f>
        <v>0</v>
      </c>
      <c r="AN18" s="10">
        <f>IF($AD18=Res_converter!$A$3,MAX(MIN($Z18,$M18)-$N18-$O18,0),0)+IF(AND($AD18=Res_converter!$A$14,$AC18=1,$Y18&lt;&gt;"See columns P&amp; Q"),IF($J18=Res_converter!$E$4,MAX(MIN(MAX($Z18-$P18,0)/$AV18,$M18)-$N18-$O18,0),MAX(MIN(MAX($Z18-$M18,0)/$AV18,$P18)-$Q18-$R18,0)),0)</f>
        <v>0</v>
      </c>
      <c r="AO18" s="10">
        <f>IF($J18=Res_converter!$E$5,$M18,0)+IF($K18=Res_converter!$E$5,$P18,0)</f>
        <v>0</v>
      </c>
      <c r="AP18" s="10">
        <f>IF($AD18=Res_converter!$A$4,$Z18,0)</f>
        <v>0</v>
      </c>
      <c r="AQ18" s="10" t="s">
        <v>84</v>
      </c>
      <c r="AR18" s="10" t="s">
        <v>61</v>
      </c>
      <c r="AS18" s="10" t="s">
        <v>89</v>
      </c>
      <c r="AT18" s="10" t="s">
        <v>92</v>
      </c>
      <c r="AU18" s="10">
        <f t="shared" si="2"/>
        <v>0.106</v>
      </c>
      <c r="AV18" s="10">
        <f t="shared" si="3"/>
        <v>0.55700000000000005</v>
      </c>
      <c r="AW18" s="12" t="s">
        <v>117</v>
      </c>
      <c r="AX18" s="12" t="str">
        <f>INDEX(Subname_converter!$B$1:$B$343,MATCH($AW18,Subname_converter!$A$1:$A$343,0))</f>
        <v>Red bluff</v>
      </c>
      <c r="AY18" s="12">
        <f>INDEX(Subname_converter!$C$1:$C$343,MATCH($AW18,Subname_converter!$A$1:$A$343,0))</f>
        <v>230</v>
      </c>
      <c r="AZ18" s="11">
        <v>40940.333333333299</v>
      </c>
      <c r="BA18" s="11">
        <v>45504.291666666701</v>
      </c>
      <c r="BB18" s="10">
        <f t="shared" si="0"/>
        <v>2024</v>
      </c>
      <c r="BC18" s="11"/>
      <c r="BD18" s="10" t="s">
        <v>103</v>
      </c>
      <c r="BE18" s="10" t="s">
        <v>65</v>
      </c>
      <c r="BF18" s="10" t="s">
        <v>65</v>
      </c>
      <c r="BG18" s="10" t="s">
        <v>103</v>
      </c>
      <c r="BH18" s="10" t="s">
        <v>66</v>
      </c>
      <c r="BI18" s="10">
        <f>IFERROR(INDEX([12]Queue_withNearTerm!$AZ$4:$AZ$148,MATCH(B19,[12]Queue_withNearTerm!$B$4:$B$148,0)),99)</f>
        <v>2</v>
      </c>
    </row>
    <row r="19" spans="1:61" s="26" customFormat="1" ht="25" x14ac:dyDescent="0.25">
      <c r="A19" s="32" t="s">
        <v>118</v>
      </c>
      <c r="B19" s="10">
        <v>467</v>
      </c>
      <c r="C19" s="11">
        <v>39598</v>
      </c>
      <c r="D19" s="11">
        <v>39601.291666666701</v>
      </c>
      <c r="E19" s="10" t="s">
        <v>53</v>
      </c>
      <c r="F19" s="10" t="s">
        <v>101</v>
      </c>
      <c r="G19" s="10" t="s">
        <v>76</v>
      </c>
      <c r="H19" s="10" t="s">
        <v>56</v>
      </c>
      <c r="I19" s="10"/>
      <c r="J19" s="10" t="s">
        <v>96</v>
      </c>
      <c r="K19" s="10" t="s">
        <v>57</v>
      </c>
      <c r="L19" s="10"/>
      <c r="M19" s="10">
        <v>230</v>
      </c>
      <c r="N19" s="10">
        <v>230</v>
      </c>
      <c r="O19" s="10"/>
      <c r="P19" s="10">
        <v>200</v>
      </c>
      <c r="Q19" s="10">
        <v>200</v>
      </c>
      <c r="R19" s="10"/>
      <c r="S19" s="10"/>
      <c r="T19" s="10">
        <v>230</v>
      </c>
      <c r="U19" s="10" t="s">
        <v>83</v>
      </c>
      <c r="V19" s="10"/>
      <c r="W19" s="10" t="s">
        <v>58</v>
      </c>
      <c r="X19" s="10"/>
      <c r="Y19" s="10">
        <v>1</v>
      </c>
      <c r="Z19" s="10">
        <v>230</v>
      </c>
      <c r="AA19" s="10">
        <v>0</v>
      </c>
      <c r="AB19" s="10">
        <v>0</v>
      </c>
      <c r="AC19" s="10">
        <f t="shared" si="1"/>
        <v>1</v>
      </c>
      <c r="AD19" s="10" t="str" cm="1">
        <f t="array" ref="AD19">IFERROR(INDEX(Res_converter!$A$2:$A$22,MATCH(1,($J19=Res_converter!$B$2:$B$22)*($K19=Res_converter!$C$2:$C$22)*($L19=Res_converter!$D$2:$D$22),0)),"Other")</f>
        <v>Solar-Hybrid</v>
      </c>
      <c r="AE19" s="10">
        <f>IF($J19=Res_converter!$E$2,MAX($M19-$N19-$O19,0),0)+IF($K19=Res_converter!$E$2,MAX($P19-$Q19-$R19,0),0)+IF(L19=Res_converter!$E$2,$S19,0)</f>
        <v>0</v>
      </c>
      <c r="AF19" s="10">
        <f>IF($AD19=Res_converter!$A$8,MAX($Z19-$N19-$O19,0),0)+IF(AND($AD19=Res_converter!$A$14,$J19=Res_converter!$B$14),MAX(MIN($Z19,$M19)-$N19-$O19+IF(SUM($Q19,$R19)&gt;0,MAX($Z19-$M19,0)-($Q19+$R19)*$AV19,0),0),0)+IF(AND($AD19=Res_converter!$A$15,$K19=Res_converter!$C$15),MAX(MIN($Z19,$P19)-$Q19-$R19+IF(SUM($N19,$O19)&gt;0,MAX($Z19-$P19,0)-($N19+$O19)*$AV19,0),0),0)+IF(AND($AD19=Res_converter!$A$12,$Y19="See columns P&amp; Q"),IF($J19=Res_converter!$E$2,MAX($AA19*MIN($M19,$T19)-$N19-$O19,0),MAX($AB19*MIN($P19,$T19)-$Q19-$R19,0)),0)+IF(AND($AD19=Res_converter!$A$12,$AC19=1,$Y19&lt;&gt;"See columns P&amp; Q"),IF($J19=Res_converter!$E$2,MAX(MIN($Z19,M19)-$N19-$O19,0),MAX(MIN($Z19,P19)-$Q19-$R19,0)),0)</f>
        <v>0</v>
      </c>
      <c r="AG19" s="60">
        <f>IF($AD19=Res_converter!$A$9,$T19,0)</f>
        <v>0</v>
      </c>
      <c r="AH19" s="10">
        <f>IF($AD19=Res_converter!$A$9,$Z19,0)</f>
        <v>0</v>
      </c>
      <c r="AI19" s="10">
        <f>IF($J19=Res_converter!$E$6,MAX($M19-$N19-$O19,0),0)+IF($K19=Res_converter!$E$6,MAX($P19-$Q19-$R19,0),0)+IF(L19=Res_converter!$E$6,$S19,0)</f>
        <v>0</v>
      </c>
      <c r="AJ19" s="10">
        <f>IF($AD19=Res_converter!$A$7,MAX(MIN($Z19,$M19)-$N19-$O19,0),0)+IF(AND($AD19=Res_converter!$A$12,$Y19="See columns P&amp; Q"),IF($J19=Res_converter!$E$6,MAX($AA19*MIN($M19,$T19)-$N19-$O19,0),MAX($AB19*MIN($P19,$T19)-$Q19-$R19,0)),0)+IF(AND($AD19=Res_converter!$A$12,$AC19=1,$Y19&lt;&gt;"See columns P&amp; Q"),IF($J19=Res_converter!$E$6,MAX(MIN(MAX($Z19-$P19,0)/$AU19,$M19)-$N19-$O19,0),MAX(MIN(MAX($Z19-$M19,0)/$AU19,$P19)-$Q19-$R19,0)),0)</f>
        <v>0</v>
      </c>
      <c r="AK19" s="60">
        <f>IF($AD19=Res_converter!$A$2,$T19,0)</f>
        <v>0</v>
      </c>
      <c r="AL19" s="10">
        <f>IF($AD19=Res_converter!$A$2,$Z19,0)</f>
        <v>0</v>
      </c>
      <c r="AM19" s="10">
        <f>IF($J19=Res_converter!$E$4,MAX($M19-$N19-$O19,0),0)+IF($K19=Res_converter!$E$4,MAX($P19-$Q19-$R19,0),0)+IF(L19=Res_converter!$E$4,$S19,0)</f>
        <v>0</v>
      </c>
      <c r="AN19" s="10">
        <f>IF($AD19=Res_converter!$A$3,MAX(MIN($Z19,$M19)-$N19-$O19,0),0)+IF(AND($AD19=Res_converter!$A$14,$AC19=1,$Y19&lt;&gt;"See columns P&amp; Q"),IF($J19=Res_converter!$E$4,MAX(MIN(MAX($Z19-$P19,0)/$AV19,$M19)-$N19-$O19,0),MAX(MIN(MAX($Z19-$M19,0)/$AV19,$P19)-$Q19-$R19,0)),0)</f>
        <v>0</v>
      </c>
      <c r="AO19" s="10">
        <f>IF($J19=Res_converter!$E$5,$M19,0)+IF($K19=Res_converter!$E$5,$P19,0)</f>
        <v>0</v>
      </c>
      <c r="AP19" s="10">
        <f>IF($AD19=Res_converter!$A$4,$Z19,0)</f>
        <v>0</v>
      </c>
      <c r="AQ19" s="10" t="s">
        <v>119</v>
      </c>
      <c r="AR19" s="10" t="s">
        <v>120</v>
      </c>
      <c r="AS19" s="10" t="s">
        <v>89</v>
      </c>
      <c r="AT19" s="10" t="s">
        <v>121</v>
      </c>
      <c r="AU19" s="10">
        <f t="shared" si="2"/>
        <v>0.106</v>
      </c>
      <c r="AV19" s="10">
        <f t="shared" si="3"/>
        <v>0.55700000000000005</v>
      </c>
      <c r="AW19" s="12" t="s">
        <v>122</v>
      </c>
      <c r="AX19" s="12" t="str">
        <f>INDEX(Subname_converter!$B$1:$B$343,MATCH($AW19,Subname_converter!$A$1:$A$343,0))</f>
        <v>Ivanpah</v>
      </c>
      <c r="AY19" s="12">
        <f>INDEX(Subname_converter!$C$1:$C$343,MATCH($AW19,Subname_converter!$A$1:$A$343,0))</f>
        <v>230</v>
      </c>
      <c r="AZ19" s="11">
        <v>41122.291666666701</v>
      </c>
      <c r="BA19" s="11">
        <v>45657.333333333299</v>
      </c>
      <c r="BB19" s="10">
        <f t="shared" si="0"/>
        <v>2025</v>
      </c>
      <c r="BC19" s="11"/>
      <c r="BD19" s="10" t="s">
        <v>103</v>
      </c>
      <c r="BE19" s="10" t="s">
        <v>65</v>
      </c>
      <c r="BF19" s="10" t="s">
        <v>65</v>
      </c>
      <c r="BG19" s="10" t="s">
        <v>103</v>
      </c>
      <c r="BH19" s="10" t="s">
        <v>66</v>
      </c>
      <c r="BI19" s="10">
        <f>IFERROR(INDEX([12]Queue_withNearTerm!$AZ$4:$AZ$148,MATCH(B20,[12]Queue_withNearTerm!$B$4:$B$148,0)),99)</f>
        <v>2</v>
      </c>
    </row>
    <row r="20" spans="1:61" s="26" customFormat="1" ht="25" x14ac:dyDescent="0.25">
      <c r="A20" s="32" t="s">
        <v>123</v>
      </c>
      <c r="B20" s="10">
        <v>506</v>
      </c>
      <c r="C20" s="11">
        <v>40024</v>
      </c>
      <c r="D20" s="11">
        <v>40025.291666666701</v>
      </c>
      <c r="E20" s="10" t="s">
        <v>53</v>
      </c>
      <c r="F20" s="10" t="s">
        <v>124</v>
      </c>
      <c r="G20" s="10" t="s">
        <v>95</v>
      </c>
      <c r="H20" s="10" t="s">
        <v>56</v>
      </c>
      <c r="I20" s="10"/>
      <c r="J20" s="10" t="s">
        <v>96</v>
      </c>
      <c r="K20" s="10" t="s">
        <v>57</v>
      </c>
      <c r="L20" s="10"/>
      <c r="M20" s="10">
        <v>299.60000000000002</v>
      </c>
      <c r="N20" s="10">
        <v>299.60000000000002</v>
      </c>
      <c r="O20" s="10"/>
      <c r="P20" s="10">
        <v>147.69999999999999</v>
      </c>
      <c r="Q20" s="10">
        <v>147</v>
      </c>
      <c r="R20" s="10"/>
      <c r="S20" s="10"/>
      <c r="T20" s="10">
        <v>299.60000000000002</v>
      </c>
      <c r="U20" s="10" t="s">
        <v>83</v>
      </c>
      <c r="V20" s="10"/>
      <c r="W20" s="10" t="s">
        <v>58</v>
      </c>
      <c r="X20" s="10"/>
      <c r="Y20" s="10">
        <v>1</v>
      </c>
      <c r="Z20" s="10">
        <v>299.60000000000002</v>
      </c>
      <c r="AA20" s="10">
        <v>0</v>
      </c>
      <c r="AB20" s="10">
        <v>0</v>
      </c>
      <c r="AC20" s="10">
        <f t="shared" si="1"/>
        <v>1</v>
      </c>
      <c r="AD20" s="10" t="str" cm="1">
        <f t="array" ref="AD20">IFERROR(INDEX(Res_converter!$A$2:$A$22,MATCH(1,($J20=Res_converter!$B$2:$B$22)*($K20=Res_converter!$C$2:$C$22)*($L20=Res_converter!$D$2:$D$22),0)),"Other")</f>
        <v>Solar-Hybrid</v>
      </c>
      <c r="AE20" s="10">
        <f>IF($J20=Res_converter!$E$2,MAX($M20-$N20-$O20,0),0)+IF($K20=Res_converter!$E$2,MAX($P20-$Q20-$R20,0),0)+IF(L20=Res_converter!$E$2,$S20,0)</f>
        <v>0.69999999999998863</v>
      </c>
      <c r="AF20" s="10">
        <f>IF($AD20=Res_converter!$A$8,MAX($Z20-$N20-$O20,0),0)+IF(AND($AD20=Res_converter!$A$14,$J20=Res_converter!$B$14),MAX(MIN($Z20,$M20)-$N20-$O20+IF(SUM($Q20,$R20)&gt;0,MAX($Z20-$M20,0)-($Q20+$R20)*$AV20,0),0),0)+IF(AND($AD20=Res_converter!$A$15,$K20=Res_converter!$C$15),MAX(MIN($Z20,$P20)-$Q20-$R20+IF(SUM($N20,$O20)&gt;0,MAX($Z20-$P20,0)-($N20+$O20)*$AV20,0),0),0)+IF(AND($AD20=Res_converter!$A$12,$Y20="See columns P&amp; Q"),IF($J20=Res_converter!$E$2,MAX($AA20*MIN($M20,$T20)-$N20-$O20,0),MAX($AB20*MIN($P20,$T20)-$Q20-$R20,0)),0)+IF(AND($AD20=Res_converter!$A$12,$AC20=1,$Y20&lt;&gt;"See columns P&amp; Q"),IF($J20=Res_converter!$E$2,MAX(MIN($Z20,M20)-$N20-$O20,0),MAX(MIN($Z20,P20)-$Q20-$R20,0)),0)</f>
        <v>0.69999999999998863</v>
      </c>
      <c r="AG20" s="60">
        <f>IF($AD20=Res_converter!$A$9,$T20,0)</f>
        <v>0</v>
      </c>
      <c r="AH20" s="10">
        <f>IF($AD20=Res_converter!$A$9,$Z20,0)</f>
        <v>0</v>
      </c>
      <c r="AI20" s="10">
        <f>IF($J20=Res_converter!$E$6,MAX($M20-$N20-$O20,0),0)+IF($K20=Res_converter!$E$6,MAX($P20-$Q20-$R20,0),0)+IF(L20=Res_converter!$E$6,$S20,0)</f>
        <v>0</v>
      </c>
      <c r="AJ20" s="10">
        <f>IF($AD20=Res_converter!$A$7,MAX(MIN($Z20,$M20)-$N20-$O20,0),0)+IF(AND($AD20=Res_converter!$A$12,$Y20="See columns P&amp; Q"),IF($J20=Res_converter!$E$6,MAX($AA20*MIN($M20,$T20)-$N20-$O20,0),MAX($AB20*MIN($P20,$T20)-$Q20-$R20,0)),0)+IF(AND($AD20=Res_converter!$A$12,$AC20=1,$Y20&lt;&gt;"See columns P&amp; Q"),IF($J20=Res_converter!$E$6,MAX(MIN(MAX($Z20-$P20,0)/$AU20,$M20)-$N20-$O20,0),MAX(MIN(MAX($Z20-$M20,0)/$AU20,$P20)-$Q20-$R20,0)),0)</f>
        <v>0</v>
      </c>
      <c r="AK20" s="60">
        <f>IF($AD20=Res_converter!$A$2,$T20,0)</f>
        <v>0</v>
      </c>
      <c r="AL20" s="10">
        <f>IF($AD20=Res_converter!$A$2,$Z20,0)</f>
        <v>0</v>
      </c>
      <c r="AM20" s="10">
        <f>IF($J20=Res_converter!$E$4,MAX($M20-$N20-$O20,0),0)+IF($K20=Res_converter!$E$4,MAX($P20-$Q20-$R20,0),0)+IF(L20=Res_converter!$E$4,$S20,0)</f>
        <v>0</v>
      </c>
      <c r="AN20" s="10">
        <f>IF($AD20=Res_converter!$A$3,MAX(MIN($Z20,$M20)-$N20-$O20,0),0)+IF(AND($AD20=Res_converter!$A$14,$AC20=1,$Y20&lt;&gt;"See columns P&amp; Q"),IF($J20=Res_converter!$E$4,MAX(MIN(MAX($Z20-$P20,0)/$AV20,$M20)-$N20-$O20,0),MAX(MIN(MAX($Z20-$M20,0)/$AV20,$P20)-$Q20-$R20,0)),0)</f>
        <v>0</v>
      </c>
      <c r="AO20" s="10">
        <f>IF($J20=Res_converter!$E$5,$M20,0)+IF($K20=Res_converter!$E$5,$P20,0)</f>
        <v>0</v>
      </c>
      <c r="AP20" s="10">
        <f>IF($AD20=Res_converter!$A$4,$Z20,0)</f>
        <v>0</v>
      </c>
      <c r="AQ20" s="10" t="s">
        <v>88</v>
      </c>
      <c r="AR20" s="10" t="s">
        <v>61</v>
      </c>
      <c r="AS20" s="10" t="s">
        <v>89</v>
      </c>
      <c r="AT20" s="10" t="s">
        <v>63</v>
      </c>
      <c r="AU20" s="10">
        <f t="shared" si="2"/>
        <v>0.106</v>
      </c>
      <c r="AV20" s="10">
        <f t="shared" si="3"/>
        <v>0.55700000000000005</v>
      </c>
      <c r="AW20" s="12" t="s">
        <v>125</v>
      </c>
      <c r="AX20" s="12" t="str">
        <f>INDEX(Subname_converter!$B$1:$B$343,MATCH($AW20,Subname_converter!$A$1:$A$343,0))</f>
        <v>Whirlwind</v>
      </c>
      <c r="AY20" s="12">
        <f>INDEX(Subname_converter!$C$1:$C$343,MATCH($AW20,Subname_converter!$A$1:$A$343,0))</f>
        <v>230</v>
      </c>
      <c r="AZ20" s="11">
        <v>42216.291666666701</v>
      </c>
      <c r="BA20" s="11">
        <v>45137.291666666701</v>
      </c>
      <c r="BB20" s="10">
        <f t="shared" si="0"/>
        <v>2023</v>
      </c>
      <c r="BC20" s="11"/>
      <c r="BD20" s="10" t="s">
        <v>103</v>
      </c>
      <c r="BE20" s="10" t="s">
        <v>65</v>
      </c>
      <c r="BF20" s="10" t="s">
        <v>65</v>
      </c>
      <c r="BG20" s="10" t="s">
        <v>103</v>
      </c>
      <c r="BH20" s="10" t="s">
        <v>66</v>
      </c>
      <c r="BI20" s="10">
        <f>IFERROR(INDEX([12]Queue_withNearTerm!$AZ$4:$AZ$148,MATCH(B21,[12]Queue_withNearTerm!$B$4:$B$148,0)),99)</f>
        <v>99</v>
      </c>
    </row>
    <row r="21" spans="1:61" s="26" customFormat="1" ht="25" x14ac:dyDescent="0.25">
      <c r="A21" s="32" t="s">
        <v>126</v>
      </c>
      <c r="B21" s="10">
        <v>539</v>
      </c>
      <c r="C21" s="11">
        <v>40165</v>
      </c>
      <c r="D21" s="11">
        <v>40165.333333333299</v>
      </c>
      <c r="E21" s="10" t="s">
        <v>53</v>
      </c>
      <c r="F21" s="10" t="s">
        <v>127</v>
      </c>
      <c r="G21" s="10" t="s">
        <v>95</v>
      </c>
      <c r="H21" s="10" t="s">
        <v>56</v>
      </c>
      <c r="I21" s="10"/>
      <c r="J21" s="10" t="s">
        <v>96</v>
      </c>
      <c r="K21" s="10" t="s">
        <v>57</v>
      </c>
      <c r="L21" s="10"/>
      <c r="M21" s="10">
        <v>20</v>
      </c>
      <c r="N21" s="10">
        <v>20</v>
      </c>
      <c r="O21" s="10"/>
      <c r="P21" s="10">
        <v>20</v>
      </c>
      <c r="Q21" s="10">
        <v>0</v>
      </c>
      <c r="R21" s="10"/>
      <c r="S21" s="10"/>
      <c r="T21" s="10">
        <v>20</v>
      </c>
      <c r="U21" s="10" t="s">
        <v>115</v>
      </c>
      <c r="V21" s="10"/>
      <c r="W21" s="10" t="s">
        <v>58</v>
      </c>
      <c r="X21" s="10"/>
      <c r="Y21" s="10">
        <v>0</v>
      </c>
      <c r="Z21" s="10">
        <v>0</v>
      </c>
      <c r="AA21" s="10">
        <v>0</v>
      </c>
      <c r="AB21" s="10">
        <v>0</v>
      </c>
      <c r="AC21" s="10">
        <f t="shared" si="1"/>
        <v>0</v>
      </c>
      <c r="AD21" s="10" t="str" cm="1">
        <f t="array" ref="AD21">IFERROR(INDEX(Res_converter!$A$2:$A$22,MATCH(1,($J21=Res_converter!$B$2:$B$22)*($K21=Res_converter!$C$2:$C$22)*($L21=Res_converter!$D$2:$D$22),0)),"Other")</f>
        <v>Solar-Hybrid</v>
      </c>
      <c r="AE21" s="10">
        <f>IF($J21=Res_converter!$E$2,MAX($M21-$N21-$O21,0),0)+IF($K21=Res_converter!$E$2,MAX($P21-$Q21-$R21,0),0)+IF(L21=Res_converter!$E$2,$S21,0)</f>
        <v>20</v>
      </c>
      <c r="AF21" s="10">
        <f>IF($AD21=Res_converter!$A$8,MAX($Z21-$N21-$O21,0),0)+IF(AND($AD21=Res_converter!$A$14,$J21=Res_converter!$B$14),MAX(MIN($Z21,$M21)-$N21-$O21+IF(SUM($Q21,$R21)&gt;0,MAX($Z21-$M21,0)-($Q21+$R21)*$AV21,0),0),0)+IF(AND($AD21=Res_converter!$A$15,$K21=Res_converter!$C$15),MAX(MIN($Z21,$P21)-$Q21-$R21+IF(SUM($N21,$O21)&gt;0,MAX($Z21-$P21,0)-($N21+$O21)*$AV21,0),0),0)+IF(AND($AD21=Res_converter!$A$12,$Y21="See columns P&amp; Q"),IF($J21=Res_converter!$E$2,MAX($AA21*MIN($M21,$T21)-$N21-$O21,0),MAX($AB21*MIN($P21,$T21)-$Q21-$R21,0)),0)+IF(AND($AD21=Res_converter!$A$12,$AC21=1,$Y21&lt;&gt;"See columns P&amp; Q"),IF($J21=Res_converter!$E$2,MAX(MIN($Z21,M21)-$N21-$O21,0),MAX(MIN($Z21,P21)-$Q21-$R21,0)),0)</f>
        <v>0</v>
      </c>
      <c r="AG21" s="60">
        <f>IF($AD21=Res_converter!$A$9,$T21,0)</f>
        <v>0</v>
      </c>
      <c r="AH21" s="10">
        <f>IF($AD21=Res_converter!$A$9,$Z21,0)</f>
        <v>0</v>
      </c>
      <c r="AI21" s="10">
        <f>IF($J21=Res_converter!$E$6,MAX($M21-$N21-$O21,0),0)+IF($K21=Res_converter!$E$6,MAX($P21-$Q21-$R21,0),0)+IF(L21=Res_converter!$E$6,$S21,0)</f>
        <v>0</v>
      </c>
      <c r="AJ21" s="10">
        <f>IF($AD21=Res_converter!$A$7,MAX(MIN($Z21,$M21)-$N21-$O21,0),0)+IF(AND($AD21=Res_converter!$A$12,$Y21="See columns P&amp; Q"),IF($J21=Res_converter!$E$6,MAX($AA21*MIN($M21,$T21)-$N21-$O21,0),MAX($AB21*MIN($P21,$T21)-$Q21-$R21,0)),0)+IF(AND($AD21=Res_converter!$A$12,$AC21=1,$Y21&lt;&gt;"See columns P&amp; Q"),IF($J21=Res_converter!$E$6,MAX(MIN(MAX($Z21-$P21,0)/$AU21,$M21)-$N21-$O21,0),MAX(MIN(MAX($Z21-$M21,0)/$AU21,$P21)-$Q21-$R21,0)),0)</f>
        <v>0</v>
      </c>
      <c r="AK21" s="60">
        <f>IF($AD21=Res_converter!$A$2,$T21,0)</f>
        <v>0</v>
      </c>
      <c r="AL21" s="10">
        <f>IF($AD21=Res_converter!$A$2,$Z21,0)</f>
        <v>0</v>
      </c>
      <c r="AM21" s="10">
        <f>IF($J21=Res_converter!$E$4,MAX($M21-$N21-$O21,0),0)+IF($K21=Res_converter!$E$4,MAX($P21-$Q21-$R21,0),0)+IF(L21=Res_converter!$E$4,$S21,0)</f>
        <v>0</v>
      </c>
      <c r="AN21" s="10">
        <f>IF($AD21=Res_converter!$A$3,MAX(MIN($Z21,$M21)-$N21-$O21,0),0)+IF(AND($AD21=Res_converter!$A$14,$AC21=1,$Y21&lt;&gt;"See columns P&amp; Q"),IF($J21=Res_converter!$E$4,MAX(MIN(MAX($Z21-$P21,0)/$AV21,$M21)-$N21-$O21,0),MAX(MIN(MAX($Z21-$M21,0)/$AV21,$P21)-$Q21-$R21,0)),0)</f>
        <v>0</v>
      </c>
      <c r="AO21" s="10">
        <f>IF($J21=Res_converter!$E$5,$M21,0)+IF($K21=Res_converter!$E$5,$P21,0)</f>
        <v>0</v>
      </c>
      <c r="AP21" s="10">
        <f>IF($AD21=Res_converter!$A$4,$Z21,0)</f>
        <v>0</v>
      </c>
      <c r="AQ21" s="10" t="s">
        <v>128</v>
      </c>
      <c r="AR21" s="10" t="s">
        <v>61</v>
      </c>
      <c r="AS21" s="10" t="s">
        <v>62</v>
      </c>
      <c r="AT21" s="10" t="s">
        <v>74</v>
      </c>
      <c r="AU21" s="10">
        <f t="shared" si="2"/>
        <v>0.1</v>
      </c>
      <c r="AV21" s="10">
        <f t="shared" si="3"/>
        <v>0.66500000000000004</v>
      </c>
      <c r="AW21" s="12" t="s">
        <v>129</v>
      </c>
      <c r="AX21" s="12" t="str">
        <f>INDEX(Subname_converter!$B$1:$B$343,MATCH($AW21,Subname_converter!$A$1:$A$343,0))</f>
        <v>Crow Creek</v>
      </c>
      <c r="AY21" s="12">
        <f>INDEX(Subname_converter!$C$1:$C$343,MATCH($AW21,Subname_converter!$A$1:$A$343,0))</f>
        <v>60</v>
      </c>
      <c r="AZ21" s="11">
        <v>41213.291666666701</v>
      </c>
      <c r="BA21" s="11">
        <v>42551.291666666701</v>
      </c>
      <c r="BB21" s="10">
        <f t="shared" si="0"/>
        <v>2016</v>
      </c>
      <c r="BC21" s="11"/>
      <c r="BD21" s="10" t="s">
        <v>74</v>
      </c>
      <c r="BE21" s="10" t="s">
        <v>130</v>
      </c>
      <c r="BF21" s="10" t="s">
        <v>131</v>
      </c>
      <c r="BG21" s="10" t="s">
        <v>103</v>
      </c>
      <c r="BH21" s="10" t="s">
        <v>66</v>
      </c>
      <c r="BI21" s="10">
        <f>IFERROR(INDEX([12]Queue_withNearTerm!$AZ$4:$AZ$148,MATCH(B22,[12]Queue_withNearTerm!$B$4:$B$148,0)),99)</f>
        <v>99</v>
      </c>
    </row>
    <row r="22" spans="1:61" s="26" customFormat="1" ht="25" x14ac:dyDescent="0.25">
      <c r="A22" s="32" t="s">
        <v>132</v>
      </c>
      <c r="B22" s="10">
        <v>625</v>
      </c>
      <c r="C22" s="11">
        <v>40312</v>
      </c>
      <c r="D22" s="11">
        <v>40312.291666666701</v>
      </c>
      <c r="E22" s="10" t="s">
        <v>53</v>
      </c>
      <c r="F22" s="10" t="s">
        <v>127</v>
      </c>
      <c r="G22" s="10" t="s">
        <v>95</v>
      </c>
      <c r="H22" s="10" t="s">
        <v>56</v>
      </c>
      <c r="I22" s="10"/>
      <c r="J22" s="10" t="s">
        <v>96</v>
      </c>
      <c r="K22" s="10" t="s">
        <v>57</v>
      </c>
      <c r="L22" s="10"/>
      <c r="M22" s="10">
        <v>20</v>
      </c>
      <c r="N22" s="10">
        <v>20</v>
      </c>
      <c r="O22" s="10"/>
      <c r="P22" s="10">
        <v>20</v>
      </c>
      <c r="Q22" s="10">
        <v>0</v>
      </c>
      <c r="R22" s="10"/>
      <c r="S22" s="10"/>
      <c r="T22" s="10">
        <v>20</v>
      </c>
      <c r="U22" s="10" t="s">
        <v>115</v>
      </c>
      <c r="V22" s="10"/>
      <c r="W22" s="10" t="s">
        <v>58</v>
      </c>
      <c r="X22" s="10"/>
      <c r="Y22" s="10">
        <v>0</v>
      </c>
      <c r="Z22" s="10">
        <v>0</v>
      </c>
      <c r="AA22" s="10">
        <v>0</v>
      </c>
      <c r="AB22" s="10">
        <v>0</v>
      </c>
      <c r="AC22" s="10">
        <f t="shared" si="1"/>
        <v>0</v>
      </c>
      <c r="AD22" s="10" t="str" cm="1">
        <f t="array" ref="AD22">IFERROR(INDEX(Res_converter!$A$2:$A$22,MATCH(1,($J22=Res_converter!$B$2:$B$22)*($K22=Res_converter!$C$2:$C$22)*($L22=Res_converter!$D$2:$D$22),0)),"Other")</f>
        <v>Solar-Hybrid</v>
      </c>
      <c r="AE22" s="10">
        <f>IF($J22=Res_converter!$E$2,MAX($M22-$N22-$O22,0),0)+IF($K22=Res_converter!$E$2,MAX($P22-$Q22-$R22,0),0)+IF(L22=Res_converter!$E$2,$S22,0)</f>
        <v>20</v>
      </c>
      <c r="AF22" s="10">
        <f>IF($AD22=Res_converter!$A$8,MAX($Z22-$N22-$O22,0),0)+IF(AND($AD22=Res_converter!$A$14,$J22=Res_converter!$B$14),MAX(MIN($Z22,$M22)-$N22-$O22+IF(SUM($Q22,$R22)&gt;0,MAX($Z22-$M22,0)-($Q22+$R22)*$AV22,0),0),0)+IF(AND($AD22=Res_converter!$A$15,$K22=Res_converter!$C$15),MAX(MIN($Z22,$P22)-$Q22-$R22+IF(SUM($N22,$O22)&gt;0,MAX($Z22-$P22,0)-($N22+$O22)*$AV22,0),0),0)+IF(AND($AD22=Res_converter!$A$12,$Y22="See columns P&amp; Q"),IF($J22=Res_converter!$E$2,MAX($AA22*MIN($M22,$T22)-$N22-$O22,0),MAX($AB22*MIN($P22,$T22)-$Q22-$R22,0)),0)+IF(AND($AD22=Res_converter!$A$12,$AC22=1,$Y22&lt;&gt;"See columns P&amp; Q"),IF($J22=Res_converter!$E$2,MAX(MIN($Z22,M22)-$N22-$O22,0),MAX(MIN($Z22,P22)-$Q22-$R22,0)),0)</f>
        <v>0</v>
      </c>
      <c r="AG22" s="60">
        <f>IF($AD22=Res_converter!$A$9,$T22,0)</f>
        <v>0</v>
      </c>
      <c r="AH22" s="10">
        <f>IF($AD22=Res_converter!$A$9,$Z22,0)</f>
        <v>0</v>
      </c>
      <c r="AI22" s="10">
        <f>IF($J22=Res_converter!$E$6,MAX($M22-$N22-$O22,0),0)+IF($K22=Res_converter!$E$6,MAX($P22-$Q22-$R22,0),0)+IF(L22=Res_converter!$E$6,$S22,0)</f>
        <v>0</v>
      </c>
      <c r="AJ22" s="10">
        <f>IF($AD22=Res_converter!$A$7,MAX(MIN($Z22,$M22)-$N22-$O22,0),0)+IF(AND($AD22=Res_converter!$A$12,$Y22="See columns P&amp; Q"),IF($J22=Res_converter!$E$6,MAX($AA22*MIN($M22,$T22)-$N22-$O22,0),MAX($AB22*MIN($P22,$T22)-$Q22-$R22,0)),0)+IF(AND($AD22=Res_converter!$A$12,$AC22=1,$Y22&lt;&gt;"See columns P&amp; Q"),IF($J22=Res_converter!$E$6,MAX(MIN(MAX($Z22-$P22,0)/$AU22,$M22)-$N22-$O22,0),MAX(MIN(MAX($Z22-$M22,0)/$AU22,$P22)-$Q22-$R22,0)),0)</f>
        <v>0</v>
      </c>
      <c r="AK22" s="60">
        <f>IF($AD22=Res_converter!$A$2,$T22,0)</f>
        <v>0</v>
      </c>
      <c r="AL22" s="10">
        <f>IF($AD22=Res_converter!$A$2,$Z22,0)</f>
        <v>0</v>
      </c>
      <c r="AM22" s="10">
        <f>IF($J22=Res_converter!$E$4,MAX($M22-$N22-$O22,0),0)+IF($K22=Res_converter!$E$4,MAX($P22-$Q22-$R22,0),0)+IF(L22=Res_converter!$E$4,$S22,0)</f>
        <v>0</v>
      </c>
      <c r="AN22" s="10">
        <f>IF($AD22=Res_converter!$A$3,MAX(MIN($Z22,$M22)-$N22-$O22,0),0)+IF(AND($AD22=Res_converter!$A$14,$AC22=1,$Y22&lt;&gt;"See columns P&amp; Q"),IF($J22=Res_converter!$E$4,MAX(MIN(MAX($Z22-$P22,0)/$AV22,$M22)-$N22-$O22,0),MAX(MIN(MAX($Z22-$M22,0)/$AV22,$P22)-$Q22-$R22,0)),0)</f>
        <v>0</v>
      </c>
      <c r="AO22" s="10">
        <f>IF($J22=Res_converter!$E$5,$M22,0)+IF($K22=Res_converter!$E$5,$P22,0)</f>
        <v>0</v>
      </c>
      <c r="AP22" s="10">
        <f>IF($AD22=Res_converter!$A$4,$Z22,0)</f>
        <v>0</v>
      </c>
      <c r="AQ22" s="10" t="s">
        <v>133</v>
      </c>
      <c r="AR22" s="10" t="s">
        <v>61</v>
      </c>
      <c r="AS22" s="10" t="s">
        <v>62</v>
      </c>
      <c r="AT22" s="10" t="s">
        <v>74</v>
      </c>
      <c r="AU22" s="10">
        <f t="shared" si="2"/>
        <v>0.1</v>
      </c>
      <c r="AV22" s="10">
        <f t="shared" si="3"/>
        <v>0.66500000000000004</v>
      </c>
      <c r="AW22" s="12" t="s">
        <v>134</v>
      </c>
      <c r="AX22" s="12" t="str">
        <f>INDEX(Subname_converter!$B$1:$B$343,MATCH($AW22,Subname_converter!$A$1:$A$343,0))</f>
        <v>Henrietta</v>
      </c>
      <c r="AY22" s="12">
        <f>INDEX(Subname_converter!$C$1:$C$343,MATCH($AW22,Subname_converter!$A$1:$A$343,0))</f>
        <v>230</v>
      </c>
      <c r="AZ22" s="11">
        <v>40908.333333333299</v>
      </c>
      <c r="BA22" s="11">
        <v>45748.291666666701</v>
      </c>
      <c r="BB22" s="10">
        <f t="shared" si="0"/>
        <v>2025</v>
      </c>
      <c r="BC22" s="11"/>
      <c r="BD22" s="10" t="s">
        <v>74</v>
      </c>
      <c r="BE22" s="10" t="s">
        <v>130</v>
      </c>
      <c r="BF22" s="10" t="s">
        <v>131</v>
      </c>
      <c r="BG22" s="10" t="s">
        <v>103</v>
      </c>
      <c r="BH22" s="10" t="s">
        <v>66</v>
      </c>
      <c r="BI22" s="10">
        <f>IFERROR(INDEX([12]Queue_withNearTerm!$AZ$4:$AZ$148,MATCH(B23,[12]Queue_withNearTerm!$B$4:$B$148,0)),99)</f>
        <v>2</v>
      </c>
    </row>
    <row r="23" spans="1:61" s="26" customFormat="1" ht="25" x14ac:dyDescent="0.25">
      <c r="A23" s="32" t="s">
        <v>135</v>
      </c>
      <c r="B23" s="10" t="s">
        <v>136</v>
      </c>
      <c r="C23" s="11">
        <v>40458</v>
      </c>
      <c r="D23" s="11">
        <v>40464.291666666701</v>
      </c>
      <c r="E23" s="10" t="s">
        <v>53</v>
      </c>
      <c r="F23" s="10" t="s">
        <v>137</v>
      </c>
      <c r="G23" s="10" t="s">
        <v>95</v>
      </c>
      <c r="H23" s="10" t="s">
        <v>56</v>
      </c>
      <c r="I23" s="10"/>
      <c r="J23" s="10" t="s">
        <v>96</v>
      </c>
      <c r="K23" s="10" t="s">
        <v>57</v>
      </c>
      <c r="L23" s="10"/>
      <c r="M23" s="10">
        <v>12</v>
      </c>
      <c r="N23" s="10"/>
      <c r="O23" s="10">
        <v>12</v>
      </c>
      <c r="P23" s="10">
        <v>12.1</v>
      </c>
      <c r="Q23" s="10"/>
      <c r="R23" s="10"/>
      <c r="S23" s="10"/>
      <c r="T23" s="10">
        <v>12</v>
      </c>
      <c r="U23" s="10" t="s">
        <v>115</v>
      </c>
      <c r="V23" s="10"/>
      <c r="W23" s="10" t="s">
        <v>116</v>
      </c>
      <c r="X23" s="10"/>
      <c r="Y23" s="10">
        <v>0</v>
      </c>
      <c r="Z23" s="10">
        <v>0</v>
      </c>
      <c r="AA23" s="10">
        <v>0</v>
      </c>
      <c r="AB23" s="10">
        <v>0</v>
      </c>
      <c r="AC23" s="10">
        <f t="shared" si="1"/>
        <v>0</v>
      </c>
      <c r="AD23" s="10" t="str" cm="1">
        <f t="array" ref="AD23">IFERROR(INDEX(Res_converter!$A$2:$A$22,MATCH(1,($J23=Res_converter!$B$2:$B$22)*($K23=Res_converter!$C$2:$C$22)*($L23=Res_converter!$D$2:$D$22),0)),"Other")</f>
        <v>Solar-Hybrid</v>
      </c>
      <c r="AE23" s="10">
        <f>IF($J23=Res_converter!$E$2,MAX($M23-$N23-$O23,0),0)+IF($K23=Res_converter!$E$2,MAX($P23-$Q23-$R23,0),0)+IF(L23=Res_converter!$E$2,$S23,0)</f>
        <v>12.1</v>
      </c>
      <c r="AF23" s="10">
        <f>IF($AD23=Res_converter!$A$8,MAX($Z23-$N23-$O23,0),0)+IF(AND($AD23=Res_converter!$A$14,$J23=Res_converter!$B$14),MAX(MIN($Z23,$M23)-$N23-$O23+IF(SUM($Q23,$R23)&gt;0,MAX($Z23-$M23,0)-($Q23+$R23)*$AV23,0),0),0)+IF(AND($AD23=Res_converter!$A$15,$K23=Res_converter!$C$15),MAX(MIN($Z23,$P23)-$Q23-$R23+IF(SUM($N23,$O23)&gt;0,MAX($Z23-$P23,0)-($N23+$O23)*$AV23,0),0),0)+IF(AND($AD23=Res_converter!$A$12,$Y23="See columns P&amp; Q"),IF($J23=Res_converter!$E$2,MAX($AA23*MIN($M23,$T23)-$N23-$O23,0),MAX($AB23*MIN($P23,$T23)-$Q23-$R23,0)),0)+IF(AND($AD23=Res_converter!$A$12,$AC23=1,$Y23&lt;&gt;"See columns P&amp; Q"),IF($J23=Res_converter!$E$2,MAX(MIN($Z23,M23)-$N23-$O23,0),MAX(MIN($Z23,P23)-$Q23-$R23,0)),0)</f>
        <v>0</v>
      </c>
      <c r="AG23" s="60">
        <f>IF($AD23=Res_converter!$A$9,$T23,0)</f>
        <v>0</v>
      </c>
      <c r="AH23" s="10">
        <f>IF($AD23=Res_converter!$A$9,$Z23,0)</f>
        <v>0</v>
      </c>
      <c r="AI23" s="10">
        <f>IF($J23=Res_converter!$E$6,MAX($M23-$N23-$O23,0),0)+IF($K23=Res_converter!$E$6,MAX($P23-$Q23-$R23,0),0)+IF(L23=Res_converter!$E$6,$S23,0)</f>
        <v>0</v>
      </c>
      <c r="AJ23" s="10">
        <f>IF($AD23=Res_converter!$A$7,MAX(MIN($Z23,$M23)-$N23-$O23,0),0)+IF(AND($AD23=Res_converter!$A$12,$Y23="See columns P&amp; Q"),IF($J23=Res_converter!$E$6,MAX($AA23*MIN($M23,$T23)-$N23-$O23,0),MAX($AB23*MIN($P23,$T23)-$Q23-$R23,0)),0)+IF(AND($AD23=Res_converter!$A$12,$AC23=1,$Y23&lt;&gt;"See columns P&amp; Q"),IF($J23=Res_converter!$E$6,MAX(MIN(MAX($Z23-$P23,0)/$AU23,$M23)-$N23-$O23,0),MAX(MIN(MAX($Z23-$M23,0)/$AU23,$P23)-$Q23-$R23,0)),0)</f>
        <v>0</v>
      </c>
      <c r="AK23" s="60">
        <f>IF($AD23=Res_converter!$A$2,$T23,0)</f>
        <v>0</v>
      </c>
      <c r="AL23" s="10">
        <f>IF($AD23=Res_converter!$A$2,$Z23,0)</f>
        <v>0</v>
      </c>
      <c r="AM23" s="10">
        <f>IF($J23=Res_converter!$E$4,MAX($M23-$N23-$O23,0),0)+IF($K23=Res_converter!$E$4,MAX($P23-$Q23-$R23,0),0)+IF(L23=Res_converter!$E$4,$S23,0)</f>
        <v>0</v>
      </c>
      <c r="AN23" s="10">
        <f>IF($AD23=Res_converter!$A$3,MAX(MIN($Z23,$M23)-$N23-$O23,0),0)+IF(AND($AD23=Res_converter!$A$14,$AC23=1,$Y23&lt;&gt;"See columns P&amp; Q"),IF($J23=Res_converter!$E$4,MAX(MIN(MAX($Z23-$P23,0)/$AV23,$M23)-$N23-$O23,0),MAX(MIN(MAX($Z23-$M23,0)/$AV23,$P23)-$Q23-$R23,0)),0)</f>
        <v>0</v>
      </c>
      <c r="AO23" s="10">
        <f>IF($J23=Res_converter!$E$5,$M23,0)+IF($K23=Res_converter!$E$5,$P23,0)</f>
        <v>0</v>
      </c>
      <c r="AP23" s="10">
        <f>IF($AD23=Res_converter!$A$4,$Z23,0)</f>
        <v>0</v>
      </c>
      <c r="AQ23" s="10" t="s">
        <v>138</v>
      </c>
      <c r="AR23" s="10" t="s">
        <v>61</v>
      </c>
      <c r="AS23" s="10" t="s">
        <v>62</v>
      </c>
      <c r="AT23" s="10" t="s">
        <v>74</v>
      </c>
      <c r="AU23" s="10">
        <f t="shared" si="2"/>
        <v>0.1</v>
      </c>
      <c r="AV23" s="10">
        <f t="shared" si="3"/>
        <v>0.66500000000000004</v>
      </c>
      <c r="AW23" s="12" t="s">
        <v>139</v>
      </c>
      <c r="AX23" s="12" t="str">
        <f>INDEX(Subname_converter!$B$1:$B$343,MATCH($AW23,Subname_converter!$A$1:$A$343,0))</f>
        <v>Davis</v>
      </c>
      <c r="AY23" s="12">
        <f>INDEX(Subname_converter!$C$1:$C$343,MATCH($AW23,Subname_converter!$A$1:$A$343,0))</f>
        <v>115</v>
      </c>
      <c r="AZ23" s="11">
        <v>41030.291666666701</v>
      </c>
      <c r="BA23" s="11">
        <v>44711.291666666701</v>
      </c>
      <c r="BB23" s="10">
        <f t="shared" si="0"/>
        <v>2022</v>
      </c>
      <c r="BC23" s="11"/>
      <c r="BD23" s="10" t="s">
        <v>103</v>
      </c>
      <c r="BE23" s="10" t="s">
        <v>65</v>
      </c>
      <c r="BF23" s="10" t="s">
        <v>65</v>
      </c>
      <c r="BG23" s="10" t="s">
        <v>103</v>
      </c>
      <c r="BH23" s="10" t="s">
        <v>66</v>
      </c>
      <c r="BI23" s="10">
        <f>IFERROR(INDEX([12]Queue_withNearTerm!$AZ$4:$AZ$148,MATCH(B24,[12]Queue_withNearTerm!$B$4:$B$148,0)),99)</f>
        <v>99</v>
      </c>
    </row>
    <row r="24" spans="1:61" s="26" customFormat="1" ht="25" x14ac:dyDescent="0.25">
      <c r="A24" s="32" t="s">
        <v>140</v>
      </c>
      <c r="B24" s="10">
        <v>678</v>
      </c>
      <c r="C24" s="11">
        <v>40633</v>
      </c>
      <c r="D24" s="11">
        <v>40633.291666666701</v>
      </c>
      <c r="E24" s="10" t="s">
        <v>53</v>
      </c>
      <c r="F24" s="10" t="s">
        <v>141</v>
      </c>
      <c r="G24" s="10" t="s">
        <v>95</v>
      </c>
      <c r="H24" s="10" t="s">
        <v>56</v>
      </c>
      <c r="I24" s="10"/>
      <c r="J24" s="10" t="s">
        <v>96</v>
      </c>
      <c r="K24" s="10" t="s">
        <v>57</v>
      </c>
      <c r="L24" s="10"/>
      <c r="M24" s="10">
        <v>60</v>
      </c>
      <c r="N24" s="10">
        <v>60</v>
      </c>
      <c r="O24" s="10"/>
      <c r="P24" s="10">
        <v>60</v>
      </c>
      <c r="Q24" s="10">
        <v>0</v>
      </c>
      <c r="R24" s="10"/>
      <c r="S24" s="10"/>
      <c r="T24" s="10">
        <v>60</v>
      </c>
      <c r="U24" s="10" t="s">
        <v>83</v>
      </c>
      <c r="V24" s="10"/>
      <c r="W24" s="10" t="s">
        <v>58</v>
      </c>
      <c r="X24" s="10"/>
      <c r="Y24" s="10">
        <v>1</v>
      </c>
      <c r="Z24" s="10">
        <v>60</v>
      </c>
      <c r="AA24" s="10">
        <v>0</v>
      </c>
      <c r="AB24" s="10">
        <v>0</v>
      </c>
      <c r="AC24" s="10">
        <f t="shared" si="1"/>
        <v>1</v>
      </c>
      <c r="AD24" s="10" t="str" cm="1">
        <f t="array" ref="AD24">IFERROR(INDEX(Res_converter!$A$2:$A$22,MATCH(1,($J24=Res_converter!$B$2:$B$22)*($K24=Res_converter!$C$2:$C$22)*($L24=Res_converter!$D$2:$D$22),0)),"Other")</f>
        <v>Solar-Hybrid</v>
      </c>
      <c r="AE24" s="10">
        <f>IF($J24=Res_converter!$E$2,MAX($M24-$N24-$O24,0),0)+IF($K24=Res_converter!$E$2,MAX($P24-$Q24-$R24,0),0)+IF(L24=Res_converter!$E$2,$S24,0)</f>
        <v>60</v>
      </c>
      <c r="AF24" s="10">
        <f>IF($AD24=Res_converter!$A$8,MAX($Z24-$N24-$O24,0),0)+IF(AND($AD24=Res_converter!$A$14,$J24=Res_converter!$B$14),MAX(MIN($Z24,$M24)-$N24-$O24+IF(SUM($Q24,$R24)&gt;0,MAX($Z24-$M24,0)-($Q24+$R24)*$AV24,0),0),0)+IF(AND($AD24=Res_converter!$A$15,$K24=Res_converter!$C$15),MAX(MIN($Z24,$P24)-$Q24-$R24+IF(SUM($N24,$O24)&gt;0,MAX($Z24-$P24,0)-($N24+$O24)*$AV24,0),0),0)+IF(AND($AD24=Res_converter!$A$12,$Y24="See columns P&amp; Q"),IF($J24=Res_converter!$E$2,MAX($AA24*MIN($M24,$T24)-$N24-$O24,0),MAX($AB24*MIN($P24,$T24)-$Q24-$R24,0)),0)+IF(AND($AD24=Res_converter!$A$12,$AC24=1,$Y24&lt;&gt;"See columns P&amp; Q"),IF($J24=Res_converter!$E$2,MAX(MIN($Z24,M24)-$N24-$O24,0),MAX(MIN($Z24,P24)-$Q24-$R24,0)),0)</f>
        <v>60</v>
      </c>
      <c r="AG24" s="60">
        <f>IF($AD24=Res_converter!$A$9,$T24,0)</f>
        <v>0</v>
      </c>
      <c r="AH24" s="10">
        <f>IF($AD24=Res_converter!$A$9,$Z24,0)</f>
        <v>0</v>
      </c>
      <c r="AI24" s="10">
        <f>IF($J24=Res_converter!$E$6,MAX($M24-$N24-$O24,0),0)+IF($K24=Res_converter!$E$6,MAX($P24-$Q24-$R24,0),0)+IF(L24=Res_converter!$E$6,$S24,0)</f>
        <v>0</v>
      </c>
      <c r="AJ24" s="10">
        <f>IF($AD24=Res_converter!$A$7,MAX(MIN($Z24,$M24)-$N24-$O24,0),0)+IF(AND($AD24=Res_converter!$A$12,$Y24="See columns P&amp; Q"),IF($J24=Res_converter!$E$6,MAX($AA24*MIN($M24,$T24)-$N24-$O24,0),MAX($AB24*MIN($P24,$T24)-$Q24-$R24,0)),0)+IF(AND($AD24=Res_converter!$A$12,$AC24=1,$Y24&lt;&gt;"See columns P&amp; Q"),IF($J24=Res_converter!$E$6,MAX(MIN(MAX($Z24-$P24,0)/$AU24,$M24)-$N24-$O24,0),MAX(MIN(MAX($Z24-$M24,0)/$AU24,$P24)-$Q24-$R24,0)),0)</f>
        <v>0</v>
      </c>
      <c r="AK24" s="60">
        <f>IF($AD24=Res_converter!$A$2,$T24,0)</f>
        <v>0</v>
      </c>
      <c r="AL24" s="10">
        <f>IF($AD24=Res_converter!$A$2,$Z24,0)</f>
        <v>0</v>
      </c>
      <c r="AM24" s="10">
        <f>IF($J24=Res_converter!$E$4,MAX($M24-$N24-$O24,0),0)+IF($K24=Res_converter!$E$4,MAX($P24-$Q24-$R24,0),0)+IF(L24=Res_converter!$E$4,$S24,0)</f>
        <v>0</v>
      </c>
      <c r="AN24" s="10">
        <f>IF($AD24=Res_converter!$A$3,MAX(MIN($Z24,$M24)-$N24-$O24,0),0)+IF(AND($AD24=Res_converter!$A$14,$AC24=1,$Y24&lt;&gt;"See columns P&amp; Q"),IF($J24=Res_converter!$E$4,MAX(MIN(MAX($Z24-$P24,0)/$AV24,$M24)-$N24-$O24,0),MAX(MIN(MAX($Z24-$M24,0)/$AV24,$P24)-$Q24-$R24,0)),0)</f>
        <v>0</v>
      </c>
      <c r="AO24" s="10">
        <f>IF($J24=Res_converter!$E$5,$M24,0)+IF($K24=Res_converter!$E$5,$P24,0)</f>
        <v>0</v>
      </c>
      <c r="AP24" s="10">
        <f>IF($AD24=Res_converter!$A$4,$Z24,0)</f>
        <v>0</v>
      </c>
      <c r="AQ24" s="10" t="s">
        <v>78</v>
      </c>
      <c r="AR24" s="10" t="s">
        <v>61</v>
      </c>
      <c r="AS24" s="10" t="s">
        <v>62</v>
      </c>
      <c r="AT24" s="10" t="s">
        <v>74</v>
      </c>
      <c r="AU24" s="10">
        <f t="shared" si="2"/>
        <v>0.1</v>
      </c>
      <c r="AV24" s="10">
        <f t="shared" si="3"/>
        <v>0.66500000000000004</v>
      </c>
      <c r="AW24" s="12" t="s">
        <v>142</v>
      </c>
      <c r="AX24" s="12" t="str">
        <f>INDEX(Subname_converter!$B$1:$B$343,MATCH($AW24,Subname_converter!$A$1:$A$343,0))</f>
        <v>Schindler</v>
      </c>
      <c r="AY24" s="12">
        <f>INDEX(Subname_converter!$C$1:$C$343,MATCH($AW24,Subname_converter!$A$1:$A$343,0))</f>
        <v>115</v>
      </c>
      <c r="AZ24" s="11">
        <v>41522.291666666701</v>
      </c>
      <c r="BA24" s="11">
        <v>45646.333333333299</v>
      </c>
      <c r="BB24" s="10">
        <f t="shared" si="0"/>
        <v>2025</v>
      </c>
      <c r="BC24" s="11"/>
      <c r="BD24" s="10" t="s">
        <v>103</v>
      </c>
      <c r="BE24" s="10" t="s">
        <v>65</v>
      </c>
      <c r="BF24" s="10" t="s">
        <v>65</v>
      </c>
      <c r="BG24" s="10" t="s">
        <v>103</v>
      </c>
      <c r="BH24" s="10" t="s">
        <v>66</v>
      </c>
      <c r="BI24" s="10">
        <f>IFERROR(INDEX([12]Queue_withNearTerm!$AZ$4:$AZ$148,MATCH(B25,[12]Queue_withNearTerm!$B$4:$B$148,0)),99)</f>
        <v>99</v>
      </c>
    </row>
    <row r="25" spans="1:61" s="26" customFormat="1" ht="37.5" x14ac:dyDescent="0.25">
      <c r="A25" s="32" t="s">
        <v>143</v>
      </c>
      <c r="B25" s="10">
        <v>687</v>
      </c>
      <c r="C25" s="11">
        <v>40633</v>
      </c>
      <c r="D25" s="11">
        <v>40633.291666666701</v>
      </c>
      <c r="E25" s="10" t="s">
        <v>53</v>
      </c>
      <c r="F25" s="10" t="s">
        <v>141</v>
      </c>
      <c r="G25" s="10" t="s">
        <v>95</v>
      </c>
      <c r="H25" s="10" t="s">
        <v>56</v>
      </c>
      <c r="I25" s="10"/>
      <c r="J25" s="10" t="s">
        <v>96</v>
      </c>
      <c r="K25" s="10" t="s">
        <v>57</v>
      </c>
      <c r="L25" s="10"/>
      <c r="M25" s="10">
        <v>20</v>
      </c>
      <c r="N25" s="10">
        <v>19</v>
      </c>
      <c r="O25" s="10"/>
      <c r="P25" s="10">
        <v>20</v>
      </c>
      <c r="Q25" s="10">
        <v>0</v>
      </c>
      <c r="R25" s="10"/>
      <c r="S25" s="10"/>
      <c r="T25" s="10">
        <v>20</v>
      </c>
      <c r="U25" s="10" t="s">
        <v>83</v>
      </c>
      <c r="V25" s="10"/>
      <c r="W25" s="10" t="s">
        <v>58</v>
      </c>
      <c r="X25" s="10" t="s">
        <v>59</v>
      </c>
      <c r="Y25" s="10">
        <v>1</v>
      </c>
      <c r="Z25" s="10">
        <v>20</v>
      </c>
      <c r="AA25" s="10">
        <v>0</v>
      </c>
      <c r="AB25" s="10">
        <v>0</v>
      </c>
      <c r="AC25" s="10">
        <f t="shared" si="1"/>
        <v>1</v>
      </c>
      <c r="AD25" s="10" t="str" cm="1">
        <f t="array" ref="AD25">IFERROR(INDEX(Res_converter!$A$2:$A$22,MATCH(1,($J25=Res_converter!$B$2:$B$22)*($K25=Res_converter!$C$2:$C$22)*($L25=Res_converter!$D$2:$D$22),0)),"Other")</f>
        <v>Solar-Hybrid</v>
      </c>
      <c r="AE25" s="10">
        <f>IF($J25=Res_converter!$E$2,MAX($M25-$N25-$O25,0),0)+IF($K25=Res_converter!$E$2,MAX($P25-$Q25-$R25,0),0)+IF(L25=Res_converter!$E$2,$S25,0)</f>
        <v>20</v>
      </c>
      <c r="AF25" s="10">
        <f>IF($AD25=Res_converter!$A$8,MAX($Z25-$N25-$O25,0),0)+IF(AND($AD25=Res_converter!$A$14,$J25=Res_converter!$B$14),MAX(MIN($Z25,$M25)-$N25-$O25+IF(SUM($Q25,$R25)&gt;0,MAX($Z25-$M25,0)-($Q25+$R25)*$AV25,0),0),0)+IF(AND($AD25=Res_converter!$A$15,$K25=Res_converter!$C$15),MAX(MIN($Z25,$P25)-$Q25-$R25+IF(SUM($N25,$O25)&gt;0,MAX($Z25-$P25,0)-($N25+$O25)*$AV25,0),0),0)+IF(AND($AD25=Res_converter!$A$12,$Y25="See columns P&amp; Q"),IF($J25=Res_converter!$E$2,MAX($AA25*MIN($M25,$T25)-$N25-$O25,0),MAX($AB25*MIN($P25,$T25)-$Q25-$R25,0)),0)+IF(AND($AD25=Res_converter!$A$12,$AC25=1,$Y25&lt;&gt;"See columns P&amp; Q"),IF($J25=Res_converter!$E$2,MAX(MIN($Z25,M25)-$N25-$O25,0),MAX(MIN($Z25,P25)-$Q25-$R25,0)),0)</f>
        <v>20</v>
      </c>
      <c r="AG25" s="60">
        <f>IF($AD25=Res_converter!$A$9,$T25,0)</f>
        <v>0</v>
      </c>
      <c r="AH25" s="10">
        <f>IF($AD25=Res_converter!$A$9,$Z25,0)</f>
        <v>0</v>
      </c>
      <c r="AI25" s="10">
        <f>IF($J25=Res_converter!$E$6,MAX($M25-$N25-$O25,0),0)+IF($K25=Res_converter!$E$6,MAX($P25-$Q25-$R25,0),0)+IF(L25=Res_converter!$E$6,$S25,0)</f>
        <v>1</v>
      </c>
      <c r="AJ25" s="10">
        <f>IF($AD25=Res_converter!$A$7,MAX(MIN($Z25,$M25)-$N25-$O25,0),0)+IF(AND($AD25=Res_converter!$A$12,$Y25="See columns P&amp; Q"),IF($J25=Res_converter!$E$6,MAX($AA25*MIN($M25,$T25)-$N25-$O25,0),MAX($AB25*MIN($P25,$T25)-$Q25-$R25,0)),0)+IF(AND($AD25=Res_converter!$A$12,$AC25=1,$Y25&lt;&gt;"See columns P&amp; Q"),IF($J25=Res_converter!$E$6,MAX(MIN(MAX($Z25-$P25,0)/$AU25,$M25)-$N25-$O25,0),MAX(MIN(MAX($Z25-$M25,0)/$AU25,$P25)-$Q25-$R25,0)),0)</f>
        <v>0</v>
      </c>
      <c r="AK25" s="60">
        <f>IF($AD25=Res_converter!$A$2,$T25,0)</f>
        <v>0</v>
      </c>
      <c r="AL25" s="10">
        <f>IF($AD25=Res_converter!$A$2,$Z25,0)</f>
        <v>0</v>
      </c>
      <c r="AM25" s="10">
        <f>IF($J25=Res_converter!$E$4,MAX($M25-$N25-$O25,0),0)+IF($K25=Res_converter!$E$4,MAX($P25-$Q25-$R25,0),0)+IF(L25=Res_converter!$E$4,$S25,0)</f>
        <v>0</v>
      </c>
      <c r="AN25" s="10">
        <f>IF($AD25=Res_converter!$A$3,MAX(MIN($Z25,$M25)-$N25-$O25,0),0)+IF(AND($AD25=Res_converter!$A$14,$AC25=1,$Y25&lt;&gt;"See columns P&amp; Q"),IF($J25=Res_converter!$E$4,MAX(MIN(MAX($Z25-$P25,0)/$AV25,$M25)-$N25-$O25,0),MAX(MIN(MAX($Z25-$M25,0)/$AV25,$P25)-$Q25-$R25,0)),0)</f>
        <v>0</v>
      </c>
      <c r="AO25" s="10">
        <f>IF($J25=Res_converter!$E$5,$M25,0)+IF($K25=Res_converter!$E$5,$P25,0)</f>
        <v>0</v>
      </c>
      <c r="AP25" s="10">
        <f>IF($AD25=Res_converter!$A$4,$Z25,0)</f>
        <v>0</v>
      </c>
      <c r="AQ25" s="10" t="s">
        <v>144</v>
      </c>
      <c r="AR25" s="10" t="s">
        <v>61</v>
      </c>
      <c r="AS25" s="10" t="s">
        <v>62</v>
      </c>
      <c r="AT25" s="10" t="s">
        <v>74</v>
      </c>
      <c r="AU25" s="10">
        <f t="shared" si="2"/>
        <v>0.1</v>
      </c>
      <c r="AV25" s="10">
        <f t="shared" si="3"/>
        <v>0.66500000000000004</v>
      </c>
      <c r="AW25" s="12" t="s">
        <v>145</v>
      </c>
      <c r="AX25" s="12" t="str">
        <f>INDEX(Subname_converter!$B$1:$B$343,MATCH($AW25,Subname_converter!$A$1:$A$343,0))</f>
        <v>Kirker</v>
      </c>
      <c r="AY25" s="12">
        <f>INDEX(Subname_converter!$C$1:$C$343,MATCH($AW25,Subname_converter!$A$1:$A$343,0))</f>
        <v>115</v>
      </c>
      <c r="AZ25" s="11">
        <v>41274.333333333299</v>
      </c>
      <c r="BA25" s="11">
        <v>42298.291666666701</v>
      </c>
      <c r="BB25" s="10">
        <f t="shared" si="0"/>
        <v>2016</v>
      </c>
      <c r="BC25" s="11"/>
      <c r="BD25" s="10" t="s">
        <v>103</v>
      </c>
      <c r="BE25" s="10" t="s">
        <v>65</v>
      </c>
      <c r="BF25" s="10" t="s">
        <v>65</v>
      </c>
      <c r="BG25" s="10" t="s">
        <v>103</v>
      </c>
      <c r="BH25" s="10" t="s">
        <v>66</v>
      </c>
      <c r="BI25" s="10">
        <f>IFERROR(INDEX([12]Queue_withNearTerm!$AZ$4:$AZ$148,MATCH(B26,[12]Queue_withNearTerm!$B$4:$B$148,0)),99)</f>
        <v>2</v>
      </c>
    </row>
    <row r="26" spans="1:61" s="26" customFormat="1" ht="25" x14ac:dyDescent="0.25">
      <c r="A26" s="32" t="s">
        <v>146</v>
      </c>
      <c r="B26" s="10">
        <v>720</v>
      </c>
      <c r="C26" s="11">
        <v>40633</v>
      </c>
      <c r="D26" s="11">
        <v>40633.291666666701</v>
      </c>
      <c r="E26" s="10" t="s">
        <v>53</v>
      </c>
      <c r="F26" s="10" t="s">
        <v>141</v>
      </c>
      <c r="G26" s="10" t="s">
        <v>147</v>
      </c>
      <c r="H26" s="10"/>
      <c r="I26" s="10"/>
      <c r="J26" s="10" t="s">
        <v>148</v>
      </c>
      <c r="K26" s="10"/>
      <c r="L26" s="10"/>
      <c r="M26" s="10">
        <v>4.5</v>
      </c>
      <c r="N26" s="10"/>
      <c r="O26" s="10"/>
      <c r="P26" s="10"/>
      <c r="Q26" s="10"/>
      <c r="R26" s="10"/>
      <c r="S26" s="10"/>
      <c r="T26" s="10">
        <v>4.5</v>
      </c>
      <c r="U26" s="10" t="s">
        <v>115</v>
      </c>
      <c r="V26" s="10"/>
      <c r="W26" s="10"/>
      <c r="X26" s="10"/>
      <c r="Y26" s="10">
        <v>0</v>
      </c>
      <c r="Z26" s="10">
        <v>0</v>
      </c>
      <c r="AA26" s="10">
        <v>0</v>
      </c>
      <c r="AB26" s="10">
        <v>0</v>
      </c>
      <c r="AC26" s="10">
        <f t="shared" si="1"/>
        <v>0</v>
      </c>
      <c r="AD26" s="10" t="str" cm="1">
        <f t="array" ref="AD26">IFERROR(INDEX(Res_converter!$A$2:$A$22,MATCH(1,($J26=Res_converter!$B$2:$B$22)*($K26=Res_converter!$C$2:$C$22)*($L26=Res_converter!$D$2:$D$22),0)),"Other")</f>
        <v>Other</v>
      </c>
      <c r="AE26" s="10">
        <f>IF($J26=Res_converter!$E$2,MAX($M26-$N26-$O26,0),0)+IF($K26=Res_converter!$E$2,MAX($P26-$Q26-$R26,0),0)+IF(L26=Res_converter!$E$2,$S26,0)</f>
        <v>0</v>
      </c>
      <c r="AF26" s="10">
        <f>IF($AD26=Res_converter!$A$8,MAX($Z26-$N26-$O26,0),0)+IF(AND($AD26=Res_converter!$A$14,$J26=Res_converter!$B$14),MAX(MIN($Z26,$M26)-$N26-$O26+IF(SUM($Q26,$R26)&gt;0,MAX($Z26-$M26,0)-($Q26+$R26)*$AV26,0),0),0)+IF(AND($AD26=Res_converter!$A$15,$K26=Res_converter!$C$15),MAX(MIN($Z26,$P26)-$Q26-$R26+IF(SUM($N26,$O26)&gt;0,MAX($Z26-$P26,0)-($N26+$O26)*$AV26,0),0),0)+IF(AND($AD26=Res_converter!$A$12,$Y26="See columns P&amp; Q"),IF($J26=Res_converter!$E$2,MAX($AA26*MIN($M26,$T26)-$N26-$O26,0),MAX($AB26*MIN($P26,$T26)-$Q26-$R26,0)),0)+IF(AND($AD26=Res_converter!$A$12,$AC26=1,$Y26&lt;&gt;"See columns P&amp; Q"),IF($J26=Res_converter!$E$2,MAX(MIN($Z26,M26)-$N26-$O26,0),MAX(MIN($Z26,P26)-$Q26-$R26,0)),0)</f>
        <v>0</v>
      </c>
      <c r="AG26" s="60">
        <f>IF($AD26=Res_converter!$A$9,$T26,0)</f>
        <v>0</v>
      </c>
      <c r="AH26" s="10">
        <f>IF($AD26=Res_converter!$A$9,$Z26,0)</f>
        <v>0</v>
      </c>
      <c r="AI26" s="10">
        <f>IF($J26=Res_converter!$E$6,MAX($M26-$N26-$O26,0),0)+IF($K26=Res_converter!$E$6,MAX($P26-$Q26-$R26,0),0)+IF(L26=Res_converter!$E$6,$S26,0)</f>
        <v>0</v>
      </c>
      <c r="AJ26" s="10">
        <f>IF($AD26=Res_converter!$A$7,MAX(MIN($Z26,$M26)-$N26-$O26,0),0)+IF(AND($AD26=Res_converter!$A$12,$Y26="See columns P&amp; Q"),IF($J26=Res_converter!$E$6,MAX($AA26*MIN($M26,$T26)-$N26-$O26,0),MAX($AB26*MIN($P26,$T26)-$Q26-$R26,0)),0)+IF(AND($AD26=Res_converter!$A$12,$AC26=1,$Y26&lt;&gt;"See columns P&amp; Q"),IF($J26=Res_converter!$E$6,MAX(MIN(MAX($Z26-$P26,0)/$AU26,$M26)-$N26-$O26,0),MAX(MIN(MAX($Z26-$M26,0)/$AU26,$P26)-$Q26-$R26,0)),0)</f>
        <v>0</v>
      </c>
      <c r="AK26" s="60">
        <f>IF($AD26=Res_converter!$A$2,$T26,0)</f>
        <v>0</v>
      </c>
      <c r="AL26" s="10">
        <f>IF($AD26=Res_converter!$A$2,$Z26,0)</f>
        <v>0</v>
      </c>
      <c r="AM26" s="10">
        <f>IF($J26=Res_converter!$E$4,MAX($M26-$N26-$O26,0),0)+IF($K26=Res_converter!$E$4,MAX($P26-$Q26-$R26,0),0)+IF(L26=Res_converter!$E$4,$S26,0)</f>
        <v>0</v>
      </c>
      <c r="AN26" s="10">
        <f>IF($AD26=Res_converter!$A$3,MAX(MIN($Z26,$M26)-$N26-$O26,0),0)+IF(AND($AD26=Res_converter!$A$14,$AC26=1,$Y26&lt;&gt;"See columns P&amp; Q"),IF($J26=Res_converter!$E$4,MAX(MIN(MAX($Z26-$P26,0)/$AV26,$M26)-$N26-$O26,0),MAX(MIN(MAX($Z26-$M26,0)/$AV26,$P26)-$Q26-$R26,0)),0)</f>
        <v>0</v>
      </c>
      <c r="AO26" s="10">
        <f>IF($J26=Res_converter!$E$5,$M26,0)+IF($K26=Res_converter!$E$5,$P26,0)</f>
        <v>0</v>
      </c>
      <c r="AP26" s="10">
        <f>IF($AD26=Res_converter!$A$4,$Z26,0)</f>
        <v>0</v>
      </c>
      <c r="AQ26" s="10" t="s">
        <v>149</v>
      </c>
      <c r="AR26" s="10" t="s">
        <v>61</v>
      </c>
      <c r="AS26" s="10" t="s">
        <v>62</v>
      </c>
      <c r="AT26" s="10" t="s">
        <v>74</v>
      </c>
      <c r="AU26" s="10">
        <f t="shared" si="2"/>
        <v>0.1</v>
      </c>
      <c r="AV26" s="10">
        <f t="shared" si="3"/>
        <v>0.66500000000000004</v>
      </c>
      <c r="AW26" s="12" t="s">
        <v>150</v>
      </c>
      <c r="AX26" s="12" t="str">
        <f>INDEX(Subname_converter!$B$1:$B$343,MATCH($AW26,Subname_converter!$A$1:$A$343,0))</f>
        <v>Cottonwood</v>
      </c>
      <c r="AY26" s="12">
        <f>INDEX(Subname_converter!$C$1:$C$343,MATCH($AW26,Subname_converter!$A$1:$A$343,0))</f>
        <v>230</v>
      </c>
      <c r="AZ26" s="11">
        <v>41258.333333333299</v>
      </c>
      <c r="BA26" s="11">
        <v>45581.291666666701</v>
      </c>
      <c r="BB26" s="10">
        <f t="shared" si="0"/>
        <v>2025</v>
      </c>
      <c r="BC26" s="11"/>
      <c r="BD26" s="10" t="s">
        <v>103</v>
      </c>
      <c r="BE26" s="10" t="s">
        <v>65</v>
      </c>
      <c r="BF26" s="10" t="s">
        <v>65</v>
      </c>
      <c r="BG26" s="10" t="s">
        <v>103</v>
      </c>
      <c r="BH26" s="10" t="s">
        <v>66</v>
      </c>
      <c r="BI26" s="10">
        <f>IFERROR(INDEX([12]Queue_withNearTerm!$AZ$4:$AZ$148,MATCH(B27,[12]Queue_withNearTerm!$B$4:$B$148,0)),99)</f>
        <v>2</v>
      </c>
    </row>
    <row r="27" spans="1:61" s="26" customFormat="1" ht="25" x14ac:dyDescent="0.25">
      <c r="A27" s="32" t="s">
        <v>151</v>
      </c>
      <c r="B27" s="10">
        <v>744</v>
      </c>
      <c r="C27" s="11">
        <v>40633</v>
      </c>
      <c r="D27" s="11">
        <v>40633.291666666701</v>
      </c>
      <c r="E27" s="10" t="s">
        <v>53</v>
      </c>
      <c r="F27" s="10" t="s">
        <v>141</v>
      </c>
      <c r="G27" s="10" t="s">
        <v>95</v>
      </c>
      <c r="H27" s="10"/>
      <c r="I27" s="10"/>
      <c r="J27" s="10" t="s">
        <v>96</v>
      </c>
      <c r="K27" s="10"/>
      <c r="L27" s="10"/>
      <c r="M27" s="10">
        <v>90</v>
      </c>
      <c r="N27" s="10">
        <v>78.31</v>
      </c>
      <c r="O27" s="10">
        <v>12</v>
      </c>
      <c r="P27" s="10"/>
      <c r="Q27" s="10"/>
      <c r="R27" s="10"/>
      <c r="S27" s="10"/>
      <c r="T27" s="10">
        <v>90</v>
      </c>
      <c r="U27" s="10" t="s">
        <v>69</v>
      </c>
      <c r="V27" s="10">
        <v>87</v>
      </c>
      <c r="W27" s="10" t="s">
        <v>58</v>
      </c>
      <c r="X27" s="10" t="s">
        <v>59</v>
      </c>
      <c r="Y27" s="57">
        <v>0.87</v>
      </c>
      <c r="Z27" s="10">
        <f>Y27*T27</f>
        <v>78.3</v>
      </c>
      <c r="AA27" s="10">
        <v>0</v>
      </c>
      <c r="AB27" s="10">
        <v>0</v>
      </c>
      <c r="AC27" s="10">
        <f t="shared" si="1"/>
        <v>1</v>
      </c>
      <c r="AD27" s="10" t="str" cm="1">
        <f t="array" ref="AD27">IFERROR(INDEX(Res_converter!$A$2:$A$22,MATCH(1,($J27=Res_converter!$B$2:$B$22)*($K27=Res_converter!$C$2:$C$22)*($L27=Res_converter!$D$2:$D$22),0)),"Other")</f>
        <v>Solar</v>
      </c>
      <c r="AE27" s="10">
        <f>IF($J27=Res_converter!$E$2,MAX($M27-$N27-$O27,0),0)+IF($K27=Res_converter!$E$2,MAX($P27-$Q27-$R27,0),0)+IF(L27=Res_converter!$E$2,$S27,0)</f>
        <v>0</v>
      </c>
      <c r="AF27" s="10">
        <f>IF($AD27=Res_converter!$A$8,MAX($Z27-$N27-$O27,0),0)+IF(AND($AD27=Res_converter!$A$14,$J27=Res_converter!$B$14),MAX(MIN($Z27,$M27)-$N27-$O27+IF(SUM($Q27,$R27)&gt;0,MAX($Z27-$M27,0)-($Q27+$R27)*$AV27,0),0),0)+IF(AND($AD27=Res_converter!$A$15,$K27=Res_converter!$C$15),MAX(MIN($Z27,$P27)-$Q27-$R27+IF(SUM($N27,$O27)&gt;0,MAX($Z27-$P27,0)-($N27+$O27)*$AV27,0),0),0)+IF(AND($AD27=Res_converter!$A$12,$Y27="See columns P&amp; Q"),IF($J27=Res_converter!$E$2,MAX($AA27*MIN($M27,$T27)-$N27-$O27,0),MAX($AB27*MIN($P27,$T27)-$Q27-$R27,0)),0)+IF(AND($AD27=Res_converter!$A$12,$AC27=1,$Y27&lt;&gt;"See columns P&amp; Q"),IF($J27=Res_converter!$E$2,MAX(MIN($Z27,M27)-$N27-$O27,0),MAX(MIN($Z27,P27)-$Q27-$R27,0)),0)</f>
        <v>0</v>
      </c>
      <c r="AG27" s="60">
        <f>IF($AD27=Res_converter!$A$9,$T27,0)</f>
        <v>0</v>
      </c>
      <c r="AH27" s="10">
        <f>IF($AD27=Res_converter!$A$9,$Z27,0)</f>
        <v>0</v>
      </c>
      <c r="AI27" s="10">
        <f>IF($J27=Res_converter!$E$6,MAX($M27-$N27-$O27,0),0)+IF($K27=Res_converter!$E$6,MAX($P27-$Q27-$R27,0),0)+IF(L27=Res_converter!$E$6,$S27,0)</f>
        <v>0</v>
      </c>
      <c r="AJ27" s="10">
        <f>IF($AD27=Res_converter!$A$7,MAX(MIN($Z27,$M27)-$N27-$O27,0),0)+IF(AND($AD27=Res_converter!$A$12,$Y27="See columns P&amp; Q"),IF($J27=Res_converter!$E$6,MAX($AA27*MIN($M27,$T27)-$N27-$O27,0),MAX($AB27*MIN($P27,$T27)-$Q27-$R27,0)),0)+IF(AND($AD27=Res_converter!$A$12,$AC27=1,$Y27&lt;&gt;"See columns P&amp; Q"),IF($J27=Res_converter!$E$6,MAX(MIN(MAX($Z27-$P27,0)/$AU27,$M27)-$N27-$O27,0),MAX(MIN(MAX($Z27-$M27,0)/$AU27,$P27)-$Q27-$R27,0)),0)</f>
        <v>0</v>
      </c>
      <c r="AK27" s="60">
        <f>IF($AD27=Res_converter!$A$2,$T27,0)</f>
        <v>0</v>
      </c>
      <c r="AL27" s="10">
        <f>IF($AD27=Res_converter!$A$2,$Z27,0)</f>
        <v>0</v>
      </c>
      <c r="AM27" s="10">
        <f>IF($J27=Res_converter!$E$4,MAX($M27-$N27-$O27,0),0)+IF($K27=Res_converter!$E$4,MAX($P27-$Q27-$R27,0),0)+IF(L27=Res_converter!$E$4,$S27,0)</f>
        <v>0</v>
      </c>
      <c r="AN27" s="10">
        <f>IF($AD27=Res_converter!$A$3,MAX(MIN($Z27,$M27)-$N27-$O27,0),0)+IF(AND($AD27=Res_converter!$A$14,$AC27=1,$Y27&lt;&gt;"See columns P&amp; Q"),IF($J27=Res_converter!$E$4,MAX(MIN(MAX($Z27-$P27,0)/$AV27,$M27)-$N27-$O27,0),MAX(MIN(MAX($Z27-$M27,0)/$AV27,$P27)-$Q27-$R27,0)),0)</f>
        <v>0</v>
      </c>
      <c r="AO27" s="10">
        <f>IF($J27=Res_converter!$E$5,$M27,0)+IF($K27=Res_converter!$E$5,$P27,0)</f>
        <v>0</v>
      </c>
      <c r="AP27" s="10">
        <f>IF($AD27=Res_converter!$A$4,$Z27,0)</f>
        <v>0</v>
      </c>
      <c r="AQ27" s="10" t="s">
        <v>88</v>
      </c>
      <c r="AR27" s="10" t="s">
        <v>61</v>
      </c>
      <c r="AS27" s="10" t="s">
        <v>62</v>
      </c>
      <c r="AT27" s="10" t="s">
        <v>74</v>
      </c>
      <c r="AU27" s="10">
        <f t="shared" si="2"/>
        <v>0.1</v>
      </c>
      <c r="AV27" s="10">
        <f t="shared" si="3"/>
        <v>0.66500000000000004</v>
      </c>
      <c r="AW27" s="12" t="s">
        <v>152</v>
      </c>
      <c r="AX27" s="12" t="str">
        <f>INDEX(Subname_converter!$B$1:$B$343,MATCH($AW27,Subname_converter!$A$1:$A$343,0))</f>
        <v>Lamont</v>
      </c>
      <c r="AY27" s="12">
        <f>INDEX(Subname_converter!$C$1:$C$343,MATCH($AW27,Subname_converter!$A$1:$A$343,0))</f>
        <v>115</v>
      </c>
      <c r="AZ27" s="11">
        <v>41821.291666666701</v>
      </c>
      <c r="BA27" s="11">
        <v>45474.291666666701</v>
      </c>
      <c r="BB27" s="10">
        <f t="shared" si="0"/>
        <v>2024</v>
      </c>
      <c r="BC27" s="11"/>
      <c r="BD27" s="10" t="s">
        <v>103</v>
      </c>
      <c r="BE27" s="10" t="s">
        <v>65</v>
      </c>
      <c r="BF27" s="10" t="s">
        <v>65</v>
      </c>
      <c r="BG27" s="10" t="s">
        <v>103</v>
      </c>
      <c r="BH27" s="10" t="s">
        <v>66</v>
      </c>
      <c r="BI27" s="10">
        <f>IFERROR(INDEX([12]Queue_withNearTerm!$AZ$4:$AZ$148,MATCH(B28,[12]Queue_withNearTerm!$B$4:$B$148,0)),99)</f>
        <v>2</v>
      </c>
    </row>
    <row r="28" spans="1:61" s="26" customFormat="1" ht="37.5" x14ac:dyDescent="0.25">
      <c r="A28" s="32" t="s">
        <v>153</v>
      </c>
      <c r="B28" s="10">
        <v>768</v>
      </c>
      <c r="C28" s="11">
        <v>40633</v>
      </c>
      <c r="D28" s="11">
        <v>40633.291666666701</v>
      </c>
      <c r="E28" s="10" t="s">
        <v>53</v>
      </c>
      <c r="F28" s="10" t="s">
        <v>141</v>
      </c>
      <c r="G28" s="10" t="s">
        <v>95</v>
      </c>
      <c r="H28" s="10" t="s">
        <v>56</v>
      </c>
      <c r="I28" s="10"/>
      <c r="J28" s="10" t="s">
        <v>96</v>
      </c>
      <c r="K28" s="10" t="s">
        <v>57</v>
      </c>
      <c r="L28" s="10"/>
      <c r="M28" s="10">
        <v>320</v>
      </c>
      <c r="N28" s="10">
        <v>320</v>
      </c>
      <c r="O28" s="10"/>
      <c r="P28" s="10">
        <v>163.4</v>
      </c>
      <c r="Q28" s="10">
        <v>0</v>
      </c>
      <c r="R28" s="10"/>
      <c r="S28" s="10"/>
      <c r="T28" s="10">
        <v>320</v>
      </c>
      <c r="U28" s="10" t="s">
        <v>69</v>
      </c>
      <c r="V28" s="10">
        <v>95</v>
      </c>
      <c r="W28" s="10" t="s">
        <v>58</v>
      </c>
      <c r="X28" s="10"/>
      <c r="Y28" s="57" t="s">
        <v>4621</v>
      </c>
      <c r="Z28" s="10" t="s">
        <v>4621</v>
      </c>
      <c r="AA28" s="10">
        <v>1</v>
      </c>
      <c r="AB28" s="10">
        <v>0</v>
      </c>
      <c r="AC28" s="10">
        <f t="shared" si="1"/>
        <v>1</v>
      </c>
      <c r="AD28" s="10" t="str" cm="1">
        <f t="array" ref="AD28">IFERROR(INDEX(Res_converter!$A$2:$A$22,MATCH(1,($J28=Res_converter!$B$2:$B$22)*($K28=Res_converter!$C$2:$C$22)*($L28=Res_converter!$D$2:$D$22),0)),"Other")</f>
        <v>Solar-Hybrid</v>
      </c>
      <c r="AE28" s="10">
        <f>IF($J28=Res_converter!$E$2,MAX($M28-$N28-$O28,0),0)+IF($K28=Res_converter!$E$2,MAX($P28-$Q28-$R28,0),0)+IF(L28=Res_converter!$E$2,$S28,0)</f>
        <v>163.4</v>
      </c>
      <c r="AF28" s="10">
        <f>IF($AD28=Res_converter!$A$8,MAX($Z28-$N28-$O28,0),0)+IF(AND($AD28=Res_converter!$A$14,$J28=Res_converter!$B$14),MAX(MIN($Z28,$M28)-$N28-$O28+IF(SUM($Q28,$R28)&gt;0,MAX($Z28-$M28,0)-($Q28+$R28)*$AV28,0),0),0)+IF(AND($AD28=Res_converter!$A$15,$K28=Res_converter!$C$15),MAX(MIN($Z28,$P28)-$Q28-$R28+IF(SUM($N28,$O28)&gt;0,MAX($Z28-$P28,0)-($N28+$O28)*$AV28,0),0),0)+IF(AND($AD28=Res_converter!$A$12,$Y28="See columns P&amp; Q"),IF($J28=Res_converter!$E$2,MAX($AA28*MIN($M28,$T28)-$N28-$O28,0),MAX($AB28*MIN($P28,$T28)-$Q28-$R28,0)),0)+IF(AND($AD28=Res_converter!$A$12,$AC28=1,$Y28&lt;&gt;"See columns P&amp; Q"),IF($J28=Res_converter!$E$2,MAX(MIN($Z28,M28)-$N28-$O28,0),MAX(MIN($Z28,P28)-$Q28-$R28,0)),0)</f>
        <v>0</v>
      </c>
      <c r="AG28" s="60">
        <f>IF($AD28=Res_converter!$A$9,$T28,0)</f>
        <v>0</v>
      </c>
      <c r="AH28" s="10">
        <f>IF($AD28=Res_converter!$A$9,$Z28,0)</f>
        <v>0</v>
      </c>
      <c r="AI28" s="10">
        <f>IF($J28=Res_converter!$E$6,MAX($M28-$N28-$O28,0),0)+IF($K28=Res_converter!$E$6,MAX($P28-$Q28-$R28,0),0)+IF(L28=Res_converter!$E$6,$S28,0)</f>
        <v>0</v>
      </c>
      <c r="AJ28" s="10">
        <f>IF($AD28=Res_converter!$A$7,MAX(MIN($Z28,$M28)-$N28-$O28,0),0)+IF(AND($AD28=Res_converter!$A$12,$Y28="See columns P&amp; Q"),IF($J28=Res_converter!$E$6,MAX($AA28*MIN($M28,$T28)-$N28-$O28,0),MAX($AB28*MIN($P28,$T28)-$Q28-$R28,0)),0)+IF(AND($AD28=Res_converter!$A$12,$AC28=1,$Y28&lt;&gt;"See columns P&amp; Q"),IF($J28=Res_converter!$E$6,MAX(MIN(MAX($Z28-$P28,0)/$AU28,$M28)-$N28-$O28,0),MAX(MIN(MAX($Z28-$M28,0)/$AU28,$P28)-$Q28-$R28,0)),0)</f>
        <v>0</v>
      </c>
      <c r="AK28" s="60">
        <f>IF($AD28=Res_converter!$A$2,$T28,0)</f>
        <v>0</v>
      </c>
      <c r="AL28" s="10">
        <f>IF($AD28=Res_converter!$A$2,$Z28,0)</f>
        <v>0</v>
      </c>
      <c r="AM28" s="10">
        <f>IF($J28=Res_converter!$E$4,MAX($M28-$N28-$O28,0),0)+IF($K28=Res_converter!$E$4,MAX($P28-$Q28-$R28,0),0)+IF(L28=Res_converter!$E$4,$S28,0)</f>
        <v>0</v>
      </c>
      <c r="AN28" s="10">
        <f>IF($AD28=Res_converter!$A$3,MAX(MIN($Z28,$M28)-$N28-$O28,0),0)+IF(AND($AD28=Res_converter!$A$14,$AC28=1,$Y28&lt;&gt;"See columns P&amp; Q"),IF($J28=Res_converter!$E$4,MAX(MIN(MAX($Z28-$P28,0)/$AV28,$M28)-$N28-$O28,0),MAX(MIN(MAX($Z28-$M28,0)/$AV28,$P28)-$Q28-$R28,0)),0)</f>
        <v>0</v>
      </c>
      <c r="AO28" s="10">
        <f>IF($J28=Res_converter!$E$5,$M28,0)+IF($K28=Res_converter!$E$5,$P28,0)</f>
        <v>0</v>
      </c>
      <c r="AP28" s="10">
        <f>IF($AD28=Res_converter!$A$4,$Z28,0)</f>
        <v>0</v>
      </c>
      <c r="AQ28" s="10" t="s">
        <v>107</v>
      </c>
      <c r="AR28" s="10" t="s">
        <v>61</v>
      </c>
      <c r="AS28" s="10" t="s">
        <v>89</v>
      </c>
      <c r="AT28" s="10" t="s">
        <v>63</v>
      </c>
      <c r="AU28" s="10">
        <f t="shared" si="2"/>
        <v>0.106</v>
      </c>
      <c r="AV28" s="10">
        <f t="shared" si="3"/>
        <v>0.55700000000000005</v>
      </c>
      <c r="AW28" s="12" t="s">
        <v>154</v>
      </c>
      <c r="AX28" s="12" t="str">
        <f>INDEX(Subname_converter!$B$1:$B$343,MATCH($AW28,Subname_converter!$A$1:$A$343,0))</f>
        <v>Antelope</v>
      </c>
      <c r="AY28" s="12">
        <f>INDEX(Subname_converter!$C$1:$C$343,MATCH($AW28,Subname_converter!$A$1:$A$343,0))</f>
        <v>230</v>
      </c>
      <c r="AZ28" s="11">
        <v>42004.333333333299</v>
      </c>
      <c r="BA28" s="11">
        <v>44957.333333333299</v>
      </c>
      <c r="BB28" s="10">
        <f t="shared" si="0"/>
        <v>2023</v>
      </c>
      <c r="BC28" s="11"/>
      <c r="BD28" s="10" t="s">
        <v>103</v>
      </c>
      <c r="BE28" s="10" t="s">
        <v>65</v>
      </c>
      <c r="BF28" s="10" t="s">
        <v>65</v>
      </c>
      <c r="BG28" s="10" t="s">
        <v>103</v>
      </c>
      <c r="BH28" s="10" t="s">
        <v>66</v>
      </c>
      <c r="BI28" s="10">
        <f>IFERROR(INDEX([12]Queue_withNearTerm!$AZ$4:$AZ$148,MATCH(B29,[12]Queue_withNearTerm!$B$4:$B$148,0)),99)</f>
        <v>2</v>
      </c>
    </row>
    <row r="29" spans="1:61" s="26" customFormat="1" ht="37.5" x14ac:dyDescent="0.25">
      <c r="A29" s="32" t="s">
        <v>155</v>
      </c>
      <c r="B29" s="10">
        <v>779</v>
      </c>
      <c r="C29" s="11">
        <v>40633</v>
      </c>
      <c r="D29" s="11">
        <v>40633.291666666701</v>
      </c>
      <c r="E29" s="10" t="s">
        <v>53</v>
      </c>
      <c r="F29" s="10" t="s">
        <v>141</v>
      </c>
      <c r="G29" s="10" t="s">
        <v>95</v>
      </c>
      <c r="H29" s="10" t="s">
        <v>56</v>
      </c>
      <c r="I29" s="10"/>
      <c r="J29" s="10" t="s">
        <v>96</v>
      </c>
      <c r="K29" s="10" t="s">
        <v>57</v>
      </c>
      <c r="L29" s="10"/>
      <c r="M29" s="10">
        <v>200</v>
      </c>
      <c r="N29" s="10">
        <v>200</v>
      </c>
      <c r="O29" s="10"/>
      <c r="P29" s="10">
        <v>80</v>
      </c>
      <c r="Q29" s="10">
        <v>80</v>
      </c>
      <c r="R29" s="10"/>
      <c r="S29" s="10"/>
      <c r="T29" s="10">
        <v>200</v>
      </c>
      <c r="U29" s="10" t="s">
        <v>83</v>
      </c>
      <c r="V29" s="10"/>
      <c r="W29" s="10" t="s">
        <v>58</v>
      </c>
      <c r="X29" s="10"/>
      <c r="Y29" s="10">
        <v>1</v>
      </c>
      <c r="Z29" s="10">
        <v>200</v>
      </c>
      <c r="AA29" s="10">
        <v>0</v>
      </c>
      <c r="AB29" s="10">
        <v>0</v>
      </c>
      <c r="AC29" s="10">
        <f t="shared" si="1"/>
        <v>1</v>
      </c>
      <c r="AD29" s="10" t="str" cm="1">
        <f t="array" ref="AD29">IFERROR(INDEX(Res_converter!$A$2:$A$22,MATCH(1,($J29=Res_converter!$B$2:$B$22)*($K29=Res_converter!$C$2:$C$22)*($L29=Res_converter!$D$2:$D$22),0)),"Other")</f>
        <v>Solar-Hybrid</v>
      </c>
      <c r="AE29" s="10">
        <f>IF($J29=Res_converter!$E$2,MAX($M29-$N29-$O29,0),0)+IF($K29=Res_converter!$E$2,MAX($P29-$Q29-$R29,0),0)+IF(L29=Res_converter!$E$2,$S29,0)</f>
        <v>0</v>
      </c>
      <c r="AF29" s="10">
        <f>IF($AD29=Res_converter!$A$8,MAX($Z29-$N29-$O29,0),0)+IF(AND($AD29=Res_converter!$A$14,$J29=Res_converter!$B$14),MAX(MIN($Z29,$M29)-$N29-$O29+IF(SUM($Q29,$R29)&gt;0,MAX($Z29-$M29,0)-($Q29+$R29)*$AV29,0),0),0)+IF(AND($AD29=Res_converter!$A$15,$K29=Res_converter!$C$15),MAX(MIN($Z29,$P29)-$Q29-$R29+IF(SUM($N29,$O29)&gt;0,MAX($Z29-$P29,0)-($N29+$O29)*$AV29,0),0),0)+IF(AND($AD29=Res_converter!$A$12,$Y29="See columns P&amp; Q"),IF($J29=Res_converter!$E$2,MAX($AA29*MIN($M29,$T29)-$N29-$O29,0),MAX($AB29*MIN($P29,$T29)-$Q29-$R29,0)),0)+IF(AND($AD29=Res_converter!$A$12,$AC29=1,$Y29&lt;&gt;"See columns P&amp; Q"),IF($J29=Res_converter!$E$2,MAX(MIN($Z29,M29)-$N29-$O29,0),MAX(MIN($Z29,P29)-$Q29-$R29,0)),0)</f>
        <v>0</v>
      </c>
      <c r="AG29" s="60">
        <f>IF($AD29=Res_converter!$A$9,$T29,0)</f>
        <v>0</v>
      </c>
      <c r="AH29" s="10">
        <f>IF($AD29=Res_converter!$A$9,$Z29,0)</f>
        <v>0</v>
      </c>
      <c r="AI29" s="10">
        <f>IF($J29=Res_converter!$E$6,MAX($M29-$N29-$O29,0),0)+IF($K29=Res_converter!$E$6,MAX($P29-$Q29-$R29,0),0)+IF(L29=Res_converter!$E$6,$S29,0)</f>
        <v>0</v>
      </c>
      <c r="AJ29" s="10">
        <f>IF($AD29=Res_converter!$A$7,MAX(MIN($Z29,$M29)-$N29-$O29,0),0)+IF(AND($AD29=Res_converter!$A$12,$Y29="See columns P&amp; Q"),IF($J29=Res_converter!$E$6,MAX($AA29*MIN($M29,$T29)-$N29-$O29,0),MAX($AB29*MIN($P29,$T29)-$Q29-$R29,0)),0)+IF(AND($AD29=Res_converter!$A$12,$AC29=1,$Y29&lt;&gt;"See columns P&amp; Q"),IF($J29=Res_converter!$E$6,MAX(MIN(MAX($Z29-$P29,0)/$AU29,$M29)-$N29-$O29,0),MAX(MIN(MAX($Z29-$M29,0)/$AU29,$P29)-$Q29-$R29,0)),0)</f>
        <v>0</v>
      </c>
      <c r="AK29" s="60">
        <f>IF($AD29=Res_converter!$A$2,$T29,0)</f>
        <v>0</v>
      </c>
      <c r="AL29" s="10">
        <f>IF($AD29=Res_converter!$A$2,$Z29,0)</f>
        <v>0</v>
      </c>
      <c r="AM29" s="10">
        <f>IF($J29=Res_converter!$E$4,MAX($M29-$N29-$O29,0),0)+IF($K29=Res_converter!$E$4,MAX($P29-$Q29-$R29,0),0)+IF(L29=Res_converter!$E$4,$S29,0)</f>
        <v>0</v>
      </c>
      <c r="AN29" s="10">
        <f>IF($AD29=Res_converter!$A$3,MAX(MIN($Z29,$M29)-$N29-$O29,0),0)+IF(AND($AD29=Res_converter!$A$14,$AC29=1,$Y29&lt;&gt;"See columns P&amp; Q"),IF($J29=Res_converter!$E$4,MAX(MIN(MAX($Z29-$P29,0)/$AV29,$M29)-$N29-$O29,0),MAX(MIN(MAX($Z29-$M29,0)/$AV29,$P29)-$Q29-$R29,0)),0)</f>
        <v>0</v>
      </c>
      <c r="AO29" s="10">
        <f>IF($J29=Res_converter!$E$5,$M29,0)+IF($K29=Res_converter!$E$5,$P29,0)</f>
        <v>0</v>
      </c>
      <c r="AP29" s="10">
        <f>IF($AD29=Res_converter!$A$4,$Z29,0)</f>
        <v>0</v>
      </c>
      <c r="AQ29" s="10" t="s">
        <v>156</v>
      </c>
      <c r="AR29" s="10" t="s">
        <v>61</v>
      </c>
      <c r="AS29" s="10" t="s">
        <v>62</v>
      </c>
      <c r="AT29" s="10" t="s">
        <v>74</v>
      </c>
      <c r="AU29" s="10">
        <f t="shared" si="2"/>
        <v>0.1</v>
      </c>
      <c r="AV29" s="10">
        <f t="shared" si="3"/>
        <v>0.66500000000000004</v>
      </c>
      <c r="AW29" s="12" t="s">
        <v>157</v>
      </c>
      <c r="AX29" s="12" t="str">
        <f>INDEX(Subname_converter!$B$1:$B$343,MATCH($AW29,Subname_converter!$A$1:$A$343,0))</f>
        <v>Los Banos</v>
      </c>
      <c r="AY29" s="12">
        <f>INDEX(Subname_converter!$C$1:$C$343,MATCH($AW29,Subname_converter!$A$1:$A$343,0))</f>
        <v>230</v>
      </c>
      <c r="AZ29" s="11">
        <v>41645.333333333299</v>
      </c>
      <c r="BA29" s="11">
        <v>45233.291666666701</v>
      </c>
      <c r="BB29" s="10">
        <f t="shared" si="0"/>
        <v>2024</v>
      </c>
      <c r="BC29" s="11"/>
      <c r="BD29" s="10" t="s">
        <v>103</v>
      </c>
      <c r="BE29" s="10" t="s">
        <v>65</v>
      </c>
      <c r="BF29" s="10" t="s">
        <v>65</v>
      </c>
      <c r="BG29" s="10" t="s">
        <v>103</v>
      </c>
      <c r="BH29" s="10" t="s">
        <v>66</v>
      </c>
      <c r="BI29" s="10">
        <f>IFERROR(INDEX([12]Queue_withNearTerm!$AZ$4:$AZ$148,MATCH(B30,[12]Queue_withNearTerm!$B$4:$B$148,0)),99)</f>
        <v>2</v>
      </c>
    </row>
    <row r="30" spans="1:61" s="26" customFormat="1" ht="25" x14ac:dyDescent="0.25">
      <c r="A30" s="32" t="s">
        <v>158</v>
      </c>
      <c r="B30" s="10">
        <v>789</v>
      </c>
      <c r="C30" s="11">
        <v>40632</v>
      </c>
      <c r="D30" s="11">
        <v>40633.291666666701</v>
      </c>
      <c r="E30" s="10" t="s">
        <v>53</v>
      </c>
      <c r="F30" s="10" t="s">
        <v>141</v>
      </c>
      <c r="G30" s="10" t="s">
        <v>95</v>
      </c>
      <c r="H30" s="10"/>
      <c r="I30" s="10"/>
      <c r="J30" s="10" t="s">
        <v>96</v>
      </c>
      <c r="K30" s="10"/>
      <c r="L30" s="10"/>
      <c r="M30" s="10">
        <v>71.88</v>
      </c>
      <c r="N30" s="10"/>
      <c r="O30" s="10"/>
      <c r="P30" s="10"/>
      <c r="Q30" s="10"/>
      <c r="R30" s="10"/>
      <c r="S30" s="10"/>
      <c r="T30" s="10">
        <v>71.88</v>
      </c>
      <c r="U30" s="10" t="s">
        <v>115</v>
      </c>
      <c r="V30" s="10"/>
      <c r="W30" s="10" t="s">
        <v>58</v>
      </c>
      <c r="X30" s="10" t="s">
        <v>159</v>
      </c>
      <c r="Y30" s="10">
        <v>0</v>
      </c>
      <c r="Z30" s="10">
        <v>0</v>
      </c>
      <c r="AA30" s="10">
        <v>0</v>
      </c>
      <c r="AB30" s="10">
        <v>0</v>
      </c>
      <c r="AC30" s="10">
        <f t="shared" si="1"/>
        <v>0</v>
      </c>
      <c r="AD30" s="10" t="str" cm="1">
        <f t="array" ref="AD30">IFERROR(INDEX(Res_converter!$A$2:$A$22,MATCH(1,($J30=Res_converter!$B$2:$B$22)*($K30=Res_converter!$C$2:$C$22)*($L30=Res_converter!$D$2:$D$22),0)),"Other")</f>
        <v>Solar</v>
      </c>
      <c r="AE30" s="10">
        <f>IF($J30=Res_converter!$E$2,MAX($M30-$N30-$O30,0),0)+IF($K30=Res_converter!$E$2,MAX($P30-$Q30-$R30,0),0)+IF(L30=Res_converter!$E$2,$S30,0)</f>
        <v>0</v>
      </c>
      <c r="AF30" s="10">
        <f>IF($AD30=Res_converter!$A$8,MAX($Z30-$N30-$O30,0),0)+IF(AND($AD30=Res_converter!$A$14,$J30=Res_converter!$B$14),MAX(MIN($Z30,$M30)-$N30-$O30+IF(SUM($Q30,$R30)&gt;0,MAX($Z30-$M30,0)-($Q30+$R30)*$AV30,0),0),0)+IF(AND($AD30=Res_converter!$A$15,$K30=Res_converter!$C$15),MAX(MIN($Z30,$P30)-$Q30-$R30+IF(SUM($N30,$O30)&gt;0,MAX($Z30-$P30,0)-($N30+$O30)*$AV30,0),0),0)+IF(AND($AD30=Res_converter!$A$12,$Y30="See columns P&amp; Q"),IF($J30=Res_converter!$E$2,MAX($AA30*MIN($M30,$T30)-$N30-$O30,0),MAX($AB30*MIN($P30,$T30)-$Q30-$R30,0)),0)+IF(AND($AD30=Res_converter!$A$12,$AC30=1,$Y30&lt;&gt;"See columns P&amp; Q"),IF($J30=Res_converter!$E$2,MAX(MIN($Z30,M30)-$N30-$O30,0),MAX(MIN($Z30,P30)-$Q30-$R30,0)),0)</f>
        <v>0</v>
      </c>
      <c r="AG30" s="60">
        <f>IF($AD30=Res_converter!$A$9,$T30,0)</f>
        <v>0</v>
      </c>
      <c r="AH30" s="10">
        <f>IF($AD30=Res_converter!$A$9,$Z30,0)</f>
        <v>0</v>
      </c>
      <c r="AI30" s="10">
        <f>IF($J30=Res_converter!$E$6,MAX($M30-$N30-$O30,0),0)+IF($K30=Res_converter!$E$6,MAX($P30-$Q30-$R30,0),0)+IF(L30=Res_converter!$E$6,$S30,0)</f>
        <v>71.88</v>
      </c>
      <c r="AJ30" s="10">
        <f>IF($AD30=Res_converter!$A$7,MAX(MIN($Z30,$M30)-$N30-$O30,0),0)+IF(AND($AD30=Res_converter!$A$12,$Y30="See columns P&amp; Q"),IF($J30=Res_converter!$E$6,MAX($AA30*MIN($M30,$T30)-$N30-$O30,0),MAX($AB30*MIN($P30,$T30)-$Q30-$R30,0)),0)+IF(AND($AD30=Res_converter!$A$12,$AC30=1,$Y30&lt;&gt;"See columns P&amp; Q"),IF($J30=Res_converter!$E$6,MAX(MIN(MAX($Z30-$P30,0)/$AU30,$M30)-$N30-$O30,0),MAX(MIN(MAX($Z30-$M30,0)/$AU30,$P30)-$Q30-$R30,0)),0)</f>
        <v>0</v>
      </c>
      <c r="AK30" s="60">
        <f>IF($AD30=Res_converter!$A$2,$T30,0)</f>
        <v>0</v>
      </c>
      <c r="AL30" s="10">
        <f>IF($AD30=Res_converter!$A$2,$Z30,0)</f>
        <v>0</v>
      </c>
      <c r="AM30" s="10">
        <f>IF($J30=Res_converter!$E$4,MAX($M30-$N30-$O30,0),0)+IF($K30=Res_converter!$E$4,MAX($P30-$Q30-$R30,0),0)+IF(L30=Res_converter!$E$4,$S30,0)</f>
        <v>0</v>
      </c>
      <c r="AN30" s="10">
        <f>IF($AD30=Res_converter!$A$3,MAX(MIN($Z30,$M30)-$N30-$O30,0),0)+IF(AND($AD30=Res_converter!$A$14,$AC30=1,$Y30&lt;&gt;"See columns P&amp; Q"),IF($J30=Res_converter!$E$4,MAX(MIN(MAX($Z30-$P30,0)/$AV30,$M30)-$N30-$O30,0),MAX(MIN(MAX($Z30-$M30,0)/$AV30,$P30)-$Q30-$R30,0)),0)</f>
        <v>0</v>
      </c>
      <c r="AO30" s="10">
        <f>IF($J30=Res_converter!$E$5,$M30,0)+IF($K30=Res_converter!$E$5,$P30,0)</f>
        <v>0</v>
      </c>
      <c r="AP30" s="10">
        <f>IF($AD30=Res_converter!$A$4,$Z30,0)</f>
        <v>0</v>
      </c>
      <c r="AQ30" s="10" t="s">
        <v>70</v>
      </c>
      <c r="AR30" s="10" t="s">
        <v>61</v>
      </c>
      <c r="AS30" s="10" t="s">
        <v>71</v>
      </c>
      <c r="AT30" s="10"/>
      <c r="AU30" s="10">
        <f t="shared" si="2"/>
        <v>0.03</v>
      </c>
      <c r="AV30" s="10">
        <f t="shared" si="3"/>
        <v>0.33700000000000002</v>
      </c>
      <c r="AW30" s="12" t="s">
        <v>160</v>
      </c>
      <c r="AX30" s="12" t="str">
        <f>INDEX(Subname_converter!$B$1:$B$343,MATCH($AW30,Subname_converter!$A$1:$A$343,0))</f>
        <v>ECO</v>
      </c>
      <c r="AY30" s="12">
        <f>INDEX(Subname_converter!$C$1:$C$343,MATCH($AW30,Subname_converter!$A$1:$A$343,0))</f>
        <v>138</v>
      </c>
      <c r="AZ30" s="11">
        <v>42216.291666666701</v>
      </c>
      <c r="BA30" s="11">
        <v>45148.291666666701</v>
      </c>
      <c r="BB30" s="10">
        <f t="shared" si="0"/>
        <v>2023</v>
      </c>
      <c r="BC30" s="11"/>
      <c r="BD30" s="10" t="s">
        <v>103</v>
      </c>
      <c r="BE30" s="10" t="s">
        <v>65</v>
      </c>
      <c r="BF30" s="10" t="s">
        <v>65</v>
      </c>
      <c r="BG30" s="10" t="s">
        <v>103</v>
      </c>
      <c r="BH30" s="10" t="s">
        <v>66</v>
      </c>
      <c r="BI30" s="10">
        <f>IFERROR(INDEX([12]Queue_withNearTerm!$AZ$4:$AZ$148,MATCH(B31,[12]Queue_withNearTerm!$B$4:$B$148,0)),99)</f>
        <v>2</v>
      </c>
    </row>
    <row r="31" spans="1:61" s="26" customFormat="1" ht="25" x14ac:dyDescent="0.25">
      <c r="A31" s="32" t="s">
        <v>161</v>
      </c>
      <c r="B31" s="10">
        <v>897</v>
      </c>
      <c r="C31" s="11">
        <v>41001</v>
      </c>
      <c r="D31" s="11">
        <v>41001.291666666701</v>
      </c>
      <c r="E31" s="10" t="s">
        <v>53</v>
      </c>
      <c r="F31" s="10" t="s">
        <v>162</v>
      </c>
      <c r="G31" s="10" t="s">
        <v>95</v>
      </c>
      <c r="H31" s="10" t="s">
        <v>56</v>
      </c>
      <c r="I31" s="10"/>
      <c r="J31" s="10" t="s">
        <v>96</v>
      </c>
      <c r="K31" s="10" t="s">
        <v>57</v>
      </c>
      <c r="L31" s="10"/>
      <c r="M31" s="10">
        <v>200</v>
      </c>
      <c r="N31" s="10"/>
      <c r="O31" s="10"/>
      <c r="P31" s="10">
        <v>50</v>
      </c>
      <c r="Q31" s="10"/>
      <c r="R31" s="10"/>
      <c r="S31" s="10"/>
      <c r="T31" s="10">
        <v>200</v>
      </c>
      <c r="U31" s="10" t="s">
        <v>115</v>
      </c>
      <c r="V31" s="10"/>
      <c r="W31" s="10" t="s">
        <v>58</v>
      </c>
      <c r="X31" s="10"/>
      <c r="Y31" s="57">
        <v>0</v>
      </c>
      <c r="Z31" s="10">
        <v>0</v>
      </c>
      <c r="AA31" s="10">
        <v>0</v>
      </c>
      <c r="AB31" s="10">
        <v>0</v>
      </c>
      <c r="AC31" s="10">
        <f t="shared" si="1"/>
        <v>0</v>
      </c>
      <c r="AD31" s="10" t="str" cm="1">
        <f t="array" ref="AD31">IFERROR(INDEX(Res_converter!$A$2:$A$22,MATCH(1,($J31=Res_converter!$B$2:$B$22)*($K31=Res_converter!$C$2:$C$22)*($L31=Res_converter!$D$2:$D$22),0)),"Other")</f>
        <v>Solar-Hybrid</v>
      </c>
      <c r="AE31" s="10">
        <f>IF($J31=Res_converter!$E$2,MAX($M31-$N31-$O31,0),0)+IF($K31=Res_converter!$E$2,MAX($P31-$Q31-$R31,0),0)+IF(L31=Res_converter!$E$2,$S31,0)</f>
        <v>50</v>
      </c>
      <c r="AF31" s="10">
        <f>IF($AD31=Res_converter!$A$8,MAX($Z31-$N31-$O31,0),0)+IF(AND($AD31=Res_converter!$A$14,$J31=Res_converter!$B$14),MAX(MIN($Z31,$M31)-$N31-$O31+IF(SUM($Q31,$R31)&gt;0,MAX($Z31-$M31,0)-($Q31+$R31)*$AV31,0),0),0)+IF(AND($AD31=Res_converter!$A$15,$K31=Res_converter!$C$15),MAX(MIN($Z31,$P31)-$Q31-$R31+IF(SUM($N31,$O31)&gt;0,MAX($Z31-$P31,0)-($N31+$O31)*$AV31,0),0),0)+IF(AND($AD31=Res_converter!$A$12,$Y31="See columns P&amp; Q"),IF($J31=Res_converter!$E$2,MAX($AA31*MIN($M31,$T31)-$N31-$O31,0),MAX($AB31*MIN($P31,$T31)-$Q31-$R31,0)),0)+IF(AND($AD31=Res_converter!$A$12,$AC31=1,$Y31&lt;&gt;"See columns P&amp; Q"),IF($J31=Res_converter!$E$2,MAX(MIN($Z31,M31)-$N31-$O31,0),MAX(MIN($Z31,P31)-$Q31-$R31,0)),0)</f>
        <v>0</v>
      </c>
      <c r="AG31" s="60">
        <f>IF($AD31=Res_converter!$A$9,$T31,0)</f>
        <v>0</v>
      </c>
      <c r="AH31" s="10">
        <f>IF($AD31=Res_converter!$A$9,$Z31,0)</f>
        <v>0</v>
      </c>
      <c r="AI31" s="10">
        <f>IF($J31=Res_converter!$E$6,MAX($M31-$N31-$O31,0),0)+IF($K31=Res_converter!$E$6,MAX($P31-$Q31-$R31,0),0)+IF(L31=Res_converter!$E$6,$S31,0)</f>
        <v>200</v>
      </c>
      <c r="AJ31" s="10">
        <f>IF($AD31=Res_converter!$A$7,MAX(MIN($Z31,$M31)-$N31-$O31,0),0)+IF(AND($AD31=Res_converter!$A$12,$Y31="See columns P&amp; Q"),IF($J31=Res_converter!$E$6,MAX($AA31*MIN($M31,$T31)-$N31-$O31,0),MAX($AB31*MIN($P31,$T31)-$Q31-$R31,0)),0)+IF(AND($AD31=Res_converter!$A$12,$AC31=1,$Y31&lt;&gt;"See columns P&amp; Q"),IF($J31=Res_converter!$E$6,MAX(MIN(MAX($Z31-$P31,0)/$AU31,$M31)-$N31-$O31,0),MAX(MIN(MAX($Z31-$M31,0)/$AU31,$P31)-$Q31-$R31,0)),0)</f>
        <v>0</v>
      </c>
      <c r="AK31" s="60">
        <f>IF($AD31=Res_converter!$A$2,$T31,0)</f>
        <v>0</v>
      </c>
      <c r="AL31" s="10">
        <f>IF($AD31=Res_converter!$A$2,$Z31,0)</f>
        <v>0</v>
      </c>
      <c r="AM31" s="10">
        <f>IF($J31=Res_converter!$E$4,MAX($M31-$N31-$O31,0),0)+IF($K31=Res_converter!$E$4,MAX($P31-$Q31-$R31,0),0)+IF(L31=Res_converter!$E$4,$S31,0)</f>
        <v>0</v>
      </c>
      <c r="AN31" s="10">
        <f>IF($AD31=Res_converter!$A$3,MAX(MIN($Z31,$M31)-$N31-$O31,0),0)+IF(AND($AD31=Res_converter!$A$14,$AC31=1,$Y31&lt;&gt;"See columns P&amp; Q"),IF($J31=Res_converter!$E$4,MAX(MIN(MAX($Z31-$P31,0)/$AV31,$M31)-$N31-$O31,0),MAX(MIN(MAX($Z31-$M31,0)/$AV31,$P31)-$Q31-$R31,0)),0)</f>
        <v>0</v>
      </c>
      <c r="AO31" s="10">
        <f>IF($J31=Res_converter!$E$5,$M31,0)+IF($K31=Res_converter!$E$5,$P31,0)</f>
        <v>0</v>
      </c>
      <c r="AP31" s="10">
        <f>IF($AD31=Res_converter!$A$4,$Z31,0)</f>
        <v>0</v>
      </c>
      <c r="AQ31" s="10" t="s">
        <v>163</v>
      </c>
      <c r="AR31" s="10" t="s">
        <v>61</v>
      </c>
      <c r="AS31" s="10" t="s">
        <v>89</v>
      </c>
      <c r="AT31" s="10" t="s">
        <v>164</v>
      </c>
      <c r="AU31" s="10">
        <f t="shared" si="2"/>
        <v>0.106</v>
      </c>
      <c r="AV31" s="10">
        <f t="shared" si="3"/>
        <v>0.55700000000000005</v>
      </c>
      <c r="AW31" s="12" t="s">
        <v>165</v>
      </c>
      <c r="AX31" s="12" t="str">
        <f>INDEX(Subname_converter!$B$1:$B$343,MATCH($AW31,Subname_converter!$A$1:$A$343,0))</f>
        <v>Calcite</v>
      </c>
      <c r="AY31" s="12">
        <f>INDEX(Subname_converter!$C$1:$C$343,MATCH($AW31,Subname_converter!$A$1:$A$343,0))</f>
        <v>230</v>
      </c>
      <c r="AZ31" s="11">
        <v>42705.333333333299</v>
      </c>
      <c r="BA31" s="11">
        <v>46235.291666666701</v>
      </c>
      <c r="BB31" s="10">
        <f t="shared" si="0"/>
        <v>2026</v>
      </c>
      <c r="BC31" s="11"/>
      <c r="BD31" s="10" t="s">
        <v>103</v>
      </c>
      <c r="BE31" s="10" t="s">
        <v>65</v>
      </c>
      <c r="BF31" s="10" t="s">
        <v>65</v>
      </c>
      <c r="BG31" s="10" t="s">
        <v>103</v>
      </c>
      <c r="BH31" s="10" t="s">
        <v>66</v>
      </c>
      <c r="BI31" s="10">
        <f>IFERROR(INDEX([12]Queue_withNearTerm!$AZ$4:$AZ$148,MATCH(B32,[12]Queue_withNearTerm!$B$4:$B$148,0)),99)</f>
        <v>2</v>
      </c>
    </row>
    <row r="32" spans="1:61" s="26" customFormat="1" ht="37.5" x14ac:dyDescent="0.25">
      <c r="A32" s="32" t="s">
        <v>166</v>
      </c>
      <c r="B32" s="10">
        <v>946</v>
      </c>
      <c r="C32" s="11">
        <v>41387</v>
      </c>
      <c r="D32" s="11">
        <v>41394.291666666701</v>
      </c>
      <c r="E32" s="10" t="s">
        <v>53</v>
      </c>
      <c r="F32" s="10" t="s">
        <v>167</v>
      </c>
      <c r="G32" s="10" t="s">
        <v>95</v>
      </c>
      <c r="H32" s="10" t="s">
        <v>56</v>
      </c>
      <c r="I32" s="10"/>
      <c r="J32" s="10" t="s">
        <v>96</v>
      </c>
      <c r="K32" s="10" t="s">
        <v>57</v>
      </c>
      <c r="L32" s="10"/>
      <c r="M32" s="10">
        <v>100</v>
      </c>
      <c r="N32" s="10">
        <v>150</v>
      </c>
      <c r="O32" s="10"/>
      <c r="P32" s="10">
        <v>92</v>
      </c>
      <c r="Q32" s="10">
        <v>92</v>
      </c>
      <c r="R32" s="10"/>
      <c r="S32" s="10"/>
      <c r="T32" s="10">
        <v>100</v>
      </c>
      <c r="U32" s="10" t="s">
        <v>69</v>
      </c>
      <c r="V32" s="10">
        <v>60</v>
      </c>
      <c r="W32" s="10" t="s">
        <v>58</v>
      </c>
      <c r="X32" s="10"/>
      <c r="Y32" s="57" t="s">
        <v>4621</v>
      </c>
      <c r="Z32" s="10" t="s">
        <v>4621</v>
      </c>
      <c r="AA32" s="10">
        <v>0</v>
      </c>
      <c r="AB32" s="10">
        <v>1</v>
      </c>
      <c r="AC32" s="10">
        <f t="shared" si="1"/>
        <v>1</v>
      </c>
      <c r="AD32" s="10" t="str" cm="1">
        <f t="array" ref="AD32">IFERROR(INDEX(Res_converter!$A$2:$A$22,MATCH(1,($J32=Res_converter!$B$2:$B$22)*($K32=Res_converter!$C$2:$C$22)*($L32=Res_converter!$D$2:$D$22),0)),"Other")</f>
        <v>Solar-Hybrid</v>
      </c>
      <c r="AE32" s="10">
        <f>IF($J32=Res_converter!$E$2,MAX($M32-$N32-$O32,0),0)+IF($K32=Res_converter!$E$2,MAX($P32-$Q32-$R32,0),0)+IF(L32=Res_converter!$E$2,$S32,0)</f>
        <v>0</v>
      </c>
      <c r="AF32" s="10">
        <f>IF($AD32=Res_converter!$A$8,MAX($Z32-$N32-$O32,0),0)+IF(AND($AD32=Res_converter!$A$14,$J32=Res_converter!$B$14),MAX(MIN($Z32,$M32)-$N32-$O32+IF(SUM($Q32,$R32)&gt;0,MAX($Z32-$M32,0)-($Q32+$R32)*$AV32,0),0),0)+IF(AND($AD32=Res_converter!$A$15,$K32=Res_converter!$C$15),MAX(MIN($Z32,$P32)-$Q32-$R32+IF(SUM($N32,$O32)&gt;0,MAX($Z32-$P32,0)-($N32+$O32)*$AV32,0),0),0)+IF(AND($AD32=Res_converter!$A$12,$Y32="See columns P&amp; Q"),IF($J32=Res_converter!$E$2,MAX($AA32*MIN($M32,$T32)-$N32-$O32,0),MAX($AB32*MIN($P32,$T32)-$Q32-$R32,0)),0)+IF(AND($AD32=Res_converter!$A$12,$AC32=1,$Y32&lt;&gt;"See columns P&amp; Q"),IF($J32=Res_converter!$E$2,MAX(MIN($Z32,M32)-$N32-$O32,0),MAX(MIN($Z32,P32)-$Q32-$R32,0)),0)</f>
        <v>0</v>
      </c>
      <c r="AG32" s="60">
        <f>IF($AD32=Res_converter!$A$9,$T32,0)</f>
        <v>0</v>
      </c>
      <c r="AH32" s="10">
        <f>IF($AD32=Res_converter!$A$9,$Z32,0)</f>
        <v>0</v>
      </c>
      <c r="AI32" s="10">
        <f>IF($J32=Res_converter!$E$6,MAX($M32-$N32-$O32,0),0)+IF($K32=Res_converter!$E$6,MAX($P32-$Q32-$R32,0),0)+IF(L32=Res_converter!$E$6,$S32,0)</f>
        <v>0</v>
      </c>
      <c r="AJ32" s="10">
        <f>IF($AD32=Res_converter!$A$7,MAX(MIN($Z32,$M32)-$N32-$O32,0),0)+IF(AND($AD32=Res_converter!$A$12,$Y32="See columns P&amp; Q"),IF($J32=Res_converter!$E$6,MAX($AA32*MIN($M32,$T32)-$N32-$O32,0),MAX($AB32*MIN($P32,$T32)-$Q32-$R32,0)),0)+IF(AND($AD32=Res_converter!$A$12,$AC32=1,$Y32&lt;&gt;"See columns P&amp; Q"),IF($J32=Res_converter!$E$6,MAX(MIN(MAX($Z32-$P32,0)/$AU32,$M32)-$N32-$O32,0),MAX(MIN(MAX($Z32-$M32,0)/$AU32,$P32)-$Q32-$R32,0)),0)</f>
        <v>0</v>
      </c>
      <c r="AK32" s="60">
        <f>IF($AD32=Res_converter!$A$2,$T32,0)</f>
        <v>0</v>
      </c>
      <c r="AL32" s="10">
        <f>IF($AD32=Res_converter!$A$2,$Z32,0)</f>
        <v>0</v>
      </c>
      <c r="AM32" s="10">
        <f>IF($J32=Res_converter!$E$4,MAX($M32-$N32-$O32,0),0)+IF($K32=Res_converter!$E$4,MAX($P32-$Q32-$R32,0),0)+IF(L32=Res_converter!$E$4,$S32,0)</f>
        <v>0</v>
      </c>
      <c r="AN32" s="10">
        <f>IF($AD32=Res_converter!$A$3,MAX(MIN($Z32,$M32)-$N32-$O32,0),0)+IF(AND($AD32=Res_converter!$A$14,$AC32=1,$Y32&lt;&gt;"See columns P&amp; Q"),IF($J32=Res_converter!$E$4,MAX(MIN(MAX($Z32-$P32,0)/$AV32,$M32)-$N32-$O32,0),MAX(MIN(MAX($Z32-$M32,0)/$AV32,$P32)-$Q32-$R32,0)),0)</f>
        <v>0</v>
      </c>
      <c r="AO32" s="10">
        <f>IF($J32=Res_converter!$E$5,$M32,0)+IF($K32=Res_converter!$E$5,$P32,0)</f>
        <v>0</v>
      </c>
      <c r="AP32" s="10">
        <f>IF($AD32=Res_converter!$A$4,$Z32,0)</f>
        <v>0</v>
      </c>
      <c r="AQ32" s="10" t="s">
        <v>88</v>
      </c>
      <c r="AR32" s="10" t="s">
        <v>61</v>
      </c>
      <c r="AS32" s="10" t="s">
        <v>62</v>
      </c>
      <c r="AT32" s="10" t="s">
        <v>74</v>
      </c>
      <c r="AU32" s="10">
        <f t="shared" si="2"/>
        <v>0.1</v>
      </c>
      <c r="AV32" s="10">
        <f t="shared" si="3"/>
        <v>0.66500000000000004</v>
      </c>
      <c r="AW32" s="12" t="s">
        <v>168</v>
      </c>
      <c r="AX32" s="12" t="str">
        <f>INDEX(Subname_converter!$B$1:$B$343,MATCH($AW32,Subname_converter!$A$1:$A$343,0))</f>
        <v>New Sub - Midway - Wheeler Ridge (Proposed)</v>
      </c>
      <c r="AY32" s="12">
        <f>INDEX(Subname_converter!$C$1:$C$343,MATCH($AW32,Subname_converter!$A$1:$A$343,0))</f>
        <v>230</v>
      </c>
      <c r="AZ32" s="11">
        <v>42339.333333333299</v>
      </c>
      <c r="BA32" s="11">
        <v>45291.333333333299</v>
      </c>
      <c r="BB32" s="10">
        <f t="shared" si="0"/>
        <v>2024</v>
      </c>
      <c r="BC32" s="11"/>
      <c r="BD32" s="10" t="s">
        <v>103</v>
      </c>
      <c r="BE32" s="10" t="s">
        <v>65</v>
      </c>
      <c r="BF32" s="10" t="s">
        <v>65</v>
      </c>
      <c r="BG32" s="10" t="s">
        <v>103</v>
      </c>
      <c r="BH32" s="10" t="s">
        <v>66</v>
      </c>
      <c r="BI32" s="10">
        <f>IFERROR(INDEX([12]Queue_withNearTerm!$AZ$4:$AZ$148,MATCH(B33,[12]Queue_withNearTerm!$B$4:$B$148,0)),99)</f>
        <v>2</v>
      </c>
    </row>
    <row r="33" spans="1:61" s="26" customFormat="1" ht="25" x14ac:dyDescent="0.25">
      <c r="A33" s="32" t="s">
        <v>169</v>
      </c>
      <c r="B33" s="10">
        <v>954</v>
      </c>
      <c r="C33" s="11">
        <v>41393</v>
      </c>
      <c r="D33" s="11">
        <v>41394.291666666701</v>
      </c>
      <c r="E33" s="10" t="s">
        <v>53</v>
      </c>
      <c r="F33" s="10" t="s">
        <v>167</v>
      </c>
      <c r="G33" s="10" t="s">
        <v>95</v>
      </c>
      <c r="H33" s="10" t="s">
        <v>56</v>
      </c>
      <c r="I33" s="10"/>
      <c r="J33" s="10" t="s">
        <v>96</v>
      </c>
      <c r="K33" s="10" t="s">
        <v>57</v>
      </c>
      <c r="L33" s="10"/>
      <c r="M33" s="10">
        <v>150</v>
      </c>
      <c r="N33" s="10">
        <v>150</v>
      </c>
      <c r="O33" s="10"/>
      <c r="P33" s="10">
        <v>117</v>
      </c>
      <c r="Q33" s="10">
        <v>117</v>
      </c>
      <c r="R33" s="10"/>
      <c r="S33" s="10"/>
      <c r="T33" s="10">
        <v>150</v>
      </c>
      <c r="U33" s="10" t="s">
        <v>69</v>
      </c>
      <c r="V33" s="10">
        <v>67.8</v>
      </c>
      <c r="W33" s="10" t="s">
        <v>58</v>
      </c>
      <c r="X33" s="10"/>
      <c r="Y33" s="57" t="s">
        <v>4621</v>
      </c>
      <c r="Z33" s="10" t="s">
        <v>4621</v>
      </c>
      <c r="AA33" s="10">
        <v>0.2142</v>
      </c>
      <c r="AB33" s="10">
        <v>1</v>
      </c>
      <c r="AC33" s="10">
        <f t="shared" si="1"/>
        <v>1</v>
      </c>
      <c r="AD33" s="10" t="str" cm="1">
        <f t="array" ref="AD33">IFERROR(INDEX(Res_converter!$A$2:$A$22,MATCH(1,($J33=Res_converter!$B$2:$B$22)*($K33=Res_converter!$C$2:$C$22)*($L33=Res_converter!$D$2:$D$22),0)),"Other")</f>
        <v>Solar-Hybrid</v>
      </c>
      <c r="AE33" s="10">
        <f>IF($J33=Res_converter!$E$2,MAX($M33-$N33-$O33,0),0)+IF($K33=Res_converter!$E$2,MAX($P33-$Q33-$R33,0),0)+IF(L33=Res_converter!$E$2,$S33,0)</f>
        <v>0</v>
      </c>
      <c r="AF33" s="10">
        <f>IF($AD33=Res_converter!$A$8,MAX($Z33-$N33-$O33,0),0)+IF(AND($AD33=Res_converter!$A$14,$J33=Res_converter!$B$14),MAX(MIN($Z33,$M33)-$N33-$O33+IF(SUM($Q33,$R33)&gt;0,MAX($Z33-$M33,0)-($Q33+$R33)*$AV33,0),0),0)+IF(AND($AD33=Res_converter!$A$15,$K33=Res_converter!$C$15),MAX(MIN($Z33,$P33)-$Q33-$R33+IF(SUM($N33,$O33)&gt;0,MAX($Z33-$P33,0)-($N33+$O33)*$AV33,0),0),0)+IF(AND($AD33=Res_converter!$A$12,$Y33="See columns P&amp; Q"),IF($J33=Res_converter!$E$2,MAX($AA33*MIN($M33,$T33)-$N33-$O33,0),MAX($AB33*MIN($P33,$T33)-$Q33-$R33,0)),0)+IF(AND($AD33=Res_converter!$A$12,$AC33=1,$Y33&lt;&gt;"See columns P&amp; Q"),IF($J33=Res_converter!$E$2,MAX(MIN($Z33,M33)-$N33-$O33,0),MAX(MIN($Z33,P33)-$Q33-$R33,0)),0)</f>
        <v>0</v>
      </c>
      <c r="AG33" s="60">
        <f>IF($AD33=Res_converter!$A$9,$T33,0)</f>
        <v>0</v>
      </c>
      <c r="AH33" s="10">
        <f>IF($AD33=Res_converter!$A$9,$Z33,0)</f>
        <v>0</v>
      </c>
      <c r="AI33" s="10">
        <f>IF($J33=Res_converter!$E$6,MAX($M33-$N33-$O33,0),0)+IF($K33=Res_converter!$E$6,MAX($P33-$Q33-$R33,0),0)+IF(L33=Res_converter!$E$6,$S33,0)</f>
        <v>0</v>
      </c>
      <c r="AJ33" s="10">
        <f>IF($AD33=Res_converter!$A$7,MAX(MIN($Z33,$M33)-$N33-$O33,0),0)+IF(AND($AD33=Res_converter!$A$12,$Y33="See columns P&amp; Q"),IF($J33=Res_converter!$E$6,MAX($AA33*MIN($M33,$T33)-$N33-$O33,0),MAX($AB33*MIN($P33,$T33)-$Q33-$R33,0)),0)+IF(AND($AD33=Res_converter!$A$12,$AC33=1,$Y33&lt;&gt;"See columns P&amp; Q"),IF($J33=Res_converter!$E$6,MAX(MIN(MAX($Z33-$P33,0)/$AU33,$M33)-$N33-$O33,0),MAX(MIN(MAX($Z33-$M33,0)/$AU33,$P33)-$Q33-$R33,0)),0)</f>
        <v>0</v>
      </c>
      <c r="AK33" s="60">
        <f>IF($AD33=Res_converter!$A$2,$T33,0)</f>
        <v>0</v>
      </c>
      <c r="AL33" s="10">
        <f>IF($AD33=Res_converter!$A$2,$Z33,0)</f>
        <v>0</v>
      </c>
      <c r="AM33" s="10">
        <f>IF($J33=Res_converter!$E$4,MAX($M33-$N33-$O33,0),0)+IF($K33=Res_converter!$E$4,MAX($P33-$Q33-$R33,0),0)+IF(L33=Res_converter!$E$4,$S33,0)</f>
        <v>0</v>
      </c>
      <c r="AN33" s="10">
        <f>IF($AD33=Res_converter!$A$3,MAX(MIN($Z33,$M33)-$N33-$O33,0),0)+IF(AND($AD33=Res_converter!$A$14,$AC33=1,$Y33&lt;&gt;"See columns P&amp; Q"),IF($J33=Res_converter!$E$4,MAX(MIN(MAX($Z33-$P33,0)/$AV33,$M33)-$N33-$O33,0),MAX(MIN(MAX($Z33-$M33,0)/$AV33,$P33)-$Q33-$R33,0)),0)</f>
        <v>0</v>
      </c>
      <c r="AO33" s="10">
        <f>IF($J33=Res_converter!$E$5,$M33,0)+IF($K33=Res_converter!$E$5,$P33,0)</f>
        <v>0</v>
      </c>
      <c r="AP33" s="10">
        <f>IF($AD33=Res_converter!$A$4,$Z33,0)</f>
        <v>0</v>
      </c>
      <c r="AQ33" s="10" t="s">
        <v>78</v>
      </c>
      <c r="AR33" s="10" t="s">
        <v>61</v>
      </c>
      <c r="AS33" s="10" t="s">
        <v>62</v>
      </c>
      <c r="AT33" s="10" t="s">
        <v>74</v>
      </c>
      <c r="AU33" s="10">
        <f t="shared" si="2"/>
        <v>0.1</v>
      </c>
      <c r="AV33" s="10">
        <f t="shared" si="3"/>
        <v>0.66500000000000004</v>
      </c>
      <c r="AW33" s="12" t="s">
        <v>170</v>
      </c>
      <c r="AX33" s="12" t="str">
        <f>INDEX(Subname_converter!$B$1:$B$343,MATCH($AW33,Subname_converter!$A$1:$A$343,0))</f>
        <v>Gates</v>
      </c>
      <c r="AY33" s="12">
        <f>INDEX(Subname_converter!$C$1:$C$343,MATCH($AW33,Subname_converter!$A$1:$A$343,0))</f>
        <v>230</v>
      </c>
      <c r="AZ33" s="11">
        <v>42552.291666666701</v>
      </c>
      <c r="BA33" s="11">
        <v>45000.291666666701</v>
      </c>
      <c r="BB33" s="10">
        <f t="shared" si="0"/>
        <v>2023</v>
      </c>
      <c r="BC33" s="11"/>
      <c r="BD33" s="10" t="s">
        <v>103</v>
      </c>
      <c r="BE33" s="10" t="s">
        <v>65</v>
      </c>
      <c r="BF33" s="10" t="s">
        <v>65</v>
      </c>
      <c r="BG33" s="10" t="s">
        <v>103</v>
      </c>
      <c r="BH33" s="10" t="s">
        <v>66</v>
      </c>
      <c r="BI33" s="10">
        <f>IFERROR(INDEX([12]Queue_withNearTerm!$AZ$4:$AZ$148,MATCH(B34,[12]Queue_withNearTerm!$B$4:$B$148,0)),99)</f>
        <v>1</v>
      </c>
    </row>
    <row r="34" spans="1:61" s="26" customFormat="1" ht="25" x14ac:dyDescent="0.25">
      <c r="A34" s="32" t="s">
        <v>171</v>
      </c>
      <c r="B34" s="10">
        <v>993</v>
      </c>
      <c r="C34" s="11">
        <v>41394</v>
      </c>
      <c r="D34" s="11">
        <v>41394.291666666701</v>
      </c>
      <c r="E34" s="10" t="s">
        <v>53</v>
      </c>
      <c r="F34" s="10" t="s">
        <v>167</v>
      </c>
      <c r="G34" s="10" t="s">
        <v>95</v>
      </c>
      <c r="H34" s="10" t="s">
        <v>56</v>
      </c>
      <c r="I34" s="10"/>
      <c r="J34" s="10" t="s">
        <v>96</v>
      </c>
      <c r="K34" s="10" t="s">
        <v>57</v>
      </c>
      <c r="L34" s="10"/>
      <c r="M34" s="10">
        <v>50</v>
      </c>
      <c r="N34" s="10">
        <v>50</v>
      </c>
      <c r="O34" s="10"/>
      <c r="P34" s="10">
        <v>40</v>
      </c>
      <c r="Q34" s="10">
        <v>0</v>
      </c>
      <c r="R34" s="10"/>
      <c r="S34" s="10"/>
      <c r="T34" s="10">
        <v>50</v>
      </c>
      <c r="U34" s="10" t="s">
        <v>83</v>
      </c>
      <c r="V34" s="10"/>
      <c r="W34" s="10" t="s">
        <v>58</v>
      </c>
      <c r="X34" s="10"/>
      <c r="Y34" s="10">
        <v>1</v>
      </c>
      <c r="Z34" s="10">
        <v>50</v>
      </c>
      <c r="AA34" s="10">
        <v>0</v>
      </c>
      <c r="AB34" s="10">
        <v>0</v>
      </c>
      <c r="AC34" s="10">
        <f t="shared" si="1"/>
        <v>1</v>
      </c>
      <c r="AD34" s="10" t="str" cm="1">
        <f t="array" ref="AD34">IFERROR(INDEX(Res_converter!$A$2:$A$22,MATCH(1,($J34=Res_converter!$B$2:$B$22)*($K34=Res_converter!$C$2:$C$22)*($L34=Res_converter!$D$2:$D$22),0)),"Other")</f>
        <v>Solar-Hybrid</v>
      </c>
      <c r="AE34" s="10">
        <f>IF($J34=Res_converter!$E$2,MAX($M34-$N34-$O34,0),0)+IF($K34=Res_converter!$E$2,MAX($P34-$Q34-$R34,0),0)+IF(L34=Res_converter!$E$2,$S34,0)</f>
        <v>40</v>
      </c>
      <c r="AF34" s="10">
        <f>IF($AD34=Res_converter!$A$8,MAX($Z34-$N34-$O34,0),0)+IF(AND($AD34=Res_converter!$A$14,$J34=Res_converter!$B$14),MAX(MIN($Z34,$M34)-$N34-$O34+IF(SUM($Q34,$R34)&gt;0,MAX($Z34-$M34,0)-($Q34+$R34)*$AV34,0),0),0)+IF(AND($AD34=Res_converter!$A$15,$K34=Res_converter!$C$15),MAX(MIN($Z34,$P34)-$Q34-$R34+IF(SUM($N34,$O34)&gt;0,MAX($Z34-$P34,0)-($N34+$O34)*$AV34,0),0),0)+IF(AND($AD34=Res_converter!$A$12,$Y34="See columns P&amp; Q"),IF($J34=Res_converter!$E$2,MAX($AA34*MIN($M34,$T34)-$N34-$O34,0),MAX($AB34*MIN($P34,$T34)-$Q34-$R34,0)),0)+IF(AND($AD34=Res_converter!$A$12,$AC34=1,$Y34&lt;&gt;"See columns P&amp; Q"),IF($J34=Res_converter!$E$2,MAX(MIN($Z34,M34)-$N34-$O34,0),MAX(MIN($Z34,P34)-$Q34-$R34,0)),0)</f>
        <v>40</v>
      </c>
      <c r="AG34" s="60">
        <f>IF($AD34=Res_converter!$A$9,$T34,0)</f>
        <v>0</v>
      </c>
      <c r="AH34" s="10">
        <f>IF($AD34=Res_converter!$A$9,$Z34,0)</f>
        <v>0</v>
      </c>
      <c r="AI34" s="10">
        <f>IF($J34=Res_converter!$E$6,MAX($M34-$N34-$O34,0),0)+IF($K34=Res_converter!$E$6,MAX($P34-$Q34-$R34,0),0)+IF(L34=Res_converter!$E$6,$S34,0)</f>
        <v>0</v>
      </c>
      <c r="AJ34" s="10">
        <f>IF($AD34=Res_converter!$A$7,MAX(MIN($Z34,$M34)-$N34-$O34,0),0)+IF(AND($AD34=Res_converter!$A$12,$Y34="See columns P&amp; Q"),IF($J34=Res_converter!$E$6,MAX($AA34*MIN($M34,$T34)-$N34-$O34,0),MAX($AB34*MIN($P34,$T34)-$Q34-$R34,0)),0)+IF(AND($AD34=Res_converter!$A$12,$AC34=1,$Y34&lt;&gt;"See columns P&amp; Q"),IF($J34=Res_converter!$E$6,MAX(MIN(MAX($Z34-$P34,0)/$AU34,$M34)-$N34-$O34,0),MAX(MIN(MAX($Z34-$M34,0)/$AU34,$P34)-$Q34-$R34,0)),0)</f>
        <v>0</v>
      </c>
      <c r="AK34" s="60">
        <f>IF($AD34=Res_converter!$A$2,$T34,0)</f>
        <v>0</v>
      </c>
      <c r="AL34" s="10">
        <f>IF($AD34=Res_converter!$A$2,$Z34,0)</f>
        <v>0</v>
      </c>
      <c r="AM34" s="10">
        <f>IF($J34=Res_converter!$E$4,MAX($M34-$N34-$O34,0),0)+IF($K34=Res_converter!$E$4,MAX($P34-$Q34-$R34,0),0)+IF(L34=Res_converter!$E$4,$S34,0)</f>
        <v>0</v>
      </c>
      <c r="AN34" s="10">
        <f>IF($AD34=Res_converter!$A$3,MAX(MIN($Z34,$M34)-$N34-$O34,0),0)+IF(AND($AD34=Res_converter!$A$14,$AC34=1,$Y34&lt;&gt;"See columns P&amp; Q"),IF($J34=Res_converter!$E$4,MAX(MIN(MAX($Z34-$P34,0)/$AV34,$M34)-$N34-$O34,0),MAX(MIN(MAX($Z34-$M34,0)/$AV34,$P34)-$Q34-$R34,0)),0)</f>
        <v>0</v>
      </c>
      <c r="AO34" s="10">
        <f>IF($J34=Res_converter!$E$5,$M34,0)+IF($K34=Res_converter!$E$5,$P34,0)</f>
        <v>0</v>
      </c>
      <c r="AP34" s="10">
        <f>IF($AD34=Res_converter!$A$4,$Z34,0)</f>
        <v>0</v>
      </c>
      <c r="AQ34" s="10" t="s">
        <v>172</v>
      </c>
      <c r="AR34" s="10" t="s">
        <v>120</v>
      </c>
      <c r="AS34" s="10" t="s">
        <v>173</v>
      </c>
      <c r="AT34" s="10"/>
      <c r="AU34" s="10">
        <f t="shared" si="2"/>
        <v>0.106</v>
      </c>
      <c r="AV34" s="10">
        <f t="shared" si="3"/>
        <v>0.55700000000000005</v>
      </c>
      <c r="AW34" s="12" t="s">
        <v>174</v>
      </c>
      <c r="AX34" s="12" t="str">
        <f>INDEX(Subname_converter!$B$1:$B$343,MATCH($AW34,Subname_converter!$A$1:$A$343,0))</f>
        <v>Valley (VEA)</v>
      </c>
      <c r="AY34" s="12">
        <f>INDEX(Subname_converter!$C$1:$C$343,MATCH($AW34,Subname_converter!$A$1:$A$343,0))</f>
        <v>138</v>
      </c>
      <c r="AZ34" s="11">
        <v>42735.333333333299</v>
      </c>
      <c r="BA34" s="11">
        <v>45138.291666666701</v>
      </c>
      <c r="BB34" s="10">
        <f t="shared" si="0"/>
        <v>2023</v>
      </c>
      <c r="BC34" s="11"/>
      <c r="BD34" s="10" t="s">
        <v>103</v>
      </c>
      <c r="BE34" s="10" t="s">
        <v>65</v>
      </c>
      <c r="BF34" s="10" t="s">
        <v>65</v>
      </c>
      <c r="BG34" s="10" t="s">
        <v>103</v>
      </c>
      <c r="BH34" s="10" t="s">
        <v>66</v>
      </c>
      <c r="BI34" s="10">
        <f>IFERROR(INDEX([12]Queue_withNearTerm!$AZ$4:$AZ$148,MATCH(B35,[12]Queue_withNearTerm!$B$4:$B$148,0)),99)</f>
        <v>2</v>
      </c>
    </row>
    <row r="35" spans="1:61" s="26" customFormat="1" ht="25" x14ac:dyDescent="0.25">
      <c r="A35" s="32" t="s">
        <v>175</v>
      </c>
      <c r="B35" s="10">
        <v>1002</v>
      </c>
      <c r="C35" s="11">
        <v>41395</v>
      </c>
      <c r="D35" s="11">
        <v>41394.291666666701</v>
      </c>
      <c r="E35" s="10" t="s">
        <v>53</v>
      </c>
      <c r="F35" s="10" t="s">
        <v>167</v>
      </c>
      <c r="G35" s="10" t="s">
        <v>147</v>
      </c>
      <c r="H35" s="10"/>
      <c r="I35" s="10"/>
      <c r="J35" s="10" t="s">
        <v>148</v>
      </c>
      <c r="K35" s="10"/>
      <c r="L35" s="10"/>
      <c r="M35" s="10">
        <v>0.5</v>
      </c>
      <c r="N35" s="10"/>
      <c r="O35" s="10"/>
      <c r="P35" s="10"/>
      <c r="Q35" s="10"/>
      <c r="R35" s="10"/>
      <c r="S35" s="10"/>
      <c r="T35" s="10">
        <v>0.5</v>
      </c>
      <c r="U35" s="10" t="s">
        <v>115</v>
      </c>
      <c r="V35" s="10"/>
      <c r="W35" s="10"/>
      <c r="X35" s="10"/>
      <c r="Y35" s="10">
        <v>0</v>
      </c>
      <c r="Z35" s="10">
        <v>0</v>
      </c>
      <c r="AA35" s="10">
        <v>0</v>
      </c>
      <c r="AB35" s="10">
        <v>0</v>
      </c>
      <c r="AC35" s="10">
        <f t="shared" si="1"/>
        <v>0</v>
      </c>
      <c r="AD35" s="10" t="str" cm="1">
        <f t="array" ref="AD35">IFERROR(INDEX(Res_converter!$A$2:$A$22,MATCH(1,($J35=Res_converter!$B$2:$B$22)*($K35=Res_converter!$C$2:$C$22)*($L35=Res_converter!$D$2:$D$22),0)),"Other")</f>
        <v>Other</v>
      </c>
      <c r="AE35" s="10">
        <f>IF($J35=Res_converter!$E$2,MAX($M35-$N35-$O35,0),0)+IF($K35=Res_converter!$E$2,MAX($P35-$Q35-$R35,0),0)+IF(L35=Res_converter!$E$2,$S35,0)</f>
        <v>0</v>
      </c>
      <c r="AF35" s="10">
        <f>IF($AD35=Res_converter!$A$8,MAX($Z35-$N35-$O35,0),0)+IF(AND($AD35=Res_converter!$A$14,$J35=Res_converter!$B$14),MAX(MIN($Z35,$M35)-$N35-$O35+IF(SUM($Q35,$R35)&gt;0,MAX($Z35-$M35,0)-($Q35+$R35)*$AV35,0),0),0)+IF(AND($AD35=Res_converter!$A$15,$K35=Res_converter!$C$15),MAX(MIN($Z35,$P35)-$Q35-$R35+IF(SUM($N35,$O35)&gt;0,MAX($Z35-$P35,0)-($N35+$O35)*$AV35,0),0),0)+IF(AND($AD35=Res_converter!$A$12,$Y35="See columns P&amp; Q"),IF($J35=Res_converter!$E$2,MAX($AA35*MIN($M35,$T35)-$N35-$O35,0),MAX($AB35*MIN($P35,$T35)-$Q35-$R35,0)),0)+IF(AND($AD35=Res_converter!$A$12,$AC35=1,$Y35&lt;&gt;"See columns P&amp; Q"),IF($J35=Res_converter!$E$2,MAX(MIN($Z35,M35)-$N35-$O35,0),MAX(MIN($Z35,P35)-$Q35-$R35,0)),0)</f>
        <v>0</v>
      </c>
      <c r="AG35" s="60">
        <f>IF($AD35=Res_converter!$A$9,$T35,0)</f>
        <v>0</v>
      </c>
      <c r="AH35" s="10">
        <f>IF($AD35=Res_converter!$A$9,$Z35,0)</f>
        <v>0</v>
      </c>
      <c r="AI35" s="10">
        <f>IF($J35=Res_converter!$E$6,MAX($M35-$N35-$O35,0),0)+IF($K35=Res_converter!$E$6,MAX($P35-$Q35-$R35,0),0)+IF(L35=Res_converter!$E$6,$S35,0)</f>
        <v>0</v>
      </c>
      <c r="AJ35" s="10">
        <f>IF($AD35=Res_converter!$A$7,MAX(MIN($Z35,$M35)-$N35-$O35,0),0)+IF(AND($AD35=Res_converter!$A$12,$Y35="See columns P&amp; Q"),IF($J35=Res_converter!$E$6,MAX($AA35*MIN($M35,$T35)-$N35-$O35,0),MAX($AB35*MIN($P35,$T35)-$Q35-$R35,0)),0)+IF(AND($AD35=Res_converter!$A$12,$AC35=1,$Y35&lt;&gt;"See columns P&amp; Q"),IF($J35=Res_converter!$E$6,MAX(MIN(MAX($Z35-$P35,0)/$AU35,$M35)-$N35-$O35,0),MAX(MIN(MAX($Z35-$M35,0)/$AU35,$P35)-$Q35-$R35,0)),0)</f>
        <v>0</v>
      </c>
      <c r="AK35" s="60">
        <f>IF($AD35=Res_converter!$A$2,$T35,0)</f>
        <v>0</v>
      </c>
      <c r="AL35" s="10">
        <f>IF($AD35=Res_converter!$A$2,$Z35,0)</f>
        <v>0</v>
      </c>
      <c r="AM35" s="10">
        <f>IF($J35=Res_converter!$E$4,MAX($M35-$N35-$O35,0),0)+IF($K35=Res_converter!$E$4,MAX($P35-$Q35-$R35,0),0)+IF(L35=Res_converter!$E$4,$S35,0)</f>
        <v>0</v>
      </c>
      <c r="AN35" s="10">
        <f>IF($AD35=Res_converter!$A$3,MAX(MIN($Z35,$M35)-$N35-$O35,0),0)+IF(AND($AD35=Res_converter!$A$14,$AC35=1,$Y35&lt;&gt;"See columns P&amp; Q"),IF($J35=Res_converter!$E$4,MAX(MIN(MAX($Z35-$P35,0)/$AV35,$M35)-$N35-$O35,0),MAX(MIN(MAX($Z35-$M35,0)/$AV35,$P35)-$Q35-$R35,0)),0)</f>
        <v>0</v>
      </c>
      <c r="AO35" s="10">
        <f>IF($J35=Res_converter!$E$5,$M35,0)+IF($K35=Res_converter!$E$5,$P35,0)</f>
        <v>0</v>
      </c>
      <c r="AP35" s="10">
        <f>IF($AD35=Res_converter!$A$4,$Z35,0)</f>
        <v>0</v>
      </c>
      <c r="AQ35" s="10" t="s">
        <v>149</v>
      </c>
      <c r="AR35" s="10" t="s">
        <v>61</v>
      </c>
      <c r="AS35" s="10" t="s">
        <v>62</v>
      </c>
      <c r="AT35" s="10" t="s">
        <v>74</v>
      </c>
      <c r="AU35" s="10">
        <f t="shared" si="2"/>
        <v>0.1</v>
      </c>
      <c r="AV35" s="10">
        <f t="shared" si="3"/>
        <v>0.66500000000000004</v>
      </c>
      <c r="AW35" s="12" t="s">
        <v>176</v>
      </c>
      <c r="AX35" s="12" t="str">
        <f>INDEX(Subname_converter!$B$1:$B$343,MATCH($AW35,Subname_converter!$A$1:$A$343,0))</f>
        <v>Cottonwood</v>
      </c>
      <c r="AY35" s="12">
        <f>INDEX(Subname_converter!$C$1:$C$343,MATCH($AW35,Subname_converter!$A$1:$A$343,0))</f>
        <v>230</v>
      </c>
      <c r="AZ35" s="11">
        <v>42323.333333333299</v>
      </c>
      <c r="BA35" s="11">
        <v>44849.291666666701</v>
      </c>
      <c r="BB35" s="10">
        <f t="shared" si="0"/>
        <v>2023</v>
      </c>
      <c r="BC35" s="11"/>
      <c r="BD35" s="10" t="s">
        <v>103</v>
      </c>
      <c r="BE35" s="10" t="s">
        <v>65</v>
      </c>
      <c r="BF35" s="10" t="s">
        <v>65</v>
      </c>
      <c r="BG35" s="10" t="s">
        <v>103</v>
      </c>
      <c r="BH35" s="10" t="s">
        <v>66</v>
      </c>
      <c r="BI35" s="10">
        <f>IFERROR(INDEX([12]Queue_withNearTerm!$AZ$4:$AZ$148,MATCH(B36,[12]Queue_withNearTerm!$B$4:$B$148,0)),99)</f>
        <v>2</v>
      </c>
    </row>
    <row r="36" spans="1:61" s="26" customFormat="1" ht="25" x14ac:dyDescent="0.25">
      <c r="A36" s="32" t="s">
        <v>177</v>
      </c>
      <c r="B36" s="10">
        <v>1027</v>
      </c>
      <c r="C36" s="11">
        <v>41760</v>
      </c>
      <c r="D36" s="11">
        <v>41759.291666666701</v>
      </c>
      <c r="E36" s="10" t="s">
        <v>53</v>
      </c>
      <c r="F36" s="10" t="s">
        <v>178</v>
      </c>
      <c r="G36" s="10" t="s">
        <v>56</v>
      </c>
      <c r="H36" s="10"/>
      <c r="I36" s="10"/>
      <c r="J36" s="10" t="s">
        <v>57</v>
      </c>
      <c r="K36" s="10"/>
      <c r="L36" s="10"/>
      <c r="M36" s="10">
        <v>20</v>
      </c>
      <c r="N36" s="10">
        <v>20</v>
      </c>
      <c r="O36" s="10"/>
      <c r="P36" s="10"/>
      <c r="Q36" s="10"/>
      <c r="R36" s="10"/>
      <c r="S36" s="10"/>
      <c r="T36" s="10">
        <v>20</v>
      </c>
      <c r="U36" s="10" t="s">
        <v>83</v>
      </c>
      <c r="V36" s="10"/>
      <c r="W36" s="10"/>
      <c r="X36" s="10"/>
      <c r="Y36" s="10">
        <v>1</v>
      </c>
      <c r="Z36" s="10">
        <v>20</v>
      </c>
      <c r="AA36" s="10">
        <v>0</v>
      </c>
      <c r="AB36" s="10">
        <v>0</v>
      </c>
      <c r="AC36" s="10">
        <f t="shared" si="1"/>
        <v>1</v>
      </c>
      <c r="AD36" s="10" t="str" cm="1">
        <f t="array" ref="AD36">IFERROR(INDEX(Res_converter!$A$2:$A$22,MATCH(1,($J36=Res_converter!$B$2:$B$22)*($K36=Res_converter!$C$2:$C$22)*($L36=Res_converter!$D$2:$D$22),0)),"Other")</f>
        <v>Battery</v>
      </c>
      <c r="AE36" s="10">
        <f>IF($J36=Res_converter!$E$2,MAX($M36-$N36-$O36,0),0)+IF($K36=Res_converter!$E$2,MAX($P36-$Q36-$R36,0),0)+IF(L36=Res_converter!$E$2,$S36,0)</f>
        <v>0</v>
      </c>
      <c r="AF36" s="10">
        <f>IF($AD36=Res_converter!$A$8,MAX($Z36-$N36-$O36,0),0)+IF(AND($AD36=Res_converter!$A$14,$J36=Res_converter!$B$14),MAX(MIN($Z36,$M36)-$N36-$O36+IF(SUM($Q36,$R36)&gt;0,MAX($Z36-$M36,0)-($Q36+$R36)*$AV36,0),0),0)+IF(AND($AD36=Res_converter!$A$15,$K36=Res_converter!$C$15),MAX(MIN($Z36,$P36)-$Q36-$R36+IF(SUM($N36,$O36)&gt;0,MAX($Z36-$P36,0)-($N36+$O36)*$AV36,0),0),0)+IF(AND($AD36=Res_converter!$A$12,$Y36="See columns P&amp; Q"),IF($J36=Res_converter!$E$2,MAX($AA36*MIN($M36,$T36)-$N36-$O36,0),MAX($AB36*MIN($P36,$T36)-$Q36-$R36,0)),0)+IF(AND($AD36=Res_converter!$A$12,$AC36=1,$Y36&lt;&gt;"See columns P&amp; Q"),IF($J36=Res_converter!$E$2,MAX(MIN($Z36,M36)-$N36-$O36,0),MAX(MIN($Z36,P36)-$Q36-$R36,0)),0)</f>
        <v>0</v>
      </c>
      <c r="AG36" s="60">
        <f>IF($AD36=Res_converter!$A$9,$T36,0)</f>
        <v>0</v>
      </c>
      <c r="AH36" s="10">
        <f>IF($AD36=Res_converter!$A$9,$Z36,0)</f>
        <v>0</v>
      </c>
      <c r="AI36" s="10">
        <f>IF($J36=Res_converter!$E$6,MAX($M36-$N36-$O36,0),0)+IF($K36=Res_converter!$E$6,MAX($P36-$Q36-$R36,0),0)+IF(L36=Res_converter!$E$6,$S36,0)</f>
        <v>0</v>
      </c>
      <c r="AJ36" s="10">
        <f>IF($AD36=Res_converter!$A$7,MAX(MIN($Z36,$M36)-$N36-$O36,0),0)+IF(AND($AD36=Res_converter!$A$12,$Y36="See columns P&amp; Q"),IF($J36=Res_converter!$E$6,MAX($AA36*MIN($M36,$T36)-$N36-$O36,0),MAX($AB36*MIN($P36,$T36)-$Q36-$R36,0)),0)+IF(AND($AD36=Res_converter!$A$12,$AC36=1,$Y36&lt;&gt;"See columns P&amp; Q"),IF($J36=Res_converter!$E$6,MAX(MIN(MAX($Z36-$P36,0)/$AU36,$M36)-$N36-$O36,0),MAX(MIN(MAX($Z36-$M36,0)/$AU36,$P36)-$Q36-$R36,0)),0)</f>
        <v>0</v>
      </c>
      <c r="AK36" s="60">
        <f>IF($AD36=Res_converter!$A$2,$T36,0)</f>
        <v>0</v>
      </c>
      <c r="AL36" s="10">
        <f>IF($AD36=Res_converter!$A$2,$Z36,0)</f>
        <v>0</v>
      </c>
      <c r="AM36" s="10">
        <f>IF($J36=Res_converter!$E$4,MAX($M36-$N36-$O36,0),0)+IF($K36=Res_converter!$E$4,MAX($P36-$Q36-$R36,0),0)+IF(L36=Res_converter!$E$4,$S36,0)</f>
        <v>0</v>
      </c>
      <c r="AN36" s="10">
        <f>IF($AD36=Res_converter!$A$3,MAX(MIN($Z36,$M36)-$N36-$O36,0),0)+IF(AND($AD36=Res_converter!$A$14,$AC36=1,$Y36&lt;&gt;"See columns P&amp; Q"),IF($J36=Res_converter!$E$4,MAX(MIN(MAX($Z36-$P36,0)/$AV36,$M36)-$N36-$O36,0),MAX(MIN(MAX($Z36-$M36,0)/$AV36,$P36)-$Q36-$R36,0)),0)</f>
        <v>0</v>
      </c>
      <c r="AO36" s="10">
        <f>IF($J36=Res_converter!$E$5,$M36,0)+IF($K36=Res_converter!$E$5,$P36,0)</f>
        <v>0</v>
      </c>
      <c r="AP36" s="10">
        <f>IF($AD36=Res_converter!$A$4,$Z36,0)</f>
        <v>0</v>
      </c>
      <c r="AQ36" s="10" t="s">
        <v>78</v>
      </c>
      <c r="AR36" s="10" t="s">
        <v>61</v>
      </c>
      <c r="AS36" s="10" t="s">
        <v>62</v>
      </c>
      <c r="AT36" s="10" t="s">
        <v>79</v>
      </c>
      <c r="AU36" s="10">
        <f t="shared" si="2"/>
        <v>0.1</v>
      </c>
      <c r="AV36" s="10">
        <f t="shared" si="3"/>
        <v>0.66500000000000004</v>
      </c>
      <c r="AW36" s="12" t="s">
        <v>179</v>
      </c>
      <c r="AX36" s="12" t="str">
        <f>INDEX(Subname_converter!$B$1:$B$343,MATCH($AW36,Subname_converter!$A$1:$A$343,0))</f>
        <v>Gates</v>
      </c>
      <c r="AY36" s="12">
        <f>INDEX(Subname_converter!$C$1:$C$343,MATCH($AW36,Subname_converter!$A$1:$A$343,0))</f>
        <v>230</v>
      </c>
      <c r="AZ36" s="11">
        <v>42522.291666666701</v>
      </c>
      <c r="BA36" s="11">
        <v>45015.291666666701</v>
      </c>
      <c r="BB36" s="10">
        <f t="shared" si="0"/>
        <v>2023</v>
      </c>
      <c r="BC36" s="11"/>
      <c r="BD36" s="10" t="s">
        <v>103</v>
      </c>
      <c r="BE36" s="10" t="s">
        <v>65</v>
      </c>
      <c r="BF36" s="10" t="s">
        <v>65</v>
      </c>
      <c r="BG36" s="10" t="s">
        <v>103</v>
      </c>
      <c r="BH36" s="10" t="s">
        <v>66</v>
      </c>
      <c r="BI36" s="10">
        <f>IFERROR(INDEX([12]Queue_withNearTerm!$AZ$4:$AZ$148,MATCH(B37,[12]Queue_withNearTerm!$B$4:$B$148,0)),99)</f>
        <v>99</v>
      </c>
    </row>
    <row r="37" spans="1:61" s="26" customFormat="1" ht="25" x14ac:dyDescent="0.25">
      <c r="A37" s="32" t="s">
        <v>180</v>
      </c>
      <c r="B37" s="10">
        <v>1045</v>
      </c>
      <c r="C37" s="11">
        <v>41759</v>
      </c>
      <c r="D37" s="11">
        <v>41759.291666666701</v>
      </c>
      <c r="E37" s="10" t="s">
        <v>53</v>
      </c>
      <c r="F37" s="10" t="s">
        <v>178</v>
      </c>
      <c r="G37" s="10" t="s">
        <v>56</v>
      </c>
      <c r="H37" s="10"/>
      <c r="I37" s="10"/>
      <c r="J37" s="10" t="s">
        <v>57</v>
      </c>
      <c r="K37" s="10"/>
      <c r="L37" s="10"/>
      <c r="M37" s="10">
        <v>50</v>
      </c>
      <c r="N37" s="10"/>
      <c r="O37" s="10"/>
      <c r="P37" s="10"/>
      <c r="Q37" s="10"/>
      <c r="R37" s="10"/>
      <c r="S37" s="10"/>
      <c r="T37" s="10">
        <v>50</v>
      </c>
      <c r="U37" s="10" t="s">
        <v>115</v>
      </c>
      <c r="V37" s="10"/>
      <c r="W37" s="10"/>
      <c r="X37" s="10" t="s">
        <v>59</v>
      </c>
      <c r="Y37" s="10">
        <v>0</v>
      </c>
      <c r="Z37" s="10">
        <v>0</v>
      </c>
      <c r="AA37" s="10">
        <v>0</v>
      </c>
      <c r="AB37" s="10">
        <v>0</v>
      </c>
      <c r="AC37" s="10">
        <f t="shared" si="1"/>
        <v>0</v>
      </c>
      <c r="AD37" s="10" t="str" cm="1">
        <f t="array" ref="AD37">IFERROR(INDEX(Res_converter!$A$2:$A$22,MATCH(1,($J37=Res_converter!$B$2:$B$22)*($K37=Res_converter!$C$2:$C$22)*($L37=Res_converter!$D$2:$D$22),0)),"Other")</f>
        <v>Battery</v>
      </c>
      <c r="AE37" s="10">
        <f>IF($J37=Res_converter!$E$2,MAX($M37-$N37-$O37,0),0)+IF($K37=Res_converter!$E$2,MAX($P37-$Q37-$R37,0),0)+IF(L37=Res_converter!$E$2,$S37,0)</f>
        <v>50</v>
      </c>
      <c r="AF37" s="10">
        <f>IF($AD37=Res_converter!$A$8,MAX($Z37-$N37-$O37,0),0)+IF(AND($AD37=Res_converter!$A$14,$J37=Res_converter!$B$14),MAX(MIN($Z37,$M37)-$N37-$O37+IF(SUM($Q37,$R37)&gt;0,MAX($Z37-$M37,0)-($Q37+$R37)*$AV37,0),0),0)+IF(AND($AD37=Res_converter!$A$15,$K37=Res_converter!$C$15),MAX(MIN($Z37,$P37)-$Q37-$R37+IF(SUM($N37,$O37)&gt;0,MAX($Z37-$P37,0)-($N37+$O37)*$AV37,0),0),0)+IF(AND($AD37=Res_converter!$A$12,$Y37="See columns P&amp; Q"),IF($J37=Res_converter!$E$2,MAX($AA37*MIN($M37,$T37)-$N37-$O37,0),MAX($AB37*MIN($P37,$T37)-$Q37-$R37,0)),0)+IF(AND($AD37=Res_converter!$A$12,$AC37=1,$Y37&lt;&gt;"See columns P&amp; Q"),IF($J37=Res_converter!$E$2,MAX(MIN($Z37,M37)-$N37-$O37,0),MAX(MIN($Z37,P37)-$Q37-$R37,0)),0)</f>
        <v>0</v>
      </c>
      <c r="AG37" s="60">
        <f>IF($AD37=Res_converter!$A$9,$T37,0)</f>
        <v>0</v>
      </c>
      <c r="AH37" s="10">
        <f>IF($AD37=Res_converter!$A$9,$Z37,0)</f>
        <v>0</v>
      </c>
      <c r="AI37" s="10">
        <f>IF($J37=Res_converter!$E$6,MAX($M37-$N37-$O37,0),0)+IF($K37=Res_converter!$E$6,MAX($P37-$Q37-$R37,0),0)+IF(L37=Res_converter!$E$6,$S37,0)</f>
        <v>0</v>
      </c>
      <c r="AJ37" s="10">
        <f>IF($AD37=Res_converter!$A$7,MAX(MIN($Z37,$M37)-$N37-$O37,0),0)+IF(AND($AD37=Res_converter!$A$12,$Y37="See columns P&amp; Q"),IF($J37=Res_converter!$E$6,MAX($AA37*MIN($M37,$T37)-$N37-$O37,0),MAX($AB37*MIN($P37,$T37)-$Q37-$R37,0)),0)+IF(AND($AD37=Res_converter!$A$12,$AC37=1,$Y37&lt;&gt;"See columns P&amp; Q"),IF($J37=Res_converter!$E$6,MAX(MIN(MAX($Z37-$P37,0)/$AU37,$M37)-$N37-$O37,0),MAX(MIN(MAX($Z37-$M37,0)/$AU37,$P37)-$Q37-$R37,0)),0)</f>
        <v>0</v>
      </c>
      <c r="AK37" s="60">
        <f>IF($AD37=Res_converter!$A$2,$T37,0)</f>
        <v>0</v>
      </c>
      <c r="AL37" s="10">
        <f>IF($AD37=Res_converter!$A$2,$Z37,0)</f>
        <v>0</v>
      </c>
      <c r="AM37" s="10">
        <f>IF($J37=Res_converter!$E$4,MAX($M37-$N37-$O37,0),0)+IF($K37=Res_converter!$E$4,MAX($P37-$Q37-$R37,0),0)+IF(L37=Res_converter!$E$4,$S37,0)</f>
        <v>0</v>
      </c>
      <c r="AN37" s="10">
        <f>IF($AD37=Res_converter!$A$3,MAX(MIN($Z37,$M37)-$N37-$O37,0),0)+IF(AND($AD37=Res_converter!$A$14,$AC37=1,$Y37&lt;&gt;"See columns P&amp; Q"),IF($J37=Res_converter!$E$4,MAX(MIN(MAX($Z37-$P37,0)/$AV37,$M37)-$N37-$O37,0),MAX(MIN(MAX($Z37-$M37,0)/$AV37,$P37)-$Q37-$R37,0)),0)</f>
        <v>0</v>
      </c>
      <c r="AO37" s="10">
        <f>IF($J37=Res_converter!$E$5,$M37,0)+IF($K37=Res_converter!$E$5,$P37,0)</f>
        <v>0</v>
      </c>
      <c r="AP37" s="10">
        <f>IF($AD37=Res_converter!$A$4,$Z37,0)</f>
        <v>0</v>
      </c>
      <c r="AQ37" s="10" t="s">
        <v>70</v>
      </c>
      <c r="AR37" s="10" t="s">
        <v>61</v>
      </c>
      <c r="AS37" s="10" t="s">
        <v>71</v>
      </c>
      <c r="AT37" s="10"/>
      <c r="AU37" s="10">
        <f t="shared" si="2"/>
        <v>0.03</v>
      </c>
      <c r="AV37" s="10">
        <f t="shared" si="3"/>
        <v>0.33700000000000002</v>
      </c>
      <c r="AW37" s="12" t="s">
        <v>181</v>
      </c>
      <c r="AX37" s="12" t="str">
        <f>INDEX(Subname_converter!$B$1:$B$343,MATCH($AW37,Subname_converter!$A$1:$A$343,0))</f>
        <v>Otay</v>
      </c>
      <c r="AY37" s="12">
        <f>INDEX(Subname_converter!$C$1:$C$343,MATCH($AW37,Subname_converter!$A$1:$A$343,0))</f>
        <v>69</v>
      </c>
      <c r="AZ37" s="11">
        <v>43770.291666666701</v>
      </c>
      <c r="BA37" s="11">
        <v>45809.291666666701</v>
      </c>
      <c r="BB37" s="10">
        <f t="shared" si="0"/>
        <v>2025</v>
      </c>
      <c r="BC37" s="11"/>
      <c r="BD37" s="10" t="s">
        <v>103</v>
      </c>
      <c r="BE37" s="10" t="s">
        <v>65</v>
      </c>
      <c r="BF37" s="10" t="s">
        <v>65</v>
      </c>
      <c r="BG37" s="10" t="s">
        <v>103</v>
      </c>
      <c r="BH37" s="10" t="s">
        <v>66</v>
      </c>
      <c r="BI37" s="10">
        <f>IFERROR(INDEX([12]Queue_withNearTerm!$AZ$4:$AZ$148,MATCH(B38,[12]Queue_withNearTerm!$B$4:$B$148,0)),99)</f>
        <v>99</v>
      </c>
    </row>
    <row r="38" spans="1:61" s="26" customFormat="1" ht="25" x14ac:dyDescent="0.25">
      <c r="A38" s="32" t="s">
        <v>182</v>
      </c>
      <c r="B38" s="10">
        <v>1047</v>
      </c>
      <c r="C38" s="11">
        <v>41759</v>
      </c>
      <c r="D38" s="11">
        <v>41759.291666666701</v>
      </c>
      <c r="E38" s="10" t="s">
        <v>53</v>
      </c>
      <c r="F38" s="10" t="s">
        <v>178</v>
      </c>
      <c r="G38" s="10" t="s">
        <v>56</v>
      </c>
      <c r="H38" s="10"/>
      <c r="I38" s="10"/>
      <c r="J38" s="10" t="s">
        <v>57</v>
      </c>
      <c r="K38" s="10"/>
      <c r="L38" s="10"/>
      <c r="M38" s="10">
        <v>50</v>
      </c>
      <c r="N38" s="10"/>
      <c r="O38" s="10">
        <v>50</v>
      </c>
      <c r="P38" s="10"/>
      <c r="Q38" s="10"/>
      <c r="R38" s="10"/>
      <c r="S38" s="10"/>
      <c r="T38" s="10">
        <v>50</v>
      </c>
      <c r="U38" s="10" t="s">
        <v>115</v>
      </c>
      <c r="V38" s="10"/>
      <c r="W38" s="10"/>
      <c r="X38" s="10" t="s">
        <v>59</v>
      </c>
      <c r="Y38" s="10">
        <v>0</v>
      </c>
      <c r="Z38" s="10">
        <v>0</v>
      </c>
      <c r="AA38" s="10">
        <v>0</v>
      </c>
      <c r="AB38" s="10">
        <v>0</v>
      </c>
      <c r="AC38" s="10">
        <f t="shared" si="1"/>
        <v>0</v>
      </c>
      <c r="AD38" s="10" t="str" cm="1">
        <f t="array" ref="AD38">IFERROR(INDEX(Res_converter!$A$2:$A$22,MATCH(1,($J38=Res_converter!$B$2:$B$22)*($K38=Res_converter!$C$2:$C$22)*($L38=Res_converter!$D$2:$D$22),0)),"Other")</f>
        <v>Battery</v>
      </c>
      <c r="AE38" s="10">
        <f>IF($J38=Res_converter!$E$2,MAX($M38-$N38-$O38,0),0)+IF($K38=Res_converter!$E$2,MAX($P38-$Q38-$R38,0),0)+IF(L38=Res_converter!$E$2,$S38,0)</f>
        <v>0</v>
      </c>
      <c r="AF38" s="10">
        <f>IF($AD38=Res_converter!$A$8,MAX($Z38-$N38-$O38,0),0)+IF(AND($AD38=Res_converter!$A$14,$J38=Res_converter!$B$14),MAX(MIN($Z38,$M38)-$N38-$O38+IF(SUM($Q38,$R38)&gt;0,MAX($Z38-$M38,0)-($Q38+$R38)*$AV38,0),0),0)+IF(AND($AD38=Res_converter!$A$15,$K38=Res_converter!$C$15),MAX(MIN($Z38,$P38)-$Q38-$R38+IF(SUM($N38,$O38)&gt;0,MAX($Z38-$P38,0)-($N38+$O38)*$AV38,0),0),0)+IF(AND($AD38=Res_converter!$A$12,$Y38="See columns P&amp; Q"),IF($J38=Res_converter!$E$2,MAX($AA38*MIN($M38,$T38)-$N38-$O38,0),MAX($AB38*MIN($P38,$T38)-$Q38-$R38,0)),0)+IF(AND($AD38=Res_converter!$A$12,$AC38=1,$Y38&lt;&gt;"See columns P&amp; Q"),IF($J38=Res_converter!$E$2,MAX(MIN($Z38,M38)-$N38-$O38,0),MAX(MIN($Z38,P38)-$Q38-$R38,0)),0)</f>
        <v>0</v>
      </c>
      <c r="AG38" s="60">
        <f>IF($AD38=Res_converter!$A$9,$T38,0)</f>
        <v>0</v>
      </c>
      <c r="AH38" s="10">
        <f>IF($AD38=Res_converter!$A$9,$Z38,0)</f>
        <v>0</v>
      </c>
      <c r="AI38" s="10">
        <f>IF($J38=Res_converter!$E$6,MAX($M38-$N38-$O38,0),0)+IF($K38=Res_converter!$E$6,MAX($P38-$Q38-$R38,0),0)+IF(L38=Res_converter!$E$6,$S38,0)</f>
        <v>0</v>
      </c>
      <c r="AJ38" s="10">
        <f>IF($AD38=Res_converter!$A$7,MAX(MIN($Z38,$M38)-$N38-$O38,0),0)+IF(AND($AD38=Res_converter!$A$12,$Y38="See columns P&amp; Q"),IF($J38=Res_converter!$E$6,MAX($AA38*MIN($M38,$T38)-$N38-$O38,0),MAX($AB38*MIN($P38,$T38)-$Q38-$R38,0)),0)+IF(AND($AD38=Res_converter!$A$12,$AC38=1,$Y38&lt;&gt;"See columns P&amp; Q"),IF($J38=Res_converter!$E$6,MAX(MIN(MAX($Z38-$P38,0)/$AU38,$M38)-$N38-$O38,0),MAX(MIN(MAX($Z38-$M38,0)/$AU38,$P38)-$Q38-$R38,0)),0)</f>
        <v>0</v>
      </c>
      <c r="AK38" s="60">
        <f>IF($AD38=Res_converter!$A$2,$T38,0)</f>
        <v>0</v>
      </c>
      <c r="AL38" s="10">
        <f>IF($AD38=Res_converter!$A$2,$Z38,0)</f>
        <v>0</v>
      </c>
      <c r="AM38" s="10">
        <f>IF($J38=Res_converter!$E$4,MAX($M38-$N38-$O38,0),0)+IF($K38=Res_converter!$E$4,MAX($P38-$Q38-$R38,0),0)+IF(L38=Res_converter!$E$4,$S38,0)</f>
        <v>0</v>
      </c>
      <c r="AN38" s="10">
        <f>IF($AD38=Res_converter!$A$3,MAX(MIN($Z38,$M38)-$N38-$O38,0),0)+IF(AND($AD38=Res_converter!$A$14,$AC38=1,$Y38&lt;&gt;"See columns P&amp; Q"),IF($J38=Res_converter!$E$4,MAX(MIN(MAX($Z38-$P38,0)/$AV38,$M38)-$N38-$O38,0),MAX(MIN(MAX($Z38-$M38,0)/$AV38,$P38)-$Q38-$R38,0)),0)</f>
        <v>0</v>
      </c>
      <c r="AO38" s="10">
        <f>IF($J38=Res_converter!$E$5,$M38,0)+IF($K38=Res_converter!$E$5,$P38,0)</f>
        <v>0</v>
      </c>
      <c r="AP38" s="10">
        <f>IF($AD38=Res_converter!$A$4,$Z38,0)</f>
        <v>0</v>
      </c>
      <c r="AQ38" s="10" t="s">
        <v>70</v>
      </c>
      <c r="AR38" s="10" t="s">
        <v>61</v>
      </c>
      <c r="AS38" s="10" t="s">
        <v>71</v>
      </c>
      <c r="AT38" s="10"/>
      <c r="AU38" s="10">
        <f t="shared" si="2"/>
        <v>0.03</v>
      </c>
      <c r="AV38" s="10">
        <f t="shared" si="3"/>
        <v>0.33700000000000002</v>
      </c>
      <c r="AW38" s="12" t="s">
        <v>183</v>
      </c>
      <c r="AX38" s="12" t="str">
        <f>INDEX(Subname_converter!$B$1:$B$343,MATCH($AW38,Subname_converter!$A$1:$A$343,0))</f>
        <v>El Cajon</v>
      </c>
      <c r="AY38" s="12">
        <f>INDEX(Subname_converter!$C$1:$C$343,MATCH($AW38,Subname_converter!$A$1:$A$343,0))</f>
        <v>69</v>
      </c>
      <c r="AZ38" s="11">
        <v>43770.291666666701</v>
      </c>
      <c r="BA38" s="11">
        <v>45809.291666666701</v>
      </c>
      <c r="BB38" s="10">
        <f t="shared" si="0"/>
        <v>2025</v>
      </c>
      <c r="BC38" s="11"/>
      <c r="BD38" s="10" t="s">
        <v>103</v>
      </c>
      <c r="BE38" s="10" t="s">
        <v>65</v>
      </c>
      <c r="BF38" s="10" t="s">
        <v>65</v>
      </c>
      <c r="BG38" s="10" t="s">
        <v>103</v>
      </c>
      <c r="BH38" s="10" t="s">
        <v>66</v>
      </c>
      <c r="BI38" s="10">
        <f>IFERROR(INDEX([12]Queue_withNearTerm!$AZ$4:$AZ$148,MATCH(B39,[12]Queue_withNearTerm!$B$4:$B$148,0)),99)</f>
        <v>99</v>
      </c>
    </row>
    <row r="39" spans="1:61" s="26" customFormat="1" ht="25" x14ac:dyDescent="0.25">
      <c r="A39" s="32" t="s">
        <v>184</v>
      </c>
      <c r="B39" s="10">
        <v>1048</v>
      </c>
      <c r="C39" s="11">
        <v>41759</v>
      </c>
      <c r="D39" s="11">
        <v>41759.291666666701</v>
      </c>
      <c r="E39" s="10" t="s">
        <v>53</v>
      </c>
      <c r="F39" s="10" t="s">
        <v>178</v>
      </c>
      <c r="G39" s="10" t="s">
        <v>56</v>
      </c>
      <c r="H39" s="10"/>
      <c r="I39" s="10"/>
      <c r="J39" s="10" t="s">
        <v>57</v>
      </c>
      <c r="K39" s="10"/>
      <c r="L39" s="10"/>
      <c r="M39" s="10">
        <v>50</v>
      </c>
      <c r="N39" s="10"/>
      <c r="O39" s="10"/>
      <c r="P39" s="10"/>
      <c r="Q39" s="10"/>
      <c r="R39" s="10"/>
      <c r="S39" s="10"/>
      <c r="T39" s="10">
        <v>50</v>
      </c>
      <c r="U39" s="10" t="s">
        <v>115</v>
      </c>
      <c r="V39" s="10"/>
      <c r="W39" s="10"/>
      <c r="X39" s="10" t="s">
        <v>59</v>
      </c>
      <c r="Y39" s="10">
        <v>0</v>
      </c>
      <c r="Z39" s="10">
        <v>0</v>
      </c>
      <c r="AA39" s="10">
        <v>0</v>
      </c>
      <c r="AB39" s="10">
        <v>0</v>
      </c>
      <c r="AC39" s="10">
        <f t="shared" si="1"/>
        <v>0</v>
      </c>
      <c r="AD39" s="10" t="str" cm="1">
        <f t="array" ref="AD39">IFERROR(INDEX(Res_converter!$A$2:$A$22,MATCH(1,($J39=Res_converter!$B$2:$B$22)*($K39=Res_converter!$C$2:$C$22)*($L39=Res_converter!$D$2:$D$22),0)),"Other")</f>
        <v>Battery</v>
      </c>
      <c r="AE39" s="10">
        <f>IF($J39=Res_converter!$E$2,MAX($M39-$N39-$O39,0),0)+IF($K39=Res_converter!$E$2,MAX($P39-$Q39-$R39,0),0)+IF(L39=Res_converter!$E$2,$S39,0)</f>
        <v>50</v>
      </c>
      <c r="AF39" s="10">
        <f>IF($AD39=Res_converter!$A$8,MAX($Z39-$N39-$O39,0),0)+IF(AND($AD39=Res_converter!$A$14,$J39=Res_converter!$B$14),MAX(MIN($Z39,$M39)-$N39-$O39+IF(SUM($Q39,$R39)&gt;0,MAX($Z39-$M39,0)-($Q39+$R39)*$AV39,0),0),0)+IF(AND($AD39=Res_converter!$A$15,$K39=Res_converter!$C$15),MAX(MIN($Z39,$P39)-$Q39-$R39+IF(SUM($N39,$O39)&gt;0,MAX($Z39-$P39,0)-($N39+$O39)*$AV39,0),0),0)+IF(AND($AD39=Res_converter!$A$12,$Y39="See columns P&amp; Q"),IF($J39=Res_converter!$E$2,MAX($AA39*MIN($M39,$T39)-$N39-$O39,0),MAX($AB39*MIN($P39,$T39)-$Q39-$R39,0)),0)+IF(AND($AD39=Res_converter!$A$12,$AC39=1,$Y39&lt;&gt;"See columns P&amp; Q"),IF($J39=Res_converter!$E$2,MAX(MIN($Z39,M39)-$N39-$O39,0),MAX(MIN($Z39,P39)-$Q39-$R39,0)),0)</f>
        <v>0</v>
      </c>
      <c r="AG39" s="60">
        <f>IF($AD39=Res_converter!$A$9,$T39,0)</f>
        <v>0</v>
      </c>
      <c r="AH39" s="10">
        <f>IF($AD39=Res_converter!$A$9,$Z39,0)</f>
        <v>0</v>
      </c>
      <c r="AI39" s="10">
        <f>IF($J39=Res_converter!$E$6,MAX($M39-$N39-$O39,0),0)+IF($K39=Res_converter!$E$6,MAX($P39-$Q39-$R39,0),0)+IF(L39=Res_converter!$E$6,$S39,0)</f>
        <v>0</v>
      </c>
      <c r="AJ39" s="10">
        <f>IF($AD39=Res_converter!$A$7,MAX(MIN($Z39,$M39)-$N39-$O39,0),0)+IF(AND($AD39=Res_converter!$A$12,$Y39="See columns P&amp; Q"),IF($J39=Res_converter!$E$6,MAX($AA39*MIN($M39,$T39)-$N39-$O39,0),MAX($AB39*MIN($P39,$T39)-$Q39-$R39,0)),0)+IF(AND($AD39=Res_converter!$A$12,$AC39=1,$Y39&lt;&gt;"See columns P&amp; Q"),IF($J39=Res_converter!$E$6,MAX(MIN(MAX($Z39-$P39,0)/$AU39,$M39)-$N39-$O39,0),MAX(MIN(MAX($Z39-$M39,0)/$AU39,$P39)-$Q39-$R39,0)),0)</f>
        <v>0</v>
      </c>
      <c r="AK39" s="60">
        <f>IF($AD39=Res_converter!$A$2,$T39,0)</f>
        <v>0</v>
      </c>
      <c r="AL39" s="10">
        <f>IF($AD39=Res_converter!$A$2,$Z39,0)</f>
        <v>0</v>
      </c>
      <c r="AM39" s="10">
        <f>IF($J39=Res_converter!$E$4,MAX($M39-$N39-$O39,0),0)+IF($K39=Res_converter!$E$4,MAX($P39-$Q39-$R39,0),0)+IF(L39=Res_converter!$E$4,$S39,0)</f>
        <v>0</v>
      </c>
      <c r="AN39" s="10">
        <f>IF($AD39=Res_converter!$A$3,MAX(MIN($Z39,$M39)-$N39-$O39,0),0)+IF(AND($AD39=Res_converter!$A$14,$AC39=1,$Y39&lt;&gt;"See columns P&amp; Q"),IF($J39=Res_converter!$E$4,MAX(MIN(MAX($Z39-$P39,0)/$AV39,$M39)-$N39-$O39,0),MAX(MIN(MAX($Z39-$M39,0)/$AV39,$P39)-$Q39-$R39,0)),0)</f>
        <v>0</v>
      </c>
      <c r="AO39" s="10">
        <f>IF($J39=Res_converter!$E$5,$M39,0)+IF($K39=Res_converter!$E$5,$P39,0)</f>
        <v>0</v>
      </c>
      <c r="AP39" s="10">
        <f>IF($AD39=Res_converter!$A$4,$Z39,0)</f>
        <v>0</v>
      </c>
      <c r="AQ39" s="10" t="s">
        <v>70</v>
      </c>
      <c r="AR39" s="10" t="s">
        <v>61</v>
      </c>
      <c r="AS39" s="10" t="s">
        <v>71</v>
      </c>
      <c r="AT39" s="10"/>
      <c r="AU39" s="10">
        <f t="shared" si="2"/>
        <v>0.03</v>
      </c>
      <c r="AV39" s="10">
        <f t="shared" si="3"/>
        <v>0.33700000000000002</v>
      </c>
      <c r="AW39" s="12" t="s">
        <v>185</v>
      </c>
      <c r="AX39" s="12" t="str">
        <f>INDEX(Subname_converter!$B$1:$B$343,MATCH($AW39,Subname_converter!$A$1:$A$343,0))</f>
        <v>Escondido</v>
      </c>
      <c r="AY39" s="12">
        <f>INDEX(Subname_converter!$C$1:$C$343,MATCH($AW39,Subname_converter!$A$1:$A$343,0))</f>
        <v>230</v>
      </c>
      <c r="AZ39" s="11">
        <v>43770.291666666701</v>
      </c>
      <c r="BA39" s="11">
        <v>45855.291666666701</v>
      </c>
      <c r="BB39" s="10">
        <f t="shared" si="0"/>
        <v>2025</v>
      </c>
      <c r="BC39" s="11"/>
      <c r="BD39" s="10" t="s">
        <v>103</v>
      </c>
      <c r="BE39" s="10" t="s">
        <v>65</v>
      </c>
      <c r="BF39" s="10" t="s">
        <v>65</v>
      </c>
      <c r="BG39" s="10" t="s">
        <v>103</v>
      </c>
      <c r="BH39" s="10" t="s">
        <v>186</v>
      </c>
      <c r="BI39" s="10">
        <f>IFERROR(INDEX([12]Queue_withNearTerm!$AZ$4:$AZ$148,MATCH(B40,[12]Queue_withNearTerm!$B$4:$B$148,0)),99)</f>
        <v>1</v>
      </c>
    </row>
    <row r="40" spans="1:61" s="26" customFormat="1" ht="25" x14ac:dyDescent="0.25">
      <c r="A40" s="32" t="s">
        <v>187</v>
      </c>
      <c r="B40" s="10">
        <v>1062</v>
      </c>
      <c r="C40" s="11">
        <v>41759</v>
      </c>
      <c r="D40" s="11">
        <v>41759.291666666701</v>
      </c>
      <c r="E40" s="10" t="s">
        <v>53</v>
      </c>
      <c r="F40" s="10" t="s">
        <v>178</v>
      </c>
      <c r="G40" s="10" t="s">
        <v>95</v>
      </c>
      <c r="H40" s="10" t="s">
        <v>56</v>
      </c>
      <c r="I40" s="10"/>
      <c r="J40" s="10" t="s">
        <v>96</v>
      </c>
      <c r="K40" s="10" t="s">
        <v>57</v>
      </c>
      <c r="L40" s="10"/>
      <c r="M40" s="10">
        <v>200</v>
      </c>
      <c r="N40" s="10"/>
      <c r="O40" s="10"/>
      <c r="P40" s="10">
        <v>200</v>
      </c>
      <c r="Q40" s="10"/>
      <c r="R40" s="10"/>
      <c r="S40" s="10"/>
      <c r="T40" s="10">
        <v>200</v>
      </c>
      <c r="U40" s="10" t="s">
        <v>115</v>
      </c>
      <c r="V40" s="10"/>
      <c r="W40" s="10" t="s">
        <v>58</v>
      </c>
      <c r="X40" s="10"/>
      <c r="Y40" s="10">
        <v>0</v>
      </c>
      <c r="Z40" s="10">
        <v>0</v>
      </c>
      <c r="AA40" s="10">
        <v>0</v>
      </c>
      <c r="AB40" s="10">
        <v>0</v>
      </c>
      <c r="AC40" s="10">
        <f t="shared" si="1"/>
        <v>0</v>
      </c>
      <c r="AD40" s="10" t="str" cm="1">
        <f t="array" ref="AD40">IFERROR(INDEX(Res_converter!$A$2:$A$22,MATCH(1,($J40=Res_converter!$B$2:$B$22)*($K40=Res_converter!$C$2:$C$22)*($L40=Res_converter!$D$2:$D$22),0)),"Other")</f>
        <v>Solar-Hybrid</v>
      </c>
      <c r="AE40" s="10">
        <f>IF($J40=Res_converter!$E$2,MAX($M40-$N40-$O40,0),0)+IF($K40=Res_converter!$E$2,MAX($P40-$Q40-$R40,0),0)+IF(L40=Res_converter!$E$2,$S40,0)</f>
        <v>200</v>
      </c>
      <c r="AF40" s="10">
        <f>IF($AD40=Res_converter!$A$8,MAX($Z40-$N40-$O40,0),0)+IF(AND($AD40=Res_converter!$A$14,$J40=Res_converter!$B$14),MAX(MIN($Z40,$M40)-$N40-$O40+IF(SUM($Q40,$R40)&gt;0,MAX($Z40-$M40,0)-($Q40+$R40)*$AV40,0),0),0)+IF(AND($AD40=Res_converter!$A$15,$K40=Res_converter!$C$15),MAX(MIN($Z40,$P40)-$Q40-$R40+IF(SUM($N40,$O40)&gt;0,MAX($Z40-$P40,0)-($N40+$O40)*$AV40,0),0),0)+IF(AND($AD40=Res_converter!$A$12,$Y40="See columns P&amp; Q"),IF($J40=Res_converter!$E$2,MAX($AA40*MIN($M40,$T40)-$N40-$O40,0),MAX($AB40*MIN($P40,$T40)-$Q40-$R40,0)),0)+IF(AND($AD40=Res_converter!$A$12,$AC40=1,$Y40&lt;&gt;"See columns P&amp; Q"),IF($J40=Res_converter!$E$2,MAX(MIN($Z40,M40)-$N40-$O40,0),MAX(MIN($Z40,P40)-$Q40-$R40,0)),0)</f>
        <v>0</v>
      </c>
      <c r="AG40" s="60">
        <f>IF($AD40=Res_converter!$A$9,$T40,0)</f>
        <v>0</v>
      </c>
      <c r="AH40" s="10">
        <f>IF($AD40=Res_converter!$A$9,$Z40,0)</f>
        <v>0</v>
      </c>
      <c r="AI40" s="10">
        <f>IF($J40=Res_converter!$E$6,MAX($M40-$N40-$O40,0),0)+IF($K40=Res_converter!$E$6,MAX($P40-$Q40-$R40,0),0)+IF(L40=Res_converter!$E$6,$S40,0)</f>
        <v>200</v>
      </c>
      <c r="AJ40" s="10">
        <f>IF($AD40=Res_converter!$A$7,MAX(MIN($Z40,$M40)-$N40-$O40,0),0)+IF(AND($AD40=Res_converter!$A$12,$Y40="See columns P&amp; Q"),IF($J40=Res_converter!$E$6,MAX($AA40*MIN($M40,$T40)-$N40-$O40,0),MAX($AB40*MIN($P40,$T40)-$Q40-$R40,0)),0)+IF(AND($AD40=Res_converter!$A$12,$AC40=1,$Y40&lt;&gt;"See columns P&amp; Q"),IF($J40=Res_converter!$E$6,MAX(MIN(MAX($Z40-$P40,0)/$AU40,$M40)-$N40-$O40,0),MAX(MIN(MAX($Z40-$M40,0)/$AU40,$P40)-$Q40-$R40,0)),0)</f>
        <v>0</v>
      </c>
      <c r="AK40" s="60">
        <f>IF($AD40=Res_converter!$A$2,$T40,0)</f>
        <v>0</v>
      </c>
      <c r="AL40" s="10">
        <f>IF($AD40=Res_converter!$A$2,$Z40,0)</f>
        <v>0</v>
      </c>
      <c r="AM40" s="10">
        <f>IF($J40=Res_converter!$E$4,MAX($M40-$N40-$O40,0),0)+IF($K40=Res_converter!$E$4,MAX($P40-$Q40-$R40,0),0)+IF(L40=Res_converter!$E$4,$S40,0)</f>
        <v>0</v>
      </c>
      <c r="AN40" s="10">
        <f>IF($AD40=Res_converter!$A$3,MAX(MIN($Z40,$M40)-$N40-$O40,0),0)+IF(AND($AD40=Res_converter!$A$14,$AC40=1,$Y40&lt;&gt;"See columns P&amp; Q"),IF($J40=Res_converter!$E$4,MAX(MIN(MAX($Z40-$P40,0)/$AV40,$M40)-$N40-$O40,0),MAX(MIN(MAX($Z40-$M40,0)/$AV40,$P40)-$Q40-$R40,0)),0)</f>
        <v>0</v>
      </c>
      <c r="AO40" s="10">
        <f>IF($J40=Res_converter!$E$5,$M40,0)+IF($K40=Res_converter!$E$5,$P40,0)</f>
        <v>0</v>
      </c>
      <c r="AP40" s="10">
        <f>IF($AD40=Res_converter!$A$4,$Z40,0)</f>
        <v>0</v>
      </c>
      <c r="AQ40" s="10" t="s">
        <v>188</v>
      </c>
      <c r="AR40" s="10" t="s">
        <v>189</v>
      </c>
      <c r="AS40" s="10" t="s">
        <v>71</v>
      </c>
      <c r="AT40" s="10"/>
      <c r="AU40" s="10">
        <f t="shared" si="2"/>
        <v>0.03</v>
      </c>
      <c r="AV40" s="10">
        <f t="shared" si="3"/>
        <v>0.33700000000000002</v>
      </c>
      <c r="AW40" s="12" t="s">
        <v>190</v>
      </c>
      <c r="AX40" s="12" t="str">
        <f>INDEX(Subname_converter!$B$1:$B$343,MATCH($AW40,Subname_converter!$A$1:$A$343,0))</f>
        <v>Hoodoo Wash</v>
      </c>
      <c r="AY40" s="12">
        <f>INDEX(Subname_converter!$C$1:$C$343,MATCH($AW40,Subname_converter!$A$1:$A$343,0))</f>
        <v>500</v>
      </c>
      <c r="AZ40" s="11">
        <v>43465.333333333299</v>
      </c>
      <c r="BA40" s="11">
        <v>45558.291666666701</v>
      </c>
      <c r="BB40" s="10">
        <f t="shared" si="0"/>
        <v>2024</v>
      </c>
      <c r="BC40" s="11"/>
      <c r="BD40" s="10" t="s">
        <v>103</v>
      </c>
      <c r="BE40" s="10" t="s">
        <v>65</v>
      </c>
      <c r="BF40" s="10" t="s">
        <v>65</v>
      </c>
      <c r="BG40" s="10" t="s">
        <v>103</v>
      </c>
      <c r="BH40" s="10" t="s">
        <v>66</v>
      </c>
      <c r="BI40" s="10">
        <f>IFERROR(INDEX([12]Queue_withNearTerm!$AZ$4:$AZ$148,MATCH(B41,[12]Queue_withNearTerm!$B$4:$B$148,0)),99)</f>
        <v>1</v>
      </c>
    </row>
    <row r="41" spans="1:61" s="26" customFormat="1" ht="25" x14ac:dyDescent="0.25">
      <c r="A41" s="32" t="s">
        <v>191</v>
      </c>
      <c r="B41" s="10">
        <v>1064</v>
      </c>
      <c r="C41" s="11">
        <v>41759</v>
      </c>
      <c r="D41" s="11">
        <v>41759.291666666701</v>
      </c>
      <c r="E41" s="10" t="s">
        <v>53</v>
      </c>
      <c r="F41" s="10" t="s">
        <v>178</v>
      </c>
      <c r="G41" s="10" t="s">
        <v>56</v>
      </c>
      <c r="H41" s="10"/>
      <c r="I41" s="10"/>
      <c r="J41" s="10" t="s">
        <v>192</v>
      </c>
      <c r="K41" s="10"/>
      <c r="L41" s="10"/>
      <c r="M41" s="10">
        <v>44</v>
      </c>
      <c r="N41" s="10"/>
      <c r="O41" s="10"/>
      <c r="P41" s="10"/>
      <c r="Q41" s="10"/>
      <c r="R41" s="10"/>
      <c r="S41" s="10"/>
      <c r="T41" s="10">
        <v>44</v>
      </c>
      <c r="U41" s="10" t="s">
        <v>115</v>
      </c>
      <c r="V41" s="10"/>
      <c r="W41" s="10"/>
      <c r="X41" s="10"/>
      <c r="Y41" s="57">
        <v>0</v>
      </c>
      <c r="Z41" s="10">
        <v>0</v>
      </c>
      <c r="AA41" s="10">
        <v>0</v>
      </c>
      <c r="AB41" s="10">
        <v>0</v>
      </c>
      <c r="AC41" s="10">
        <f t="shared" si="1"/>
        <v>0</v>
      </c>
      <c r="AD41" s="10" t="str" cm="1">
        <f t="array" ref="AD41">IFERROR(INDEX(Res_converter!$A$2:$A$22,MATCH(1,($J41=Res_converter!$B$2:$B$22)*($K41=Res_converter!$C$2:$C$22)*($L41=Res_converter!$D$2:$D$22),0)),"Other")</f>
        <v>Other</v>
      </c>
      <c r="AE41" s="10">
        <f>IF($J41=Res_converter!$E$2,MAX($M41-$N41-$O41,0),0)+IF($K41=Res_converter!$E$2,MAX($P41-$Q41-$R41,0),0)+IF(L41=Res_converter!$E$2,$S41,0)</f>
        <v>0</v>
      </c>
      <c r="AF41" s="10">
        <f>IF($AD41=Res_converter!$A$8,MAX($Z41-$N41-$O41,0),0)+IF(AND($AD41=Res_converter!$A$14,$J41=Res_converter!$B$14),MAX(MIN($Z41,$M41)-$N41-$O41+IF(SUM($Q41,$R41)&gt;0,MAX($Z41-$M41,0)-($Q41+$R41)*$AV41,0),0),0)+IF(AND($AD41=Res_converter!$A$15,$K41=Res_converter!$C$15),MAX(MIN($Z41,$P41)-$Q41-$R41+IF(SUM($N41,$O41)&gt;0,MAX($Z41-$P41,0)-($N41+$O41)*$AV41,0),0),0)+IF(AND($AD41=Res_converter!$A$12,$Y41="See columns P&amp; Q"),IF($J41=Res_converter!$E$2,MAX($AA41*MIN($M41,$T41)-$N41-$O41,0),MAX($AB41*MIN($P41,$T41)-$Q41-$R41,0)),0)+IF(AND($AD41=Res_converter!$A$12,$AC41=1,$Y41&lt;&gt;"See columns P&amp; Q"),IF($J41=Res_converter!$E$2,MAX(MIN($Z41,M41)-$N41-$O41,0),MAX(MIN($Z41,P41)-$Q41-$R41,0)),0)</f>
        <v>0</v>
      </c>
      <c r="AG41" s="60">
        <f>IF($AD41=Res_converter!$A$9,$T41,0)</f>
        <v>0</v>
      </c>
      <c r="AH41" s="10">
        <f>IF($AD41=Res_converter!$A$9,$Z41,0)</f>
        <v>0</v>
      </c>
      <c r="AI41" s="10">
        <f>IF($J41=Res_converter!$E$6,MAX($M41-$N41-$O41,0),0)+IF($K41=Res_converter!$E$6,MAX($P41-$Q41-$R41,0),0)+IF(L41=Res_converter!$E$6,$S41,0)</f>
        <v>0</v>
      </c>
      <c r="AJ41" s="10">
        <f>IF($AD41=Res_converter!$A$7,MAX(MIN($Z41,$M41)-$N41-$O41,0),0)+IF(AND($AD41=Res_converter!$A$12,$Y41="See columns P&amp; Q"),IF($J41=Res_converter!$E$6,MAX($AA41*MIN($M41,$T41)-$N41-$O41,0),MAX($AB41*MIN($P41,$T41)-$Q41-$R41,0)),0)+IF(AND($AD41=Res_converter!$A$12,$AC41=1,$Y41&lt;&gt;"See columns P&amp; Q"),IF($J41=Res_converter!$E$6,MAX(MIN(MAX($Z41-$P41,0)/$AU41,$M41)-$N41-$O41,0),MAX(MIN(MAX($Z41-$M41,0)/$AU41,$P41)-$Q41-$R41,0)),0)</f>
        <v>0</v>
      </c>
      <c r="AK41" s="60">
        <f>IF($AD41=Res_converter!$A$2,$T41,0)</f>
        <v>0</v>
      </c>
      <c r="AL41" s="10">
        <f>IF($AD41=Res_converter!$A$2,$Z41,0)</f>
        <v>0</v>
      </c>
      <c r="AM41" s="10">
        <f>IF($J41=Res_converter!$E$4,MAX($M41-$N41-$O41,0),0)+IF($K41=Res_converter!$E$4,MAX($P41-$Q41-$R41,0),0)+IF(L41=Res_converter!$E$4,$S41,0)</f>
        <v>0</v>
      </c>
      <c r="AN41" s="10">
        <f>IF($AD41=Res_converter!$A$3,MAX(MIN($Z41,$M41)-$N41-$O41,0),0)+IF(AND($AD41=Res_converter!$A$14,$AC41=1,$Y41&lt;&gt;"See columns P&amp; Q"),IF($J41=Res_converter!$E$4,MAX(MIN(MAX($Z41-$P41,0)/$AV41,$M41)-$N41-$O41,0),MAX(MIN(MAX($Z41-$M41,0)/$AV41,$P41)-$Q41-$R41,0)),0)</f>
        <v>0</v>
      </c>
      <c r="AO41" s="10">
        <f>IF($J41=Res_converter!$E$5,$M41,0)+IF($K41=Res_converter!$E$5,$P41,0)</f>
        <v>0</v>
      </c>
      <c r="AP41" s="10">
        <f>IF($AD41=Res_converter!$A$4,$Z41,0)</f>
        <v>0</v>
      </c>
      <c r="AQ41" s="10" t="s">
        <v>172</v>
      </c>
      <c r="AR41" s="10" t="s">
        <v>120</v>
      </c>
      <c r="AS41" s="10" t="s">
        <v>193</v>
      </c>
      <c r="AT41" s="10" t="s">
        <v>74</v>
      </c>
      <c r="AU41" s="10">
        <f t="shared" si="2"/>
        <v>0.106</v>
      </c>
      <c r="AV41" s="10">
        <f t="shared" si="3"/>
        <v>0.55700000000000005</v>
      </c>
      <c r="AW41" s="12" t="s">
        <v>194</v>
      </c>
      <c r="AX41" s="12" t="str">
        <f>INDEX(Subname_converter!$B$1:$B$343,MATCH($AW41,Subname_converter!$A$1:$A$343,0))</f>
        <v>Carpenter Canyon (fka Gamebird)</v>
      </c>
      <c r="AY41" s="12">
        <f>INDEX(Subname_converter!$C$1:$C$343,MATCH($AW41,Subname_converter!$A$1:$A$343,0))</f>
        <v>230</v>
      </c>
      <c r="AZ41" s="11">
        <v>42736.333333333299</v>
      </c>
      <c r="BA41" s="11">
        <v>46395.333333333299</v>
      </c>
      <c r="BB41" s="10">
        <f t="shared" si="0"/>
        <v>2027</v>
      </c>
      <c r="BC41" s="11"/>
      <c r="BD41" s="10" t="s">
        <v>103</v>
      </c>
      <c r="BE41" s="10" t="s">
        <v>65</v>
      </c>
      <c r="BF41" s="10" t="s">
        <v>65</v>
      </c>
      <c r="BG41" s="10" t="s">
        <v>103</v>
      </c>
      <c r="BH41" s="10" t="s">
        <v>66</v>
      </c>
      <c r="BI41" s="10">
        <f>IFERROR(INDEX([12]Queue_withNearTerm!$AZ$4:$AZ$148,MATCH(B42,[12]Queue_withNearTerm!$B$4:$B$148,0)),99)</f>
        <v>2</v>
      </c>
    </row>
    <row r="42" spans="1:61" s="26" customFormat="1" ht="25" x14ac:dyDescent="0.25">
      <c r="A42" s="32" t="s">
        <v>195</v>
      </c>
      <c r="B42" s="10">
        <v>1074</v>
      </c>
      <c r="C42" s="11">
        <v>41759</v>
      </c>
      <c r="D42" s="11">
        <v>41759.291666666701</v>
      </c>
      <c r="E42" s="10" t="s">
        <v>53</v>
      </c>
      <c r="F42" s="10" t="s">
        <v>178</v>
      </c>
      <c r="G42" s="10" t="s">
        <v>95</v>
      </c>
      <c r="H42" s="10" t="s">
        <v>56</v>
      </c>
      <c r="I42" s="10"/>
      <c r="J42" s="10" t="s">
        <v>96</v>
      </c>
      <c r="K42" s="10" t="s">
        <v>57</v>
      </c>
      <c r="L42" s="10"/>
      <c r="M42" s="10">
        <v>125</v>
      </c>
      <c r="N42" s="10">
        <v>125</v>
      </c>
      <c r="O42" s="10"/>
      <c r="P42" s="10">
        <v>61.62</v>
      </c>
      <c r="Q42" s="10">
        <v>61.62</v>
      </c>
      <c r="R42" s="10"/>
      <c r="S42" s="10"/>
      <c r="T42" s="10">
        <v>128.07</v>
      </c>
      <c r="U42" s="10" t="s">
        <v>83</v>
      </c>
      <c r="V42" s="10"/>
      <c r="W42" s="10" t="s">
        <v>58</v>
      </c>
      <c r="X42" s="10"/>
      <c r="Y42" s="10">
        <v>1</v>
      </c>
      <c r="Z42" s="10">
        <v>128.07</v>
      </c>
      <c r="AA42" s="10">
        <v>0</v>
      </c>
      <c r="AB42" s="10">
        <v>0</v>
      </c>
      <c r="AC42" s="10">
        <f t="shared" si="1"/>
        <v>1</v>
      </c>
      <c r="AD42" s="10" t="str" cm="1">
        <f t="array" ref="AD42">IFERROR(INDEX(Res_converter!$A$2:$A$22,MATCH(1,($J42=Res_converter!$B$2:$B$22)*($K42=Res_converter!$C$2:$C$22)*($L42=Res_converter!$D$2:$D$22),0)),"Other")</f>
        <v>Solar-Hybrid</v>
      </c>
      <c r="AE42" s="10">
        <f>IF($J42=Res_converter!$E$2,MAX($M42-$N42-$O42,0),0)+IF($K42=Res_converter!$E$2,MAX($P42-$Q42-$R42,0),0)+IF(L42=Res_converter!$E$2,$S42,0)</f>
        <v>0</v>
      </c>
      <c r="AF42" s="10">
        <f>IF($AD42=Res_converter!$A$8,MAX($Z42-$N42-$O42,0),0)+IF(AND($AD42=Res_converter!$A$14,$J42=Res_converter!$B$14),MAX(MIN($Z42,$M42)-$N42-$O42+IF(SUM($Q42,$R42)&gt;0,MAX($Z42-$M42,0)-($Q42+$R42)*$AV42,0),0),0)+IF(AND($AD42=Res_converter!$A$15,$K42=Res_converter!$C$15),MAX(MIN($Z42,$P42)-$Q42-$R42+IF(SUM($N42,$O42)&gt;0,MAX($Z42-$P42,0)-($N42+$O42)*$AV42,0),0),0)+IF(AND($AD42=Res_converter!$A$12,$Y42="See columns P&amp; Q"),IF($J42=Res_converter!$E$2,MAX($AA42*MIN($M42,$T42)-$N42-$O42,0),MAX($AB42*MIN($P42,$T42)-$Q42-$R42,0)),0)+IF(AND($AD42=Res_converter!$A$12,$AC42=1,$Y42&lt;&gt;"See columns P&amp; Q"),IF($J42=Res_converter!$E$2,MAX(MIN($Z42,M42)-$N42-$O42,0),MAX(MIN($Z42,P42)-$Q42-$R42,0)),0)</f>
        <v>0</v>
      </c>
      <c r="AG42" s="60">
        <f>IF($AD42=Res_converter!$A$9,$T42,0)</f>
        <v>0</v>
      </c>
      <c r="AH42" s="10">
        <f>IF($AD42=Res_converter!$A$9,$Z42,0)</f>
        <v>0</v>
      </c>
      <c r="AI42" s="10">
        <f>IF($J42=Res_converter!$E$6,MAX($M42-$N42-$O42,0),0)+IF($K42=Res_converter!$E$6,MAX($P42-$Q42-$R42,0),0)+IF(L42=Res_converter!$E$6,$S42,0)</f>
        <v>0</v>
      </c>
      <c r="AJ42" s="10">
        <f>IF($AD42=Res_converter!$A$7,MAX(MIN($Z42,$M42)-$N42-$O42,0),0)+IF(AND($AD42=Res_converter!$A$12,$Y42="See columns P&amp; Q"),IF($J42=Res_converter!$E$6,MAX($AA42*MIN($M42,$T42)-$N42-$O42,0),MAX($AB42*MIN($P42,$T42)-$Q42-$R42,0)),0)+IF(AND($AD42=Res_converter!$A$12,$AC42=1,$Y42&lt;&gt;"See columns P&amp; Q"),IF($J42=Res_converter!$E$6,MAX(MIN(MAX($Z42-$P42,0)/$AU42,$M42)-$N42-$O42,0),MAX(MIN(MAX($Z42-$M42,0)/$AU42,$P42)-$Q42-$R42,0)),0)</f>
        <v>0</v>
      </c>
      <c r="AK42" s="60">
        <f>IF($AD42=Res_converter!$A$2,$T42,0)</f>
        <v>0</v>
      </c>
      <c r="AL42" s="10">
        <f>IF($AD42=Res_converter!$A$2,$Z42,0)</f>
        <v>0</v>
      </c>
      <c r="AM42" s="10">
        <f>IF($J42=Res_converter!$E$4,MAX($M42-$N42-$O42,0),0)+IF($K42=Res_converter!$E$4,MAX($P42-$Q42-$R42,0),0)+IF(L42=Res_converter!$E$4,$S42,0)</f>
        <v>0</v>
      </c>
      <c r="AN42" s="10">
        <f>IF($AD42=Res_converter!$A$3,MAX(MIN($Z42,$M42)-$N42-$O42,0),0)+IF(AND($AD42=Res_converter!$A$14,$AC42=1,$Y42&lt;&gt;"See columns P&amp; Q"),IF($J42=Res_converter!$E$4,MAX(MIN(MAX($Z42-$P42,0)/$AV42,$M42)-$N42-$O42,0),MAX(MIN(MAX($Z42-$M42,0)/$AV42,$P42)-$Q42-$R42,0)),0)</f>
        <v>0</v>
      </c>
      <c r="AO42" s="10">
        <f>IF($J42=Res_converter!$E$5,$M42,0)+IF($K42=Res_converter!$E$5,$P42,0)</f>
        <v>0</v>
      </c>
      <c r="AP42" s="10">
        <f>IF($AD42=Res_converter!$A$4,$Z42,0)</f>
        <v>0</v>
      </c>
      <c r="AQ42" s="10" t="s">
        <v>88</v>
      </c>
      <c r="AR42" s="10" t="s">
        <v>61</v>
      </c>
      <c r="AS42" s="10" t="s">
        <v>89</v>
      </c>
      <c r="AT42" s="10" t="s">
        <v>63</v>
      </c>
      <c r="AU42" s="10">
        <f t="shared" si="2"/>
        <v>0.106</v>
      </c>
      <c r="AV42" s="10">
        <f t="shared" si="3"/>
        <v>0.55700000000000005</v>
      </c>
      <c r="AW42" s="12" t="s">
        <v>196</v>
      </c>
      <c r="AX42" s="12" t="str">
        <f>INDEX(Subname_converter!$B$1:$B$343,MATCH($AW42,Subname_converter!$A$1:$A$343,0))</f>
        <v>Whirlwind</v>
      </c>
      <c r="AY42" s="12">
        <f>INDEX(Subname_converter!$C$1:$C$343,MATCH($AW42,Subname_converter!$A$1:$A$343,0))</f>
        <v>230</v>
      </c>
      <c r="AZ42" s="11">
        <v>42551.291666666701</v>
      </c>
      <c r="BA42" s="11">
        <v>45015.291666666701</v>
      </c>
      <c r="BB42" s="10">
        <f t="shared" si="0"/>
        <v>2023</v>
      </c>
      <c r="BC42" s="11"/>
      <c r="BD42" s="10" t="s">
        <v>103</v>
      </c>
      <c r="BE42" s="10" t="s">
        <v>65</v>
      </c>
      <c r="BF42" s="10" t="s">
        <v>65</v>
      </c>
      <c r="BG42" s="10" t="s">
        <v>103</v>
      </c>
      <c r="BH42" s="10" t="s">
        <v>66</v>
      </c>
      <c r="BI42" s="10">
        <f>IFERROR(INDEX([12]Queue_withNearTerm!$AZ$4:$AZ$148,MATCH(B43,[12]Queue_withNearTerm!$B$4:$B$148,0)),99)</f>
        <v>2</v>
      </c>
    </row>
    <row r="43" spans="1:61" s="26" customFormat="1" ht="25" x14ac:dyDescent="0.25">
      <c r="A43" s="32" t="s">
        <v>197</v>
      </c>
      <c r="B43" s="10">
        <v>1076</v>
      </c>
      <c r="C43" s="11">
        <v>41759</v>
      </c>
      <c r="D43" s="11">
        <v>41759.291666666701</v>
      </c>
      <c r="E43" s="10" t="s">
        <v>53</v>
      </c>
      <c r="F43" s="10" t="s">
        <v>178</v>
      </c>
      <c r="G43" s="10" t="s">
        <v>56</v>
      </c>
      <c r="H43" s="10"/>
      <c r="I43" s="10"/>
      <c r="J43" s="10" t="s">
        <v>57</v>
      </c>
      <c r="K43" s="10"/>
      <c r="L43" s="10"/>
      <c r="M43" s="10">
        <v>50</v>
      </c>
      <c r="N43" s="10">
        <v>50</v>
      </c>
      <c r="O43" s="10"/>
      <c r="P43" s="10"/>
      <c r="Q43" s="10"/>
      <c r="R43" s="10"/>
      <c r="S43" s="10"/>
      <c r="T43" s="10">
        <v>50</v>
      </c>
      <c r="U43" s="10" t="s">
        <v>83</v>
      </c>
      <c r="V43" s="10"/>
      <c r="W43" s="10" t="s">
        <v>58</v>
      </c>
      <c r="X43" s="10"/>
      <c r="Y43" s="10">
        <v>1</v>
      </c>
      <c r="Z43" s="10">
        <v>50</v>
      </c>
      <c r="AA43" s="10">
        <v>0</v>
      </c>
      <c r="AB43" s="10">
        <v>0</v>
      </c>
      <c r="AC43" s="10">
        <f t="shared" si="1"/>
        <v>1</v>
      </c>
      <c r="AD43" s="10" t="str" cm="1">
        <f t="array" ref="AD43">IFERROR(INDEX(Res_converter!$A$2:$A$22,MATCH(1,($J43=Res_converter!$B$2:$B$22)*($K43=Res_converter!$C$2:$C$22)*($L43=Res_converter!$D$2:$D$22),0)),"Other")</f>
        <v>Battery</v>
      </c>
      <c r="AE43" s="10">
        <f>IF($J43=Res_converter!$E$2,MAX($M43-$N43-$O43,0),0)+IF($K43=Res_converter!$E$2,MAX($P43-$Q43-$R43,0),0)+IF(L43=Res_converter!$E$2,$S43,0)</f>
        <v>0</v>
      </c>
      <c r="AF43" s="10">
        <f>IF($AD43=Res_converter!$A$8,MAX($Z43-$N43-$O43,0),0)+IF(AND($AD43=Res_converter!$A$14,$J43=Res_converter!$B$14),MAX(MIN($Z43,$M43)-$N43-$O43+IF(SUM($Q43,$R43)&gt;0,MAX($Z43-$M43,0)-($Q43+$R43)*$AV43,0),0),0)+IF(AND($AD43=Res_converter!$A$15,$K43=Res_converter!$C$15),MAX(MIN($Z43,$P43)-$Q43-$R43+IF(SUM($N43,$O43)&gt;0,MAX($Z43-$P43,0)-($N43+$O43)*$AV43,0),0),0)+IF(AND($AD43=Res_converter!$A$12,$Y43="See columns P&amp; Q"),IF($J43=Res_converter!$E$2,MAX($AA43*MIN($M43,$T43)-$N43-$O43,0),MAX($AB43*MIN($P43,$T43)-$Q43-$R43,0)),0)+IF(AND($AD43=Res_converter!$A$12,$AC43=1,$Y43&lt;&gt;"See columns P&amp; Q"),IF($J43=Res_converter!$E$2,MAX(MIN($Z43,M43)-$N43-$O43,0),MAX(MIN($Z43,P43)-$Q43-$R43,0)),0)</f>
        <v>0</v>
      </c>
      <c r="AG43" s="60">
        <f>IF($AD43=Res_converter!$A$9,$T43,0)</f>
        <v>0</v>
      </c>
      <c r="AH43" s="10">
        <f>IF($AD43=Res_converter!$A$9,$Z43,0)</f>
        <v>0</v>
      </c>
      <c r="AI43" s="10">
        <f>IF($J43=Res_converter!$E$6,MAX($M43-$N43-$O43,0),0)+IF($K43=Res_converter!$E$6,MAX($P43-$Q43-$R43,0),0)+IF(L43=Res_converter!$E$6,$S43,0)</f>
        <v>0</v>
      </c>
      <c r="AJ43" s="10">
        <f>IF($AD43=Res_converter!$A$7,MAX(MIN($Z43,$M43)-$N43-$O43,0),0)+IF(AND($AD43=Res_converter!$A$12,$Y43="See columns P&amp; Q"),IF($J43=Res_converter!$E$6,MAX($AA43*MIN($M43,$T43)-$N43-$O43,0),MAX($AB43*MIN($P43,$T43)-$Q43-$R43,0)),0)+IF(AND($AD43=Res_converter!$A$12,$AC43=1,$Y43&lt;&gt;"See columns P&amp; Q"),IF($J43=Res_converter!$E$6,MAX(MIN(MAX($Z43-$P43,0)/$AU43,$M43)-$N43-$O43,0),MAX(MIN(MAX($Z43-$M43,0)/$AU43,$P43)-$Q43-$R43,0)),0)</f>
        <v>0</v>
      </c>
      <c r="AK43" s="60">
        <f>IF($AD43=Res_converter!$A$2,$T43,0)</f>
        <v>0</v>
      </c>
      <c r="AL43" s="10">
        <f>IF($AD43=Res_converter!$A$2,$Z43,0)</f>
        <v>0</v>
      </c>
      <c r="AM43" s="10">
        <f>IF($J43=Res_converter!$E$4,MAX($M43-$N43-$O43,0),0)+IF($K43=Res_converter!$E$4,MAX($P43-$Q43-$R43,0),0)+IF(L43=Res_converter!$E$4,$S43,0)</f>
        <v>0</v>
      </c>
      <c r="AN43" s="10">
        <f>IF($AD43=Res_converter!$A$3,MAX(MIN($Z43,$M43)-$N43-$O43,0),0)+IF(AND($AD43=Res_converter!$A$14,$AC43=1,$Y43&lt;&gt;"See columns P&amp; Q"),IF($J43=Res_converter!$E$4,MAX(MIN(MAX($Z43-$P43,0)/$AV43,$M43)-$N43-$O43,0),MAX(MIN(MAX($Z43-$M43,0)/$AV43,$P43)-$Q43-$R43,0)),0)</f>
        <v>0</v>
      </c>
      <c r="AO43" s="10">
        <f>IF($J43=Res_converter!$E$5,$M43,0)+IF($K43=Res_converter!$E$5,$P43,0)</f>
        <v>0</v>
      </c>
      <c r="AP43" s="10">
        <f>IF($AD43=Res_converter!$A$4,$Z43,0)</f>
        <v>0</v>
      </c>
      <c r="AQ43" s="10" t="s">
        <v>88</v>
      </c>
      <c r="AR43" s="10" t="s">
        <v>61</v>
      </c>
      <c r="AS43" s="10" t="s">
        <v>89</v>
      </c>
      <c r="AT43" s="10" t="s">
        <v>63</v>
      </c>
      <c r="AU43" s="10">
        <f t="shared" si="2"/>
        <v>0.106</v>
      </c>
      <c r="AV43" s="10">
        <f t="shared" si="3"/>
        <v>0.55700000000000005</v>
      </c>
      <c r="AW43" s="12" t="s">
        <v>198</v>
      </c>
      <c r="AX43" s="12" t="str">
        <f>INDEX(Subname_converter!$B$1:$B$343,MATCH($AW43,Subname_converter!$A$1:$A$343,0))</f>
        <v>Whirlwind</v>
      </c>
      <c r="AY43" s="12">
        <f>INDEX(Subname_converter!$C$1:$C$343,MATCH($AW43,Subname_converter!$A$1:$A$343,0))</f>
        <v>230</v>
      </c>
      <c r="AZ43" s="11">
        <v>42916.291666666701</v>
      </c>
      <c r="BA43" s="11">
        <v>45412.291666666701</v>
      </c>
      <c r="BB43" s="10">
        <f t="shared" si="0"/>
        <v>2024</v>
      </c>
      <c r="BC43" s="11"/>
      <c r="BD43" s="10" t="s">
        <v>103</v>
      </c>
      <c r="BE43" s="10" t="s">
        <v>65</v>
      </c>
      <c r="BF43" s="10" t="s">
        <v>65</v>
      </c>
      <c r="BG43" s="10" t="s">
        <v>103</v>
      </c>
      <c r="BH43" s="10" t="s">
        <v>66</v>
      </c>
      <c r="BI43" s="10">
        <f>IFERROR(INDEX([12]Queue_withNearTerm!$AZ$4:$AZ$148,MATCH(B44,[12]Queue_withNearTerm!$B$4:$B$148,0)),99)</f>
        <v>2</v>
      </c>
    </row>
    <row r="44" spans="1:61" s="26" customFormat="1" ht="25" x14ac:dyDescent="0.25">
      <c r="A44" s="32" t="s">
        <v>199</v>
      </c>
      <c r="B44" s="10">
        <v>1096</v>
      </c>
      <c r="C44" s="11">
        <v>42059</v>
      </c>
      <c r="D44" s="11">
        <v>42107.291666666701</v>
      </c>
      <c r="E44" s="10" t="s">
        <v>53</v>
      </c>
      <c r="F44" s="10" t="s">
        <v>200</v>
      </c>
      <c r="G44" s="10" t="s">
        <v>55</v>
      </c>
      <c r="H44" s="10"/>
      <c r="I44" s="10"/>
      <c r="J44" s="10" t="s">
        <v>55</v>
      </c>
      <c r="K44" s="10"/>
      <c r="L44" s="10"/>
      <c r="M44" s="10">
        <v>5</v>
      </c>
      <c r="N44" s="10"/>
      <c r="O44" s="10"/>
      <c r="P44" s="10"/>
      <c r="Q44" s="10"/>
      <c r="R44" s="10"/>
      <c r="S44" s="10"/>
      <c r="T44" s="10">
        <v>5</v>
      </c>
      <c r="U44" s="10" t="s">
        <v>115</v>
      </c>
      <c r="V44" s="10"/>
      <c r="W44" s="10" t="s">
        <v>58</v>
      </c>
      <c r="X44" s="10"/>
      <c r="Y44" s="10">
        <v>0</v>
      </c>
      <c r="Z44" s="10">
        <v>0</v>
      </c>
      <c r="AA44" s="10">
        <v>0</v>
      </c>
      <c r="AB44" s="10">
        <v>0</v>
      </c>
      <c r="AC44" s="10">
        <f t="shared" si="1"/>
        <v>0</v>
      </c>
      <c r="AD44" s="10" t="str" cm="1">
        <f t="array" ref="AD44">IFERROR(INDEX(Res_converter!$A$2:$A$22,MATCH(1,($J44=Res_converter!$B$2:$B$22)*($K44=Res_converter!$C$2:$C$22)*($L44=Res_converter!$D$2:$D$22),0)),"Other")</f>
        <v>Wind Turbine</v>
      </c>
      <c r="AE44" s="10">
        <f>IF($J44=Res_converter!$E$2,MAX($M44-$N44-$O44,0),0)+IF($K44=Res_converter!$E$2,MAX($P44-$Q44-$R44,0),0)+IF(L44=Res_converter!$E$2,$S44,0)</f>
        <v>0</v>
      </c>
      <c r="AF44" s="10">
        <f>IF($AD44=Res_converter!$A$8,MAX($Z44-$N44-$O44,0),0)+IF(AND($AD44=Res_converter!$A$14,$J44=Res_converter!$B$14),MAX(MIN($Z44,$M44)-$N44-$O44+IF(SUM($Q44,$R44)&gt;0,MAX($Z44-$M44,0)-($Q44+$R44)*$AV44,0),0),0)+IF(AND($AD44=Res_converter!$A$15,$K44=Res_converter!$C$15),MAX(MIN($Z44,$P44)-$Q44-$R44+IF(SUM($N44,$O44)&gt;0,MAX($Z44-$P44,0)-($N44+$O44)*$AV44,0),0),0)+IF(AND($AD44=Res_converter!$A$12,$Y44="See columns P&amp; Q"),IF($J44=Res_converter!$E$2,MAX($AA44*MIN($M44,$T44)-$N44-$O44,0),MAX($AB44*MIN($P44,$T44)-$Q44-$R44,0)),0)+IF(AND($AD44=Res_converter!$A$12,$AC44=1,$Y44&lt;&gt;"See columns P&amp; Q"),IF($J44=Res_converter!$E$2,MAX(MIN($Z44,M44)-$N44-$O44,0),MAX(MIN($Z44,P44)-$Q44-$R44,0)),0)</f>
        <v>0</v>
      </c>
      <c r="AG44" s="60">
        <f>IF($AD44=Res_converter!$A$9,$T44,0)</f>
        <v>0</v>
      </c>
      <c r="AH44" s="10">
        <f>IF($AD44=Res_converter!$A$9,$Z44,0)</f>
        <v>0</v>
      </c>
      <c r="AI44" s="10">
        <f>IF($J44=Res_converter!$E$6,MAX($M44-$N44-$O44,0),0)+IF($K44=Res_converter!$E$6,MAX($P44-$Q44-$R44,0),0)+IF(L44=Res_converter!$E$6,$S44,0)</f>
        <v>0</v>
      </c>
      <c r="AJ44" s="10">
        <f>IF($AD44=Res_converter!$A$7,MAX(MIN($Z44,$M44)-$N44-$O44,0),0)+IF(AND($AD44=Res_converter!$A$12,$Y44="See columns P&amp; Q"),IF($J44=Res_converter!$E$6,MAX($AA44*MIN($M44,$T44)-$N44-$O44,0),MAX($AB44*MIN($P44,$T44)-$Q44-$R44,0)),0)+IF(AND($AD44=Res_converter!$A$12,$AC44=1,$Y44&lt;&gt;"See columns P&amp; Q"),IF($J44=Res_converter!$E$6,MAX(MIN(MAX($Z44-$P44,0)/$AU44,$M44)-$N44-$O44,0),MAX(MIN(MAX($Z44-$M44,0)/$AU44,$P44)-$Q44-$R44,0)),0)</f>
        <v>0</v>
      </c>
      <c r="AK44" s="60">
        <f>IF($AD44=Res_converter!$A$2,$T44,0)</f>
        <v>0</v>
      </c>
      <c r="AL44" s="10">
        <f>IF($AD44=Res_converter!$A$2,$Z44,0)</f>
        <v>0</v>
      </c>
      <c r="AM44" s="10">
        <f>IF($J44=Res_converter!$E$4,MAX($M44-$N44-$O44,0),0)+IF($K44=Res_converter!$E$4,MAX($P44-$Q44-$R44,0),0)+IF(L44=Res_converter!$E$4,$S44,0)</f>
        <v>5</v>
      </c>
      <c r="AN44" s="10">
        <f>IF($AD44=Res_converter!$A$3,MAX(MIN($Z44,$M44)-$N44-$O44,0),0)+IF(AND($AD44=Res_converter!$A$14,$AC44=1,$Y44&lt;&gt;"See columns P&amp; Q"),IF($J44=Res_converter!$E$4,MAX(MIN(MAX($Z44-$P44,0)/$AV44,$M44)-$N44-$O44,0),MAX(MIN(MAX($Z44-$M44,0)/$AV44,$P44)-$Q44-$R44,0)),0)</f>
        <v>0</v>
      </c>
      <c r="AO44" s="10">
        <f>IF($J44=Res_converter!$E$5,$M44,0)+IF($K44=Res_converter!$E$5,$P44,0)</f>
        <v>0</v>
      </c>
      <c r="AP44" s="10">
        <f>IF($AD44=Res_converter!$A$4,$Z44,0)</f>
        <v>0</v>
      </c>
      <c r="AQ44" s="10" t="s">
        <v>201</v>
      </c>
      <c r="AR44" s="10" t="s">
        <v>61</v>
      </c>
      <c r="AS44" s="10" t="s">
        <v>62</v>
      </c>
      <c r="AT44" s="10" t="s">
        <v>74</v>
      </c>
      <c r="AU44" s="10">
        <f t="shared" si="2"/>
        <v>0.1</v>
      </c>
      <c r="AV44" s="10">
        <f t="shared" si="3"/>
        <v>0.66500000000000004</v>
      </c>
      <c r="AW44" s="12" t="s">
        <v>202</v>
      </c>
      <c r="AX44" s="12" t="str">
        <f>INDEX(Subname_converter!$B$1:$B$343,MATCH($AW44,Subname_converter!$A$1:$A$343,0))</f>
        <v>Altamont Midway (Sandhill)</v>
      </c>
      <c r="AY44" s="12">
        <f>INDEX(Subname_converter!$C$1:$C$343,MATCH($AW44,Subname_converter!$A$1:$A$343,0))</f>
        <v>230</v>
      </c>
      <c r="AZ44" s="11">
        <v>42247.291666666701</v>
      </c>
      <c r="BA44" s="11">
        <v>45291.333333333299</v>
      </c>
      <c r="BB44" s="10">
        <f t="shared" si="0"/>
        <v>2024</v>
      </c>
      <c r="BC44" s="11"/>
      <c r="BD44" s="10" t="s">
        <v>74</v>
      </c>
      <c r="BE44" s="10" t="s">
        <v>103</v>
      </c>
      <c r="BF44" s="10" t="s">
        <v>103</v>
      </c>
      <c r="BG44" s="10" t="s">
        <v>103</v>
      </c>
      <c r="BH44" s="10" t="s">
        <v>66</v>
      </c>
      <c r="BI44" s="10">
        <f>IFERROR(INDEX([12]Queue_withNearTerm!$AZ$4:$AZ$148,MATCH(B45,[12]Queue_withNearTerm!$B$4:$B$148,0)),99)</f>
        <v>2</v>
      </c>
    </row>
    <row r="45" spans="1:61" s="26" customFormat="1" ht="25" x14ac:dyDescent="0.25">
      <c r="A45" s="32" t="s">
        <v>203</v>
      </c>
      <c r="B45" s="10">
        <v>1097</v>
      </c>
      <c r="C45" s="11">
        <v>42123</v>
      </c>
      <c r="D45" s="11">
        <v>42124.291666666701</v>
      </c>
      <c r="E45" s="10" t="s">
        <v>53</v>
      </c>
      <c r="F45" s="10" t="s">
        <v>204</v>
      </c>
      <c r="G45" s="10" t="s">
        <v>56</v>
      </c>
      <c r="H45" s="10"/>
      <c r="I45" s="10"/>
      <c r="J45" s="10" t="s">
        <v>57</v>
      </c>
      <c r="K45" s="10"/>
      <c r="L45" s="10"/>
      <c r="M45" s="10">
        <v>13.25</v>
      </c>
      <c r="N45" s="10">
        <v>13</v>
      </c>
      <c r="O45" s="10"/>
      <c r="P45" s="10"/>
      <c r="Q45" s="10"/>
      <c r="R45" s="10"/>
      <c r="S45" s="10"/>
      <c r="T45" s="10">
        <v>13</v>
      </c>
      <c r="U45" s="10" t="s">
        <v>83</v>
      </c>
      <c r="V45" s="10"/>
      <c r="W45" s="10"/>
      <c r="X45" s="10"/>
      <c r="Y45" s="10">
        <v>1</v>
      </c>
      <c r="Z45" s="10">
        <v>13</v>
      </c>
      <c r="AA45" s="10">
        <v>0</v>
      </c>
      <c r="AB45" s="10">
        <v>0</v>
      </c>
      <c r="AC45" s="10">
        <f t="shared" si="1"/>
        <v>1</v>
      </c>
      <c r="AD45" s="10" t="str" cm="1">
        <f t="array" ref="AD45">IFERROR(INDEX(Res_converter!$A$2:$A$22,MATCH(1,($J45=Res_converter!$B$2:$B$22)*($K45=Res_converter!$C$2:$C$22)*($L45=Res_converter!$D$2:$D$22),0)),"Other")</f>
        <v>Battery</v>
      </c>
      <c r="AE45" s="10">
        <f>IF($J45=Res_converter!$E$2,MAX($M45-$N45-$O45,0),0)+IF($K45=Res_converter!$E$2,MAX($P45-$Q45-$R45,0),0)+IF(L45=Res_converter!$E$2,$S45,0)</f>
        <v>0.25</v>
      </c>
      <c r="AF45" s="10">
        <f>IF($AD45=Res_converter!$A$8,MAX($Z45-$N45-$O45,0),0)+IF(AND($AD45=Res_converter!$A$14,$J45=Res_converter!$B$14),MAX(MIN($Z45,$M45)-$N45-$O45+IF(SUM($Q45,$R45)&gt;0,MAX($Z45-$M45,0)-($Q45+$R45)*$AV45,0),0),0)+IF(AND($AD45=Res_converter!$A$15,$K45=Res_converter!$C$15),MAX(MIN($Z45,$P45)-$Q45-$R45+IF(SUM($N45,$O45)&gt;0,MAX($Z45-$P45,0)-($N45+$O45)*$AV45,0),0),0)+IF(AND($AD45=Res_converter!$A$12,$Y45="See columns P&amp; Q"),IF($J45=Res_converter!$E$2,MAX($AA45*MIN($M45,$T45)-$N45-$O45,0),MAX($AB45*MIN($P45,$T45)-$Q45-$R45,0)),0)+IF(AND($AD45=Res_converter!$A$12,$AC45=1,$Y45&lt;&gt;"See columns P&amp; Q"),IF($J45=Res_converter!$E$2,MAX(MIN($Z45,M45)-$N45-$O45,0),MAX(MIN($Z45,P45)-$Q45-$R45,0)),0)</f>
        <v>0</v>
      </c>
      <c r="AG45" s="60">
        <f>IF($AD45=Res_converter!$A$9,$T45,0)</f>
        <v>0</v>
      </c>
      <c r="AH45" s="10">
        <f>IF($AD45=Res_converter!$A$9,$Z45,0)</f>
        <v>0</v>
      </c>
      <c r="AI45" s="10">
        <f>IF($J45=Res_converter!$E$6,MAX($M45-$N45-$O45,0),0)+IF($K45=Res_converter!$E$6,MAX($P45-$Q45-$R45,0),0)+IF(L45=Res_converter!$E$6,$S45,0)</f>
        <v>0</v>
      </c>
      <c r="AJ45" s="10">
        <f>IF($AD45=Res_converter!$A$7,MAX(MIN($Z45,$M45)-$N45-$O45,0),0)+IF(AND($AD45=Res_converter!$A$12,$Y45="See columns P&amp; Q"),IF($J45=Res_converter!$E$6,MAX($AA45*MIN($M45,$T45)-$N45-$O45,0),MAX($AB45*MIN($P45,$T45)-$Q45-$R45,0)),0)+IF(AND($AD45=Res_converter!$A$12,$AC45=1,$Y45&lt;&gt;"See columns P&amp; Q"),IF($J45=Res_converter!$E$6,MAX(MIN(MAX($Z45-$P45,0)/$AU45,$M45)-$N45-$O45,0),MAX(MIN(MAX($Z45-$M45,0)/$AU45,$P45)-$Q45-$R45,0)),0)</f>
        <v>0</v>
      </c>
      <c r="AK45" s="60">
        <f>IF($AD45=Res_converter!$A$2,$T45,0)</f>
        <v>0</v>
      </c>
      <c r="AL45" s="10">
        <f>IF($AD45=Res_converter!$A$2,$Z45,0)</f>
        <v>0</v>
      </c>
      <c r="AM45" s="10">
        <f>IF($J45=Res_converter!$E$4,MAX($M45-$N45-$O45,0),0)+IF($K45=Res_converter!$E$4,MAX($P45-$Q45-$R45,0),0)+IF(L45=Res_converter!$E$4,$S45,0)</f>
        <v>0</v>
      </c>
      <c r="AN45" s="10">
        <f>IF($AD45=Res_converter!$A$3,MAX(MIN($Z45,$M45)-$N45-$O45,0),0)+IF(AND($AD45=Res_converter!$A$14,$AC45=1,$Y45&lt;&gt;"See columns P&amp; Q"),IF($J45=Res_converter!$E$4,MAX(MIN(MAX($Z45-$P45,0)/$AV45,$M45)-$N45-$O45,0),MAX(MIN(MAX($Z45-$M45,0)/$AV45,$P45)-$Q45-$R45,0)),0)</f>
        <v>0</v>
      </c>
      <c r="AO45" s="10">
        <f>IF($J45=Res_converter!$E$5,$M45,0)+IF($K45=Res_converter!$E$5,$P45,0)</f>
        <v>0</v>
      </c>
      <c r="AP45" s="10">
        <f>IF($AD45=Res_converter!$A$4,$Z45,0)</f>
        <v>0</v>
      </c>
      <c r="AQ45" s="10" t="s">
        <v>205</v>
      </c>
      <c r="AR45" s="10" t="s">
        <v>61</v>
      </c>
      <c r="AS45" s="10" t="s">
        <v>62</v>
      </c>
      <c r="AT45" s="10" t="s">
        <v>74</v>
      </c>
      <c r="AU45" s="10">
        <f t="shared" si="2"/>
        <v>0.1</v>
      </c>
      <c r="AV45" s="10">
        <f t="shared" si="3"/>
        <v>0.66500000000000004</v>
      </c>
      <c r="AW45" s="12" t="s">
        <v>206</v>
      </c>
      <c r="AX45" s="12" t="str">
        <f>INDEX(Subname_converter!$B$1:$B$343,MATCH($AW45,Subname_converter!$A$1:$A$343,0))</f>
        <v>Geysers 12</v>
      </c>
      <c r="AY45" s="12">
        <f>INDEX(Subname_converter!$C$1:$C$343,MATCH($AW45,Subname_converter!$A$1:$A$343,0))</f>
        <v>230</v>
      </c>
      <c r="AZ45" s="11">
        <v>43101.333333333299</v>
      </c>
      <c r="BA45" s="11">
        <v>44866.291666666701</v>
      </c>
      <c r="BB45" s="10">
        <f t="shared" si="0"/>
        <v>2023</v>
      </c>
      <c r="BC45" s="11"/>
      <c r="BD45" s="10" t="s">
        <v>103</v>
      </c>
      <c r="BE45" s="10" t="s">
        <v>65</v>
      </c>
      <c r="BF45" s="10" t="s">
        <v>65</v>
      </c>
      <c r="BG45" s="10" t="s">
        <v>103</v>
      </c>
      <c r="BH45" s="10" t="s">
        <v>66</v>
      </c>
      <c r="BI45" s="10">
        <f>IFERROR(INDEX([12]Queue_withNearTerm!$AZ$4:$AZ$148,MATCH(B46,[12]Queue_withNearTerm!$B$4:$B$148,0)),99)</f>
        <v>3</v>
      </c>
    </row>
    <row r="46" spans="1:61" s="26" customFormat="1" ht="37.5" x14ac:dyDescent="0.25">
      <c r="A46" s="32" t="s">
        <v>207</v>
      </c>
      <c r="B46" s="10">
        <v>1106</v>
      </c>
      <c r="C46" s="11">
        <v>42124</v>
      </c>
      <c r="D46" s="11">
        <v>42124.291666666701</v>
      </c>
      <c r="E46" s="10" t="s">
        <v>53</v>
      </c>
      <c r="F46" s="10" t="s">
        <v>204</v>
      </c>
      <c r="G46" s="10" t="s">
        <v>55</v>
      </c>
      <c r="H46" s="10"/>
      <c r="I46" s="10"/>
      <c r="J46" s="10" t="s">
        <v>55</v>
      </c>
      <c r="K46" s="10"/>
      <c r="L46" s="10"/>
      <c r="M46" s="10">
        <v>206</v>
      </c>
      <c r="N46" s="10"/>
      <c r="O46" s="10"/>
      <c r="P46" s="10"/>
      <c r="Q46" s="10"/>
      <c r="R46" s="10"/>
      <c r="S46" s="10"/>
      <c r="T46" s="10">
        <v>200</v>
      </c>
      <c r="U46" s="10" t="s">
        <v>83</v>
      </c>
      <c r="V46" s="10"/>
      <c r="W46" s="10" t="s">
        <v>58</v>
      </c>
      <c r="X46" s="10"/>
      <c r="Y46" s="10">
        <v>1</v>
      </c>
      <c r="Z46" s="10">
        <v>200</v>
      </c>
      <c r="AA46" s="10">
        <v>0</v>
      </c>
      <c r="AB46" s="10">
        <v>0</v>
      </c>
      <c r="AC46" s="10">
        <f t="shared" si="1"/>
        <v>1</v>
      </c>
      <c r="AD46" s="10" t="str" cm="1">
        <f t="array" ref="AD46">IFERROR(INDEX(Res_converter!$A$2:$A$22,MATCH(1,($J46=Res_converter!$B$2:$B$22)*($K46=Res_converter!$C$2:$C$22)*($L46=Res_converter!$D$2:$D$22),0)),"Other")</f>
        <v>Wind Turbine</v>
      </c>
      <c r="AE46" s="10">
        <f>IF($J46=Res_converter!$E$2,MAX($M46-$N46-$O46,0),0)+IF($K46=Res_converter!$E$2,MAX($P46-$Q46-$R46,0),0)+IF(L46=Res_converter!$E$2,$S46,0)</f>
        <v>0</v>
      </c>
      <c r="AF46" s="10">
        <f>IF($AD46=Res_converter!$A$8,MAX($Z46-$N46-$O46,0),0)+IF(AND($AD46=Res_converter!$A$14,$J46=Res_converter!$B$14),MAX(MIN($Z46,$M46)-$N46-$O46+IF(SUM($Q46,$R46)&gt;0,MAX($Z46-$M46,0)-($Q46+$R46)*$AV46,0),0),0)+IF(AND($AD46=Res_converter!$A$15,$K46=Res_converter!$C$15),MAX(MIN($Z46,$P46)-$Q46-$R46+IF(SUM($N46,$O46)&gt;0,MAX($Z46-$P46,0)-($N46+$O46)*$AV46,0),0),0)+IF(AND($AD46=Res_converter!$A$12,$Y46="See columns P&amp; Q"),IF($J46=Res_converter!$E$2,MAX($AA46*MIN($M46,$T46)-$N46-$O46,0),MAX($AB46*MIN($P46,$T46)-$Q46-$R46,0)),0)+IF(AND($AD46=Res_converter!$A$12,$AC46=1,$Y46&lt;&gt;"See columns P&amp; Q"),IF($J46=Res_converter!$E$2,MAX(MIN($Z46,M46)-$N46-$O46,0),MAX(MIN($Z46,P46)-$Q46-$R46,0)),0)</f>
        <v>0</v>
      </c>
      <c r="AG46" s="60">
        <f>IF($AD46=Res_converter!$A$9,$T46,0)</f>
        <v>0</v>
      </c>
      <c r="AH46" s="10">
        <f>IF($AD46=Res_converter!$A$9,$Z46,0)</f>
        <v>0</v>
      </c>
      <c r="AI46" s="10">
        <f>IF($J46=Res_converter!$E$6,MAX($M46-$N46-$O46,0),0)+IF($K46=Res_converter!$E$6,MAX($P46-$Q46-$R46,0),0)+IF(L46=Res_converter!$E$6,$S46,0)</f>
        <v>0</v>
      </c>
      <c r="AJ46" s="10">
        <f>IF($AD46=Res_converter!$A$7,MAX(MIN($Z46,$M46)-$N46-$O46,0),0)+IF(AND($AD46=Res_converter!$A$12,$Y46="See columns P&amp; Q"),IF($J46=Res_converter!$E$6,MAX($AA46*MIN($M46,$T46)-$N46-$O46,0),MAX($AB46*MIN($P46,$T46)-$Q46-$R46,0)),0)+IF(AND($AD46=Res_converter!$A$12,$AC46=1,$Y46&lt;&gt;"See columns P&amp; Q"),IF($J46=Res_converter!$E$6,MAX(MIN(MAX($Z46-$P46,0)/$AU46,$M46)-$N46-$O46,0),MAX(MIN(MAX($Z46-$M46,0)/$AU46,$P46)-$Q46-$R46,0)),0)</f>
        <v>0</v>
      </c>
      <c r="AK46" s="60">
        <f>IF($AD46=Res_converter!$A$2,$T46,0)</f>
        <v>0</v>
      </c>
      <c r="AL46" s="10">
        <f>IF($AD46=Res_converter!$A$2,$Z46,0)</f>
        <v>0</v>
      </c>
      <c r="AM46" s="10">
        <f>IF($J46=Res_converter!$E$4,MAX($M46-$N46-$O46,0),0)+IF($K46=Res_converter!$E$4,MAX($P46-$Q46-$R46,0),0)+IF(L46=Res_converter!$E$4,$S46,0)</f>
        <v>206</v>
      </c>
      <c r="AN46" s="10">
        <f>IF($AD46=Res_converter!$A$3,MAX(MIN($Z46,$M46)-$N46-$O46,0),0)+IF(AND($AD46=Res_converter!$A$14,$AC46=1,$Y46&lt;&gt;"See columns P&amp; Q"),IF($J46=Res_converter!$E$4,MAX(MIN(MAX($Z46-$P46,0)/$AV46,$M46)-$N46-$O46,0),MAX(MIN(MAX($Z46-$M46,0)/$AV46,$P46)-$Q46-$R46,0)),0)</f>
        <v>200</v>
      </c>
      <c r="AO46" s="10">
        <f>IF($J46=Res_converter!$E$5,$M46,0)+IF($K46=Res_converter!$E$5,$P46,0)</f>
        <v>0</v>
      </c>
      <c r="AP46" s="10">
        <f>IF($AD46=Res_converter!$A$4,$Z46,0)</f>
        <v>0</v>
      </c>
      <c r="AQ46" s="10" t="s">
        <v>208</v>
      </c>
      <c r="AR46" s="10" t="s">
        <v>61</v>
      </c>
      <c r="AS46" s="10" t="s">
        <v>62</v>
      </c>
      <c r="AT46" s="10" t="s">
        <v>74</v>
      </c>
      <c r="AU46" s="10">
        <f t="shared" si="2"/>
        <v>0.1</v>
      </c>
      <c r="AV46" s="10">
        <f t="shared" si="3"/>
        <v>0.66500000000000004</v>
      </c>
      <c r="AW46" s="12" t="s">
        <v>209</v>
      </c>
      <c r="AX46" s="12" t="str">
        <f>INDEX(Subname_converter!$B$1:$B$343,MATCH($AW46,Subname_converter!$A$1:$A$343,0))</f>
        <v>New Sub - Pit 1 - Cottonwood (Proposed)</v>
      </c>
      <c r="AY46" s="12">
        <f>INDEX(Subname_converter!$C$1:$C$343,MATCH($AW46,Subname_converter!$A$1:$A$343,0))</f>
        <v>230</v>
      </c>
      <c r="AZ46" s="11">
        <v>44119.291666666701</v>
      </c>
      <c r="BA46" s="11">
        <v>46645.291666666701</v>
      </c>
      <c r="BB46" s="10">
        <f t="shared" si="0"/>
        <v>2027</v>
      </c>
      <c r="BC46" s="11"/>
      <c r="BD46" s="10" t="s">
        <v>103</v>
      </c>
      <c r="BE46" s="10" t="s">
        <v>65</v>
      </c>
      <c r="BF46" s="10" t="s">
        <v>65</v>
      </c>
      <c r="BG46" s="10" t="s">
        <v>103</v>
      </c>
      <c r="BH46" s="10" t="s">
        <v>66</v>
      </c>
      <c r="BI46" s="10">
        <f>IFERROR(INDEX([12]Queue_withNearTerm!$AZ$4:$AZ$148,MATCH(B47,[12]Queue_withNearTerm!$B$4:$B$148,0)),99)</f>
        <v>2</v>
      </c>
    </row>
    <row r="47" spans="1:61" s="26" customFormat="1" ht="25" x14ac:dyDescent="0.25">
      <c r="A47" s="32" t="s">
        <v>210</v>
      </c>
      <c r="B47" s="10">
        <v>1109</v>
      </c>
      <c r="C47" s="11">
        <v>42124</v>
      </c>
      <c r="D47" s="11">
        <v>42124.291666666701</v>
      </c>
      <c r="E47" s="10" t="s">
        <v>53</v>
      </c>
      <c r="F47" s="10" t="s">
        <v>204</v>
      </c>
      <c r="G47" s="10" t="s">
        <v>56</v>
      </c>
      <c r="H47" s="10"/>
      <c r="I47" s="10"/>
      <c r="J47" s="10" t="s">
        <v>57</v>
      </c>
      <c r="K47" s="10"/>
      <c r="L47" s="10"/>
      <c r="M47" s="10">
        <v>150</v>
      </c>
      <c r="N47" s="10">
        <v>132</v>
      </c>
      <c r="O47" s="10"/>
      <c r="P47" s="10"/>
      <c r="Q47" s="10"/>
      <c r="R47" s="10"/>
      <c r="S47" s="10"/>
      <c r="T47" s="10">
        <v>132</v>
      </c>
      <c r="U47" s="10" t="s">
        <v>83</v>
      </c>
      <c r="V47" s="10"/>
      <c r="W47" s="10"/>
      <c r="X47" s="10"/>
      <c r="Y47" s="10">
        <v>1</v>
      </c>
      <c r="Z47" s="10">
        <v>132</v>
      </c>
      <c r="AA47" s="10">
        <v>0</v>
      </c>
      <c r="AB47" s="10">
        <v>0</v>
      </c>
      <c r="AC47" s="10">
        <f t="shared" si="1"/>
        <v>1</v>
      </c>
      <c r="AD47" s="10" t="str" cm="1">
        <f t="array" ref="AD47">IFERROR(INDEX(Res_converter!$A$2:$A$22,MATCH(1,($J47=Res_converter!$B$2:$B$22)*($K47=Res_converter!$C$2:$C$22)*($L47=Res_converter!$D$2:$D$22),0)),"Other")</f>
        <v>Battery</v>
      </c>
      <c r="AE47" s="10">
        <f>IF($J47=Res_converter!$E$2,MAX($M47-$N47-$O47,0),0)+IF($K47=Res_converter!$E$2,MAX($P47-$Q47-$R47,0),0)+IF(L47=Res_converter!$E$2,$S47,0)</f>
        <v>18</v>
      </c>
      <c r="AF47" s="10">
        <f>IF($AD47=Res_converter!$A$8,MAX($Z47-$N47-$O47,0),0)+IF(AND($AD47=Res_converter!$A$14,$J47=Res_converter!$B$14),MAX(MIN($Z47,$M47)-$N47-$O47+IF(SUM($Q47,$R47)&gt;0,MAX($Z47-$M47,0)-($Q47+$R47)*$AV47,0),0),0)+IF(AND($AD47=Res_converter!$A$15,$K47=Res_converter!$C$15),MAX(MIN($Z47,$P47)-$Q47-$R47+IF(SUM($N47,$O47)&gt;0,MAX($Z47-$P47,0)-($N47+$O47)*$AV47,0),0),0)+IF(AND($AD47=Res_converter!$A$12,$Y47="See columns P&amp; Q"),IF($J47=Res_converter!$E$2,MAX($AA47*MIN($M47,$T47)-$N47-$O47,0),MAX($AB47*MIN($P47,$T47)-$Q47-$R47,0)),0)+IF(AND($AD47=Res_converter!$A$12,$AC47=1,$Y47&lt;&gt;"See columns P&amp; Q"),IF($J47=Res_converter!$E$2,MAX(MIN($Z47,M47)-$N47-$O47,0),MAX(MIN($Z47,P47)-$Q47-$R47,0)),0)</f>
        <v>0</v>
      </c>
      <c r="AG47" s="60">
        <f>IF($AD47=Res_converter!$A$9,$T47,0)</f>
        <v>0</v>
      </c>
      <c r="AH47" s="10">
        <f>IF($AD47=Res_converter!$A$9,$Z47,0)</f>
        <v>0</v>
      </c>
      <c r="AI47" s="10">
        <f>IF($J47=Res_converter!$E$6,MAX($M47-$N47-$O47,0),0)+IF($K47=Res_converter!$E$6,MAX($P47-$Q47-$R47,0),0)+IF(L47=Res_converter!$E$6,$S47,0)</f>
        <v>0</v>
      </c>
      <c r="AJ47" s="10">
        <f>IF($AD47=Res_converter!$A$7,MAX(MIN($Z47,$M47)-$N47-$O47,0),0)+IF(AND($AD47=Res_converter!$A$12,$Y47="See columns P&amp; Q"),IF($J47=Res_converter!$E$6,MAX($AA47*MIN($M47,$T47)-$N47-$O47,0),MAX($AB47*MIN($P47,$T47)-$Q47-$R47,0)),0)+IF(AND($AD47=Res_converter!$A$12,$AC47=1,$Y47&lt;&gt;"See columns P&amp; Q"),IF($J47=Res_converter!$E$6,MAX(MIN(MAX($Z47-$P47,0)/$AU47,$M47)-$N47-$O47,0),MAX(MIN(MAX($Z47-$M47,0)/$AU47,$P47)-$Q47-$R47,0)),0)</f>
        <v>0</v>
      </c>
      <c r="AK47" s="60">
        <f>IF($AD47=Res_converter!$A$2,$T47,0)</f>
        <v>0</v>
      </c>
      <c r="AL47" s="10">
        <f>IF($AD47=Res_converter!$A$2,$Z47,0)</f>
        <v>0</v>
      </c>
      <c r="AM47" s="10">
        <f>IF($J47=Res_converter!$E$4,MAX($M47-$N47-$O47,0),0)+IF($K47=Res_converter!$E$4,MAX($P47-$Q47-$R47,0),0)+IF(L47=Res_converter!$E$4,$S47,0)</f>
        <v>0</v>
      </c>
      <c r="AN47" s="10">
        <f>IF($AD47=Res_converter!$A$3,MAX(MIN($Z47,$M47)-$N47-$O47,0),0)+IF(AND($AD47=Res_converter!$A$14,$AC47=1,$Y47&lt;&gt;"See columns P&amp; Q"),IF($J47=Res_converter!$E$4,MAX(MIN(MAX($Z47-$P47,0)/$AV47,$M47)-$N47-$O47,0),MAX(MIN(MAX($Z47-$M47,0)/$AV47,$P47)-$Q47-$R47,0)),0)</f>
        <v>0</v>
      </c>
      <c r="AO47" s="10">
        <f>IF($J47=Res_converter!$E$5,$M47,0)+IF($K47=Res_converter!$E$5,$P47,0)</f>
        <v>0</v>
      </c>
      <c r="AP47" s="10">
        <f>IF($AD47=Res_converter!$A$4,$Z47,0)</f>
        <v>0</v>
      </c>
      <c r="AQ47" s="10" t="s">
        <v>211</v>
      </c>
      <c r="AR47" s="10" t="s">
        <v>61</v>
      </c>
      <c r="AS47" s="10" t="s">
        <v>62</v>
      </c>
      <c r="AT47" s="10" t="s">
        <v>74</v>
      </c>
      <c r="AU47" s="10">
        <f t="shared" si="2"/>
        <v>0.1</v>
      </c>
      <c r="AV47" s="10">
        <f t="shared" si="3"/>
        <v>0.66500000000000004</v>
      </c>
      <c r="AW47" s="12" t="s">
        <v>212</v>
      </c>
      <c r="AX47" s="12" t="str">
        <f>INDEX(Subname_converter!$B$1:$B$343,MATCH($AW47,Subname_converter!$A$1:$A$343,0))</f>
        <v>Bellota</v>
      </c>
      <c r="AY47" s="12">
        <f>INDEX(Subname_converter!$C$1:$C$343,MATCH($AW47,Subname_converter!$A$1:$A$343,0))</f>
        <v>115</v>
      </c>
      <c r="AZ47" s="11">
        <v>44348.291666666701</v>
      </c>
      <c r="BA47" s="11">
        <v>45063.291666666701</v>
      </c>
      <c r="BB47" s="10">
        <f t="shared" si="0"/>
        <v>2023</v>
      </c>
      <c r="BC47" s="11"/>
      <c r="BD47" s="10" t="s">
        <v>103</v>
      </c>
      <c r="BE47" s="10" t="s">
        <v>65</v>
      </c>
      <c r="BF47" s="10" t="s">
        <v>65</v>
      </c>
      <c r="BG47" s="10" t="s">
        <v>103</v>
      </c>
      <c r="BH47" s="10" t="s">
        <v>66</v>
      </c>
      <c r="BI47" s="10">
        <f>IFERROR(INDEX([12]Queue_withNearTerm!$AZ$4:$AZ$148,MATCH(B48,[12]Queue_withNearTerm!$B$4:$B$148,0)),99)</f>
        <v>2</v>
      </c>
    </row>
    <row r="48" spans="1:61" s="26" customFormat="1" ht="25" x14ac:dyDescent="0.25">
      <c r="A48" s="32" t="s">
        <v>213</v>
      </c>
      <c r="B48" s="10">
        <v>1116</v>
      </c>
      <c r="C48" s="11">
        <v>42124</v>
      </c>
      <c r="D48" s="11">
        <v>42124.291666666701</v>
      </c>
      <c r="E48" s="10" t="s">
        <v>53</v>
      </c>
      <c r="F48" s="10" t="s">
        <v>204</v>
      </c>
      <c r="G48" s="10" t="s">
        <v>56</v>
      </c>
      <c r="H48" s="10"/>
      <c r="I48" s="10"/>
      <c r="J48" s="10" t="s">
        <v>57</v>
      </c>
      <c r="K48" s="10"/>
      <c r="L48" s="10"/>
      <c r="M48" s="10">
        <v>10</v>
      </c>
      <c r="N48" s="10">
        <v>10</v>
      </c>
      <c r="O48" s="10"/>
      <c r="P48" s="10"/>
      <c r="Q48" s="10"/>
      <c r="R48" s="10"/>
      <c r="S48" s="10"/>
      <c r="T48" s="10">
        <v>10</v>
      </c>
      <c r="U48" s="10" t="s">
        <v>83</v>
      </c>
      <c r="V48" s="10"/>
      <c r="W48" s="10"/>
      <c r="X48" s="10"/>
      <c r="Y48" s="10">
        <v>1</v>
      </c>
      <c r="Z48" s="10">
        <v>10</v>
      </c>
      <c r="AA48" s="10">
        <v>0</v>
      </c>
      <c r="AB48" s="10">
        <v>0</v>
      </c>
      <c r="AC48" s="10">
        <f t="shared" si="1"/>
        <v>1</v>
      </c>
      <c r="AD48" s="10" t="str" cm="1">
        <f t="array" ref="AD48">IFERROR(INDEX(Res_converter!$A$2:$A$22,MATCH(1,($J48=Res_converter!$B$2:$B$22)*($K48=Res_converter!$C$2:$C$22)*($L48=Res_converter!$D$2:$D$22),0)),"Other")</f>
        <v>Battery</v>
      </c>
      <c r="AE48" s="10">
        <f>IF($J48=Res_converter!$E$2,MAX($M48-$N48-$O48,0),0)+IF($K48=Res_converter!$E$2,MAX($P48-$Q48-$R48,0),0)+IF(L48=Res_converter!$E$2,$S48,0)</f>
        <v>0</v>
      </c>
      <c r="AF48" s="10">
        <f>IF($AD48=Res_converter!$A$8,MAX($Z48-$N48-$O48,0),0)+IF(AND($AD48=Res_converter!$A$14,$J48=Res_converter!$B$14),MAX(MIN($Z48,$M48)-$N48-$O48+IF(SUM($Q48,$R48)&gt;0,MAX($Z48-$M48,0)-($Q48+$R48)*$AV48,0),0),0)+IF(AND($AD48=Res_converter!$A$15,$K48=Res_converter!$C$15),MAX(MIN($Z48,$P48)-$Q48-$R48+IF(SUM($N48,$O48)&gt;0,MAX($Z48-$P48,0)-($N48+$O48)*$AV48,0),0),0)+IF(AND($AD48=Res_converter!$A$12,$Y48="See columns P&amp; Q"),IF($J48=Res_converter!$E$2,MAX($AA48*MIN($M48,$T48)-$N48-$O48,0),MAX($AB48*MIN($P48,$T48)-$Q48-$R48,0)),0)+IF(AND($AD48=Res_converter!$A$12,$AC48=1,$Y48&lt;&gt;"See columns P&amp; Q"),IF($J48=Res_converter!$E$2,MAX(MIN($Z48,M48)-$N48-$O48,0),MAX(MIN($Z48,P48)-$Q48-$R48,0)),0)</f>
        <v>0</v>
      </c>
      <c r="AG48" s="60">
        <f>IF($AD48=Res_converter!$A$9,$T48,0)</f>
        <v>0</v>
      </c>
      <c r="AH48" s="10">
        <f>IF($AD48=Res_converter!$A$9,$Z48,0)</f>
        <v>0</v>
      </c>
      <c r="AI48" s="10">
        <f>IF($J48=Res_converter!$E$6,MAX($M48-$N48-$O48,0),0)+IF($K48=Res_converter!$E$6,MAX($P48-$Q48-$R48,0),0)+IF(L48=Res_converter!$E$6,$S48,0)</f>
        <v>0</v>
      </c>
      <c r="AJ48" s="10">
        <f>IF($AD48=Res_converter!$A$7,MAX(MIN($Z48,$M48)-$N48-$O48,0),0)+IF(AND($AD48=Res_converter!$A$12,$Y48="See columns P&amp; Q"),IF($J48=Res_converter!$E$6,MAX($AA48*MIN($M48,$T48)-$N48-$O48,0),MAX($AB48*MIN($P48,$T48)-$Q48-$R48,0)),0)+IF(AND($AD48=Res_converter!$A$12,$AC48=1,$Y48&lt;&gt;"See columns P&amp; Q"),IF($J48=Res_converter!$E$6,MAX(MIN(MAX($Z48-$P48,0)/$AU48,$M48)-$N48-$O48,0),MAX(MIN(MAX($Z48-$M48,0)/$AU48,$P48)-$Q48-$R48,0)),0)</f>
        <v>0</v>
      </c>
      <c r="AK48" s="60">
        <f>IF($AD48=Res_converter!$A$2,$T48,0)</f>
        <v>0</v>
      </c>
      <c r="AL48" s="10">
        <f>IF($AD48=Res_converter!$A$2,$Z48,0)</f>
        <v>0</v>
      </c>
      <c r="AM48" s="10">
        <f>IF($J48=Res_converter!$E$4,MAX($M48-$N48-$O48,0),0)+IF($K48=Res_converter!$E$4,MAX($P48-$Q48-$R48,0),0)+IF(L48=Res_converter!$E$4,$S48,0)</f>
        <v>0</v>
      </c>
      <c r="AN48" s="10">
        <f>IF($AD48=Res_converter!$A$3,MAX(MIN($Z48,$M48)-$N48-$O48,0),0)+IF(AND($AD48=Res_converter!$A$14,$AC48=1,$Y48&lt;&gt;"See columns P&amp; Q"),IF($J48=Res_converter!$E$4,MAX(MIN(MAX($Z48-$P48,0)/$AV48,$M48)-$N48-$O48,0),MAX(MIN(MAX($Z48-$M48,0)/$AV48,$P48)-$Q48-$R48,0)),0)</f>
        <v>0</v>
      </c>
      <c r="AO48" s="10">
        <f>IF($J48=Res_converter!$E$5,$M48,0)+IF($K48=Res_converter!$E$5,$P48,0)</f>
        <v>0</v>
      </c>
      <c r="AP48" s="10">
        <f>IF($AD48=Res_converter!$A$4,$Z48,0)</f>
        <v>0</v>
      </c>
      <c r="AQ48" s="10" t="s">
        <v>214</v>
      </c>
      <c r="AR48" s="10" t="s">
        <v>61</v>
      </c>
      <c r="AS48" s="10" t="s">
        <v>62</v>
      </c>
      <c r="AT48" s="10" t="s">
        <v>74</v>
      </c>
      <c r="AU48" s="10">
        <f t="shared" si="2"/>
        <v>0.1</v>
      </c>
      <c r="AV48" s="10">
        <f t="shared" si="3"/>
        <v>0.66500000000000004</v>
      </c>
      <c r="AW48" s="12" t="s">
        <v>215</v>
      </c>
      <c r="AX48" s="12" t="str">
        <f>INDEX(Subname_converter!$B$1:$B$343,MATCH($AW48,Subname_converter!$A$1:$A$343,0))</f>
        <v>Peoria</v>
      </c>
      <c r="AY48" s="12">
        <f>INDEX(Subname_converter!$C$1:$C$343,MATCH($AW48,Subname_converter!$A$1:$A$343,0))</f>
        <v>115</v>
      </c>
      <c r="AZ48" s="11">
        <v>42825.291666666701</v>
      </c>
      <c r="BA48" s="11">
        <v>45290.333333333299</v>
      </c>
      <c r="BB48" s="10">
        <f t="shared" si="0"/>
        <v>2024</v>
      </c>
      <c r="BC48" s="11"/>
      <c r="BD48" s="10" t="s">
        <v>103</v>
      </c>
      <c r="BE48" s="10" t="s">
        <v>65</v>
      </c>
      <c r="BF48" s="10" t="s">
        <v>65</v>
      </c>
      <c r="BG48" s="10" t="s">
        <v>103</v>
      </c>
      <c r="BH48" s="10" t="s">
        <v>66</v>
      </c>
      <c r="BI48" s="10">
        <f>IFERROR(INDEX([12]Queue_withNearTerm!$AZ$4:$AZ$148,MATCH(B49,[12]Queue_withNearTerm!$B$4:$B$148,0)),99)</f>
        <v>99</v>
      </c>
    </row>
    <row r="49" spans="1:61" s="26" customFormat="1" ht="25" x14ac:dyDescent="0.25">
      <c r="A49" s="32" t="s">
        <v>216</v>
      </c>
      <c r="B49" s="10">
        <v>1120</v>
      </c>
      <c r="C49" s="11">
        <v>42124</v>
      </c>
      <c r="D49" s="11">
        <v>42124.291666666701</v>
      </c>
      <c r="E49" s="10" t="s">
        <v>53</v>
      </c>
      <c r="F49" s="10" t="s">
        <v>204</v>
      </c>
      <c r="G49" s="10" t="s">
        <v>95</v>
      </c>
      <c r="H49" s="10" t="s">
        <v>56</v>
      </c>
      <c r="I49" s="10"/>
      <c r="J49" s="10" t="s">
        <v>96</v>
      </c>
      <c r="K49" s="10" t="s">
        <v>57</v>
      </c>
      <c r="L49" s="10"/>
      <c r="M49" s="10">
        <v>152</v>
      </c>
      <c r="N49" s="10"/>
      <c r="O49" s="10">
        <v>150</v>
      </c>
      <c r="P49" s="10">
        <v>135</v>
      </c>
      <c r="Q49" s="10"/>
      <c r="R49" s="10">
        <v>135</v>
      </c>
      <c r="S49" s="10"/>
      <c r="T49" s="10">
        <v>150</v>
      </c>
      <c r="U49" s="10" t="s">
        <v>83</v>
      </c>
      <c r="V49" s="10"/>
      <c r="W49" s="10" t="s">
        <v>58</v>
      </c>
      <c r="X49" s="10" t="s">
        <v>217</v>
      </c>
      <c r="Y49" s="10">
        <v>1</v>
      </c>
      <c r="Z49" s="10">
        <v>150</v>
      </c>
      <c r="AA49" s="10">
        <v>0</v>
      </c>
      <c r="AB49" s="10">
        <v>0</v>
      </c>
      <c r="AC49" s="10">
        <f t="shared" si="1"/>
        <v>1</v>
      </c>
      <c r="AD49" s="10" t="str" cm="1">
        <f t="array" ref="AD49">IFERROR(INDEX(Res_converter!$A$2:$A$22,MATCH(1,($J49=Res_converter!$B$2:$B$22)*($K49=Res_converter!$C$2:$C$22)*($L49=Res_converter!$D$2:$D$22),0)),"Other")</f>
        <v>Solar-Hybrid</v>
      </c>
      <c r="AE49" s="10">
        <f>IF($J49=Res_converter!$E$2,MAX($M49-$N49-$O49,0),0)+IF($K49=Res_converter!$E$2,MAX($P49-$Q49-$R49,0),0)+IF(L49=Res_converter!$E$2,$S49,0)</f>
        <v>0</v>
      </c>
      <c r="AF49" s="10">
        <f>IF($AD49=Res_converter!$A$8,MAX($Z49-$N49-$O49,0),0)+IF(AND($AD49=Res_converter!$A$14,$J49=Res_converter!$B$14),MAX(MIN($Z49,$M49)-$N49-$O49+IF(SUM($Q49,$R49)&gt;0,MAX($Z49-$M49,0)-($Q49+$R49)*$AV49,0),0),0)+IF(AND($AD49=Res_converter!$A$15,$K49=Res_converter!$C$15),MAX(MIN($Z49,$P49)-$Q49-$R49+IF(SUM($N49,$O49)&gt;0,MAX($Z49-$P49,0)-($N49+$O49)*$AV49,0),0),0)+IF(AND($AD49=Res_converter!$A$12,$Y49="See columns P&amp; Q"),IF($J49=Res_converter!$E$2,MAX($AA49*MIN($M49,$T49)-$N49-$O49,0),MAX($AB49*MIN($P49,$T49)-$Q49-$R49,0)),0)+IF(AND($AD49=Res_converter!$A$12,$AC49=1,$Y49&lt;&gt;"See columns P&amp; Q"),IF($J49=Res_converter!$E$2,MAX(MIN($Z49,M49)-$N49-$O49,0),MAX(MIN($Z49,P49)-$Q49-$R49,0)),0)</f>
        <v>0</v>
      </c>
      <c r="AG49" s="60">
        <f>IF($AD49=Res_converter!$A$9,$T49,0)</f>
        <v>0</v>
      </c>
      <c r="AH49" s="10">
        <f>IF($AD49=Res_converter!$A$9,$Z49,0)</f>
        <v>0</v>
      </c>
      <c r="AI49" s="10">
        <f>IF($J49=Res_converter!$E$6,MAX($M49-$N49-$O49,0),0)+IF($K49=Res_converter!$E$6,MAX($P49-$Q49-$R49,0),0)+IF(L49=Res_converter!$E$6,$S49,0)</f>
        <v>2</v>
      </c>
      <c r="AJ49" s="10">
        <f>IF($AD49=Res_converter!$A$7,MAX(MIN($Z49,$M49)-$N49-$O49,0),0)+IF(AND($AD49=Res_converter!$A$12,$Y49="See columns P&amp; Q"),IF($J49=Res_converter!$E$6,MAX($AA49*MIN($M49,$T49)-$N49-$O49,0),MAX($AB49*MIN($P49,$T49)-$Q49-$R49,0)),0)+IF(AND($AD49=Res_converter!$A$12,$AC49=1,$Y49&lt;&gt;"See columns P&amp; Q"),IF($J49=Res_converter!$E$6,MAX(MIN(MAX($Z49-$P49,0)/$AU49,$M49)-$N49-$O49,0),MAX(MIN(MAX($Z49-$M49,0)/$AU49,$P49)-$Q49-$R49,0)),0)</f>
        <v>0</v>
      </c>
      <c r="AK49" s="60">
        <f>IF($AD49=Res_converter!$A$2,$T49,0)</f>
        <v>0</v>
      </c>
      <c r="AL49" s="10">
        <f>IF($AD49=Res_converter!$A$2,$Z49,0)</f>
        <v>0</v>
      </c>
      <c r="AM49" s="10">
        <f>IF($J49=Res_converter!$E$4,MAX($M49-$N49-$O49,0),0)+IF($K49=Res_converter!$E$4,MAX($P49-$Q49-$R49,0),0)+IF(L49=Res_converter!$E$4,$S49,0)</f>
        <v>0</v>
      </c>
      <c r="AN49" s="10">
        <f>IF($AD49=Res_converter!$A$3,MAX(MIN($Z49,$M49)-$N49-$O49,0),0)+IF(AND($AD49=Res_converter!$A$14,$AC49=1,$Y49&lt;&gt;"See columns P&amp; Q"),IF($J49=Res_converter!$E$4,MAX(MIN(MAX($Z49-$P49,0)/$AV49,$M49)-$N49-$O49,0),MAX(MIN(MAX($Z49-$M49,0)/$AV49,$P49)-$Q49-$R49,0)),0)</f>
        <v>0</v>
      </c>
      <c r="AO49" s="10">
        <f>IF($J49=Res_converter!$E$5,$M49,0)+IF($K49=Res_converter!$E$5,$P49,0)</f>
        <v>0</v>
      </c>
      <c r="AP49" s="10">
        <f>IF($AD49=Res_converter!$A$4,$Z49,0)</f>
        <v>0</v>
      </c>
      <c r="AQ49" s="10" t="s">
        <v>133</v>
      </c>
      <c r="AR49" s="10" t="s">
        <v>61</v>
      </c>
      <c r="AS49" s="10" t="s">
        <v>62</v>
      </c>
      <c r="AT49" s="10" t="s">
        <v>79</v>
      </c>
      <c r="AU49" s="10">
        <f t="shared" si="2"/>
        <v>0.1</v>
      </c>
      <c r="AV49" s="10">
        <f t="shared" si="3"/>
        <v>0.66500000000000004</v>
      </c>
      <c r="AW49" s="12" t="s">
        <v>179</v>
      </c>
      <c r="AX49" s="12" t="str">
        <f>INDEX(Subname_converter!$B$1:$B$343,MATCH($AW49,Subname_converter!$A$1:$A$343,0))</f>
        <v>Gates</v>
      </c>
      <c r="AY49" s="12">
        <f>INDEX(Subname_converter!$C$1:$C$343,MATCH($AW49,Subname_converter!$A$1:$A$343,0))</f>
        <v>230</v>
      </c>
      <c r="AZ49" s="11">
        <v>44305.291666666701</v>
      </c>
      <c r="BA49" s="11">
        <v>45278.333333333299</v>
      </c>
      <c r="BB49" s="10">
        <f t="shared" si="0"/>
        <v>2024</v>
      </c>
      <c r="BC49" s="11"/>
      <c r="BD49" s="10" t="s">
        <v>103</v>
      </c>
      <c r="BE49" s="10" t="s">
        <v>65</v>
      </c>
      <c r="BF49" s="10" t="s">
        <v>65</v>
      </c>
      <c r="BG49" s="10" t="s">
        <v>103</v>
      </c>
      <c r="BH49" s="10" t="s">
        <v>66</v>
      </c>
      <c r="BI49" s="10">
        <f>IFERROR(INDEX([12]Queue_withNearTerm!$AZ$4:$AZ$148,MATCH(B50,[12]Queue_withNearTerm!$B$4:$B$148,0)),99)</f>
        <v>3</v>
      </c>
    </row>
    <row r="50" spans="1:61" s="26" customFormat="1" ht="25" x14ac:dyDescent="0.25">
      <c r="A50" s="32" t="s">
        <v>218</v>
      </c>
      <c r="B50" s="10">
        <v>1129</v>
      </c>
      <c r="C50" s="11">
        <v>42124</v>
      </c>
      <c r="D50" s="11">
        <v>42124.291666666701</v>
      </c>
      <c r="E50" s="10" t="s">
        <v>53</v>
      </c>
      <c r="F50" s="10" t="s">
        <v>204</v>
      </c>
      <c r="G50" s="10" t="s">
        <v>95</v>
      </c>
      <c r="H50" s="10" t="s">
        <v>56</v>
      </c>
      <c r="I50" s="10"/>
      <c r="J50" s="10" t="s">
        <v>96</v>
      </c>
      <c r="K50" s="10" t="s">
        <v>57</v>
      </c>
      <c r="L50" s="10"/>
      <c r="M50" s="10">
        <v>204</v>
      </c>
      <c r="N50" s="10"/>
      <c r="O50" s="10">
        <v>200</v>
      </c>
      <c r="P50" s="10">
        <v>168.5</v>
      </c>
      <c r="Q50" s="10"/>
      <c r="R50" s="10">
        <v>168.5</v>
      </c>
      <c r="S50" s="10"/>
      <c r="T50" s="10">
        <v>200</v>
      </c>
      <c r="U50" s="10" t="s">
        <v>83</v>
      </c>
      <c r="V50" s="10"/>
      <c r="W50" s="10" t="s">
        <v>58</v>
      </c>
      <c r="X50" s="10"/>
      <c r="Y50" s="10">
        <v>1</v>
      </c>
      <c r="Z50" s="10">
        <v>200</v>
      </c>
      <c r="AA50" s="10">
        <v>0</v>
      </c>
      <c r="AB50" s="10">
        <v>0</v>
      </c>
      <c r="AC50" s="10">
        <f t="shared" si="1"/>
        <v>1</v>
      </c>
      <c r="AD50" s="10" t="str" cm="1">
        <f t="array" ref="AD50">IFERROR(INDEX(Res_converter!$A$2:$A$22,MATCH(1,($J50=Res_converter!$B$2:$B$22)*($K50=Res_converter!$C$2:$C$22)*($L50=Res_converter!$D$2:$D$22),0)),"Other")</f>
        <v>Solar-Hybrid</v>
      </c>
      <c r="AE50" s="10">
        <f>IF($J50=Res_converter!$E$2,MAX($M50-$N50-$O50,0),0)+IF($K50=Res_converter!$E$2,MAX($P50-$Q50-$R50,0),0)+IF(L50=Res_converter!$E$2,$S50,0)</f>
        <v>0</v>
      </c>
      <c r="AF50" s="10">
        <f>IF($AD50=Res_converter!$A$8,MAX($Z50-$N50-$O50,0),0)+IF(AND($AD50=Res_converter!$A$14,$J50=Res_converter!$B$14),MAX(MIN($Z50,$M50)-$N50-$O50+IF(SUM($Q50,$R50)&gt;0,MAX($Z50-$M50,0)-($Q50+$R50)*$AV50,0),0),0)+IF(AND($AD50=Res_converter!$A$15,$K50=Res_converter!$C$15),MAX(MIN($Z50,$P50)-$Q50-$R50+IF(SUM($N50,$O50)&gt;0,MAX($Z50-$P50,0)-($N50+$O50)*$AV50,0),0),0)+IF(AND($AD50=Res_converter!$A$12,$Y50="See columns P&amp; Q"),IF($J50=Res_converter!$E$2,MAX($AA50*MIN($M50,$T50)-$N50-$O50,0),MAX($AB50*MIN($P50,$T50)-$Q50-$R50,0)),0)+IF(AND($AD50=Res_converter!$A$12,$AC50=1,$Y50&lt;&gt;"See columns P&amp; Q"),IF($J50=Res_converter!$E$2,MAX(MIN($Z50,M50)-$N50-$O50,0),MAX(MIN($Z50,P50)-$Q50-$R50,0)),0)</f>
        <v>0</v>
      </c>
      <c r="AG50" s="60">
        <f>IF($AD50=Res_converter!$A$9,$T50,0)</f>
        <v>0</v>
      </c>
      <c r="AH50" s="10">
        <f>IF($AD50=Res_converter!$A$9,$Z50,0)</f>
        <v>0</v>
      </c>
      <c r="AI50" s="10">
        <f>IF($J50=Res_converter!$E$6,MAX($M50-$N50-$O50,0),0)+IF($K50=Res_converter!$E$6,MAX($P50-$Q50-$R50,0),0)+IF(L50=Res_converter!$E$6,$S50,0)</f>
        <v>4</v>
      </c>
      <c r="AJ50" s="10">
        <f>IF($AD50=Res_converter!$A$7,MAX(MIN($Z50,$M50)-$N50-$O50,0),0)+IF(AND($AD50=Res_converter!$A$12,$Y50="See columns P&amp; Q"),IF($J50=Res_converter!$E$6,MAX($AA50*MIN($M50,$T50)-$N50-$O50,0),MAX($AB50*MIN($P50,$T50)-$Q50-$R50,0)),0)+IF(AND($AD50=Res_converter!$A$12,$AC50=1,$Y50&lt;&gt;"See columns P&amp; Q"),IF($J50=Res_converter!$E$6,MAX(MIN(MAX($Z50-$P50,0)/$AU50,$M50)-$N50-$O50,0),MAX(MIN(MAX($Z50-$M50,0)/$AU50,$P50)-$Q50-$R50,0)),0)</f>
        <v>4</v>
      </c>
      <c r="AK50" s="60">
        <f>IF($AD50=Res_converter!$A$2,$T50,0)</f>
        <v>0</v>
      </c>
      <c r="AL50" s="10">
        <f>IF($AD50=Res_converter!$A$2,$Z50,0)</f>
        <v>0</v>
      </c>
      <c r="AM50" s="10">
        <f>IF($J50=Res_converter!$E$4,MAX($M50-$N50-$O50,0),0)+IF($K50=Res_converter!$E$4,MAX($P50-$Q50-$R50,0),0)+IF(L50=Res_converter!$E$4,$S50,0)</f>
        <v>0</v>
      </c>
      <c r="AN50" s="10">
        <f>IF($AD50=Res_converter!$A$3,MAX(MIN($Z50,$M50)-$N50-$O50,0),0)+IF(AND($AD50=Res_converter!$A$14,$AC50=1,$Y50&lt;&gt;"See columns P&amp; Q"),IF($J50=Res_converter!$E$4,MAX(MIN(MAX($Z50-$P50,0)/$AV50,$M50)-$N50-$O50,0),MAX(MIN(MAX($Z50-$M50,0)/$AV50,$P50)-$Q50-$R50,0)),0)</f>
        <v>0</v>
      </c>
      <c r="AO50" s="10">
        <f>IF($J50=Res_converter!$E$5,$M50,0)+IF($K50=Res_converter!$E$5,$P50,0)</f>
        <v>0</v>
      </c>
      <c r="AP50" s="10">
        <f>IF($AD50=Res_converter!$A$4,$Z50,0)</f>
        <v>0</v>
      </c>
      <c r="AQ50" s="10" t="s">
        <v>78</v>
      </c>
      <c r="AR50" s="10" t="s">
        <v>61</v>
      </c>
      <c r="AS50" s="10" t="s">
        <v>62</v>
      </c>
      <c r="AT50" s="10" t="s">
        <v>74</v>
      </c>
      <c r="AU50" s="10">
        <f t="shared" si="2"/>
        <v>0.1</v>
      </c>
      <c r="AV50" s="10">
        <f t="shared" si="3"/>
        <v>0.66500000000000004</v>
      </c>
      <c r="AW50" s="12" t="s">
        <v>219</v>
      </c>
      <c r="AX50" s="12" t="str">
        <f>INDEX(Subname_converter!$B$1:$B$343,MATCH($AW50,Subname_converter!$A$1:$A$343,0))</f>
        <v>Tranquility</v>
      </c>
      <c r="AY50" s="12">
        <f>INDEX(Subname_converter!$C$1:$C$343,MATCH($AW50,Subname_converter!$A$1:$A$343,0))</f>
        <v>230</v>
      </c>
      <c r="AZ50" s="11">
        <v>43465.333333333299</v>
      </c>
      <c r="BA50" s="11">
        <v>45868.291666666701</v>
      </c>
      <c r="BB50" s="10">
        <f t="shared" si="0"/>
        <v>2025</v>
      </c>
      <c r="BC50" s="11"/>
      <c r="BD50" s="10" t="s">
        <v>103</v>
      </c>
      <c r="BE50" s="10" t="s">
        <v>65</v>
      </c>
      <c r="BF50" s="10" t="s">
        <v>65</v>
      </c>
      <c r="BG50" s="10" t="s">
        <v>103</v>
      </c>
      <c r="BH50" s="10" t="s">
        <v>66</v>
      </c>
      <c r="BI50" s="10">
        <f>IFERROR(INDEX([12]Queue_withNearTerm!$AZ$4:$AZ$148,MATCH(B51,[12]Queue_withNearTerm!$B$4:$B$148,0)),99)</f>
        <v>99</v>
      </c>
    </row>
    <row r="51" spans="1:61" s="26" customFormat="1" ht="37.5" x14ac:dyDescent="0.25">
      <c r="A51" s="32" t="s">
        <v>220</v>
      </c>
      <c r="B51" s="10">
        <v>1135</v>
      </c>
      <c r="C51" s="11">
        <v>42123</v>
      </c>
      <c r="D51" s="11">
        <v>42124.291666666701</v>
      </c>
      <c r="E51" s="10" t="s">
        <v>53</v>
      </c>
      <c r="F51" s="10" t="s">
        <v>204</v>
      </c>
      <c r="G51" s="10" t="s">
        <v>95</v>
      </c>
      <c r="H51" s="10" t="s">
        <v>56</v>
      </c>
      <c r="I51" s="10"/>
      <c r="J51" s="10" t="s">
        <v>96</v>
      </c>
      <c r="K51" s="10" t="s">
        <v>57</v>
      </c>
      <c r="L51" s="10"/>
      <c r="M51" s="10">
        <v>400</v>
      </c>
      <c r="N51" s="10">
        <v>200</v>
      </c>
      <c r="O51" s="10"/>
      <c r="P51" s="10">
        <v>400</v>
      </c>
      <c r="Q51" s="10">
        <v>190</v>
      </c>
      <c r="R51" s="10"/>
      <c r="S51" s="10"/>
      <c r="T51" s="10">
        <v>400</v>
      </c>
      <c r="U51" s="10" t="s">
        <v>83</v>
      </c>
      <c r="V51" s="10"/>
      <c r="W51" s="10" t="s">
        <v>58</v>
      </c>
      <c r="X51" s="10"/>
      <c r="Y51" s="10">
        <v>1</v>
      </c>
      <c r="Z51" s="10">
        <v>400</v>
      </c>
      <c r="AA51" s="10">
        <v>0</v>
      </c>
      <c r="AB51" s="10">
        <v>0</v>
      </c>
      <c r="AC51" s="10">
        <f t="shared" si="1"/>
        <v>1</v>
      </c>
      <c r="AD51" s="10" t="str" cm="1">
        <f t="array" ref="AD51">IFERROR(INDEX(Res_converter!$A$2:$A$22,MATCH(1,($J51=Res_converter!$B$2:$B$22)*($K51=Res_converter!$C$2:$C$22)*($L51=Res_converter!$D$2:$D$22),0)),"Other")</f>
        <v>Solar-Hybrid</v>
      </c>
      <c r="AE51" s="10">
        <f>IF($J51=Res_converter!$E$2,MAX($M51-$N51-$O51,0),0)+IF($K51=Res_converter!$E$2,MAX($P51-$Q51-$R51,0),0)+IF(L51=Res_converter!$E$2,$S51,0)</f>
        <v>210</v>
      </c>
      <c r="AF51" s="10">
        <f>IF($AD51=Res_converter!$A$8,MAX($Z51-$N51-$O51,0),0)+IF(AND($AD51=Res_converter!$A$14,$J51=Res_converter!$B$14),MAX(MIN($Z51,$M51)-$N51-$O51+IF(SUM($Q51,$R51)&gt;0,MAX($Z51-$M51,0)-($Q51+$R51)*$AV51,0),0),0)+IF(AND($AD51=Res_converter!$A$15,$K51=Res_converter!$C$15),MAX(MIN($Z51,$P51)-$Q51-$R51+IF(SUM($N51,$O51)&gt;0,MAX($Z51-$P51,0)-($N51+$O51)*$AV51,0),0),0)+IF(AND($AD51=Res_converter!$A$12,$Y51="See columns P&amp; Q"),IF($J51=Res_converter!$E$2,MAX($AA51*MIN($M51,$T51)-$N51-$O51,0),MAX($AB51*MIN($P51,$T51)-$Q51-$R51,0)),0)+IF(AND($AD51=Res_converter!$A$12,$AC51=1,$Y51&lt;&gt;"See columns P&amp; Q"),IF($J51=Res_converter!$E$2,MAX(MIN($Z51,M51)-$N51-$O51,0),MAX(MIN($Z51,P51)-$Q51-$R51,0)),0)</f>
        <v>210</v>
      </c>
      <c r="AG51" s="60">
        <f>IF($AD51=Res_converter!$A$9,$T51,0)</f>
        <v>0</v>
      </c>
      <c r="AH51" s="10">
        <f>IF($AD51=Res_converter!$A$9,$Z51,0)</f>
        <v>0</v>
      </c>
      <c r="AI51" s="10">
        <f>IF($J51=Res_converter!$E$6,MAX($M51-$N51-$O51,0),0)+IF($K51=Res_converter!$E$6,MAX($P51-$Q51-$R51,0),0)+IF(L51=Res_converter!$E$6,$S51,0)</f>
        <v>200</v>
      </c>
      <c r="AJ51" s="10">
        <f>IF($AD51=Res_converter!$A$7,MAX(MIN($Z51,$M51)-$N51-$O51,0),0)+IF(AND($AD51=Res_converter!$A$12,$Y51="See columns P&amp; Q"),IF($J51=Res_converter!$E$6,MAX($AA51*MIN($M51,$T51)-$N51-$O51,0),MAX($AB51*MIN($P51,$T51)-$Q51-$R51,0)),0)+IF(AND($AD51=Res_converter!$A$12,$AC51=1,$Y51&lt;&gt;"See columns P&amp; Q"),IF($J51=Res_converter!$E$6,MAX(MIN(MAX($Z51-$P51,0)/$AU51,$M51)-$N51-$O51,0),MAX(MIN(MAX($Z51-$M51,0)/$AU51,$P51)-$Q51-$R51,0)),0)</f>
        <v>0</v>
      </c>
      <c r="AK51" s="60">
        <f>IF($AD51=Res_converter!$A$2,$T51,0)</f>
        <v>0</v>
      </c>
      <c r="AL51" s="10">
        <f>IF($AD51=Res_converter!$A$2,$Z51,0)</f>
        <v>0</v>
      </c>
      <c r="AM51" s="10">
        <f>IF($J51=Res_converter!$E$4,MAX($M51-$N51-$O51,0),0)+IF($K51=Res_converter!$E$4,MAX($P51-$Q51-$R51,0),0)+IF(L51=Res_converter!$E$4,$S51,0)</f>
        <v>0</v>
      </c>
      <c r="AN51" s="10">
        <f>IF($AD51=Res_converter!$A$3,MAX(MIN($Z51,$M51)-$N51-$O51,0),0)+IF(AND($AD51=Res_converter!$A$14,$AC51=1,$Y51&lt;&gt;"See columns P&amp; Q"),IF($J51=Res_converter!$E$4,MAX(MIN(MAX($Z51-$P51,0)/$AV51,$M51)-$N51-$O51,0),MAX(MIN(MAX($Z51-$M51,0)/$AV51,$P51)-$Q51-$R51,0)),0)</f>
        <v>0</v>
      </c>
      <c r="AO51" s="10">
        <f>IF($J51=Res_converter!$E$5,$M51,0)+IF($K51=Res_converter!$E$5,$P51,0)</f>
        <v>0</v>
      </c>
      <c r="AP51" s="10">
        <f>IF($AD51=Res_converter!$A$4,$Z51,0)</f>
        <v>0</v>
      </c>
      <c r="AQ51" s="10" t="s">
        <v>78</v>
      </c>
      <c r="AR51" s="10" t="s">
        <v>61</v>
      </c>
      <c r="AS51" s="10" t="s">
        <v>62</v>
      </c>
      <c r="AT51" s="10" t="s">
        <v>79</v>
      </c>
      <c r="AU51" s="10">
        <f t="shared" si="2"/>
        <v>0.1</v>
      </c>
      <c r="AV51" s="10">
        <f t="shared" si="3"/>
        <v>0.66500000000000004</v>
      </c>
      <c r="AW51" s="12" t="s">
        <v>221</v>
      </c>
      <c r="AX51" s="12" t="str">
        <f>INDEX(Subname_converter!$B$1:$B$343,MATCH($AW51,Subname_converter!$A$1:$A$343,0))</f>
        <v>Tranquility</v>
      </c>
      <c r="AY51" s="12">
        <f>INDEX(Subname_converter!$C$1:$C$343,MATCH($AW51,Subname_converter!$A$1:$A$343,0))</f>
        <v>230</v>
      </c>
      <c r="AZ51" s="11">
        <v>43465.333333333299</v>
      </c>
      <c r="BA51" s="11">
        <v>45566.291666666701</v>
      </c>
      <c r="BB51" s="10">
        <f t="shared" si="0"/>
        <v>2024</v>
      </c>
      <c r="BC51" s="11"/>
      <c r="BD51" s="10" t="s">
        <v>103</v>
      </c>
      <c r="BE51" s="10" t="s">
        <v>65</v>
      </c>
      <c r="BF51" s="10" t="s">
        <v>65</v>
      </c>
      <c r="BG51" s="10" t="s">
        <v>103</v>
      </c>
      <c r="BH51" s="10" t="s">
        <v>66</v>
      </c>
      <c r="BI51" s="10">
        <f>IFERROR(INDEX([12]Queue_withNearTerm!$AZ$4:$AZ$148,MATCH(B52,[12]Queue_withNearTerm!$B$4:$B$148,0)),99)</f>
        <v>2</v>
      </c>
    </row>
    <row r="52" spans="1:61" s="26" customFormat="1" ht="25" x14ac:dyDescent="0.25">
      <c r="A52" s="32" t="s">
        <v>222</v>
      </c>
      <c r="B52" s="10">
        <v>1136</v>
      </c>
      <c r="C52" s="11">
        <v>42124</v>
      </c>
      <c r="D52" s="11">
        <v>42124.291666666701</v>
      </c>
      <c r="E52" s="10" t="s">
        <v>53</v>
      </c>
      <c r="F52" s="10" t="s">
        <v>204</v>
      </c>
      <c r="G52" s="10" t="s">
        <v>95</v>
      </c>
      <c r="H52" s="10"/>
      <c r="I52" s="10"/>
      <c r="J52" s="10" t="s">
        <v>96</v>
      </c>
      <c r="K52" s="10"/>
      <c r="L52" s="10"/>
      <c r="M52" s="10">
        <v>20</v>
      </c>
      <c r="N52" s="10">
        <v>20</v>
      </c>
      <c r="O52" s="10"/>
      <c r="P52" s="10"/>
      <c r="Q52" s="10"/>
      <c r="R52" s="10"/>
      <c r="S52" s="10"/>
      <c r="T52" s="10">
        <v>19.88</v>
      </c>
      <c r="U52" s="10" t="s">
        <v>115</v>
      </c>
      <c r="V52" s="10"/>
      <c r="W52" s="10" t="s">
        <v>58</v>
      </c>
      <c r="X52" s="10"/>
      <c r="Y52" s="10">
        <v>0</v>
      </c>
      <c r="Z52" s="10">
        <v>0</v>
      </c>
      <c r="AA52" s="10">
        <v>0</v>
      </c>
      <c r="AB52" s="10">
        <v>0</v>
      </c>
      <c r="AC52" s="10">
        <f t="shared" si="1"/>
        <v>0</v>
      </c>
      <c r="AD52" s="10" t="str" cm="1">
        <f t="array" ref="AD52">IFERROR(INDEX(Res_converter!$A$2:$A$22,MATCH(1,($J52=Res_converter!$B$2:$B$22)*($K52=Res_converter!$C$2:$C$22)*($L52=Res_converter!$D$2:$D$22),0)),"Other")</f>
        <v>Solar</v>
      </c>
      <c r="AE52" s="10">
        <f>IF($J52=Res_converter!$E$2,MAX($M52-$N52-$O52,0),0)+IF($K52=Res_converter!$E$2,MAX($P52-$Q52-$R52,0),0)+IF(L52=Res_converter!$E$2,$S52,0)</f>
        <v>0</v>
      </c>
      <c r="AF52" s="10">
        <f>IF($AD52=Res_converter!$A$8,MAX($Z52-$N52-$O52,0),0)+IF(AND($AD52=Res_converter!$A$14,$J52=Res_converter!$B$14),MAX(MIN($Z52,$M52)-$N52-$O52+IF(SUM($Q52,$R52)&gt;0,MAX($Z52-$M52,0)-($Q52+$R52)*$AV52,0),0),0)+IF(AND($AD52=Res_converter!$A$15,$K52=Res_converter!$C$15),MAX(MIN($Z52,$P52)-$Q52-$R52+IF(SUM($N52,$O52)&gt;0,MAX($Z52-$P52,0)-($N52+$O52)*$AV52,0),0),0)+IF(AND($AD52=Res_converter!$A$12,$Y52="See columns P&amp; Q"),IF($J52=Res_converter!$E$2,MAX($AA52*MIN($M52,$T52)-$N52-$O52,0),MAX($AB52*MIN($P52,$T52)-$Q52-$R52,0)),0)+IF(AND($AD52=Res_converter!$A$12,$AC52=1,$Y52&lt;&gt;"See columns P&amp; Q"),IF($J52=Res_converter!$E$2,MAX(MIN($Z52,M52)-$N52-$O52,0),MAX(MIN($Z52,P52)-$Q52-$R52,0)),0)</f>
        <v>0</v>
      </c>
      <c r="AG52" s="60">
        <f>IF($AD52=Res_converter!$A$9,$T52,0)</f>
        <v>0</v>
      </c>
      <c r="AH52" s="10">
        <f>IF($AD52=Res_converter!$A$9,$Z52,0)</f>
        <v>0</v>
      </c>
      <c r="AI52" s="10">
        <f>IF($J52=Res_converter!$E$6,MAX($M52-$N52-$O52,0),0)+IF($K52=Res_converter!$E$6,MAX($P52-$Q52-$R52,0),0)+IF(L52=Res_converter!$E$6,$S52,0)</f>
        <v>0</v>
      </c>
      <c r="AJ52" s="10">
        <f>IF($AD52=Res_converter!$A$7,MAX(MIN($Z52,$M52)-$N52-$O52,0),0)+IF(AND($AD52=Res_converter!$A$12,$Y52="See columns P&amp; Q"),IF($J52=Res_converter!$E$6,MAX($AA52*MIN($M52,$T52)-$N52-$O52,0),MAX($AB52*MIN($P52,$T52)-$Q52-$R52,0)),0)+IF(AND($AD52=Res_converter!$A$12,$AC52=1,$Y52&lt;&gt;"See columns P&amp; Q"),IF($J52=Res_converter!$E$6,MAX(MIN(MAX($Z52-$P52,0)/$AU52,$M52)-$N52-$O52,0),MAX(MIN(MAX($Z52-$M52,0)/$AU52,$P52)-$Q52-$R52,0)),0)</f>
        <v>0</v>
      </c>
      <c r="AK52" s="60">
        <f>IF($AD52=Res_converter!$A$2,$T52,0)</f>
        <v>0</v>
      </c>
      <c r="AL52" s="10">
        <f>IF($AD52=Res_converter!$A$2,$Z52,0)</f>
        <v>0</v>
      </c>
      <c r="AM52" s="10">
        <f>IF($J52=Res_converter!$E$4,MAX($M52-$N52-$O52,0),0)+IF($K52=Res_converter!$E$4,MAX($P52-$Q52-$R52,0),0)+IF(L52=Res_converter!$E$4,$S52,0)</f>
        <v>0</v>
      </c>
      <c r="AN52" s="10">
        <f>IF($AD52=Res_converter!$A$3,MAX(MIN($Z52,$M52)-$N52-$O52,0),0)+IF(AND($AD52=Res_converter!$A$14,$AC52=1,$Y52&lt;&gt;"See columns P&amp; Q"),IF($J52=Res_converter!$E$4,MAX(MIN(MAX($Z52-$P52,0)/$AV52,$M52)-$N52-$O52,0),MAX(MIN(MAX($Z52-$M52,0)/$AV52,$P52)-$Q52-$R52,0)),0)</f>
        <v>0</v>
      </c>
      <c r="AO52" s="10">
        <f>IF($J52=Res_converter!$E$5,$M52,0)+IF($K52=Res_converter!$E$5,$P52,0)</f>
        <v>0</v>
      </c>
      <c r="AP52" s="10">
        <f>IF($AD52=Res_converter!$A$4,$Z52,0)</f>
        <v>0</v>
      </c>
      <c r="AQ52" s="10" t="s">
        <v>133</v>
      </c>
      <c r="AR52" s="10" t="s">
        <v>61</v>
      </c>
      <c r="AS52" s="10" t="s">
        <v>62</v>
      </c>
      <c r="AT52" s="10" t="s">
        <v>74</v>
      </c>
      <c r="AU52" s="10">
        <f t="shared" si="2"/>
        <v>0.1</v>
      </c>
      <c r="AV52" s="10">
        <f t="shared" si="3"/>
        <v>0.66500000000000004</v>
      </c>
      <c r="AW52" s="12" t="s">
        <v>223</v>
      </c>
      <c r="AX52" s="12" t="str">
        <f>INDEX(Subname_converter!$B$1:$B$343,MATCH($AW52,Subname_converter!$A$1:$A$343,0))</f>
        <v>Henrietta</v>
      </c>
      <c r="AY52" s="12">
        <f>INDEX(Subname_converter!$C$1:$C$343,MATCH($AW52,Subname_converter!$A$1:$A$343,0))</f>
        <v>230</v>
      </c>
      <c r="AZ52" s="11">
        <v>42688.333333333299</v>
      </c>
      <c r="BA52" s="11">
        <v>45162.291666666701</v>
      </c>
      <c r="BB52" s="10">
        <f t="shared" si="0"/>
        <v>2023</v>
      </c>
      <c r="BC52" s="11"/>
      <c r="BD52" s="10" t="s">
        <v>103</v>
      </c>
      <c r="BE52" s="10" t="s">
        <v>65</v>
      </c>
      <c r="BF52" s="10" t="s">
        <v>65</v>
      </c>
      <c r="BG52" s="10" t="s">
        <v>103</v>
      </c>
      <c r="BH52" s="10" t="s">
        <v>66</v>
      </c>
      <c r="BI52" s="10">
        <f>IFERROR(INDEX([12]Queue_withNearTerm!$AZ$4:$AZ$148,MATCH(B53,[12]Queue_withNearTerm!$B$4:$B$148,0)),99)</f>
        <v>99</v>
      </c>
    </row>
    <row r="53" spans="1:61" s="26" customFormat="1" ht="25" x14ac:dyDescent="0.25">
      <c r="A53" s="32" t="s">
        <v>224</v>
      </c>
      <c r="B53" s="10">
        <v>1139</v>
      </c>
      <c r="C53" s="11">
        <v>42124</v>
      </c>
      <c r="D53" s="11">
        <v>42124.291666666701</v>
      </c>
      <c r="E53" s="10" t="s">
        <v>53</v>
      </c>
      <c r="F53" s="10" t="s">
        <v>204</v>
      </c>
      <c r="G53" s="10" t="s">
        <v>95</v>
      </c>
      <c r="H53" s="10" t="s">
        <v>56</v>
      </c>
      <c r="I53" s="10"/>
      <c r="J53" s="10" t="s">
        <v>96</v>
      </c>
      <c r="K53" s="10" t="s">
        <v>57</v>
      </c>
      <c r="L53" s="10"/>
      <c r="M53" s="10">
        <v>252.04</v>
      </c>
      <c r="O53" s="10">
        <v>250</v>
      </c>
      <c r="P53" s="10">
        <v>225</v>
      </c>
      <c r="R53" s="10">
        <v>225</v>
      </c>
      <c r="S53" s="10"/>
      <c r="T53" s="10">
        <v>250</v>
      </c>
      <c r="U53" s="10" t="s">
        <v>83</v>
      </c>
      <c r="V53" s="10"/>
      <c r="W53" s="10" t="s">
        <v>58</v>
      </c>
      <c r="X53" s="10" t="s">
        <v>217</v>
      </c>
      <c r="Y53" s="10">
        <v>1</v>
      </c>
      <c r="Z53" s="10">
        <v>250</v>
      </c>
      <c r="AA53" s="10">
        <v>0</v>
      </c>
      <c r="AB53" s="10">
        <v>0</v>
      </c>
      <c r="AC53" s="10">
        <f t="shared" si="1"/>
        <v>1</v>
      </c>
      <c r="AD53" s="10" t="str" cm="1">
        <f t="array" ref="AD53">IFERROR(INDEX(Res_converter!$A$2:$A$22,MATCH(1,($J53=Res_converter!$B$2:$B$22)*($K53=Res_converter!$C$2:$C$22)*($L53=Res_converter!$D$2:$D$22),0)),"Other")</f>
        <v>Solar-Hybrid</v>
      </c>
      <c r="AE53" s="10">
        <f>IF($J53=Res_converter!$E$2,MAX($M53-$N53-$O53,0),0)+IF($K53=Res_converter!$E$2,MAX($P53-$Q53-$R53,0),0)+IF(L53=Res_converter!$E$2,$S53,0)</f>
        <v>0</v>
      </c>
      <c r="AF53" s="10">
        <f>IF($AD53=Res_converter!$A$8,MAX($Z53-$N53-$O53,0),0)+IF(AND($AD53=Res_converter!$A$14,$J53=Res_converter!$B$14),MAX(MIN($Z53,$M53)-$N53-$O53+IF(SUM($Q53,$R53)&gt;0,MAX($Z53-$M53,0)-($Q53+$R53)*$AV53,0),0),0)+IF(AND($AD53=Res_converter!$A$15,$K53=Res_converter!$C$15),MAX(MIN($Z53,$P53)-$Q53-$R53+IF(SUM($N53,$O53)&gt;0,MAX($Z53-$P53,0)-($N53+$O53)*$AV53,0),0),0)+IF(AND($AD53=Res_converter!$A$12,$Y53="See columns P&amp; Q"),IF($J53=Res_converter!$E$2,MAX($AA53*MIN($M53,$T53)-$N53-$O53,0),MAX($AB53*MIN($P53,$T53)-$Q53-$R53,0)),0)+IF(AND($AD53=Res_converter!$A$12,$AC53=1,$Y53&lt;&gt;"See columns P&amp; Q"),IF($J53=Res_converter!$E$2,MAX(MIN($Z53,M53)-$N53-$O53,0),MAX(MIN($Z53,P53)-$Q53-$R53,0)),0)</f>
        <v>0</v>
      </c>
      <c r="AG53" s="60">
        <f>IF($AD53=Res_converter!$A$9,$T53,0)</f>
        <v>0</v>
      </c>
      <c r="AH53" s="10">
        <f>IF($AD53=Res_converter!$A$9,$Z53,0)</f>
        <v>0</v>
      </c>
      <c r="AI53" s="10">
        <f>IF($J53=Res_converter!$E$6,MAX($M53-$N53-$O53,0),0)+IF($K53=Res_converter!$E$6,MAX($P53-$Q53-$R53,0),0)+IF(L53=Res_converter!$E$6,$S53,0)</f>
        <v>2.039999999999992</v>
      </c>
      <c r="AJ53" s="10">
        <f>IF($AD53=Res_converter!$A$7,MAX(MIN($Z53,$M53)-$N53-$O53,0),0)+IF(AND($AD53=Res_converter!$A$12,$Y53="See columns P&amp; Q"),IF($J53=Res_converter!$E$6,MAX($AA53*MIN($M53,$T53)-$N53-$O53,0),MAX($AB53*MIN($P53,$T53)-$Q53-$R53,0)),0)+IF(AND($AD53=Res_converter!$A$12,$AC53=1,$Y53&lt;&gt;"See columns P&amp; Q"),IF($J53=Res_converter!$E$6,MAX(MIN(MAX($Z53-$P53,0)/$AU53,$M53)-$N53-$O53,0),MAX(MIN(MAX($Z53-$M53,0)/$AU53,$P53)-$Q53-$R53,0)),0)</f>
        <v>0</v>
      </c>
      <c r="AK53" s="60">
        <f>IF($AD53=Res_converter!$A$2,$T53,0)</f>
        <v>0</v>
      </c>
      <c r="AL53" s="10">
        <f>IF($AD53=Res_converter!$A$2,$Z53,0)</f>
        <v>0</v>
      </c>
      <c r="AM53" s="10">
        <f>IF($J53=Res_converter!$E$4,MAX($M53-$N53-$O53,0),0)+IF($K53=Res_converter!$E$4,MAX($P53-$Q53-$R53,0),0)+IF(L53=Res_converter!$E$4,$S53,0)</f>
        <v>0</v>
      </c>
      <c r="AN53" s="10">
        <f>IF($AD53=Res_converter!$A$3,MAX(MIN($Z53,$M53)-$N53-$O53,0),0)+IF(AND($AD53=Res_converter!$A$14,$AC53=1,$Y53&lt;&gt;"See columns P&amp; Q"),IF($J53=Res_converter!$E$4,MAX(MIN(MAX($Z53-$P53,0)/$AV53,$M53)-$N53-$O53,0),MAX(MIN(MAX($Z53-$M53,0)/$AV53,$P53)-$Q53-$R53,0)),0)</f>
        <v>0</v>
      </c>
      <c r="AO53" s="10">
        <f>IF($J53=Res_converter!$E$5,$M53,0)+IF($K53=Res_converter!$E$5,$P53,0)</f>
        <v>0</v>
      </c>
      <c r="AP53" s="10">
        <f>IF($AD53=Res_converter!$A$4,$Z53,0)</f>
        <v>0</v>
      </c>
      <c r="AQ53" s="10" t="s">
        <v>133</v>
      </c>
      <c r="AR53" s="10" t="s">
        <v>61</v>
      </c>
      <c r="AS53" s="10" t="s">
        <v>62</v>
      </c>
      <c r="AT53" s="10" t="s">
        <v>79</v>
      </c>
      <c r="AU53" s="10">
        <f t="shared" si="2"/>
        <v>0.1</v>
      </c>
      <c r="AV53" s="10">
        <f t="shared" si="3"/>
        <v>0.66500000000000004</v>
      </c>
      <c r="AW53" s="12" t="s">
        <v>179</v>
      </c>
      <c r="AX53" s="12" t="str">
        <f>INDEX(Subname_converter!$B$1:$B$343,MATCH($AW53,Subname_converter!$A$1:$A$343,0))</f>
        <v>Gates</v>
      </c>
      <c r="AY53" s="12">
        <f>INDEX(Subname_converter!$C$1:$C$343,MATCH($AW53,Subname_converter!$A$1:$A$343,0))</f>
        <v>230</v>
      </c>
      <c r="AZ53" s="11">
        <v>43941.291666666701</v>
      </c>
      <c r="BA53" s="11">
        <v>45195.291666666701</v>
      </c>
      <c r="BB53" s="10">
        <f t="shared" si="0"/>
        <v>2023</v>
      </c>
      <c r="BC53" s="11"/>
      <c r="BD53" s="10" t="s">
        <v>103</v>
      </c>
      <c r="BE53" s="10" t="s">
        <v>65</v>
      </c>
      <c r="BF53" s="10" t="s">
        <v>65</v>
      </c>
      <c r="BG53" s="10" t="s">
        <v>103</v>
      </c>
      <c r="BH53" s="10" t="s">
        <v>66</v>
      </c>
      <c r="BI53" s="10">
        <f>IFERROR(INDEX([12]Queue_withNearTerm!$AZ$4:$AZ$148,MATCH(B54,[12]Queue_withNearTerm!$B$4:$B$148,0)),99)</f>
        <v>3</v>
      </c>
    </row>
    <row r="54" spans="1:61" s="26" customFormat="1" ht="37.5" x14ac:dyDescent="0.25">
      <c r="A54" s="32" t="s">
        <v>225</v>
      </c>
      <c r="B54" s="10">
        <v>1143</v>
      </c>
      <c r="C54" s="11">
        <v>42123</v>
      </c>
      <c r="D54" s="11">
        <v>42124.291666666701</v>
      </c>
      <c r="E54" s="10" t="s">
        <v>53</v>
      </c>
      <c r="F54" s="10" t="s">
        <v>204</v>
      </c>
      <c r="G54" s="10" t="s">
        <v>56</v>
      </c>
      <c r="H54" s="10"/>
      <c r="I54" s="10"/>
      <c r="J54" s="10" t="s">
        <v>57</v>
      </c>
      <c r="K54" s="10"/>
      <c r="L54" s="10"/>
      <c r="M54" s="10">
        <v>10</v>
      </c>
      <c r="N54" s="10">
        <v>10</v>
      </c>
      <c r="O54" s="10"/>
      <c r="P54" s="10"/>
      <c r="Q54" s="10"/>
      <c r="R54" s="10"/>
      <c r="S54" s="10"/>
      <c r="T54" s="10">
        <v>10</v>
      </c>
      <c r="U54" s="10" t="s">
        <v>83</v>
      </c>
      <c r="V54" s="10"/>
      <c r="W54" s="10"/>
      <c r="X54" s="10"/>
      <c r="Y54" s="10">
        <v>1</v>
      </c>
      <c r="Z54" s="10">
        <v>10</v>
      </c>
      <c r="AA54" s="10">
        <v>0</v>
      </c>
      <c r="AB54" s="10">
        <v>0</v>
      </c>
      <c r="AC54" s="10">
        <f t="shared" si="1"/>
        <v>1</v>
      </c>
      <c r="AD54" s="10" t="str" cm="1">
        <f t="array" ref="AD54">IFERROR(INDEX(Res_converter!$A$2:$A$22,MATCH(1,($J54=Res_converter!$B$2:$B$22)*($K54=Res_converter!$C$2:$C$22)*($L54=Res_converter!$D$2:$D$22),0)),"Other")</f>
        <v>Battery</v>
      </c>
      <c r="AE54" s="10">
        <f>IF($J54=Res_converter!$E$2,MAX($M54-$N54-$O54,0),0)+IF($K54=Res_converter!$E$2,MAX($P54-$Q54-$R54,0),0)+IF(L54=Res_converter!$E$2,$S54,0)</f>
        <v>0</v>
      </c>
      <c r="AF54" s="10">
        <f>IF($AD54=Res_converter!$A$8,MAX($Z54-$N54-$O54,0),0)+IF(AND($AD54=Res_converter!$A$14,$J54=Res_converter!$B$14),MAX(MIN($Z54,$M54)-$N54-$O54+IF(SUM($Q54,$R54)&gt;0,MAX($Z54-$M54,0)-($Q54+$R54)*$AV54,0),0),0)+IF(AND($AD54=Res_converter!$A$15,$K54=Res_converter!$C$15),MAX(MIN($Z54,$P54)-$Q54-$R54+IF(SUM($N54,$O54)&gt;0,MAX($Z54-$P54,0)-($N54+$O54)*$AV54,0),0),0)+IF(AND($AD54=Res_converter!$A$12,$Y54="See columns P&amp; Q"),IF($J54=Res_converter!$E$2,MAX($AA54*MIN($M54,$T54)-$N54-$O54,0),MAX($AB54*MIN($P54,$T54)-$Q54-$R54,0)),0)+IF(AND($AD54=Res_converter!$A$12,$AC54=1,$Y54&lt;&gt;"See columns P&amp; Q"),IF($J54=Res_converter!$E$2,MAX(MIN($Z54,M54)-$N54-$O54,0),MAX(MIN($Z54,P54)-$Q54-$R54,0)),0)</f>
        <v>0</v>
      </c>
      <c r="AG54" s="60">
        <f>IF($AD54=Res_converter!$A$9,$T54,0)</f>
        <v>0</v>
      </c>
      <c r="AH54" s="10">
        <f>IF($AD54=Res_converter!$A$9,$Z54,0)</f>
        <v>0</v>
      </c>
      <c r="AI54" s="10">
        <f>IF($J54=Res_converter!$E$6,MAX($M54-$N54-$O54,0),0)+IF($K54=Res_converter!$E$6,MAX($P54-$Q54-$R54,0),0)+IF(L54=Res_converter!$E$6,$S54,0)</f>
        <v>0</v>
      </c>
      <c r="AJ54" s="10">
        <f>IF($AD54=Res_converter!$A$7,MAX(MIN($Z54,$M54)-$N54-$O54,0),0)+IF(AND($AD54=Res_converter!$A$12,$Y54="See columns P&amp; Q"),IF($J54=Res_converter!$E$6,MAX($AA54*MIN($M54,$T54)-$N54-$O54,0),MAX($AB54*MIN($P54,$T54)-$Q54-$R54,0)),0)+IF(AND($AD54=Res_converter!$A$12,$AC54=1,$Y54&lt;&gt;"See columns P&amp; Q"),IF($J54=Res_converter!$E$6,MAX(MIN(MAX($Z54-$P54,0)/$AU54,$M54)-$N54-$O54,0),MAX(MIN(MAX($Z54-$M54,0)/$AU54,$P54)-$Q54-$R54,0)),0)</f>
        <v>0</v>
      </c>
      <c r="AK54" s="60">
        <f>IF($AD54=Res_converter!$A$2,$T54,0)</f>
        <v>0</v>
      </c>
      <c r="AL54" s="10">
        <f>IF($AD54=Res_converter!$A$2,$Z54,0)</f>
        <v>0</v>
      </c>
      <c r="AM54" s="10">
        <f>IF($J54=Res_converter!$E$4,MAX($M54-$N54-$O54,0),0)+IF($K54=Res_converter!$E$4,MAX($P54-$Q54-$R54,0),0)+IF(L54=Res_converter!$E$4,$S54,0)</f>
        <v>0</v>
      </c>
      <c r="AN54" s="10">
        <f>IF($AD54=Res_converter!$A$3,MAX(MIN($Z54,$M54)-$N54-$O54,0),0)+IF(AND($AD54=Res_converter!$A$14,$AC54=1,$Y54&lt;&gt;"See columns P&amp; Q"),IF($J54=Res_converter!$E$4,MAX(MIN(MAX($Z54-$P54,0)/$AV54,$M54)-$N54-$O54,0),MAX(MIN(MAX($Z54-$M54,0)/$AV54,$P54)-$Q54-$R54,0)),0)</f>
        <v>0</v>
      </c>
      <c r="AO54" s="10">
        <f>IF($J54=Res_converter!$E$5,$M54,0)+IF($K54=Res_converter!$E$5,$P54,0)</f>
        <v>0</v>
      </c>
      <c r="AP54" s="10">
        <f>IF($AD54=Res_converter!$A$4,$Z54,0)</f>
        <v>0</v>
      </c>
      <c r="AQ54" s="10" t="s">
        <v>226</v>
      </c>
      <c r="AR54" s="10" t="s">
        <v>61</v>
      </c>
      <c r="AS54" s="10" t="s">
        <v>62</v>
      </c>
      <c r="AT54" s="10" t="s">
        <v>74</v>
      </c>
      <c r="AU54" s="10">
        <f t="shared" si="2"/>
        <v>0.1</v>
      </c>
      <c r="AV54" s="10">
        <f t="shared" si="3"/>
        <v>0.66500000000000004</v>
      </c>
      <c r="AW54" s="12" t="s">
        <v>227</v>
      </c>
      <c r="AX54" s="12" t="str">
        <f>INDEX(Subname_converter!$B$1:$B$343,MATCH($AW54,Subname_converter!$A$1:$A$343,0))</f>
        <v>Olive</v>
      </c>
      <c r="AY54" s="12">
        <f>INDEX(Subname_converter!$C$1:$C$343,MATCH($AW54,Subname_converter!$A$1:$A$343,0))</f>
        <v>115</v>
      </c>
      <c r="AZ54" s="11">
        <v>43100.333333333299</v>
      </c>
      <c r="BA54" s="11">
        <v>45045.291666666701</v>
      </c>
      <c r="BB54" s="10">
        <f t="shared" si="0"/>
        <v>2023</v>
      </c>
      <c r="BC54" s="11"/>
      <c r="BD54" s="10" t="s">
        <v>103</v>
      </c>
      <c r="BE54" s="10" t="s">
        <v>65</v>
      </c>
      <c r="BF54" s="10" t="s">
        <v>65</v>
      </c>
      <c r="BG54" s="10" t="s">
        <v>103</v>
      </c>
      <c r="BH54" s="10" t="s">
        <v>66</v>
      </c>
      <c r="BI54" s="10">
        <f>IFERROR(INDEX([12]Queue_withNearTerm!$AZ$4:$AZ$148,MATCH(B55,[12]Queue_withNearTerm!$B$4:$B$148,0)),99)</f>
        <v>2</v>
      </c>
    </row>
    <row r="55" spans="1:61" s="26" customFormat="1" ht="25" x14ac:dyDescent="0.25">
      <c r="A55" s="32" t="s">
        <v>228</v>
      </c>
      <c r="B55" s="10">
        <v>1166</v>
      </c>
      <c r="C55" s="11">
        <v>42124</v>
      </c>
      <c r="D55" s="11">
        <v>42124.291666666701</v>
      </c>
      <c r="E55" s="10" t="s">
        <v>53</v>
      </c>
      <c r="F55" s="10" t="s">
        <v>204</v>
      </c>
      <c r="G55" s="10" t="s">
        <v>95</v>
      </c>
      <c r="H55" s="10" t="s">
        <v>56</v>
      </c>
      <c r="I55" s="10"/>
      <c r="J55" s="10" t="s">
        <v>96</v>
      </c>
      <c r="K55" s="10" t="s">
        <v>57</v>
      </c>
      <c r="L55" s="10"/>
      <c r="M55" s="10">
        <v>200</v>
      </c>
      <c r="N55" s="10"/>
      <c r="O55" s="10"/>
      <c r="P55" s="10">
        <v>200</v>
      </c>
      <c r="Q55" s="10"/>
      <c r="R55" s="10">
        <v>174</v>
      </c>
      <c r="S55" s="10"/>
      <c r="T55" s="10">
        <v>200</v>
      </c>
      <c r="U55" s="10" t="s">
        <v>69</v>
      </c>
      <c r="V55" s="10">
        <v>87</v>
      </c>
      <c r="W55" s="10" t="s">
        <v>58</v>
      </c>
      <c r="X55" s="10" t="s">
        <v>59</v>
      </c>
      <c r="Y55" s="10">
        <v>0.87</v>
      </c>
      <c r="Z55" s="10">
        <f>T55*Y55</f>
        <v>174</v>
      </c>
      <c r="AA55" s="10">
        <v>0</v>
      </c>
      <c r="AB55" s="10">
        <v>0</v>
      </c>
      <c r="AC55" s="10">
        <f t="shared" si="1"/>
        <v>1</v>
      </c>
      <c r="AD55" s="10" t="str" cm="1">
        <f t="array" ref="AD55">IFERROR(INDEX(Res_converter!$A$2:$A$22,MATCH(1,($J55=Res_converter!$B$2:$B$22)*($K55=Res_converter!$C$2:$C$22)*($L55=Res_converter!$D$2:$D$22),0)),"Other")</f>
        <v>Solar-Hybrid</v>
      </c>
      <c r="AE55" s="10">
        <f>IF($J55=Res_converter!$E$2,MAX($M55-$N55-$O55,0),0)+IF($K55=Res_converter!$E$2,MAX($P55-$Q55-$R55,0),0)+IF(L55=Res_converter!$E$2,$S55,0)</f>
        <v>26</v>
      </c>
      <c r="AF55" s="10">
        <f>IF($AD55=Res_converter!$A$8,MAX($Z55-$N55-$O55,0),0)+IF(AND($AD55=Res_converter!$A$14,$J55=Res_converter!$B$14),MAX(MIN($Z55,$M55)-$N55-$O55+IF(SUM($Q55,$R55)&gt;0,MAX($Z55-$M55,0)-($Q55+$R55)*$AV55,0),0),0)+IF(AND($AD55=Res_converter!$A$15,$K55=Res_converter!$C$15),MAX(MIN($Z55,$P55)-$Q55-$R55+IF(SUM($N55,$O55)&gt;0,MAX($Z55-$P55,0)-($N55+$O55)*$AV55,0),0),0)+IF(AND($AD55=Res_converter!$A$12,$Y55="See columns P&amp; Q"),IF($J55=Res_converter!$E$2,MAX($AA55*MIN($M55,$T55)-$N55-$O55,0),MAX($AB55*MIN($P55,$T55)-$Q55-$R55,0)),0)+IF(AND($AD55=Res_converter!$A$12,$AC55=1,$Y55&lt;&gt;"See columns P&amp; Q"),IF($J55=Res_converter!$E$2,MAX(MIN($Z55,M55)-$N55-$O55,0),MAX(MIN($Z55,P55)-$Q55-$R55,0)),0)</f>
        <v>0</v>
      </c>
      <c r="AG55" s="60">
        <f>IF($AD55=Res_converter!$A$9,$T55,0)</f>
        <v>0</v>
      </c>
      <c r="AH55" s="10">
        <f>IF($AD55=Res_converter!$A$9,$Z55,0)</f>
        <v>0</v>
      </c>
      <c r="AI55" s="10">
        <f>IF($J55=Res_converter!$E$6,MAX($M55-$N55-$O55,0),0)+IF($K55=Res_converter!$E$6,MAX($P55-$Q55-$R55,0),0)+IF(L55=Res_converter!$E$6,$S55,0)</f>
        <v>200</v>
      </c>
      <c r="AJ55" s="10">
        <f>IF($AD55=Res_converter!$A$7,MAX(MIN($Z55,$M55)-$N55-$O55,0),0)+IF(AND($AD55=Res_converter!$A$12,$Y55="See columns P&amp; Q"),IF($J55=Res_converter!$E$6,MAX($AA55*MIN($M55,$T55)-$N55-$O55,0),MAX($AB55*MIN($P55,$T55)-$Q55-$R55,0)),0)+IF(AND($AD55=Res_converter!$A$12,$AC55=1,$Y55&lt;&gt;"See columns P&amp; Q"),IF($J55=Res_converter!$E$6,MAX(MIN(MAX($Z55-$P55,0)/$AU55,$M55)-$N55-$O55,0),MAX(MIN(MAX($Z55-$M55,0)/$AU55,$P55)-$Q55-$R55,0)),0)</f>
        <v>0</v>
      </c>
      <c r="AK55" s="60">
        <f>IF($AD55=Res_converter!$A$2,$T55,0)</f>
        <v>0</v>
      </c>
      <c r="AL55" s="10">
        <f>IF($AD55=Res_converter!$A$2,$Z55,0)</f>
        <v>0</v>
      </c>
      <c r="AM55" s="10">
        <f>IF($J55=Res_converter!$E$4,MAX($M55-$N55-$O55,0),0)+IF($K55=Res_converter!$E$4,MAX($P55-$Q55-$R55,0),0)+IF(L55=Res_converter!$E$4,$S55,0)</f>
        <v>0</v>
      </c>
      <c r="AN55" s="10">
        <f>IF($AD55=Res_converter!$A$3,MAX(MIN($Z55,$M55)-$N55-$O55,0),0)+IF(AND($AD55=Res_converter!$A$14,$AC55=1,$Y55&lt;&gt;"See columns P&amp; Q"),IF($J55=Res_converter!$E$4,MAX(MIN(MAX($Z55-$P55,0)/$AV55,$M55)-$N55-$O55,0),MAX(MIN(MAX($Z55-$M55,0)/$AV55,$P55)-$Q55-$R55,0)),0)</f>
        <v>0</v>
      </c>
      <c r="AO55" s="10">
        <f>IF($J55=Res_converter!$E$5,$M55,0)+IF($K55=Res_converter!$E$5,$P55,0)</f>
        <v>0</v>
      </c>
      <c r="AP55" s="10">
        <f>IF($AD55=Res_converter!$A$4,$Z55,0)</f>
        <v>0</v>
      </c>
      <c r="AQ55" s="10" t="s">
        <v>229</v>
      </c>
      <c r="AR55" s="10" t="s">
        <v>61</v>
      </c>
      <c r="AS55" s="10" t="s">
        <v>71</v>
      </c>
      <c r="AT55" s="10"/>
      <c r="AU55" s="10">
        <f t="shared" si="2"/>
        <v>0.03</v>
      </c>
      <c r="AV55" s="10">
        <f t="shared" si="3"/>
        <v>0.33700000000000002</v>
      </c>
      <c r="AW55" s="12" t="s">
        <v>230</v>
      </c>
      <c r="AX55" s="12" t="str">
        <f>INDEX(Subname_converter!$B$1:$B$343,MATCH($AW55,Subname_converter!$A$1:$A$343,0))</f>
        <v>Imperial Valley</v>
      </c>
      <c r="AY55" s="12">
        <f>INDEX(Subname_converter!$C$1:$C$343,MATCH($AW55,Subname_converter!$A$1:$A$343,0))</f>
        <v>230</v>
      </c>
      <c r="AZ55" s="11">
        <v>43983.291666666701</v>
      </c>
      <c r="BA55" s="11">
        <v>45383.291666666701</v>
      </c>
      <c r="BB55" s="10">
        <f t="shared" si="0"/>
        <v>2024</v>
      </c>
      <c r="BC55" s="11"/>
      <c r="BD55" s="10" t="s">
        <v>103</v>
      </c>
      <c r="BE55" s="10" t="s">
        <v>65</v>
      </c>
      <c r="BF55" s="10" t="s">
        <v>65</v>
      </c>
      <c r="BG55" s="10" t="s">
        <v>103</v>
      </c>
      <c r="BH55" s="10" t="s">
        <v>66</v>
      </c>
      <c r="BI55" s="10">
        <f>IFERROR(INDEX([12]Queue_withNearTerm!$AZ$4:$AZ$148,MATCH(B56,[12]Queue_withNearTerm!$B$4:$B$148,0)),99)</f>
        <v>2</v>
      </c>
    </row>
    <row r="56" spans="1:61" s="26" customFormat="1" ht="25" x14ac:dyDescent="0.25">
      <c r="A56" s="32" t="s">
        <v>231</v>
      </c>
      <c r="B56" s="10">
        <v>1169</v>
      </c>
      <c r="C56" s="11">
        <v>42124</v>
      </c>
      <c r="D56" s="11">
        <v>42124.291666666701</v>
      </c>
      <c r="E56" s="10" t="s">
        <v>53</v>
      </c>
      <c r="F56" s="10" t="s">
        <v>204</v>
      </c>
      <c r="G56" s="10" t="s">
        <v>56</v>
      </c>
      <c r="H56" s="10"/>
      <c r="I56" s="10"/>
      <c r="J56" s="10" t="s">
        <v>57</v>
      </c>
      <c r="K56" s="10"/>
      <c r="L56" s="10"/>
      <c r="M56" s="10">
        <v>69.599999999999994</v>
      </c>
      <c r="N56" s="10">
        <v>40</v>
      </c>
      <c r="O56" s="10"/>
      <c r="P56" s="10"/>
      <c r="Q56" s="10"/>
      <c r="R56" s="10"/>
      <c r="S56" s="10"/>
      <c r="T56" s="10">
        <v>69.599999999999994</v>
      </c>
      <c r="U56" s="10" t="s">
        <v>83</v>
      </c>
      <c r="V56" s="10"/>
      <c r="W56" s="10"/>
      <c r="X56" s="10"/>
      <c r="Y56" s="10">
        <v>1</v>
      </c>
      <c r="Z56" s="10">
        <v>69.599999999999994</v>
      </c>
      <c r="AA56" s="10">
        <v>0</v>
      </c>
      <c r="AB56" s="10">
        <v>0</v>
      </c>
      <c r="AC56" s="10">
        <f t="shared" si="1"/>
        <v>1</v>
      </c>
      <c r="AD56" s="10" t="str" cm="1">
        <f t="array" ref="AD56">IFERROR(INDEX(Res_converter!$A$2:$A$22,MATCH(1,($J56=Res_converter!$B$2:$B$22)*($K56=Res_converter!$C$2:$C$22)*($L56=Res_converter!$D$2:$D$22),0)),"Other")</f>
        <v>Battery</v>
      </c>
      <c r="AE56" s="10">
        <f>IF($J56=Res_converter!$E$2,MAX($M56-$N56-$O56,0),0)+IF($K56=Res_converter!$E$2,MAX($P56-$Q56-$R56,0),0)+IF(L56=Res_converter!$E$2,$S56,0)</f>
        <v>29.599999999999994</v>
      </c>
      <c r="AF56" s="10">
        <f>IF($AD56=Res_converter!$A$8,MAX($Z56-$N56-$O56,0),0)+IF(AND($AD56=Res_converter!$A$14,$J56=Res_converter!$B$14),MAX(MIN($Z56,$M56)-$N56-$O56+IF(SUM($Q56,$R56)&gt;0,MAX($Z56-$M56,0)-($Q56+$R56)*$AV56,0),0),0)+IF(AND($AD56=Res_converter!$A$15,$K56=Res_converter!$C$15),MAX(MIN($Z56,$P56)-$Q56-$R56+IF(SUM($N56,$O56)&gt;0,MAX($Z56-$P56,0)-($N56+$O56)*$AV56,0),0),0)+IF(AND($AD56=Res_converter!$A$12,$Y56="See columns P&amp; Q"),IF($J56=Res_converter!$E$2,MAX($AA56*MIN($M56,$T56)-$N56-$O56,0),MAX($AB56*MIN($P56,$T56)-$Q56-$R56,0)),0)+IF(AND($AD56=Res_converter!$A$12,$AC56=1,$Y56&lt;&gt;"See columns P&amp; Q"),IF($J56=Res_converter!$E$2,MAX(MIN($Z56,M56)-$N56-$O56,0),MAX(MIN($Z56,P56)-$Q56-$R56,0)),0)</f>
        <v>29.599999999999994</v>
      </c>
      <c r="AG56" s="60">
        <f>IF($AD56=Res_converter!$A$9,$T56,0)</f>
        <v>0</v>
      </c>
      <c r="AH56" s="10">
        <f>IF($AD56=Res_converter!$A$9,$Z56,0)</f>
        <v>0</v>
      </c>
      <c r="AI56" s="10">
        <f>IF($J56=Res_converter!$E$6,MAX($M56-$N56-$O56,0),0)+IF($K56=Res_converter!$E$6,MAX($P56-$Q56-$R56,0),0)+IF(L56=Res_converter!$E$6,$S56,0)</f>
        <v>0</v>
      </c>
      <c r="AJ56" s="10">
        <f>IF($AD56=Res_converter!$A$7,MAX(MIN($Z56,$M56)-$N56-$O56,0),0)+IF(AND($AD56=Res_converter!$A$12,$Y56="See columns P&amp; Q"),IF($J56=Res_converter!$E$6,MAX($AA56*MIN($M56,$T56)-$N56-$O56,0),MAX($AB56*MIN($P56,$T56)-$Q56-$R56,0)),0)+IF(AND($AD56=Res_converter!$A$12,$AC56=1,$Y56&lt;&gt;"See columns P&amp; Q"),IF($J56=Res_converter!$E$6,MAX(MIN(MAX($Z56-$P56,0)/$AU56,$M56)-$N56-$O56,0),MAX(MIN(MAX($Z56-$M56,0)/$AU56,$P56)-$Q56-$R56,0)),0)</f>
        <v>0</v>
      </c>
      <c r="AK56" s="60">
        <f>IF($AD56=Res_converter!$A$2,$T56,0)</f>
        <v>0</v>
      </c>
      <c r="AL56" s="10">
        <f>IF($AD56=Res_converter!$A$2,$Z56,0)</f>
        <v>0</v>
      </c>
      <c r="AM56" s="10">
        <f>IF($J56=Res_converter!$E$4,MAX($M56-$N56-$O56,0),0)+IF($K56=Res_converter!$E$4,MAX($P56-$Q56-$R56,0),0)+IF(L56=Res_converter!$E$4,$S56,0)</f>
        <v>0</v>
      </c>
      <c r="AN56" s="10">
        <f>IF($AD56=Res_converter!$A$3,MAX(MIN($Z56,$M56)-$N56-$O56,0),0)+IF(AND($AD56=Res_converter!$A$14,$AC56=1,$Y56&lt;&gt;"See columns P&amp; Q"),IF($J56=Res_converter!$E$4,MAX(MIN(MAX($Z56-$P56,0)/$AV56,$M56)-$N56-$O56,0),MAX(MIN(MAX($Z56-$M56,0)/$AV56,$P56)-$Q56-$R56,0)),0)</f>
        <v>0</v>
      </c>
      <c r="AO56" s="10">
        <f>IF($J56=Res_converter!$E$5,$M56,0)+IF($K56=Res_converter!$E$5,$P56,0)</f>
        <v>0</v>
      </c>
      <c r="AP56" s="10">
        <f>IF($AD56=Res_converter!$A$4,$Z56,0)</f>
        <v>0</v>
      </c>
      <c r="AQ56" s="10" t="s">
        <v>70</v>
      </c>
      <c r="AR56" s="10" t="s">
        <v>61</v>
      </c>
      <c r="AS56" s="10" t="s">
        <v>71</v>
      </c>
      <c r="AT56" s="10"/>
      <c r="AU56" s="10">
        <f t="shared" si="2"/>
        <v>0.03</v>
      </c>
      <c r="AV56" s="10">
        <f t="shared" si="3"/>
        <v>0.33700000000000002</v>
      </c>
      <c r="AW56" s="12" t="s">
        <v>232</v>
      </c>
      <c r="AX56" s="12" t="str">
        <f>INDEX(Subname_converter!$B$1:$B$343,MATCH($AW56,Subname_converter!$A$1:$A$343,0))</f>
        <v>Avocado</v>
      </c>
      <c r="AY56" s="12">
        <f>INDEX(Subname_converter!$C$1:$C$343,MATCH($AW56,Subname_converter!$A$1:$A$343,0))</f>
        <v>69</v>
      </c>
      <c r="AZ56" s="11">
        <v>43862.333333333299</v>
      </c>
      <c r="BA56" s="11">
        <v>45041.291666666701</v>
      </c>
      <c r="BB56" s="10">
        <f t="shared" si="0"/>
        <v>2023</v>
      </c>
      <c r="BC56" s="11"/>
      <c r="BD56" s="10" t="s">
        <v>103</v>
      </c>
      <c r="BE56" s="10" t="s">
        <v>65</v>
      </c>
      <c r="BF56" s="10" t="s">
        <v>65</v>
      </c>
      <c r="BG56" s="10" t="s">
        <v>103</v>
      </c>
      <c r="BH56" s="10" t="s">
        <v>66</v>
      </c>
      <c r="BI56" s="10">
        <f>IFERROR(INDEX([12]Queue_withNearTerm!$AZ$4:$AZ$148,MATCH(B57,[12]Queue_withNearTerm!$B$4:$B$148,0)),99)</f>
        <v>2</v>
      </c>
    </row>
    <row r="57" spans="1:61" s="26" customFormat="1" ht="25" x14ac:dyDescent="0.25">
      <c r="A57" s="32" t="s">
        <v>233</v>
      </c>
      <c r="B57" s="10">
        <v>1170</v>
      </c>
      <c r="C57" s="11">
        <v>42124</v>
      </c>
      <c r="D57" s="11">
        <v>42124.291666666701</v>
      </c>
      <c r="E57" s="10" t="s">
        <v>53</v>
      </c>
      <c r="F57" s="10" t="s">
        <v>204</v>
      </c>
      <c r="G57" s="10" t="s">
        <v>56</v>
      </c>
      <c r="H57" s="10"/>
      <c r="I57" s="10"/>
      <c r="J57" s="10" t="s">
        <v>57</v>
      </c>
      <c r="K57" s="10"/>
      <c r="L57" s="10"/>
      <c r="M57" s="10">
        <v>250</v>
      </c>
      <c r="N57" s="10">
        <v>250</v>
      </c>
      <c r="O57" s="10"/>
      <c r="P57" s="10"/>
      <c r="Q57" s="10"/>
      <c r="R57" s="10"/>
      <c r="S57" s="10"/>
      <c r="T57" s="10">
        <v>250</v>
      </c>
      <c r="U57" s="10" t="s">
        <v>83</v>
      </c>
      <c r="V57" s="10"/>
      <c r="W57" s="10"/>
      <c r="X57" s="10"/>
      <c r="Y57" s="10">
        <v>1</v>
      </c>
      <c r="Z57" s="10">
        <v>250</v>
      </c>
      <c r="AA57" s="10">
        <v>0</v>
      </c>
      <c r="AB57" s="10">
        <v>0</v>
      </c>
      <c r="AC57" s="10">
        <f t="shared" si="1"/>
        <v>1</v>
      </c>
      <c r="AD57" s="10" t="str" cm="1">
        <f t="array" ref="AD57">IFERROR(INDEX(Res_converter!$A$2:$A$22,MATCH(1,($J57=Res_converter!$B$2:$B$22)*($K57=Res_converter!$C$2:$C$22)*($L57=Res_converter!$D$2:$D$22),0)),"Other")</f>
        <v>Battery</v>
      </c>
      <c r="AE57" s="10">
        <f>IF($J57=Res_converter!$E$2,MAX($M57-$N57-$O57,0),0)+IF($K57=Res_converter!$E$2,MAX($P57-$Q57-$R57,0),0)+IF(L57=Res_converter!$E$2,$S57,0)</f>
        <v>0</v>
      </c>
      <c r="AF57" s="10">
        <f>IF($AD57=Res_converter!$A$8,MAX($Z57-$N57-$O57,0),0)+IF(AND($AD57=Res_converter!$A$14,$J57=Res_converter!$B$14),MAX(MIN($Z57,$M57)-$N57-$O57+IF(SUM($Q57,$R57)&gt;0,MAX($Z57-$M57,0)-($Q57+$R57)*$AV57,0),0),0)+IF(AND($AD57=Res_converter!$A$15,$K57=Res_converter!$C$15),MAX(MIN($Z57,$P57)-$Q57-$R57+IF(SUM($N57,$O57)&gt;0,MAX($Z57-$P57,0)-($N57+$O57)*$AV57,0),0),0)+IF(AND($AD57=Res_converter!$A$12,$Y57="See columns P&amp; Q"),IF($J57=Res_converter!$E$2,MAX($AA57*MIN($M57,$T57)-$N57-$O57,0),MAX($AB57*MIN($P57,$T57)-$Q57-$R57,0)),0)+IF(AND($AD57=Res_converter!$A$12,$AC57=1,$Y57&lt;&gt;"See columns P&amp; Q"),IF($J57=Res_converter!$E$2,MAX(MIN($Z57,M57)-$N57-$O57,0),MAX(MIN($Z57,P57)-$Q57-$R57,0)),0)</f>
        <v>0</v>
      </c>
      <c r="AG57" s="60">
        <f>IF($AD57=Res_converter!$A$9,$T57,0)</f>
        <v>0</v>
      </c>
      <c r="AH57" s="10">
        <f>IF($AD57=Res_converter!$A$9,$Z57,0)</f>
        <v>0</v>
      </c>
      <c r="AI57" s="10">
        <f>IF($J57=Res_converter!$E$6,MAX($M57-$N57-$O57,0),0)+IF($K57=Res_converter!$E$6,MAX($P57-$Q57-$R57,0),0)+IF(L57=Res_converter!$E$6,$S57,0)</f>
        <v>0</v>
      </c>
      <c r="AJ57" s="10">
        <f>IF($AD57=Res_converter!$A$7,MAX(MIN($Z57,$M57)-$N57-$O57,0),0)+IF(AND($AD57=Res_converter!$A$12,$Y57="See columns P&amp; Q"),IF($J57=Res_converter!$E$6,MAX($AA57*MIN($M57,$T57)-$N57-$O57,0),MAX($AB57*MIN($P57,$T57)-$Q57-$R57,0)),0)+IF(AND($AD57=Res_converter!$A$12,$AC57=1,$Y57&lt;&gt;"See columns P&amp; Q"),IF($J57=Res_converter!$E$6,MAX(MIN(MAX($Z57-$P57,0)/$AU57,$M57)-$N57-$O57,0),MAX(MIN(MAX($Z57-$M57,0)/$AU57,$P57)-$Q57-$R57,0)),0)</f>
        <v>0</v>
      </c>
      <c r="AK57" s="60">
        <f>IF($AD57=Res_converter!$A$2,$T57,0)</f>
        <v>0</v>
      </c>
      <c r="AL57" s="10">
        <f>IF($AD57=Res_converter!$A$2,$Z57,0)</f>
        <v>0</v>
      </c>
      <c r="AM57" s="10">
        <f>IF($J57=Res_converter!$E$4,MAX($M57-$N57-$O57,0),0)+IF($K57=Res_converter!$E$4,MAX($P57-$Q57-$R57,0),0)+IF(L57=Res_converter!$E$4,$S57,0)</f>
        <v>0</v>
      </c>
      <c r="AN57" s="10">
        <f>IF($AD57=Res_converter!$A$3,MAX(MIN($Z57,$M57)-$N57-$O57,0),0)+IF(AND($AD57=Res_converter!$A$14,$AC57=1,$Y57&lt;&gt;"See columns P&amp; Q"),IF($J57=Res_converter!$E$4,MAX(MIN(MAX($Z57-$P57,0)/$AV57,$M57)-$N57-$O57,0),MAX(MIN(MAX($Z57-$M57,0)/$AV57,$P57)-$Q57-$R57,0)),0)</f>
        <v>0</v>
      </c>
      <c r="AO57" s="10">
        <f>IF($J57=Res_converter!$E$5,$M57,0)+IF($K57=Res_converter!$E$5,$P57,0)</f>
        <v>0</v>
      </c>
      <c r="AP57" s="10">
        <f>IF($AD57=Res_converter!$A$4,$Z57,0)</f>
        <v>0</v>
      </c>
      <c r="AQ57" s="10" t="s">
        <v>70</v>
      </c>
      <c r="AR57" s="10" t="s">
        <v>61</v>
      </c>
      <c r="AS57" s="10" t="s">
        <v>71</v>
      </c>
      <c r="AT57" s="10"/>
      <c r="AU57" s="10">
        <f t="shared" si="2"/>
        <v>0.03</v>
      </c>
      <c r="AV57" s="10">
        <f t="shared" si="3"/>
        <v>0.33700000000000002</v>
      </c>
      <c r="AW57" s="12" t="s">
        <v>234</v>
      </c>
      <c r="AX57" s="12" t="str">
        <f>INDEX(Subname_converter!$B$1:$B$343,MATCH($AW57,Subname_converter!$A$1:$A$343,0))</f>
        <v>Otay Mesa</v>
      </c>
      <c r="AY57" s="12">
        <f>INDEX(Subname_converter!$C$1:$C$343,MATCH($AW57,Subname_converter!$A$1:$A$343,0))</f>
        <v>230</v>
      </c>
      <c r="AZ57" s="11">
        <v>43344.291666666701</v>
      </c>
      <c r="BA57" s="11">
        <v>45046.291666666701</v>
      </c>
      <c r="BB57" s="10">
        <f t="shared" si="0"/>
        <v>2023</v>
      </c>
      <c r="BC57" s="11"/>
      <c r="BD57" s="10" t="s">
        <v>103</v>
      </c>
      <c r="BE57" s="10" t="s">
        <v>65</v>
      </c>
      <c r="BF57" s="10" t="s">
        <v>65</v>
      </c>
      <c r="BG57" s="10" t="s">
        <v>103</v>
      </c>
      <c r="BH57" s="10" t="s">
        <v>66</v>
      </c>
      <c r="BI57" s="10">
        <f>IFERROR(INDEX([12]Queue_withNearTerm!$AZ$4:$AZ$148,MATCH(B58,[12]Queue_withNearTerm!$B$4:$B$148,0)),99)</f>
        <v>1</v>
      </c>
    </row>
    <row r="58" spans="1:61" s="26" customFormat="1" ht="25" x14ac:dyDescent="0.25">
      <c r="A58" s="32" t="s">
        <v>235</v>
      </c>
      <c r="B58" s="10">
        <v>1171</v>
      </c>
      <c r="C58" s="11">
        <v>42124</v>
      </c>
      <c r="D58" s="11">
        <v>42124.291666666701</v>
      </c>
      <c r="E58" s="10" t="s">
        <v>53</v>
      </c>
      <c r="F58" s="10" t="s">
        <v>204</v>
      </c>
      <c r="G58" s="10" t="s">
        <v>95</v>
      </c>
      <c r="H58" s="10" t="s">
        <v>56</v>
      </c>
      <c r="I58" s="10"/>
      <c r="J58" s="10" t="s">
        <v>96</v>
      </c>
      <c r="K58" s="10" t="s">
        <v>57</v>
      </c>
      <c r="L58" s="10"/>
      <c r="M58" s="10">
        <v>500</v>
      </c>
      <c r="N58" s="10"/>
      <c r="O58" s="10">
        <v>500</v>
      </c>
      <c r="P58" s="10">
        <v>435</v>
      </c>
      <c r="Q58" s="10">
        <v>250</v>
      </c>
      <c r="R58" s="10"/>
      <c r="S58" s="10"/>
      <c r="T58" s="10">
        <v>500</v>
      </c>
      <c r="U58" s="10" t="s">
        <v>69</v>
      </c>
      <c r="V58" s="10">
        <v>46</v>
      </c>
      <c r="W58" s="10" t="s">
        <v>58</v>
      </c>
      <c r="X58" s="10"/>
      <c r="Y58" s="57" t="s">
        <v>4621</v>
      </c>
      <c r="Z58" s="10" t="s">
        <v>4621</v>
      </c>
      <c r="AA58" s="10">
        <v>0</v>
      </c>
      <c r="AB58" s="10">
        <v>1</v>
      </c>
      <c r="AC58" s="10">
        <f t="shared" si="1"/>
        <v>1</v>
      </c>
      <c r="AD58" s="10" t="str" cm="1">
        <f t="array" ref="AD58">IFERROR(INDEX(Res_converter!$A$2:$A$22,MATCH(1,($J58=Res_converter!$B$2:$B$22)*($K58=Res_converter!$C$2:$C$22)*($L58=Res_converter!$D$2:$D$22),0)),"Other")</f>
        <v>Solar-Hybrid</v>
      </c>
      <c r="AE58" s="10">
        <f>IF($J58=Res_converter!$E$2,MAX($M58-$N58-$O58,0),0)+IF($K58=Res_converter!$E$2,MAX($P58-$Q58-$R58,0),0)+IF(L58=Res_converter!$E$2,$S58,0)</f>
        <v>185</v>
      </c>
      <c r="AF58" s="10">
        <f>IF($AD58=Res_converter!$A$8,MAX($Z58-$N58-$O58,0),0)+IF(AND($AD58=Res_converter!$A$14,$J58=Res_converter!$B$14),MAX(MIN($Z58,$M58)-$N58-$O58+IF(SUM($Q58,$R58)&gt;0,MAX($Z58-$M58,0)-($Q58+$R58)*$AV58,0),0),0)+IF(AND($AD58=Res_converter!$A$15,$K58=Res_converter!$C$15),MAX(MIN($Z58,$P58)-$Q58-$R58+IF(SUM($N58,$O58)&gt;0,MAX($Z58-$P58,0)-($N58+$O58)*$AV58,0),0),0)+IF(AND($AD58=Res_converter!$A$12,$Y58="See columns P&amp; Q"),IF($J58=Res_converter!$E$2,MAX($AA58*MIN($M58,$T58)-$N58-$O58,0),MAX($AB58*MIN($P58,$T58)-$Q58-$R58,0)),0)+IF(AND($AD58=Res_converter!$A$12,$AC58=1,$Y58&lt;&gt;"See columns P&amp; Q"),IF($J58=Res_converter!$E$2,MAX(MIN($Z58,M58)-$N58-$O58,0),MAX(MIN($Z58,P58)-$Q58-$R58,0)),0)</f>
        <v>185</v>
      </c>
      <c r="AG58" s="60">
        <f>IF($AD58=Res_converter!$A$9,$T58,0)</f>
        <v>0</v>
      </c>
      <c r="AH58" s="10">
        <f>IF($AD58=Res_converter!$A$9,$Z58,0)</f>
        <v>0</v>
      </c>
      <c r="AI58" s="10">
        <f>IF($J58=Res_converter!$E$6,MAX($M58-$N58-$O58,0),0)+IF($K58=Res_converter!$E$6,MAX($P58-$Q58-$R58,0),0)+IF(L58=Res_converter!$E$6,$S58,0)</f>
        <v>0</v>
      </c>
      <c r="AJ58" s="10">
        <f>IF($AD58=Res_converter!$A$7,MAX(MIN($Z58,$M58)-$N58-$O58,0),0)+IF(AND($AD58=Res_converter!$A$12,$Y58="See columns P&amp; Q"),IF($J58=Res_converter!$E$6,MAX($AA58*MIN($M58,$T58)-$N58-$O58,0),MAX($AB58*MIN($P58,$T58)-$Q58-$R58,0)),0)+IF(AND($AD58=Res_converter!$A$12,$AC58=1,$Y58&lt;&gt;"See columns P&amp; Q"),IF($J58=Res_converter!$E$6,MAX(MIN(MAX($Z58-$P58,0)/$AU58,$M58)-$N58-$O58,0),MAX(MIN(MAX($Z58-$M58,0)/$AU58,$P58)-$Q58-$R58,0)),0)</f>
        <v>0</v>
      </c>
      <c r="AK58" s="60">
        <f>IF($AD58=Res_converter!$A$2,$T58,0)</f>
        <v>0</v>
      </c>
      <c r="AL58" s="10">
        <f>IF($AD58=Res_converter!$A$2,$Z58,0)</f>
        <v>0</v>
      </c>
      <c r="AM58" s="10">
        <f>IF($J58=Res_converter!$E$4,MAX($M58-$N58-$O58,0),0)+IF($K58=Res_converter!$E$4,MAX($P58-$Q58-$R58,0),0)+IF(L58=Res_converter!$E$4,$S58,0)</f>
        <v>0</v>
      </c>
      <c r="AN58" s="10">
        <f>IF($AD58=Res_converter!$A$3,MAX(MIN($Z58,$M58)-$N58-$O58,0),0)+IF(AND($AD58=Res_converter!$A$14,$AC58=1,$Y58&lt;&gt;"See columns P&amp; Q"),IF($J58=Res_converter!$E$4,MAX(MIN(MAX($Z58-$P58,0)/$AV58,$M58)-$N58-$O58,0),MAX(MIN(MAX($Z58-$M58,0)/$AV58,$P58)-$Q58-$R58,0)),0)</f>
        <v>0</v>
      </c>
      <c r="AO58" s="10">
        <f>IF($J58=Res_converter!$E$5,$M58,0)+IF($K58=Res_converter!$E$5,$P58,0)</f>
        <v>0</v>
      </c>
      <c r="AP58" s="10">
        <f>IF($AD58=Res_converter!$A$4,$Z58,0)</f>
        <v>0</v>
      </c>
      <c r="AQ58" s="10" t="s">
        <v>188</v>
      </c>
      <c r="AR58" s="10" t="s">
        <v>189</v>
      </c>
      <c r="AS58" s="10" t="s">
        <v>71</v>
      </c>
      <c r="AT58" s="10"/>
      <c r="AU58" s="10">
        <f t="shared" si="2"/>
        <v>0.03</v>
      </c>
      <c r="AV58" s="10">
        <f t="shared" si="3"/>
        <v>0.33700000000000002</v>
      </c>
      <c r="AW58" s="12" t="s">
        <v>190</v>
      </c>
      <c r="AX58" s="12" t="str">
        <f>INDEX(Subname_converter!$B$1:$B$343,MATCH($AW58,Subname_converter!$A$1:$A$343,0))</f>
        <v>Hoodoo Wash</v>
      </c>
      <c r="AY58" s="12">
        <f>INDEX(Subname_converter!$C$1:$C$343,MATCH($AW58,Subname_converter!$A$1:$A$343,0))</f>
        <v>500</v>
      </c>
      <c r="AZ58" s="11">
        <v>43465.333333333299</v>
      </c>
      <c r="BA58" s="11">
        <v>45691.333333333299</v>
      </c>
      <c r="BB58" s="10">
        <f t="shared" si="0"/>
        <v>2025</v>
      </c>
      <c r="BC58" s="11"/>
      <c r="BD58" s="10" t="s">
        <v>103</v>
      </c>
      <c r="BE58" s="10" t="s">
        <v>65</v>
      </c>
      <c r="BF58" s="10" t="s">
        <v>65</v>
      </c>
      <c r="BG58" s="10" t="s">
        <v>103</v>
      </c>
      <c r="BH58" s="10" t="s">
        <v>66</v>
      </c>
      <c r="BI58" s="10">
        <f>IFERROR(INDEX([12]Queue_withNearTerm!$AZ$4:$AZ$148,MATCH(B59,[12]Queue_withNearTerm!$B$4:$B$148,0)),99)</f>
        <v>2</v>
      </c>
    </row>
    <row r="59" spans="1:61" s="26" customFormat="1" ht="25" x14ac:dyDescent="0.25">
      <c r="A59" s="32" t="s">
        <v>236</v>
      </c>
      <c r="B59" s="10">
        <v>1175</v>
      </c>
      <c r="C59" s="11">
        <v>42123</v>
      </c>
      <c r="D59" s="11">
        <v>42124.291666666701</v>
      </c>
      <c r="E59" s="10" t="s">
        <v>53</v>
      </c>
      <c r="F59" s="10" t="s">
        <v>204</v>
      </c>
      <c r="G59" s="10" t="s">
        <v>56</v>
      </c>
      <c r="H59" s="10"/>
      <c r="I59" s="10"/>
      <c r="J59" s="10" t="s">
        <v>57</v>
      </c>
      <c r="K59" s="10"/>
      <c r="L59" s="10"/>
      <c r="M59" s="10">
        <v>125</v>
      </c>
      <c r="N59" s="10">
        <v>40</v>
      </c>
      <c r="O59" s="10"/>
      <c r="P59" s="10"/>
      <c r="Q59" s="10"/>
      <c r="R59" s="10"/>
      <c r="S59" s="10"/>
      <c r="T59" s="10">
        <v>125</v>
      </c>
      <c r="U59" s="10" t="s">
        <v>69</v>
      </c>
      <c r="V59" s="10">
        <v>18</v>
      </c>
      <c r="W59" s="10"/>
      <c r="X59" s="10" t="s">
        <v>237</v>
      </c>
      <c r="Y59" s="57">
        <v>0.32327999999999996</v>
      </c>
      <c r="Z59" s="10">
        <v>40.409999999999997</v>
      </c>
      <c r="AA59" s="10">
        <v>0</v>
      </c>
      <c r="AB59" s="10">
        <v>0</v>
      </c>
      <c r="AC59" s="10">
        <f t="shared" si="1"/>
        <v>1</v>
      </c>
      <c r="AD59" s="10" t="str" cm="1">
        <f t="array" ref="AD59">IFERROR(INDEX(Res_converter!$A$2:$A$22,MATCH(1,($J59=Res_converter!$B$2:$B$22)*($K59=Res_converter!$C$2:$C$22)*($L59=Res_converter!$D$2:$D$22),0)),"Other")</f>
        <v>Battery</v>
      </c>
      <c r="AE59" s="10">
        <f>IF($J59=Res_converter!$E$2,MAX($M59-$N59-$O59,0),0)+IF($K59=Res_converter!$E$2,MAX($P59-$Q59-$R59,0),0)+IF(L59=Res_converter!$E$2,$S59,0)</f>
        <v>85</v>
      </c>
      <c r="AF59" s="10">
        <f>IF($AD59=Res_converter!$A$8,MAX($Z59-$N59-$O59,0),0)+IF(AND($AD59=Res_converter!$A$14,$J59=Res_converter!$B$14),MAX(MIN($Z59,$M59)-$N59-$O59+IF(SUM($Q59,$R59)&gt;0,MAX($Z59-$M59,0)-($Q59+$R59)*$AV59,0),0),0)+IF(AND($AD59=Res_converter!$A$15,$K59=Res_converter!$C$15),MAX(MIN($Z59,$P59)-$Q59-$R59+IF(SUM($N59,$O59)&gt;0,MAX($Z59-$P59,0)-($N59+$O59)*$AV59,0),0),0)+IF(AND($AD59=Res_converter!$A$12,$Y59="See columns P&amp; Q"),IF($J59=Res_converter!$E$2,MAX($AA59*MIN($M59,$T59)-$N59-$O59,0),MAX($AB59*MIN($P59,$T59)-$Q59-$R59,0)),0)+IF(AND($AD59=Res_converter!$A$12,$AC59=1,$Y59&lt;&gt;"See columns P&amp; Q"),IF($J59=Res_converter!$E$2,MAX(MIN($Z59,M59)-$N59-$O59,0),MAX(MIN($Z59,P59)-$Q59-$R59,0)),0)</f>
        <v>0.40999999999999659</v>
      </c>
      <c r="AG59" s="60">
        <f>IF($AD59=Res_converter!$A$9,$T59,0)</f>
        <v>0</v>
      </c>
      <c r="AH59" s="10">
        <f>IF($AD59=Res_converter!$A$9,$Z59,0)</f>
        <v>0</v>
      </c>
      <c r="AI59" s="10">
        <f>IF($J59=Res_converter!$E$6,MAX($M59-$N59-$O59,0),0)+IF($K59=Res_converter!$E$6,MAX($P59-$Q59-$R59,0),0)+IF(L59=Res_converter!$E$6,$S59,0)</f>
        <v>0</v>
      </c>
      <c r="AJ59" s="10">
        <f>IF($AD59=Res_converter!$A$7,MAX(MIN($Z59,$M59)-$N59-$O59,0),0)+IF(AND($AD59=Res_converter!$A$12,$Y59="See columns P&amp; Q"),IF($J59=Res_converter!$E$6,MAX($AA59*MIN($M59,$T59)-$N59-$O59,0),MAX($AB59*MIN($P59,$T59)-$Q59-$R59,0)),0)+IF(AND($AD59=Res_converter!$A$12,$AC59=1,$Y59&lt;&gt;"See columns P&amp; Q"),IF($J59=Res_converter!$E$6,MAX(MIN(MAX($Z59-$P59,0)/$AU59,$M59)-$N59-$O59,0),MAX(MIN(MAX($Z59-$M59,0)/$AU59,$P59)-$Q59-$R59,0)),0)</f>
        <v>0</v>
      </c>
      <c r="AK59" s="60">
        <f>IF($AD59=Res_converter!$A$2,$T59,0)</f>
        <v>0</v>
      </c>
      <c r="AL59" s="10">
        <f>IF($AD59=Res_converter!$A$2,$Z59,0)</f>
        <v>0</v>
      </c>
      <c r="AM59" s="10">
        <f>IF($J59=Res_converter!$E$4,MAX($M59-$N59-$O59,0),0)+IF($K59=Res_converter!$E$4,MAX($P59-$Q59-$R59,0),0)+IF(L59=Res_converter!$E$4,$S59,0)</f>
        <v>0</v>
      </c>
      <c r="AN59" s="10">
        <f>IF($AD59=Res_converter!$A$3,MAX(MIN($Z59,$M59)-$N59-$O59,0),0)+IF(AND($AD59=Res_converter!$A$14,$AC59=1,$Y59&lt;&gt;"See columns P&amp; Q"),IF($J59=Res_converter!$E$4,MAX(MIN(MAX($Z59-$P59,0)/$AV59,$M59)-$N59-$O59,0),MAX(MIN(MAX($Z59-$M59,0)/$AV59,$P59)-$Q59-$R59,0)),0)</f>
        <v>0</v>
      </c>
      <c r="AO59" s="10">
        <f>IF($J59=Res_converter!$E$5,$M59,0)+IF($K59=Res_converter!$E$5,$P59,0)</f>
        <v>0</v>
      </c>
      <c r="AP59" s="10">
        <f>IF($AD59=Res_converter!$A$4,$Z59,0)</f>
        <v>0</v>
      </c>
      <c r="AQ59" s="10" t="s">
        <v>229</v>
      </c>
      <c r="AR59" s="10" t="s">
        <v>61</v>
      </c>
      <c r="AS59" s="10" t="s">
        <v>71</v>
      </c>
      <c r="AT59" s="10"/>
      <c r="AU59" s="10">
        <f t="shared" si="2"/>
        <v>0.03</v>
      </c>
      <c r="AV59" s="10">
        <f t="shared" si="3"/>
        <v>0.33700000000000002</v>
      </c>
      <c r="AW59" s="12" t="s">
        <v>230</v>
      </c>
      <c r="AX59" s="12" t="str">
        <f>INDEX(Subname_converter!$B$1:$B$343,MATCH($AW59,Subname_converter!$A$1:$A$343,0))</f>
        <v>Imperial Valley</v>
      </c>
      <c r="AY59" s="12">
        <f>INDEX(Subname_converter!$C$1:$C$343,MATCH($AW59,Subname_converter!$A$1:$A$343,0))</f>
        <v>230</v>
      </c>
      <c r="AZ59" s="11">
        <v>43344.291666666701</v>
      </c>
      <c r="BA59" s="11">
        <v>45444.291666666701</v>
      </c>
      <c r="BB59" s="10">
        <f t="shared" si="0"/>
        <v>2024</v>
      </c>
      <c r="BC59" s="11"/>
      <c r="BD59" s="10" t="s">
        <v>103</v>
      </c>
      <c r="BE59" s="10" t="s">
        <v>65</v>
      </c>
      <c r="BF59" s="10" t="s">
        <v>65</v>
      </c>
      <c r="BG59" s="10" t="s">
        <v>103</v>
      </c>
      <c r="BH59" s="10" t="s">
        <v>66</v>
      </c>
      <c r="BI59" s="10">
        <f>IFERROR(INDEX([12]Queue_withNearTerm!$AZ$4:$AZ$148,MATCH(B60,[12]Queue_withNearTerm!$B$4:$B$148,0)),99)</f>
        <v>2</v>
      </c>
    </row>
    <row r="60" spans="1:61" s="26" customFormat="1" ht="25" x14ac:dyDescent="0.25">
      <c r="A60" s="32" t="s">
        <v>238</v>
      </c>
      <c r="B60" s="10">
        <v>1192</v>
      </c>
      <c r="C60" s="11">
        <v>42123</v>
      </c>
      <c r="D60" s="11">
        <v>42124.291666666701</v>
      </c>
      <c r="E60" s="10" t="s">
        <v>53</v>
      </c>
      <c r="F60" s="10" t="s">
        <v>204</v>
      </c>
      <c r="G60" s="10" t="s">
        <v>95</v>
      </c>
      <c r="H60" s="10" t="s">
        <v>56</v>
      </c>
      <c r="I60" s="10"/>
      <c r="J60" s="10" t="s">
        <v>96</v>
      </c>
      <c r="K60" s="10" t="s">
        <v>57</v>
      </c>
      <c r="L60" s="10"/>
      <c r="M60" s="10">
        <v>359.6</v>
      </c>
      <c r="N60" s="10"/>
      <c r="O60" s="10">
        <v>350</v>
      </c>
      <c r="P60" s="10">
        <v>365</v>
      </c>
      <c r="Q60" s="10">
        <v>350</v>
      </c>
      <c r="R60" s="10"/>
      <c r="S60" s="10"/>
      <c r="T60" s="10">
        <v>350</v>
      </c>
      <c r="U60" s="10" t="s">
        <v>83</v>
      </c>
      <c r="V60" s="10"/>
      <c r="W60" s="10" t="s">
        <v>58</v>
      </c>
      <c r="X60" s="10"/>
      <c r="Y60" s="10">
        <v>1</v>
      </c>
      <c r="Z60" s="10">
        <v>350</v>
      </c>
      <c r="AA60" s="10">
        <v>0</v>
      </c>
      <c r="AB60" s="10">
        <v>0</v>
      </c>
      <c r="AC60" s="10">
        <f t="shared" si="1"/>
        <v>1</v>
      </c>
      <c r="AD60" s="10" t="str" cm="1">
        <f t="array" ref="AD60">IFERROR(INDEX(Res_converter!$A$2:$A$22,MATCH(1,($J60=Res_converter!$B$2:$B$22)*($K60=Res_converter!$C$2:$C$22)*($L60=Res_converter!$D$2:$D$22),0)),"Other")</f>
        <v>Solar-Hybrid</v>
      </c>
      <c r="AE60" s="10">
        <f>IF($J60=Res_converter!$E$2,MAX($M60-$N60-$O60,0),0)+IF($K60=Res_converter!$E$2,MAX($P60-$Q60-$R60,0),0)+IF(L60=Res_converter!$E$2,$S60,0)</f>
        <v>15</v>
      </c>
      <c r="AF60" s="10">
        <f>IF($AD60=Res_converter!$A$8,MAX($Z60-$N60-$O60,0),0)+IF(AND($AD60=Res_converter!$A$14,$J60=Res_converter!$B$14),MAX(MIN($Z60,$M60)-$N60-$O60+IF(SUM($Q60,$R60)&gt;0,MAX($Z60-$M60,0)-($Q60+$R60)*$AV60,0),0),0)+IF(AND($AD60=Res_converter!$A$15,$K60=Res_converter!$C$15),MAX(MIN($Z60,$P60)-$Q60-$R60+IF(SUM($N60,$O60)&gt;0,MAX($Z60-$P60,0)-($N60+$O60)*$AV60,0),0),0)+IF(AND($AD60=Res_converter!$A$12,$Y60="See columns P&amp; Q"),IF($J60=Res_converter!$E$2,MAX($AA60*MIN($M60,$T60)-$N60-$O60,0),MAX($AB60*MIN($P60,$T60)-$Q60-$R60,0)),0)+IF(AND($AD60=Res_converter!$A$12,$AC60=1,$Y60&lt;&gt;"See columns P&amp; Q"),IF($J60=Res_converter!$E$2,MAX(MIN($Z60,M60)-$N60-$O60,0),MAX(MIN($Z60,P60)-$Q60-$R60,0)),0)</f>
        <v>0</v>
      </c>
      <c r="AG60" s="60">
        <f>IF($AD60=Res_converter!$A$9,$T60,0)</f>
        <v>0</v>
      </c>
      <c r="AH60" s="10">
        <f>IF($AD60=Res_converter!$A$9,$Z60,0)</f>
        <v>0</v>
      </c>
      <c r="AI60" s="10">
        <f>IF($J60=Res_converter!$E$6,MAX($M60-$N60-$O60,0),0)+IF($K60=Res_converter!$E$6,MAX($P60-$Q60-$R60,0),0)+IF(L60=Res_converter!$E$6,$S60,0)</f>
        <v>9.6000000000000227</v>
      </c>
      <c r="AJ60" s="10">
        <f>IF($AD60=Res_converter!$A$7,MAX(MIN($Z60,$M60)-$N60-$O60,0),0)+IF(AND($AD60=Res_converter!$A$12,$Y60="See columns P&amp; Q"),IF($J60=Res_converter!$E$6,MAX($AA60*MIN($M60,$T60)-$N60-$O60,0),MAX($AB60*MIN($P60,$T60)-$Q60-$R60,0)),0)+IF(AND($AD60=Res_converter!$A$12,$AC60=1,$Y60&lt;&gt;"See columns P&amp; Q"),IF($J60=Res_converter!$E$6,MAX(MIN(MAX($Z60-$P60,0)/$AU60,$M60)-$N60-$O60,0),MAX(MIN(MAX($Z60-$M60,0)/$AU60,$P60)-$Q60-$R60,0)),0)</f>
        <v>0</v>
      </c>
      <c r="AK60" s="60">
        <f>IF($AD60=Res_converter!$A$2,$T60,0)</f>
        <v>0</v>
      </c>
      <c r="AL60" s="10">
        <f>IF($AD60=Res_converter!$A$2,$Z60,0)</f>
        <v>0</v>
      </c>
      <c r="AM60" s="10">
        <f>IF($J60=Res_converter!$E$4,MAX($M60-$N60-$O60,0),0)+IF($K60=Res_converter!$E$4,MAX($P60-$Q60-$R60,0),0)+IF(L60=Res_converter!$E$4,$S60,0)</f>
        <v>0</v>
      </c>
      <c r="AN60" s="10">
        <f>IF($AD60=Res_converter!$A$3,MAX(MIN($Z60,$M60)-$N60-$O60,0),0)+IF(AND($AD60=Res_converter!$A$14,$AC60=1,$Y60&lt;&gt;"See columns P&amp; Q"),IF($J60=Res_converter!$E$4,MAX(MIN(MAX($Z60-$P60,0)/$AV60,$M60)-$N60-$O60,0),MAX(MIN(MAX($Z60-$M60,0)/$AV60,$P60)-$Q60-$R60,0)),0)</f>
        <v>0</v>
      </c>
      <c r="AO60" s="10">
        <f>IF($J60=Res_converter!$E$5,$M60,0)+IF($K60=Res_converter!$E$5,$P60,0)</f>
        <v>0</v>
      </c>
      <c r="AP60" s="10">
        <f>IF($AD60=Res_converter!$A$4,$Z60,0)</f>
        <v>0</v>
      </c>
      <c r="AQ60" s="10" t="s">
        <v>84</v>
      </c>
      <c r="AR60" s="10" t="s">
        <v>61</v>
      </c>
      <c r="AS60" s="10" t="s">
        <v>89</v>
      </c>
      <c r="AT60" s="10" t="s">
        <v>92</v>
      </c>
      <c r="AU60" s="10">
        <f t="shared" si="2"/>
        <v>0.106</v>
      </c>
      <c r="AV60" s="10">
        <f t="shared" si="3"/>
        <v>0.55700000000000005</v>
      </c>
      <c r="AW60" s="12" t="s">
        <v>239</v>
      </c>
      <c r="AX60" s="12" t="str">
        <f>INDEX(Subname_converter!$B$1:$B$343,MATCH($AW60,Subname_converter!$A$1:$A$343,0))</f>
        <v>Colorado River</v>
      </c>
      <c r="AY60" s="12">
        <f>INDEX(Subname_converter!$C$1:$C$343,MATCH($AW60,Subname_converter!$A$1:$A$343,0))</f>
        <v>230</v>
      </c>
      <c r="AZ60" s="11">
        <v>44196.333333333299</v>
      </c>
      <c r="BA60" s="11">
        <v>45107.291666666701</v>
      </c>
      <c r="BB60" s="10">
        <f t="shared" si="0"/>
        <v>2023</v>
      </c>
      <c r="BC60" s="11"/>
      <c r="BD60" s="10" t="s">
        <v>103</v>
      </c>
      <c r="BE60" s="10" t="s">
        <v>65</v>
      </c>
      <c r="BF60" s="10" t="s">
        <v>65</v>
      </c>
      <c r="BG60" s="10" t="s">
        <v>103</v>
      </c>
      <c r="BH60" s="10" t="s">
        <v>66</v>
      </c>
      <c r="BI60" s="10">
        <f>IFERROR(INDEX([12]Queue_withNearTerm!$AZ$4:$AZ$148,MATCH(B61,[12]Queue_withNearTerm!$B$4:$B$148,0)),99)</f>
        <v>2</v>
      </c>
    </row>
    <row r="61" spans="1:61" s="26" customFormat="1" ht="25" x14ac:dyDescent="0.25">
      <c r="A61" s="32" t="s">
        <v>240</v>
      </c>
      <c r="B61" s="10">
        <v>1196</v>
      </c>
      <c r="C61" s="11">
        <v>42124</v>
      </c>
      <c r="D61" s="11">
        <v>42124.291666666701</v>
      </c>
      <c r="E61" s="10" t="s">
        <v>53</v>
      </c>
      <c r="F61" s="10" t="s">
        <v>204</v>
      </c>
      <c r="G61" s="10" t="s">
        <v>95</v>
      </c>
      <c r="H61" s="10" t="s">
        <v>56</v>
      </c>
      <c r="I61" s="10"/>
      <c r="J61" s="10" t="s">
        <v>96</v>
      </c>
      <c r="K61" s="10" t="s">
        <v>57</v>
      </c>
      <c r="L61" s="10"/>
      <c r="M61" s="10">
        <v>409.9</v>
      </c>
      <c r="N61" s="10">
        <f>409-45</f>
        <v>364</v>
      </c>
      <c r="O61" s="10">
        <v>45</v>
      </c>
      <c r="P61" s="10">
        <v>296</v>
      </c>
      <c r="Q61" s="10">
        <f>296-54</f>
        <v>242</v>
      </c>
      <c r="R61" s="10">
        <v>54</v>
      </c>
      <c r="S61" s="10"/>
      <c r="T61" s="10">
        <v>400</v>
      </c>
      <c r="U61" s="10" t="s">
        <v>69</v>
      </c>
      <c r="V61" s="10">
        <v>78.599999999999994</v>
      </c>
      <c r="W61" s="10" t="s">
        <v>58</v>
      </c>
      <c r="X61" s="10"/>
      <c r="Y61" s="57">
        <v>0.78600000000000003</v>
      </c>
      <c r="Z61" s="10">
        <f>Y61*T61</f>
        <v>314.40000000000003</v>
      </c>
      <c r="AA61" s="10">
        <v>0</v>
      </c>
      <c r="AB61" s="10">
        <v>0</v>
      </c>
      <c r="AC61" s="10">
        <f t="shared" si="1"/>
        <v>1</v>
      </c>
      <c r="AD61" s="10" t="str" cm="1">
        <f t="array" ref="AD61">IFERROR(INDEX(Res_converter!$A$2:$A$22,MATCH(1,($J61=Res_converter!$B$2:$B$22)*($K61=Res_converter!$C$2:$C$22)*($L61=Res_converter!$D$2:$D$22),0)),"Other")</f>
        <v>Solar-Hybrid</v>
      </c>
      <c r="AE61" s="10">
        <f>IF($J61=Res_converter!$E$2,MAX($M61-$N61-$O61,0),0)+IF($K61=Res_converter!$E$2,MAX($P61-$Q61-$R61,0),0)+IF(L61=Res_converter!$E$2,$S61,0)</f>
        <v>0</v>
      </c>
      <c r="AF61" s="10">
        <f>IF($AD61=Res_converter!$A$8,MAX($Z61-$N61-$O61,0),0)+IF(AND($AD61=Res_converter!$A$14,$J61=Res_converter!$B$14),MAX(MIN($Z61,$M61)-$N61-$O61+IF(SUM($Q61,$R61)&gt;0,MAX($Z61-$M61,0)-($Q61+$R61)*$AV61,0),0),0)+IF(AND($AD61=Res_converter!$A$15,$K61=Res_converter!$C$15),MAX(MIN($Z61,$P61)-$Q61-$R61+IF(SUM($N61,$O61)&gt;0,MAX($Z61-$P61,0)-($N61+$O61)*$AV61,0),0),0)+IF(AND($AD61=Res_converter!$A$12,$Y61="See columns P&amp; Q"),IF($J61=Res_converter!$E$2,MAX($AA61*MIN($M61,$T61)-$N61-$O61,0),MAX($AB61*MIN($P61,$T61)-$Q61-$R61,0)),0)+IF(AND($AD61=Res_converter!$A$12,$AC61=1,$Y61&lt;&gt;"See columns P&amp; Q"),IF($J61=Res_converter!$E$2,MAX(MIN($Z61,M61)-$N61-$O61,0),MAX(MIN($Z61,P61)-$Q61-$R61,0)),0)</f>
        <v>0</v>
      </c>
      <c r="AG61" s="60">
        <f>IF($AD61=Res_converter!$A$9,$T61,0)</f>
        <v>0</v>
      </c>
      <c r="AH61" s="10">
        <f>IF($AD61=Res_converter!$A$9,$Z61,0)</f>
        <v>0</v>
      </c>
      <c r="AI61" s="10">
        <f>IF($J61=Res_converter!$E$6,MAX($M61-$N61-$O61,0),0)+IF($K61=Res_converter!$E$6,MAX($P61-$Q61-$R61,0),0)+IF(L61=Res_converter!$E$6,$S61,0)</f>
        <v>0.89999999999997726</v>
      </c>
      <c r="AJ61" s="10">
        <f>IF($AD61=Res_converter!$A$7,MAX(MIN($Z61,$M61)-$N61-$O61,0),0)+IF(AND($AD61=Res_converter!$A$12,$Y61="See columns P&amp; Q"),IF($J61=Res_converter!$E$6,MAX($AA61*MIN($M61,$T61)-$N61-$O61,0),MAX($AB61*MIN($P61,$T61)-$Q61-$R61,0)),0)+IF(AND($AD61=Res_converter!$A$12,$AC61=1,$Y61&lt;&gt;"See columns P&amp; Q"),IF($J61=Res_converter!$E$6,MAX(MIN(MAX($Z61-$P61,0)/$AU61,$M61)-$N61-$O61,0),MAX(MIN(MAX($Z61-$M61,0)/$AU61,$P61)-$Q61-$R61,0)),0)</f>
        <v>0</v>
      </c>
      <c r="AK61" s="60">
        <f>IF($AD61=Res_converter!$A$2,$T61,0)</f>
        <v>0</v>
      </c>
      <c r="AL61" s="10">
        <f>IF($AD61=Res_converter!$A$2,$Z61,0)</f>
        <v>0</v>
      </c>
      <c r="AM61" s="10">
        <f>IF($J61=Res_converter!$E$4,MAX($M61-$N61-$O61,0),0)+IF($K61=Res_converter!$E$4,MAX($P61-$Q61-$R61,0),0)+IF(L61=Res_converter!$E$4,$S61,0)</f>
        <v>0</v>
      </c>
      <c r="AN61" s="10">
        <f>IF($AD61=Res_converter!$A$3,MAX(MIN($Z61,$M61)-$N61-$O61,0),0)+IF(AND($AD61=Res_converter!$A$14,$AC61=1,$Y61&lt;&gt;"See columns P&amp; Q"),IF($J61=Res_converter!$E$4,MAX(MIN(MAX($Z61-$P61,0)/$AV61,$M61)-$N61-$O61,0),MAX(MIN(MAX($Z61-$M61,0)/$AV61,$P61)-$Q61-$R61,0)),0)</f>
        <v>0</v>
      </c>
      <c r="AO61" s="10">
        <f>IF($J61=Res_converter!$E$5,$M61,0)+IF($K61=Res_converter!$E$5,$P61,0)</f>
        <v>0</v>
      </c>
      <c r="AP61" s="10">
        <f>IF($AD61=Res_converter!$A$4,$Z61,0)</f>
        <v>0</v>
      </c>
      <c r="AQ61" s="10" t="s">
        <v>84</v>
      </c>
      <c r="AR61" s="10" t="s">
        <v>61</v>
      </c>
      <c r="AS61" s="10" t="s">
        <v>89</v>
      </c>
      <c r="AT61" s="10" t="s">
        <v>92</v>
      </c>
      <c r="AU61" s="10">
        <f t="shared" si="2"/>
        <v>0.106</v>
      </c>
      <c r="AV61" s="10">
        <f t="shared" si="3"/>
        <v>0.55700000000000005</v>
      </c>
      <c r="AW61" s="12" t="s">
        <v>239</v>
      </c>
      <c r="AX61" s="12" t="str">
        <f>INDEX(Subname_converter!$B$1:$B$343,MATCH($AW61,Subname_converter!$A$1:$A$343,0))</f>
        <v>Colorado River</v>
      </c>
      <c r="AY61" s="12">
        <f>INDEX(Subname_converter!$C$1:$C$343,MATCH($AW61,Subname_converter!$A$1:$A$343,0))</f>
        <v>230</v>
      </c>
      <c r="AZ61" s="11">
        <v>44378.291666666701</v>
      </c>
      <c r="BA61" s="11">
        <v>45170.291666666701</v>
      </c>
      <c r="BB61" s="10">
        <f t="shared" si="0"/>
        <v>2023</v>
      </c>
      <c r="BC61" s="11"/>
      <c r="BD61" s="10" t="s">
        <v>103</v>
      </c>
      <c r="BE61" s="10" t="s">
        <v>65</v>
      </c>
      <c r="BF61" s="10" t="s">
        <v>65</v>
      </c>
      <c r="BG61" s="10" t="s">
        <v>103</v>
      </c>
      <c r="BH61" s="10" t="s">
        <v>66</v>
      </c>
      <c r="BI61" s="10">
        <f>IFERROR(INDEX([12]Queue_withNearTerm!$AZ$4:$AZ$148,MATCH(B62,[12]Queue_withNearTerm!$B$4:$B$148,0)),99)</f>
        <v>2</v>
      </c>
    </row>
    <row r="62" spans="1:61" s="26" customFormat="1" ht="25" x14ac:dyDescent="0.25">
      <c r="A62" s="32" t="s">
        <v>241</v>
      </c>
      <c r="B62" s="10">
        <v>1198</v>
      </c>
      <c r="C62" s="11">
        <v>42122</v>
      </c>
      <c r="D62" s="11">
        <v>42124.291666666701</v>
      </c>
      <c r="E62" s="10" t="s">
        <v>53</v>
      </c>
      <c r="F62" s="10" t="s">
        <v>204</v>
      </c>
      <c r="G62" s="10" t="s">
        <v>95</v>
      </c>
      <c r="H62" s="10" t="s">
        <v>56</v>
      </c>
      <c r="I62" s="10"/>
      <c r="J62" s="10" t="s">
        <v>96</v>
      </c>
      <c r="K62" s="10" t="s">
        <v>57</v>
      </c>
      <c r="L62" s="10"/>
      <c r="M62" s="10">
        <v>150</v>
      </c>
      <c r="N62" s="10">
        <v>150</v>
      </c>
      <c r="O62" s="10"/>
      <c r="P62" s="10">
        <v>75</v>
      </c>
      <c r="Q62" s="10">
        <v>75</v>
      </c>
      <c r="R62" s="10"/>
      <c r="S62" s="10"/>
      <c r="T62" s="10">
        <v>150</v>
      </c>
      <c r="U62" s="10" t="s">
        <v>83</v>
      </c>
      <c r="V62" s="10"/>
      <c r="W62" s="10" t="s">
        <v>58</v>
      </c>
      <c r="X62" s="10"/>
      <c r="Y62" s="57">
        <v>1</v>
      </c>
      <c r="Z62" s="10">
        <v>150</v>
      </c>
      <c r="AA62" s="10">
        <v>0</v>
      </c>
      <c r="AB62" s="10">
        <v>0</v>
      </c>
      <c r="AC62" s="10">
        <f t="shared" si="1"/>
        <v>1</v>
      </c>
      <c r="AD62" s="10" t="str" cm="1">
        <f t="array" ref="AD62">IFERROR(INDEX(Res_converter!$A$2:$A$22,MATCH(1,($J62=Res_converter!$B$2:$B$22)*($K62=Res_converter!$C$2:$C$22)*($L62=Res_converter!$D$2:$D$22),0)),"Other")</f>
        <v>Solar-Hybrid</v>
      </c>
      <c r="AE62" s="10">
        <f>IF($J62=Res_converter!$E$2,MAX($M62-$N62-$O62,0),0)+IF($K62=Res_converter!$E$2,MAX($P62-$Q62-$R62,0),0)+IF(L62=Res_converter!$E$2,$S62,0)</f>
        <v>0</v>
      </c>
      <c r="AF62" s="10">
        <f>IF($AD62=Res_converter!$A$8,MAX($Z62-$N62-$O62,0),0)+IF(AND($AD62=Res_converter!$A$14,$J62=Res_converter!$B$14),MAX(MIN($Z62,$M62)-$N62-$O62+IF(SUM($Q62,$R62)&gt;0,MAX($Z62-$M62,0)-($Q62+$R62)*$AV62,0),0),0)+IF(AND($AD62=Res_converter!$A$15,$K62=Res_converter!$C$15),MAX(MIN($Z62,$P62)-$Q62-$R62+IF(SUM($N62,$O62)&gt;0,MAX($Z62-$P62,0)-($N62+$O62)*$AV62,0),0),0)+IF(AND($AD62=Res_converter!$A$12,$Y62="See columns P&amp; Q"),IF($J62=Res_converter!$E$2,MAX($AA62*MIN($M62,$T62)-$N62-$O62,0),MAX($AB62*MIN($P62,$T62)-$Q62-$R62,0)),0)+IF(AND($AD62=Res_converter!$A$12,$AC62=1,$Y62&lt;&gt;"See columns P&amp; Q"),IF($J62=Res_converter!$E$2,MAX(MIN($Z62,M62)-$N62-$O62,0),MAX(MIN($Z62,P62)-$Q62-$R62,0)),0)</f>
        <v>0</v>
      </c>
      <c r="AG62" s="60">
        <f>IF($AD62=Res_converter!$A$9,$T62,0)</f>
        <v>0</v>
      </c>
      <c r="AH62" s="10">
        <f>IF($AD62=Res_converter!$A$9,$Z62,0)</f>
        <v>0</v>
      </c>
      <c r="AI62" s="10">
        <f>IF($J62=Res_converter!$E$6,MAX($M62-$N62-$O62,0),0)+IF($K62=Res_converter!$E$6,MAX($P62-$Q62-$R62,0),0)+IF(L62=Res_converter!$E$6,$S62,0)</f>
        <v>0</v>
      </c>
      <c r="AJ62" s="10">
        <f>IF($AD62=Res_converter!$A$7,MAX(MIN($Z62,$M62)-$N62-$O62,0),0)+IF(AND($AD62=Res_converter!$A$12,$Y62="See columns P&amp; Q"),IF($J62=Res_converter!$E$6,MAX($AA62*MIN($M62,$T62)-$N62-$O62,0),MAX($AB62*MIN($P62,$T62)-$Q62-$R62,0)),0)+IF(AND($AD62=Res_converter!$A$12,$AC62=1,$Y62&lt;&gt;"See columns P&amp; Q"),IF($J62=Res_converter!$E$6,MAX(MIN(MAX($Z62-$P62,0)/$AU62,$M62)-$N62-$O62,0),MAX(MIN(MAX($Z62-$M62,0)/$AU62,$P62)-$Q62-$R62,0)),0)</f>
        <v>0</v>
      </c>
      <c r="AK62" s="60">
        <f>IF($AD62=Res_converter!$A$2,$T62,0)</f>
        <v>0</v>
      </c>
      <c r="AL62" s="10">
        <f>IF($AD62=Res_converter!$A$2,$Z62,0)</f>
        <v>0</v>
      </c>
      <c r="AM62" s="10">
        <f>IF($J62=Res_converter!$E$4,MAX($M62-$N62-$O62,0),0)+IF($K62=Res_converter!$E$4,MAX($P62-$Q62-$R62,0),0)+IF(L62=Res_converter!$E$4,$S62,0)</f>
        <v>0</v>
      </c>
      <c r="AN62" s="10">
        <f>IF($AD62=Res_converter!$A$3,MAX(MIN($Z62,$M62)-$N62-$O62,0),0)+IF(AND($AD62=Res_converter!$A$14,$AC62=1,$Y62&lt;&gt;"See columns P&amp; Q"),IF($J62=Res_converter!$E$4,MAX(MIN(MAX($Z62-$P62,0)/$AV62,$M62)-$N62-$O62,0),MAX(MIN(MAX($Z62-$M62,0)/$AV62,$P62)-$Q62-$R62,0)),0)</f>
        <v>0</v>
      </c>
      <c r="AO62" s="10">
        <f>IF($J62=Res_converter!$E$5,$M62,0)+IF($K62=Res_converter!$E$5,$P62,0)</f>
        <v>0</v>
      </c>
      <c r="AP62" s="10">
        <f>IF($AD62=Res_converter!$A$4,$Z62,0)</f>
        <v>0</v>
      </c>
      <c r="AQ62" s="10" t="s">
        <v>84</v>
      </c>
      <c r="AR62" s="10" t="s">
        <v>61</v>
      </c>
      <c r="AS62" s="10" t="s">
        <v>89</v>
      </c>
      <c r="AT62" s="10" t="s">
        <v>92</v>
      </c>
      <c r="AU62" s="10">
        <f t="shared" si="2"/>
        <v>0.106</v>
      </c>
      <c r="AV62" s="10">
        <f t="shared" si="3"/>
        <v>0.55700000000000005</v>
      </c>
      <c r="AW62" s="12" t="s">
        <v>242</v>
      </c>
      <c r="AX62" s="12" t="str">
        <f>INDEX(Subname_converter!$B$1:$B$343,MATCH($AW62,Subname_converter!$A$1:$A$343,0))</f>
        <v>Colorado River</v>
      </c>
      <c r="AY62" s="12">
        <f>INDEX(Subname_converter!$C$1:$C$343,MATCH($AW62,Subname_converter!$A$1:$A$343,0))</f>
        <v>230</v>
      </c>
      <c r="AZ62" s="11">
        <v>44166.333333333299</v>
      </c>
      <c r="BA62" s="11">
        <v>45139.291666666701</v>
      </c>
      <c r="BB62" s="10">
        <f t="shared" si="0"/>
        <v>2023</v>
      </c>
      <c r="BC62" s="11"/>
      <c r="BD62" s="10" t="s">
        <v>103</v>
      </c>
      <c r="BE62" s="10" t="s">
        <v>65</v>
      </c>
      <c r="BF62" s="10" t="s">
        <v>65</v>
      </c>
      <c r="BG62" s="10" t="s">
        <v>103</v>
      </c>
      <c r="BH62" s="10" t="s">
        <v>66</v>
      </c>
      <c r="BI62" s="10">
        <f>IFERROR(INDEX([12]Queue_withNearTerm!$AZ$4:$AZ$148,MATCH(B63,[12]Queue_withNearTerm!$B$4:$B$148,0)),99)</f>
        <v>3</v>
      </c>
    </row>
    <row r="63" spans="1:61" s="26" customFormat="1" ht="25" x14ac:dyDescent="0.25">
      <c r="A63" s="32" t="s">
        <v>243</v>
      </c>
      <c r="B63" s="10">
        <v>1200</v>
      </c>
      <c r="C63" s="11">
        <v>42124</v>
      </c>
      <c r="D63" s="11">
        <v>42124.291666666701</v>
      </c>
      <c r="E63" s="10" t="s">
        <v>53</v>
      </c>
      <c r="F63" s="10" t="s">
        <v>204</v>
      </c>
      <c r="G63" s="10" t="s">
        <v>95</v>
      </c>
      <c r="H63" s="10" t="s">
        <v>56</v>
      </c>
      <c r="I63" s="10"/>
      <c r="J63" s="10" t="s">
        <v>96</v>
      </c>
      <c r="K63" s="10" t="s">
        <v>57</v>
      </c>
      <c r="L63" s="10"/>
      <c r="M63" s="10">
        <v>200</v>
      </c>
      <c r="N63" s="10">
        <v>200</v>
      </c>
      <c r="O63" s="10"/>
      <c r="P63" s="10">
        <v>50</v>
      </c>
      <c r="Q63" s="10">
        <v>50</v>
      </c>
      <c r="R63" s="10"/>
      <c r="S63" s="10"/>
      <c r="T63" s="10">
        <v>200</v>
      </c>
      <c r="U63" s="10" t="s">
        <v>69</v>
      </c>
      <c r="V63" s="10">
        <v>52.13</v>
      </c>
      <c r="W63" s="10" t="s">
        <v>58</v>
      </c>
      <c r="X63" s="10"/>
      <c r="Y63" s="57" t="s">
        <v>4621</v>
      </c>
      <c r="Z63" s="10" t="s">
        <v>4621</v>
      </c>
      <c r="AA63" s="10">
        <v>0</v>
      </c>
      <c r="AB63" s="10">
        <v>1</v>
      </c>
      <c r="AC63" s="10">
        <f t="shared" si="1"/>
        <v>1</v>
      </c>
      <c r="AD63" s="10" t="str" cm="1">
        <f t="array" ref="AD63">IFERROR(INDEX(Res_converter!$A$2:$A$22,MATCH(1,($J63=Res_converter!$B$2:$B$22)*($K63=Res_converter!$C$2:$C$22)*($L63=Res_converter!$D$2:$D$22),0)),"Other")</f>
        <v>Solar-Hybrid</v>
      </c>
      <c r="AE63" s="10">
        <f>IF($J63=Res_converter!$E$2,MAX($M63-$N63-$O63,0),0)+IF($K63=Res_converter!$E$2,MAX($P63-$Q63-$R63,0),0)+IF(L63=Res_converter!$E$2,$S63,0)</f>
        <v>0</v>
      </c>
      <c r="AF63" s="10">
        <f>IF($AD63=Res_converter!$A$8,MAX($Z63-$N63-$O63,0),0)+IF(AND($AD63=Res_converter!$A$14,$J63=Res_converter!$B$14),MAX(MIN($Z63,$M63)-$N63-$O63+IF(SUM($Q63,$R63)&gt;0,MAX($Z63-$M63,0)-($Q63+$R63)*$AV63,0),0),0)+IF(AND($AD63=Res_converter!$A$15,$K63=Res_converter!$C$15),MAX(MIN($Z63,$P63)-$Q63-$R63+IF(SUM($N63,$O63)&gt;0,MAX($Z63-$P63,0)-($N63+$O63)*$AV63,0),0),0)+IF(AND($AD63=Res_converter!$A$12,$Y63="See columns P&amp; Q"),IF($J63=Res_converter!$E$2,MAX($AA63*MIN($M63,$T63)-$N63-$O63,0),MAX($AB63*MIN($P63,$T63)-$Q63-$R63,0)),0)+IF(AND($AD63=Res_converter!$A$12,$AC63=1,$Y63&lt;&gt;"See columns P&amp; Q"),IF($J63=Res_converter!$E$2,MAX(MIN($Z63,M63)-$N63-$O63,0),MAX(MIN($Z63,P63)-$Q63-$R63,0)),0)</f>
        <v>0</v>
      </c>
      <c r="AG63" s="60">
        <f>IF($AD63=Res_converter!$A$9,$T63,0)</f>
        <v>0</v>
      </c>
      <c r="AH63" s="10">
        <f>IF($AD63=Res_converter!$A$9,$Z63,0)</f>
        <v>0</v>
      </c>
      <c r="AI63" s="10">
        <f>IF($J63=Res_converter!$E$6,MAX($M63-$N63-$O63,0),0)+IF($K63=Res_converter!$E$6,MAX($P63-$Q63-$R63,0),0)+IF(L63=Res_converter!$E$6,$S63,0)</f>
        <v>0</v>
      </c>
      <c r="AJ63" s="10">
        <f>IF($AD63=Res_converter!$A$7,MAX(MIN($Z63,$M63)-$N63-$O63,0),0)+IF(AND($AD63=Res_converter!$A$12,$Y63="See columns P&amp; Q"),IF($J63=Res_converter!$E$6,MAX($AA63*MIN($M63,$T63)-$N63-$O63,0),MAX($AB63*MIN($P63,$T63)-$Q63-$R63,0)),0)+IF(AND($AD63=Res_converter!$A$12,$AC63=1,$Y63&lt;&gt;"See columns P&amp; Q"),IF($J63=Res_converter!$E$6,MAX(MIN(MAX($Z63-$P63,0)/$AU63,$M63)-$N63-$O63,0),MAX(MIN(MAX($Z63-$M63,0)/$AU63,$P63)-$Q63-$R63,0)),0)</f>
        <v>0</v>
      </c>
      <c r="AK63" s="60">
        <f>IF($AD63=Res_converter!$A$2,$T63,0)</f>
        <v>0</v>
      </c>
      <c r="AL63" s="10">
        <f>IF($AD63=Res_converter!$A$2,$Z63,0)</f>
        <v>0</v>
      </c>
      <c r="AM63" s="10">
        <f>IF($J63=Res_converter!$E$4,MAX($M63-$N63-$O63,0),0)+IF($K63=Res_converter!$E$4,MAX($P63-$Q63-$R63,0),0)+IF(L63=Res_converter!$E$4,$S63,0)</f>
        <v>0</v>
      </c>
      <c r="AN63" s="10">
        <f>IF($AD63=Res_converter!$A$3,MAX(MIN($Z63,$M63)-$N63-$O63,0),0)+IF(AND($AD63=Res_converter!$A$14,$AC63=1,$Y63&lt;&gt;"See columns P&amp; Q"),IF($J63=Res_converter!$E$4,MAX(MIN(MAX($Z63-$P63,0)/$AV63,$M63)-$N63-$O63,0),MAX(MIN(MAX($Z63-$M63,0)/$AV63,$P63)-$Q63-$R63,0)),0)</f>
        <v>0</v>
      </c>
      <c r="AO63" s="10">
        <f>IF($J63=Res_converter!$E$5,$M63,0)+IF($K63=Res_converter!$E$5,$P63,0)</f>
        <v>0</v>
      </c>
      <c r="AP63" s="10">
        <f>IF($AD63=Res_converter!$A$4,$Z63,0)</f>
        <v>0</v>
      </c>
      <c r="AQ63" s="10" t="s">
        <v>84</v>
      </c>
      <c r="AR63" s="10" t="s">
        <v>61</v>
      </c>
      <c r="AS63" s="10" t="s">
        <v>89</v>
      </c>
      <c r="AT63" s="10" t="s">
        <v>92</v>
      </c>
      <c r="AU63" s="10">
        <f t="shared" si="2"/>
        <v>0.106</v>
      </c>
      <c r="AV63" s="10">
        <f t="shared" si="3"/>
        <v>0.55700000000000005</v>
      </c>
      <c r="AW63" s="12" t="s">
        <v>97</v>
      </c>
      <c r="AX63" s="12" t="str">
        <f>INDEX(Subname_converter!$B$1:$B$343,MATCH($AW63,Subname_converter!$A$1:$A$343,0))</f>
        <v>Red bluff</v>
      </c>
      <c r="AY63" s="12">
        <f>INDEX(Subname_converter!$C$1:$C$343,MATCH($AW63,Subname_converter!$A$1:$A$343,0))</f>
        <v>230</v>
      </c>
      <c r="AZ63" s="11">
        <v>43465.333333333299</v>
      </c>
      <c r="BA63" s="11">
        <v>45352.333333333299</v>
      </c>
      <c r="BB63" s="10">
        <f t="shared" si="0"/>
        <v>2024</v>
      </c>
      <c r="BC63" s="11"/>
      <c r="BD63" s="10" t="s">
        <v>103</v>
      </c>
      <c r="BE63" s="10" t="s">
        <v>65</v>
      </c>
      <c r="BF63" s="10" t="s">
        <v>65</v>
      </c>
      <c r="BG63" s="10" t="s">
        <v>103</v>
      </c>
      <c r="BH63" s="10" t="s">
        <v>66</v>
      </c>
      <c r="BI63" s="10">
        <f>IFERROR(INDEX([12]Queue_withNearTerm!$AZ$4:$AZ$148,MATCH(B64,[12]Queue_withNearTerm!$B$4:$B$148,0)),99)</f>
        <v>2</v>
      </c>
    </row>
    <row r="64" spans="1:61" s="26" customFormat="1" ht="25" x14ac:dyDescent="0.25">
      <c r="A64" s="32" t="s">
        <v>244</v>
      </c>
      <c r="B64" s="10">
        <v>1204</v>
      </c>
      <c r="C64" s="11">
        <v>42124</v>
      </c>
      <c r="D64" s="11">
        <v>42124.291666666701</v>
      </c>
      <c r="E64" s="10" t="s">
        <v>53</v>
      </c>
      <c r="F64" s="10" t="s">
        <v>204</v>
      </c>
      <c r="G64" s="10" t="s">
        <v>95</v>
      </c>
      <c r="H64" s="10" t="s">
        <v>56</v>
      </c>
      <c r="I64" s="10"/>
      <c r="J64" s="10" t="s">
        <v>96</v>
      </c>
      <c r="K64" s="10" t="s">
        <v>57</v>
      </c>
      <c r="L64" s="10"/>
      <c r="M64" s="10">
        <v>200</v>
      </c>
      <c r="N64" s="10"/>
      <c r="O64" s="10">
        <v>200</v>
      </c>
      <c r="P64" s="10">
        <v>200</v>
      </c>
      <c r="Q64" s="10">
        <v>25.5</v>
      </c>
      <c r="R64" s="10"/>
      <c r="S64" s="10"/>
      <c r="T64" s="10">
        <v>200</v>
      </c>
      <c r="U64" s="10" t="s">
        <v>69</v>
      </c>
      <c r="V64" s="10">
        <v>19</v>
      </c>
      <c r="W64" s="10" t="s">
        <v>58</v>
      </c>
      <c r="X64" s="10" t="s">
        <v>217</v>
      </c>
      <c r="Y64" s="57">
        <v>0.19</v>
      </c>
      <c r="Z64" s="10">
        <f>T64*Y64</f>
        <v>38</v>
      </c>
      <c r="AA64" s="10">
        <v>0</v>
      </c>
      <c r="AB64" s="10">
        <v>0</v>
      </c>
      <c r="AC64" s="10">
        <f t="shared" si="1"/>
        <v>1</v>
      </c>
      <c r="AD64" s="10" t="str" cm="1">
        <f t="array" ref="AD64">IFERROR(INDEX(Res_converter!$A$2:$A$22,MATCH(1,($J64=Res_converter!$B$2:$B$22)*($K64=Res_converter!$C$2:$C$22)*($L64=Res_converter!$D$2:$D$22),0)),"Other")</f>
        <v>Solar-Hybrid</v>
      </c>
      <c r="AE64" s="10">
        <f>IF($J64=Res_converter!$E$2,MAX($M64-$N64-$O64,0),0)+IF($K64=Res_converter!$E$2,MAX($P64-$Q64-$R64,0),0)+IF(L64=Res_converter!$E$2,$S64,0)</f>
        <v>174.5</v>
      </c>
      <c r="AF64" s="10">
        <f>IF($AD64=Res_converter!$A$8,MAX($Z64-$N64-$O64,0),0)+IF(AND($AD64=Res_converter!$A$14,$J64=Res_converter!$B$14),MAX(MIN($Z64,$M64)-$N64-$O64+IF(SUM($Q64,$R64)&gt;0,MAX($Z64-$M64,0)-($Q64+$R64)*$AV64,0),0),0)+IF(AND($AD64=Res_converter!$A$15,$K64=Res_converter!$C$15),MAX(MIN($Z64,$P64)-$Q64-$R64+IF(SUM($N64,$O64)&gt;0,MAX($Z64-$P64,0)-($N64+$O64)*$AV64,0),0),0)+IF(AND($AD64=Res_converter!$A$12,$Y64="See columns P&amp; Q"),IF($J64=Res_converter!$E$2,MAX($AA64*MIN($M64,$T64)-$N64-$O64,0),MAX($AB64*MIN($P64,$T64)-$Q64-$R64,0)),0)+IF(AND($AD64=Res_converter!$A$12,$AC64=1,$Y64&lt;&gt;"See columns P&amp; Q"),IF($J64=Res_converter!$E$2,MAX(MIN($Z64,M64)-$N64-$O64,0),MAX(MIN($Z64,P64)-$Q64-$R64,0)),0)</f>
        <v>12.5</v>
      </c>
      <c r="AG64" s="60">
        <f>IF($AD64=Res_converter!$A$9,$T64,0)</f>
        <v>0</v>
      </c>
      <c r="AH64" s="10">
        <f>IF($AD64=Res_converter!$A$9,$Z64,0)</f>
        <v>0</v>
      </c>
      <c r="AI64" s="10">
        <f>IF($J64=Res_converter!$E$6,MAX($M64-$N64-$O64,0),0)+IF($K64=Res_converter!$E$6,MAX($P64-$Q64-$R64,0),0)+IF(L64=Res_converter!$E$6,$S64,0)</f>
        <v>0</v>
      </c>
      <c r="AJ64" s="10">
        <f>IF($AD64=Res_converter!$A$7,MAX(MIN($Z64,$M64)-$N64-$O64,0),0)+IF(AND($AD64=Res_converter!$A$12,$Y64="See columns P&amp; Q"),IF($J64=Res_converter!$E$6,MAX($AA64*MIN($M64,$T64)-$N64-$O64,0),MAX($AB64*MIN($P64,$T64)-$Q64-$R64,0)),0)+IF(AND($AD64=Res_converter!$A$12,$AC64=1,$Y64&lt;&gt;"See columns P&amp; Q"),IF($J64=Res_converter!$E$6,MAX(MIN(MAX($Z64-$P64,0)/$AU64,$M64)-$N64-$O64,0),MAX(MIN(MAX($Z64-$M64,0)/$AU64,$P64)-$Q64-$R64,0)),0)</f>
        <v>0</v>
      </c>
      <c r="AK64" s="60">
        <f>IF($AD64=Res_converter!$A$2,$T64,0)</f>
        <v>0</v>
      </c>
      <c r="AL64" s="10">
        <f>IF($AD64=Res_converter!$A$2,$Z64,0)</f>
        <v>0</v>
      </c>
      <c r="AM64" s="10">
        <f>IF($J64=Res_converter!$E$4,MAX($M64-$N64-$O64,0),0)+IF($K64=Res_converter!$E$4,MAX($P64-$Q64-$R64,0),0)+IF(L64=Res_converter!$E$4,$S64,0)</f>
        <v>0</v>
      </c>
      <c r="AN64" s="10">
        <f>IF($AD64=Res_converter!$A$3,MAX(MIN($Z64,$M64)-$N64-$O64,0),0)+IF(AND($AD64=Res_converter!$A$14,$AC64=1,$Y64&lt;&gt;"See columns P&amp; Q"),IF($J64=Res_converter!$E$4,MAX(MIN(MAX($Z64-$P64,0)/$AV64,$M64)-$N64-$O64,0),MAX(MIN(MAX($Z64-$M64,0)/$AV64,$P64)-$Q64-$R64,0)),0)</f>
        <v>0</v>
      </c>
      <c r="AO64" s="10">
        <f>IF($J64=Res_converter!$E$5,$M64,0)+IF($K64=Res_converter!$E$5,$P64,0)</f>
        <v>0</v>
      </c>
      <c r="AP64" s="10">
        <f>IF($AD64=Res_converter!$A$4,$Z64,0)</f>
        <v>0</v>
      </c>
      <c r="AQ64" s="10" t="s">
        <v>163</v>
      </c>
      <c r="AR64" s="10" t="s">
        <v>61</v>
      </c>
      <c r="AS64" s="10" t="s">
        <v>89</v>
      </c>
      <c r="AT64" s="10" t="s">
        <v>164</v>
      </c>
      <c r="AU64" s="10">
        <f t="shared" si="2"/>
        <v>0.106</v>
      </c>
      <c r="AV64" s="10">
        <f t="shared" si="3"/>
        <v>0.55700000000000005</v>
      </c>
      <c r="AW64" s="12" t="s">
        <v>245</v>
      </c>
      <c r="AX64" s="12" t="str">
        <f>INDEX(Subname_converter!$B$1:$B$343,MATCH($AW64,Subname_converter!$A$1:$A$343,0))</f>
        <v>Kramer</v>
      </c>
      <c r="AY64" s="12">
        <f>INDEX(Subname_converter!$C$1:$C$343,MATCH($AW64,Subname_converter!$A$1:$A$343,0))</f>
        <v>230</v>
      </c>
      <c r="AZ64" s="11">
        <v>43983.291666666701</v>
      </c>
      <c r="BA64" s="11">
        <v>45287.333333333299</v>
      </c>
      <c r="BB64" s="10">
        <f t="shared" si="0"/>
        <v>2024</v>
      </c>
      <c r="BC64" s="11"/>
      <c r="BD64" s="10" t="s">
        <v>103</v>
      </c>
      <c r="BE64" s="10" t="s">
        <v>65</v>
      </c>
      <c r="BF64" s="10" t="s">
        <v>65</v>
      </c>
      <c r="BG64" s="10" t="s">
        <v>103</v>
      </c>
      <c r="BH64" s="10" t="s">
        <v>66</v>
      </c>
      <c r="BI64" s="10">
        <f>IFERROR(INDEX([12]Queue_withNearTerm!$AZ$4:$AZ$148,MATCH(B65,[12]Queue_withNearTerm!$B$4:$B$148,0)),99)</f>
        <v>2</v>
      </c>
    </row>
    <row r="65" spans="1:61" s="26" customFormat="1" ht="25" x14ac:dyDescent="0.25">
      <c r="A65" s="32" t="s">
        <v>246</v>
      </c>
      <c r="B65" s="10">
        <v>1207</v>
      </c>
      <c r="C65" s="11">
        <v>42124</v>
      </c>
      <c r="D65" s="11">
        <v>42124.291666666701</v>
      </c>
      <c r="E65" s="10" t="s">
        <v>53</v>
      </c>
      <c r="F65" s="10" t="s">
        <v>204</v>
      </c>
      <c r="G65" s="10" t="s">
        <v>95</v>
      </c>
      <c r="H65" s="10" t="s">
        <v>56</v>
      </c>
      <c r="I65" s="10"/>
      <c r="J65" s="10" t="s">
        <v>96</v>
      </c>
      <c r="K65" s="10" t="s">
        <v>57</v>
      </c>
      <c r="L65" s="10"/>
      <c r="M65" s="10">
        <v>200</v>
      </c>
      <c r="N65" s="10"/>
      <c r="O65" s="10"/>
      <c r="P65" s="10">
        <v>200</v>
      </c>
      <c r="Q65" s="10"/>
      <c r="R65" s="10"/>
      <c r="S65" s="10"/>
      <c r="T65" s="10">
        <v>200</v>
      </c>
      <c r="U65" s="10" t="s">
        <v>69</v>
      </c>
      <c r="V65" s="10">
        <v>93</v>
      </c>
      <c r="W65" s="10" t="s">
        <v>58</v>
      </c>
      <c r="X65" s="10" t="s">
        <v>59</v>
      </c>
      <c r="Y65" s="57">
        <v>0.93</v>
      </c>
      <c r="Z65" s="10">
        <f>T65*Y65</f>
        <v>186</v>
      </c>
      <c r="AA65" s="10">
        <v>0</v>
      </c>
      <c r="AB65" s="10">
        <v>0</v>
      </c>
      <c r="AC65" s="10">
        <f t="shared" si="1"/>
        <v>1</v>
      </c>
      <c r="AD65" s="10" t="str" cm="1">
        <f t="array" ref="AD65">IFERROR(INDEX(Res_converter!$A$2:$A$22,MATCH(1,($J65=Res_converter!$B$2:$B$22)*($K65=Res_converter!$C$2:$C$22)*($L65=Res_converter!$D$2:$D$22),0)),"Other")</f>
        <v>Solar-Hybrid</v>
      </c>
      <c r="AE65" s="10">
        <f>IF($J65=Res_converter!$E$2,MAX($M65-$N65-$O65,0),0)+IF($K65=Res_converter!$E$2,MAX($P65-$Q65-$R65,0),0)+IF(L65=Res_converter!$E$2,$S65,0)</f>
        <v>200</v>
      </c>
      <c r="AF65" s="10">
        <f>IF($AD65=Res_converter!$A$8,MAX($Z65-$N65-$O65,0),0)+IF(AND($AD65=Res_converter!$A$14,$J65=Res_converter!$B$14),MAX(MIN($Z65,$M65)-$N65-$O65+IF(SUM($Q65,$R65)&gt;0,MAX($Z65-$M65,0)-($Q65+$R65)*$AV65,0),0),0)+IF(AND($AD65=Res_converter!$A$15,$K65=Res_converter!$C$15),MAX(MIN($Z65,$P65)-$Q65-$R65+IF(SUM($N65,$O65)&gt;0,MAX($Z65-$P65,0)-($N65+$O65)*$AV65,0),0),0)+IF(AND($AD65=Res_converter!$A$12,$Y65="See columns P&amp; Q"),IF($J65=Res_converter!$E$2,MAX($AA65*MIN($M65,$T65)-$N65-$O65,0),MAX($AB65*MIN($P65,$T65)-$Q65-$R65,0)),0)+IF(AND($AD65=Res_converter!$A$12,$AC65=1,$Y65&lt;&gt;"See columns P&amp; Q"),IF($J65=Res_converter!$E$2,MAX(MIN($Z65,M65)-$N65-$O65,0),MAX(MIN($Z65,P65)-$Q65-$R65,0)),0)</f>
        <v>186</v>
      </c>
      <c r="AG65" s="60">
        <f>IF($AD65=Res_converter!$A$9,$T65,0)</f>
        <v>0</v>
      </c>
      <c r="AH65" s="10">
        <f>IF($AD65=Res_converter!$A$9,$Z65,0)</f>
        <v>0</v>
      </c>
      <c r="AI65" s="10">
        <f>IF($J65=Res_converter!$E$6,MAX($M65-$N65-$O65,0),0)+IF($K65=Res_converter!$E$6,MAX($P65-$Q65-$R65,0),0)+IF(L65=Res_converter!$E$6,$S65,0)</f>
        <v>200</v>
      </c>
      <c r="AJ65" s="10">
        <f>IF($AD65=Res_converter!$A$7,MAX(MIN($Z65,$M65)-$N65-$O65,0),0)+IF(AND($AD65=Res_converter!$A$12,$Y65="See columns P&amp; Q"),IF($J65=Res_converter!$E$6,MAX($AA65*MIN($M65,$T65)-$N65-$O65,0),MAX($AB65*MIN($P65,$T65)-$Q65-$R65,0)),0)+IF(AND($AD65=Res_converter!$A$12,$AC65=1,$Y65&lt;&gt;"See columns P&amp; Q"),IF($J65=Res_converter!$E$6,MAX(MIN(MAX($Z65-$P65,0)/$AU65,$M65)-$N65-$O65,0),MAX(MIN(MAX($Z65-$M65,0)/$AU65,$P65)-$Q65-$R65,0)),0)</f>
        <v>0</v>
      </c>
      <c r="AK65" s="60">
        <f>IF($AD65=Res_converter!$A$2,$T65,0)</f>
        <v>0</v>
      </c>
      <c r="AL65" s="10">
        <f>IF($AD65=Res_converter!$A$2,$Z65,0)</f>
        <v>0</v>
      </c>
      <c r="AM65" s="10">
        <f>IF($J65=Res_converter!$E$4,MAX($M65-$N65-$O65,0),0)+IF($K65=Res_converter!$E$4,MAX($P65-$Q65-$R65,0),0)+IF(L65=Res_converter!$E$4,$S65,0)</f>
        <v>0</v>
      </c>
      <c r="AN65" s="10">
        <f>IF($AD65=Res_converter!$A$3,MAX(MIN($Z65,$M65)-$N65-$O65,0),0)+IF(AND($AD65=Res_converter!$A$14,$AC65=1,$Y65&lt;&gt;"See columns P&amp; Q"),IF($J65=Res_converter!$E$4,MAX(MIN(MAX($Z65-$P65,0)/$AV65,$M65)-$N65-$O65,0),MAX(MIN(MAX($Z65-$M65,0)/$AV65,$P65)-$Q65-$R65,0)),0)</f>
        <v>0</v>
      </c>
      <c r="AO65" s="10">
        <f>IF($J65=Res_converter!$E$5,$M65,0)+IF($K65=Res_converter!$E$5,$P65,0)</f>
        <v>0</v>
      </c>
      <c r="AP65" s="10">
        <f>IF($AD65=Res_converter!$A$4,$Z65,0)</f>
        <v>0</v>
      </c>
      <c r="AQ65" s="10" t="s">
        <v>163</v>
      </c>
      <c r="AR65" s="10" t="s">
        <v>61</v>
      </c>
      <c r="AS65" s="10" t="s">
        <v>89</v>
      </c>
      <c r="AT65" s="10" t="s">
        <v>164</v>
      </c>
      <c r="AU65" s="10">
        <f t="shared" si="2"/>
        <v>0.106</v>
      </c>
      <c r="AV65" s="10">
        <f t="shared" si="3"/>
        <v>0.55700000000000005</v>
      </c>
      <c r="AW65" s="12" t="s">
        <v>247</v>
      </c>
      <c r="AX65" s="12" t="str">
        <f>INDEX(Subname_converter!$B$1:$B$343,MATCH($AW65,Subname_converter!$A$1:$A$343,0))</f>
        <v>Calcite</v>
      </c>
      <c r="AY65" s="12">
        <f>INDEX(Subname_converter!$C$1:$C$343,MATCH($AW65,Subname_converter!$A$1:$A$343,0))</f>
        <v>230</v>
      </c>
      <c r="AZ65" s="11">
        <v>43983.291666666701</v>
      </c>
      <c r="BA65" s="11">
        <v>46415.333333333299</v>
      </c>
      <c r="BB65" s="10">
        <f t="shared" si="0"/>
        <v>2027</v>
      </c>
      <c r="BC65" s="11"/>
      <c r="BD65" s="10" t="s">
        <v>103</v>
      </c>
      <c r="BE65" s="10" t="s">
        <v>65</v>
      </c>
      <c r="BF65" s="10" t="s">
        <v>65</v>
      </c>
      <c r="BG65" s="10" t="s">
        <v>103</v>
      </c>
      <c r="BH65" s="10" t="s">
        <v>66</v>
      </c>
      <c r="BI65" s="10">
        <f>IFERROR(INDEX([12]Queue_withNearTerm!$AZ$4:$AZ$148,MATCH(B66,[12]Queue_withNearTerm!$B$4:$B$148,0)),99)</f>
        <v>2</v>
      </c>
    </row>
    <row r="66" spans="1:61" s="26" customFormat="1" ht="25" x14ac:dyDescent="0.25">
      <c r="A66" s="32" t="s">
        <v>248</v>
      </c>
      <c r="B66" s="10">
        <v>1208</v>
      </c>
      <c r="C66" s="11">
        <v>42124</v>
      </c>
      <c r="D66" s="11">
        <v>42124.291666666701</v>
      </c>
      <c r="E66" s="10" t="s">
        <v>53</v>
      </c>
      <c r="F66" s="10" t="s">
        <v>204</v>
      </c>
      <c r="G66" s="10" t="s">
        <v>56</v>
      </c>
      <c r="H66" s="10" t="s">
        <v>95</v>
      </c>
      <c r="I66" s="10"/>
      <c r="J66" s="10" t="s">
        <v>57</v>
      </c>
      <c r="K66" s="10" t="s">
        <v>96</v>
      </c>
      <c r="L66" s="10"/>
      <c r="M66" s="10">
        <v>358.88</v>
      </c>
      <c r="N66" s="10">
        <v>335</v>
      </c>
      <c r="O66" s="10"/>
      <c r="P66" s="10">
        <v>423</v>
      </c>
      <c r="Q66" s="10">
        <v>262</v>
      </c>
      <c r="R66" s="10"/>
      <c r="S66" s="10"/>
      <c r="T66" s="10">
        <v>650</v>
      </c>
      <c r="U66" s="10" t="s">
        <v>83</v>
      </c>
      <c r="V66" s="10"/>
      <c r="W66" s="10" t="s">
        <v>58</v>
      </c>
      <c r="X66" s="10"/>
      <c r="Y66" s="10">
        <v>1</v>
      </c>
      <c r="Z66" s="10">
        <v>650</v>
      </c>
      <c r="AA66" s="10">
        <v>0</v>
      </c>
      <c r="AB66" s="10">
        <v>0</v>
      </c>
      <c r="AC66" s="10">
        <f t="shared" si="1"/>
        <v>1</v>
      </c>
      <c r="AD66" s="10" t="str" cm="1">
        <f t="array" ref="AD66">IFERROR(INDEX(Res_converter!$A$2:$A$22,MATCH(1,($J66=Res_converter!$B$2:$B$22)*($K66=Res_converter!$C$2:$C$22)*($L66=Res_converter!$D$2:$D$22),0)),"Other")</f>
        <v>Solar-Hybrid</v>
      </c>
      <c r="AE66" s="10">
        <f>IF($J66=Res_converter!$E$2,MAX($M66-$N66-$O66,0),0)+IF($K66=Res_converter!$E$2,MAX($P66-$Q66-$R66,0),0)+IF(L66=Res_converter!$E$2,$S66,0)</f>
        <v>23.879999999999995</v>
      </c>
      <c r="AF66" s="10">
        <f>IF($AD66=Res_converter!$A$8,MAX($Z66-$N66-$O66,0),0)+IF(AND($AD66=Res_converter!$A$14,$J66=Res_converter!$B$14),MAX(MIN($Z66,$M66)-$N66-$O66+IF(SUM($Q66,$R66)&gt;0,MAX($Z66-$M66,0)-($Q66+$R66)*$AV66,0),0),0)+IF(AND($AD66=Res_converter!$A$15,$K66=Res_converter!$C$15),MAX(MIN($Z66,$P66)-$Q66-$R66+IF(SUM($N66,$O66)&gt;0,MAX($Z66-$P66,0)-($N66+$O66)*$AV66,0),0),0)+IF(AND($AD66=Res_converter!$A$12,$Y66="See columns P&amp; Q"),IF($J66=Res_converter!$E$2,MAX($AA66*MIN($M66,$T66)-$N66-$O66,0),MAX($AB66*MIN($P66,$T66)-$Q66-$R66,0)),0)+IF(AND($AD66=Res_converter!$A$12,$AC66=1,$Y66&lt;&gt;"See columns P&amp; Q"),IF($J66=Res_converter!$E$2,MAX(MIN($Z66,M66)-$N66-$O66,0),MAX(MIN($Z66,P66)-$Q66-$R66,0)),0)</f>
        <v>23.879999999999995</v>
      </c>
      <c r="AG66" s="60">
        <f>IF($AD66=Res_converter!$A$9,$T66,0)</f>
        <v>0</v>
      </c>
      <c r="AH66" s="10">
        <f>IF($AD66=Res_converter!$A$9,$Z66,0)</f>
        <v>0</v>
      </c>
      <c r="AI66" s="10">
        <f>IF($J66=Res_converter!$E$6,MAX($M66-$N66-$O66,0),0)+IF($K66=Res_converter!$E$6,MAX($P66-$Q66-$R66,0),0)+IF(L66=Res_converter!$E$6,$S66,0)</f>
        <v>161</v>
      </c>
      <c r="AJ66" s="10">
        <f>IF($AD66=Res_converter!$A$7,MAX(MIN($Z66,$M66)-$N66-$O66,0),0)+IF(AND($AD66=Res_converter!$A$12,$Y66="See columns P&amp; Q"),IF($J66=Res_converter!$E$6,MAX($AA66*MIN($M66,$T66)-$N66-$O66,0),MAX($AB66*MIN($P66,$T66)-$Q66-$R66,0)),0)+IF(AND($AD66=Res_converter!$A$12,$AC66=1,$Y66&lt;&gt;"See columns P&amp; Q"),IF($J66=Res_converter!$E$6,MAX(MIN(MAX($Z66-$P66,0)/$AU66,$M66)-$N66-$O66,0),MAX(MIN(MAX($Z66-$M66,0)/$AU66,$P66)-$Q66-$R66,0)),0)</f>
        <v>161</v>
      </c>
      <c r="AK66" s="60">
        <f>IF($AD66=Res_converter!$A$2,$T66,0)</f>
        <v>0</v>
      </c>
      <c r="AL66" s="10">
        <f>IF($AD66=Res_converter!$A$2,$Z66,0)</f>
        <v>0</v>
      </c>
      <c r="AM66" s="10">
        <f>IF($J66=Res_converter!$E$4,MAX($M66-$N66-$O66,0),0)+IF($K66=Res_converter!$E$4,MAX($P66-$Q66-$R66,0),0)+IF(L66=Res_converter!$E$4,$S66,0)</f>
        <v>0</v>
      </c>
      <c r="AN66" s="10">
        <f>IF($AD66=Res_converter!$A$3,MAX(MIN($Z66,$M66)-$N66-$O66,0),0)+IF(AND($AD66=Res_converter!$A$14,$AC66=1,$Y66&lt;&gt;"See columns P&amp; Q"),IF($J66=Res_converter!$E$4,MAX(MIN(MAX($Z66-$P66,0)/$AV66,$M66)-$N66-$O66,0),MAX(MIN(MAX($Z66-$M66,0)/$AV66,$P66)-$Q66-$R66,0)),0)</f>
        <v>0</v>
      </c>
      <c r="AO66" s="10">
        <f>IF($J66=Res_converter!$E$5,$M66,0)+IF($K66=Res_converter!$E$5,$P66,0)</f>
        <v>0</v>
      </c>
      <c r="AP66" s="10">
        <f>IF($AD66=Res_converter!$A$4,$Z66,0)</f>
        <v>0</v>
      </c>
      <c r="AQ66" s="10" t="s">
        <v>107</v>
      </c>
      <c r="AR66" s="10" t="s">
        <v>61</v>
      </c>
      <c r="AS66" s="10" t="s">
        <v>89</v>
      </c>
      <c r="AT66" s="10" t="s">
        <v>63</v>
      </c>
      <c r="AU66" s="10">
        <f t="shared" si="2"/>
        <v>0.106</v>
      </c>
      <c r="AV66" s="10">
        <f t="shared" si="3"/>
        <v>0.55700000000000005</v>
      </c>
      <c r="AW66" s="12" t="s">
        <v>249</v>
      </c>
      <c r="AX66" s="12" t="str">
        <f>INDEX(Subname_converter!$B$1:$B$343,MATCH($AW66,Subname_converter!$A$1:$A$343,0))</f>
        <v>Antelope</v>
      </c>
      <c r="AY66" s="12">
        <f>INDEX(Subname_converter!$C$1:$C$343,MATCH($AW66,Subname_converter!$A$1:$A$343,0))</f>
        <v>230</v>
      </c>
      <c r="AZ66" s="11">
        <v>43465.333333333299</v>
      </c>
      <c r="BA66" s="11">
        <v>45748.291666666701</v>
      </c>
      <c r="BB66" s="10">
        <f t="shared" si="0"/>
        <v>2025</v>
      </c>
      <c r="BC66" s="11"/>
      <c r="BD66" s="10" t="s">
        <v>103</v>
      </c>
      <c r="BE66" s="10" t="s">
        <v>65</v>
      </c>
      <c r="BF66" s="10" t="s">
        <v>65</v>
      </c>
      <c r="BG66" s="10" t="s">
        <v>103</v>
      </c>
      <c r="BH66" s="10" t="s">
        <v>66</v>
      </c>
      <c r="BI66" s="10">
        <f>IFERROR(INDEX([12]Queue_withNearTerm!$AZ$4:$AZ$148,MATCH(B67,[12]Queue_withNearTerm!$B$4:$B$148,0)),99)</f>
        <v>2</v>
      </c>
    </row>
    <row r="67" spans="1:61" s="26" customFormat="1" ht="25" x14ac:dyDescent="0.25">
      <c r="A67" s="32" t="s">
        <v>250</v>
      </c>
      <c r="B67" s="10">
        <v>1211</v>
      </c>
      <c r="C67" s="11">
        <v>42124</v>
      </c>
      <c r="D67" s="11">
        <v>42124.291666666701</v>
      </c>
      <c r="E67" s="10" t="s">
        <v>53</v>
      </c>
      <c r="F67" s="10" t="s">
        <v>204</v>
      </c>
      <c r="G67" s="10" t="s">
        <v>95</v>
      </c>
      <c r="H67" s="10" t="s">
        <v>56</v>
      </c>
      <c r="I67" s="10"/>
      <c r="J67" s="10" t="s">
        <v>96</v>
      </c>
      <c r="K67" s="10" t="s">
        <v>57</v>
      </c>
      <c r="L67" s="10"/>
      <c r="M67" s="10">
        <v>101.7</v>
      </c>
      <c r="N67" s="10">
        <v>45</v>
      </c>
      <c r="O67" s="10">
        <v>0</v>
      </c>
      <c r="P67" s="10">
        <v>94</v>
      </c>
      <c r="Q67" s="10">
        <v>15</v>
      </c>
      <c r="R67" s="10">
        <v>0</v>
      </c>
      <c r="S67" s="10"/>
      <c r="T67" s="10">
        <v>101.7</v>
      </c>
      <c r="U67" s="10" t="s">
        <v>69</v>
      </c>
      <c r="V67" s="10">
        <v>51.98</v>
      </c>
      <c r="W67" s="10" t="s">
        <v>58</v>
      </c>
      <c r="X67" s="10"/>
      <c r="Y67" s="57">
        <v>0.51980000000000004</v>
      </c>
      <c r="Z67" s="10">
        <f>Y67*T67</f>
        <v>52.863660000000003</v>
      </c>
      <c r="AA67" s="10">
        <v>0</v>
      </c>
      <c r="AB67" s="10">
        <v>0</v>
      </c>
      <c r="AC67" s="10">
        <f t="shared" si="1"/>
        <v>1</v>
      </c>
      <c r="AD67" s="10" t="str" cm="1">
        <f t="array" ref="AD67">IFERROR(INDEX(Res_converter!$A$2:$A$22,MATCH(1,($J67=Res_converter!$B$2:$B$22)*($K67=Res_converter!$C$2:$C$22)*($L67=Res_converter!$D$2:$D$22),0)),"Other")</f>
        <v>Solar-Hybrid</v>
      </c>
      <c r="AE67" s="10">
        <f>IF($J67=Res_converter!$E$2,MAX($M67-$N67-$O67,0),0)+IF($K67=Res_converter!$E$2,MAX($P67-$Q67-$R67,0),0)+IF(L67=Res_converter!$E$2,$S67,0)</f>
        <v>79</v>
      </c>
      <c r="AF67" s="10">
        <f>IF($AD67=Res_converter!$A$8,MAX($Z67-$N67-$O67,0),0)+IF(AND($AD67=Res_converter!$A$14,$J67=Res_converter!$B$14),MAX(MIN($Z67,$M67)-$N67-$O67+IF(SUM($Q67,$R67)&gt;0,MAX($Z67-$M67,0)-($Q67+$R67)*$AV67,0),0),0)+IF(AND($AD67=Res_converter!$A$15,$K67=Res_converter!$C$15),MAX(MIN($Z67,$P67)-$Q67-$R67+IF(SUM($N67,$O67)&gt;0,MAX($Z67-$P67,0)-($N67+$O67)*$AV67,0),0),0)+IF(AND($AD67=Res_converter!$A$12,$Y67="See columns P&amp; Q"),IF($J67=Res_converter!$E$2,MAX($AA67*MIN($M67,$T67)-$N67-$O67,0),MAX($AB67*MIN($P67,$T67)-$Q67-$R67,0)),0)+IF(AND($AD67=Res_converter!$A$12,$AC67=1,$Y67&lt;&gt;"See columns P&amp; Q"),IF($J67=Res_converter!$E$2,MAX(MIN($Z67,M67)-$N67-$O67,0),MAX(MIN($Z67,P67)-$Q67-$R67,0)),0)</f>
        <v>37.863660000000003</v>
      </c>
      <c r="AG67" s="60">
        <f>IF($AD67=Res_converter!$A$9,$T67,0)</f>
        <v>0</v>
      </c>
      <c r="AH67" s="10">
        <f>IF($AD67=Res_converter!$A$9,$Z67,0)</f>
        <v>0</v>
      </c>
      <c r="AI67" s="10">
        <f>IF($J67=Res_converter!$E$6,MAX($M67-$N67-$O67,0),0)+IF($K67=Res_converter!$E$6,MAX($P67-$Q67-$R67,0),0)+IF(L67=Res_converter!$E$6,$S67,0)</f>
        <v>56.7</v>
      </c>
      <c r="AJ67" s="10">
        <f>IF($AD67=Res_converter!$A$7,MAX(MIN($Z67,$M67)-$N67-$O67,0),0)+IF(AND($AD67=Res_converter!$A$12,$Y67="See columns P&amp; Q"),IF($J67=Res_converter!$E$6,MAX($AA67*MIN($M67,$T67)-$N67-$O67,0),MAX($AB67*MIN($P67,$T67)-$Q67-$R67,0)),0)+IF(AND($AD67=Res_converter!$A$12,$AC67=1,$Y67&lt;&gt;"See columns P&amp; Q"),IF($J67=Res_converter!$E$6,MAX(MIN(MAX($Z67-$P67,0)/$AU67,$M67)-$N67-$O67,0),MAX(MIN(MAX($Z67-$M67,0)/$AU67,$P67)-$Q67-$R67,0)),0)</f>
        <v>0</v>
      </c>
      <c r="AK67" s="60">
        <f>IF($AD67=Res_converter!$A$2,$T67,0)</f>
        <v>0</v>
      </c>
      <c r="AL67" s="10">
        <f>IF($AD67=Res_converter!$A$2,$Z67,0)</f>
        <v>0</v>
      </c>
      <c r="AM67" s="10">
        <f>IF($J67=Res_converter!$E$4,MAX($M67-$N67-$O67,0),0)+IF($K67=Res_converter!$E$4,MAX($P67-$Q67-$R67,0),0)+IF(L67=Res_converter!$E$4,$S67,0)</f>
        <v>0</v>
      </c>
      <c r="AN67" s="10">
        <f>IF($AD67=Res_converter!$A$3,MAX(MIN($Z67,$M67)-$N67-$O67,0),0)+IF(AND($AD67=Res_converter!$A$14,$AC67=1,$Y67&lt;&gt;"See columns P&amp; Q"),IF($J67=Res_converter!$E$4,MAX(MIN(MAX($Z67-$P67,0)/$AV67,$M67)-$N67-$O67,0),MAX(MIN(MAX($Z67-$M67,0)/$AV67,$P67)-$Q67-$R67,0)),0)</f>
        <v>0</v>
      </c>
      <c r="AO67" s="10">
        <f>IF($J67=Res_converter!$E$5,$M67,0)+IF($K67=Res_converter!$E$5,$P67,0)</f>
        <v>0</v>
      </c>
      <c r="AP67" s="10">
        <f>IF($AD67=Res_converter!$A$4,$Z67,0)</f>
        <v>0</v>
      </c>
      <c r="AQ67" s="10" t="s">
        <v>88</v>
      </c>
      <c r="AR67" s="10" t="s">
        <v>61</v>
      </c>
      <c r="AS67" s="10" t="s">
        <v>89</v>
      </c>
      <c r="AT67" s="10" t="s">
        <v>63</v>
      </c>
      <c r="AU67" s="10">
        <f t="shared" si="2"/>
        <v>0.106</v>
      </c>
      <c r="AV67" s="10">
        <f t="shared" si="3"/>
        <v>0.55700000000000005</v>
      </c>
      <c r="AW67" s="12" t="s">
        <v>125</v>
      </c>
      <c r="AX67" s="12" t="str">
        <f>INDEX(Subname_converter!$B$1:$B$343,MATCH($AW67,Subname_converter!$A$1:$A$343,0))</f>
        <v>Whirlwind</v>
      </c>
      <c r="AY67" s="12">
        <f>INDEX(Subname_converter!$C$1:$C$343,MATCH($AW67,Subname_converter!$A$1:$A$343,0))</f>
        <v>230</v>
      </c>
      <c r="AZ67" s="11">
        <v>43281.291666666701</v>
      </c>
      <c r="BA67" s="11">
        <v>45595.291666666701</v>
      </c>
      <c r="BB67" s="10">
        <f t="shared" si="0"/>
        <v>2025</v>
      </c>
      <c r="BC67" s="11"/>
      <c r="BD67" s="10" t="s">
        <v>103</v>
      </c>
      <c r="BE67" s="10" t="s">
        <v>65</v>
      </c>
      <c r="BF67" s="10" t="s">
        <v>65</v>
      </c>
      <c r="BG67" s="10" t="s">
        <v>103</v>
      </c>
      <c r="BH67" s="10" t="s">
        <v>66</v>
      </c>
      <c r="BI67" s="10">
        <f>IFERROR(INDEX([12]Queue_withNearTerm!$AZ$4:$AZ$148,MATCH(B68,[12]Queue_withNearTerm!$B$4:$B$148,0)),99)</f>
        <v>2</v>
      </c>
    </row>
    <row r="68" spans="1:61" s="26" customFormat="1" ht="25" x14ac:dyDescent="0.25">
      <c r="A68" s="32" t="s">
        <v>251</v>
      </c>
      <c r="B68" s="10">
        <v>1212</v>
      </c>
      <c r="C68" s="11">
        <v>42124</v>
      </c>
      <c r="D68" s="11">
        <v>42124.291666666701</v>
      </c>
      <c r="E68" s="10" t="s">
        <v>53</v>
      </c>
      <c r="F68" s="10" t="s">
        <v>204</v>
      </c>
      <c r="G68" s="10" t="s">
        <v>95</v>
      </c>
      <c r="H68" s="10" t="s">
        <v>56</v>
      </c>
      <c r="I68" s="10"/>
      <c r="J68" s="10" t="s">
        <v>96</v>
      </c>
      <c r="K68" s="10" t="s">
        <v>57</v>
      </c>
      <c r="L68" s="10"/>
      <c r="M68" s="10">
        <v>101.7</v>
      </c>
      <c r="N68" s="10">
        <v>100</v>
      </c>
      <c r="O68" s="10"/>
      <c r="P68" s="10">
        <v>95</v>
      </c>
      <c r="Q68" s="10">
        <v>92</v>
      </c>
      <c r="R68" s="10"/>
      <c r="S68" s="10"/>
      <c r="T68" s="10">
        <v>101.7</v>
      </c>
      <c r="U68" s="10" t="s">
        <v>69</v>
      </c>
      <c r="V68" s="10">
        <v>52.24</v>
      </c>
      <c r="W68" s="10" t="s">
        <v>58</v>
      </c>
      <c r="X68" s="10"/>
      <c r="Y68" s="57">
        <v>0.52239999999999998</v>
      </c>
      <c r="Z68" s="10">
        <f>Y68*T68</f>
        <v>53.128079999999997</v>
      </c>
      <c r="AA68" s="10">
        <v>0</v>
      </c>
      <c r="AB68" s="10">
        <v>0</v>
      </c>
      <c r="AC68" s="10">
        <f t="shared" si="1"/>
        <v>1</v>
      </c>
      <c r="AD68" s="10" t="str" cm="1">
        <f t="array" ref="AD68">IFERROR(INDEX(Res_converter!$A$2:$A$22,MATCH(1,($J68=Res_converter!$B$2:$B$22)*($K68=Res_converter!$C$2:$C$22)*($L68=Res_converter!$D$2:$D$22),0)),"Other")</f>
        <v>Solar-Hybrid</v>
      </c>
      <c r="AE68" s="10">
        <f>IF($J68=Res_converter!$E$2,MAX($M68-$N68-$O68,0),0)+IF($K68=Res_converter!$E$2,MAX($P68-$Q68-$R68,0),0)+IF(L68=Res_converter!$E$2,$S68,0)</f>
        <v>3</v>
      </c>
      <c r="AF68" s="10">
        <f>IF($AD68=Res_converter!$A$8,MAX($Z68-$N68-$O68,0),0)+IF(AND($AD68=Res_converter!$A$14,$J68=Res_converter!$B$14),MAX(MIN($Z68,$M68)-$N68-$O68+IF(SUM($Q68,$R68)&gt;0,MAX($Z68-$M68,0)-($Q68+$R68)*$AV68,0),0),0)+IF(AND($AD68=Res_converter!$A$15,$K68=Res_converter!$C$15),MAX(MIN($Z68,$P68)-$Q68-$R68+IF(SUM($N68,$O68)&gt;0,MAX($Z68-$P68,0)-($N68+$O68)*$AV68,0),0),0)+IF(AND($AD68=Res_converter!$A$12,$Y68="See columns P&amp; Q"),IF($J68=Res_converter!$E$2,MAX($AA68*MIN($M68,$T68)-$N68-$O68,0),MAX($AB68*MIN($P68,$T68)-$Q68-$R68,0)),0)+IF(AND($AD68=Res_converter!$A$12,$AC68=1,$Y68&lt;&gt;"See columns P&amp; Q"),IF($J68=Res_converter!$E$2,MAX(MIN($Z68,M68)-$N68-$O68,0),MAX(MIN($Z68,P68)-$Q68-$R68,0)),0)</f>
        <v>0</v>
      </c>
      <c r="AG68" s="60">
        <f>IF($AD68=Res_converter!$A$9,$T68,0)</f>
        <v>0</v>
      </c>
      <c r="AH68" s="10">
        <f>IF($AD68=Res_converter!$A$9,$Z68,0)</f>
        <v>0</v>
      </c>
      <c r="AI68" s="10">
        <f>IF($J68=Res_converter!$E$6,MAX($M68-$N68-$O68,0),0)+IF($K68=Res_converter!$E$6,MAX($P68-$Q68-$R68,0),0)+IF(L68=Res_converter!$E$6,$S68,0)</f>
        <v>1.7000000000000028</v>
      </c>
      <c r="AJ68" s="10">
        <f>IF($AD68=Res_converter!$A$7,MAX(MIN($Z68,$M68)-$N68-$O68,0),0)+IF(AND($AD68=Res_converter!$A$12,$Y68="See columns P&amp; Q"),IF($J68=Res_converter!$E$6,MAX($AA68*MIN($M68,$T68)-$N68-$O68,0),MAX($AB68*MIN($P68,$T68)-$Q68-$R68,0)),0)+IF(AND($AD68=Res_converter!$A$12,$AC68=1,$Y68&lt;&gt;"See columns P&amp; Q"),IF($J68=Res_converter!$E$6,MAX(MIN(MAX($Z68-$P68,0)/$AU68,$M68)-$N68-$O68,0),MAX(MIN(MAX($Z68-$M68,0)/$AU68,$P68)-$Q68-$R68,0)),0)</f>
        <v>0</v>
      </c>
      <c r="AK68" s="60">
        <f>IF($AD68=Res_converter!$A$2,$T68,0)</f>
        <v>0</v>
      </c>
      <c r="AL68" s="10">
        <f>IF($AD68=Res_converter!$A$2,$Z68,0)</f>
        <v>0</v>
      </c>
      <c r="AM68" s="10">
        <f>IF($J68=Res_converter!$E$4,MAX($M68-$N68-$O68,0),0)+IF($K68=Res_converter!$E$4,MAX($P68-$Q68-$R68,0),0)+IF(L68=Res_converter!$E$4,$S68,0)</f>
        <v>0</v>
      </c>
      <c r="AN68" s="10">
        <f>IF($AD68=Res_converter!$A$3,MAX(MIN($Z68,$M68)-$N68-$O68,0),0)+IF(AND($AD68=Res_converter!$A$14,$AC68=1,$Y68&lt;&gt;"See columns P&amp; Q"),IF($J68=Res_converter!$E$4,MAX(MIN(MAX($Z68-$P68,0)/$AV68,$M68)-$N68-$O68,0),MAX(MIN(MAX($Z68-$M68,0)/$AV68,$P68)-$Q68-$R68,0)),0)</f>
        <v>0</v>
      </c>
      <c r="AO68" s="10">
        <f>IF($J68=Res_converter!$E$5,$M68,0)+IF($K68=Res_converter!$E$5,$P68,0)</f>
        <v>0</v>
      </c>
      <c r="AP68" s="10">
        <f>IF($AD68=Res_converter!$A$4,$Z68,0)</f>
        <v>0</v>
      </c>
      <c r="AQ68" s="10" t="s">
        <v>88</v>
      </c>
      <c r="AR68" s="10" t="s">
        <v>61</v>
      </c>
      <c r="AS68" s="10" t="s">
        <v>89</v>
      </c>
      <c r="AT68" s="10" t="s">
        <v>63</v>
      </c>
      <c r="AU68" s="10">
        <f t="shared" si="2"/>
        <v>0.106</v>
      </c>
      <c r="AV68" s="10">
        <f t="shared" si="3"/>
        <v>0.55700000000000005</v>
      </c>
      <c r="AW68" s="12" t="s">
        <v>252</v>
      </c>
      <c r="AX68" s="12" t="str">
        <f>INDEX(Subname_converter!$B$1:$B$343,MATCH($AW68,Subname_converter!$A$1:$A$343,0))</f>
        <v>Whirlwind</v>
      </c>
      <c r="AY68" s="12">
        <f>INDEX(Subname_converter!$C$1:$C$343,MATCH($AW68,Subname_converter!$A$1:$A$343,0))</f>
        <v>230</v>
      </c>
      <c r="AZ68" s="11">
        <v>43281.291666666701</v>
      </c>
      <c r="BA68" s="11">
        <v>45595.291666666701</v>
      </c>
      <c r="BB68" s="10">
        <f t="shared" si="0"/>
        <v>2025</v>
      </c>
      <c r="BC68" s="11"/>
      <c r="BD68" s="10" t="s">
        <v>103</v>
      </c>
      <c r="BE68" s="10" t="s">
        <v>65</v>
      </c>
      <c r="BF68" s="10" t="s">
        <v>65</v>
      </c>
      <c r="BG68" s="10" t="s">
        <v>103</v>
      </c>
      <c r="BH68" s="10" t="s">
        <v>66</v>
      </c>
      <c r="BI68" s="10">
        <f>IFERROR(INDEX([12]Queue_withNearTerm!$AZ$4:$AZ$148,MATCH(B69,[12]Queue_withNearTerm!$B$4:$B$148,0)),99)</f>
        <v>2</v>
      </c>
    </row>
    <row r="69" spans="1:61" s="26" customFormat="1" ht="25" x14ac:dyDescent="0.25">
      <c r="A69" s="32" t="s">
        <v>253</v>
      </c>
      <c r="B69" s="10">
        <v>1215</v>
      </c>
      <c r="C69" s="11">
        <v>42122</v>
      </c>
      <c r="D69" s="11">
        <v>42124.291666666701</v>
      </c>
      <c r="E69" s="10" t="s">
        <v>53</v>
      </c>
      <c r="F69" s="10" t="s">
        <v>204</v>
      </c>
      <c r="G69" s="10" t="s">
        <v>95</v>
      </c>
      <c r="H69" s="10" t="s">
        <v>56</v>
      </c>
      <c r="I69" s="10"/>
      <c r="J69" s="10" t="s">
        <v>96</v>
      </c>
      <c r="K69" s="10" t="s">
        <v>57</v>
      </c>
      <c r="L69" s="10"/>
      <c r="M69" s="10">
        <v>100</v>
      </c>
      <c r="N69" s="10">
        <v>100</v>
      </c>
      <c r="O69" s="10"/>
      <c r="P69" s="10">
        <v>70</v>
      </c>
      <c r="Q69" s="10">
        <v>70</v>
      </c>
      <c r="R69" s="10"/>
      <c r="S69" s="10"/>
      <c r="T69" s="10">
        <v>150</v>
      </c>
      <c r="U69" s="10" t="s">
        <v>83</v>
      </c>
      <c r="V69" s="10"/>
      <c r="W69" s="10" t="s">
        <v>58</v>
      </c>
      <c r="X69" s="10"/>
      <c r="Y69" s="10">
        <v>1</v>
      </c>
      <c r="Z69" s="10">
        <v>150</v>
      </c>
      <c r="AA69" s="10">
        <v>0</v>
      </c>
      <c r="AB69" s="10">
        <v>0</v>
      </c>
      <c r="AC69" s="10">
        <f t="shared" si="1"/>
        <v>1</v>
      </c>
      <c r="AD69" s="10" t="str" cm="1">
        <f t="array" ref="AD69">IFERROR(INDEX(Res_converter!$A$2:$A$22,MATCH(1,($J69=Res_converter!$B$2:$B$22)*($K69=Res_converter!$C$2:$C$22)*($L69=Res_converter!$D$2:$D$22),0)),"Other")</f>
        <v>Solar-Hybrid</v>
      </c>
      <c r="AE69" s="10">
        <f>IF($J69=Res_converter!$E$2,MAX($M69-$N69-$O69,0),0)+IF($K69=Res_converter!$E$2,MAX($P69-$Q69-$R69,0),0)+IF(L69=Res_converter!$E$2,$S69,0)</f>
        <v>0</v>
      </c>
      <c r="AF69" s="10">
        <f>IF($AD69=Res_converter!$A$8,MAX($Z69-$N69-$O69,0),0)+IF(AND($AD69=Res_converter!$A$14,$J69=Res_converter!$B$14),MAX(MIN($Z69,$M69)-$N69-$O69+IF(SUM($Q69,$R69)&gt;0,MAX($Z69-$M69,0)-($Q69+$R69)*$AV69,0),0),0)+IF(AND($AD69=Res_converter!$A$15,$K69=Res_converter!$C$15),MAX(MIN($Z69,$P69)-$Q69-$R69+IF(SUM($N69,$O69)&gt;0,MAX($Z69-$P69,0)-($N69+$O69)*$AV69,0),0),0)+IF(AND($AD69=Res_converter!$A$12,$Y69="See columns P&amp; Q"),IF($J69=Res_converter!$E$2,MAX($AA69*MIN($M69,$T69)-$N69-$O69,0),MAX($AB69*MIN($P69,$T69)-$Q69-$R69,0)),0)+IF(AND($AD69=Res_converter!$A$12,$AC69=1,$Y69&lt;&gt;"See columns P&amp; Q"),IF($J69=Res_converter!$E$2,MAX(MIN($Z69,M69)-$N69-$O69,0),MAX(MIN($Z69,P69)-$Q69-$R69,0)),0)</f>
        <v>0</v>
      </c>
      <c r="AG69" s="60">
        <f>IF($AD69=Res_converter!$A$9,$T69,0)</f>
        <v>0</v>
      </c>
      <c r="AH69" s="10">
        <f>IF($AD69=Res_converter!$A$9,$Z69,0)</f>
        <v>0</v>
      </c>
      <c r="AI69" s="10">
        <f>IF($J69=Res_converter!$E$6,MAX($M69-$N69-$O69,0),0)+IF($K69=Res_converter!$E$6,MAX($P69-$Q69-$R69,0),0)+IF(L69=Res_converter!$E$6,$S69,0)</f>
        <v>0</v>
      </c>
      <c r="AJ69" s="10">
        <f>IF($AD69=Res_converter!$A$7,MAX(MIN($Z69,$M69)-$N69-$O69,0),0)+IF(AND($AD69=Res_converter!$A$12,$Y69="See columns P&amp; Q"),IF($J69=Res_converter!$E$6,MAX($AA69*MIN($M69,$T69)-$N69-$O69,0),MAX($AB69*MIN($P69,$T69)-$Q69-$R69,0)),0)+IF(AND($AD69=Res_converter!$A$12,$AC69=1,$Y69&lt;&gt;"See columns P&amp; Q"),IF($J69=Res_converter!$E$6,MAX(MIN(MAX($Z69-$P69,0)/$AU69,$M69)-$N69-$O69,0),MAX(MIN(MAX($Z69-$M69,0)/$AU69,$P69)-$Q69-$R69,0)),0)</f>
        <v>0</v>
      </c>
      <c r="AK69" s="60">
        <f>IF($AD69=Res_converter!$A$2,$T69,0)</f>
        <v>0</v>
      </c>
      <c r="AL69" s="10">
        <f>IF($AD69=Res_converter!$A$2,$Z69,0)</f>
        <v>0</v>
      </c>
      <c r="AM69" s="10">
        <f>IF($J69=Res_converter!$E$4,MAX($M69-$N69-$O69,0),0)+IF($K69=Res_converter!$E$4,MAX($P69-$Q69-$R69,0),0)+IF(L69=Res_converter!$E$4,$S69,0)</f>
        <v>0</v>
      </c>
      <c r="AN69" s="10">
        <f>IF($AD69=Res_converter!$A$3,MAX(MIN($Z69,$M69)-$N69-$O69,0),0)+IF(AND($AD69=Res_converter!$A$14,$AC69=1,$Y69&lt;&gt;"See columns P&amp; Q"),IF($J69=Res_converter!$E$4,MAX(MIN(MAX($Z69-$P69,0)/$AV69,$M69)-$N69-$O69,0),MAX(MIN(MAX($Z69-$M69,0)/$AV69,$P69)-$Q69-$R69,0)),0)</f>
        <v>0</v>
      </c>
      <c r="AO69" s="10">
        <f>IF($J69=Res_converter!$E$5,$M69,0)+IF($K69=Res_converter!$E$5,$P69,0)</f>
        <v>0</v>
      </c>
      <c r="AP69" s="10">
        <f>IF($AD69=Res_converter!$A$4,$Z69,0)</f>
        <v>0</v>
      </c>
      <c r="AQ69" s="10" t="s">
        <v>88</v>
      </c>
      <c r="AR69" s="10" t="s">
        <v>61</v>
      </c>
      <c r="AS69" s="10" t="s">
        <v>89</v>
      </c>
      <c r="AT69" s="10" t="s">
        <v>63</v>
      </c>
      <c r="AU69" s="10">
        <f t="shared" si="2"/>
        <v>0.106</v>
      </c>
      <c r="AV69" s="10">
        <f t="shared" si="3"/>
        <v>0.55700000000000005</v>
      </c>
      <c r="AW69" s="12" t="s">
        <v>125</v>
      </c>
      <c r="AX69" s="12" t="str">
        <f>INDEX(Subname_converter!$B$1:$B$343,MATCH($AW69,Subname_converter!$A$1:$A$343,0))</f>
        <v>Whirlwind</v>
      </c>
      <c r="AY69" s="12">
        <f>INDEX(Subname_converter!$C$1:$C$343,MATCH($AW69,Subname_converter!$A$1:$A$343,0))</f>
        <v>230</v>
      </c>
      <c r="AZ69" s="11">
        <v>43830.333333333299</v>
      </c>
      <c r="BA69" s="11">
        <v>45369.291666666701</v>
      </c>
      <c r="BB69" s="10">
        <f t="shared" ref="BB69:BB132" si="4">YEAR(BA69+90)</f>
        <v>2024</v>
      </c>
      <c r="BC69" s="11"/>
      <c r="BD69" s="10" t="s">
        <v>103</v>
      </c>
      <c r="BE69" s="10" t="s">
        <v>65</v>
      </c>
      <c r="BF69" s="10" t="s">
        <v>65</v>
      </c>
      <c r="BG69" s="10" t="s">
        <v>103</v>
      </c>
      <c r="BH69" s="10" t="s">
        <v>66</v>
      </c>
      <c r="BI69" s="10">
        <f>IFERROR(INDEX([12]Queue_withNearTerm!$AZ$4:$AZ$148,MATCH(B70,[12]Queue_withNearTerm!$B$4:$B$148,0)),99)</f>
        <v>2</v>
      </c>
    </row>
    <row r="70" spans="1:61" s="26" customFormat="1" ht="25" x14ac:dyDescent="0.25">
      <c r="A70" s="32" t="s">
        <v>254</v>
      </c>
      <c r="B70" s="10">
        <v>1217</v>
      </c>
      <c r="C70" s="11">
        <v>42122</v>
      </c>
      <c r="D70" s="11">
        <v>42124.291666666701</v>
      </c>
      <c r="E70" s="10" t="s">
        <v>53</v>
      </c>
      <c r="F70" s="10" t="s">
        <v>204</v>
      </c>
      <c r="G70" s="10" t="s">
        <v>56</v>
      </c>
      <c r="H70" s="10"/>
      <c r="I70" s="10"/>
      <c r="J70" s="10" t="s">
        <v>57</v>
      </c>
      <c r="K70" s="10"/>
      <c r="L70" s="10"/>
      <c r="M70" s="10">
        <v>75</v>
      </c>
      <c r="N70" s="10">
        <v>69</v>
      </c>
      <c r="O70" s="10"/>
      <c r="P70" s="10"/>
      <c r="Q70" s="10"/>
      <c r="R70" s="10"/>
      <c r="S70" s="10"/>
      <c r="T70" s="10">
        <v>75</v>
      </c>
      <c r="U70" s="10" t="s">
        <v>83</v>
      </c>
      <c r="V70" s="10"/>
      <c r="W70" s="10" t="s">
        <v>58</v>
      </c>
      <c r="X70" s="10"/>
      <c r="Y70" s="10">
        <v>1</v>
      </c>
      <c r="Z70" s="10">
        <v>75</v>
      </c>
      <c r="AA70" s="10">
        <v>0</v>
      </c>
      <c r="AB70" s="10">
        <v>0</v>
      </c>
      <c r="AC70" s="10">
        <f t="shared" ref="AC70:AC133" si="5">IF(SUM(Y70,AA70,AB70)&gt;0,1,0)</f>
        <v>1</v>
      </c>
      <c r="AD70" s="10" t="str" cm="1">
        <f t="array" ref="AD70">IFERROR(INDEX(Res_converter!$A$2:$A$22,MATCH(1,($J70=Res_converter!$B$2:$B$22)*($K70=Res_converter!$C$2:$C$22)*($L70=Res_converter!$D$2:$D$22),0)),"Other")</f>
        <v>Battery</v>
      </c>
      <c r="AE70" s="10">
        <f>IF($J70=Res_converter!$E$2,MAX($M70-$N70-$O70,0),0)+IF($K70=Res_converter!$E$2,MAX($P70-$Q70-$R70,0),0)+IF(L70=Res_converter!$E$2,$S70,0)</f>
        <v>6</v>
      </c>
      <c r="AF70" s="10">
        <f>IF($AD70=Res_converter!$A$8,MAX($Z70-$N70-$O70,0),0)+IF(AND($AD70=Res_converter!$A$14,$J70=Res_converter!$B$14),MAX(MIN($Z70,$M70)-$N70-$O70+IF(SUM($Q70,$R70)&gt;0,MAX($Z70-$M70,0)-($Q70+$R70)*$AV70,0),0),0)+IF(AND($AD70=Res_converter!$A$15,$K70=Res_converter!$C$15),MAX(MIN($Z70,$P70)-$Q70-$R70+IF(SUM($N70,$O70)&gt;0,MAX($Z70-$P70,0)-($N70+$O70)*$AV70,0),0),0)+IF(AND($AD70=Res_converter!$A$12,$Y70="See columns P&amp; Q"),IF($J70=Res_converter!$E$2,MAX($AA70*MIN($M70,$T70)-$N70-$O70,0),MAX($AB70*MIN($P70,$T70)-$Q70-$R70,0)),0)+IF(AND($AD70=Res_converter!$A$12,$AC70=1,$Y70&lt;&gt;"See columns P&amp; Q"),IF($J70=Res_converter!$E$2,MAX(MIN($Z70,M70)-$N70-$O70,0),MAX(MIN($Z70,P70)-$Q70-$R70,0)),0)</f>
        <v>6</v>
      </c>
      <c r="AG70" s="60">
        <f>IF($AD70=Res_converter!$A$9,$T70,0)</f>
        <v>0</v>
      </c>
      <c r="AH70" s="10">
        <f>IF($AD70=Res_converter!$A$9,$Z70,0)</f>
        <v>0</v>
      </c>
      <c r="AI70" s="10">
        <f>IF($J70=Res_converter!$E$6,MAX($M70-$N70-$O70,0),0)+IF($K70=Res_converter!$E$6,MAX($P70-$Q70-$R70,0),0)+IF(L70=Res_converter!$E$6,$S70,0)</f>
        <v>0</v>
      </c>
      <c r="AJ70" s="10">
        <f>IF($AD70=Res_converter!$A$7,MAX(MIN($Z70,$M70)-$N70-$O70,0),0)+IF(AND($AD70=Res_converter!$A$12,$Y70="See columns P&amp; Q"),IF($J70=Res_converter!$E$6,MAX($AA70*MIN($M70,$T70)-$N70-$O70,0),MAX($AB70*MIN($P70,$T70)-$Q70-$R70,0)),0)+IF(AND($AD70=Res_converter!$A$12,$AC70=1,$Y70&lt;&gt;"See columns P&amp; Q"),IF($J70=Res_converter!$E$6,MAX(MIN(MAX($Z70-$P70,0)/$AU70,$M70)-$N70-$O70,0),MAX(MIN(MAX($Z70-$M70,0)/$AU70,$P70)-$Q70-$R70,0)),0)</f>
        <v>0</v>
      </c>
      <c r="AK70" s="60">
        <f>IF($AD70=Res_converter!$A$2,$T70,0)</f>
        <v>0</v>
      </c>
      <c r="AL70" s="10">
        <f>IF($AD70=Res_converter!$A$2,$Z70,0)</f>
        <v>0</v>
      </c>
      <c r="AM70" s="10">
        <f>IF($J70=Res_converter!$E$4,MAX($M70-$N70-$O70,0),0)+IF($K70=Res_converter!$E$4,MAX($P70-$Q70-$R70,0),0)+IF(L70=Res_converter!$E$4,$S70,0)</f>
        <v>0</v>
      </c>
      <c r="AN70" s="10">
        <f>IF($AD70=Res_converter!$A$3,MAX(MIN($Z70,$M70)-$N70-$O70,0),0)+IF(AND($AD70=Res_converter!$A$14,$AC70=1,$Y70&lt;&gt;"See columns P&amp; Q"),IF($J70=Res_converter!$E$4,MAX(MIN(MAX($Z70-$P70,0)/$AV70,$M70)-$N70-$O70,0),MAX(MIN(MAX($Z70-$M70,0)/$AV70,$P70)-$Q70-$R70,0)),0)</f>
        <v>0</v>
      </c>
      <c r="AO70" s="10">
        <f>IF($J70=Res_converter!$E$5,$M70,0)+IF($K70=Res_converter!$E$5,$P70,0)</f>
        <v>0</v>
      </c>
      <c r="AP70" s="10">
        <f>IF($AD70=Res_converter!$A$4,$Z70,0)</f>
        <v>0</v>
      </c>
      <c r="AQ70" s="10" t="s">
        <v>88</v>
      </c>
      <c r="AR70" s="10" t="s">
        <v>61</v>
      </c>
      <c r="AS70" s="10" t="s">
        <v>89</v>
      </c>
      <c r="AT70" s="10" t="s">
        <v>63</v>
      </c>
      <c r="AU70" s="10">
        <f t="shared" ref="AU70:AU133" si="6">IF($AS70="SDGE",0.03,IF($AS70="PGAE",0.1,0.106))</f>
        <v>0.106</v>
      </c>
      <c r="AV70" s="10">
        <f t="shared" ref="AV70:AV133" si="7">IF($AS70="SDGE",0.337,IF($AS70="PGAE",0.665,0.557))</f>
        <v>0.55700000000000005</v>
      </c>
      <c r="AW70" s="12" t="s">
        <v>125</v>
      </c>
      <c r="AX70" s="12" t="str">
        <f>INDEX(Subname_converter!$B$1:$B$343,MATCH($AW70,Subname_converter!$A$1:$A$343,0))</f>
        <v>Whirlwind</v>
      </c>
      <c r="AY70" s="12">
        <f>INDEX(Subname_converter!$C$1:$C$343,MATCH($AW70,Subname_converter!$A$1:$A$343,0))</f>
        <v>230</v>
      </c>
      <c r="AZ70" s="11">
        <v>43830.333333333299</v>
      </c>
      <c r="BA70" s="11">
        <v>45412.291666666701</v>
      </c>
      <c r="BB70" s="10">
        <f t="shared" si="4"/>
        <v>2024</v>
      </c>
      <c r="BC70" s="11"/>
      <c r="BD70" s="10" t="s">
        <v>103</v>
      </c>
      <c r="BE70" s="10" t="s">
        <v>65</v>
      </c>
      <c r="BF70" s="10" t="s">
        <v>65</v>
      </c>
      <c r="BG70" s="10" t="s">
        <v>103</v>
      </c>
      <c r="BH70" s="10" t="s">
        <v>66</v>
      </c>
      <c r="BI70" s="10">
        <f>IFERROR(INDEX([12]Queue_withNearTerm!$AZ$4:$AZ$148,MATCH(B71,[12]Queue_withNearTerm!$B$4:$B$148,0)),99)</f>
        <v>1</v>
      </c>
    </row>
    <row r="71" spans="1:61" s="26" customFormat="1" ht="25" x14ac:dyDescent="0.25">
      <c r="A71" s="32" t="s">
        <v>255</v>
      </c>
      <c r="B71" s="10">
        <v>1222</v>
      </c>
      <c r="C71" s="11">
        <v>42430</v>
      </c>
      <c r="D71" s="11">
        <v>42437.333333333299</v>
      </c>
      <c r="E71" s="10" t="s">
        <v>53</v>
      </c>
      <c r="F71" s="10" t="s">
        <v>256</v>
      </c>
      <c r="G71" s="10" t="s">
        <v>95</v>
      </c>
      <c r="H71" s="10"/>
      <c r="I71" s="10"/>
      <c r="J71" s="10" t="s">
        <v>96</v>
      </c>
      <c r="K71" s="10"/>
      <c r="L71" s="10"/>
      <c r="M71" s="10">
        <v>20</v>
      </c>
      <c r="N71" s="10"/>
      <c r="O71" s="10"/>
      <c r="P71" s="10"/>
      <c r="Q71" s="10"/>
      <c r="R71" s="10"/>
      <c r="S71" s="10"/>
      <c r="T71" s="10">
        <v>20</v>
      </c>
      <c r="U71" s="10" t="s">
        <v>115</v>
      </c>
      <c r="V71" s="10"/>
      <c r="W71" s="10" t="s">
        <v>116</v>
      </c>
      <c r="X71" s="10"/>
      <c r="Y71" s="10">
        <v>0</v>
      </c>
      <c r="Z71" s="10">
        <v>0</v>
      </c>
      <c r="AA71" s="10">
        <v>0</v>
      </c>
      <c r="AB71" s="10">
        <v>0</v>
      </c>
      <c r="AC71" s="10">
        <f t="shared" si="5"/>
        <v>0</v>
      </c>
      <c r="AD71" s="10" t="str" cm="1">
        <f t="array" ref="AD71">IFERROR(INDEX(Res_converter!$A$2:$A$22,MATCH(1,($J71=Res_converter!$B$2:$B$22)*($K71=Res_converter!$C$2:$C$22)*($L71=Res_converter!$D$2:$D$22),0)),"Other")</f>
        <v>Solar</v>
      </c>
      <c r="AE71" s="10">
        <f>IF($J71=Res_converter!$E$2,MAX($M71-$N71-$O71,0),0)+IF($K71=Res_converter!$E$2,MAX($P71-$Q71-$R71,0),0)+IF(L71=Res_converter!$E$2,$S71,0)</f>
        <v>0</v>
      </c>
      <c r="AF71" s="10">
        <f>IF($AD71=Res_converter!$A$8,MAX($Z71-$N71-$O71,0),0)+IF(AND($AD71=Res_converter!$A$14,$J71=Res_converter!$B$14),MAX(MIN($Z71,$M71)-$N71-$O71+IF(SUM($Q71,$R71)&gt;0,MAX($Z71-$M71,0)-($Q71+$R71)*$AV71,0),0),0)+IF(AND($AD71=Res_converter!$A$15,$K71=Res_converter!$C$15),MAX(MIN($Z71,$P71)-$Q71-$R71+IF(SUM($N71,$O71)&gt;0,MAX($Z71-$P71,0)-($N71+$O71)*$AV71,0),0),0)+IF(AND($AD71=Res_converter!$A$12,$Y71="See columns P&amp; Q"),IF($J71=Res_converter!$E$2,MAX($AA71*MIN($M71,$T71)-$N71-$O71,0),MAX($AB71*MIN($P71,$T71)-$Q71-$R71,0)),0)+IF(AND($AD71=Res_converter!$A$12,$AC71=1,$Y71&lt;&gt;"See columns P&amp; Q"),IF($J71=Res_converter!$E$2,MAX(MIN($Z71,M71)-$N71-$O71,0),MAX(MIN($Z71,P71)-$Q71-$R71,0)),0)</f>
        <v>0</v>
      </c>
      <c r="AG71" s="60">
        <f>IF($AD71=Res_converter!$A$9,$T71,0)</f>
        <v>0</v>
      </c>
      <c r="AH71" s="10">
        <f>IF($AD71=Res_converter!$A$9,$Z71,0)</f>
        <v>0</v>
      </c>
      <c r="AI71" s="10">
        <f>IF($J71=Res_converter!$E$6,MAX($M71-$N71-$O71,0),0)+IF($K71=Res_converter!$E$6,MAX($P71-$Q71-$R71,0),0)+IF(L71=Res_converter!$E$6,$S71,0)</f>
        <v>20</v>
      </c>
      <c r="AJ71" s="10">
        <f>IF($AD71=Res_converter!$A$7,MAX(MIN($Z71,$M71)-$N71-$O71,0),0)+IF(AND($AD71=Res_converter!$A$12,$Y71="See columns P&amp; Q"),IF($J71=Res_converter!$E$6,MAX($AA71*MIN($M71,$T71)-$N71-$O71,0),MAX($AB71*MIN($P71,$T71)-$Q71-$R71,0)),0)+IF(AND($AD71=Res_converter!$A$12,$AC71=1,$Y71&lt;&gt;"See columns P&amp; Q"),IF($J71=Res_converter!$E$6,MAX(MIN(MAX($Z71-$P71,0)/$AU71,$M71)-$N71-$O71,0),MAX(MIN(MAX($Z71-$M71,0)/$AU71,$P71)-$Q71-$R71,0)),0)</f>
        <v>0</v>
      </c>
      <c r="AK71" s="60">
        <f>IF($AD71=Res_converter!$A$2,$T71,0)</f>
        <v>0</v>
      </c>
      <c r="AL71" s="10">
        <f>IF($AD71=Res_converter!$A$2,$Z71,0)</f>
        <v>0</v>
      </c>
      <c r="AM71" s="10">
        <f>IF($J71=Res_converter!$E$4,MAX($M71-$N71-$O71,0),0)+IF($K71=Res_converter!$E$4,MAX($P71-$Q71-$R71,0),0)+IF(L71=Res_converter!$E$4,$S71,0)</f>
        <v>0</v>
      </c>
      <c r="AN71" s="10">
        <f>IF($AD71=Res_converter!$A$3,MAX(MIN($Z71,$M71)-$N71-$O71,0),0)+IF(AND($AD71=Res_converter!$A$14,$AC71=1,$Y71&lt;&gt;"See columns P&amp; Q"),IF($J71=Res_converter!$E$4,MAX(MIN(MAX($Z71-$P71,0)/$AV71,$M71)-$N71-$O71,0),MAX(MIN(MAX($Z71-$M71,0)/$AV71,$P71)-$Q71-$R71,0)),0)</f>
        <v>0</v>
      </c>
      <c r="AO71" s="10">
        <f>IF($J71=Res_converter!$E$5,$M71,0)+IF($K71=Res_converter!$E$5,$P71,0)</f>
        <v>0</v>
      </c>
      <c r="AP71" s="10">
        <f>IF($AD71=Res_converter!$A$4,$Z71,0)</f>
        <v>0</v>
      </c>
      <c r="AQ71" s="10" t="s">
        <v>257</v>
      </c>
      <c r="AR71" s="10" t="s">
        <v>189</v>
      </c>
      <c r="AS71" s="10" t="s">
        <v>71</v>
      </c>
      <c r="AT71" s="10"/>
      <c r="AU71" s="10">
        <f t="shared" si="6"/>
        <v>0.03</v>
      </c>
      <c r="AV71" s="10">
        <f t="shared" si="7"/>
        <v>0.33700000000000002</v>
      </c>
      <c r="AW71" s="12" t="s">
        <v>190</v>
      </c>
      <c r="AX71" s="12" t="str">
        <f>INDEX(Subname_converter!$B$1:$B$343,MATCH($AW71,Subname_converter!$A$1:$A$343,0))</f>
        <v>Hoodoo Wash</v>
      </c>
      <c r="AY71" s="12">
        <f>INDEX(Subname_converter!$C$1:$C$343,MATCH($AW71,Subname_converter!$A$1:$A$343,0))</f>
        <v>500</v>
      </c>
      <c r="AZ71" s="11">
        <v>42705.333333333299</v>
      </c>
      <c r="BA71" s="11">
        <v>42705.333333333299</v>
      </c>
      <c r="BB71" s="10">
        <f t="shared" si="4"/>
        <v>2017</v>
      </c>
      <c r="BC71" s="11"/>
      <c r="BD71" s="10" t="s">
        <v>103</v>
      </c>
      <c r="BE71" s="10" t="s">
        <v>65</v>
      </c>
      <c r="BF71" s="10" t="s">
        <v>65</v>
      </c>
      <c r="BG71" s="10" t="s">
        <v>103</v>
      </c>
      <c r="BH71" s="10" t="s">
        <v>186</v>
      </c>
      <c r="BI71" s="10">
        <f>IFERROR(INDEX([12]Queue_withNearTerm!$AZ$4:$AZ$148,MATCH(B72,[12]Queue_withNearTerm!$B$4:$B$148,0)),99)</f>
        <v>99</v>
      </c>
    </row>
    <row r="72" spans="1:61" s="26" customFormat="1" ht="25" x14ac:dyDescent="0.25">
      <c r="A72" s="32" t="s">
        <v>258</v>
      </c>
      <c r="B72" s="10">
        <v>1223</v>
      </c>
      <c r="C72" s="11">
        <v>42482</v>
      </c>
      <c r="D72" s="11">
        <v>42492.291666666701</v>
      </c>
      <c r="E72" s="10" t="s">
        <v>53</v>
      </c>
      <c r="F72" s="10" t="s">
        <v>259</v>
      </c>
      <c r="G72" s="10" t="s">
        <v>95</v>
      </c>
      <c r="H72" s="10" t="s">
        <v>56</v>
      </c>
      <c r="I72" s="10"/>
      <c r="J72" s="10" t="s">
        <v>96</v>
      </c>
      <c r="K72" s="10" t="s">
        <v>57</v>
      </c>
      <c r="L72" s="10"/>
      <c r="M72" s="10">
        <v>310.70699999999999</v>
      </c>
      <c r="N72" s="10"/>
      <c r="O72" s="10"/>
      <c r="P72" s="10">
        <v>300</v>
      </c>
      <c r="Q72" s="10"/>
      <c r="R72" s="10"/>
      <c r="S72" s="10"/>
      <c r="T72" s="10">
        <v>300</v>
      </c>
      <c r="U72" s="10" t="s">
        <v>115</v>
      </c>
      <c r="V72" s="10"/>
      <c r="W72" s="10" t="s">
        <v>58</v>
      </c>
      <c r="X72" s="10"/>
      <c r="Y72" s="10">
        <v>0</v>
      </c>
      <c r="Z72" s="10">
        <v>0</v>
      </c>
      <c r="AA72" s="10">
        <v>0</v>
      </c>
      <c r="AB72" s="10">
        <v>0</v>
      </c>
      <c r="AC72" s="10">
        <f t="shared" si="5"/>
        <v>0</v>
      </c>
      <c r="AD72" s="10" t="str" cm="1">
        <f t="array" ref="AD72">IFERROR(INDEX(Res_converter!$A$2:$A$22,MATCH(1,($J72=Res_converter!$B$2:$B$22)*($K72=Res_converter!$C$2:$C$22)*($L72=Res_converter!$D$2:$D$22),0)),"Other")</f>
        <v>Solar-Hybrid</v>
      </c>
      <c r="AE72" s="10">
        <f>IF($J72=Res_converter!$E$2,MAX($M72-$N72-$O72,0),0)+IF($K72=Res_converter!$E$2,MAX($P72-$Q72-$R72,0),0)+IF(L72=Res_converter!$E$2,$S72,0)</f>
        <v>300</v>
      </c>
      <c r="AF72" s="10">
        <f>IF($AD72=Res_converter!$A$8,MAX($Z72-$N72-$O72,0),0)+IF(AND($AD72=Res_converter!$A$14,$J72=Res_converter!$B$14),MAX(MIN($Z72,$M72)-$N72-$O72+IF(SUM($Q72,$R72)&gt;0,MAX($Z72-$M72,0)-($Q72+$R72)*$AV72,0),0),0)+IF(AND($AD72=Res_converter!$A$15,$K72=Res_converter!$C$15),MAX(MIN($Z72,$P72)-$Q72-$R72+IF(SUM($N72,$O72)&gt;0,MAX($Z72-$P72,0)-($N72+$O72)*$AV72,0),0),0)+IF(AND($AD72=Res_converter!$A$12,$Y72="See columns P&amp; Q"),IF($J72=Res_converter!$E$2,MAX($AA72*MIN($M72,$T72)-$N72-$O72,0),MAX($AB72*MIN($P72,$T72)-$Q72-$R72,0)),0)+IF(AND($AD72=Res_converter!$A$12,$AC72=1,$Y72&lt;&gt;"See columns P&amp; Q"),IF($J72=Res_converter!$E$2,MAX(MIN($Z72,M72)-$N72-$O72,0),MAX(MIN($Z72,P72)-$Q72-$R72,0)),0)</f>
        <v>0</v>
      </c>
      <c r="AG72" s="60">
        <f>IF($AD72=Res_converter!$A$9,$T72,0)</f>
        <v>0</v>
      </c>
      <c r="AH72" s="10">
        <f>IF($AD72=Res_converter!$A$9,$Z72,0)</f>
        <v>0</v>
      </c>
      <c r="AI72" s="10">
        <f>IF($J72=Res_converter!$E$6,MAX($M72-$N72-$O72,0),0)+IF($K72=Res_converter!$E$6,MAX($P72-$Q72-$R72,0),0)+IF(L72=Res_converter!$E$6,$S72,0)</f>
        <v>310.70699999999999</v>
      </c>
      <c r="AJ72" s="10">
        <f>IF($AD72=Res_converter!$A$7,MAX(MIN($Z72,$M72)-$N72-$O72,0),0)+IF(AND($AD72=Res_converter!$A$12,$Y72="See columns P&amp; Q"),IF($J72=Res_converter!$E$6,MAX($AA72*MIN($M72,$T72)-$N72-$O72,0),MAX($AB72*MIN($P72,$T72)-$Q72-$R72,0)),0)+IF(AND($AD72=Res_converter!$A$12,$AC72=1,$Y72&lt;&gt;"See columns P&amp; Q"),IF($J72=Res_converter!$E$6,MAX(MIN(MAX($Z72-$P72,0)/$AU72,$M72)-$N72-$O72,0),MAX(MIN(MAX($Z72-$M72,0)/$AU72,$P72)-$Q72-$R72,0)),0)</f>
        <v>0</v>
      </c>
      <c r="AK72" s="60">
        <f>IF($AD72=Res_converter!$A$2,$T72,0)</f>
        <v>0</v>
      </c>
      <c r="AL72" s="10">
        <f>IF($AD72=Res_converter!$A$2,$Z72,0)</f>
        <v>0</v>
      </c>
      <c r="AM72" s="10">
        <f>IF($J72=Res_converter!$E$4,MAX($M72-$N72-$O72,0),0)+IF($K72=Res_converter!$E$4,MAX($P72-$Q72-$R72,0),0)+IF(L72=Res_converter!$E$4,$S72,0)</f>
        <v>0</v>
      </c>
      <c r="AN72" s="10">
        <f>IF($AD72=Res_converter!$A$3,MAX(MIN($Z72,$M72)-$N72-$O72,0),0)+IF(AND($AD72=Res_converter!$A$14,$AC72=1,$Y72&lt;&gt;"See columns P&amp; Q"),IF($J72=Res_converter!$E$4,MAX(MIN(MAX($Z72-$P72,0)/$AV72,$M72)-$N72-$O72,0),MAX(MIN(MAX($Z72-$M72,0)/$AV72,$P72)-$Q72-$R72,0)),0)</f>
        <v>0</v>
      </c>
      <c r="AO72" s="10">
        <f>IF($J72=Res_converter!$E$5,$M72,0)+IF($K72=Res_converter!$E$5,$P72,0)</f>
        <v>0</v>
      </c>
      <c r="AP72" s="10">
        <f>IF($AD72=Res_converter!$A$4,$Z72,0)</f>
        <v>0</v>
      </c>
      <c r="AQ72" s="10" t="s">
        <v>133</v>
      </c>
      <c r="AR72" s="10" t="s">
        <v>61</v>
      </c>
      <c r="AS72" s="10" t="s">
        <v>62</v>
      </c>
      <c r="AT72" s="10" t="s">
        <v>79</v>
      </c>
      <c r="AU72" s="10">
        <f t="shared" si="6"/>
        <v>0.1</v>
      </c>
      <c r="AV72" s="10">
        <f t="shared" si="7"/>
        <v>0.66500000000000004</v>
      </c>
      <c r="AW72" s="12" t="s">
        <v>260</v>
      </c>
      <c r="AX72" s="12" t="str">
        <f>INDEX(Subname_converter!$B$1:$B$343,MATCH($AW72,Subname_converter!$A$1:$A$343,0))</f>
        <v>Mustang</v>
      </c>
      <c r="AY72" s="12">
        <f>INDEX(Subname_converter!$C$1:$C$343,MATCH($AW72,Subname_converter!$A$1:$A$343,0))</f>
        <v>230</v>
      </c>
      <c r="AZ72" s="11">
        <v>44196.333333333299</v>
      </c>
      <c r="BA72" s="11">
        <v>45412.291666666701</v>
      </c>
      <c r="BB72" s="10">
        <f t="shared" si="4"/>
        <v>2024</v>
      </c>
      <c r="BC72" s="11"/>
      <c r="BD72" s="10" t="s">
        <v>103</v>
      </c>
      <c r="BE72" s="10" t="s">
        <v>65</v>
      </c>
      <c r="BF72" s="10" t="s">
        <v>65</v>
      </c>
      <c r="BG72" s="10" t="s">
        <v>103</v>
      </c>
      <c r="BH72" s="10" t="s">
        <v>186</v>
      </c>
      <c r="BI72" s="10">
        <f>IFERROR(INDEX([12]Queue_withNearTerm!$AZ$4:$AZ$148,MATCH(B73,[12]Queue_withNearTerm!$B$4:$B$148,0)),99)</f>
        <v>2</v>
      </c>
    </row>
    <row r="73" spans="1:61" s="26" customFormat="1" ht="87.5" x14ac:dyDescent="0.25">
      <c r="A73" s="32" t="s">
        <v>261</v>
      </c>
      <c r="B73" s="10">
        <v>1239</v>
      </c>
      <c r="C73" s="11">
        <v>42493</v>
      </c>
      <c r="D73" s="11">
        <v>42492.291666666701</v>
      </c>
      <c r="E73" s="10" t="s">
        <v>53</v>
      </c>
      <c r="F73" s="10" t="s">
        <v>259</v>
      </c>
      <c r="G73" s="10" t="s">
        <v>95</v>
      </c>
      <c r="H73" s="10"/>
      <c r="I73" s="10"/>
      <c r="J73" s="10" t="s">
        <v>96</v>
      </c>
      <c r="K73" s="10"/>
      <c r="L73" s="10"/>
      <c r="M73" s="10">
        <v>28.35</v>
      </c>
      <c r="N73" s="10"/>
      <c r="O73" s="10"/>
      <c r="P73" s="10"/>
      <c r="Q73" s="10"/>
      <c r="R73" s="10"/>
      <c r="S73" s="10"/>
      <c r="T73" s="10">
        <v>26.5</v>
      </c>
      <c r="U73" s="10" t="s">
        <v>115</v>
      </c>
      <c r="V73" s="10"/>
      <c r="W73" s="10" t="s">
        <v>58</v>
      </c>
      <c r="X73" s="10"/>
      <c r="Y73" s="10">
        <v>0</v>
      </c>
      <c r="Z73" s="10">
        <v>0</v>
      </c>
      <c r="AA73" s="10">
        <v>0</v>
      </c>
      <c r="AB73" s="10">
        <v>0</v>
      </c>
      <c r="AC73" s="10">
        <f t="shared" si="5"/>
        <v>0</v>
      </c>
      <c r="AD73" s="10" t="str" cm="1">
        <f t="array" ref="AD73">IFERROR(INDEX(Res_converter!$A$2:$A$22,MATCH(1,($J73=Res_converter!$B$2:$B$22)*($K73=Res_converter!$C$2:$C$22)*($L73=Res_converter!$D$2:$D$22),0)),"Other")</f>
        <v>Solar</v>
      </c>
      <c r="AE73" s="10">
        <f>IF($J73=Res_converter!$E$2,MAX($M73-$N73-$O73,0),0)+IF($K73=Res_converter!$E$2,MAX($P73-$Q73-$R73,0),0)+IF(L73=Res_converter!$E$2,$S73,0)</f>
        <v>0</v>
      </c>
      <c r="AF73" s="10">
        <f>IF($AD73=Res_converter!$A$8,MAX($Z73-$N73-$O73,0),0)+IF(AND($AD73=Res_converter!$A$14,$J73=Res_converter!$B$14),MAX(MIN($Z73,$M73)-$N73-$O73+IF(SUM($Q73,$R73)&gt;0,MAX($Z73-$M73,0)-($Q73+$R73)*$AV73,0),0),0)+IF(AND($AD73=Res_converter!$A$15,$K73=Res_converter!$C$15),MAX(MIN($Z73,$P73)-$Q73-$R73+IF(SUM($N73,$O73)&gt;0,MAX($Z73-$P73,0)-($N73+$O73)*$AV73,0),0),0)+IF(AND($AD73=Res_converter!$A$12,$Y73="See columns P&amp; Q"),IF($J73=Res_converter!$E$2,MAX($AA73*MIN($M73,$T73)-$N73-$O73,0),MAX($AB73*MIN($P73,$T73)-$Q73-$R73,0)),0)+IF(AND($AD73=Res_converter!$A$12,$AC73=1,$Y73&lt;&gt;"See columns P&amp; Q"),IF($J73=Res_converter!$E$2,MAX(MIN($Z73,M73)-$N73-$O73,0),MAX(MIN($Z73,P73)-$Q73-$R73,0)),0)</f>
        <v>0</v>
      </c>
      <c r="AG73" s="60">
        <f>IF($AD73=Res_converter!$A$9,$T73,0)</f>
        <v>0</v>
      </c>
      <c r="AH73" s="10">
        <f>IF($AD73=Res_converter!$A$9,$Z73,0)</f>
        <v>0</v>
      </c>
      <c r="AI73" s="10">
        <f>IF($J73=Res_converter!$E$6,MAX($M73-$N73-$O73,0),0)+IF($K73=Res_converter!$E$6,MAX($P73-$Q73-$R73,0),0)+IF(L73=Res_converter!$E$6,$S73,0)</f>
        <v>28.35</v>
      </c>
      <c r="AJ73" s="10">
        <f>IF($AD73=Res_converter!$A$7,MAX(MIN($Z73,$M73)-$N73-$O73,0),0)+IF(AND($AD73=Res_converter!$A$12,$Y73="See columns P&amp; Q"),IF($J73=Res_converter!$E$6,MAX($AA73*MIN($M73,$T73)-$N73-$O73,0),MAX($AB73*MIN($P73,$T73)-$Q73-$R73,0)),0)+IF(AND($AD73=Res_converter!$A$12,$AC73=1,$Y73&lt;&gt;"See columns P&amp; Q"),IF($J73=Res_converter!$E$6,MAX(MIN(MAX($Z73-$P73,0)/$AU73,$M73)-$N73-$O73,0),MAX(MIN(MAX($Z73-$M73,0)/$AU73,$P73)-$Q73-$R73,0)),0)</f>
        <v>0</v>
      </c>
      <c r="AK73" s="60">
        <f>IF($AD73=Res_converter!$A$2,$T73,0)</f>
        <v>0</v>
      </c>
      <c r="AL73" s="10">
        <f>IF($AD73=Res_converter!$A$2,$Z73,0)</f>
        <v>0</v>
      </c>
      <c r="AM73" s="10">
        <f>IF($J73=Res_converter!$E$4,MAX($M73-$N73-$O73,0),0)+IF($K73=Res_converter!$E$4,MAX($P73-$Q73-$R73,0),0)+IF(L73=Res_converter!$E$4,$S73,0)</f>
        <v>0</v>
      </c>
      <c r="AN73" s="10">
        <f>IF($AD73=Res_converter!$A$3,MAX(MIN($Z73,$M73)-$N73-$O73,0),0)+IF(AND($AD73=Res_converter!$A$14,$AC73=1,$Y73&lt;&gt;"See columns P&amp; Q"),IF($J73=Res_converter!$E$4,MAX(MIN(MAX($Z73-$P73,0)/$AV73,$M73)-$N73-$O73,0),MAX(MIN(MAX($Z73-$M73,0)/$AV73,$P73)-$Q73-$R73,0)),0)</f>
        <v>0</v>
      </c>
      <c r="AO73" s="10">
        <f>IF($J73=Res_converter!$E$5,$M73,0)+IF($K73=Res_converter!$E$5,$P73,0)</f>
        <v>0</v>
      </c>
      <c r="AP73" s="10">
        <f>IF($AD73=Res_converter!$A$4,$Z73,0)</f>
        <v>0</v>
      </c>
      <c r="AQ73" s="10" t="s">
        <v>156</v>
      </c>
      <c r="AR73" s="10" t="s">
        <v>61</v>
      </c>
      <c r="AS73" s="10" t="s">
        <v>62</v>
      </c>
      <c r="AT73" s="10" t="s">
        <v>79</v>
      </c>
      <c r="AU73" s="10">
        <f t="shared" si="6"/>
        <v>0.1</v>
      </c>
      <c r="AV73" s="10">
        <f t="shared" si="7"/>
        <v>0.66500000000000004</v>
      </c>
      <c r="AW73" s="12" t="s">
        <v>262</v>
      </c>
      <c r="AX73" s="12" t="str">
        <f>INDEX(Subname_converter!$B$1:$B$343,MATCH($AW73,Subname_converter!$A$1:$A$343,0))</f>
        <v>Los Banos</v>
      </c>
      <c r="AY73" s="12">
        <f>INDEX(Subname_converter!$C$1:$C$343,MATCH($AW73,Subname_converter!$A$1:$A$343,0))</f>
        <v>230</v>
      </c>
      <c r="AZ73" s="11">
        <v>43678.291666666701</v>
      </c>
      <c r="BA73" s="11">
        <v>46387.333333333299</v>
      </c>
      <c r="BB73" s="10">
        <f t="shared" si="4"/>
        <v>2027</v>
      </c>
      <c r="BC73" s="11"/>
      <c r="BD73" s="10" t="s">
        <v>103</v>
      </c>
      <c r="BE73" s="10" t="s">
        <v>65</v>
      </c>
      <c r="BF73" s="10" t="s">
        <v>65</v>
      </c>
      <c r="BG73" s="10" t="s">
        <v>103</v>
      </c>
      <c r="BH73" s="10" t="s">
        <v>66</v>
      </c>
      <c r="BI73" s="10">
        <f>IFERROR(INDEX([12]Queue_withNearTerm!$AZ$4:$AZ$148,MATCH(B74,[12]Queue_withNearTerm!$B$4:$B$148,0)),99)</f>
        <v>99</v>
      </c>
    </row>
    <row r="74" spans="1:61" s="26" customFormat="1" ht="12.5" x14ac:dyDescent="0.25">
      <c r="A74" s="32" t="s">
        <v>263</v>
      </c>
      <c r="B74" s="10">
        <v>1242</v>
      </c>
      <c r="C74" s="11">
        <v>42493</v>
      </c>
      <c r="D74" s="11">
        <v>42492.291666666701</v>
      </c>
      <c r="E74" s="10" t="s">
        <v>53</v>
      </c>
      <c r="F74" s="10" t="s">
        <v>259</v>
      </c>
      <c r="G74" s="10" t="s">
        <v>95</v>
      </c>
      <c r="H74" s="10" t="s">
        <v>56</v>
      </c>
      <c r="I74" s="10"/>
      <c r="J74" s="10" t="s">
        <v>96</v>
      </c>
      <c r="K74" s="10" t="s">
        <v>57</v>
      </c>
      <c r="L74" s="10"/>
      <c r="M74" s="10">
        <v>254</v>
      </c>
      <c r="N74" s="10"/>
      <c r="O74" s="10"/>
      <c r="P74" s="10">
        <v>225</v>
      </c>
      <c r="Q74" s="10"/>
      <c r="R74" s="10"/>
      <c r="S74" s="10"/>
      <c r="T74" s="10">
        <v>246.4</v>
      </c>
      <c r="U74" s="10" t="s">
        <v>83</v>
      </c>
      <c r="V74" s="10"/>
      <c r="W74" s="10" t="s">
        <v>58</v>
      </c>
      <c r="X74" s="10" t="s">
        <v>159</v>
      </c>
      <c r="Y74" s="10">
        <v>1</v>
      </c>
      <c r="Z74" s="10">
        <v>246.4</v>
      </c>
      <c r="AA74" s="10">
        <v>0</v>
      </c>
      <c r="AB74" s="10">
        <v>0</v>
      </c>
      <c r="AC74" s="10">
        <f t="shared" si="5"/>
        <v>1</v>
      </c>
      <c r="AD74" s="10" t="str" cm="1">
        <f t="array" ref="AD74">IFERROR(INDEX(Res_converter!$A$2:$A$22,MATCH(1,($J74=Res_converter!$B$2:$B$22)*($K74=Res_converter!$C$2:$C$22)*($L74=Res_converter!$D$2:$D$22),0)),"Other")</f>
        <v>Solar-Hybrid</v>
      </c>
      <c r="AE74" s="10">
        <f>IF($J74=Res_converter!$E$2,MAX($M74-$N74-$O74,0),0)+IF($K74=Res_converter!$E$2,MAX($P74-$Q74-$R74,0),0)+IF(L74=Res_converter!$E$2,$S74,0)</f>
        <v>225</v>
      </c>
      <c r="AF74" s="10">
        <f>IF($AD74=Res_converter!$A$8,MAX($Z74-$N74-$O74,0),0)+IF(AND($AD74=Res_converter!$A$14,$J74=Res_converter!$B$14),MAX(MIN($Z74,$M74)-$N74-$O74+IF(SUM($Q74,$R74)&gt;0,MAX($Z74-$M74,0)-($Q74+$R74)*$AV74,0),0),0)+IF(AND($AD74=Res_converter!$A$15,$K74=Res_converter!$C$15),MAX(MIN($Z74,$P74)-$Q74-$R74+IF(SUM($N74,$O74)&gt;0,MAX($Z74-$P74,0)-($N74+$O74)*$AV74,0),0),0)+IF(AND($AD74=Res_converter!$A$12,$Y74="See columns P&amp; Q"),IF($J74=Res_converter!$E$2,MAX($AA74*MIN($M74,$T74)-$N74-$O74,0),MAX($AB74*MIN($P74,$T74)-$Q74-$R74,0)),0)+IF(AND($AD74=Res_converter!$A$12,$AC74=1,$Y74&lt;&gt;"See columns P&amp; Q"),IF($J74=Res_converter!$E$2,MAX(MIN($Z74,M74)-$N74-$O74,0),MAX(MIN($Z74,P74)-$Q74-$R74,0)),0)</f>
        <v>225</v>
      </c>
      <c r="AG74" s="60">
        <f>IF($AD74=Res_converter!$A$9,$T74,0)</f>
        <v>0</v>
      </c>
      <c r="AH74" s="10">
        <f>IF($AD74=Res_converter!$A$9,$Z74,0)</f>
        <v>0</v>
      </c>
      <c r="AI74" s="10">
        <f>IF($J74=Res_converter!$E$6,MAX($M74-$N74-$O74,0),0)+IF($K74=Res_converter!$E$6,MAX($P74-$Q74-$R74,0),0)+IF(L74=Res_converter!$E$6,$S74,0)</f>
        <v>254</v>
      </c>
      <c r="AJ74" s="10">
        <f>IF($AD74=Res_converter!$A$7,MAX(MIN($Z74,$M74)-$N74-$O74,0),0)+IF(AND($AD74=Res_converter!$A$12,$Y74="See columns P&amp; Q"),IF($J74=Res_converter!$E$6,MAX($AA74*MIN($M74,$T74)-$N74-$O74,0),MAX($AB74*MIN($P74,$T74)-$Q74-$R74,0)),0)+IF(AND($AD74=Res_converter!$A$12,$AC74=1,$Y74&lt;&gt;"See columns P&amp; Q"),IF($J74=Res_converter!$E$6,MAX(MIN(MAX($Z74-$P74,0)/$AU74,$M74)-$N74-$O74,0),MAX(MIN(MAX($Z74-$M74,0)/$AU74,$P74)-$Q74-$R74,0)),0)</f>
        <v>214.00000000000006</v>
      </c>
      <c r="AK74" s="60">
        <f>IF($AD74=Res_converter!$A$2,$T74,0)</f>
        <v>0</v>
      </c>
      <c r="AL74" s="10">
        <f>IF($AD74=Res_converter!$A$2,$Z74,0)</f>
        <v>0</v>
      </c>
      <c r="AM74" s="10">
        <f>IF($J74=Res_converter!$E$4,MAX($M74-$N74-$O74,0),0)+IF($K74=Res_converter!$E$4,MAX($P74-$Q74-$R74,0),0)+IF(L74=Res_converter!$E$4,$S74,0)</f>
        <v>0</v>
      </c>
      <c r="AN74" s="10">
        <f>IF($AD74=Res_converter!$A$3,MAX(MIN($Z74,$M74)-$N74-$O74,0),0)+IF(AND($AD74=Res_converter!$A$14,$AC74=1,$Y74&lt;&gt;"See columns P&amp; Q"),IF($J74=Res_converter!$E$4,MAX(MIN(MAX($Z74-$P74,0)/$AV74,$M74)-$N74-$O74,0),MAX(MIN(MAX($Z74-$M74,0)/$AV74,$P74)-$Q74-$R74,0)),0)</f>
        <v>0</v>
      </c>
      <c r="AO74" s="10">
        <f>IF($J74=Res_converter!$E$5,$M74,0)+IF($K74=Res_converter!$E$5,$P74,0)</f>
        <v>0</v>
      </c>
      <c r="AP74" s="10">
        <f>IF($AD74=Res_converter!$A$4,$Z74,0)</f>
        <v>0</v>
      </c>
      <c r="AQ74" s="10" t="s">
        <v>133</v>
      </c>
      <c r="AR74" s="10" t="s">
        <v>61</v>
      </c>
      <c r="AS74" s="10" t="s">
        <v>62</v>
      </c>
      <c r="AT74" s="10" t="s">
        <v>79</v>
      </c>
      <c r="AU74" s="10">
        <f t="shared" si="6"/>
        <v>0.1</v>
      </c>
      <c r="AV74" s="10">
        <f t="shared" si="7"/>
        <v>0.66500000000000004</v>
      </c>
      <c r="AW74" s="12" t="s">
        <v>264</v>
      </c>
      <c r="AX74" s="12" t="str">
        <f>INDEX(Subname_converter!$B$1:$B$343,MATCH($AW74,Subname_converter!$A$1:$A$343,0))</f>
        <v>Gates</v>
      </c>
      <c r="AY74" s="12">
        <f>INDEX(Subname_converter!$C$1:$C$343,MATCH($AW74,Subname_converter!$A$1:$A$343,0))</f>
        <v>230</v>
      </c>
      <c r="AZ74" s="11">
        <v>45021.291666666701</v>
      </c>
      <c r="BA74" s="11">
        <v>45359.333333333299</v>
      </c>
      <c r="BB74" s="10">
        <f t="shared" si="4"/>
        <v>2024</v>
      </c>
      <c r="BC74" s="11"/>
      <c r="BD74" s="10" t="s">
        <v>103</v>
      </c>
      <c r="BE74" s="10" t="s">
        <v>65</v>
      </c>
      <c r="BF74" s="10" t="s">
        <v>65</v>
      </c>
      <c r="BG74" s="10" t="s">
        <v>103</v>
      </c>
      <c r="BH74" s="10" t="s">
        <v>66</v>
      </c>
      <c r="BI74" s="10">
        <f>IFERROR(INDEX([12]Queue_withNearTerm!$AZ$4:$AZ$148,MATCH(B75,[12]Queue_withNearTerm!$B$4:$B$148,0)),99)</f>
        <v>99</v>
      </c>
    </row>
    <row r="75" spans="1:61" s="26" customFormat="1" ht="25" x14ac:dyDescent="0.25">
      <c r="A75" s="32" t="s">
        <v>265</v>
      </c>
      <c r="B75" s="10">
        <v>1243</v>
      </c>
      <c r="C75" s="11">
        <v>42493</v>
      </c>
      <c r="D75" s="11">
        <v>42492.291666666701</v>
      </c>
      <c r="E75" s="10" t="s">
        <v>53</v>
      </c>
      <c r="F75" s="10" t="s">
        <v>259</v>
      </c>
      <c r="G75" s="10" t="s">
        <v>95</v>
      </c>
      <c r="H75" s="10" t="s">
        <v>56</v>
      </c>
      <c r="I75" s="10"/>
      <c r="J75" s="10" t="s">
        <v>96</v>
      </c>
      <c r="K75" s="10" t="s">
        <v>57</v>
      </c>
      <c r="L75" s="10"/>
      <c r="M75" s="10">
        <v>254</v>
      </c>
      <c r="N75" s="10">
        <v>250</v>
      </c>
      <c r="O75" s="10"/>
      <c r="P75" s="10">
        <v>225</v>
      </c>
      <c r="Q75" s="10">
        <f>225-185</f>
        <v>40</v>
      </c>
      <c r="R75" s="10">
        <v>185</v>
      </c>
      <c r="S75" s="10"/>
      <c r="T75" s="10">
        <v>249.7</v>
      </c>
      <c r="U75" s="10" t="s">
        <v>83</v>
      </c>
      <c r="V75" s="10"/>
      <c r="W75" s="10" t="s">
        <v>58</v>
      </c>
      <c r="X75" s="10" t="s">
        <v>217</v>
      </c>
      <c r="Y75" s="10">
        <v>1</v>
      </c>
      <c r="Z75" s="10">
        <v>249.7</v>
      </c>
      <c r="AA75" s="10">
        <v>0</v>
      </c>
      <c r="AB75" s="10">
        <v>0</v>
      </c>
      <c r="AC75" s="10">
        <f t="shared" si="5"/>
        <v>1</v>
      </c>
      <c r="AD75" s="10" t="str" cm="1">
        <f t="array" ref="AD75">IFERROR(INDEX(Res_converter!$A$2:$A$22,MATCH(1,($J75=Res_converter!$B$2:$B$22)*($K75=Res_converter!$C$2:$C$22)*($L75=Res_converter!$D$2:$D$22),0)),"Other")</f>
        <v>Solar-Hybrid</v>
      </c>
      <c r="AE75" s="10">
        <f>IF($J75=Res_converter!$E$2,MAX($M75-$N75-$O75,0),0)+IF($K75=Res_converter!$E$2,MAX($P75-$Q75-$R75,0),0)+IF(L75=Res_converter!$E$2,$S75,0)</f>
        <v>0</v>
      </c>
      <c r="AF75" s="10">
        <f>IF($AD75=Res_converter!$A$8,MAX($Z75-$N75-$O75,0),0)+IF(AND($AD75=Res_converter!$A$14,$J75=Res_converter!$B$14),MAX(MIN($Z75,$M75)-$N75-$O75+IF(SUM($Q75,$R75)&gt;0,MAX($Z75-$M75,0)-($Q75+$R75)*$AV75,0),0),0)+IF(AND($AD75=Res_converter!$A$15,$K75=Res_converter!$C$15),MAX(MIN($Z75,$P75)-$Q75-$R75+IF(SUM($N75,$O75)&gt;0,MAX($Z75-$P75,0)-($N75+$O75)*$AV75,0),0),0)+IF(AND($AD75=Res_converter!$A$12,$Y75="See columns P&amp; Q"),IF($J75=Res_converter!$E$2,MAX($AA75*MIN($M75,$T75)-$N75-$O75,0),MAX($AB75*MIN($P75,$T75)-$Q75-$R75,0)),0)+IF(AND($AD75=Res_converter!$A$12,$AC75=1,$Y75&lt;&gt;"See columns P&amp; Q"),IF($J75=Res_converter!$E$2,MAX(MIN($Z75,M75)-$N75-$O75,0),MAX(MIN($Z75,P75)-$Q75-$R75,0)),0)</f>
        <v>0</v>
      </c>
      <c r="AG75" s="60">
        <f>IF($AD75=Res_converter!$A$9,$T75,0)</f>
        <v>0</v>
      </c>
      <c r="AH75" s="10">
        <f>IF($AD75=Res_converter!$A$9,$Z75,0)</f>
        <v>0</v>
      </c>
      <c r="AI75" s="10">
        <f>IF($J75=Res_converter!$E$6,MAX($M75-$N75-$O75,0),0)+IF($K75=Res_converter!$E$6,MAX($P75-$Q75-$R75,0),0)+IF(L75=Res_converter!$E$6,$S75,0)</f>
        <v>4</v>
      </c>
      <c r="AJ75" s="10">
        <f>IF($AD75=Res_converter!$A$7,MAX(MIN($Z75,$M75)-$N75-$O75,0),0)+IF(AND($AD75=Res_converter!$A$12,$Y75="See columns P&amp; Q"),IF($J75=Res_converter!$E$6,MAX($AA75*MIN($M75,$T75)-$N75-$O75,0),MAX($AB75*MIN($P75,$T75)-$Q75-$R75,0)),0)+IF(AND($AD75=Res_converter!$A$12,$AC75=1,$Y75&lt;&gt;"See columns P&amp; Q"),IF($J75=Res_converter!$E$6,MAX(MIN(MAX($Z75-$P75,0)/$AU75,$M75)-$N75-$O75,0),MAX(MIN(MAX($Z75-$M75,0)/$AU75,$P75)-$Q75-$R75,0)),0)</f>
        <v>0</v>
      </c>
      <c r="AK75" s="60">
        <f>IF($AD75=Res_converter!$A$2,$T75,0)</f>
        <v>0</v>
      </c>
      <c r="AL75" s="10">
        <f>IF($AD75=Res_converter!$A$2,$Z75,0)</f>
        <v>0</v>
      </c>
      <c r="AM75" s="10">
        <f>IF($J75=Res_converter!$E$4,MAX($M75-$N75-$O75,0),0)+IF($K75=Res_converter!$E$4,MAX($P75-$Q75-$R75,0),0)+IF(L75=Res_converter!$E$4,$S75,0)</f>
        <v>0</v>
      </c>
      <c r="AN75" s="10">
        <f>IF($AD75=Res_converter!$A$3,MAX(MIN($Z75,$M75)-$N75-$O75,0),0)+IF(AND($AD75=Res_converter!$A$14,$AC75=1,$Y75&lt;&gt;"See columns P&amp; Q"),IF($J75=Res_converter!$E$4,MAX(MIN(MAX($Z75-$P75,0)/$AV75,$M75)-$N75-$O75,0),MAX(MIN(MAX($Z75-$M75,0)/$AV75,$P75)-$Q75-$R75,0)),0)</f>
        <v>0</v>
      </c>
      <c r="AO75" s="10">
        <f>IF($J75=Res_converter!$E$5,$M75,0)+IF($K75=Res_converter!$E$5,$P75,0)</f>
        <v>0</v>
      </c>
      <c r="AP75" s="10">
        <f>IF($AD75=Res_converter!$A$4,$Z75,0)</f>
        <v>0</v>
      </c>
      <c r="AQ75" s="10" t="s">
        <v>133</v>
      </c>
      <c r="AR75" s="10" t="s">
        <v>61</v>
      </c>
      <c r="AS75" s="10" t="s">
        <v>62</v>
      </c>
      <c r="AT75" s="10" t="s">
        <v>79</v>
      </c>
      <c r="AU75" s="10">
        <f t="shared" si="6"/>
        <v>0.1</v>
      </c>
      <c r="AV75" s="10">
        <f t="shared" si="7"/>
        <v>0.66500000000000004</v>
      </c>
      <c r="AW75" s="12" t="s">
        <v>179</v>
      </c>
      <c r="AX75" s="12" t="str">
        <f>INDEX(Subname_converter!$B$1:$B$343,MATCH($AW75,Subname_converter!$A$1:$A$343,0))</f>
        <v>Gates</v>
      </c>
      <c r="AY75" s="12">
        <f>INDEX(Subname_converter!$C$1:$C$343,MATCH($AW75,Subname_converter!$A$1:$A$343,0))</f>
        <v>230</v>
      </c>
      <c r="AZ75" s="11">
        <v>44657.291666666701</v>
      </c>
      <c r="BA75" s="11">
        <v>45359.333333333299</v>
      </c>
      <c r="BB75" s="10">
        <f t="shared" si="4"/>
        <v>2024</v>
      </c>
      <c r="BC75" s="11"/>
      <c r="BD75" s="10" t="s">
        <v>103</v>
      </c>
      <c r="BE75" s="10" t="s">
        <v>65</v>
      </c>
      <c r="BF75" s="10" t="s">
        <v>65</v>
      </c>
      <c r="BG75" s="10" t="s">
        <v>103</v>
      </c>
      <c r="BH75" s="10" t="s">
        <v>66</v>
      </c>
      <c r="BI75" s="10">
        <f>IFERROR(INDEX([12]Queue_withNearTerm!$AZ$4:$AZ$148,MATCH(B76,[12]Queue_withNearTerm!$B$4:$B$148,0)),99)</f>
        <v>99</v>
      </c>
    </row>
    <row r="76" spans="1:61" s="26" customFormat="1" ht="25" x14ac:dyDescent="0.25">
      <c r="A76" s="32" t="s">
        <v>266</v>
      </c>
      <c r="B76" s="10">
        <v>1244</v>
      </c>
      <c r="C76" s="11">
        <v>42490</v>
      </c>
      <c r="D76" s="11">
        <v>42492.291666666701</v>
      </c>
      <c r="E76" s="10" t="s">
        <v>53</v>
      </c>
      <c r="F76" s="10" t="s">
        <v>259</v>
      </c>
      <c r="G76" s="10" t="s">
        <v>95</v>
      </c>
      <c r="H76" s="10" t="s">
        <v>56</v>
      </c>
      <c r="I76" s="10"/>
      <c r="J76" s="10" t="s">
        <v>96</v>
      </c>
      <c r="K76" s="10" t="s">
        <v>57</v>
      </c>
      <c r="L76" s="10"/>
      <c r="M76" s="10">
        <v>220</v>
      </c>
      <c r="N76" s="10">
        <v>70</v>
      </c>
      <c r="O76" s="10">
        <v>120</v>
      </c>
      <c r="P76" s="10">
        <v>254.5</v>
      </c>
      <c r="Q76" s="10">
        <v>162</v>
      </c>
      <c r="R76" s="10"/>
      <c r="S76" s="10"/>
      <c r="T76" s="10">
        <v>300</v>
      </c>
      <c r="U76" s="10" t="s">
        <v>83</v>
      </c>
      <c r="V76" s="10"/>
      <c r="W76" s="10" t="s">
        <v>58</v>
      </c>
      <c r="X76" s="10"/>
      <c r="Y76" s="10">
        <v>1</v>
      </c>
      <c r="Z76" s="10">
        <v>300</v>
      </c>
      <c r="AA76" s="10">
        <v>0</v>
      </c>
      <c r="AB76" s="10">
        <v>0</v>
      </c>
      <c r="AC76" s="10">
        <f t="shared" si="5"/>
        <v>1</v>
      </c>
      <c r="AD76" s="10" t="str" cm="1">
        <f t="array" ref="AD76">IFERROR(INDEX(Res_converter!$A$2:$A$22,MATCH(1,($J76=Res_converter!$B$2:$B$22)*($K76=Res_converter!$C$2:$C$22)*($L76=Res_converter!$D$2:$D$22),0)),"Other")</f>
        <v>Solar-Hybrid</v>
      </c>
      <c r="AE76" s="10">
        <f>IF($J76=Res_converter!$E$2,MAX($M76-$N76-$O76,0),0)+IF($K76=Res_converter!$E$2,MAX($P76-$Q76-$R76,0),0)+IF(L76=Res_converter!$E$2,$S76,0)</f>
        <v>92.5</v>
      </c>
      <c r="AF76" s="10">
        <f>IF($AD76=Res_converter!$A$8,MAX($Z76-$N76-$O76,0),0)+IF(AND($AD76=Res_converter!$A$14,$J76=Res_converter!$B$14),MAX(MIN($Z76,$M76)-$N76-$O76+IF(SUM($Q76,$R76)&gt;0,MAX($Z76-$M76,0)-($Q76+$R76)*$AV76,0),0),0)+IF(AND($AD76=Res_converter!$A$15,$K76=Res_converter!$C$15),MAX(MIN($Z76,$P76)-$Q76-$R76+IF(SUM($N76,$O76)&gt;0,MAX($Z76-$P76,0)-($N76+$O76)*$AV76,0),0),0)+IF(AND($AD76=Res_converter!$A$12,$Y76="See columns P&amp; Q"),IF($J76=Res_converter!$E$2,MAX($AA76*MIN($M76,$T76)-$N76-$O76,0),MAX($AB76*MIN($P76,$T76)-$Q76-$R76,0)),0)+IF(AND($AD76=Res_converter!$A$12,$AC76=1,$Y76&lt;&gt;"See columns P&amp; Q"),IF($J76=Res_converter!$E$2,MAX(MIN($Z76,M76)-$N76-$O76,0),MAX(MIN($Z76,P76)-$Q76-$R76,0)),0)</f>
        <v>92.5</v>
      </c>
      <c r="AG76" s="60">
        <f>IF($AD76=Res_converter!$A$9,$T76,0)</f>
        <v>0</v>
      </c>
      <c r="AH76" s="10">
        <f>IF($AD76=Res_converter!$A$9,$Z76,0)</f>
        <v>0</v>
      </c>
      <c r="AI76" s="10">
        <f>IF($J76=Res_converter!$E$6,MAX($M76-$N76-$O76,0),0)+IF($K76=Res_converter!$E$6,MAX($P76-$Q76-$R76,0),0)+IF(L76=Res_converter!$E$6,$S76,0)</f>
        <v>30</v>
      </c>
      <c r="AJ76" s="10">
        <f>IF($AD76=Res_converter!$A$7,MAX(MIN($Z76,$M76)-$N76-$O76,0),0)+IF(AND($AD76=Res_converter!$A$12,$Y76="See columns P&amp; Q"),IF($J76=Res_converter!$E$6,MAX($AA76*MIN($M76,$T76)-$N76-$O76,0),MAX($AB76*MIN($P76,$T76)-$Q76-$R76,0)),0)+IF(AND($AD76=Res_converter!$A$12,$AC76=1,$Y76&lt;&gt;"See columns P&amp; Q"),IF($J76=Res_converter!$E$6,MAX(MIN(MAX($Z76-$P76,0)/$AU76,$M76)-$N76-$O76,0),MAX(MIN(MAX($Z76-$M76,0)/$AU76,$P76)-$Q76-$R76,0)),0)</f>
        <v>30</v>
      </c>
      <c r="AK76" s="60">
        <f>IF($AD76=Res_converter!$A$2,$T76,0)</f>
        <v>0</v>
      </c>
      <c r="AL76" s="10">
        <f>IF($AD76=Res_converter!$A$2,$Z76,0)</f>
        <v>0</v>
      </c>
      <c r="AM76" s="10">
        <f>IF($J76=Res_converter!$E$4,MAX($M76-$N76-$O76,0),0)+IF($K76=Res_converter!$E$4,MAX($P76-$Q76-$R76,0),0)+IF(L76=Res_converter!$E$4,$S76,0)</f>
        <v>0</v>
      </c>
      <c r="AN76" s="10">
        <f>IF($AD76=Res_converter!$A$3,MAX(MIN($Z76,$M76)-$N76-$O76,0),0)+IF(AND($AD76=Res_converter!$A$14,$AC76=1,$Y76&lt;&gt;"See columns P&amp; Q"),IF($J76=Res_converter!$E$4,MAX(MIN(MAX($Z76-$P76,0)/$AV76,$M76)-$N76-$O76,0),MAX(MIN(MAX($Z76-$M76,0)/$AV76,$P76)-$Q76-$R76,0)),0)</f>
        <v>0</v>
      </c>
      <c r="AO76" s="10">
        <f>IF($J76=Res_converter!$E$5,$M76,0)+IF($K76=Res_converter!$E$5,$P76,0)</f>
        <v>0</v>
      </c>
      <c r="AP76" s="10">
        <f>IF($AD76=Res_converter!$A$4,$Z76,0)</f>
        <v>0</v>
      </c>
      <c r="AQ76" s="10" t="s">
        <v>128</v>
      </c>
      <c r="AR76" s="10" t="s">
        <v>61</v>
      </c>
      <c r="AS76" s="10" t="s">
        <v>62</v>
      </c>
      <c r="AT76" s="10" t="s">
        <v>79</v>
      </c>
      <c r="AU76" s="10">
        <f t="shared" si="6"/>
        <v>0.1</v>
      </c>
      <c r="AV76" s="10">
        <f t="shared" si="7"/>
        <v>0.66500000000000004</v>
      </c>
      <c r="AW76" s="12" t="s">
        <v>267</v>
      </c>
      <c r="AX76" s="12" t="str">
        <f>INDEX(Subname_converter!$B$1:$B$343,MATCH($AW76,Subname_converter!$A$1:$A$343,0))</f>
        <v>Fink (Proposed)</v>
      </c>
      <c r="AY76" s="12">
        <f>INDEX(Subname_converter!$C$1:$C$343,MATCH($AW76,Subname_converter!$A$1:$A$343,0))</f>
        <v>230</v>
      </c>
      <c r="AZ76" s="11">
        <v>43900.291666666701</v>
      </c>
      <c r="BA76" s="11">
        <v>45321.333333333299</v>
      </c>
      <c r="BB76" s="10">
        <f t="shared" si="4"/>
        <v>2024</v>
      </c>
      <c r="BC76" s="11"/>
      <c r="BD76" s="10" t="s">
        <v>103</v>
      </c>
      <c r="BE76" s="10" t="s">
        <v>65</v>
      </c>
      <c r="BF76" s="10" t="s">
        <v>65</v>
      </c>
      <c r="BG76" s="10" t="s">
        <v>103</v>
      </c>
      <c r="BH76" s="10" t="s">
        <v>66</v>
      </c>
      <c r="BI76" s="10">
        <f>IFERROR(INDEX([12]Queue_withNearTerm!$AZ$4:$AZ$148,MATCH(B77,[12]Queue_withNearTerm!$B$4:$B$148,0)),99)</f>
        <v>2</v>
      </c>
    </row>
    <row r="77" spans="1:61" s="26" customFormat="1" ht="37.5" x14ac:dyDescent="0.25">
      <c r="A77" s="32" t="s">
        <v>268</v>
      </c>
      <c r="B77" s="10">
        <v>1259</v>
      </c>
      <c r="C77" s="11">
        <v>42487</v>
      </c>
      <c r="D77" s="11">
        <v>42492.291666666701</v>
      </c>
      <c r="E77" s="10" t="s">
        <v>53</v>
      </c>
      <c r="F77" s="10" t="s">
        <v>259</v>
      </c>
      <c r="G77" s="10" t="s">
        <v>95</v>
      </c>
      <c r="H77" s="10"/>
      <c r="I77" s="10"/>
      <c r="J77" s="10" t="s">
        <v>96</v>
      </c>
      <c r="K77" s="10"/>
      <c r="L77" s="10"/>
      <c r="M77" s="10">
        <v>133.6</v>
      </c>
      <c r="N77" s="10"/>
      <c r="O77" s="10"/>
      <c r="P77" s="10"/>
      <c r="Q77" s="10"/>
      <c r="R77" s="10"/>
      <c r="S77" s="10"/>
      <c r="T77" s="10">
        <v>50</v>
      </c>
      <c r="U77" s="10" t="s">
        <v>115</v>
      </c>
      <c r="V77" s="10"/>
      <c r="W77" s="10" t="s">
        <v>58</v>
      </c>
      <c r="X77" s="10" t="s">
        <v>159</v>
      </c>
      <c r="Y77" s="10">
        <v>0</v>
      </c>
      <c r="Z77" s="10">
        <v>0</v>
      </c>
      <c r="AA77" s="10">
        <v>0</v>
      </c>
      <c r="AB77" s="10">
        <v>0</v>
      </c>
      <c r="AC77" s="10">
        <f t="shared" si="5"/>
        <v>0</v>
      </c>
      <c r="AD77" s="10" t="str" cm="1">
        <f t="array" ref="AD77">IFERROR(INDEX(Res_converter!$A$2:$A$22,MATCH(1,($J77=Res_converter!$B$2:$B$22)*($K77=Res_converter!$C$2:$C$22)*($L77=Res_converter!$D$2:$D$22),0)),"Other")</f>
        <v>Solar</v>
      </c>
      <c r="AE77" s="10">
        <f>IF($J77=Res_converter!$E$2,MAX($M77-$N77-$O77,0),0)+IF($K77=Res_converter!$E$2,MAX($P77-$Q77-$R77,0),0)+IF(L77=Res_converter!$E$2,$S77,0)</f>
        <v>0</v>
      </c>
      <c r="AF77" s="10">
        <f>IF($AD77=Res_converter!$A$8,MAX($Z77-$N77-$O77,0),0)+IF(AND($AD77=Res_converter!$A$14,$J77=Res_converter!$B$14),MAX(MIN($Z77,$M77)-$N77-$O77+IF(SUM($Q77,$R77)&gt;0,MAX($Z77-$M77,0)-($Q77+$R77)*$AV77,0),0),0)+IF(AND($AD77=Res_converter!$A$15,$K77=Res_converter!$C$15),MAX(MIN($Z77,$P77)-$Q77-$R77+IF(SUM($N77,$O77)&gt;0,MAX($Z77-$P77,0)-($N77+$O77)*$AV77,0),0),0)+IF(AND($AD77=Res_converter!$A$12,$Y77="See columns P&amp; Q"),IF($J77=Res_converter!$E$2,MAX($AA77*MIN($M77,$T77)-$N77-$O77,0),MAX($AB77*MIN($P77,$T77)-$Q77-$R77,0)),0)+IF(AND($AD77=Res_converter!$A$12,$AC77=1,$Y77&lt;&gt;"See columns P&amp; Q"),IF($J77=Res_converter!$E$2,MAX(MIN($Z77,M77)-$N77-$O77,0),MAX(MIN($Z77,P77)-$Q77-$R77,0)),0)</f>
        <v>0</v>
      </c>
      <c r="AG77" s="60">
        <f>IF($AD77=Res_converter!$A$9,$T77,0)</f>
        <v>0</v>
      </c>
      <c r="AH77" s="10">
        <f>IF($AD77=Res_converter!$A$9,$Z77,0)</f>
        <v>0</v>
      </c>
      <c r="AI77" s="10">
        <f>IF($J77=Res_converter!$E$6,MAX($M77-$N77-$O77,0),0)+IF($K77=Res_converter!$E$6,MAX($P77-$Q77-$R77,0),0)+IF(L77=Res_converter!$E$6,$S77,0)</f>
        <v>133.6</v>
      </c>
      <c r="AJ77" s="10">
        <f>IF($AD77=Res_converter!$A$7,MAX(MIN($Z77,$M77)-$N77-$O77,0),0)+IF(AND($AD77=Res_converter!$A$12,$Y77="See columns P&amp; Q"),IF($J77=Res_converter!$E$6,MAX($AA77*MIN($M77,$T77)-$N77-$O77,0),MAX($AB77*MIN($P77,$T77)-$Q77-$R77,0)),0)+IF(AND($AD77=Res_converter!$A$12,$AC77=1,$Y77&lt;&gt;"See columns P&amp; Q"),IF($J77=Res_converter!$E$6,MAX(MIN(MAX($Z77-$P77,0)/$AU77,$M77)-$N77-$O77,0),MAX(MIN(MAX($Z77-$M77,0)/$AU77,$P77)-$Q77-$R77,0)),0)</f>
        <v>0</v>
      </c>
      <c r="AK77" s="60">
        <f>IF($AD77=Res_converter!$A$2,$T77,0)</f>
        <v>0</v>
      </c>
      <c r="AL77" s="10">
        <f>IF($AD77=Res_converter!$A$2,$Z77,0)</f>
        <v>0</v>
      </c>
      <c r="AM77" s="10">
        <f>IF($J77=Res_converter!$E$4,MAX($M77-$N77-$O77,0),0)+IF($K77=Res_converter!$E$4,MAX($P77-$Q77-$R77,0),0)+IF(L77=Res_converter!$E$4,$S77,0)</f>
        <v>0</v>
      </c>
      <c r="AN77" s="10">
        <f>IF($AD77=Res_converter!$A$3,MAX(MIN($Z77,$M77)-$N77-$O77,0),0)+IF(AND($AD77=Res_converter!$A$14,$AC77=1,$Y77&lt;&gt;"See columns P&amp; Q"),IF($J77=Res_converter!$E$4,MAX(MIN(MAX($Z77-$P77,0)/$AV77,$M77)-$N77-$O77,0),MAX(MIN(MAX($Z77-$M77,0)/$AV77,$P77)-$Q77-$R77,0)),0)</f>
        <v>0</v>
      </c>
      <c r="AO77" s="10">
        <f>IF($J77=Res_converter!$E$5,$M77,0)+IF($K77=Res_converter!$E$5,$P77,0)</f>
        <v>0</v>
      </c>
      <c r="AP77" s="10">
        <f>IF($AD77=Res_converter!$A$4,$Z77,0)</f>
        <v>0</v>
      </c>
      <c r="AQ77" s="10" t="s">
        <v>88</v>
      </c>
      <c r="AR77" s="10" t="s">
        <v>61</v>
      </c>
      <c r="AS77" s="10" t="s">
        <v>62</v>
      </c>
      <c r="AT77" s="10" t="s">
        <v>269</v>
      </c>
      <c r="AU77" s="10">
        <f t="shared" si="6"/>
        <v>0.1</v>
      </c>
      <c r="AV77" s="10">
        <f t="shared" si="7"/>
        <v>0.66500000000000004</v>
      </c>
      <c r="AW77" s="12" t="s">
        <v>270</v>
      </c>
      <c r="AX77" s="12" t="str">
        <f>INDEX(Subname_converter!$B$1:$B$343,MATCH($AW77,Subname_converter!$A$1:$A$343,0))</f>
        <v>New Sub - Midway - Wheeler Ridge (Proposed)</v>
      </c>
      <c r="AY77" s="12">
        <f>INDEX(Subname_converter!$C$1:$C$343,MATCH($AW77,Subname_converter!$A$1:$A$343,0))</f>
        <v>230</v>
      </c>
      <c r="AZ77" s="11">
        <v>44181.333333333299</v>
      </c>
      <c r="BA77" s="11">
        <v>44561.333333333299</v>
      </c>
      <c r="BB77" s="10">
        <f t="shared" si="4"/>
        <v>2022</v>
      </c>
      <c r="BC77" s="11"/>
      <c r="BD77" s="10" t="s">
        <v>103</v>
      </c>
      <c r="BE77" s="10" t="s">
        <v>65</v>
      </c>
      <c r="BF77" s="10" t="s">
        <v>65</v>
      </c>
      <c r="BG77" s="10" t="s">
        <v>103</v>
      </c>
      <c r="BH77" s="10" t="s">
        <v>186</v>
      </c>
      <c r="BI77" s="10">
        <f>IFERROR(INDEX([12]Queue_withNearTerm!$AZ$4:$AZ$148,MATCH(B78,[12]Queue_withNearTerm!$B$4:$B$148,0)),99)</f>
        <v>2</v>
      </c>
    </row>
    <row r="78" spans="1:61" s="26" customFormat="1" ht="37.5" x14ac:dyDescent="0.25">
      <c r="A78" s="32" t="s">
        <v>271</v>
      </c>
      <c r="B78" s="10">
        <v>1260</v>
      </c>
      <c r="C78" s="11">
        <v>42487</v>
      </c>
      <c r="D78" s="11">
        <v>42492.291666666701</v>
      </c>
      <c r="E78" s="10" t="s">
        <v>53</v>
      </c>
      <c r="F78" s="10" t="s">
        <v>259</v>
      </c>
      <c r="G78" s="10" t="s">
        <v>95</v>
      </c>
      <c r="H78" s="10"/>
      <c r="I78" s="10"/>
      <c r="J78" s="10" t="s">
        <v>96</v>
      </c>
      <c r="K78" s="10"/>
      <c r="L78" s="10"/>
      <c r="M78" s="10">
        <v>102</v>
      </c>
      <c r="N78" s="10"/>
      <c r="O78" s="10"/>
      <c r="P78" s="10"/>
      <c r="Q78" s="10"/>
      <c r="R78" s="10"/>
      <c r="S78" s="10"/>
      <c r="T78" s="10">
        <v>100</v>
      </c>
      <c r="U78" s="10" t="s">
        <v>115</v>
      </c>
      <c r="V78" s="10"/>
      <c r="W78" s="10" t="s">
        <v>58</v>
      </c>
      <c r="X78" s="10"/>
      <c r="Y78" s="10">
        <v>0</v>
      </c>
      <c r="Z78" s="10">
        <v>0</v>
      </c>
      <c r="AA78" s="10">
        <v>0</v>
      </c>
      <c r="AB78" s="10">
        <v>0</v>
      </c>
      <c r="AC78" s="10">
        <f t="shared" si="5"/>
        <v>0</v>
      </c>
      <c r="AD78" s="10" t="str" cm="1">
        <f t="array" ref="AD78">IFERROR(INDEX(Res_converter!$A$2:$A$22,MATCH(1,($J78=Res_converter!$B$2:$B$22)*($K78=Res_converter!$C$2:$C$22)*($L78=Res_converter!$D$2:$D$22),0)),"Other")</f>
        <v>Solar</v>
      </c>
      <c r="AE78" s="10">
        <f>IF($J78=Res_converter!$E$2,MAX($M78-$N78-$O78,0),0)+IF($K78=Res_converter!$E$2,MAX($P78-$Q78-$R78,0),0)+IF(L78=Res_converter!$E$2,$S78,0)</f>
        <v>0</v>
      </c>
      <c r="AF78" s="10">
        <f>IF($AD78=Res_converter!$A$8,MAX($Z78-$N78-$O78,0),0)+IF(AND($AD78=Res_converter!$A$14,$J78=Res_converter!$B$14),MAX(MIN($Z78,$M78)-$N78-$O78+IF(SUM($Q78,$R78)&gt;0,MAX($Z78-$M78,0)-($Q78+$R78)*$AV78,0),0),0)+IF(AND($AD78=Res_converter!$A$15,$K78=Res_converter!$C$15),MAX(MIN($Z78,$P78)-$Q78-$R78+IF(SUM($N78,$O78)&gt;0,MAX($Z78-$P78,0)-($N78+$O78)*$AV78,0),0),0)+IF(AND($AD78=Res_converter!$A$12,$Y78="See columns P&amp; Q"),IF($J78=Res_converter!$E$2,MAX($AA78*MIN($M78,$T78)-$N78-$O78,0),MAX($AB78*MIN($P78,$T78)-$Q78-$R78,0)),0)+IF(AND($AD78=Res_converter!$A$12,$AC78=1,$Y78&lt;&gt;"See columns P&amp; Q"),IF($J78=Res_converter!$E$2,MAX(MIN($Z78,M78)-$N78-$O78,0),MAX(MIN($Z78,P78)-$Q78-$R78,0)),0)</f>
        <v>0</v>
      </c>
      <c r="AG78" s="60">
        <f>IF($AD78=Res_converter!$A$9,$T78,0)</f>
        <v>0</v>
      </c>
      <c r="AH78" s="10">
        <f>IF($AD78=Res_converter!$A$9,$Z78,0)</f>
        <v>0</v>
      </c>
      <c r="AI78" s="10">
        <f>IF($J78=Res_converter!$E$6,MAX($M78-$N78-$O78,0),0)+IF($K78=Res_converter!$E$6,MAX($P78-$Q78-$R78,0),0)+IF(L78=Res_converter!$E$6,$S78,0)</f>
        <v>102</v>
      </c>
      <c r="AJ78" s="10">
        <f>IF($AD78=Res_converter!$A$7,MAX(MIN($Z78,$M78)-$N78-$O78,0),0)+IF(AND($AD78=Res_converter!$A$12,$Y78="See columns P&amp; Q"),IF($J78=Res_converter!$E$6,MAX($AA78*MIN($M78,$T78)-$N78-$O78,0),MAX($AB78*MIN($P78,$T78)-$Q78-$R78,0)),0)+IF(AND($AD78=Res_converter!$A$12,$AC78=1,$Y78&lt;&gt;"See columns P&amp; Q"),IF($J78=Res_converter!$E$6,MAX(MIN(MAX($Z78-$P78,0)/$AU78,$M78)-$N78-$O78,0),MAX(MIN(MAX($Z78-$M78,0)/$AU78,$P78)-$Q78-$R78,0)),0)</f>
        <v>0</v>
      </c>
      <c r="AK78" s="60">
        <f>IF($AD78=Res_converter!$A$2,$T78,0)</f>
        <v>0</v>
      </c>
      <c r="AL78" s="10">
        <f>IF($AD78=Res_converter!$A$2,$Z78,0)</f>
        <v>0</v>
      </c>
      <c r="AM78" s="10">
        <f>IF($J78=Res_converter!$E$4,MAX($M78-$N78-$O78,0),0)+IF($K78=Res_converter!$E$4,MAX($P78-$Q78-$R78,0),0)+IF(L78=Res_converter!$E$4,$S78,0)</f>
        <v>0</v>
      </c>
      <c r="AN78" s="10">
        <f>IF($AD78=Res_converter!$A$3,MAX(MIN($Z78,$M78)-$N78-$O78,0),0)+IF(AND($AD78=Res_converter!$A$14,$AC78=1,$Y78&lt;&gt;"See columns P&amp; Q"),IF($J78=Res_converter!$E$4,MAX(MIN(MAX($Z78-$P78,0)/$AV78,$M78)-$N78-$O78,0),MAX(MIN(MAX($Z78-$M78,0)/$AV78,$P78)-$Q78-$R78,0)),0)</f>
        <v>0</v>
      </c>
      <c r="AO78" s="10">
        <f>IF($J78=Res_converter!$E$5,$M78,0)+IF($K78=Res_converter!$E$5,$P78,0)</f>
        <v>0</v>
      </c>
      <c r="AP78" s="10">
        <f>IF($AD78=Res_converter!$A$4,$Z78,0)</f>
        <v>0</v>
      </c>
      <c r="AQ78" s="10" t="s">
        <v>88</v>
      </c>
      <c r="AR78" s="10" t="s">
        <v>61</v>
      </c>
      <c r="AS78" s="10" t="s">
        <v>62</v>
      </c>
      <c r="AT78" s="10" t="s">
        <v>269</v>
      </c>
      <c r="AU78" s="10">
        <f t="shared" si="6"/>
        <v>0.1</v>
      </c>
      <c r="AV78" s="10">
        <f t="shared" si="7"/>
        <v>0.66500000000000004</v>
      </c>
      <c r="AW78" s="12" t="s">
        <v>270</v>
      </c>
      <c r="AX78" s="12" t="str">
        <f>INDEX(Subname_converter!$B$1:$B$343,MATCH($AW78,Subname_converter!$A$1:$A$343,0))</f>
        <v>New Sub - Midway - Wheeler Ridge (Proposed)</v>
      </c>
      <c r="AY78" s="12">
        <f>INDEX(Subname_converter!$C$1:$C$343,MATCH($AW78,Subname_converter!$A$1:$A$343,0))</f>
        <v>230</v>
      </c>
      <c r="AZ78" s="11">
        <v>44118.291666666701</v>
      </c>
      <c r="BA78" s="11">
        <v>46661.291666666701</v>
      </c>
      <c r="BB78" s="10">
        <f t="shared" si="4"/>
        <v>2027</v>
      </c>
      <c r="BC78" s="11"/>
      <c r="BD78" s="10" t="s">
        <v>103</v>
      </c>
      <c r="BE78" s="10" t="s">
        <v>65</v>
      </c>
      <c r="BF78" s="10" t="s">
        <v>65</v>
      </c>
      <c r="BG78" s="10" t="s">
        <v>103</v>
      </c>
      <c r="BH78" s="10" t="s">
        <v>186</v>
      </c>
      <c r="BI78" s="10">
        <f>IFERROR(INDEX([12]Queue_withNearTerm!$AZ$4:$AZ$148,MATCH(B79,[12]Queue_withNearTerm!$B$4:$B$148,0)),99)</f>
        <v>99</v>
      </c>
    </row>
    <row r="79" spans="1:61" s="26" customFormat="1" ht="25" x14ac:dyDescent="0.25">
      <c r="A79" s="32" t="s">
        <v>272</v>
      </c>
      <c r="B79" s="10">
        <v>1270</v>
      </c>
      <c r="C79" s="11">
        <v>42487</v>
      </c>
      <c r="D79" s="11">
        <v>42492.291666666701</v>
      </c>
      <c r="E79" s="10" t="s">
        <v>53</v>
      </c>
      <c r="F79" s="10" t="s">
        <v>259</v>
      </c>
      <c r="G79" s="10" t="s">
        <v>56</v>
      </c>
      <c r="H79" s="10"/>
      <c r="I79" s="10"/>
      <c r="J79" s="10" t="s">
        <v>57</v>
      </c>
      <c r="K79" s="10"/>
      <c r="L79" s="10"/>
      <c r="M79" s="10">
        <v>313.5</v>
      </c>
      <c r="N79" s="10">
        <v>300</v>
      </c>
      <c r="O79" s="10"/>
      <c r="P79" s="10"/>
      <c r="Q79" s="10"/>
      <c r="R79" s="10"/>
      <c r="S79" s="10"/>
      <c r="T79" s="10">
        <v>300</v>
      </c>
      <c r="U79" s="10" t="s">
        <v>83</v>
      </c>
      <c r="V79" s="10"/>
      <c r="W79" s="10"/>
      <c r="X79" s="10"/>
      <c r="Y79" s="10">
        <v>1</v>
      </c>
      <c r="Z79" s="10">
        <v>300</v>
      </c>
      <c r="AA79" s="10">
        <v>0</v>
      </c>
      <c r="AB79" s="10">
        <v>0</v>
      </c>
      <c r="AC79" s="10">
        <f t="shared" si="5"/>
        <v>1</v>
      </c>
      <c r="AD79" s="10" t="str" cm="1">
        <f t="array" ref="AD79">IFERROR(INDEX(Res_converter!$A$2:$A$22,MATCH(1,($J79=Res_converter!$B$2:$B$22)*($K79=Res_converter!$C$2:$C$22)*($L79=Res_converter!$D$2:$D$22),0)),"Other")</f>
        <v>Battery</v>
      </c>
      <c r="AE79" s="10">
        <f>IF($J79=Res_converter!$E$2,MAX($M79-$N79-$O79,0),0)+IF($K79=Res_converter!$E$2,MAX($P79-$Q79-$R79,0),0)+IF(L79=Res_converter!$E$2,$S79,0)</f>
        <v>13.5</v>
      </c>
      <c r="AF79" s="10">
        <f>IF($AD79=Res_converter!$A$8,MAX($Z79-$N79-$O79,0),0)+IF(AND($AD79=Res_converter!$A$14,$J79=Res_converter!$B$14),MAX(MIN($Z79,$M79)-$N79-$O79+IF(SUM($Q79,$R79)&gt;0,MAX($Z79-$M79,0)-($Q79+$R79)*$AV79,0),0),0)+IF(AND($AD79=Res_converter!$A$15,$K79=Res_converter!$C$15),MAX(MIN($Z79,$P79)-$Q79-$R79+IF(SUM($N79,$O79)&gt;0,MAX($Z79-$P79,0)-($N79+$O79)*$AV79,0),0),0)+IF(AND($AD79=Res_converter!$A$12,$Y79="See columns P&amp; Q"),IF($J79=Res_converter!$E$2,MAX($AA79*MIN($M79,$T79)-$N79-$O79,0),MAX($AB79*MIN($P79,$T79)-$Q79-$R79,0)),0)+IF(AND($AD79=Res_converter!$A$12,$AC79=1,$Y79&lt;&gt;"See columns P&amp; Q"),IF($J79=Res_converter!$E$2,MAX(MIN($Z79,M79)-$N79-$O79,0),MAX(MIN($Z79,P79)-$Q79-$R79,0)),0)</f>
        <v>0</v>
      </c>
      <c r="AG79" s="60">
        <f>IF($AD79=Res_converter!$A$9,$T79,0)</f>
        <v>0</v>
      </c>
      <c r="AH79" s="10">
        <f>IF($AD79=Res_converter!$A$9,$Z79,0)</f>
        <v>0</v>
      </c>
      <c r="AI79" s="10">
        <f>IF($J79=Res_converter!$E$6,MAX($M79-$N79-$O79,0),0)+IF($K79=Res_converter!$E$6,MAX($P79-$Q79-$R79,0),0)+IF(L79=Res_converter!$E$6,$S79,0)</f>
        <v>0</v>
      </c>
      <c r="AJ79" s="10">
        <f>IF($AD79=Res_converter!$A$7,MAX(MIN($Z79,$M79)-$N79-$O79,0),0)+IF(AND($AD79=Res_converter!$A$12,$Y79="See columns P&amp; Q"),IF($J79=Res_converter!$E$6,MAX($AA79*MIN($M79,$T79)-$N79-$O79,0),MAX($AB79*MIN($P79,$T79)-$Q79-$R79,0)),0)+IF(AND($AD79=Res_converter!$A$12,$AC79=1,$Y79&lt;&gt;"See columns P&amp; Q"),IF($J79=Res_converter!$E$6,MAX(MIN(MAX($Z79-$P79,0)/$AU79,$M79)-$N79-$O79,0),MAX(MIN(MAX($Z79-$M79,0)/$AU79,$P79)-$Q79-$R79,0)),0)</f>
        <v>0</v>
      </c>
      <c r="AK79" s="60">
        <f>IF($AD79=Res_converter!$A$2,$T79,0)</f>
        <v>0</v>
      </c>
      <c r="AL79" s="10">
        <f>IF($AD79=Res_converter!$A$2,$Z79,0)</f>
        <v>0</v>
      </c>
      <c r="AM79" s="10">
        <f>IF($J79=Res_converter!$E$4,MAX($M79-$N79-$O79,0),0)+IF($K79=Res_converter!$E$4,MAX($P79-$Q79-$R79,0),0)+IF(L79=Res_converter!$E$4,$S79,0)</f>
        <v>0</v>
      </c>
      <c r="AN79" s="10">
        <f>IF($AD79=Res_converter!$A$3,MAX(MIN($Z79,$M79)-$N79-$O79,0),0)+IF(AND($AD79=Res_converter!$A$14,$AC79=1,$Y79&lt;&gt;"See columns P&amp; Q"),IF($J79=Res_converter!$E$4,MAX(MIN(MAX($Z79-$P79,0)/$AV79,$M79)-$N79-$O79,0),MAX(MIN(MAX($Z79-$M79,0)/$AV79,$P79)-$Q79-$R79,0)),0)</f>
        <v>0</v>
      </c>
      <c r="AO79" s="10">
        <f>IF($J79=Res_converter!$E$5,$M79,0)+IF($K79=Res_converter!$E$5,$P79,0)</f>
        <v>0</v>
      </c>
      <c r="AP79" s="10">
        <f>IF($AD79=Res_converter!$A$4,$Z79,0)</f>
        <v>0</v>
      </c>
      <c r="AQ79" s="10" t="s">
        <v>60</v>
      </c>
      <c r="AR79" s="10" t="s">
        <v>61</v>
      </c>
      <c r="AS79" s="10" t="s">
        <v>62</v>
      </c>
      <c r="AT79" s="10" t="s">
        <v>63</v>
      </c>
      <c r="AU79" s="10">
        <f t="shared" si="6"/>
        <v>0.1</v>
      </c>
      <c r="AV79" s="10">
        <f t="shared" si="7"/>
        <v>0.66500000000000004</v>
      </c>
      <c r="AW79" s="12" t="s">
        <v>273</v>
      </c>
      <c r="AX79" s="12" t="str">
        <f>INDEX(Subname_converter!$B$1:$B$343,MATCH($AW79,Subname_converter!$A$1:$A$343,0))</f>
        <v>Vaca Dixon</v>
      </c>
      <c r="AY79" s="12">
        <f>INDEX(Subname_converter!$C$1:$C$343,MATCH($AW79,Subname_converter!$A$1:$A$343,0))</f>
        <v>115</v>
      </c>
      <c r="AZ79" s="11">
        <v>44166.333333333299</v>
      </c>
      <c r="BA79" s="11">
        <v>45380.291666666701</v>
      </c>
      <c r="BB79" s="10">
        <f t="shared" si="4"/>
        <v>2024</v>
      </c>
      <c r="BC79" s="11"/>
      <c r="BD79" s="10" t="s">
        <v>103</v>
      </c>
      <c r="BE79" s="10" t="s">
        <v>65</v>
      </c>
      <c r="BF79" s="10" t="s">
        <v>65</v>
      </c>
      <c r="BG79" s="10" t="s">
        <v>103</v>
      </c>
      <c r="BH79" s="10" t="s">
        <v>66</v>
      </c>
      <c r="BI79" s="10">
        <f>IFERROR(INDEX([12]Queue_withNearTerm!$AZ$4:$AZ$148,MATCH(B80,[12]Queue_withNearTerm!$B$4:$B$148,0)),99)</f>
        <v>3</v>
      </c>
    </row>
    <row r="80" spans="1:61" s="26" customFormat="1" ht="25" x14ac:dyDescent="0.25">
      <c r="A80" s="32" t="s">
        <v>274</v>
      </c>
      <c r="B80" s="10">
        <v>1272</v>
      </c>
      <c r="C80" s="11">
        <v>42492</v>
      </c>
      <c r="D80" s="11">
        <v>42492.291666666701</v>
      </c>
      <c r="E80" s="10" t="s">
        <v>53</v>
      </c>
      <c r="F80" s="10" t="s">
        <v>259</v>
      </c>
      <c r="G80" s="10" t="s">
        <v>56</v>
      </c>
      <c r="H80" s="10"/>
      <c r="I80" s="10"/>
      <c r="J80" s="10" t="s">
        <v>57</v>
      </c>
      <c r="K80" s="10"/>
      <c r="L80" s="10"/>
      <c r="M80" s="10">
        <v>25.2</v>
      </c>
      <c r="N80" s="10">
        <v>25</v>
      </c>
      <c r="O80" s="10"/>
      <c r="P80" s="10"/>
      <c r="Q80" s="10"/>
      <c r="R80" s="10"/>
      <c r="S80" s="10"/>
      <c r="T80" s="10">
        <v>25</v>
      </c>
      <c r="U80" s="10" t="s">
        <v>83</v>
      </c>
      <c r="V80" s="10"/>
      <c r="W80" s="10"/>
      <c r="X80" s="10"/>
      <c r="Y80" s="10">
        <v>1</v>
      </c>
      <c r="Z80" s="10">
        <v>25</v>
      </c>
      <c r="AA80" s="10">
        <v>0</v>
      </c>
      <c r="AB80" s="10">
        <v>0</v>
      </c>
      <c r="AC80" s="10">
        <f t="shared" si="5"/>
        <v>1</v>
      </c>
      <c r="AD80" s="10" t="str" cm="1">
        <f t="array" ref="AD80">IFERROR(INDEX(Res_converter!$A$2:$A$22,MATCH(1,($J80=Res_converter!$B$2:$B$22)*($K80=Res_converter!$C$2:$C$22)*($L80=Res_converter!$D$2:$D$22),0)),"Other")</f>
        <v>Battery</v>
      </c>
      <c r="AE80" s="10">
        <f>IF($J80=Res_converter!$E$2,MAX($M80-$N80-$O80,0),0)+IF($K80=Res_converter!$E$2,MAX($P80-$Q80-$R80,0),0)+IF(L80=Res_converter!$E$2,$S80,0)</f>
        <v>0.19999999999999929</v>
      </c>
      <c r="AF80" s="10">
        <f>IF($AD80=Res_converter!$A$8,MAX($Z80-$N80-$O80,0),0)+IF(AND($AD80=Res_converter!$A$14,$J80=Res_converter!$B$14),MAX(MIN($Z80,$M80)-$N80-$O80+IF(SUM($Q80,$R80)&gt;0,MAX($Z80-$M80,0)-($Q80+$R80)*$AV80,0),0),0)+IF(AND($AD80=Res_converter!$A$15,$K80=Res_converter!$C$15),MAX(MIN($Z80,$P80)-$Q80-$R80+IF(SUM($N80,$O80)&gt;0,MAX($Z80-$P80,0)-($N80+$O80)*$AV80,0),0),0)+IF(AND($AD80=Res_converter!$A$12,$Y80="See columns P&amp; Q"),IF($J80=Res_converter!$E$2,MAX($AA80*MIN($M80,$T80)-$N80-$O80,0),MAX($AB80*MIN($P80,$T80)-$Q80-$R80,0)),0)+IF(AND($AD80=Res_converter!$A$12,$AC80=1,$Y80&lt;&gt;"See columns P&amp; Q"),IF($J80=Res_converter!$E$2,MAX(MIN($Z80,M80)-$N80-$O80,0),MAX(MIN($Z80,P80)-$Q80-$R80,0)),0)</f>
        <v>0</v>
      </c>
      <c r="AG80" s="60">
        <f>IF($AD80=Res_converter!$A$9,$T80,0)</f>
        <v>0</v>
      </c>
      <c r="AH80" s="10">
        <f>IF($AD80=Res_converter!$A$9,$Z80,0)</f>
        <v>0</v>
      </c>
      <c r="AI80" s="10">
        <f>IF($J80=Res_converter!$E$6,MAX($M80-$N80-$O80,0),0)+IF($K80=Res_converter!$E$6,MAX($P80-$Q80-$R80,0),0)+IF(L80=Res_converter!$E$6,$S80,0)</f>
        <v>0</v>
      </c>
      <c r="AJ80" s="10">
        <f>IF($AD80=Res_converter!$A$7,MAX(MIN($Z80,$M80)-$N80-$O80,0),0)+IF(AND($AD80=Res_converter!$A$12,$Y80="See columns P&amp; Q"),IF($J80=Res_converter!$E$6,MAX($AA80*MIN($M80,$T80)-$N80-$O80,0),MAX($AB80*MIN($P80,$T80)-$Q80-$R80,0)),0)+IF(AND($AD80=Res_converter!$A$12,$AC80=1,$Y80&lt;&gt;"See columns P&amp; Q"),IF($J80=Res_converter!$E$6,MAX(MIN(MAX($Z80-$P80,0)/$AU80,$M80)-$N80-$O80,0),MAX(MIN(MAX($Z80-$M80,0)/$AU80,$P80)-$Q80-$R80,0)),0)</f>
        <v>0</v>
      </c>
      <c r="AK80" s="60">
        <f>IF($AD80=Res_converter!$A$2,$T80,0)</f>
        <v>0</v>
      </c>
      <c r="AL80" s="10">
        <f>IF($AD80=Res_converter!$A$2,$Z80,0)</f>
        <v>0</v>
      </c>
      <c r="AM80" s="10">
        <f>IF($J80=Res_converter!$E$4,MAX($M80-$N80-$O80,0),0)+IF($K80=Res_converter!$E$4,MAX($P80-$Q80-$R80,0),0)+IF(L80=Res_converter!$E$4,$S80,0)</f>
        <v>0</v>
      </c>
      <c r="AN80" s="10">
        <f>IF($AD80=Res_converter!$A$3,MAX(MIN($Z80,$M80)-$N80-$O80,0),0)+IF(AND($AD80=Res_converter!$A$14,$AC80=1,$Y80&lt;&gt;"See columns P&amp; Q"),IF($J80=Res_converter!$E$4,MAX(MIN(MAX($Z80-$P80,0)/$AV80,$M80)-$N80-$O80,0),MAX(MIN(MAX($Z80-$M80,0)/$AV80,$P80)-$Q80-$R80,0)),0)</f>
        <v>0</v>
      </c>
      <c r="AO80" s="10">
        <f>IF($J80=Res_converter!$E$5,$M80,0)+IF($K80=Res_converter!$E$5,$P80,0)</f>
        <v>0</v>
      </c>
      <c r="AP80" s="10">
        <f>IF($AD80=Res_converter!$A$4,$Z80,0)</f>
        <v>0</v>
      </c>
      <c r="AQ80" s="10" t="s">
        <v>211</v>
      </c>
      <c r="AR80" s="10" t="s">
        <v>61</v>
      </c>
      <c r="AS80" s="10" t="s">
        <v>62</v>
      </c>
      <c r="AT80" s="10" t="s">
        <v>63</v>
      </c>
      <c r="AU80" s="10">
        <f t="shared" si="6"/>
        <v>0.1</v>
      </c>
      <c r="AV80" s="10">
        <f t="shared" si="7"/>
        <v>0.66500000000000004</v>
      </c>
      <c r="AW80" s="12" t="s">
        <v>275</v>
      </c>
      <c r="AX80" s="12" t="str">
        <f>INDEX(Subname_converter!$B$1:$B$343,MATCH($AW80,Subname_converter!$A$1:$A$343,0))</f>
        <v>Weber</v>
      </c>
      <c r="AY80" s="12">
        <f>INDEX(Subname_converter!$C$1:$C$343,MATCH($AW80,Subname_converter!$A$1:$A$343,0))</f>
        <v>230</v>
      </c>
      <c r="AZ80" s="11">
        <v>43251.291666666701</v>
      </c>
      <c r="BA80" s="11">
        <v>44896.333333333299</v>
      </c>
      <c r="BB80" s="10">
        <f t="shared" si="4"/>
        <v>2023</v>
      </c>
      <c r="BC80" s="11"/>
      <c r="BD80" s="10" t="s">
        <v>103</v>
      </c>
      <c r="BE80" s="10" t="s">
        <v>65</v>
      </c>
      <c r="BF80" s="10" t="s">
        <v>65</v>
      </c>
      <c r="BG80" s="10" t="s">
        <v>103</v>
      </c>
      <c r="BH80" s="10" t="s">
        <v>66</v>
      </c>
      <c r="BI80" s="10">
        <f>IFERROR(INDEX([12]Queue_withNearTerm!$AZ$4:$AZ$148,MATCH(B81,[12]Queue_withNearTerm!$B$4:$B$148,0)),99)</f>
        <v>99</v>
      </c>
    </row>
    <row r="81" spans="1:61" s="26" customFormat="1" ht="25" x14ac:dyDescent="0.25">
      <c r="A81" s="32" t="s">
        <v>276</v>
      </c>
      <c r="B81" s="10">
        <v>1275</v>
      </c>
      <c r="C81" s="11">
        <v>42486</v>
      </c>
      <c r="D81" s="11">
        <v>42492.291666666701</v>
      </c>
      <c r="E81" s="10" t="s">
        <v>53</v>
      </c>
      <c r="F81" s="10" t="s">
        <v>259</v>
      </c>
      <c r="G81" s="10" t="s">
        <v>56</v>
      </c>
      <c r="H81" s="10"/>
      <c r="I81" s="10"/>
      <c r="J81" s="10" t="s">
        <v>57</v>
      </c>
      <c r="K81" s="10"/>
      <c r="L81" s="10"/>
      <c r="M81" s="10">
        <v>418</v>
      </c>
      <c r="N81" s="10">
        <v>400</v>
      </c>
      <c r="O81" s="10"/>
      <c r="P81" s="10"/>
      <c r="Q81" s="10"/>
      <c r="R81" s="10"/>
      <c r="S81" s="10"/>
      <c r="T81" s="10">
        <v>418</v>
      </c>
      <c r="U81" s="10" t="s">
        <v>83</v>
      </c>
      <c r="V81" s="10"/>
      <c r="W81" s="10"/>
      <c r="X81" s="10"/>
      <c r="Y81" s="10">
        <v>1</v>
      </c>
      <c r="Z81" s="10">
        <v>418</v>
      </c>
      <c r="AA81" s="10">
        <v>0</v>
      </c>
      <c r="AB81" s="10">
        <v>0</v>
      </c>
      <c r="AC81" s="10">
        <f t="shared" si="5"/>
        <v>1</v>
      </c>
      <c r="AD81" s="10" t="str" cm="1">
        <f t="array" ref="AD81">IFERROR(INDEX(Res_converter!$A$2:$A$22,MATCH(1,($J81=Res_converter!$B$2:$B$22)*($K81=Res_converter!$C$2:$C$22)*($L81=Res_converter!$D$2:$D$22),0)),"Other")</f>
        <v>Battery</v>
      </c>
      <c r="AE81" s="10">
        <f>IF($J81=Res_converter!$E$2,MAX($M81-$N81-$O81,0),0)+IF($K81=Res_converter!$E$2,MAX($P81-$Q81-$R81,0),0)+IF(L81=Res_converter!$E$2,$S81,0)</f>
        <v>18</v>
      </c>
      <c r="AF81" s="10">
        <f>IF($AD81=Res_converter!$A$8,MAX($Z81-$N81-$O81,0),0)+IF(AND($AD81=Res_converter!$A$14,$J81=Res_converter!$B$14),MAX(MIN($Z81,$M81)-$N81-$O81+IF(SUM($Q81,$R81)&gt;0,MAX($Z81-$M81,0)-($Q81+$R81)*$AV81,0),0),0)+IF(AND($AD81=Res_converter!$A$15,$K81=Res_converter!$C$15),MAX(MIN($Z81,$P81)-$Q81-$R81+IF(SUM($N81,$O81)&gt;0,MAX($Z81-$P81,0)-($N81+$O81)*$AV81,0),0),0)+IF(AND($AD81=Res_converter!$A$12,$Y81="See columns P&amp; Q"),IF($J81=Res_converter!$E$2,MAX($AA81*MIN($M81,$T81)-$N81-$O81,0),MAX($AB81*MIN($P81,$T81)-$Q81-$R81,0)),0)+IF(AND($AD81=Res_converter!$A$12,$AC81=1,$Y81&lt;&gt;"See columns P&amp; Q"),IF($J81=Res_converter!$E$2,MAX(MIN($Z81,M81)-$N81-$O81,0),MAX(MIN($Z81,P81)-$Q81-$R81,0)),0)</f>
        <v>18</v>
      </c>
      <c r="AG81" s="60">
        <f>IF($AD81=Res_converter!$A$9,$T81,0)</f>
        <v>0</v>
      </c>
      <c r="AH81" s="10">
        <f>IF($AD81=Res_converter!$A$9,$Z81,0)</f>
        <v>0</v>
      </c>
      <c r="AI81" s="10">
        <f>IF($J81=Res_converter!$E$6,MAX($M81-$N81-$O81,0),0)+IF($K81=Res_converter!$E$6,MAX($P81-$Q81-$R81,0),0)+IF(L81=Res_converter!$E$6,$S81,0)</f>
        <v>0</v>
      </c>
      <c r="AJ81" s="10">
        <f>IF($AD81=Res_converter!$A$7,MAX(MIN($Z81,$M81)-$N81-$O81,0),0)+IF(AND($AD81=Res_converter!$A$12,$Y81="See columns P&amp; Q"),IF($J81=Res_converter!$E$6,MAX($AA81*MIN($M81,$T81)-$N81-$O81,0),MAX($AB81*MIN($P81,$T81)-$Q81-$R81,0)),0)+IF(AND($AD81=Res_converter!$A$12,$AC81=1,$Y81&lt;&gt;"See columns P&amp; Q"),IF($J81=Res_converter!$E$6,MAX(MIN(MAX($Z81-$P81,0)/$AU81,$M81)-$N81-$O81,0),MAX(MIN(MAX($Z81-$M81,0)/$AU81,$P81)-$Q81-$R81,0)),0)</f>
        <v>0</v>
      </c>
      <c r="AK81" s="60">
        <f>IF($AD81=Res_converter!$A$2,$T81,0)</f>
        <v>0</v>
      </c>
      <c r="AL81" s="10">
        <f>IF($AD81=Res_converter!$A$2,$Z81,0)</f>
        <v>0</v>
      </c>
      <c r="AM81" s="10">
        <f>IF($J81=Res_converter!$E$4,MAX($M81-$N81-$O81,0),0)+IF($K81=Res_converter!$E$4,MAX($P81-$Q81-$R81,0),0)+IF(L81=Res_converter!$E$4,$S81,0)</f>
        <v>0</v>
      </c>
      <c r="AN81" s="10">
        <f>IF($AD81=Res_converter!$A$3,MAX(MIN($Z81,$M81)-$N81-$O81,0),0)+IF(AND($AD81=Res_converter!$A$14,$AC81=1,$Y81&lt;&gt;"See columns P&amp; Q"),IF($J81=Res_converter!$E$4,MAX(MIN(MAX($Z81-$P81,0)/$AV81,$M81)-$N81-$O81,0),MAX(MIN(MAX($Z81-$M81,0)/$AV81,$P81)-$Q81-$R81,0)),0)</f>
        <v>0</v>
      </c>
      <c r="AO81" s="10">
        <f>IF($J81=Res_converter!$E$5,$M81,0)+IF($K81=Res_converter!$E$5,$P81,0)</f>
        <v>0</v>
      </c>
      <c r="AP81" s="10">
        <f>IF($AD81=Res_converter!$A$4,$Z81,0)</f>
        <v>0</v>
      </c>
      <c r="AQ81" s="10" t="s">
        <v>201</v>
      </c>
      <c r="AR81" s="10" t="s">
        <v>61</v>
      </c>
      <c r="AS81" s="10" t="s">
        <v>62</v>
      </c>
      <c r="AT81" s="10" t="s">
        <v>63</v>
      </c>
      <c r="AU81" s="10">
        <f t="shared" si="6"/>
        <v>0.1</v>
      </c>
      <c r="AV81" s="10">
        <f t="shared" si="7"/>
        <v>0.66500000000000004</v>
      </c>
      <c r="AW81" s="12" t="s">
        <v>277</v>
      </c>
      <c r="AX81" s="12" t="str">
        <f>INDEX(Subname_converter!$B$1:$B$343,MATCH($AW81,Subname_converter!$A$1:$A$343,0))</f>
        <v>Tesla</v>
      </c>
      <c r="AY81" s="12">
        <f>INDEX(Subname_converter!$C$1:$C$343,MATCH($AW81,Subname_converter!$A$1:$A$343,0))</f>
        <v>230</v>
      </c>
      <c r="AZ81" s="11">
        <v>44166.333333333299</v>
      </c>
      <c r="BA81" s="11">
        <v>45026.291666666701</v>
      </c>
      <c r="BB81" s="10">
        <f t="shared" si="4"/>
        <v>2023</v>
      </c>
      <c r="BC81" s="11"/>
      <c r="BD81" s="10" t="s">
        <v>103</v>
      </c>
      <c r="BE81" s="10" t="s">
        <v>65</v>
      </c>
      <c r="BF81" s="10" t="s">
        <v>65</v>
      </c>
      <c r="BG81" s="10" t="s">
        <v>103</v>
      </c>
      <c r="BH81" s="10" t="s">
        <v>66</v>
      </c>
      <c r="BI81" s="10">
        <f>IFERROR(INDEX([12]Queue_withNearTerm!$AZ$4:$AZ$148,MATCH(B82,[12]Queue_withNearTerm!$B$4:$B$148,0)),99)</f>
        <v>99</v>
      </c>
    </row>
    <row r="82" spans="1:61" s="26" customFormat="1" ht="25" x14ac:dyDescent="0.25">
      <c r="A82" s="32" t="s">
        <v>278</v>
      </c>
      <c r="B82" s="10">
        <v>1277</v>
      </c>
      <c r="C82" s="11">
        <v>42492</v>
      </c>
      <c r="D82" s="11">
        <v>42492.291666666701</v>
      </c>
      <c r="E82" s="10" t="s">
        <v>53</v>
      </c>
      <c r="F82" s="10" t="s">
        <v>259</v>
      </c>
      <c r="G82" s="10" t="s">
        <v>55</v>
      </c>
      <c r="H82" s="10"/>
      <c r="I82" s="10"/>
      <c r="J82" s="10" t="s">
        <v>55</v>
      </c>
      <c r="K82" s="10"/>
      <c r="L82" s="10"/>
      <c r="M82" s="10">
        <v>114</v>
      </c>
      <c r="N82" s="10"/>
      <c r="O82" s="10"/>
      <c r="P82" s="10"/>
      <c r="Q82" s="10"/>
      <c r="R82" s="10"/>
      <c r="S82" s="10"/>
      <c r="T82" s="10">
        <v>20</v>
      </c>
      <c r="U82" s="10" t="s">
        <v>83</v>
      </c>
      <c r="V82" s="10"/>
      <c r="W82" s="10" t="s">
        <v>58</v>
      </c>
      <c r="X82" s="10"/>
      <c r="Y82" s="10">
        <v>1</v>
      </c>
      <c r="Z82" s="10">
        <v>20</v>
      </c>
      <c r="AA82" s="10">
        <v>0</v>
      </c>
      <c r="AB82" s="10">
        <v>0</v>
      </c>
      <c r="AC82" s="10">
        <f t="shared" si="5"/>
        <v>1</v>
      </c>
      <c r="AD82" s="10" t="str" cm="1">
        <f t="array" ref="AD82">IFERROR(INDEX(Res_converter!$A$2:$A$22,MATCH(1,($J82=Res_converter!$B$2:$B$22)*($K82=Res_converter!$C$2:$C$22)*($L82=Res_converter!$D$2:$D$22),0)),"Other")</f>
        <v>Wind Turbine</v>
      </c>
      <c r="AE82" s="10">
        <f>IF($J82=Res_converter!$E$2,MAX($M82-$N82-$O82,0),0)+IF($K82=Res_converter!$E$2,MAX($P82-$Q82-$R82,0),0)+IF(L82=Res_converter!$E$2,$S82,0)</f>
        <v>0</v>
      </c>
      <c r="AF82" s="10">
        <f>IF($AD82=Res_converter!$A$8,MAX($Z82-$N82-$O82,0),0)+IF(AND($AD82=Res_converter!$A$14,$J82=Res_converter!$B$14),MAX(MIN($Z82,$M82)-$N82-$O82+IF(SUM($Q82,$R82)&gt;0,MAX($Z82-$M82,0)-($Q82+$R82)*$AV82,0),0),0)+IF(AND($AD82=Res_converter!$A$15,$K82=Res_converter!$C$15),MAX(MIN($Z82,$P82)-$Q82-$R82+IF(SUM($N82,$O82)&gt;0,MAX($Z82-$P82,0)-($N82+$O82)*$AV82,0),0),0)+IF(AND($AD82=Res_converter!$A$12,$Y82="See columns P&amp; Q"),IF($J82=Res_converter!$E$2,MAX($AA82*MIN($M82,$T82)-$N82-$O82,0),MAX($AB82*MIN($P82,$T82)-$Q82-$R82,0)),0)+IF(AND($AD82=Res_converter!$A$12,$AC82=1,$Y82&lt;&gt;"See columns P&amp; Q"),IF($J82=Res_converter!$E$2,MAX(MIN($Z82,M82)-$N82-$O82,0),MAX(MIN($Z82,P82)-$Q82-$R82,0)),0)</f>
        <v>0</v>
      </c>
      <c r="AG82" s="60">
        <f>IF($AD82=Res_converter!$A$9,$T82,0)</f>
        <v>0</v>
      </c>
      <c r="AH82" s="10">
        <f>IF($AD82=Res_converter!$A$9,$Z82,0)</f>
        <v>0</v>
      </c>
      <c r="AI82" s="10">
        <f>IF($J82=Res_converter!$E$6,MAX($M82-$N82-$O82,0),0)+IF($K82=Res_converter!$E$6,MAX($P82-$Q82-$R82,0),0)+IF(L82=Res_converter!$E$6,$S82,0)</f>
        <v>0</v>
      </c>
      <c r="AJ82" s="10">
        <f>IF($AD82=Res_converter!$A$7,MAX(MIN($Z82,$M82)-$N82-$O82,0),0)+IF(AND($AD82=Res_converter!$A$12,$Y82="See columns P&amp; Q"),IF($J82=Res_converter!$E$6,MAX($AA82*MIN($M82,$T82)-$N82-$O82,0),MAX($AB82*MIN($P82,$T82)-$Q82-$R82,0)),0)+IF(AND($AD82=Res_converter!$A$12,$AC82=1,$Y82&lt;&gt;"See columns P&amp; Q"),IF($J82=Res_converter!$E$6,MAX(MIN(MAX($Z82-$P82,0)/$AU82,$M82)-$N82-$O82,0),MAX(MIN(MAX($Z82-$M82,0)/$AU82,$P82)-$Q82-$R82,0)),0)</f>
        <v>0</v>
      </c>
      <c r="AK82" s="60">
        <f>IF($AD82=Res_converter!$A$2,$T82,0)</f>
        <v>0</v>
      </c>
      <c r="AL82" s="10">
        <f>IF($AD82=Res_converter!$A$2,$Z82,0)</f>
        <v>0</v>
      </c>
      <c r="AM82" s="10">
        <f>IF($J82=Res_converter!$E$4,MAX($M82-$N82-$O82,0),0)+IF($K82=Res_converter!$E$4,MAX($P82-$Q82-$R82,0),0)+IF(L82=Res_converter!$E$4,$S82,0)</f>
        <v>114</v>
      </c>
      <c r="AN82" s="10">
        <f>IF($AD82=Res_converter!$A$3,MAX(MIN($Z82,$M82)-$N82-$O82,0),0)+IF(AND($AD82=Res_converter!$A$14,$AC82=1,$Y82&lt;&gt;"See columns P&amp; Q"),IF($J82=Res_converter!$E$4,MAX(MIN(MAX($Z82-$P82,0)/$AV82,$M82)-$N82-$O82,0),MAX(MIN(MAX($Z82-$M82,0)/$AV82,$P82)-$Q82-$R82,0)),0)</f>
        <v>20</v>
      </c>
      <c r="AO82" s="10">
        <f>IF($J82=Res_converter!$E$5,$M82,0)+IF($K82=Res_converter!$E$5,$P82,0)</f>
        <v>0</v>
      </c>
      <c r="AP82" s="10">
        <f>IF($AD82=Res_converter!$A$4,$Z82,0)</f>
        <v>0</v>
      </c>
      <c r="AQ82" s="10" t="s">
        <v>201</v>
      </c>
      <c r="AR82" s="10" t="s">
        <v>61</v>
      </c>
      <c r="AS82" s="10" t="s">
        <v>62</v>
      </c>
      <c r="AT82" s="10" t="s">
        <v>63</v>
      </c>
      <c r="AU82" s="10">
        <f t="shared" si="6"/>
        <v>0.1</v>
      </c>
      <c r="AV82" s="10">
        <f t="shared" si="7"/>
        <v>0.66500000000000004</v>
      </c>
      <c r="AW82" s="12" t="s">
        <v>279</v>
      </c>
      <c r="AX82" s="12" t="str">
        <f>INDEX(Subname_converter!$B$1:$B$343,MATCH($AW82,Subname_converter!$A$1:$A$343,0))</f>
        <v>Tesla</v>
      </c>
      <c r="AY82" s="12">
        <f>INDEX(Subname_converter!$C$1:$C$343,MATCH($AW82,Subname_converter!$A$1:$A$343,0))</f>
        <v>230</v>
      </c>
      <c r="AZ82" s="11">
        <v>43891.333333333299</v>
      </c>
      <c r="BA82" s="11">
        <v>44545.333333333299</v>
      </c>
      <c r="BB82" s="10">
        <f t="shared" si="4"/>
        <v>2022</v>
      </c>
      <c r="BC82" s="11"/>
      <c r="BD82" s="10" t="s">
        <v>103</v>
      </c>
      <c r="BE82" s="10" t="s">
        <v>65</v>
      </c>
      <c r="BF82" s="10" t="s">
        <v>65</v>
      </c>
      <c r="BG82" s="10" t="s">
        <v>103</v>
      </c>
      <c r="BH82" s="10" t="s">
        <v>66</v>
      </c>
      <c r="BI82" s="10">
        <f>IFERROR(INDEX([12]Queue_withNearTerm!$AZ$4:$AZ$148,MATCH(B83,[12]Queue_withNearTerm!$B$4:$B$148,0)),99)</f>
        <v>1</v>
      </c>
    </row>
    <row r="83" spans="1:61" s="26" customFormat="1" ht="37.5" x14ac:dyDescent="0.25">
      <c r="A83" s="32" t="s">
        <v>280</v>
      </c>
      <c r="B83" s="10">
        <v>1291</v>
      </c>
      <c r="C83" s="11">
        <v>42488</v>
      </c>
      <c r="D83" s="11">
        <v>42492.291666666701</v>
      </c>
      <c r="E83" s="10" t="s">
        <v>53</v>
      </c>
      <c r="F83" s="10" t="s">
        <v>259</v>
      </c>
      <c r="G83" s="10" t="s">
        <v>56</v>
      </c>
      <c r="H83" s="10" t="s">
        <v>95</v>
      </c>
      <c r="I83" s="10"/>
      <c r="J83" s="10" t="s">
        <v>57</v>
      </c>
      <c r="K83" s="10" t="s">
        <v>96</v>
      </c>
      <c r="L83" s="10"/>
      <c r="M83" s="10">
        <v>20</v>
      </c>
      <c r="N83" s="10">
        <v>12.5</v>
      </c>
      <c r="O83" s="10"/>
      <c r="P83" s="10">
        <v>300</v>
      </c>
      <c r="Q83" s="10">
        <v>52.5</v>
      </c>
      <c r="R83" s="10"/>
      <c r="S83" s="10"/>
      <c r="T83" s="10">
        <v>300</v>
      </c>
      <c r="U83" s="10" t="s">
        <v>83</v>
      </c>
      <c r="V83" s="10"/>
      <c r="W83" s="10" t="s">
        <v>58</v>
      </c>
      <c r="X83" s="10"/>
      <c r="Y83" s="10">
        <v>1</v>
      </c>
      <c r="Z83" s="10">
        <v>300</v>
      </c>
      <c r="AA83" s="10">
        <v>0</v>
      </c>
      <c r="AB83" s="10">
        <v>0</v>
      </c>
      <c r="AC83" s="10">
        <f t="shared" si="5"/>
        <v>1</v>
      </c>
      <c r="AD83" s="10" t="str" cm="1">
        <f t="array" ref="AD83">IFERROR(INDEX(Res_converter!$A$2:$A$22,MATCH(1,($J83=Res_converter!$B$2:$B$22)*($K83=Res_converter!$C$2:$C$22)*($L83=Res_converter!$D$2:$D$22),0)),"Other")</f>
        <v>Solar-Hybrid</v>
      </c>
      <c r="AE83" s="10">
        <f>IF($J83=Res_converter!$E$2,MAX($M83-$N83-$O83,0),0)+IF($K83=Res_converter!$E$2,MAX($P83-$Q83-$R83,0),0)+IF(L83=Res_converter!$E$2,$S83,0)</f>
        <v>7.5</v>
      </c>
      <c r="AF83" s="10">
        <f>IF($AD83=Res_converter!$A$8,MAX($Z83-$N83-$O83,0),0)+IF(AND($AD83=Res_converter!$A$14,$J83=Res_converter!$B$14),MAX(MIN($Z83,$M83)-$N83-$O83+IF(SUM($Q83,$R83)&gt;0,MAX($Z83-$M83,0)-($Q83+$R83)*$AV83,0),0),0)+IF(AND($AD83=Res_converter!$A$15,$K83=Res_converter!$C$15),MAX(MIN($Z83,$P83)-$Q83-$R83+IF(SUM($N83,$O83)&gt;0,MAX($Z83-$P83,0)-($N83+$O83)*$AV83,0),0),0)+IF(AND($AD83=Res_converter!$A$12,$Y83="See columns P&amp; Q"),IF($J83=Res_converter!$E$2,MAX($AA83*MIN($M83,$T83)-$N83-$O83,0),MAX($AB83*MIN($P83,$T83)-$Q83-$R83,0)),0)+IF(AND($AD83=Res_converter!$A$12,$AC83=1,$Y83&lt;&gt;"See columns P&amp; Q"),IF($J83=Res_converter!$E$2,MAX(MIN($Z83,M83)-$N83-$O83,0),MAX(MIN($Z83,P83)-$Q83-$R83,0)),0)</f>
        <v>7.5</v>
      </c>
      <c r="AG83" s="60">
        <f>IF($AD83=Res_converter!$A$9,$T83,0)</f>
        <v>0</v>
      </c>
      <c r="AH83" s="10">
        <f>IF($AD83=Res_converter!$A$9,$Z83,0)</f>
        <v>0</v>
      </c>
      <c r="AI83" s="10">
        <f>IF($J83=Res_converter!$E$6,MAX($M83-$N83-$O83,0),0)+IF($K83=Res_converter!$E$6,MAX($P83-$Q83-$R83,0),0)+IF(L83=Res_converter!$E$6,$S83,0)</f>
        <v>247.5</v>
      </c>
      <c r="AJ83" s="10">
        <f>IF($AD83=Res_converter!$A$7,MAX(MIN($Z83,$M83)-$N83-$O83,0),0)+IF(AND($AD83=Res_converter!$A$12,$Y83="See columns P&amp; Q"),IF($J83=Res_converter!$E$6,MAX($AA83*MIN($M83,$T83)-$N83-$O83,0),MAX($AB83*MIN($P83,$T83)-$Q83-$R83,0)),0)+IF(AND($AD83=Res_converter!$A$12,$AC83=1,$Y83&lt;&gt;"See columns P&amp; Q"),IF($J83=Res_converter!$E$6,MAX(MIN(MAX($Z83-$P83,0)/$AU83,$M83)-$N83-$O83,0),MAX(MIN(MAX($Z83-$M83,0)/$AU83,$P83)-$Q83-$R83,0)),0)</f>
        <v>247.5</v>
      </c>
      <c r="AK83" s="60">
        <f>IF($AD83=Res_converter!$A$2,$T83,0)</f>
        <v>0</v>
      </c>
      <c r="AL83" s="10">
        <f>IF($AD83=Res_converter!$A$2,$Z83,0)</f>
        <v>0</v>
      </c>
      <c r="AM83" s="10">
        <f>IF($J83=Res_converter!$E$4,MAX($M83-$N83-$O83,0),0)+IF($K83=Res_converter!$E$4,MAX($P83-$Q83-$R83,0),0)+IF(L83=Res_converter!$E$4,$S83,0)</f>
        <v>0</v>
      </c>
      <c r="AN83" s="10">
        <f>IF($AD83=Res_converter!$A$3,MAX(MIN($Z83,$M83)-$N83-$O83,0),0)+IF(AND($AD83=Res_converter!$A$14,$AC83=1,$Y83&lt;&gt;"See columns P&amp; Q"),IF($J83=Res_converter!$E$4,MAX(MIN(MAX($Z83-$P83,0)/$AV83,$M83)-$N83-$O83,0),MAX(MIN(MAX($Z83-$M83,0)/$AV83,$P83)-$Q83-$R83,0)),0)</f>
        <v>0</v>
      </c>
      <c r="AO83" s="10">
        <f>IF($J83=Res_converter!$E$5,$M83,0)+IF($K83=Res_converter!$E$5,$P83,0)</f>
        <v>0</v>
      </c>
      <c r="AP83" s="10">
        <f>IF($AD83=Res_converter!$A$4,$Z83,0)</f>
        <v>0</v>
      </c>
      <c r="AQ83" s="10" t="s">
        <v>257</v>
      </c>
      <c r="AR83" s="10" t="s">
        <v>189</v>
      </c>
      <c r="AS83" s="10" t="s">
        <v>71</v>
      </c>
      <c r="AT83" s="10"/>
      <c r="AU83" s="10">
        <f t="shared" si="6"/>
        <v>0.03</v>
      </c>
      <c r="AV83" s="10">
        <f t="shared" si="7"/>
        <v>0.33700000000000002</v>
      </c>
      <c r="AW83" s="12" t="s">
        <v>281</v>
      </c>
      <c r="AX83" s="12" t="str">
        <f>INDEX(Subname_converter!$B$1:$B$343,MATCH($AW83,Subname_converter!$A$1:$A$343,0))</f>
        <v>Hassayampa</v>
      </c>
      <c r="AY83" s="12">
        <f>INDEX(Subname_converter!$C$1:$C$343,MATCH($AW83,Subname_converter!$A$1:$A$343,0))</f>
        <v>500</v>
      </c>
      <c r="AZ83" s="11">
        <v>45044.291666666701</v>
      </c>
      <c r="BA83" s="11">
        <v>45260.333333333299</v>
      </c>
      <c r="BB83" s="10">
        <f t="shared" si="4"/>
        <v>2024</v>
      </c>
      <c r="BC83" s="11"/>
      <c r="BD83" s="10" t="s">
        <v>103</v>
      </c>
      <c r="BE83" s="10" t="s">
        <v>65</v>
      </c>
      <c r="BF83" s="10" t="s">
        <v>65</v>
      </c>
      <c r="BG83" s="10" t="s">
        <v>103</v>
      </c>
      <c r="BH83" s="10" t="s">
        <v>66</v>
      </c>
      <c r="BI83" s="10">
        <f>IFERROR(INDEX([12]Queue_withNearTerm!$AZ$4:$AZ$148,MATCH(B84,[12]Queue_withNearTerm!$B$4:$B$148,0)),99)</f>
        <v>3</v>
      </c>
    </row>
    <row r="84" spans="1:61" s="26" customFormat="1" ht="25" x14ac:dyDescent="0.25">
      <c r="A84" s="32" t="s">
        <v>282</v>
      </c>
      <c r="B84" s="10">
        <v>1295</v>
      </c>
      <c r="C84" s="11">
        <v>42486</v>
      </c>
      <c r="D84" s="11">
        <v>42492.291666666701</v>
      </c>
      <c r="E84" s="10" t="s">
        <v>53</v>
      </c>
      <c r="F84" s="10" t="s">
        <v>259</v>
      </c>
      <c r="G84" s="10" t="s">
        <v>56</v>
      </c>
      <c r="H84" s="10"/>
      <c r="I84" s="10"/>
      <c r="J84" s="10" t="s">
        <v>57</v>
      </c>
      <c r="K84" s="10"/>
      <c r="L84" s="10"/>
      <c r="M84" s="10">
        <v>405.85</v>
      </c>
      <c r="N84" s="10">
        <v>400</v>
      </c>
      <c r="O84" s="10"/>
      <c r="P84" s="10"/>
      <c r="Q84" s="10"/>
      <c r="R84" s="10"/>
      <c r="S84" s="10"/>
      <c r="T84" s="10">
        <v>400</v>
      </c>
      <c r="U84" s="10" t="s">
        <v>83</v>
      </c>
      <c r="V84" s="10"/>
      <c r="W84" s="10"/>
      <c r="X84" s="10"/>
      <c r="Y84" s="10">
        <v>1</v>
      </c>
      <c r="Z84" s="10">
        <v>400</v>
      </c>
      <c r="AA84" s="10">
        <v>0</v>
      </c>
      <c r="AB84" s="10">
        <v>0</v>
      </c>
      <c r="AC84" s="10">
        <f t="shared" si="5"/>
        <v>1</v>
      </c>
      <c r="AD84" s="10" t="str" cm="1">
        <f t="array" ref="AD84">IFERROR(INDEX(Res_converter!$A$2:$A$22,MATCH(1,($J84=Res_converter!$B$2:$B$22)*($K84=Res_converter!$C$2:$C$22)*($L84=Res_converter!$D$2:$D$22),0)),"Other")</f>
        <v>Battery</v>
      </c>
      <c r="AE84" s="10">
        <f>IF($J84=Res_converter!$E$2,MAX($M84-$N84-$O84,0),0)+IF($K84=Res_converter!$E$2,MAX($P84-$Q84-$R84,0),0)+IF(L84=Res_converter!$E$2,$S84,0)</f>
        <v>5.8500000000000227</v>
      </c>
      <c r="AF84" s="10">
        <f>IF($AD84=Res_converter!$A$8,MAX($Z84-$N84-$O84,0),0)+IF(AND($AD84=Res_converter!$A$14,$J84=Res_converter!$B$14),MAX(MIN($Z84,$M84)-$N84-$O84+IF(SUM($Q84,$R84)&gt;0,MAX($Z84-$M84,0)-($Q84+$R84)*$AV84,0),0),0)+IF(AND($AD84=Res_converter!$A$15,$K84=Res_converter!$C$15),MAX(MIN($Z84,$P84)-$Q84-$R84+IF(SUM($N84,$O84)&gt;0,MAX($Z84-$P84,0)-($N84+$O84)*$AV84,0),0),0)+IF(AND($AD84=Res_converter!$A$12,$Y84="See columns P&amp; Q"),IF($J84=Res_converter!$E$2,MAX($AA84*MIN($M84,$T84)-$N84-$O84,0),MAX($AB84*MIN($P84,$T84)-$Q84-$R84,0)),0)+IF(AND($AD84=Res_converter!$A$12,$AC84=1,$Y84&lt;&gt;"See columns P&amp; Q"),IF($J84=Res_converter!$E$2,MAX(MIN($Z84,M84)-$N84-$O84,0),MAX(MIN($Z84,P84)-$Q84-$R84,0)),0)</f>
        <v>0</v>
      </c>
      <c r="AG84" s="60">
        <f>IF($AD84=Res_converter!$A$9,$T84,0)</f>
        <v>0</v>
      </c>
      <c r="AH84" s="10">
        <f>IF($AD84=Res_converter!$A$9,$Z84,0)</f>
        <v>0</v>
      </c>
      <c r="AI84" s="10">
        <f>IF($J84=Res_converter!$E$6,MAX($M84-$N84-$O84,0),0)+IF($K84=Res_converter!$E$6,MAX($P84-$Q84-$R84,0),0)+IF(L84=Res_converter!$E$6,$S84,0)</f>
        <v>0</v>
      </c>
      <c r="AJ84" s="10">
        <f>IF($AD84=Res_converter!$A$7,MAX(MIN($Z84,$M84)-$N84-$O84,0),0)+IF(AND($AD84=Res_converter!$A$12,$Y84="See columns P&amp; Q"),IF($J84=Res_converter!$E$6,MAX($AA84*MIN($M84,$T84)-$N84-$O84,0),MAX($AB84*MIN($P84,$T84)-$Q84-$R84,0)),0)+IF(AND($AD84=Res_converter!$A$12,$AC84=1,$Y84&lt;&gt;"See columns P&amp; Q"),IF($J84=Res_converter!$E$6,MAX(MIN(MAX($Z84-$P84,0)/$AU84,$M84)-$N84-$O84,0),MAX(MIN(MAX($Z84-$M84,0)/$AU84,$P84)-$Q84-$R84,0)),0)</f>
        <v>0</v>
      </c>
      <c r="AK84" s="60">
        <f>IF($AD84=Res_converter!$A$2,$T84,0)</f>
        <v>0</v>
      </c>
      <c r="AL84" s="10">
        <f>IF($AD84=Res_converter!$A$2,$Z84,0)</f>
        <v>0</v>
      </c>
      <c r="AM84" s="10">
        <f>IF($J84=Res_converter!$E$4,MAX($M84-$N84-$O84,0),0)+IF($K84=Res_converter!$E$4,MAX($P84-$Q84-$R84,0),0)+IF(L84=Res_converter!$E$4,$S84,0)</f>
        <v>0</v>
      </c>
      <c r="AN84" s="10">
        <f>IF($AD84=Res_converter!$A$3,MAX(MIN($Z84,$M84)-$N84-$O84,0),0)+IF(AND($AD84=Res_converter!$A$14,$AC84=1,$Y84&lt;&gt;"See columns P&amp; Q"),IF($J84=Res_converter!$E$4,MAX(MIN(MAX($Z84-$P84,0)/$AV84,$M84)-$N84-$O84,0),MAX(MIN(MAX($Z84-$M84,0)/$AV84,$P84)-$Q84-$R84,0)),0)</f>
        <v>0</v>
      </c>
      <c r="AO84" s="10">
        <f>IF($J84=Res_converter!$E$5,$M84,0)+IF($K84=Res_converter!$E$5,$P84,0)</f>
        <v>0</v>
      </c>
      <c r="AP84" s="10">
        <f>IF($AD84=Res_converter!$A$4,$Z84,0)</f>
        <v>0</v>
      </c>
      <c r="AQ84" s="10" t="s">
        <v>84</v>
      </c>
      <c r="AR84" s="10" t="s">
        <v>61</v>
      </c>
      <c r="AS84" s="10" t="s">
        <v>89</v>
      </c>
      <c r="AT84" s="10" t="s">
        <v>92</v>
      </c>
      <c r="AU84" s="10">
        <f t="shared" si="6"/>
        <v>0.106</v>
      </c>
      <c r="AV84" s="10">
        <f t="shared" si="7"/>
        <v>0.55700000000000005</v>
      </c>
      <c r="AW84" s="12" t="s">
        <v>283</v>
      </c>
      <c r="AX84" s="12" t="str">
        <f>INDEX(Subname_converter!$B$1:$B$343,MATCH($AW84,Subname_converter!$A$1:$A$343,0))</f>
        <v>Devers</v>
      </c>
      <c r="AY84" s="12">
        <f>INDEX(Subname_converter!$C$1:$C$343,MATCH($AW84,Subname_converter!$A$1:$A$343,0))</f>
        <v>230</v>
      </c>
      <c r="AZ84" s="11">
        <v>44652.291666666701</v>
      </c>
      <c r="BA84" s="11">
        <v>45195.291666666701</v>
      </c>
      <c r="BB84" s="10">
        <f t="shared" si="4"/>
        <v>2023</v>
      </c>
      <c r="BC84" s="11"/>
      <c r="BD84" s="10" t="s">
        <v>103</v>
      </c>
      <c r="BE84" s="10" t="s">
        <v>65</v>
      </c>
      <c r="BF84" s="10" t="s">
        <v>65</v>
      </c>
      <c r="BG84" s="10" t="s">
        <v>103</v>
      </c>
      <c r="BH84" s="10" t="s">
        <v>66</v>
      </c>
      <c r="BI84" s="10">
        <f>IFERROR(INDEX([12]Queue_withNearTerm!$AZ$4:$AZ$148,MATCH(B85,[12]Queue_withNearTerm!$B$4:$B$148,0)),99)</f>
        <v>2</v>
      </c>
    </row>
    <row r="85" spans="1:61" s="26" customFormat="1" ht="12.5" x14ac:dyDescent="0.25">
      <c r="A85" s="32" t="s">
        <v>284</v>
      </c>
      <c r="B85" s="10">
        <v>1302</v>
      </c>
      <c r="C85" s="11">
        <v>42493</v>
      </c>
      <c r="D85" s="11">
        <v>42492.291666666701</v>
      </c>
      <c r="E85" s="10" t="s">
        <v>53</v>
      </c>
      <c r="F85" s="10" t="s">
        <v>259</v>
      </c>
      <c r="G85" s="10" t="s">
        <v>56</v>
      </c>
      <c r="H85" s="10" t="s">
        <v>95</v>
      </c>
      <c r="I85" s="10"/>
      <c r="J85" s="10" t="s">
        <v>57</v>
      </c>
      <c r="K85" s="10" t="s">
        <v>96</v>
      </c>
      <c r="L85" s="10"/>
      <c r="M85" s="10">
        <v>121</v>
      </c>
      <c r="N85" s="10">
        <v>121</v>
      </c>
      <c r="O85" s="10"/>
      <c r="P85" s="10">
        <v>223.5</v>
      </c>
      <c r="Q85" s="10">
        <v>213.5</v>
      </c>
      <c r="R85" s="10"/>
      <c r="S85" s="10"/>
      <c r="T85" s="10">
        <v>213.5</v>
      </c>
      <c r="U85" s="10" t="s">
        <v>69</v>
      </c>
      <c r="V85" s="10"/>
      <c r="W85" s="10" t="s">
        <v>116</v>
      </c>
      <c r="X85" s="10"/>
      <c r="Y85" s="10">
        <v>0.56699999999999995</v>
      </c>
      <c r="Z85" s="10">
        <v>121</v>
      </c>
      <c r="AA85" s="10">
        <v>0</v>
      </c>
      <c r="AB85" s="10">
        <v>0</v>
      </c>
      <c r="AC85" s="10">
        <f t="shared" si="5"/>
        <v>1</v>
      </c>
      <c r="AD85" s="10" t="str" cm="1">
        <f t="array" ref="AD85">IFERROR(INDEX(Res_converter!$A$2:$A$22,MATCH(1,($J85=Res_converter!$B$2:$B$22)*($K85=Res_converter!$C$2:$C$22)*($L85=Res_converter!$D$2:$D$22),0)),"Other")</f>
        <v>Solar-Hybrid</v>
      </c>
      <c r="AE85" s="10">
        <f>IF($J85=Res_converter!$E$2,MAX($M85-$N85-$O85,0),0)+IF($K85=Res_converter!$E$2,MAX($P85-$Q85-$R85,0),0)+IF(L85=Res_converter!$E$2,$S85,0)</f>
        <v>0</v>
      </c>
      <c r="AF85" s="10">
        <f>IF($AD85=Res_converter!$A$8,MAX($Z85-$N85-$O85,0),0)+IF(AND($AD85=Res_converter!$A$14,$J85=Res_converter!$B$14),MAX(MIN($Z85,$M85)-$N85-$O85+IF(SUM($Q85,$R85)&gt;0,MAX($Z85-$M85,0)-($Q85+$R85)*$AV85,0),0),0)+IF(AND($AD85=Res_converter!$A$15,$K85=Res_converter!$C$15),MAX(MIN($Z85,$P85)-$Q85-$R85+IF(SUM($N85,$O85)&gt;0,MAX($Z85-$P85,0)-($N85+$O85)*$AV85,0),0),0)+IF(AND($AD85=Res_converter!$A$12,$Y85="See columns P&amp; Q"),IF($J85=Res_converter!$E$2,MAX($AA85*MIN($M85,$T85)-$N85-$O85,0),MAX($AB85*MIN($P85,$T85)-$Q85-$R85,0)),0)+IF(AND($AD85=Res_converter!$A$12,$AC85=1,$Y85&lt;&gt;"See columns P&amp; Q"),IF($J85=Res_converter!$E$2,MAX(MIN($Z85,M85)-$N85-$O85,0),MAX(MIN($Z85,P85)-$Q85-$R85,0)),0)</f>
        <v>0</v>
      </c>
      <c r="AG85" s="60">
        <f>IF($AD85=Res_converter!$A$9,$T85,0)</f>
        <v>0</v>
      </c>
      <c r="AH85" s="10">
        <f>IF($AD85=Res_converter!$A$9,$Z85,0)</f>
        <v>0</v>
      </c>
      <c r="AI85" s="10">
        <f>IF($J85=Res_converter!$E$6,MAX($M85-$N85-$O85,0),0)+IF($K85=Res_converter!$E$6,MAX($P85-$Q85-$R85,0),0)+IF(L85=Res_converter!$E$6,$S85,0)</f>
        <v>10</v>
      </c>
      <c r="AJ85" s="10">
        <f>IF($AD85=Res_converter!$A$7,MAX(MIN($Z85,$M85)-$N85-$O85,0),0)+IF(AND($AD85=Res_converter!$A$12,$Y85="See columns P&amp; Q"),IF($J85=Res_converter!$E$6,MAX($AA85*MIN($M85,$T85)-$N85-$O85,0),MAX($AB85*MIN($P85,$T85)-$Q85-$R85,0)),0)+IF(AND($AD85=Res_converter!$A$12,$AC85=1,$Y85&lt;&gt;"See columns P&amp; Q"),IF($J85=Res_converter!$E$6,MAX(MIN(MAX($Z85-$P85,0)/$AU85,$M85)-$N85-$O85,0),MAX(MIN(MAX($Z85-$M85,0)/$AU85,$P85)-$Q85-$R85,0)),0)</f>
        <v>0</v>
      </c>
      <c r="AK85" s="60">
        <f>IF($AD85=Res_converter!$A$2,$T85,0)</f>
        <v>0</v>
      </c>
      <c r="AL85" s="10">
        <f>IF($AD85=Res_converter!$A$2,$Z85,0)</f>
        <v>0</v>
      </c>
      <c r="AM85" s="10">
        <f>IF($J85=Res_converter!$E$4,MAX($M85-$N85-$O85,0),0)+IF($K85=Res_converter!$E$4,MAX($P85-$Q85-$R85,0),0)+IF(L85=Res_converter!$E$4,$S85,0)</f>
        <v>0</v>
      </c>
      <c r="AN85" s="10">
        <f>IF($AD85=Res_converter!$A$3,MAX(MIN($Z85,$M85)-$N85-$O85,0),0)+IF(AND($AD85=Res_converter!$A$14,$AC85=1,$Y85&lt;&gt;"See columns P&amp; Q"),IF($J85=Res_converter!$E$4,MAX(MIN(MAX($Z85-$P85,0)/$AV85,$M85)-$N85-$O85,0),MAX(MIN(MAX($Z85-$M85,0)/$AV85,$P85)-$Q85-$R85,0)),0)</f>
        <v>0</v>
      </c>
      <c r="AO85" s="10">
        <f>IF($J85=Res_converter!$E$5,$M85,0)+IF($K85=Res_converter!$E$5,$P85,0)</f>
        <v>0</v>
      </c>
      <c r="AP85" s="10">
        <f>IF($AD85=Res_converter!$A$4,$Z85,0)</f>
        <v>0</v>
      </c>
      <c r="AQ85" s="10" t="s">
        <v>84</v>
      </c>
      <c r="AR85" s="10" t="s">
        <v>61</v>
      </c>
      <c r="AS85" s="10" t="s">
        <v>89</v>
      </c>
      <c r="AT85" s="10" t="s">
        <v>92</v>
      </c>
      <c r="AU85" s="10">
        <f t="shared" si="6"/>
        <v>0.106</v>
      </c>
      <c r="AV85" s="10">
        <f t="shared" si="7"/>
        <v>0.55700000000000005</v>
      </c>
      <c r="AW85" s="12" t="s">
        <v>285</v>
      </c>
      <c r="AX85" s="12" t="str">
        <f>INDEX(Subname_converter!$B$1:$B$343,MATCH($AW85,Subname_converter!$A$1:$A$343,0))</f>
        <v>Red bluff</v>
      </c>
      <c r="AY85" s="12">
        <f>INDEX(Subname_converter!$C$1:$C$343,MATCH($AW85,Subname_converter!$A$1:$A$343,0))</f>
        <v>230</v>
      </c>
      <c r="AZ85" s="11">
        <v>43616.291666666701</v>
      </c>
      <c r="BA85" s="11">
        <v>45352.333333333299</v>
      </c>
      <c r="BB85" s="10">
        <f t="shared" si="4"/>
        <v>2024</v>
      </c>
      <c r="BC85" s="11"/>
      <c r="BD85" s="10" t="s">
        <v>103</v>
      </c>
      <c r="BE85" s="10" t="s">
        <v>65</v>
      </c>
      <c r="BF85" s="10" t="s">
        <v>65</v>
      </c>
      <c r="BG85" s="10" t="s">
        <v>103</v>
      </c>
      <c r="BH85" s="10" t="s">
        <v>66</v>
      </c>
      <c r="BI85" s="10">
        <f>IFERROR(INDEX([12]Queue_withNearTerm!$AZ$4:$AZ$148,MATCH(B86,[12]Queue_withNearTerm!$B$4:$B$148,0)),99)</f>
        <v>2</v>
      </c>
    </row>
    <row r="86" spans="1:61" s="26" customFormat="1" ht="25" x14ac:dyDescent="0.25">
      <c r="A86" s="32" t="s">
        <v>286</v>
      </c>
      <c r="B86" s="10">
        <v>1312</v>
      </c>
      <c r="C86" s="11">
        <v>42488</v>
      </c>
      <c r="D86" s="11">
        <v>42492.291666666701</v>
      </c>
      <c r="E86" s="10" t="s">
        <v>53</v>
      </c>
      <c r="F86" s="10" t="s">
        <v>259</v>
      </c>
      <c r="G86" s="10" t="s">
        <v>95</v>
      </c>
      <c r="H86" s="10" t="s">
        <v>56</v>
      </c>
      <c r="I86" s="10"/>
      <c r="J86" s="10" t="s">
        <v>96</v>
      </c>
      <c r="K86" s="10" t="s">
        <v>57</v>
      </c>
      <c r="L86" s="10"/>
      <c r="M86" s="10">
        <v>148.96</v>
      </c>
      <c r="N86" s="10"/>
      <c r="O86" s="10"/>
      <c r="P86" s="10">
        <v>118.5</v>
      </c>
      <c r="Q86" s="10"/>
      <c r="R86" s="10"/>
      <c r="S86" s="10"/>
      <c r="T86" s="10">
        <v>144</v>
      </c>
      <c r="U86" s="10" t="s">
        <v>83</v>
      </c>
      <c r="V86" s="10"/>
      <c r="W86" s="10" t="s">
        <v>58</v>
      </c>
      <c r="X86" s="10"/>
      <c r="Y86" s="10">
        <v>1</v>
      </c>
      <c r="Z86" s="10">
        <v>144</v>
      </c>
      <c r="AA86" s="10">
        <v>0</v>
      </c>
      <c r="AB86" s="10">
        <v>0</v>
      </c>
      <c r="AC86" s="10">
        <f t="shared" si="5"/>
        <v>1</v>
      </c>
      <c r="AD86" s="10" t="str" cm="1">
        <f t="array" ref="AD86">IFERROR(INDEX(Res_converter!$A$2:$A$22,MATCH(1,($J86=Res_converter!$B$2:$B$22)*($K86=Res_converter!$C$2:$C$22)*($L86=Res_converter!$D$2:$D$22),0)),"Other")</f>
        <v>Solar-Hybrid</v>
      </c>
      <c r="AE86" s="10">
        <f>IF($J86=Res_converter!$E$2,MAX($M86-$N86-$O86,0),0)+IF($K86=Res_converter!$E$2,MAX($P86-$Q86-$R86,0),0)+IF(L86=Res_converter!$E$2,$S86,0)</f>
        <v>118.5</v>
      </c>
      <c r="AF86" s="10">
        <f>IF($AD86=Res_converter!$A$8,MAX($Z86-$N86-$O86,0),0)+IF(AND($AD86=Res_converter!$A$14,$J86=Res_converter!$B$14),MAX(MIN($Z86,$M86)-$N86-$O86+IF(SUM($Q86,$R86)&gt;0,MAX($Z86-$M86,0)-($Q86+$R86)*$AV86,0),0),0)+IF(AND($AD86=Res_converter!$A$15,$K86=Res_converter!$C$15),MAX(MIN($Z86,$P86)-$Q86-$R86+IF(SUM($N86,$O86)&gt;0,MAX($Z86-$P86,0)-($N86+$O86)*$AV86,0),0),0)+IF(AND($AD86=Res_converter!$A$12,$Y86="See columns P&amp; Q"),IF($J86=Res_converter!$E$2,MAX($AA86*MIN($M86,$T86)-$N86-$O86,0),MAX($AB86*MIN($P86,$T86)-$Q86-$R86,0)),0)+IF(AND($AD86=Res_converter!$A$12,$AC86=1,$Y86&lt;&gt;"See columns P&amp; Q"),IF($J86=Res_converter!$E$2,MAX(MIN($Z86,M86)-$N86-$O86,0),MAX(MIN($Z86,P86)-$Q86-$R86,0)),0)</f>
        <v>118.5</v>
      </c>
      <c r="AG86" s="60">
        <f>IF($AD86=Res_converter!$A$9,$T86,0)</f>
        <v>0</v>
      </c>
      <c r="AH86" s="10">
        <f>IF($AD86=Res_converter!$A$9,$Z86,0)</f>
        <v>0</v>
      </c>
      <c r="AI86" s="10">
        <f>IF($J86=Res_converter!$E$6,MAX($M86-$N86-$O86,0),0)+IF($K86=Res_converter!$E$6,MAX($P86-$Q86-$R86,0),0)+IF(L86=Res_converter!$E$6,$S86,0)</f>
        <v>148.96</v>
      </c>
      <c r="AJ86" s="10">
        <f>IF($AD86=Res_converter!$A$7,MAX(MIN($Z86,$M86)-$N86-$O86,0),0)+IF(AND($AD86=Res_converter!$A$12,$Y86="See columns P&amp; Q"),IF($J86=Res_converter!$E$6,MAX($AA86*MIN($M86,$T86)-$N86-$O86,0),MAX($AB86*MIN($P86,$T86)-$Q86-$R86,0)),0)+IF(AND($AD86=Res_converter!$A$12,$AC86=1,$Y86&lt;&gt;"See columns P&amp; Q"),IF($J86=Res_converter!$E$6,MAX(MIN(MAX($Z86-$P86,0)/$AU86,$M86)-$N86-$O86,0),MAX(MIN(MAX($Z86-$M86,0)/$AU86,$P86)-$Q86-$R86,0)),0)</f>
        <v>148.96</v>
      </c>
      <c r="AK86" s="60">
        <f>IF($AD86=Res_converter!$A$2,$T86,0)</f>
        <v>0</v>
      </c>
      <c r="AL86" s="10">
        <f>IF($AD86=Res_converter!$A$2,$Z86,0)</f>
        <v>0</v>
      </c>
      <c r="AM86" s="10">
        <f>IF($J86=Res_converter!$E$4,MAX($M86-$N86-$O86,0),0)+IF($K86=Res_converter!$E$4,MAX($P86-$Q86-$R86,0),0)+IF(L86=Res_converter!$E$4,$S86,0)</f>
        <v>0</v>
      </c>
      <c r="AN86" s="10">
        <f>IF($AD86=Res_converter!$A$3,MAX(MIN($Z86,$M86)-$N86-$O86,0),0)+IF(AND($AD86=Res_converter!$A$14,$AC86=1,$Y86&lt;&gt;"See columns P&amp; Q"),IF($J86=Res_converter!$E$4,MAX(MIN(MAX($Z86-$P86,0)/$AV86,$M86)-$N86-$O86,0),MAX(MIN(MAX($Z86-$M86,0)/$AV86,$P86)-$Q86-$R86,0)),0)</f>
        <v>0</v>
      </c>
      <c r="AO86" s="10">
        <f>IF($J86=Res_converter!$E$5,$M86,0)+IF($K86=Res_converter!$E$5,$P86,0)</f>
        <v>0</v>
      </c>
      <c r="AP86" s="10">
        <f>IF($AD86=Res_converter!$A$4,$Z86,0)</f>
        <v>0</v>
      </c>
      <c r="AQ86" s="10" t="s">
        <v>163</v>
      </c>
      <c r="AR86" s="10" t="s">
        <v>61</v>
      </c>
      <c r="AS86" s="10" t="s">
        <v>89</v>
      </c>
      <c r="AT86" s="10" t="s">
        <v>164</v>
      </c>
      <c r="AU86" s="10">
        <f t="shared" si="6"/>
        <v>0.106</v>
      </c>
      <c r="AV86" s="10">
        <f t="shared" si="7"/>
        <v>0.55700000000000005</v>
      </c>
      <c r="AW86" s="12" t="s">
        <v>287</v>
      </c>
      <c r="AX86" s="12" t="str">
        <f>INDEX(Subname_converter!$B$1:$B$343,MATCH($AW86,Subname_converter!$A$1:$A$343,0))</f>
        <v>Coolwater</v>
      </c>
      <c r="AY86" s="12">
        <f>INDEX(Subname_converter!$C$1:$C$343,MATCH($AW86,Subname_converter!$A$1:$A$343,0))</f>
        <v>115</v>
      </c>
      <c r="AZ86" s="11">
        <v>44012.291666666701</v>
      </c>
      <c r="BA86" s="11">
        <v>45641.333333333299</v>
      </c>
      <c r="BB86" s="10">
        <f t="shared" si="4"/>
        <v>2025</v>
      </c>
      <c r="BC86" s="11"/>
      <c r="BD86" s="10" t="s">
        <v>103</v>
      </c>
      <c r="BE86" s="10" t="s">
        <v>65</v>
      </c>
      <c r="BF86" s="10" t="s">
        <v>65</v>
      </c>
      <c r="BG86" s="10" t="s">
        <v>103</v>
      </c>
      <c r="BH86" s="10" t="s">
        <v>66</v>
      </c>
      <c r="BI86" s="10">
        <f>IFERROR(INDEX([12]Queue_withNearTerm!$AZ$4:$AZ$148,MATCH(B87,[12]Queue_withNearTerm!$B$4:$B$148,0)),99)</f>
        <v>2</v>
      </c>
    </row>
    <row r="87" spans="1:61" s="26" customFormat="1" ht="25" x14ac:dyDescent="0.25">
      <c r="A87" s="32" t="s">
        <v>288</v>
      </c>
      <c r="B87" s="10">
        <v>1313</v>
      </c>
      <c r="C87" s="11">
        <v>42488</v>
      </c>
      <c r="D87" s="11">
        <v>42492.291666666701</v>
      </c>
      <c r="E87" s="10" t="s">
        <v>53</v>
      </c>
      <c r="F87" s="10" t="s">
        <v>259</v>
      </c>
      <c r="G87" s="10" t="s">
        <v>95</v>
      </c>
      <c r="H87" s="10" t="s">
        <v>56</v>
      </c>
      <c r="I87" s="10"/>
      <c r="J87" s="10" t="s">
        <v>96</v>
      </c>
      <c r="K87" s="10" t="s">
        <v>57</v>
      </c>
      <c r="L87" s="10"/>
      <c r="M87" s="10">
        <v>188.86</v>
      </c>
      <c r="N87" s="10">
        <v>182</v>
      </c>
      <c r="O87" s="10"/>
      <c r="P87" s="10">
        <v>126</v>
      </c>
      <c r="Q87" s="10">
        <v>126</v>
      </c>
      <c r="R87" s="10"/>
      <c r="S87" s="10"/>
      <c r="T87" s="10">
        <v>182</v>
      </c>
      <c r="U87" s="10" t="s">
        <v>83</v>
      </c>
      <c r="V87" s="10"/>
      <c r="W87" s="10" t="s">
        <v>58</v>
      </c>
      <c r="X87" s="10"/>
      <c r="Y87" s="10">
        <v>1</v>
      </c>
      <c r="Z87" s="10">
        <v>182</v>
      </c>
      <c r="AA87" s="10">
        <v>0</v>
      </c>
      <c r="AB87" s="10">
        <v>0</v>
      </c>
      <c r="AC87" s="10">
        <f t="shared" si="5"/>
        <v>1</v>
      </c>
      <c r="AD87" s="10" t="str" cm="1">
        <f t="array" ref="AD87">IFERROR(INDEX(Res_converter!$A$2:$A$22,MATCH(1,($J87=Res_converter!$B$2:$B$22)*($K87=Res_converter!$C$2:$C$22)*($L87=Res_converter!$D$2:$D$22),0)),"Other")</f>
        <v>Solar-Hybrid</v>
      </c>
      <c r="AE87" s="10">
        <f>IF($J87=Res_converter!$E$2,MAX($M87-$N87-$O87,0),0)+IF($K87=Res_converter!$E$2,MAX($P87-$Q87-$R87,0),0)+IF(L87=Res_converter!$E$2,$S87,0)</f>
        <v>0</v>
      </c>
      <c r="AF87" s="10">
        <f>IF($AD87=Res_converter!$A$8,MAX($Z87-$N87-$O87,0),0)+IF(AND($AD87=Res_converter!$A$14,$J87=Res_converter!$B$14),MAX(MIN($Z87,$M87)-$N87-$O87+IF(SUM($Q87,$R87)&gt;0,MAX($Z87-$M87,0)-($Q87+$R87)*$AV87,0),0),0)+IF(AND($AD87=Res_converter!$A$15,$K87=Res_converter!$C$15),MAX(MIN($Z87,$P87)-$Q87-$R87+IF(SUM($N87,$O87)&gt;0,MAX($Z87-$P87,0)-($N87+$O87)*$AV87,0),0),0)+IF(AND($AD87=Res_converter!$A$12,$Y87="See columns P&amp; Q"),IF($J87=Res_converter!$E$2,MAX($AA87*MIN($M87,$T87)-$N87-$O87,0),MAX($AB87*MIN($P87,$T87)-$Q87-$R87,0)),0)+IF(AND($AD87=Res_converter!$A$12,$AC87=1,$Y87&lt;&gt;"See columns P&amp; Q"),IF($J87=Res_converter!$E$2,MAX(MIN($Z87,M87)-$N87-$O87,0),MAX(MIN($Z87,P87)-$Q87-$R87,0)),0)</f>
        <v>0</v>
      </c>
      <c r="AG87" s="60">
        <f>IF($AD87=Res_converter!$A$9,$T87,0)</f>
        <v>0</v>
      </c>
      <c r="AH87" s="10">
        <f>IF($AD87=Res_converter!$A$9,$Z87,0)</f>
        <v>0</v>
      </c>
      <c r="AI87" s="10">
        <f>IF($J87=Res_converter!$E$6,MAX($M87-$N87-$O87,0),0)+IF($K87=Res_converter!$E$6,MAX($P87-$Q87-$R87,0),0)+IF(L87=Res_converter!$E$6,$S87,0)</f>
        <v>6.8600000000000136</v>
      </c>
      <c r="AJ87" s="10">
        <f>IF($AD87=Res_converter!$A$7,MAX(MIN($Z87,$M87)-$N87-$O87,0),0)+IF(AND($AD87=Res_converter!$A$12,$Y87="See columns P&amp; Q"),IF($J87=Res_converter!$E$6,MAX($AA87*MIN($M87,$T87)-$N87-$O87,0),MAX($AB87*MIN($P87,$T87)-$Q87-$R87,0)),0)+IF(AND($AD87=Res_converter!$A$12,$AC87=1,$Y87&lt;&gt;"See columns P&amp; Q"),IF($J87=Res_converter!$E$6,MAX(MIN(MAX($Z87-$P87,0)/$AU87,$M87)-$N87-$O87,0),MAX(MIN(MAX($Z87-$M87,0)/$AU87,$P87)-$Q87-$R87,0)),0)</f>
        <v>6.8600000000000136</v>
      </c>
      <c r="AK87" s="60">
        <f>IF($AD87=Res_converter!$A$2,$T87,0)</f>
        <v>0</v>
      </c>
      <c r="AL87" s="10">
        <f>IF($AD87=Res_converter!$A$2,$Z87,0)</f>
        <v>0</v>
      </c>
      <c r="AM87" s="10">
        <f>IF($J87=Res_converter!$E$4,MAX($M87-$N87-$O87,0),0)+IF($K87=Res_converter!$E$4,MAX($P87-$Q87-$R87,0),0)+IF(L87=Res_converter!$E$4,$S87,0)</f>
        <v>0</v>
      </c>
      <c r="AN87" s="10">
        <f>IF($AD87=Res_converter!$A$3,MAX(MIN($Z87,$M87)-$N87-$O87,0),0)+IF(AND($AD87=Res_converter!$A$14,$AC87=1,$Y87&lt;&gt;"See columns P&amp; Q"),IF($J87=Res_converter!$E$4,MAX(MIN(MAX($Z87-$P87,0)/$AV87,$M87)-$N87-$O87,0),MAX(MIN(MAX($Z87-$M87,0)/$AV87,$P87)-$Q87-$R87,0)),0)</f>
        <v>0</v>
      </c>
      <c r="AO87" s="10">
        <f>IF($J87=Res_converter!$E$5,$M87,0)+IF($K87=Res_converter!$E$5,$P87,0)</f>
        <v>0</v>
      </c>
      <c r="AP87" s="10">
        <f>IF($AD87=Res_converter!$A$4,$Z87,0)</f>
        <v>0</v>
      </c>
      <c r="AQ87" s="10" t="s">
        <v>163</v>
      </c>
      <c r="AR87" s="10" t="s">
        <v>61</v>
      </c>
      <c r="AS87" s="10" t="s">
        <v>89</v>
      </c>
      <c r="AT87" s="10" t="s">
        <v>164</v>
      </c>
      <c r="AU87" s="10">
        <f t="shared" si="6"/>
        <v>0.106</v>
      </c>
      <c r="AV87" s="10">
        <f t="shared" si="7"/>
        <v>0.55700000000000005</v>
      </c>
      <c r="AW87" s="12" t="s">
        <v>245</v>
      </c>
      <c r="AX87" s="12" t="str">
        <f>INDEX(Subname_converter!$B$1:$B$343,MATCH($AW87,Subname_converter!$A$1:$A$343,0))</f>
        <v>Kramer</v>
      </c>
      <c r="AY87" s="12">
        <f>INDEX(Subname_converter!$C$1:$C$343,MATCH($AW87,Subname_converter!$A$1:$A$343,0))</f>
        <v>230</v>
      </c>
      <c r="AZ87" s="11">
        <v>44012.291666666701</v>
      </c>
      <c r="BA87" s="11">
        <v>45144.291666666701</v>
      </c>
      <c r="BB87" s="10">
        <f t="shared" si="4"/>
        <v>2023</v>
      </c>
      <c r="BC87" s="11"/>
      <c r="BD87" s="10" t="s">
        <v>103</v>
      </c>
      <c r="BE87" s="10" t="s">
        <v>65</v>
      </c>
      <c r="BF87" s="10" t="s">
        <v>65</v>
      </c>
      <c r="BG87" s="10" t="s">
        <v>103</v>
      </c>
      <c r="BH87" s="10" t="s">
        <v>66</v>
      </c>
      <c r="BI87" s="10">
        <f>IFERROR(INDEX([12]Queue_withNearTerm!$AZ$4:$AZ$148,MATCH(B88,[12]Queue_withNearTerm!$B$4:$B$148,0)),99)</f>
        <v>2</v>
      </c>
    </row>
    <row r="88" spans="1:61" s="26" customFormat="1" ht="25" x14ac:dyDescent="0.25">
      <c r="A88" s="32" t="s">
        <v>289</v>
      </c>
      <c r="B88" s="10">
        <v>1314</v>
      </c>
      <c r="C88" s="11">
        <v>42488</v>
      </c>
      <c r="D88" s="11">
        <v>42492.291666666701</v>
      </c>
      <c r="E88" s="10" t="s">
        <v>53</v>
      </c>
      <c r="F88" s="10" t="s">
        <v>259</v>
      </c>
      <c r="G88" s="10" t="s">
        <v>95</v>
      </c>
      <c r="H88" s="10" t="s">
        <v>56</v>
      </c>
      <c r="I88" s="10"/>
      <c r="J88" s="10" t="s">
        <v>96</v>
      </c>
      <c r="K88" s="10" t="s">
        <v>57</v>
      </c>
      <c r="L88" s="10"/>
      <c r="M88" s="10">
        <v>313.88</v>
      </c>
      <c r="N88" s="10">
        <v>300</v>
      </c>
      <c r="O88" s="10"/>
      <c r="P88" s="10">
        <v>208</v>
      </c>
      <c r="Q88" s="10">
        <v>154</v>
      </c>
      <c r="R88" s="10"/>
      <c r="S88" s="10"/>
      <c r="T88" s="10">
        <v>300</v>
      </c>
      <c r="U88" s="10" t="s">
        <v>83</v>
      </c>
      <c r="V88" s="10"/>
      <c r="W88" s="10" t="s">
        <v>58</v>
      </c>
      <c r="X88" s="10"/>
      <c r="Y88" s="10">
        <v>1</v>
      </c>
      <c r="Z88" s="10">
        <v>300</v>
      </c>
      <c r="AA88" s="10">
        <v>0</v>
      </c>
      <c r="AB88" s="10">
        <v>0</v>
      </c>
      <c r="AC88" s="10">
        <f t="shared" si="5"/>
        <v>1</v>
      </c>
      <c r="AD88" s="10" t="str" cm="1">
        <f t="array" ref="AD88">IFERROR(INDEX(Res_converter!$A$2:$A$22,MATCH(1,($J88=Res_converter!$B$2:$B$22)*($K88=Res_converter!$C$2:$C$22)*($L88=Res_converter!$D$2:$D$22),0)),"Other")</f>
        <v>Solar-Hybrid</v>
      </c>
      <c r="AE88" s="10">
        <f>IF($J88=Res_converter!$E$2,MAX($M88-$N88-$O88,0),0)+IF($K88=Res_converter!$E$2,MAX($P88-$Q88-$R88,0),0)+IF(L88=Res_converter!$E$2,$S88,0)</f>
        <v>54</v>
      </c>
      <c r="AF88" s="10">
        <f>IF($AD88=Res_converter!$A$8,MAX($Z88-$N88-$O88,0),0)+IF(AND($AD88=Res_converter!$A$14,$J88=Res_converter!$B$14),MAX(MIN($Z88,$M88)-$N88-$O88+IF(SUM($Q88,$R88)&gt;0,MAX($Z88-$M88,0)-($Q88+$R88)*$AV88,0),0),0)+IF(AND($AD88=Res_converter!$A$15,$K88=Res_converter!$C$15),MAX(MIN($Z88,$P88)-$Q88-$R88+IF(SUM($N88,$O88)&gt;0,MAX($Z88-$P88,0)-($N88+$O88)*$AV88,0),0),0)+IF(AND($AD88=Res_converter!$A$12,$Y88="See columns P&amp; Q"),IF($J88=Res_converter!$E$2,MAX($AA88*MIN($M88,$T88)-$N88-$O88,0),MAX($AB88*MIN($P88,$T88)-$Q88-$R88,0)),0)+IF(AND($AD88=Res_converter!$A$12,$AC88=1,$Y88&lt;&gt;"See columns P&amp; Q"),IF($J88=Res_converter!$E$2,MAX(MIN($Z88,M88)-$N88-$O88,0),MAX(MIN($Z88,P88)-$Q88-$R88,0)),0)</f>
        <v>54</v>
      </c>
      <c r="AG88" s="60">
        <f>IF($AD88=Res_converter!$A$9,$T88,0)</f>
        <v>0</v>
      </c>
      <c r="AH88" s="10">
        <f>IF($AD88=Res_converter!$A$9,$Z88,0)</f>
        <v>0</v>
      </c>
      <c r="AI88" s="10">
        <f>IF($J88=Res_converter!$E$6,MAX($M88-$N88-$O88,0),0)+IF($K88=Res_converter!$E$6,MAX($P88-$Q88-$R88,0),0)+IF(L88=Res_converter!$E$6,$S88,0)</f>
        <v>13.879999999999995</v>
      </c>
      <c r="AJ88" s="10">
        <f>IF($AD88=Res_converter!$A$7,MAX(MIN($Z88,$M88)-$N88-$O88,0),0)+IF(AND($AD88=Res_converter!$A$12,$Y88="See columns P&amp; Q"),IF($J88=Res_converter!$E$6,MAX($AA88*MIN($M88,$T88)-$N88-$O88,0),MAX($AB88*MIN($P88,$T88)-$Q88-$R88,0)),0)+IF(AND($AD88=Res_converter!$A$12,$AC88=1,$Y88&lt;&gt;"See columns P&amp; Q"),IF($J88=Res_converter!$E$6,MAX(MIN(MAX($Z88-$P88,0)/$AU88,$M88)-$N88-$O88,0),MAX(MIN(MAX($Z88-$M88,0)/$AU88,$P88)-$Q88-$R88,0)),0)</f>
        <v>13.879999999999995</v>
      </c>
      <c r="AK88" s="60">
        <f>IF($AD88=Res_converter!$A$2,$T88,0)</f>
        <v>0</v>
      </c>
      <c r="AL88" s="10">
        <f>IF($AD88=Res_converter!$A$2,$Z88,0)</f>
        <v>0</v>
      </c>
      <c r="AM88" s="10">
        <f>IF($J88=Res_converter!$E$4,MAX($M88-$N88-$O88,0),0)+IF($K88=Res_converter!$E$4,MAX($P88-$Q88-$R88,0),0)+IF(L88=Res_converter!$E$4,$S88,0)</f>
        <v>0</v>
      </c>
      <c r="AN88" s="10">
        <f>IF($AD88=Res_converter!$A$3,MAX(MIN($Z88,$M88)-$N88-$O88,0),0)+IF(AND($AD88=Res_converter!$A$14,$AC88=1,$Y88&lt;&gt;"See columns P&amp; Q"),IF($J88=Res_converter!$E$4,MAX(MIN(MAX($Z88-$P88,0)/$AV88,$M88)-$N88-$O88,0),MAX(MIN(MAX($Z88-$M88,0)/$AV88,$P88)-$Q88-$R88,0)),0)</f>
        <v>0</v>
      </c>
      <c r="AO88" s="10">
        <f>IF($J88=Res_converter!$E$5,$M88,0)+IF($K88=Res_converter!$E$5,$P88,0)</f>
        <v>0</v>
      </c>
      <c r="AP88" s="10">
        <f>IF($AD88=Res_converter!$A$4,$Z88,0)</f>
        <v>0</v>
      </c>
      <c r="AQ88" s="10" t="s">
        <v>163</v>
      </c>
      <c r="AR88" s="10" t="s">
        <v>61</v>
      </c>
      <c r="AS88" s="10" t="s">
        <v>89</v>
      </c>
      <c r="AT88" s="10" t="s">
        <v>164</v>
      </c>
      <c r="AU88" s="10">
        <f t="shared" si="6"/>
        <v>0.106</v>
      </c>
      <c r="AV88" s="10">
        <f t="shared" si="7"/>
        <v>0.55700000000000005</v>
      </c>
      <c r="AW88" s="12" t="s">
        <v>245</v>
      </c>
      <c r="AX88" s="12" t="str">
        <f>INDEX(Subname_converter!$B$1:$B$343,MATCH($AW88,Subname_converter!$A$1:$A$343,0))</f>
        <v>Kramer</v>
      </c>
      <c r="AY88" s="12">
        <f>INDEX(Subname_converter!$C$1:$C$343,MATCH($AW88,Subname_converter!$A$1:$A$343,0))</f>
        <v>230</v>
      </c>
      <c r="AZ88" s="11">
        <v>44012.291666666701</v>
      </c>
      <c r="BA88" s="11">
        <v>45144.291666666701</v>
      </c>
      <c r="BB88" s="10">
        <f t="shared" si="4"/>
        <v>2023</v>
      </c>
      <c r="BC88" s="11"/>
      <c r="BD88" s="10" t="s">
        <v>103</v>
      </c>
      <c r="BE88" s="10" t="s">
        <v>65</v>
      </c>
      <c r="BF88" s="10" t="s">
        <v>65</v>
      </c>
      <c r="BG88" s="10" t="s">
        <v>103</v>
      </c>
      <c r="BH88" s="10" t="s">
        <v>66</v>
      </c>
      <c r="BI88" s="10">
        <f>IFERROR(INDEX([12]Queue_withNearTerm!$AZ$4:$AZ$148,MATCH(B89,[12]Queue_withNearTerm!$B$4:$B$148,0)),99)</f>
        <v>2</v>
      </c>
    </row>
    <row r="89" spans="1:61" s="26" customFormat="1" ht="25" x14ac:dyDescent="0.25">
      <c r="A89" s="32" t="s">
        <v>290</v>
      </c>
      <c r="B89" s="10">
        <v>1319</v>
      </c>
      <c r="C89" s="11">
        <v>42485</v>
      </c>
      <c r="D89" s="11">
        <v>42492.291666666701</v>
      </c>
      <c r="E89" s="10" t="s">
        <v>53</v>
      </c>
      <c r="F89" s="10" t="s">
        <v>259</v>
      </c>
      <c r="G89" s="10" t="s">
        <v>95</v>
      </c>
      <c r="H89" s="10" t="s">
        <v>56</v>
      </c>
      <c r="I89" s="10"/>
      <c r="J89" s="10" t="s">
        <v>96</v>
      </c>
      <c r="K89" s="10" t="s">
        <v>57</v>
      </c>
      <c r="L89" s="10"/>
      <c r="M89" s="10">
        <v>259.84199999999998</v>
      </c>
      <c r="N89" s="10">
        <f>250-76</f>
        <v>174</v>
      </c>
      <c r="O89" s="10">
        <v>76</v>
      </c>
      <c r="P89" s="10">
        <v>250</v>
      </c>
      <c r="Q89" s="10">
        <f>250-73.5</f>
        <v>176.5</v>
      </c>
      <c r="R89" s="10">
        <v>73.5</v>
      </c>
      <c r="S89" s="10"/>
      <c r="T89" s="10">
        <v>250</v>
      </c>
      <c r="U89" s="10" t="s">
        <v>83</v>
      </c>
      <c r="V89" s="10"/>
      <c r="W89" s="10" t="s">
        <v>58</v>
      </c>
      <c r="X89" s="10"/>
      <c r="Y89" s="10">
        <v>1</v>
      </c>
      <c r="Z89" s="10">
        <v>250</v>
      </c>
      <c r="AA89" s="10">
        <v>0</v>
      </c>
      <c r="AB89" s="10">
        <v>0</v>
      </c>
      <c r="AC89" s="10">
        <f t="shared" si="5"/>
        <v>1</v>
      </c>
      <c r="AD89" s="10" t="str" cm="1">
        <f t="array" ref="AD89">IFERROR(INDEX(Res_converter!$A$2:$A$22,MATCH(1,($J89=Res_converter!$B$2:$B$22)*($K89=Res_converter!$C$2:$C$22)*($L89=Res_converter!$D$2:$D$22),0)),"Other")</f>
        <v>Solar-Hybrid</v>
      </c>
      <c r="AE89" s="10">
        <f>IF($J89=Res_converter!$E$2,MAX($M89-$N89-$O89,0),0)+IF($K89=Res_converter!$E$2,MAX($P89-$Q89-$R89,0),0)+IF(L89=Res_converter!$E$2,$S89,0)</f>
        <v>0</v>
      </c>
      <c r="AF89" s="10">
        <f>IF($AD89=Res_converter!$A$8,MAX($Z89-$N89-$O89,0),0)+IF(AND($AD89=Res_converter!$A$14,$J89=Res_converter!$B$14),MAX(MIN($Z89,$M89)-$N89-$O89+IF(SUM($Q89,$R89)&gt;0,MAX($Z89-$M89,0)-($Q89+$R89)*$AV89,0),0),0)+IF(AND($AD89=Res_converter!$A$15,$K89=Res_converter!$C$15),MAX(MIN($Z89,$P89)-$Q89-$R89+IF(SUM($N89,$O89)&gt;0,MAX($Z89-$P89,0)-($N89+$O89)*$AV89,0),0),0)+IF(AND($AD89=Res_converter!$A$12,$Y89="See columns P&amp; Q"),IF($J89=Res_converter!$E$2,MAX($AA89*MIN($M89,$T89)-$N89-$O89,0),MAX($AB89*MIN($P89,$T89)-$Q89-$R89,0)),0)+IF(AND($AD89=Res_converter!$A$12,$AC89=1,$Y89&lt;&gt;"See columns P&amp; Q"),IF($J89=Res_converter!$E$2,MAX(MIN($Z89,M89)-$N89-$O89,0),MAX(MIN($Z89,P89)-$Q89-$R89,0)),0)</f>
        <v>0</v>
      </c>
      <c r="AG89" s="60">
        <f>IF($AD89=Res_converter!$A$9,$T89,0)</f>
        <v>0</v>
      </c>
      <c r="AH89" s="10">
        <f>IF($AD89=Res_converter!$A$9,$Z89,0)</f>
        <v>0</v>
      </c>
      <c r="AI89" s="10">
        <f>IF($J89=Res_converter!$E$6,MAX($M89-$N89-$O89,0),0)+IF($K89=Res_converter!$E$6,MAX($P89-$Q89-$R89,0),0)+IF(L89=Res_converter!$E$6,$S89,0)</f>
        <v>9.8419999999999845</v>
      </c>
      <c r="AJ89" s="10">
        <f>IF($AD89=Res_converter!$A$7,MAX(MIN($Z89,$M89)-$N89-$O89,0),0)+IF(AND($AD89=Res_converter!$A$12,$Y89="See columns P&amp; Q"),IF($J89=Res_converter!$E$6,MAX($AA89*MIN($M89,$T89)-$N89-$O89,0),MAX($AB89*MIN($P89,$T89)-$Q89-$R89,0)),0)+IF(AND($AD89=Res_converter!$A$12,$AC89=1,$Y89&lt;&gt;"See columns P&amp; Q"),IF($J89=Res_converter!$E$6,MAX(MIN(MAX($Z89-$P89,0)/$AU89,$M89)-$N89-$O89,0),MAX(MIN(MAX($Z89-$M89,0)/$AU89,$P89)-$Q89-$R89,0)),0)</f>
        <v>0</v>
      </c>
      <c r="AK89" s="60">
        <f>IF($AD89=Res_converter!$A$2,$T89,0)</f>
        <v>0</v>
      </c>
      <c r="AL89" s="10">
        <f>IF($AD89=Res_converter!$A$2,$Z89,0)</f>
        <v>0</v>
      </c>
      <c r="AM89" s="10">
        <f>IF($J89=Res_converter!$E$4,MAX($M89-$N89-$O89,0),0)+IF($K89=Res_converter!$E$4,MAX($P89-$Q89-$R89,0),0)+IF(L89=Res_converter!$E$4,$S89,0)</f>
        <v>0</v>
      </c>
      <c r="AN89" s="10">
        <f>IF($AD89=Res_converter!$A$3,MAX(MIN($Z89,$M89)-$N89-$O89,0),0)+IF(AND($AD89=Res_converter!$A$14,$AC89=1,$Y89&lt;&gt;"See columns P&amp; Q"),IF($J89=Res_converter!$E$4,MAX(MIN(MAX($Z89-$P89,0)/$AV89,$M89)-$N89-$O89,0),MAX(MIN(MAX($Z89-$M89,0)/$AV89,$P89)-$Q89-$R89,0)),0)</f>
        <v>0</v>
      </c>
      <c r="AO89" s="10">
        <f>IF($J89=Res_converter!$E$5,$M89,0)+IF($K89=Res_converter!$E$5,$P89,0)</f>
        <v>0</v>
      </c>
      <c r="AP89" s="10">
        <f>IF($AD89=Res_converter!$A$4,$Z89,0)</f>
        <v>0</v>
      </c>
      <c r="AQ89" s="10" t="s">
        <v>88</v>
      </c>
      <c r="AR89" s="10" t="s">
        <v>61</v>
      </c>
      <c r="AS89" s="10" t="s">
        <v>89</v>
      </c>
      <c r="AT89" s="10" t="s">
        <v>63</v>
      </c>
      <c r="AU89" s="10">
        <f t="shared" si="6"/>
        <v>0.106</v>
      </c>
      <c r="AV89" s="10">
        <f t="shared" si="7"/>
        <v>0.55700000000000005</v>
      </c>
      <c r="AW89" s="12" t="s">
        <v>125</v>
      </c>
      <c r="AX89" s="12" t="str">
        <f>INDEX(Subname_converter!$B$1:$B$343,MATCH($AW89,Subname_converter!$A$1:$A$343,0))</f>
        <v>Whirlwind</v>
      </c>
      <c r="AY89" s="12">
        <f>INDEX(Subname_converter!$C$1:$C$343,MATCH($AW89,Subname_converter!$A$1:$A$343,0))</f>
        <v>230</v>
      </c>
      <c r="AZ89" s="11">
        <v>44196.333333333299</v>
      </c>
      <c r="BA89" s="11">
        <v>45369.291666666701</v>
      </c>
      <c r="BB89" s="10">
        <f t="shared" si="4"/>
        <v>2024</v>
      </c>
      <c r="BC89" s="11"/>
      <c r="BD89" s="10" t="s">
        <v>103</v>
      </c>
      <c r="BE89" s="10" t="s">
        <v>65</v>
      </c>
      <c r="BF89" s="10" t="s">
        <v>65</v>
      </c>
      <c r="BG89" s="10" t="s">
        <v>103</v>
      </c>
      <c r="BH89" s="10" t="s">
        <v>66</v>
      </c>
      <c r="BI89" s="10">
        <f>IFERROR(INDEX([12]Queue_withNearTerm!$AZ$4:$AZ$148,MATCH(B90,[12]Queue_withNearTerm!$B$4:$B$148,0)),99)</f>
        <v>2</v>
      </c>
    </row>
    <row r="90" spans="1:61" s="26" customFormat="1" ht="25" x14ac:dyDescent="0.25">
      <c r="A90" s="32" t="s">
        <v>291</v>
      </c>
      <c r="B90" s="10">
        <v>1322</v>
      </c>
      <c r="C90" s="11">
        <v>42485</v>
      </c>
      <c r="D90" s="11">
        <v>42492.291666666701</v>
      </c>
      <c r="E90" s="10" t="s">
        <v>53</v>
      </c>
      <c r="F90" s="10" t="s">
        <v>259</v>
      </c>
      <c r="G90" s="10" t="s">
        <v>56</v>
      </c>
      <c r="H90" s="10" t="s">
        <v>95</v>
      </c>
      <c r="I90" s="10"/>
      <c r="J90" s="10" t="s">
        <v>57</v>
      </c>
      <c r="K90" s="10" t="s">
        <v>96</v>
      </c>
      <c r="L90" s="10"/>
      <c r="M90" s="10">
        <v>24.95</v>
      </c>
      <c r="N90" s="10"/>
      <c r="O90" s="10"/>
      <c r="P90" s="10">
        <v>25</v>
      </c>
      <c r="Q90" s="10"/>
      <c r="R90" s="10"/>
      <c r="S90" s="10"/>
      <c r="T90" s="10">
        <v>24</v>
      </c>
      <c r="U90" s="10" t="s">
        <v>83</v>
      </c>
      <c r="V90" s="10"/>
      <c r="W90" s="10" t="s">
        <v>58</v>
      </c>
      <c r="X90" s="10"/>
      <c r="Y90" s="10">
        <v>1</v>
      </c>
      <c r="Z90" s="10">
        <v>24</v>
      </c>
      <c r="AA90" s="10">
        <v>0</v>
      </c>
      <c r="AB90" s="10">
        <v>0</v>
      </c>
      <c r="AC90" s="10">
        <f t="shared" si="5"/>
        <v>1</v>
      </c>
      <c r="AD90" s="10" t="str" cm="1">
        <f t="array" ref="AD90">IFERROR(INDEX(Res_converter!$A$2:$A$22,MATCH(1,($J90=Res_converter!$B$2:$B$22)*($K90=Res_converter!$C$2:$C$22)*($L90=Res_converter!$D$2:$D$22),0)),"Other")</f>
        <v>Solar-Hybrid</v>
      </c>
      <c r="AE90" s="10">
        <f>IF($J90=Res_converter!$E$2,MAX($M90-$N90-$O90,0),0)+IF($K90=Res_converter!$E$2,MAX($P90-$Q90-$R90,0),0)+IF(L90=Res_converter!$E$2,$S90,0)</f>
        <v>24.95</v>
      </c>
      <c r="AF90" s="10">
        <f>IF($AD90=Res_converter!$A$8,MAX($Z90-$N90-$O90,0),0)+IF(AND($AD90=Res_converter!$A$14,$J90=Res_converter!$B$14),MAX(MIN($Z90,$M90)-$N90-$O90+IF(SUM($Q90,$R90)&gt;0,MAX($Z90-$M90,0)-($Q90+$R90)*$AV90,0),0),0)+IF(AND($AD90=Res_converter!$A$15,$K90=Res_converter!$C$15),MAX(MIN($Z90,$P90)-$Q90-$R90+IF(SUM($N90,$O90)&gt;0,MAX($Z90-$P90,0)-($N90+$O90)*$AV90,0),0),0)+IF(AND($AD90=Res_converter!$A$12,$Y90="See columns P&amp; Q"),IF($J90=Res_converter!$E$2,MAX($AA90*MIN($M90,$T90)-$N90-$O90,0),MAX($AB90*MIN($P90,$T90)-$Q90-$R90,0)),0)+IF(AND($AD90=Res_converter!$A$12,$AC90=1,$Y90&lt;&gt;"See columns P&amp; Q"),IF($J90=Res_converter!$E$2,MAX(MIN($Z90,M90)-$N90-$O90,0),MAX(MIN($Z90,P90)-$Q90-$R90,0)),0)</f>
        <v>24</v>
      </c>
      <c r="AG90" s="60">
        <f>IF($AD90=Res_converter!$A$9,$T90,0)</f>
        <v>0</v>
      </c>
      <c r="AH90" s="10">
        <f>IF($AD90=Res_converter!$A$9,$Z90,0)</f>
        <v>0</v>
      </c>
      <c r="AI90" s="10">
        <f>IF($J90=Res_converter!$E$6,MAX($M90-$N90-$O90,0),0)+IF($K90=Res_converter!$E$6,MAX($P90-$Q90-$R90,0),0)+IF(L90=Res_converter!$E$6,$S90,0)</f>
        <v>25</v>
      </c>
      <c r="AJ90" s="10">
        <f>IF($AD90=Res_converter!$A$7,MAX(MIN($Z90,$M90)-$N90-$O90,0),0)+IF(AND($AD90=Res_converter!$A$12,$Y90="See columns P&amp; Q"),IF($J90=Res_converter!$E$6,MAX($AA90*MIN($M90,$T90)-$N90-$O90,0),MAX($AB90*MIN($P90,$T90)-$Q90-$R90,0)),0)+IF(AND($AD90=Res_converter!$A$12,$AC90=1,$Y90&lt;&gt;"See columns P&amp; Q"),IF($J90=Res_converter!$E$6,MAX(MIN(MAX($Z90-$P90,0)/$AU90,$M90)-$N90-$O90,0),MAX(MIN(MAX($Z90-$M90,0)/$AU90,$P90)-$Q90-$R90,0)),0)</f>
        <v>0</v>
      </c>
      <c r="AK90" s="60">
        <f>IF($AD90=Res_converter!$A$2,$T90,0)</f>
        <v>0</v>
      </c>
      <c r="AL90" s="10">
        <f>IF($AD90=Res_converter!$A$2,$Z90,0)</f>
        <v>0</v>
      </c>
      <c r="AM90" s="10">
        <f>IF($J90=Res_converter!$E$4,MAX($M90-$N90-$O90,0),0)+IF($K90=Res_converter!$E$4,MAX($P90-$Q90-$R90,0),0)+IF(L90=Res_converter!$E$4,$S90,0)</f>
        <v>0</v>
      </c>
      <c r="AN90" s="10">
        <f>IF($AD90=Res_converter!$A$3,MAX(MIN($Z90,$M90)-$N90-$O90,0),0)+IF(AND($AD90=Res_converter!$A$14,$AC90=1,$Y90&lt;&gt;"See columns P&amp; Q"),IF($J90=Res_converter!$E$4,MAX(MIN(MAX($Z90-$P90,0)/$AV90,$M90)-$N90-$O90,0),MAX(MIN(MAX($Z90-$M90,0)/$AV90,$P90)-$Q90-$R90,0)),0)</f>
        <v>0</v>
      </c>
      <c r="AO90" s="10">
        <f>IF($J90=Res_converter!$E$5,$M90,0)+IF($K90=Res_converter!$E$5,$P90,0)</f>
        <v>0</v>
      </c>
      <c r="AP90" s="10">
        <f>IF($AD90=Res_converter!$A$4,$Z90,0)</f>
        <v>0</v>
      </c>
      <c r="AQ90" s="10" t="s">
        <v>88</v>
      </c>
      <c r="AR90" s="10" t="s">
        <v>61</v>
      </c>
      <c r="AS90" s="10" t="s">
        <v>89</v>
      </c>
      <c r="AT90" s="10" t="s">
        <v>63</v>
      </c>
      <c r="AU90" s="10">
        <f t="shared" si="6"/>
        <v>0.106</v>
      </c>
      <c r="AV90" s="10">
        <f t="shared" si="7"/>
        <v>0.55700000000000005</v>
      </c>
      <c r="AW90" s="12" t="s">
        <v>125</v>
      </c>
      <c r="AX90" s="12" t="str">
        <f>INDEX(Subname_converter!$B$1:$B$343,MATCH($AW90,Subname_converter!$A$1:$A$343,0))</f>
        <v>Whirlwind</v>
      </c>
      <c r="AY90" s="12">
        <f>INDEX(Subname_converter!$C$1:$C$343,MATCH($AW90,Subname_converter!$A$1:$A$343,0))</f>
        <v>230</v>
      </c>
      <c r="AZ90" s="11">
        <v>44561.333333333299</v>
      </c>
      <c r="BA90" s="11">
        <v>45626.333333333299</v>
      </c>
      <c r="BB90" s="10">
        <f t="shared" si="4"/>
        <v>2025</v>
      </c>
      <c r="BC90" s="11"/>
      <c r="BD90" s="10" t="s">
        <v>103</v>
      </c>
      <c r="BE90" s="10" t="s">
        <v>65</v>
      </c>
      <c r="BF90" s="10" t="s">
        <v>65</v>
      </c>
      <c r="BG90" s="10" t="s">
        <v>103</v>
      </c>
      <c r="BH90" s="10" t="s">
        <v>66</v>
      </c>
      <c r="BI90" s="10">
        <f>IFERROR(INDEX([12]Queue_withNearTerm!$AZ$4:$AZ$148,MATCH(B91,[12]Queue_withNearTerm!$B$4:$B$148,0)),99)</f>
        <v>2</v>
      </c>
    </row>
    <row r="91" spans="1:61" s="26" customFormat="1" ht="25" x14ac:dyDescent="0.25">
      <c r="A91" s="32" t="s">
        <v>292</v>
      </c>
      <c r="B91" s="10">
        <v>1323</v>
      </c>
      <c r="C91" s="11">
        <v>42485</v>
      </c>
      <c r="D91" s="11">
        <v>42492.291666666701</v>
      </c>
      <c r="E91" s="10" t="s">
        <v>53</v>
      </c>
      <c r="F91" s="10" t="s">
        <v>259</v>
      </c>
      <c r="G91" s="10" t="s">
        <v>56</v>
      </c>
      <c r="H91" s="10" t="s">
        <v>95</v>
      </c>
      <c r="I91" s="10"/>
      <c r="J91" s="10" t="s">
        <v>57</v>
      </c>
      <c r="K91" s="10" t="s">
        <v>96</v>
      </c>
      <c r="L91" s="10"/>
      <c r="M91" s="10">
        <v>24.95</v>
      </c>
      <c r="N91" s="10"/>
      <c r="O91" s="10"/>
      <c r="P91" s="10">
        <v>25.05</v>
      </c>
      <c r="Q91" s="10"/>
      <c r="R91" s="10"/>
      <c r="S91" s="10"/>
      <c r="T91" s="10">
        <v>24</v>
      </c>
      <c r="U91" s="10" t="s">
        <v>83</v>
      </c>
      <c r="V91" s="10"/>
      <c r="W91" s="10" t="s">
        <v>58</v>
      </c>
      <c r="X91" s="10"/>
      <c r="Y91" s="10">
        <v>1</v>
      </c>
      <c r="Z91" s="10">
        <v>24</v>
      </c>
      <c r="AA91" s="10">
        <v>0</v>
      </c>
      <c r="AB91" s="10">
        <v>0</v>
      </c>
      <c r="AC91" s="10">
        <f t="shared" si="5"/>
        <v>1</v>
      </c>
      <c r="AD91" s="10" t="str" cm="1">
        <f t="array" ref="AD91">IFERROR(INDEX(Res_converter!$A$2:$A$22,MATCH(1,($J91=Res_converter!$B$2:$B$22)*($K91=Res_converter!$C$2:$C$22)*($L91=Res_converter!$D$2:$D$22),0)),"Other")</f>
        <v>Solar-Hybrid</v>
      </c>
      <c r="AE91" s="10">
        <f>IF($J91=Res_converter!$E$2,MAX($M91-$N91-$O91,0),0)+IF($K91=Res_converter!$E$2,MAX($P91-$Q91-$R91,0),0)+IF(L91=Res_converter!$E$2,$S91,0)</f>
        <v>24.95</v>
      </c>
      <c r="AF91" s="10">
        <f>IF($AD91=Res_converter!$A$8,MAX($Z91-$N91-$O91,0),0)+IF(AND($AD91=Res_converter!$A$14,$J91=Res_converter!$B$14),MAX(MIN($Z91,$M91)-$N91-$O91+IF(SUM($Q91,$R91)&gt;0,MAX($Z91-$M91,0)-($Q91+$R91)*$AV91,0),0),0)+IF(AND($AD91=Res_converter!$A$15,$K91=Res_converter!$C$15),MAX(MIN($Z91,$P91)-$Q91-$R91+IF(SUM($N91,$O91)&gt;0,MAX($Z91-$P91,0)-($N91+$O91)*$AV91,0),0),0)+IF(AND($AD91=Res_converter!$A$12,$Y91="See columns P&amp; Q"),IF($J91=Res_converter!$E$2,MAX($AA91*MIN($M91,$T91)-$N91-$O91,0),MAX($AB91*MIN($P91,$T91)-$Q91-$R91,0)),0)+IF(AND($AD91=Res_converter!$A$12,$AC91=1,$Y91&lt;&gt;"See columns P&amp; Q"),IF($J91=Res_converter!$E$2,MAX(MIN($Z91,M91)-$N91-$O91,0),MAX(MIN($Z91,P91)-$Q91-$R91,0)),0)</f>
        <v>24</v>
      </c>
      <c r="AG91" s="60">
        <f>IF($AD91=Res_converter!$A$9,$T91,0)</f>
        <v>0</v>
      </c>
      <c r="AH91" s="10">
        <f>IF($AD91=Res_converter!$A$9,$Z91,0)</f>
        <v>0</v>
      </c>
      <c r="AI91" s="10">
        <f>IF($J91=Res_converter!$E$6,MAX($M91-$N91-$O91,0),0)+IF($K91=Res_converter!$E$6,MAX($P91-$Q91-$R91,0),0)+IF(L91=Res_converter!$E$6,$S91,0)</f>
        <v>25.05</v>
      </c>
      <c r="AJ91" s="10">
        <f>IF($AD91=Res_converter!$A$7,MAX(MIN($Z91,$M91)-$N91-$O91,0),0)+IF(AND($AD91=Res_converter!$A$12,$Y91="See columns P&amp; Q"),IF($J91=Res_converter!$E$6,MAX($AA91*MIN($M91,$T91)-$N91-$O91,0),MAX($AB91*MIN($P91,$T91)-$Q91-$R91,0)),0)+IF(AND($AD91=Res_converter!$A$12,$AC91=1,$Y91&lt;&gt;"See columns P&amp; Q"),IF($J91=Res_converter!$E$6,MAX(MIN(MAX($Z91-$P91,0)/$AU91,$M91)-$N91-$O91,0),MAX(MIN(MAX($Z91-$M91,0)/$AU91,$P91)-$Q91-$R91,0)),0)</f>
        <v>0</v>
      </c>
      <c r="AK91" s="60">
        <f>IF($AD91=Res_converter!$A$2,$T91,0)</f>
        <v>0</v>
      </c>
      <c r="AL91" s="10">
        <f>IF($AD91=Res_converter!$A$2,$Z91,0)</f>
        <v>0</v>
      </c>
      <c r="AM91" s="10">
        <f>IF($J91=Res_converter!$E$4,MAX($M91-$N91-$O91,0),0)+IF($K91=Res_converter!$E$4,MAX($P91-$Q91-$R91,0),0)+IF(L91=Res_converter!$E$4,$S91,0)</f>
        <v>0</v>
      </c>
      <c r="AN91" s="10">
        <f>IF($AD91=Res_converter!$A$3,MAX(MIN($Z91,$M91)-$N91-$O91,0),0)+IF(AND($AD91=Res_converter!$A$14,$AC91=1,$Y91&lt;&gt;"See columns P&amp; Q"),IF($J91=Res_converter!$E$4,MAX(MIN(MAX($Z91-$P91,0)/$AV91,$M91)-$N91-$O91,0),MAX(MIN(MAX($Z91-$M91,0)/$AV91,$P91)-$Q91-$R91,0)),0)</f>
        <v>0</v>
      </c>
      <c r="AO91" s="10">
        <f>IF($J91=Res_converter!$E$5,$M91,0)+IF($K91=Res_converter!$E$5,$P91,0)</f>
        <v>0</v>
      </c>
      <c r="AP91" s="10">
        <f>IF($AD91=Res_converter!$A$4,$Z91,0)</f>
        <v>0</v>
      </c>
      <c r="AQ91" s="10" t="s">
        <v>88</v>
      </c>
      <c r="AR91" s="10" t="s">
        <v>61</v>
      </c>
      <c r="AS91" s="10" t="s">
        <v>89</v>
      </c>
      <c r="AT91" s="10" t="s">
        <v>63</v>
      </c>
      <c r="AU91" s="10">
        <f t="shared" si="6"/>
        <v>0.106</v>
      </c>
      <c r="AV91" s="10">
        <f t="shared" si="7"/>
        <v>0.55700000000000005</v>
      </c>
      <c r="AW91" s="12" t="s">
        <v>125</v>
      </c>
      <c r="AX91" s="12" t="str">
        <f>INDEX(Subname_converter!$B$1:$B$343,MATCH($AW91,Subname_converter!$A$1:$A$343,0))</f>
        <v>Whirlwind</v>
      </c>
      <c r="AY91" s="12">
        <f>INDEX(Subname_converter!$C$1:$C$343,MATCH($AW91,Subname_converter!$A$1:$A$343,0))</f>
        <v>230</v>
      </c>
      <c r="AZ91" s="11">
        <v>44561.333333333299</v>
      </c>
      <c r="BA91" s="11">
        <v>45626.333333333299</v>
      </c>
      <c r="BB91" s="10">
        <f t="shared" si="4"/>
        <v>2025</v>
      </c>
      <c r="BC91" s="11"/>
      <c r="BD91" s="10" t="s">
        <v>103</v>
      </c>
      <c r="BE91" s="10" t="s">
        <v>65</v>
      </c>
      <c r="BF91" s="10" t="s">
        <v>65</v>
      </c>
      <c r="BG91" s="10" t="s">
        <v>103</v>
      </c>
      <c r="BH91" s="10" t="s">
        <v>66</v>
      </c>
      <c r="BI91" s="10">
        <f>IFERROR(INDEX([12]Queue_withNearTerm!$AZ$4:$AZ$148,MATCH(B92,[12]Queue_withNearTerm!$B$4:$B$148,0)),99)</f>
        <v>2</v>
      </c>
    </row>
    <row r="92" spans="1:61" s="26" customFormat="1" ht="25" x14ac:dyDescent="0.25">
      <c r="A92" s="32" t="s">
        <v>293</v>
      </c>
      <c r="B92" s="10">
        <v>1324</v>
      </c>
      <c r="C92" s="11">
        <v>42487</v>
      </c>
      <c r="D92" s="11">
        <v>42492.291666666701</v>
      </c>
      <c r="E92" s="10" t="s">
        <v>53</v>
      </c>
      <c r="F92" s="10" t="s">
        <v>259</v>
      </c>
      <c r="G92" s="10" t="s">
        <v>95</v>
      </c>
      <c r="H92" s="10" t="s">
        <v>56</v>
      </c>
      <c r="I92" s="10"/>
      <c r="J92" s="10" t="s">
        <v>96</v>
      </c>
      <c r="K92" s="10" t="s">
        <v>57</v>
      </c>
      <c r="L92" s="10"/>
      <c r="M92" s="10">
        <v>118</v>
      </c>
      <c r="N92" s="10">
        <v>118</v>
      </c>
      <c r="O92" s="10"/>
      <c r="P92" s="10">
        <v>266</v>
      </c>
      <c r="Q92" s="10">
        <v>266</v>
      </c>
      <c r="R92" s="10"/>
      <c r="S92" s="10"/>
      <c r="T92" s="10">
        <v>300</v>
      </c>
      <c r="U92" s="10" t="s">
        <v>83</v>
      </c>
      <c r="V92" s="10"/>
      <c r="W92" s="10" t="s">
        <v>58</v>
      </c>
      <c r="X92" s="10"/>
      <c r="Y92" s="10">
        <v>1</v>
      </c>
      <c r="Z92" s="10">
        <v>300</v>
      </c>
      <c r="AA92" s="10">
        <v>0</v>
      </c>
      <c r="AB92" s="10">
        <v>0</v>
      </c>
      <c r="AC92" s="10">
        <f t="shared" si="5"/>
        <v>1</v>
      </c>
      <c r="AD92" s="10" t="str" cm="1">
        <f t="array" ref="AD92">IFERROR(INDEX(Res_converter!$A$2:$A$22,MATCH(1,($J92=Res_converter!$B$2:$B$22)*($K92=Res_converter!$C$2:$C$22)*($L92=Res_converter!$D$2:$D$22),0)),"Other")</f>
        <v>Solar-Hybrid</v>
      </c>
      <c r="AE92" s="10">
        <f>IF($J92=Res_converter!$E$2,MAX($M92-$N92-$O92,0),0)+IF($K92=Res_converter!$E$2,MAX($P92-$Q92-$R92,0),0)+IF(L92=Res_converter!$E$2,$S92,0)</f>
        <v>0</v>
      </c>
      <c r="AF92" s="10">
        <f>IF($AD92=Res_converter!$A$8,MAX($Z92-$N92-$O92,0),0)+IF(AND($AD92=Res_converter!$A$14,$J92=Res_converter!$B$14),MAX(MIN($Z92,$M92)-$N92-$O92+IF(SUM($Q92,$R92)&gt;0,MAX($Z92-$M92,0)-($Q92+$R92)*$AV92,0),0),0)+IF(AND($AD92=Res_converter!$A$15,$K92=Res_converter!$C$15),MAX(MIN($Z92,$P92)-$Q92-$R92+IF(SUM($N92,$O92)&gt;0,MAX($Z92-$P92,0)-($N92+$O92)*$AV92,0),0),0)+IF(AND($AD92=Res_converter!$A$12,$Y92="See columns P&amp; Q"),IF($J92=Res_converter!$E$2,MAX($AA92*MIN($M92,$T92)-$N92-$O92,0),MAX($AB92*MIN($P92,$T92)-$Q92-$R92,0)),0)+IF(AND($AD92=Res_converter!$A$12,$AC92=1,$Y92&lt;&gt;"See columns P&amp; Q"),IF($J92=Res_converter!$E$2,MAX(MIN($Z92,M92)-$N92-$O92,0),MAX(MIN($Z92,P92)-$Q92-$R92,0)),0)</f>
        <v>0</v>
      </c>
      <c r="AG92" s="60">
        <f>IF($AD92=Res_converter!$A$9,$T92,0)</f>
        <v>0</v>
      </c>
      <c r="AH92" s="10">
        <f>IF($AD92=Res_converter!$A$9,$Z92,0)</f>
        <v>0</v>
      </c>
      <c r="AI92" s="10">
        <f>IF($J92=Res_converter!$E$6,MAX($M92-$N92-$O92,0),0)+IF($K92=Res_converter!$E$6,MAX($P92-$Q92-$R92,0),0)+IF(L92=Res_converter!$E$6,$S92,0)</f>
        <v>0</v>
      </c>
      <c r="AJ92" s="10">
        <f>IF($AD92=Res_converter!$A$7,MAX(MIN($Z92,$M92)-$N92-$O92,0),0)+IF(AND($AD92=Res_converter!$A$12,$Y92="See columns P&amp; Q"),IF($J92=Res_converter!$E$6,MAX($AA92*MIN($M92,$T92)-$N92-$O92,0),MAX($AB92*MIN($P92,$T92)-$Q92-$R92,0)),0)+IF(AND($AD92=Res_converter!$A$12,$AC92=1,$Y92&lt;&gt;"See columns P&amp; Q"),IF($J92=Res_converter!$E$6,MAX(MIN(MAX($Z92-$P92,0)/$AU92,$M92)-$N92-$O92,0),MAX(MIN(MAX($Z92-$M92,0)/$AU92,$P92)-$Q92-$R92,0)),0)</f>
        <v>0</v>
      </c>
      <c r="AK92" s="60">
        <f>IF($AD92=Res_converter!$A$2,$T92,0)</f>
        <v>0</v>
      </c>
      <c r="AL92" s="10">
        <f>IF($AD92=Res_converter!$A$2,$Z92,0)</f>
        <v>0</v>
      </c>
      <c r="AM92" s="10">
        <f>IF($J92=Res_converter!$E$4,MAX($M92-$N92-$O92,0),0)+IF($K92=Res_converter!$E$4,MAX($P92-$Q92-$R92,0),0)+IF(L92=Res_converter!$E$4,$S92,0)</f>
        <v>0</v>
      </c>
      <c r="AN92" s="10">
        <f>IF($AD92=Res_converter!$A$3,MAX(MIN($Z92,$M92)-$N92-$O92,0),0)+IF(AND($AD92=Res_converter!$A$14,$AC92=1,$Y92&lt;&gt;"See columns P&amp; Q"),IF($J92=Res_converter!$E$4,MAX(MIN(MAX($Z92-$P92,0)/$AV92,$M92)-$N92-$O92,0),MAX(MIN(MAX($Z92-$M92,0)/$AV92,$P92)-$Q92-$R92,0)),0)</f>
        <v>0</v>
      </c>
      <c r="AO92" s="10">
        <f>IF($J92=Res_converter!$E$5,$M92,0)+IF($K92=Res_converter!$E$5,$P92,0)</f>
        <v>0</v>
      </c>
      <c r="AP92" s="10">
        <f>IF($AD92=Res_converter!$A$4,$Z92,0)</f>
        <v>0</v>
      </c>
      <c r="AQ92" s="10" t="s">
        <v>88</v>
      </c>
      <c r="AR92" s="10" t="s">
        <v>61</v>
      </c>
      <c r="AS92" s="10" t="s">
        <v>89</v>
      </c>
      <c r="AT92" s="10" t="s">
        <v>63</v>
      </c>
      <c r="AU92" s="10">
        <f t="shared" si="6"/>
        <v>0.106</v>
      </c>
      <c r="AV92" s="10">
        <f t="shared" si="7"/>
        <v>0.55700000000000005</v>
      </c>
      <c r="AW92" s="12" t="s">
        <v>294</v>
      </c>
      <c r="AX92" s="12" t="str">
        <f>INDEX(Subname_converter!$B$1:$B$343,MATCH($AW92,Subname_converter!$A$1:$A$343,0))</f>
        <v>Windhub</v>
      </c>
      <c r="AY92" s="12">
        <f>INDEX(Subname_converter!$C$1:$C$343,MATCH($AW92,Subname_converter!$A$1:$A$343,0))</f>
        <v>230</v>
      </c>
      <c r="AZ92" s="11">
        <v>43830.333333333299</v>
      </c>
      <c r="BA92" s="11">
        <v>45155.291666666701</v>
      </c>
      <c r="BB92" s="10">
        <f t="shared" si="4"/>
        <v>2023</v>
      </c>
      <c r="BC92" s="11"/>
      <c r="BD92" s="10" t="s">
        <v>103</v>
      </c>
      <c r="BE92" s="10" t="s">
        <v>65</v>
      </c>
      <c r="BF92" s="10" t="s">
        <v>65</v>
      </c>
      <c r="BG92" s="10" t="s">
        <v>103</v>
      </c>
      <c r="BH92" s="10" t="s">
        <v>66</v>
      </c>
      <c r="BI92" s="10">
        <f>IFERROR(INDEX([12]Queue_withNearTerm!$AZ$4:$AZ$148,MATCH(B93,[12]Queue_withNearTerm!$B$4:$B$148,0)),99)</f>
        <v>1</v>
      </c>
    </row>
    <row r="93" spans="1:61" s="26" customFormat="1" ht="25" x14ac:dyDescent="0.25">
      <c r="A93" s="32" t="s">
        <v>295</v>
      </c>
      <c r="B93" s="10">
        <v>1325</v>
      </c>
      <c r="C93" s="11">
        <v>42487</v>
      </c>
      <c r="D93" s="11">
        <v>42492.291666666701</v>
      </c>
      <c r="E93" s="10" t="s">
        <v>53</v>
      </c>
      <c r="F93" s="10" t="s">
        <v>259</v>
      </c>
      <c r="G93" s="10" t="s">
        <v>95</v>
      </c>
      <c r="H93" s="10" t="s">
        <v>56</v>
      </c>
      <c r="I93" s="10"/>
      <c r="J93" s="10" t="s">
        <v>96</v>
      </c>
      <c r="K93" s="10" t="s">
        <v>57</v>
      </c>
      <c r="L93" s="10"/>
      <c r="M93" s="10">
        <v>1</v>
      </c>
      <c r="N93" s="10"/>
      <c r="O93" s="10"/>
      <c r="P93" s="10">
        <v>199</v>
      </c>
      <c r="Q93" s="10">
        <v>179</v>
      </c>
      <c r="R93" s="10"/>
      <c r="S93" s="10"/>
      <c r="T93" s="10">
        <v>200</v>
      </c>
      <c r="U93" s="10" t="s">
        <v>115</v>
      </c>
      <c r="V93" s="10"/>
      <c r="W93" s="10" t="s">
        <v>58</v>
      </c>
      <c r="X93" s="10" t="s">
        <v>296</v>
      </c>
      <c r="Y93" s="10">
        <v>0.9</v>
      </c>
      <c r="Z93" s="10">
        <v>180</v>
      </c>
      <c r="AA93" s="10">
        <v>0</v>
      </c>
      <c r="AB93" s="10">
        <v>0</v>
      </c>
      <c r="AC93" s="10">
        <f t="shared" si="5"/>
        <v>1</v>
      </c>
      <c r="AD93" s="10" t="str" cm="1">
        <f t="array" ref="AD93">IFERROR(INDEX(Res_converter!$A$2:$A$22,MATCH(1,($J93=Res_converter!$B$2:$B$22)*($K93=Res_converter!$C$2:$C$22)*($L93=Res_converter!$D$2:$D$22),0)),"Other")</f>
        <v>Solar-Hybrid</v>
      </c>
      <c r="AE93" s="10">
        <f>IF($J93=Res_converter!$E$2,MAX($M93-$N93-$O93,0),0)+IF($K93=Res_converter!$E$2,MAX($P93-$Q93-$R93,0),0)+IF(L93=Res_converter!$E$2,$S93,0)</f>
        <v>20</v>
      </c>
      <c r="AF93" s="10">
        <f>IF($AD93=Res_converter!$A$8,MAX($Z93-$N93-$O93,0),0)+IF(AND($AD93=Res_converter!$A$14,$J93=Res_converter!$B$14),MAX(MIN($Z93,$M93)-$N93-$O93+IF(SUM($Q93,$R93)&gt;0,MAX($Z93-$M93,0)-($Q93+$R93)*$AV93,0),0),0)+IF(AND($AD93=Res_converter!$A$15,$K93=Res_converter!$C$15),MAX(MIN($Z93,$P93)-$Q93-$R93+IF(SUM($N93,$O93)&gt;0,MAX($Z93-$P93,0)-($N93+$O93)*$AV93,0),0),0)+IF(AND($AD93=Res_converter!$A$12,$Y93="See columns P&amp; Q"),IF($J93=Res_converter!$E$2,MAX($AA93*MIN($M93,$T93)-$N93-$O93,0),MAX($AB93*MIN($P93,$T93)-$Q93-$R93,0)),0)+IF(AND($AD93=Res_converter!$A$12,$AC93=1,$Y93&lt;&gt;"See columns P&amp; Q"),IF($J93=Res_converter!$E$2,MAX(MIN($Z93,M93)-$N93-$O93,0),MAX(MIN($Z93,P93)-$Q93-$R93,0)),0)</f>
        <v>1</v>
      </c>
      <c r="AG93" s="60">
        <f>IF($AD93=Res_converter!$A$9,$T93,0)</f>
        <v>0</v>
      </c>
      <c r="AH93" s="10">
        <f>IF($AD93=Res_converter!$A$9,$Z93,0)</f>
        <v>0</v>
      </c>
      <c r="AI93" s="10">
        <f>IF($J93=Res_converter!$E$6,MAX($M93-$N93-$O93,0),0)+IF($K93=Res_converter!$E$6,MAX($P93-$Q93-$R93,0),0)+IF(L93=Res_converter!$E$6,$S93,0)</f>
        <v>1</v>
      </c>
      <c r="AJ93" s="10">
        <f>IF($AD93=Res_converter!$A$7,MAX(MIN($Z93,$M93)-$N93-$O93,0),0)+IF(AND($AD93=Res_converter!$A$12,$Y93="See columns P&amp; Q"),IF($J93=Res_converter!$E$6,MAX($AA93*MIN($M93,$T93)-$N93-$O93,0),MAX($AB93*MIN($P93,$T93)-$Q93-$R93,0)),0)+IF(AND($AD93=Res_converter!$A$12,$AC93=1,$Y93&lt;&gt;"See columns P&amp; Q"),IF($J93=Res_converter!$E$6,MAX(MIN(MAX($Z93-$P93,0)/$AU93,$M93)-$N93-$O93,0),MAX(MIN(MAX($Z93-$M93,0)/$AU93,$P93)-$Q93-$R93,0)),0)</f>
        <v>0</v>
      </c>
      <c r="AK93" s="60">
        <f>IF($AD93=Res_converter!$A$2,$T93,0)</f>
        <v>0</v>
      </c>
      <c r="AL93" s="10">
        <f>IF($AD93=Res_converter!$A$2,$Z93,0)</f>
        <v>0</v>
      </c>
      <c r="AM93" s="10">
        <f>IF($J93=Res_converter!$E$4,MAX($M93-$N93-$O93,0),0)+IF($K93=Res_converter!$E$4,MAX($P93-$Q93-$R93,0),0)+IF(L93=Res_converter!$E$4,$S93,0)</f>
        <v>0</v>
      </c>
      <c r="AN93" s="10">
        <f>IF($AD93=Res_converter!$A$3,MAX(MIN($Z93,$M93)-$N93-$O93,0),0)+IF(AND($AD93=Res_converter!$A$14,$AC93=1,$Y93&lt;&gt;"See columns P&amp; Q"),IF($J93=Res_converter!$E$4,MAX(MIN(MAX($Z93-$P93,0)/$AV93,$M93)-$N93-$O93,0),MAX(MIN(MAX($Z93-$M93,0)/$AV93,$P93)-$Q93-$R93,0)),0)</f>
        <v>0</v>
      </c>
      <c r="AO93" s="10">
        <f>IF($J93=Res_converter!$E$5,$M93,0)+IF($K93=Res_converter!$E$5,$P93,0)</f>
        <v>0</v>
      </c>
      <c r="AP93" s="10">
        <f>IF($AD93=Res_converter!$A$4,$Z93,0)</f>
        <v>0</v>
      </c>
      <c r="AQ93" s="10" t="s">
        <v>88</v>
      </c>
      <c r="AR93" s="10" t="s">
        <v>61</v>
      </c>
      <c r="AS93" s="10" t="s">
        <v>89</v>
      </c>
      <c r="AT93" s="10" t="s">
        <v>63</v>
      </c>
      <c r="AU93" s="10">
        <f t="shared" si="6"/>
        <v>0.106</v>
      </c>
      <c r="AV93" s="10">
        <f t="shared" si="7"/>
        <v>0.55700000000000005</v>
      </c>
      <c r="AW93" s="12" t="s">
        <v>90</v>
      </c>
      <c r="AX93" s="12" t="str">
        <f>INDEX(Subname_converter!$B$1:$B$343,MATCH($AW93,Subname_converter!$A$1:$A$343,0))</f>
        <v>Vincent</v>
      </c>
      <c r="AY93" s="12">
        <f>INDEX(Subname_converter!$C$1:$C$343,MATCH($AW93,Subname_converter!$A$1:$A$343,0))</f>
        <v>230</v>
      </c>
      <c r="AZ93" s="11">
        <v>43830.333333333299</v>
      </c>
      <c r="BA93" s="11">
        <v>45214.291666666701</v>
      </c>
      <c r="BB93" s="10">
        <f t="shared" si="4"/>
        <v>2024</v>
      </c>
      <c r="BC93" s="11"/>
      <c r="BD93" s="10" t="s">
        <v>103</v>
      </c>
      <c r="BE93" s="10" t="s">
        <v>65</v>
      </c>
      <c r="BF93" s="10" t="s">
        <v>65</v>
      </c>
      <c r="BG93" s="10" t="s">
        <v>103</v>
      </c>
      <c r="BH93" s="10" t="s">
        <v>66</v>
      </c>
      <c r="BI93" s="10">
        <f>IFERROR(INDEX([12]Queue_withNearTerm!$AZ$4:$AZ$148,MATCH(B94,[12]Queue_withNearTerm!$B$4:$B$148,0)),99)</f>
        <v>2</v>
      </c>
    </row>
    <row r="94" spans="1:61" s="26" customFormat="1" ht="25" x14ac:dyDescent="0.25">
      <c r="A94" s="32" t="s">
        <v>297</v>
      </c>
      <c r="B94" s="10">
        <v>1327</v>
      </c>
      <c r="C94" s="11">
        <v>42489</v>
      </c>
      <c r="D94" s="11">
        <v>42492.291666666701</v>
      </c>
      <c r="E94" s="10" t="s">
        <v>53</v>
      </c>
      <c r="F94" s="10" t="s">
        <v>259</v>
      </c>
      <c r="G94" s="10" t="s">
        <v>95</v>
      </c>
      <c r="H94" s="10" t="s">
        <v>56</v>
      </c>
      <c r="I94" s="10"/>
      <c r="J94" s="10" t="s">
        <v>96</v>
      </c>
      <c r="K94" s="10" t="s">
        <v>57</v>
      </c>
      <c r="L94" s="10"/>
      <c r="M94" s="10">
        <v>57.95</v>
      </c>
      <c r="N94" s="10">
        <v>45</v>
      </c>
      <c r="O94" s="10">
        <v>0</v>
      </c>
      <c r="P94" s="10">
        <v>52</v>
      </c>
      <c r="Q94" s="10">
        <v>30</v>
      </c>
      <c r="R94" s="10">
        <v>0</v>
      </c>
      <c r="S94" s="10"/>
      <c r="T94" s="10">
        <v>56.87</v>
      </c>
      <c r="U94" s="10" t="s">
        <v>69</v>
      </c>
      <c r="V94" s="10">
        <v>51.24</v>
      </c>
      <c r="W94" s="10" t="s">
        <v>58</v>
      </c>
      <c r="X94" s="10"/>
      <c r="Y94" s="57">
        <v>0.51239999999999997</v>
      </c>
      <c r="Z94" s="10">
        <f>T94*Y94</f>
        <v>29.140187999999998</v>
      </c>
      <c r="AA94" s="10">
        <v>0</v>
      </c>
      <c r="AB94" s="10">
        <v>0</v>
      </c>
      <c r="AC94" s="10">
        <f t="shared" si="5"/>
        <v>1</v>
      </c>
      <c r="AD94" s="10" t="str" cm="1">
        <f t="array" ref="AD94">IFERROR(INDEX(Res_converter!$A$2:$A$22,MATCH(1,($J94=Res_converter!$B$2:$B$22)*($K94=Res_converter!$C$2:$C$22)*($L94=Res_converter!$D$2:$D$22),0)),"Other")</f>
        <v>Solar-Hybrid</v>
      </c>
      <c r="AE94" s="10">
        <f>IF($J94=Res_converter!$E$2,MAX($M94-$N94-$O94,0),0)+IF($K94=Res_converter!$E$2,MAX($P94-$Q94-$R94,0),0)+IF(L94=Res_converter!$E$2,$S94,0)</f>
        <v>22</v>
      </c>
      <c r="AF94" s="10">
        <f>IF($AD94=Res_converter!$A$8,MAX($Z94-$N94-$O94,0),0)+IF(AND($AD94=Res_converter!$A$14,$J94=Res_converter!$B$14),MAX(MIN($Z94,$M94)-$N94-$O94+IF(SUM($Q94,$R94)&gt;0,MAX($Z94-$M94,0)-($Q94+$R94)*$AV94,0),0),0)+IF(AND($AD94=Res_converter!$A$15,$K94=Res_converter!$C$15),MAX(MIN($Z94,$P94)-$Q94-$R94+IF(SUM($N94,$O94)&gt;0,MAX($Z94-$P94,0)-($N94+$O94)*$AV94,0),0),0)+IF(AND($AD94=Res_converter!$A$12,$Y94="See columns P&amp; Q"),IF($J94=Res_converter!$E$2,MAX($AA94*MIN($M94,$T94)-$N94-$O94,0),MAX($AB94*MIN($P94,$T94)-$Q94-$R94,0)),0)+IF(AND($AD94=Res_converter!$A$12,$AC94=1,$Y94&lt;&gt;"See columns P&amp; Q"),IF($J94=Res_converter!$E$2,MAX(MIN($Z94,M94)-$N94-$O94,0),MAX(MIN($Z94,P94)-$Q94-$R94,0)),0)</f>
        <v>0</v>
      </c>
      <c r="AG94" s="60">
        <f>IF($AD94=Res_converter!$A$9,$T94,0)</f>
        <v>0</v>
      </c>
      <c r="AH94" s="10">
        <f>IF($AD94=Res_converter!$A$9,$Z94,0)</f>
        <v>0</v>
      </c>
      <c r="AI94" s="10">
        <f>IF($J94=Res_converter!$E$6,MAX($M94-$N94-$O94,0),0)+IF($K94=Res_converter!$E$6,MAX($P94-$Q94-$R94,0),0)+IF(L94=Res_converter!$E$6,$S94,0)</f>
        <v>12.950000000000003</v>
      </c>
      <c r="AJ94" s="10">
        <f>IF($AD94=Res_converter!$A$7,MAX(MIN($Z94,$M94)-$N94-$O94,0),0)+IF(AND($AD94=Res_converter!$A$12,$Y94="See columns P&amp; Q"),IF($J94=Res_converter!$E$6,MAX($AA94*MIN($M94,$T94)-$N94-$O94,0),MAX($AB94*MIN($P94,$T94)-$Q94-$R94,0)),0)+IF(AND($AD94=Res_converter!$A$12,$AC94=1,$Y94&lt;&gt;"See columns P&amp; Q"),IF($J94=Res_converter!$E$6,MAX(MIN(MAX($Z94-$P94,0)/$AU94,$M94)-$N94-$O94,0),MAX(MIN(MAX($Z94-$M94,0)/$AU94,$P94)-$Q94-$R94,0)),0)</f>
        <v>0</v>
      </c>
      <c r="AK94" s="60">
        <f>IF($AD94=Res_converter!$A$2,$T94,0)</f>
        <v>0</v>
      </c>
      <c r="AL94" s="10">
        <f>IF($AD94=Res_converter!$A$2,$Z94,0)</f>
        <v>0</v>
      </c>
      <c r="AM94" s="10">
        <f>IF($J94=Res_converter!$E$4,MAX($M94-$N94-$O94,0),0)+IF($K94=Res_converter!$E$4,MAX($P94-$Q94-$R94,0),0)+IF(L94=Res_converter!$E$4,$S94,0)</f>
        <v>0</v>
      </c>
      <c r="AN94" s="10">
        <f>IF($AD94=Res_converter!$A$3,MAX(MIN($Z94,$M94)-$N94-$O94,0),0)+IF(AND($AD94=Res_converter!$A$14,$AC94=1,$Y94&lt;&gt;"See columns P&amp; Q"),IF($J94=Res_converter!$E$4,MAX(MIN(MAX($Z94-$P94,0)/$AV94,$M94)-$N94-$O94,0),MAX(MIN(MAX($Z94-$M94,0)/$AV94,$P94)-$Q94-$R94,0)),0)</f>
        <v>0</v>
      </c>
      <c r="AO94" s="10">
        <f>IF($J94=Res_converter!$E$5,$M94,0)+IF($K94=Res_converter!$E$5,$P94,0)</f>
        <v>0</v>
      </c>
      <c r="AP94" s="10">
        <f>IF($AD94=Res_converter!$A$4,$Z94,0)</f>
        <v>0</v>
      </c>
      <c r="AQ94" s="10" t="s">
        <v>88</v>
      </c>
      <c r="AR94" s="10" t="s">
        <v>61</v>
      </c>
      <c r="AS94" s="10" t="s">
        <v>89</v>
      </c>
      <c r="AT94" s="10" t="s">
        <v>63</v>
      </c>
      <c r="AU94" s="10">
        <f t="shared" si="6"/>
        <v>0.106</v>
      </c>
      <c r="AV94" s="10">
        <f t="shared" si="7"/>
        <v>0.55700000000000005</v>
      </c>
      <c r="AW94" s="12" t="s">
        <v>125</v>
      </c>
      <c r="AX94" s="12" t="str">
        <f>INDEX(Subname_converter!$B$1:$B$343,MATCH($AW94,Subname_converter!$A$1:$A$343,0))</f>
        <v>Whirlwind</v>
      </c>
      <c r="AY94" s="12">
        <f>INDEX(Subname_converter!$C$1:$C$343,MATCH($AW94,Subname_converter!$A$1:$A$343,0))</f>
        <v>230</v>
      </c>
      <c r="AZ94" s="11">
        <v>43647.291666666701</v>
      </c>
      <c r="BA94" s="11">
        <v>45597.291666666701</v>
      </c>
      <c r="BB94" s="10">
        <f t="shared" si="4"/>
        <v>2025</v>
      </c>
      <c r="BC94" s="11"/>
      <c r="BD94" s="10" t="s">
        <v>103</v>
      </c>
      <c r="BE94" s="10" t="s">
        <v>65</v>
      </c>
      <c r="BF94" s="10" t="s">
        <v>65</v>
      </c>
      <c r="BG94" s="10" t="s">
        <v>103</v>
      </c>
      <c r="BH94" s="10" t="s">
        <v>66</v>
      </c>
      <c r="BI94" s="10">
        <f>IFERROR(INDEX([12]Queue_withNearTerm!$AZ$4:$AZ$148,MATCH(B95,[12]Queue_withNearTerm!$B$4:$B$148,0)),99)</f>
        <v>2</v>
      </c>
    </row>
    <row r="95" spans="1:61" s="26" customFormat="1" ht="25" x14ac:dyDescent="0.25">
      <c r="A95" s="32" t="s">
        <v>298</v>
      </c>
      <c r="B95" s="10">
        <v>1335</v>
      </c>
      <c r="C95" s="11">
        <v>42492</v>
      </c>
      <c r="D95" s="11">
        <v>42492.291666666701</v>
      </c>
      <c r="E95" s="10" t="s">
        <v>53</v>
      </c>
      <c r="F95" s="10" t="s">
        <v>259</v>
      </c>
      <c r="G95" s="10" t="s">
        <v>95</v>
      </c>
      <c r="H95" s="10" t="s">
        <v>56</v>
      </c>
      <c r="I95" s="10"/>
      <c r="J95" s="10" t="s">
        <v>96</v>
      </c>
      <c r="K95" s="10" t="s">
        <v>57</v>
      </c>
      <c r="L95" s="10"/>
      <c r="M95" s="10">
        <v>106.875</v>
      </c>
      <c r="N95" s="10">
        <v>105</v>
      </c>
      <c r="O95" s="10"/>
      <c r="P95" s="10">
        <v>80</v>
      </c>
      <c r="Q95" s="10">
        <v>80</v>
      </c>
      <c r="R95" s="10"/>
      <c r="S95" s="10"/>
      <c r="T95" s="10">
        <v>105.2</v>
      </c>
      <c r="U95" s="10" t="s">
        <v>69</v>
      </c>
      <c r="V95" s="10">
        <v>77</v>
      </c>
      <c r="W95" s="10" t="s">
        <v>58</v>
      </c>
      <c r="X95" s="10"/>
      <c r="Y95" s="57" t="s">
        <v>4621</v>
      </c>
      <c r="Z95" s="10" t="s">
        <v>4621</v>
      </c>
      <c r="AA95" s="10">
        <v>0.37359999999999999</v>
      </c>
      <c r="AB95" s="10">
        <v>1</v>
      </c>
      <c r="AC95" s="10">
        <f t="shared" si="5"/>
        <v>1</v>
      </c>
      <c r="AD95" s="10" t="str" cm="1">
        <f t="array" ref="AD95">IFERROR(INDEX(Res_converter!$A$2:$A$22,MATCH(1,($J95=Res_converter!$B$2:$B$22)*($K95=Res_converter!$C$2:$C$22)*($L95=Res_converter!$D$2:$D$22),0)),"Other")</f>
        <v>Solar-Hybrid</v>
      </c>
      <c r="AE95" s="10">
        <f>IF($J95=Res_converter!$E$2,MAX($M95-$N95-$O95,0),0)+IF($K95=Res_converter!$E$2,MAX($P95-$Q95-$R95,0),0)+IF(L95=Res_converter!$E$2,$S95,0)</f>
        <v>0</v>
      </c>
      <c r="AF95" s="10">
        <f>IF($AD95=Res_converter!$A$8,MAX($Z95-$N95-$O95,0),0)+IF(AND($AD95=Res_converter!$A$14,$J95=Res_converter!$B$14),MAX(MIN($Z95,$M95)-$N95-$O95+IF(SUM($Q95,$R95)&gt;0,MAX($Z95-$M95,0)-($Q95+$R95)*$AV95,0),0),0)+IF(AND($AD95=Res_converter!$A$15,$K95=Res_converter!$C$15),MAX(MIN($Z95,$P95)-$Q95-$R95+IF(SUM($N95,$O95)&gt;0,MAX($Z95-$P95,0)-($N95+$O95)*$AV95,0),0),0)+IF(AND($AD95=Res_converter!$A$12,$Y95="See columns P&amp; Q"),IF($J95=Res_converter!$E$2,MAX($AA95*MIN($M95,$T95)-$N95-$O95,0),MAX($AB95*MIN($P95,$T95)-$Q95-$R95,0)),0)+IF(AND($AD95=Res_converter!$A$12,$AC95=1,$Y95&lt;&gt;"See columns P&amp; Q"),IF($J95=Res_converter!$E$2,MAX(MIN($Z95,M95)-$N95-$O95,0),MAX(MIN($Z95,P95)-$Q95-$R95,0)),0)</f>
        <v>0</v>
      </c>
      <c r="AG95" s="60">
        <f>IF($AD95=Res_converter!$A$9,$T95,0)</f>
        <v>0</v>
      </c>
      <c r="AH95" s="10">
        <f>IF($AD95=Res_converter!$A$9,$Z95,0)</f>
        <v>0</v>
      </c>
      <c r="AI95" s="10">
        <f>IF($J95=Res_converter!$E$6,MAX($M95-$N95-$O95,0),0)+IF($K95=Res_converter!$E$6,MAX($P95-$Q95-$R95,0),0)+IF(L95=Res_converter!$E$6,$S95,0)</f>
        <v>1.875</v>
      </c>
      <c r="AJ95" s="10">
        <f>IF($AD95=Res_converter!$A$7,MAX(MIN($Z95,$M95)-$N95-$O95,0),0)+IF(AND($AD95=Res_converter!$A$12,$Y95="See columns P&amp; Q"),IF($J95=Res_converter!$E$6,MAX($AA95*MIN($M95,$T95)-$N95-$O95,0),MAX($AB95*MIN($P95,$T95)-$Q95-$R95,0)),0)+IF(AND($AD95=Res_converter!$A$12,$AC95=1,$Y95&lt;&gt;"See columns P&amp; Q"),IF($J95=Res_converter!$E$6,MAX(MIN(MAX($Z95-$P95,0)/$AU95,$M95)-$N95-$O95,0),MAX(MIN(MAX($Z95-$M95,0)/$AU95,$P95)-$Q95-$R95,0)),0)</f>
        <v>0</v>
      </c>
      <c r="AK95" s="60">
        <f>IF($AD95=Res_converter!$A$2,$T95,0)</f>
        <v>0</v>
      </c>
      <c r="AL95" s="10">
        <f>IF($AD95=Res_converter!$A$2,$Z95,0)</f>
        <v>0</v>
      </c>
      <c r="AM95" s="10">
        <f>IF($J95=Res_converter!$E$4,MAX($M95-$N95-$O95,0),0)+IF($K95=Res_converter!$E$4,MAX($P95-$Q95-$R95,0),0)+IF(L95=Res_converter!$E$4,$S95,0)</f>
        <v>0</v>
      </c>
      <c r="AN95" s="10">
        <f>IF($AD95=Res_converter!$A$3,MAX(MIN($Z95,$M95)-$N95-$O95,0),0)+IF(AND($AD95=Res_converter!$A$14,$AC95=1,$Y95&lt;&gt;"See columns P&amp; Q"),IF($J95=Res_converter!$E$4,MAX(MIN(MAX($Z95-$P95,0)/$AV95,$M95)-$N95-$O95,0),MAX(MIN(MAX($Z95-$M95,0)/$AV95,$P95)-$Q95-$R95,0)),0)</f>
        <v>0</v>
      </c>
      <c r="AO95" s="10">
        <f>IF($J95=Res_converter!$E$5,$M95,0)+IF($K95=Res_converter!$E$5,$P95,0)</f>
        <v>0</v>
      </c>
      <c r="AP95" s="10">
        <f>IF($AD95=Res_converter!$A$4,$Z95,0)</f>
        <v>0</v>
      </c>
      <c r="AQ95" s="10" t="s">
        <v>88</v>
      </c>
      <c r="AR95" s="10" t="s">
        <v>61</v>
      </c>
      <c r="AS95" s="10" t="s">
        <v>89</v>
      </c>
      <c r="AT95" s="10" t="s">
        <v>63</v>
      </c>
      <c r="AU95" s="10">
        <f t="shared" si="6"/>
        <v>0.106</v>
      </c>
      <c r="AV95" s="10">
        <f t="shared" si="7"/>
        <v>0.55700000000000005</v>
      </c>
      <c r="AW95" s="12" t="s">
        <v>299</v>
      </c>
      <c r="AX95" s="12" t="str">
        <f>INDEX(Subname_converter!$B$1:$B$343,MATCH($AW95,Subname_converter!$A$1:$A$343,0))</f>
        <v>Pastoria</v>
      </c>
      <c r="AY95" s="12">
        <f>INDEX(Subname_converter!$C$1:$C$343,MATCH($AW95,Subname_converter!$A$1:$A$343,0))</f>
        <v>230</v>
      </c>
      <c r="AZ95" s="11">
        <v>43709.291666666701</v>
      </c>
      <c r="BA95" s="11">
        <v>45566.291666666701</v>
      </c>
      <c r="BB95" s="10">
        <f t="shared" si="4"/>
        <v>2024</v>
      </c>
      <c r="BC95" s="11"/>
      <c r="BD95" s="10" t="s">
        <v>103</v>
      </c>
      <c r="BE95" s="10" t="s">
        <v>65</v>
      </c>
      <c r="BF95" s="10" t="s">
        <v>65</v>
      </c>
      <c r="BG95" s="10" t="s">
        <v>103</v>
      </c>
      <c r="BH95" s="10" t="s">
        <v>66</v>
      </c>
      <c r="BI95" s="10">
        <f>IFERROR(INDEX([12]Queue_withNearTerm!$AZ$4:$AZ$148,MATCH(B96,[12]Queue_withNearTerm!$B$4:$B$148,0)),99)</f>
        <v>2</v>
      </c>
    </row>
    <row r="96" spans="1:61" s="26" customFormat="1" ht="37.5" x14ac:dyDescent="0.25">
      <c r="A96" s="32" t="s">
        <v>300</v>
      </c>
      <c r="B96" s="10">
        <v>1339</v>
      </c>
      <c r="C96" s="11">
        <v>42489</v>
      </c>
      <c r="D96" s="11">
        <v>42492.291666666701</v>
      </c>
      <c r="E96" s="10" t="s">
        <v>53</v>
      </c>
      <c r="F96" s="10" t="s">
        <v>259</v>
      </c>
      <c r="G96" s="10" t="s">
        <v>95</v>
      </c>
      <c r="H96" s="10" t="s">
        <v>56</v>
      </c>
      <c r="I96" s="10"/>
      <c r="J96" s="10" t="s">
        <v>96</v>
      </c>
      <c r="K96" s="10" t="s">
        <v>57</v>
      </c>
      <c r="L96" s="10"/>
      <c r="M96" s="10">
        <v>300</v>
      </c>
      <c r="O96" s="10">
        <v>300</v>
      </c>
      <c r="P96" s="10">
        <v>279</v>
      </c>
      <c r="Q96" s="10">
        <v>279</v>
      </c>
      <c r="R96" s="10"/>
      <c r="S96" s="10"/>
      <c r="T96" s="10">
        <v>300</v>
      </c>
      <c r="U96" s="10" t="s">
        <v>69</v>
      </c>
      <c r="V96" s="10">
        <v>93</v>
      </c>
      <c r="W96" s="10" t="s">
        <v>58</v>
      </c>
      <c r="X96" s="10"/>
      <c r="Y96" s="57" t="s">
        <v>4621</v>
      </c>
      <c r="Z96" s="10" t="s">
        <v>4621</v>
      </c>
      <c r="AA96" s="10">
        <v>0</v>
      </c>
      <c r="AB96" s="10">
        <v>1</v>
      </c>
      <c r="AC96" s="10">
        <f t="shared" si="5"/>
        <v>1</v>
      </c>
      <c r="AD96" s="10" t="str" cm="1">
        <f t="array" ref="AD96">IFERROR(INDEX(Res_converter!$A$2:$A$22,MATCH(1,($J96=Res_converter!$B$2:$B$22)*($K96=Res_converter!$C$2:$C$22)*($L96=Res_converter!$D$2:$D$22),0)),"Other")</f>
        <v>Solar-Hybrid</v>
      </c>
      <c r="AE96" s="10">
        <f>IF($J96=Res_converter!$E$2,MAX($M96-$N96-$O96,0),0)+IF($K96=Res_converter!$E$2,MAX($P96-$Q96-$R96,0),0)+IF(L96=Res_converter!$E$2,$S96,0)</f>
        <v>0</v>
      </c>
      <c r="AF96" s="10">
        <f>IF($AD96=Res_converter!$A$8,MAX($Z96-$N96-$O96,0),0)+IF(AND($AD96=Res_converter!$A$14,$J96=Res_converter!$B$14),MAX(MIN($Z96,$M96)-$N96-$O96+IF(SUM($Q96,$R96)&gt;0,MAX($Z96-$M96,0)-($Q96+$R96)*$AV96,0),0),0)+IF(AND($AD96=Res_converter!$A$15,$K96=Res_converter!$C$15),MAX(MIN($Z96,$P96)-$Q96-$R96+IF(SUM($N96,$O96)&gt;0,MAX($Z96-$P96,0)-($N96+$O96)*$AV96,0),0),0)+IF(AND($AD96=Res_converter!$A$12,$Y96="See columns P&amp; Q"),IF($J96=Res_converter!$E$2,MAX($AA96*MIN($M96,$T96)-$N96-$O96,0),MAX($AB96*MIN($P96,$T96)-$Q96-$R96,0)),0)+IF(AND($AD96=Res_converter!$A$12,$AC96=1,$Y96&lt;&gt;"See columns P&amp; Q"),IF($J96=Res_converter!$E$2,MAX(MIN($Z96,M96)-$N96-$O96,0),MAX(MIN($Z96,P96)-$Q96-$R96,0)),0)</f>
        <v>0</v>
      </c>
      <c r="AG96" s="60">
        <f>IF($AD96=Res_converter!$A$9,$T96,0)</f>
        <v>0</v>
      </c>
      <c r="AH96" s="10">
        <f>IF($AD96=Res_converter!$A$9,$Z96,0)</f>
        <v>0</v>
      </c>
      <c r="AI96" s="10">
        <f>IF($J96=Res_converter!$E$6,MAX($M96-$N96-$O96,0),0)+IF($K96=Res_converter!$E$6,MAX($P96-$Q96-$R96,0),0)+IF(L96=Res_converter!$E$6,$S96,0)</f>
        <v>0</v>
      </c>
      <c r="AJ96" s="10">
        <f>IF($AD96=Res_converter!$A$7,MAX(MIN($Z96,$M96)-$N96-$O96,0),0)+IF(AND($AD96=Res_converter!$A$12,$Y96="See columns P&amp; Q"),IF($J96=Res_converter!$E$6,MAX($AA96*MIN($M96,$T96)-$N96-$O96,0),MAX($AB96*MIN($P96,$T96)-$Q96-$R96,0)),0)+IF(AND($AD96=Res_converter!$A$12,$AC96=1,$Y96&lt;&gt;"See columns P&amp; Q"),IF($J96=Res_converter!$E$6,MAX(MIN(MAX($Z96-$P96,0)/$AU96,$M96)-$N96-$O96,0),MAX(MIN(MAX($Z96-$M96,0)/$AU96,$P96)-$Q96-$R96,0)),0)</f>
        <v>0</v>
      </c>
      <c r="AK96" s="60">
        <f>IF($AD96=Res_converter!$A$2,$T96,0)</f>
        <v>0</v>
      </c>
      <c r="AL96" s="10">
        <f>IF($AD96=Res_converter!$A$2,$Z96,0)</f>
        <v>0</v>
      </c>
      <c r="AM96" s="10">
        <f>IF($J96=Res_converter!$E$4,MAX($M96-$N96-$O96,0),0)+IF($K96=Res_converter!$E$4,MAX($P96-$Q96-$R96,0),0)+IF(L96=Res_converter!$E$4,$S96,0)</f>
        <v>0</v>
      </c>
      <c r="AN96" s="10">
        <f>IF($AD96=Res_converter!$A$3,MAX(MIN($Z96,$M96)-$N96-$O96,0),0)+IF(AND($AD96=Res_converter!$A$14,$AC96=1,$Y96&lt;&gt;"See columns P&amp; Q"),IF($J96=Res_converter!$E$4,MAX(MIN(MAX($Z96-$P96,0)/$AV96,$M96)-$N96-$O96,0),MAX(MIN(MAX($Z96-$M96,0)/$AV96,$P96)-$Q96-$R96,0)),0)</f>
        <v>0</v>
      </c>
      <c r="AO96" s="10">
        <f>IF($J96=Res_converter!$E$5,$M96,0)+IF($K96=Res_converter!$E$5,$P96,0)</f>
        <v>0</v>
      </c>
      <c r="AP96" s="10">
        <f>IF($AD96=Res_converter!$A$4,$Z96,0)</f>
        <v>0</v>
      </c>
      <c r="AQ96" s="10" t="s">
        <v>119</v>
      </c>
      <c r="AR96" s="10" t="s">
        <v>120</v>
      </c>
      <c r="AS96" s="10" t="s">
        <v>89</v>
      </c>
      <c r="AT96" s="10" t="s">
        <v>121</v>
      </c>
      <c r="AU96" s="10">
        <f t="shared" si="6"/>
        <v>0.106</v>
      </c>
      <c r="AV96" s="10">
        <f t="shared" si="7"/>
        <v>0.55700000000000005</v>
      </c>
      <c r="AW96" s="12" t="s">
        <v>301</v>
      </c>
      <c r="AX96" s="12" t="str">
        <f>INDEX(Subname_converter!$B$1:$B$343,MATCH($AW96,Subname_converter!$A$1:$A$343,0))</f>
        <v>Eldorado</v>
      </c>
      <c r="AY96" s="12">
        <f>INDEX(Subname_converter!$C$1:$C$343,MATCH($AW96,Subname_converter!$A$1:$A$343,0))</f>
        <v>230</v>
      </c>
      <c r="AZ96" s="11">
        <v>43677.291666666701</v>
      </c>
      <c r="BA96" s="11">
        <v>45474.291666666701</v>
      </c>
      <c r="BB96" s="10">
        <f t="shared" si="4"/>
        <v>2024</v>
      </c>
      <c r="BC96" s="11"/>
      <c r="BD96" s="10" t="s">
        <v>103</v>
      </c>
      <c r="BE96" s="10" t="s">
        <v>65</v>
      </c>
      <c r="BF96" s="10" t="s">
        <v>65</v>
      </c>
      <c r="BG96" s="10" t="s">
        <v>103</v>
      </c>
      <c r="BH96" s="10" t="s">
        <v>66</v>
      </c>
      <c r="BI96" s="10">
        <f>IFERROR(INDEX([12]Queue_withNearTerm!$AZ$4:$AZ$148,MATCH(B97,[12]Queue_withNearTerm!$B$4:$B$148,0)),99)</f>
        <v>2</v>
      </c>
    </row>
    <row r="97" spans="1:61" s="26" customFormat="1" ht="25" x14ac:dyDescent="0.25">
      <c r="A97" s="32" t="s">
        <v>302</v>
      </c>
      <c r="B97" s="10">
        <v>1341</v>
      </c>
      <c r="C97" s="11">
        <v>42486</v>
      </c>
      <c r="D97" s="11">
        <v>42492.291666666701</v>
      </c>
      <c r="E97" s="10" t="s">
        <v>53</v>
      </c>
      <c r="F97" s="10" t="s">
        <v>259</v>
      </c>
      <c r="G97" s="10" t="s">
        <v>95</v>
      </c>
      <c r="H97" s="10" t="s">
        <v>56</v>
      </c>
      <c r="I97" s="10"/>
      <c r="J97" s="10" t="s">
        <v>96</v>
      </c>
      <c r="K97" s="10" t="s">
        <v>57</v>
      </c>
      <c r="L97" s="10"/>
      <c r="M97" s="10">
        <v>250</v>
      </c>
      <c r="N97" s="10">
        <v>250</v>
      </c>
      <c r="O97" s="10"/>
      <c r="P97" s="10">
        <v>150</v>
      </c>
      <c r="Q97" s="10">
        <v>150</v>
      </c>
      <c r="R97" s="10"/>
      <c r="S97" s="10"/>
      <c r="T97" s="10">
        <v>250</v>
      </c>
      <c r="U97" s="10" t="s">
        <v>83</v>
      </c>
      <c r="V97" s="10"/>
      <c r="W97" s="10" t="s">
        <v>58</v>
      </c>
      <c r="X97" s="10"/>
      <c r="Y97" s="10">
        <v>1</v>
      </c>
      <c r="Z97" s="10">
        <v>250</v>
      </c>
      <c r="AA97" s="10">
        <v>0</v>
      </c>
      <c r="AB97" s="10">
        <v>0</v>
      </c>
      <c r="AC97" s="10">
        <f t="shared" si="5"/>
        <v>1</v>
      </c>
      <c r="AD97" s="10" t="str" cm="1">
        <f t="array" ref="AD97">IFERROR(INDEX(Res_converter!$A$2:$A$22,MATCH(1,($J97=Res_converter!$B$2:$B$22)*($K97=Res_converter!$C$2:$C$22)*($L97=Res_converter!$D$2:$D$22),0)),"Other")</f>
        <v>Solar-Hybrid</v>
      </c>
      <c r="AE97" s="10">
        <f>IF($J97=Res_converter!$E$2,MAX($M97-$N97-$O97,0),0)+IF($K97=Res_converter!$E$2,MAX($P97-$Q97-$R97,0),0)+IF(L97=Res_converter!$E$2,$S97,0)</f>
        <v>0</v>
      </c>
      <c r="AF97" s="10">
        <f>IF($AD97=Res_converter!$A$8,MAX($Z97-$N97-$O97,0),0)+IF(AND($AD97=Res_converter!$A$14,$J97=Res_converter!$B$14),MAX(MIN($Z97,$M97)-$N97-$O97+IF(SUM($Q97,$R97)&gt;0,MAX($Z97-$M97,0)-($Q97+$R97)*$AV97,0),0),0)+IF(AND($AD97=Res_converter!$A$15,$K97=Res_converter!$C$15),MAX(MIN($Z97,$P97)-$Q97-$R97+IF(SUM($N97,$O97)&gt;0,MAX($Z97-$P97,0)-($N97+$O97)*$AV97,0),0),0)+IF(AND($AD97=Res_converter!$A$12,$Y97="See columns P&amp; Q"),IF($J97=Res_converter!$E$2,MAX($AA97*MIN($M97,$T97)-$N97-$O97,0),MAX($AB97*MIN($P97,$T97)-$Q97-$R97,0)),0)+IF(AND($AD97=Res_converter!$A$12,$AC97=1,$Y97&lt;&gt;"See columns P&amp; Q"),IF($J97=Res_converter!$E$2,MAX(MIN($Z97,M97)-$N97-$O97,0),MAX(MIN($Z97,P97)-$Q97-$R97,0)),0)</f>
        <v>0</v>
      </c>
      <c r="AG97" s="60">
        <f>IF($AD97=Res_converter!$A$9,$T97,0)</f>
        <v>0</v>
      </c>
      <c r="AH97" s="10">
        <f>IF($AD97=Res_converter!$A$9,$Z97,0)</f>
        <v>0</v>
      </c>
      <c r="AI97" s="10">
        <f>IF($J97=Res_converter!$E$6,MAX($M97-$N97-$O97,0),0)+IF($K97=Res_converter!$E$6,MAX($P97-$Q97-$R97,0),0)+IF(L97=Res_converter!$E$6,$S97,0)</f>
        <v>0</v>
      </c>
      <c r="AJ97" s="10">
        <f>IF($AD97=Res_converter!$A$7,MAX(MIN($Z97,$M97)-$N97-$O97,0),0)+IF(AND($AD97=Res_converter!$A$12,$Y97="See columns P&amp; Q"),IF($J97=Res_converter!$E$6,MAX($AA97*MIN($M97,$T97)-$N97-$O97,0),MAX($AB97*MIN($P97,$T97)-$Q97-$R97,0)),0)+IF(AND($AD97=Res_converter!$A$12,$AC97=1,$Y97&lt;&gt;"See columns P&amp; Q"),IF($J97=Res_converter!$E$6,MAX(MIN(MAX($Z97-$P97,0)/$AU97,$M97)-$N97-$O97,0),MAX(MIN(MAX($Z97-$M97,0)/$AU97,$P97)-$Q97-$R97,0)),0)</f>
        <v>0</v>
      </c>
      <c r="AK97" s="60">
        <f>IF($AD97=Res_converter!$A$2,$T97,0)</f>
        <v>0</v>
      </c>
      <c r="AL97" s="10">
        <f>IF($AD97=Res_converter!$A$2,$Z97,0)</f>
        <v>0</v>
      </c>
      <c r="AM97" s="10">
        <f>IF($J97=Res_converter!$E$4,MAX($M97-$N97-$O97,0),0)+IF($K97=Res_converter!$E$4,MAX($P97-$Q97-$R97,0),0)+IF(L97=Res_converter!$E$4,$S97,0)</f>
        <v>0</v>
      </c>
      <c r="AN97" s="10">
        <f>IF($AD97=Res_converter!$A$3,MAX(MIN($Z97,$M97)-$N97-$O97,0),0)+IF(AND($AD97=Res_converter!$A$14,$AC97=1,$Y97&lt;&gt;"See columns P&amp; Q"),IF($J97=Res_converter!$E$4,MAX(MIN(MAX($Z97-$P97,0)/$AV97,$M97)-$N97-$O97,0),MAX(MIN(MAX($Z97-$M97,0)/$AV97,$P97)-$Q97-$R97,0)),0)</f>
        <v>0</v>
      </c>
      <c r="AO97" s="10">
        <f>IF($J97=Res_converter!$E$5,$M97,0)+IF($K97=Res_converter!$E$5,$P97,0)</f>
        <v>0</v>
      </c>
      <c r="AP97" s="10">
        <f>IF($AD97=Res_converter!$A$4,$Z97,0)</f>
        <v>0</v>
      </c>
      <c r="AQ97" s="10" t="s">
        <v>119</v>
      </c>
      <c r="AR97" s="10" t="s">
        <v>120</v>
      </c>
      <c r="AS97" s="10" t="s">
        <v>193</v>
      </c>
      <c r="AT97" s="10" t="s">
        <v>74</v>
      </c>
      <c r="AU97" s="10">
        <f t="shared" si="6"/>
        <v>0.106</v>
      </c>
      <c r="AV97" s="10">
        <f t="shared" si="7"/>
        <v>0.55700000000000005</v>
      </c>
      <c r="AW97" s="12" t="s">
        <v>303</v>
      </c>
      <c r="AX97" s="12" t="str">
        <f>INDEX(Subname_converter!$B$1:$B$343,MATCH($AW97,Subname_converter!$A$1:$A$343,0))</f>
        <v>Trout Canyon</v>
      </c>
      <c r="AY97" s="12">
        <f>INDEX(Subname_converter!$C$1:$C$343,MATCH($AW97,Subname_converter!$A$1:$A$343,0))</f>
        <v>230</v>
      </c>
      <c r="AZ97" s="11">
        <v>43800.333333333299</v>
      </c>
      <c r="BA97" s="11">
        <v>45042.291666666701</v>
      </c>
      <c r="BB97" s="10">
        <f t="shared" si="4"/>
        <v>2023</v>
      </c>
      <c r="BC97" s="11"/>
      <c r="BD97" s="10" t="s">
        <v>103</v>
      </c>
      <c r="BE97" s="10" t="s">
        <v>65</v>
      </c>
      <c r="BF97" s="10" t="s">
        <v>65</v>
      </c>
      <c r="BG97" s="10" t="s">
        <v>103</v>
      </c>
      <c r="BH97" s="10" t="s">
        <v>66</v>
      </c>
      <c r="BI97" s="10">
        <f>IFERROR(INDEX([12]Queue_withNearTerm!$AZ$4:$AZ$148,MATCH(B98,[12]Queue_withNearTerm!$B$4:$B$148,0)),99)</f>
        <v>2</v>
      </c>
    </row>
    <row r="98" spans="1:61" s="26" customFormat="1" ht="37.5" x14ac:dyDescent="0.25">
      <c r="A98" s="32" t="s">
        <v>304</v>
      </c>
      <c r="B98" s="10">
        <v>1347</v>
      </c>
      <c r="C98" s="11">
        <v>42492</v>
      </c>
      <c r="D98" s="11">
        <v>42492.291666666701</v>
      </c>
      <c r="E98" s="10" t="s">
        <v>53</v>
      </c>
      <c r="F98" s="10" t="s">
        <v>259</v>
      </c>
      <c r="G98" s="10" t="s">
        <v>55</v>
      </c>
      <c r="H98" s="10" t="s">
        <v>56</v>
      </c>
      <c r="I98" s="10"/>
      <c r="J98" s="10" t="s">
        <v>55</v>
      </c>
      <c r="K98" s="10" t="s">
        <v>57</v>
      </c>
      <c r="L98" s="10"/>
      <c r="M98" s="10">
        <v>310</v>
      </c>
      <c r="N98" s="10"/>
      <c r="O98" s="10"/>
      <c r="P98" s="10">
        <v>95</v>
      </c>
      <c r="Q98" s="10"/>
      <c r="R98" s="10"/>
      <c r="S98" s="10"/>
      <c r="T98" s="10">
        <v>303</v>
      </c>
      <c r="U98" s="10" t="s">
        <v>69</v>
      </c>
      <c r="V98" s="10">
        <v>42.75</v>
      </c>
      <c r="W98" s="10" t="s">
        <v>58</v>
      </c>
      <c r="X98" s="10"/>
      <c r="Y98" s="57">
        <v>0.42749999999999999</v>
      </c>
      <c r="Z98" s="10">
        <f>Y98*T98</f>
        <v>129.5325</v>
      </c>
      <c r="AA98" s="10">
        <v>0</v>
      </c>
      <c r="AB98" s="10">
        <v>0</v>
      </c>
      <c r="AC98" s="10">
        <f t="shared" si="5"/>
        <v>1</v>
      </c>
      <c r="AD98" s="10" t="str" cm="1">
        <f t="array" ref="AD98">IFERROR(INDEX(Res_converter!$A$2:$A$22,MATCH(1,($J98=Res_converter!$B$2:$B$22)*($K98=Res_converter!$C$2:$C$22)*($L98=Res_converter!$D$2:$D$22),0)),"Other")</f>
        <v>Wind-Hybrid</v>
      </c>
      <c r="AE98" s="10">
        <f>IF($J98=Res_converter!$E$2,MAX($M98-$N98-$O98,0),0)+IF($K98=Res_converter!$E$2,MAX($P98-$Q98-$R98,0),0)+IF(L98=Res_converter!$E$2,$S98,0)</f>
        <v>95</v>
      </c>
      <c r="AF98" s="10">
        <f>IF($AD98=Res_converter!$A$8,MAX($Z98-$N98-$O98,0),0)+IF(AND($AD98=Res_converter!$A$14,$J98=Res_converter!$B$14),MAX(MIN($Z98,$M98)-$N98-$O98+IF(SUM($Q98,$R98)&gt;0,MAX($Z98-$M98,0)-($Q98+$R98)*$AV98,0),0),0)+IF(AND($AD98=Res_converter!$A$15,$K98=Res_converter!$C$15),MAX(MIN($Z98,$P98)-$Q98-$R98+IF(SUM($N98,$O98)&gt;0,MAX($Z98-$P98,0)-($N98+$O98)*$AV98,0),0),0)+IF(AND($AD98=Res_converter!$A$12,$Y98="See columns P&amp; Q"),IF($J98=Res_converter!$E$2,MAX($AA98*MIN($M98,$T98)-$N98-$O98,0),MAX($AB98*MIN($P98,$T98)-$Q98-$R98,0)),0)+IF(AND($AD98=Res_converter!$A$12,$AC98=1,$Y98&lt;&gt;"See columns P&amp; Q"),IF($J98=Res_converter!$E$2,MAX(MIN($Z98,M98)-$N98-$O98,0),MAX(MIN($Z98,P98)-$Q98-$R98,0)),0)</f>
        <v>95</v>
      </c>
      <c r="AG98" s="60">
        <f>IF($AD98=Res_converter!$A$9,$T98,0)</f>
        <v>0</v>
      </c>
      <c r="AH98" s="10">
        <f>IF($AD98=Res_converter!$A$9,$Z98,0)</f>
        <v>0</v>
      </c>
      <c r="AI98" s="10">
        <f>IF($J98=Res_converter!$E$6,MAX($M98-$N98-$O98,0),0)+IF($K98=Res_converter!$E$6,MAX($P98-$Q98-$R98,0),0)+IF(L98=Res_converter!$E$6,$S98,0)</f>
        <v>0</v>
      </c>
      <c r="AJ98" s="10">
        <f>IF($AD98=Res_converter!$A$7,MAX(MIN($Z98,$M98)-$N98-$O98,0),0)+IF(AND($AD98=Res_converter!$A$12,$Y98="See columns P&amp; Q"),IF($J98=Res_converter!$E$6,MAX($AA98*MIN($M98,$T98)-$N98-$O98,0),MAX($AB98*MIN($P98,$T98)-$Q98-$R98,0)),0)+IF(AND($AD98=Res_converter!$A$12,$AC98=1,$Y98&lt;&gt;"See columns P&amp; Q"),IF($J98=Res_converter!$E$6,MAX(MIN(MAX($Z98-$P98,0)/$AU98,$M98)-$N98-$O98,0),MAX(MIN(MAX($Z98-$M98,0)/$AU98,$P98)-$Q98-$R98,0)),0)</f>
        <v>0</v>
      </c>
      <c r="AK98" s="60">
        <f>IF($AD98=Res_converter!$A$2,$T98,0)</f>
        <v>0</v>
      </c>
      <c r="AL98" s="10">
        <f>IF($AD98=Res_converter!$A$2,$Z98,0)</f>
        <v>0</v>
      </c>
      <c r="AM98" s="10">
        <f>IF($J98=Res_converter!$E$4,MAX($M98-$N98-$O98,0),0)+IF($K98=Res_converter!$E$4,MAX($P98-$Q98-$R98,0),0)+IF(L98=Res_converter!$E$4,$S98,0)</f>
        <v>310</v>
      </c>
      <c r="AN98" s="10">
        <f>IF($AD98=Res_converter!$A$3,MAX(MIN($Z98,$M98)-$N98-$O98,0),0)+IF(AND($AD98=Res_converter!$A$14,$AC98=1,$Y98&lt;&gt;"See columns P&amp; Q"),IF($J98=Res_converter!$E$4,MAX(MIN(MAX($Z98-$P98,0)/$AV98,$M98)-$N98-$O98,0),MAX(MIN(MAX($Z98-$M98,0)/$AV98,$P98)-$Q98-$R98,0)),0)</f>
        <v>61.997307001795328</v>
      </c>
      <c r="AO98" s="10">
        <f>IF($J98=Res_converter!$E$5,$M98,0)+IF($K98=Res_converter!$E$5,$P98,0)</f>
        <v>0</v>
      </c>
      <c r="AP98" s="10">
        <f>IF($AD98=Res_converter!$A$4,$Z98,0)</f>
        <v>0</v>
      </c>
      <c r="AQ98" s="10" t="s">
        <v>119</v>
      </c>
      <c r="AR98" s="10" t="s">
        <v>120</v>
      </c>
      <c r="AS98" s="10" t="s">
        <v>193</v>
      </c>
      <c r="AT98" s="10" t="s">
        <v>74</v>
      </c>
      <c r="AU98" s="10">
        <f t="shared" si="6"/>
        <v>0.106</v>
      </c>
      <c r="AV98" s="10">
        <f t="shared" si="7"/>
        <v>0.55700000000000005</v>
      </c>
      <c r="AW98" s="12" t="s">
        <v>305</v>
      </c>
      <c r="AX98" s="12" t="str">
        <f>INDEX(Subname_converter!$B$1:$B$343,MATCH($AW98,Subname_converter!$A$1:$A$343,0))</f>
        <v>Sloan Canyon</v>
      </c>
      <c r="AY98" s="12">
        <f>INDEX(Subname_converter!$C$1:$C$343,MATCH($AW98,Subname_converter!$A$1:$A$343,0))</f>
        <v>230</v>
      </c>
      <c r="AZ98" s="11">
        <v>43677.291666666701</v>
      </c>
      <c r="BA98" s="11">
        <v>45869.291666666701</v>
      </c>
      <c r="BB98" s="10">
        <f t="shared" si="4"/>
        <v>2025</v>
      </c>
      <c r="BC98" s="11"/>
      <c r="BD98" s="10" t="s">
        <v>103</v>
      </c>
      <c r="BE98" s="10" t="s">
        <v>65</v>
      </c>
      <c r="BF98" s="10" t="s">
        <v>65</v>
      </c>
      <c r="BG98" s="10" t="s">
        <v>103</v>
      </c>
      <c r="BH98" s="10" t="s">
        <v>66</v>
      </c>
      <c r="BI98" s="10">
        <f>IFERROR(INDEX([12]Queue_withNearTerm!$AZ$4:$AZ$148,MATCH(B99,[12]Queue_withNearTerm!$B$4:$B$148,0)),99)</f>
        <v>99</v>
      </c>
    </row>
    <row r="99" spans="1:61" s="26" customFormat="1" ht="25" x14ac:dyDescent="0.25">
      <c r="A99" s="32" t="s">
        <v>306</v>
      </c>
      <c r="B99" s="10">
        <v>1349</v>
      </c>
      <c r="C99" s="11">
        <v>42853</v>
      </c>
      <c r="D99" s="11">
        <v>42856.291666666701</v>
      </c>
      <c r="E99" s="10" t="s">
        <v>53</v>
      </c>
      <c r="F99" s="10" t="s">
        <v>307</v>
      </c>
      <c r="G99" s="10" t="s">
        <v>95</v>
      </c>
      <c r="H99" s="10" t="s">
        <v>56</v>
      </c>
      <c r="I99" s="10"/>
      <c r="J99" s="10" t="s">
        <v>96</v>
      </c>
      <c r="K99" s="10" t="s">
        <v>57</v>
      </c>
      <c r="L99" s="10"/>
      <c r="M99" s="10">
        <v>101.4</v>
      </c>
      <c r="N99" s="10">
        <v>100</v>
      </c>
      <c r="O99" s="10"/>
      <c r="P99" s="10">
        <v>101.3</v>
      </c>
      <c r="Q99" s="10">
        <v>100</v>
      </c>
      <c r="R99" s="10"/>
      <c r="S99" s="10"/>
      <c r="T99" s="10">
        <v>100</v>
      </c>
      <c r="U99" s="10" t="s">
        <v>83</v>
      </c>
      <c r="V99" s="10"/>
      <c r="W99" s="10" t="s">
        <v>58</v>
      </c>
      <c r="X99" s="10" t="s">
        <v>308</v>
      </c>
      <c r="Y99" s="10">
        <v>1</v>
      </c>
      <c r="Z99" s="10">
        <v>100</v>
      </c>
      <c r="AA99" s="10">
        <v>0</v>
      </c>
      <c r="AB99" s="10">
        <v>0</v>
      </c>
      <c r="AC99" s="10">
        <f t="shared" si="5"/>
        <v>1</v>
      </c>
      <c r="AD99" s="10" t="str" cm="1">
        <f t="array" ref="AD99">IFERROR(INDEX(Res_converter!$A$2:$A$22,MATCH(1,($J99=Res_converter!$B$2:$B$22)*($K99=Res_converter!$C$2:$C$22)*($L99=Res_converter!$D$2:$D$22),0)),"Other")</f>
        <v>Solar-Hybrid</v>
      </c>
      <c r="AE99" s="10">
        <f>IF($J99=Res_converter!$E$2,MAX($M99-$N99-$O99,0),0)+IF($K99=Res_converter!$E$2,MAX($P99-$Q99-$R99,0),0)+IF(L99=Res_converter!$E$2,$S99,0)</f>
        <v>1.2999999999999972</v>
      </c>
      <c r="AF99" s="10">
        <f>IF($AD99=Res_converter!$A$8,MAX($Z99-$N99-$O99,0),0)+IF(AND($AD99=Res_converter!$A$14,$J99=Res_converter!$B$14),MAX(MIN($Z99,$M99)-$N99-$O99+IF(SUM($Q99,$R99)&gt;0,MAX($Z99-$M99,0)-($Q99+$R99)*$AV99,0),0),0)+IF(AND($AD99=Res_converter!$A$15,$K99=Res_converter!$C$15),MAX(MIN($Z99,$P99)-$Q99-$R99+IF(SUM($N99,$O99)&gt;0,MAX($Z99-$P99,0)-($N99+$O99)*$AV99,0),0),0)+IF(AND($AD99=Res_converter!$A$12,$Y99="See columns P&amp; Q"),IF($J99=Res_converter!$E$2,MAX($AA99*MIN($M99,$T99)-$N99-$O99,0),MAX($AB99*MIN($P99,$T99)-$Q99-$R99,0)),0)+IF(AND($AD99=Res_converter!$A$12,$AC99=1,$Y99&lt;&gt;"See columns P&amp; Q"),IF($J99=Res_converter!$E$2,MAX(MIN($Z99,M99)-$N99-$O99,0),MAX(MIN($Z99,P99)-$Q99-$R99,0)),0)</f>
        <v>0</v>
      </c>
      <c r="AG99" s="60">
        <f>IF($AD99=Res_converter!$A$9,$T99,0)</f>
        <v>0</v>
      </c>
      <c r="AH99" s="10">
        <f>IF($AD99=Res_converter!$A$9,$Z99,0)</f>
        <v>0</v>
      </c>
      <c r="AI99" s="10">
        <f>IF($J99=Res_converter!$E$6,MAX($M99-$N99-$O99,0),0)+IF($K99=Res_converter!$E$6,MAX($P99-$Q99-$R99,0),0)+IF(L99=Res_converter!$E$6,$S99,0)</f>
        <v>1.4000000000000057</v>
      </c>
      <c r="AJ99" s="10">
        <f>IF($AD99=Res_converter!$A$7,MAX(MIN($Z99,$M99)-$N99-$O99,0),0)+IF(AND($AD99=Res_converter!$A$12,$Y99="See columns P&amp; Q"),IF($J99=Res_converter!$E$6,MAX($AA99*MIN($M99,$T99)-$N99-$O99,0),MAX($AB99*MIN($P99,$T99)-$Q99-$R99,0)),0)+IF(AND($AD99=Res_converter!$A$12,$AC99=1,$Y99&lt;&gt;"See columns P&amp; Q"),IF($J99=Res_converter!$E$6,MAX(MIN(MAX($Z99-$P99,0)/$AU99,$M99)-$N99-$O99,0),MAX(MIN(MAX($Z99-$M99,0)/$AU99,$P99)-$Q99-$R99,0)),0)</f>
        <v>0</v>
      </c>
      <c r="AK99" s="60">
        <f>IF($AD99=Res_converter!$A$2,$T99,0)</f>
        <v>0</v>
      </c>
      <c r="AL99" s="10">
        <f>IF($AD99=Res_converter!$A$2,$Z99,0)</f>
        <v>0</v>
      </c>
      <c r="AM99" s="10">
        <f>IF($J99=Res_converter!$E$4,MAX($M99-$N99-$O99,0),0)+IF($K99=Res_converter!$E$4,MAX($P99-$Q99-$R99,0),0)+IF(L99=Res_converter!$E$4,$S99,0)</f>
        <v>0</v>
      </c>
      <c r="AN99" s="10">
        <f>IF($AD99=Res_converter!$A$3,MAX(MIN($Z99,$M99)-$N99-$O99,0),0)+IF(AND($AD99=Res_converter!$A$14,$AC99=1,$Y99&lt;&gt;"See columns P&amp; Q"),IF($J99=Res_converter!$E$4,MAX(MIN(MAX($Z99-$P99,0)/$AV99,$M99)-$N99-$O99,0),MAX(MIN(MAX($Z99-$M99,0)/$AV99,$P99)-$Q99-$R99,0)),0)</f>
        <v>0</v>
      </c>
      <c r="AO99" s="10">
        <f>IF($J99=Res_converter!$E$5,$M99,0)+IF($K99=Res_converter!$E$5,$P99,0)</f>
        <v>0</v>
      </c>
      <c r="AP99" s="10">
        <f>IF($AD99=Res_converter!$A$4,$Z99,0)</f>
        <v>0</v>
      </c>
      <c r="AQ99" s="10" t="s">
        <v>201</v>
      </c>
      <c r="AR99" s="10" t="s">
        <v>61</v>
      </c>
      <c r="AS99" s="10" t="s">
        <v>62</v>
      </c>
      <c r="AT99" s="10" t="s">
        <v>63</v>
      </c>
      <c r="AU99" s="10">
        <f t="shared" si="6"/>
        <v>0.1</v>
      </c>
      <c r="AV99" s="10">
        <f t="shared" si="7"/>
        <v>0.66500000000000004</v>
      </c>
      <c r="AW99" s="12" t="s">
        <v>309</v>
      </c>
      <c r="AX99" s="12" t="str">
        <f>INDEX(Subname_converter!$B$1:$B$343,MATCH($AW99,Subname_converter!$A$1:$A$343,0))</f>
        <v>Cayetano</v>
      </c>
      <c r="AY99" s="12">
        <f>INDEX(Subname_converter!$C$1:$C$343,MATCH($AW99,Subname_converter!$A$1:$A$343,0))</f>
        <v>230</v>
      </c>
      <c r="AZ99" s="11">
        <v>44196.333333333299</v>
      </c>
      <c r="BA99" s="11">
        <v>46811.333333333299</v>
      </c>
      <c r="BB99" s="10">
        <f t="shared" si="4"/>
        <v>2028</v>
      </c>
      <c r="BC99" s="11"/>
      <c r="BD99" s="10" t="s">
        <v>103</v>
      </c>
      <c r="BE99" s="10" t="s">
        <v>65</v>
      </c>
      <c r="BF99" s="10" t="s">
        <v>65</v>
      </c>
      <c r="BG99" s="10" t="s">
        <v>103</v>
      </c>
      <c r="BH99" s="10" t="s">
        <v>66</v>
      </c>
      <c r="BI99" s="10">
        <f>IFERROR(INDEX([12]Queue_withNearTerm!$AZ$4:$AZ$148,MATCH(B100,[12]Queue_withNearTerm!$B$4:$B$148,0)),99)</f>
        <v>2</v>
      </c>
    </row>
    <row r="100" spans="1:61" s="26" customFormat="1" ht="37.5" x14ac:dyDescent="0.25">
      <c r="A100" s="32" t="s">
        <v>310</v>
      </c>
      <c r="B100" s="10">
        <v>1350</v>
      </c>
      <c r="C100" s="11">
        <v>42856</v>
      </c>
      <c r="D100" s="11">
        <v>42856.291666666701</v>
      </c>
      <c r="E100" s="10" t="s">
        <v>53</v>
      </c>
      <c r="F100" s="10" t="s">
        <v>307</v>
      </c>
      <c r="G100" s="10" t="s">
        <v>95</v>
      </c>
      <c r="H100" s="10" t="s">
        <v>56</v>
      </c>
      <c r="I100" s="10"/>
      <c r="J100" s="10" t="s">
        <v>96</v>
      </c>
      <c r="K100" s="10" t="s">
        <v>57</v>
      </c>
      <c r="L100" s="10"/>
      <c r="M100" s="10">
        <v>20.32</v>
      </c>
      <c r="N100" s="10">
        <v>20.3</v>
      </c>
      <c r="O100" s="10"/>
      <c r="P100" s="10">
        <v>15</v>
      </c>
      <c r="Q100" s="10">
        <v>15</v>
      </c>
      <c r="R100" s="10"/>
      <c r="S100" s="10"/>
      <c r="T100" s="10">
        <v>20</v>
      </c>
      <c r="U100" s="10" t="s">
        <v>69</v>
      </c>
      <c r="V100" s="10">
        <v>70</v>
      </c>
      <c r="W100" s="10" t="s">
        <v>58</v>
      </c>
      <c r="X100" s="10"/>
      <c r="Y100" s="57" t="s">
        <v>4621</v>
      </c>
      <c r="Z100" s="10" t="s">
        <v>4621</v>
      </c>
      <c r="AA100" s="10">
        <v>0.30580000000000002</v>
      </c>
      <c r="AB100" s="10">
        <v>1</v>
      </c>
      <c r="AC100" s="10">
        <f t="shared" si="5"/>
        <v>1</v>
      </c>
      <c r="AD100" s="10" t="str" cm="1">
        <f t="array" ref="AD100">IFERROR(INDEX(Res_converter!$A$2:$A$22,MATCH(1,($J100=Res_converter!$B$2:$B$22)*($K100=Res_converter!$C$2:$C$22)*($L100=Res_converter!$D$2:$D$22),0)),"Other")</f>
        <v>Solar-Hybrid</v>
      </c>
      <c r="AE100" s="10">
        <f>IF($J100=Res_converter!$E$2,MAX($M100-$N100-$O100,0),0)+IF($K100=Res_converter!$E$2,MAX($P100-$Q100-$R100,0),0)+IF(L100=Res_converter!$E$2,$S100,0)</f>
        <v>0</v>
      </c>
      <c r="AF100" s="10">
        <f>IF($AD100=Res_converter!$A$8,MAX($Z100-$N100-$O100,0),0)+IF(AND($AD100=Res_converter!$A$14,$J100=Res_converter!$B$14),MAX(MIN($Z100,$M100)-$N100-$O100+IF(SUM($Q100,$R100)&gt;0,MAX($Z100-$M100,0)-($Q100+$R100)*$AV100,0),0),0)+IF(AND($AD100=Res_converter!$A$15,$K100=Res_converter!$C$15),MAX(MIN($Z100,$P100)-$Q100-$R100+IF(SUM($N100,$O100)&gt;0,MAX($Z100-$P100,0)-($N100+$O100)*$AV100,0),0),0)+IF(AND($AD100=Res_converter!$A$12,$Y100="See columns P&amp; Q"),IF($J100=Res_converter!$E$2,MAX($AA100*MIN($M100,$T100)-$N100-$O100,0),MAX($AB100*MIN($P100,$T100)-$Q100-$R100,0)),0)+IF(AND($AD100=Res_converter!$A$12,$AC100=1,$Y100&lt;&gt;"See columns P&amp; Q"),IF($J100=Res_converter!$E$2,MAX(MIN($Z100,M100)-$N100-$O100,0),MAX(MIN($Z100,P100)-$Q100-$R100,0)),0)</f>
        <v>0</v>
      </c>
      <c r="AG100" s="60">
        <f>IF($AD100=Res_converter!$A$9,$T100,0)</f>
        <v>0</v>
      </c>
      <c r="AH100" s="10">
        <f>IF($AD100=Res_converter!$A$9,$Z100,0)</f>
        <v>0</v>
      </c>
      <c r="AI100" s="10">
        <f>IF($J100=Res_converter!$E$6,MAX($M100-$N100-$O100,0),0)+IF($K100=Res_converter!$E$6,MAX($P100-$Q100-$R100,0),0)+IF(L100=Res_converter!$E$6,$S100,0)</f>
        <v>1.9999999999999574E-2</v>
      </c>
      <c r="AJ100" s="10">
        <f>IF($AD100=Res_converter!$A$7,MAX(MIN($Z100,$M100)-$N100-$O100,0),0)+IF(AND($AD100=Res_converter!$A$12,$Y100="See columns P&amp; Q"),IF($J100=Res_converter!$E$6,MAX($AA100*MIN($M100,$T100)-$N100-$O100,0),MAX($AB100*MIN($P100,$T100)-$Q100-$R100,0)),0)+IF(AND($AD100=Res_converter!$A$12,$AC100=1,$Y100&lt;&gt;"See columns P&amp; Q"),IF($J100=Res_converter!$E$6,MAX(MIN(MAX($Z100-$P100,0)/$AU100,$M100)-$N100-$O100,0),MAX(MIN(MAX($Z100-$M100,0)/$AU100,$P100)-$Q100-$R100,0)),0)</f>
        <v>0</v>
      </c>
      <c r="AK100" s="60">
        <f>IF($AD100=Res_converter!$A$2,$T100,0)</f>
        <v>0</v>
      </c>
      <c r="AL100" s="10">
        <f>IF($AD100=Res_converter!$A$2,$Z100,0)</f>
        <v>0</v>
      </c>
      <c r="AM100" s="10">
        <f>IF($J100=Res_converter!$E$4,MAX($M100-$N100-$O100,0),0)+IF($K100=Res_converter!$E$4,MAX($P100-$Q100-$R100,0),0)+IF(L100=Res_converter!$E$4,$S100,0)</f>
        <v>0</v>
      </c>
      <c r="AN100" s="10">
        <f>IF($AD100=Res_converter!$A$3,MAX(MIN($Z100,$M100)-$N100-$O100,0),0)+IF(AND($AD100=Res_converter!$A$14,$AC100=1,$Y100&lt;&gt;"See columns P&amp; Q"),IF($J100=Res_converter!$E$4,MAX(MIN(MAX($Z100-$P100,0)/$AV100,$M100)-$N100-$O100,0),MAX(MIN(MAX($Z100-$M100,0)/$AV100,$P100)-$Q100-$R100,0)),0)</f>
        <v>0</v>
      </c>
      <c r="AO100" s="10">
        <f>IF($J100=Res_converter!$E$5,$M100,0)+IF($K100=Res_converter!$E$5,$P100,0)</f>
        <v>0</v>
      </c>
      <c r="AP100" s="10">
        <f>IF($AD100=Res_converter!$A$4,$Z100,0)</f>
        <v>0</v>
      </c>
      <c r="AQ100" s="10" t="s">
        <v>128</v>
      </c>
      <c r="AR100" s="10" t="s">
        <v>61</v>
      </c>
      <c r="AS100" s="10" t="s">
        <v>62</v>
      </c>
      <c r="AT100" s="10" t="s">
        <v>63</v>
      </c>
      <c r="AU100" s="10">
        <f t="shared" si="6"/>
        <v>0.1</v>
      </c>
      <c r="AV100" s="10">
        <f t="shared" si="7"/>
        <v>0.66500000000000004</v>
      </c>
      <c r="AW100" s="12" t="s">
        <v>311</v>
      </c>
      <c r="AX100" s="12" t="str">
        <f>INDEX(Subname_converter!$B$1:$B$343,MATCH($AW100,Subname_converter!$A$1:$A$343,0))</f>
        <v>Crow Creek</v>
      </c>
      <c r="AY100" s="12">
        <f>INDEX(Subname_converter!$C$1:$C$343,MATCH($AW100,Subname_converter!$A$1:$A$343,0))</f>
        <v>60</v>
      </c>
      <c r="AZ100" s="11">
        <v>43830.333333333299</v>
      </c>
      <c r="BA100" s="11">
        <v>45261.333333333299</v>
      </c>
      <c r="BB100" s="10">
        <f t="shared" si="4"/>
        <v>2024</v>
      </c>
      <c r="BC100" s="11"/>
      <c r="BD100" s="10" t="s">
        <v>103</v>
      </c>
      <c r="BE100" s="10" t="s">
        <v>65</v>
      </c>
      <c r="BF100" s="10" t="s">
        <v>65</v>
      </c>
      <c r="BG100" s="10" t="s">
        <v>103</v>
      </c>
      <c r="BH100" s="10" t="s">
        <v>66</v>
      </c>
      <c r="BI100" s="10">
        <f>IFERROR(INDEX([12]Queue_withNearTerm!$AZ$4:$AZ$148,MATCH(B101,[12]Queue_withNearTerm!$B$4:$B$148,0)),99)</f>
        <v>99</v>
      </c>
    </row>
    <row r="101" spans="1:61" s="26" customFormat="1" ht="37.5" x14ac:dyDescent="0.25">
      <c r="A101" s="32" t="s">
        <v>312</v>
      </c>
      <c r="B101" s="10">
        <v>1363</v>
      </c>
      <c r="C101" s="11">
        <v>42854</v>
      </c>
      <c r="D101" s="11">
        <v>42856.291666666701</v>
      </c>
      <c r="E101" s="10" t="s">
        <v>53</v>
      </c>
      <c r="F101" s="10" t="s">
        <v>307</v>
      </c>
      <c r="G101" s="10" t="s">
        <v>55</v>
      </c>
      <c r="H101" s="10"/>
      <c r="I101" s="10"/>
      <c r="J101" s="10" t="s">
        <v>55</v>
      </c>
      <c r="K101" s="10"/>
      <c r="L101" s="10"/>
      <c r="M101" s="10">
        <v>84.25</v>
      </c>
      <c r="N101" s="10"/>
      <c r="O101" s="10"/>
      <c r="P101" s="10"/>
      <c r="Q101" s="10"/>
      <c r="R101" s="10"/>
      <c r="S101" s="10"/>
      <c r="T101" s="10">
        <v>80.8</v>
      </c>
      <c r="U101" s="10" t="s">
        <v>83</v>
      </c>
      <c r="V101" s="10"/>
      <c r="W101" s="10" t="s">
        <v>58</v>
      </c>
      <c r="X101" s="10"/>
      <c r="Y101" s="10">
        <v>1</v>
      </c>
      <c r="Z101" s="10">
        <v>80.8</v>
      </c>
      <c r="AA101" s="10">
        <v>0</v>
      </c>
      <c r="AB101" s="10">
        <v>0</v>
      </c>
      <c r="AC101" s="10">
        <f t="shared" si="5"/>
        <v>1</v>
      </c>
      <c r="AD101" s="10" t="str" cm="1">
        <f t="array" ref="AD101">IFERROR(INDEX(Res_converter!$A$2:$A$22,MATCH(1,($J101=Res_converter!$B$2:$B$22)*($K101=Res_converter!$C$2:$C$22)*($L101=Res_converter!$D$2:$D$22),0)),"Other")</f>
        <v>Wind Turbine</v>
      </c>
      <c r="AE101" s="10">
        <f>IF($J101=Res_converter!$E$2,MAX($M101-$N101-$O101,0),0)+IF($K101=Res_converter!$E$2,MAX($P101-$Q101-$R101,0),0)+IF(L101=Res_converter!$E$2,$S101,0)</f>
        <v>0</v>
      </c>
      <c r="AF101" s="10">
        <f>IF($AD101=Res_converter!$A$8,MAX($Z101-$N101-$O101,0),0)+IF(AND($AD101=Res_converter!$A$14,$J101=Res_converter!$B$14),MAX(MIN($Z101,$M101)-$N101-$O101+IF(SUM($Q101,$R101)&gt;0,MAX($Z101-$M101,0)-($Q101+$R101)*$AV101,0),0),0)+IF(AND($AD101=Res_converter!$A$15,$K101=Res_converter!$C$15),MAX(MIN($Z101,$P101)-$Q101-$R101+IF(SUM($N101,$O101)&gt;0,MAX($Z101-$P101,0)-($N101+$O101)*$AV101,0),0),0)+IF(AND($AD101=Res_converter!$A$12,$Y101="See columns P&amp; Q"),IF($J101=Res_converter!$E$2,MAX($AA101*MIN($M101,$T101)-$N101-$O101,0),MAX($AB101*MIN($P101,$T101)-$Q101-$R101,0)),0)+IF(AND($AD101=Res_converter!$A$12,$AC101=1,$Y101&lt;&gt;"See columns P&amp; Q"),IF($J101=Res_converter!$E$2,MAX(MIN($Z101,M101)-$N101-$O101,0),MAX(MIN($Z101,P101)-$Q101-$R101,0)),0)</f>
        <v>0</v>
      </c>
      <c r="AG101" s="60">
        <f>IF($AD101=Res_converter!$A$9,$T101,0)</f>
        <v>0</v>
      </c>
      <c r="AH101" s="10">
        <f>IF($AD101=Res_converter!$A$9,$Z101,0)</f>
        <v>0</v>
      </c>
      <c r="AI101" s="10">
        <f>IF($J101=Res_converter!$E$6,MAX($M101-$N101-$O101,0),0)+IF($K101=Res_converter!$E$6,MAX($P101-$Q101-$R101,0),0)+IF(L101=Res_converter!$E$6,$S101,0)</f>
        <v>0</v>
      </c>
      <c r="AJ101" s="10">
        <f>IF($AD101=Res_converter!$A$7,MAX(MIN($Z101,$M101)-$N101-$O101,0),0)+IF(AND($AD101=Res_converter!$A$12,$Y101="See columns P&amp; Q"),IF($J101=Res_converter!$E$6,MAX($AA101*MIN($M101,$T101)-$N101-$O101,0),MAX($AB101*MIN($P101,$T101)-$Q101-$R101,0)),0)+IF(AND($AD101=Res_converter!$A$12,$AC101=1,$Y101&lt;&gt;"See columns P&amp; Q"),IF($J101=Res_converter!$E$6,MAX(MIN(MAX($Z101-$P101,0)/$AU101,$M101)-$N101-$O101,0),MAX(MIN(MAX($Z101-$M101,0)/$AU101,$P101)-$Q101-$R101,0)),0)</f>
        <v>0</v>
      </c>
      <c r="AK101" s="60">
        <f>IF($AD101=Res_converter!$A$2,$T101,0)</f>
        <v>0</v>
      </c>
      <c r="AL101" s="10">
        <f>IF($AD101=Res_converter!$A$2,$Z101,0)</f>
        <v>0</v>
      </c>
      <c r="AM101" s="10">
        <f>IF($J101=Res_converter!$E$4,MAX($M101-$N101-$O101,0),0)+IF($K101=Res_converter!$E$4,MAX($P101-$Q101-$R101,0),0)+IF(L101=Res_converter!$E$4,$S101,0)</f>
        <v>84.25</v>
      </c>
      <c r="AN101" s="10">
        <f>IF($AD101=Res_converter!$A$3,MAX(MIN($Z101,$M101)-$N101-$O101,0),0)+IF(AND($AD101=Res_converter!$A$14,$AC101=1,$Y101&lt;&gt;"See columns P&amp; Q"),IF($J101=Res_converter!$E$4,MAX(MIN(MAX($Z101-$P101,0)/$AV101,$M101)-$N101-$O101,0),MAX(MIN(MAX($Z101-$M101,0)/$AV101,$P101)-$Q101-$R101,0)),0)</f>
        <v>80.8</v>
      </c>
      <c r="AO101" s="10">
        <f>IF($J101=Res_converter!$E$5,$M101,0)+IF($K101=Res_converter!$E$5,$P101,0)</f>
        <v>0</v>
      </c>
      <c r="AP101" s="10">
        <f>IF($AD101=Res_converter!$A$4,$Z101,0)</f>
        <v>0</v>
      </c>
      <c r="AQ101" s="10" t="s">
        <v>201</v>
      </c>
      <c r="AR101" s="10" t="s">
        <v>61</v>
      </c>
      <c r="AS101" s="10" t="s">
        <v>62</v>
      </c>
      <c r="AT101" s="10" t="s">
        <v>63</v>
      </c>
      <c r="AU101" s="10">
        <f t="shared" si="6"/>
        <v>0.1</v>
      </c>
      <c r="AV101" s="10">
        <f t="shared" si="7"/>
        <v>0.66500000000000004</v>
      </c>
      <c r="AW101" s="12" t="s">
        <v>313</v>
      </c>
      <c r="AX101" s="12" t="str">
        <f>INDEX(Subname_converter!$B$1:$B$343,MATCH($AW101,Subname_converter!$A$1:$A$343,0))</f>
        <v>Kelso</v>
      </c>
      <c r="AY101" s="12">
        <f>INDEX(Subname_converter!$C$1:$C$343,MATCH($AW101,Subname_converter!$A$1:$A$343,0))</f>
        <v>230</v>
      </c>
      <c r="AZ101" s="11">
        <v>43830.333333333299</v>
      </c>
      <c r="BA101" s="11">
        <v>45291.333333333299</v>
      </c>
      <c r="BB101" s="10">
        <f t="shared" si="4"/>
        <v>2024</v>
      </c>
      <c r="BC101" s="11"/>
      <c r="BD101" s="10" t="s">
        <v>103</v>
      </c>
      <c r="BE101" s="10" t="s">
        <v>65</v>
      </c>
      <c r="BF101" s="10" t="s">
        <v>65</v>
      </c>
      <c r="BG101" s="10" t="s">
        <v>103</v>
      </c>
      <c r="BH101" s="10" t="s">
        <v>66</v>
      </c>
      <c r="BI101" s="10">
        <f>IFERROR(INDEX([12]Queue_withNearTerm!$AZ$4:$AZ$148,MATCH(B102,[12]Queue_withNearTerm!$B$4:$B$148,0)),99)</f>
        <v>2</v>
      </c>
    </row>
    <row r="102" spans="1:61" s="26" customFormat="1" ht="25" x14ac:dyDescent="0.25">
      <c r="A102" s="32" t="s">
        <v>314</v>
      </c>
      <c r="B102" s="10">
        <v>1367</v>
      </c>
      <c r="C102" s="11">
        <v>42853</v>
      </c>
      <c r="D102" s="11">
        <v>42856.291666666701</v>
      </c>
      <c r="E102" s="10" t="s">
        <v>53</v>
      </c>
      <c r="F102" s="10" t="s">
        <v>307</v>
      </c>
      <c r="G102" s="10" t="s">
        <v>56</v>
      </c>
      <c r="H102" s="10"/>
      <c r="I102" s="10"/>
      <c r="J102" s="10" t="s">
        <v>57</v>
      </c>
      <c r="K102" s="10"/>
      <c r="L102" s="10"/>
      <c r="M102" s="10">
        <v>26.25</v>
      </c>
      <c r="N102" s="10">
        <v>25</v>
      </c>
      <c r="O102" s="10"/>
      <c r="P102" s="10"/>
      <c r="Q102" s="10"/>
      <c r="R102" s="10"/>
      <c r="S102" s="10"/>
      <c r="T102" s="10">
        <v>25</v>
      </c>
      <c r="U102" s="10" t="s">
        <v>83</v>
      </c>
      <c r="V102" s="10"/>
      <c r="W102" s="10"/>
      <c r="X102" s="10"/>
      <c r="Y102" s="10">
        <v>1</v>
      </c>
      <c r="Z102" s="10">
        <v>25</v>
      </c>
      <c r="AA102" s="10">
        <v>0</v>
      </c>
      <c r="AB102" s="10">
        <v>0</v>
      </c>
      <c r="AC102" s="10">
        <f t="shared" si="5"/>
        <v>1</v>
      </c>
      <c r="AD102" s="10" t="str" cm="1">
        <f t="array" ref="AD102">IFERROR(INDEX(Res_converter!$A$2:$A$22,MATCH(1,($J102=Res_converter!$B$2:$B$22)*($K102=Res_converter!$C$2:$C$22)*($L102=Res_converter!$D$2:$D$22),0)),"Other")</f>
        <v>Battery</v>
      </c>
      <c r="AE102" s="10">
        <f>IF($J102=Res_converter!$E$2,MAX($M102-$N102-$O102,0),0)+IF($K102=Res_converter!$E$2,MAX($P102-$Q102-$R102,0),0)+IF(L102=Res_converter!$E$2,$S102,0)</f>
        <v>1.25</v>
      </c>
      <c r="AF102" s="10">
        <f>IF($AD102=Res_converter!$A$8,MAX($Z102-$N102-$O102,0),0)+IF(AND($AD102=Res_converter!$A$14,$J102=Res_converter!$B$14),MAX(MIN($Z102,$M102)-$N102-$O102+IF(SUM($Q102,$R102)&gt;0,MAX($Z102-$M102,0)-($Q102+$R102)*$AV102,0),0),0)+IF(AND($AD102=Res_converter!$A$15,$K102=Res_converter!$C$15),MAX(MIN($Z102,$P102)-$Q102-$R102+IF(SUM($N102,$O102)&gt;0,MAX($Z102-$P102,0)-($N102+$O102)*$AV102,0),0),0)+IF(AND($AD102=Res_converter!$A$12,$Y102="See columns P&amp; Q"),IF($J102=Res_converter!$E$2,MAX($AA102*MIN($M102,$T102)-$N102-$O102,0),MAX($AB102*MIN($P102,$T102)-$Q102-$R102,0)),0)+IF(AND($AD102=Res_converter!$A$12,$AC102=1,$Y102&lt;&gt;"See columns P&amp; Q"),IF($J102=Res_converter!$E$2,MAX(MIN($Z102,M102)-$N102-$O102,0),MAX(MIN($Z102,P102)-$Q102-$R102,0)),0)</f>
        <v>0</v>
      </c>
      <c r="AG102" s="60">
        <f>IF($AD102=Res_converter!$A$9,$T102,0)</f>
        <v>0</v>
      </c>
      <c r="AH102" s="10">
        <f>IF($AD102=Res_converter!$A$9,$Z102,0)</f>
        <v>0</v>
      </c>
      <c r="AI102" s="10">
        <f>IF($J102=Res_converter!$E$6,MAX($M102-$N102-$O102,0),0)+IF($K102=Res_converter!$E$6,MAX($P102-$Q102-$R102,0),0)+IF(L102=Res_converter!$E$6,$S102,0)</f>
        <v>0</v>
      </c>
      <c r="AJ102" s="10">
        <f>IF($AD102=Res_converter!$A$7,MAX(MIN($Z102,$M102)-$N102-$O102,0),0)+IF(AND($AD102=Res_converter!$A$12,$Y102="See columns P&amp; Q"),IF($J102=Res_converter!$E$6,MAX($AA102*MIN($M102,$T102)-$N102-$O102,0),MAX($AB102*MIN($P102,$T102)-$Q102-$R102,0)),0)+IF(AND($AD102=Res_converter!$A$12,$AC102=1,$Y102&lt;&gt;"See columns P&amp; Q"),IF($J102=Res_converter!$E$6,MAX(MIN(MAX($Z102-$P102,0)/$AU102,$M102)-$N102-$O102,0),MAX(MIN(MAX($Z102-$M102,0)/$AU102,$P102)-$Q102-$R102,0)),0)</f>
        <v>0</v>
      </c>
      <c r="AK102" s="60">
        <f>IF($AD102=Res_converter!$A$2,$T102,0)</f>
        <v>0</v>
      </c>
      <c r="AL102" s="10">
        <f>IF($AD102=Res_converter!$A$2,$Z102,0)</f>
        <v>0</v>
      </c>
      <c r="AM102" s="10">
        <f>IF($J102=Res_converter!$E$4,MAX($M102-$N102-$O102,0),0)+IF($K102=Res_converter!$E$4,MAX($P102-$Q102-$R102,0),0)+IF(L102=Res_converter!$E$4,$S102,0)</f>
        <v>0</v>
      </c>
      <c r="AN102" s="10">
        <f>IF($AD102=Res_converter!$A$3,MAX(MIN($Z102,$M102)-$N102-$O102,0),0)+IF(AND($AD102=Res_converter!$A$14,$AC102=1,$Y102&lt;&gt;"See columns P&amp; Q"),IF($J102=Res_converter!$E$4,MAX(MIN(MAX($Z102-$P102,0)/$AV102,$M102)-$N102-$O102,0),MAX(MIN(MAX($Z102-$M102,0)/$AV102,$P102)-$Q102-$R102,0)),0)</f>
        <v>0</v>
      </c>
      <c r="AO102" s="10">
        <f>IF($J102=Res_converter!$E$5,$M102,0)+IF($K102=Res_converter!$E$5,$P102,0)</f>
        <v>0</v>
      </c>
      <c r="AP102" s="10">
        <f>IF($AD102=Res_converter!$A$4,$Z102,0)</f>
        <v>0</v>
      </c>
      <c r="AQ102" s="10" t="s">
        <v>205</v>
      </c>
      <c r="AR102" s="10" t="s">
        <v>61</v>
      </c>
      <c r="AS102" s="10" t="s">
        <v>62</v>
      </c>
      <c r="AT102" s="10" t="s">
        <v>63</v>
      </c>
      <c r="AU102" s="10">
        <f t="shared" si="6"/>
        <v>0.1</v>
      </c>
      <c r="AV102" s="10">
        <f t="shared" si="7"/>
        <v>0.66500000000000004</v>
      </c>
      <c r="AW102" s="12" t="s">
        <v>315</v>
      </c>
      <c r="AX102" s="12" t="str">
        <f>INDEX(Subname_converter!$B$1:$B$343,MATCH($AW102,Subname_converter!$A$1:$A$343,0))</f>
        <v>Fulton</v>
      </c>
      <c r="AY102" s="12">
        <f>INDEX(Subname_converter!$C$1:$C$343,MATCH($AW102,Subname_converter!$A$1:$A$343,0))</f>
        <v>230</v>
      </c>
      <c r="AZ102" s="11">
        <v>43831.333333333299</v>
      </c>
      <c r="BA102" s="11">
        <v>45366.291666666701</v>
      </c>
      <c r="BB102" s="10">
        <f t="shared" si="4"/>
        <v>2024</v>
      </c>
      <c r="BC102" s="11"/>
      <c r="BD102" s="10" t="s">
        <v>103</v>
      </c>
      <c r="BE102" s="10" t="s">
        <v>65</v>
      </c>
      <c r="BF102" s="10" t="s">
        <v>65</v>
      </c>
      <c r="BG102" s="10" t="s">
        <v>103</v>
      </c>
      <c r="BH102" s="10" t="s">
        <v>66</v>
      </c>
      <c r="BI102" s="10">
        <f>IFERROR(INDEX([12]Queue_withNearTerm!$AZ$4:$AZ$148,MATCH(B103,[12]Queue_withNearTerm!$B$4:$B$148,0)),99)</f>
        <v>2</v>
      </c>
    </row>
    <row r="103" spans="1:61" s="26" customFormat="1" ht="25" x14ac:dyDescent="0.25">
      <c r="A103" s="32" t="s">
        <v>316</v>
      </c>
      <c r="B103" s="10">
        <v>1378</v>
      </c>
      <c r="C103" s="11">
        <v>42852</v>
      </c>
      <c r="D103" s="11">
        <v>42856.291666666701</v>
      </c>
      <c r="E103" s="10" t="s">
        <v>53</v>
      </c>
      <c r="F103" s="10" t="s">
        <v>307</v>
      </c>
      <c r="G103" s="10" t="s">
        <v>55</v>
      </c>
      <c r="H103" s="10" t="s">
        <v>56</v>
      </c>
      <c r="I103" s="10"/>
      <c r="J103" s="10" t="s">
        <v>55</v>
      </c>
      <c r="K103" s="10" t="s">
        <v>57</v>
      </c>
      <c r="L103" s="10"/>
      <c r="M103" s="10">
        <v>80</v>
      </c>
      <c r="N103" s="10">
        <v>76.400000000000006</v>
      </c>
      <c r="O103" s="10"/>
      <c r="P103" s="10">
        <v>50</v>
      </c>
      <c r="Q103" s="10"/>
      <c r="R103" s="10"/>
      <c r="S103" s="10"/>
      <c r="T103" s="10">
        <v>76.349999999999994</v>
      </c>
      <c r="U103" s="10" t="s">
        <v>83</v>
      </c>
      <c r="V103" s="10"/>
      <c r="W103" s="10" t="s">
        <v>58</v>
      </c>
      <c r="X103" s="10"/>
      <c r="Y103" s="10">
        <v>1</v>
      </c>
      <c r="Z103" s="10">
        <v>76.349999999999994</v>
      </c>
      <c r="AA103" s="10">
        <v>0</v>
      </c>
      <c r="AB103" s="10">
        <v>0</v>
      </c>
      <c r="AC103" s="10">
        <f t="shared" si="5"/>
        <v>1</v>
      </c>
      <c r="AD103" s="10" t="str" cm="1">
        <f t="array" ref="AD103">IFERROR(INDEX(Res_converter!$A$2:$A$22,MATCH(1,($J103=Res_converter!$B$2:$B$22)*($K103=Res_converter!$C$2:$C$22)*($L103=Res_converter!$D$2:$D$22),0)),"Other")</f>
        <v>Wind-Hybrid</v>
      </c>
      <c r="AE103" s="10">
        <f>IF($J103=Res_converter!$E$2,MAX($M103-$N103-$O103,0),0)+IF($K103=Res_converter!$E$2,MAX($P103-$Q103-$R103,0),0)+IF(L103=Res_converter!$E$2,$S103,0)</f>
        <v>50</v>
      </c>
      <c r="AF103" s="10">
        <f>IF($AD103=Res_converter!$A$8,MAX($Z103-$N103-$O103,0),0)+IF(AND($AD103=Res_converter!$A$14,$J103=Res_converter!$B$14),MAX(MIN($Z103,$M103)-$N103-$O103+IF(SUM($Q103,$R103)&gt;0,MAX($Z103-$M103,0)-($Q103+$R103)*$AV103,0),0),0)+IF(AND($AD103=Res_converter!$A$15,$K103=Res_converter!$C$15),MAX(MIN($Z103,$P103)-$Q103-$R103+IF(SUM($N103,$O103)&gt;0,MAX($Z103-$P103,0)-($N103+$O103)*$AV103,0),0),0)+IF(AND($AD103=Res_converter!$A$12,$Y103="See columns P&amp; Q"),IF($J103=Res_converter!$E$2,MAX($AA103*MIN($M103,$T103)-$N103-$O103,0),MAX($AB103*MIN($P103,$T103)-$Q103-$R103,0)),0)+IF(AND($AD103=Res_converter!$A$12,$AC103=1,$Y103&lt;&gt;"See columns P&amp; Q"),IF($J103=Res_converter!$E$2,MAX(MIN($Z103,M103)-$N103-$O103,0),MAX(MIN($Z103,P103)-$Q103-$R103,0)),0)</f>
        <v>25.54399999999999</v>
      </c>
      <c r="AG103" s="60">
        <f>IF($AD103=Res_converter!$A$9,$T103,0)</f>
        <v>0</v>
      </c>
      <c r="AH103" s="10">
        <f>IF($AD103=Res_converter!$A$9,$Z103,0)</f>
        <v>0</v>
      </c>
      <c r="AI103" s="10">
        <f>IF($J103=Res_converter!$E$6,MAX($M103-$N103-$O103,0),0)+IF($K103=Res_converter!$E$6,MAX($P103-$Q103-$R103,0),0)+IF(L103=Res_converter!$E$6,$S103,0)</f>
        <v>0</v>
      </c>
      <c r="AJ103" s="10">
        <f>IF($AD103=Res_converter!$A$7,MAX(MIN($Z103,$M103)-$N103-$O103,0),0)+IF(AND($AD103=Res_converter!$A$12,$Y103="See columns P&amp; Q"),IF($J103=Res_converter!$E$6,MAX($AA103*MIN($M103,$T103)-$N103-$O103,0),MAX($AB103*MIN($P103,$T103)-$Q103-$R103,0)),0)+IF(AND($AD103=Res_converter!$A$12,$AC103=1,$Y103&lt;&gt;"See columns P&amp; Q"),IF($J103=Res_converter!$E$6,MAX(MIN(MAX($Z103-$P103,0)/$AU103,$M103)-$N103-$O103,0),MAX(MIN(MAX($Z103-$M103,0)/$AU103,$P103)-$Q103-$R103,0)),0)</f>
        <v>0</v>
      </c>
      <c r="AK103" s="60">
        <f>IF($AD103=Res_converter!$A$2,$T103,0)</f>
        <v>0</v>
      </c>
      <c r="AL103" s="10">
        <f>IF($AD103=Res_converter!$A$2,$Z103,0)</f>
        <v>0</v>
      </c>
      <c r="AM103" s="10">
        <f>IF($J103=Res_converter!$E$4,MAX($M103-$N103-$O103,0),0)+IF($K103=Res_converter!$E$4,MAX($P103-$Q103-$R103,0),0)+IF(L103=Res_converter!$E$4,$S103,0)</f>
        <v>3.5999999999999943</v>
      </c>
      <c r="AN103" s="10">
        <f>IF($AD103=Res_converter!$A$3,MAX(MIN($Z103,$M103)-$N103-$O103,0),0)+IF(AND($AD103=Res_converter!$A$14,$AC103=1,$Y103&lt;&gt;"See columns P&amp; Q"),IF($J103=Res_converter!$E$4,MAX(MIN(MAX($Z103-$P103,0)/$AV103,$M103)-$N103-$O103,0),MAX(MIN(MAX($Z103-$M103,0)/$AV103,$P103)-$Q103-$R103,0)),0)</f>
        <v>0</v>
      </c>
      <c r="AO103" s="10">
        <f>IF($J103=Res_converter!$E$5,$M103,0)+IF($K103=Res_converter!$E$5,$P103,0)</f>
        <v>0</v>
      </c>
      <c r="AP103" s="10">
        <f>IF($AD103=Res_converter!$A$4,$Z103,0)</f>
        <v>0</v>
      </c>
      <c r="AQ103" s="10" t="s">
        <v>156</v>
      </c>
      <c r="AR103" s="10" t="s">
        <v>61</v>
      </c>
      <c r="AS103" s="10" t="s">
        <v>62</v>
      </c>
      <c r="AT103" s="10" t="s">
        <v>79</v>
      </c>
      <c r="AU103" s="10">
        <f t="shared" si="6"/>
        <v>0.1</v>
      </c>
      <c r="AV103" s="10">
        <f t="shared" si="7"/>
        <v>0.66500000000000004</v>
      </c>
      <c r="AW103" s="12" t="s">
        <v>317</v>
      </c>
      <c r="AX103" s="12" t="str">
        <f>INDEX(Subname_converter!$B$1:$B$343,MATCH($AW103,Subname_converter!$A$1:$A$343,0))</f>
        <v>Los Banos</v>
      </c>
      <c r="AY103" s="12">
        <f>INDEX(Subname_converter!$C$1:$C$343,MATCH($AW103,Subname_converter!$A$1:$A$343,0))</f>
        <v>230</v>
      </c>
      <c r="AZ103" s="11">
        <v>44113.291666666701</v>
      </c>
      <c r="BA103" s="11">
        <v>45215.291666666701</v>
      </c>
      <c r="BB103" s="10">
        <f t="shared" si="4"/>
        <v>2024</v>
      </c>
      <c r="BC103" s="11"/>
      <c r="BD103" s="10" t="s">
        <v>103</v>
      </c>
      <c r="BE103" s="10" t="s">
        <v>65</v>
      </c>
      <c r="BF103" s="10" t="s">
        <v>65</v>
      </c>
      <c r="BG103" s="10" t="s">
        <v>103</v>
      </c>
      <c r="BH103" s="10" t="s">
        <v>66</v>
      </c>
      <c r="BI103" s="10">
        <f>IFERROR(INDEX([12]Queue_withNearTerm!$AZ$4:$AZ$148,MATCH(B104,[12]Queue_withNearTerm!$B$4:$B$148,0)),99)</f>
        <v>3</v>
      </c>
    </row>
    <row r="104" spans="1:61" s="26" customFormat="1" ht="37.5" x14ac:dyDescent="0.25">
      <c r="A104" s="32" t="s">
        <v>318</v>
      </c>
      <c r="B104" s="10">
        <v>1379</v>
      </c>
      <c r="C104" s="11">
        <v>42851</v>
      </c>
      <c r="D104" s="11">
        <v>42856.291666666701</v>
      </c>
      <c r="E104" s="10" t="s">
        <v>53</v>
      </c>
      <c r="F104" s="10" t="s">
        <v>307</v>
      </c>
      <c r="G104" s="10" t="s">
        <v>95</v>
      </c>
      <c r="H104" s="10"/>
      <c r="I104" s="10"/>
      <c r="J104" s="10" t="s">
        <v>96</v>
      </c>
      <c r="K104" s="10"/>
      <c r="L104" s="10"/>
      <c r="M104" s="10">
        <v>156.04</v>
      </c>
      <c r="N104" s="10"/>
      <c r="O104" s="10"/>
      <c r="P104" s="10"/>
      <c r="Q104" s="10"/>
      <c r="R104" s="10"/>
      <c r="S104" s="10"/>
      <c r="T104" s="10">
        <v>150</v>
      </c>
      <c r="U104" s="10" t="s">
        <v>115</v>
      </c>
      <c r="V104" s="10"/>
      <c r="W104" s="10" t="s">
        <v>58</v>
      </c>
      <c r="X104" s="10"/>
      <c r="Y104" s="10">
        <v>0</v>
      </c>
      <c r="Z104" s="10">
        <v>0</v>
      </c>
      <c r="AA104" s="10">
        <v>0</v>
      </c>
      <c r="AB104" s="10">
        <v>0</v>
      </c>
      <c r="AC104" s="10">
        <f t="shared" si="5"/>
        <v>0</v>
      </c>
      <c r="AD104" s="10" t="str" cm="1">
        <f t="array" ref="AD104">IFERROR(INDEX(Res_converter!$A$2:$A$22,MATCH(1,($J104=Res_converter!$B$2:$B$22)*($K104=Res_converter!$C$2:$C$22)*($L104=Res_converter!$D$2:$D$22),0)),"Other")</f>
        <v>Solar</v>
      </c>
      <c r="AE104" s="10">
        <f>IF($J104=Res_converter!$E$2,MAX($M104-$N104-$O104,0),0)+IF($K104=Res_converter!$E$2,MAX($P104-$Q104-$R104,0),0)+IF(L104=Res_converter!$E$2,$S104,0)</f>
        <v>0</v>
      </c>
      <c r="AF104" s="10">
        <f>IF($AD104=Res_converter!$A$8,MAX($Z104-$N104-$O104,0),0)+IF(AND($AD104=Res_converter!$A$14,$J104=Res_converter!$B$14),MAX(MIN($Z104,$M104)-$N104-$O104+IF(SUM($Q104,$R104)&gt;0,MAX($Z104-$M104,0)-($Q104+$R104)*$AV104,0),0),0)+IF(AND($AD104=Res_converter!$A$15,$K104=Res_converter!$C$15),MAX(MIN($Z104,$P104)-$Q104-$R104+IF(SUM($N104,$O104)&gt;0,MAX($Z104-$P104,0)-($N104+$O104)*$AV104,0),0),0)+IF(AND($AD104=Res_converter!$A$12,$Y104="See columns P&amp; Q"),IF($J104=Res_converter!$E$2,MAX($AA104*MIN($M104,$T104)-$N104-$O104,0),MAX($AB104*MIN($P104,$T104)-$Q104-$R104,0)),0)+IF(AND($AD104=Res_converter!$A$12,$AC104=1,$Y104&lt;&gt;"See columns P&amp; Q"),IF($J104=Res_converter!$E$2,MAX(MIN($Z104,M104)-$N104-$O104,0),MAX(MIN($Z104,P104)-$Q104-$R104,0)),0)</f>
        <v>0</v>
      </c>
      <c r="AG104" s="60">
        <f>IF($AD104=Res_converter!$A$9,$T104,0)</f>
        <v>0</v>
      </c>
      <c r="AH104" s="10">
        <f>IF($AD104=Res_converter!$A$9,$Z104,0)</f>
        <v>0</v>
      </c>
      <c r="AI104" s="10">
        <f>IF($J104=Res_converter!$E$6,MAX($M104-$N104-$O104,0),0)+IF($K104=Res_converter!$E$6,MAX($P104-$Q104-$R104,0),0)+IF(L104=Res_converter!$E$6,$S104,0)</f>
        <v>156.04</v>
      </c>
      <c r="AJ104" s="10">
        <f>IF($AD104=Res_converter!$A$7,MAX(MIN($Z104,$M104)-$N104-$O104,0),0)+IF(AND($AD104=Res_converter!$A$12,$Y104="See columns P&amp; Q"),IF($J104=Res_converter!$E$6,MAX($AA104*MIN($M104,$T104)-$N104-$O104,0),MAX($AB104*MIN($P104,$T104)-$Q104-$R104,0)),0)+IF(AND($AD104=Res_converter!$A$12,$AC104=1,$Y104&lt;&gt;"See columns P&amp; Q"),IF($J104=Res_converter!$E$6,MAX(MIN(MAX($Z104-$P104,0)/$AU104,$M104)-$N104-$O104,0),MAX(MIN(MAX($Z104-$M104,0)/$AU104,$P104)-$Q104-$R104,0)),0)</f>
        <v>0</v>
      </c>
      <c r="AK104" s="60">
        <f>IF($AD104=Res_converter!$A$2,$T104,0)</f>
        <v>0</v>
      </c>
      <c r="AL104" s="10">
        <f>IF($AD104=Res_converter!$A$2,$Z104,0)</f>
        <v>0</v>
      </c>
      <c r="AM104" s="10">
        <f>IF($J104=Res_converter!$E$4,MAX($M104-$N104-$O104,0),0)+IF($K104=Res_converter!$E$4,MAX($P104-$Q104-$R104,0),0)+IF(L104=Res_converter!$E$4,$S104,0)</f>
        <v>0</v>
      </c>
      <c r="AN104" s="10">
        <f>IF($AD104=Res_converter!$A$3,MAX(MIN($Z104,$M104)-$N104-$O104,0),0)+IF(AND($AD104=Res_converter!$A$14,$AC104=1,$Y104&lt;&gt;"See columns P&amp; Q"),IF($J104=Res_converter!$E$4,MAX(MIN(MAX($Z104-$P104,0)/$AV104,$M104)-$N104-$O104,0),MAX(MIN(MAX($Z104-$M104,0)/$AV104,$P104)-$Q104-$R104,0)),0)</f>
        <v>0</v>
      </c>
      <c r="AO104" s="10">
        <f>IF($J104=Res_converter!$E$5,$M104,0)+IF($K104=Res_converter!$E$5,$P104,0)</f>
        <v>0</v>
      </c>
      <c r="AP104" s="10">
        <f>IF($AD104=Res_converter!$A$4,$Z104,0)</f>
        <v>0</v>
      </c>
      <c r="AQ104" s="10" t="s">
        <v>78</v>
      </c>
      <c r="AR104" s="10" t="s">
        <v>61</v>
      </c>
      <c r="AS104" s="10" t="s">
        <v>62</v>
      </c>
      <c r="AT104" s="10" t="s">
        <v>79</v>
      </c>
      <c r="AU104" s="10">
        <f t="shared" si="6"/>
        <v>0.1</v>
      </c>
      <c r="AV104" s="10">
        <f t="shared" si="7"/>
        <v>0.66500000000000004</v>
      </c>
      <c r="AW104" s="12" t="s">
        <v>319</v>
      </c>
      <c r="AX104" s="12" t="str">
        <f>INDEX(Subname_converter!$B$1:$B$343,MATCH($AW104,Subname_converter!$A$1:$A$343,0))</f>
        <v>Tranquility</v>
      </c>
      <c r="AY104" s="12">
        <f>INDEX(Subname_converter!$C$1:$C$343,MATCH($AW104,Subname_converter!$A$1:$A$343,0))</f>
        <v>230</v>
      </c>
      <c r="AZ104" s="11">
        <v>44440.291666666701</v>
      </c>
      <c r="BA104" s="11">
        <v>46568.291666666701</v>
      </c>
      <c r="BB104" s="10">
        <f t="shared" si="4"/>
        <v>2027</v>
      </c>
      <c r="BC104" s="11"/>
      <c r="BD104" s="10" t="s">
        <v>103</v>
      </c>
      <c r="BE104" s="10" t="s">
        <v>65</v>
      </c>
      <c r="BF104" s="10" t="s">
        <v>65</v>
      </c>
      <c r="BG104" s="10" t="s">
        <v>103</v>
      </c>
      <c r="BH104" s="10" t="s">
        <v>186</v>
      </c>
      <c r="BI104" s="10">
        <f>IFERROR(INDEX([12]Queue_withNearTerm!$AZ$4:$AZ$148,MATCH(B105,[12]Queue_withNearTerm!$B$4:$B$148,0)),99)</f>
        <v>3</v>
      </c>
    </row>
    <row r="105" spans="1:61" s="26" customFormat="1" ht="37.5" x14ac:dyDescent="0.25">
      <c r="A105" s="32" t="s">
        <v>320</v>
      </c>
      <c r="B105" s="10">
        <v>1380</v>
      </c>
      <c r="C105" s="11">
        <v>42851</v>
      </c>
      <c r="D105" s="11">
        <v>42856.291666666701</v>
      </c>
      <c r="E105" s="10" t="s">
        <v>53</v>
      </c>
      <c r="F105" s="10" t="s">
        <v>307</v>
      </c>
      <c r="G105" s="10" t="s">
        <v>95</v>
      </c>
      <c r="H105" s="10"/>
      <c r="I105" s="10"/>
      <c r="J105" s="10" t="s">
        <v>96</v>
      </c>
      <c r="K105" s="10"/>
      <c r="L105" s="10"/>
      <c r="M105" s="10">
        <v>156.05000000000001</v>
      </c>
      <c r="N105" s="10"/>
      <c r="O105" s="10"/>
      <c r="P105" s="10"/>
      <c r="Q105" s="10"/>
      <c r="R105" s="10"/>
      <c r="S105" s="10"/>
      <c r="T105" s="10">
        <v>150</v>
      </c>
      <c r="U105" s="10" t="s">
        <v>115</v>
      </c>
      <c r="V105" s="10"/>
      <c r="W105" s="10" t="s">
        <v>58</v>
      </c>
      <c r="X105" s="10"/>
      <c r="Y105" s="10">
        <v>0</v>
      </c>
      <c r="Z105" s="10">
        <v>0</v>
      </c>
      <c r="AA105" s="10">
        <v>0</v>
      </c>
      <c r="AB105" s="10">
        <v>0</v>
      </c>
      <c r="AC105" s="10">
        <f t="shared" si="5"/>
        <v>0</v>
      </c>
      <c r="AD105" s="10" t="str" cm="1">
        <f t="array" ref="AD105">IFERROR(INDEX(Res_converter!$A$2:$A$22,MATCH(1,($J105=Res_converter!$B$2:$B$22)*($K105=Res_converter!$C$2:$C$22)*($L105=Res_converter!$D$2:$D$22),0)),"Other")</f>
        <v>Solar</v>
      </c>
      <c r="AE105" s="10">
        <f>IF($J105=Res_converter!$E$2,MAX($M105-$N105-$O105,0),0)+IF($K105=Res_converter!$E$2,MAX($P105-$Q105-$R105,0),0)+IF(L105=Res_converter!$E$2,$S105,0)</f>
        <v>0</v>
      </c>
      <c r="AF105" s="10">
        <f>IF($AD105=Res_converter!$A$8,MAX($Z105-$N105-$O105,0),0)+IF(AND($AD105=Res_converter!$A$14,$J105=Res_converter!$B$14),MAX(MIN($Z105,$M105)-$N105-$O105+IF(SUM($Q105,$R105)&gt;0,MAX($Z105-$M105,0)-($Q105+$R105)*$AV105,0),0),0)+IF(AND($AD105=Res_converter!$A$15,$K105=Res_converter!$C$15),MAX(MIN($Z105,$P105)-$Q105-$R105+IF(SUM($N105,$O105)&gt;0,MAX($Z105-$P105,0)-($N105+$O105)*$AV105,0),0),0)+IF(AND($AD105=Res_converter!$A$12,$Y105="See columns P&amp; Q"),IF($J105=Res_converter!$E$2,MAX($AA105*MIN($M105,$T105)-$N105-$O105,0),MAX($AB105*MIN($P105,$T105)-$Q105-$R105,0)),0)+IF(AND($AD105=Res_converter!$A$12,$AC105=1,$Y105&lt;&gt;"See columns P&amp; Q"),IF($J105=Res_converter!$E$2,MAX(MIN($Z105,M105)-$N105-$O105,0),MAX(MIN($Z105,P105)-$Q105-$R105,0)),0)</f>
        <v>0</v>
      </c>
      <c r="AG105" s="60">
        <f>IF($AD105=Res_converter!$A$9,$T105,0)</f>
        <v>0</v>
      </c>
      <c r="AH105" s="10">
        <f>IF($AD105=Res_converter!$A$9,$Z105,0)</f>
        <v>0</v>
      </c>
      <c r="AI105" s="10">
        <f>IF($J105=Res_converter!$E$6,MAX($M105-$N105-$O105,0),0)+IF($K105=Res_converter!$E$6,MAX($P105-$Q105-$R105,0),0)+IF(L105=Res_converter!$E$6,$S105,0)</f>
        <v>156.05000000000001</v>
      </c>
      <c r="AJ105" s="10">
        <f>IF($AD105=Res_converter!$A$7,MAX(MIN($Z105,$M105)-$N105-$O105,0),0)+IF(AND($AD105=Res_converter!$A$12,$Y105="See columns P&amp; Q"),IF($J105=Res_converter!$E$6,MAX($AA105*MIN($M105,$T105)-$N105-$O105,0),MAX($AB105*MIN($P105,$T105)-$Q105-$R105,0)),0)+IF(AND($AD105=Res_converter!$A$12,$AC105=1,$Y105&lt;&gt;"See columns P&amp; Q"),IF($J105=Res_converter!$E$6,MAX(MIN(MAX($Z105-$P105,0)/$AU105,$M105)-$N105-$O105,0),MAX(MIN(MAX($Z105-$M105,0)/$AU105,$P105)-$Q105-$R105,0)),0)</f>
        <v>0</v>
      </c>
      <c r="AK105" s="60">
        <f>IF($AD105=Res_converter!$A$2,$T105,0)</f>
        <v>0</v>
      </c>
      <c r="AL105" s="10">
        <f>IF($AD105=Res_converter!$A$2,$Z105,0)</f>
        <v>0</v>
      </c>
      <c r="AM105" s="10">
        <f>IF($J105=Res_converter!$E$4,MAX($M105-$N105-$O105,0),0)+IF($K105=Res_converter!$E$4,MAX($P105-$Q105-$R105,0),0)+IF(L105=Res_converter!$E$4,$S105,0)</f>
        <v>0</v>
      </c>
      <c r="AN105" s="10">
        <f>IF($AD105=Res_converter!$A$3,MAX(MIN($Z105,$M105)-$N105-$O105,0),0)+IF(AND($AD105=Res_converter!$A$14,$AC105=1,$Y105&lt;&gt;"See columns P&amp; Q"),IF($J105=Res_converter!$E$4,MAX(MIN(MAX($Z105-$P105,0)/$AV105,$M105)-$N105-$O105,0),MAX(MIN(MAX($Z105-$M105,0)/$AV105,$P105)-$Q105-$R105,0)),0)</f>
        <v>0</v>
      </c>
      <c r="AO105" s="10">
        <f>IF($J105=Res_converter!$E$5,$M105,0)+IF($K105=Res_converter!$E$5,$P105,0)</f>
        <v>0</v>
      </c>
      <c r="AP105" s="10">
        <f>IF($AD105=Res_converter!$A$4,$Z105,0)</f>
        <v>0</v>
      </c>
      <c r="AQ105" s="10" t="s">
        <v>78</v>
      </c>
      <c r="AR105" s="10" t="s">
        <v>61</v>
      </c>
      <c r="AS105" s="10" t="s">
        <v>62</v>
      </c>
      <c r="AT105" s="10" t="s">
        <v>79</v>
      </c>
      <c r="AU105" s="10">
        <f t="shared" si="6"/>
        <v>0.1</v>
      </c>
      <c r="AV105" s="10">
        <f t="shared" si="7"/>
        <v>0.66500000000000004</v>
      </c>
      <c r="AW105" s="12" t="s">
        <v>319</v>
      </c>
      <c r="AX105" s="12" t="str">
        <f>INDEX(Subname_converter!$B$1:$B$343,MATCH($AW105,Subname_converter!$A$1:$A$343,0))</f>
        <v>Tranquility</v>
      </c>
      <c r="AY105" s="12">
        <f>INDEX(Subname_converter!$C$1:$C$343,MATCH($AW105,Subname_converter!$A$1:$A$343,0))</f>
        <v>230</v>
      </c>
      <c r="AZ105" s="11">
        <v>44440.291666666701</v>
      </c>
      <c r="BA105" s="11">
        <v>46568.291666666701</v>
      </c>
      <c r="BB105" s="10">
        <f t="shared" si="4"/>
        <v>2027</v>
      </c>
      <c r="BC105" s="11"/>
      <c r="BD105" s="10" t="s">
        <v>103</v>
      </c>
      <c r="BE105" s="10" t="s">
        <v>65</v>
      </c>
      <c r="BF105" s="10" t="s">
        <v>65</v>
      </c>
      <c r="BG105" s="10" t="s">
        <v>103</v>
      </c>
      <c r="BH105" s="10" t="s">
        <v>186</v>
      </c>
      <c r="BI105" s="10">
        <f>IFERROR(INDEX([12]Queue_withNearTerm!$AZ$4:$AZ$148,MATCH(B106,[12]Queue_withNearTerm!$B$4:$B$148,0)),99)</f>
        <v>2</v>
      </c>
    </row>
    <row r="106" spans="1:61" s="26" customFormat="1" ht="25" x14ac:dyDescent="0.25">
      <c r="A106" s="32" t="s">
        <v>321</v>
      </c>
      <c r="B106" s="10">
        <v>1382</v>
      </c>
      <c r="C106" s="11">
        <v>42854</v>
      </c>
      <c r="D106" s="11">
        <v>42856.291666666701</v>
      </c>
      <c r="E106" s="10" t="s">
        <v>53</v>
      </c>
      <c r="F106" s="10" t="s">
        <v>307</v>
      </c>
      <c r="G106" s="10" t="s">
        <v>95</v>
      </c>
      <c r="H106" s="10"/>
      <c r="I106" s="10"/>
      <c r="J106" s="10" t="s">
        <v>96</v>
      </c>
      <c r="K106" s="10"/>
      <c r="L106" s="10"/>
      <c r="M106" s="10">
        <v>102.5</v>
      </c>
      <c r="N106" s="10"/>
      <c r="O106" s="10"/>
      <c r="P106" s="10"/>
      <c r="Q106" s="10"/>
      <c r="R106" s="10"/>
      <c r="S106" s="10"/>
      <c r="T106" s="10">
        <v>100</v>
      </c>
      <c r="U106" s="10" t="s">
        <v>83</v>
      </c>
      <c r="V106" s="10"/>
      <c r="W106" s="10" t="s">
        <v>116</v>
      </c>
      <c r="X106" s="10" t="s">
        <v>59</v>
      </c>
      <c r="Y106" s="57">
        <v>1</v>
      </c>
      <c r="Z106" s="10">
        <v>100</v>
      </c>
      <c r="AA106" s="10">
        <v>0</v>
      </c>
      <c r="AB106" s="10">
        <v>0</v>
      </c>
      <c r="AC106" s="10">
        <f t="shared" si="5"/>
        <v>1</v>
      </c>
      <c r="AD106" s="10" t="str" cm="1">
        <f t="array" ref="AD106">IFERROR(INDEX(Res_converter!$A$2:$A$22,MATCH(1,($J106=Res_converter!$B$2:$B$22)*($K106=Res_converter!$C$2:$C$22)*($L106=Res_converter!$D$2:$D$22),0)),"Other")</f>
        <v>Solar</v>
      </c>
      <c r="AE106" s="10">
        <f>IF($J106=Res_converter!$E$2,MAX($M106-$N106-$O106,0),0)+IF($K106=Res_converter!$E$2,MAX($P106-$Q106-$R106,0),0)+IF(L106=Res_converter!$E$2,$S106,0)</f>
        <v>0</v>
      </c>
      <c r="AF106" s="10">
        <f>IF($AD106=Res_converter!$A$8,MAX($Z106-$N106-$O106,0),0)+IF(AND($AD106=Res_converter!$A$14,$J106=Res_converter!$B$14),MAX(MIN($Z106,$M106)-$N106-$O106+IF(SUM($Q106,$R106)&gt;0,MAX($Z106-$M106,0)-($Q106+$R106)*$AV106,0),0),0)+IF(AND($AD106=Res_converter!$A$15,$K106=Res_converter!$C$15),MAX(MIN($Z106,$P106)-$Q106-$R106+IF(SUM($N106,$O106)&gt;0,MAX($Z106-$P106,0)-($N106+$O106)*$AV106,0),0),0)+IF(AND($AD106=Res_converter!$A$12,$Y106="See columns P&amp; Q"),IF($J106=Res_converter!$E$2,MAX($AA106*MIN($M106,$T106)-$N106-$O106,0),MAX($AB106*MIN($P106,$T106)-$Q106-$R106,0)),0)+IF(AND($AD106=Res_converter!$A$12,$AC106=1,$Y106&lt;&gt;"See columns P&amp; Q"),IF($J106=Res_converter!$E$2,MAX(MIN($Z106,M106)-$N106-$O106,0),MAX(MIN($Z106,P106)-$Q106-$R106,0)),0)</f>
        <v>0</v>
      </c>
      <c r="AG106" s="60">
        <f>IF($AD106=Res_converter!$A$9,$T106,0)</f>
        <v>0</v>
      </c>
      <c r="AH106" s="10">
        <f>IF($AD106=Res_converter!$A$9,$Z106,0)</f>
        <v>0</v>
      </c>
      <c r="AI106" s="10">
        <f>IF($J106=Res_converter!$E$6,MAX($M106-$N106-$O106,0),0)+IF($K106=Res_converter!$E$6,MAX($P106-$Q106-$R106,0),0)+IF(L106=Res_converter!$E$6,$S106,0)</f>
        <v>102.5</v>
      </c>
      <c r="AJ106" s="10">
        <f>IF($AD106=Res_converter!$A$7,MAX(MIN($Z106,$M106)-$N106-$O106,0),0)+IF(AND($AD106=Res_converter!$A$12,$Y106="See columns P&amp; Q"),IF($J106=Res_converter!$E$6,MAX($AA106*MIN($M106,$T106)-$N106-$O106,0),MAX($AB106*MIN($P106,$T106)-$Q106-$R106,0)),0)+IF(AND($AD106=Res_converter!$A$12,$AC106=1,$Y106&lt;&gt;"See columns P&amp; Q"),IF($J106=Res_converter!$E$6,MAX(MIN(MAX($Z106-$P106,0)/$AU106,$M106)-$N106-$O106,0),MAX(MIN(MAX($Z106-$M106,0)/$AU106,$P106)-$Q106-$R106,0)),0)</f>
        <v>100</v>
      </c>
      <c r="AK106" s="60">
        <f>IF($AD106=Res_converter!$A$2,$T106,0)</f>
        <v>0</v>
      </c>
      <c r="AL106" s="10">
        <f>IF($AD106=Res_converter!$A$2,$Z106,0)</f>
        <v>0</v>
      </c>
      <c r="AM106" s="10">
        <f>IF($J106=Res_converter!$E$4,MAX($M106-$N106-$O106,0),0)+IF($K106=Res_converter!$E$4,MAX($P106-$Q106-$R106,0),0)+IF(L106=Res_converter!$E$4,$S106,0)</f>
        <v>0</v>
      </c>
      <c r="AN106" s="10">
        <f>IF($AD106=Res_converter!$A$3,MAX(MIN($Z106,$M106)-$N106-$O106,0),0)+IF(AND($AD106=Res_converter!$A$14,$AC106=1,$Y106&lt;&gt;"See columns P&amp; Q"),IF($J106=Res_converter!$E$4,MAX(MIN(MAX($Z106-$P106,0)/$AV106,$M106)-$N106-$O106,0),MAX(MIN(MAX($Z106-$M106,0)/$AV106,$P106)-$Q106-$R106,0)),0)</f>
        <v>0</v>
      </c>
      <c r="AO106" s="10">
        <f>IF($J106=Res_converter!$E$5,$M106,0)+IF($K106=Res_converter!$E$5,$P106,0)</f>
        <v>0</v>
      </c>
      <c r="AP106" s="10">
        <f>IF($AD106=Res_converter!$A$4,$Z106,0)</f>
        <v>0</v>
      </c>
      <c r="AQ106" s="10" t="s">
        <v>156</v>
      </c>
      <c r="AR106" s="10" t="s">
        <v>61</v>
      </c>
      <c r="AS106" s="10" t="s">
        <v>62</v>
      </c>
      <c r="AT106" s="10" t="s">
        <v>79</v>
      </c>
      <c r="AU106" s="10">
        <f t="shared" si="6"/>
        <v>0.1</v>
      </c>
      <c r="AV106" s="10">
        <f t="shared" si="7"/>
        <v>0.66500000000000004</v>
      </c>
      <c r="AW106" s="12" t="s">
        <v>322</v>
      </c>
      <c r="AX106" s="12" t="str">
        <f>INDEX(Subname_converter!$B$1:$B$343,MATCH($AW106,Subname_converter!$A$1:$A$343,0))</f>
        <v>Los Banos</v>
      </c>
      <c r="AY106" s="12">
        <f>INDEX(Subname_converter!$C$1:$C$343,MATCH($AW106,Subname_converter!$A$1:$A$343,0))</f>
        <v>230</v>
      </c>
      <c r="AZ106" s="11">
        <v>44530.333333333299</v>
      </c>
      <c r="BA106" s="11">
        <v>45784.291666666701</v>
      </c>
      <c r="BB106" s="10">
        <f t="shared" si="4"/>
        <v>2025</v>
      </c>
      <c r="BC106" s="11"/>
      <c r="BD106" s="10" t="s">
        <v>103</v>
      </c>
      <c r="BE106" s="10" t="s">
        <v>65</v>
      </c>
      <c r="BF106" s="10" t="s">
        <v>65</v>
      </c>
      <c r="BG106" s="10" t="s">
        <v>103</v>
      </c>
      <c r="BH106" s="10" t="s">
        <v>66</v>
      </c>
      <c r="BI106" s="10">
        <f>IFERROR(INDEX([12]Queue_withNearTerm!$AZ$4:$AZ$148,MATCH(B107,[12]Queue_withNearTerm!$B$4:$B$148,0)),99)</f>
        <v>99</v>
      </c>
    </row>
    <row r="107" spans="1:61" s="26" customFormat="1" ht="25" x14ac:dyDescent="0.25">
      <c r="A107" s="32" t="s">
        <v>323</v>
      </c>
      <c r="B107" s="10">
        <v>1389</v>
      </c>
      <c r="C107" s="11">
        <v>42856</v>
      </c>
      <c r="D107" s="11">
        <v>42856.291666666701</v>
      </c>
      <c r="E107" s="10" t="s">
        <v>53</v>
      </c>
      <c r="F107" s="10" t="s">
        <v>307</v>
      </c>
      <c r="G107" s="10" t="s">
        <v>95</v>
      </c>
      <c r="H107" s="10" t="s">
        <v>56</v>
      </c>
      <c r="I107" s="10"/>
      <c r="J107" s="10" t="s">
        <v>96</v>
      </c>
      <c r="K107" s="10" t="s">
        <v>57</v>
      </c>
      <c r="L107" s="10"/>
      <c r="M107" s="10">
        <v>128.24</v>
      </c>
      <c r="N107" s="10">
        <v>125</v>
      </c>
      <c r="O107" s="10"/>
      <c r="P107" s="10">
        <v>30</v>
      </c>
      <c r="Q107" s="10">
        <v>31.25</v>
      </c>
      <c r="R107" s="10"/>
      <c r="S107" s="10"/>
      <c r="T107" s="10">
        <v>125</v>
      </c>
      <c r="U107" s="10" t="s">
        <v>83</v>
      </c>
      <c r="V107" s="10"/>
      <c r="W107" s="10" t="s">
        <v>58</v>
      </c>
      <c r="X107" s="10" t="s">
        <v>324</v>
      </c>
      <c r="Y107" s="10">
        <v>1</v>
      </c>
      <c r="Z107" s="10">
        <v>125</v>
      </c>
      <c r="AA107" s="10">
        <v>0</v>
      </c>
      <c r="AB107" s="10">
        <v>0</v>
      </c>
      <c r="AC107" s="10">
        <f t="shared" si="5"/>
        <v>1</v>
      </c>
      <c r="AD107" s="10" t="str" cm="1">
        <f t="array" ref="AD107">IFERROR(INDEX(Res_converter!$A$2:$A$22,MATCH(1,($J107=Res_converter!$B$2:$B$22)*($K107=Res_converter!$C$2:$C$22)*($L107=Res_converter!$D$2:$D$22),0)),"Other")</f>
        <v>Solar-Hybrid</v>
      </c>
      <c r="AE107" s="10">
        <f>IF($J107=Res_converter!$E$2,MAX($M107-$N107-$O107,0),0)+IF($K107=Res_converter!$E$2,MAX($P107-$Q107-$R107,0),0)+IF(L107=Res_converter!$E$2,$S107,0)</f>
        <v>0</v>
      </c>
      <c r="AF107" s="10">
        <f>IF($AD107=Res_converter!$A$8,MAX($Z107-$N107-$O107,0),0)+IF(AND($AD107=Res_converter!$A$14,$J107=Res_converter!$B$14),MAX(MIN($Z107,$M107)-$N107-$O107+IF(SUM($Q107,$R107)&gt;0,MAX($Z107-$M107,0)-($Q107+$R107)*$AV107,0),0),0)+IF(AND($AD107=Res_converter!$A$15,$K107=Res_converter!$C$15),MAX(MIN($Z107,$P107)-$Q107-$R107+IF(SUM($N107,$O107)&gt;0,MAX($Z107-$P107,0)-($N107+$O107)*$AV107,0),0),0)+IF(AND($AD107=Res_converter!$A$12,$Y107="See columns P&amp; Q"),IF($J107=Res_converter!$E$2,MAX($AA107*MIN($M107,$T107)-$N107-$O107,0),MAX($AB107*MIN($P107,$T107)-$Q107-$R107,0)),0)+IF(AND($AD107=Res_converter!$A$12,$AC107=1,$Y107&lt;&gt;"See columns P&amp; Q"),IF($J107=Res_converter!$E$2,MAX(MIN($Z107,M107)-$N107-$O107,0),MAX(MIN($Z107,P107)-$Q107-$R107,0)),0)</f>
        <v>0</v>
      </c>
      <c r="AG107" s="60">
        <f>IF($AD107=Res_converter!$A$9,$T107,0)</f>
        <v>0</v>
      </c>
      <c r="AH107" s="10">
        <f>IF($AD107=Res_converter!$A$9,$Z107,0)</f>
        <v>0</v>
      </c>
      <c r="AI107" s="10">
        <f>IF($J107=Res_converter!$E$6,MAX($M107-$N107-$O107,0),0)+IF($K107=Res_converter!$E$6,MAX($P107-$Q107-$R107,0),0)+IF(L107=Res_converter!$E$6,$S107,0)</f>
        <v>3.2400000000000091</v>
      </c>
      <c r="AJ107" s="10">
        <f>IF($AD107=Res_converter!$A$7,MAX(MIN($Z107,$M107)-$N107-$O107,0),0)+IF(AND($AD107=Res_converter!$A$12,$Y107="See columns P&amp; Q"),IF($J107=Res_converter!$E$6,MAX($AA107*MIN($M107,$T107)-$N107-$O107,0),MAX($AB107*MIN($P107,$T107)-$Q107-$R107,0)),0)+IF(AND($AD107=Res_converter!$A$12,$AC107=1,$Y107&lt;&gt;"See columns P&amp; Q"),IF($J107=Res_converter!$E$6,MAX(MIN(MAX($Z107-$P107,0)/$AU107,$M107)-$N107-$O107,0),MAX(MIN(MAX($Z107-$M107,0)/$AU107,$P107)-$Q107-$R107,0)),0)</f>
        <v>3.2400000000000091</v>
      </c>
      <c r="AK107" s="60">
        <f>IF($AD107=Res_converter!$A$2,$T107,0)</f>
        <v>0</v>
      </c>
      <c r="AL107" s="10">
        <f>IF($AD107=Res_converter!$A$2,$Z107,0)</f>
        <v>0</v>
      </c>
      <c r="AM107" s="10">
        <f>IF($J107=Res_converter!$E$4,MAX($M107-$N107-$O107,0),0)+IF($K107=Res_converter!$E$4,MAX($P107-$Q107-$R107,0),0)+IF(L107=Res_converter!$E$4,$S107,0)</f>
        <v>0</v>
      </c>
      <c r="AN107" s="10">
        <f>IF($AD107=Res_converter!$A$3,MAX(MIN($Z107,$M107)-$N107-$O107,0),0)+IF(AND($AD107=Res_converter!$A$14,$AC107=1,$Y107&lt;&gt;"See columns P&amp; Q"),IF($J107=Res_converter!$E$4,MAX(MIN(MAX($Z107-$P107,0)/$AV107,$M107)-$N107-$O107,0),MAX(MIN(MAX($Z107-$M107,0)/$AV107,$P107)-$Q107-$R107,0)),0)</f>
        <v>0</v>
      </c>
      <c r="AO107" s="10">
        <f>IF($J107=Res_converter!$E$5,$M107,0)+IF($K107=Res_converter!$E$5,$P107,0)</f>
        <v>0</v>
      </c>
      <c r="AP107" s="10">
        <f>IF($AD107=Res_converter!$A$4,$Z107,0)</f>
        <v>0</v>
      </c>
      <c r="AQ107" s="10" t="s">
        <v>78</v>
      </c>
      <c r="AR107" s="10" t="s">
        <v>61</v>
      </c>
      <c r="AS107" s="10" t="s">
        <v>62</v>
      </c>
      <c r="AT107" s="10" t="s">
        <v>79</v>
      </c>
      <c r="AU107" s="10">
        <f t="shared" si="6"/>
        <v>0.1</v>
      </c>
      <c r="AV107" s="10">
        <f t="shared" si="7"/>
        <v>0.66500000000000004</v>
      </c>
      <c r="AW107" s="12" t="s">
        <v>179</v>
      </c>
      <c r="AX107" s="12" t="str">
        <f>INDEX(Subname_converter!$B$1:$B$343,MATCH($AW107,Subname_converter!$A$1:$A$343,0))</f>
        <v>Gates</v>
      </c>
      <c r="AY107" s="12">
        <f>INDEX(Subname_converter!$C$1:$C$343,MATCH($AW107,Subname_converter!$A$1:$A$343,0))</f>
        <v>230</v>
      </c>
      <c r="AZ107" s="11">
        <v>44195.333333333299</v>
      </c>
      <c r="BA107" s="11">
        <v>45641.333333333299</v>
      </c>
      <c r="BB107" s="10">
        <f t="shared" si="4"/>
        <v>2025</v>
      </c>
      <c r="BC107" s="11"/>
      <c r="BD107" s="10" t="s">
        <v>103</v>
      </c>
      <c r="BE107" s="10" t="s">
        <v>65</v>
      </c>
      <c r="BF107" s="10" t="s">
        <v>65</v>
      </c>
      <c r="BG107" s="10" t="s">
        <v>103</v>
      </c>
      <c r="BH107" s="10" t="s">
        <v>186</v>
      </c>
      <c r="BI107" s="10">
        <f>IFERROR(INDEX([12]Queue_withNearTerm!$AZ$4:$AZ$148,MATCH(B108,[12]Queue_withNearTerm!$B$4:$B$148,0)),99)</f>
        <v>3</v>
      </c>
    </row>
    <row r="108" spans="1:61" s="26" customFormat="1" ht="37.5" x14ac:dyDescent="0.25">
      <c r="A108" s="32" t="s">
        <v>325</v>
      </c>
      <c r="B108" s="10">
        <v>1391</v>
      </c>
      <c r="C108" s="11">
        <v>42854</v>
      </c>
      <c r="D108" s="11">
        <v>42856.291666666701</v>
      </c>
      <c r="E108" s="10" t="s">
        <v>53</v>
      </c>
      <c r="F108" s="10" t="s">
        <v>307</v>
      </c>
      <c r="G108" s="10" t="s">
        <v>95</v>
      </c>
      <c r="H108" s="10" t="s">
        <v>56</v>
      </c>
      <c r="I108" s="10"/>
      <c r="J108" s="10" t="s">
        <v>96</v>
      </c>
      <c r="K108" s="10" t="s">
        <v>57</v>
      </c>
      <c r="L108" s="10"/>
      <c r="M108" s="10">
        <v>205.1</v>
      </c>
      <c r="N108" s="10">
        <v>200</v>
      </c>
      <c r="O108" s="10"/>
      <c r="P108" s="10">
        <v>184</v>
      </c>
      <c r="Q108" s="10">
        <v>184</v>
      </c>
      <c r="R108" s="10"/>
      <c r="S108" s="10"/>
      <c r="T108" s="10">
        <v>200</v>
      </c>
      <c r="U108" s="10" t="s">
        <v>83</v>
      </c>
      <c r="V108" s="10"/>
      <c r="W108" s="10" t="s">
        <v>58</v>
      </c>
      <c r="X108" s="10"/>
      <c r="Y108" s="10">
        <v>1</v>
      </c>
      <c r="Z108" s="10">
        <v>200</v>
      </c>
      <c r="AA108" s="10">
        <v>0</v>
      </c>
      <c r="AB108" s="10">
        <v>0</v>
      </c>
      <c r="AC108" s="10">
        <f t="shared" si="5"/>
        <v>1</v>
      </c>
      <c r="AD108" s="10" t="str" cm="1">
        <f t="array" ref="AD108">IFERROR(INDEX(Res_converter!$A$2:$A$22,MATCH(1,($J108=Res_converter!$B$2:$B$22)*($K108=Res_converter!$C$2:$C$22)*($L108=Res_converter!$D$2:$D$22),0)),"Other")</f>
        <v>Solar-Hybrid</v>
      </c>
      <c r="AE108" s="10">
        <f>IF($J108=Res_converter!$E$2,MAX($M108-$N108-$O108,0),0)+IF($K108=Res_converter!$E$2,MAX($P108-$Q108-$R108,0),0)+IF(L108=Res_converter!$E$2,$S108,0)</f>
        <v>0</v>
      </c>
      <c r="AF108" s="10">
        <f>IF($AD108=Res_converter!$A$8,MAX($Z108-$N108-$O108,0),0)+IF(AND($AD108=Res_converter!$A$14,$J108=Res_converter!$B$14),MAX(MIN($Z108,$M108)-$N108-$O108+IF(SUM($Q108,$R108)&gt;0,MAX($Z108-$M108,0)-($Q108+$R108)*$AV108,0),0),0)+IF(AND($AD108=Res_converter!$A$15,$K108=Res_converter!$C$15),MAX(MIN($Z108,$P108)-$Q108-$R108+IF(SUM($N108,$O108)&gt;0,MAX($Z108-$P108,0)-($N108+$O108)*$AV108,0),0),0)+IF(AND($AD108=Res_converter!$A$12,$Y108="See columns P&amp; Q"),IF($J108=Res_converter!$E$2,MAX($AA108*MIN($M108,$T108)-$N108-$O108,0),MAX($AB108*MIN($P108,$T108)-$Q108-$R108,0)),0)+IF(AND($AD108=Res_converter!$A$12,$AC108=1,$Y108&lt;&gt;"See columns P&amp; Q"),IF($J108=Res_converter!$E$2,MAX(MIN($Z108,M108)-$N108-$O108,0),MAX(MIN($Z108,P108)-$Q108-$R108,0)),0)</f>
        <v>0</v>
      </c>
      <c r="AG108" s="60">
        <f>IF($AD108=Res_converter!$A$9,$T108,0)</f>
        <v>0</v>
      </c>
      <c r="AH108" s="10">
        <f>IF($AD108=Res_converter!$A$9,$Z108,0)</f>
        <v>0</v>
      </c>
      <c r="AI108" s="10">
        <f>IF($J108=Res_converter!$E$6,MAX($M108-$N108-$O108,0),0)+IF($K108=Res_converter!$E$6,MAX($P108-$Q108-$R108,0),0)+IF(L108=Res_converter!$E$6,$S108,0)</f>
        <v>5.0999999999999943</v>
      </c>
      <c r="AJ108" s="10">
        <f>IF($AD108=Res_converter!$A$7,MAX(MIN($Z108,$M108)-$N108-$O108,0),0)+IF(AND($AD108=Res_converter!$A$12,$Y108="See columns P&amp; Q"),IF($J108=Res_converter!$E$6,MAX($AA108*MIN($M108,$T108)-$N108-$O108,0),MAX($AB108*MIN($P108,$T108)-$Q108-$R108,0)),0)+IF(AND($AD108=Res_converter!$A$12,$AC108=1,$Y108&lt;&gt;"See columns P&amp; Q"),IF($J108=Res_converter!$E$6,MAX(MIN(MAX($Z108-$P108,0)/$AU108,$M108)-$N108-$O108,0),MAX(MIN(MAX($Z108-$M108,0)/$AU108,$P108)-$Q108-$R108,0)),0)</f>
        <v>0</v>
      </c>
      <c r="AK108" s="60">
        <f>IF($AD108=Res_converter!$A$2,$T108,0)</f>
        <v>0</v>
      </c>
      <c r="AL108" s="10">
        <f>IF($AD108=Res_converter!$A$2,$Z108,0)</f>
        <v>0</v>
      </c>
      <c r="AM108" s="10">
        <f>IF($J108=Res_converter!$E$4,MAX($M108-$N108-$O108,0),0)+IF($K108=Res_converter!$E$4,MAX($P108-$Q108-$R108,0),0)+IF(L108=Res_converter!$E$4,$S108,0)</f>
        <v>0</v>
      </c>
      <c r="AN108" s="10">
        <f>IF($AD108=Res_converter!$A$3,MAX(MIN($Z108,$M108)-$N108-$O108,0),0)+IF(AND($AD108=Res_converter!$A$14,$AC108=1,$Y108&lt;&gt;"See columns P&amp; Q"),IF($J108=Res_converter!$E$4,MAX(MIN(MAX($Z108-$P108,0)/$AV108,$M108)-$N108-$O108,0),MAX(MIN(MAX($Z108-$M108,0)/$AV108,$P108)-$Q108-$R108,0)),0)</f>
        <v>0</v>
      </c>
      <c r="AO108" s="10">
        <f>IF($J108=Res_converter!$E$5,$M108,0)+IF($K108=Res_converter!$E$5,$P108,0)</f>
        <v>0</v>
      </c>
      <c r="AP108" s="10">
        <f>IF($AD108=Res_converter!$A$4,$Z108,0)</f>
        <v>0</v>
      </c>
      <c r="AQ108" s="10" t="s">
        <v>78</v>
      </c>
      <c r="AR108" s="10" t="s">
        <v>61</v>
      </c>
      <c r="AS108" s="10" t="s">
        <v>62</v>
      </c>
      <c r="AT108" s="10" t="s">
        <v>79</v>
      </c>
      <c r="AU108" s="10">
        <f t="shared" si="6"/>
        <v>0.1</v>
      </c>
      <c r="AV108" s="10">
        <f t="shared" si="7"/>
        <v>0.66500000000000004</v>
      </c>
      <c r="AW108" s="12" t="s">
        <v>319</v>
      </c>
      <c r="AX108" s="12" t="str">
        <f>INDEX(Subname_converter!$B$1:$B$343,MATCH($AW108,Subname_converter!$A$1:$A$343,0))</f>
        <v>Tranquility</v>
      </c>
      <c r="AY108" s="12">
        <f>INDEX(Subname_converter!$C$1:$C$343,MATCH($AW108,Subname_converter!$A$1:$A$343,0))</f>
        <v>230</v>
      </c>
      <c r="AZ108" s="11">
        <v>44530.333333333299</v>
      </c>
      <c r="BA108" s="11">
        <v>45350.333333333299</v>
      </c>
      <c r="BB108" s="10">
        <f t="shared" si="4"/>
        <v>2024</v>
      </c>
      <c r="BC108" s="11"/>
      <c r="BD108" s="10" t="s">
        <v>103</v>
      </c>
      <c r="BE108" s="10" t="s">
        <v>65</v>
      </c>
      <c r="BF108" s="10" t="s">
        <v>65</v>
      </c>
      <c r="BG108" s="10" t="s">
        <v>103</v>
      </c>
      <c r="BH108" s="10" t="s">
        <v>66</v>
      </c>
      <c r="BI108" s="10">
        <f>IFERROR(INDEX([12]Queue_withNearTerm!$AZ$4:$AZ$148,MATCH(B109,[12]Queue_withNearTerm!$B$4:$B$148,0)),99)</f>
        <v>99</v>
      </c>
    </row>
    <row r="109" spans="1:61" s="26" customFormat="1" ht="25" x14ac:dyDescent="0.25">
      <c r="A109" s="32" t="s">
        <v>326</v>
      </c>
      <c r="B109" s="10">
        <v>1394</v>
      </c>
      <c r="C109" s="11">
        <v>42854</v>
      </c>
      <c r="D109" s="11">
        <v>42856.291666666701</v>
      </c>
      <c r="E109" s="10" t="s">
        <v>53</v>
      </c>
      <c r="F109" s="10" t="s">
        <v>307</v>
      </c>
      <c r="G109" s="10" t="s">
        <v>95</v>
      </c>
      <c r="H109" s="10" t="s">
        <v>56</v>
      </c>
      <c r="I109" s="10"/>
      <c r="J109" s="10" t="s">
        <v>96</v>
      </c>
      <c r="K109" s="10" t="s">
        <v>57</v>
      </c>
      <c r="L109" s="10"/>
      <c r="M109" s="10">
        <v>207.4</v>
      </c>
      <c r="N109" s="10"/>
      <c r="O109" s="10"/>
      <c r="P109" s="10">
        <v>184</v>
      </c>
      <c r="Q109" s="10"/>
      <c r="R109" s="10"/>
      <c r="S109" s="10"/>
      <c r="T109" s="10">
        <v>200</v>
      </c>
      <c r="U109" s="10" t="s">
        <v>115</v>
      </c>
      <c r="V109" s="10"/>
      <c r="W109" s="10" t="s">
        <v>58</v>
      </c>
      <c r="X109" s="10" t="s">
        <v>296</v>
      </c>
      <c r="Y109" s="10">
        <v>0</v>
      </c>
      <c r="Z109" s="10">
        <v>0</v>
      </c>
      <c r="AA109" s="10">
        <v>0</v>
      </c>
      <c r="AB109" s="10">
        <v>0</v>
      </c>
      <c r="AC109" s="10">
        <f t="shared" si="5"/>
        <v>0</v>
      </c>
      <c r="AD109" s="10" t="str" cm="1">
        <f t="array" ref="AD109">IFERROR(INDEX(Res_converter!$A$2:$A$22,MATCH(1,($J109=Res_converter!$B$2:$B$22)*($K109=Res_converter!$C$2:$C$22)*($L109=Res_converter!$D$2:$D$22),0)),"Other")</f>
        <v>Solar-Hybrid</v>
      </c>
      <c r="AE109" s="10">
        <f>IF($J109=Res_converter!$E$2,MAX($M109-$N109-$O109,0),0)+IF($K109=Res_converter!$E$2,MAX($P109-$Q109-$R109,0),0)+IF(L109=Res_converter!$E$2,$S109,0)</f>
        <v>184</v>
      </c>
      <c r="AF109" s="10">
        <f>IF($AD109=Res_converter!$A$8,MAX($Z109-$N109-$O109,0),0)+IF(AND($AD109=Res_converter!$A$14,$J109=Res_converter!$B$14),MAX(MIN($Z109,$M109)-$N109-$O109+IF(SUM($Q109,$R109)&gt;0,MAX($Z109-$M109,0)-($Q109+$R109)*$AV109,0),0),0)+IF(AND($AD109=Res_converter!$A$15,$K109=Res_converter!$C$15),MAX(MIN($Z109,$P109)-$Q109-$R109+IF(SUM($N109,$O109)&gt;0,MAX($Z109-$P109,0)-($N109+$O109)*$AV109,0),0),0)+IF(AND($AD109=Res_converter!$A$12,$Y109="See columns P&amp; Q"),IF($J109=Res_converter!$E$2,MAX($AA109*MIN($M109,$T109)-$N109-$O109,0),MAX($AB109*MIN($P109,$T109)-$Q109-$R109,0)),0)+IF(AND($AD109=Res_converter!$A$12,$AC109=1,$Y109&lt;&gt;"See columns P&amp; Q"),IF($J109=Res_converter!$E$2,MAX(MIN($Z109,M109)-$N109-$O109,0),MAX(MIN($Z109,P109)-$Q109-$R109,0)),0)</f>
        <v>0</v>
      </c>
      <c r="AG109" s="60">
        <f>IF($AD109=Res_converter!$A$9,$T109,0)</f>
        <v>0</v>
      </c>
      <c r="AH109" s="10">
        <f>IF($AD109=Res_converter!$A$9,$Z109,0)</f>
        <v>0</v>
      </c>
      <c r="AI109" s="10">
        <f>IF($J109=Res_converter!$E$6,MAX($M109-$N109-$O109,0),0)+IF($K109=Res_converter!$E$6,MAX($P109-$Q109-$R109,0),0)+IF(L109=Res_converter!$E$6,$S109,0)</f>
        <v>207.4</v>
      </c>
      <c r="AJ109" s="10">
        <f>IF($AD109=Res_converter!$A$7,MAX(MIN($Z109,$M109)-$N109-$O109,0),0)+IF(AND($AD109=Res_converter!$A$12,$Y109="See columns P&amp; Q"),IF($J109=Res_converter!$E$6,MAX($AA109*MIN($M109,$T109)-$N109-$O109,0),MAX($AB109*MIN($P109,$T109)-$Q109-$R109,0)),0)+IF(AND($AD109=Res_converter!$A$12,$AC109=1,$Y109&lt;&gt;"See columns P&amp; Q"),IF($J109=Res_converter!$E$6,MAX(MIN(MAX($Z109-$P109,0)/$AU109,$M109)-$N109-$O109,0),MAX(MIN(MAX($Z109-$M109,0)/$AU109,$P109)-$Q109-$R109,0)),0)</f>
        <v>0</v>
      </c>
      <c r="AK109" s="60">
        <f>IF($AD109=Res_converter!$A$2,$T109,0)</f>
        <v>0</v>
      </c>
      <c r="AL109" s="10">
        <f>IF($AD109=Res_converter!$A$2,$Z109,0)</f>
        <v>0</v>
      </c>
      <c r="AM109" s="10">
        <f>IF($J109=Res_converter!$E$4,MAX($M109-$N109-$O109,0),0)+IF($K109=Res_converter!$E$4,MAX($P109-$Q109-$R109,0),0)+IF(L109=Res_converter!$E$4,$S109,0)</f>
        <v>0</v>
      </c>
      <c r="AN109" s="10">
        <f>IF($AD109=Res_converter!$A$3,MAX(MIN($Z109,$M109)-$N109-$O109,0),0)+IF(AND($AD109=Res_converter!$A$14,$AC109=1,$Y109&lt;&gt;"See columns P&amp; Q"),IF($J109=Res_converter!$E$4,MAX(MIN(MAX($Z109-$P109,0)/$AV109,$M109)-$N109-$O109,0),MAX(MIN(MAX($Z109-$M109,0)/$AV109,$P109)-$Q109-$R109,0)),0)</f>
        <v>0</v>
      </c>
      <c r="AO109" s="10">
        <f>IF($J109=Res_converter!$E$5,$M109,0)+IF($K109=Res_converter!$E$5,$P109,0)</f>
        <v>0</v>
      </c>
      <c r="AP109" s="10">
        <f>IF($AD109=Res_converter!$A$4,$Z109,0)</f>
        <v>0</v>
      </c>
      <c r="AQ109" s="10" t="s">
        <v>88</v>
      </c>
      <c r="AR109" s="10" t="s">
        <v>61</v>
      </c>
      <c r="AS109" s="10" t="s">
        <v>62</v>
      </c>
      <c r="AT109" s="10" t="s">
        <v>269</v>
      </c>
      <c r="AU109" s="10">
        <f t="shared" si="6"/>
        <v>0.1</v>
      </c>
      <c r="AV109" s="10">
        <f t="shared" si="7"/>
        <v>0.66500000000000004</v>
      </c>
      <c r="AW109" s="12" t="s">
        <v>327</v>
      </c>
      <c r="AX109" s="12" t="str">
        <f>INDEX(Subname_converter!$B$1:$B$343,MATCH($AW109,Subname_converter!$A$1:$A$343,0))</f>
        <v>Midway</v>
      </c>
      <c r="AY109" s="12">
        <f>INDEX(Subname_converter!$C$1:$C$343,MATCH($AW109,Subname_converter!$A$1:$A$343,0))</f>
        <v>115</v>
      </c>
      <c r="AZ109" s="11">
        <v>44530.333333333299</v>
      </c>
      <c r="BA109" s="11">
        <v>45398.291666666701</v>
      </c>
      <c r="BB109" s="10">
        <f t="shared" si="4"/>
        <v>2024</v>
      </c>
      <c r="BC109" s="11"/>
      <c r="BD109" s="10" t="s">
        <v>103</v>
      </c>
      <c r="BE109" s="10" t="s">
        <v>65</v>
      </c>
      <c r="BF109" s="10" t="s">
        <v>65</v>
      </c>
      <c r="BG109" s="10" t="s">
        <v>103</v>
      </c>
      <c r="BH109" s="10" t="s">
        <v>66</v>
      </c>
      <c r="BI109" s="10">
        <f>IFERROR(INDEX([12]Queue_withNearTerm!$AZ$4:$AZ$148,MATCH(B110,[12]Queue_withNearTerm!$B$4:$B$148,0)),99)</f>
        <v>99</v>
      </c>
    </row>
    <row r="110" spans="1:61" s="26" customFormat="1" ht="25" x14ac:dyDescent="0.25">
      <c r="A110" s="32" t="s">
        <v>328</v>
      </c>
      <c r="B110" s="10">
        <v>1397</v>
      </c>
      <c r="C110" s="11">
        <v>42854</v>
      </c>
      <c r="D110" s="11">
        <v>42856.291666666701</v>
      </c>
      <c r="E110" s="10" t="s">
        <v>53</v>
      </c>
      <c r="F110" s="10" t="s">
        <v>307</v>
      </c>
      <c r="G110" s="10" t="s">
        <v>95</v>
      </c>
      <c r="H110" s="10" t="s">
        <v>56</v>
      </c>
      <c r="I110" s="10"/>
      <c r="J110" s="10" t="s">
        <v>96</v>
      </c>
      <c r="K110" s="10" t="s">
        <v>57</v>
      </c>
      <c r="L110" s="10"/>
      <c r="M110" s="10">
        <v>104.16</v>
      </c>
      <c r="N110" s="10">
        <v>100</v>
      </c>
      <c r="O110" s="10"/>
      <c r="P110" s="10">
        <v>92</v>
      </c>
      <c r="Q110" s="10"/>
      <c r="R110" s="10"/>
      <c r="S110" s="10"/>
      <c r="T110" s="10">
        <v>100</v>
      </c>
      <c r="U110" s="10" t="s">
        <v>69</v>
      </c>
      <c r="V110" s="10">
        <v>62</v>
      </c>
      <c r="W110" s="10" t="s">
        <v>58</v>
      </c>
      <c r="X110" s="10"/>
      <c r="Y110" s="57" t="s">
        <v>4621</v>
      </c>
      <c r="Z110" s="10" t="s">
        <v>4621</v>
      </c>
      <c r="AA110" s="10">
        <v>0</v>
      </c>
      <c r="AB110" s="10">
        <v>1</v>
      </c>
      <c r="AC110" s="10">
        <f t="shared" si="5"/>
        <v>1</v>
      </c>
      <c r="AD110" s="10" t="str" cm="1">
        <f t="array" ref="AD110">IFERROR(INDEX(Res_converter!$A$2:$A$22,MATCH(1,($J110=Res_converter!$B$2:$B$22)*($K110=Res_converter!$C$2:$C$22)*($L110=Res_converter!$D$2:$D$22),0)),"Other")</f>
        <v>Solar-Hybrid</v>
      </c>
      <c r="AE110" s="10">
        <f>IF($J110=Res_converter!$E$2,MAX($M110-$N110-$O110,0),0)+IF($K110=Res_converter!$E$2,MAX($P110-$Q110-$R110,0),0)+IF(L110=Res_converter!$E$2,$S110,0)</f>
        <v>92</v>
      </c>
      <c r="AF110" s="10">
        <f>IF($AD110=Res_converter!$A$8,MAX($Z110-$N110-$O110,0),0)+IF(AND($AD110=Res_converter!$A$14,$J110=Res_converter!$B$14),MAX(MIN($Z110,$M110)-$N110-$O110+IF(SUM($Q110,$R110)&gt;0,MAX($Z110-$M110,0)-($Q110+$R110)*$AV110,0),0),0)+IF(AND($AD110=Res_converter!$A$15,$K110=Res_converter!$C$15),MAX(MIN($Z110,$P110)-$Q110-$R110+IF(SUM($N110,$O110)&gt;0,MAX($Z110-$P110,0)-($N110+$O110)*$AV110,0),0),0)+IF(AND($AD110=Res_converter!$A$12,$Y110="See columns P&amp; Q"),IF($J110=Res_converter!$E$2,MAX($AA110*MIN($M110,$T110)-$N110-$O110,0),MAX($AB110*MIN($P110,$T110)-$Q110-$R110,0)),0)+IF(AND($AD110=Res_converter!$A$12,$AC110=1,$Y110&lt;&gt;"See columns P&amp; Q"),IF($J110=Res_converter!$E$2,MAX(MIN($Z110,M110)-$N110-$O110,0),MAX(MIN($Z110,P110)-$Q110-$R110,0)),0)</f>
        <v>92</v>
      </c>
      <c r="AG110" s="60">
        <f>IF($AD110=Res_converter!$A$9,$T110,0)</f>
        <v>0</v>
      </c>
      <c r="AH110" s="10">
        <f>IF($AD110=Res_converter!$A$9,$Z110,0)</f>
        <v>0</v>
      </c>
      <c r="AI110" s="10">
        <f>IF($J110=Res_converter!$E$6,MAX($M110-$N110-$O110,0),0)+IF($K110=Res_converter!$E$6,MAX($P110-$Q110-$R110,0),0)+IF(L110=Res_converter!$E$6,$S110,0)</f>
        <v>4.1599999999999966</v>
      </c>
      <c r="AJ110" s="10">
        <f>IF($AD110=Res_converter!$A$7,MAX(MIN($Z110,$M110)-$N110-$O110,0),0)+IF(AND($AD110=Res_converter!$A$12,$Y110="See columns P&amp; Q"),IF($J110=Res_converter!$E$6,MAX($AA110*MIN($M110,$T110)-$N110-$O110,0),MAX($AB110*MIN($P110,$T110)-$Q110-$R110,0)),0)+IF(AND($AD110=Res_converter!$A$12,$AC110=1,$Y110&lt;&gt;"See columns P&amp; Q"),IF($J110=Res_converter!$E$6,MAX(MIN(MAX($Z110-$P110,0)/$AU110,$M110)-$N110-$O110,0),MAX(MIN(MAX($Z110-$M110,0)/$AU110,$P110)-$Q110-$R110,0)),0)</f>
        <v>0</v>
      </c>
      <c r="AK110" s="60">
        <f>IF($AD110=Res_converter!$A$2,$T110,0)</f>
        <v>0</v>
      </c>
      <c r="AL110" s="10">
        <f>IF($AD110=Res_converter!$A$2,$Z110,0)</f>
        <v>0</v>
      </c>
      <c r="AM110" s="10">
        <f>IF($J110=Res_converter!$E$4,MAX($M110-$N110-$O110,0),0)+IF($K110=Res_converter!$E$4,MAX($P110-$Q110-$R110,0),0)+IF(L110=Res_converter!$E$4,$S110,0)</f>
        <v>0</v>
      </c>
      <c r="AN110" s="10">
        <f>IF($AD110=Res_converter!$A$3,MAX(MIN($Z110,$M110)-$N110-$O110,0),0)+IF(AND($AD110=Res_converter!$A$14,$AC110=1,$Y110&lt;&gt;"See columns P&amp; Q"),IF($J110=Res_converter!$E$4,MAX(MIN(MAX($Z110-$P110,0)/$AV110,$M110)-$N110-$O110,0),MAX(MIN(MAX($Z110-$M110,0)/$AV110,$P110)-$Q110-$R110,0)),0)</f>
        <v>0</v>
      </c>
      <c r="AO110" s="10">
        <f>IF($J110=Res_converter!$E$5,$M110,0)+IF($K110=Res_converter!$E$5,$P110,0)</f>
        <v>0</v>
      </c>
      <c r="AP110" s="10">
        <f>IF($AD110=Res_converter!$A$4,$Z110,0)</f>
        <v>0</v>
      </c>
      <c r="AQ110" s="10" t="s">
        <v>88</v>
      </c>
      <c r="AR110" s="10" t="s">
        <v>61</v>
      </c>
      <c r="AS110" s="10" t="s">
        <v>62</v>
      </c>
      <c r="AT110" s="10" t="s">
        <v>269</v>
      </c>
      <c r="AU110" s="10">
        <f t="shared" si="6"/>
        <v>0.1</v>
      </c>
      <c r="AV110" s="10">
        <f t="shared" si="7"/>
        <v>0.66500000000000004</v>
      </c>
      <c r="AW110" s="12" t="s">
        <v>329</v>
      </c>
      <c r="AX110" s="12" t="str">
        <f>INDEX(Subname_converter!$B$1:$B$343,MATCH($AW110,Subname_converter!$A$1:$A$343,0))</f>
        <v>Wheeler Ridge</v>
      </c>
      <c r="AY110" s="12">
        <f>INDEX(Subname_converter!$C$1:$C$343,MATCH($AW110,Subname_converter!$A$1:$A$343,0))</f>
        <v>230</v>
      </c>
      <c r="AZ110" s="11">
        <v>44530.333333333299</v>
      </c>
      <c r="BA110" s="11">
        <v>44986.333333333299</v>
      </c>
      <c r="BB110" s="10">
        <f t="shared" si="4"/>
        <v>2023</v>
      </c>
      <c r="BC110" s="11"/>
      <c r="BD110" s="10" t="s">
        <v>103</v>
      </c>
      <c r="BE110" s="10" t="s">
        <v>65</v>
      </c>
      <c r="BF110" s="10" t="s">
        <v>65</v>
      </c>
      <c r="BG110" s="10" t="s">
        <v>103</v>
      </c>
      <c r="BH110" s="10" t="s">
        <v>66</v>
      </c>
      <c r="BI110" s="10">
        <f>IFERROR(INDEX([12]Queue_withNearTerm!$AZ$4:$AZ$148,MATCH(B111,[12]Queue_withNearTerm!$B$4:$B$148,0)),99)</f>
        <v>99</v>
      </c>
    </row>
    <row r="111" spans="1:61" s="26" customFormat="1" ht="25" x14ac:dyDescent="0.25">
      <c r="A111" s="32" t="s">
        <v>330</v>
      </c>
      <c r="B111" s="10">
        <v>1398</v>
      </c>
      <c r="C111" s="11">
        <v>42854</v>
      </c>
      <c r="D111" s="11">
        <v>42856.291666666701</v>
      </c>
      <c r="E111" s="10" t="s">
        <v>53</v>
      </c>
      <c r="F111" s="10" t="s">
        <v>307</v>
      </c>
      <c r="G111" s="10" t="s">
        <v>95</v>
      </c>
      <c r="H111" s="10"/>
      <c r="I111" s="10"/>
      <c r="J111" s="10" t="s">
        <v>96</v>
      </c>
      <c r="K111" s="10"/>
      <c r="L111" s="10"/>
      <c r="M111" s="10">
        <v>205.1</v>
      </c>
      <c r="N111" s="10">
        <v>200</v>
      </c>
      <c r="O111" s="10"/>
      <c r="P111" s="10"/>
      <c r="Q111" s="10"/>
      <c r="R111" s="10"/>
      <c r="S111" s="10"/>
      <c r="T111" s="10">
        <v>200</v>
      </c>
      <c r="U111" s="10" t="s">
        <v>83</v>
      </c>
      <c r="V111" s="10"/>
      <c r="W111" s="10" t="s">
        <v>58</v>
      </c>
      <c r="X111" s="10"/>
      <c r="Y111" s="10">
        <v>1</v>
      </c>
      <c r="Z111" s="10">
        <v>200</v>
      </c>
      <c r="AA111" s="10">
        <v>0</v>
      </c>
      <c r="AB111" s="10">
        <v>0</v>
      </c>
      <c r="AC111" s="10">
        <f t="shared" si="5"/>
        <v>1</v>
      </c>
      <c r="AD111" s="10" t="str" cm="1">
        <f t="array" ref="AD111">IFERROR(INDEX(Res_converter!$A$2:$A$22,MATCH(1,($J111=Res_converter!$B$2:$B$22)*($K111=Res_converter!$C$2:$C$22)*($L111=Res_converter!$D$2:$D$22),0)),"Other")</f>
        <v>Solar</v>
      </c>
      <c r="AE111" s="10">
        <f>IF($J111=Res_converter!$E$2,MAX($M111-$N111-$O111,0),0)+IF($K111=Res_converter!$E$2,MAX($P111-$Q111-$R111,0),0)+IF(L111=Res_converter!$E$2,$S111,0)</f>
        <v>0</v>
      </c>
      <c r="AF111" s="10">
        <f>IF($AD111=Res_converter!$A$8,MAX($Z111-$N111-$O111,0),0)+IF(AND($AD111=Res_converter!$A$14,$J111=Res_converter!$B$14),MAX(MIN($Z111,$M111)-$N111-$O111+IF(SUM($Q111,$R111)&gt;0,MAX($Z111-$M111,0)-($Q111+$R111)*$AV111,0),0),0)+IF(AND($AD111=Res_converter!$A$15,$K111=Res_converter!$C$15),MAX(MIN($Z111,$P111)-$Q111-$R111+IF(SUM($N111,$O111)&gt;0,MAX($Z111-$P111,0)-($N111+$O111)*$AV111,0),0),0)+IF(AND($AD111=Res_converter!$A$12,$Y111="See columns P&amp; Q"),IF($J111=Res_converter!$E$2,MAX($AA111*MIN($M111,$T111)-$N111-$O111,0),MAX($AB111*MIN($P111,$T111)-$Q111-$R111,0)),0)+IF(AND($AD111=Res_converter!$A$12,$AC111=1,$Y111&lt;&gt;"See columns P&amp; Q"),IF($J111=Res_converter!$E$2,MAX(MIN($Z111,M111)-$N111-$O111,0),MAX(MIN($Z111,P111)-$Q111-$R111,0)),0)</f>
        <v>0</v>
      </c>
      <c r="AG111" s="60">
        <f>IF($AD111=Res_converter!$A$9,$T111,0)</f>
        <v>0</v>
      </c>
      <c r="AH111" s="10">
        <f>IF($AD111=Res_converter!$A$9,$Z111,0)</f>
        <v>0</v>
      </c>
      <c r="AI111" s="10">
        <f>IF($J111=Res_converter!$E$6,MAX($M111-$N111-$O111,0),0)+IF($K111=Res_converter!$E$6,MAX($P111-$Q111-$R111,0),0)+IF(L111=Res_converter!$E$6,$S111,0)</f>
        <v>5.0999999999999943</v>
      </c>
      <c r="AJ111" s="10">
        <f>IF($AD111=Res_converter!$A$7,MAX(MIN($Z111,$M111)-$N111-$O111,0),0)+IF(AND($AD111=Res_converter!$A$12,$Y111="See columns P&amp; Q"),IF($J111=Res_converter!$E$6,MAX($AA111*MIN($M111,$T111)-$N111-$O111,0),MAX($AB111*MIN($P111,$T111)-$Q111-$R111,0)),0)+IF(AND($AD111=Res_converter!$A$12,$AC111=1,$Y111&lt;&gt;"See columns P&amp; Q"),IF($J111=Res_converter!$E$6,MAX(MIN(MAX($Z111-$P111,0)/$AU111,$M111)-$N111-$O111,0),MAX(MIN(MAX($Z111-$M111,0)/$AU111,$P111)-$Q111-$R111,0)),0)</f>
        <v>0</v>
      </c>
      <c r="AK111" s="60">
        <f>IF($AD111=Res_converter!$A$2,$T111,0)</f>
        <v>0</v>
      </c>
      <c r="AL111" s="10">
        <f>IF($AD111=Res_converter!$A$2,$Z111,0)</f>
        <v>0</v>
      </c>
      <c r="AM111" s="10">
        <f>IF($J111=Res_converter!$E$4,MAX($M111-$N111-$O111,0),0)+IF($K111=Res_converter!$E$4,MAX($P111-$Q111-$R111,0),0)+IF(L111=Res_converter!$E$4,$S111,0)</f>
        <v>0</v>
      </c>
      <c r="AN111" s="10">
        <f>IF($AD111=Res_converter!$A$3,MAX(MIN($Z111,$M111)-$N111-$O111,0),0)+IF(AND($AD111=Res_converter!$A$14,$AC111=1,$Y111&lt;&gt;"See columns P&amp; Q"),IF($J111=Res_converter!$E$4,MAX(MIN(MAX($Z111-$P111,0)/$AV111,$M111)-$N111-$O111,0),MAX(MIN(MAX($Z111-$M111,0)/$AV111,$P111)-$Q111-$R111,0)),0)</f>
        <v>0</v>
      </c>
      <c r="AO111" s="10">
        <f>IF($J111=Res_converter!$E$5,$M111,0)+IF($K111=Res_converter!$E$5,$P111,0)</f>
        <v>0</v>
      </c>
      <c r="AP111" s="10">
        <f>IF($AD111=Res_converter!$A$4,$Z111,0)</f>
        <v>0</v>
      </c>
      <c r="AQ111" s="10" t="s">
        <v>88</v>
      </c>
      <c r="AR111" s="10" t="s">
        <v>61</v>
      </c>
      <c r="AS111" s="10" t="s">
        <v>62</v>
      </c>
      <c r="AT111" s="10" t="s">
        <v>269</v>
      </c>
      <c r="AU111" s="10">
        <f t="shared" si="6"/>
        <v>0.1</v>
      </c>
      <c r="AV111" s="10">
        <f t="shared" si="7"/>
        <v>0.66500000000000004</v>
      </c>
      <c r="AW111" s="12" t="s">
        <v>331</v>
      </c>
      <c r="AX111" s="12" t="str">
        <f>INDEX(Subname_converter!$B$1:$B$343,MATCH($AW111,Subname_converter!$A$1:$A$343,0))</f>
        <v>Wheeler Ridge</v>
      </c>
      <c r="AY111" s="12">
        <f>INDEX(Subname_converter!$C$1:$C$343,MATCH($AW111,Subname_converter!$A$1:$A$343,0))</f>
        <v>230</v>
      </c>
      <c r="AZ111" s="11">
        <v>44530.333333333299</v>
      </c>
      <c r="BA111" s="11">
        <v>45142.291666666701</v>
      </c>
      <c r="BB111" s="10">
        <f t="shared" si="4"/>
        <v>2023</v>
      </c>
      <c r="BC111" s="11"/>
      <c r="BD111" s="10" t="s">
        <v>103</v>
      </c>
      <c r="BE111" s="10" t="s">
        <v>65</v>
      </c>
      <c r="BF111" s="10" t="s">
        <v>65</v>
      </c>
      <c r="BG111" s="10" t="s">
        <v>103</v>
      </c>
      <c r="BH111" s="10" t="s">
        <v>66</v>
      </c>
      <c r="BI111" s="10">
        <f>IFERROR(INDEX([12]Queue_withNearTerm!$AZ$4:$AZ$148,MATCH(B112,[12]Queue_withNearTerm!$B$4:$B$148,0)),99)</f>
        <v>99</v>
      </c>
    </row>
    <row r="112" spans="1:61" s="26" customFormat="1" ht="25" x14ac:dyDescent="0.25">
      <c r="A112" s="32" t="s">
        <v>332</v>
      </c>
      <c r="B112" s="10">
        <v>1402</v>
      </c>
      <c r="C112" s="11">
        <v>42853</v>
      </c>
      <c r="D112" s="11">
        <v>42856.291666666701</v>
      </c>
      <c r="E112" s="10" t="s">
        <v>53</v>
      </c>
      <c r="F112" s="10" t="s">
        <v>307</v>
      </c>
      <c r="G112" s="10" t="s">
        <v>56</v>
      </c>
      <c r="H112" s="10" t="s">
        <v>95</v>
      </c>
      <c r="I112" s="10"/>
      <c r="J112" s="10" t="s">
        <v>57</v>
      </c>
      <c r="K112" s="10" t="s">
        <v>96</v>
      </c>
      <c r="L112" s="10"/>
      <c r="M112" s="10">
        <v>1920</v>
      </c>
      <c r="N112" s="10"/>
      <c r="O112" s="10"/>
      <c r="P112" s="10">
        <v>3200</v>
      </c>
      <c r="Q112" s="10">
        <v>200</v>
      </c>
      <c r="R112" s="10"/>
      <c r="S112" s="10"/>
      <c r="T112" s="10">
        <v>3200</v>
      </c>
      <c r="U112" s="10" t="s">
        <v>69</v>
      </c>
      <c r="V112" s="10">
        <v>10.6</v>
      </c>
      <c r="W112" s="10" t="s">
        <v>58</v>
      </c>
      <c r="X112" s="10" t="s">
        <v>296</v>
      </c>
      <c r="Y112" s="57" t="s">
        <v>4621</v>
      </c>
      <c r="Z112" s="10" t="s">
        <v>4621</v>
      </c>
      <c r="AA112" s="10">
        <v>0.5116666666666666</v>
      </c>
      <c r="AB112" s="10">
        <v>0</v>
      </c>
      <c r="AC112" s="10">
        <f t="shared" si="5"/>
        <v>1</v>
      </c>
      <c r="AD112" s="10" t="str" cm="1">
        <f t="array" ref="AD112">IFERROR(INDEX(Res_converter!$A$2:$A$22,MATCH(1,($J112=Res_converter!$B$2:$B$22)*($K112=Res_converter!$C$2:$C$22)*($L112=Res_converter!$D$2:$D$22),0)),"Other")</f>
        <v>Solar-Hybrid</v>
      </c>
      <c r="AE112" s="10">
        <f>IF($J112=Res_converter!$E$2,MAX($M112-$N112-$O112,0),0)+IF($K112=Res_converter!$E$2,MAX($P112-$Q112-$R112,0),0)+IF(L112=Res_converter!$E$2,$S112,0)</f>
        <v>1920</v>
      </c>
      <c r="AF112" s="10">
        <f>IF($AD112=Res_converter!$A$8,MAX($Z112-$N112-$O112,0),0)+IF(AND($AD112=Res_converter!$A$14,$J112=Res_converter!$B$14),MAX(MIN($Z112,$M112)-$N112-$O112+IF(SUM($Q112,$R112)&gt;0,MAX($Z112-$M112,0)-($Q112+$R112)*$AV112,0),0),0)+IF(AND($AD112=Res_converter!$A$15,$K112=Res_converter!$C$15),MAX(MIN($Z112,$P112)-$Q112-$R112+IF(SUM($N112,$O112)&gt;0,MAX($Z112-$P112,0)-($N112+$O112)*$AV112,0),0),0)+IF(AND($AD112=Res_converter!$A$12,$Y112="See columns P&amp; Q"),IF($J112=Res_converter!$E$2,MAX($AA112*MIN($M112,$T112)-$N112-$O112,0),MAX($AB112*MIN($P112,$T112)-$Q112-$R112,0)),0)+IF(AND($AD112=Res_converter!$A$12,$AC112=1,$Y112&lt;&gt;"See columns P&amp; Q"),IF($J112=Res_converter!$E$2,MAX(MIN($Z112,M112)-$N112-$O112,0),MAX(MIN($Z112,P112)-$Q112-$R112,0)),0)</f>
        <v>982.39999999999986</v>
      </c>
      <c r="AG112" s="60">
        <f>IF($AD112=Res_converter!$A$9,$T112,0)</f>
        <v>0</v>
      </c>
      <c r="AH112" s="10">
        <f>IF($AD112=Res_converter!$A$9,$Z112,0)</f>
        <v>0</v>
      </c>
      <c r="AI112" s="10">
        <f>IF($J112=Res_converter!$E$6,MAX($M112-$N112-$O112,0),0)+IF($K112=Res_converter!$E$6,MAX($P112-$Q112-$R112,0),0)+IF(L112=Res_converter!$E$6,$S112,0)</f>
        <v>3000</v>
      </c>
      <c r="AJ112" s="10">
        <f>IF($AD112=Res_converter!$A$7,MAX(MIN($Z112,$M112)-$N112-$O112,0),0)+IF(AND($AD112=Res_converter!$A$12,$Y112="See columns P&amp; Q"),IF($J112=Res_converter!$E$6,MAX($AA112*MIN($M112,$T112)-$N112-$O112,0),MAX($AB112*MIN($P112,$T112)-$Q112-$R112,0)),0)+IF(AND($AD112=Res_converter!$A$12,$AC112=1,$Y112&lt;&gt;"See columns P&amp; Q"),IF($J112=Res_converter!$E$6,MAX(MIN(MAX($Z112-$P112,0)/$AU112,$M112)-$N112-$O112,0),MAX(MIN(MAX($Z112-$M112,0)/$AU112,$P112)-$Q112-$R112,0)),0)</f>
        <v>0</v>
      </c>
      <c r="AK112" s="60">
        <f>IF($AD112=Res_converter!$A$2,$T112,0)</f>
        <v>0</v>
      </c>
      <c r="AL112" s="10">
        <f>IF($AD112=Res_converter!$A$2,$Z112,0)</f>
        <v>0</v>
      </c>
      <c r="AM112" s="10">
        <f>IF($J112=Res_converter!$E$4,MAX($M112-$N112-$O112,0),0)+IF($K112=Res_converter!$E$4,MAX($P112-$Q112-$R112,0),0)+IF(L112=Res_converter!$E$4,$S112,0)</f>
        <v>0</v>
      </c>
      <c r="AN112" s="10">
        <f>IF($AD112=Res_converter!$A$3,MAX(MIN($Z112,$M112)-$N112-$O112,0),0)+IF(AND($AD112=Res_converter!$A$14,$AC112=1,$Y112&lt;&gt;"See columns P&amp; Q"),IF($J112=Res_converter!$E$4,MAX(MIN(MAX($Z112-$P112,0)/$AV112,$M112)-$N112-$O112,0),MAX(MIN(MAX($Z112-$M112,0)/$AV112,$P112)-$Q112-$R112,0)),0)</f>
        <v>0</v>
      </c>
      <c r="AO112" s="10">
        <f>IF($J112=Res_converter!$E$5,$M112,0)+IF($K112=Res_converter!$E$5,$P112,0)</f>
        <v>0</v>
      </c>
      <c r="AP112" s="10">
        <f>IF($AD112=Res_converter!$A$4,$Z112,0)</f>
        <v>0</v>
      </c>
      <c r="AQ112" s="10" t="s">
        <v>333</v>
      </c>
      <c r="AR112" s="10" t="s">
        <v>189</v>
      </c>
      <c r="AS112" s="10" t="s">
        <v>334</v>
      </c>
      <c r="AT112" s="10" t="s">
        <v>74</v>
      </c>
      <c r="AU112" s="10">
        <f t="shared" si="6"/>
        <v>0.106</v>
      </c>
      <c r="AV112" s="10">
        <f t="shared" si="7"/>
        <v>0.55700000000000005</v>
      </c>
      <c r="AW112" s="12" t="s">
        <v>335</v>
      </c>
      <c r="AX112" s="12" t="str">
        <f>INDEX(Subname_converter!$B$1:$B$343,MATCH($AW112,Subname_converter!$A$1:$A$343,0))</f>
        <v>Cielo Azul</v>
      </c>
      <c r="AY112" s="12">
        <f>INDEX(Subname_converter!$C$1:$C$343,MATCH($AW112,Subname_converter!$A$1:$A$343,0))</f>
        <v>500</v>
      </c>
      <c r="AZ112" s="11">
        <v>44196.333333333299</v>
      </c>
      <c r="BA112" s="11">
        <v>45291.333333333299</v>
      </c>
      <c r="BB112" s="10">
        <f t="shared" si="4"/>
        <v>2024</v>
      </c>
      <c r="BC112" s="11"/>
      <c r="BD112" s="10" t="s">
        <v>103</v>
      </c>
      <c r="BE112" s="10" t="s">
        <v>65</v>
      </c>
      <c r="BF112" s="10" t="s">
        <v>65</v>
      </c>
      <c r="BG112" s="10" t="s">
        <v>103</v>
      </c>
      <c r="BH112" s="10" t="s">
        <v>66</v>
      </c>
      <c r="BI112" s="10">
        <f>IFERROR(INDEX([12]Queue_withNearTerm!$AZ$4:$AZ$148,MATCH(B113,[12]Queue_withNearTerm!$B$4:$B$148,0)),99)</f>
        <v>2</v>
      </c>
    </row>
    <row r="113" spans="1:61" s="26" customFormat="1" ht="25" x14ac:dyDescent="0.25">
      <c r="A113" s="32" t="s">
        <v>336</v>
      </c>
      <c r="B113" s="10">
        <v>1405</v>
      </c>
      <c r="C113" s="11">
        <v>42853</v>
      </c>
      <c r="D113" s="11">
        <v>42856.291666666701</v>
      </c>
      <c r="E113" s="10" t="s">
        <v>53</v>
      </c>
      <c r="F113" s="10" t="s">
        <v>307</v>
      </c>
      <c r="G113" s="10" t="s">
        <v>95</v>
      </c>
      <c r="H113" s="10" t="s">
        <v>56</v>
      </c>
      <c r="I113" s="10"/>
      <c r="J113" s="10" t="s">
        <v>96</v>
      </c>
      <c r="K113" s="10" t="s">
        <v>57</v>
      </c>
      <c r="L113" s="10"/>
      <c r="M113" s="10">
        <v>458</v>
      </c>
      <c r="N113" s="10">
        <v>450</v>
      </c>
      <c r="O113" s="10"/>
      <c r="P113" s="10">
        <v>450</v>
      </c>
      <c r="Q113" s="10"/>
      <c r="R113" s="10"/>
      <c r="S113" s="10"/>
      <c r="T113" s="10">
        <v>450</v>
      </c>
      <c r="U113" s="10" t="s">
        <v>69</v>
      </c>
      <c r="V113" s="10">
        <v>10.6</v>
      </c>
      <c r="W113" s="10" t="s">
        <v>58</v>
      </c>
      <c r="X113" s="10"/>
      <c r="Y113" s="57" t="s">
        <v>4621</v>
      </c>
      <c r="Z113" s="10" t="s">
        <v>4621</v>
      </c>
      <c r="AA113" s="10">
        <v>1</v>
      </c>
      <c r="AB113" s="10">
        <v>0</v>
      </c>
      <c r="AC113" s="10">
        <f t="shared" si="5"/>
        <v>1</v>
      </c>
      <c r="AD113" s="10" t="str" cm="1">
        <f t="array" ref="AD113">IFERROR(INDEX(Res_converter!$A$2:$A$22,MATCH(1,($J113=Res_converter!$B$2:$B$22)*($K113=Res_converter!$C$2:$C$22)*($L113=Res_converter!$D$2:$D$22),0)),"Other")</f>
        <v>Solar-Hybrid</v>
      </c>
      <c r="AE113" s="10">
        <f>IF($J113=Res_converter!$E$2,MAX($M113-$N113-$O113,0),0)+IF($K113=Res_converter!$E$2,MAX($P113-$Q113-$R113,0),0)+IF(L113=Res_converter!$E$2,$S113,0)</f>
        <v>450</v>
      </c>
      <c r="AF113" s="10">
        <f>IF($AD113=Res_converter!$A$8,MAX($Z113-$N113-$O113,0),0)+IF(AND($AD113=Res_converter!$A$14,$J113=Res_converter!$B$14),MAX(MIN($Z113,$M113)-$N113-$O113+IF(SUM($Q113,$R113)&gt;0,MAX($Z113-$M113,0)-($Q113+$R113)*$AV113,0),0),0)+IF(AND($AD113=Res_converter!$A$15,$K113=Res_converter!$C$15),MAX(MIN($Z113,$P113)-$Q113-$R113+IF(SUM($N113,$O113)&gt;0,MAX($Z113-$P113,0)-($N113+$O113)*$AV113,0),0),0)+IF(AND($AD113=Res_converter!$A$12,$Y113="See columns P&amp; Q"),IF($J113=Res_converter!$E$2,MAX($AA113*MIN($M113,$T113)-$N113-$O113,0),MAX($AB113*MIN($P113,$T113)-$Q113-$R113,0)),0)+IF(AND($AD113=Res_converter!$A$12,$AC113=1,$Y113&lt;&gt;"See columns P&amp; Q"),IF($J113=Res_converter!$E$2,MAX(MIN($Z113,M113)-$N113-$O113,0),MAX(MIN($Z113,P113)-$Q113-$R113,0)),0)</f>
        <v>0</v>
      </c>
      <c r="AG113" s="60">
        <f>IF($AD113=Res_converter!$A$9,$T113,0)</f>
        <v>0</v>
      </c>
      <c r="AH113" s="10">
        <f>IF($AD113=Res_converter!$A$9,$Z113,0)</f>
        <v>0</v>
      </c>
      <c r="AI113" s="10">
        <f>IF($J113=Res_converter!$E$6,MAX($M113-$N113-$O113,0),0)+IF($K113=Res_converter!$E$6,MAX($P113-$Q113-$R113,0),0)+IF(L113=Res_converter!$E$6,$S113,0)</f>
        <v>8</v>
      </c>
      <c r="AJ113" s="10">
        <f>IF($AD113=Res_converter!$A$7,MAX(MIN($Z113,$M113)-$N113-$O113,0),0)+IF(AND($AD113=Res_converter!$A$12,$Y113="See columns P&amp; Q"),IF($J113=Res_converter!$E$6,MAX($AA113*MIN($M113,$T113)-$N113-$O113,0),MAX($AB113*MIN($P113,$T113)-$Q113-$R113,0)),0)+IF(AND($AD113=Res_converter!$A$12,$AC113=1,$Y113&lt;&gt;"See columns P&amp; Q"),IF($J113=Res_converter!$E$6,MAX(MIN(MAX($Z113-$P113,0)/$AU113,$M113)-$N113-$O113,0),MAX(MIN(MAX($Z113-$M113,0)/$AU113,$P113)-$Q113-$R113,0)),0)</f>
        <v>0</v>
      </c>
      <c r="AK113" s="60">
        <f>IF($AD113=Res_converter!$A$2,$T113,0)</f>
        <v>0</v>
      </c>
      <c r="AL113" s="10">
        <f>IF($AD113=Res_converter!$A$2,$Z113,0)</f>
        <v>0</v>
      </c>
      <c r="AM113" s="10">
        <f>IF($J113=Res_converter!$E$4,MAX($M113-$N113-$O113,0),0)+IF($K113=Res_converter!$E$4,MAX($P113-$Q113-$R113,0),0)+IF(L113=Res_converter!$E$4,$S113,0)</f>
        <v>0</v>
      </c>
      <c r="AN113" s="10">
        <f>IF($AD113=Res_converter!$A$3,MAX(MIN($Z113,$M113)-$N113-$O113,0),0)+IF(AND($AD113=Res_converter!$A$14,$AC113=1,$Y113&lt;&gt;"See columns P&amp; Q"),IF($J113=Res_converter!$E$4,MAX(MIN(MAX($Z113-$P113,0)/$AV113,$M113)-$N113-$O113,0),MAX(MIN(MAX($Z113-$M113,0)/$AV113,$P113)-$Q113-$R113,0)),0)</f>
        <v>0</v>
      </c>
      <c r="AO113" s="10">
        <f>IF($J113=Res_converter!$E$5,$M113,0)+IF($K113=Res_converter!$E$5,$P113,0)</f>
        <v>0</v>
      </c>
      <c r="AP113" s="10">
        <f>IF($AD113=Res_converter!$A$4,$Z113,0)</f>
        <v>0</v>
      </c>
      <c r="AQ113" s="10" t="s">
        <v>84</v>
      </c>
      <c r="AR113" s="10" t="s">
        <v>61</v>
      </c>
      <c r="AS113" s="10" t="s">
        <v>89</v>
      </c>
      <c r="AT113" s="10" t="s">
        <v>92</v>
      </c>
      <c r="AU113" s="10">
        <f t="shared" si="6"/>
        <v>0.106</v>
      </c>
      <c r="AV113" s="10">
        <f t="shared" si="7"/>
        <v>0.55700000000000005</v>
      </c>
      <c r="AW113" s="12" t="s">
        <v>97</v>
      </c>
      <c r="AX113" s="12" t="str">
        <f>INDEX(Subname_converter!$B$1:$B$343,MATCH($AW113,Subname_converter!$A$1:$A$343,0))</f>
        <v>Red bluff</v>
      </c>
      <c r="AY113" s="12">
        <f>INDEX(Subname_converter!$C$1:$C$343,MATCH($AW113,Subname_converter!$A$1:$A$343,0))</f>
        <v>230</v>
      </c>
      <c r="AZ113" s="11">
        <v>44196.333333333299</v>
      </c>
      <c r="BA113" s="11">
        <v>45291.333333333299</v>
      </c>
      <c r="BB113" s="10">
        <f t="shared" si="4"/>
        <v>2024</v>
      </c>
      <c r="BC113" s="11"/>
      <c r="BD113" s="10" t="s">
        <v>103</v>
      </c>
      <c r="BE113" s="10" t="s">
        <v>65</v>
      </c>
      <c r="BF113" s="10" t="s">
        <v>65</v>
      </c>
      <c r="BG113" s="10" t="s">
        <v>103</v>
      </c>
      <c r="BH113" s="10" t="s">
        <v>66</v>
      </c>
      <c r="BI113" s="10">
        <f>IFERROR(INDEX([12]Queue_withNearTerm!$AZ$4:$AZ$148,MATCH(B114,[12]Queue_withNearTerm!$B$4:$B$148,0)),99)</f>
        <v>2</v>
      </c>
    </row>
    <row r="114" spans="1:61" s="26" customFormat="1" ht="37.5" x14ac:dyDescent="0.25">
      <c r="A114" s="32" t="s">
        <v>337</v>
      </c>
      <c r="B114" s="10">
        <v>1413</v>
      </c>
      <c r="C114" s="11">
        <v>42854</v>
      </c>
      <c r="D114" s="11">
        <v>42856.291666666701</v>
      </c>
      <c r="E114" s="10" t="s">
        <v>53</v>
      </c>
      <c r="F114" s="10" t="s">
        <v>307</v>
      </c>
      <c r="G114" s="10" t="s">
        <v>56</v>
      </c>
      <c r="H114" s="10" t="s">
        <v>95</v>
      </c>
      <c r="I114" s="10"/>
      <c r="J114" s="10" t="s">
        <v>57</v>
      </c>
      <c r="K114" s="10" t="s">
        <v>96</v>
      </c>
      <c r="L114" s="10"/>
      <c r="M114" s="10">
        <v>110.04</v>
      </c>
      <c r="N114" s="10">
        <v>100</v>
      </c>
      <c r="O114" s="10"/>
      <c r="P114" s="10">
        <v>110.04</v>
      </c>
      <c r="Q114" s="10">
        <v>100</v>
      </c>
      <c r="R114" s="10"/>
      <c r="S114" s="10"/>
      <c r="T114" s="10">
        <v>100</v>
      </c>
      <c r="U114" s="10" t="s">
        <v>83</v>
      </c>
      <c r="V114" s="10"/>
      <c r="W114" s="10" t="s">
        <v>58</v>
      </c>
      <c r="X114" s="10"/>
      <c r="Y114" s="10">
        <v>1</v>
      </c>
      <c r="Z114" s="10">
        <v>100</v>
      </c>
      <c r="AA114" s="10">
        <v>0</v>
      </c>
      <c r="AB114" s="10">
        <v>0</v>
      </c>
      <c r="AC114" s="10">
        <f t="shared" si="5"/>
        <v>1</v>
      </c>
      <c r="AD114" s="10" t="str" cm="1">
        <f t="array" ref="AD114">IFERROR(INDEX(Res_converter!$A$2:$A$22,MATCH(1,($J114=Res_converter!$B$2:$B$22)*($K114=Res_converter!$C$2:$C$22)*($L114=Res_converter!$D$2:$D$22),0)),"Other")</f>
        <v>Solar-Hybrid</v>
      </c>
      <c r="AE114" s="10">
        <f>IF($J114=Res_converter!$E$2,MAX($M114-$N114-$O114,0),0)+IF($K114=Res_converter!$E$2,MAX($P114-$Q114-$R114,0),0)+IF(L114=Res_converter!$E$2,$S114,0)</f>
        <v>10.040000000000006</v>
      </c>
      <c r="AF114" s="10">
        <f>IF($AD114=Res_converter!$A$8,MAX($Z114-$N114-$O114,0),0)+IF(AND($AD114=Res_converter!$A$14,$J114=Res_converter!$B$14),MAX(MIN($Z114,$M114)-$N114-$O114+IF(SUM($Q114,$R114)&gt;0,MAX($Z114-$M114,0)-($Q114+$R114)*$AV114,0),0),0)+IF(AND($AD114=Res_converter!$A$15,$K114=Res_converter!$C$15),MAX(MIN($Z114,$P114)-$Q114-$R114+IF(SUM($N114,$O114)&gt;0,MAX($Z114-$P114,0)-($N114+$O114)*$AV114,0),0),0)+IF(AND($AD114=Res_converter!$A$12,$Y114="See columns P&amp; Q"),IF($J114=Res_converter!$E$2,MAX($AA114*MIN($M114,$T114)-$N114-$O114,0),MAX($AB114*MIN($P114,$T114)-$Q114-$R114,0)),0)+IF(AND($AD114=Res_converter!$A$12,$AC114=1,$Y114&lt;&gt;"See columns P&amp; Q"),IF($J114=Res_converter!$E$2,MAX(MIN($Z114,M114)-$N114-$O114,0),MAX(MIN($Z114,P114)-$Q114-$R114,0)),0)</f>
        <v>0</v>
      </c>
      <c r="AG114" s="60">
        <f>IF($AD114=Res_converter!$A$9,$T114,0)</f>
        <v>0</v>
      </c>
      <c r="AH114" s="10">
        <f>IF($AD114=Res_converter!$A$9,$Z114,0)</f>
        <v>0</v>
      </c>
      <c r="AI114" s="10">
        <f>IF($J114=Res_converter!$E$6,MAX($M114-$N114-$O114,0),0)+IF($K114=Res_converter!$E$6,MAX($P114-$Q114-$R114,0),0)+IF(L114=Res_converter!$E$6,$S114,0)</f>
        <v>10.040000000000006</v>
      </c>
      <c r="AJ114" s="10">
        <f>IF($AD114=Res_converter!$A$7,MAX(MIN($Z114,$M114)-$N114-$O114,0),0)+IF(AND($AD114=Res_converter!$A$12,$Y114="See columns P&amp; Q"),IF($J114=Res_converter!$E$6,MAX($AA114*MIN($M114,$T114)-$N114-$O114,0),MAX($AB114*MIN($P114,$T114)-$Q114-$R114,0)),0)+IF(AND($AD114=Res_converter!$A$12,$AC114=1,$Y114&lt;&gt;"See columns P&amp; Q"),IF($J114=Res_converter!$E$6,MAX(MIN(MAX($Z114-$P114,0)/$AU114,$M114)-$N114-$O114,0),MAX(MIN(MAX($Z114-$M114,0)/$AU114,$P114)-$Q114-$R114,0)),0)</f>
        <v>0</v>
      </c>
      <c r="AK114" s="60">
        <f>IF($AD114=Res_converter!$A$2,$T114,0)</f>
        <v>0</v>
      </c>
      <c r="AL114" s="10">
        <f>IF($AD114=Res_converter!$A$2,$Z114,0)</f>
        <v>0</v>
      </c>
      <c r="AM114" s="10">
        <f>IF($J114=Res_converter!$E$4,MAX($M114-$N114-$O114,0),0)+IF($K114=Res_converter!$E$4,MAX($P114-$Q114-$R114,0),0)+IF(L114=Res_converter!$E$4,$S114,0)</f>
        <v>0</v>
      </c>
      <c r="AN114" s="10">
        <f>IF($AD114=Res_converter!$A$3,MAX(MIN($Z114,$M114)-$N114-$O114,0),0)+IF(AND($AD114=Res_converter!$A$14,$AC114=1,$Y114&lt;&gt;"See columns P&amp; Q"),IF($J114=Res_converter!$E$4,MAX(MIN(MAX($Z114-$P114,0)/$AV114,$M114)-$N114-$O114,0),MAX(MIN(MAX($Z114-$M114,0)/$AV114,$P114)-$Q114-$R114,0)),0)</f>
        <v>0</v>
      </c>
      <c r="AO114" s="10">
        <f>IF($J114=Res_converter!$E$5,$M114,0)+IF($K114=Res_converter!$E$5,$P114,0)</f>
        <v>0</v>
      </c>
      <c r="AP114" s="10">
        <f>IF($AD114=Res_converter!$A$4,$Z114,0)</f>
        <v>0</v>
      </c>
      <c r="AQ114" s="10" t="s">
        <v>163</v>
      </c>
      <c r="AR114" s="10" t="s">
        <v>61</v>
      </c>
      <c r="AS114" s="10" t="s">
        <v>89</v>
      </c>
      <c r="AT114" s="10" t="s">
        <v>164</v>
      </c>
      <c r="AU114" s="10">
        <f t="shared" si="6"/>
        <v>0.106</v>
      </c>
      <c r="AV114" s="10">
        <f t="shared" si="7"/>
        <v>0.55700000000000005</v>
      </c>
      <c r="AW114" s="12" t="s">
        <v>338</v>
      </c>
      <c r="AX114" s="12" t="str">
        <f>INDEX(Subname_converter!$B$1:$B$343,MATCH($AW114,Subname_converter!$A$1:$A$343,0))</f>
        <v>Roadway</v>
      </c>
      <c r="AY114" s="12">
        <f>INDEX(Subname_converter!$C$1:$C$343,MATCH($AW114,Subname_converter!$A$1:$A$343,0))</f>
        <v>115</v>
      </c>
      <c r="AZ114" s="11">
        <v>44196.333333333299</v>
      </c>
      <c r="BA114" s="11">
        <v>45691.333333333299</v>
      </c>
      <c r="BB114" s="10">
        <f t="shared" si="4"/>
        <v>2025</v>
      </c>
      <c r="BC114" s="11"/>
      <c r="BD114" s="10" t="s">
        <v>103</v>
      </c>
      <c r="BE114" s="10" t="s">
        <v>65</v>
      </c>
      <c r="BF114" s="10" t="s">
        <v>65</v>
      </c>
      <c r="BG114" s="10" t="s">
        <v>103</v>
      </c>
      <c r="BH114" s="10" t="s">
        <v>66</v>
      </c>
      <c r="BI114" s="10">
        <f>IFERROR(INDEX([12]Queue_withNearTerm!$AZ$4:$AZ$148,MATCH(B115,[12]Queue_withNearTerm!$B$4:$B$148,0)),99)</f>
        <v>2</v>
      </c>
    </row>
    <row r="115" spans="1:61" s="26" customFormat="1" ht="25" x14ac:dyDescent="0.25">
      <c r="A115" s="32" t="s">
        <v>339</v>
      </c>
      <c r="B115" s="10">
        <v>1419</v>
      </c>
      <c r="C115" s="11">
        <v>42852</v>
      </c>
      <c r="D115" s="11">
        <v>42856.291666666701</v>
      </c>
      <c r="E115" s="10" t="s">
        <v>53</v>
      </c>
      <c r="F115" s="10" t="s">
        <v>307</v>
      </c>
      <c r="G115" s="10" t="s">
        <v>95</v>
      </c>
      <c r="H115" s="10" t="s">
        <v>56</v>
      </c>
      <c r="I115" s="10"/>
      <c r="J115" s="10" t="s">
        <v>96</v>
      </c>
      <c r="K115" s="10" t="s">
        <v>57</v>
      </c>
      <c r="L115" s="10"/>
      <c r="M115" s="10">
        <v>44.88</v>
      </c>
      <c r="N115" s="10"/>
      <c r="O115" s="10"/>
      <c r="P115" s="10">
        <v>13.4</v>
      </c>
      <c r="Q115" s="10"/>
      <c r="R115" s="10"/>
      <c r="S115" s="10"/>
      <c r="T115" s="10">
        <v>54.28</v>
      </c>
      <c r="U115" s="10" t="s">
        <v>83</v>
      </c>
      <c r="V115" s="10"/>
      <c r="W115" s="10" t="s">
        <v>58</v>
      </c>
      <c r="X115" s="10"/>
      <c r="Y115" s="10">
        <v>1</v>
      </c>
      <c r="Z115" s="10">
        <v>54.28</v>
      </c>
      <c r="AA115" s="10">
        <v>0</v>
      </c>
      <c r="AB115" s="10">
        <v>0</v>
      </c>
      <c r="AC115" s="10">
        <f t="shared" si="5"/>
        <v>1</v>
      </c>
      <c r="AD115" s="10" t="str" cm="1">
        <f t="array" ref="AD115">IFERROR(INDEX(Res_converter!$A$2:$A$22,MATCH(1,($J115=Res_converter!$B$2:$B$22)*($K115=Res_converter!$C$2:$C$22)*($L115=Res_converter!$D$2:$D$22),0)),"Other")</f>
        <v>Solar-Hybrid</v>
      </c>
      <c r="AE115" s="10">
        <f>IF($J115=Res_converter!$E$2,MAX($M115-$N115-$O115,0),0)+IF($K115=Res_converter!$E$2,MAX($P115-$Q115-$R115,0),0)+IF(L115=Res_converter!$E$2,$S115,0)</f>
        <v>13.4</v>
      </c>
      <c r="AF115" s="10">
        <f>IF($AD115=Res_converter!$A$8,MAX($Z115-$N115-$O115,0),0)+IF(AND($AD115=Res_converter!$A$14,$J115=Res_converter!$B$14),MAX(MIN($Z115,$M115)-$N115-$O115+IF(SUM($Q115,$R115)&gt;0,MAX($Z115-$M115,0)-($Q115+$R115)*$AV115,0),0),0)+IF(AND($AD115=Res_converter!$A$15,$K115=Res_converter!$C$15),MAX(MIN($Z115,$P115)-$Q115-$R115+IF(SUM($N115,$O115)&gt;0,MAX($Z115-$P115,0)-($N115+$O115)*$AV115,0),0),0)+IF(AND($AD115=Res_converter!$A$12,$Y115="See columns P&amp; Q"),IF($J115=Res_converter!$E$2,MAX($AA115*MIN($M115,$T115)-$N115-$O115,0),MAX($AB115*MIN($P115,$T115)-$Q115-$R115,0)),0)+IF(AND($AD115=Res_converter!$A$12,$AC115=1,$Y115&lt;&gt;"See columns P&amp; Q"),IF($J115=Res_converter!$E$2,MAX(MIN($Z115,M115)-$N115-$O115,0),MAX(MIN($Z115,P115)-$Q115-$R115,0)),0)</f>
        <v>13.4</v>
      </c>
      <c r="AG115" s="60">
        <f>IF($AD115=Res_converter!$A$9,$T115,0)</f>
        <v>0</v>
      </c>
      <c r="AH115" s="10">
        <f>IF($AD115=Res_converter!$A$9,$Z115,0)</f>
        <v>0</v>
      </c>
      <c r="AI115" s="10">
        <f>IF($J115=Res_converter!$E$6,MAX($M115-$N115-$O115,0),0)+IF($K115=Res_converter!$E$6,MAX($P115-$Q115-$R115,0),0)+IF(L115=Res_converter!$E$6,$S115,0)</f>
        <v>44.88</v>
      </c>
      <c r="AJ115" s="10">
        <f>IF($AD115=Res_converter!$A$7,MAX(MIN($Z115,$M115)-$N115-$O115,0),0)+IF(AND($AD115=Res_converter!$A$12,$Y115="See columns P&amp; Q"),IF($J115=Res_converter!$E$6,MAX($AA115*MIN($M115,$T115)-$N115-$O115,0),MAX($AB115*MIN($P115,$T115)-$Q115-$R115,0)),0)+IF(AND($AD115=Res_converter!$A$12,$AC115=1,$Y115&lt;&gt;"See columns P&amp; Q"),IF($J115=Res_converter!$E$6,MAX(MIN(MAX($Z115-$P115,0)/$AU115,$M115)-$N115-$O115,0),MAX(MIN(MAX($Z115-$M115,0)/$AU115,$P115)-$Q115-$R115,0)),0)</f>
        <v>44.88</v>
      </c>
      <c r="AK115" s="60">
        <f>IF($AD115=Res_converter!$A$2,$T115,0)</f>
        <v>0</v>
      </c>
      <c r="AL115" s="10">
        <f>IF($AD115=Res_converter!$A$2,$Z115,0)</f>
        <v>0</v>
      </c>
      <c r="AM115" s="10">
        <f>IF($J115=Res_converter!$E$4,MAX($M115-$N115-$O115,0),0)+IF($K115=Res_converter!$E$4,MAX($P115-$Q115-$R115,0),0)+IF(L115=Res_converter!$E$4,$S115,0)</f>
        <v>0</v>
      </c>
      <c r="AN115" s="10">
        <f>IF($AD115=Res_converter!$A$3,MAX(MIN($Z115,$M115)-$N115-$O115,0),0)+IF(AND($AD115=Res_converter!$A$14,$AC115=1,$Y115&lt;&gt;"See columns P&amp; Q"),IF($J115=Res_converter!$E$4,MAX(MIN(MAX($Z115-$P115,0)/$AV115,$M115)-$N115-$O115,0),MAX(MIN(MAX($Z115-$M115,0)/$AV115,$P115)-$Q115-$R115,0)),0)</f>
        <v>0</v>
      </c>
      <c r="AO115" s="10">
        <f>IF($J115=Res_converter!$E$5,$M115,0)+IF($K115=Res_converter!$E$5,$P115,0)</f>
        <v>0</v>
      </c>
      <c r="AP115" s="10">
        <f>IF($AD115=Res_converter!$A$4,$Z115,0)</f>
        <v>0</v>
      </c>
      <c r="AQ115" s="10" t="s">
        <v>88</v>
      </c>
      <c r="AR115" s="10" t="s">
        <v>61</v>
      </c>
      <c r="AS115" s="10" t="s">
        <v>89</v>
      </c>
      <c r="AT115" s="10" t="s">
        <v>63</v>
      </c>
      <c r="AU115" s="10">
        <f t="shared" si="6"/>
        <v>0.106</v>
      </c>
      <c r="AV115" s="10">
        <f t="shared" si="7"/>
        <v>0.55700000000000005</v>
      </c>
      <c r="AW115" s="12" t="s">
        <v>125</v>
      </c>
      <c r="AX115" s="12" t="str">
        <f>INDEX(Subname_converter!$B$1:$B$343,MATCH($AW115,Subname_converter!$A$1:$A$343,0))</f>
        <v>Whirlwind</v>
      </c>
      <c r="AY115" s="12">
        <f>INDEX(Subname_converter!$C$1:$C$343,MATCH($AW115,Subname_converter!$A$1:$A$343,0))</f>
        <v>230</v>
      </c>
      <c r="AZ115" s="11">
        <v>44058.291666666701</v>
      </c>
      <c r="BA115" s="11">
        <v>45352.333333333299</v>
      </c>
      <c r="BB115" s="10">
        <f t="shared" si="4"/>
        <v>2024</v>
      </c>
      <c r="BC115" s="11"/>
      <c r="BD115" s="10" t="s">
        <v>103</v>
      </c>
      <c r="BE115" s="10" t="s">
        <v>65</v>
      </c>
      <c r="BF115" s="10" t="s">
        <v>65</v>
      </c>
      <c r="BG115" s="10" t="s">
        <v>103</v>
      </c>
      <c r="BH115" s="10" t="s">
        <v>66</v>
      </c>
      <c r="BI115" s="10">
        <f>IFERROR(INDEX([12]Queue_withNearTerm!$AZ$4:$AZ$148,MATCH(B116,[12]Queue_withNearTerm!$B$4:$B$148,0)),99)</f>
        <v>2</v>
      </c>
    </row>
    <row r="116" spans="1:61" s="26" customFormat="1" ht="25" x14ac:dyDescent="0.25">
      <c r="A116" s="32" t="s">
        <v>340</v>
      </c>
      <c r="B116" s="10">
        <v>1424</v>
      </c>
      <c r="C116" s="11">
        <v>42853</v>
      </c>
      <c r="D116" s="11">
        <v>42856.291666666701</v>
      </c>
      <c r="E116" s="10" t="s">
        <v>53</v>
      </c>
      <c r="F116" s="10" t="s">
        <v>307</v>
      </c>
      <c r="G116" s="10" t="s">
        <v>95</v>
      </c>
      <c r="H116" s="10" t="s">
        <v>56</v>
      </c>
      <c r="I116" s="10"/>
      <c r="J116" s="10" t="s">
        <v>96</v>
      </c>
      <c r="K116" s="10" t="s">
        <v>57</v>
      </c>
      <c r="L116" s="10"/>
      <c r="M116" s="10">
        <v>357</v>
      </c>
      <c r="N116" s="10">
        <v>357</v>
      </c>
      <c r="O116" s="10"/>
      <c r="P116" s="10">
        <v>196</v>
      </c>
      <c r="Q116" s="10">
        <v>196</v>
      </c>
      <c r="R116" s="10"/>
      <c r="S116" s="10"/>
      <c r="T116" s="10">
        <v>500</v>
      </c>
      <c r="U116" s="10" t="s">
        <v>83</v>
      </c>
      <c r="V116" s="10"/>
      <c r="W116" s="10" t="s">
        <v>58</v>
      </c>
      <c r="X116" s="10"/>
      <c r="Y116" s="10">
        <v>1</v>
      </c>
      <c r="Z116" s="10">
        <v>500</v>
      </c>
      <c r="AA116" s="10">
        <v>0</v>
      </c>
      <c r="AB116" s="10">
        <v>0</v>
      </c>
      <c r="AC116" s="10">
        <f t="shared" si="5"/>
        <v>1</v>
      </c>
      <c r="AD116" s="10" t="str" cm="1">
        <f t="array" ref="AD116">IFERROR(INDEX(Res_converter!$A$2:$A$22,MATCH(1,($J116=Res_converter!$B$2:$B$22)*($K116=Res_converter!$C$2:$C$22)*($L116=Res_converter!$D$2:$D$22),0)),"Other")</f>
        <v>Solar-Hybrid</v>
      </c>
      <c r="AE116" s="10">
        <f>IF($J116=Res_converter!$E$2,MAX($M116-$N116-$O116,0),0)+IF($K116=Res_converter!$E$2,MAX($P116-$Q116-$R116,0),0)+IF(L116=Res_converter!$E$2,$S116,0)</f>
        <v>0</v>
      </c>
      <c r="AF116" s="10">
        <f>IF($AD116=Res_converter!$A$8,MAX($Z116-$N116-$O116,0),0)+IF(AND($AD116=Res_converter!$A$14,$J116=Res_converter!$B$14),MAX(MIN($Z116,$M116)-$N116-$O116+IF(SUM($Q116,$R116)&gt;0,MAX($Z116-$M116,0)-($Q116+$R116)*$AV116,0),0),0)+IF(AND($AD116=Res_converter!$A$15,$K116=Res_converter!$C$15),MAX(MIN($Z116,$P116)-$Q116-$R116+IF(SUM($N116,$O116)&gt;0,MAX($Z116-$P116,0)-($N116+$O116)*$AV116,0),0),0)+IF(AND($AD116=Res_converter!$A$12,$Y116="See columns P&amp; Q"),IF($J116=Res_converter!$E$2,MAX($AA116*MIN($M116,$T116)-$N116-$O116,0),MAX($AB116*MIN($P116,$T116)-$Q116-$R116,0)),0)+IF(AND($AD116=Res_converter!$A$12,$AC116=1,$Y116&lt;&gt;"See columns P&amp; Q"),IF($J116=Res_converter!$E$2,MAX(MIN($Z116,M116)-$N116-$O116,0),MAX(MIN($Z116,P116)-$Q116-$R116,0)),0)</f>
        <v>0</v>
      </c>
      <c r="AG116" s="60">
        <f>IF($AD116=Res_converter!$A$9,$T116,0)</f>
        <v>0</v>
      </c>
      <c r="AH116" s="10">
        <f>IF($AD116=Res_converter!$A$9,$Z116,0)</f>
        <v>0</v>
      </c>
      <c r="AI116" s="10">
        <f>IF($J116=Res_converter!$E$6,MAX($M116-$N116-$O116,0),0)+IF($K116=Res_converter!$E$6,MAX($P116-$Q116-$R116,0),0)+IF(L116=Res_converter!$E$6,$S116,0)</f>
        <v>0</v>
      </c>
      <c r="AJ116" s="10">
        <f>IF($AD116=Res_converter!$A$7,MAX(MIN($Z116,$M116)-$N116-$O116,0),0)+IF(AND($AD116=Res_converter!$A$12,$Y116="See columns P&amp; Q"),IF($J116=Res_converter!$E$6,MAX($AA116*MIN($M116,$T116)-$N116-$O116,0),MAX($AB116*MIN($P116,$T116)-$Q116-$R116,0)),0)+IF(AND($AD116=Res_converter!$A$12,$AC116=1,$Y116&lt;&gt;"See columns P&amp; Q"),IF($J116=Res_converter!$E$6,MAX(MIN(MAX($Z116-$P116,0)/$AU116,$M116)-$N116-$O116,0),MAX(MIN(MAX($Z116-$M116,0)/$AU116,$P116)-$Q116-$R116,0)),0)</f>
        <v>0</v>
      </c>
      <c r="AK116" s="60">
        <f>IF($AD116=Res_converter!$A$2,$T116,0)</f>
        <v>0</v>
      </c>
      <c r="AL116" s="10">
        <f>IF($AD116=Res_converter!$A$2,$Z116,0)</f>
        <v>0</v>
      </c>
      <c r="AM116" s="10">
        <f>IF($J116=Res_converter!$E$4,MAX($M116-$N116-$O116,0),0)+IF($K116=Res_converter!$E$4,MAX($P116-$Q116-$R116,0),0)+IF(L116=Res_converter!$E$4,$S116,0)</f>
        <v>0</v>
      </c>
      <c r="AN116" s="10">
        <f>IF($AD116=Res_converter!$A$3,MAX(MIN($Z116,$M116)-$N116-$O116,0),0)+IF(AND($AD116=Res_converter!$A$14,$AC116=1,$Y116&lt;&gt;"See columns P&amp; Q"),IF($J116=Res_converter!$E$4,MAX(MIN(MAX($Z116-$P116,0)/$AV116,$M116)-$N116-$O116,0),MAX(MIN(MAX($Z116-$M116,0)/$AV116,$P116)-$Q116-$R116,0)),0)</f>
        <v>0</v>
      </c>
      <c r="AO116" s="10">
        <f>IF($J116=Res_converter!$E$5,$M116,0)+IF($K116=Res_converter!$E$5,$P116,0)</f>
        <v>0</v>
      </c>
      <c r="AP116" s="10">
        <f>IF($AD116=Res_converter!$A$4,$Z116,0)</f>
        <v>0</v>
      </c>
      <c r="AQ116" s="10" t="s">
        <v>88</v>
      </c>
      <c r="AR116" s="10" t="s">
        <v>61</v>
      </c>
      <c r="AS116" s="10" t="s">
        <v>89</v>
      </c>
      <c r="AT116" s="10" t="s">
        <v>63</v>
      </c>
      <c r="AU116" s="10">
        <f t="shared" si="6"/>
        <v>0.106</v>
      </c>
      <c r="AV116" s="10">
        <f t="shared" si="7"/>
        <v>0.55700000000000005</v>
      </c>
      <c r="AW116" s="12" t="s">
        <v>294</v>
      </c>
      <c r="AX116" s="12" t="str">
        <f>INDEX(Subname_converter!$B$1:$B$343,MATCH($AW116,Subname_converter!$A$1:$A$343,0))</f>
        <v>Windhub</v>
      </c>
      <c r="AY116" s="12">
        <f>INDEX(Subname_converter!$C$1:$C$343,MATCH($AW116,Subname_converter!$A$1:$A$343,0))</f>
        <v>230</v>
      </c>
      <c r="AZ116" s="11">
        <v>44196.333333333299</v>
      </c>
      <c r="BA116" s="11">
        <v>45155.291666666701</v>
      </c>
      <c r="BB116" s="10">
        <f t="shared" si="4"/>
        <v>2023</v>
      </c>
      <c r="BC116" s="11"/>
      <c r="BD116" s="10" t="s">
        <v>103</v>
      </c>
      <c r="BE116" s="10" t="s">
        <v>65</v>
      </c>
      <c r="BF116" s="10" t="s">
        <v>65</v>
      </c>
      <c r="BG116" s="10" t="s">
        <v>103</v>
      </c>
      <c r="BH116" s="10" t="s">
        <v>66</v>
      </c>
      <c r="BI116" s="10">
        <f>IFERROR(INDEX([12]Queue_withNearTerm!$AZ$4:$AZ$148,MATCH(B117,[12]Queue_withNearTerm!$B$4:$B$148,0)),99)</f>
        <v>2</v>
      </c>
    </row>
    <row r="117" spans="1:61" s="26" customFormat="1" ht="37.5" x14ac:dyDescent="0.25">
      <c r="A117" s="32" t="s">
        <v>341</v>
      </c>
      <c r="B117" s="10">
        <v>1429</v>
      </c>
      <c r="C117" s="11">
        <v>42853</v>
      </c>
      <c r="D117" s="11">
        <v>42856.291666666701</v>
      </c>
      <c r="E117" s="10" t="s">
        <v>53</v>
      </c>
      <c r="F117" s="10" t="s">
        <v>307</v>
      </c>
      <c r="G117" s="10" t="s">
        <v>55</v>
      </c>
      <c r="H117" s="10"/>
      <c r="I117" s="10"/>
      <c r="J117" s="10" t="s">
        <v>55</v>
      </c>
      <c r="K117" s="10"/>
      <c r="L117" s="10"/>
      <c r="M117" s="10">
        <v>400</v>
      </c>
      <c r="N117" s="10"/>
      <c r="O117" s="10"/>
      <c r="P117" s="10"/>
      <c r="Q117" s="10"/>
      <c r="R117" s="10"/>
      <c r="S117" s="10"/>
      <c r="T117" s="10">
        <v>400</v>
      </c>
      <c r="U117" s="10" t="s">
        <v>115</v>
      </c>
      <c r="V117" s="10"/>
      <c r="W117" s="10" t="s">
        <v>58</v>
      </c>
      <c r="X117" s="10"/>
      <c r="Y117" s="10">
        <v>0</v>
      </c>
      <c r="Z117" s="10">
        <v>0</v>
      </c>
      <c r="AA117" s="10">
        <v>0</v>
      </c>
      <c r="AB117" s="10">
        <v>0</v>
      </c>
      <c r="AC117" s="10">
        <f t="shared" si="5"/>
        <v>0</v>
      </c>
      <c r="AD117" s="10" t="str" cm="1">
        <f t="array" ref="AD117">IFERROR(INDEX(Res_converter!$A$2:$A$22,MATCH(1,($J117=Res_converter!$B$2:$B$22)*($K117=Res_converter!$C$2:$C$22)*($L117=Res_converter!$D$2:$D$22),0)),"Other")</f>
        <v>Wind Turbine</v>
      </c>
      <c r="AE117" s="10">
        <f>IF($J117=Res_converter!$E$2,MAX($M117-$N117-$O117,0),0)+IF($K117=Res_converter!$E$2,MAX($P117-$Q117-$R117,0),0)+IF(L117=Res_converter!$E$2,$S117,0)</f>
        <v>0</v>
      </c>
      <c r="AF117" s="10">
        <f>IF($AD117=Res_converter!$A$8,MAX($Z117-$N117-$O117,0),0)+IF(AND($AD117=Res_converter!$A$14,$J117=Res_converter!$B$14),MAX(MIN($Z117,$M117)-$N117-$O117+IF(SUM($Q117,$R117)&gt;0,MAX($Z117-$M117,0)-($Q117+$R117)*$AV117,0),0),0)+IF(AND($AD117=Res_converter!$A$15,$K117=Res_converter!$C$15),MAX(MIN($Z117,$P117)-$Q117-$R117+IF(SUM($N117,$O117)&gt;0,MAX($Z117-$P117,0)-($N117+$O117)*$AV117,0),0),0)+IF(AND($AD117=Res_converter!$A$12,$Y117="See columns P&amp; Q"),IF($J117=Res_converter!$E$2,MAX($AA117*MIN($M117,$T117)-$N117-$O117,0),MAX($AB117*MIN($P117,$T117)-$Q117-$R117,0)),0)+IF(AND($AD117=Res_converter!$A$12,$AC117=1,$Y117&lt;&gt;"See columns P&amp; Q"),IF($J117=Res_converter!$E$2,MAX(MIN($Z117,M117)-$N117-$O117,0),MAX(MIN($Z117,P117)-$Q117-$R117,0)),0)</f>
        <v>0</v>
      </c>
      <c r="AG117" s="60">
        <f>IF($AD117=Res_converter!$A$9,$T117,0)</f>
        <v>0</v>
      </c>
      <c r="AH117" s="10">
        <f>IF($AD117=Res_converter!$A$9,$Z117,0)</f>
        <v>0</v>
      </c>
      <c r="AI117" s="10">
        <f>IF($J117=Res_converter!$E$6,MAX($M117-$N117-$O117,0),0)+IF($K117=Res_converter!$E$6,MAX($P117-$Q117-$R117,0),0)+IF(L117=Res_converter!$E$6,$S117,0)</f>
        <v>0</v>
      </c>
      <c r="AJ117" s="10">
        <f>IF($AD117=Res_converter!$A$7,MAX(MIN($Z117,$M117)-$N117-$O117,0),0)+IF(AND($AD117=Res_converter!$A$12,$Y117="See columns P&amp; Q"),IF($J117=Res_converter!$E$6,MAX($AA117*MIN($M117,$T117)-$N117-$O117,0),MAX($AB117*MIN($P117,$T117)-$Q117-$R117,0)),0)+IF(AND($AD117=Res_converter!$A$12,$AC117=1,$Y117&lt;&gt;"See columns P&amp; Q"),IF($J117=Res_converter!$E$6,MAX(MIN(MAX($Z117-$P117,0)/$AU117,$M117)-$N117-$O117,0),MAX(MIN(MAX($Z117-$M117,0)/$AU117,$P117)-$Q117-$R117,0)),0)</f>
        <v>0</v>
      </c>
      <c r="AK117" s="60">
        <f>IF($AD117=Res_converter!$A$2,$T117,0)</f>
        <v>0</v>
      </c>
      <c r="AL117" s="10">
        <f>IF($AD117=Res_converter!$A$2,$Z117,0)</f>
        <v>0</v>
      </c>
      <c r="AM117" s="10">
        <f>IF($J117=Res_converter!$E$4,MAX($M117-$N117-$O117,0),0)+IF($K117=Res_converter!$E$4,MAX($P117-$Q117-$R117,0),0)+IF(L117=Res_converter!$E$4,$S117,0)</f>
        <v>400</v>
      </c>
      <c r="AN117" s="10">
        <f>IF($AD117=Res_converter!$A$3,MAX(MIN($Z117,$M117)-$N117-$O117,0),0)+IF(AND($AD117=Res_converter!$A$14,$AC117=1,$Y117&lt;&gt;"See columns P&amp; Q"),IF($J117=Res_converter!$E$4,MAX(MIN(MAX($Z117-$P117,0)/$AV117,$M117)-$N117-$O117,0),MAX(MIN(MAX($Z117-$M117,0)/$AV117,$P117)-$Q117-$R117,0)),0)</f>
        <v>0</v>
      </c>
      <c r="AO117" s="10">
        <f>IF($J117=Res_converter!$E$5,$M117,0)+IF($K117=Res_converter!$E$5,$P117,0)</f>
        <v>0</v>
      </c>
      <c r="AP117" s="10">
        <f>IF($AD117=Res_converter!$A$4,$Z117,0)</f>
        <v>0</v>
      </c>
      <c r="AQ117" s="10" t="s">
        <v>70</v>
      </c>
      <c r="AR117" s="10" t="s">
        <v>61</v>
      </c>
      <c r="AS117" s="10" t="s">
        <v>71</v>
      </c>
      <c r="AT117" s="10"/>
      <c r="AU117" s="10">
        <f t="shared" si="6"/>
        <v>0.03</v>
      </c>
      <c r="AV117" s="10">
        <f t="shared" si="7"/>
        <v>0.33700000000000002</v>
      </c>
      <c r="AW117" s="12" t="s">
        <v>342</v>
      </c>
      <c r="AX117" s="12" t="str">
        <f>INDEX(Subname_converter!$B$1:$B$343,MATCH($AW117,Subname_converter!$A$1:$A$343,0))</f>
        <v>New Sub - Suncrest - Ocotillo (Proposed)</v>
      </c>
      <c r="AY117" s="12">
        <f>INDEX(Subname_converter!$C$1:$C$343,MATCH($AW117,Subname_converter!$A$1:$A$343,0))</f>
        <v>500</v>
      </c>
      <c r="AZ117" s="11">
        <v>43983.291666666701</v>
      </c>
      <c r="BA117" s="11">
        <v>46966.291666666701</v>
      </c>
      <c r="BB117" s="10">
        <f t="shared" si="4"/>
        <v>2028</v>
      </c>
      <c r="BC117" s="11"/>
      <c r="BD117" s="10" t="s">
        <v>103</v>
      </c>
      <c r="BE117" s="10" t="s">
        <v>65</v>
      </c>
      <c r="BF117" s="10" t="s">
        <v>65</v>
      </c>
      <c r="BG117" s="10" t="s">
        <v>103</v>
      </c>
      <c r="BH117" s="10" t="s">
        <v>66</v>
      </c>
      <c r="BI117" s="10">
        <f>IFERROR(INDEX([12]Queue_withNearTerm!$AZ$4:$AZ$148,MATCH(B118,[12]Queue_withNearTerm!$B$4:$B$148,0)),99)</f>
        <v>99</v>
      </c>
    </row>
    <row r="118" spans="1:61" s="26" customFormat="1" ht="25" x14ac:dyDescent="0.25">
      <c r="A118" s="32" t="s">
        <v>343</v>
      </c>
      <c r="B118" s="10">
        <v>1432</v>
      </c>
      <c r="C118" s="11">
        <v>42856</v>
      </c>
      <c r="D118" s="11">
        <v>42856.291666666701</v>
      </c>
      <c r="E118" s="10" t="s">
        <v>53</v>
      </c>
      <c r="F118" s="10" t="s">
        <v>307</v>
      </c>
      <c r="G118" s="10" t="s">
        <v>95</v>
      </c>
      <c r="H118" s="10" t="s">
        <v>56</v>
      </c>
      <c r="I118" s="10"/>
      <c r="J118" s="10" t="s">
        <v>96</v>
      </c>
      <c r="K118" s="10" t="s">
        <v>57</v>
      </c>
      <c r="L118" s="10"/>
      <c r="M118" s="10">
        <v>20</v>
      </c>
      <c r="O118" s="10">
        <v>20</v>
      </c>
      <c r="P118" s="10">
        <v>17.399999999999999</v>
      </c>
      <c r="R118" s="10">
        <v>17.399999999999999</v>
      </c>
      <c r="S118" s="10"/>
      <c r="T118" s="10">
        <v>20</v>
      </c>
      <c r="U118" s="10" t="s">
        <v>69</v>
      </c>
      <c r="V118" s="10">
        <v>87</v>
      </c>
      <c r="W118" s="10" t="s">
        <v>58</v>
      </c>
      <c r="X118" s="10"/>
      <c r="Y118" s="57" t="s">
        <v>4621</v>
      </c>
      <c r="Z118" s="10" t="s">
        <v>4621</v>
      </c>
      <c r="AA118" s="10">
        <v>0</v>
      </c>
      <c r="AB118" s="10">
        <v>1</v>
      </c>
      <c r="AC118" s="10">
        <f t="shared" si="5"/>
        <v>1</v>
      </c>
      <c r="AD118" s="10" t="str" cm="1">
        <f t="array" ref="AD118">IFERROR(INDEX(Res_converter!$A$2:$A$22,MATCH(1,($J118=Res_converter!$B$2:$B$22)*($K118=Res_converter!$C$2:$C$22)*($L118=Res_converter!$D$2:$D$22),0)),"Other")</f>
        <v>Solar-Hybrid</v>
      </c>
      <c r="AE118" s="10">
        <f>IF($J118=Res_converter!$E$2,MAX($M118-$N118-$O118,0),0)+IF($K118=Res_converter!$E$2,MAX($P118-$Q118-$R118,0),0)+IF(L118=Res_converter!$E$2,$S118,0)</f>
        <v>0</v>
      </c>
      <c r="AF118" s="10">
        <f>IF($AD118=Res_converter!$A$8,MAX($Z118-$N118-$O118,0),0)+IF(AND($AD118=Res_converter!$A$14,$J118=Res_converter!$B$14),MAX(MIN($Z118,$M118)-$N118-$O118+IF(SUM($Q118,$R118)&gt;0,MAX($Z118-$M118,0)-($Q118+$R118)*$AV118,0),0),0)+IF(AND($AD118=Res_converter!$A$15,$K118=Res_converter!$C$15),MAX(MIN($Z118,$P118)-$Q118-$R118+IF(SUM($N118,$O118)&gt;0,MAX($Z118-$P118,0)-($N118+$O118)*$AV118,0),0),0)+IF(AND($AD118=Res_converter!$A$12,$Y118="See columns P&amp; Q"),IF($J118=Res_converter!$E$2,MAX($AA118*MIN($M118,$T118)-$N118-$O118,0),MAX($AB118*MIN($P118,$T118)-$Q118-$R118,0)),0)+IF(AND($AD118=Res_converter!$A$12,$AC118=1,$Y118&lt;&gt;"See columns P&amp; Q"),IF($J118=Res_converter!$E$2,MAX(MIN($Z118,M118)-$N118-$O118,0),MAX(MIN($Z118,P118)-$Q118-$R118,0)),0)</f>
        <v>0</v>
      </c>
      <c r="AG118" s="60">
        <f>IF($AD118=Res_converter!$A$9,$T118,0)</f>
        <v>0</v>
      </c>
      <c r="AH118" s="10">
        <f>IF($AD118=Res_converter!$A$9,$Z118,0)</f>
        <v>0</v>
      </c>
      <c r="AI118" s="10">
        <f>IF($J118=Res_converter!$E$6,MAX($M118-$N118-$O118,0),0)+IF($K118=Res_converter!$E$6,MAX($P118-$Q118-$R118,0),0)+IF(L118=Res_converter!$E$6,$S118,0)</f>
        <v>0</v>
      </c>
      <c r="AJ118" s="10">
        <f>IF($AD118=Res_converter!$A$7,MAX(MIN($Z118,$M118)-$N118-$O118,0),0)+IF(AND($AD118=Res_converter!$A$12,$Y118="See columns P&amp; Q"),IF($J118=Res_converter!$E$6,MAX($AA118*MIN($M118,$T118)-$N118-$O118,0),MAX($AB118*MIN($P118,$T118)-$Q118-$R118,0)),0)+IF(AND($AD118=Res_converter!$A$12,$AC118=1,$Y118&lt;&gt;"See columns P&amp; Q"),IF($J118=Res_converter!$E$6,MAX(MIN(MAX($Z118-$P118,0)/$AU118,$M118)-$N118-$O118,0),MAX(MIN(MAX($Z118-$M118,0)/$AU118,$P118)-$Q118-$R118,0)),0)</f>
        <v>0</v>
      </c>
      <c r="AK118" s="60">
        <f>IF($AD118=Res_converter!$A$2,$T118,0)</f>
        <v>0</v>
      </c>
      <c r="AL118" s="10">
        <f>IF($AD118=Res_converter!$A$2,$Z118,0)</f>
        <v>0</v>
      </c>
      <c r="AM118" s="10">
        <f>IF($J118=Res_converter!$E$4,MAX($M118-$N118-$O118,0),0)+IF($K118=Res_converter!$E$4,MAX($P118-$Q118-$R118,0),0)+IF(L118=Res_converter!$E$4,$S118,0)</f>
        <v>0</v>
      </c>
      <c r="AN118" s="10">
        <f>IF($AD118=Res_converter!$A$3,MAX(MIN($Z118,$M118)-$N118-$O118,0),0)+IF(AND($AD118=Res_converter!$A$14,$AC118=1,$Y118&lt;&gt;"See columns P&amp; Q"),IF($J118=Res_converter!$E$4,MAX(MIN(MAX($Z118-$P118,0)/$AV118,$M118)-$N118-$O118,0),MAX(MIN(MAX($Z118-$M118,0)/$AV118,$P118)-$Q118-$R118,0)),0)</f>
        <v>0</v>
      </c>
      <c r="AO118" s="10">
        <f>IF($J118=Res_converter!$E$5,$M118,0)+IF($K118=Res_converter!$E$5,$P118,0)</f>
        <v>0</v>
      </c>
      <c r="AP118" s="10">
        <f>IF($AD118=Res_converter!$A$4,$Z118,0)</f>
        <v>0</v>
      </c>
      <c r="AQ118" s="10" t="s">
        <v>70</v>
      </c>
      <c r="AR118" s="10" t="s">
        <v>61</v>
      </c>
      <c r="AS118" s="10" t="s">
        <v>71</v>
      </c>
      <c r="AT118" s="10" t="s">
        <v>74</v>
      </c>
      <c r="AU118" s="10">
        <f t="shared" si="6"/>
        <v>0.03</v>
      </c>
      <c r="AV118" s="10">
        <f t="shared" si="7"/>
        <v>0.33700000000000002</v>
      </c>
      <c r="AW118" s="12" t="s">
        <v>160</v>
      </c>
      <c r="AX118" s="12" t="str">
        <f>INDEX(Subname_converter!$B$1:$B$343,MATCH($AW118,Subname_converter!$A$1:$A$343,0))</f>
        <v>ECO</v>
      </c>
      <c r="AY118" s="12">
        <f>INDEX(Subname_converter!$C$1:$C$343,MATCH($AW118,Subname_converter!$A$1:$A$343,0))</f>
        <v>138</v>
      </c>
      <c r="AZ118" s="11">
        <v>43983.291666666701</v>
      </c>
      <c r="BA118" s="11">
        <v>45777.291666666701</v>
      </c>
      <c r="BB118" s="10">
        <f t="shared" si="4"/>
        <v>2025</v>
      </c>
      <c r="BC118" s="11"/>
      <c r="BD118" s="10" t="s">
        <v>103</v>
      </c>
      <c r="BE118" s="10" t="s">
        <v>65</v>
      </c>
      <c r="BF118" s="10" t="s">
        <v>65</v>
      </c>
      <c r="BG118" s="10" t="s">
        <v>103</v>
      </c>
      <c r="BH118" s="10" t="s">
        <v>66</v>
      </c>
      <c r="BI118" s="10">
        <f>IFERROR(INDEX([12]Queue_withNearTerm!$AZ$4:$AZ$148,MATCH(B119,[12]Queue_withNearTerm!$B$4:$B$148,0)),99)</f>
        <v>2</v>
      </c>
    </row>
    <row r="119" spans="1:61" s="26" customFormat="1" ht="25" x14ac:dyDescent="0.25">
      <c r="A119" s="32" t="s">
        <v>344</v>
      </c>
      <c r="B119" s="10">
        <v>1435</v>
      </c>
      <c r="C119" s="11">
        <v>42849</v>
      </c>
      <c r="D119" s="11">
        <v>42856.291666666701</v>
      </c>
      <c r="E119" s="10" t="s">
        <v>53</v>
      </c>
      <c r="F119" s="10" t="s">
        <v>307</v>
      </c>
      <c r="G119" s="10" t="s">
        <v>95</v>
      </c>
      <c r="H119" s="10" t="s">
        <v>56</v>
      </c>
      <c r="I119" s="10"/>
      <c r="J119" s="10" t="s">
        <v>96</v>
      </c>
      <c r="K119" s="10" t="s">
        <v>57</v>
      </c>
      <c r="L119" s="10"/>
      <c r="M119" s="10">
        <v>250</v>
      </c>
      <c r="N119" s="10"/>
      <c r="O119" s="10"/>
      <c r="P119" s="10">
        <v>250</v>
      </c>
      <c r="Q119" s="10"/>
      <c r="R119" s="10"/>
      <c r="S119" s="10"/>
      <c r="T119" s="10">
        <v>250</v>
      </c>
      <c r="U119" s="10" t="s">
        <v>69</v>
      </c>
      <c r="V119" s="10">
        <v>48</v>
      </c>
      <c r="W119" s="10" t="s">
        <v>58</v>
      </c>
      <c r="X119" s="10"/>
      <c r="Y119" s="57" t="s">
        <v>4621</v>
      </c>
      <c r="Z119" s="10" t="s">
        <v>4621</v>
      </c>
      <c r="AA119" s="10">
        <v>1</v>
      </c>
      <c r="AB119" s="10">
        <v>0.45</v>
      </c>
      <c r="AC119" s="10">
        <f t="shared" si="5"/>
        <v>1</v>
      </c>
      <c r="AD119" s="10" t="str" cm="1">
        <f t="array" ref="AD119">IFERROR(INDEX(Res_converter!$A$2:$A$22,MATCH(1,($J119=Res_converter!$B$2:$B$22)*($K119=Res_converter!$C$2:$C$22)*($L119=Res_converter!$D$2:$D$22),0)),"Other")</f>
        <v>Solar-Hybrid</v>
      </c>
      <c r="AE119" s="10">
        <f>IF($J119=Res_converter!$E$2,MAX($M119-$N119-$O119,0),0)+IF($K119=Res_converter!$E$2,MAX($P119-$Q119-$R119,0),0)+IF(L119=Res_converter!$E$2,$S119,0)</f>
        <v>250</v>
      </c>
      <c r="AF119" s="10">
        <f>IF($AD119=Res_converter!$A$8,MAX($Z119-$N119-$O119,0),0)+IF(AND($AD119=Res_converter!$A$14,$J119=Res_converter!$B$14),MAX(MIN($Z119,$M119)-$N119-$O119+IF(SUM($Q119,$R119)&gt;0,MAX($Z119-$M119,0)-($Q119+$R119)*$AV119,0),0),0)+IF(AND($AD119=Res_converter!$A$15,$K119=Res_converter!$C$15),MAX(MIN($Z119,$P119)-$Q119-$R119+IF(SUM($N119,$O119)&gt;0,MAX($Z119-$P119,0)-($N119+$O119)*$AV119,0),0),0)+IF(AND($AD119=Res_converter!$A$12,$Y119="See columns P&amp; Q"),IF($J119=Res_converter!$E$2,MAX($AA119*MIN($M119,$T119)-$N119-$O119,0),MAX($AB119*MIN($P119,$T119)-$Q119-$R119,0)),0)+IF(AND($AD119=Res_converter!$A$12,$AC119=1,$Y119&lt;&gt;"See columns P&amp; Q"),IF($J119=Res_converter!$E$2,MAX(MIN($Z119,M119)-$N119-$O119,0),MAX(MIN($Z119,P119)-$Q119-$R119,0)),0)</f>
        <v>112.5</v>
      </c>
      <c r="AG119" s="60">
        <f>IF($AD119=Res_converter!$A$9,$T119,0)</f>
        <v>0</v>
      </c>
      <c r="AH119" s="10">
        <f>IF($AD119=Res_converter!$A$9,$Z119,0)</f>
        <v>0</v>
      </c>
      <c r="AI119" s="10">
        <f>IF($J119=Res_converter!$E$6,MAX($M119-$N119-$O119,0),0)+IF($K119=Res_converter!$E$6,MAX($P119-$Q119-$R119,0),0)+IF(L119=Res_converter!$E$6,$S119,0)</f>
        <v>250</v>
      </c>
      <c r="AJ119" s="10">
        <f>IF($AD119=Res_converter!$A$7,MAX(MIN($Z119,$M119)-$N119-$O119,0),0)+IF(AND($AD119=Res_converter!$A$12,$Y119="See columns P&amp; Q"),IF($J119=Res_converter!$E$6,MAX($AA119*MIN($M119,$T119)-$N119-$O119,0),MAX($AB119*MIN($P119,$T119)-$Q119-$R119,0)),0)+IF(AND($AD119=Res_converter!$A$12,$AC119=1,$Y119&lt;&gt;"See columns P&amp; Q"),IF($J119=Res_converter!$E$6,MAX(MIN(MAX($Z119-$P119,0)/$AU119,$M119)-$N119-$O119,0),MAX(MIN(MAX($Z119-$M119,0)/$AU119,$P119)-$Q119-$R119,0)),0)</f>
        <v>250</v>
      </c>
      <c r="AK119" s="60">
        <f>IF($AD119=Res_converter!$A$2,$T119,0)</f>
        <v>0</v>
      </c>
      <c r="AL119" s="10">
        <f>IF($AD119=Res_converter!$A$2,$Z119,0)</f>
        <v>0</v>
      </c>
      <c r="AM119" s="10">
        <f>IF($J119=Res_converter!$E$4,MAX($M119-$N119-$O119,0),0)+IF($K119=Res_converter!$E$4,MAX($P119-$Q119-$R119,0),0)+IF(L119=Res_converter!$E$4,$S119,0)</f>
        <v>0</v>
      </c>
      <c r="AN119" s="10">
        <f>IF($AD119=Res_converter!$A$3,MAX(MIN($Z119,$M119)-$N119-$O119,0),0)+IF(AND($AD119=Res_converter!$A$14,$AC119=1,$Y119&lt;&gt;"See columns P&amp; Q"),IF($J119=Res_converter!$E$4,MAX(MIN(MAX($Z119-$P119,0)/$AV119,$M119)-$N119-$O119,0),MAX(MIN(MAX($Z119-$M119,0)/$AV119,$P119)-$Q119-$R119,0)),0)</f>
        <v>0</v>
      </c>
      <c r="AO119" s="10">
        <f>IF($J119=Res_converter!$E$5,$M119,0)+IF($K119=Res_converter!$E$5,$P119,0)</f>
        <v>0</v>
      </c>
      <c r="AP119" s="10">
        <f>IF($AD119=Res_converter!$A$4,$Z119,0)</f>
        <v>0</v>
      </c>
      <c r="AQ119" s="10" t="s">
        <v>188</v>
      </c>
      <c r="AR119" s="10" t="s">
        <v>189</v>
      </c>
      <c r="AS119" s="10" t="s">
        <v>71</v>
      </c>
      <c r="AT119" s="10"/>
      <c r="AU119" s="10">
        <f t="shared" si="6"/>
        <v>0.03</v>
      </c>
      <c r="AV119" s="10">
        <f t="shared" si="7"/>
        <v>0.33700000000000002</v>
      </c>
      <c r="AW119" s="12" t="s">
        <v>190</v>
      </c>
      <c r="AX119" s="12" t="str">
        <f>INDEX(Subname_converter!$B$1:$B$343,MATCH($AW119,Subname_converter!$A$1:$A$343,0))</f>
        <v>Hoodoo Wash</v>
      </c>
      <c r="AY119" s="12">
        <f>INDEX(Subname_converter!$C$1:$C$343,MATCH($AW119,Subname_converter!$A$1:$A$343,0))</f>
        <v>500</v>
      </c>
      <c r="AZ119" s="11">
        <v>44196.333333333299</v>
      </c>
      <c r="BA119" s="11">
        <v>46087.333333333299</v>
      </c>
      <c r="BB119" s="10">
        <f t="shared" si="4"/>
        <v>2026</v>
      </c>
      <c r="BC119" s="11"/>
      <c r="BD119" s="10" t="s">
        <v>103</v>
      </c>
      <c r="BE119" s="10" t="s">
        <v>65</v>
      </c>
      <c r="BF119" s="10" t="s">
        <v>65</v>
      </c>
      <c r="BG119" s="10" t="s">
        <v>103</v>
      </c>
      <c r="BH119" s="10" t="s">
        <v>66</v>
      </c>
      <c r="BI119" s="10">
        <f>IFERROR(INDEX([12]Queue_withNearTerm!$AZ$4:$AZ$148,MATCH(B120,[12]Queue_withNearTerm!$B$4:$B$148,0)),99)</f>
        <v>99</v>
      </c>
    </row>
    <row r="120" spans="1:61" s="26" customFormat="1" ht="25" x14ac:dyDescent="0.25">
      <c r="A120" s="32" t="s">
        <v>345</v>
      </c>
      <c r="B120" s="10">
        <v>1442</v>
      </c>
      <c r="C120" s="11">
        <v>43195</v>
      </c>
      <c r="D120" s="11">
        <v>43206.291666666701</v>
      </c>
      <c r="E120" s="10" t="s">
        <v>53</v>
      </c>
      <c r="F120" s="10" t="s">
        <v>346</v>
      </c>
      <c r="G120" s="10" t="s">
        <v>56</v>
      </c>
      <c r="H120" s="10"/>
      <c r="I120" s="10"/>
      <c r="J120" s="10" t="s">
        <v>57</v>
      </c>
      <c r="K120" s="10"/>
      <c r="L120" s="10"/>
      <c r="M120" s="10">
        <v>124.3</v>
      </c>
      <c r="N120" s="10"/>
      <c r="O120" s="10"/>
      <c r="P120" s="10"/>
      <c r="Q120" s="10"/>
      <c r="R120" s="10"/>
      <c r="S120" s="10"/>
      <c r="T120" s="10">
        <v>120</v>
      </c>
      <c r="U120" s="10" t="s">
        <v>83</v>
      </c>
      <c r="V120" s="10"/>
      <c r="W120" s="10"/>
      <c r="X120" s="10"/>
      <c r="Y120" s="10">
        <v>1</v>
      </c>
      <c r="Z120" s="10">
        <v>120</v>
      </c>
      <c r="AA120" s="10">
        <v>0</v>
      </c>
      <c r="AB120" s="10">
        <v>0</v>
      </c>
      <c r="AC120" s="10">
        <f t="shared" si="5"/>
        <v>1</v>
      </c>
      <c r="AD120" s="10" t="str" cm="1">
        <f t="array" ref="AD120">IFERROR(INDEX(Res_converter!$A$2:$A$22,MATCH(1,($J120=Res_converter!$B$2:$B$22)*($K120=Res_converter!$C$2:$C$22)*($L120=Res_converter!$D$2:$D$22),0)),"Other")</f>
        <v>Battery</v>
      </c>
      <c r="AE120" s="10">
        <f>IF($J120=Res_converter!$E$2,MAX($M120-$N120-$O120,0),0)+IF($K120=Res_converter!$E$2,MAX($P120-$Q120-$R120,0),0)+IF(L120=Res_converter!$E$2,$S120,0)</f>
        <v>124.3</v>
      </c>
      <c r="AF120" s="10">
        <f>IF($AD120=Res_converter!$A$8,MAX($Z120-$N120-$O120,0),0)+IF(AND($AD120=Res_converter!$A$14,$J120=Res_converter!$B$14),MAX(MIN($Z120,$M120)-$N120-$O120+IF(SUM($Q120,$R120)&gt;0,MAX($Z120-$M120,0)-($Q120+$R120)*$AV120,0),0),0)+IF(AND($AD120=Res_converter!$A$15,$K120=Res_converter!$C$15),MAX(MIN($Z120,$P120)-$Q120-$R120+IF(SUM($N120,$O120)&gt;0,MAX($Z120-$P120,0)-($N120+$O120)*$AV120,0),0),0)+IF(AND($AD120=Res_converter!$A$12,$Y120="See columns P&amp; Q"),IF($J120=Res_converter!$E$2,MAX($AA120*MIN($M120,$T120)-$N120-$O120,0),MAX($AB120*MIN($P120,$T120)-$Q120-$R120,0)),0)+IF(AND($AD120=Res_converter!$A$12,$AC120=1,$Y120&lt;&gt;"See columns P&amp; Q"),IF($J120=Res_converter!$E$2,MAX(MIN($Z120,M120)-$N120-$O120,0),MAX(MIN($Z120,P120)-$Q120-$R120,0)),0)</f>
        <v>120</v>
      </c>
      <c r="AG120" s="60">
        <f>IF($AD120=Res_converter!$A$9,$T120,0)</f>
        <v>0</v>
      </c>
      <c r="AH120" s="10">
        <f>IF($AD120=Res_converter!$A$9,$Z120,0)</f>
        <v>0</v>
      </c>
      <c r="AI120" s="10">
        <f>IF($J120=Res_converter!$E$6,MAX($M120-$N120-$O120,0),0)+IF($K120=Res_converter!$E$6,MAX($P120-$Q120-$R120,0),0)+IF(L120=Res_converter!$E$6,$S120,0)</f>
        <v>0</v>
      </c>
      <c r="AJ120" s="10">
        <f>IF($AD120=Res_converter!$A$7,MAX(MIN($Z120,$M120)-$N120-$O120,0),0)+IF(AND($AD120=Res_converter!$A$12,$Y120="See columns P&amp; Q"),IF($J120=Res_converter!$E$6,MAX($AA120*MIN($M120,$T120)-$N120-$O120,0),MAX($AB120*MIN($P120,$T120)-$Q120-$R120,0)),0)+IF(AND($AD120=Res_converter!$A$12,$AC120=1,$Y120&lt;&gt;"See columns P&amp; Q"),IF($J120=Res_converter!$E$6,MAX(MIN(MAX($Z120-$P120,0)/$AU120,$M120)-$N120-$O120,0),MAX(MIN(MAX($Z120-$M120,0)/$AU120,$P120)-$Q120-$R120,0)),0)</f>
        <v>0</v>
      </c>
      <c r="AK120" s="60">
        <f>IF($AD120=Res_converter!$A$2,$T120,0)</f>
        <v>0</v>
      </c>
      <c r="AL120" s="10">
        <f>IF($AD120=Res_converter!$A$2,$Z120,0)</f>
        <v>0</v>
      </c>
      <c r="AM120" s="10">
        <f>IF($J120=Res_converter!$E$4,MAX($M120-$N120-$O120,0),0)+IF($K120=Res_converter!$E$4,MAX($P120-$Q120-$R120,0),0)+IF(L120=Res_converter!$E$4,$S120,0)</f>
        <v>0</v>
      </c>
      <c r="AN120" s="10">
        <f>IF($AD120=Res_converter!$A$3,MAX(MIN($Z120,$M120)-$N120-$O120,0),0)+IF(AND($AD120=Res_converter!$A$14,$AC120=1,$Y120&lt;&gt;"See columns P&amp; Q"),IF($J120=Res_converter!$E$4,MAX(MIN(MAX($Z120-$P120,0)/$AV120,$M120)-$N120-$O120,0),MAX(MIN(MAX($Z120-$M120,0)/$AV120,$P120)-$Q120-$R120,0)),0)</f>
        <v>0</v>
      </c>
      <c r="AO120" s="10">
        <f>IF($J120=Res_converter!$E$5,$M120,0)+IF($K120=Res_converter!$E$5,$P120,0)</f>
        <v>0</v>
      </c>
      <c r="AP120" s="10">
        <f>IF($AD120=Res_converter!$A$4,$Z120,0)</f>
        <v>0</v>
      </c>
      <c r="AQ120" s="10" t="s">
        <v>112</v>
      </c>
      <c r="AR120" s="10" t="s">
        <v>61</v>
      </c>
      <c r="AS120" s="10" t="s">
        <v>62</v>
      </c>
      <c r="AT120" s="10" t="s">
        <v>63</v>
      </c>
      <c r="AU120" s="10">
        <f t="shared" si="6"/>
        <v>0.1</v>
      </c>
      <c r="AV120" s="10">
        <f t="shared" si="7"/>
        <v>0.66500000000000004</v>
      </c>
      <c r="AW120" s="12" t="s">
        <v>347</v>
      </c>
      <c r="AX120" s="12" t="str">
        <f>INDEX(Subname_converter!$B$1:$B$343,MATCH($AW120,Subname_converter!$A$1:$A$343,0))</f>
        <v>Llagas</v>
      </c>
      <c r="AY120" s="12">
        <f>INDEX(Subname_converter!$C$1:$C$343,MATCH($AW120,Subname_converter!$A$1:$A$343,0))</f>
        <v>115</v>
      </c>
      <c r="AZ120" s="11">
        <v>44166.333333333299</v>
      </c>
      <c r="BA120" s="11">
        <v>45748.291666666701</v>
      </c>
      <c r="BB120" s="10">
        <f t="shared" si="4"/>
        <v>2025</v>
      </c>
      <c r="BC120" s="11"/>
      <c r="BD120" s="10" t="s">
        <v>103</v>
      </c>
      <c r="BE120" s="10" t="s">
        <v>65</v>
      </c>
      <c r="BF120" s="10" t="s">
        <v>65</v>
      </c>
      <c r="BG120" s="10" t="s">
        <v>103</v>
      </c>
      <c r="BH120" s="10" t="s">
        <v>66</v>
      </c>
      <c r="BI120" s="10">
        <f>IFERROR(INDEX([12]Queue_withNearTerm!$AZ$4:$AZ$148,MATCH(B121,[12]Queue_withNearTerm!$B$4:$B$148,0)),99)</f>
        <v>99</v>
      </c>
    </row>
    <row r="121" spans="1:61" s="26" customFormat="1" ht="25" x14ac:dyDescent="0.25">
      <c r="A121" s="32" t="s">
        <v>348</v>
      </c>
      <c r="B121" s="10">
        <v>1443</v>
      </c>
      <c r="C121" s="11">
        <v>43203</v>
      </c>
      <c r="D121" s="11">
        <v>43206.291666666701</v>
      </c>
      <c r="E121" s="10" t="s">
        <v>53</v>
      </c>
      <c r="F121" s="10" t="s">
        <v>346</v>
      </c>
      <c r="G121" s="10" t="s">
        <v>95</v>
      </c>
      <c r="H121" s="10" t="s">
        <v>56</v>
      </c>
      <c r="I121" s="10"/>
      <c r="J121" s="10" t="s">
        <v>96</v>
      </c>
      <c r="K121" s="10" t="s">
        <v>57</v>
      </c>
      <c r="L121" s="10"/>
      <c r="M121" s="10">
        <v>40</v>
      </c>
      <c r="N121" s="10">
        <v>40</v>
      </c>
      <c r="O121" s="10"/>
      <c r="P121" s="10">
        <v>20</v>
      </c>
      <c r="Q121" s="10">
        <v>20</v>
      </c>
      <c r="R121" s="10"/>
      <c r="S121" s="10"/>
      <c r="T121" s="10">
        <v>40</v>
      </c>
      <c r="U121" s="10" t="s">
        <v>83</v>
      </c>
      <c r="V121" s="10"/>
      <c r="W121" s="10" t="s">
        <v>58</v>
      </c>
      <c r="X121" s="10" t="s">
        <v>349</v>
      </c>
      <c r="Y121" s="10">
        <v>1</v>
      </c>
      <c r="Z121" s="10">
        <v>40</v>
      </c>
      <c r="AA121" s="10">
        <v>0</v>
      </c>
      <c r="AB121" s="10">
        <v>0</v>
      </c>
      <c r="AC121" s="10">
        <f t="shared" si="5"/>
        <v>1</v>
      </c>
      <c r="AD121" s="10" t="str" cm="1">
        <f t="array" ref="AD121">IFERROR(INDEX(Res_converter!$A$2:$A$22,MATCH(1,($J121=Res_converter!$B$2:$B$22)*($K121=Res_converter!$C$2:$C$22)*($L121=Res_converter!$D$2:$D$22),0)),"Other")</f>
        <v>Solar-Hybrid</v>
      </c>
      <c r="AE121" s="10">
        <f>IF($J121=Res_converter!$E$2,MAX($M121-$N121-$O121,0),0)+IF($K121=Res_converter!$E$2,MAX($P121-$Q121-$R121,0),0)+IF(L121=Res_converter!$E$2,$S121,0)</f>
        <v>0</v>
      </c>
      <c r="AF121" s="10">
        <f>IF($AD121=Res_converter!$A$8,MAX($Z121-$N121-$O121,0),0)+IF(AND($AD121=Res_converter!$A$14,$J121=Res_converter!$B$14),MAX(MIN($Z121,$M121)-$N121-$O121+IF(SUM($Q121,$R121)&gt;0,MAX($Z121-$M121,0)-($Q121+$R121)*$AV121,0),0),0)+IF(AND($AD121=Res_converter!$A$15,$K121=Res_converter!$C$15),MAX(MIN($Z121,$P121)-$Q121-$R121+IF(SUM($N121,$O121)&gt;0,MAX($Z121-$P121,0)-($N121+$O121)*$AV121,0),0),0)+IF(AND($AD121=Res_converter!$A$12,$Y121="See columns P&amp; Q"),IF($J121=Res_converter!$E$2,MAX($AA121*MIN($M121,$T121)-$N121-$O121,0),MAX($AB121*MIN($P121,$T121)-$Q121-$R121,0)),0)+IF(AND($AD121=Res_converter!$A$12,$AC121=1,$Y121&lt;&gt;"See columns P&amp; Q"),IF($J121=Res_converter!$E$2,MAX(MIN($Z121,M121)-$N121-$O121,0),MAX(MIN($Z121,P121)-$Q121-$R121,0)),0)</f>
        <v>0</v>
      </c>
      <c r="AG121" s="60">
        <f>IF($AD121=Res_converter!$A$9,$T121,0)</f>
        <v>0</v>
      </c>
      <c r="AH121" s="10">
        <f>IF($AD121=Res_converter!$A$9,$Z121,0)</f>
        <v>0</v>
      </c>
      <c r="AI121" s="10">
        <f>IF($J121=Res_converter!$E$6,MAX($M121-$N121-$O121,0),0)+IF($K121=Res_converter!$E$6,MAX($P121-$Q121-$R121,0),0)+IF(L121=Res_converter!$E$6,$S121,0)</f>
        <v>0</v>
      </c>
      <c r="AJ121" s="10">
        <f>IF($AD121=Res_converter!$A$7,MAX(MIN($Z121,$M121)-$N121-$O121,0),0)+IF(AND($AD121=Res_converter!$A$12,$Y121="See columns P&amp; Q"),IF($J121=Res_converter!$E$6,MAX($AA121*MIN($M121,$T121)-$N121-$O121,0),MAX($AB121*MIN($P121,$T121)-$Q121-$R121,0)),0)+IF(AND($AD121=Res_converter!$A$12,$AC121=1,$Y121&lt;&gt;"See columns P&amp; Q"),IF($J121=Res_converter!$E$6,MAX(MIN(MAX($Z121-$P121,0)/$AU121,$M121)-$N121-$O121,0),MAX(MIN(MAX($Z121-$M121,0)/$AU121,$P121)-$Q121-$R121,0)),0)</f>
        <v>0</v>
      </c>
      <c r="AK121" s="60">
        <f>IF($AD121=Res_converter!$A$2,$T121,0)</f>
        <v>0</v>
      </c>
      <c r="AL121" s="10">
        <f>IF($AD121=Res_converter!$A$2,$Z121,0)</f>
        <v>0</v>
      </c>
      <c r="AM121" s="10">
        <f>IF($J121=Res_converter!$E$4,MAX($M121-$N121-$O121,0),0)+IF($K121=Res_converter!$E$4,MAX($P121-$Q121-$R121,0),0)+IF(L121=Res_converter!$E$4,$S121,0)</f>
        <v>0</v>
      </c>
      <c r="AN121" s="10">
        <f>IF($AD121=Res_converter!$A$3,MAX(MIN($Z121,$M121)-$N121-$O121,0),0)+IF(AND($AD121=Res_converter!$A$14,$AC121=1,$Y121&lt;&gt;"See columns P&amp; Q"),IF($J121=Res_converter!$E$4,MAX(MIN(MAX($Z121-$P121,0)/$AV121,$M121)-$N121-$O121,0),MAX(MIN(MAX($Z121-$M121,0)/$AV121,$P121)-$Q121-$R121,0)),0)</f>
        <v>0</v>
      </c>
      <c r="AO121" s="10">
        <f>IF($J121=Res_converter!$E$5,$M121,0)+IF($K121=Res_converter!$E$5,$P121,0)</f>
        <v>0</v>
      </c>
      <c r="AP121" s="10">
        <f>IF($AD121=Res_converter!$A$4,$Z121,0)</f>
        <v>0</v>
      </c>
      <c r="AQ121" s="10" t="s">
        <v>226</v>
      </c>
      <c r="AR121" s="10" t="s">
        <v>61</v>
      </c>
      <c r="AS121" s="10" t="s">
        <v>62</v>
      </c>
      <c r="AT121" s="10" t="s">
        <v>269</v>
      </c>
      <c r="AU121" s="10">
        <f t="shared" si="6"/>
        <v>0.1</v>
      </c>
      <c r="AV121" s="10">
        <f t="shared" si="7"/>
        <v>0.66500000000000004</v>
      </c>
      <c r="AW121" s="12" t="s">
        <v>350</v>
      </c>
      <c r="AX121" s="12" t="str">
        <f>INDEX(Subname_converter!$B$1:$B$343,MATCH($AW121,Subname_converter!$A$1:$A$343,0))</f>
        <v>Olive</v>
      </c>
      <c r="AY121" s="12">
        <f>INDEX(Subname_converter!$C$1:$C$343,MATCH($AW121,Subname_converter!$A$1:$A$343,0))</f>
        <v>115</v>
      </c>
      <c r="AZ121" s="11">
        <v>44530.333333333299</v>
      </c>
      <c r="BA121" s="11">
        <v>45656.333333333299</v>
      </c>
      <c r="BB121" s="10">
        <f t="shared" si="4"/>
        <v>2025</v>
      </c>
      <c r="BC121" s="11"/>
      <c r="BD121" s="10" t="s">
        <v>103</v>
      </c>
      <c r="BE121" s="10" t="s">
        <v>65</v>
      </c>
      <c r="BF121" s="10" t="s">
        <v>65</v>
      </c>
      <c r="BG121" s="10" t="s">
        <v>103</v>
      </c>
      <c r="BH121" s="10" t="s">
        <v>66</v>
      </c>
      <c r="BI121" s="10">
        <f>IFERROR(INDEX([12]Queue_withNearTerm!$AZ$4:$AZ$148,MATCH(B122,[12]Queue_withNearTerm!$B$4:$B$148,0)),99)</f>
        <v>99</v>
      </c>
    </row>
    <row r="122" spans="1:61" s="26" customFormat="1" ht="25" x14ac:dyDescent="0.25">
      <c r="A122" s="32" t="s">
        <v>351</v>
      </c>
      <c r="B122" s="10">
        <v>1444</v>
      </c>
      <c r="C122" s="11">
        <v>43194</v>
      </c>
      <c r="D122" s="11">
        <v>43206.291666666701</v>
      </c>
      <c r="E122" s="10" t="s">
        <v>53</v>
      </c>
      <c r="F122" s="10" t="s">
        <v>346</v>
      </c>
      <c r="G122" s="10" t="s">
        <v>95</v>
      </c>
      <c r="H122" s="10" t="s">
        <v>56</v>
      </c>
      <c r="I122" s="10"/>
      <c r="J122" s="10" t="s">
        <v>96</v>
      </c>
      <c r="K122" s="10" t="s">
        <v>57</v>
      </c>
      <c r="L122" s="10"/>
      <c r="M122" s="10">
        <v>150</v>
      </c>
      <c r="N122" s="10"/>
      <c r="O122" s="10"/>
      <c r="P122" s="10">
        <v>150</v>
      </c>
      <c r="Q122" s="10"/>
      <c r="R122" s="10"/>
      <c r="S122" s="10"/>
      <c r="T122" s="10">
        <v>150</v>
      </c>
      <c r="U122" s="10" t="s">
        <v>69</v>
      </c>
      <c r="V122" s="10">
        <v>92</v>
      </c>
      <c r="W122" s="10" t="s">
        <v>58</v>
      </c>
      <c r="X122" s="10"/>
      <c r="Y122" s="57" t="s">
        <v>4621</v>
      </c>
      <c r="Z122" s="10" t="s">
        <v>4621</v>
      </c>
      <c r="AA122" s="10">
        <v>0</v>
      </c>
      <c r="AB122" s="10">
        <v>1</v>
      </c>
      <c r="AC122" s="10">
        <f t="shared" si="5"/>
        <v>1</v>
      </c>
      <c r="AD122" s="10" t="str" cm="1">
        <f t="array" ref="AD122">IFERROR(INDEX(Res_converter!$A$2:$A$22,MATCH(1,($J122=Res_converter!$B$2:$B$22)*($K122=Res_converter!$C$2:$C$22)*($L122=Res_converter!$D$2:$D$22),0)),"Other")</f>
        <v>Solar-Hybrid</v>
      </c>
      <c r="AE122" s="10">
        <f>IF($J122=Res_converter!$E$2,MAX($M122-$N122-$O122,0),0)+IF($K122=Res_converter!$E$2,MAX($P122-$Q122-$R122,0),0)+IF(L122=Res_converter!$E$2,$S122,0)</f>
        <v>150</v>
      </c>
      <c r="AF122" s="10">
        <f>IF($AD122=Res_converter!$A$8,MAX($Z122-$N122-$O122,0),0)+IF(AND($AD122=Res_converter!$A$14,$J122=Res_converter!$B$14),MAX(MIN($Z122,$M122)-$N122-$O122+IF(SUM($Q122,$R122)&gt;0,MAX($Z122-$M122,0)-($Q122+$R122)*$AV122,0),0),0)+IF(AND($AD122=Res_converter!$A$15,$K122=Res_converter!$C$15),MAX(MIN($Z122,$P122)-$Q122-$R122+IF(SUM($N122,$O122)&gt;0,MAX($Z122-$P122,0)-($N122+$O122)*$AV122,0),0),0)+IF(AND($AD122=Res_converter!$A$12,$Y122="See columns P&amp; Q"),IF($J122=Res_converter!$E$2,MAX($AA122*MIN($M122,$T122)-$N122-$O122,0),MAX($AB122*MIN($P122,$T122)-$Q122-$R122,0)),0)+IF(AND($AD122=Res_converter!$A$12,$AC122=1,$Y122&lt;&gt;"See columns P&amp; Q"),IF($J122=Res_converter!$E$2,MAX(MIN($Z122,M122)-$N122-$O122,0),MAX(MIN($Z122,P122)-$Q122-$R122,0)),0)</f>
        <v>150</v>
      </c>
      <c r="AG122" s="60">
        <f>IF($AD122=Res_converter!$A$9,$T122,0)</f>
        <v>0</v>
      </c>
      <c r="AH122" s="10">
        <f>IF($AD122=Res_converter!$A$9,$Z122,0)</f>
        <v>0</v>
      </c>
      <c r="AI122" s="10">
        <f>IF($J122=Res_converter!$E$6,MAX($M122-$N122-$O122,0),0)+IF($K122=Res_converter!$E$6,MAX($P122-$Q122-$R122,0),0)+IF(L122=Res_converter!$E$6,$S122,0)</f>
        <v>150</v>
      </c>
      <c r="AJ122" s="10">
        <f>IF($AD122=Res_converter!$A$7,MAX(MIN($Z122,$M122)-$N122-$O122,0),0)+IF(AND($AD122=Res_converter!$A$12,$Y122="See columns P&amp; Q"),IF($J122=Res_converter!$E$6,MAX($AA122*MIN($M122,$T122)-$N122-$O122,0),MAX($AB122*MIN($P122,$T122)-$Q122-$R122,0)),0)+IF(AND($AD122=Res_converter!$A$12,$AC122=1,$Y122&lt;&gt;"See columns P&amp; Q"),IF($J122=Res_converter!$E$6,MAX(MIN(MAX($Z122-$P122,0)/$AU122,$M122)-$N122-$O122,0),MAX(MIN(MAX($Z122-$M122,0)/$AU122,$P122)-$Q122-$R122,0)),0)</f>
        <v>0</v>
      </c>
      <c r="AK122" s="60">
        <f>IF($AD122=Res_converter!$A$2,$T122,0)</f>
        <v>0</v>
      </c>
      <c r="AL122" s="10">
        <f>IF($AD122=Res_converter!$A$2,$Z122,0)</f>
        <v>0</v>
      </c>
      <c r="AM122" s="10">
        <f>IF($J122=Res_converter!$E$4,MAX($M122-$N122-$O122,0),0)+IF($K122=Res_converter!$E$4,MAX($P122-$Q122-$R122,0),0)+IF(L122=Res_converter!$E$4,$S122,0)</f>
        <v>0</v>
      </c>
      <c r="AN122" s="10">
        <f>IF($AD122=Res_converter!$A$3,MAX(MIN($Z122,$M122)-$N122-$O122,0),0)+IF(AND($AD122=Res_converter!$A$14,$AC122=1,$Y122&lt;&gt;"See columns P&amp; Q"),IF($J122=Res_converter!$E$4,MAX(MIN(MAX($Z122-$P122,0)/$AV122,$M122)-$N122-$O122,0),MAX(MIN(MAX($Z122-$M122,0)/$AV122,$P122)-$Q122-$R122,0)),0)</f>
        <v>0</v>
      </c>
      <c r="AO122" s="10">
        <f>IF($J122=Res_converter!$E$5,$M122,0)+IF($K122=Res_converter!$E$5,$P122,0)</f>
        <v>0</v>
      </c>
      <c r="AP122" s="10">
        <f>IF($AD122=Res_converter!$A$4,$Z122,0)</f>
        <v>0</v>
      </c>
      <c r="AQ122" s="10" t="s">
        <v>352</v>
      </c>
      <c r="AR122" s="10" t="s">
        <v>61</v>
      </c>
      <c r="AS122" s="10" t="s">
        <v>62</v>
      </c>
      <c r="AT122" s="10" t="s">
        <v>63</v>
      </c>
      <c r="AU122" s="10">
        <f t="shared" si="6"/>
        <v>0.1</v>
      </c>
      <c r="AV122" s="10">
        <f t="shared" si="7"/>
        <v>0.66500000000000004</v>
      </c>
      <c r="AW122" s="12" t="s">
        <v>353</v>
      </c>
      <c r="AX122" s="12" t="str">
        <f>INDEX(Subname_converter!$B$1:$B$343,MATCH($AW122,Subname_converter!$A$1:$A$343,0))</f>
        <v>Cortina</v>
      </c>
      <c r="AY122" s="12">
        <f>INDEX(Subname_converter!$C$1:$C$343,MATCH($AW122,Subname_converter!$A$1:$A$343,0))</f>
        <v>115</v>
      </c>
      <c r="AZ122" s="11">
        <v>44896.333333333299</v>
      </c>
      <c r="BA122" s="11">
        <v>46143.291666666701</v>
      </c>
      <c r="BB122" s="10">
        <f t="shared" si="4"/>
        <v>2026</v>
      </c>
      <c r="BC122" s="11"/>
      <c r="BD122" s="10" t="s">
        <v>103</v>
      </c>
      <c r="BE122" s="10" t="s">
        <v>65</v>
      </c>
      <c r="BF122" s="10" t="s">
        <v>65</v>
      </c>
      <c r="BG122" s="10" t="s">
        <v>103</v>
      </c>
      <c r="BH122" s="10" t="s">
        <v>66</v>
      </c>
      <c r="BI122" s="10">
        <f>IFERROR(INDEX([12]Queue_withNearTerm!$AZ$4:$AZ$148,MATCH(B123,[12]Queue_withNearTerm!$B$4:$B$148,0)),99)</f>
        <v>99</v>
      </c>
    </row>
    <row r="123" spans="1:61" s="26" customFormat="1" ht="12.5" x14ac:dyDescent="0.25">
      <c r="A123" s="32" t="s">
        <v>354</v>
      </c>
      <c r="B123" s="10">
        <v>1454</v>
      </c>
      <c r="C123" s="11">
        <v>43199</v>
      </c>
      <c r="D123" s="11">
        <v>43206.291666666701</v>
      </c>
      <c r="E123" s="10" t="s">
        <v>53</v>
      </c>
      <c r="F123" s="10" t="s">
        <v>346</v>
      </c>
      <c r="G123" s="10" t="s">
        <v>56</v>
      </c>
      <c r="H123" s="10"/>
      <c r="I123" s="10"/>
      <c r="J123" s="10" t="s">
        <v>57</v>
      </c>
      <c r="K123" s="10"/>
      <c r="L123" s="10"/>
      <c r="M123" s="10">
        <v>75</v>
      </c>
      <c r="N123" s="10">
        <v>75</v>
      </c>
      <c r="O123" s="10"/>
      <c r="P123" s="10"/>
      <c r="Q123" s="10"/>
      <c r="R123" s="10"/>
      <c r="S123" s="10"/>
      <c r="T123" s="10">
        <v>75</v>
      </c>
      <c r="U123" s="10" t="s">
        <v>83</v>
      </c>
      <c r="V123" s="10"/>
      <c r="W123" s="10"/>
      <c r="X123" s="10" t="s">
        <v>296</v>
      </c>
      <c r="Y123" s="10">
        <v>1</v>
      </c>
      <c r="Z123" s="10">
        <v>75</v>
      </c>
      <c r="AA123" s="10">
        <v>0</v>
      </c>
      <c r="AB123" s="10">
        <v>0</v>
      </c>
      <c r="AC123" s="10">
        <f t="shared" si="5"/>
        <v>1</v>
      </c>
      <c r="AD123" s="10" t="str" cm="1">
        <f t="array" ref="AD123">IFERROR(INDEX(Res_converter!$A$2:$A$22,MATCH(1,($J123=Res_converter!$B$2:$B$22)*($K123=Res_converter!$C$2:$C$22)*($L123=Res_converter!$D$2:$D$22),0)),"Other")</f>
        <v>Battery</v>
      </c>
      <c r="AE123" s="10">
        <f>IF($J123=Res_converter!$E$2,MAX($M123-$N123-$O123,0),0)+IF($K123=Res_converter!$E$2,MAX($P123-$Q123-$R123,0),0)+IF(L123=Res_converter!$E$2,$S123,0)</f>
        <v>0</v>
      </c>
      <c r="AF123" s="10">
        <f>IF($AD123=Res_converter!$A$8,MAX($Z123-$N123-$O123,0),0)+IF(AND($AD123=Res_converter!$A$14,$J123=Res_converter!$B$14),MAX(MIN($Z123,$M123)-$N123-$O123+IF(SUM($Q123,$R123)&gt;0,MAX($Z123-$M123,0)-($Q123+$R123)*$AV123,0),0),0)+IF(AND($AD123=Res_converter!$A$15,$K123=Res_converter!$C$15),MAX(MIN($Z123,$P123)-$Q123-$R123+IF(SUM($N123,$O123)&gt;0,MAX($Z123-$P123,0)-($N123+$O123)*$AV123,0),0),0)+IF(AND($AD123=Res_converter!$A$12,$Y123="See columns P&amp; Q"),IF($J123=Res_converter!$E$2,MAX($AA123*MIN($M123,$T123)-$N123-$O123,0),MAX($AB123*MIN($P123,$T123)-$Q123-$R123,0)),0)+IF(AND($AD123=Res_converter!$A$12,$AC123=1,$Y123&lt;&gt;"See columns P&amp; Q"),IF($J123=Res_converter!$E$2,MAX(MIN($Z123,M123)-$N123-$O123,0),MAX(MIN($Z123,P123)-$Q123-$R123,0)),0)</f>
        <v>0</v>
      </c>
      <c r="AG123" s="60">
        <f>IF($AD123=Res_converter!$A$9,$T123,0)</f>
        <v>0</v>
      </c>
      <c r="AH123" s="10">
        <f>IF($AD123=Res_converter!$A$9,$Z123,0)</f>
        <v>0</v>
      </c>
      <c r="AI123" s="10">
        <f>IF($J123=Res_converter!$E$6,MAX($M123-$N123-$O123,0),0)+IF($K123=Res_converter!$E$6,MAX($P123-$Q123-$R123,0),0)+IF(L123=Res_converter!$E$6,$S123,0)</f>
        <v>0</v>
      </c>
      <c r="AJ123" s="10">
        <f>IF($AD123=Res_converter!$A$7,MAX(MIN($Z123,$M123)-$N123-$O123,0),0)+IF(AND($AD123=Res_converter!$A$12,$Y123="See columns P&amp; Q"),IF($J123=Res_converter!$E$6,MAX($AA123*MIN($M123,$T123)-$N123-$O123,0),MAX($AB123*MIN($P123,$T123)-$Q123-$R123,0)),0)+IF(AND($AD123=Res_converter!$A$12,$AC123=1,$Y123&lt;&gt;"See columns P&amp; Q"),IF($J123=Res_converter!$E$6,MAX(MIN(MAX($Z123-$P123,0)/$AU123,$M123)-$N123-$O123,0),MAX(MIN(MAX($Z123-$M123,0)/$AU123,$P123)-$Q123-$R123,0)),0)</f>
        <v>0</v>
      </c>
      <c r="AK123" s="60">
        <f>IF($AD123=Res_converter!$A$2,$T123,0)</f>
        <v>0</v>
      </c>
      <c r="AL123" s="10">
        <f>IF($AD123=Res_converter!$A$2,$Z123,0)</f>
        <v>0</v>
      </c>
      <c r="AM123" s="10">
        <f>IF($J123=Res_converter!$E$4,MAX($M123-$N123-$O123,0),0)+IF($K123=Res_converter!$E$4,MAX($P123-$Q123-$R123,0),0)+IF(L123=Res_converter!$E$4,$S123,0)</f>
        <v>0</v>
      </c>
      <c r="AN123" s="10">
        <f>IF($AD123=Res_converter!$A$3,MAX(MIN($Z123,$M123)-$N123-$O123,0),0)+IF(AND($AD123=Res_converter!$A$14,$AC123=1,$Y123&lt;&gt;"See columns P&amp; Q"),IF($J123=Res_converter!$E$4,MAX(MIN(MAX($Z123-$P123,0)/$AV123,$M123)-$N123-$O123,0),MAX(MIN(MAX($Z123-$M123,0)/$AV123,$P123)-$Q123-$R123,0)),0)</f>
        <v>0</v>
      </c>
      <c r="AO123" s="10">
        <f>IF($J123=Res_converter!$E$5,$M123,0)+IF($K123=Res_converter!$E$5,$P123,0)</f>
        <v>0</v>
      </c>
      <c r="AP123" s="10">
        <f>IF($AD123=Res_converter!$A$4,$Z123,0)</f>
        <v>0</v>
      </c>
      <c r="AQ123" s="10" t="s">
        <v>112</v>
      </c>
      <c r="AR123" s="10" t="s">
        <v>61</v>
      </c>
      <c r="AS123" s="10" t="s">
        <v>62</v>
      </c>
      <c r="AT123" s="10" t="s">
        <v>63</v>
      </c>
      <c r="AU123" s="10">
        <f t="shared" si="6"/>
        <v>0.1</v>
      </c>
      <c r="AV123" s="10">
        <f t="shared" si="7"/>
        <v>0.66500000000000004</v>
      </c>
      <c r="AW123" s="12" t="s">
        <v>355</v>
      </c>
      <c r="AX123" s="12" t="str">
        <f>INDEX(Subname_converter!$B$1:$B$343,MATCH($AW123,Subname_converter!$A$1:$A$343,0))</f>
        <v>Metcalf</v>
      </c>
      <c r="AY123" s="12">
        <f>INDEX(Subname_converter!$C$1:$C$343,MATCH($AW123,Subname_converter!$A$1:$A$343,0))</f>
        <v>115</v>
      </c>
      <c r="AZ123" s="11">
        <v>44196.333333333299</v>
      </c>
      <c r="BA123" s="11">
        <v>45047.291666666701</v>
      </c>
      <c r="BB123" s="10">
        <f t="shared" si="4"/>
        <v>2023</v>
      </c>
      <c r="BC123" s="11"/>
      <c r="BD123" s="10" t="s">
        <v>103</v>
      </c>
      <c r="BE123" s="10" t="s">
        <v>65</v>
      </c>
      <c r="BF123" s="10" t="s">
        <v>65</v>
      </c>
      <c r="BG123" s="10" t="s">
        <v>103</v>
      </c>
      <c r="BH123" s="10" t="s">
        <v>66</v>
      </c>
      <c r="BI123" s="10">
        <f>IFERROR(INDEX([12]Queue_withNearTerm!$AZ$4:$AZ$148,MATCH(B124,[12]Queue_withNearTerm!$B$4:$B$148,0)),99)</f>
        <v>99</v>
      </c>
    </row>
    <row r="124" spans="1:61" s="26" customFormat="1" ht="25" x14ac:dyDescent="0.25">
      <c r="A124" s="32" t="s">
        <v>356</v>
      </c>
      <c r="B124" s="10">
        <v>1455</v>
      </c>
      <c r="C124" s="11">
        <v>43202</v>
      </c>
      <c r="D124" s="11">
        <v>43206.291666666701</v>
      </c>
      <c r="E124" s="10" t="s">
        <v>53</v>
      </c>
      <c r="F124" s="10" t="s">
        <v>346</v>
      </c>
      <c r="G124" s="10" t="s">
        <v>56</v>
      </c>
      <c r="H124" s="10" t="s">
        <v>95</v>
      </c>
      <c r="I124" s="10"/>
      <c r="J124" s="10" t="s">
        <v>57</v>
      </c>
      <c r="K124" s="10" t="s">
        <v>96</v>
      </c>
      <c r="L124" s="10"/>
      <c r="M124" s="10">
        <v>80</v>
      </c>
      <c r="N124" s="10"/>
      <c r="O124" s="10"/>
      <c r="P124" s="10">
        <v>83.54</v>
      </c>
      <c r="Q124" s="10"/>
      <c r="R124" s="10"/>
      <c r="S124" s="10"/>
      <c r="T124" s="10">
        <v>80</v>
      </c>
      <c r="U124" s="10" t="s">
        <v>69</v>
      </c>
      <c r="V124" s="10">
        <v>72</v>
      </c>
      <c r="W124" s="10" t="s">
        <v>58</v>
      </c>
      <c r="X124" s="10"/>
      <c r="Y124" s="57" t="s">
        <v>4621</v>
      </c>
      <c r="Z124" s="10" t="s">
        <v>4621</v>
      </c>
      <c r="AA124" s="10">
        <v>0.26</v>
      </c>
      <c r="AB124" s="10">
        <v>1</v>
      </c>
      <c r="AC124" s="10">
        <f t="shared" si="5"/>
        <v>1</v>
      </c>
      <c r="AD124" s="10" t="str" cm="1">
        <f t="array" ref="AD124">IFERROR(INDEX(Res_converter!$A$2:$A$22,MATCH(1,($J124=Res_converter!$B$2:$B$22)*($K124=Res_converter!$C$2:$C$22)*($L124=Res_converter!$D$2:$D$22),0)),"Other")</f>
        <v>Solar-Hybrid</v>
      </c>
      <c r="AE124" s="10">
        <f>IF($J124=Res_converter!$E$2,MAX($M124-$N124-$O124,0),0)+IF($K124=Res_converter!$E$2,MAX($P124-$Q124-$R124,0),0)+IF(L124=Res_converter!$E$2,$S124,0)</f>
        <v>80</v>
      </c>
      <c r="AF124" s="10">
        <f>IF($AD124=Res_converter!$A$8,MAX($Z124-$N124-$O124,0),0)+IF(AND($AD124=Res_converter!$A$14,$J124=Res_converter!$B$14),MAX(MIN($Z124,$M124)-$N124-$O124+IF(SUM($Q124,$R124)&gt;0,MAX($Z124-$M124,0)-($Q124+$R124)*$AV124,0),0),0)+IF(AND($AD124=Res_converter!$A$15,$K124=Res_converter!$C$15),MAX(MIN($Z124,$P124)-$Q124-$R124+IF(SUM($N124,$O124)&gt;0,MAX($Z124-$P124,0)-($N124+$O124)*$AV124,0),0),0)+IF(AND($AD124=Res_converter!$A$12,$Y124="See columns P&amp; Q"),IF($J124=Res_converter!$E$2,MAX($AA124*MIN($M124,$T124)-$N124-$O124,0),MAX($AB124*MIN($P124,$T124)-$Q124-$R124,0)),0)+IF(AND($AD124=Res_converter!$A$12,$AC124=1,$Y124&lt;&gt;"See columns P&amp; Q"),IF($J124=Res_converter!$E$2,MAX(MIN($Z124,M124)-$N124-$O124,0),MAX(MIN($Z124,P124)-$Q124-$R124,0)),0)</f>
        <v>20.8</v>
      </c>
      <c r="AG124" s="60">
        <f>IF($AD124=Res_converter!$A$9,$T124,0)</f>
        <v>0</v>
      </c>
      <c r="AH124" s="10">
        <f>IF($AD124=Res_converter!$A$9,$Z124,0)</f>
        <v>0</v>
      </c>
      <c r="AI124" s="10">
        <f>IF($J124=Res_converter!$E$6,MAX($M124-$N124-$O124,0),0)+IF($K124=Res_converter!$E$6,MAX($P124-$Q124-$R124,0),0)+IF(L124=Res_converter!$E$6,$S124,0)</f>
        <v>83.54</v>
      </c>
      <c r="AJ124" s="10">
        <f>IF($AD124=Res_converter!$A$7,MAX(MIN($Z124,$M124)-$N124-$O124,0),0)+IF(AND($AD124=Res_converter!$A$12,$Y124="See columns P&amp; Q"),IF($J124=Res_converter!$E$6,MAX($AA124*MIN($M124,$T124)-$N124-$O124,0),MAX($AB124*MIN($P124,$T124)-$Q124-$R124,0)),0)+IF(AND($AD124=Res_converter!$A$12,$AC124=1,$Y124&lt;&gt;"See columns P&amp; Q"),IF($J124=Res_converter!$E$6,MAX(MIN(MAX($Z124-$P124,0)/$AU124,$M124)-$N124-$O124,0),MAX(MIN(MAX($Z124-$M124,0)/$AU124,$P124)-$Q124-$R124,0)),0)</f>
        <v>80</v>
      </c>
      <c r="AK124" s="60">
        <f>IF($AD124=Res_converter!$A$2,$T124,0)</f>
        <v>0</v>
      </c>
      <c r="AL124" s="10">
        <f>IF($AD124=Res_converter!$A$2,$Z124,0)</f>
        <v>0</v>
      </c>
      <c r="AM124" s="10">
        <f>IF($J124=Res_converter!$E$4,MAX($M124-$N124-$O124,0),0)+IF($K124=Res_converter!$E$4,MAX($P124-$Q124-$R124,0),0)+IF(L124=Res_converter!$E$4,$S124,0)</f>
        <v>0</v>
      </c>
      <c r="AN124" s="10">
        <f>IF($AD124=Res_converter!$A$3,MAX(MIN($Z124,$M124)-$N124-$O124,0),0)+IF(AND($AD124=Res_converter!$A$14,$AC124=1,$Y124&lt;&gt;"See columns P&amp; Q"),IF($J124=Res_converter!$E$4,MAX(MIN(MAX($Z124-$P124,0)/$AV124,$M124)-$N124-$O124,0),MAX(MIN(MAX($Z124-$M124,0)/$AV124,$P124)-$Q124-$R124,0)),0)</f>
        <v>0</v>
      </c>
      <c r="AO124" s="10">
        <f>IF($J124=Res_converter!$E$5,$M124,0)+IF($K124=Res_converter!$E$5,$P124,0)</f>
        <v>0</v>
      </c>
      <c r="AP124" s="10">
        <f>IF($AD124=Res_converter!$A$4,$Z124,0)</f>
        <v>0</v>
      </c>
      <c r="AQ124" s="10" t="s">
        <v>352</v>
      </c>
      <c r="AR124" s="10" t="s">
        <v>61</v>
      </c>
      <c r="AS124" s="10" t="s">
        <v>62</v>
      </c>
      <c r="AT124" s="10" t="s">
        <v>63</v>
      </c>
      <c r="AU124" s="10">
        <f t="shared" si="6"/>
        <v>0.1</v>
      </c>
      <c r="AV124" s="10">
        <f t="shared" si="7"/>
        <v>0.66500000000000004</v>
      </c>
      <c r="AW124" s="12" t="s">
        <v>357</v>
      </c>
      <c r="AX124" s="12" t="str">
        <f>INDEX(Subname_converter!$B$1:$B$343,MATCH($AW124,Subname_converter!$A$1:$A$343,0))</f>
        <v>Cortina</v>
      </c>
      <c r="AY124" s="12">
        <f>INDEX(Subname_converter!$C$1:$C$343,MATCH($AW124,Subname_converter!$A$1:$A$343,0))</f>
        <v>115</v>
      </c>
      <c r="AZ124" s="11">
        <v>44561.333333333299</v>
      </c>
      <c r="BA124" s="11">
        <v>45323.333333333299</v>
      </c>
      <c r="BB124" s="10">
        <f t="shared" si="4"/>
        <v>2024</v>
      </c>
      <c r="BC124" s="11"/>
      <c r="BD124" s="10" t="s">
        <v>103</v>
      </c>
      <c r="BE124" s="10" t="s">
        <v>65</v>
      </c>
      <c r="BF124" s="10" t="s">
        <v>65</v>
      </c>
      <c r="BG124" s="10" t="s">
        <v>103</v>
      </c>
      <c r="BH124" s="10" t="s">
        <v>66</v>
      </c>
      <c r="BI124" s="10">
        <f>IFERROR(INDEX([12]Queue_withNearTerm!$AZ$4:$AZ$148,MATCH(B125,[12]Queue_withNearTerm!$B$4:$B$148,0)),99)</f>
        <v>2</v>
      </c>
    </row>
    <row r="125" spans="1:61" s="26" customFormat="1" ht="12.5" x14ac:dyDescent="0.25">
      <c r="A125" s="32" t="s">
        <v>358</v>
      </c>
      <c r="B125" s="10">
        <v>1456</v>
      </c>
      <c r="C125" s="11">
        <v>43200</v>
      </c>
      <c r="D125" s="11">
        <v>43206.291666666701</v>
      </c>
      <c r="E125" s="10" t="s">
        <v>53</v>
      </c>
      <c r="F125" s="10" t="s">
        <v>346</v>
      </c>
      <c r="G125" s="10" t="s">
        <v>95</v>
      </c>
      <c r="H125" s="10"/>
      <c r="I125" s="10"/>
      <c r="J125" s="10" t="s">
        <v>96</v>
      </c>
      <c r="K125" s="10"/>
      <c r="L125" s="10"/>
      <c r="M125" s="10">
        <v>102.5</v>
      </c>
      <c r="N125" s="10"/>
      <c r="O125" s="10"/>
      <c r="P125" s="10"/>
      <c r="Q125" s="10"/>
      <c r="R125" s="10"/>
      <c r="S125" s="10"/>
      <c r="T125" s="10">
        <v>100</v>
      </c>
      <c r="U125" s="10" t="s">
        <v>83</v>
      </c>
      <c r="V125" s="10"/>
      <c r="W125" s="10" t="s">
        <v>116</v>
      </c>
      <c r="X125" s="10" t="s">
        <v>59</v>
      </c>
      <c r="Y125" s="57">
        <v>1</v>
      </c>
      <c r="Z125" s="10">
        <v>100</v>
      </c>
      <c r="AA125" s="10">
        <v>0</v>
      </c>
      <c r="AB125" s="10">
        <v>0</v>
      </c>
      <c r="AC125" s="10">
        <f t="shared" si="5"/>
        <v>1</v>
      </c>
      <c r="AD125" s="10" t="str" cm="1">
        <f t="array" ref="AD125">IFERROR(INDEX(Res_converter!$A$2:$A$22,MATCH(1,($J125=Res_converter!$B$2:$B$22)*($K125=Res_converter!$C$2:$C$22)*($L125=Res_converter!$D$2:$D$22),0)),"Other")</f>
        <v>Solar</v>
      </c>
      <c r="AE125" s="10">
        <f>IF($J125=Res_converter!$E$2,MAX($M125-$N125-$O125,0),0)+IF($K125=Res_converter!$E$2,MAX($P125-$Q125-$R125,0),0)+IF(L125=Res_converter!$E$2,$S125,0)</f>
        <v>0</v>
      </c>
      <c r="AF125" s="10">
        <f>IF($AD125=Res_converter!$A$8,MAX($Z125-$N125-$O125,0),0)+IF(AND($AD125=Res_converter!$A$14,$J125=Res_converter!$B$14),MAX(MIN($Z125,$M125)-$N125-$O125+IF(SUM($Q125,$R125)&gt;0,MAX($Z125-$M125,0)-($Q125+$R125)*$AV125,0),0),0)+IF(AND($AD125=Res_converter!$A$15,$K125=Res_converter!$C$15),MAX(MIN($Z125,$P125)-$Q125-$R125+IF(SUM($N125,$O125)&gt;0,MAX($Z125-$P125,0)-($N125+$O125)*$AV125,0),0),0)+IF(AND($AD125=Res_converter!$A$12,$Y125="See columns P&amp; Q"),IF($J125=Res_converter!$E$2,MAX($AA125*MIN($M125,$T125)-$N125-$O125,0),MAX($AB125*MIN($P125,$T125)-$Q125-$R125,0)),0)+IF(AND($AD125=Res_converter!$A$12,$AC125=1,$Y125&lt;&gt;"See columns P&amp; Q"),IF($J125=Res_converter!$E$2,MAX(MIN($Z125,M125)-$N125-$O125,0),MAX(MIN($Z125,P125)-$Q125-$R125,0)),0)</f>
        <v>0</v>
      </c>
      <c r="AG125" s="60">
        <f>IF($AD125=Res_converter!$A$9,$T125,0)</f>
        <v>0</v>
      </c>
      <c r="AH125" s="10">
        <f>IF($AD125=Res_converter!$A$9,$Z125,0)</f>
        <v>0</v>
      </c>
      <c r="AI125" s="10">
        <f>IF($J125=Res_converter!$E$6,MAX($M125-$N125-$O125,0),0)+IF($K125=Res_converter!$E$6,MAX($P125-$Q125-$R125,0),0)+IF(L125=Res_converter!$E$6,$S125,0)</f>
        <v>102.5</v>
      </c>
      <c r="AJ125" s="10">
        <f>IF($AD125=Res_converter!$A$7,MAX(MIN($Z125,$M125)-$N125-$O125,0),0)+IF(AND($AD125=Res_converter!$A$12,$Y125="See columns P&amp; Q"),IF($J125=Res_converter!$E$6,MAX($AA125*MIN($M125,$T125)-$N125-$O125,0),MAX($AB125*MIN($P125,$T125)-$Q125-$R125,0)),0)+IF(AND($AD125=Res_converter!$A$12,$AC125=1,$Y125&lt;&gt;"See columns P&amp; Q"),IF($J125=Res_converter!$E$6,MAX(MIN(MAX($Z125-$P125,0)/$AU125,$M125)-$N125-$O125,0),MAX(MIN(MAX($Z125-$M125,0)/$AU125,$P125)-$Q125-$R125,0)),0)</f>
        <v>100</v>
      </c>
      <c r="AK125" s="60">
        <f>IF($AD125=Res_converter!$A$2,$T125,0)</f>
        <v>0</v>
      </c>
      <c r="AL125" s="10">
        <f>IF($AD125=Res_converter!$A$2,$Z125,0)</f>
        <v>0</v>
      </c>
      <c r="AM125" s="10">
        <f>IF($J125=Res_converter!$E$4,MAX($M125-$N125-$O125,0),0)+IF($K125=Res_converter!$E$4,MAX($P125-$Q125-$R125,0),0)+IF(L125=Res_converter!$E$4,$S125,0)</f>
        <v>0</v>
      </c>
      <c r="AN125" s="10">
        <f>IF($AD125=Res_converter!$A$3,MAX(MIN($Z125,$M125)-$N125-$O125,0),0)+IF(AND($AD125=Res_converter!$A$14,$AC125=1,$Y125&lt;&gt;"See columns P&amp; Q"),IF($J125=Res_converter!$E$4,MAX(MIN(MAX($Z125-$P125,0)/$AV125,$M125)-$N125-$O125,0),MAX(MIN(MAX($Z125-$M125,0)/$AV125,$P125)-$Q125-$R125,0)),0)</f>
        <v>0</v>
      </c>
      <c r="AO125" s="10">
        <f>IF($J125=Res_converter!$E$5,$M125,0)+IF($K125=Res_converter!$E$5,$P125,0)</f>
        <v>0</v>
      </c>
      <c r="AP125" s="10">
        <f>IF($AD125=Res_converter!$A$4,$Z125,0)</f>
        <v>0</v>
      </c>
      <c r="AQ125" s="10" t="s">
        <v>156</v>
      </c>
      <c r="AR125" s="10" t="s">
        <v>61</v>
      </c>
      <c r="AS125" s="10" t="s">
        <v>62</v>
      </c>
      <c r="AT125" s="10" t="s">
        <v>79</v>
      </c>
      <c r="AU125" s="10">
        <f t="shared" si="6"/>
        <v>0.1</v>
      </c>
      <c r="AV125" s="10">
        <f t="shared" si="7"/>
        <v>0.66500000000000004</v>
      </c>
      <c r="AW125" s="12" t="s">
        <v>359</v>
      </c>
      <c r="AX125" s="12" t="str">
        <f>INDEX(Subname_converter!$B$1:$B$343,MATCH($AW125,Subname_converter!$A$1:$A$343,0))</f>
        <v>Los Banos</v>
      </c>
      <c r="AY125" s="12">
        <f>INDEX(Subname_converter!$C$1:$C$343,MATCH($AW125,Subname_converter!$A$1:$A$343,0))</f>
        <v>230</v>
      </c>
      <c r="AZ125" s="11">
        <v>44895.333333333299</v>
      </c>
      <c r="BA125" s="11">
        <v>45695.333333333299</v>
      </c>
      <c r="BB125" s="10">
        <f t="shared" si="4"/>
        <v>2025</v>
      </c>
      <c r="BC125" s="11"/>
      <c r="BD125" s="10" t="s">
        <v>103</v>
      </c>
      <c r="BE125" s="10" t="s">
        <v>65</v>
      </c>
      <c r="BF125" s="10" t="s">
        <v>65</v>
      </c>
      <c r="BG125" s="10" t="s">
        <v>103</v>
      </c>
      <c r="BH125" s="10" t="s">
        <v>66</v>
      </c>
      <c r="BI125" s="10">
        <f>IFERROR(INDEX([12]Queue_withNearTerm!$AZ$4:$AZ$148,MATCH(B126,[12]Queue_withNearTerm!$B$4:$B$148,0)),99)</f>
        <v>2</v>
      </c>
    </row>
    <row r="126" spans="1:61" s="26" customFormat="1" ht="25" x14ac:dyDescent="0.25">
      <c r="A126" s="32" t="s">
        <v>360</v>
      </c>
      <c r="B126" s="10">
        <v>1457</v>
      </c>
      <c r="C126" s="11">
        <v>43199</v>
      </c>
      <c r="D126" s="11">
        <v>43206.291666666701</v>
      </c>
      <c r="E126" s="10" t="s">
        <v>53</v>
      </c>
      <c r="F126" s="10" t="s">
        <v>346</v>
      </c>
      <c r="G126" s="10" t="s">
        <v>56</v>
      </c>
      <c r="H126" s="10"/>
      <c r="I126" s="10"/>
      <c r="J126" s="10" t="s">
        <v>57</v>
      </c>
      <c r="K126" s="10"/>
      <c r="L126" s="10"/>
      <c r="M126" s="10">
        <v>3</v>
      </c>
      <c r="N126" s="10"/>
      <c r="O126" s="10"/>
      <c r="P126" s="10"/>
      <c r="Q126" s="10"/>
      <c r="R126" s="10"/>
      <c r="S126" s="10"/>
      <c r="T126" s="10">
        <v>3</v>
      </c>
      <c r="U126" s="10" t="s">
        <v>83</v>
      </c>
      <c r="V126" s="10"/>
      <c r="W126" s="10"/>
      <c r="X126" s="10"/>
      <c r="Y126" s="10">
        <v>1</v>
      </c>
      <c r="Z126" s="10">
        <v>3</v>
      </c>
      <c r="AA126" s="10">
        <v>0</v>
      </c>
      <c r="AB126" s="10">
        <v>0</v>
      </c>
      <c r="AC126" s="10">
        <f t="shared" si="5"/>
        <v>1</v>
      </c>
      <c r="AD126" s="10" t="str" cm="1">
        <f t="array" ref="AD126">IFERROR(INDEX(Res_converter!$A$2:$A$22,MATCH(1,($J126=Res_converter!$B$2:$B$22)*($K126=Res_converter!$C$2:$C$22)*($L126=Res_converter!$D$2:$D$22),0)),"Other")</f>
        <v>Battery</v>
      </c>
      <c r="AE126" s="10">
        <f>IF($J126=Res_converter!$E$2,MAX($M126-$N126-$O126,0),0)+IF($K126=Res_converter!$E$2,MAX($P126-$Q126-$R126,0),0)+IF(L126=Res_converter!$E$2,$S126,0)</f>
        <v>3</v>
      </c>
      <c r="AF126" s="10">
        <f>IF($AD126=Res_converter!$A$8,MAX($Z126-$N126-$O126,0),0)+IF(AND($AD126=Res_converter!$A$14,$J126=Res_converter!$B$14),MAX(MIN($Z126,$M126)-$N126-$O126+IF(SUM($Q126,$R126)&gt;0,MAX($Z126-$M126,0)-($Q126+$R126)*$AV126,0),0),0)+IF(AND($AD126=Res_converter!$A$15,$K126=Res_converter!$C$15),MAX(MIN($Z126,$P126)-$Q126-$R126+IF(SUM($N126,$O126)&gt;0,MAX($Z126-$P126,0)-($N126+$O126)*$AV126,0),0),0)+IF(AND($AD126=Res_converter!$A$12,$Y126="See columns P&amp; Q"),IF($J126=Res_converter!$E$2,MAX($AA126*MIN($M126,$T126)-$N126-$O126,0),MAX($AB126*MIN($P126,$T126)-$Q126-$R126,0)),0)+IF(AND($AD126=Res_converter!$A$12,$AC126=1,$Y126&lt;&gt;"See columns P&amp; Q"),IF($J126=Res_converter!$E$2,MAX(MIN($Z126,M126)-$N126-$O126,0),MAX(MIN($Z126,P126)-$Q126-$R126,0)),0)</f>
        <v>3</v>
      </c>
      <c r="AG126" s="60">
        <f>IF($AD126=Res_converter!$A$9,$T126,0)</f>
        <v>0</v>
      </c>
      <c r="AH126" s="10">
        <f>IF($AD126=Res_converter!$A$9,$Z126,0)</f>
        <v>0</v>
      </c>
      <c r="AI126" s="10">
        <f>IF($J126=Res_converter!$E$6,MAX($M126-$N126-$O126,0),0)+IF($K126=Res_converter!$E$6,MAX($P126-$Q126-$R126,0),0)+IF(L126=Res_converter!$E$6,$S126,0)</f>
        <v>0</v>
      </c>
      <c r="AJ126" s="10">
        <f>IF($AD126=Res_converter!$A$7,MAX(MIN($Z126,$M126)-$N126-$O126,0),0)+IF(AND($AD126=Res_converter!$A$12,$Y126="See columns P&amp; Q"),IF($J126=Res_converter!$E$6,MAX($AA126*MIN($M126,$T126)-$N126-$O126,0),MAX($AB126*MIN($P126,$T126)-$Q126-$R126,0)),0)+IF(AND($AD126=Res_converter!$A$12,$AC126=1,$Y126&lt;&gt;"See columns P&amp; Q"),IF($J126=Res_converter!$E$6,MAX(MIN(MAX($Z126-$P126,0)/$AU126,$M126)-$N126-$O126,0),MAX(MIN(MAX($Z126-$M126,0)/$AU126,$P126)-$Q126-$R126,0)),0)</f>
        <v>0</v>
      </c>
      <c r="AK126" s="60">
        <f>IF($AD126=Res_converter!$A$2,$T126,0)</f>
        <v>0</v>
      </c>
      <c r="AL126" s="10">
        <f>IF($AD126=Res_converter!$A$2,$Z126,0)</f>
        <v>0</v>
      </c>
      <c r="AM126" s="10">
        <f>IF($J126=Res_converter!$E$4,MAX($M126-$N126-$O126,0),0)+IF($K126=Res_converter!$E$4,MAX($P126-$Q126-$R126,0),0)+IF(L126=Res_converter!$E$4,$S126,0)</f>
        <v>0</v>
      </c>
      <c r="AN126" s="10">
        <f>IF($AD126=Res_converter!$A$3,MAX(MIN($Z126,$M126)-$N126-$O126,0),0)+IF(AND($AD126=Res_converter!$A$14,$AC126=1,$Y126&lt;&gt;"See columns P&amp; Q"),IF($J126=Res_converter!$E$4,MAX(MIN(MAX($Z126-$P126,0)/$AV126,$M126)-$N126-$O126,0),MAX(MIN(MAX($Z126-$M126,0)/$AV126,$P126)-$Q126-$R126,0)),0)</f>
        <v>0</v>
      </c>
      <c r="AO126" s="10">
        <f>IF($J126=Res_converter!$E$5,$M126,0)+IF($K126=Res_converter!$E$5,$P126,0)</f>
        <v>0</v>
      </c>
      <c r="AP126" s="10">
        <f>IF($AD126=Res_converter!$A$4,$Z126,0)</f>
        <v>0</v>
      </c>
      <c r="AQ126" s="10" t="s">
        <v>112</v>
      </c>
      <c r="AR126" s="10" t="s">
        <v>61</v>
      </c>
      <c r="AS126" s="10" t="s">
        <v>62</v>
      </c>
      <c r="AT126" s="10" t="s">
        <v>63</v>
      </c>
      <c r="AU126" s="10">
        <f t="shared" si="6"/>
        <v>0.1</v>
      </c>
      <c r="AV126" s="10">
        <f t="shared" si="7"/>
        <v>0.66500000000000004</v>
      </c>
      <c r="AW126" s="12" t="s">
        <v>361</v>
      </c>
      <c r="AX126" s="12" t="str">
        <f>INDEX(Subname_converter!$B$1:$B$343,MATCH($AW126,Subname_converter!$A$1:$A$343,0))</f>
        <v>Los Esteros</v>
      </c>
      <c r="AY126" s="12">
        <f>INDEX(Subname_converter!$C$1:$C$343,MATCH($AW126,Subname_converter!$A$1:$A$343,0))</f>
        <v>115</v>
      </c>
      <c r="AZ126" s="11">
        <v>44166.333333333299</v>
      </c>
      <c r="BA126" s="11">
        <v>45776.291666666701</v>
      </c>
      <c r="BB126" s="10">
        <f t="shared" si="4"/>
        <v>2025</v>
      </c>
      <c r="BC126" s="11"/>
      <c r="BD126" s="10" t="s">
        <v>103</v>
      </c>
      <c r="BE126" s="10" t="s">
        <v>65</v>
      </c>
      <c r="BF126" s="10" t="s">
        <v>65</v>
      </c>
      <c r="BG126" s="10" t="s">
        <v>103</v>
      </c>
      <c r="BH126" s="10"/>
      <c r="BI126" s="10">
        <f>IFERROR(INDEX([12]Queue_withNearTerm!$AZ$4:$AZ$148,MATCH(B127,[12]Queue_withNearTerm!$B$4:$B$148,0)),99)</f>
        <v>99</v>
      </c>
    </row>
    <row r="127" spans="1:61" s="26" customFormat="1" ht="25" x14ac:dyDescent="0.25">
      <c r="A127" s="32" t="s">
        <v>362</v>
      </c>
      <c r="B127" s="10">
        <v>1459</v>
      </c>
      <c r="C127" s="11">
        <v>43202</v>
      </c>
      <c r="D127" s="11">
        <v>43206.291666666701</v>
      </c>
      <c r="E127" s="10" t="s">
        <v>53</v>
      </c>
      <c r="F127" s="10" t="s">
        <v>346</v>
      </c>
      <c r="G127" s="10" t="s">
        <v>55</v>
      </c>
      <c r="H127" s="10"/>
      <c r="I127" s="10"/>
      <c r="J127" s="10" t="s">
        <v>55</v>
      </c>
      <c r="K127" s="10"/>
      <c r="L127" s="10"/>
      <c r="M127" s="10">
        <v>62.5</v>
      </c>
      <c r="N127" s="10"/>
      <c r="O127" s="10"/>
      <c r="P127" s="10"/>
      <c r="Q127" s="10"/>
      <c r="R127" s="10"/>
      <c r="S127" s="10"/>
      <c r="T127" s="10">
        <v>60</v>
      </c>
      <c r="U127" s="10" t="s">
        <v>83</v>
      </c>
      <c r="V127" s="10"/>
      <c r="W127" s="10" t="s">
        <v>58</v>
      </c>
      <c r="X127" s="10" t="s">
        <v>324</v>
      </c>
      <c r="Y127" s="10">
        <v>1</v>
      </c>
      <c r="Z127" s="10">
        <v>60</v>
      </c>
      <c r="AA127" s="10">
        <v>0</v>
      </c>
      <c r="AB127" s="10">
        <v>0</v>
      </c>
      <c r="AC127" s="10">
        <f t="shared" si="5"/>
        <v>1</v>
      </c>
      <c r="AD127" s="10" t="str" cm="1">
        <f t="array" ref="AD127">IFERROR(INDEX(Res_converter!$A$2:$A$22,MATCH(1,($J127=Res_converter!$B$2:$B$22)*($K127=Res_converter!$C$2:$C$22)*($L127=Res_converter!$D$2:$D$22),0)),"Other")</f>
        <v>Wind Turbine</v>
      </c>
      <c r="AE127" s="10">
        <f>IF($J127=Res_converter!$E$2,MAX($M127-$N127-$O127,0),0)+IF($K127=Res_converter!$E$2,MAX($P127-$Q127-$R127,0),0)+IF(L127=Res_converter!$E$2,$S127,0)</f>
        <v>0</v>
      </c>
      <c r="AF127" s="10">
        <f>IF($AD127=Res_converter!$A$8,MAX($Z127-$N127-$O127,0),0)+IF(AND($AD127=Res_converter!$A$14,$J127=Res_converter!$B$14),MAX(MIN($Z127,$M127)-$N127-$O127+IF(SUM($Q127,$R127)&gt;0,MAX($Z127-$M127,0)-($Q127+$R127)*$AV127,0),0),0)+IF(AND($AD127=Res_converter!$A$15,$K127=Res_converter!$C$15),MAX(MIN($Z127,$P127)-$Q127-$R127+IF(SUM($N127,$O127)&gt;0,MAX($Z127-$P127,0)-($N127+$O127)*$AV127,0),0),0)+IF(AND($AD127=Res_converter!$A$12,$Y127="See columns P&amp; Q"),IF($J127=Res_converter!$E$2,MAX($AA127*MIN($M127,$T127)-$N127-$O127,0),MAX($AB127*MIN($P127,$T127)-$Q127-$R127,0)),0)+IF(AND($AD127=Res_converter!$A$12,$AC127=1,$Y127&lt;&gt;"See columns P&amp; Q"),IF($J127=Res_converter!$E$2,MAX(MIN($Z127,M127)-$N127-$O127,0),MAX(MIN($Z127,P127)-$Q127-$R127,0)),0)</f>
        <v>0</v>
      </c>
      <c r="AG127" s="60">
        <f>IF($AD127=Res_converter!$A$9,$T127,0)</f>
        <v>0</v>
      </c>
      <c r="AH127" s="10">
        <f>IF($AD127=Res_converter!$A$9,$Z127,0)</f>
        <v>0</v>
      </c>
      <c r="AI127" s="10">
        <f>IF($J127=Res_converter!$E$6,MAX($M127-$N127-$O127,0),0)+IF($K127=Res_converter!$E$6,MAX($P127-$Q127-$R127,0),0)+IF(L127=Res_converter!$E$6,$S127,0)</f>
        <v>0</v>
      </c>
      <c r="AJ127" s="10">
        <f>IF($AD127=Res_converter!$A$7,MAX(MIN($Z127,$M127)-$N127-$O127,0),0)+IF(AND($AD127=Res_converter!$A$12,$Y127="See columns P&amp; Q"),IF($J127=Res_converter!$E$6,MAX($AA127*MIN($M127,$T127)-$N127-$O127,0),MAX($AB127*MIN($P127,$T127)-$Q127-$R127,0)),0)+IF(AND($AD127=Res_converter!$A$12,$AC127=1,$Y127&lt;&gt;"See columns P&amp; Q"),IF($J127=Res_converter!$E$6,MAX(MIN(MAX($Z127-$P127,0)/$AU127,$M127)-$N127-$O127,0),MAX(MIN(MAX($Z127-$M127,0)/$AU127,$P127)-$Q127-$R127,0)),0)</f>
        <v>0</v>
      </c>
      <c r="AK127" s="60">
        <f>IF($AD127=Res_converter!$A$2,$T127,0)</f>
        <v>0</v>
      </c>
      <c r="AL127" s="10">
        <f>IF($AD127=Res_converter!$A$2,$Z127,0)</f>
        <v>0</v>
      </c>
      <c r="AM127" s="10">
        <f>IF($J127=Res_converter!$E$4,MAX($M127-$N127-$O127,0),0)+IF($K127=Res_converter!$E$4,MAX($P127-$Q127-$R127,0),0)+IF(L127=Res_converter!$E$4,$S127,0)</f>
        <v>62.5</v>
      </c>
      <c r="AN127" s="10">
        <f>IF($AD127=Res_converter!$A$3,MAX(MIN($Z127,$M127)-$N127-$O127,0),0)+IF(AND($AD127=Res_converter!$A$14,$AC127=1,$Y127&lt;&gt;"See columns P&amp; Q"),IF($J127=Res_converter!$E$4,MAX(MIN(MAX($Z127-$P127,0)/$AV127,$M127)-$N127-$O127,0),MAX(MIN(MAX($Z127-$M127,0)/$AV127,$P127)-$Q127-$R127,0)),0)</f>
        <v>60</v>
      </c>
      <c r="AO127" s="10">
        <f>IF($J127=Res_converter!$E$5,$M127,0)+IF($K127=Res_converter!$E$5,$P127,0)</f>
        <v>0</v>
      </c>
      <c r="AP127" s="10">
        <f>IF($AD127=Res_converter!$A$4,$Z127,0)</f>
        <v>0</v>
      </c>
      <c r="AQ127" s="10" t="s">
        <v>201</v>
      </c>
      <c r="AR127" s="10" t="s">
        <v>61</v>
      </c>
      <c r="AS127" s="10" t="s">
        <v>62</v>
      </c>
      <c r="AT127" s="10" t="s">
        <v>63</v>
      </c>
      <c r="AU127" s="10">
        <f t="shared" si="6"/>
        <v>0.1</v>
      </c>
      <c r="AV127" s="10">
        <f t="shared" si="7"/>
        <v>0.66500000000000004</v>
      </c>
      <c r="AW127" s="12" t="s">
        <v>277</v>
      </c>
      <c r="AX127" s="12" t="str">
        <f>INDEX(Subname_converter!$B$1:$B$343,MATCH($AW127,Subname_converter!$A$1:$A$343,0))</f>
        <v>Tesla</v>
      </c>
      <c r="AY127" s="12">
        <f>INDEX(Subname_converter!$C$1:$C$343,MATCH($AW127,Subname_converter!$A$1:$A$343,0))</f>
        <v>230</v>
      </c>
      <c r="AZ127" s="11">
        <v>44545.333333333299</v>
      </c>
      <c r="BA127" s="11">
        <v>44545.333333333299</v>
      </c>
      <c r="BB127" s="10">
        <f t="shared" si="4"/>
        <v>2022</v>
      </c>
      <c r="BC127" s="11"/>
      <c r="BD127" s="10" t="s">
        <v>103</v>
      </c>
      <c r="BE127" s="10" t="s">
        <v>65</v>
      </c>
      <c r="BF127" s="10" t="s">
        <v>65</v>
      </c>
      <c r="BG127" s="10" t="s">
        <v>103</v>
      </c>
      <c r="BH127" s="10" t="s">
        <v>66</v>
      </c>
      <c r="BI127" s="10">
        <f>IFERROR(INDEX([12]Queue_withNearTerm!$AZ$4:$AZ$148,MATCH(B128,[12]Queue_withNearTerm!$B$4:$B$148,0)),99)</f>
        <v>99</v>
      </c>
    </row>
    <row r="128" spans="1:61" s="26" customFormat="1" ht="25" x14ac:dyDescent="0.25">
      <c r="A128" s="32" t="s">
        <v>363</v>
      </c>
      <c r="B128" s="10">
        <v>1461</v>
      </c>
      <c r="C128" s="11">
        <v>43194</v>
      </c>
      <c r="D128" s="11">
        <v>43206.291666666701</v>
      </c>
      <c r="E128" s="10" t="s">
        <v>53</v>
      </c>
      <c r="F128" s="10" t="s">
        <v>346</v>
      </c>
      <c r="G128" s="10" t="s">
        <v>55</v>
      </c>
      <c r="H128" s="10"/>
      <c r="I128" s="10"/>
      <c r="J128" s="10" t="s">
        <v>55</v>
      </c>
      <c r="K128" s="10"/>
      <c r="L128" s="10"/>
      <c r="M128" s="10">
        <v>112.2</v>
      </c>
      <c r="N128" s="10"/>
      <c r="O128" s="10"/>
      <c r="P128" s="10"/>
      <c r="Q128" s="10"/>
      <c r="R128" s="10"/>
      <c r="S128" s="10"/>
      <c r="T128" s="10">
        <v>90.7</v>
      </c>
      <c r="U128" s="10" t="s">
        <v>69</v>
      </c>
      <c r="V128" s="10">
        <v>53</v>
      </c>
      <c r="W128" s="10" t="s">
        <v>58</v>
      </c>
      <c r="X128" s="10" t="s">
        <v>364</v>
      </c>
      <c r="Y128" s="10">
        <v>0.51700000000000002</v>
      </c>
      <c r="Z128" s="10">
        <v>46.8919</v>
      </c>
      <c r="AA128" s="10">
        <v>0</v>
      </c>
      <c r="AB128" s="10">
        <v>0</v>
      </c>
      <c r="AC128" s="10">
        <f t="shared" si="5"/>
        <v>1</v>
      </c>
      <c r="AD128" s="10" t="str" cm="1">
        <f t="array" ref="AD128">IFERROR(INDEX(Res_converter!$A$2:$A$22,MATCH(1,($J128=Res_converter!$B$2:$B$22)*($K128=Res_converter!$C$2:$C$22)*($L128=Res_converter!$D$2:$D$22),0)),"Other")</f>
        <v>Wind Turbine</v>
      </c>
      <c r="AE128" s="10">
        <f>IF($J128=Res_converter!$E$2,MAX($M128-$N128-$O128,0),0)+IF($K128=Res_converter!$E$2,MAX($P128-$Q128-$R128,0),0)+IF(L128=Res_converter!$E$2,$S128,0)</f>
        <v>0</v>
      </c>
      <c r="AF128" s="10">
        <f>IF($AD128=Res_converter!$A$8,MAX($Z128-$N128-$O128,0),0)+IF(AND($AD128=Res_converter!$A$14,$J128=Res_converter!$B$14),MAX(MIN($Z128,$M128)-$N128-$O128+IF(SUM($Q128,$R128)&gt;0,MAX($Z128-$M128,0)-($Q128+$R128)*$AV128,0),0),0)+IF(AND($AD128=Res_converter!$A$15,$K128=Res_converter!$C$15),MAX(MIN($Z128,$P128)-$Q128-$R128+IF(SUM($N128,$O128)&gt;0,MAX($Z128-$P128,0)-($N128+$O128)*$AV128,0),0),0)+IF(AND($AD128=Res_converter!$A$12,$Y128="See columns P&amp; Q"),IF($J128=Res_converter!$E$2,MAX($AA128*MIN($M128,$T128)-$N128-$O128,0),MAX($AB128*MIN($P128,$T128)-$Q128-$R128,0)),0)+IF(AND($AD128=Res_converter!$A$12,$AC128=1,$Y128&lt;&gt;"See columns P&amp; Q"),IF($J128=Res_converter!$E$2,MAX(MIN($Z128,M128)-$N128-$O128,0),MAX(MIN($Z128,P128)-$Q128-$R128,0)),0)</f>
        <v>0</v>
      </c>
      <c r="AG128" s="60">
        <f>IF($AD128=Res_converter!$A$9,$T128,0)</f>
        <v>0</v>
      </c>
      <c r="AH128" s="10">
        <f>IF($AD128=Res_converter!$A$9,$Z128,0)</f>
        <v>0</v>
      </c>
      <c r="AI128" s="10">
        <f>IF($J128=Res_converter!$E$6,MAX($M128-$N128-$O128,0),0)+IF($K128=Res_converter!$E$6,MAX($P128-$Q128-$R128,0),0)+IF(L128=Res_converter!$E$6,$S128,0)</f>
        <v>0</v>
      </c>
      <c r="AJ128" s="10">
        <f>IF($AD128=Res_converter!$A$7,MAX(MIN($Z128,$M128)-$N128-$O128,0),0)+IF(AND($AD128=Res_converter!$A$12,$Y128="See columns P&amp; Q"),IF($J128=Res_converter!$E$6,MAX($AA128*MIN($M128,$T128)-$N128-$O128,0),MAX($AB128*MIN($P128,$T128)-$Q128-$R128,0)),0)+IF(AND($AD128=Res_converter!$A$12,$AC128=1,$Y128&lt;&gt;"See columns P&amp; Q"),IF($J128=Res_converter!$E$6,MAX(MIN(MAX($Z128-$P128,0)/$AU128,$M128)-$N128-$O128,0),MAX(MIN(MAX($Z128-$M128,0)/$AU128,$P128)-$Q128-$R128,0)),0)</f>
        <v>0</v>
      </c>
      <c r="AK128" s="60">
        <f>IF($AD128=Res_converter!$A$2,$T128,0)</f>
        <v>0</v>
      </c>
      <c r="AL128" s="10">
        <f>IF($AD128=Res_converter!$A$2,$Z128,0)</f>
        <v>0</v>
      </c>
      <c r="AM128" s="10">
        <f>IF($J128=Res_converter!$E$4,MAX($M128-$N128-$O128,0),0)+IF($K128=Res_converter!$E$4,MAX($P128-$Q128-$R128,0),0)+IF(L128=Res_converter!$E$4,$S128,0)</f>
        <v>112.2</v>
      </c>
      <c r="AN128" s="10">
        <f>IF($AD128=Res_converter!$A$3,MAX(MIN($Z128,$M128)-$N128-$O128,0),0)+IF(AND($AD128=Res_converter!$A$14,$AC128=1,$Y128&lt;&gt;"See columns P&amp; Q"),IF($J128=Res_converter!$E$4,MAX(MIN(MAX($Z128-$P128,0)/$AV128,$M128)-$N128-$O128,0),MAX(MIN(MAX($Z128-$M128,0)/$AV128,$P128)-$Q128-$R128,0)),0)</f>
        <v>46.8919</v>
      </c>
      <c r="AO128" s="10">
        <f>IF($J128=Res_converter!$E$5,$M128,0)+IF($K128=Res_converter!$E$5,$P128,0)</f>
        <v>0</v>
      </c>
      <c r="AP128" s="10">
        <f>IF($AD128=Res_converter!$A$4,$Z128,0)</f>
        <v>0</v>
      </c>
      <c r="AQ128" s="10" t="s">
        <v>201</v>
      </c>
      <c r="AR128" s="10" t="s">
        <v>61</v>
      </c>
      <c r="AS128" s="10" t="s">
        <v>62</v>
      </c>
      <c r="AT128" s="10" t="s">
        <v>63</v>
      </c>
      <c r="AU128" s="10">
        <f t="shared" si="6"/>
        <v>0.1</v>
      </c>
      <c r="AV128" s="10">
        <f t="shared" si="7"/>
        <v>0.66500000000000004</v>
      </c>
      <c r="AW128" s="12" t="s">
        <v>365</v>
      </c>
      <c r="AX128" s="12" t="str">
        <f>INDEX(Subname_converter!$B$1:$B$343,MATCH($AW128,Subname_converter!$A$1:$A$343,0))</f>
        <v>Kelso</v>
      </c>
      <c r="AY128" s="12">
        <f>INDEX(Subname_converter!$C$1:$C$343,MATCH($AW128,Subname_converter!$A$1:$A$343,0))</f>
        <v>230</v>
      </c>
      <c r="AZ128" s="11">
        <v>44196.333333333299</v>
      </c>
      <c r="BA128" s="11">
        <v>45751.291666666701</v>
      </c>
      <c r="BB128" s="10">
        <f t="shared" si="4"/>
        <v>2025</v>
      </c>
      <c r="BC128" s="11"/>
      <c r="BD128" s="10" t="s">
        <v>103</v>
      </c>
      <c r="BE128" s="10" t="s">
        <v>65</v>
      </c>
      <c r="BF128" s="10" t="s">
        <v>65</v>
      </c>
      <c r="BG128" s="10" t="s">
        <v>103</v>
      </c>
      <c r="BH128" s="10" t="s">
        <v>66</v>
      </c>
      <c r="BI128" s="10">
        <f>IFERROR(INDEX([12]Queue_withNearTerm!$AZ$4:$AZ$148,MATCH(B129,[12]Queue_withNearTerm!$B$4:$B$148,0)),99)</f>
        <v>99</v>
      </c>
    </row>
    <row r="129" spans="1:61" s="26" customFormat="1" ht="37.5" x14ac:dyDescent="0.25">
      <c r="A129" s="32" t="s">
        <v>366</v>
      </c>
      <c r="B129" s="10">
        <v>1463</v>
      </c>
      <c r="C129" s="11">
        <v>43194</v>
      </c>
      <c r="D129" s="11">
        <v>43206.291666666701</v>
      </c>
      <c r="E129" s="10" t="s">
        <v>53</v>
      </c>
      <c r="F129" s="10" t="s">
        <v>346</v>
      </c>
      <c r="G129" s="10" t="s">
        <v>55</v>
      </c>
      <c r="H129" s="10"/>
      <c r="I129" s="10"/>
      <c r="J129" s="10" t="s">
        <v>55</v>
      </c>
      <c r="K129" s="10"/>
      <c r="L129" s="10"/>
      <c r="M129" s="10">
        <v>92.353999999999999</v>
      </c>
      <c r="N129" s="10">
        <v>90</v>
      </c>
      <c r="O129" s="10"/>
      <c r="P129" s="10"/>
      <c r="Q129" s="10"/>
      <c r="R129" s="10"/>
      <c r="S129" s="10"/>
      <c r="T129" s="10">
        <v>90.8</v>
      </c>
      <c r="U129" s="10" t="s">
        <v>83</v>
      </c>
      <c r="V129" s="10"/>
      <c r="W129" s="10" t="s">
        <v>58</v>
      </c>
      <c r="X129" s="10"/>
      <c r="Y129" s="10">
        <v>1</v>
      </c>
      <c r="Z129" s="10">
        <v>90.8</v>
      </c>
      <c r="AA129" s="10">
        <v>0</v>
      </c>
      <c r="AB129" s="10">
        <v>0</v>
      </c>
      <c r="AC129" s="10">
        <f t="shared" si="5"/>
        <v>1</v>
      </c>
      <c r="AD129" s="10" t="str" cm="1">
        <f t="array" ref="AD129">IFERROR(INDEX(Res_converter!$A$2:$A$22,MATCH(1,($J129=Res_converter!$B$2:$B$22)*($K129=Res_converter!$C$2:$C$22)*($L129=Res_converter!$D$2:$D$22),0)),"Other")</f>
        <v>Wind Turbine</v>
      </c>
      <c r="AE129" s="10">
        <f>IF($J129=Res_converter!$E$2,MAX($M129-$N129-$O129,0),0)+IF($K129=Res_converter!$E$2,MAX($P129-$Q129-$R129,0),0)+IF(L129=Res_converter!$E$2,$S129,0)</f>
        <v>0</v>
      </c>
      <c r="AF129" s="10">
        <f>IF($AD129=Res_converter!$A$8,MAX($Z129-$N129-$O129,0),0)+IF(AND($AD129=Res_converter!$A$14,$J129=Res_converter!$B$14),MAX(MIN($Z129,$M129)-$N129-$O129+IF(SUM($Q129,$R129)&gt;0,MAX($Z129-$M129,0)-($Q129+$R129)*$AV129,0),0),0)+IF(AND($AD129=Res_converter!$A$15,$K129=Res_converter!$C$15),MAX(MIN($Z129,$P129)-$Q129-$R129+IF(SUM($N129,$O129)&gt;0,MAX($Z129-$P129,0)-($N129+$O129)*$AV129,0),0),0)+IF(AND($AD129=Res_converter!$A$12,$Y129="See columns P&amp; Q"),IF($J129=Res_converter!$E$2,MAX($AA129*MIN($M129,$T129)-$N129-$O129,0),MAX($AB129*MIN($P129,$T129)-$Q129-$R129,0)),0)+IF(AND($AD129=Res_converter!$A$12,$AC129=1,$Y129&lt;&gt;"See columns P&amp; Q"),IF($J129=Res_converter!$E$2,MAX(MIN($Z129,M129)-$N129-$O129,0),MAX(MIN($Z129,P129)-$Q129-$R129,0)),0)</f>
        <v>0</v>
      </c>
      <c r="AG129" s="60">
        <f>IF($AD129=Res_converter!$A$9,$T129,0)</f>
        <v>0</v>
      </c>
      <c r="AH129" s="10">
        <f>IF($AD129=Res_converter!$A$9,$Z129,0)</f>
        <v>0</v>
      </c>
      <c r="AI129" s="10">
        <f>IF($J129=Res_converter!$E$6,MAX($M129-$N129-$O129,0),0)+IF($K129=Res_converter!$E$6,MAX($P129-$Q129-$R129,0),0)+IF(L129=Res_converter!$E$6,$S129,0)</f>
        <v>0</v>
      </c>
      <c r="AJ129" s="10">
        <f>IF($AD129=Res_converter!$A$7,MAX(MIN($Z129,$M129)-$N129-$O129,0),0)+IF(AND($AD129=Res_converter!$A$12,$Y129="See columns P&amp; Q"),IF($J129=Res_converter!$E$6,MAX($AA129*MIN($M129,$T129)-$N129-$O129,0),MAX($AB129*MIN($P129,$T129)-$Q129-$R129,0)),0)+IF(AND($AD129=Res_converter!$A$12,$AC129=1,$Y129&lt;&gt;"See columns P&amp; Q"),IF($J129=Res_converter!$E$6,MAX(MIN(MAX($Z129-$P129,0)/$AU129,$M129)-$N129-$O129,0),MAX(MIN(MAX($Z129-$M129,0)/$AU129,$P129)-$Q129-$R129,0)),0)</f>
        <v>0</v>
      </c>
      <c r="AK129" s="60">
        <f>IF($AD129=Res_converter!$A$2,$T129,0)</f>
        <v>0</v>
      </c>
      <c r="AL129" s="10">
        <f>IF($AD129=Res_converter!$A$2,$Z129,0)</f>
        <v>0</v>
      </c>
      <c r="AM129" s="10">
        <f>IF($J129=Res_converter!$E$4,MAX($M129-$N129-$O129,0),0)+IF($K129=Res_converter!$E$4,MAX($P129-$Q129-$R129,0),0)+IF(L129=Res_converter!$E$4,$S129,0)</f>
        <v>2.3539999999999992</v>
      </c>
      <c r="AN129" s="10">
        <f>IF($AD129=Res_converter!$A$3,MAX(MIN($Z129,$M129)-$N129-$O129,0),0)+IF(AND($AD129=Res_converter!$A$14,$AC129=1,$Y129&lt;&gt;"See columns P&amp; Q"),IF($J129=Res_converter!$E$4,MAX(MIN(MAX($Z129-$P129,0)/$AV129,$M129)-$N129-$O129,0),MAX(MIN(MAX($Z129-$M129,0)/$AV129,$P129)-$Q129-$R129,0)),0)</f>
        <v>0.79999999999999716</v>
      </c>
      <c r="AO129" s="10">
        <f>IF($J129=Res_converter!$E$5,$M129,0)+IF($K129=Res_converter!$E$5,$P129,0)</f>
        <v>0</v>
      </c>
      <c r="AP129" s="10">
        <f>IF($AD129=Res_converter!$A$4,$Z129,0)</f>
        <v>0</v>
      </c>
      <c r="AQ129" s="10" t="s">
        <v>60</v>
      </c>
      <c r="AR129" s="10" t="s">
        <v>61</v>
      </c>
      <c r="AS129" s="10" t="s">
        <v>62</v>
      </c>
      <c r="AT129" s="10" t="s">
        <v>63</v>
      </c>
      <c r="AU129" s="10">
        <f t="shared" si="6"/>
        <v>0.1</v>
      </c>
      <c r="AV129" s="10">
        <f t="shared" si="7"/>
        <v>0.66500000000000004</v>
      </c>
      <c r="AW129" s="12" t="s">
        <v>367</v>
      </c>
      <c r="AX129" s="12" t="str">
        <f>INDEX(Subname_converter!$B$1:$B$343,MATCH($AW129,Subname_converter!$A$1:$A$343,0))</f>
        <v>Birds Landing</v>
      </c>
      <c r="AY129" s="12">
        <f>INDEX(Subname_converter!$C$1:$C$343,MATCH($AW129,Subname_converter!$A$1:$A$343,0))</f>
        <v>230</v>
      </c>
      <c r="AZ129" s="11">
        <v>45016.291666666701</v>
      </c>
      <c r="BA129" s="11">
        <v>45777.291666666701</v>
      </c>
      <c r="BB129" s="10">
        <f t="shared" si="4"/>
        <v>2025</v>
      </c>
      <c r="BC129" s="11"/>
      <c r="BD129" s="10" t="s">
        <v>103</v>
      </c>
      <c r="BE129" s="10" t="s">
        <v>65</v>
      </c>
      <c r="BF129" s="10" t="s">
        <v>65</v>
      </c>
      <c r="BG129" s="10" t="s">
        <v>103</v>
      </c>
      <c r="BH129" s="10" t="s">
        <v>66</v>
      </c>
      <c r="BI129" s="10">
        <f>IFERROR(INDEX([12]Queue_withNearTerm!$AZ$4:$AZ$148,MATCH(B130,[12]Queue_withNearTerm!$B$4:$B$148,0)),99)</f>
        <v>99</v>
      </c>
    </row>
    <row r="130" spans="1:61" s="26" customFormat="1" ht="25" x14ac:dyDescent="0.25">
      <c r="A130" s="32" t="s">
        <v>368</v>
      </c>
      <c r="B130" s="10">
        <v>1470</v>
      </c>
      <c r="C130" s="11">
        <v>43203</v>
      </c>
      <c r="D130" s="11">
        <v>43206.291666666701</v>
      </c>
      <c r="E130" s="10" t="s">
        <v>53</v>
      </c>
      <c r="F130" s="10" t="s">
        <v>346</v>
      </c>
      <c r="G130" s="10" t="s">
        <v>56</v>
      </c>
      <c r="H130" s="10"/>
      <c r="I130" s="10"/>
      <c r="J130" s="10" t="s">
        <v>57</v>
      </c>
      <c r="K130" s="10"/>
      <c r="L130" s="10"/>
      <c r="M130" s="10">
        <v>106.2</v>
      </c>
      <c r="N130" s="10">
        <v>99.7</v>
      </c>
      <c r="O130" s="10"/>
      <c r="P130" s="10"/>
      <c r="Q130" s="10"/>
      <c r="R130" s="10"/>
      <c r="S130" s="10"/>
      <c r="T130" s="10">
        <v>99.7</v>
      </c>
      <c r="U130" s="10" t="s">
        <v>83</v>
      </c>
      <c r="V130" s="10"/>
      <c r="W130" s="10"/>
      <c r="X130" s="10" t="s">
        <v>349</v>
      </c>
      <c r="Y130" s="10">
        <v>1</v>
      </c>
      <c r="Z130" s="10">
        <v>99.7</v>
      </c>
      <c r="AA130" s="10">
        <v>0</v>
      </c>
      <c r="AB130" s="10">
        <v>0</v>
      </c>
      <c r="AC130" s="10">
        <f t="shared" si="5"/>
        <v>1</v>
      </c>
      <c r="AD130" s="10" t="str" cm="1">
        <f t="array" ref="AD130">IFERROR(INDEX(Res_converter!$A$2:$A$22,MATCH(1,($J130=Res_converter!$B$2:$B$22)*($K130=Res_converter!$C$2:$C$22)*($L130=Res_converter!$D$2:$D$22),0)),"Other")</f>
        <v>Battery</v>
      </c>
      <c r="AE130" s="10">
        <f>IF($J130=Res_converter!$E$2,MAX($M130-$N130-$O130,0),0)+IF($K130=Res_converter!$E$2,MAX($P130-$Q130-$R130,0),0)+IF(L130=Res_converter!$E$2,$S130,0)</f>
        <v>6.5</v>
      </c>
      <c r="AF130" s="10">
        <f>IF($AD130=Res_converter!$A$8,MAX($Z130-$N130-$O130,0),0)+IF(AND($AD130=Res_converter!$A$14,$J130=Res_converter!$B$14),MAX(MIN($Z130,$M130)-$N130-$O130+IF(SUM($Q130,$R130)&gt;0,MAX($Z130-$M130,0)-($Q130+$R130)*$AV130,0),0),0)+IF(AND($AD130=Res_converter!$A$15,$K130=Res_converter!$C$15),MAX(MIN($Z130,$P130)-$Q130-$R130+IF(SUM($N130,$O130)&gt;0,MAX($Z130-$P130,0)-($N130+$O130)*$AV130,0),0),0)+IF(AND($AD130=Res_converter!$A$12,$Y130="See columns P&amp; Q"),IF($J130=Res_converter!$E$2,MAX($AA130*MIN($M130,$T130)-$N130-$O130,0),MAX($AB130*MIN($P130,$T130)-$Q130-$R130,0)),0)+IF(AND($AD130=Res_converter!$A$12,$AC130=1,$Y130&lt;&gt;"See columns P&amp; Q"),IF($J130=Res_converter!$E$2,MAX(MIN($Z130,M130)-$N130-$O130,0),MAX(MIN($Z130,P130)-$Q130-$R130,0)),0)</f>
        <v>0</v>
      </c>
      <c r="AG130" s="60">
        <f>IF($AD130=Res_converter!$A$9,$T130,0)</f>
        <v>0</v>
      </c>
      <c r="AH130" s="10">
        <f>IF($AD130=Res_converter!$A$9,$Z130,0)</f>
        <v>0</v>
      </c>
      <c r="AI130" s="10">
        <f>IF($J130=Res_converter!$E$6,MAX($M130-$N130-$O130,0),0)+IF($K130=Res_converter!$E$6,MAX($P130-$Q130-$R130,0),0)+IF(L130=Res_converter!$E$6,$S130,0)</f>
        <v>0</v>
      </c>
      <c r="AJ130" s="10">
        <f>IF($AD130=Res_converter!$A$7,MAX(MIN($Z130,$M130)-$N130-$O130,0),0)+IF(AND($AD130=Res_converter!$A$12,$Y130="See columns P&amp; Q"),IF($J130=Res_converter!$E$6,MAX($AA130*MIN($M130,$T130)-$N130-$O130,0),MAX($AB130*MIN($P130,$T130)-$Q130-$R130,0)),0)+IF(AND($AD130=Res_converter!$A$12,$AC130=1,$Y130&lt;&gt;"See columns P&amp; Q"),IF($J130=Res_converter!$E$6,MAX(MIN(MAX($Z130-$P130,0)/$AU130,$M130)-$N130-$O130,0),MAX(MIN(MAX($Z130-$M130,0)/$AU130,$P130)-$Q130-$R130,0)),0)</f>
        <v>0</v>
      </c>
      <c r="AK130" s="60">
        <f>IF($AD130=Res_converter!$A$2,$T130,0)</f>
        <v>0</v>
      </c>
      <c r="AL130" s="10">
        <f>IF($AD130=Res_converter!$A$2,$Z130,0)</f>
        <v>0</v>
      </c>
      <c r="AM130" s="10">
        <f>IF($J130=Res_converter!$E$4,MAX($M130-$N130-$O130,0),0)+IF($K130=Res_converter!$E$4,MAX($P130-$Q130-$R130,0),0)+IF(L130=Res_converter!$E$4,$S130,0)</f>
        <v>0</v>
      </c>
      <c r="AN130" s="10">
        <f>IF($AD130=Res_converter!$A$3,MAX(MIN($Z130,$M130)-$N130-$O130,0),0)+IF(AND($AD130=Res_converter!$A$14,$AC130=1,$Y130&lt;&gt;"See columns P&amp; Q"),IF($J130=Res_converter!$E$4,MAX(MIN(MAX($Z130-$P130,0)/$AV130,$M130)-$N130-$O130,0),MAX(MIN(MAX($Z130-$M130,0)/$AV130,$P130)-$Q130-$R130,0)),0)</f>
        <v>0</v>
      </c>
      <c r="AO130" s="10">
        <f>IF($J130=Res_converter!$E$5,$M130,0)+IF($K130=Res_converter!$E$5,$P130,0)</f>
        <v>0</v>
      </c>
      <c r="AP130" s="10">
        <f>IF($AD130=Res_converter!$A$4,$Z130,0)</f>
        <v>0</v>
      </c>
      <c r="AQ130" s="10" t="s">
        <v>369</v>
      </c>
      <c r="AR130" s="10" t="s">
        <v>61</v>
      </c>
      <c r="AS130" s="10" t="s">
        <v>62</v>
      </c>
      <c r="AT130" s="10" t="s">
        <v>269</v>
      </c>
      <c r="AU130" s="10">
        <f t="shared" si="6"/>
        <v>0.1</v>
      </c>
      <c r="AV130" s="10">
        <f t="shared" si="7"/>
        <v>0.66500000000000004</v>
      </c>
      <c r="AW130" s="12" t="s">
        <v>370</v>
      </c>
      <c r="AX130" s="12" t="str">
        <f>INDEX(Subname_converter!$B$1:$B$343,MATCH($AW130,Subname_converter!$A$1:$A$343,0))</f>
        <v>Mesa</v>
      </c>
      <c r="AY130" s="12">
        <f>INDEX(Subname_converter!$C$1:$C$343,MATCH($AW130,Subname_converter!$A$1:$A$343,0))</f>
        <v>230</v>
      </c>
      <c r="AZ130" s="11">
        <v>44531.333333333299</v>
      </c>
      <c r="BA130" s="11">
        <v>45391.291666666701</v>
      </c>
      <c r="BB130" s="10">
        <f t="shared" si="4"/>
        <v>2024</v>
      </c>
      <c r="BC130" s="11"/>
      <c r="BD130" s="10" t="s">
        <v>103</v>
      </c>
      <c r="BE130" s="10" t="s">
        <v>65</v>
      </c>
      <c r="BF130" s="10" t="s">
        <v>65</v>
      </c>
      <c r="BG130" s="10" t="s">
        <v>103</v>
      </c>
      <c r="BH130" s="10" t="s">
        <v>66</v>
      </c>
      <c r="BI130" s="10">
        <f>IFERROR(INDEX([12]Queue_withNearTerm!$AZ$4:$AZ$148,MATCH(B131,[12]Queue_withNearTerm!$B$4:$B$148,0)),99)</f>
        <v>99</v>
      </c>
    </row>
    <row r="131" spans="1:61" s="26" customFormat="1" ht="12.5" x14ac:dyDescent="0.25">
      <c r="A131" s="32" t="s">
        <v>371</v>
      </c>
      <c r="B131" s="10">
        <v>1479</v>
      </c>
      <c r="C131" s="11">
        <v>43201</v>
      </c>
      <c r="D131" s="11">
        <v>43206.291666666701</v>
      </c>
      <c r="E131" s="10" t="s">
        <v>53</v>
      </c>
      <c r="F131" s="10" t="s">
        <v>346</v>
      </c>
      <c r="G131" s="10" t="s">
        <v>56</v>
      </c>
      <c r="H131" s="10"/>
      <c r="I131" s="10"/>
      <c r="J131" s="10" t="s">
        <v>57</v>
      </c>
      <c r="K131" s="10"/>
      <c r="L131" s="10"/>
      <c r="M131" s="10">
        <v>309.3</v>
      </c>
      <c r="N131" s="10"/>
      <c r="O131" s="10"/>
      <c r="P131" s="10"/>
      <c r="Q131" s="10"/>
      <c r="R131" s="10"/>
      <c r="S131" s="10"/>
      <c r="T131" s="10">
        <v>300.10000000000002</v>
      </c>
      <c r="U131" s="10" t="s">
        <v>83</v>
      </c>
      <c r="V131" s="10"/>
      <c r="W131" s="10"/>
      <c r="X131" s="10"/>
      <c r="Y131" s="10">
        <v>1</v>
      </c>
      <c r="Z131" s="10">
        <v>300.10000000000002</v>
      </c>
      <c r="AA131" s="10">
        <v>0</v>
      </c>
      <c r="AB131" s="10">
        <v>0</v>
      </c>
      <c r="AC131" s="10">
        <f t="shared" si="5"/>
        <v>1</v>
      </c>
      <c r="AD131" s="10" t="str" cm="1">
        <f t="array" ref="AD131">IFERROR(INDEX(Res_converter!$A$2:$A$22,MATCH(1,($J131=Res_converter!$B$2:$B$22)*($K131=Res_converter!$C$2:$C$22)*($L131=Res_converter!$D$2:$D$22),0)),"Other")</f>
        <v>Battery</v>
      </c>
      <c r="AE131" s="10">
        <f>IF($J131=Res_converter!$E$2,MAX($M131-$N131-$O131,0),0)+IF($K131=Res_converter!$E$2,MAX($P131-$Q131-$R131,0),0)+IF(L131=Res_converter!$E$2,$S131,0)</f>
        <v>309.3</v>
      </c>
      <c r="AF131" s="10">
        <f>IF($AD131=Res_converter!$A$8,MAX($Z131-$N131-$O131,0),0)+IF(AND($AD131=Res_converter!$A$14,$J131=Res_converter!$B$14),MAX(MIN($Z131,$M131)-$N131-$O131+IF(SUM($Q131,$R131)&gt;0,MAX($Z131-$M131,0)-($Q131+$R131)*$AV131,0),0),0)+IF(AND($AD131=Res_converter!$A$15,$K131=Res_converter!$C$15),MAX(MIN($Z131,$P131)-$Q131-$R131+IF(SUM($N131,$O131)&gt;0,MAX($Z131-$P131,0)-($N131+$O131)*$AV131,0),0),0)+IF(AND($AD131=Res_converter!$A$12,$Y131="See columns P&amp; Q"),IF($J131=Res_converter!$E$2,MAX($AA131*MIN($M131,$T131)-$N131-$O131,0),MAX($AB131*MIN($P131,$T131)-$Q131-$R131,0)),0)+IF(AND($AD131=Res_converter!$A$12,$AC131=1,$Y131&lt;&gt;"See columns P&amp; Q"),IF($J131=Res_converter!$E$2,MAX(MIN($Z131,M131)-$N131-$O131,0),MAX(MIN($Z131,P131)-$Q131-$R131,0)),0)</f>
        <v>300.10000000000002</v>
      </c>
      <c r="AG131" s="60">
        <f>IF($AD131=Res_converter!$A$9,$T131,0)</f>
        <v>0</v>
      </c>
      <c r="AH131" s="10">
        <f>IF($AD131=Res_converter!$A$9,$Z131,0)</f>
        <v>0</v>
      </c>
      <c r="AI131" s="10">
        <f>IF($J131=Res_converter!$E$6,MAX($M131-$N131-$O131,0),0)+IF($K131=Res_converter!$E$6,MAX($P131-$Q131-$R131,0),0)+IF(L131=Res_converter!$E$6,$S131,0)</f>
        <v>0</v>
      </c>
      <c r="AJ131" s="10">
        <f>IF($AD131=Res_converter!$A$7,MAX(MIN($Z131,$M131)-$N131-$O131,0),0)+IF(AND($AD131=Res_converter!$A$12,$Y131="See columns P&amp; Q"),IF($J131=Res_converter!$E$6,MAX($AA131*MIN($M131,$T131)-$N131-$O131,0),MAX($AB131*MIN($P131,$T131)-$Q131-$R131,0)),0)+IF(AND($AD131=Res_converter!$A$12,$AC131=1,$Y131&lt;&gt;"See columns P&amp; Q"),IF($J131=Res_converter!$E$6,MAX(MIN(MAX($Z131-$P131,0)/$AU131,$M131)-$N131-$O131,0),MAX(MIN(MAX($Z131-$M131,0)/$AU131,$P131)-$Q131-$R131,0)),0)</f>
        <v>0</v>
      </c>
      <c r="AK131" s="60">
        <f>IF($AD131=Res_converter!$A$2,$T131,0)</f>
        <v>0</v>
      </c>
      <c r="AL131" s="10">
        <f>IF($AD131=Res_converter!$A$2,$Z131,0)</f>
        <v>0</v>
      </c>
      <c r="AM131" s="10">
        <f>IF($J131=Res_converter!$E$4,MAX($M131-$N131-$O131,0),0)+IF($K131=Res_converter!$E$4,MAX($P131-$Q131-$R131,0),0)+IF(L131=Res_converter!$E$4,$S131,0)</f>
        <v>0</v>
      </c>
      <c r="AN131" s="10">
        <f>IF($AD131=Res_converter!$A$3,MAX(MIN($Z131,$M131)-$N131-$O131,0),0)+IF(AND($AD131=Res_converter!$A$14,$AC131=1,$Y131&lt;&gt;"See columns P&amp; Q"),IF($J131=Res_converter!$E$4,MAX(MIN(MAX($Z131-$P131,0)/$AV131,$M131)-$N131-$O131,0),MAX(MIN(MAX($Z131-$M131,0)/$AV131,$P131)-$Q131-$R131,0)),0)</f>
        <v>0</v>
      </c>
      <c r="AO131" s="10">
        <f>IF($J131=Res_converter!$E$5,$M131,0)+IF($K131=Res_converter!$E$5,$P131,0)</f>
        <v>0</v>
      </c>
      <c r="AP131" s="10">
        <f>IF($AD131=Res_converter!$A$4,$Z131,0)</f>
        <v>0</v>
      </c>
      <c r="AQ131" s="10" t="s">
        <v>78</v>
      </c>
      <c r="AR131" s="10" t="s">
        <v>61</v>
      </c>
      <c r="AS131" s="10" t="s">
        <v>62</v>
      </c>
      <c r="AT131" s="10" t="s">
        <v>79</v>
      </c>
      <c r="AU131" s="10">
        <f t="shared" si="6"/>
        <v>0.1</v>
      </c>
      <c r="AV131" s="10">
        <f t="shared" si="7"/>
        <v>0.66500000000000004</v>
      </c>
      <c r="AW131" s="12" t="s">
        <v>372</v>
      </c>
      <c r="AX131" s="12" t="str">
        <f>INDEX(Subname_converter!$B$1:$B$343,MATCH($AW131,Subname_converter!$A$1:$A$343,0))</f>
        <v>Gates</v>
      </c>
      <c r="AY131" s="12">
        <f>INDEX(Subname_converter!$C$1:$C$343,MATCH($AW131,Subname_converter!$A$1:$A$343,0))</f>
        <v>500</v>
      </c>
      <c r="AZ131" s="11">
        <v>44896.333333333299</v>
      </c>
      <c r="BA131" s="11">
        <v>45931.291666666701</v>
      </c>
      <c r="BB131" s="10">
        <f t="shared" si="4"/>
        <v>2025</v>
      </c>
      <c r="BC131" s="11"/>
      <c r="BD131" s="10" t="s">
        <v>103</v>
      </c>
      <c r="BE131" s="10" t="s">
        <v>65</v>
      </c>
      <c r="BF131" s="10" t="s">
        <v>65</v>
      </c>
      <c r="BG131" s="10" t="s">
        <v>103</v>
      </c>
      <c r="BH131" s="10" t="s">
        <v>66</v>
      </c>
      <c r="BI131" s="10">
        <f>IFERROR(INDEX([12]Queue_withNearTerm!$AZ$4:$AZ$148,MATCH(B132,[12]Queue_withNearTerm!$B$4:$B$148,0)),99)</f>
        <v>2</v>
      </c>
    </row>
    <row r="132" spans="1:61" s="26" customFormat="1" ht="25" x14ac:dyDescent="0.25">
      <c r="A132" s="32" t="s">
        <v>373</v>
      </c>
      <c r="B132" s="10">
        <v>1484</v>
      </c>
      <c r="C132" s="11">
        <v>43200</v>
      </c>
      <c r="D132" s="11">
        <v>43206.291666666701</v>
      </c>
      <c r="E132" s="10" t="s">
        <v>53</v>
      </c>
      <c r="F132" s="10" t="s">
        <v>346</v>
      </c>
      <c r="G132" s="10" t="s">
        <v>374</v>
      </c>
      <c r="H132" s="10"/>
      <c r="I132" s="10"/>
      <c r="J132" s="10" t="s">
        <v>77</v>
      </c>
      <c r="K132" s="10"/>
      <c r="L132" s="10"/>
      <c r="M132" s="10">
        <v>63</v>
      </c>
      <c r="N132" s="10"/>
      <c r="O132" s="10"/>
      <c r="P132" s="10"/>
      <c r="Q132" s="10"/>
      <c r="R132" s="10"/>
      <c r="S132" s="10"/>
      <c r="T132" s="10">
        <v>63</v>
      </c>
      <c r="U132" s="10" t="s">
        <v>69</v>
      </c>
      <c r="V132" s="10">
        <v>41</v>
      </c>
      <c r="W132" s="10"/>
      <c r="X132" s="10"/>
      <c r="Y132" s="57">
        <v>1</v>
      </c>
      <c r="Z132" s="10">
        <v>63</v>
      </c>
      <c r="AA132" s="10">
        <v>0</v>
      </c>
      <c r="AB132" s="10">
        <v>0</v>
      </c>
      <c r="AC132" s="10">
        <f t="shared" si="5"/>
        <v>1</v>
      </c>
      <c r="AD132" s="10" t="str" cm="1">
        <f t="array" ref="AD132">IFERROR(INDEX(Res_converter!$A$2:$A$22,MATCH(1,($J132=Res_converter!$B$2:$B$22)*($K132=Res_converter!$C$2:$C$22)*($L132=Res_converter!$D$2:$D$22),0)),"Other")</f>
        <v>Other</v>
      </c>
      <c r="AE132" s="10">
        <f>IF($J132=Res_converter!$E$2,MAX($M132-$N132-$O132,0),0)+IF($K132=Res_converter!$E$2,MAX($P132-$Q132-$R132,0),0)+IF(L132=Res_converter!$E$2,$S132,0)</f>
        <v>0</v>
      </c>
      <c r="AF132" s="10">
        <f>IF($AD132=Res_converter!$A$8,MAX($Z132-$N132-$O132,0),0)+IF(AND($AD132=Res_converter!$A$14,$J132=Res_converter!$B$14),MAX(MIN($Z132,$M132)-$N132-$O132+IF(SUM($Q132,$R132)&gt;0,MAX($Z132-$M132,0)-($Q132+$R132)*$AV132,0),0),0)+IF(AND($AD132=Res_converter!$A$15,$K132=Res_converter!$C$15),MAX(MIN($Z132,$P132)-$Q132-$R132+IF(SUM($N132,$O132)&gt;0,MAX($Z132-$P132,0)-($N132+$O132)*$AV132,0),0),0)+IF(AND($AD132=Res_converter!$A$12,$Y132="See columns P&amp; Q"),IF($J132=Res_converter!$E$2,MAX($AA132*MIN($M132,$T132)-$N132-$O132,0),MAX($AB132*MIN($P132,$T132)-$Q132-$R132,0)),0)+IF(AND($AD132=Res_converter!$A$12,$AC132=1,$Y132&lt;&gt;"See columns P&amp; Q"),IF($J132=Res_converter!$E$2,MAX(MIN($Z132,M132)-$N132-$O132,0),MAX(MIN($Z132,P132)-$Q132-$R132,0)),0)</f>
        <v>0</v>
      </c>
      <c r="AG132" s="60">
        <f>IF($AD132=Res_converter!$A$9,$T132,0)</f>
        <v>0</v>
      </c>
      <c r="AH132" s="10">
        <f>IF($AD132=Res_converter!$A$9,$Z132,0)</f>
        <v>0</v>
      </c>
      <c r="AI132" s="10">
        <f>IF($J132=Res_converter!$E$6,MAX($M132-$N132-$O132,0),0)+IF($K132=Res_converter!$E$6,MAX($P132-$Q132-$R132,0),0)+IF(L132=Res_converter!$E$6,$S132,0)</f>
        <v>0</v>
      </c>
      <c r="AJ132" s="10">
        <f>IF($AD132=Res_converter!$A$7,MAX(MIN($Z132,$M132)-$N132-$O132,0),0)+IF(AND($AD132=Res_converter!$A$12,$Y132="See columns P&amp; Q"),IF($J132=Res_converter!$E$6,MAX($AA132*MIN($M132,$T132)-$N132-$O132,0),MAX($AB132*MIN($P132,$T132)-$Q132-$R132,0)),0)+IF(AND($AD132=Res_converter!$A$12,$AC132=1,$Y132&lt;&gt;"See columns P&amp; Q"),IF($J132=Res_converter!$E$6,MAX(MIN(MAX($Z132-$P132,0)/$AU132,$M132)-$N132-$O132,0),MAX(MIN(MAX($Z132-$M132,0)/$AU132,$P132)-$Q132-$R132,0)),0)</f>
        <v>0</v>
      </c>
      <c r="AK132" s="60">
        <f>IF($AD132=Res_converter!$A$2,$T132,0)</f>
        <v>0</v>
      </c>
      <c r="AL132" s="10">
        <f>IF($AD132=Res_converter!$A$2,$Z132,0)</f>
        <v>0</v>
      </c>
      <c r="AM132" s="10">
        <f>IF($J132=Res_converter!$E$4,MAX($M132-$N132-$O132,0),0)+IF($K132=Res_converter!$E$4,MAX($P132-$Q132-$R132,0),0)+IF(L132=Res_converter!$E$4,$S132,0)</f>
        <v>0</v>
      </c>
      <c r="AN132" s="10">
        <f>IF($AD132=Res_converter!$A$3,MAX(MIN($Z132,$M132)-$N132-$O132,0),0)+IF(AND($AD132=Res_converter!$A$14,$AC132=1,$Y132&lt;&gt;"See columns P&amp; Q"),IF($J132=Res_converter!$E$4,MAX(MIN(MAX($Z132-$P132,0)/$AV132,$M132)-$N132-$O132,0),MAX(MIN(MAX($Z132-$M132,0)/$AV132,$P132)-$Q132-$R132,0)),0)</f>
        <v>0</v>
      </c>
      <c r="AO132" s="10">
        <f>IF($J132=Res_converter!$E$5,$M132,0)+IF($K132=Res_converter!$E$5,$P132,0)</f>
        <v>0</v>
      </c>
      <c r="AP132" s="10">
        <f>IF($AD132=Res_converter!$A$4,$Z132,0)</f>
        <v>0</v>
      </c>
      <c r="AQ132" s="10" t="s">
        <v>78</v>
      </c>
      <c r="AR132" s="10" t="s">
        <v>61</v>
      </c>
      <c r="AS132" s="10" t="s">
        <v>62</v>
      </c>
      <c r="AT132" s="10" t="s">
        <v>79</v>
      </c>
      <c r="AU132" s="10">
        <f t="shared" si="6"/>
        <v>0.1</v>
      </c>
      <c r="AV132" s="10">
        <f t="shared" si="7"/>
        <v>0.66500000000000004</v>
      </c>
      <c r="AW132" s="12" t="s">
        <v>375</v>
      </c>
      <c r="AX132" s="12" t="str">
        <f>INDEX(Subname_converter!$B$1:$B$343,MATCH($AW132,Subname_converter!$A$1:$A$343,0))</f>
        <v>Panoche</v>
      </c>
      <c r="AY132" s="12">
        <f>INDEX(Subname_converter!$C$1:$C$343,MATCH($AW132,Subname_converter!$A$1:$A$343,0))</f>
        <v>230</v>
      </c>
      <c r="AZ132" s="11">
        <v>44013.291666666701</v>
      </c>
      <c r="BA132" s="11">
        <v>44742.291666666701</v>
      </c>
      <c r="BB132" s="10">
        <f t="shared" si="4"/>
        <v>2022</v>
      </c>
      <c r="BC132" s="11"/>
      <c r="BD132" s="10" t="s">
        <v>103</v>
      </c>
      <c r="BE132" s="10" t="s">
        <v>65</v>
      </c>
      <c r="BF132" s="10" t="s">
        <v>65</v>
      </c>
      <c r="BG132" s="10" t="s">
        <v>103</v>
      </c>
      <c r="BH132" s="10"/>
      <c r="BI132" s="10">
        <f>IFERROR(INDEX([12]Queue_withNearTerm!$AZ$4:$AZ$148,MATCH(B133,[12]Queue_withNearTerm!$B$4:$B$148,0)),99)</f>
        <v>2</v>
      </c>
    </row>
    <row r="133" spans="1:61" s="26" customFormat="1" ht="25" x14ac:dyDescent="0.25">
      <c r="A133" s="32" t="s">
        <v>376</v>
      </c>
      <c r="B133" s="10">
        <v>1491</v>
      </c>
      <c r="C133" s="11">
        <v>43204</v>
      </c>
      <c r="D133" s="11">
        <v>43206.291666666701</v>
      </c>
      <c r="E133" s="10" t="s">
        <v>53</v>
      </c>
      <c r="F133" s="10" t="s">
        <v>346</v>
      </c>
      <c r="G133" s="10" t="s">
        <v>55</v>
      </c>
      <c r="H133" s="10"/>
      <c r="I133" s="10"/>
      <c r="J133" s="10" t="s">
        <v>4352</v>
      </c>
      <c r="K133" s="10"/>
      <c r="L133" s="10"/>
      <c r="M133" s="10">
        <v>161.92500000000001</v>
      </c>
      <c r="N133" s="10"/>
      <c r="O133" s="10"/>
      <c r="P133" s="10"/>
      <c r="Q133" s="10"/>
      <c r="R133" s="10"/>
      <c r="S133" s="10"/>
      <c r="T133" s="10">
        <v>156</v>
      </c>
      <c r="U133" s="10" t="s">
        <v>115</v>
      </c>
      <c r="V133" s="10"/>
      <c r="W133" s="10" t="s">
        <v>116</v>
      </c>
      <c r="X133" s="10" t="s">
        <v>364</v>
      </c>
      <c r="Y133" s="10">
        <v>0</v>
      </c>
      <c r="Z133" s="10">
        <v>0</v>
      </c>
      <c r="AA133" s="10">
        <v>0</v>
      </c>
      <c r="AB133" s="10">
        <v>0</v>
      </c>
      <c r="AC133" s="10">
        <f t="shared" si="5"/>
        <v>0</v>
      </c>
      <c r="AD133" s="10" t="str" cm="1">
        <f t="array" ref="AD133">IFERROR(INDEX(Res_converter!$A$2:$A$22,MATCH(1,($J133=Res_converter!$B$2:$B$22)*($K133=Res_converter!$C$2:$C$22)*($L133=Res_converter!$D$2:$D$22),0)),"Other")</f>
        <v>Offshore Wind</v>
      </c>
      <c r="AE133" s="10">
        <f>IF($J133=Res_converter!$E$2,MAX($M133-$N133-$O133,0),0)+IF($K133=Res_converter!$E$2,MAX($P133-$Q133-$R133,0),0)+IF(L133=Res_converter!$E$2,$S133,0)</f>
        <v>0</v>
      </c>
      <c r="AF133" s="10">
        <f>IF($AD133=Res_converter!$A$8,MAX($Z133-$N133-$O133,0),0)+IF(AND($AD133=Res_converter!$A$14,$J133=Res_converter!$B$14),MAX(MIN($Z133,$M133)-$N133-$O133+IF(SUM($Q133,$R133)&gt;0,MAX($Z133-$M133,0)-($Q133+$R133)*$AV133,0),0),0)+IF(AND($AD133=Res_converter!$A$15,$K133=Res_converter!$C$15),MAX(MIN($Z133,$P133)-$Q133-$R133+IF(SUM($N133,$O133)&gt;0,MAX($Z133-$P133,0)-($N133+$O133)*$AV133,0),0),0)+IF(AND($AD133=Res_converter!$A$12,$Y133="See columns P&amp; Q"),IF($J133=Res_converter!$E$2,MAX($AA133*MIN($M133,$T133)-$N133-$O133,0),MAX($AB133*MIN($P133,$T133)-$Q133-$R133,0)),0)+IF(AND($AD133=Res_converter!$A$12,$AC133=1,$Y133&lt;&gt;"See columns P&amp; Q"),IF($J133=Res_converter!$E$2,MAX(MIN($Z133,M133)-$N133-$O133,0),MAX(MIN($Z133,P133)-$Q133-$R133,0)),0)</f>
        <v>0</v>
      </c>
      <c r="AG133" s="60">
        <f>IF($AD133=Res_converter!$A$9,$T133,0)</f>
        <v>0</v>
      </c>
      <c r="AH133" s="10">
        <f>IF($AD133=Res_converter!$A$9,$Z133,0)</f>
        <v>0</v>
      </c>
      <c r="AI133" s="10">
        <f>IF($J133=Res_converter!$E$6,MAX($M133-$N133-$O133,0),0)+IF($K133=Res_converter!$E$6,MAX($P133-$Q133-$R133,0),0)+IF(L133=Res_converter!$E$6,$S133,0)</f>
        <v>0</v>
      </c>
      <c r="AJ133" s="10">
        <f>IF($AD133=Res_converter!$A$7,MAX(MIN($Z133,$M133)-$N133-$O133,0),0)+IF(AND($AD133=Res_converter!$A$12,$Y133="See columns P&amp; Q"),IF($J133=Res_converter!$E$6,MAX($AA133*MIN($M133,$T133)-$N133-$O133,0),MAX($AB133*MIN($P133,$T133)-$Q133-$R133,0)),0)+IF(AND($AD133=Res_converter!$A$12,$AC133=1,$Y133&lt;&gt;"See columns P&amp; Q"),IF($J133=Res_converter!$E$6,MAX(MIN(MAX($Z133-$P133,0)/$AU133,$M133)-$N133-$O133,0),MAX(MIN(MAX($Z133-$M133,0)/$AU133,$P133)-$Q133-$R133,0)),0)</f>
        <v>0</v>
      </c>
      <c r="AK133" s="60">
        <f>IF($AD133=Res_converter!$A$2,$T133,0)</f>
        <v>0</v>
      </c>
      <c r="AL133" s="10">
        <f>IF($AD133=Res_converter!$A$2,$Z133,0)</f>
        <v>0</v>
      </c>
      <c r="AM133" s="10">
        <f>IF($J133=Res_converter!$E$4,MAX($M133-$N133-$O133,0),0)+IF($K133=Res_converter!$E$4,MAX($P133-$Q133-$R133,0),0)+IF(L133=Res_converter!$E$4,$S133,0)</f>
        <v>0</v>
      </c>
      <c r="AN133" s="10">
        <f>IF($AD133=Res_converter!$A$3,MAX(MIN($Z133,$M133)-$N133-$O133,0),0)+IF(AND($AD133=Res_converter!$A$14,$AC133=1,$Y133&lt;&gt;"See columns P&amp; Q"),IF($J133=Res_converter!$E$4,MAX(MIN(MAX($Z133-$P133,0)/$AV133,$M133)-$N133-$O133,0),MAX(MIN(MAX($Z133-$M133,0)/$AV133,$P133)-$Q133-$R133,0)),0)</f>
        <v>0</v>
      </c>
      <c r="AO133" s="10">
        <f>IF($J133=Res_converter!$E$5,$M133,0)+IF($K133=Res_converter!$E$5,$P133,0)</f>
        <v>161.92500000000001</v>
      </c>
      <c r="AP133" s="10">
        <f>IF($AD133=Res_converter!$A$4,$Z133,0)</f>
        <v>0</v>
      </c>
      <c r="AQ133" s="10" t="s">
        <v>377</v>
      </c>
      <c r="AR133" s="10" t="s">
        <v>61</v>
      </c>
      <c r="AS133" s="10" t="s">
        <v>62</v>
      </c>
      <c r="AT133" s="10" t="s">
        <v>63</v>
      </c>
      <c r="AU133" s="10">
        <f t="shared" si="6"/>
        <v>0.1</v>
      </c>
      <c r="AV133" s="10">
        <f t="shared" si="7"/>
        <v>0.66500000000000004</v>
      </c>
      <c r="AW133" s="12" t="s">
        <v>378</v>
      </c>
      <c r="AX133" s="12" t="str">
        <f>INDEX(Subname_converter!$B$1:$B$343,MATCH($AW133,Subname_converter!$A$1:$A$343,0))</f>
        <v>Humboldt</v>
      </c>
      <c r="AY133" s="12">
        <f>INDEX(Subname_converter!$C$1:$C$343,MATCH($AW133,Subname_converter!$A$1:$A$343,0))</f>
        <v>115</v>
      </c>
      <c r="AZ133" s="11">
        <v>45566.291666666701</v>
      </c>
      <c r="BA133" s="11">
        <v>46082.333333333299</v>
      </c>
      <c r="BB133" s="10">
        <f t="shared" ref="BB133:BB196" si="8">YEAR(BA133+90)</f>
        <v>2026</v>
      </c>
      <c r="BC133" s="11"/>
      <c r="BD133" s="10" t="s">
        <v>103</v>
      </c>
      <c r="BE133" s="10" t="s">
        <v>65</v>
      </c>
      <c r="BF133" s="10" t="s">
        <v>65</v>
      </c>
      <c r="BG133" s="10" t="s">
        <v>103</v>
      </c>
      <c r="BH133" s="10"/>
      <c r="BI133" s="10">
        <f>IFERROR(INDEX([12]Queue_withNearTerm!$AZ$4:$AZ$148,MATCH(B134,[12]Queue_withNearTerm!$B$4:$B$148,0)),99)</f>
        <v>3</v>
      </c>
    </row>
    <row r="134" spans="1:61" s="26" customFormat="1" ht="25" x14ac:dyDescent="0.25">
      <c r="A134" s="32" t="s">
        <v>379</v>
      </c>
      <c r="B134" s="10">
        <v>1493</v>
      </c>
      <c r="C134" s="11">
        <v>43206</v>
      </c>
      <c r="D134" s="11">
        <v>43206.291666666701</v>
      </c>
      <c r="E134" s="10" t="s">
        <v>53</v>
      </c>
      <c r="F134" s="10" t="s">
        <v>346</v>
      </c>
      <c r="G134" s="10" t="s">
        <v>95</v>
      </c>
      <c r="H134" s="10" t="s">
        <v>56</v>
      </c>
      <c r="I134" s="10"/>
      <c r="J134" s="10" t="s">
        <v>96</v>
      </c>
      <c r="K134" s="10" t="s">
        <v>57</v>
      </c>
      <c r="L134" s="10"/>
      <c r="M134" s="10">
        <v>61.3</v>
      </c>
      <c r="N134" s="10">
        <v>60</v>
      </c>
      <c r="O134" s="10"/>
      <c r="P134" s="10">
        <v>38</v>
      </c>
      <c r="Q134" s="10">
        <v>38</v>
      </c>
      <c r="R134" s="10"/>
      <c r="S134" s="10"/>
      <c r="T134" s="10">
        <v>60</v>
      </c>
      <c r="U134" s="10" t="s">
        <v>69</v>
      </c>
      <c r="V134" s="10">
        <v>92</v>
      </c>
      <c r="W134" s="10" t="s">
        <v>58</v>
      </c>
      <c r="X134" s="10"/>
      <c r="Y134" s="10" t="s">
        <v>4621</v>
      </c>
      <c r="Z134" s="10" t="s">
        <v>4621</v>
      </c>
      <c r="AA134" s="10">
        <v>0.51559999999999995</v>
      </c>
      <c r="AB134" s="10">
        <v>1</v>
      </c>
      <c r="AC134" s="10">
        <f t="shared" ref="AC134:AC197" si="9">IF(SUM(Y134,AA134,AB134)&gt;0,1,0)</f>
        <v>1</v>
      </c>
      <c r="AD134" s="10" t="str" cm="1">
        <f t="array" ref="AD134">IFERROR(INDEX(Res_converter!$A$2:$A$22,MATCH(1,($J134=Res_converter!$B$2:$B$22)*($K134=Res_converter!$C$2:$C$22)*($L134=Res_converter!$D$2:$D$22),0)),"Other")</f>
        <v>Solar-Hybrid</v>
      </c>
      <c r="AE134" s="10">
        <f>IF($J134=Res_converter!$E$2,MAX($M134-$N134-$O134,0),0)+IF($K134=Res_converter!$E$2,MAX($P134-$Q134-$R134,0),0)+IF(L134=Res_converter!$E$2,$S134,0)</f>
        <v>0</v>
      </c>
      <c r="AF134" s="10">
        <f>IF($AD134=Res_converter!$A$8,MAX($Z134-$N134-$O134,0),0)+IF(AND($AD134=Res_converter!$A$14,$J134=Res_converter!$B$14),MAX(MIN($Z134,$M134)-$N134-$O134+IF(SUM($Q134,$R134)&gt;0,MAX($Z134-$M134,0)-($Q134+$R134)*$AV134,0),0),0)+IF(AND($AD134=Res_converter!$A$15,$K134=Res_converter!$C$15),MAX(MIN($Z134,$P134)-$Q134-$R134+IF(SUM($N134,$O134)&gt;0,MAX($Z134-$P134,0)-($N134+$O134)*$AV134,0),0),0)+IF(AND($AD134=Res_converter!$A$12,$Y134="See columns P&amp; Q"),IF($J134=Res_converter!$E$2,MAX($AA134*MIN($M134,$T134)-$N134-$O134,0),MAX($AB134*MIN($P134,$T134)-$Q134-$R134,0)),0)+IF(AND($AD134=Res_converter!$A$12,$AC134=1,$Y134&lt;&gt;"See columns P&amp; Q"),IF($J134=Res_converter!$E$2,MAX(MIN($Z134,M134)-$N134-$O134,0),MAX(MIN($Z134,P134)-$Q134-$R134,0)),0)</f>
        <v>0</v>
      </c>
      <c r="AG134" s="60">
        <f>IF($AD134=Res_converter!$A$9,$T134,0)</f>
        <v>0</v>
      </c>
      <c r="AH134" s="10">
        <f>IF($AD134=Res_converter!$A$9,$Z134,0)</f>
        <v>0</v>
      </c>
      <c r="AI134" s="10">
        <f>IF($J134=Res_converter!$E$6,MAX($M134-$N134-$O134,0),0)+IF($K134=Res_converter!$E$6,MAX($P134-$Q134-$R134,0),0)+IF(L134=Res_converter!$E$6,$S134,0)</f>
        <v>1.2999999999999972</v>
      </c>
      <c r="AJ134" s="10">
        <f>IF($AD134=Res_converter!$A$7,MAX(MIN($Z134,$M134)-$N134-$O134,0),0)+IF(AND($AD134=Res_converter!$A$12,$Y134="See columns P&amp; Q"),IF($J134=Res_converter!$E$6,MAX($AA134*MIN($M134,$T134)-$N134-$O134,0),MAX($AB134*MIN($P134,$T134)-$Q134-$R134,0)),0)+IF(AND($AD134=Res_converter!$A$12,$AC134=1,$Y134&lt;&gt;"See columns P&amp; Q"),IF($J134=Res_converter!$E$6,MAX(MIN(MAX($Z134-$P134,0)/$AU134,$M134)-$N134-$O134,0),MAX(MIN(MAX($Z134-$M134,0)/$AU134,$P134)-$Q134-$R134,0)),0)</f>
        <v>0</v>
      </c>
      <c r="AK134" s="60">
        <f>IF($AD134=Res_converter!$A$2,$T134,0)</f>
        <v>0</v>
      </c>
      <c r="AL134" s="10">
        <f>IF($AD134=Res_converter!$A$2,$Z134,0)</f>
        <v>0</v>
      </c>
      <c r="AM134" s="10">
        <f>IF($J134=Res_converter!$E$4,MAX($M134-$N134-$O134,0),0)+IF($K134=Res_converter!$E$4,MAX($P134-$Q134-$R134,0),0)+IF(L134=Res_converter!$E$4,$S134,0)</f>
        <v>0</v>
      </c>
      <c r="AN134" s="10">
        <f>IF($AD134=Res_converter!$A$3,MAX(MIN($Z134,$M134)-$N134-$O134,0),0)+IF(AND($AD134=Res_converter!$A$14,$AC134=1,$Y134&lt;&gt;"See columns P&amp; Q"),IF($J134=Res_converter!$E$4,MAX(MIN(MAX($Z134-$P134,0)/$AV134,$M134)-$N134-$O134,0),MAX(MIN(MAX($Z134-$M134,0)/$AV134,$P134)-$Q134-$R134,0)),0)</f>
        <v>0</v>
      </c>
      <c r="AO134" s="10">
        <f>IF($J134=Res_converter!$E$5,$M134,0)+IF($K134=Res_converter!$E$5,$P134,0)</f>
        <v>0</v>
      </c>
      <c r="AP134" s="10">
        <f>IF($AD134=Res_converter!$A$4,$Z134,0)</f>
        <v>0</v>
      </c>
      <c r="AQ134" s="10" t="s">
        <v>88</v>
      </c>
      <c r="AR134" s="10" t="s">
        <v>61</v>
      </c>
      <c r="AS134" s="10" t="s">
        <v>62</v>
      </c>
      <c r="AT134" s="10" t="s">
        <v>269</v>
      </c>
      <c r="AU134" s="10">
        <f t="shared" ref="AU134:AU197" si="10">IF($AS134="SDGE",0.03,IF($AS134="PGAE",0.1,0.106))</f>
        <v>0.1</v>
      </c>
      <c r="AV134" s="10">
        <f t="shared" ref="AV134:AV197" si="11">IF($AS134="SDGE",0.337,IF($AS134="PGAE",0.665,0.557))</f>
        <v>0.66500000000000004</v>
      </c>
      <c r="AW134" s="12" t="s">
        <v>380</v>
      </c>
      <c r="AX134" s="12" t="str">
        <f>INDEX(Subname_converter!$B$1:$B$343,MATCH($AW134,Subname_converter!$A$1:$A$343,0))</f>
        <v>Arco</v>
      </c>
      <c r="AY134" s="12">
        <f>INDEX(Subname_converter!$C$1:$C$343,MATCH($AW134,Subname_converter!$A$1:$A$343,0))</f>
        <v>230</v>
      </c>
      <c r="AZ134" s="11">
        <v>44866.291666666701</v>
      </c>
      <c r="BA134" s="11">
        <v>45725.333333333299</v>
      </c>
      <c r="BB134" s="10">
        <f t="shared" si="8"/>
        <v>2025</v>
      </c>
      <c r="BC134" s="11"/>
      <c r="BD134" s="10" t="s">
        <v>103</v>
      </c>
      <c r="BE134" s="10" t="s">
        <v>65</v>
      </c>
      <c r="BF134" s="10" t="s">
        <v>65</v>
      </c>
      <c r="BG134" s="10" t="s">
        <v>103</v>
      </c>
      <c r="BH134" s="10" t="s">
        <v>66</v>
      </c>
      <c r="BI134" s="10">
        <f>IFERROR(INDEX([12]Queue_withNearTerm!$AZ$4:$AZ$148,MATCH(B135,[12]Queue_withNearTerm!$B$4:$B$148,0)),99)</f>
        <v>99</v>
      </c>
    </row>
    <row r="135" spans="1:61" s="26" customFormat="1" ht="25" x14ac:dyDescent="0.25">
      <c r="A135" s="32" t="s">
        <v>381</v>
      </c>
      <c r="B135" s="10">
        <v>1495</v>
      </c>
      <c r="C135" s="11">
        <v>43203</v>
      </c>
      <c r="D135" s="11">
        <v>43206.291666666701</v>
      </c>
      <c r="E135" s="10" t="s">
        <v>53</v>
      </c>
      <c r="F135" s="10" t="s">
        <v>346</v>
      </c>
      <c r="G135" s="10" t="s">
        <v>56</v>
      </c>
      <c r="H135" s="10" t="s">
        <v>95</v>
      </c>
      <c r="I135" s="10"/>
      <c r="J135" s="10" t="s">
        <v>57</v>
      </c>
      <c r="K135" s="10" t="s">
        <v>96</v>
      </c>
      <c r="L135" s="10"/>
      <c r="M135" s="10">
        <v>25.2</v>
      </c>
      <c r="N135" s="10">
        <v>25</v>
      </c>
      <c r="O135" s="10"/>
      <c r="P135" s="10">
        <v>66.599999999999994</v>
      </c>
      <c r="Q135" s="10">
        <v>64.900000000000006</v>
      </c>
      <c r="R135" s="10"/>
      <c r="S135" s="10"/>
      <c r="T135" s="10">
        <v>64.900000000000006</v>
      </c>
      <c r="U135" s="10" t="s">
        <v>83</v>
      </c>
      <c r="V135" s="10"/>
      <c r="W135" s="10" t="s">
        <v>58</v>
      </c>
      <c r="X135" s="10" t="s">
        <v>296</v>
      </c>
      <c r="Y135" s="10">
        <v>1</v>
      </c>
      <c r="Z135" s="10">
        <v>64.900000000000006</v>
      </c>
      <c r="AA135" s="10">
        <v>0</v>
      </c>
      <c r="AB135" s="10">
        <v>0</v>
      </c>
      <c r="AC135" s="10">
        <f t="shared" si="9"/>
        <v>1</v>
      </c>
      <c r="AD135" s="10" t="str" cm="1">
        <f t="array" ref="AD135">IFERROR(INDEX(Res_converter!$A$2:$A$22,MATCH(1,($J135=Res_converter!$B$2:$B$22)*($K135=Res_converter!$C$2:$C$22)*($L135=Res_converter!$D$2:$D$22),0)),"Other")</f>
        <v>Solar-Hybrid</v>
      </c>
      <c r="AE135" s="10">
        <f>IF($J135=Res_converter!$E$2,MAX($M135-$N135-$O135,0),0)+IF($K135=Res_converter!$E$2,MAX($P135-$Q135-$R135,0),0)+IF(L135=Res_converter!$E$2,$S135,0)</f>
        <v>0.19999999999999929</v>
      </c>
      <c r="AF135" s="10">
        <f>IF($AD135=Res_converter!$A$8,MAX($Z135-$N135-$O135,0),0)+IF(AND($AD135=Res_converter!$A$14,$J135=Res_converter!$B$14),MAX(MIN($Z135,$M135)-$N135-$O135+IF(SUM($Q135,$R135)&gt;0,MAX($Z135-$M135,0)-($Q135+$R135)*$AV135,0),0),0)+IF(AND($AD135=Res_converter!$A$15,$K135=Res_converter!$C$15),MAX(MIN($Z135,$P135)-$Q135-$R135+IF(SUM($N135,$O135)&gt;0,MAX($Z135-$P135,0)-($N135+$O135)*$AV135,0),0),0)+IF(AND($AD135=Res_converter!$A$12,$Y135="See columns P&amp; Q"),IF($J135=Res_converter!$E$2,MAX($AA135*MIN($M135,$T135)-$N135-$O135,0),MAX($AB135*MIN($P135,$T135)-$Q135-$R135,0)),0)+IF(AND($AD135=Res_converter!$A$12,$AC135=1,$Y135&lt;&gt;"See columns P&amp; Q"),IF($J135=Res_converter!$E$2,MAX(MIN($Z135,M135)-$N135-$O135,0),MAX(MIN($Z135,P135)-$Q135-$R135,0)),0)</f>
        <v>0.19999999999999929</v>
      </c>
      <c r="AG135" s="60">
        <f>IF($AD135=Res_converter!$A$9,$T135,0)</f>
        <v>0</v>
      </c>
      <c r="AH135" s="10">
        <f>IF($AD135=Res_converter!$A$9,$Z135,0)</f>
        <v>0</v>
      </c>
      <c r="AI135" s="10">
        <f>IF($J135=Res_converter!$E$6,MAX($M135-$N135-$O135,0),0)+IF($K135=Res_converter!$E$6,MAX($P135-$Q135-$R135,0),0)+IF(L135=Res_converter!$E$6,$S135,0)</f>
        <v>1.6999999999999886</v>
      </c>
      <c r="AJ135" s="10">
        <f>IF($AD135=Res_converter!$A$7,MAX(MIN($Z135,$M135)-$N135-$O135,0),0)+IF(AND($AD135=Res_converter!$A$12,$Y135="See columns P&amp; Q"),IF($J135=Res_converter!$E$6,MAX($AA135*MIN($M135,$T135)-$N135-$O135,0),MAX($AB135*MIN($P135,$T135)-$Q135-$R135,0)),0)+IF(AND($AD135=Res_converter!$A$12,$AC135=1,$Y135&lt;&gt;"See columns P&amp; Q"),IF($J135=Res_converter!$E$6,MAX(MIN(MAX($Z135-$P135,0)/$AU135,$M135)-$N135-$O135,0),MAX(MIN(MAX($Z135-$M135,0)/$AU135,$P135)-$Q135-$R135,0)),0)</f>
        <v>1.6999999999999886</v>
      </c>
      <c r="AK135" s="60">
        <f>IF($AD135=Res_converter!$A$2,$T135,0)</f>
        <v>0</v>
      </c>
      <c r="AL135" s="10">
        <f>IF($AD135=Res_converter!$A$2,$Z135,0)</f>
        <v>0</v>
      </c>
      <c r="AM135" s="10">
        <f>IF($J135=Res_converter!$E$4,MAX($M135-$N135-$O135,0),0)+IF($K135=Res_converter!$E$4,MAX($P135-$Q135-$R135,0),0)+IF(L135=Res_converter!$E$4,$S135,0)</f>
        <v>0</v>
      </c>
      <c r="AN135" s="10">
        <f>IF($AD135=Res_converter!$A$3,MAX(MIN($Z135,$M135)-$N135-$O135,0),0)+IF(AND($AD135=Res_converter!$A$14,$AC135=1,$Y135&lt;&gt;"See columns P&amp; Q"),IF($J135=Res_converter!$E$4,MAX(MIN(MAX($Z135-$P135,0)/$AV135,$M135)-$N135-$O135,0),MAX(MIN(MAX($Z135-$M135,0)/$AV135,$P135)-$Q135-$R135,0)),0)</f>
        <v>0</v>
      </c>
      <c r="AO135" s="10">
        <f>IF($J135=Res_converter!$E$5,$M135,0)+IF($K135=Res_converter!$E$5,$P135,0)</f>
        <v>0</v>
      </c>
      <c r="AP135" s="10">
        <f>IF($AD135=Res_converter!$A$4,$Z135,0)</f>
        <v>0</v>
      </c>
      <c r="AQ135" s="10" t="s">
        <v>88</v>
      </c>
      <c r="AR135" s="10" t="s">
        <v>61</v>
      </c>
      <c r="AS135" s="10" t="s">
        <v>62</v>
      </c>
      <c r="AT135" s="10" t="s">
        <v>269</v>
      </c>
      <c r="AU135" s="10">
        <f t="shared" si="10"/>
        <v>0.1</v>
      </c>
      <c r="AV135" s="10">
        <f t="shared" si="11"/>
        <v>0.66500000000000004</v>
      </c>
      <c r="AW135" s="12" t="s">
        <v>382</v>
      </c>
      <c r="AX135" s="12" t="str">
        <f>INDEX(Subname_converter!$B$1:$B$343,MATCH($AW135,Subname_converter!$A$1:$A$343,0))</f>
        <v>Arco</v>
      </c>
      <c r="AY135" s="12">
        <f>INDEX(Subname_converter!$C$1:$C$343,MATCH($AW135,Subname_converter!$A$1:$A$343,0))</f>
        <v>230</v>
      </c>
      <c r="AZ135" s="11">
        <v>44531.333333333299</v>
      </c>
      <c r="BA135" s="11">
        <v>45298.333333333299</v>
      </c>
      <c r="BB135" s="10">
        <f t="shared" si="8"/>
        <v>2024</v>
      </c>
      <c r="BC135" s="11"/>
      <c r="BD135" s="10" t="s">
        <v>103</v>
      </c>
      <c r="BE135" s="10" t="s">
        <v>65</v>
      </c>
      <c r="BF135" s="10" t="s">
        <v>65</v>
      </c>
      <c r="BG135" s="10" t="s">
        <v>103</v>
      </c>
      <c r="BH135" s="10" t="s">
        <v>66</v>
      </c>
      <c r="BI135" s="10">
        <f>IFERROR(INDEX([12]Queue_withNearTerm!$AZ$4:$AZ$148,MATCH(B136,[12]Queue_withNearTerm!$B$4:$B$148,0)),99)</f>
        <v>99</v>
      </c>
    </row>
    <row r="136" spans="1:61" s="26" customFormat="1" ht="25" x14ac:dyDescent="0.25">
      <c r="A136" s="32" t="s">
        <v>383</v>
      </c>
      <c r="B136" s="10">
        <v>1496</v>
      </c>
      <c r="C136" s="11">
        <v>43201</v>
      </c>
      <c r="D136" s="11">
        <v>43206.291666666701</v>
      </c>
      <c r="E136" s="10" t="s">
        <v>53</v>
      </c>
      <c r="F136" s="10" t="s">
        <v>346</v>
      </c>
      <c r="G136" s="10" t="s">
        <v>56</v>
      </c>
      <c r="H136" s="10" t="s">
        <v>95</v>
      </c>
      <c r="I136" s="10"/>
      <c r="J136" s="10" t="s">
        <v>57</v>
      </c>
      <c r="K136" s="10" t="s">
        <v>96</v>
      </c>
      <c r="L136" s="10"/>
      <c r="M136" s="10">
        <v>510</v>
      </c>
      <c r="N136" s="10"/>
      <c r="O136" s="10"/>
      <c r="P136" s="10">
        <v>513.5</v>
      </c>
      <c r="Q136" s="10"/>
      <c r="R136" s="10"/>
      <c r="S136" s="10"/>
      <c r="T136" s="10">
        <v>500</v>
      </c>
      <c r="U136" s="10" t="s">
        <v>69</v>
      </c>
      <c r="V136" s="10">
        <v>9.6</v>
      </c>
      <c r="W136" s="10" t="s">
        <v>58</v>
      </c>
      <c r="X136" s="10" t="s">
        <v>384</v>
      </c>
      <c r="Y136" s="10" t="s">
        <v>4621</v>
      </c>
      <c r="Z136" s="10" t="s">
        <v>4621</v>
      </c>
      <c r="AA136" s="10">
        <v>9.6000000000000002E-2</v>
      </c>
      <c r="AB136" s="10">
        <v>0</v>
      </c>
      <c r="AC136" s="10">
        <f t="shared" si="9"/>
        <v>1</v>
      </c>
      <c r="AD136" s="10" t="str" cm="1">
        <f t="array" ref="AD136">IFERROR(INDEX(Res_converter!$A$2:$A$22,MATCH(1,($J136=Res_converter!$B$2:$B$22)*($K136=Res_converter!$C$2:$C$22)*($L136=Res_converter!$D$2:$D$22),0)),"Other")</f>
        <v>Solar-Hybrid</v>
      </c>
      <c r="AE136" s="10">
        <f>IF($J136=Res_converter!$E$2,MAX($M136-$N136-$O136,0),0)+IF($K136=Res_converter!$E$2,MAX($P136-$Q136-$R136,0),0)+IF(L136=Res_converter!$E$2,$S136,0)</f>
        <v>510</v>
      </c>
      <c r="AF136" s="10">
        <f>IF($AD136=Res_converter!$A$8,MAX($Z136-$N136-$O136,0),0)+IF(AND($AD136=Res_converter!$A$14,$J136=Res_converter!$B$14),MAX(MIN($Z136,$M136)-$N136-$O136+IF(SUM($Q136,$R136)&gt;0,MAX($Z136-$M136,0)-($Q136+$R136)*$AV136,0),0),0)+IF(AND($AD136=Res_converter!$A$15,$K136=Res_converter!$C$15),MAX(MIN($Z136,$P136)-$Q136-$R136+IF(SUM($N136,$O136)&gt;0,MAX($Z136-$P136,0)-($N136+$O136)*$AV136,0),0),0)+IF(AND($AD136=Res_converter!$A$12,$Y136="See columns P&amp; Q"),IF($J136=Res_converter!$E$2,MAX($AA136*MIN($M136,$T136)-$N136-$O136,0),MAX($AB136*MIN($P136,$T136)-$Q136-$R136,0)),0)+IF(AND($AD136=Res_converter!$A$12,$AC136=1,$Y136&lt;&gt;"See columns P&amp; Q"),IF($J136=Res_converter!$E$2,MAX(MIN($Z136,M136)-$N136-$O136,0),MAX(MIN($Z136,P136)-$Q136-$R136,0)),0)</f>
        <v>48</v>
      </c>
      <c r="AG136" s="60">
        <f>IF($AD136=Res_converter!$A$9,$T136,0)</f>
        <v>0</v>
      </c>
      <c r="AH136" s="10">
        <f>IF($AD136=Res_converter!$A$9,$Z136,0)</f>
        <v>0</v>
      </c>
      <c r="AI136" s="10">
        <f>IF($J136=Res_converter!$E$6,MAX($M136-$N136-$O136,0),0)+IF($K136=Res_converter!$E$6,MAX($P136-$Q136-$R136,0),0)+IF(L136=Res_converter!$E$6,$S136,0)</f>
        <v>513.5</v>
      </c>
      <c r="AJ136" s="10">
        <f>IF($AD136=Res_converter!$A$7,MAX(MIN($Z136,$M136)-$N136-$O136,0),0)+IF(AND($AD136=Res_converter!$A$12,$Y136="See columns P&amp; Q"),IF($J136=Res_converter!$E$6,MAX($AA136*MIN($M136,$T136)-$N136-$O136,0),MAX($AB136*MIN($P136,$T136)-$Q136-$R136,0)),0)+IF(AND($AD136=Res_converter!$A$12,$AC136=1,$Y136&lt;&gt;"See columns P&amp; Q"),IF($J136=Res_converter!$E$6,MAX(MIN(MAX($Z136-$P136,0)/$AU136,$M136)-$N136-$O136,0),MAX(MIN(MAX($Z136-$M136,0)/$AU136,$P136)-$Q136-$R136,0)),0)</f>
        <v>0</v>
      </c>
      <c r="AK136" s="60">
        <f>IF($AD136=Res_converter!$A$2,$T136,0)</f>
        <v>0</v>
      </c>
      <c r="AL136" s="10">
        <f>IF($AD136=Res_converter!$A$2,$Z136,0)</f>
        <v>0</v>
      </c>
      <c r="AM136" s="10">
        <f>IF($J136=Res_converter!$E$4,MAX($M136-$N136-$O136,0),0)+IF($K136=Res_converter!$E$4,MAX($P136-$Q136-$R136,0),0)+IF(L136=Res_converter!$E$4,$S136,0)</f>
        <v>0</v>
      </c>
      <c r="AN136" s="10">
        <f>IF($AD136=Res_converter!$A$3,MAX(MIN($Z136,$M136)-$N136-$O136,0),0)+IF(AND($AD136=Res_converter!$A$14,$AC136=1,$Y136&lt;&gt;"See columns P&amp; Q"),IF($J136=Res_converter!$E$4,MAX(MIN(MAX($Z136-$P136,0)/$AV136,$M136)-$N136-$O136,0),MAX(MIN(MAX($Z136-$M136,0)/$AV136,$P136)-$Q136-$R136,0)),0)</f>
        <v>0</v>
      </c>
      <c r="AO136" s="10">
        <f>IF($J136=Res_converter!$E$5,$M136,0)+IF($K136=Res_converter!$E$5,$P136,0)</f>
        <v>0</v>
      </c>
      <c r="AP136" s="10">
        <f>IF($AD136=Res_converter!$A$4,$Z136,0)</f>
        <v>0</v>
      </c>
      <c r="AQ136" s="10" t="s">
        <v>352</v>
      </c>
      <c r="AR136" s="10" t="s">
        <v>61</v>
      </c>
      <c r="AS136" s="10" t="s">
        <v>62</v>
      </c>
      <c r="AT136" s="10" t="s">
        <v>63</v>
      </c>
      <c r="AU136" s="10">
        <f t="shared" si="10"/>
        <v>0.1</v>
      </c>
      <c r="AV136" s="10">
        <f t="shared" si="11"/>
        <v>0.66500000000000004</v>
      </c>
      <c r="AW136" s="12" t="s">
        <v>385</v>
      </c>
      <c r="AX136" s="12" t="str">
        <f>INDEX(Subname_converter!$B$1:$B$343,MATCH($AW136,Subname_converter!$A$1:$A$343,0))</f>
        <v>Delevan</v>
      </c>
      <c r="AY136" s="12">
        <f>INDEX(Subname_converter!$C$1:$C$343,MATCH($AW136,Subname_converter!$A$1:$A$343,0))</f>
        <v>230</v>
      </c>
      <c r="AZ136" s="11">
        <v>45261.333333333299</v>
      </c>
      <c r="BA136" s="11">
        <v>45829.291666666701</v>
      </c>
      <c r="BB136" s="10">
        <f t="shared" si="8"/>
        <v>2025</v>
      </c>
      <c r="BC136" s="11"/>
      <c r="BD136" s="10" t="s">
        <v>103</v>
      </c>
      <c r="BE136" s="10" t="s">
        <v>65</v>
      </c>
      <c r="BF136" s="10" t="s">
        <v>65</v>
      </c>
      <c r="BG136" s="10" t="s">
        <v>103</v>
      </c>
      <c r="BH136" s="10" t="s">
        <v>66</v>
      </c>
      <c r="BI136" s="10">
        <f>IFERROR(INDEX([12]Queue_withNearTerm!$AZ$4:$AZ$148,MATCH(B137,[12]Queue_withNearTerm!$B$4:$B$148,0)),99)</f>
        <v>99</v>
      </c>
    </row>
    <row r="137" spans="1:61" s="26" customFormat="1" ht="25" x14ac:dyDescent="0.25">
      <c r="A137" s="32" t="s">
        <v>386</v>
      </c>
      <c r="B137" s="10">
        <v>1499</v>
      </c>
      <c r="C137" s="11">
        <v>43206</v>
      </c>
      <c r="D137" s="11">
        <v>43206.291666666701</v>
      </c>
      <c r="E137" s="10" t="s">
        <v>53</v>
      </c>
      <c r="F137" s="10" t="s">
        <v>346</v>
      </c>
      <c r="G137" s="10" t="s">
        <v>95</v>
      </c>
      <c r="H137" s="10" t="s">
        <v>56</v>
      </c>
      <c r="I137" s="10"/>
      <c r="J137" s="10" t="s">
        <v>96</v>
      </c>
      <c r="K137" s="10" t="s">
        <v>57</v>
      </c>
      <c r="L137" s="10"/>
      <c r="M137" s="10">
        <v>71.161000000000001</v>
      </c>
      <c r="N137" s="10">
        <v>70</v>
      </c>
      <c r="O137" s="10"/>
      <c r="P137" s="10">
        <v>70</v>
      </c>
      <c r="Q137" s="10">
        <f>70*0.92-46.9</f>
        <v>17.500000000000007</v>
      </c>
      <c r="R137" s="10">
        <v>46.9</v>
      </c>
      <c r="S137" s="10"/>
      <c r="T137" s="10">
        <v>70</v>
      </c>
      <c r="U137" s="10" t="s">
        <v>69</v>
      </c>
      <c r="V137" s="10">
        <v>92</v>
      </c>
      <c r="W137" s="10" t="s">
        <v>58</v>
      </c>
      <c r="X137" s="10"/>
      <c r="Y137" s="10" t="s">
        <v>4621</v>
      </c>
      <c r="Z137" s="10" t="s">
        <v>4621</v>
      </c>
      <c r="AA137" s="10">
        <v>0</v>
      </c>
      <c r="AB137" s="10">
        <v>0.92</v>
      </c>
      <c r="AC137" s="10">
        <f t="shared" si="9"/>
        <v>1</v>
      </c>
      <c r="AD137" s="10" t="str" cm="1">
        <f t="array" ref="AD137">IFERROR(INDEX(Res_converter!$A$2:$A$22,MATCH(1,($J137=Res_converter!$B$2:$B$22)*($K137=Res_converter!$C$2:$C$22)*($L137=Res_converter!$D$2:$D$22),0)),"Other")</f>
        <v>Solar-Hybrid</v>
      </c>
      <c r="AE137" s="10">
        <f>IF($J137=Res_converter!$E$2,MAX($M137-$N137-$O137,0),0)+IF($K137=Res_converter!$E$2,MAX($P137-$Q137-$R137,0),0)+IF(L137=Res_converter!$E$2,$S137,0)</f>
        <v>5.5999999999999943</v>
      </c>
      <c r="AF137" s="10">
        <f>IF($AD137=Res_converter!$A$8,MAX($Z137-$N137-$O137,0),0)+IF(AND($AD137=Res_converter!$A$14,$J137=Res_converter!$B$14),MAX(MIN($Z137,$M137)-$N137-$O137+IF(SUM($Q137,$R137)&gt;0,MAX($Z137-$M137,0)-($Q137+$R137)*$AV137,0),0),0)+IF(AND($AD137=Res_converter!$A$15,$K137=Res_converter!$C$15),MAX(MIN($Z137,$P137)-$Q137-$R137+IF(SUM($N137,$O137)&gt;0,MAX($Z137-$P137,0)-($N137+$O137)*$AV137,0),0),0)+IF(AND($AD137=Res_converter!$A$12,$Y137="See columns P&amp; Q"),IF($J137=Res_converter!$E$2,MAX($AA137*MIN($M137,$T137)-$N137-$O137,0),MAX($AB137*MIN($P137,$T137)-$Q137-$R137,0)),0)+IF(AND($AD137=Res_converter!$A$12,$AC137=1,$Y137&lt;&gt;"See columns P&amp; Q"),IF($J137=Res_converter!$E$2,MAX(MIN($Z137,M137)-$N137-$O137,0),MAX(MIN($Z137,P137)-$Q137-$R137,0)),0)</f>
        <v>0</v>
      </c>
      <c r="AG137" s="60">
        <f>IF($AD137=Res_converter!$A$9,$T137,0)</f>
        <v>0</v>
      </c>
      <c r="AH137" s="10">
        <f>IF($AD137=Res_converter!$A$9,$Z137,0)</f>
        <v>0</v>
      </c>
      <c r="AI137" s="10">
        <f>IF($J137=Res_converter!$E$6,MAX($M137-$N137-$O137,0),0)+IF($K137=Res_converter!$E$6,MAX($P137-$Q137-$R137,0),0)+IF(L137=Res_converter!$E$6,$S137,0)</f>
        <v>1.1610000000000014</v>
      </c>
      <c r="AJ137" s="10">
        <f>IF($AD137=Res_converter!$A$7,MAX(MIN($Z137,$M137)-$N137-$O137,0),0)+IF(AND($AD137=Res_converter!$A$12,$Y137="See columns P&amp; Q"),IF($J137=Res_converter!$E$6,MAX($AA137*MIN($M137,$T137)-$N137-$O137,0),MAX($AB137*MIN($P137,$T137)-$Q137-$R137,0)),0)+IF(AND($AD137=Res_converter!$A$12,$AC137=1,$Y137&lt;&gt;"See columns P&amp; Q"),IF($J137=Res_converter!$E$6,MAX(MIN(MAX($Z137-$P137,0)/$AU137,$M137)-$N137-$O137,0),MAX(MIN(MAX($Z137-$M137,0)/$AU137,$P137)-$Q137-$R137,0)),0)</f>
        <v>0</v>
      </c>
      <c r="AK137" s="60">
        <f>IF($AD137=Res_converter!$A$2,$T137,0)</f>
        <v>0</v>
      </c>
      <c r="AL137" s="10">
        <f>IF($AD137=Res_converter!$A$2,$Z137,0)</f>
        <v>0</v>
      </c>
      <c r="AM137" s="10">
        <f>IF($J137=Res_converter!$E$4,MAX($M137-$N137-$O137,0),0)+IF($K137=Res_converter!$E$4,MAX($P137-$Q137-$R137,0),0)+IF(L137=Res_converter!$E$4,$S137,0)</f>
        <v>0</v>
      </c>
      <c r="AN137" s="10">
        <f>IF($AD137=Res_converter!$A$3,MAX(MIN($Z137,$M137)-$N137-$O137,0),0)+IF(AND($AD137=Res_converter!$A$14,$AC137=1,$Y137&lt;&gt;"See columns P&amp; Q"),IF($J137=Res_converter!$E$4,MAX(MIN(MAX($Z137-$P137,0)/$AV137,$M137)-$N137-$O137,0),MAX(MIN(MAX($Z137-$M137,0)/$AV137,$P137)-$Q137-$R137,0)),0)</f>
        <v>0</v>
      </c>
      <c r="AO137" s="10">
        <f>IF($J137=Res_converter!$E$5,$M137,0)+IF($K137=Res_converter!$E$5,$P137,0)</f>
        <v>0</v>
      </c>
      <c r="AP137" s="10">
        <f>IF($AD137=Res_converter!$A$4,$Z137,0)</f>
        <v>0</v>
      </c>
      <c r="AQ137" s="10" t="s">
        <v>88</v>
      </c>
      <c r="AR137" s="10" t="s">
        <v>61</v>
      </c>
      <c r="AS137" s="10" t="s">
        <v>62</v>
      </c>
      <c r="AT137" s="10" t="s">
        <v>269</v>
      </c>
      <c r="AU137" s="10">
        <f t="shared" si="10"/>
        <v>0.1</v>
      </c>
      <c r="AV137" s="10">
        <f t="shared" si="11"/>
        <v>0.66500000000000004</v>
      </c>
      <c r="AW137" s="12" t="s">
        <v>387</v>
      </c>
      <c r="AX137" s="12" t="str">
        <f>INDEX(Subname_converter!$B$1:$B$343,MATCH($AW137,Subname_converter!$A$1:$A$343,0))</f>
        <v>Wheeler Ridge</v>
      </c>
      <c r="AY137" s="12">
        <f>INDEX(Subname_converter!$C$1:$C$343,MATCH($AW137,Subname_converter!$A$1:$A$343,0))</f>
        <v>230</v>
      </c>
      <c r="AZ137" s="11">
        <v>44866.291666666701</v>
      </c>
      <c r="BA137" s="11">
        <v>45572.291666666701</v>
      </c>
      <c r="BB137" s="10">
        <f t="shared" si="8"/>
        <v>2025</v>
      </c>
      <c r="BC137" s="11"/>
      <c r="BD137" s="10" t="s">
        <v>103</v>
      </c>
      <c r="BE137" s="10" t="s">
        <v>65</v>
      </c>
      <c r="BF137" s="10" t="s">
        <v>65</v>
      </c>
      <c r="BG137" s="10" t="s">
        <v>103</v>
      </c>
      <c r="BH137" s="10" t="s">
        <v>66</v>
      </c>
      <c r="BI137" s="10">
        <f>IFERROR(INDEX([12]Queue_withNearTerm!$AZ$4:$AZ$148,MATCH(B138,[12]Queue_withNearTerm!$B$4:$B$148,0)),99)</f>
        <v>99</v>
      </c>
    </row>
    <row r="138" spans="1:61" s="26" customFormat="1" ht="25" x14ac:dyDescent="0.25">
      <c r="A138" s="32" t="s">
        <v>388</v>
      </c>
      <c r="B138" s="10">
        <v>1507</v>
      </c>
      <c r="C138" s="11">
        <v>43206</v>
      </c>
      <c r="D138" s="11">
        <v>43206.291666666701</v>
      </c>
      <c r="E138" s="10" t="s">
        <v>53</v>
      </c>
      <c r="F138" s="10" t="s">
        <v>346</v>
      </c>
      <c r="G138" s="10" t="s">
        <v>56</v>
      </c>
      <c r="H138" s="10"/>
      <c r="I138" s="10"/>
      <c r="J138" s="10" t="s">
        <v>57</v>
      </c>
      <c r="K138" s="10"/>
      <c r="L138" s="10"/>
      <c r="M138" s="10">
        <v>58.75</v>
      </c>
      <c r="N138" s="10"/>
      <c r="O138" s="10"/>
      <c r="P138" s="10"/>
      <c r="Q138" s="10"/>
      <c r="R138" s="10"/>
      <c r="S138" s="10"/>
      <c r="T138" s="10">
        <v>49.9</v>
      </c>
      <c r="U138" s="10" t="s">
        <v>83</v>
      </c>
      <c r="V138" s="10"/>
      <c r="W138" s="10"/>
      <c r="X138" s="10"/>
      <c r="Y138" s="10">
        <v>1</v>
      </c>
      <c r="Z138" s="10">
        <v>49.9</v>
      </c>
      <c r="AA138" s="10">
        <v>0</v>
      </c>
      <c r="AB138" s="10">
        <v>0</v>
      </c>
      <c r="AC138" s="10">
        <f t="shared" si="9"/>
        <v>1</v>
      </c>
      <c r="AD138" s="10" t="str" cm="1">
        <f t="array" ref="AD138">IFERROR(INDEX(Res_converter!$A$2:$A$22,MATCH(1,($J138=Res_converter!$B$2:$B$22)*($K138=Res_converter!$C$2:$C$22)*($L138=Res_converter!$D$2:$D$22),0)),"Other")</f>
        <v>Battery</v>
      </c>
      <c r="AE138" s="10">
        <f>IF($J138=Res_converter!$E$2,MAX($M138-$N138-$O138,0),0)+IF($K138=Res_converter!$E$2,MAX($P138-$Q138-$R138,0),0)+IF(L138=Res_converter!$E$2,$S138,0)</f>
        <v>58.75</v>
      </c>
      <c r="AF138" s="10">
        <f>IF($AD138=Res_converter!$A$8,MAX($Z138-$N138-$O138,0),0)+IF(AND($AD138=Res_converter!$A$14,$J138=Res_converter!$B$14),MAX(MIN($Z138,$M138)-$N138-$O138+IF(SUM($Q138,$R138)&gt;0,MAX($Z138-$M138,0)-($Q138+$R138)*$AV138,0),0),0)+IF(AND($AD138=Res_converter!$A$15,$K138=Res_converter!$C$15),MAX(MIN($Z138,$P138)-$Q138-$R138+IF(SUM($N138,$O138)&gt;0,MAX($Z138-$P138,0)-($N138+$O138)*$AV138,0),0),0)+IF(AND($AD138=Res_converter!$A$12,$Y138="See columns P&amp; Q"),IF($J138=Res_converter!$E$2,MAX($AA138*MIN($M138,$T138)-$N138-$O138,0),MAX($AB138*MIN($P138,$T138)-$Q138-$R138,0)),0)+IF(AND($AD138=Res_converter!$A$12,$AC138=1,$Y138&lt;&gt;"See columns P&amp; Q"),IF($J138=Res_converter!$E$2,MAX(MIN($Z138,M138)-$N138-$O138,0),MAX(MIN($Z138,P138)-$Q138-$R138,0)),0)</f>
        <v>49.9</v>
      </c>
      <c r="AG138" s="60">
        <f>IF($AD138=Res_converter!$A$9,$T138,0)</f>
        <v>0</v>
      </c>
      <c r="AH138" s="10">
        <f>IF($AD138=Res_converter!$A$9,$Z138,0)</f>
        <v>0</v>
      </c>
      <c r="AI138" s="10">
        <f>IF($J138=Res_converter!$E$6,MAX($M138-$N138-$O138,0),0)+IF($K138=Res_converter!$E$6,MAX($P138-$Q138-$R138,0),0)+IF(L138=Res_converter!$E$6,$S138,0)</f>
        <v>0</v>
      </c>
      <c r="AJ138" s="10">
        <f>IF($AD138=Res_converter!$A$7,MAX(MIN($Z138,$M138)-$N138-$O138,0),0)+IF(AND($AD138=Res_converter!$A$12,$Y138="See columns P&amp; Q"),IF($J138=Res_converter!$E$6,MAX($AA138*MIN($M138,$T138)-$N138-$O138,0),MAX($AB138*MIN($P138,$T138)-$Q138-$R138,0)),0)+IF(AND($AD138=Res_converter!$A$12,$AC138=1,$Y138&lt;&gt;"See columns P&amp; Q"),IF($J138=Res_converter!$E$6,MAX(MIN(MAX($Z138-$P138,0)/$AU138,$M138)-$N138-$O138,0),MAX(MIN(MAX($Z138-$M138,0)/$AU138,$P138)-$Q138-$R138,0)),0)</f>
        <v>0</v>
      </c>
      <c r="AK138" s="60">
        <f>IF($AD138=Res_converter!$A$2,$T138,0)</f>
        <v>0</v>
      </c>
      <c r="AL138" s="10">
        <f>IF($AD138=Res_converter!$A$2,$Z138,0)</f>
        <v>0</v>
      </c>
      <c r="AM138" s="10">
        <f>IF($J138=Res_converter!$E$4,MAX($M138-$N138-$O138,0),0)+IF($K138=Res_converter!$E$4,MAX($P138-$Q138-$R138,0),0)+IF(L138=Res_converter!$E$4,$S138,0)</f>
        <v>0</v>
      </c>
      <c r="AN138" s="10">
        <f>IF($AD138=Res_converter!$A$3,MAX(MIN($Z138,$M138)-$N138-$O138,0),0)+IF(AND($AD138=Res_converter!$A$14,$AC138=1,$Y138&lt;&gt;"See columns P&amp; Q"),IF($J138=Res_converter!$E$4,MAX(MIN(MAX($Z138-$P138,0)/$AV138,$M138)-$N138-$O138,0),MAX(MIN(MAX($Z138-$M138,0)/$AV138,$P138)-$Q138-$R138,0)),0)</f>
        <v>0</v>
      </c>
      <c r="AO138" s="10">
        <f>IF($J138=Res_converter!$E$5,$M138,0)+IF($K138=Res_converter!$E$5,$P138,0)</f>
        <v>0</v>
      </c>
      <c r="AP138" s="10">
        <f>IF($AD138=Res_converter!$A$4,$Z138,0)</f>
        <v>0</v>
      </c>
      <c r="AQ138" s="10" t="s">
        <v>389</v>
      </c>
      <c r="AR138" s="10" t="s">
        <v>61</v>
      </c>
      <c r="AS138" s="10" t="s">
        <v>62</v>
      </c>
      <c r="AT138" s="10" t="s">
        <v>63</v>
      </c>
      <c r="AU138" s="10">
        <f t="shared" si="10"/>
        <v>0.1</v>
      </c>
      <c r="AV138" s="10">
        <f t="shared" si="11"/>
        <v>0.66500000000000004</v>
      </c>
      <c r="AW138" s="12" t="s">
        <v>390</v>
      </c>
      <c r="AX138" s="12" t="str">
        <f>INDEX(Subname_converter!$B$1:$B$343,MATCH($AW138,Subname_converter!$A$1:$A$343,0))</f>
        <v>Gold Hill</v>
      </c>
      <c r="AY138" s="12">
        <f>INDEX(Subname_converter!$C$1:$C$343,MATCH($AW138,Subname_converter!$A$1:$A$343,0))</f>
        <v>230</v>
      </c>
      <c r="AZ138" s="11">
        <v>44713.291666666701</v>
      </c>
      <c r="BA138" s="11">
        <v>46112.291666666701</v>
      </c>
      <c r="BB138" s="10">
        <f t="shared" si="8"/>
        <v>2026</v>
      </c>
      <c r="BC138" s="11" t="s">
        <v>391</v>
      </c>
      <c r="BD138" s="10" t="s">
        <v>103</v>
      </c>
      <c r="BE138" s="10" t="s">
        <v>65</v>
      </c>
      <c r="BF138" s="10" t="s">
        <v>65</v>
      </c>
      <c r="BG138" s="10" t="s">
        <v>103</v>
      </c>
      <c r="BH138" s="10" t="s">
        <v>186</v>
      </c>
      <c r="BI138" s="10">
        <f>IFERROR(INDEX([12]Queue_withNearTerm!$AZ$4:$AZ$148,MATCH(B139,[12]Queue_withNearTerm!$B$4:$B$148,0)),99)</f>
        <v>2</v>
      </c>
    </row>
    <row r="139" spans="1:61" s="26" customFormat="1" ht="25" x14ac:dyDescent="0.25">
      <c r="A139" s="32" t="s">
        <v>392</v>
      </c>
      <c r="B139" s="10">
        <v>1510</v>
      </c>
      <c r="C139" s="11">
        <v>43206</v>
      </c>
      <c r="D139" s="11">
        <v>43206.291666666701</v>
      </c>
      <c r="E139" s="10" t="s">
        <v>53</v>
      </c>
      <c r="F139" s="10" t="s">
        <v>346</v>
      </c>
      <c r="G139" s="10" t="s">
        <v>95</v>
      </c>
      <c r="H139" s="10" t="s">
        <v>56</v>
      </c>
      <c r="I139" s="10"/>
      <c r="J139" s="10" t="s">
        <v>96</v>
      </c>
      <c r="K139" s="10" t="s">
        <v>57</v>
      </c>
      <c r="L139" s="10"/>
      <c r="M139" s="10">
        <v>500</v>
      </c>
      <c r="O139" s="10">
        <v>500</v>
      </c>
      <c r="P139" s="10">
        <v>500</v>
      </c>
      <c r="R139" s="10">
        <v>500</v>
      </c>
      <c r="S139" s="10"/>
      <c r="T139" s="10">
        <v>500</v>
      </c>
      <c r="U139" s="10" t="s">
        <v>83</v>
      </c>
      <c r="V139" s="10"/>
      <c r="W139" s="10" t="s">
        <v>58</v>
      </c>
      <c r="X139" s="10"/>
      <c r="Y139" s="10">
        <v>1</v>
      </c>
      <c r="Z139" s="10">
        <v>500</v>
      </c>
      <c r="AA139" s="10">
        <v>0</v>
      </c>
      <c r="AB139" s="10">
        <v>0</v>
      </c>
      <c r="AC139" s="10">
        <f t="shared" si="9"/>
        <v>1</v>
      </c>
      <c r="AD139" s="10" t="str" cm="1">
        <f t="array" ref="AD139">IFERROR(INDEX(Res_converter!$A$2:$A$22,MATCH(1,($J139=Res_converter!$B$2:$B$22)*($K139=Res_converter!$C$2:$C$22)*($L139=Res_converter!$D$2:$D$22),0)),"Other")</f>
        <v>Solar-Hybrid</v>
      </c>
      <c r="AE139" s="10">
        <f>IF($J139=Res_converter!$E$2,MAX($M139-$N139-$O139,0),0)+IF($K139=Res_converter!$E$2,MAX($P139-$Q139-$R139,0),0)+IF(L139=Res_converter!$E$2,$S139,0)</f>
        <v>0</v>
      </c>
      <c r="AF139" s="10">
        <f>IF($AD139=Res_converter!$A$8,MAX($Z139-$N139-$O139,0),0)+IF(AND($AD139=Res_converter!$A$14,$J139=Res_converter!$B$14),MAX(MIN($Z139,$M139)-$N139-$O139+IF(SUM($Q139,$R139)&gt;0,MAX($Z139-$M139,0)-($Q139+$R139)*$AV139,0),0),0)+IF(AND($AD139=Res_converter!$A$15,$K139=Res_converter!$C$15),MAX(MIN($Z139,$P139)-$Q139-$R139+IF(SUM($N139,$O139)&gt;0,MAX($Z139-$P139,0)-($N139+$O139)*$AV139,0),0),0)+IF(AND($AD139=Res_converter!$A$12,$Y139="See columns P&amp; Q"),IF($J139=Res_converter!$E$2,MAX($AA139*MIN($M139,$T139)-$N139-$O139,0),MAX($AB139*MIN($P139,$T139)-$Q139-$R139,0)),0)+IF(AND($AD139=Res_converter!$A$12,$AC139=1,$Y139&lt;&gt;"See columns P&amp; Q"),IF($J139=Res_converter!$E$2,MAX(MIN($Z139,M139)-$N139-$O139,0),MAX(MIN($Z139,P139)-$Q139-$R139,0)),0)</f>
        <v>0</v>
      </c>
      <c r="AG139" s="60">
        <f>IF($AD139=Res_converter!$A$9,$T139,0)</f>
        <v>0</v>
      </c>
      <c r="AH139" s="10">
        <f>IF($AD139=Res_converter!$A$9,$Z139,0)</f>
        <v>0</v>
      </c>
      <c r="AI139" s="10">
        <f>IF($J139=Res_converter!$E$6,MAX($M139-$N139-$O139,0),0)+IF($K139=Res_converter!$E$6,MAX($P139-$Q139-$R139,0),0)+IF(L139=Res_converter!$E$6,$S139,0)</f>
        <v>0</v>
      </c>
      <c r="AJ139" s="10">
        <f>IF($AD139=Res_converter!$A$7,MAX(MIN($Z139,$M139)-$N139-$O139,0),0)+IF(AND($AD139=Res_converter!$A$12,$Y139="See columns P&amp; Q"),IF($J139=Res_converter!$E$6,MAX($AA139*MIN($M139,$T139)-$N139-$O139,0),MAX($AB139*MIN($P139,$T139)-$Q139-$R139,0)),0)+IF(AND($AD139=Res_converter!$A$12,$AC139=1,$Y139&lt;&gt;"See columns P&amp; Q"),IF($J139=Res_converter!$E$6,MAX(MIN(MAX($Z139-$P139,0)/$AU139,$M139)-$N139-$O139,0),MAX(MIN(MAX($Z139-$M139,0)/$AU139,$P139)-$Q139-$R139,0)),0)</f>
        <v>0</v>
      </c>
      <c r="AK139" s="60">
        <f>IF($AD139=Res_converter!$A$2,$T139,0)</f>
        <v>0</v>
      </c>
      <c r="AL139" s="10">
        <f>IF($AD139=Res_converter!$A$2,$Z139,0)</f>
        <v>0</v>
      </c>
      <c r="AM139" s="10">
        <f>IF($J139=Res_converter!$E$4,MAX($M139-$N139-$O139,0),0)+IF($K139=Res_converter!$E$4,MAX($P139-$Q139-$R139,0),0)+IF(L139=Res_converter!$E$4,$S139,0)</f>
        <v>0</v>
      </c>
      <c r="AN139" s="10">
        <f>IF($AD139=Res_converter!$A$3,MAX(MIN($Z139,$M139)-$N139-$O139,0),0)+IF(AND($AD139=Res_converter!$A$14,$AC139=1,$Y139&lt;&gt;"See columns P&amp; Q"),IF($J139=Res_converter!$E$4,MAX(MIN(MAX($Z139-$P139,0)/$AV139,$M139)-$N139-$O139,0),MAX(MIN(MAX($Z139-$M139,0)/$AV139,$P139)-$Q139-$R139,0)),0)</f>
        <v>0</v>
      </c>
      <c r="AO139" s="10">
        <f>IF($J139=Res_converter!$E$5,$M139,0)+IF($K139=Res_converter!$E$5,$P139,0)</f>
        <v>0</v>
      </c>
      <c r="AP139" s="10">
        <f>IF($AD139=Res_converter!$A$4,$Z139,0)</f>
        <v>0</v>
      </c>
      <c r="AQ139" s="10" t="s">
        <v>88</v>
      </c>
      <c r="AR139" s="10" t="s">
        <v>61</v>
      </c>
      <c r="AS139" s="10" t="s">
        <v>89</v>
      </c>
      <c r="AT139" s="10" t="s">
        <v>63</v>
      </c>
      <c r="AU139" s="10">
        <f t="shared" si="10"/>
        <v>0.106</v>
      </c>
      <c r="AV139" s="10">
        <f t="shared" si="11"/>
        <v>0.55700000000000005</v>
      </c>
      <c r="AW139" s="12" t="s">
        <v>294</v>
      </c>
      <c r="AX139" s="12" t="str">
        <f>INDEX(Subname_converter!$B$1:$B$343,MATCH($AW139,Subname_converter!$A$1:$A$343,0))</f>
        <v>Windhub</v>
      </c>
      <c r="AY139" s="12">
        <f>INDEX(Subname_converter!$C$1:$C$343,MATCH($AW139,Subname_converter!$A$1:$A$343,0))</f>
        <v>230</v>
      </c>
      <c r="AZ139" s="11">
        <v>44835.291666666701</v>
      </c>
      <c r="BA139" s="11">
        <v>45567.291666666701</v>
      </c>
      <c r="BB139" s="10">
        <f t="shared" si="8"/>
        <v>2024</v>
      </c>
      <c r="BC139" s="11"/>
      <c r="BD139" s="10" t="s">
        <v>103</v>
      </c>
      <c r="BE139" s="10" t="s">
        <v>65</v>
      </c>
      <c r="BF139" s="10" t="s">
        <v>65</v>
      </c>
      <c r="BG139" s="10" t="s">
        <v>103</v>
      </c>
      <c r="BH139" s="10" t="s">
        <v>66</v>
      </c>
      <c r="BI139" s="10">
        <f>IFERROR(INDEX([12]Queue_withNearTerm!$AZ$4:$AZ$148,MATCH(B140,[12]Queue_withNearTerm!$B$4:$B$148,0)),99)</f>
        <v>2</v>
      </c>
    </row>
    <row r="140" spans="1:61" s="26" customFormat="1" ht="25" x14ac:dyDescent="0.25">
      <c r="A140" s="32" t="s">
        <v>393</v>
      </c>
      <c r="B140" s="10">
        <v>1516</v>
      </c>
      <c r="C140" s="11">
        <v>43206</v>
      </c>
      <c r="D140" s="11">
        <v>43206.291666666701</v>
      </c>
      <c r="E140" s="10" t="s">
        <v>53</v>
      </c>
      <c r="F140" s="10" t="s">
        <v>346</v>
      </c>
      <c r="G140" s="10" t="s">
        <v>95</v>
      </c>
      <c r="H140" s="10" t="s">
        <v>56</v>
      </c>
      <c r="I140" s="10"/>
      <c r="J140" s="10" t="s">
        <v>96</v>
      </c>
      <c r="K140" s="10" t="s">
        <v>57</v>
      </c>
      <c r="L140" s="10"/>
      <c r="M140" s="10">
        <v>300</v>
      </c>
      <c r="N140" s="10">
        <v>300</v>
      </c>
      <c r="O140" s="10"/>
      <c r="P140" s="10">
        <v>240</v>
      </c>
      <c r="Q140" s="10">
        <v>240</v>
      </c>
      <c r="R140" s="10"/>
      <c r="S140" s="10"/>
      <c r="T140" s="10">
        <v>300</v>
      </c>
      <c r="U140" s="10" t="s">
        <v>83</v>
      </c>
      <c r="V140" s="10"/>
      <c r="W140" s="10" t="s">
        <v>58</v>
      </c>
      <c r="X140" s="10"/>
      <c r="Y140" s="10">
        <v>1</v>
      </c>
      <c r="Z140" s="10">
        <v>300</v>
      </c>
      <c r="AA140" s="10">
        <v>0</v>
      </c>
      <c r="AB140" s="10">
        <v>0</v>
      </c>
      <c r="AC140" s="10">
        <f t="shared" si="9"/>
        <v>1</v>
      </c>
      <c r="AD140" s="10" t="str" cm="1">
        <f t="array" ref="AD140">IFERROR(INDEX(Res_converter!$A$2:$A$22,MATCH(1,($J140=Res_converter!$B$2:$B$22)*($K140=Res_converter!$C$2:$C$22)*($L140=Res_converter!$D$2:$D$22),0)),"Other")</f>
        <v>Solar-Hybrid</v>
      </c>
      <c r="AE140" s="10">
        <f>IF($J140=Res_converter!$E$2,MAX($M140-$N140-$O140,0),0)+IF($K140=Res_converter!$E$2,MAX($P140-$Q140-$R140,0),0)+IF(L140=Res_converter!$E$2,$S140,0)</f>
        <v>0</v>
      </c>
      <c r="AF140" s="10">
        <f>IF($AD140=Res_converter!$A$8,MAX($Z140-$N140-$O140,0),0)+IF(AND($AD140=Res_converter!$A$14,$J140=Res_converter!$B$14),MAX(MIN($Z140,$M140)-$N140-$O140+IF(SUM($Q140,$R140)&gt;0,MAX($Z140-$M140,0)-($Q140+$R140)*$AV140,0),0),0)+IF(AND($AD140=Res_converter!$A$15,$K140=Res_converter!$C$15),MAX(MIN($Z140,$P140)-$Q140-$R140+IF(SUM($N140,$O140)&gt;0,MAX($Z140-$P140,0)-($N140+$O140)*$AV140,0),0),0)+IF(AND($AD140=Res_converter!$A$12,$Y140="See columns P&amp; Q"),IF($J140=Res_converter!$E$2,MAX($AA140*MIN($M140,$T140)-$N140-$O140,0),MAX($AB140*MIN($P140,$T140)-$Q140-$R140,0)),0)+IF(AND($AD140=Res_converter!$A$12,$AC140=1,$Y140&lt;&gt;"See columns P&amp; Q"),IF($J140=Res_converter!$E$2,MAX(MIN($Z140,M140)-$N140-$O140,0),MAX(MIN($Z140,P140)-$Q140-$R140,0)),0)</f>
        <v>0</v>
      </c>
      <c r="AG140" s="60">
        <f>IF($AD140=Res_converter!$A$9,$T140,0)</f>
        <v>0</v>
      </c>
      <c r="AH140" s="10">
        <f>IF($AD140=Res_converter!$A$9,$Z140,0)</f>
        <v>0</v>
      </c>
      <c r="AI140" s="10">
        <f>IF($J140=Res_converter!$E$6,MAX($M140-$N140-$O140,0),0)+IF($K140=Res_converter!$E$6,MAX($P140-$Q140-$R140,0),0)+IF(L140=Res_converter!$E$6,$S140,0)</f>
        <v>0</v>
      </c>
      <c r="AJ140" s="10">
        <f>IF($AD140=Res_converter!$A$7,MAX(MIN($Z140,$M140)-$N140-$O140,0),0)+IF(AND($AD140=Res_converter!$A$12,$Y140="See columns P&amp; Q"),IF($J140=Res_converter!$E$6,MAX($AA140*MIN($M140,$T140)-$N140-$O140,0),MAX($AB140*MIN($P140,$T140)-$Q140-$R140,0)),0)+IF(AND($AD140=Res_converter!$A$12,$AC140=1,$Y140&lt;&gt;"See columns P&amp; Q"),IF($J140=Res_converter!$E$6,MAX(MIN(MAX($Z140-$P140,0)/$AU140,$M140)-$N140-$O140,0),MAX(MIN(MAX($Z140-$M140,0)/$AU140,$P140)-$Q140-$R140,0)),0)</f>
        <v>0</v>
      </c>
      <c r="AK140" s="60">
        <f>IF($AD140=Res_converter!$A$2,$T140,0)</f>
        <v>0</v>
      </c>
      <c r="AL140" s="10">
        <f>IF($AD140=Res_converter!$A$2,$Z140,0)</f>
        <v>0</v>
      </c>
      <c r="AM140" s="10">
        <f>IF($J140=Res_converter!$E$4,MAX($M140-$N140-$O140,0),0)+IF($K140=Res_converter!$E$4,MAX($P140-$Q140-$R140,0),0)+IF(L140=Res_converter!$E$4,$S140,0)</f>
        <v>0</v>
      </c>
      <c r="AN140" s="10">
        <f>IF($AD140=Res_converter!$A$3,MAX(MIN($Z140,$M140)-$N140-$O140,0),0)+IF(AND($AD140=Res_converter!$A$14,$AC140=1,$Y140&lt;&gt;"See columns P&amp; Q"),IF($J140=Res_converter!$E$4,MAX(MIN(MAX($Z140-$P140,0)/$AV140,$M140)-$N140-$O140,0),MAX(MIN(MAX($Z140-$M140,0)/$AV140,$P140)-$Q140-$R140,0)),0)</f>
        <v>0</v>
      </c>
      <c r="AO140" s="10">
        <f>IF($J140=Res_converter!$E$5,$M140,0)+IF($K140=Res_converter!$E$5,$P140,0)</f>
        <v>0</v>
      </c>
      <c r="AP140" s="10">
        <f>IF($AD140=Res_converter!$A$4,$Z140,0)</f>
        <v>0</v>
      </c>
      <c r="AQ140" s="10" t="s">
        <v>226</v>
      </c>
      <c r="AR140" s="10" t="s">
        <v>61</v>
      </c>
      <c r="AS140" s="10" t="s">
        <v>89</v>
      </c>
      <c r="AT140" s="10" t="s">
        <v>63</v>
      </c>
      <c r="AU140" s="10">
        <f t="shared" si="10"/>
        <v>0.106</v>
      </c>
      <c r="AV140" s="10">
        <f t="shared" si="11"/>
        <v>0.55700000000000005</v>
      </c>
      <c r="AW140" s="12" t="s">
        <v>394</v>
      </c>
      <c r="AX140" s="12" t="str">
        <f>INDEX(Subname_converter!$B$1:$B$343,MATCH($AW140,Subname_converter!$A$1:$A$343,0))</f>
        <v>Vestal</v>
      </c>
      <c r="AY140" s="12">
        <f>INDEX(Subname_converter!$C$1:$C$343,MATCH($AW140,Subname_converter!$A$1:$A$343,0))</f>
        <v>230</v>
      </c>
      <c r="AZ140" s="11">
        <v>44835.291666666701</v>
      </c>
      <c r="BA140" s="11">
        <v>45536.291666666701</v>
      </c>
      <c r="BB140" s="10">
        <f t="shared" si="8"/>
        <v>2024</v>
      </c>
      <c r="BC140" s="11"/>
      <c r="BD140" s="10" t="s">
        <v>103</v>
      </c>
      <c r="BE140" s="10" t="s">
        <v>65</v>
      </c>
      <c r="BF140" s="10" t="s">
        <v>65</v>
      </c>
      <c r="BG140" s="10" t="s">
        <v>103</v>
      </c>
      <c r="BH140" s="10" t="s">
        <v>66</v>
      </c>
      <c r="BI140" s="10">
        <f>IFERROR(INDEX([12]Queue_withNearTerm!$AZ$4:$AZ$148,MATCH(B141,[12]Queue_withNearTerm!$B$4:$B$148,0)),99)</f>
        <v>2</v>
      </c>
    </row>
    <row r="141" spans="1:61" s="26" customFormat="1" ht="25" x14ac:dyDescent="0.25">
      <c r="A141" s="32" t="s">
        <v>395</v>
      </c>
      <c r="B141" s="10">
        <v>1518</v>
      </c>
      <c r="C141" s="11">
        <v>43203</v>
      </c>
      <c r="D141" s="11">
        <v>43206.291666666701</v>
      </c>
      <c r="E141" s="10" t="s">
        <v>53</v>
      </c>
      <c r="F141" s="10" t="s">
        <v>346</v>
      </c>
      <c r="G141" s="10" t="s">
        <v>95</v>
      </c>
      <c r="H141" s="10" t="s">
        <v>56</v>
      </c>
      <c r="I141" s="10"/>
      <c r="J141" s="10" t="s">
        <v>96</v>
      </c>
      <c r="K141" s="10" t="s">
        <v>57</v>
      </c>
      <c r="L141" s="10"/>
      <c r="M141" s="10">
        <v>236</v>
      </c>
      <c r="N141" s="10">
        <v>236</v>
      </c>
      <c r="O141" s="10"/>
      <c r="P141" s="10">
        <v>410</v>
      </c>
      <c r="Q141" s="10">
        <v>293</v>
      </c>
      <c r="R141" s="10"/>
      <c r="S141" s="10"/>
      <c r="T141" s="10">
        <v>500</v>
      </c>
      <c r="U141" s="10" t="s">
        <v>69</v>
      </c>
      <c r="V141" s="10">
        <v>63.56</v>
      </c>
      <c r="W141" s="10" t="s">
        <v>58</v>
      </c>
      <c r="X141" s="10"/>
      <c r="Y141" s="57">
        <v>0.63560000000000005</v>
      </c>
      <c r="Z141" s="10">
        <f>Y141*T141</f>
        <v>317.8</v>
      </c>
      <c r="AA141" s="10">
        <v>0</v>
      </c>
      <c r="AB141" s="10">
        <v>0</v>
      </c>
      <c r="AC141" s="10">
        <f t="shared" si="9"/>
        <v>1</v>
      </c>
      <c r="AD141" s="10" t="str" cm="1">
        <f t="array" ref="AD141">IFERROR(INDEX(Res_converter!$A$2:$A$22,MATCH(1,($J141=Res_converter!$B$2:$B$22)*($K141=Res_converter!$C$2:$C$22)*($L141=Res_converter!$D$2:$D$22),0)),"Other")</f>
        <v>Solar-Hybrid</v>
      </c>
      <c r="AE141" s="10">
        <f>IF($J141=Res_converter!$E$2,MAX($M141-$N141-$O141,0),0)+IF($K141=Res_converter!$E$2,MAX($P141-$Q141-$R141,0),0)+IF(L141=Res_converter!$E$2,$S141,0)</f>
        <v>117</v>
      </c>
      <c r="AF141" s="10">
        <f>IF($AD141=Res_converter!$A$8,MAX($Z141-$N141-$O141,0),0)+IF(AND($AD141=Res_converter!$A$14,$J141=Res_converter!$B$14),MAX(MIN($Z141,$M141)-$N141-$O141+IF(SUM($Q141,$R141)&gt;0,MAX($Z141-$M141,0)-($Q141+$R141)*$AV141,0),0),0)+IF(AND($AD141=Res_converter!$A$15,$K141=Res_converter!$C$15),MAX(MIN($Z141,$P141)-$Q141-$R141+IF(SUM($N141,$O141)&gt;0,MAX($Z141-$P141,0)-($N141+$O141)*$AV141,0),0),0)+IF(AND($AD141=Res_converter!$A$12,$Y141="See columns P&amp; Q"),IF($J141=Res_converter!$E$2,MAX($AA141*MIN($M141,$T141)-$N141-$O141,0),MAX($AB141*MIN($P141,$T141)-$Q141-$R141,0)),0)+IF(AND($AD141=Res_converter!$A$12,$AC141=1,$Y141&lt;&gt;"See columns P&amp; Q"),IF($J141=Res_converter!$E$2,MAX(MIN($Z141,M141)-$N141-$O141,0),MAX(MIN($Z141,P141)-$Q141-$R141,0)),0)</f>
        <v>24.800000000000011</v>
      </c>
      <c r="AG141" s="60">
        <f>IF($AD141=Res_converter!$A$9,$T141,0)</f>
        <v>0</v>
      </c>
      <c r="AH141" s="10">
        <f>IF($AD141=Res_converter!$A$9,$Z141,0)</f>
        <v>0</v>
      </c>
      <c r="AI141" s="10">
        <f>IF($J141=Res_converter!$E$6,MAX($M141-$N141-$O141,0),0)+IF($K141=Res_converter!$E$6,MAX($P141-$Q141-$R141,0),0)+IF(L141=Res_converter!$E$6,$S141,0)</f>
        <v>0</v>
      </c>
      <c r="AJ141" s="10">
        <f>IF($AD141=Res_converter!$A$7,MAX(MIN($Z141,$M141)-$N141-$O141,0),0)+IF(AND($AD141=Res_converter!$A$12,$Y141="See columns P&amp; Q"),IF($J141=Res_converter!$E$6,MAX($AA141*MIN($M141,$T141)-$N141-$O141,0),MAX($AB141*MIN($P141,$T141)-$Q141-$R141,0)),0)+IF(AND($AD141=Res_converter!$A$12,$AC141=1,$Y141&lt;&gt;"See columns P&amp; Q"),IF($J141=Res_converter!$E$6,MAX(MIN(MAX($Z141-$P141,0)/$AU141,$M141)-$N141-$O141,0),MAX(MIN(MAX($Z141-$M141,0)/$AU141,$P141)-$Q141-$R141,0)),0)</f>
        <v>0</v>
      </c>
      <c r="AK141" s="60">
        <f>IF($AD141=Res_converter!$A$2,$T141,0)</f>
        <v>0</v>
      </c>
      <c r="AL141" s="10">
        <f>IF($AD141=Res_converter!$A$2,$Z141,0)</f>
        <v>0</v>
      </c>
      <c r="AM141" s="10">
        <f>IF($J141=Res_converter!$E$4,MAX($M141-$N141-$O141,0),0)+IF($K141=Res_converter!$E$4,MAX($P141-$Q141-$R141,0),0)+IF(L141=Res_converter!$E$4,$S141,0)</f>
        <v>0</v>
      </c>
      <c r="AN141" s="10">
        <f>IF($AD141=Res_converter!$A$3,MAX(MIN($Z141,$M141)-$N141-$O141,0),0)+IF(AND($AD141=Res_converter!$A$14,$AC141=1,$Y141&lt;&gt;"See columns P&amp; Q"),IF($J141=Res_converter!$E$4,MAX(MIN(MAX($Z141-$P141,0)/$AV141,$M141)-$N141-$O141,0),MAX(MIN(MAX($Z141-$M141,0)/$AV141,$P141)-$Q141-$R141,0)),0)</f>
        <v>0</v>
      </c>
      <c r="AO141" s="10">
        <f>IF($J141=Res_converter!$E$5,$M141,0)+IF($K141=Res_converter!$E$5,$P141,0)</f>
        <v>0</v>
      </c>
      <c r="AP141" s="10">
        <f>IF($AD141=Res_converter!$A$4,$Z141,0)</f>
        <v>0</v>
      </c>
      <c r="AQ141" s="10" t="s">
        <v>88</v>
      </c>
      <c r="AR141" s="10" t="s">
        <v>61</v>
      </c>
      <c r="AS141" s="10" t="s">
        <v>89</v>
      </c>
      <c r="AT141" s="10" t="s">
        <v>63</v>
      </c>
      <c r="AU141" s="10">
        <f t="shared" si="10"/>
        <v>0.106</v>
      </c>
      <c r="AV141" s="10">
        <f t="shared" si="11"/>
        <v>0.55700000000000005</v>
      </c>
      <c r="AW141" s="12" t="s">
        <v>294</v>
      </c>
      <c r="AX141" s="12" t="str">
        <f>INDEX(Subname_converter!$B$1:$B$343,MATCH($AW141,Subname_converter!$A$1:$A$343,0))</f>
        <v>Windhub</v>
      </c>
      <c r="AY141" s="12">
        <f>INDEX(Subname_converter!$C$1:$C$343,MATCH($AW141,Subname_converter!$A$1:$A$343,0))</f>
        <v>230</v>
      </c>
      <c r="AZ141" s="11">
        <v>44926.333333333299</v>
      </c>
      <c r="BA141" s="11">
        <v>45261.333333333299</v>
      </c>
      <c r="BB141" s="10">
        <f t="shared" si="8"/>
        <v>2024</v>
      </c>
      <c r="BC141" s="11"/>
      <c r="BD141" s="10" t="s">
        <v>103</v>
      </c>
      <c r="BE141" s="10" t="s">
        <v>65</v>
      </c>
      <c r="BF141" s="10" t="s">
        <v>65</v>
      </c>
      <c r="BG141" s="10" t="s">
        <v>103</v>
      </c>
      <c r="BH141" s="10" t="s">
        <v>66</v>
      </c>
      <c r="BI141" s="10">
        <f>IFERROR(INDEX([12]Queue_withNearTerm!$AZ$4:$AZ$148,MATCH(B142,[12]Queue_withNearTerm!$B$4:$B$148,0)),99)</f>
        <v>2</v>
      </c>
    </row>
    <row r="142" spans="1:61" s="26" customFormat="1" ht="25" x14ac:dyDescent="0.25">
      <c r="A142" s="32" t="s">
        <v>396</v>
      </c>
      <c r="B142" s="10">
        <v>1519</v>
      </c>
      <c r="C142" s="11">
        <v>43205</v>
      </c>
      <c r="D142" s="11">
        <v>43206.291666666701</v>
      </c>
      <c r="E142" s="10" t="s">
        <v>53</v>
      </c>
      <c r="F142" s="10" t="s">
        <v>346</v>
      </c>
      <c r="G142" s="10" t="s">
        <v>95</v>
      </c>
      <c r="H142" s="10" t="s">
        <v>56</v>
      </c>
      <c r="I142" s="10"/>
      <c r="J142" s="10" t="s">
        <v>96</v>
      </c>
      <c r="K142" s="10" t="s">
        <v>57</v>
      </c>
      <c r="L142" s="10"/>
      <c r="M142" s="10">
        <v>110.88</v>
      </c>
      <c r="N142" s="10">
        <v>100</v>
      </c>
      <c r="O142" s="10"/>
      <c r="P142" s="10">
        <v>49.9</v>
      </c>
      <c r="Q142" s="10"/>
      <c r="R142" s="10"/>
      <c r="S142" s="10"/>
      <c r="T142" s="10">
        <v>100</v>
      </c>
      <c r="U142" s="10" t="s">
        <v>83</v>
      </c>
      <c r="V142" s="10"/>
      <c r="W142" s="10" t="s">
        <v>58</v>
      </c>
      <c r="X142" s="10"/>
      <c r="Y142" s="10">
        <v>1</v>
      </c>
      <c r="Z142" s="10">
        <v>100</v>
      </c>
      <c r="AA142" s="10">
        <v>0</v>
      </c>
      <c r="AB142" s="10">
        <v>0</v>
      </c>
      <c r="AC142" s="10">
        <f t="shared" si="9"/>
        <v>1</v>
      </c>
      <c r="AD142" s="10" t="str" cm="1">
        <f t="array" ref="AD142">IFERROR(INDEX(Res_converter!$A$2:$A$22,MATCH(1,($J142=Res_converter!$B$2:$B$22)*($K142=Res_converter!$C$2:$C$22)*($L142=Res_converter!$D$2:$D$22),0)),"Other")</f>
        <v>Solar-Hybrid</v>
      </c>
      <c r="AE142" s="10">
        <f>IF($J142=Res_converter!$E$2,MAX($M142-$N142-$O142,0),0)+IF($K142=Res_converter!$E$2,MAX($P142-$Q142-$R142,0),0)+IF(L142=Res_converter!$E$2,$S142,0)</f>
        <v>49.9</v>
      </c>
      <c r="AF142" s="10">
        <f>IF($AD142=Res_converter!$A$8,MAX($Z142-$N142-$O142,0),0)+IF(AND($AD142=Res_converter!$A$14,$J142=Res_converter!$B$14),MAX(MIN($Z142,$M142)-$N142-$O142+IF(SUM($Q142,$R142)&gt;0,MAX($Z142-$M142,0)-($Q142+$R142)*$AV142,0),0),0)+IF(AND($AD142=Res_converter!$A$15,$K142=Res_converter!$C$15),MAX(MIN($Z142,$P142)-$Q142-$R142+IF(SUM($N142,$O142)&gt;0,MAX($Z142-$P142,0)-($N142+$O142)*$AV142,0),0),0)+IF(AND($AD142=Res_converter!$A$12,$Y142="See columns P&amp; Q"),IF($J142=Res_converter!$E$2,MAX($AA142*MIN($M142,$T142)-$N142-$O142,0),MAX($AB142*MIN($P142,$T142)-$Q142-$R142,0)),0)+IF(AND($AD142=Res_converter!$A$12,$AC142=1,$Y142&lt;&gt;"See columns P&amp; Q"),IF($J142=Res_converter!$E$2,MAX(MIN($Z142,M142)-$N142-$O142,0),MAX(MIN($Z142,P142)-$Q142-$R142,0)),0)</f>
        <v>49.9</v>
      </c>
      <c r="AG142" s="60">
        <f>IF($AD142=Res_converter!$A$9,$T142,0)</f>
        <v>0</v>
      </c>
      <c r="AH142" s="10">
        <f>IF($AD142=Res_converter!$A$9,$Z142,0)</f>
        <v>0</v>
      </c>
      <c r="AI142" s="10">
        <f>IF($J142=Res_converter!$E$6,MAX($M142-$N142-$O142,0),0)+IF($K142=Res_converter!$E$6,MAX($P142-$Q142-$R142,0),0)+IF(L142=Res_converter!$E$6,$S142,0)</f>
        <v>10.879999999999995</v>
      </c>
      <c r="AJ142" s="10">
        <f>IF($AD142=Res_converter!$A$7,MAX(MIN($Z142,$M142)-$N142-$O142,0),0)+IF(AND($AD142=Res_converter!$A$12,$Y142="See columns P&amp; Q"),IF($J142=Res_converter!$E$6,MAX($AA142*MIN($M142,$T142)-$N142-$O142,0),MAX($AB142*MIN($P142,$T142)-$Q142-$R142,0)),0)+IF(AND($AD142=Res_converter!$A$12,$AC142=1,$Y142&lt;&gt;"See columns P&amp; Q"),IF($J142=Res_converter!$E$6,MAX(MIN(MAX($Z142-$P142,0)/$AU142,$M142)-$N142-$O142,0),MAX(MIN(MAX($Z142-$M142,0)/$AU142,$P142)-$Q142-$R142,0)),0)</f>
        <v>10.879999999999995</v>
      </c>
      <c r="AK142" s="60">
        <f>IF($AD142=Res_converter!$A$2,$T142,0)</f>
        <v>0</v>
      </c>
      <c r="AL142" s="10">
        <f>IF($AD142=Res_converter!$A$2,$Z142,0)</f>
        <v>0</v>
      </c>
      <c r="AM142" s="10">
        <f>IF($J142=Res_converter!$E$4,MAX($M142-$N142-$O142,0),0)+IF($K142=Res_converter!$E$4,MAX($P142-$Q142-$R142,0),0)+IF(L142=Res_converter!$E$4,$S142,0)</f>
        <v>0</v>
      </c>
      <c r="AN142" s="10">
        <f>IF($AD142=Res_converter!$A$3,MAX(MIN($Z142,$M142)-$N142-$O142,0),0)+IF(AND($AD142=Res_converter!$A$14,$AC142=1,$Y142&lt;&gt;"See columns P&amp; Q"),IF($J142=Res_converter!$E$4,MAX(MIN(MAX($Z142-$P142,0)/$AV142,$M142)-$N142-$O142,0),MAX(MIN(MAX($Z142-$M142,0)/$AV142,$P142)-$Q142-$R142,0)),0)</f>
        <v>0</v>
      </c>
      <c r="AO142" s="10">
        <f>IF($J142=Res_converter!$E$5,$M142,0)+IF($K142=Res_converter!$E$5,$P142,0)</f>
        <v>0</v>
      </c>
      <c r="AP142" s="10">
        <f>IF($AD142=Res_converter!$A$4,$Z142,0)</f>
        <v>0</v>
      </c>
      <c r="AQ142" s="10" t="s">
        <v>163</v>
      </c>
      <c r="AR142" s="10" t="s">
        <v>61</v>
      </c>
      <c r="AS142" s="10" t="s">
        <v>89</v>
      </c>
      <c r="AT142" s="10" t="s">
        <v>164</v>
      </c>
      <c r="AU142" s="10">
        <f t="shared" si="10"/>
        <v>0.106</v>
      </c>
      <c r="AV142" s="10">
        <f t="shared" si="11"/>
        <v>0.55700000000000005</v>
      </c>
      <c r="AW142" s="12" t="s">
        <v>397</v>
      </c>
      <c r="AX142" s="12" t="str">
        <f>INDEX(Subname_converter!$B$1:$B$343,MATCH($AW142,Subname_converter!$A$1:$A$343,0))</f>
        <v>Roadway</v>
      </c>
      <c r="AY142" s="12">
        <f>INDEX(Subname_converter!$C$1:$C$343,MATCH($AW142,Subname_converter!$A$1:$A$343,0))</f>
        <v>115</v>
      </c>
      <c r="AZ142" s="11">
        <v>44545.333333333299</v>
      </c>
      <c r="BA142" s="11">
        <v>45691.333333333299</v>
      </c>
      <c r="BB142" s="10">
        <f t="shared" si="8"/>
        <v>2025</v>
      </c>
      <c r="BC142" s="11"/>
      <c r="BD142" s="10" t="s">
        <v>103</v>
      </c>
      <c r="BE142" s="10" t="s">
        <v>65</v>
      </c>
      <c r="BF142" s="10" t="s">
        <v>65</v>
      </c>
      <c r="BG142" s="10" t="s">
        <v>103</v>
      </c>
      <c r="BH142" s="10" t="s">
        <v>66</v>
      </c>
      <c r="BI142" s="10">
        <f>IFERROR(INDEX([12]Queue_withNearTerm!$AZ$4:$AZ$148,MATCH(B143,[12]Queue_withNearTerm!$B$4:$B$148,0)),99)</f>
        <v>3</v>
      </c>
    </row>
    <row r="143" spans="1:61" s="26" customFormat="1" ht="25" x14ac:dyDescent="0.25">
      <c r="A143" s="32" t="s">
        <v>398</v>
      </c>
      <c r="B143" s="10">
        <v>1522</v>
      </c>
      <c r="C143" s="11">
        <v>43206</v>
      </c>
      <c r="D143" s="11">
        <v>43206.291666666701</v>
      </c>
      <c r="E143" s="10" t="s">
        <v>53</v>
      </c>
      <c r="F143" s="10" t="s">
        <v>346</v>
      </c>
      <c r="G143" s="10" t="s">
        <v>56</v>
      </c>
      <c r="H143" s="10" t="s">
        <v>95</v>
      </c>
      <c r="I143" s="10"/>
      <c r="J143" s="10" t="s">
        <v>57</v>
      </c>
      <c r="K143" s="10" t="s">
        <v>96</v>
      </c>
      <c r="L143" s="10"/>
      <c r="M143" s="10">
        <v>370</v>
      </c>
      <c r="N143" s="10"/>
      <c r="O143" s="10"/>
      <c r="P143" s="10">
        <v>370</v>
      </c>
      <c r="Q143" s="10"/>
      <c r="R143" s="10"/>
      <c r="S143" s="10"/>
      <c r="T143" s="10">
        <v>370</v>
      </c>
      <c r="U143" s="10" t="s">
        <v>83</v>
      </c>
      <c r="V143" s="10"/>
      <c r="W143" s="10" t="s">
        <v>58</v>
      </c>
      <c r="X143" s="10"/>
      <c r="Y143" s="10">
        <v>1</v>
      </c>
      <c r="Z143" s="10">
        <v>370</v>
      </c>
      <c r="AA143" s="10">
        <v>0</v>
      </c>
      <c r="AB143" s="10">
        <v>0</v>
      </c>
      <c r="AC143" s="10">
        <f t="shared" si="9"/>
        <v>1</v>
      </c>
      <c r="AD143" s="10" t="str" cm="1">
        <f t="array" ref="AD143">IFERROR(INDEX(Res_converter!$A$2:$A$22,MATCH(1,($J143=Res_converter!$B$2:$B$22)*($K143=Res_converter!$C$2:$C$22)*($L143=Res_converter!$D$2:$D$22),0)),"Other")</f>
        <v>Solar-Hybrid</v>
      </c>
      <c r="AE143" s="10">
        <f>IF($J143=Res_converter!$E$2,MAX($M143-$N143-$O143,0),0)+IF($K143=Res_converter!$E$2,MAX($P143-$Q143-$R143,0),0)+IF(L143=Res_converter!$E$2,$S143,0)</f>
        <v>370</v>
      </c>
      <c r="AF143" s="10">
        <f>IF($AD143=Res_converter!$A$8,MAX($Z143-$N143-$O143,0),0)+IF(AND($AD143=Res_converter!$A$14,$J143=Res_converter!$B$14),MAX(MIN($Z143,$M143)-$N143-$O143+IF(SUM($Q143,$R143)&gt;0,MAX($Z143-$M143,0)-($Q143+$R143)*$AV143,0),0),0)+IF(AND($AD143=Res_converter!$A$15,$K143=Res_converter!$C$15),MAX(MIN($Z143,$P143)-$Q143-$R143+IF(SUM($N143,$O143)&gt;0,MAX($Z143-$P143,0)-($N143+$O143)*$AV143,0),0),0)+IF(AND($AD143=Res_converter!$A$12,$Y143="See columns P&amp; Q"),IF($J143=Res_converter!$E$2,MAX($AA143*MIN($M143,$T143)-$N143-$O143,0),MAX($AB143*MIN($P143,$T143)-$Q143-$R143,0)),0)+IF(AND($AD143=Res_converter!$A$12,$AC143=1,$Y143&lt;&gt;"See columns P&amp; Q"),IF($J143=Res_converter!$E$2,MAX(MIN($Z143,M143)-$N143-$O143,0),MAX(MIN($Z143,P143)-$Q143-$R143,0)),0)</f>
        <v>370</v>
      </c>
      <c r="AG143" s="60">
        <f>IF($AD143=Res_converter!$A$9,$T143,0)</f>
        <v>0</v>
      </c>
      <c r="AH143" s="10">
        <f>IF($AD143=Res_converter!$A$9,$Z143,0)</f>
        <v>0</v>
      </c>
      <c r="AI143" s="10">
        <f>IF($J143=Res_converter!$E$6,MAX($M143-$N143-$O143,0),0)+IF($K143=Res_converter!$E$6,MAX($P143-$Q143-$R143,0),0)+IF(L143=Res_converter!$E$6,$S143,0)</f>
        <v>370</v>
      </c>
      <c r="AJ143" s="10">
        <f>IF($AD143=Res_converter!$A$7,MAX(MIN($Z143,$M143)-$N143-$O143,0),0)+IF(AND($AD143=Res_converter!$A$12,$Y143="See columns P&amp; Q"),IF($J143=Res_converter!$E$6,MAX($AA143*MIN($M143,$T143)-$N143-$O143,0),MAX($AB143*MIN($P143,$T143)-$Q143-$R143,0)),0)+IF(AND($AD143=Res_converter!$A$12,$AC143=1,$Y143&lt;&gt;"See columns P&amp; Q"),IF($J143=Res_converter!$E$6,MAX(MIN(MAX($Z143-$P143,0)/$AU143,$M143)-$N143-$O143,0),MAX(MIN(MAX($Z143-$M143,0)/$AU143,$P143)-$Q143-$R143,0)),0)</f>
        <v>0</v>
      </c>
      <c r="AK143" s="60">
        <f>IF($AD143=Res_converter!$A$2,$T143,0)</f>
        <v>0</v>
      </c>
      <c r="AL143" s="10">
        <f>IF($AD143=Res_converter!$A$2,$Z143,0)</f>
        <v>0</v>
      </c>
      <c r="AM143" s="10">
        <f>IF($J143=Res_converter!$E$4,MAX($M143-$N143-$O143,0),0)+IF($K143=Res_converter!$E$4,MAX($P143-$Q143-$R143,0),0)+IF(L143=Res_converter!$E$4,$S143,0)</f>
        <v>0</v>
      </c>
      <c r="AN143" s="10">
        <f>IF($AD143=Res_converter!$A$3,MAX(MIN($Z143,$M143)-$N143-$O143,0),0)+IF(AND($AD143=Res_converter!$A$14,$AC143=1,$Y143&lt;&gt;"See columns P&amp; Q"),IF($J143=Res_converter!$E$4,MAX(MIN(MAX($Z143-$P143,0)/$AV143,$M143)-$N143-$O143,0),MAX(MIN(MAX($Z143-$M143,0)/$AV143,$P143)-$Q143-$R143,0)),0)</f>
        <v>0</v>
      </c>
      <c r="AO143" s="10">
        <f>IF($J143=Res_converter!$E$5,$M143,0)+IF($K143=Res_converter!$E$5,$P143,0)</f>
        <v>0</v>
      </c>
      <c r="AP143" s="10">
        <f>IF($AD143=Res_converter!$A$4,$Z143,0)</f>
        <v>0</v>
      </c>
      <c r="AQ143" s="10" t="s">
        <v>119</v>
      </c>
      <c r="AR143" s="10" t="s">
        <v>120</v>
      </c>
      <c r="AS143" s="10" t="s">
        <v>89</v>
      </c>
      <c r="AT143" s="10" t="s">
        <v>121</v>
      </c>
      <c r="AU143" s="10">
        <f t="shared" si="10"/>
        <v>0.106</v>
      </c>
      <c r="AV143" s="10">
        <f t="shared" si="11"/>
        <v>0.55700000000000005</v>
      </c>
      <c r="AW143" s="12" t="s">
        <v>399</v>
      </c>
      <c r="AX143" s="12" t="str">
        <f>INDEX(Subname_converter!$B$1:$B$343,MATCH($AW143,Subname_converter!$A$1:$A$343,0))</f>
        <v>Mohave</v>
      </c>
      <c r="AY143" s="12">
        <f>INDEX(Subname_converter!$C$1:$C$343,MATCH($AW143,Subname_converter!$A$1:$A$343,0))</f>
        <v>500</v>
      </c>
      <c r="AZ143" s="11">
        <v>44835.291666666701</v>
      </c>
      <c r="BA143" s="11">
        <v>45915.291666666701</v>
      </c>
      <c r="BB143" s="10">
        <f t="shared" si="8"/>
        <v>2025</v>
      </c>
      <c r="BC143" s="11"/>
      <c r="BD143" s="10" t="s">
        <v>103</v>
      </c>
      <c r="BE143" s="10" t="s">
        <v>65</v>
      </c>
      <c r="BF143" s="10" t="s">
        <v>65</v>
      </c>
      <c r="BG143" s="10" t="s">
        <v>103</v>
      </c>
      <c r="BH143" s="10"/>
      <c r="BI143" s="10">
        <f>IFERROR(INDEX([12]Queue_withNearTerm!$AZ$4:$AZ$148,MATCH(B144,[12]Queue_withNearTerm!$B$4:$B$148,0)),99)</f>
        <v>2</v>
      </c>
    </row>
    <row r="144" spans="1:61" s="26" customFormat="1" ht="25" x14ac:dyDescent="0.25">
      <c r="A144" s="32" t="s">
        <v>400</v>
      </c>
      <c r="B144" s="10">
        <v>1526</v>
      </c>
      <c r="C144" s="11">
        <v>43201</v>
      </c>
      <c r="D144" s="11">
        <v>43206.291666666701</v>
      </c>
      <c r="E144" s="10" t="s">
        <v>53</v>
      </c>
      <c r="F144" s="10" t="s">
        <v>346</v>
      </c>
      <c r="G144" s="10" t="s">
        <v>56</v>
      </c>
      <c r="H144" s="10" t="s">
        <v>95</v>
      </c>
      <c r="I144" s="10"/>
      <c r="J144" s="10" t="s">
        <v>57</v>
      </c>
      <c r="K144" s="10" t="s">
        <v>96</v>
      </c>
      <c r="L144" s="10"/>
      <c r="M144" s="10">
        <v>75</v>
      </c>
      <c r="N144" s="10">
        <v>75</v>
      </c>
      <c r="O144" s="10"/>
      <c r="P144" s="10">
        <v>155.43</v>
      </c>
      <c r="Q144" s="10">
        <v>150</v>
      </c>
      <c r="R144" s="10"/>
      <c r="S144" s="10"/>
      <c r="T144" s="10">
        <v>150</v>
      </c>
      <c r="U144" s="10" t="s">
        <v>83</v>
      </c>
      <c r="V144" s="10"/>
      <c r="W144" s="10" t="s">
        <v>58</v>
      </c>
      <c r="X144" s="10"/>
      <c r="Y144" s="10">
        <v>1</v>
      </c>
      <c r="Z144" s="10">
        <v>150</v>
      </c>
      <c r="AA144" s="10">
        <v>0</v>
      </c>
      <c r="AB144" s="10">
        <v>0</v>
      </c>
      <c r="AC144" s="10">
        <f t="shared" si="9"/>
        <v>1</v>
      </c>
      <c r="AD144" s="10" t="str" cm="1">
        <f t="array" ref="AD144">IFERROR(INDEX(Res_converter!$A$2:$A$22,MATCH(1,($J144=Res_converter!$B$2:$B$22)*($K144=Res_converter!$C$2:$C$22)*($L144=Res_converter!$D$2:$D$22),0)),"Other")</f>
        <v>Solar-Hybrid</v>
      </c>
      <c r="AE144" s="10">
        <f>IF($J144=Res_converter!$E$2,MAX($M144-$N144-$O144,0),0)+IF($K144=Res_converter!$E$2,MAX($P144-$Q144-$R144,0),0)+IF(L144=Res_converter!$E$2,$S144,0)</f>
        <v>0</v>
      </c>
      <c r="AF144" s="10">
        <f>IF($AD144=Res_converter!$A$8,MAX($Z144-$N144-$O144,0),0)+IF(AND($AD144=Res_converter!$A$14,$J144=Res_converter!$B$14),MAX(MIN($Z144,$M144)-$N144-$O144+IF(SUM($Q144,$R144)&gt;0,MAX($Z144-$M144,0)-($Q144+$R144)*$AV144,0),0),0)+IF(AND($AD144=Res_converter!$A$15,$K144=Res_converter!$C$15),MAX(MIN($Z144,$P144)-$Q144-$R144+IF(SUM($N144,$O144)&gt;0,MAX($Z144-$P144,0)-($N144+$O144)*$AV144,0),0),0)+IF(AND($AD144=Res_converter!$A$12,$Y144="See columns P&amp; Q"),IF($J144=Res_converter!$E$2,MAX($AA144*MIN($M144,$T144)-$N144-$O144,0),MAX($AB144*MIN($P144,$T144)-$Q144-$R144,0)),0)+IF(AND($AD144=Res_converter!$A$12,$AC144=1,$Y144&lt;&gt;"See columns P&amp; Q"),IF($J144=Res_converter!$E$2,MAX(MIN($Z144,M144)-$N144-$O144,0),MAX(MIN($Z144,P144)-$Q144-$R144,0)),0)</f>
        <v>0</v>
      </c>
      <c r="AG144" s="60">
        <f>IF($AD144=Res_converter!$A$9,$T144,0)</f>
        <v>0</v>
      </c>
      <c r="AH144" s="10">
        <f>IF($AD144=Res_converter!$A$9,$Z144,0)</f>
        <v>0</v>
      </c>
      <c r="AI144" s="10">
        <f>IF($J144=Res_converter!$E$6,MAX($M144-$N144-$O144,0),0)+IF($K144=Res_converter!$E$6,MAX($P144-$Q144-$R144,0),0)+IF(L144=Res_converter!$E$6,$S144,0)</f>
        <v>5.4300000000000068</v>
      </c>
      <c r="AJ144" s="10">
        <f>IF($AD144=Res_converter!$A$7,MAX(MIN($Z144,$M144)-$N144-$O144,0),0)+IF(AND($AD144=Res_converter!$A$12,$Y144="See columns P&amp; Q"),IF($J144=Res_converter!$E$6,MAX($AA144*MIN($M144,$T144)-$N144-$O144,0),MAX($AB144*MIN($P144,$T144)-$Q144-$R144,0)),0)+IF(AND($AD144=Res_converter!$A$12,$AC144=1,$Y144&lt;&gt;"See columns P&amp; Q"),IF($J144=Res_converter!$E$6,MAX(MIN(MAX($Z144-$P144,0)/$AU144,$M144)-$N144-$O144,0),MAX(MIN(MAX($Z144-$M144,0)/$AU144,$P144)-$Q144-$R144,0)),0)</f>
        <v>5.4300000000000068</v>
      </c>
      <c r="AK144" s="60">
        <f>IF($AD144=Res_converter!$A$2,$T144,0)</f>
        <v>0</v>
      </c>
      <c r="AL144" s="10">
        <f>IF($AD144=Res_converter!$A$2,$Z144,0)</f>
        <v>0</v>
      </c>
      <c r="AM144" s="10">
        <f>IF($J144=Res_converter!$E$4,MAX($M144-$N144-$O144,0),0)+IF($K144=Res_converter!$E$4,MAX($P144-$Q144-$R144,0),0)+IF(L144=Res_converter!$E$4,$S144,0)</f>
        <v>0</v>
      </c>
      <c r="AN144" s="10">
        <f>IF($AD144=Res_converter!$A$3,MAX(MIN($Z144,$M144)-$N144-$O144,0),0)+IF(AND($AD144=Res_converter!$A$14,$AC144=1,$Y144&lt;&gt;"See columns P&amp; Q"),IF($J144=Res_converter!$E$4,MAX(MIN(MAX($Z144-$P144,0)/$AV144,$M144)-$N144-$O144,0),MAX(MIN(MAX($Z144-$M144,0)/$AV144,$P144)-$Q144-$R144,0)),0)</f>
        <v>0</v>
      </c>
      <c r="AO144" s="10">
        <f>IF($J144=Res_converter!$E$5,$M144,0)+IF($K144=Res_converter!$E$5,$P144,0)</f>
        <v>0</v>
      </c>
      <c r="AP144" s="10">
        <f>IF($AD144=Res_converter!$A$4,$Z144,0)</f>
        <v>0</v>
      </c>
      <c r="AQ144" s="10" t="s">
        <v>84</v>
      </c>
      <c r="AR144" s="10" t="s">
        <v>61</v>
      </c>
      <c r="AS144" s="10" t="s">
        <v>89</v>
      </c>
      <c r="AT144" s="10" t="s">
        <v>92</v>
      </c>
      <c r="AU144" s="10">
        <f t="shared" si="10"/>
        <v>0.106</v>
      </c>
      <c r="AV144" s="10">
        <f t="shared" si="11"/>
        <v>0.55700000000000005</v>
      </c>
      <c r="AW144" s="12" t="s">
        <v>239</v>
      </c>
      <c r="AX144" s="12" t="str">
        <f>INDEX(Subname_converter!$B$1:$B$343,MATCH($AW144,Subname_converter!$A$1:$A$343,0))</f>
        <v>Colorado River</v>
      </c>
      <c r="AY144" s="12">
        <f>INDEX(Subname_converter!$C$1:$C$343,MATCH($AW144,Subname_converter!$A$1:$A$343,0))</f>
        <v>230</v>
      </c>
      <c r="AZ144" s="11">
        <v>44925.333333333299</v>
      </c>
      <c r="BA144" s="11">
        <v>45139.291666666701</v>
      </c>
      <c r="BB144" s="10">
        <f t="shared" si="8"/>
        <v>2023</v>
      </c>
      <c r="BC144" s="11"/>
      <c r="BD144" s="10" t="s">
        <v>103</v>
      </c>
      <c r="BE144" s="10" t="s">
        <v>65</v>
      </c>
      <c r="BF144" s="10" t="s">
        <v>65</v>
      </c>
      <c r="BG144" s="10" t="s">
        <v>103</v>
      </c>
      <c r="BH144" s="10" t="s">
        <v>66</v>
      </c>
      <c r="BI144" s="10">
        <f>IFERROR(INDEX([12]Queue_withNearTerm!$AZ$4:$AZ$148,MATCH(B145,[12]Queue_withNearTerm!$B$4:$B$148,0)),99)</f>
        <v>99</v>
      </c>
    </row>
    <row r="145" spans="1:61" s="26" customFormat="1" ht="25" x14ac:dyDescent="0.25">
      <c r="A145" s="32" t="s">
        <v>401</v>
      </c>
      <c r="B145" s="10">
        <v>1528</v>
      </c>
      <c r="C145" s="11">
        <v>43203</v>
      </c>
      <c r="D145" s="11">
        <v>43206.291666666701</v>
      </c>
      <c r="E145" s="10" t="s">
        <v>53</v>
      </c>
      <c r="F145" s="10" t="s">
        <v>346</v>
      </c>
      <c r="G145" s="10" t="s">
        <v>95</v>
      </c>
      <c r="H145" s="10"/>
      <c r="I145" s="10"/>
      <c r="J145" s="10" t="s">
        <v>96</v>
      </c>
      <c r="K145" s="10"/>
      <c r="L145" s="10"/>
      <c r="M145" s="10">
        <v>79</v>
      </c>
      <c r="N145" s="10"/>
      <c r="O145" s="10"/>
      <c r="P145" s="10"/>
      <c r="Q145" s="10"/>
      <c r="R145" s="10"/>
      <c r="S145" s="10"/>
      <c r="T145" s="10">
        <v>79</v>
      </c>
      <c r="U145" s="10" t="s">
        <v>115</v>
      </c>
      <c r="V145" s="10"/>
      <c r="W145" s="10" t="s">
        <v>58</v>
      </c>
      <c r="X145" s="10"/>
      <c r="Y145" s="10">
        <v>0</v>
      </c>
      <c r="Z145" s="10">
        <v>0</v>
      </c>
      <c r="AA145" s="10">
        <v>0</v>
      </c>
      <c r="AB145" s="10">
        <v>0</v>
      </c>
      <c r="AC145" s="10">
        <f t="shared" si="9"/>
        <v>0</v>
      </c>
      <c r="AD145" s="10" t="str" cm="1">
        <f t="array" ref="AD145">IFERROR(INDEX(Res_converter!$A$2:$A$22,MATCH(1,($J145=Res_converter!$B$2:$B$22)*($K145=Res_converter!$C$2:$C$22)*($L145=Res_converter!$D$2:$D$22),0)),"Other")</f>
        <v>Solar</v>
      </c>
      <c r="AE145" s="10">
        <f>IF($J145=Res_converter!$E$2,MAX($M145-$N145-$O145,0),0)+IF($K145=Res_converter!$E$2,MAX($P145-$Q145-$R145,0),0)+IF(L145=Res_converter!$E$2,$S145,0)</f>
        <v>0</v>
      </c>
      <c r="AF145" s="10">
        <f>IF($AD145=Res_converter!$A$8,MAX($Z145-$N145-$O145,0),0)+IF(AND($AD145=Res_converter!$A$14,$J145=Res_converter!$B$14),MAX(MIN($Z145,$M145)-$N145-$O145+IF(SUM($Q145,$R145)&gt;0,MAX($Z145-$M145,0)-($Q145+$R145)*$AV145,0),0),0)+IF(AND($AD145=Res_converter!$A$15,$K145=Res_converter!$C$15),MAX(MIN($Z145,$P145)-$Q145-$R145+IF(SUM($N145,$O145)&gt;0,MAX($Z145-$P145,0)-($N145+$O145)*$AV145,0),0),0)+IF(AND($AD145=Res_converter!$A$12,$Y145="See columns P&amp; Q"),IF($J145=Res_converter!$E$2,MAX($AA145*MIN($M145,$T145)-$N145-$O145,0),MAX($AB145*MIN($P145,$T145)-$Q145-$R145,0)),0)+IF(AND($AD145=Res_converter!$A$12,$AC145=1,$Y145&lt;&gt;"See columns P&amp; Q"),IF($J145=Res_converter!$E$2,MAX(MIN($Z145,M145)-$N145-$O145,0),MAX(MIN($Z145,P145)-$Q145-$R145,0)),0)</f>
        <v>0</v>
      </c>
      <c r="AG145" s="60">
        <f>IF($AD145=Res_converter!$A$9,$T145,0)</f>
        <v>0</v>
      </c>
      <c r="AH145" s="10">
        <f>IF($AD145=Res_converter!$A$9,$Z145,0)</f>
        <v>0</v>
      </c>
      <c r="AI145" s="10">
        <f>IF($J145=Res_converter!$E$6,MAX($M145-$N145-$O145,0),0)+IF($K145=Res_converter!$E$6,MAX($P145-$Q145-$R145,0),0)+IF(L145=Res_converter!$E$6,$S145,0)</f>
        <v>79</v>
      </c>
      <c r="AJ145" s="10">
        <f>IF($AD145=Res_converter!$A$7,MAX(MIN($Z145,$M145)-$N145-$O145,0),0)+IF(AND($AD145=Res_converter!$A$12,$Y145="See columns P&amp; Q"),IF($J145=Res_converter!$E$6,MAX($AA145*MIN($M145,$T145)-$N145-$O145,0),MAX($AB145*MIN($P145,$T145)-$Q145-$R145,0)),0)+IF(AND($AD145=Res_converter!$A$12,$AC145=1,$Y145&lt;&gt;"See columns P&amp; Q"),IF($J145=Res_converter!$E$6,MAX(MIN(MAX($Z145-$P145,0)/$AU145,$M145)-$N145-$O145,0),MAX(MIN(MAX($Z145-$M145,0)/$AU145,$P145)-$Q145-$R145,0)),0)</f>
        <v>0</v>
      </c>
      <c r="AK145" s="60">
        <f>IF($AD145=Res_converter!$A$2,$T145,0)</f>
        <v>0</v>
      </c>
      <c r="AL145" s="10">
        <f>IF($AD145=Res_converter!$A$2,$Z145,0)</f>
        <v>0</v>
      </c>
      <c r="AM145" s="10">
        <f>IF($J145=Res_converter!$E$4,MAX($M145-$N145-$O145,0),0)+IF($K145=Res_converter!$E$4,MAX($P145-$Q145-$R145,0),0)+IF(L145=Res_converter!$E$4,$S145,0)</f>
        <v>0</v>
      </c>
      <c r="AN145" s="10">
        <f>IF($AD145=Res_converter!$A$3,MAX(MIN($Z145,$M145)-$N145-$O145,0),0)+IF(AND($AD145=Res_converter!$A$14,$AC145=1,$Y145&lt;&gt;"See columns P&amp; Q"),IF($J145=Res_converter!$E$4,MAX(MIN(MAX($Z145-$P145,0)/$AV145,$M145)-$N145-$O145,0),MAX(MIN(MAX($Z145-$M145,0)/$AV145,$P145)-$Q145-$R145,0)),0)</f>
        <v>0</v>
      </c>
      <c r="AO145" s="10">
        <f>IF($J145=Res_converter!$E$5,$M145,0)+IF($K145=Res_converter!$E$5,$P145,0)</f>
        <v>0</v>
      </c>
      <c r="AP145" s="10">
        <f>IF($AD145=Res_converter!$A$4,$Z145,0)</f>
        <v>0</v>
      </c>
      <c r="AQ145" s="10" t="s">
        <v>84</v>
      </c>
      <c r="AR145" s="10" t="s">
        <v>61</v>
      </c>
      <c r="AS145" s="10" t="s">
        <v>89</v>
      </c>
      <c r="AT145" s="10" t="s">
        <v>92</v>
      </c>
      <c r="AU145" s="10">
        <f t="shared" si="10"/>
        <v>0.106</v>
      </c>
      <c r="AV145" s="10">
        <f t="shared" si="11"/>
        <v>0.55700000000000005</v>
      </c>
      <c r="AW145" s="12" t="s">
        <v>402</v>
      </c>
      <c r="AX145" s="12" t="str">
        <f>INDEX(Subname_converter!$B$1:$B$343,MATCH($AW145,Subname_converter!$A$1:$A$343,0))</f>
        <v>Devers</v>
      </c>
      <c r="AY145" s="12">
        <f>INDEX(Subname_converter!$C$1:$C$343,MATCH($AW145,Subname_converter!$A$1:$A$343,0))</f>
        <v>230</v>
      </c>
      <c r="AZ145" s="11">
        <v>44377.291666666701</v>
      </c>
      <c r="BA145" s="11">
        <v>44926.333333333299</v>
      </c>
      <c r="BB145" s="10">
        <f t="shared" si="8"/>
        <v>2023</v>
      </c>
      <c r="BC145" s="11"/>
      <c r="BD145" s="10" t="s">
        <v>103</v>
      </c>
      <c r="BE145" s="10" t="s">
        <v>65</v>
      </c>
      <c r="BF145" s="10" t="s">
        <v>65</v>
      </c>
      <c r="BG145" s="10" t="s">
        <v>103</v>
      </c>
      <c r="BH145" s="10"/>
      <c r="BI145" s="10">
        <f>IFERROR(INDEX([12]Queue_withNearTerm!$AZ$4:$AZ$148,MATCH(B146,[12]Queue_withNearTerm!$B$4:$B$148,0)),99)</f>
        <v>99</v>
      </c>
    </row>
    <row r="146" spans="1:61" s="26" customFormat="1" ht="25" x14ac:dyDescent="0.25">
      <c r="A146" s="32" t="s">
        <v>403</v>
      </c>
      <c r="B146" s="10">
        <v>1529</v>
      </c>
      <c r="C146" s="11">
        <v>43207</v>
      </c>
      <c r="D146" s="11">
        <v>43206.291666666701</v>
      </c>
      <c r="E146" s="10" t="s">
        <v>53</v>
      </c>
      <c r="F146" s="10" t="s">
        <v>346</v>
      </c>
      <c r="G146" s="10" t="s">
        <v>95</v>
      </c>
      <c r="H146" s="10" t="s">
        <v>56</v>
      </c>
      <c r="I146" s="10"/>
      <c r="J146" s="10" t="s">
        <v>96</v>
      </c>
      <c r="K146" s="10" t="s">
        <v>57</v>
      </c>
      <c r="L146" s="10"/>
      <c r="M146" s="10">
        <v>514.54999999999995</v>
      </c>
      <c r="N146" s="10"/>
      <c r="O146" s="10"/>
      <c r="P146" s="10">
        <v>257.27999999999997</v>
      </c>
      <c r="Q146" s="10"/>
      <c r="R146" s="10"/>
      <c r="S146" s="10"/>
      <c r="T146" s="10">
        <v>500</v>
      </c>
      <c r="U146" s="10" t="s">
        <v>69</v>
      </c>
      <c r="V146" s="10">
        <v>53.47</v>
      </c>
      <c r="W146" s="10" t="s">
        <v>58</v>
      </c>
      <c r="X146" s="10"/>
      <c r="Y146" s="10">
        <v>0.53469999999999995</v>
      </c>
      <c r="Z146" s="10">
        <v>267.34999999999997</v>
      </c>
      <c r="AA146" s="10">
        <v>0</v>
      </c>
      <c r="AB146" s="10">
        <v>0</v>
      </c>
      <c r="AC146" s="10">
        <f t="shared" si="9"/>
        <v>1</v>
      </c>
      <c r="AD146" s="10" t="str" cm="1">
        <f t="array" ref="AD146">IFERROR(INDEX(Res_converter!$A$2:$A$22,MATCH(1,($J146=Res_converter!$B$2:$B$22)*($K146=Res_converter!$C$2:$C$22)*($L146=Res_converter!$D$2:$D$22),0)),"Other")</f>
        <v>Solar-Hybrid</v>
      </c>
      <c r="AE146" s="10">
        <f>IF($J146=Res_converter!$E$2,MAX($M146-$N146-$O146,0),0)+IF($K146=Res_converter!$E$2,MAX($P146-$Q146-$R146,0),0)+IF(L146=Res_converter!$E$2,$S146,0)</f>
        <v>257.27999999999997</v>
      </c>
      <c r="AF146" s="10">
        <f>IF($AD146=Res_converter!$A$8,MAX($Z146-$N146-$O146,0),0)+IF(AND($AD146=Res_converter!$A$14,$J146=Res_converter!$B$14),MAX(MIN($Z146,$M146)-$N146-$O146+IF(SUM($Q146,$R146)&gt;0,MAX($Z146-$M146,0)-($Q146+$R146)*$AV146,0),0),0)+IF(AND($AD146=Res_converter!$A$15,$K146=Res_converter!$C$15),MAX(MIN($Z146,$P146)-$Q146-$R146+IF(SUM($N146,$O146)&gt;0,MAX($Z146-$P146,0)-($N146+$O146)*$AV146,0),0),0)+IF(AND($AD146=Res_converter!$A$12,$Y146="See columns P&amp; Q"),IF($J146=Res_converter!$E$2,MAX($AA146*MIN($M146,$T146)-$N146-$O146,0),MAX($AB146*MIN($P146,$T146)-$Q146-$R146,0)),0)+IF(AND($AD146=Res_converter!$A$12,$AC146=1,$Y146&lt;&gt;"See columns P&amp; Q"),IF($J146=Res_converter!$E$2,MAX(MIN($Z146,M146)-$N146-$O146,0),MAX(MIN($Z146,P146)-$Q146-$R146,0)),0)</f>
        <v>257.27999999999997</v>
      </c>
      <c r="AG146" s="60">
        <f>IF($AD146=Res_converter!$A$9,$T146,0)</f>
        <v>0</v>
      </c>
      <c r="AH146" s="10">
        <f>IF($AD146=Res_converter!$A$9,$Z146,0)</f>
        <v>0</v>
      </c>
      <c r="AI146" s="10">
        <f>IF($J146=Res_converter!$E$6,MAX($M146-$N146-$O146,0),0)+IF($K146=Res_converter!$E$6,MAX($P146-$Q146-$R146,0),0)+IF(L146=Res_converter!$E$6,$S146,0)</f>
        <v>514.54999999999995</v>
      </c>
      <c r="AJ146" s="10">
        <f>IF($AD146=Res_converter!$A$7,MAX(MIN($Z146,$M146)-$N146-$O146,0),0)+IF(AND($AD146=Res_converter!$A$12,$Y146="See columns P&amp; Q"),IF($J146=Res_converter!$E$6,MAX($AA146*MIN($M146,$T146)-$N146-$O146,0),MAX($AB146*MIN($P146,$T146)-$Q146-$R146,0)),0)+IF(AND($AD146=Res_converter!$A$12,$AC146=1,$Y146&lt;&gt;"See columns P&amp; Q"),IF($J146=Res_converter!$E$6,MAX(MIN(MAX($Z146-$P146,0)/$AU146,$M146)-$N146-$O146,0),MAX(MIN(MAX($Z146-$M146,0)/$AU146,$P146)-$Q146-$R146,0)),0)</f>
        <v>94.999999999999943</v>
      </c>
      <c r="AK146" s="60">
        <f>IF($AD146=Res_converter!$A$2,$T146,0)</f>
        <v>0</v>
      </c>
      <c r="AL146" s="10">
        <f>IF($AD146=Res_converter!$A$2,$Z146,0)</f>
        <v>0</v>
      </c>
      <c r="AM146" s="10">
        <f>IF($J146=Res_converter!$E$4,MAX($M146-$N146-$O146,0),0)+IF($K146=Res_converter!$E$4,MAX($P146-$Q146-$R146,0),0)+IF(L146=Res_converter!$E$4,$S146,0)</f>
        <v>0</v>
      </c>
      <c r="AN146" s="10">
        <f>IF($AD146=Res_converter!$A$3,MAX(MIN($Z146,$M146)-$N146-$O146,0),0)+IF(AND($AD146=Res_converter!$A$14,$AC146=1,$Y146&lt;&gt;"See columns P&amp; Q"),IF($J146=Res_converter!$E$4,MAX(MIN(MAX($Z146-$P146,0)/$AV146,$M146)-$N146-$O146,0),MAX(MIN(MAX($Z146-$M146,0)/$AV146,$P146)-$Q146-$R146,0)),0)</f>
        <v>0</v>
      </c>
      <c r="AO146" s="10">
        <f>IF($J146=Res_converter!$E$5,$M146,0)+IF($K146=Res_converter!$E$5,$P146,0)</f>
        <v>0</v>
      </c>
      <c r="AP146" s="10">
        <f>IF($AD146=Res_converter!$A$4,$Z146,0)</f>
        <v>0</v>
      </c>
      <c r="AQ146" s="10" t="s">
        <v>333</v>
      </c>
      <c r="AR146" s="10" t="s">
        <v>189</v>
      </c>
      <c r="AS146" s="10" t="s">
        <v>334</v>
      </c>
      <c r="AT146" s="10"/>
      <c r="AU146" s="10">
        <f t="shared" si="10"/>
        <v>0.106</v>
      </c>
      <c r="AV146" s="10">
        <f t="shared" si="11"/>
        <v>0.55700000000000005</v>
      </c>
      <c r="AW146" s="12" t="s">
        <v>404</v>
      </c>
      <c r="AX146" s="12" t="str">
        <f>INDEX(Subname_converter!$B$1:$B$343,MATCH($AW146,Subname_converter!$A$1:$A$343,0))</f>
        <v>Cielo Azul</v>
      </c>
      <c r="AY146" s="12">
        <f>INDEX(Subname_converter!$C$1:$C$343,MATCH($AW146,Subname_converter!$A$1:$A$343,0))</f>
        <v>500</v>
      </c>
      <c r="AZ146" s="11">
        <v>44910.333333333299</v>
      </c>
      <c r="BA146" s="11">
        <v>45830.291666666701</v>
      </c>
      <c r="BB146" s="10">
        <f t="shared" si="8"/>
        <v>2025</v>
      </c>
      <c r="BC146" s="11"/>
      <c r="BD146" s="10" t="s">
        <v>103</v>
      </c>
      <c r="BE146" s="10" t="s">
        <v>65</v>
      </c>
      <c r="BF146" s="10" t="s">
        <v>65</v>
      </c>
      <c r="BG146" s="10" t="s">
        <v>103</v>
      </c>
      <c r="BH146" s="10" t="s">
        <v>66</v>
      </c>
      <c r="BI146" s="10">
        <f>IFERROR(INDEX([12]Queue_withNearTerm!$AZ$4:$AZ$148,MATCH(B147,[12]Queue_withNearTerm!$B$4:$B$148,0)),99)</f>
        <v>99</v>
      </c>
    </row>
    <row r="147" spans="1:61" s="26" customFormat="1" ht="25" x14ac:dyDescent="0.25">
      <c r="A147" s="32" t="s">
        <v>405</v>
      </c>
      <c r="B147" s="10">
        <v>1531</v>
      </c>
      <c r="C147" s="11">
        <v>43206</v>
      </c>
      <c r="D147" s="11">
        <v>43206.291666666701</v>
      </c>
      <c r="E147" s="10" t="s">
        <v>53</v>
      </c>
      <c r="F147" s="10" t="s">
        <v>346</v>
      </c>
      <c r="G147" s="10" t="s">
        <v>56</v>
      </c>
      <c r="H147" s="10"/>
      <c r="I147" s="10"/>
      <c r="J147" s="10" t="s">
        <v>57</v>
      </c>
      <c r="K147" s="10"/>
      <c r="L147" s="10"/>
      <c r="M147" s="10">
        <v>350</v>
      </c>
      <c r="N147" s="10">
        <v>131</v>
      </c>
      <c r="O147" s="10"/>
      <c r="P147" s="10"/>
      <c r="Q147" s="10"/>
      <c r="R147" s="10"/>
      <c r="S147" s="10"/>
      <c r="T147" s="10">
        <v>350</v>
      </c>
      <c r="U147" s="10" t="s">
        <v>69</v>
      </c>
      <c r="V147" s="10">
        <v>37</v>
      </c>
      <c r="W147" s="10"/>
      <c r="X147" s="10" t="s">
        <v>364</v>
      </c>
      <c r="Y147" s="57">
        <v>0.37</v>
      </c>
      <c r="Z147" s="10">
        <f>Y147*T147</f>
        <v>129.5</v>
      </c>
      <c r="AA147" s="10">
        <v>0</v>
      </c>
      <c r="AB147" s="10">
        <v>0</v>
      </c>
      <c r="AC147" s="10">
        <f t="shared" si="9"/>
        <v>1</v>
      </c>
      <c r="AD147" s="10" t="str" cm="1">
        <f t="array" ref="AD147">IFERROR(INDEX(Res_converter!$A$2:$A$22,MATCH(1,($J147=Res_converter!$B$2:$B$22)*($K147=Res_converter!$C$2:$C$22)*($L147=Res_converter!$D$2:$D$22),0)),"Other")</f>
        <v>Battery</v>
      </c>
      <c r="AE147" s="10">
        <f>IF($J147=Res_converter!$E$2,MAX($M147-$N147-$O147,0),0)+IF($K147=Res_converter!$E$2,MAX($P147-$Q147-$R147,0),0)+IF(L147=Res_converter!$E$2,$S147,0)</f>
        <v>219</v>
      </c>
      <c r="AF147" s="10">
        <f>IF($AD147=Res_converter!$A$8,MAX($Z147-$N147-$O147,0),0)+IF(AND($AD147=Res_converter!$A$14,$J147=Res_converter!$B$14),MAX(MIN($Z147,$M147)-$N147-$O147+IF(SUM($Q147,$R147)&gt;0,MAX($Z147-$M147,0)-($Q147+$R147)*$AV147,0),0),0)+IF(AND($AD147=Res_converter!$A$15,$K147=Res_converter!$C$15),MAX(MIN($Z147,$P147)-$Q147-$R147+IF(SUM($N147,$O147)&gt;0,MAX($Z147-$P147,0)-($N147+$O147)*$AV147,0),0),0)+IF(AND($AD147=Res_converter!$A$12,$Y147="See columns P&amp; Q"),IF($J147=Res_converter!$E$2,MAX($AA147*MIN($M147,$T147)-$N147-$O147,0),MAX($AB147*MIN($P147,$T147)-$Q147-$R147,0)),0)+IF(AND($AD147=Res_converter!$A$12,$AC147=1,$Y147&lt;&gt;"See columns P&amp; Q"),IF($J147=Res_converter!$E$2,MAX(MIN($Z147,M147)-$N147-$O147,0),MAX(MIN($Z147,P147)-$Q147-$R147,0)),0)</f>
        <v>0</v>
      </c>
      <c r="AG147" s="60">
        <f>IF($AD147=Res_converter!$A$9,$T147,0)</f>
        <v>0</v>
      </c>
      <c r="AH147" s="10">
        <f>IF($AD147=Res_converter!$A$9,$Z147,0)</f>
        <v>0</v>
      </c>
      <c r="AI147" s="10">
        <f>IF($J147=Res_converter!$E$6,MAX($M147-$N147-$O147,0),0)+IF($K147=Res_converter!$E$6,MAX($P147-$Q147-$R147,0),0)+IF(L147=Res_converter!$E$6,$S147,0)</f>
        <v>0</v>
      </c>
      <c r="AJ147" s="10">
        <f>IF($AD147=Res_converter!$A$7,MAX(MIN($Z147,$M147)-$N147-$O147,0),0)+IF(AND($AD147=Res_converter!$A$12,$Y147="See columns P&amp; Q"),IF($J147=Res_converter!$E$6,MAX($AA147*MIN($M147,$T147)-$N147-$O147,0),MAX($AB147*MIN($P147,$T147)-$Q147-$R147,0)),0)+IF(AND($AD147=Res_converter!$A$12,$AC147=1,$Y147&lt;&gt;"See columns P&amp; Q"),IF($J147=Res_converter!$E$6,MAX(MIN(MAX($Z147-$P147,0)/$AU147,$M147)-$N147-$O147,0),MAX(MIN(MAX($Z147-$M147,0)/$AU147,$P147)-$Q147-$R147,0)),0)</f>
        <v>0</v>
      </c>
      <c r="AK147" s="60">
        <f>IF($AD147=Res_converter!$A$2,$T147,0)</f>
        <v>0</v>
      </c>
      <c r="AL147" s="10">
        <f>IF($AD147=Res_converter!$A$2,$Z147,0)</f>
        <v>0</v>
      </c>
      <c r="AM147" s="10">
        <f>IF($J147=Res_converter!$E$4,MAX($M147-$N147-$O147,0),0)+IF($K147=Res_converter!$E$4,MAX($P147-$Q147-$R147,0),0)+IF(L147=Res_converter!$E$4,$S147,0)</f>
        <v>0</v>
      </c>
      <c r="AN147" s="10">
        <f>IF($AD147=Res_converter!$A$3,MAX(MIN($Z147,$M147)-$N147-$O147,0),0)+IF(AND($AD147=Res_converter!$A$14,$AC147=1,$Y147&lt;&gt;"See columns P&amp; Q"),IF($J147=Res_converter!$E$4,MAX(MIN(MAX($Z147-$P147,0)/$AV147,$M147)-$N147-$O147,0),MAX(MIN(MAX($Z147-$M147,0)/$AV147,$P147)-$Q147-$R147,0)),0)</f>
        <v>0</v>
      </c>
      <c r="AO147" s="10">
        <f>IF($J147=Res_converter!$E$5,$M147,0)+IF($K147=Res_converter!$E$5,$P147,0)</f>
        <v>0</v>
      </c>
      <c r="AP147" s="10">
        <f>IF($AD147=Res_converter!$A$4,$Z147,0)</f>
        <v>0</v>
      </c>
      <c r="AQ147" s="10" t="s">
        <v>406</v>
      </c>
      <c r="AR147" s="10" t="s">
        <v>61</v>
      </c>
      <c r="AS147" s="10" t="s">
        <v>71</v>
      </c>
      <c r="AT147" s="10"/>
      <c r="AU147" s="10">
        <f t="shared" si="10"/>
        <v>0.03</v>
      </c>
      <c r="AV147" s="10">
        <f t="shared" si="11"/>
        <v>0.33700000000000002</v>
      </c>
      <c r="AW147" s="12" t="s">
        <v>230</v>
      </c>
      <c r="AX147" s="12" t="str">
        <f>INDEX(Subname_converter!$B$1:$B$343,MATCH($AW147,Subname_converter!$A$1:$A$343,0))</f>
        <v>Imperial Valley</v>
      </c>
      <c r="AY147" s="12">
        <f>INDEX(Subname_converter!$C$1:$C$343,MATCH($AW147,Subname_converter!$A$1:$A$343,0))</f>
        <v>230</v>
      </c>
      <c r="AZ147" s="11">
        <v>44682.291666666701</v>
      </c>
      <c r="BA147" s="11">
        <v>45657.333333333299</v>
      </c>
      <c r="BB147" s="10">
        <f t="shared" si="8"/>
        <v>2025</v>
      </c>
      <c r="BC147" s="11"/>
      <c r="BD147" s="10" t="s">
        <v>103</v>
      </c>
      <c r="BE147" s="10" t="s">
        <v>65</v>
      </c>
      <c r="BF147" s="10" t="s">
        <v>65</v>
      </c>
      <c r="BG147" s="10" t="s">
        <v>103</v>
      </c>
      <c r="BH147" s="10" t="s">
        <v>66</v>
      </c>
      <c r="BI147" s="10">
        <f>IFERROR(INDEX([12]Queue_withNearTerm!$AZ$4:$AZ$148,MATCH(B148,[12]Queue_withNearTerm!$B$4:$B$148,0)),99)</f>
        <v>2</v>
      </c>
    </row>
    <row r="148" spans="1:61" s="26" customFormat="1" ht="25" x14ac:dyDescent="0.25">
      <c r="A148" s="32" t="s">
        <v>407</v>
      </c>
      <c r="B148" s="10">
        <v>1532</v>
      </c>
      <c r="C148" s="11">
        <v>43206</v>
      </c>
      <c r="D148" s="11">
        <v>43206.291666666701</v>
      </c>
      <c r="E148" s="10" t="s">
        <v>53</v>
      </c>
      <c r="F148" s="10" t="s">
        <v>346</v>
      </c>
      <c r="G148" s="10" t="s">
        <v>95</v>
      </c>
      <c r="H148" s="10" t="s">
        <v>56</v>
      </c>
      <c r="I148" s="10"/>
      <c r="J148" s="10" t="s">
        <v>96</v>
      </c>
      <c r="K148" s="10" t="s">
        <v>57</v>
      </c>
      <c r="L148" s="10"/>
      <c r="M148" s="10">
        <v>90</v>
      </c>
      <c r="N148" s="10">
        <v>90</v>
      </c>
      <c r="O148" s="10"/>
      <c r="P148" s="10">
        <v>90</v>
      </c>
      <c r="Q148" s="10">
        <v>70</v>
      </c>
      <c r="R148" s="10">
        <v>20</v>
      </c>
      <c r="S148" s="10"/>
      <c r="T148" s="10">
        <v>90</v>
      </c>
      <c r="U148" s="10" t="s">
        <v>83</v>
      </c>
      <c r="V148" s="10"/>
      <c r="W148" s="10" t="s">
        <v>58</v>
      </c>
      <c r="X148" s="10"/>
      <c r="Y148" s="10">
        <v>1</v>
      </c>
      <c r="Z148" s="10">
        <v>90</v>
      </c>
      <c r="AA148" s="10">
        <v>0</v>
      </c>
      <c r="AB148" s="10">
        <v>0</v>
      </c>
      <c r="AC148" s="10">
        <f t="shared" si="9"/>
        <v>1</v>
      </c>
      <c r="AD148" s="10" t="str" cm="1">
        <f t="array" ref="AD148">IFERROR(INDEX(Res_converter!$A$2:$A$22,MATCH(1,($J148=Res_converter!$B$2:$B$22)*($K148=Res_converter!$C$2:$C$22)*($L148=Res_converter!$D$2:$D$22),0)),"Other")</f>
        <v>Solar-Hybrid</v>
      </c>
      <c r="AE148" s="10">
        <f>IF($J148=Res_converter!$E$2,MAX($M148-$N148-$O148,0),0)+IF($K148=Res_converter!$E$2,MAX($P148-$Q148-$R148,0),0)+IF(L148=Res_converter!$E$2,$S148,0)</f>
        <v>0</v>
      </c>
      <c r="AF148" s="10">
        <f>IF($AD148=Res_converter!$A$8,MAX($Z148-$N148-$O148,0),0)+IF(AND($AD148=Res_converter!$A$14,$J148=Res_converter!$B$14),MAX(MIN($Z148,$M148)-$N148-$O148+IF(SUM($Q148,$R148)&gt;0,MAX($Z148-$M148,0)-($Q148+$R148)*$AV148,0),0),0)+IF(AND($AD148=Res_converter!$A$15,$K148=Res_converter!$C$15),MAX(MIN($Z148,$P148)-$Q148-$R148+IF(SUM($N148,$O148)&gt;0,MAX($Z148-$P148,0)-($N148+$O148)*$AV148,0),0),0)+IF(AND($AD148=Res_converter!$A$12,$Y148="See columns P&amp; Q"),IF($J148=Res_converter!$E$2,MAX($AA148*MIN($M148,$T148)-$N148-$O148,0),MAX($AB148*MIN($P148,$T148)-$Q148-$R148,0)),0)+IF(AND($AD148=Res_converter!$A$12,$AC148=1,$Y148&lt;&gt;"See columns P&amp; Q"),IF($J148=Res_converter!$E$2,MAX(MIN($Z148,M148)-$N148-$O148,0),MAX(MIN($Z148,P148)-$Q148-$R148,0)),0)</f>
        <v>0</v>
      </c>
      <c r="AG148" s="60">
        <f>IF($AD148=Res_converter!$A$9,$T148,0)</f>
        <v>0</v>
      </c>
      <c r="AH148" s="10">
        <f>IF($AD148=Res_converter!$A$9,$Z148,0)</f>
        <v>0</v>
      </c>
      <c r="AI148" s="10">
        <f>IF($J148=Res_converter!$E$6,MAX($M148-$N148-$O148,0),0)+IF($K148=Res_converter!$E$6,MAX($P148-$Q148-$R148,0),0)+IF(L148=Res_converter!$E$6,$S148,0)</f>
        <v>0</v>
      </c>
      <c r="AJ148" s="10">
        <f>IF($AD148=Res_converter!$A$7,MAX(MIN($Z148,$M148)-$N148-$O148,0),0)+IF(AND($AD148=Res_converter!$A$12,$Y148="See columns P&amp; Q"),IF($J148=Res_converter!$E$6,MAX($AA148*MIN($M148,$T148)-$N148-$O148,0),MAX($AB148*MIN($P148,$T148)-$Q148-$R148,0)),0)+IF(AND($AD148=Res_converter!$A$12,$AC148=1,$Y148&lt;&gt;"See columns P&amp; Q"),IF($J148=Res_converter!$E$6,MAX(MIN(MAX($Z148-$P148,0)/$AU148,$M148)-$N148-$O148,0),MAX(MIN(MAX($Z148-$M148,0)/$AU148,$P148)-$Q148-$R148,0)),0)</f>
        <v>0</v>
      </c>
      <c r="AK148" s="60">
        <f>IF($AD148=Res_converter!$A$2,$T148,0)</f>
        <v>0</v>
      </c>
      <c r="AL148" s="10">
        <f>IF($AD148=Res_converter!$A$2,$Z148,0)</f>
        <v>0</v>
      </c>
      <c r="AM148" s="10">
        <f>IF($J148=Res_converter!$E$4,MAX($M148-$N148-$O148,0),0)+IF($K148=Res_converter!$E$4,MAX($P148-$Q148-$R148,0),0)+IF(L148=Res_converter!$E$4,$S148,0)</f>
        <v>0</v>
      </c>
      <c r="AN148" s="10">
        <f>IF($AD148=Res_converter!$A$3,MAX(MIN($Z148,$M148)-$N148-$O148,0),0)+IF(AND($AD148=Res_converter!$A$14,$AC148=1,$Y148&lt;&gt;"See columns P&amp; Q"),IF($J148=Res_converter!$E$4,MAX(MIN(MAX($Z148-$P148,0)/$AV148,$M148)-$N148-$O148,0),MAX(MIN(MAX($Z148-$M148,0)/$AV148,$P148)-$Q148-$R148,0)),0)</f>
        <v>0</v>
      </c>
      <c r="AO148" s="10">
        <f>IF($J148=Res_converter!$E$5,$M148,0)+IF($K148=Res_converter!$E$5,$P148,0)</f>
        <v>0</v>
      </c>
      <c r="AP148" s="10">
        <f>IF($AD148=Res_converter!$A$4,$Z148,0)</f>
        <v>0</v>
      </c>
      <c r="AQ148" s="10" t="s">
        <v>70</v>
      </c>
      <c r="AR148" s="10" t="s">
        <v>61</v>
      </c>
      <c r="AS148" s="10" t="s">
        <v>71</v>
      </c>
      <c r="AT148" s="10"/>
      <c r="AU148" s="10">
        <f t="shared" si="10"/>
        <v>0.03</v>
      </c>
      <c r="AV148" s="10">
        <f t="shared" si="11"/>
        <v>0.33700000000000002</v>
      </c>
      <c r="AW148" s="12" t="s">
        <v>408</v>
      </c>
      <c r="AX148" s="12" t="str">
        <f>INDEX(Subname_converter!$B$1:$B$343,MATCH($AW148,Subname_converter!$A$1:$A$343,0))</f>
        <v>ECO</v>
      </c>
      <c r="AY148" s="12">
        <f>INDEX(Subname_converter!$C$1:$C$343,MATCH($AW148,Subname_converter!$A$1:$A$343,0))</f>
        <v>138</v>
      </c>
      <c r="AZ148" s="11">
        <v>44166.333333333299</v>
      </c>
      <c r="BA148" s="11">
        <v>46326.291666666701</v>
      </c>
      <c r="BB148" s="10">
        <f t="shared" si="8"/>
        <v>2027</v>
      </c>
      <c r="BC148" s="11"/>
      <c r="BD148" s="10" t="s">
        <v>103</v>
      </c>
      <c r="BE148" s="10" t="s">
        <v>65</v>
      </c>
      <c r="BF148" s="10" t="s">
        <v>65</v>
      </c>
      <c r="BG148" s="10" t="s">
        <v>103</v>
      </c>
      <c r="BH148" s="10" t="s">
        <v>66</v>
      </c>
      <c r="BI148" s="10">
        <f>IFERROR(INDEX([12]Queue_withNearTerm!$AZ$4:$AZ$148,MATCH(B149,[12]Queue_withNearTerm!$B$4:$B$148,0)),99)</f>
        <v>1</v>
      </c>
    </row>
    <row r="149" spans="1:61" s="26" customFormat="1" ht="37.5" x14ac:dyDescent="0.25">
      <c r="A149" s="32" t="s">
        <v>409</v>
      </c>
      <c r="B149" s="10">
        <v>1534</v>
      </c>
      <c r="C149" s="11">
        <v>43201</v>
      </c>
      <c r="D149" s="11">
        <v>43206.291666666701</v>
      </c>
      <c r="E149" s="10" t="s">
        <v>53</v>
      </c>
      <c r="F149" s="10" t="s">
        <v>346</v>
      </c>
      <c r="G149" s="10" t="s">
        <v>56</v>
      </c>
      <c r="H149" s="10" t="s">
        <v>95</v>
      </c>
      <c r="I149" s="10"/>
      <c r="J149" s="10" t="s">
        <v>57</v>
      </c>
      <c r="K149" s="10" t="s">
        <v>96</v>
      </c>
      <c r="L149" s="10"/>
      <c r="M149" s="10">
        <v>28.8</v>
      </c>
      <c r="N149" s="10"/>
      <c r="O149" s="10"/>
      <c r="P149" s="10">
        <v>225</v>
      </c>
      <c r="Q149" s="10"/>
      <c r="R149" s="10"/>
      <c r="S149" s="10"/>
      <c r="T149" s="10">
        <v>250</v>
      </c>
      <c r="U149" s="10" t="s">
        <v>115</v>
      </c>
      <c r="V149" s="10"/>
      <c r="W149" s="10" t="s">
        <v>58</v>
      </c>
      <c r="X149" s="10" t="s">
        <v>296</v>
      </c>
      <c r="Y149" s="10">
        <v>0</v>
      </c>
      <c r="Z149" s="10">
        <v>0</v>
      </c>
      <c r="AA149" s="10">
        <v>0</v>
      </c>
      <c r="AB149" s="10">
        <v>0</v>
      </c>
      <c r="AC149" s="10">
        <f t="shared" si="9"/>
        <v>0</v>
      </c>
      <c r="AD149" s="10" t="str" cm="1">
        <f t="array" ref="AD149">IFERROR(INDEX(Res_converter!$A$2:$A$22,MATCH(1,($J149=Res_converter!$B$2:$B$22)*($K149=Res_converter!$C$2:$C$22)*($L149=Res_converter!$D$2:$D$22),0)),"Other")</f>
        <v>Solar-Hybrid</v>
      </c>
      <c r="AE149" s="10">
        <f>IF($J149=Res_converter!$E$2,MAX($M149-$N149-$O149,0),0)+IF($K149=Res_converter!$E$2,MAX($P149-$Q149-$R149,0),0)+IF(L149=Res_converter!$E$2,$S149,0)</f>
        <v>28.8</v>
      </c>
      <c r="AF149" s="10">
        <f>IF($AD149=Res_converter!$A$8,MAX($Z149-$N149-$O149,0),0)+IF(AND($AD149=Res_converter!$A$14,$J149=Res_converter!$B$14),MAX(MIN($Z149,$M149)-$N149-$O149+IF(SUM($Q149,$R149)&gt;0,MAX($Z149-$M149,0)-($Q149+$R149)*$AV149,0),0),0)+IF(AND($AD149=Res_converter!$A$15,$K149=Res_converter!$C$15),MAX(MIN($Z149,$P149)-$Q149-$R149+IF(SUM($N149,$O149)&gt;0,MAX($Z149-$P149,0)-($N149+$O149)*$AV149,0),0),0)+IF(AND($AD149=Res_converter!$A$12,$Y149="See columns P&amp; Q"),IF($J149=Res_converter!$E$2,MAX($AA149*MIN($M149,$T149)-$N149-$O149,0),MAX($AB149*MIN($P149,$T149)-$Q149-$R149,0)),0)+IF(AND($AD149=Res_converter!$A$12,$AC149=1,$Y149&lt;&gt;"See columns P&amp; Q"),IF($J149=Res_converter!$E$2,MAX(MIN($Z149,M149)-$N149-$O149,0),MAX(MIN($Z149,P149)-$Q149-$R149,0)),0)</f>
        <v>0</v>
      </c>
      <c r="AG149" s="60">
        <f>IF($AD149=Res_converter!$A$9,$T149,0)</f>
        <v>0</v>
      </c>
      <c r="AH149" s="10">
        <f>IF($AD149=Res_converter!$A$9,$Z149,0)</f>
        <v>0</v>
      </c>
      <c r="AI149" s="10">
        <f>IF($J149=Res_converter!$E$6,MAX($M149-$N149-$O149,0),0)+IF($K149=Res_converter!$E$6,MAX($P149-$Q149-$R149,0),0)+IF(L149=Res_converter!$E$6,$S149,0)</f>
        <v>225</v>
      </c>
      <c r="AJ149" s="10">
        <f>IF($AD149=Res_converter!$A$7,MAX(MIN($Z149,$M149)-$N149-$O149,0),0)+IF(AND($AD149=Res_converter!$A$12,$Y149="See columns P&amp; Q"),IF($J149=Res_converter!$E$6,MAX($AA149*MIN($M149,$T149)-$N149-$O149,0),MAX($AB149*MIN($P149,$T149)-$Q149-$R149,0)),0)+IF(AND($AD149=Res_converter!$A$12,$AC149=1,$Y149&lt;&gt;"See columns P&amp; Q"),IF($J149=Res_converter!$E$6,MAX(MIN(MAX($Z149-$P149,0)/$AU149,$M149)-$N149-$O149,0),MAX(MIN(MAX($Z149-$M149,0)/$AU149,$P149)-$Q149-$R149,0)),0)</f>
        <v>0</v>
      </c>
      <c r="AK149" s="60">
        <f>IF($AD149=Res_converter!$A$2,$T149,0)</f>
        <v>0</v>
      </c>
      <c r="AL149" s="10">
        <f>IF($AD149=Res_converter!$A$2,$Z149,0)</f>
        <v>0</v>
      </c>
      <c r="AM149" s="10">
        <f>IF($J149=Res_converter!$E$4,MAX($M149-$N149-$O149,0),0)+IF($K149=Res_converter!$E$4,MAX($P149-$Q149-$R149,0),0)+IF(L149=Res_converter!$E$4,$S149,0)</f>
        <v>0</v>
      </c>
      <c r="AN149" s="10">
        <f>IF($AD149=Res_converter!$A$3,MAX(MIN($Z149,$M149)-$N149-$O149,0),0)+IF(AND($AD149=Res_converter!$A$14,$AC149=1,$Y149&lt;&gt;"See columns P&amp; Q"),IF($J149=Res_converter!$E$4,MAX(MIN(MAX($Z149-$P149,0)/$AV149,$M149)-$N149-$O149,0),MAX(MIN(MAX($Z149-$M149,0)/$AV149,$P149)-$Q149-$R149,0)),0)</f>
        <v>0</v>
      </c>
      <c r="AO149" s="10">
        <f>IF($J149=Res_converter!$E$5,$M149,0)+IF($K149=Res_converter!$E$5,$P149,0)</f>
        <v>0</v>
      </c>
      <c r="AP149" s="10">
        <f>IF($AD149=Res_converter!$A$4,$Z149,0)</f>
        <v>0</v>
      </c>
      <c r="AQ149" s="10" t="s">
        <v>257</v>
      </c>
      <c r="AR149" s="10" t="s">
        <v>189</v>
      </c>
      <c r="AS149" s="10" t="s">
        <v>71</v>
      </c>
      <c r="AT149" s="10"/>
      <c r="AU149" s="10">
        <f t="shared" si="10"/>
        <v>0.03</v>
      </c>
      <c r="AV149" s="10">
        <f t="shared" si="11"/>
        <v>0.33700000000000002</v>
      </c>
      <c r="AW149" s="12" t="s">
        <v>281</v>
      </c>
      <c r="AX149" s="12" t="str">
        <f>INDEX(Subname_converter!$B$1:$B$343,MATCH($AW149,Subname_converter!$A$1:$A$343,0))</f>
        <v>Hassayampa</v>
      </c>
      <c r="AY149" s="12">
        <f>INDEX(Subname_converter!$C$1:$C$343,MATCH($AW149,Subname_converter!$A$1:$A$343,0))</f>
        <v>500</v>
      </c>
      <c r="AZ149" s="11">
        <v>44317.291666666701</v>
      </c>
      <c r="BA149" s="11">
        <v>45275.333333333299</v>
      </c>
      <c r="BB149" s="10">
        <f t="shared" si="8"/>
        <v>2024</v>
      </c>
      <c r="BC149" s="11"/>
      <c r="BD149" s="10" t="s">
        <v>103</v>
      </c>
      <c r="BE149" s="10" t="s">
        <v>65</v>
      </c>
      <c r="BF149" s="10" t="s">
        <v>65</v>
      </c>
      <c r="BG149" s="10" t="s">
        <v>103</v>
      </c>
      <c r="BH149" s="10"/>
      <c r="BI149" s="10">
        <f>IFERROR(INDEX([12]Queue_withNearTerm!$AZ$4:$AZ$148,MATCH(B150,[12]Queue_withNearTerm!$B$4:$B$148,0)),99)</f>
        <v>99</v>
      </c>
    </row>
    <row r="150" spans="1:61" s="26" customFormat="1" ht="25" x14ac:dyDescent="0.25">
      <c r="A150" s="32" t="s">
        <v>410</v>
      </c>
      <c r="B150" s="10">
        <v>1539</v>
      </c>
      <c r="C150" s="11">
        <v>43529</v>
      </c>
      <c r="D150" s="11">
        <v>43592.291666666701</v>
      </c>
      <c r="E150" s="10" t="s">
        <v>53</v>
      </c>
      <c r="F150" s="10" t="s">
        <v>256</v>
      </c>
      <c r="G150" s="10" t="s">
        <v>56</v>
      </c>
      <c r="H150" s="10"/>
      <c r="I150" s="10"/>
      <c r="J150" s="10" t="s">
        <v>57</v>
      </c>
      <c r="K150" s="10"/>
      <c r="L150" s="10"/>
      <c r="M150" s="10">
        <v>782.79</v>
      </c>
      <c r="N150" s="10"/>
      <c r="O150" s="10"/>
      <c r="P150" s="10"/>
      <c r="Q150" s="10"/>
      <c r="R150" s="10"/>
      <c r="S150" s="10"/>
      <c r="T150" s="10">
        <v>750</v>
      </c>
      <c r="U150" s="10" t="s">
        <v>83</v>
      </c>
      <c r="V150" s="10"/>
      <c r="W150" s="10"/>
      <c r="X150" s="10"/>
      <c r="Y150" s="10">
        <v>1</v>
      </c>
      <c r="Z150" s="10">
        <v>750</v>
      </c>
      <c r="AA150" s="10">
        <v>0</v>
      </c>
      <c r="AB150" s="10">
        <v>0</v>
      </c>
      <c r="AC150" s="10">
        <f t="shared" si="9"/>
        <v>1</v>
      </c>
      <c r="AD150" s="10" t="str" cm="1">
        <f t="array" ref="AD150">IFERROR(INDEX(Res_converter!$A$2:$A$22,MATCH(1,($J150=Res_converter!$B$2:$B$22)*($K150=Res_converter!$C$2:$C$22)*($L150=Res_converter!$D$2:$D$22),0)),"Other")</f>
        <v>Battery</v>
      </c>
      <c r="AE150" s="10">
        <f>IF($J150=Res_converter!$E$2,MAX($M150-$N150-$O150,0),0)+IF($K150=Res_converter!$E$2,MAX($P150-$Q150-$R150,0),0)+IF(L150=Res_converter!$E$2,$S150,0)</f>
        <v>782.79</v>
      </c>
      <c r="AF150" s="10">
        <f>IF($AD150=Res_converter!$A$8,MAX($Z150-$N150-$O150,0),0)+IF(AND($AD150=Res_converter!$A$14,$J150=Res_converter!$B$14),MAX(MIN($Z150,$M150)-$N150-$O150+IF(SUM($Q150,$R150)&gt;0,MAX($Z150-$M150,0)-($Q150+$R150)*$AV150,0),0),0)+IF(AND($AD150=Res_converter!$A$15,$K150=Res_converter!$C$15),MAX(MIN($Z150,$P150)-$Q150-$R150+IF(SUM($N150,$O150)&gt;0,MAX($Z150-$P150,0)-($N150+$O150)*$AV150,0),0),0)+IF(AND($AD150=Res_converter!$A$12,$Y150="See columns P&amp; Q"),IF($J150=Res_converter!$E$2,MAX($AA150*MIN($M150,$T150)-$N150-$O150,0),MAX($AB150*MIN($P150,$T150)-$Q150-$R150,0)),0)+IF(AND($AD150=Res_converter!$A$12,$AC150=1,$Y150&lt;&gt;"See columns P&amp; Q"),IF($J150=Res_converter!$E$2,MAX(MIN($Z150,M150)-$N150-$O150,0),MAX(MIN($Z150,P150)-$Q150-$R150,0)),0)</f>
        <v>750</v>
      </c>
      <c r="AG150" s="60">
        <f>IF($AD150=Res_converter!$A$9,$T150,0)</f>
        <v>0</v>
      </c>
      <c r="AH150" s="10">
        <f>IF($AD150=Res_converter!$A$9,$Z150,0)</f>
        <v>0</v>
      </c>
      <c r="AI150" s="10">
        <f>IF($J150=Res_converter!$E$6,MAX($M150-$N150-$O150,0),0)+IF($K150=Res_converter!$E$6,MAX($P150-$Q150-$R150,0),0)+IF(L150=Res_converter!$E$6,$S150,0)</f>
        <v>0</v>
      </c>
      <c r="AJ150" s="10">
        <f>IF($AD150=Res_converter!$A$7,MAX(MIN($Z150,$M150)-$N150-$O150,0),0)+IF(AND($AD150=Res_converter!$A$12,$Y150="See columns P&amp; Q"),IF($J150=Res_converter!$E$6,MAX($AA150*MIN($M150,$T150)-$N150-$O150,0),MAX($AB150*MIN($P150,$T150)-$Q150-$R150,0)),0)+IF(AND($AD150=Res_converter!$A$12,$AC150=1,$Y150&lt;&gt;"See columns P&amp; Q"),IF($J150=Res_converter!$E$6,MAX(MIN(MAX($Z150-$P150,0)/$AU150,$M150)-$N150-$O150,0),MAX(MIN(MAX($Z150-$M150,0)/$AU150,$P150)-$Q150-$R150,0)),0)</f>
        <v>0</v>
      </c>
      <c r="AK150" s="60">
        <f>IF($AD150=Res_converter!$A$2,$T150,0)</f>
        <v>0</v>
      </c>
      <c r="AL150" s="10">
        <f>IF($AD150=Res_converter!$A$2,$Z150,0)</f>
        <v>0</v>
      </c>
      <c r="AM150" s="10">
        <f>IF($J150=Res_converter!$E$4,MAX($M150-$N150-$O150,0),0)+IF($K150=Res_converter!$E$4,MAX($P150-$Q150-$R150,0),0)+IF(L150=Res_converter!$E$4,$S150,0)</f>
        <v>0</v>
      </c>
      <c r="AN150" s="10">
        <f>IF($AD150=Res_converter!$A$3,MAX(MIN($Z150,$M150)-$N150-$O150,0),0)+IF(AND($AD150=Res_converter!$A$14,$AC150=1,$Y150&lt;&gt;"See columns P&amp; Q"),IF($J150=Res_converter!$E$4,MAX(MIN(MAX($Z150-$P150,0)/$AV150,$M150)-$N150-$O150,0),MAX(MIN(MAX($Z150-$M150,0)/$AV150,$P150)-$Q150-$R150,0)),0)</f>
        <v>0</v>
      </c>
      <c r="AO150" s="10">
        <f>IF($J150=Res_converter!$E$5,$M150,0)+IF($K150=Res_converter!$E$5,$P150,0)</f>
        <v>0</v>
      </c>
      <c r="AP150" s="10">
        <f>IF($AD150=Res_converter!$A$4,$Z150,0)</f>
        <v>0</v>
      </c>
      <c r="AQ150" s="10" t="s">
        <v>411</v>
      </c>
      <c r="AR150" s="10" t="s">
        <v>61</v>
      </c>
      <c r="AS150" s="10" t="s">
        <v>62</v>
      </c>
      <c r="AT150" s="10" t="s">
        <v>63</v>
      </c>
      <c r="AU150" s="10">
        <f t="shared" si="10"/>
        <v>0.1</v>
      </c>
      <c r="AV150" s="10">
        <f t="shared" si="11"/>
        <v>0.66500000000000004</v>
      </c>
      <c r="AW150" s="12" t="s">
        <v>412</v>
      </c>
      <c r="AX150" s="12" t="str">
        <f>INDEX(Subname_converter!$B$1:$B$343,MATCH($AW150,Subname_converter!$A$1:$A$343,0))</f>
        <v>Moss Landing</v>
      </c>
      <c r="AY150" s="12">
        <f>INDEX(Subname_converter!$C$1:$C$343,MATCH($AW150,Subname_converter!$A$1:$A$343,0))</f>
        <v>500</v>
      </c>
      <c r="AZ150" s="11">
        <v>44896.333333333299</v>
      </c>
      <c r="BA150" s="11">
        <v>45991.333333333299</v>
      </c>
      <c r="BB150" s="10">
        <f t="shared" si="8"/>
        <v>2026</v>
      </c>
      <c r="BC150" s="11"/>
      <c r="BD150" s="10" t="s">
        <v>103</v>
      </c>
      <c r="BE150" s="10" t="s">
        <v>65</v>
      </c>
      <c r="BF150" s="10" t="s">
        <v>65</v>
      </c>
      <c r="BG150" s="10" t="s">
        <v>103</v>
      </c>
      <c r="BH150" s="10" t="s">
        <v>66</v>
      </c>
      <c r="BI150" s="10">
        <f>IFERROR(INDEX([12]Queue_withNearTerm!$AZ$4:$AZ$148,MATCH(B151,[12]Queue_withNearTerm!$B$4:$B$148,0)),99)</f>
        <v>99</v>
      </c>
    </row>
    <row r="151" spans="1:61" s="26" customFormat="1" ht="25" x14ac:dyDescent="0.25">
      <c r="A151" s="32" t="s">
        <v>413</v>
      </c>
      <c r="B151" s="10">
        <v>1550</v>
      </c>
      <c r="C151" s="11">
        <v>43557</v>
      </c>
      <c r="D151" s="11">
        <v>43570.291666666701</v>
      </c>
      <c r="E151" s="10" t="s">
        <v>53</v>
      </c>
      <c r="F151" s="10" t="s">
        <v>414</v>
      </c>
      <c r="G151" s="10" t="s">
        <v>56</v>
      </c>
      <c r="H151" s="10"/>
      <c r="I151" s="10"/>
      <c r="J151" s="10" t="s">
        <v>57</v>
      </c>
      <c r="K151" s="10"/>
      <c r="L151" s="10"/>
      <c r="M151" s="10">
        <v>200</v>
      </c>
      <c r="N151" s="10"/>
      <c r="O151" s="10"/>
      <c r="P151" s="10"/>
      <c r="Q151" s="10"/>
      <c r="R151" s="10"/>
      <c r="S151" s="10"/>
      <c r="T151" s="10">
        <v>200</v>
      </c>
      <c r="U151" s="10" t="s">
        <v>83</v>
      </c>
      <c r="V151" s="10"/>
      <c r="W151" s="10"/>
      <c r="X151" s="10" t="s">
        <v>308</v>
      </c>
      <c r="Y151" s="10">
        <v>1</v>
      </c>
      <c r="Z151" s="10">
        <v>200</v>
      </c>
      <c r="AA151" s="10">
        <v>0</v>
      </c>
      <c r="AB151" s="10">
        <v>0</v>
      </c>
      <c r="AC151" s="10">
        <f t="shared" si="9"/>
        <v>1</v>
      </c>
      <c r="AD151" s="10" t="str" cm="1">
        <f t="array" ref="AD151">IFERROR(INDEX(Res_converter!$A$2:$A$22,MATCH(1,($J151=Res_converter!$B$2:$B$22)*($K151=Res_converter!$C$2:$C$22)*($L151=Res_converter!$D$2:$D$22),0)),"Other")</f>
        <v>Battery</v>
      </c>
      <c r="AE151" s="10">
        <f>IF($J151=Res_converter!$E$2,MAX($M151-$N151-$O151,0),0)+IF($K151=Res_converter!$E$2,MAX($P151-$Q151-$R151,0),0)+IF(L151=Res_converter!$E$2,$S151,0)</f>
        <v>200</v>
      </c>
      <c r="AF151" s="10">
        <f>IF($AD151=Res_converter!$A$8,MAX($Z151-$N151-$O151,0),0)+IF(AND($AD151=Res_converter!$A$14,$J151=Res_converter!$B$14),MAX(MIN($Z151,$M151)-$N151-$O151+IF(SUM($Q151,$R151)&gt;0,MAX($Z151-$M151,0)-($Q151+$R151)*$AV151,0),0),0)+IF(AND($AD151=Res_converter!$A$15,$K151=Res_converter!$C$15),MAX(MIN($Z151,$P151)-$Q151-$R151+IF(SUM($N151,$O151)&gt;0,MAX($Z151-$P151,0)-($N151+$O151)*$AV151,0),0),0)+IF(AND($AD151=Res_converter!$A$12,$Y151="See columns P&amp; Q"),IF($J151=Res_converter!$E$2,MAX($AA151*MIN($M151,$T151)-$N151-$O151,0),MAX($AB151*MIN($P151,$T151)-$Q151-$R151,0)),0)+IF(AND($AD151=Res_converter!$A$12,$AC151=1,$Y151&lt;&gt;"See columns P&amp; Q"),IF($J151=Res_converter!$E$2,MAX(MIN($Z151,M151)-$N151-$O151,0),MAX(MIN($Z151,P151)-$Q151-$R151,0)),0)</f>
        <v>200</v>
      </c>
      <c r="AG151" s="60">
        <f>IF($AD151=Res_converter!$A$9,$T151,0)</f>
        <v>0</v>
      </c>
      <c r="AH151" s="10">
        <f>IF($AD151=Res_converter!$A$9,$Z151,0)</f>
        <v>0</v>
      </c>
      <c r="AI151" s="10">
        <f>IF($J151=Res_converter!$E$6,MAX($M151-$N151-$O151,0),0)+IF($K151=Res_converter!$E$6,MAX($P151-$Q151-$R151,0),0)+IF(L151=Res_converter!$E$6,$S151,0)</f>
        <v>0</v>
      </c>
      <c r="AJ151" s="10">
        <f>IF($AD151=Res_converter!$A$7,MAX(MIN($Z151,$M151)-$N151-$O151,0),0)+IF(AND($AD151=Res_converter!$A$12,$Y151="See columns P&amp; Q"),IF($J151=Res_converter!$E$6,MAX($AA151*MIN($M151,$T151)-$N151-$O151,0),MAX($AB151*MIN($P151,$T151)-$Q151-$R151,0)),0)+IF(AND($AD151=Res_converter!$A$12,$AC151=1,$Y151&lt;&gt;"See columns P&amp; Q"),IF($J151=Res_converter!$E$6,MAX(MIN(MAX($Z151-$P151,0)/$AU151,$M151)-$N151-$O151,0),MAX(MIN(MAX($Z151-$M151,0)/$AU151,$P151)-$Q151-$R151,0)),0)</f>
        <v>0</v>
      </c>
      <c r="AK151" s="60">
        <f>IF($AD151=Res_converter!$A$2,$T151,0)</f>
        <v>0</v>
      </c>
      <c r="AL151" s="10">
        <f>IF($AD151=Res_converter!$A$2,$Z151,0)</f>
        <v>0</v>
      </c>
      <c r="AM151" s="10">
        <f>IF($J151=Res_converter!$E$4,MAX($M151-$N151-$O151,0),0)+IF($K151=Res_converter!$E$4,MAX($P151-$Q151-$R151,0),0)+IF(L151=Res_converter!$E$4,$S151,0)</f>
        <v>0</v>
      </c>
      <c r="AN151" s="10">
        <f>IF($AD151=Res_converter!$A$3,MAX(MIN($Z151,$M151)-$N151-$O151,0),0)+IF(AND($AD151=Res_converter!$A$14,$AC151=1,$Y151&lt;&gt;"See columns P&amp; Q"),IF($J151=Res_converter!$E$4,MAX(MIN(MAX($Z151-$P151,0)/$AV151,$M151)-$N151-$O151,0),MAX(MIN(MAX($Z151-$M151,0)/$AV151,$P151)-$Q151-$R151,0)),0)</f>
        <v>0</v>
      </c>
      <c r="AO151" s="10">
        <f>IF($J151=Res_converter!$E$5,$M151,0)+IF($K151=Res_converter!$E$5,$P151,0)</f>
        <v>0</v>
      </c>
      <c r="AP151" s="10">
        <f>IF($AD151=Res_converter!$A$4,$Z151,0)</f>
        <v>0</v>
      </c>
      <c r="AQ151" s="10" t="s">
        <v>112</v>
      </c>
      <c r="AR151" s="10" t="s">
        <v>61</v>
      </c>
      <c r="AS151" s="10" t="s">
        <v>62</v>
      </c>
      <c r="AT151" s="10" t="s">
        <v>63</v>
      </c>
      <c r="AU151" s="10">
        <f t="shared" si="10"/>
        <v>0.1</v>
      </c>
      <c r="AV151" s="10">
        <f t="shared" si="11"/>
        <v>0.66500000000000004</v>
      </c>
      <c r="AW151" s="12" t="s">
        <v>415</v>
      </c>
      <c r="AX151" s="12" t="str">
        <f>INDEX(Subname_converter!$B$1:$B$343,MATCH($AW151,Subname_converter!$A$1:$A$343,0))</f>
        <v>Los Esteros</v>
      </c>
      <c r="AY151" s="12">
        <f>INDEX(Subname_converter!$C$1:$C$343,MATCH($AW151,Subname_converter!$A$1:$A$343,0))</f>
        <v>115</v>
      </c>
      <c r="AZ151" s="11">
        <v>45107.291666666701</v>
      </c>
      <c r="BA151" s="11">
        <v>45748.291666666701</v>
      </c>
      <c r="BB151" s="10">
        <f t="shared" si="8"/>
        <v>2025</v>
      </c>
      <c r="BC151" s="11"/>
      <c r="BD151" s="10" t="s">
        <v>103</v>
      </c>
      <c r="BE151" s="10" t="s">
        <v>65</v>
      </c>
      <c r="BF151" s="10" t="s">
        <v>65</v>
      </c>
      <c r="BG151" s="10" t="s">
        <v>103</v>
      </c>
      <c r="BH151" s="10" t="s">
        <v>66</v>
      </c>
      <c r="BI151" s="10">
        <f>IFERROR(INDEX([12]Queue_withNearTerm!$AZ$4:$AZ$148,MATCH(B152,[12]Queue_withNearTerm!$B$4:$B$148,0)),99)</f>
        <v>99</v>
      </c>
    </row>
    <row r="152" spans="1:61" s="26" customFormat="1" ht="25" x14ac:dyDescent="0.25">
      <c r="A152" s="32" t="s">
        <v>416</v>
      </c>
      <c r="B152" s="10">
        <v>1552</v>
      </c>
      <c r="C152" s="11">
        <v>43557</v>
      </c>
      <c r="D152" s="11">
        <v>43570.291666666701</v>
      </c>
      <c r="E152" s="10" t="s">
        <v>53</v>
      </c>
      <c r="F152" s="10" t="s">
        <v>414</v>
      </c>
      <c r="G152" s="10" t="s">
        <v>56</v>
      </c>
      <c r="H152" s="10"/>
      <c r="I152" s="10"/>
      <c r="J152" s="10" t="s">
        <v>57</v>
      </c>
      <c r="K152" s="10"/>
      <c r="L152" s="10"/>
      <c r="M152" s="10">
        <v>250</v>
      </c>
      <c r="N152" s="10"/>
      <c r="O152" s="10"/>
      <c r="P152" s="10"/>
      <c r="Q152" s="10"/>
      <c r="R152" s="10"/>
      <c r="S152" s="10"/>
      <c r="T152" s="10">
        <v>250</v>
      </c>
      <c r="U152" s="10" t="s">
        <v>83</v>
      </c>
      <c r="V152" s="10"/>
      <c r="W152" s="10"/>
      <c r="X152" s="10" t="s">
        <v>308</v>
      </c>
      <c r="Y152" s="10">
        <v>1</v>
      </c>
      <c r="Z152" s="10">
        <v>250</v>
      </c>
      <c r="AA152" s="10">
        <v>0</v>
      </c>
      <c r="AB152" s="10">
        <v>0</v>
      </c>
      <c r="AC152" s="10">
        <f t="shared" si="9"/>
        <v>1</v>
      </c>
      <c r="AD152" s="10" t="str" cm="1">
        <f t="array" ref="AD152">IFERROR(INDEX(Res_converter!$A$2:$A$22,MATCH(1,($J152=Res_converter!$B$2:$B$22)*($K152=Res_converter!$C$2:$C$22)*($L152=Res_converter!$D$2:$D$22),0)),"Other")</f>
        <v>Battery</v>
      </c>
      <c r="AE152" s="10">
        <f>IF($J152=Res_converter!$E$2,MAX($M152-$N152-$O152,0),0)+IF($K152=Res_converter!$E$2,MAX($P152-$Q152-$R152,0),0)+IF(L152=Res_converter!$E$2,$S152,0)</f>
        <v>250</v>
      </c>
      <c r="AF152" s="10">
        <f>IF($AD152=Res_converter!$A$8,MAX($Z152-$N152-$O152,0),0)+IF(AND($AD152=Res_converter!$A$14,$J152=Res_converter!$B$14),MAX(MIN($Z152,$M152)-$N152-$O152+IF(SUM($Q152,$R152)&gt;0,MAX($Z152-$M152,0)-($Q152+$R152)*$AV152,0),0),0)+IF(AND($AD152=Res_converter!$A$15,$K152=Res_converter!$C$15),MAX(MIN($Z152,$P152)-$Q152-$R152+IF(SUM($N152,$O152)&gt;0,MAX($Z152-$P152,0)-($N152+$O152)*$AV152,0),0),0)+IF(AND($AD152=Res_converter!$A$12,$Y152="See columns P&amp; Q"),IF($J152=Res_converter!$E$2,MAX($AA152*MIN($M152,$T152)-$N152-$O152,0),MAX($AB152*MIN($P152,$T152)-$Q152-$R152,0)),0)+IF(AND($AD152=Res_converter!$A$12,$AC152=1,$Y152&lt;&gt;"See columns P&amp; Q"),IF($J152=Res_converter!$E$2,MAX(MIN($Z152,M152)-$N152-$O152,0),MAX(MIN($Z152,P152)-$Q152-$R152,0)),0)</f>
        <v>250</v>
      </c>
      <c r="AG152" s="60">
        <f>IF($AD152=Res_converter!$A$9,$T152,0)</f>
        <v>0</v>
      </c>
      <c r="AH152" s="10">
        <f>IF($AD152=Res_converter!$A$9,$Z152,0)</f>
        <v>0</v>
      </c>
      <c r="AI152" s="10">
        <f>IF($J152=Res_converter!$E$6,MAX($M152-$N152-$O152,0),0)+IF($K152=Res_converter!$E$6,MAX($P152-$Q152-$R152,0),0)+IF(L152=Res_converter!$E$6,$S152,0)</f>
        <v>0</v>
      </c>
      <c r="AJ152" s="10">
        <f>IF($AD152=Res_converter!$A$7,MAX(MIN($Z152,$M152)-$N152-$O152,0),0)+IF(AND($AD152=Res_converter!$A$12,$Y152="See columns P&amp; Q"),IF($J152=Res_converter!$E$6,MAX($AA152*MIN($M152,$T152)-$N152-$O152,0),MAX($AB152*MIN($P152,$T152)-$Q152-$R152,0)),0)+IF(AND($AD152=Res_converter!$A$12,$AC152=1,$Y152&lt;&gt;"See columns P&amp; Q"),IF($J152=Res_converter!$E$6,MAX(MIN(MAX($Z152-$P152,0)/$AU152,$M152)-$N152-$O152,0),MAX(MIN(MAX($Z152-$M152,0)/$AU152,$P152)-$Q152-$R152,0)),0)</f>
        <v>0</v>
      </c>
      <c r="AK152" s="60">
        <f>IF($AD152=Res_converter!$A$2,$T152,0)</f>
        <v>0</v>
      </c>
      <c r="AL152" s="10">
        <f>IF($AD152=Res_converter!$A$2,$Z152,0)</f>
        <v>0</v>
      </c>
      <c r="AM152" s="10">
        <f>IF($J152=Res_converter!$E$4,MAX($M152-$N152-$O152,0),0)+IF($K152=Res_converter!$E$4,MAX($P152-$Q152-$R152,0),0)+IF(L152=Res_converter!$E$4,$S152,0)</f>
        <v>0</v>
      </c>
      <c r="AN152" s="10">
        <f>IF($AD152=Res_converter!$A$3,MAX(MIN($Z152,$M152)-$N152-$O152,0),0)+IF(AND($AD152=Res_converter!$A$14,$AC152=1,$Y152&lt;&gt;"See columns P&amp; Q"),IF($J152=Res_converter!$E$4,MAX(MIN(MAX($Z152-$P152,0)/$AV152,$M152)-$N152-$O152,0),MAX(MIN(MAX($Z152-$M152,0)/$AV152,$P152)-$Q152-$R152,0)),0)</f>
        <v>0</v>
      </c>
      <c r="AO152" s="10">
        <f>IF($J152=Res_converter!$E$5,$M152,0)+IF($K152=Res_converter!$E$5,$P152,0)</f>
        <v>0</v>
      </c>
      <c r="AP152" s="10">
        <f>IF($AD152=Res_converter!$A$4,$Z152,0)</f>
        <v>0</v>
      </c>
      <c r="AQ152" s="10" t="s">
        <v>417</v>
      </c>
      <c r="AR152" s="10" t="s">
        <v>61</v>
      </c>
      <c r="AS152" s="10" t="s">
        <v>62</v>
      </c>
      <c r="AT152" s="10" t="s">
        <v>63</v>
      </c>
      <c r="AU152" s="10">
        <f t="shared" si="10"/>
        <v>0.1</v>
      </c>
      <c r="AV152" s="10">
        <f t="shared" si="11"/>
        <v>0.66500000000000004</v>
      </c>
      <c r="AW152" s="12" t="s">
        <v>418</v>
      </c>
      <c r="AX152" s="12" t="str">
        <f>INDEX(Subname_converter!$B$1:$B$343,MATCH($AW152,Subname_converter!$A$1:$A$343,0))</f>
        <v>Martin</v>
      </c>
      <c r="AY152" s="12">
        <f>INDEX(Subname_converter!$C$1:$C$343,MATCH($AW152,Subname_converter!$A$1:$A$343,0))</f>
        <v>115</v>
      </c>
      <c r="AZ152" s="11">
        <v>45107.291666666701</v>
      </c>
      <c r="BA152" s="11">
        <v>45107.291666666701</v>
      </c>
      <c r="BB152" s="10">
        <f t="shared" si="8"/>
        <v>2023</v>
      </c>
      <c r="BC152" s="11"/>
      <c r="BD152" s="10" t="s">
        <v>103</v>
      </c>
      <c r="BE152" s="10" t="s">
        <v>65</v>
      </c>
      <c r="BF152" s="10" t="s">
        <v>65</v>
      </c>
      <c r="BG152" s="10" t="s">
        <v>103</v>
      </c>
      <c r="BH152" s="10" t="s">
        <v>66</v>
      </c>
      <c r="BI152" s="10">
        <f>IFERROR(INDEX([12]Queue_withNearTerm!$AZ$4:$AZ$148,MATCH(B153,[12]Queue_withNearTerm!$B$4:$B$148,0)),99)</f>
        <v>99</v>
      </c>
    </row>
    <row r="153" spans="1:61" s="26" customFormat="1" ht="25" x14ac:dyDescent="0.25">
      <c r="A153" s="32" t="s">
        <v>419</v>
      </c>
      <c r="B153" s="10">
        <v>1553</v>
      </c>
      <c r="C153" s="11">
        <v>43560</v>
      </c>
      <c r="D153" s="11">
        <v>43570.291666666701</v>
      </c>
      <c r="E153" s="10" t="s">
        <v>53</v>
      </c>
      <c r="F153" s="10" t="s">
        <v>414</v>
      </c>
      <c r="G153" s="10" t="s">
        <v>56</v>
      </c>
      <c r="H153" s="10"/>
      <c r="I153" s="10"/>
      <c r="J153" s="10" t="s">
        <v>57</v>
      </c>
      <c r="K153" s="10"/>
      <c r="L153" s="10"/>
      <c r="M153" s="10">
        <v>354.88</v>
      </c>
      <c r="N153" s="10"/>
      <c r="O153" s="10"/>
      <c r="P153" s="10"/>
      <c r="Q153" s="10"/>
      <c r="R153" s="10"/>
      <c r="S153" s="10"/>
      <c r="T153" s="10">
        <v>350</v>
      </c>
      <c r="U153" s="10" t="s">
        <v>83</v>
      </c>
      <c r="V153" s="10"/>
      <c r="W153" s="10"/>
      <c r="X153" s="10" t="s">
        <v>364</v>
      </c>
      <c r="Y153" s="10">
        <v>1</v>
      </c>
      <c r="Z153" s="10">
        <v>350</v>
      </c>
      <c r="AA153" s="10">
        <v>0</v>
      </c>
      <c r="AB153" s="10">
        <v>0</v>
      </c>
      <c r="AC153" s="10">
        <f t="shared" si="9"/>
        <v>1</v>
      </c>
      <c r="AD153" s="10" t="str" cm="1">
        <f t="array" ref="AD153">IFERROR(INDEX(Res_converter!$A$2:$A$22,MATCH(1,($J153=Res_converter!$B$2:$B$22)*($K153=Res_converter!$C$2:$C$22)*($L153=Res_converter!$D$2:$D$22),0)),"Other")</f>
        <v>Battery</v>
      </c>
      <c r="AE153" s="10">
        <f>IF($J153=Res_converter!$E$2,MAX($M153-$N153-$O153,0),0)+IF($K153=Res_converter!$E$2,MAX($P153-$Q153-$R153,0),0)+IF(L153=Res_converter!$E$2,$S153,0)</f>
        <v>354.88</v>
      </c>
      <c r="AF153" s="10">
        <f>IF($AD153=Res_converter!$A$8,MAX($Z153-$N153-$O153,0),0)+IF(AND($AD153=Res_converter!$A$14,$J153=Res_converter!$B$14),MAX(MIN($Z153,$M153)-$N153-$O153+IF(SUM($Q153,$R153)&gt;0,MAX($Z153-$M153,0)-($Q153+$R153)*$AV153,0),0),0)+IF(AND($AD153=Res_converter!$A$15,$K153=Res_converter!$C$15),MAX(MIN($Z153,$P153)-$Q153-$R153+IF(SUM($N153,$O153)&gt;0,MAX($Z153-$P153,0)-($N153+$O153)*$AV153,0),0),0)+IF(AND($AD153=Res_converter!$A$12,$Y153="See columns P&amp; Q"),IF($J153=Res_converter!$E$2,MAX($AA153*MIN($M153,$T153)-$N153-$O153,0),MAX($AB153*MIN($P153,$T153)-$Q153-$R153,0)),0)+IF(AND($AD153=Res_converter!$A$12,$AC153=1,$Y153&lt;&gt;"See columns P&amp; Q"),IF($J153=Res_converter!$E$2,MAX(MIN($Z153,M153)-$N153-$O153,0),MAX(MIN($Z153,P153)-$Q153-$R153,0)),0)</f>
        <v>350</v>
      </c>
      <c r="AG153" s="60">
        <f>IF($AD153=Res_converter!$A$9,$T153,0)</f>
        <v>0</v>
      </c>
      <c r="AH153" s="10">
        <f>IF($AD153=Res_converter!$A$9,$Z153,0)</f>
        <v>0</v>
      </c>
      <c r="AI153" s="10">
        <f>IF($J153=Res_converter!$E$6,MAX($M153-$N153-$O153,0),0)+IF($K153=Res_converter!$E$6,MAX($P153-$Q153-$R153,0),0)+IF(L153=Res_converter!$E$6,$S153,0)</f>
        <v>0</v>
      </c>
      <c r="AJ153" s="10">
        <f>IF($AD153=Res_converter!$A$7,MAX(MIN($Z153,$M153)-$N153-$O153,0),0)+IF(AND($AD153=Res_converter!$A$12,$Y153="See columns P&amp; Q"),IF($J153=Res_converter!$E$6,MAX($AA153*MIN($M153,$T153)-$N153-$O153,0),MAX($AB153*MIN($P153,$T153)-$Q153-$R153,0)),0)+IF(AND($AD153=Res_converter!$A$12,$AC153=1,$Y153&lt;&gt;"See columns P&amp; Q"),IF($J153=Res_converter!$E$6,MAX(MIN(MAX($Z153-$P153,0)/$AU153,$M153)-$N153-$O153,0),MAX(MIN(MAX($Z153-$M153,0)/$AU153,$P153)-$Q153-$R153,0)),0)</f>
        <v>0</v>
      </c>
      <c r="AK153" s="60">
        <f>IF($AD153=Res_converter!$A$2,$T153,0)</f>
        <v>0</v>
      </c>
      <c r="AL153" s="10">
        <f>IF($AD153=Res_converter!$A$2,$Z153,0)</f>
        <v>0</v>
      </c>
      <c r="AM153" s="10">
        <f>IF($J153=Res_converter!$E$4,MAX($M153-$N153-$O153,0),0)+IF($K153=Res_converter!$E$4,MAX($P153-$Q153-$R153,0),0)+IF(L153=Res_converter!$E$4,$S153,0)</f>
        <v>0</v>
      </c>
      <c r="AN153" s="10">
        <f>IF($AD153=Res_converter!$A$3,MAX(MIN($Z153,$M153)-$N153-$O153,0),0)+IF(AND($AD153=Res_converter!$A$14,$AC153=1,$Y153&lt;&gt;"See columns P&amp; Q"),IF($J153=Res_converter!$E$4,MAX(MIN(MAX($Z153-$P153,0)/$AV153,$M153)-$N153-$O153,0),MAX(MIN(MAX($Z153-$M153,0)/$AV153,$P153)-$Q153-$R153,0)),0)</f>
        <v>0</v>
      </c>
      <c r="AO153" s="10">
        <f>IF($J153=Res_converter!$E$5,$M153,0)+IF($K153=Res_converter!$E$5,$P153,0)</f>
        <v>0</v>
      </c>
      <c r="AP153" s="10">
        <f>IF($AD153=Res_converter!$A$4,$Z153,0)</f>
        <v>0</v>
      </c>
      <c r="AQ153" s="10" t="s">
        <v>112</v>
      </c>
      <c r="AR153" s="10" t="s">
        <v>61</v>
      </c>
      <c r="AS153" s="10" t="s">
        <v>62</v>
      </c>
      <c r="AT153" s="10" t="s">
        <v>63</v>
      </c>
      <c r="AU153" s="10">
        <f t="shared" si="10"/>
        <v>0.1</v>
      </c>
      <c r="AV153" s="10">
        <f t="shared" si="11"/>
        <v>0.66500000000000004</v>
      </c>
      <c r="AW153" s="12" t="s">
        <v>420</v>
      </c>
      <c r="AX153" s="12" t="str">
        <f>INDEX(Subname_converter!$B$1:$B$343,MATCH($AW153,Subname_converter!$A$1:$A$343,0))</f>
        <v>Metcalf</v>
      </c>
      <c r="AY153" s="12">
        <f>INDEX(Subname_converter!$C$1:$C$343,MATCH($AW153,Subname_converter!$A$1:$A$343,0))</f>
        <v>230</v>
      </c>
      <c r="AZ153" s="11">
        <v>44926.333333333299</v>
      </c>
      <c r="BA153" s="11">
        <v>45743.291666666701</v>
      </c>
      <c r="BB153" s="10">
        <f t="shared" si="8"/>
        <v>2025</v>
      </c>
      <c r="BC153" s="11"/>
      <c r="BD153" s="10" t="s">
        <v>103</v>
      </c>
      <c r="BE153" s="10" t="s">
        <v>65</v>
      </c>
      <c r="BF153" s="10" t="s">
        <v>65</v>
      </c>
      <c r="BG153" s="10" t="s">
        <v>103</v>
      </c>
      <c r="BH153" s="10"/>
      <c r="BI153" s="10">
        <f>IFERROR(INDEX([12]Queue_withNearTerm!$AZ$4:$AZ$148,MATCH(B154,[12]Queue_withNearTerm!$B$4:$B$148,0)),99)</f>
        <v>99</v>
      </c>
    </row>
    <row r="154" spans="1:61" s="26" customFormat="1" ht="25" x14ac:dyDescent="0.25">
      <c r="A154" s="32" t="s">
        <v>421</v>
      </c>
      <c r="B154" s="10">
        <v>1557</v>
      </c>
      <c r="C154" s="11">
        <v>43570</v>
      </c>
      <c r="D154" s="11">
        <v>43570.291666666701</v>
      </c>
      <c r="E154" s="10" t="s">
        <v>53</v>
      </c>
      <c r="F154" s="10" t="s">
        <v>414</v>
      </c>
      <c r="G154" s="10" t="s">
        <v>56</v>
      </c>
      <c r="H154" s="10"/>
      <c r="I154" s="10"/>
      <c r="J154" s="10" t="s">
        <v>57</v>
      </c>
      <c r="K154" s="10"/>
      <c r="L154" s="10"/>
      <c r="M154" s="10">
        <v>100</v>
      </c>
      <c r="N154" s="10"/>
      <c r="O154" s="10"/>
      <c r="P154" s="10"/>
      <c r="Q154" s="10"/>
      <c r="R154" s="10"/>
      <c r="S154" s="10"/>
      <c r="T154" s="10">
        <v>99</v>
      </c>
      <c r="U154" s="10" t="s">
        <v>83</v>
      </c>
      <c r="V154" s="10"/>
      <c r="W154" s="10"/>
      <c r="X154" s="10" t="s">
        <v>364</v>
      </c>
      <c r="Y154" s="10">
        <v>1</v>
      </c>
      <c r="Z154" s="10">
        <v>99</v>
      </c>
      <c r="AA154" s="10">
        <v>0</v>
      </c>
      <c r="AB154" s="10">
        <v>0</v>
      </c>
      <c r="AC154" s="10">
        <f t="shared" si="9"/>
        <v>1</v>
      </c>
      <c r="AD154" s="10" t="str" cm="1">
        <f t="array" ref="AD154">IFERROR(INDEX(Res_converter!$A$2:$A$22,MATCH(1,($J154=Res_converter!$B$2:$B$22)*($K154=Res_converter!$C$2:$C$22)*($L154=Res_converter!$D$2:$D$22),0)),"Other")</f>
        <v>Battery</v>
      </c>
      <c r="AE154" s="10">
        <f>IF($J154=Res_converter!$E$2,MAX($M154-$N154-$O154,0),0)+IF($K154=Res_converter!$E$2,MAX($P154-$Q154-$R154,0),0)+IF(L154=Res_converter!$E$2,$S154,0)</f>
        <v>100</v>
      </c>
      <c r="AF154" s="10">
        <f>IF($AD154=Res_converter!$A$8,MAX($Z154-$N154-$O154,0),0)+IF(AND($AD154=Res_converter!$A$14,$J154=Res_converter!$B$14),MAX(MIN($Z154,$M154)-$N154-$O154+IF(SUM($Q154,$R154)&gt;0,MAX($Z154-$M154,0)-($Q154+$R154)*$AV154,0),0),0)+IF(AND($AD154=Res_converter!$A$15,$K154=Res_converter!$C$15),MAX(MIN($Z154,$P154)-$Q154-$R154+IF(SUM($N154,$O154)&gt;0,MAX($Z154-$P154,0)-($N154+$O154)*$AV154,0),0),0)+IF(AND($AD154=Res_converter!$A$12,$Y154="See columns P&amp; Q"),IF($J154=Res_converter!$E$2,MAX($AA154*MIN($M154,$T154)-$N154-$O154,0),MAX($AB154*MIN($P154,$T154)-$Q154-$R154,0)),0)+IF(AND($AD154=Res_converter!$A$12,$AC154=1,$Y154&lt;&gt;"See columns P&amp; Q"),IF($J154=Res_converter!$E$2,MAX(MIN($Z154,M154)-$N154-$O154,0),MAX(MIN($Z154,P154)-$Q154-$R154,0)),0)</f>
        <v>99</v>
      </c>
      <c r="AG154" s="60">
        <f>IF($AD154=Res_converter!$A$9,$T154,0)</f>
        <v>0</v>
      </c>
      <c r="AH154" s="10">
        <f>IF($AD154=Res_converter!$A$9,$Z154,0)</f>
        <v>0</v>
      </c>
      <c r="AI154" s="10">
        <f>IF($J154=Res_converter!$E$6,MAX($M154-$N154-$O154,0),0)+IF($K154=Res_converter!$E$6,MAX($P154-$Q154-$R154,0),0)+IF(L154=Res_converter!$E$6,$S154,0)</f>
        <v>0</v>
      </c>
      <c r="AJ154" s="10">
        <f>IF($AD154=Res_converter!$A$7,MAX(MIN($Z154,$M154)-$N154-$O154,0),0)+IF(AND($AD154=Res_converter!$A$12,$Y154="See columns P&amp; Q"),IF($J154=Res_converter!$E$6,MAX($AA154*MIN($M154,$T154)-$N154-$O154,0),MAX($AB154*MIN($P154,$T154)-$Q154-$R154,0)),0)+IF(AND($AD154=Res_converter!$A$12,$AC154=1,$Y154&lt;&gt;"See columns P&amp; Q"),IF($J154=Res_converter!$E$6,MAX(MIN(MAX($Z154-$P154,0)/$AU154,$M154)-$N154-$O154,0),MAX(MIN(MAX($Z154-$M154,0)/$AU154,$P154)-$Q154-$R154,0)),0)</f>
        <v>0</v>
      </c>
      <c r="AK154" s="60">
        <f>IF($AD154=Res_converter!$A$2,$T154,0)</f>
        <v>0</v>
      </c>
      <c r="AL154" s="10">
        <f>IF($AD154=Res_converter!$A$2,$Z154,0)</f>
        <v>0</v>
      </c>
      <c r="AM154" s="10">
        <f>IF($J154=Res_converter!$E$4,MAX($M154-$N154-$O154,0),0)+IF($K154=Res_converter!$E$4,MAX($P154-$Q154-$R154,0),0)+IF(L154=Res_converter!$E$4,$S154,0)</f>
        <v>0</v>
      </c>
      <c r="AN154" s="10">
        <f>IF($AD154=Res_converter!$A$3,MAX(MIN($Z154,$M154)-$N154-$O154,0),0)+IF(AND($AD154=Res_converter!$A$14,$AC154=1,$Y154&lt;&gt;"See columns P&amp; Q"),IF($J154=Res_converter!$E$4,MAX(MIN(MAX($Z154-$P154,0)/$AV154,$M154)-$N154-$O154,0),MAX(MIN(MAX($Z154-$M154,0)/$AV154,$P154)-$Q154-$R154,0)),0)</f>
        <v>0</v>
      </c>
      <c r="AO154" s="10">
        <f>IF($J154=Res_converter!$E$5,$M154,0)+IF($K154=Res_converter!$E$5,$P154,0)</f>
        <v>0</v>
      </c>
      <c r="AP154" s="10">
        <f>IF($AD154=Res_converter!$A$4,$Z154,0)</f>
        <v>0</v>
      </c>
      <c r="AQ154" s="10" t="s">
        <v>211</v>
      </c>
      <c r="AR154" s="10" t="s">
        <v>61</v>
      </c>
      <c r="AS154" s="10" t="s">
        <v>62</v>
      </c>
      <c r="AT154" s="10" t="s">
        <v>63</v>
      </c>
      <c r="AU154" s="10">
        <f t="shared" si="10"/>
        <v>0.1</v>
      </c>
      <c r="AV154" s="10">
        <f t="shared" si="11"/>
        <v>0.66500000000000004</v>
      </c>
      <c r="AW154" s="12" t="s">
        <v>422</v>
      </c>
      <c r="AX154" s="12" t="str">
        <f>INDEX(Subname_converter!$B$1:$B$343,MATCH($AW154,Subname_converter!$A$1:$A$343,0))</f>
        <v>Ripon</v>
      </c>
      <c r="AY154" s="12">
        <f>INDEX(Subname_converter!$C$1:$C$343,MATCH($AW154,Subname_converter!$A$1:$A$343,0))</f>
        <v>115</v>
      </c>
      <c r="AZ154" s="11">
        <v>44911.333333333299</v>
      </c>
      <c r="BA154" s="11">
        <v>45778.291666666701</v>
      </c>
      <c r="BB154" s="10">
        <f t="shared" si="8"/>
        <v>2025</v>
      </c>
      <c r="BC154" s="11"/>
      <c r="BD154" s="10" t="s">
        <v>103</v>
      </c>
      <c r="BE154" s="10" t="s">
        <v>65</v>
      </c>
      <c r="BF154" s="10" t="s">
        <v>65</v>
      </c>
      <c r="BG154" s="10" t="s">
        <v>103</v>
      </c>
      <c r="BH154" s="10" t="s">
        <v>66</v>
      </c>
      <c r="BI154" s="10">
        <f>IFERROR(INDEX([12]Queue_withNearTerm!$AZ$4:$AZ$148,MATCH(B155,[12]Queue_withNearTerm!$B$4:$B$148,0)),99)</f>
        <v>2</v>
      </c>
    </row>
    <row r="155" spans="1:61" s="26" customFormat="1" ht="25" x14ac:dyDescent="0.25">
      <c r="A155" s="32" t="s">
        <v>423</v>
      </c>
      <c r="B155" s="10">
        <v>1558</v>
      </c>
      <c r="C155" s="11">
        <v>43559</v>
      </c>
      <c r="D155" s="11">
        <v>43205.291666666701</v>
      </c>
      <c r="E155" s="10" t="s">
        <v>53</v>
      </c>
      <c r="F155" s="10" t="s">
        <v>414</v>
      </c>
      <c r="G155" s="10" t="s">
        <v>56</v>
      </c>
      <c r="H155" s="10" t="s">
        <v>95</v>
      </c>
      <c r="I155" s="10"/>
      <c r="J155" s="10" t="s">
        <v>57</v>
      </c>
      <c r="K155" s="10" t="s">
        <v>96</v>
      </c>
      <c r="L155" s="10"/>
      <c r="M155" s="10">
        <v>41.436</v>
      </c>
      <c r="N155" s="10"/>
      <c r="O155" s="10"/>
      <c r="P155" s="10">
        <v>40.561999999999998</v>
      </c>
      <c r="Q155" s="10"/>
      <c r="R155" s="10"/>
      <c r="S155" s="10"/>
      <c r="T155" s="10">
        <v>40</v>
      </c>
      <c r="U155" s="10" t="s">
        <v>115</v>
      </c>
      <c r="V155" s="10"/>
      <c r="W155" s="10" t="s">
        <v>116</v>
      </c>
      <c r="X155" s="10" t="s">
        <v>424</v>
      </c>
      <c r="Y155" s="10">
        <v>0</v>
      </c>
      <c r="Z155" s="10">
        <v>0</v>
      </c>
      <c r="AA155" s="10">
        <v>0</v>
      </c>
      <c r="AB155" s="10">
        <v>0</v>
      </c>
      <c r="AC155" s="10">
        <f t="shared" si="9"/>
        <v>0</v>
      </c>
      <c r="AD155" s="10" t="str" cm="1">
        <f t="array" ref="AD155">IFERROR(INDEX(Res_converter!$A$2:$A$22,MATCH(1,($J155=Res_converter!$B$2:$B$22)*($K155=Res_converter!$C$2:$C$22)*($L155=Res_converter!$D$2:$D$22),0)),"Other")</f>
        <v>Solar-Hybrid</v>
      </c>
      <c r="AE155" s="10">
        <f>IF($J155=Res_converter!$E$2,MAX($M155-$N155-$O155,0),0)+IF($K155=Res_converter!$E$2,MAX($P155-$Q155-$R155,0),0)+IF(L155=Res_converter!$E$2,$S155,0)</f>
        <v>41.436</v>
      </c>
      <c r="AF155" s="10">
        <f>IF($AD155=Res_converter!$A$8,MAX($Z155-$N155-$O155,0),0)+IF(AND($AD155=Res_converter!$A$14,$J155=Res_converter!$B$14),MAX(MIN($Z155,$M155)-$N155-$O155+IF(SUM($Q155,$R155)&gt;0,MAX($Z155-$M155,0)-($Q155+$R155)*$AV155,0),0),0)+IF(AND($AD155=Res_converter!$A$15,$K155=Res_converter!$C$15),MAX(MIN($Z155,$P155)-$Q155-$R155+IF(SUM($N155,$O155)&gt;0,MAX($Z155-$P155,0)-($N155+$O155)*$AV155,0),0),0)+IF(AND($AD155=Res_converter!$A$12,$Y155="See columns P&amp; Q"),IF($J155=Res_converter!$E$2,MAX($AA155*MIN($M155,$T155)-$N155-$O155,0),MAX($AB155*MIN($P155,$T155)-$Q155-$R155,0)),0)+IF(AND($AD155=Res_converter!$A$12,$AC155=1,$Y155&lt;&gt;"See columns P&amp; Q"),IF($J155=Res_converter!$E$2,MAX(MIN($Z155,M155)-$N155-$O155,0),MAX(MIN($Z155,P155)-$Q155-$R155,0)),0)</f>
        <v>0</v>
      </c>
      <c r="AG155" s="60">
        <f>IF($AD155=Res_converter!$A$9,$T155,0)</f>
        <v>0</v>
      </c>
      <c r="AH155" s="10">
        <f>IF($AD155=Res_converter!$A$9,$Z155,0)</f>
        <v>0</v>
      </c>
      <c r="AI155" s="10">
        <f>IF($J155=Res_converter!$E$6,MAX($M155-$N155-$O155,0),0)+IF($K155=Res_converter!$E$6,MAX($P155-$Q155-$R155,0),0)+IF(L155=Res_converter!$E$6,$S155,0)</f>
        <v>40.561999999999998</v>
      </c>
      <c r="AJ155" s="10">
        <f>IF($AD155=Res_converter!$A$7,MAX(MIN($Z155,$M155)-$N155-$O155,0),0)+IF(AND($AD155=Res_converter!$A$12,$Y155="See columns P&amp; Q"),IF($J155=Res_converter!$E$6,MAX($AA155*MIN($M155,$T155)-$N155-$O155,0),MAX($AB155*MIN($P155,$T155)-$Q155-$R155,0)),0)+IF(AND($AD155=Res_converter!$A$12,$AC155=1,$Y155&lt;&gt;"See columns P&amp; Q"),IF($J155=Res_converter!$E$6,MAX(MIN(MAX($Z155-$P155,0)/$AU155,$M155)-$N155-$O155,0),MAX(MIN(MAX($Z155-$M155,0)/$AU155,$P155)-$Q155-$R155,0)),0)</f>
        <v>0</v>
      </c>
      <c r="AK155" s="60">
        <f>IF($AD155=Res_converter!$A$2,$T155,0)</f>
        <v>0</v>
      </c>
      <c r="AL155" s="10">
        <f>IF($AD155=Res_converter!$A$2,$Z155,0)</f>
        <v>0</v>
      </c>
      <c r="AM155" s="10">
        <f>IF($J155=Res_converter!$E$4,MAX($M155-$N155-$O155,0),0)+IF($K155=Res_converter!$E$4,MAX($P155-$Q155-$R155,0),0)+IF(L155=Res_converter!$E$4,$S155,0)</f>
        <v>0</v>
      </c>
      <c r="AN155" s="10">
        <f>IF($AD155=Res_converter!$A$3,MAX(MIN($Z155,$M155)-$N155-$O155,0),0)+IF(AND($AD155=Res_converter!$A$14,$AC155=1,$Y155&lt;&gt;"See columns P&amp; Q"),IF($J155=Res_converter!$E$4,MAX(MIN(MAX($Z155-$P155,0)/$AV155,$M155)-$N155-$O155,0),MAX(MIN(MAX($Z155-$M155,0)/$AV155,$P155)-$Q155-$R155,0)),0)</f>
        <v>0</v>
      </c>
      <c r="AO155" s="10">
        <f>IF($J155=Res_converter!$E$5,$M155,0)+IF($K155=Res_converter!$E$5,$P155,0)</f>
        <v>0</v>
      </c>
      <c r="AP155" s="10">
        <f>IF($AD155=Res_converter!$A$4,$Z155,0)</f>
        <v>0</v>
      </c>
      <c r="AQ155" s="10" t="s">
        <v>128</v>
      </c>
      <c r="AR155" s="10" t="s">
        <v>61</v>
      </c>
      <c r="AS155" s="10" t="s">
        <v>62</v>
      </c>
      <c r="AT155" s="10" t="s">
        <v>63</v>
      </c>
      <c r="AU155" s="10">
        <f t="shared" si="10"/>
        <v>0.1</v>
      </c>
      <c r="AV155" s="10">
        <f t="shared" si="11"/>
        <v>0.66500000000000004</v>
      </c>
      <c r="AW155" s="12" t="s">
        <v>425</v>
      </c>
      <c r="AX155" s="12" t="str">
        <f>INDEX(Subname_converter!$B$1:$B$343,MATCH($AW155,Subname_converter!$A$1:$A$343,0))</f>
        <v>Miller</v>
      </c>
      <c r="AY155" s="12">
        <f>INDEX(Subname_converter!$C$1:$C$343,MATCH($AW155,Subname_converter!$A$1:$A$343,0))</f>
        <v>115</v>
      </c>
      <c r="AZ155" s="11">
        <v>44926.333333333299</v>
      </c>
      <c r="BA155" s="11">
        <v>44926.333333333299</v>
      </c>
      <c r="BB155" s="10">
        <f t="shared" si="8"/>
        <v>2023</v>
      </c>
      <c r="BC155" s="11"/>
      <c r="BD155" s="10" t="s">
        <v>103</v>
      </c>
      <c r="BE155" s="10" t="s">
        <v>65</v>
      </c>
      <c r="BF155" s="10" t="s">
        <v>65</v>
      </c>
      <c r="BG155" s="10" t="s">
        <v>103</v>
      </c>
      <c r="BH155" s="10" t="s">
        <v>186</v>
      </c>
      <c r="BI155" s="10">
        <f>IFERROR(INDEX([12]Queue_withNearTerm!$AZ$4:$AZ$148,MATCH(B156,[12]Queue_withNearTerm!$B$4:$B$148,0)),99)</f>
        <v>99</v>
      </c>
    </row>
    <row r="156" spans="1:61" s="26" customFormat="1" ht="25" x14ac:dyDescent="0.25">
      <c r="A156" s="32" t="s">
        <v>426</v>
      </c>
      <c r="B156" s="10">
        <v>1565</v>
      </c>
      <c r="C156" s="11">
        <v>43563</v>
      </c>
      <c r="D156" s="11">
        <v>43570.291666666701</v>
      </c>
      <c r="E156" s="10" t="s">
        <v>53</v>
      </c>
      <c r="F156" s="10" t="s">
        <v>414</v>
      </c>
      <c r="G156" s="10" t="s">
        <v>95</v>
      </c>
      <c r="H156" s="10"/>
      <c r="I156" s="10"/>
      <c r="J156" s="10" t="s">
        <v>96</v>
      </c>
      <c r="K156" s="10"/>
      <c r="L156" s="10"/>
      <c r="M156" s="10">
        <v>24.5</v>
      </c>
      <c r="N156" s="10"/>
      <c r="O156" s="10"/>
      <c r="P156" s="10"/>
      <c r="Q156" s="10"/>
      <c r="R156" s="10"/>
      <c r="S156" s="10"/>
      <c r="T156" s="10">
        <v>24.5</v>
      </c>
      <c r="U156" s="10" t="s">
        <v>83</v>
      </c>
      <c r="V156" s="10"/>
      <c r="W156" s="10" t="s">
        <v>58</v>
      </c>
      <c r="X156" s="10" t="s">
        <v>364</v>
      </c>
      <c r="Y156" s="10">
        <v>1</v>
      </c>
      <c r="Z156" s="10">
        <v>24.5</v>
      </c>
      <c r="AA156" s="10">
        <v>0</v>
      </c>
      <c r="AB156" s="10">
        <v>0</v>
      </c>
      <c r="AC156" s="10">
        <f t="shared" si="9"/>
        <v>1</v>
      </c>
      <c r="AD156" s="10" t="str" cm="1">
        <f t="array" ref="AD156">IFERROR(INDEX(Res_converter!$A$2:$A$22,MATCH(1,($J156=Res_converter!$B$2:$B$22)*($K156=Res_converter!$C$2:$C$22)*($L156=Res_converter!$D$2:$D$22),0)),"Other")</f>
        <v>Solar</v>
      </c>
      <c r="AE156" s="10">
        <f>IF($J156=Res_converter!$E$2,MAX($M156-$N156-$O156,0),0)+IF($K156=Res_converter!$E$2,MAX($P156-$Q156-$R156,0),0)+IF(L156=Res_converter!$E$2,$S156,0)</f>
        <v>0</v>
      </c>
      <c r="AF156" s="10">
        <f>IF($AD156=Res_converter!$A$8,MAX($Z156-$N156-$O156,0),0)+IF(AND($AD156=Res_converter!$A$14,$J156=Res_converter!$B$14),MAX(MIN($Z156,$M156)-$N156-$O156+IF(SUM($Q156,$R156)&gt;0,MAX($Z156-$M156,0)-($Q156+$R156)*$AV156,0),0),0)+IF(AND($AD156=Res_converter!$A$15,$K156=Res_converter!$C$15),MAX(MIN($Z156,$P156)-$Q156-$R156+IF(SUM($N156,$O156)&gt;0,MAX($Z156-$P156,0)-($N156+$O156)*$AV156,0),0),0)+IF(AND($AD156=Res_converter!$A$12,$Y156="See columns P&amp; Q"),IF($J156=Res_converter!$E$2,MAX($AA156*MIN($M156,$T156)-$N156-$O156,0),MAX($AB156*MIN($P156,$T156)-$Q156-$R156,0)),0)+IF(AND($AD156=Res_converter!$A$12,$AC156=1,$Y156&lt;&gt;"See columns P&amp; Q"),IF($J156=Res_converter!$E$2,MAX(MIN($Z156,M156)-$N156-$O156,0),MAX(MIN($Z156,P156)-$Q156-$R156,0)),0)</f>
        <v>0</v>
      </c>
      <c r="AG156" s="60">
        <f>IF($AD156=Res_converter!$A$9,$T156,0)</f>
        <v>0</v>
      </c>
      <c r="AH156" s="10">
        <f>IF($AD156=Res_converter!$A$9,$Z156,0)</f>
        <v>0</v>
      </c>
      <c r="AI156" s="10">
        <f>IF($J156=Res_converter!$E$6,MAX($M156-$N156-$O156,0),0)+IF($K156=Res_converter!$E$6,MAX($P156-$Q156-$R156,0),0)+IF(L156=Res_converter!$E$6,$S156,0)</f>
        <v>24.5</v>
      </c>
      <c r="AJ156" s="10">
        <f>IF($AD156=Res_converter!$A$7,MAX(MIN($Z156,$M156)-$N156-$O156,0),0)+IF(AND($AD156=Res_converter!$A$12,$Y156="See columns P&amp; Q"),IF($J156=Res_converter!$E$6,MAX($AA156*MIN($M156,$T156)-$N156-$O156,0),MAX($AB156*MIN($P156,$T156)-$Q156-$R156,0)),0)+IF(AND($AD156=Res_converter!$A$12,$AC156=1,$Y156&lt;&gt;"See columns P&amp; Q"),IF($J156=Res_converter!$E$6,MAX(MIN(MAX($Z156-$P156,0)/$AU156,$M156)-$N156-$O156,0),MAX(MIN(MAX($Z156-$M156,0)/$AU156,$P156)-$Q156-$R156,0)),0)</f>
        <v>24.5</v>
      </c>
      <c r="AK156" s="60">
        <f>IF($AD156=Res_converter!$A$2,$T156,0)</f>
        <v>0</v>
      </c>
      <c r="AL156" s="10">
        <f>IF($AD156=Res_converter!$A$2,$Z156,0)</f>
        <v>0</v>
      </c>
      <c r="AM156" s="10">
        <f>IF($J156=Res_converter!$E$4,MAX($M156-$N156-$O156,0),0)+IF($K156=Res_converter!$E$4,MAX($P156-$Q156-$R156,0),0)+IF(L156=Res_converter!$E$4,$S156,0)</f>
        <v>0</v>
      </c>
      <c r="AN156" s="10">
        <f>IF($AD156=Res_converter!$A$3,MAX(MIN($Z156,$M156)-$N156-$O156,0),0)+IF(AND($AD156=Res_converter!$A$14,$AC156=1,$Y156&lt;&gt;"See columns P&amp; Q"),IF($J156=Res_converter!$E$4,MAX(MIN(MAX($Z156-$P156,0)/$AV156,$M156)-$N156-$O156,0),MAX(MIN(MAX($Z156-$M156,0)/$AV156,$P156)-$Q156-$R156,0)),0)</f>
        <v>0</v>
      </c>
      <c r="AO156" s="10">
        <f>IF($J156=Res_converter!$E$5,$M156,0)+IF($K156=Res_converter!$E$5,$P156,0)</f>
        <v>0</v>
      </c>
      <c r="AP156" s="10">
        <f>IF($AD156=Res_converter!$A$4,$Z156,0)</f>
        <v>0</v>
      </c>
      <c r="AQ156" s="10" t="s">
        <v>427</v>
      </c>
      <c r="AR156" s="10" t="s">
        <v>61</v>
      </c>
      <c r="AS156" s="10" t="s">
        <v>62</v>
      </c>
      <c r="AT156" s="10" t="s">
        <v>63</v>
      </c>
      <c r="AU156" s="10">
        <f t="shared" si="10"/>
        <v>0.1</v>
      </c>
      <c r="AV156" s="10">
        <f t="shared" si="11"/>
        <v>0.66500000000000004</v>
      </c>
      <c r="AW156" s="12" t="s">
        <v>428</v>
      </c>
      <c r="AX156" s="12" t="str">
        <f>INDEX(Subname_converter!$B$1:$B$343,MATCH($AW156,Subname_converter!$A$1:$A$343,0))</f>
        <v>Tulucay</v>
      </c>
      <c r="AY156" s="12">
        <f>INDEX(Subname_converter!$C$1:$C$343,MATCH($AW156,Subname_converter!$A$1:$A$343,0))</f>
        <v>230</v>
      </c>
      <c r="AZ156" s="11">
        <v>45107.291666666701</v>
      </c>
      <c r="BA156" s="11">
        <v>45982.333333333299</v>
      </c>
      <c r="BB156" s="10">
        <f t="shared" si="8"/>
        <v>2026</v>
      </c>
      <c r="BC156" s="11"/>
      <c r="BD156" s="10" t="s">
        <v>103</v>
      </c>
      <c r="BE156" s="10" t="s">
        <v>65</v>
      </c>
      <c r="BF156" s="10" t="s">
        <v>65</v>
      </c>
      <c r="BG156" s="10" t="s">
        <v>103</v>
      </c>
      <c r="BH156" s="10" t="s">
        <v>66</v>
      </c>
      <c r="BI156" s="10">
        <f>IFERROR(INDEX([12]Queue_withNearTerm!$AZ$4:$AZ$148,MATCH(B157,[12]Queue_withNearTerm!$B$4:$B$148,0)),99)</f>
        <v>99</v>
      </c>
    </row>
    <row r="157" spans="1:61" s="26" customFormat="1" ht="25" x14ac:dyDescent="0.25">
      <c r="A157" s="32" t="s">
        <v>429</v>
      </c>
      <c r="B157" s="10">
        <v>1568</v>
      </c>
      <c r="C157" s="11">
        <v>43571</v>
      </c>
      <c r="D157" s="11">
        <v>43570.291666666701</v>
      </c>
      <c r="E157" s="10" t="s">
        <v>53</v>
      </c>
      <c r="F157" s="10" t="s">
        <v>414</v>
      </c>
      <c r="G157" s="10" t="s">
        <v>95</v>
      </c>
      <c r="H157" s="10" t="s">
        <v>56</v>
      </c>
      <c r="I157" s="10"/>
      <c r="J157" s="10" t="s">
        <v>96</v>
      </c>
      <c r="K157" s="10" t="s">
        <v>57</v>
      </c>
      <c r="L157" s="10"/>
      <c r="M157" s="10">
        <v>21.05</v>
      </c>
      <c r="N157" s="10"/>
      <c r="O157" s="10"/>
      <c r="P157" s="10">
        <v>21.05</v>
      </c>
      <c r="Q157" s="10"/>
      <c r="R157" s="10"/>
      <c r="S157" s="10"/>
      <c r="T157" s="10">
        <v>40</v>
      </c>
      <c r="U157" s="10" t="s">
        <v>115</v>
      </c>
      <c r="V157" s="10"/>
      <c r="W157" s="10" t="s">
        <v>116</v>
      </c>
      <c r="X157" s="10" t="s">
        <v>430</v>
      </c>
      <c r="Y157" s="10">
        <v>0</v>
      </c>
      <c r="Z157" s="10">
        <v>0</v>
      </c>
      <c r="AA157" s="10">
        <v>0</v>
      </c>
      <c r="AB157" s="10">
        <v>0</v>
      </c>
      <c r="AC157" s="10">
        <f t="shared" si="9"/>
        <v>0</v>
      </c>
      <c r="AD157" s="10" t="str" cm="1">
        <f t="array" ref="AD157">IFERROR(INDEX(Res_converter!$A$2:$A$22,MATCH(1,($J157=Res_converter!$B$2:$B$22)*($K157=Res_converter!$C$2:$C$22)*($L157=Res_converter!$D$2:$D$22),0)),"Other")</f>
        <v>Solar-Hybrid</v>
      </c>
      <c r="AE157" s="10">
        <f>IF($J157=Res_converter!$E$2,MAX($M157-$N157-$O157,0),0)+IF($K157=Res_converter!$E$2,MAX($P157-$Q157-$R157,0),0)+IF(L157=Res_converter!$E$2,$S157,0)</f>
        <v>21.05</v>
      </c>
      <c r="AF157" s="10">
        <f>IF($AD157=Res_converter!$A$8,MAX($Z157-$N157-$O157,0),0)+IF(AND($AD157=Res_converter!$A$14,$J157=Res_converter!$B$14),MAX(MIN($Z157,$M157)-$N157-$O157+IF(SUM($Q157,$R157)&gt;0,MAX($Z157-$M157,0)-($Q157+$R157)*$AV157,0),0),0)+IF(AND($AD157=Res_converter!$A$15,$K157=Res_converter!$C$15),MAX(MIN($Z157,$P157)-$Q157-$R157+IF(SUM($N157,$O157)&gt;0,MAX($Z157-$P157,0)-($N157+$O157)*$AV157,0),0),0)+IF(AND($AD157=Res_converter!$A$12,$Y157="See columns P&amp; Q"),IF($J157=Res_converter!$E$2,MAX($AA157*MIN($M157,$T157)-$N157-$O157,0),MAX($AB157*MIN($P157,$T157)-$Q157-$R157,0)),0)+IF(AND($AD157=Res_converter!$A$12,$AC157=1,$Y157&lt;&gt;"See columns P&amp; Q"),IF($J157=Res_converter!$E$2,MAX(MIN($Z157,M157)-$N157-$O157,0),MAX(MIN($Z157,P157)-$Q157-$R157,0)),0)</f>
        <v>0</v>
      </c>
      <c r="AG157" s="60">
        <f>IF($AD157=Res_converter!$A$9,$T157,0)</f>
        <v>0</v>
      </c>
      <c r="AH157" s="10">
        <f>IF($AD157=Res_converter!$A$9,$Z157,0)</f>
        <v>0</v>
      </c>
      <c r="AI157" s="10">
        <f>IF($J157=Res_converter!$E$6,MAX($M157-$N157-$O157,0),0)+IF($K157=Res_converter!$E$6,MAX($P157-$Q157-$R157,0),0)+IF(L157=Res_converter!$E$6,$S157,0)</f>
        <v>21.05</v>
      </c>
      <c r="AJ157" s="10">
        <f>IF($AD157=Res_converter!$A$7,MAX(MIN($Z157,$M157)-$N157-$O157,0),0)+IF(AND($AD157=Res_converter!$A$12,$Y157="See columns P&amp; Q"),IF($J157=Res_converter!$E$6,MAX($AA157*MIN($M157,$T157)-$N157-$O157,0),MAX($AB157*MIN($P157,$T157)-$Q157-$R157,0)),0)+IF(AND($AD157=Res_converter!$A$12,$AC157=1,$Y157&lt;&gt;"See columns P&amp; Q"),IF($J157=Res_converter!$E$6,MAX(MIN(MAX($Z157-$P157,0)/$AU157,$M157)-$N157-$O157,0),MAX(MIN(MAX($Z157-$M157,0)/$AU157,$P157)-$Q157-$R157,0)),0)</f>
        <v>0</v>
      </c>
      <c r="AK157" s="60">
        <f>IF($AD157=Res_converter!$A$2,$T157,0)</f>
        <v>0</v>
      </c>
      <c r="AL157" s="10">
        <f>IF($AD157=Res_converter!$A$2,$Z157,0)</f>
        <v>0</v>
      </c>
      <c r="AM157" s="10">
        <f>IF($J157=Res_converter!$E$4,MAX($M157-$N157-$O157,0),0)+IF($K157=Res_converter!$E$4,MAX($P157-$Q157-$R157,0),0)+IF(L157=Res_converter!$E$4,$S157,0)</f>
        <v>0</v>
      </c>
      <c r="AN157" s="10">
        <f>IF($AD157=Res_converter!$A$3,MAX(MIN($Z157,$M157)-$N157-$O157,0),0)+IF(AND($AD157=Res_converter!$A$14,$AC157=1,$Y157&lt;&gt;"See columns P&amp; Q"),IF($J157=Res_converter!$E$4,MAX(MIN(MAX($Z157-$P157,0)/$AV157,$M157)-$N157-$O157,0),MAX(MIN(MAX($Z157-$M157,0)/$AV157,$P157)-$Q157-$R157,0)),0)</f>
        <v>0</v>
      </c>
      <c r="AO157" s="10">
        <f>IF($J157=Res_converter!$E$5,$M157,0)+IF($K157=Res_converter!$E$5,$P157,0)</f>
        <v>0</v>
      </c>
      <c r="AP157" s="10">
        <f>IF($AD157=Res_converter!$A$4,$Z157,0)</f>
        <v>0</v>
      </c>
      <c r="AQ157" s="10" t="s">
        <v>133</v>
      </c>
      <c r="AR157" s="10" t="s">
        <v>61</v>
      </c>
      <c r="AS157" s="10" t="s">
        <v>62</v>
      </c>
      <c r="AT157" s="10" t="s">
        <v>79</v>
      </c>
      <c r="AU157" s="10">
        <f t="shared" si="10"/>
        <v>0.1</v>
      </c>
      <c r="AV157" s="10">
        <f t="shared" si="11"/>
        <v>0.66500000000000004</v>
      </c>
      <c r="AW157" s="12" t="s">
        <v>431</v>
      </c>
      <c r="AX157" s="12" t="str">
        <f>INDEX(Subname_converter!$B$1:$B$343,MATCH($AW157,Subname_converter!$A$1:$A$343,0))</f>
        <v>Henrietta</v>
      </c>
      <c r="AY157" s="12">
        <f>INDEX(Subname_converter!$C$1:$C$343,MATCH($AW157,Subname_converter!$A$1:$A$343,0))</f>
        <v>230</v>
      </c>
      <c r="AZ157" s="11">
        <v>44561.333333333299</v>
      </c>
      <c r="BA157" s="11">
        <v>44561.333333333299</v>
      </c>
      <c r="BB157" s="10">
        <f t="shared" si="8"/>
        <v>2022</v>
      </c>
      <c r="BC157" s="11"/>
      <c r="BD157" s="10" t="s">
        <v>103</v>
      </c>
      <c r="BE157" s="10" t="s">
        <v>65</v>
      </c>
      <c r="BF157" s="10" t="s">
        <v>65</v>
      </c>
      <c r="BG157" s="10" t="s">
        <v>103</v>
      </c>
      <c r="BH157" s="10" t="s">
        <v>186</v>
      </c>
      <c r="BI157" s="10">
        <f>IFERROR(INDEX([12]Queue_withNearTerm!$AZ$4:$AZ$148,MATCH(B158,[12]Queue_withNearTerm!$B$4:$B$148,0)),99)</f>
        <v>99</v>
      </c>
    </row>
    <row r="158" spans="1:61" s="26" customFormat="1" ht="25" x14ac:dyDescent="0.25">
      <c r="A158" s="32" t="s">
        <v>432</v>
      </c>
      <c r="B158" s="10">
        <v>1586</v>
      </c>
      <c r="C158" s="11">
        <v>43559</v>
      </c>
      <c r="D158" s="11">
        <v>43570.291666666701</v>
      </c>
      <c r="E158" s="10" t="s">
        <v>53</v>
      </c>
      <c r="F158" s="10" t="s">
        <v>414</v>
      </c>
      <c r="G158" s="10" t="s">
        <v>56</v>
      </c>
      <c r="H158" s="10" t="s">
        <v>95</v>
      </c>
      <c r="I158" s="10"/>
      <c r="J158" s="10" t="s">
        <v>57</v>
      </c>
      <c r="K158" s="10" t="s">
        <v>96</v>
      </c>
      <c r="L158" s="10"/>
      <c r="M158" s="10">
        <v>152.29</v>
      </c>
      <c r="N158" s="10"/>
      <c r="O158" s="10"/>
      <c r="P158" s="10">
        <v>151.79400000000001</v>
      </c>
      <c r="Q158" s="10"/>
      <c r="R158" s="10"/>
      <c r="S158" s="10"/>
      <c r="T158" s="10">
        <v>150</v>
      </c>
      <c r="U158" s="10" t="s">
        <v>115</v>
      </c>
      <c r="V158" s="10"/>
      <c r="W158" s="10" t="s">
        <v>116</v>
      </c>
      <c r="X158" s="10" t="s">
        <v>364</v>
      </c>
      <c r="Y158" s="10">
        <v>0</v>
      </c>
      <c r="Z158" s="10">
        <v>0</v>
      </c>
      <c r="AA158" s="10">
        <v>0</v>
      </c>
      <c r="AB158" s="10">
        <v>0</v>
      </c>
      <c r="AC158" s="10">
        <f t="shared" si="9"/>
        <v>0</v>
      </c>
      <c r="AD158" s="10" t="str" cm="1">
        <f t="array" ref="AD158">IFERROR(INDEX(Res_converter!$A$2:$A$22,MATCH(1,($J158=Res_converter!$B$2:$B$22)*($K158=Res_converter!$C$2:$C$22)*($L158=Res_converter!$D$2:$D$22),0)),"Other")</f>
        <v>Solar-Hybrid</v>
      </c>
      <c r="AE158" s="10">
        <f>IF($J158=Res_converter!$E$2,MAX($M158-$N158-$O158,0),0)+IF($K158=Res_converter!$E$2,MAX($P158-$Q158-$R158,0),0)+IF(L158=Res_converter!$E$2,$S158,0)</f>
        <v>152.29</v>
      </c>
      <c r="AF158" s="10">
        <f>IF($AD158=Res_converter!$A$8,MAX($Z158-$N158-$O158,0),0)+IF(AND($AD158=Res_converter!$A$14,$J158=Res_converter!$B$14),MAX(MIN($Z158,$M158)-$N158-$O158+IF(SUM($Q158,$R158)&gt;0,MAX($Z158-$M158,0)-($Q158+$R158)*$AV158,0),0),0)+IF(AND($AD158=Res_converter!$A$15,$K158=Res_converter!$C$15),MAX(MIN($Z158,$P158)-$Q158-$R158+IF(SUM($N158,$O158)&gt;0,MAX($Z158-$P158,0)-($N158+$O158)*$AV158,0),0),0)+IF(AND($AD158=Res_converter!$A$12,$Y158="See columns P&amp; Q"),IF($J158=Res_converter!$E$2,MAX($AA158*MIN($M158,$T158)-$N158-$O158,0),MAX($AB158*MIN($P158,$T158)-$Q158-$R158,0)),0)+IF(AND($AD158=Res_converter!$A$12,$AC158=1,$Y158&lt;&gt;"See columns P&amp; Q"),IF($J158=Res_converter!$E$2,MAX(MIN($Z158,M158)-$N158-$O158,0),MAX(MIN($Z158,P158)-$Q158-$R158,0)),0)</f>
        <v>0</v>
      </c>
      <c r="AG158" s="60">
        <f>IF($AD158=Res_converter!$A$9,$T158,0)</f>
        <v>0</v>
      </c>
      <c r="AH158" s="10">
        <f>IF($AD158=Res_converter!$A$9,$Z158,0)</f>
        <v>0</v>
      </c>
      <c r="AI158" s="10">
        <f>IF($J158=Res_converter!$E$6,MAX($M158-$N158-$O158,0),0)+IF($K158=Res_converter!$E$6,MAX($P158-$Q158-$R158,0),0)+IF(L158=Res_converter!$E$6,$S158,0)</f>
        <v>151.79400000000001</v>
      </c>
      <c r="AJ158" s="10">
        <f>IF($AD158=Res_converter!$A$7,MAX(MIN($Z158,$M158)-$N158-$O158,0),0)+IF(AND($AD158=Res_converter!$A$12,$Y158="See columns P&amp; Q"),IF($J158=Res_converter!$E$6,MAX($AA158*MIN($M158,$T158)-$N158-$O158,0),MAX($AB158*MIN($P158,$T158)-$Q158-$R158,0)),0)+IF(AND($AD158=Res_converter!$A$12,$AC158=1,$Y158&lt;&gt;"See columns P&amp; Q"),IF($J158=Res_converter!$E$6,MAX(MIN(MAX($Z158-$P158,0)/$AU158,$M158)-$N158-$O158,0),MAX(MIN(MAX($Z158-$M158,0)/$AU158,$P158)-$Q158-$R158,0)),0)</f>
        <v>0</v>
      </c>
      <c r="AK158" s="60">
        <f>IF($AD158=Res_converter!$A$2,$T158,0)</f>
        <v>0</v>
      </c>
      <c r="AL158" s="10">
        <f>IF($AD158=Res_converter!$A$2,$Z158,0)</f>
        <v>0</v>
      </c>
      <c r="AM158" s="10">
        <f>IF($J158=Res_converter!$E$4,MAX($M158-$N158-$O158,0),0)+IF($K158=Res_converter!$E$4,MAX($P158-$Q158-$R158,0),0)+IF(L158=Res_converter!$E$4,$S158,0)</f>
        <v>0</v>
      </c>
      <c r="AN158" s="10">
        <f>IF($AD158=Res_converter!$A$3,MAX(MIN($Z158,$M158)-$N158-$O158,0),0)+IF(AND($AD158=Res_converter!$A$14,$AC158=1,$Y158&lt;&gt;"See columns P&amp; Q"),IF($J158=Res_converter!$E$4,MAX(MIN(MAX($Z158-$P158,0)/$AV158,$M158)-$N158-$O158,0),MAX(MIN(MAX($Z158-$M158,0)/$AV158,$P158)-$Q158-$R158,0)),0)</f>
        <v>0</v>
      </c>
      <c r="AO158" s="10">
        <f>IF($J158=Res_converter!$E$5,$M158,0)+IF($K158=Res_converter!$E$5,$P158,0)</f>
        <v>0</v>
      </c>
      <c r="AP158" s="10">
        <f>IF($AD158=Res_converter!$A$4,$Z158,0)</f>
        <v>0</v>
      </c>
      <c r="AQ158" s="10" t="s">
        <v>88</v>
      </c>
      <c r="AR158" s="10" t="s">
        <v>61</v>
      </c>
      <c r="AS158" s="10" t="s">
        <v>62</v>
      </c>
      <c r="AT158" s="10" t="s">
        <v>269</v>
      </c>
      <c r="AU158" s="10">
        <f t="shared" si="10"/>
        <v>0.1</v>
      </c>
      <c r="AV158" s="10">
        <f t="shared" si="11"/>
        <v>0.66500000000000004</v>
      </c>
      <c r="AW158" s="12" t="s">
        <v>382</v>
      </c>
      <c r="AX158" s="12" t="str">
        <f>INDEX(Subname_converter!$B$1:$B$343,MATCH($AW158,Subname_converter!$A$1:$A$343,0))</f>
        <v>Arco</v>
      </c>
      <c r="AY158" s="12">
        <f>INDEX(Subname_converter!$C$1:$C$343,MATCH($AW158,Subname_converter!$A$1:$A$343,0))</f>
        <v>230</v>
      </c>
      <c r="AZ158" s="11">
        <v>44925.333333333299</v>
      </c>
      <c r="BA158" s="11">
        <v>46329.333333333299</v>
      </c>
      <c r="BB158" s="10">
        <f t="shared" si="8"/>
        <v>2027</v>
      </c>
      <c r="BC158" s="11"/>
      <c r="BD158" s="10" t="s">
        <v>103</v>
      </c>
      <c r="BE158" s="10" t="s">
        <v>65</v>
      </c>
      <c r="BF158" s="10" t="s">
        <v>65</v>
      </c>
      <c r="BG158" s="10" t="s">
        <v>103</v>
      </c>
      <c r="BH158" s="10" t="s">
        <v>66</v>
      </c>
      <c r="BI158" s="10">
        <f>IFERROR(INDEX([12]Queue_withNearTerm!$AZ$4:$AZ$148,MATCH(B159,[12]Queue_withNearTerm!$B$4:$B$148,0)),99)</f>
        <v>99</v>
      </c>
    </row>
    <row r="159" spans="1:61" s="26" customFormat="1" ht="25" x14ac:dyDescent="0.25">
      <c r="A159" s="32" t="s">
        <v>433</v>
      </c>
      <c r="B159" s="10">
        <v>1587</v>
      </c>
      <c r="C159" s="11">
        <v>43571</v>
      </c>
      <c r="D159" s="11">
        <v>43570.291666666701</v>
      </c>
      <c r="E159" s="10" t="s">
        <v>53</v>
      </c>
      <c r="F159" s="10" t="s">
        <v>414</v>
      </c>
      <c r="G159" s="10" t="s">
        <v>56</v>
      </c>
      <c r="H159" s="10" t="s">
        <v>95</v>
      </c>
      <c r="I159" s="10"/>
      <c r="J159" s="10" t="s">
        <v>57</v>
      </c>
      <c r="K159" s="10" t="s">
        <v>96</v>
      </c>
      <c r="L159" s="10"/>
      <c r="M159" s="10">
        <v>101.78</v>
      </c>
      <c r="N159" s="10"/>
      <c r="O159" s="10"/>
      <c r="P159" s="10">
        <v>101.78</v>
      </c>
      <c r="Q159" s="10"/>
      <c r="R159" s="10"/>
      <c r="S159" s="10"/>
      <c r="T159" s="10">
        <v>100</v>
      </c>
      <c r="U159" s="10" t="s">
        <v>115</v>
      </c>
      <c r="V159" s="10"/>
      <c r="W159" s="10" t="s">
        <v>116</v>
      </c>
      <c r="X159" s="10" t="s">
        <v>349</v>
      </c>
      <c r="Y159" s="10">
        <v>0</v>
      </c>
      <c r="Z159" s="10">
        <v>0</v>
      </c>
      <c r="AA159" s="10">
        <v>0</v>
      </c>
      <c r="AB159" s="10">
        <v>0</v>
      </c>
      <c r="AC159" s="10">
        <f t="shared" si="9"/>
        <v>0</v>
      </c>
      <c r="AD159" s="10" t="str" cm="1">
        <f t="array" ref="AD159">IFERROR(INDEX(Res_converter!$A$2:$A$22,MATCH(1,($J159=Res_converter!$B$2:$B$22)*($K159=Res_converter!$C$2:$C$22)*($L159=Res_converter!$D$2:$D$22),0)),"Other")</f>
        <v>Solar-Hybrid</v>
      </c>
      <c r="AE159" s="10">
        <f>IF($J159=Res_converter!$E$2,MAX($M159-$N159-$O159,0),0)+IF($K159=Res_converter!$E$2,MAX($P159-$Q159-$R159,0),0)+IF(L159=Res_converter!$E$2,$S159,0)</f>
        <v>101.78</v>
      </c>
      <c r="AF159" s="10">
        <f>IF($AD159=Res_converter!$A$8,MAX($Z159-$N159-$O159,0),0)+IF(AND($AD159=Res_converter!$A$14,$J159=Res_converter!$B$14),MAX(MIN($Z159,$M159)-$N159-$O159+IF(SUM($Q159,$R159)&gt;0,MAX($Z159-$M159,0)-($Q159+$R159)*$AV159,0),0),0)+IF(AND($AD159=Res_converter!$A$15,$K159=Res_converter!$C$15),MAX(MIN($Z159,$P159)-$Q159-$R159+IF(SUM($N159,$O159)&gt;0,MAX($Z159-$P159,0)-($N159+$O159)*$AV159,0),0),0)+IF(AND($AD159=Res_converter!$A$12,$Y159="See columns P&amp; Q"),IF($J159=Res_converter!$E$2,MAX($AA159*MIN($M159,$T159)-$N159-$O159,0),MAX($AB159*MIN($P159,$T159)-$Q159-$R159,0)),0)+IF(AND($AD159=Res_converter!$A$12,$AC159=1,$Y159&lt;&gt;"See columns P&amp; Q"),IF($J159=Res_converter!$E$2,MAX(MIN($Z159,M159)-$N159-$O159,0),MAX(MIN($Z159,P159)-$Q159-$R159,0)),0)</f>
        <v>0</v>
      </c>
      <c r="AG159" s="60">
        <f>IF($AD159=Res_converter!$A$9,$T159,0)</f>
        <v>0</v>
      </c>
      <c r="AH159" s="10">
        <f>IF($AD159=Res_converter!$A$9,$Z159,0)</f>
        <v>0</v>
      </c>
      <c r="AI159" s="10">
        <f>IF($J159=Res_converter!$E$6,MAX($M159-$N159-$O159,0),0)+IF($K159=Res_converter!$E$6,MAX($P159-$Q159-$R159,0),0)+IF(L159=Res_converter!$E$6,$S159,0)</f>
        <v>101.78</v>
      </c>
      <c r="AJ159" s="10">
        <f>IF($AD159=Res_converter!$A$7,MAX(MIN($Z159,$M159)-$N159-$O159,0),0)+IF(AND($AD159=Res_converter!$A$12,$Y159="See columns P&amp; Q"),IF($J159=Res_converter!$E$6,MAX($AA159*MIN($M159,$T159)-$N159-$O159,0),MAX($AB159*MIN($P159,$T159)-$Q159-$R159,0)),0)+IF(AND($AD159=Res_converter!$A$12,$AC159=1,$Y159&lt;&gt;"See columns P&amp; Q"),IF($J159=Res_converter!$E$6,MAX(MIN(MAX($Z159-$P159,0)/$AU159,$M159)-$N159-$O159,0),MAX(MIN(MAX($Z159-$M159,0)/$AU159,$P159)-$Q159-$R159,0)),0)</f>
        <v>0</v>
      </c>
      <c r="AK159" s="60">
        <f>IF($AD159=Res_converter!$A$2,$T159,0)</f>
        <v>0</v>
      </c>
      <c r="AL159" s="10">
        <f>IF($AD159=Res_converter!$A$2,$Z159,0)</f>
        <v>0</v>
      </c>
      <c r="AM159" s="10">
        <f>IF($J159=Res_converter!$E$4,MAX($M159-$N159-$O159,0),0)+IF($K159=Res_converter!$E$4,MAX($P159-$Q159-$R159,0),0)+IF(L159=Res_converter!$E$4,$S159,0)</f>
        <v>0</v>
      </c>
      <c r="AN159" s="10">
        <f>IF($AD159=Res_converter!$A$3,MAX(MIN($Z159,$M159)-$N159-$O159,0),0)+IF(AND($AD159=Res_converter!$A$14,$AC159=1,$Y159&lt;&gt;"See columns P&amp; Q"),IF($J159=Res_converter!$E$4,MAX(MIN(MAX($Z159-$P159,0)/$AV159,$M159)-$N159-$O159,0),MAX(MIN(MAX($Z159-$M159,0)/$AV159,$P159)-$Q159-$R159,0)),0)</f>
        <v>0</v>
      </c>
      <c r="AO159" s="10">
        <f>IF($J159=Res_converter!$E$5,$M159,0)+IF($K159=Res_converter!$E$5,$P159,0)</f>
        <v>0</v>
      </c>
      <c r="AP159" s="10">
        <f>IF($AD159=Res_converter!$A$4,$Z159,0)</f>
        <v>0</v>
      </c>
      <c r="AQ159" s="10" t="s">
        <v>88</v>
      </c>
      <c r="AR159" s="10" t="s">
        <v>61</v>
      </c>
      <c r="AS159" s="10" t="s">
        <v>62</v>
      </c>
      <c r="AT159" s="10" t="s">
        <v>269</v>
      </c>
      <c r="AU159" s="10">
        <f t="shared" si="10"/>
        <v>0.1</v>
      </c>
      <c r="AV159" s="10">
        <f t="shared" si="11"/>
        <v>0.66500000000000004</v>
      </c>
      <c r="AW159" s="12" t="s">
        <v>382</v>
      </c>
      <c r="AX159" s="12" t="str">
        <f>INDEX(Subname_converter!$B$1:$B$343,MATCH($AW159,Subname_converter!$A$1:$A$343,0))</f>
        <v>Arco</v>
      </c>
      <c r="AY159" s="12">
        <f>INDEX(Subname_converter!$C$1:$C$343,MATCH($AW159,Subname_converter!$A$1:$A$343,0))</f>
        <v>230</v>
      </c>
      <c r="AZ159" s="11">
        <v>45260.333333333299</v>
      </c>
      <c r="BA159" s="11">
        <v>45651.333333333299</v>
      </c>
      <c r="BB159" s="10">
        <f t="shared" si="8"/>
        <v>2025</v>
      </c>
      <c r="BC159" s="11"/>
      <c r="BD159" s="10" t="s">
        <v>103</v>
      </c>
      <c r="BE159" s="10" t="s">
        <v>65</v>
      </c>
      <c r="BF159" s="10" t="s">
        <v>65</v>
      </c>
      <c r="BG159" s="10" t="s">
        <v>103</v>
      </c>
      <c r="BH159" s="10" t="s">
        <v>66</v>
      </c>
      <c r="BI159" s="10">
        <f>IFERROR(INDEX([12]Queue_withNearTerm!$AZ$4:$AZ$148,MATCH(B160,[12]Queue_withNearTerm!$B$4:$B$148,0)),99)</f>
        <v>99</v>
      </c>
    </row>
    <row r="160" spans="1:61" s="26" customFormat="1" ht="37.5" x14ac:dyDescent="0.25">
      <c r="A160" s="32" t="s">
        <v>434</v>
      </c>
      <c r="B160" s="10">
        <v>1591</v>
      </c>
      <c r="C160" s="11">
        <v>43559</v>
      </c>
      <c r="D160" s="11">
        <v>43570.291666666701</v>
      </c>
      <c r="E160" s="10" t="s">
        <v>53</v>
      </c>
      <c r="F160" s="10" t="s">
        <v>414</v>
      </c>
      <c r="G160" s="10" t="s">
        <v>95</v>
      </c>
      <c r="H160" s="10" t="s">
        <v>56</v>
      </c>
      <c r="I160" s="10"/>
      <c r="J160" s="10" t="s">
        <v>96</v>
      </c>
      <c r="K160" s="10" t="s">
        <v>57</v>
      </c>
      <c r="L160" s="10"/>
      <c r="M160" s="10">
        <v>55.9</v>
      </c>
      <c r="N160" s="10"/>
      <c r="O160" s="10"/>
      <c r="P160" s="10">
        <v>21.8</v>
      </c>
      <c r="Q160" s="10"/>
      <c r="R160" s="10"/>
      <c r="S160" s="10"/>
      <c r="T160" s="10">
        <v>55</v>
      </c>
      <c r="U160" s="10" t="s">
        <v>115</v>
      </c>
      <c r="V160" s="10"/>
      <c r="W160" s="10" t="s">
        <v>116</v>
      </c>
      <c r="X160" s="10" t="s">
        <v>159</v>
      </c>
      <c r="Y160" s="10">
        <v>0</v>
      </c>
      <c r="Z160" s="10">
        <v>0</v>
      </c>
      <c r="AA160" s="10">
        <v>0</v>
      </c>
      <c r="AB160" s="10">
        <v>0</v>
      </c>
      <c r="AC160" s="10">
        <f t="shared" si="9"/>
        <v>0</v>
      </c>
      <c r="AD160" s="10" t="str" cm="1">
        <f t="array" ref="AD160">IFERROR(INDEX(Res_converter!$A$2:$A$22,MATCH(1,($J160=Res_converter!$B$2:$B$22)*($K160=Res_converter!$C$2:$C$22)*($L160=Res_converter!$D$2:$D$22),0)),"Other")</f>
        <v>Solar-Hybrid</v>
      </c>
      <c r="AE160" s="10">
        <f>IF($J160=Res_converter!$E$2,MAX($M160-$N160-$O160,0),0)+IF($K160=Res_converter!$E$2,MAX($P160-$Q160-$R160,0),0)+IF(L160=Res_converter!$E$2,$S160,0)</f>
        <v>21.8</v>
      </c>
      <c r="AF160" s="10">
        <f>IF($AD160=Res_converter!$A$8,MAX($Z160-$N160-$O160,0),0)+IF(AND($AD160=Res_converter!$A$14,$J160=Res_converter!$B$14),MAX(MIN($Z160,$M160)-$N160-$O160+IF(SUM($Q160,$R160)&gt;0,MAX($Z160-$M160,0)-($Q160+$R160)*$AV160,0),0),0)+IF(AND($AD160=Res_converter!$A$15,$K160=Res_converter!$C$15),MAX(MIN($Z160,$P160)-$Q160-$R160+IF(SUM($N160,$O160)&gt;0,MAX($Z160-$P160,0)-($N160+$O160)*$AV160,0),0),0)+IF(AND($AD160=Res_converter!$A$12,$Y160="See columns P&amp; Q"),IF($J160=Res_converter!$E$2,MAX($AA160*MIN($M160,$T160)-$N160-$O160,0),MAX($AB160*MIN($P160,$T160)-$Q160-$R160,0)),0)+IF(AND($AD160=Res_converter!$A$12,$AC160=1,$Y160&lt;&gt;"See columns P&amp; Q"),IF($J160=Res_converter!$E$2,MAX(MIN($Z160,M160)-$N160-$O160,0),MAX(MIN($Z160,P160)-$Q160-$R160,0)),0)</f>
        <v>0</v>
      </c>
      <c r="AG160" s="60">
        <f>IF($AD160=Res_converter!$A$9,$T160,0)</f>
        <v>0</v>
      </c>
      <c r="AH160" s="10">
        <f>IF($AD160=Res_converter!$A$9,$Z160,0)</f>
        <v>0</v>
      </c>
      <c r="AI160" s="10">
        <f>IF($J160=Res_converter!$E$6,MAX($M160-$N160-$O160,0),0)+IF($K160=Res_converter!$E$6,MAX($P160-$Q160-$R160,0),0)+IF(L160=Res_converter!$E$6,$S160,0)</f>
        <v>55.9</v>
      </c>
      <c r="AJ160" s="10">
        <f>IF($AD160=Res_converter!$A$7,MAX(MIN($Z160,$M160)-$N160-$O160,0),0)+IF(AND($AD160=Res_converter!$A$12,$Y160="See columns P&amp; Q"),IF($J160=Res_converter!$E$6,MAX($AA160*MIN($M160,$T160)-$N160-$O160,0),MAX($AB160*MIN($P160,$T160)-$Q160-$R160,0)),0)+IF(AND($AD160=Res_converter!$A$12,$AC160=1,$Y160&lt;&gt;"See columns P&amp; Q"),IF($J160=Res_converter!$E$6,MAX(MIN(MAX($Z160-$P160,0)/$AU160,$M160)-$N160-$O160,0),MAX(MIN(MAX($Z160-$M160,0)/$AU160,$P160)-$Q160-$R160,0)),0)</f>
        <v>0</v>
      </c>
      <c r="AK160" s="60">
        <f>IF($AD160=Res_converter!$A$2,$T160,0)</f>
        <v>0</v>
      </c>
      <c r="AL160" s="10">
        <f>IF($AD160=Res_converter!$A$2,$Z160,0)</f>
        <v>0</v>
      </c>
      <c r="AM160" s="10">
        <f>IF($J160=Res_converter!$E$4,MAX($M160-$N160-$O160,0),0)+IF($K160=Res_converter!$E$4,MAX($P160-$Q160-$R160,0),0)+IF(L160=Res_converter!$E$4,$S160,0)</f>
        <v>0</v>
      </c>
      <c r="AN160" s="10">
        <f>IF($AD160=Res_converter!$A$3,MAX(MIN($Z160,$M160)-$N160-$O160,0),0)+IF(AND($AD160=Res_converter!$A$14,$AC160=1,$Y160&lt;&gt;"See columns P&amp; Q"),IF($J160=Res_converter!$E$4,MAX(MIN(MAX($Z160-$P160,0)/$AV160,$M160)-$N160-$O160,0),MAX(MIN(MAX($Z160-$M160,0)/$AV160,$P160)-$Q160-$R160,0)),0)</f>
        <v>0</v>
      </c>
      <c r="AO160" s="10">
        <f>IF($J160=Res_converter!$E$5,$M160,0)+IF($K160=Res_converter!$E$5,$P160,0)</f>
        <v>0</v>
      </c>
      <c r="AP160" s="10">
        <f>IF($AD160=Res_converter!$A$4,$Z160,0)</f>
        <v>0</v>
      </c>
      <c r="AQ160" s="10" t="s">
        <v>88</v>
      </c>
      <c r="AR160" s="10" t="s">
        <v>61</v>
      </c>
      <c r="AS160" s="10" t="s">
        <v>62</v>
      </c>
      <c r="AT160" s="10" t="s">
        <v>269</v>
      </c>
      <c r="AU160" s="10">
        <f t="shared" si="10"/>
        <v>0.1</v>
      </c>
      <c r="AV160" s="10">
        <f t="shared" si="11"/>
        <v>0.66500000000000004</v>
      </c>
      <c r="AW160" s="12" t="s">
        <v>435</v>
      </c>
      <c r="AX160" s="12" t="str">
        <f>INDEX(Subname_converter!$B$1:$B$343,MATCH($AW160,Subname_converter!$A$1:$A$343,0))</f>
        <v>Tupman</v>
      </c>
      <c r="AY160" s="12">
        <f>INDEX(Subname_converter!$C$1:$C$343,MATCH($AW160,Subname_converter!$A$1:$A$343,0))</f>
        <v>115</v>
      </c>
      <c r="AZ160" s="11">
        <v>44926.333333333299</v>
      </c>
      <c r="BA160" s="11">
        <v>45657.333333333299</v>
      </c>
      <c r="BB160" s="10">
        <f t="shared" si="8"/>
        <v>2025</v>
      </c>
      <c r="BC160" s="11"/>
      <c r="BD160" s="10" t="s">
        <v>103</v>
      </c>
      <c r="BE160" s="10" t="s">
        <v>65</v>
      </c>
      <c r="BF160" s="10" t="s">
        <v>65</v>
      </c>
      <c r="BG160" s="10" t="s">
        <v>103</v>
      </c>
      <c r="BH160" s="10" t="s">
        <v>186</v>
      </c>
      <c r="BI160" s="10">
        <f>IFERROR(INDEX([12]Queue_withNearTerm!$AZ$4:$AZ$148,MATCH(B161,[12]Queue_withNearTerm!$B$4:$B$148,0)),99)</f>
        <v>99</v>
      </c>
    </row>
    <row r="161" spans="1:61" s="26" customFormat="1" ht="37.5" x14ac:dyDescent="0.25">
      <c r="A161" s="32" t="s">
        <v>436</v>
      </c>
      <c r="B161" s="10">
        <v>1593</v>
      </c>
      <c r="C161" s="11">
        <v>43564</v>
      </c>
      <c r="D161" s="11">
        <v>43570.291666666701</v>
      </c>
      <c r="E161" s="10" t="s">
        <v>53</v>
      </c>
      <c r="F161" s="10" t="s">
        <v>414</v>
      </c>
      <c r="G161" s="10" t="s">
        <v>56</v>
      </c>
      <c r="H161" s="10" t="s">
        <v>95</v>
      </c>
      <c r="I161" s="10"/>
      <c r="J161" s="10" t="s">
        <v>57</v>
      </c>
      <c r="K161" s="10" t="s">
        <v>96</v>
      </c>
      <c r="L161" s="10"/>
      <c r="M161" s="10">
        <v>500</v>
      </c>
      <c r="N161" s="10"/>
      <c r="O161" s="10"/>
      <c r="P161" s="10">
        <v>500</v>
      </c>
      <c r="Q161" s="10"/>
      <c r="R161" s="10"/>
      <c r="S161" s="10"/>
      <c r="T161" s="10">
        <v>500</v>
      </c>
      <c r="U161" s="10" t="s">
        <v>69</v>
      </c>
      <c r="V161" s="10">
        <v>95.55</v>
      </c>
      <c r="W161" s="10" t="s">
        <v>116</v>
      </c>
      <c r="X161" s="10" t="s">
        <v>217</v>
      </c>
      <c r="Y161" s="57">
        <v>0.95550000000000002</v>
      </c>
      <c r="Z161" s="10">
        <f>Y161*T161</f>
        <v>477.75</v>
      </c>
      <c r="AA161" s="10">
        <v>0</v>
      </c>
      <c r="AB161" s="10">
        <v>0</v>
      </c>
      <c r="AC161" s="10">
        <f t="shared" si="9"/>
        <v>1</v>
      </c>
      <c r="AD161" s="10" t="str" cm="1">
        <f t="array" ref="AD161">IFERROR(INDEX(Res_converter!$A$2:$A$22,MATCH(1,($J161=Res_converter!$B$2:$B$22)*($K161=Res_converter!$C$2:$C$22)*($L161=Res_converter!$D$2:$D$22),0)),"Other")</f>
        <v>Solar-Hybrid</v>
      </c>
      <c r="AE161" s="10">
        <f>IF($J161=Res_converter!$E$2,MAX($M161-$N161-$O161,0),0)+IF($K161=Res_converter!$E$2,MAX($P161-$Q161-$R161,0),0)+IF(L161=Res_converter!$E$2,$S161,0)</f>
        <v>500</v>
      </c>
      <c r="AF161" s="10">
        <f>IF($AD161=Res_converter!$A$8,MAX($Z161-$N161-$O161,0),0)+IF(AND($AD161=Res_converter!$A$14,$J161=Res_converter!$B$14),MAX(MIN($Z161,$M161)-$N161-$O161+IF(SUM($Q161,$R161)&gt;0,MAX($Z161-$M161,0)-($Q161+$R161)*$AV161,0),0),0)+IF(AND($AD161=Res_converter!$A$15,$K161=Res_converter!$C$15),MAX(MIN($Z161,$P161)-$Q161-$R161+IF(SUM($N161,$O161)&gt;0,MAX($Z161-$P161,0)-($N161+$O161)*$AV161,0),0),0)+IF(AND($AD161=Res_converter!$A$12,$Y161="See columns P&amp; Q"),IF($J161=Res_converter!$E$2,MAX($AA161*MIN($M161,$T161)-$N161-$O161,0),MAX($AB161*MIN($P161,$T161)-$Q161-$R161,0)),0)+IF(AND($AD161=Res_converter!$A$12,$AC161=1,$Y161&lt;&gt;"See columns P&amp; Q"),IF($J161=Res_converter!$E$2,MAX(MIN($Z161,M161)-$N161-$O161,0),MAX(MIN($Z161,P161)-$Q161-$R161,0)),0)</f>
        <v>477.75</v>
      </c>
      <c r="AG161" s="60">
        <f>IF($AD161=Res_converter!$A$9,$T161,0)</f>
        <v>0</v>
      </c>
      <c r="AH161" s="10">
        <f>IF($AD161=Res_converter!$A$9,$Z161,0)</f>
        <v>0</v>
      </c>
      <c r="AI161" s="10">
        <f>IF($J161=Res_converter!$E$6,MAX($M161-$N161-$O161,0),0)+IF($K161=Res_converter!$E$6,MAX($P161-$Q161-$R161,0),0)+IF(L161=Res_converter!$E$6,$S161,0)</f>
        <v>500</v>
      </c>
      <c r="AJ161" s="10">
        <f>IF($AD161=Res_converter!$A$7,MAX(MIN($Z161,$M161)-$N161-$O161,0),0)+IF(AND($AD161=Res_converter!$A$12,$Y161="See columns P&amp; Q"),IF($J161=Res_converter!$E$6,MAX($AA161*MIN($M161,$T161)-$N161-$O161,0),MAX($AB161*MIN($P161,$T161)-$Q161-$R161,0)),0)+IF(AND($AD161=Res_converter!$A$12,$AC161=1,$Y161&lt;&gt;"See columns P&amp; Q"),IF($J161=Res_converter!$E$6,MAX(MIN(MAX($Z161-$P161,0)/$AU161,$M161)-$N161-$O161,0),MAX(MIN(MAX($Z161-$M161,0)/$AU161,$P161)-$Q161-$R161,0)),0)</f>
        <v>0</v>
      </c>
      <c r="AK161" s="60">
        <f>IF($AD161=Res_converter!$A$2,$T161,0)</f>
        <v>0</v>
      </c>
      <c r="AL161" s="10">
        <f>IF($AD161=Res_converter!$A$2,$Z161,0)</f>
        <v>0</v>
      </c>
      <c r="AM161" s="10">
        <f>IF($J161=Res_converter!$E$4,MAX($M161-$N161-$O161,0),0)+IF($K161=Res_converter!$E$4,MAX($P161-$Q161-$R161,0),0)+IF(L161=Res_converter!$E$4,$S161,0)</f>
        <v>0</v>
      </c>
      <c r="AN161" s="10">
        <f>IF($AD161=Res_converter!$A$3,MAX(MIN($Z161,$M161)-$N161-$O161,0),0)+IF(AND($AD161=Res_converter!$A$14,$AC161=1,$Y161&lt;&gt;"See columns P&amp; Q"),IF($J161=Res_converter!$E$4,MAX(MIN(MAX($Z161-$P161,0)/$AV161,$M161)-$N161-$O161,0),MAX(MIN(MAX($Z161-$M161,0)/$AV161,$P161)-$Q161-$R161,0)),0)</f>
        <v>0</v>
      </c>
      <c r="AO161" s="10">
        <f>IF($J161=Res_converter!$E$5,$M161,0)+IF($K161=Res_converter!$E$5,$P161,0)</f>
        <v>0</v>
      </c>
      <c r="AP161" s="10">
        <f>IF($AD161=Res_converter!$A$4,$Z161,0)</f>
        <v>0</v>
      </c>
      <c r="AQ161" s="10" t="s">
        <v>133</v>
      </c>
      <c r="AR161" s="10" t="s">
        <v>61</v>
      </c>
      <c r="AS161" s="10" t="s">
        <v>62</v>
      </c>
      <c r="AT161" s="10" t="s">
        <v>79</v>
      </c>
      <c r="AU161" s="10">
        <f t="shared" si="10"/>
        <v>0.1</v>
      </c>
      <c r="AV161" s="10">
        <f t="shared" si="11"/>
        <v>0.66500000000000004</v>
      </c>
      <c r="AW161" s="12" t="s">
        <v>437</v>
      </c>
      <c r="AX161" s="12" t="str">
        <f>INDEX(Subname_converter!$B$1:$B$343,MATCH($AW161,Subname_converter!$A$1:$A$343,0))</f>
        <v>New Sub - Gates - Midway (Proposed)</v>
      </c>
      <c r="AY161" s="12">
        <f>INDEX(Subname_converter!$C$1:$C$343,MATCH($AW161,Subname_converter!$A$1:$A$343,0))</f>
        <v>230</v>
      </c>
      <c r="AZ161" s="11">
        <v>44895.333333333299</v>
      </c>
      <c r="BA161" s="11">
        <v>46774.333333333299</v>
      </c>
      <c r="BB161" s="10">
        <f t="shared" si="8"/>
        <v>2028</v>
      </c>
      <c r="BC161" s="11"/>
      <c r="BD161" s="10" t="s">
        <v>103</v>
      </c>
      <c r="BE161" s="10" t="s">
        <v>65</v>
      </c>
      <c r="BF161" s="10" t="s">
        <v>65</v>
      </c>
      <c r="BG161" s="10" t="s">
        <v>103</v>
      </c>
      <c r="BH161" s="10" t="s">
        <v>66</v>
      </c>
      <c r="BI161" s="10">
        <f>IFERROR(INDEX([12]Queue_withNearTerm!$AZ$4:$AZ$148,MATCH(B162,[12]Queue_withNearTerm!$B$4:$B$148,0)),99)</f>
        <v>99</v>
      </c>
    </row>
    <row r="162" spans="1:61" s="26" customFormat="1" ht="25" x14ac:dyDescent="0.25">
      <c r="A162" s="32" t="s">
        <v>438</v>
      </c>
      <c r="B162" s="10">
        <v>1596</v>
      </c>
      <c r="C162" s="11">
        <v>43556</v>
      </c>
      <c r="D162" s="11">
        <v>43570.291666666701</v>
      </c>
      <c r="E162" s="10" t="s">
        <v>53</v>
      </c>
      <c r="F162" s="10" t="s">
        <v>414</v>
      </c>
      <c r="G162" s="10" t="s">
        <v>56</v>
      </c>
      <c r="H162" s="10" t="s">
        <v>95</v>
      </c>
      <c r="I162" s="10"/>
      <c r="J162" s="10" t="s">
        <v>57</v>
      </c>
      <c r="K162" s="10" t="s">
        <v>96</v>
      </c>
      <c r="L162" s="10"/>
      <c r="M162" s="10">
        <v>818</v>
      </c>
      <c r="N162" s="10"/>
      <c r="O162" s="10"/>
      <c r="P162" s="10">
        <v>818</v>
      </c>
      <c r="Q162" s="10"/>
      <c r="R162" s="10"/>
      <c r="S162" s="10"/>
      <c r="T162" s="10">
        <v>800</v>
      </c>
      <c r="U162" s="10" t="s">
        <v>83</v>
      </c>
      <c r="V162" s="10"/>
      <c r="W162" s="10" t="s">
        <v>58</v>
      </c>
      <c r="X162" s="10" t="s">
        <v>364</v>
      </c>
      <c r="Y162" s="10">
        <v>1</v>
      </c>
      <c r="Z162" s="10">
        <v>800</v>
      </c>
      <c r="AA162" s="10">
        <v>0</v>
      </c>
      <c r="AB162" s="10">
        <v>0</v>
      </c>
      <c r="AC162" s="10">
        <f t="shared" si="9"/>
        <v>1</v>
      </c>
      <c r="AD162" s="10" t="str" cm="1">
        <f t="array" ref="AD162">IFERROR(INDEX(Res_converter!$A$2:$A$22,MATCH(1,($J162=Res_converter!$B$2:$B$22)*($K162=Res_converter!$C$2:$C$22)*($L162=Res_converter!$D$2:$D$22),0)),"Other")</f>
        <v>Solar-Hybrid</v>
      </c>
      <c r="AE162" s="10">
        <f>IF($J162=Res_converter!$E$2,MAX($M162-$N162-$O162,0),0)+IF($K162=Res_converter!$E$2,MAX($P162-$Q162-$R162,0),0)+IF(L162=Res_converter!$E$2,$S162,0)</f>
        <v>818</v>
      </c>
      <c r="AF162" s="10">
        <f>IF($AD162=Res_converter!$A$8,MAX($Z162-$N162-$O162,0),0)+IF(AND($AD162=Res_converter!$A$14,$J162=Res_converter!$B$14),MAX(MIN($Z162,$M162)-$N162-$O162+IF(SUM($Q162,$R162)&gt;0,MAX($Z162-$M162,0)-($Q162+$R162)*$AV162,0),0),0)+IF(AND($AD162=Res_converter!$A$15,$K162=Res_converter!$C$15),MAX(MIN($Z162,$P162)-$Q162-$R162+IF(SUM($N162,$O162)&gt;0,MAX($Z162-$P162,0)-($N162+$O162)*$AV162,0),0),0)+IF(AND($AD162=Res_converter!$A$12,$Y162="See columns P&amp; Q"),IF($J162=Res_converter!$E$2,MAX($AA162*MIN($M162,$T162)-$N162-$O162,0),MAX($AB162*MIN($P162,$T162)-$Q162-$R162,0)),0)+IF(AND($AD162=Res_converter!$A$12,$AC162=1,$Y162&lt;&gt;"See columns P&amp; Q"),IF($J162=Res_converter!$E$2,MAX(MIN($Z162,M162)-$N162-$O162,0),MAX(MIN($Z162,P162)-$Q162-$R162,0)),0)</f>
        <v>800</v>
      </c>
      <c r="AG162" s="60">
        <f>IF($AD162=Res_converter!$A$9,$T162,0)</f>
        <v>0</v>
      </c>
      <c r="AH162" s="10">
        <f>IF($AD162=Res_converter!$A$9,$Z162,0)</f>
        <v>0</v>
      </c>
      <c r="AI162" s="10">
        <f>IF($J162=Res_converter!$E$6,MAX($M162-$N162-$O162,0),0)+IF($K162=Res_converter!$E$6,MAX($P162-$Q162-$R162,0),0)+IF(L162=Res_converter!$E$6,$S162,0)</f>
        <v>818</v>
      </c>
      <c r="AJ162" s="10">
        <f>IF($AD162=Res_converter!$A$7,MAX(MIN($Z162,$M162)-$N162-$O162,0),0)+IF(AND($AD162=Res_converter!$A$12,$Y162="See columns P&amp; Q"),IF($J162=Res_converter!$E$6,MAX($AA162*MIN($M162,$T162)-$N162-$O162,0),MAX($AB162*MIN($P162,$T162)-$Q162-$R162,0)),0)+IF(AND($AD162=Res_converter!$A$12,$AC162=1,$Y162&lt;&gt;"See columns P&amp; Q"),IF($J162=Res_converter!$E$6,MAX(MIN(MAX($Z162-$P162,0)/$AU162,$M162)-$N162-$O162,0),MAX(MIN(MAX($Z162-$M162,0)/$AU162,$P162)-$Q162-$R162,0)),0)</f>
        <v>0</v>
      </c>
      <c r="AK162" s="60">
        <f>IF($AD162=Res_converter!$A$2,$T162,0)</f>
        <v>0</v>
      </c>
      <c r="AL162" s="10">
        <f>IF($AD162=Res_converter!$A$2,$Z162,0)</f>
        <v>0</v>
      </c>
      <c r="AM162" s="10">
        <f>IF($J162=Res_converter!$E$4,MAX($M162-$N162-$O162,0),0)+IF($K162=Res_converter!$E$4,MAX($P162-$Q162-$R162,0),0)+IF(L162=Res_converter!$E$4,$S162,0)</f>
        <v>0</v>
      </c>
      <c r="AN162" s="10">
        <f>IF($AD162=Res_converter!$A$3,MAX(MIN($Z162,$M162)-$N162-$O162,0),0)+IF(AND($AD162=Res_converter!$A$14,$AC162=1,$Y162&lt;&gt;"See columns P&amp; Q"),IF($J162=Res_converter!$E$4,MAX(MIN(MAX($Z162-$P162,0)/$AV162,$M162)-$N162-$O162,0),MAX(MIN(MAX($Z162-$M162,0)/$AV162,$P162)-$Q162-$R162,0)),0)</f>
        <v>0</v>
      </c>
      <c r="AO162" s="10">
        <f>IF($J162=Res_converter!$E$5,$M162,0)+IF($K162=Res_converter!$E$5,$P162,0)</f>
        <v>0</v>
      </c>
      <c r="AP162" s="10">
        <f>IF($AD162=Res_converter!$A$4,$Z162,0)</f>
        <v>0</v>
      </c>
      <c r="AQ162" s="10" t="s">
        <v>88</v>
      </c>
      <c r="AR162" s="10" t="s">
        <v>61</v>
      </c>
      <c r="AS162" s="10" t="s">
        <v>62</v>
      </c>
      <c r="AT162" s="10" t="s">
        <v>269</v>
      </c>
      <c r="AU162" s="10">
        <f t="shared" si="10"/>
        <v>0.1</v>
      </c>
      <c r="AV162" s="10">
        <f t="shared" si="11"/>
        <v>0.66500000000000004</v>
      </c>
      <c r="AW162" s="12" t="s">
        <v>439</v>
      </c>
      <c r="AX162" s="12" t="str">
        <f>INDEX(Subname_converter!$B$1:$B$343,MATCH($AW162,Subname_converter!$A$1:$A$343,0))</f>
        <v>Midway</v>
      </c>
      <c r="AY162" s="12">
        <f>INDEX(Subname_converter!$C$1:$C$343,MATCH($AW162,Subname_converter!$A$1:$A$343,0))</f>
        <v>500</v>
      </c>
      <c r="AZ162" s="11">
        <v>45962.291666666701</v>
      </c>
      <c r="BA162" s="11">
        <v>46357.333333333299</v>
      </c>
      <c r="BB162" s="10">
        <f t="shared" si="8"/>
        <v>2027</v>
      </c>
      <c r="BC162" s="11"/>
      <c r="BD162" s="10" t="s">
        <v>103</v>
      </c>
      <c r="BE162" s="10" t="s">
        <v>65</v>
      </c>
      <c r="BF162" s="10" t="s">
        <v>65</v>
      </c>
      <c r="BG162" s="10" t="s">
        <v>103</v>
      </c>
      <c r="BH162" s="10" t="s">
        <v>66</v>
      </c>
      <c r="BI162" s="10">
        <f>IFERROR(INDEX([12]Queue_withNearTerm!$AZ$4:$AZ$148,MATCH(B163,[12]Queue_withNearTerm!$B$4:$B$148,0)),99)</f>
        <v>2</v>
      </c>
    </row>
    <row r="163" spans="1:61" s="26" customFormat="1" ht="25" x14ac:dyDescent="0.25">
      <c r="A163" s="32" t="s">
        <v>440</v>
      </c>
      <c r="B163" s="10">
        <v>1604</v>
      </c>
      <c r="C163" s="11">
        <v>43556</v>
      </c>
      <c r="D163" s="11">
        <v>43570.291666666701</v>
      </c>
      <c r="E163" s="10" t="s">
        <v>53</v>
      </c>
      <c r="F163" s="10" t="s">
        <v>414</v>
      </c>
      <c r="G163" s="10" t="s">
        <v>56</v>
      </c>
      <c r="H163" s="10" t="s">
        <v>95</v>
      </c>
      <c r="I163" s="10"/>
      <c r="J163" s="10" t="s">
        <v>57</v>
      </c>
      <c r="K163" s="10" t="s">
        <v>96</v>
      </c>
      <c r="L163" s="10"/>
      <c r="M163" s="10">
        <v>200</v>
      </c>
      <c r="N163" s="10">
        <v>200</v>
      </c>
      <c r="O163" s="10"/>
      <c r="P163" s="10">
        <v>200</v>
      </c>
      <c r="Q163" s="10">
        <v>12</v>
      </c>
      <c r="R163" s="10">
        <v>188</v>
      </c>
      <c r="S163" s="10"/>
      <c r="T163" s="10">
        <v>200</v>
      </c>
      <c r="U163" s="10" t="s">
        <v>83</v>
      </c>
      <c r="V163" s="10"/>
      <c r="W163" s="10" t="s">
        <v>58</v>
      </c>
      <c r="X163" s="10" t="s">
        <v>296</v>
      </c>
      <c r="Y163" s="10">
        <v>1</v>
      </c>
      <c r="Z163" s="10">
        <v>200</v>
      </c>
      <c r="AA163" s="10">
        <v>0</v>
      </c>
      <c r="AB163" s="10">
        <v>0</v>
      </c>
      <c r="AC163" s="10">
        <f t="shared" si="9"/>
        <v>1</v>
      </c>
      <c r="AD163" s="10" t="str" cm="1">
        <f t="array" ref="AD163">IFERROR(INDEX(Res_converter!$A$2:$A$22,MATCH(1,($J163=Res_converter!$B$2:$B$22)*($K163=Res_converter!$C$2:$C$22)*($L163=Res_converter!$D$2:$D$22),0)),"Other")</f>
        <v>Solar-Hybrid</v>
      </c>
      <c r="AE163" s="10">
        <f>IF($J163=Res_converter!$E$2,MAX($M163-$N163-$O163,0),0)+IF($K163=Res_converter!$E$2,MAX($P163-$Q163-$R163,0),0)+IF(L163=Res_converter!$E$2,$S163,0)</f>
        <v>0</v>
      </c>
      <c r="AF163" s="10">
        <f>IF($AD163=Res_converter!$A$8,MAX($Z163-$N163-$O163,0),0)+IF(AND($AD163=Res_converter!$A$14,$J163=Res_converter!$B$14),MAX(MIN($Z163,$M163)-$N163-$O163+IF(SUM($Q163,$R163)&gt;0,MAX($Z163-$M163,0)-($Q163+$R163)*$AV163,0),0),0)+IF(AND($AD163=Res_converter!$A$15,$K163=Res_converter!$C$15),MAX(MIN($Z163,$P163)-$Q163-$R163+IF(SUM($N163,$O163)&gt;0,MAX($Z163-$P163,0)-($N163+$O163)*$AV163,0),0),0)+IF(AND($AD163=Res_converter!$A$12,$Y163="See columns P&amp; Q"),IF($J163=Res_converter!$E$2,MAX($AA163*MIN($M163,$T163)-$N163-$O163,0),MAX($AB163*MIN($P163,$T163)-$Q163-$R163,0)),0)+IF(AND($AD163=Res_converter!$A$12,$AC163=1,$Y163&lt;&gt;"See columns P&amp; Q"),IF($J163=Res_converter!$E$2,MAX(MIN($Z163,M163)-$N163-$O163,0),MAX(MIN($Z163,P163)-$Q163-$R163,0)),0)</f>
        <v>0</v>
      </c>
      <c r="AG163" s="60">
        <f>IF($AD163=Res_converter!$A$9,$T163,0)</f>
        <v>0</v>
      </c>
      <c r="AH163" s="10">
        <f>IF($AD163=Res_converter!$A$9,$Z163,0)</f>
        <v>0</v>
      </c>
      <c r="AI163" s="10">
        <f>IF($J163=Res_converter!$E$6,MAX($M163-$N163-$O163,0),0)+IF($K163=Res_converter!$E$6,MAX($P163-$Q163-$R163,0),0)+IF(L163=Res_converter!$E$6,$S163,0)</f>
        <v>0</v>
      </c>
      <c r="AJ163" s="10">
        <f>IF($AD163=Res_converter!$A$7,MAX(MIN($Z163,$M163)-$N163-$O163,0),0)+IF(AND($AD163=Res_converter!$A$12,$Y163="See columns P&amp; Q"),IF($J163=Res_converter!$E$6,MAX($AA163*MIN($M163,$T163)-$N163-$O163,0),MAX($AB163*MIN($P163,$T163)-$Q163-$R163,0)),0)+IF(AND($AD163=Res_converter!$A$12,$AC163=1,$Y163&lt;&gt;"See columns P&amp; Q"),IF($J163=Res_converter!$E$6,MAX(MIN(MAX($Z163-$P163,0)/$AU163,$M163)-$N163-$O163,0),MAX(MIN(MAX($Z163-$M163,0)/$AU163,$P163)-$Q163-$R163,0)),0)</f>
        <v>0</v>
      </c>
      <c r="AK163" s="60">
        <f>IF($AD163=Res_converter!$A$2,$T163,0)</f>
        <v>0</v>
      </c>
      <c r="AL163" s="10">
        <f>IF($AD163=Res_converter!$A$2,$Z163,0)</f>
        <v>0</v>
      </c>
      <c r="AM163" s="10">
        <f>IF($J163=Res_converter!$E$4,MAX($M163-$N163-$O163,0),0)+IF($K163=Res_converter!$E$4,MAX($P163-$Q163-$R163,0),0)+IF(L163=Res_converter!$E$4,$S163,0)</f>
        <v>0</v>
      </c>
      <c r="AN163" s="10">
        <f>IF($AD163=Res_converter!$A$3,MAX(MIN($Z163,$M163)-$N163-$O163,0),0)+IF(AND($AD163=Res_converter!$A$14,$AC163=1,$Y163&lt;&gt;"See columns P&amp; Q"),IF($J163=Res_converter!$E$4,MAX(MIN(MAX($Z163-$P163,0)/$AV163,$M163)-$N163-$O163,0),MAX(MIN(MAX($Z163-$M163,0)/$AV163,$P163)-$Q163-$R163,0)),0)</f>
        <v>0</v>
      </c>
      <c r="AO163" s="10">
        <f>IF($J163=Res_converter!$E$5,$M163,0)+IF($K163=Res_converter!$E$5,$P163,0)</f>
        <v>0</v>
      </c>
      <c r="AP163" s="10">
        <f>IF($AD163=Res_converter!$A$4,$Z163,0)</f>
        <v>0</v>
      </c>
      <c r="AQ163" s="10" t="s">
        <v>88</v>
      </c>
      <c r="AR163" s="10" t="s">
        <v>61</v>
      </c>
      <c r="AS163" s="10" t="s">
        <v>89</v>
      </c>
      <c r="AT163" s="10" t="s">
        <v>164</v>
      </c>
      <c r="AU163" s="10">
        <f t="shared" si="10"/>
        <v>0.106</v>
      </c>
      <c r="AV163" s="10">
        <f t="shared" si="11"/>
        <v>0.55700000000000005</v>
      </c>
      <c r="AW163" s="12" t="s">
        <v>245</v>
      </c>
      <c r="AX163" s="12" t="str">
        <f>INDEX(Subname_converter!$B$1:$B$343,MATCH($AW163,Subname_converter!$A$1:$A$343,0))</f>
        <v>Kramer</v>
      </c>
      <c r="AY163" s="12">
        <f>INDEX(Subname_converter!$C$1:$C$343,MATCH($AW163,Subname_converter!$A$1:$A$343,0))</f>
        <v>230</v>
      </c>
      <c r="AZ163" s="11">
        <v>44713.291666666701</v>
      </c>
      <c r="BA163" s="11">
        <v>45672.333333333299</v>
      </c>
      <c r="BB163" s="10">
        <f t="shared" si="8"/>
        <v>2025</v>
      </c>
      <c r="BC163" s="11"/>
      <c r="BD163" s="10" t="s">
        <v>103</v>
      </c>
      <c r="BE163" s="10" t="s">
        <v>65</v>
      </c>
      <c r="BF163" s="10" t="s">
        <v>65</v>
      </c>
      <c r="BG163" s="10" t="s">
        <v>103</v>
      </c>
      <c r="BH163" s="10"/>
      <c r="BI163" s="10">
        <f>IFERROR(INDEX([12]Queue_withNearTerm!$AZ$4:$AZ$148,MATCH(B164,[12]Queue_withNearTerm!$B$4:$B$148,0)),99)</f>
        <v>1</v>
      </c>
    </row>
    <row r="164" spans="1:61" s="26" customFormat="1" ht="25" x14ac:dyDescent="0.25">
      <c r="A164" s="32" t="s">
        <v>441</v>
      </c>
      <c r="B164" s="10">
        <v>1608</v>
      </c>
      <c r="C164" s="11">
        <v>43556</v>
      </c>
      <c r="D164" s="11">
        <v>43570.291666666701</v>
      </c>
      <c r="E164" s="10" t="s">
        <v>53</v>
      </c>
      <c r="F164" s="10" t="s">
        <v>414</v>
      </c>
      <c r="G164" s="10" t="s">
        <v>56</v>
      </c>
      <c r="H164" s="10"/>
      <c r="I164" s="10"/>
      <c r="J164" s="10" t="s">
        <v>57</v>
      </c>
      <c r="K164" s="10"/>
      <c r="L164" s="10"/>
      <c r="M164" s="10">
        <v>200</v>
      </c>
      <c r="N164" s="10">
        <v>200</v>
      </c>
      <c r="O164" s="10"/>
      <c r="P164" s="10"/>
      <c r="Q164" s="10"/>
      <c r="R164" s="10"/>
      <c r="S164" s="10"/>
      <c r="T164" s="10">
        <v>200</v>
      </c>
      <c r="U164" s="10" t="s">
        <v>83</v>
      </c>
      <c r="V164" s="10"/>
      <c r="W164" s="10"/>
      <c r="X164" s="10" t="s">
        <v>308</v>
      </c>
      <c r="Y164" s="10">
        <v>1</v>
      </c>
      <c r="Z164" s="10">
        <v>200</v>
      </c>
      <c r="AA164" s="10">
        <v>0</v>
      </c>
      <c r="AB164" s="10">
        <v>0</v>
      </c>
      <c r="AC164" s="10">
        <f t="shared" si="9"/>
        <v>1</v>
      </c>
      <c r="AD164" s="10" t="str" cm="1">
        <f t="array" ref="AD164">IFERROR(INDEX(Res_converter!$A$2:$A$22,MATCH(1,($J164=Res_converter!$B$2:$B$22)*($K164=Res_converter!$C$2:$C$22)*($L164=Res_converter!$D$2:$D$22),0)),"Other")</f>
        <v>Battery</v>
      </c>
      <c r="AE164" s="10">
        <f>IF($J164=Res_converter!$E$2,MAX($M164-$N164-$O164,0),0)+IF($K164=Res_converter!$E$2,MAX($P164-$Q164-$R164,0),0)+IF(L164=Res_converter!$E$2,$S164,0)</f>
        <v>0</v>
      </c>
      <c r="AF164" s="10">
        <f>IF($AD164=Res_converter!$A$8,MAX($Z164-$N164-$O164,0),0)+IF(AND($AD164=Res_converter!$A$14,$J164=Res_converter!$B$14),MAX(MIN($Z164,$M164)-$N164-$O164+IF(SUM($Q164,$R164)&gt;0,MAX($Z164-$M164,0)-($Q164+$R164)*$AV164,0),0),0)+IF(AND($AD164=Res_converter!$A$15,$K164=Res_converter!$C$15),MAX(MIN($Z164,$P164)-$Q164-$R164+IF(SUM($N164,$O164)&gt;0,MAX($Z164-$P164,0)-($N164+$O164)*$AV164,0),0),0)+IF(AND($AD164=Res_converter!$A$12,$Y164="See columns P&amp; Q"),IF($J164=Res_converter!$E$2,MAX($AA164*MIN($M164,$T164)-$N164-$O164,0),MAX($AB164*MIN($P164,$T164)-$Q164-$R164,0)),0)+IF(AND($AD164=Res_converter!$A$12,$AC164=1,$Y164&lt;&gt;"See columns P&amp; Q"),IF($J164=Res_converter!$E$2,MAX(MIN($Z164,M164)-$N164-$O164,0),MAX(MIN($Z164,P164)-$Q164-$R164,0)),0)</f>
        <v>0</v>
      </c>
      <c r="AG164" s="60">
        <f>IF($AD164=Res_converter!$A$9,$T164,0)</f>
        <v>0</v>
      </c>
      <c r="AH164" s="10">
        <f>IF($AD164=Res_converter!$A$9,$Z164,0)</f>
        <v>0</v>
      </c>
      <c r="AI164" s="10">
        <f>IF($J164=Res_converter!$E$6,MAX($M164-$N164-$O164,0),0)+IF($K164=Res_converter!$E$6,MAX($P164-$Q164-$R164,0),0)+IF(L164=Res_converter!$E$6,$S164,0)</f>
        <v>0</v>
      </c>
      <c r="AJ164" s="10">
        <f>IF($AD164=Res_converter!$A$7,MAX(MIN($Z164,$M164)-$N164-$O164,0),0)+IF(AND($AD164=Res_converter!$A$12,$Y164="See columns P&amp; Q"),IF($J164=Res_converter!$E$6,MAX($AA164*MIN($M164,$T164)-$N164-$O164,0),MAX($AB164*MIN($P164,$T164)-$Q164-$R164,0)),0)+IF(AND($AD164=Res_converter!$A$12,$AC164=1,$Y164&lt;&gt;"See columns P&amp; Q"),IF($J164=Res_converter!$E$6,MAX(MIN(MAX($Z164-$P164,0)/$AU164,$M164)-$N164-$O164,0),MAX(MIN(MAX($Z164-$M164,0)/$AU164,$P164)-$Q164-$R164,0)),0)</f>
        <v>0</v>
      </c>
      <c r="AK164" s="60">
        <f>IF($AD164=Res_converter!$A$2,$T164,0)</f>
        <v>0</v>
      </c>
      <c r="AL164" s="10">
        <f>IF($AD164=Res_converter!$A$2,$Z164,0)</f>
        <v>0</v>
      </c>
      <c r="AM164" s="10">
        <f>IF($J164=Res_converter!$E$4,MAX($M164-$N164-$O164,0),0)+IF($K164=Res_converter!$E$4,MAX($P164-$Q164-$R164,0),0)+IF(L164=Res_converter!$E$4,$S164,0)</f>
        <v>0</v>
      </c>
      <c r="AN164" s="10">
        <f>IF($AD164=Res_converter!$A$3,MAX(MIN($Z164,$M164)-$N164-$O164,0),0)+IF(AND($AD164=Res_converter!$A$14,$AC164=1,$Y164&lt;&gt;"See columns P&amp; Q"),IF($J164=Res_converter!$E$4,MAX(MIN(MAX($Z164-$P164,0)/$AV164,$M164)-$N164-$O164,0),MAX(MIN(MAX($Z164-$M164,0)/$AV164,$P164)-$Q164-$R164,0)),0)</f>
        <v>0</v>
      </c>
      <c r="AO164" s="10">
        <f>IF($J164=Res_converter!$E$5,$M164,0)+IF($K164=Res_converter!$E$5,$P164,0)</f>
        <v>0</v>
      </c>
      <c r="AP164" s="10">
        <f>IF($AD164=Res_converter!$A$4,$Z164,0)</f>
        <v>0</v>
      </c>
      <c r="AQ164" s="10" t="s">
        <v>107</v>
      </c>
      <c r="AR164" s="10" t="s">
        <v>61</v>
      </c>
      <c r="AS164" s="10" t="s">
        <v>89</v>
      </c>
      <c r="AT164" s="10" t="s">
        <v>442</v>
      </c>
      <c r="AU164" s="10">
        <f t="shared" si="10"/>
        <v>0.106</v>
      </c>
      <c r="AV164" s="10">
        <f t="shared" si="11"/>
        <v>0.55700000000000005</v>
      </c>
      <c r="AW164" s="12" t="s">
        <v>443</v>
      </c>
      <c r="AX164" s="12" t="str">
        <f>INDEX(Subname_converter!$B$1:$B$343,MATCH($AW164,Subname_converter!$A$1:$A$343,0))</f>
        <v>Hinson</v>
      </c>
      <c r="AY164" s="12">
        <f>INDEX(Subname_converter!$C$1:$C$343,MATCH($AW164,Subname_converter!$A$1:$A$343,0))</f>
        <v>230</v>
      </c>
      <c r="AZ164" s="11">
        <v>45107.291666666701</v>
      </c>
      <c r="BA164" s="11">
        <v>45536.291666666701</v>
      </c>
      <c r="BB164" s="10">
        <f t="shared" si="8"/>
        <v>2024</v>
      </c>
      <c r="BC164" s="11"/>
      <c r="BD164" s="10" t="s">
        <v>103</v>
      </c>
      <c r="BE164" s="10" t="s">
        <v>65</v>
      </c>
      <c r="BF164" s="10" t="s">
        <v>65</v>
      </c>
      <c r="BG164" s="10" t="s">
        <v>103</v>
      </c>
      <c r="BH164" s="10" t="s">
        <v>66</v>
      </c>
      <c r="BI164" s="10">
        <f>IFERROR(INDEX([12]Queue_withNearTerm!$AZ$4:$AZ$148,MATCH(B165,[12]Queue_withNearTerm!$B$4:$B$148,0)),99)</f>
        <v>1</v>
      </c>
    </row>
    <row r="165" spans="1:61" s="26" customFormat="1" ht="25" x14ac:dyDescent="0.25">
      <c r="A165" s="32" t="s">
        <v>444</v>
      </c>
      <c r="B165" s="10">
        <v>1611</v>
      </c>
      <c r="C165" s="11">
        <v>43564</v>
      </c>
      <c r="D165" s="11">
        <v>43570.291666666701</v>
      </c>
      <c r="E165" s="10" t="s">
        <v>53</v>
      </c>
      <c r="F165" s="10" t="s">
        <v>414</v>
      </c>
      <c r="G165" s="10" t="s">
        <v>56</v>
      </c>
      <c r="H165" s="10"/>
      <c r="I165" s="10"/>
      <c r="J165" s="10" t="s">
        <v>57</v>
      </c>
      <c r="K165" s="10"/>
      <c r="L165" s="10"/>
      <c r="M165" s="10">
        <v>250</v>
      </c>
      <c r="N165" s="10"/>
      <c r="O165" s="10"/>
      <c r="P165" s="10"/>
      <c r="Q165" s="10"/>
      <c r="R165" s="10"/>
      <c r="S165" s="10"/>
      <c r="T165" s="10">
        <v>250</v>
      </c>
      <c r="U165" s="10" t="s">
        <v>83</v>
      </c>
      <c r="V165" s="10"/>
      <c r="W165" s="10"/>
      <c r="X165" s="10" t="s">
        <v>364</v>
      </c>
      <c r="Y165" s="10">
        <v>1</v>
      </c>
      <c r="Z165" s="10">
        <v>250</v>
      </c>
      <c r="AA165" s="10">
        <v>0</v>
      </c>
      <c r="AB165" s="10">
        <v>0</v>
      </c>
      <c r="AC165" s="10">
        <f t="shared" si="9"/>
        <v>1</v>
      </c>
      <c r="AD165" s="10" t="str" cm="1">
        <f t="array" ref="AD165">IFERROR(INDEX(Res_converter!$A$2:$A$22,MATCH(1,($J165=Res_converter!$B$2:$B$22)*($K165=Res_converter!$C$2:$C$22)*($L165=Res_converter!$D$2:$D$22),0)),"Other")</f>
        <v>Battery</v>
      </c>
      <c r="AE165" s="10">
        <f>IF($J165=Res_converter!$E$2,MAX($M165-$N165-$O165,0),0)+IF($K165=Res_converter!$E$2,MAX($P165-$Q165-$R165,0),0)+IF(L165=Res_converter!$E$2,$S165,0)</f>
        <v>250</v>
      </c>
      <c r="AF165" s="10">
        <f>IF($AD165=Res_converter!$A$8,MAX($Z165-$N165-$O165,0),0)+IF(AND($AD165=Res_converter!$A$14,$J165=Res_converter!$B$14),MAX(MIN($Z165,$M165)-$N165-$O165+IF(SUM($Q165,$R165)&gt;0,MAX($Z165-$M165,0)-($Q165+$R165)*$AV165,0),0),0)+IF(AND($AD165=Res_converter!$A$15,$K165=Res_converter!$C$15),MAX(MIN($Z165,$P165)-$Q165-$R165+IF(SUM($N165,$O165)&gt;0,MAX($Z165-$P165,0)-($N165+$O165)*$AV165,0),0),0)+IF(AND($AD165=Res_converter!$A$12,$Y165="See columns P&amp; Q"),IF($J165=Res_converter!$E$2,MAX($AA165*MIN($M165,$T165)-$N165-$O165,0),MAX($AB165*MIN($P165,$T165)-$Q165-$R165,0)),0)+IF(AND($AD165=Res_converter!$A$12,$AC165=1,$Y165&lt;&gt;"See columns P&amp; Q"),IF($J165=Res_converter!$E$2,MAX(MIN($Z165,M165)-$N165-$O165,0),MAX(MIN($Z165,P165)-$Q165-$R165,0)),0)</f>
        <v>250</v>
      </c>
      <c r="AG165" s="60">
        <f>IF($AD165=Res_converter!$A$9,$T165,0)</f>
        <v>0</v>
      </c>
      <c r="AH165" s="10">
        <f>IF($AD165=Res_converter!$A$9,$Z165,0)</f>
        <v>0</v>
      </c>
      <c r="AI165" s="10">
        <f>IF($J165=Res_converter!$E$6,MAX($M165-$N165-$O165,0),0)+IF($K165=Res_converter!$E$6,MAX($P165-$Q165-$R165,0),0)+IF(L165=Res_converter!$E$6,$S165,0)</f>
        <v>0</v>
      </c>
      <c r="AJ165" s="10">
        <f>IF($AD165=Res_converter!$A$7,MAX(MIN($Z165,$M165)-$N165-$O165,0),0)+IF(AND($AD165=Res_converter!$A$12,$Y165="See columns P&amp; Q"),IF($J165=Res_converter!$E$6,MAX($AA165*MIN($M165,$T165)-$N165-$O165,0),MAX($AB165*MIN($P165,$T165)-$Q165-$R165,0)),0)+IF(AND($AD165=Res_converter!$A$12,$AC165=1,$Y165&lt;&gt;"See columns P&amp; Q"),IF($J165=Res_converter!$E$6,MAX(MIN(MAX($Z165-$P165,0)/$AU165,$M165)-$N165-$O165,0),MAX(MIN(MAX($Z165-$M165,0)/$AU165,$P165)-$Q165-$R165,0)),0)</f>
        <v>0</v>
      </c>
      <c r="AK165" s="60">
        <f>IF($AD165=Res_converter!$A$2,$T165,0)</f>
        <v>0</v>
      </c>
      <c r="AL165" s="10">
        <f>IF($AD165=Res_converter!$A$2,$Z165,0)</f>
        <v>0</v>
      </c>
      <c r="AM165" s="10">
        <f>IF($J165=Res_converter!$E$4,MAX($M165-$N165-$O165,0),0)+IF($K165=Res_converter!$E$4,MAX($P165-$Q165-$R165,0),0)+IF(L165=Res_converter!$E$4,$S165,0)</f>
        <v>0</v>
      </c>
      <c r="AN165" s="10">
        <f>IF($AD165=Res_converter!$A$3,MAX(MIN($Z165,$M165)-$N165-$O165,0),0)+IF(AND($AD165=Res_converter!$A$14,$AC165=1,$Y165&lt;&gt;"See columns P&amp; Q"),IF($J165=Res_converter!$E$4,MAX(MIN(MAX($Z165-$P165,0)/$AV165,$M165)-$N165-$O165,0),MAX(MIN(MAX($Z165-$M165,0)/$AV165,$P165)-$Q165-$R165,0)),0)</f>
        <v>0</v>
      </c>
      <c r="AO165" s="10">
        <f>IF($J165=Res_converter!$E$5,$M165,0)+IF($K165=Res_converter!$E$5,$P165,0)</f>
        <v>0</v>
      </c>
      <c r="AP165" s="10">
        <f>IF($AD165=Res_converter!$A$4,$Z165,0)</f>
        <v>0</v>
      </c>
      <c r="AQ165" s="10" t="s">
        <v>107</v>
      </c>
      <c r="AR165" s="10" t="s">
        <v>61</v>
      </c>
      <c r="AS165" s="10" t="s">
        <v>89</v>
      </c>
      <c r="AT165" s="10" t="s">
        <v>442</v>
      </c>
      <c r="AU165" s="10">
        <f t="shared" si="10"/>
        <v>0.106</v>
      </c>
      <c r="AV165" s="10">
        <f t="shared" si="11"/>
        <v>0.55700000000000005</v>
      </c>
      <c r="AW165" s="12" t="s">
        <v>445</v>
      </c>
      <c r="AX165" s="12" t="str">
        <f>INDEX(Subname_converter!$B$1:$B$343,MATCH($AW165,Subname_converter!$A$1:$A$343,0))</f>
        <v>Laguna Bell</v>
      </c>
      <c r="AY165" s="12">
        <f>INDEX(Subname_converter!$C$1:$C$343,MATCH($AW165,Subname_converter!$A$1:$A$343,0))</f>
        <v>230</v>
      </c>
      <c r="AZ165" s="11">
        <v>44927.333333333299</v>
      </c>
      <c r="BA165" s="11">
        <v>45809.291666666701</v>
      </c>
      <c r="BB165" s="10">
        <f t="shared" si="8"/>
        <v>2025</v>
      </c>
      <c r="BC165" s="11"/>
      <c r="BD165" s="10" t="s">
        <v>103</v>
      </c>
      <c r="BE165" s="10" t="s">
        <v>65</v>
      </c>
      <c r="BF165" s="10" t="s">
        <v>65</v>
      </c>
      <c r="BG165" s="10" t="s">
        <v>103</v>
      </c>
      <c r="BH165" s="10" t="s">
        <v>66</v>
      </c>
      <c r="BI165" s="10">
        <f>IFERROR(INDEX([12]Queue_withNearTerm!$AZ$4:$AZ$148,MATCH(B166,[12]Queue_withNearTerm!$B$4:$B$148,0)),99)</f>
        <v>1</v>
      </c>
    </row>
    <row r="166" spans="1:61" s="26" customFormat="1" ht="25" x14ac:dyDescent="0.25">
      <c r="A166" s="32" t="s">
        <v>446</v>
      </c>
      <c r="B166" s="10">
        <v>1615</v>
      </c>
      <c r="C166" s="11">
        <v>43556</v>
      </c>
      <c r="D166" s="11">
        <v>43570.291666666701</v>
      </c>
      <c r="E166" s="10" t="s">
        <v>53</v>
      </c>
      <c r="F166" s="10" t="s">
        <v>414</v>
      </c>
      <c r="G166" s="10" t="s">
        <v>56</v>
      </c>
      <c r="H166" s="10"/>
      <c r="I166" s="10"/>
      <c r="J166" s="10" t="s">
        <v>57</v>
      </c>
      <c r="K166" s="10"/>
      <c r="L166" s="10"/>
      <c r="M166" s="10">
        <v>200</v>
      </c>
      <c r="N166" s="10"/>
      <c r="O166" s="10"/>
      <c r="P166" s="10"/>
      <c r="Q166" s="10"/>
      <c r="R166" s="10"/>
      <c r="S166" s="10"/>
      <c r="T166" s="10">
        <v>200</v>
      </c>
      <c r="U166" s="10" t="s">
        <v>83</v>
      </c>
      <c r="V166" s="10"/>
      <c r="W166" s="10"/>
      <c r="X166" s="10" t="s">
        <v>364</v>
      </c>
      <c r="Y166" s="10">
        <v>1</v>
      </c>
      <c r="Z166" s="10">
        <v>200</v>
      </c>
      <c r="AA166" s="10">
        <v>0</v>
      </c>
      <c r="AB166" s="10">
        <v>0</v>
      </c>
      <c r="AC166" s="10">
        <f t="shared" si="9"/>
        <v>1</v>
      </c>
      <c r="AD166" s="10" t="str" cm="1">
        <f t="array" ref="AD166">IFERROR(INDEX(Res_converter!$A$2:$A$22,MATCH(1,($J166=Res_converter!$B$2:$B$22)*($K166=Res_converter!$C$2:$C$22)*($L166=Res_converter!$D$2:$D$22),0)),"Other")</f>
        <v>Battery</v>
      </c>
      <c r="AE166" s="10">
        <f>IF($J166=Res_converter!$E$2,MAX($M166-$N166-$O166,0),0)+IF($K166=Res_converter!$E$2,MAX($P166-$Q166-$R166,0),0)+IF(L166=Res_converter!$E$2,$S166,0)</f>
        <v>200</v>
      </c>
      <c r="AF166" s="10">
        <f>IF($AD166=Res_converter!$A$8,MAX($Z166-$N166-$O166,0),0)+IF(AND($AD166=Res_converter!$A$14,$J166=Res_converter!$B$14),MAX(MIN($Z166,$M166)-$N166-$O166+IF(SUM($Q166,$R166)&gt;0,MAX($Z166-$M166,0)-($Q166+$R166)*$AV166,0),0),0)+IF(AND($AD166=Res_converter!$A$15,$K166=Res_converter!$C$15),MAX(MIN($Z166,$P166)-$Q166-$R166+IF(SUM($N166,$O166)&gt;0,MAX($Z166-$P166,0)-($N166+$O166)*$AV166,0),0),0)+IF(AND($AD166=Res_converter!$A$12,$Y166="See columns P&amp; Q"),IF($J166=Res_converter!$E$2,MAX($AA166*MIN($M166,$T166)-$N166-$O166,0),MAX($AB166*MIN($P166,$T166)-$Q166-$R166,0)),0)+IF(AND($AD166=Res_converter!$A$12,$AC166=1,$Y166&lt;&gt;"See columns P&amp; Q"),IF($J166=Res_converter!$E$2,MAX(MIN($Z166,M166)-$N166-$O166,0),MAX(MIN($Z166,P166)-$Q166-$R166,0)),0)</f>
        <v>200</v>
      </c>
      <c r="AG166" s="60">
        <f>IF($AD166=Res_converter!$A$9,$T166,0)</f>
        <v>0</v>
      </c>
      <c r="AH166" s="10">
        <f>IF($AD166=Res_converter!$A$9,$Z166,0)</f>
        <v>0</v>
      </c>
      <c r="AI166" s="10">
        <f>IF($J166=Res_converter!$E$6,MAX($M166-$N166-$O166,0),0)+IF($K166=Res_converter!$E$6,MAX($P166-$Q166-$R166,0),0)+IF(L166=Res_converter!$E$6,$S166,0)</f>
        <v>0</v>
      </c>
      <c r="AJ166" s="10">
        <f>IF($AD166=Res_converter!$A$7,MAX(MIN($Z166,$M166)-$N166-$O166,0),0)+IF(AND($AD166=Res_converter!$A$12,$Y166="See columns P&amp; Q"),IF($J166=Res_converter!$E$6,MAX($AA166*MIN($M166,$T166)-$N166-$O166,0),MAX($AB166*MIN($P166,$T166)-$Q166-$R166,0)),0)+IF(AND($AD166=Res_converter!$A$12,$AC166=1,$Y166&lt;&gt;"See columns P&amp; Q"),IF($J166=Res_converter!$E$6,MAX(MIN(MAX($Z166-$P166,0)/$AU166,$M166)-$N166-$O166,0),MAX(MIN(MAX($Z166-$M166,0)/$AU166,$P166)-$Q166-$R166,0)),0)</f>
        <v>0</v>
      </c>
      <c r="AK166" s="60">
        <f>IF($AD166=Res_converter!$A$2,$T166,0)</f>
        <v>0</v>
      </c>
      <c r="AL166" s="10">
        <f>IF($AD166=Res_converter!$A$2,$Z166,0)</f>
        <v>0</v>
      </c>
      <c r="AM166" s="10">
        <f>IF($J166=Res_converter!$E$4,MAX($M166-$N166-$O166,0),0)+IF($K166=Res_converter!$E$4,MAX($P166-$Q166-$R166,0),0)+IF(L166=Res_converter!$E$4,$S166,0)</f>
        <v>0</v>
      </c>
      <c r="AN166" s="10">
        <f>IF($AD166=Res_converter!$A$3,MAX(MIN($Z166,$M166)-$N166-$O166,0),0)+IF(AND($AD166=Res_converter!$A$14,$AC166=1,$Y166&lt;&gt;"See columns P&amp; Q"),IF($J166=Res_converter!$E$4,MAX(MIN(MAX($Z166-$P166,0)/$AV166,$M166)-$N166-$O166,0),MAX(MIN(MAX($Z166-$M166,0)/$AV166,$P166)-$Q166-$R166,0)),0)</f>
        <v>0</v>
      </c>
      <c r="AO166" s="10">
        <f>IF($J166=Res_converter!$E$5,$M166,0)+IF($K166=Res_converter!$E$5,$P166,0)</f>
        <v>0</v>
      </c>
      <c r="AP166" s="10">
        <f>IF($AD166=Res_converter!$A$4,$Z166,0)</f>
        <v>0</v>
      </c>
      <c r="AQ166" s="10" t="s">
        <v>107</v>
      </c>
      <c r="AR166" s="10" t="s">
        <v>61</v>
      </c>
      <c r="AS166" s="10" t="s">
        <v>89</v>
      </c>
      <c r="AT166" s="10" t="s">
        <v>442</v>
      </c>
      <c r="AU166" s="10">
        <f t="shared" si="10"/>
        <v>0.106</v>
      </c>
      <c r="AV166" s="10">
        <f t="shared" si="11"/>
        <v>0.55700000000000005</v>
      </c>
      <c r="AW166" s="12" t="s">
        <v>447</v>
      </c>
      <c r="AX166" s="12" t="str">
        <f>INDEX(Subname_converter!$B$1:$B$343,MATCH($AW166,Subname_converter!$A$1:$A$343,0))</f>
        <v>Walnut</v>
      </c>
      <c r="AY166" s="12">
        <f>INDEX(Subname_converter!$C$1:$C$343,MATCH($AW166,Subname_converter!$A$1:$A$343,0))</f>
        <v>230</v>
      </c>
      <c r="AZ166" s="11">
        <v>45107.291666666701</v>
      </c>
      <c r="BA166" s="11">
        <v>45306.333333333299</v>
      </c>
      <c r="BB166" s="10">
        <f t="shared" si="8"/>
        <v>2024</v>
      </c>
      <c r="BC166" s="11"/>
      <c r="BD166" s="10" t="s">
        <v>103</v>
      </c>
      <c r="BE166" s="10" t="s">
        <v>65</v>
      </c>
      <c r="BF166" s="10" t="s">
        <v>65</v>
      </c>
      <c r="BG166" s="10" t="s">
        <v>103</v>
      </c>
      <c r="BH166" s="10" t="s">
        <v>66</v>
      </c>
      <c r="BI166" s="10">
        <f>IFERROR(INDEX([12]Queue_withNearTerm!$AZ$4:$AZ$148,MATCH(B167,[12]Queue_withNearTerm!$B$4:$B$148,0)),99)</f>
        <v>2</v>
      </c>
    </row>
    <row r="167" spans="1:61" s="26" customFormat="1" ht="25" x14ac:dyDescent="0.25">
      <c r="A167" s="32" t="s">
        <v>448</v>
      </c>
      <c r="B167" s="10">
        <v>1617</v>
      </c>
      <c r="C167" s="11">
        <v>43560</v>
      </c>
      <c r="D167" s="11">
        <v>43570.291666666701</v>
      </c>
      <c r="E167" s="10" t="s">
        <v>53</v>
      </c>
      <c r="F167" s="10" t="s">
        <v>414</v>
      </c>
      <c r="G167" s="10" t="s">
        <v>56</v>
      </c>
      <c r="H167" s="10" t="s">
        <v>95</v>
      </c>
      <c r="I167" s="10"/>
      <c r="J167" s="10" t="s">
        <v>57</v>
      </c>
      <c r="K167" s="10" t="s">
        <v>96</v>
      </c>
      <c r="L167" s="10"/>
      <c r="M167" s="10">
        <v>73.260000000000005</v>
      </c>
      <c r="N167" s="10"/>
      <c r="O167" s="10">
        <v>73</v>
      </c>
      <c r="P167" s="10">
        <v>82.434240000000003</v>
      </c>
      <c r="Q167" s="10">
        <v>75</v>
      </c>
      <c r="R167" s="10">
        <v>7</v>
      </c>
      <c r="S167" s="10"/>
      <c r="T167" s="10">
        <v>150</v>
      </c>
      <c r="U167" s="10" t="s">
        <v>83</v>
      </c>
      <c r="V167" s="10"/>
      <c r="W167" s="10" t="s">
        <v>58</v>
      </c>
      <c r="X167" s="10" t="s">
        <v>349</v>
      </c>
      <c r="Y167" s="10">
        <v>1</v>
      </c>
      <c r="Z167" s="10">
        <v>150</v>
      </c>
      <c r="AA167" s="10">
        <v>0</v>
      </c>
      <c r="AB167" s="10">
        <v>0</v>
      </c>
      <c r="AC167" s="10">
        <f t="shared" si="9"/>
        <v>1</v>
      </c>
      <c r="AD167" s="10" t="str" cm="1">
        <f t="array" ref="AD167">IFERROR(INDEX(Res_converter!$A$2:$A$22,MATCH(1,($J167=Res_converter!$B$2:$B$22)*($K167=Res_converter!$C$2:$C$22)*($L167=Res_converter!$D$2:$D$22),0)),"Other")</f>
        <v>Solar-Hybrid</v>
      </c>
      <c r="AE167" s="10">
        <f>IF($J167=Res_converter!$E$2,MAX($M167-$N167-$O167,0),0)+IF($K167=Res_converter!$E$2,MAX($P167-$Q167-$R167,0),0)+IF(L167=Res_converter!$E$2,$S167,0)</f>
        <v>0.26000000000000512</v>
      </c>
      <c r="AF167" s="10">
        <f>IF($AD167=Res_converter!$A$8,MAX($Z167-$N167-$O167,0),0)+IF(AND($AD167=Res_converter!$A$14,$J167=Res_converter!$B$14),MAX(MIN($Z167,$M167)-$N167-$O167+IF(SUM($Q167,$R167)&gt;0,MAX($Z167-$M167,0)-($Q167+$R167)*$AV167,0),0),0)+IF(AND($AD167=Res_converter!$A$15,$K167=Res_converter!$C$15),MAX(MIN($Z167,$P167)-$Q167-$R167+IF(SUM($N167,$O167)&gt;0,MAX($Z167-$P167,0)-($N167+$O167)*$AV167,0),0),0)+IF(AND($AD167=Res_converter!$A$12,$Y167="See columns P&amp; Q"),IF($J167=Res_converter!$E$2,MAX($AA167*MIN($M167,$T167)-$N167-$O167,0),MAX($AB167*MIN($P167,$T167)-$Q167-$R167,0)),0)+IF(AND($AD167=Res_converter!$A$12,$AC167=1,$Y167&lt;&gt;"See columns P&amp; Q"),IF($J167=Res_converter!$E$2,MAX(MIN($Z167,M167)-$N167-$O167,0),MAX(MIN($Z167,P167)-$Q167-$R167,0)),0)</f>
        <v>0.26000000000000512</v>
      </c>
      <c r="AG167" s="60">
        <f>IF($AD167=Res_converter!$A$9,$T167,0)</f>
        <v>0</v>
      </c>
      <c r="AH167" s="10">
        <f>IF($AD167=Res_converter!$A$9,$Z167,0)</f>
        <v>0</v>
      </c>
      <c r="AI167" s="10">
        <f>IF($J167=Res_converter!$E$6,MAX($M167-$N167-$O167,0),0)+IF($K167=Res_converter!$E$6,MAX($P167-$Q167-$R167,0),0)+IF(L167=Res_converter!$E$6,$S167,0)</f>
        <v>0.43424000000000262</v>
      </c>
      <c r="AJ167" s="10">
        <f>IF($AD167=Res_converter!$A$7,MAX(MIN($Z167,$M167)-$N167-$O167,0),0)+IF(AND($AD167=Res_converter!$A$12,$Y167="See columns P&amp; Q"),IF($J167=Res_converter!$E$6,MAX($AA167*MIN($M167,$T167)-$N167-$O167,0),MAX($AB167*MIN($P167,$T167)-$Q167-$R167,0)),0)+IF(AND($AD167=Res_converter!$A$12,$AC167=1,$Y167&lt;&gt;"See columns P&amp; Q"),IF($J167=Res_converter!$E$6,MAX(MIN(MAX($Z167-$P167,0)/$AU167,$M167)-$N167-$O167,0),MAX(MIN(MAX($Z167-$M167,0)/$AU167,$P167)-$Q167-$R167,0)),0)</f>
        <v>0.43424000000000262</v>
      </c>
      <c r="AK167" s="60">
        <f>IF($AD167=Res_converter!$A$2,$T167,0)</f>
        <v>0</v>
      </c>
      <c r="AL167" s="10">
        <f>IF($AD167=Res_converter!$A$2,$Z167,0)</f>
        <v>0</v>
      </c>
      <c r="AM167" s="10">
        <f>IF($J167=Res_converter!$E$4,MAX($M167-$N167-$O167,0),0)+IF($K167=Res_converter!$E$4,MAX($P167-$Q167-$R167,0),0)+IF(L167=Res_converter!$E$4,$S167,0)</f>
        <v>0</v>
      </c>
      <c r="AN167" s="10">
        <f>IF($AD167=Res_converter!$A$3,MAX(MIN($Z167,$M167)-$N167-$O167,0),0)+IF(AND($AD167=Res_converter!$A$14,$AC167=1,$Y167&lt;&gt;"See columns P&amp; Q"),IF($J167=Res_converter!$E$4,MAX(MIN(MAX($Z167-$P167,0)/$AV167,$M167)-$N167-$O167,0),MAX(MIN(MAX($Z167-$M167,0)/$AV167,$P167)-$Q167-$R167,0)),0)</f>
        <v>0</v>
      </c>
      <c r="AO167" s="10">
        <f>IF($J167=Res_converter!$E$5,$M167,0)+IF($K167=Res_converter!$E$5,$P167,0)</f>
        <v>0</v>
      </c>
      <c r="AP167" s="10">
        <f>IF($AD167=Res_converter!$A$4,$Z167,0)</f>
        <v>0</v>
      </c>
      <c r="AQ167" s="10" t="s">
        <v>163</v>
      </c>
      <c r="AR167" s="10" t="s">
        <v>61</v>
      </c>
      <c r="AS167" s="10" t="s">
        <v>89</v>
      </c>
      <c r="AT167" s="10" t="s">
        <v>164</v>
      </c>
      <c r="AU167" s="10">
        <f t="shared" si="10"/>
        <v>0.106</v>
      </c>
      <c r="AV167" s="10">
        <f t="shared" si="11"/>
        <v>0.55700000000000005</v>
      </c>
      <c r="AW167" s="12" t="s">
        <v>245</v>
      </c>
      <c r="AX167" s="12" t="str">
        <f>INDEX(Subname_converter!$B$1:$B$343,MATCH($AW167,Subname_converter!$A$1:$A$343,0))</f>
        <v>Kramer</v>
      </c>
      <c r="AY167" s="12">
        <f>INDEX(Subname_converter!$C$1:$C$343,MATCH($AW167,Subname_converter!$A$1:$A$343,0))</f>
        <v>230</v>
      </c>
      <c r="AZ167" s="11">
        <v>44896.333333333299</v>
      </c>
      <c r="BA167" s="11">
        <v>45170.291666666701</v>
      </c>
      <c r="BB167" s="10">
        <f t="shared" si="8"/>
        <v>2023</v>
      </c>
      <c r="BC167" s="11"/>
      <c r="BD167" s="10" t="s">
        <v>103</v>
      </c>
      <c r="BE167" s="10" t="s">
        <v>65</v>
      </c>
      <c r="BF167" s="10" t="s">
        <v>65</v>
      </c>
      <c r="BG167" s="10" t="s">
        <v>103</v>
      </c>
      <c r="BH167" s="10" t="s">
        <v>66</v>
      </c>
      <c r="BI167" s="10">
        <f>IFERROR(INDEX([12]Queue_withNearTerm!$AZ$4:$AZ$148,MATCH(B168,[12]Queue_withNearTerm!$B$4:$B$148,0)),99)</f>
        <v>1</v>
      </c>
    </row>
    <row r="168" spans="1:61" s="26" customFormat="1" ht="25" x14ac:dyDescent="0.25">
      <c r="A168" s="32" t="s">
        <v>449</v>
      </c>
      <c r="B168" s="10">
        <v>1619</v>
      </c>
      <c r="C168" s="11">
        <v>43567</v>
      </c>
      <c r="D168" s="11">
        <v>43570.291666666701</v>
      </c>
      <c r="E168" s="10" t="s">
        <v>53</v>
      </c>
      <c r="F168" s="10" t="s">
        <v>414</v>
      </c>
      <c r="G168" s="10" t="s">
        <v>56</v>
      </c>
      <c r="H168" s="10"/>
      <c r="I168" s="10"/>
      <c r="J168" s="10" t="s">
        <v>57</v>
      </c>
      <c r="K168" s="10"/>
      <c r="L168" s="10"/>
      <c r="M168" s="10">
        <v>500</v>
      </c>
      <c r="N168" s="10"/>
      <c r="O168" s="10"/>
      <c r="P168" s="10"/>
      <c r="Q168" s="10"/>
      <c r="R168" s="10"/>
      <c r="S168" s="10"/>
      <c r="T168" s="10">
        <v>500</v>
      </c>
      <c r="U168" s="10" t="s">
        <v>83</v>
      </c>
      <c r="V168" s="10"/>
      <c r="W168" s="10" t="s">
        <v>58</v>
      </c>
      <c r="X168" s="10" t="s">
        <v>364</v>
      </c>
      <c r="Y168" s="10">
        <v>1</v>
      </c>
      <c r="Z168" s="10">
        <v>500</v>
      </c>
      <c r="AA168" s="10">
        <v>0</v>
      </c>
      <c r="AB168" s="10">
        <v>0</v>
      </c>
      <c r="AC168" s="10">
        <f t="shared" si="9"/>
        <v>1</v>
      </c>
      <c r="AD168" s="10" t="str" cm="1">
        <f t="array" ref="AD168">IFERROR(INDEX(Res_converter!$A$2:$A$22,MATCH(1,($J168=Res_converter!$B$2:$B$22)*($K168=Res_converter!$C$2:$C$22)*($L168=Res_converter!$D$2:$D$22),0)),"Other")</f>
        <v>Battery</v>
      </c>
      <c r="AE168" s="10">
        <f>IF($J168=Res_converter!$E$2,MAX($M168-$N168-$O168,0),0)+IF($K168=Res_converter!$E$2,MAX($P168-$Q168-$R168,0),0)+IF(L168=Res_converter!$E$2,$S168,0)</f>
        <v>500</v>
      </c>
      <c r="AF168" s="10">
        <f>IF($AD168=Res_converter!$A$8,MAX($Z168-$N168-$O168,0),0)+IF(AND($AD168=Res_converter!$A$14,$J168=Res_converter!$B$14),MAX(MIN($Z168,$M168)-$N168-$O168+IF(SUM($Q168,$R168)&gt;0,MAX($Z168-$M168,0)-($Q168+$R168)*$AV168,0),0),0)+IF(AND($AD168=Res_converter!$A$15,$K168=Res_converter!$C$15),MAX(MIN($Z168,$P168)-$Q168-$R168+IF(SUM($N168,$O168)&gt;0,MAX($Z168-$P168,0)-($N168+$O168)*$AV168,0),0),0)+IF(AND($AD168=Res_converter!$A$12,$Y168="See columns P&amp; Q"),IF($J168=Res_converter!$E$2,MAX($AA168*MIN($M168,$T168)-$N168-$O168,0),MAX($AB168*MIN($P168,$T168)-$Q168-$R168,0)),0)+IF(AND($AD168=Res_converter!$A$12,$AC168=1,$Y168&lt;&gt;"See columns P&amp; Q"),IF($J168=Res_converter!$E$2,MAX(MIN($Z168,M168)-$N168-$O168,0),MAX(MIN($Z168,P168)-$Q168-$R168,0)),0)</f>
        <v>500</v>
      </c>
      <c r="AG168" s="60">
        <f>IF($AD168=Res_converter!$A$9,$T168,0)</f>
        <v>0</v>
      </c>
      <c r="AH168" s="10">
        <f>IF($AD168=Res_converter!$A$9,$Z168,0)</f>
        <v>0</v>
      </c>
      <c r="AI168" s="10">
        <f>IF($J168=Res_converter!$E$6,MAX($M168-$N168-$O168,0),0)+IF($K168=Res_converter!$E$6,MAX($P168-$Q168-$R168,0),0)+IF(L168=Res_converter!$E$6,$S168,0)</f>
        <v>0</v>
      </c>
      <c r="AJ168" s="10">
        <f>IF($AD168=Res_converter!$A$7,MAX(MIN($Z168,$M168)-$N168-$O168,0),0)+IF(AND($AD168=Res_converter!$A$12,$Y168="See columns P&amp; Q"),IF($J168=Res_converter!$E$6,MAX($AA168*MIN($M168,$T168)-$N168-$O168,0),MAX($AB168*MIN($P168,$T168)-$Q168-$R168,0)),0)+IF(AND($AD168=Res_converter!$A$12,$AC168=1,$Y168&lt;&gt;"See columns P&amp; Q"),IF($J168=Res_converter!$E$6,MAX(MIN(MAX($Z168-$P168,0)/$AU168,$M168)-$N168-$O168,0),MAX(MIN(MAX($Z168-$M168,0)/$AU168,$P168)-$Q168-$R168,0)),0)</f>
        <v>0</v>
      </c>
      <c r="AK168" s="60">
        <f>IF($AD168=Res_converter!$A$2,$T168,0)</f>
        <v>0</v>
      </c>
      <c r="AL168" s="10">
        <f>IF($AD168=Res_converter!$A$2,$Z168,0)</f>
        <v>0</v>
      </c>
      <c r="AM168" s="10">
        <f>IF($J168=Res_converter!$E$4,MAX($M168-$N168-$O168,0),0)+IF($K168=Res_converter!$E$4,MAX($P168-$Q168-$R168,0),0)+IF(L168=Res_converter!$E$4,$S168,0)</f>
        <v>0</v>
      </c>
      <c r="AN168" s="10">
        <f>IF($AD168=Res_converter!$A$3,MAX(MIN($Z168,$M168)-$N168-$O168,0),0)+IF(AND($AD168=Res_converter!$A$14,$AC168=1,$Y168&lt;&gt;"See columns P&amp; Q"),IF($J168=Res_converter!$E$4,MAX(MIN(MAX($Z168-$P168,0)/$AV168,$M168)-$N168-$O168,0),MAX(MIN(MAX($Z168-$M168,0)/$AV168,$P168)-$Q168-$R168,0)),0)</f>
        <v>0</v>
      </c>
      <c r="AO168" s="10">
        <f>IF($J168=Res_converter!$E$5,$M168,0)+IF($K168=Res_converter!$E$5,$P168,0)</f>
        <v>0</v>
      </c>
      <c r="AP168" s="10">
        <f>IF($AD168=Res_converter!$A$4,$Z168,0)</f>
        <v>0</v>
      </c>
      <c r="AQ168" s="10" t="s">
        <v>450</v>
      </c>
      <c r="AR168" s="10" t="s">
        <v>61</v>
      </c>
      <c r="AS168" s="10" t="s">
        <v>89</v>
      </c>
      <c r="AT168" s="10" t="s">
        <v>63</v>
      </c>
      <c r="AU168" s="10">
        <f t="shared" si="10"/>
        <v>0.106</v>
      </c>
      <c r="AV168" s="10">
        <f t="shared" si="11"/>
        <v>0.55700000000000005</v>
      </c>
      <c r="AW168" s="12" t="s">
        <v>451</v>
      </c>
      <c r="AX168" s="12" t="str">
        <f>INDEX(Subname_converter!$B$1:$B$343,MATCH($AW168,Subname_converter!$A$1:$A$343,0))</f>
        <v>Moorpark</v>
      </c>
      <c r="AY168" s="12">
        <f>INDEX(Subname_converter!$C$1:$C$343,MATCH($AW168,Subname_converter!$A$1:$A$343,0))</f>
        <v>230</v>
      </c>
      <c r="AZ168" s="11">
        <v>45078.291666666701</v>
      </c>
      <c r="BA168" s="11">
        <v>46112.291666666701</v>
      </c>
      <c r="BB168" s="10">
        <f t="shared" si="8"/>
        <v>2026</v>
      </c>
      <c r="BC168" s="11"/>
      <c r="BD168" s="10" t="s">
        <v>103</v>
      </c>
      <c r="BE168" s="10" t="s">
        <v>65</v>
      </c>
      <c r="BF168" s="10" t="s">
        <v>65</v>
      </c>
      <c r="BG168" s="10" t="s">
        <v>103</v>
      </c>
      <c r="BH168" s="10" t="s">
        <v>66</v>
      </c>
      <c r="BI168" s="10">
        <f>IFERROR(INDEX([12]Queue_withNearTerm!$AZ$4:$AZ$148,MATCH(B169,[12]Queue_withNearTerm!$B$4:$B$148,0)),99)</f>
        <v>3</v>
      </c>
    </row>
    <row r="169" spans="1:61" s="26" customFormat="1" ht="25" x14ac:dyDescent="0.25">
      <c r="A169" s="32" t="s">
        <v>452</v>
      </c>
      <c r="B169" s="10">
        <v>1625</v>
      </c>
      <c r="C169" s="11">
        <v>43555</v>
      </c>
      <c r="D169" s="11">
        <v>43570.291666666701</v>
      </c>
      <c r="E169" s="10" t="s">
        <v>53</v>
      </c>
      <c r="F169" s="10" t="s">
        <v>414</v>
      </c>
      <c r="G169" s="10" t="s">
        <v>56</v>
      </c>
      <c r="H169" s="10" t="s">
        <v>95</v>
      </c>
      <c r="I169" s="10"/>
      <c r="J169" s="10" t="s">
        <v>57</v>
      </c>
      <c r="K169" s="10" t="s">
        <v>96</v>
      </c>
      <c r="L169" s="10"/>
      <c r="M169" s="10">
        <v>1150</v>
      </c>
      <c r="N169" s="10"/>
      <c r="O169" s="10"/>
      <c r="P169" s="10">
        <v>1150</v>
      </c>
      <c r="Q169" s="10"/>
      <c r="R169" s="10"/>
      <c r="S169" s="10"/>
      <c r="T169" s="10">
        <v>1150</v>
      </c>
      <c r="U169" s="10" t="s">
        <v>83</v>
      </c>
      <c r="V169" s="10"/>
      <c r="W169" s="10" t="s">
        <v>58</v>
      </c>
      <c r="X169" s="10" t="s">
        <v>364</v>
      </c>
      <c r="Y169" s="10">
        <v>1</v>
      </c>
      <c r="Z169" s="10">
        <v>1150</v>
      </c>
      <c r="AA169" s="10">
        <v>0</v>
      </c>
      <c r="AB169" s="10">
        <v>0</v>
      </c>
      <c r="AC169" s="10">
        <f t="shared" si="9"/>
        <v>1</v>
      </c>
      <c r="AD169" s="10" t="str" cm="1">
        <f t="array" ref="AD169">IFERROR(INDEX(Res_converter!$A$2:$A$22,MATCH(1,($J169=Res_converter!$B$2:$B$22)*($K169=Res_converter!$C$2:$C$22)*($L169=Res_converter!$D$2:$D$22),0)),"Other")</f>
        <v>Solar-Hybrid</v>
      </c>
      <c r="AE169" s="10">
        <f>IF($J169=Res_converter!$E$2,MAX($M169-$N169-$O169,0),0)+IF($K169=Res_converter!$E$2,MAX($P169-$Q169-$R169,0),0)+IF(L169=Res_converter!$E$2,$S169,0)</f>
        <v>1150</v>
      </c>
      <c r="AF169" s="10">
        <f>IF($AD169=Res_converter!$A$8,MAX($Z169-$N169-$O169,0),0)+IF(AND($AD169=Res_converter!$A$14,$J169=Res_converter!$B$14),MAX(MIN($Z169,$M169)-$N169-$O169+IF(SUM($Q169,$R169)&gt;0,MAX($Z169-$M169,0)-($Q169+$R169)*$AV169,0),0),0)+IF(AND($AD169=Res_converter!$A$15,$K169=Res_converter!$C$15),MAX(MIN($Z169,$P169)-$Q169-$R169+IF(SUM($N169,$O169)&gt;0,MAX($Z169-$P169,0)-($N169+$O169)*$AV169,0),0),0)+IF(AND($AD169=Res_converter!$A$12,$Y169="See columns P&amp; Q"),IF($J169=Res_converter!$E$2,MAX($AA169*MIN($M169,$T169)-$N169-$O169,0),MAX($AB169*MIN($P169,$T169)-$Q169-$R169,0)),0)+IF(AND($AD169=Res_converter!$A$12,$AC169=1,$Y169&lt;&gt;"See columns P&amp; Q"),IF($J169=Res_converter!$E$2,MAX(MIN($Z169,M169)-$N169-$O169,0),MAX(MIN($Z169,P169)-$Q169-$R169,0)),0)</f>
        <v>1150</v>
      </c>
      <c r="AG169" s="60">
        <f>IF($AD169=Res_converter!$A$9,$T169,0)</f>
        <v>0</v>
      </c>
      <c r="AH169" s="10">
        <f>IF($AD169=Res_converter!$A$9,$Z169,0)</f>
        <v>0</v>
      </c>
      <c r="AI169" s="10">
        <f>IF($J169=Res_converter!$E$6,MAX($M169-$N169-$O169,0),0)+IF($K169=Res_converter!$E$6,MAX($P169-$Q169-$R169,0),0)+IF(L169=Res_converter!$E$6,$S169,0)</f>
        <v>1150</v>
      </c>
      <c r="AJ169" s="10">
        <f>IF($AD169=Res_converter!$A$7,MAX(MIN($Z169,$M169)-$N169-$O169,0),0)+IF(AND($AD169=Res_converter!$A$12,$Y169="See columns P&amp; Q"),IF($J169=Res_converter!$E$6,MAX($AA169*MIN($M169,$T169)-$N169-$O169,0),MAX($AB169*MIN($P169,$T169)-$Q169-$R169,0)),0)+IF(AND($AD169=Res_converter!$A$12,$AC169=1,$Y169&lt;&gt;"See columns P&amp; Q"),IF($J169=Res_converter!$E$6,MAX(MIN(MAX($Z169-$P169,0)/$AU169,$M169)-$N169-$O169,0),MAX(MIN(MAX($Z169-$M169,0)/$AU169,$P169)-$Q169-$R169,0)),0)</f>
        <v>0</v>
      </c>
      <c r="AK169" s="60">
        <f>IF($AD169=Res_converter!$A$2,$T169,0)</f>
        <v>0</v>
      </c>
      <c r="AL169" s="10">
        <f>IF($AD169=Res_converter!$A$2,$Z169,0)</f>
        <v>0</v>
      </c>
      <c r="AM169" s="10">
        <f>IF($J169=Res_converter!$E$4,MAX($M169-$N169-$O169,0),0)+IF($K169=Res_converter!$E$4,MAX($P169-$Q169-$R169,0),0)+IF(L169=Res_converter!$E$4,$S169,0)</f>
        <v>0</v>
      </c>
      <c r="AN169" s="10">
        <f>IF($AD169=Res_converter!$A$3,MAX(MIN($Z169,$M169)-$N169-$O169,0),0)+IF(AND($AD169=Res_converter!$A$14,$AC169=1,$Y169&lt;&gt;"See columns P&amp; Q"),IF($J169=Res_converter!$E$4,MAX(MIN(MAX($Z169-$P169,0)/$AV169,$M169)-$N169-$O169,0),MAX(MIN(MAX($Z169-$M169,0)/$AV169,$P169)-$Q169-$R169,0)),0)</f>
        <v>0</v>
      </c>
      <c r="AO169" s="10">
        <f>IF($J169=Res_converter!$E$5,$M169,0)+IF($K169=Res_converter!$E$5,$P169,0)</f>
        <v>0</v>
      </c>
      <c r="AP169" s="10">
        <f>IF($AD169=Res_converter!$A$4,$Z169,0)</f>
        <v>0</v>
      </c>
      <c r="AQ169" s="10" t="s">
        <v>107</v>
      </c>
      <c r="AR169" s="10" t="s">
        <v>61</v>
      </c>
      <c r="AS169" s="10" t="s">
        <v>89</v>
      </c>
      <c r="AT169" s="10" t="s">
        <v>63</v>
      </c>
      <c r="AU169" s="10">
        <f t="shared" si="10"/>
        <v>0.106</v>
      </c>
      <c r="AV169" s="10">
        <f t="shared" si="11"/>
        <v>0.55700000000000005</v>
      </c>
      <c r="AW169" s="12" t="s">
        <v>453</v>
      </c>
      <c r="AX169" s="12" t="str">
        <f>INDEX(Subname_converter!$B$1:$B$343,MATCH($AW169,Subname_converter!$A$1:$A$343,0))</f>
        <v>Vincent</v>
      </c>
      <c r="AY169" s="12">
        <f>INDEX(Subname_converter!$C$1:$C$343,MATCH($AW169,Subname_converter!$A$1:$A$343,0))</f>
        <v>230</v>
      </c>
      <c r="AZ169" s="11">
        <v>45078.291666666701</v>
      </c>
      <c r="BA169" s="11">
        <v>46113.291666666701</v>
      </c>
      <c r="BB169" s="10">
        <f t="shared" si="8"/>
        <v>2026</v>
      </c>
      <c r="BC169" s="11"/>
      <c r="BD169" s="10" t="s">
        <v>103</v>
      </c>
      <c r="BE169" s="10" t="s">
        <v>65</v>
      </c>
      <c r="BF169" s="10" t="s">
        <v>65</v>
      </c>
      <c r="BG169" s="10" t="s">
        <v>103</v>
      </c>
      <c r="BH169" s="10" t="s">
        <v>66</v>
      </c>
      <c r="BI169" s="10">
        <f>IFERROR(INDEX([12]Queue_withNearTerm!$AZ$4:$AZ$148,MATCH(B170,[12]Queue_withNearTerm!$B$4:$B$148,0)),99)</f>
        <v>3</v>
      </c>
    </row>
    <row r="170" spans="1:61" s="26" customFormat="1" ht="25" x14ac:dyDescent="0.25">
      <c r="A170" s="32" t="s">
        <v>454</v>
      </c>
      <c r="B170" s="10">
        <v>1629</v>
      </c>
      <c r="C170" s="11">
        <v>43566</v>
      </c>
      <c r="D170" s="11">
        <v>43570.291666666701</v>
      </c>
      <c r="E170" s="10" t="s">
        <v>53</v>
      </c>
      <c r="F170" s="10" t="s">
        <v>414</v>
      </c>
      <c r="G170" s="10" t="s">
        <v>56</v>
      </c>
      <c r="H170" s="10"/>
      <c r="I170" s="10"/>
      <c r="J170" s="10" t="s">
        <v>57</v>
      </c>
      <c r="K170" s="10"/>
      <c r="L170" s="10"/>
      <c r="M170" s="10">
        <v>305</v>
      </c>
      <c r="N170" s="10">
        <v>300</v>
      </c>
      <c r="O170" s="10"/>
      <c r="P170" s="10"/>
      <c r="Q170" s="10"/>
      <c r="R170" s="10"/>
      <c r="S170" s="10"/>
      <c r="T170" s="10">
        <v>300</v>
      </c>
      <c r="U170" s="10" t="s">
        <v>83</v>
      </c>
      <c r="V170" s="10"/>
      <c r="W170" s="10"/>
      <c r="X170" s="10" t="s">
        <v>364</v>
      </c>
      <c r="Y170" s="10">
        <v>1</v>
      </c>
      <c r="Z170" s="10">
        <v>300</v>
      </c>
      <c r="AA170" s="10">
        <v>0</v>
      </c>
      <c r="AB170" s="10">
        <v>0</v>
      </c>
      <c r="AC170" s="10">
        <f t="shared" si="9"/>
        <v>1</v>
      </c>
      <c r="AD170" s="10" t="str" cm="1">
        <f t="array" ref="AD170">IFERROR(INDEX(Res_converter!$A$2:$A$22,MATCH(1,($J170=Res_converter!$B$2:$B$22)*($K170=Res_converter!$C$2:$C$22)*($L170=Res_converter!$D$2:$D$22),0)),"Other")</f>
        <v>Battery</v>
      </c>
      <c r="AE170" s="10">
        <f>IF($J170=Res_converter!$E$2,MAX($M170-$N170-$O170,0),0)+IF($K170=Res_converter!$E$2,MAX($P170-$Q170-$R170,0),0)+IF(L170=Res_converter!$E$2,$S170,0)</f>
        <v>5</v>
      </c>
      <c r="AF170" s="10">
        <f>IF($AD170=Res_converter!$A$8,MAX($Z170-$N170-$O170,0),0)+IF(AND($AD170=Res_converter!$A$14,$J170=Res_converter!$B$14),MAX(MIN($Z170,$M170)-$N170-$O170+IF(SUM($Q170,$R170)&gt;0,MAX($Z170-$M170,0)-($Q170+$R170)*$AV170,0),0),0)+IF(AND($AD170=Res_converter!$A$15,$K170=Res_converter!$C$15),MAX(MIN($Z170,$P170)-$Q170-$R170+IF(SUM($N170,$O170)&gt;0,MAX($Z170-$P170,0)-($N170+$O170)*$AV170,0),0),0)+IF(AND($AD170=Res_converter!$A$12,$Y170="See columns P&amp; Q"),IF($J170=Res_converter!$E$2,MAX($AA170*MIN($M170,$T170)-$N170-$O170,0),MAX($AB170*MIN($P170,$T170)-$Q170-$R170,0)),0)+IF(AND($AD170=Res_converter!$A$12,$AC170=1,$Y170&lt;&gt;"See columns P&amp; Q"),IF($J170=Res_converter!$E$2,MAX(MIN($Z170,M170)-$N170-$O170,0),MAX(MIN($Z170,P170)-$Q170-$R170,0)),0)</f>
        <v>0</v>
      </c>
      <c r="AG170" s="60">
        <f>IF($AD170=Res_converter!$A$9,$T170,0)</f>
        <v>0</v>
      </c>
      <c r="AH170" s="10">
        <f>IF($AD170=Res_converter!$A$9,$Z170,0)</f>
        <v>0</v>
      </c>
      <c r="AI170" s="10">
        <f>IF($J170=Res_converter!$E$6,MAX($M170-$N170-$O170,0),0)+IF($K170=Res_converter!$E$6,MAX($P170-$Q170-$R170,0),0)+IF(L170=Res_converter!$E$6,$S170,0)</f>
        <v>0</v>
      </c>
      <c r="AJ170" s="10">
        <f>IF($AD170=Res_converter!$A$7,MAX(MIN($Z170,$M170)-$N170-$O170,0),0)+IF(AND($AD170=Res_converter!$A$12,$Y170="See columns P&amp; Q"),IF($J170=Res_converter!$E$6,MAX($AA170*MIN($M170,$T170)-$N170-$O170,0),MAX($AB170*MIN($P170,$T170)-$Q170-$R170,0)),0)+IF(AND($AD170=Res_converter!$A$12,$AC170=1,$Y170&lt;&gt;"See columns P&amp; Q"),IF($J170=Res_converter!$E$6,MAX(MIN(MAX($Z170-$P170,0)/$AU170,$M170)-$N170-$O170,0),MAX(MIN(MAX($Z170-$M170,0)/$AU170,$P170)-$Q170-$R170,0)),0)</f>
        <v>0</v>
      </c>
      <c r="AK170" s="60">
        <f>IF($AD170=Res_converter!$A$2,$T170,0)</f>
        <v>0</v>
      </c>
      <c r="AL170" s="10">
        <f>IF($AD170=Res_converter!$A$2,$Z170,0)</f>
        <v>0</v>
      </c>
      <c r="AM170" s="10">
        <f>IF($J170=Res_converter!$E$4,MAX($M170-$N170-$O170,0),0)+IF($K170=Res_converter!$E$4,MAX($P170-$Q170-$R170,0),0)+IF(L170=Res_converter!$E$4,$S170,0)</f>
        <v>0</v>
      </c>
      <c r="AN170" s="10">
        <f>IF($AD170=Res_converter!$A$3,MAX(MIN($Z170,$M170)-$N170-$O170,0),0)+IF(AND($AD170=Res_converter!$A$14,$AC170=1,$Y170&lt;&gt;"See columns P&amp; Q"),IF($J170=Res_converter!$E$4,MAX(MIN(MAX($Z170-$P170,0)/$AV170,$M170)-$N170-$O170,0),MAX(MIN(MAX($Z170-$M170,0)/$AV170,$P170)-$Q170-$R170,0)),0)</f>
        <v>0</v>
      </c>
      <c r="AO170" s="10">
        <f>IF($J170=Res_converter!$E$5,$M170,0)+IF($K170=Res_converter!$E$5,$P170,0)</f>
        <v>0</v>
      </c>
      <c r="AP170" s="10">
        <f>IF($AD170=Res_converter!$A$4,$Z170,0)</f>
        <v>0</v>
      </c>
      <c r="AQ170" s="10" t="s">
        <v>107</v>
      </c>
      <c r="AR170" s="10" t="s">
        <v>61</v>
      </c>
      <c r="AS170" s="10" t="s">
        <v>89</v>
      </c>
      <c r="AT170" s="10" t="s">
        <v>63</v>
      </c>
      <c r="AU170" s="10">
        <f t="shared" si="10"/>
        <v>0.106</v>
      </c>
      <c r="AV170" s="10">
        <f t="shared" si="11"/>
        <v>0.55700000000000005</v>
      </c>
      <c r="AW170" s="12" t="s">
        <v>455</v>
      </c>
      <c r="AX170" s="12" t="str">
        <f>INDEX(Subname_converter!$B$1:$B$343,MATCH($AW170,Subname_converter!$A$1:$A$343,0))</f>
        <v>Vincent</v>
      </c>
      <c r="AY170" s="12">
        <f>INDEX(Subname_converter!$C$1:$C$343,MATCH($AW170,Subname_converter!$A$1:$A$343,0))</f>
        <v>230</v>
      </c>
      <c r="AZ170" s="11">
        <v>44531.333333333299</v>
      </c>
      <c r="BA170" s="11">
        <v>45245.333333333299</v>
      </c>
      <c r="BB170" s="10">
        <f t="shared" si="8"/>
        <v>2024</v>
      </c>
      <c r="BC170" s="11"/>
      <c r="BD170" s="10" t="s">
        <v>103</v>
      </c>
      <c r="BE170" s="10" t="s">
        <v>65</v>
      </c>
      <c r="BF170" s="10" t="s">
        <v>65</v>
      </c>
      <c r="BG170" s="10" t="s">
        <v>103</v>
      </c>
      <c r="BH170" s="10" t="s">
        <v>66</v>
      </c>
      <c r="BI170" s="10">
        <f>IFERROR(INDEX([12]Queue_withNearTerm!$AZ$4:$AZ$148,MATCH(B171,[12]Queue_withNearTerm!$B$4:$B$148,0)),99)</f>
        <v>2</v>
      </c>
    </row>
    <row r="171" spans="1:61" s="26" customFormat="1" ht="25" x14ac:dyDescent="0.25">
      <c r="A171" s="32" t="s">
        <v>456</v>
      </c>
      <c r="B171" s="10">
        <v>1631</v>
      </c>
      <c r="C171" s="11">
        <v>43556</v>
      </c>
      <c r="D171" s="11">
        <v>43570.291666666701</v>
      </c>
      <c r="E171" s="10" t="s">
        <v>53</v>
      </c>
      <c r="F171" s="10" t="s">
        <v>414</v>
      </c>
      <c r="G171" s="10" t="s">
        <v>56</v>
      </c>
      <c r="H171" s="10" t="s">
        <v>95</v>
      </c>
      <c r="I171" s="10"/>
      <c r="J171" s="10" t="s">
        <v>57</v>
      </c>
      <c r="K171" s="10" t="s">
        <v>96</v>
      </c>
      <c r="L171" s="10"/>
      <c r="M171" s="10">
        <v>500</v>
      </c>
      <c r="N171" s="10"/>
      <c r="O171" s="10"/>
      <c r="P171" s="10">
        <v>500</v>
      </c>
      <c r="Q171" s="10"/>
      <c r="R171" s="10"/>
      <c r="S171" s="10"/>
      <c r="T171" s="10">
        <v>500</v>
      </c>
      <c r="U171" s="10" t="s">
        <v>83</v>
      </c>
      <c r="V171" s="10"/>
      <c r="W171" s="10" t="s">
        <v>58</v>
      </c>
      <c r="X171" s="10" t="s">
        <v>349</v>
      </c>
      <c r="Y171" s="10">
        <v>1</v>
      </c>
      <c r="Z171" s="10">
        <v>500</v>
      </c>
      <c r="AA171" s="10">
        <v>0</v>
      </c>
      <c r="AB171" s="10">
        <v>0</v>
      </c>
      <c r="AC171" s="10">
        <f t="shared" si="9"/>
        <v>1</v>
      </c>
      <c r="AD171" s="10" t="str" cm="1">
        <f t="array" ref="AD171">IFERROR(INDEX(Res_converter!$A$2:$A$22,MATCH(1,($J171=Res_converter!$B$2:$B$22)*($K171=Res_converter!$C$2:$C$22)*($L171=Res_converter!$D$2:$D$22),0)),"Other")</f>
        <v>Solar-Hybrid</v>
      </c>
      <c r="AE171" s="10">
        <f>IF($J171=Res_converter!$E$2,MAX($M171-$N171-$O171,0),0)+IF($K171=Res_converter!$E$2,MAX($P171-$Q171-$R171,0),0)+IF(L171=Res_converter!$E$2,$S171,0)</f>
        <v>500</v>
      </c>
      <c r="AF171" s="10">
        <f>IF($AD171=Res_converter!$A$8,MAX($Z171-$N171-$O171,0),0)+IF(AND($AD171=Res_converter!$A$14,$J171=Res_converter!$B$14),MAX(MIN($Z171,$M171)-$N171-$O171+IF(SUM($Q171,$R171)&gt;0,MAX($Z171-$M171,0)-($Q171+$R171)*$AV171,0),0),0)+IF(AND($AD171=Res_converter!$A$15,$K171=Res_converter!$C$15),MAX(MIN($Z171,$P171)-$Q171-$R171+IF(SUM($N171,$O171)&gt;0,MAX($Z171-$P171,0)-($N171+$O171)*$AV171,0),0),0)+IF(AND($AD171=Res_converter!$A$12,$Y171="See columns P&amp; Q"),IF($J171=Res_converter!$E$2,MAX($AA171*MIN($M171,$T171)-$N171-$O171,0),MAX($AB171*MIN($P171,$T171)-$Q171-$R171,0)),0)+IF(AND($AD171=Res_converter!$A$12,$AC171=1,$Y171&lt;&gt;"See columns P&amp; Q"),IF($J171=Res_converter!$E$2,MAX(MIN($Z171,M171)-$N171-$O171,0),MAX(MIN($Z171,P171)-$Q171-$R171,0)),0)</f>
        <v>500</v>
      </c>
      <c r="AG171" s="60">
        <f>IF($AD171=Res_converter!$A$9,$T171,0)</f>
        <v>0</v>
      </c>
      <c r="AH171" s="10">
        <f>IF($AD171=Res_converter!$A$9,$Z171,0)</f>
        <v>0</v>
      </c>
      <c r="AI171" s="10">
        <f>IF($J171=Res_converter!$E$6,MAX($M171-$N171-$O171,0),0)+IF($K171=Res_converter!$E$6,MAX($P171-$Q171-$R171,0),0)+IF(L171=Res_converter!$E$6,$S171,0)</f>
        <v>500</v>
      </c>
      <c r="AJ171" s="10">
        <f>IF($AD171=Res_converter!$A$7,MAX(MIN($Z171,$M171)-$N171-$O171,0),0)+IF(AND($AD171=Res_converter!$A$12,$Y171="See columns P&amp; Q"),IF($J171=Res_converter!$E$6,MAX($AA171*MIN($M171,$T171)-$N171-$O171,0),MAX($AB171*MIN($P171,$T171)-$Q171-$R171,0)),0)+IF(AND($AD171=Res_converter!$A$12,$AC171=1,$Y171&lt;&gt;"See columns P&amp; Q"),IF($J171=Res_converter!$E$6,MAX(MIN(MAX($Z171-$P171,0)/$AU171,$M171)-$N171-$O171,0),MAX(MIN(MAX($Z171-$M171,0)/$AU171,$P171)-$Q171-$R171,0)),0)</f>
        <v>0</v>
      </c>
      <c r="AK171" s="60">
        <f>IF($AD171=Res_converter!$A$2,$T171,0)</f>
        <v>0</v>
      </c>
      <c r="AL171" s="10">
        <f>IF($AD171=Res_converter!$A$2,$Z171,0)</f>
        <v>0</v>
      </c>
      <c r="AM171" s="10">
        <f>IF($J171=Res_converter!$E$4,MAX($M171-$N171-$O171,0),0)+IF($K171=Res_converter!$E$4,MAX($P171-$Q171-$R171,0),0)+IF(L171=Res_converter!$E$4,$S171,0)</f>
        <v>0</v>
      </c>
      <c r="AN171" s="10">
        <f>IF($AD171=Res_converter!$A$3,MAX(MIN($Z171,$M171)-$N171-$O171,0),0)+IF(AND($AD171=Res_converter!$A$14,$AC171=1,$Y171&lt;&gt;"See columns P&amp; Q"),IF($J171=Res_converter!$E$4,MAX(MIN(MAX($Z171-$P171,0)/$AV171,$M171)-$N171-$O171,0),MAX(MIN(MAX($Z171-$M171,0)/$AV171,$P171)-$Q171-$R171,0)),0)</f>
        <v>0</v>
      </c>
      <c r="AO171" s="10">
        <f>IF($J171=Res_converter!$E$5,$M171,0)+IF($K171=Res_converter!$E$5,$P171,0)</f>
        <v>0</v>
      </c>
      <c r="AP171" s="10">
        <f>IF($AD171=Res_converter!$A$4,$Z171,0)</f>
        <v>0</v>
      </c>
      <c r="AQ171" s="10" t="s">
        <v>88</v>
      </c>
      <c r="AR171" s="10" t="s">
        <v>61</v>
      </c>
      <c r="AS171" s="10" t="s">
        <v>89</v>
      </c>
      <c r="AT171" s="10" t="s">
        <v>63</v>
      </c>
      <c r="AU171" s="10">
        <f t="shared" si="10"/>
        <v>0.106</v>
      </c>
      <c r="AV171" s="10">
        <f t="shared" si="11"/>
        <v>0.55700000000000005</v>
      </c>
      <c r="AW171" s="12" t="s">
        <v>457</v>
      </c>
      <c r="AX171" s="12" t="str">
        <f>INDEX(Subname_converter!$B$1:$B$343,MATCH($AW171,Subname_converter!$A$1:$A$343,0))</f>
        <v>Windhub</v>
      </c>
      <c r="AY171" s="12">
        <f>INDEX(Subname_converter!$C$1:$C$343,MATCH($AW171,Subname_converter!$A$1:$A$343,0))</f>
        <v>230</v>
      </c>
      <c r="AZ171" s="11">
        <v>44835.291666666701</v>
      </c>
      <c r="BA171" s="11">
        <v>45853.291666666701</v>
      </c>
      <c r="BB171" s="10">
        <f t="shared" si="8"/>
        <v>2025</v>
      </c>
      <c r="BC171" s="11"/>
      <c r="BD171" s="10" t="s">
        <v>103</v>
      </c>
      <c r="BE171" s="10" t="s">
        <v>65</v>
      </c>
      <c r="BF171" s="10" t="s">
        <v>65</v>
      </c>
      <c r="BG171" s="10" t="s">
        <v>103</v>
      </c>
      <c r="BH171" s="10" t="s">
        <v>66</v>
      </c>
      <c r="BI171" s="10">
        <f>IFERROR(INDEX([12]Queue_withNearTerm!$AZ$4:$AZ$148,MATCH(B172,[12]Queue_withNearTerm!$B$4:$B$148,0)),99)</f>
        <v>2</v>
      </c>
    </row>
    <row r="172" spans="1:61" s="26" customFormat="1" ht="25" x14ac:dyDescent="0.25">
      <c r="A172" s="32" t="s">
        <v>458</v>
      </c>
      <c r="B172" s="10">
        <v>1632</v>
      </c>
      <c r="C172" s="11">
        <v>43560</v>
      </c>
      <c r="D172" s="11">
        <v>43570.291666666701</v>
      </c>
      <c r="E172" s="10" t="s">
        <v>53</v>
      </c>
      <c r="F172" s="10" t="s">
        <v>414</v>
      </c>
      <c r="G172" s="10" t="s">
        <v>56</v>
      </c>
      <c r="H172" s="10" t="s">
        <v>95</v>
      </c>
      <c r="I172" s="10"/>
      <c r="J172" s="10" t="s">
        <v>57</v>
      </c>
      <c r="K172" s="10" t="s">
        <v>96</v>
      </c>
      <c r="L172" s="10"/>
      <c r="M172" s="10">
        <v>671.55</v>
      </c>
      <c r="N172" s="10"/>
      <c r="O172" s="10"/>
      <c r="P172" s="10">
        <v>778.54560000000004</v>
      </c>
      <c r="Q172" s="10"/>
      <c r="R172" s="10"/>
      <c r="S172" s="10"/>
      <c r="T172" s="10">
        <v>1400</v>
      </c>
      <c r="U172" s="10" t="s">
        <v>83</v>
      </c>
      <c r="V172" s="10"/>
      <c r="W172" s="10" t="s">
        <v>58</v>
      </c>
      <c r="X172" s="10" t="s">
        <v>308</v>
      </c>
      <c r="Y172" s="10">
        <v>1</v>
      </c>
      <c r="Z172" s="10">
        <v>1400</v>
      </c>
      <c r="AA172" s="10">
        <v>0</v>
      </c>
      <c r="AB172" s="10">
        <v>0</v>
      </c>
      <c r="AC172" s="10">
        <f t="shared" si="9"/>
        <v>1</v>
      </c>
      <c r="AD172" s="10" t="str" cm="1">
        <f t="array" ref="AD172">IFERROR(INDEX(Res_converter!$A$2:$A$22,MATCH(1,($J172=Res_converter!$B$2:$B$22)*($K172=Res_converter!$C$2:$C$22)*($L172=Res_converter!$D$2:$D$22),0)),"Other")</f>
        <v>Solar-Hybrid</v>
      </c>
      <c r="AE172" s="10">
        <f>IF($J172=Res_converter!$E$2,MAX($M172-$N172-$O172,0),0)+IF($K172=Res_converter!$E$2,MAX($P172-$Q172-$R172,0),0)+IF(L172=Res_converter!$E$2,$S172,0)</f>
        <v>671.55</v>
      </c>
      <c r="AF172" s="10">
        <f>IF($AD172=Res_converter!$A$8,MAX($Z172-$N172-$O172,0),0)+IF(AND($AD172=Res_converter!$A$14,$J172=Res_converter!$B$14),MAX(MIN($Z172,$M172)-$N172-$O172+IF(SUM($Q172,$R172)&gt;0,MAX($Z172-$M172,0)-($Q172+$R172)*$AV172,0),0),0)+IF(AND($AD172=Res_converter!$A$15,$K172=Res_converter!$C$15),MAX(MIN($Z172,$P172)-$Q172-$R172+IF(SUM($N172,$O172)&gt;0,MAX($Z172-$P172,0)-($N172+$O172)*$AV172,0),0),0)+IF(AND($AD172=Res_converter!$A$12,$Y172="See columns P&amp; Q"),IF($J172=Res_converter!$E$2,MAX($AA172*MIN($M172,$T172)-$N172-$O172,0),MAX($AB172*MIN($P172,$T172)-$Q172-$R172,0)),0)+IF(AND($AD172=Res_converter!$A$12,$AC172=1,$Y172&lt;&gt;"See columns P&amp; Q"),IF($J172=Res_converter!$E$2,MAX(MIN($Z172,M172)-$N172-$O172,0),MAX(MIN($Z172,P172)-$Q172-$R172,0)),0)</f>
        <v>671.55</v>
      </c>
      <c r="AG172" s="60">
        <f>IF($AD172=Res_converter!$A$9,$T172,0)</f>
        <v>0</v>
      </c>
      <c r="AH172" s="10">
        <f>IF($AD172=Res_converter!$A$9,$Z172,0)</f>
        <v>0</v>
      </c>
      <c r="AI172" s="10">
        <f>IF($J172=Res_converter!$E$6,MAX($M172-$N172-$O172,0),0)+IF($K172=Res_converter!$E$6,MAX($P172-$Q172-$R172,0),0)+IF(L172=Res_converter!$E$6,$S172,0)</f>
        <v>778.54560000000004</v>
      </c>
      <c r="AJ172" s="10">
        <f>IF($AD172=Res_converter!$A$7,MAX(MIN($Z172,$M172)-$N172-$O172,0),0)+IF(AND($AD172=Res_converter!$A$12,$Y172="See columns P&amp; Q"),IF($J172=Res_converter!$E$6,MAX($AA172*MIN($M172,$T172)-$N172-$O172,0),MAX($AB172*MIN($P172,$T172)-$Q172-$R172,0)),0)+IF(AND($AD172=Res_converter!$A$12,$AC172=1,$Y172&lt;&gt;"See columns P&amp; Q"),IF($J172=Res_converter!$E$6,MAX(MIN(MAX($Z172-$P172,0)/$AU172,$M172)-$N172-$O172,0),MAX(MIN(MAX($Z172-$M172,0)/$AU172,$P172)-$Q172-$R172,0)),0)</f>
        <v>778.54560000000004</v>
      </c>
      <c r="AK172" s="60">
        <f>IF($AD172=Res_converter!$A$2,$T172,0)</f>
        <v>0</v>
      </c>
      <c r="AL172" s="10">
        <f>IF($AD172=Res_converter!$A$2,$Z172,0)</f>
        <v>0</v>
      </c>
      <c r="AM172" s="10">
        <f>IF($J172=Res_converter!$E$4,MAX($M172-$N172-$O172,0),0)+IF($K172=Res_converter!$E$4,MAX($P172-$Q172-$R172,0),0)+IF(L172=Res_converter!$E$4,$S172,0)</f>
        <v>0</v>
      </c>
      <c r="AN172" s="10">
        <f>IF($AD172=Res_converter!$A$3,MAX(MIN($Z172,$M172)-$N172-$O172,0),0)+IF(AND($AD172=Res_converter!$A$14,$AC172=1,$Y172&lt;&gt;"See columns P&amp; Q"),IF($J172=Res_converter!$E$4,MAX(MIN(MAX($Z172-$P172,0)/$AV172,$M172)-$N172-$O172,0),MAX(MIN(MAX($Z172-$M172,0)/$AV172,$P172)-$Q172-$R172,0)),0)</f>
        <v>0</v>
      </c>
      <c r="AO172" s="10">
        <f>IF($J172=Res_converter!$E$5,$M172,0)+IF($K172=Res_converter!$E$5,$P172,0)</f>
        <v>0</v>
      </c>
      <c r="AP172" s="10">
        <f>IF($AD172=Res_converter!$A$4,$Z172,0)</f>
        <v>0</v>
      </c>
      <c r="AQ172" s="10" t="s">
        <v>88</v>
      </c>
      <c r="AR172" s="10" t="s">
        <v>61</v>
      </c>
      <c r="AS172" s="10" t="s">
        <v>89</v>
      </c>
      <c r="AT172" s="10" t="s">
        <v>63</v>
      </c>
      <c r="AU172" s="10">
        <f t="shared" si="10"/>
        <v>0.106</v>
      </c>
      <c r="AV172" s="10">
        <f t="shared" si="11"/>
        <v>0.55700000000000005</v>
      </c>
      <c r="AW172" s="12" t="s">
        <v>459</v>
      </c>
      <c r="AX172" s="12" t="str">
        <f>INDEX(Subname_converter!$B$1:$B$343,MATCH($AW172,Subname_converter!$A$1:$A$343,0))</f>
        <v>Windhub</v>
      </c>
      <c r="AY172" s="12">
        <f>INDEX(Subname_converter!$C$1:$C$343,MATCH($AW172,Subname_converter!$A$1:$A$343,0))</f>
        <v>500</v>
      </c>
      <c r="AZ172" s="11">
        <v>45261.333333333299</v>
      </c>
      <c r="BA172" s="11">
        <v>45731.291666666701</v>
      </c>
      <c r="BB172" s="10">
        <f t="shared" si="8"/>
        <v>2025</v>
      </c>
      <c r="BC172" s="11"/>
      <c r="BD172" s="10" t="s">
        <v>103</v>
      </c>
      <c r="BE172" s="10" t="s">
        <v>65</v>
      </c>
      <c r="BF172" s="10" t="s">
        <v>65</v>
      </c>
      <c r="BG172" s="10" t="s">
        <v>103</v>
      </c>
      <c r="BH172" s="10" t="s">
        <v>66</v>
      </c>
      <c r="BI172" s="10">
        <f>IFERROR(INDEX([12]Queue_withNearTerm!$AZ$4:$AZ$148,MATCH(B173,[12]Queue_withNearTerm!$B$4:$B$148,0)),99)</f>
        <v>2</v>
      </c>
    </row>
    <row r="173" spans="1:61" s="26" customFormat="1" ht="25" x14ac:dyDescent="0.25">
      <c r="A173" s="32" t="s">
        <v>460</v>
      </c>
      <c r="B173" s="10">
        <v>1636</v>
      </c>
      <c r="C173" s="11">
        <v>43559</v>
      </c>
      <c r="D173" s="11">
        <v>43570.291666666701</v>
      </c>
      <c r="E173" s="10" t="s">
        <v>53</v>
      </c>
      <c r="F173" s="10" t="s">
        <v>414</v>
      </c>
      <c r="G173" s="10" t="s">
        <v>56</v>
      </c>
      <c r="H173" s="10" t="s">
        <v>95</v>
      </c>
      <c r="I173" s="10"/>
      <c r="J173" s="10" t="s">
        <v>57</v>
      </c>
      <c r="K173" s="10" t="s">
        <v>96</v>
      </c>
      <c r="L173" s="10"/>
      <c r="M173" s="10">
        <v>400</v>
      </c>
      <c r="N173" s="10"/>
      <c r="O173" s="10"/>
      <c r="P173" s="10">
        <v>400</v>
      </c>
      <c r="Q173" s="10"/>
      <c r="R173" s="10"/>
      <c r="S173" s="10"/>
      <c r="T173" s="10">
        <v>400</v>
      </c>
      <c r="U173" s="10" t="s">
        <v>115</v>
      </c>
      <c r="V173" s="10"/>
      <c r="W173" s="10" t="s">
        <v>116</v>
      </c>
      <c r="X173" s="10" t="s">
        <v>59</v>
      </c>
      <c r="Y173" s="10">
        <v>0</v>
      </c>
      <c r="Z173" s="10">
        <v>0</v>
      </c>
      <c r="AA173" s="10">
        <v>0</v>
      </c>
      <c r="AB173" s="10">
        <v>0</v>
      </c>
      <c r="AC173" s="10">
        <f t="shared" si="9"/>
        <v>0</v>
      </c>
      <c r="AD173" s="10" t="str" cm="1">
        <f t="array" ref="AD173">IFERROR(INDEX(Res_converter!$A$2:$A$22,MATCH(1,($J173=Res_converter!$B$2:$B$22)*($K173=Res_converter!$C$2:$C$22)*($L173=Res_converter!$D$2:$D$22),0)),"Other")</f>
        <v>Solar-Hybrid</v>
      </c>
      <c r="AE173" s="10">
        <f>IF($J173=Res_converter!$E$2,MAX($M173-$N173-$O173,0),0)+IF($K173=Res_converter!$E$2,MAX($P173-$Q173-$R173,0),0)+IF(L173=Res_converter!$E$2,$S173,0)</f>
        <v>400</v>
      </c>
      <c r="AF173" s="10">
        <f>IF($AD173=Res_converter!$A$8,MAX($Z173-$N173-$O173,0),0)+IF(AND($AD173=Res_converter!$A$14,$J173=Res_converter!$B$14),MAX(MIN($Z173,$M173)-$N173-$O173+IF(SUM($Q173,$R173)&gt;0,MAX($Z173-$M173,0)-($Q173+$R173)*$AV173,0),0),0)+IF(AND($AD173=Res_converter!$A$15,$K173=Res_converter!$C$15),MAX(MIN($Z173,$P173)-$Q173-$R173+IF(SUM($N173,$O173)&gt;0,MAX($Z173-$P173,0)-($N173+$O173)*$AV173,0),0),0)+IF(AND($AD173=Res_converter!$A$12,$Y173="See columns P&amp; Q"),IF($J173=Res_converter!$E$2,MAX($AA173*MIN($M173,$T173)-$N173-$O173,0),MAX($AB173*MIN($P173,$T173)-$Q173-$R173,0)),0)+IF(AND($AD173=Res_converter!$A$12,$AC173=1,$Y173&lt;&gt;"See columns P&amp; Q"),IF($J173=Res_converter!$E$2,MAX(MIN($Z173,M173)-$N173-$O173,0),MAX(MIN($Z173,P173)-$Q173-$R173,0)),0)</f>
        <v>0</v>
      </c>
      <c r="AG173" s="60">
        <f>IF($AD173=Res_converter!$A$9,$T173,0)</f>
        <v>0</v>
      </c>
      <c r="AH173" s="10">
        <f>IF($AD173=Res_converter!$A$9,$Z173,0)</f>
        <v>0</v>
      </c>
      <c r="AI173" s="10">
        <f>IF($J173=Res_converter!$E$6,MAX($M173-$N173-$O173,0),0)+IF($K173=Res_converter!$E$6,MAX($P173-$Q173-$R173,0),0)+IF(L173=Res_converter!$E$6,$S173,0)</f>
        <v>400</v>
      </c>
      <c r="AJ173" s="10">
        <f>IF($AD173=Res_converter!$A$7,MAX(MIN($Z173,$M173)-$N173-$O173,0),0)+IF(AND($AD173=Res_converter!$A$12,$Y173="See columns P&amp; Q"),IF($J173=Res_converter!$E$6,MAX($AA173*MIN($M173,$T173)-$N173-$O173,0),MAX($AB173*MIN($P173,$T173)-$Q173-$R173,0)),0)+IF(AND($AD173=Res_converter!$A$12,$AC173=1,$Y173&lt;&gt;"See columns P&amp; Q"),IF($J173=Res_converter!$E$6,MAX(MIN(MAX($Z173-$P173,0)/$AU173,$M173)-$N173-$O173,0),MAX(MIN(MAX($Z173-$M173,0)/$AU173,$P173)-$Q173-$R173,0)),0)</f>
        <v>0</v>
      </c>
      <c r="AK173" s="60">
        <f>IF($AD173=Res_converter!$A$2,$T173,0)</f>
        <v>0</v>
      </c>
      <c r="AL173" s="10">
        <f>IF($AD173=Res_converter!$A$2,$Z173,0)</f>
        <v>0</v>
      </c>
      <c r="AM173" s="10">
        <f>IF($J173=Res_converter!$E$4,MAX($M173-$N173-$O173,0),0)+IF($K173=Res_converter!$E$4,MAX($P173-$Q173-$R173,0),0)+IF(L173=Res_converter!$E$4,$S173,0)</f>
        <v>0</v>
      </c>
      <c r="AN173" s="10">
        <f>IF($AD173=Res_converter!$A$3,MAX(MIN($Z173,$M173)-$N173-$O173,0),0)+IF(AND($AD173=Res_converter!$A$14,$AC173=1,$Y173&lt;&gt;"See columns P&amp; Q"),IF($J173=Res_converter!$E$4,MAX(MIN(MAX($Z173-$P173,0)/$AV173,$M173)-$N173-$O173,0),MAX(MIN(MAX($Z173-$M173,0)/$AV173,$P173)-$Q173-$R173,0)),0)</f>
        <v>0</v>
      </c>
      <c r="AO173" s="10">
        <f>IF($J173=Res_converter!$E$5,$M173,0)+IF($K173=Res_converter!$E$5,$P173,0)</f>
        <v>0</v>
      </c>
      <c r="AP173" s="10">
        <f>IF($AD173=Res_converter!$A$4,$Z173,0)</f>
        <v>0</v>
      </c>
      <c r="AQ173" s="10" t="s">
        <v>84</v>
      </c>
      <c r="AR173" s="10" t="s">
        <v>61</v>
      </c>
      <c r="AS173" s="10" t="s">
        <v>89</v>
      </c>
      <c r="AT173" s="10" t="s">
        <v>92</v>
      </c>
      <c r="AU173" s="10">
        <f t="shared" si="10"/>
        <v>0.106</v>
      </c>
      <c r="AV173" s="10">
        <f t="shared" si="11"/>
        <v>0.55700000000000005</v>
      </c>
      <c r="AW173" s="12" t="s">
        <v>239</v>
      </c>
      <c r="AX173" s="12" t="str">
        <f>INDEX(Subname_converter!$B$1:$B$343,MATCH($AW173,Subname_converter!$A$1:$A$343,0))</f>
        <v>Colorado River</v>
      </c>
      <c r="AY173" s="12">
        <f>INDEX(Subname_converter!$C$1:$C$343,MATCH($AW173,Subname_converter!$A$1:$A$343,0))</f>
        <v>230</v>
      </c>
      <c r="AZ173" s="11">
        <v>45261.333333333299</v>
      </c>
      <c r="BA173" s="11">
        <v>47118.333333333299</v>
      </c>
      <c r="BB173" s="10">
        <f t="shared" si="8"/>
        <v>2029</v>
      </c>
      <c r="BC173" s="11"/>
      <c r="BD173" s="10" t="s">
        <v>103</v>
      </c>
      <c r="BE173" s="10" t="s">
        <v>65</v>
      </c>
      <c r="BF173" s="10" t="s">
        <v>65</v>
      </c>
      <c r="BG173" s="10" t="s">
        <v>103</v>
      </c>
      <c r="BH173" s="10" t="s">
        <v>66</v>
      </c>
      <c r="BI173" s="10">
        <f>IFERROR(INDEX([12]Queue_withNearTerm!$AZ$4:$AZ$148,MATCH(B174,[12]Queue_withNearTerm!$B$4:$B$148,0)),99)</f>
        <v>1</v>
      </c>
    </row>
    <row r="174" spans="1:61" s="26" customFormat="1" ht="25" x14ac:dyDescent="0.25">
      <c r="A174" s="32" t="s">
        <v>461</v>
      </c>
      <c r="B174" s="10">
        <v>1641</v>
      </c>
      <c r="C174" s="11">
        <v>43560</v>
      </c>
      <c r="D174" s="11">
        <v>43570.291666666701</v>
      </c>
      <c r="E174" s="10" t="s">
        <v>53</v>
      </c>
      <c r="F174" s="10" t="s">
        <v>414</v>
      </c>
      <c r="G174" s="10" t="s">
        <v>56</v>
      </c>
      <c r="H174" s="10"/>
      <c r="I174" s="10"/>
      <c r="J174" s="10" t="s">
        <v>57</v>
      </c>
      <c r="K174" s="10"/>
      <c r="L174" s="10"/>
      <c r="M174" s="10">
        <v>100.98</v>
      </c>
      <c r="N174" s="10">
        <v>100</v>
      </c>
      <c r="O174" s="10"/>
      <c r="P174" s="10"/>
      <c r="Q174" s="10"/>
      <c r="R174" s="10"/>
      <c r="S174" s="10"/>
      <c r="T174" s="10">
        <v>100</v>
      </c>
      <c r="U174" s="10" t="s">
        <v>83</v>
      </c>
      <c r="V174" s="10"/>
      <c r="W174" s="10"/>
      <c r="X174" s="10" t="s">
        <v>364</v>
      </c>
      <c r="Y174" s="10">
        <v>1</v>
      </c>
      <c r="Z174" s="10">
        <v>100</v>
      </c>
      <c r="AA174" s="10">
        <v>0</v>
      </c>
      <c r="AB174" s="10">
        <v>0</v>
      </c>
      <c r="AC174" s="10">
        <f t="shared" si="9"/>
        <v>1</v>
      </c>
      <c r="AD174" s="10" t="str" cm="1">
        <f t="array" ref="AD174">IFERROR(INDEX(Res_converter!$A$2:$A$22,MATCH(1,($J174=Res_converter!$B$2:$B$22)*($K174=Res_converter!$C$2:$C$22)*($L174=Res_converter!$D$2:$D$22),0)),"Other")</f>
        <v>Battery</v>
      </c>
      <c r="AE174" s="10">
        <f>IF($J174=Res_converter!$E$2,MAX($M174-$N174-$O174,0),0)+IF($K174=Res_converter!$E$2,MAX($P174-$Q174-$R174,0),0)+IF(L174=Res_converter!$E$2,$S174,0)</f>
        <v>0.98000000000000398</v>
      </c>
      <c r="AF174" s="10">
        <f>IF($AD174=Res_converter!$A$8,MAX($Z174-$N174-$O174,0),0)+IF(AND($AD174=Res_converter!$A$14,$J174=Res_converter!$B$14),MAX(MIN($Z174,$M174)-$N174-$O174+IF(SUM($Q174,$R174)&gt;0,MAX($Z174-$M174,0)-($Q174+$R174)*$AV174,0),0),0)+IF(AND($AD174=Res_converter!$A$15,$K174=Res_converter!$C$15),MAX(MIN($Z174,$P174)-$Q174-$R174+IF(SUM($N174,$O174)&gt;0,MAX($Z174-$P174,0)-($N174+$O174)*$AV174,0),0),0)+IF(AND($AD174=Res_converter!$A$12,$Y174="See columns P&amp; Q"),IF($J174=Res_converter!$E$2,MAX($AA174*MIN($M174,$T174)-$N174-$O174,0),MAX($AB174*MIN($P174,$T174)-$Q174-$R174,0)),0)+IF(AND($AD174=Res_converter!$A$12,$AC174=1,$Y174&lt;&gt;"See columns P&amp; Q"),IF($J174=Res_converter!$E$2,MAX(MIN($Z174,M174)-$N174-$O174,0),MAX(MIN($Z174,P174)-$Q174-$R174,0)),0)</f>
        <v>0</v>
      </c>
      <c r="AG174" s="60">
        <f>IF($AD174=Res_converter!$A$9,$T174,0)</f>
        <v>0</v>
      </c>
      <c r="AH174" s="10">
        <f>IF($AD174=Res_converter!$A$9,$Z174,0)</f>
        <v>0</v>
      </c>
      <c r="AI174" s="10">
        <f>IF($J174=Res_converter!$E$6,MAX($M174-$N174-$O174,0),0)+IF($K174=Res_converter!$E$6,MAX($P174-$Q174-$R174,0),0)+IF(L174=Res_converter!$E$6,$S174,0)</f>
        <v>0</v>
      </c>
      <c r="AJ174" s="10">
        <f>IF($AD174=Res_converter!$A$7,MAX(MIN($Z174,$M174)-$N174-$O174,0),0)+IF(AND($AD174=Res_converter!$A$12,$Y174="See columns P&amp; Q"),IF($J174=Res_converter!$E$6,MAX($AA174*MIN($M174,$T174)-$N174-$O174,0),MAX($AB174*MIN($P174,$T174)-$Q174-$R174,0)),0)+IF(AND($AD174=Res_converter!$A$12,$AC174=1,$Y174&lt;&gt;"See columns P&amp; Q"),IF($J174=Res_converter!$E$6,MAX(MIN(MAX($Z174-$P174,0)/$AU174,$M174)-$N174-$O174,0),MAX(MIN(MAX($Z174-$M174,0)/$AU174,$P174)-$Q174-$R174,0)),0)</f>
        <v>0</v>
      </c>
      <c r="AK174" s="60">
        <f>IF($AD174=Res_converter!$A$2,$T174,0)</f>
        <v>0</v>
      </c>
      <c r="AL174" s="10">
        <f>IF($AD174=Res_converter!$A$2,$Z174,0)</f>
        <v>0</v>
      </c>
      <c r="AM174" s="10">
        <f>IF($J174=Res_converter!$E$4,MAX($M174-$N174-$O174,0),0)+IF($K174=Res_converter!$E$4,MAX($P174-$Q174-$R174,0),0)+IF(L174=Res_converter!$E$4,$S174,0)</f>
        <v>0</v>
      </c>
      <c r="AN174" s="10">
        <f>IF($AD174=Res_converter!$A$3,MAX(MIN($Z174,$M174)-$N174-$O174,0),0)+IF(AND($AD174=Res_converter!$A$14,$AC174=1,$Y174&lt;&gt;"See columns P&amp; Q"),IF($J174=Res_converter!$E$4,MAX(MIN(MAX($Z174-$P174,0)/$AV174,$M174)-$N174-$O174,0),MAX(MIN(MAX($Z174-$M174,0)/$AV174,$P174)-$Q174-$R174,0)),0)</f>
        <v>0</v>
      </c>
      <c r="AO174" s="10">
        <f>IF($J174=Res_converter!$E$5,$M174,0)+IF($K174=Res_converter!$E$5,$P174,0)</f>
        <v>0</v>
      </c>
      <c r="AP174" s="10">
        <f>IF($AD174=Res_converter!$A$4,$Z174,0)</f>
        <v>0</v>
      </c>
      <c r="AQ174" s="10" t="s">
        <v>163</v>
      </c>
      <c r="AR174" s="10" t="s">
        <v>61</v>
      </c>
      <c r="AS174" s="10" t="s">
        <v>89</v>
      </c>
      <c r="AT174" s="10" t="s">
        <v>92</v>
      </c>
      <c r="AU174" s="10">
        <f t="shared" si="10"/>
        <v>0.106</v>
      </c>
      <c r="AV174" s="10">
        <f t="shared" si="11"/>
        <v>0.55700000000000005</v>
      </c>
      <c r="AW174" s="12" t="s">
        <v>462</v>
      </c>
      <c r="AX174" s="12" t="str">
        <f>INDEX(Subname_converter!$B$1:$B$343,MATCH($AW174,Subname_converter!$A$1:$A$343,0))</f>
        <v>Etiwanda</v>
      </c>
      <c r="AY174" s="12">
        <f>INDEX(Subname_converter!$C$1:$C$343,MATCH($AW174,Subname_converter!$A$1:$A$343,0))</f>
        <v>230</v>
      </c>
      <c r="AZ174" s="11">
        <v>44926.333333333299</v>
      </c>
      <c r="BA174" s="11">
        <v>45140.291666666701</v>
      </c>
      <c r="BB174" s="10">
        <f t="shared" si="8"/>
        <v>2023</v>
      </c>
      <c r="BC174" s="11"/>
      <c r="BD174" s="10" t="s">
        <v>103</v>
      </c>
      <c r="BE174" s="10" t="s">
        <v>65</v>
      </c>
      <c r="BF174" s="10" t="s">
        <v>65</v>
      </c>
      <c r="BG174" s="10" t="s">
        <v>103</v>
      </c>
      <c r="BH174" s="10" t="s">
        <v>66</v>
      </c>
      <c r="BI174" s="10">
        <f>IFERROR(INDEX([12]Queue_withNearTerm!$AZ$4:$AZ$148,MATCH(B175,[12]Queue_withNearTerm!$B$4:$B$148,0)),99)</f>
        <v>2</v>
      </c>
    </row>
    <row r="175" spans="1:61" s="26" customFormat="1" ht="25" x14ac:dyDescent="0.25">
      <c r="A175" s="32" t="s">
        <v>463</v>
      </c>
      <c r="B175" s="10">
        <v>1642</v>
      </c>
      <c r="C175" s="11">
        <v>43557</v>
      </c>
      <c r="D175" s="11">
        <v>43570.291666666701</v>
      </c>
      <c r="E175" s="10" t="s">
        <v>53</v>
      </c>
      <c r="F175" s="10" t="s">
        <v>414</v>
      </c>
      <c r="G175" s="10" t="s">
        <v>56</v>
      </c>
      <c r="H175" s="10" t="s">
        <v>95</v>
      </c>
      <c r="I175" s="10"/>
      <c r="J175" s="10" t="s">
        <v>57</v>
      </c>
      <c r="K175" s="10" t="s">
        <v>96</v>
      </c>
      <c r="L175" s="10"/>
      <c r="M175" s="10">
        <v>518.4</v>
      </c>
      <c r="N175" s="10">
        <v>250</v>
      </c>
      <c r="O175" s="10">
        <v>250</v>
      </c>
      <c r="P175" s="10">
        <v>518.4</v>
      </c>
      <c r="Q175" s="10">
        <v>500</v>
      </c>
      <c r="R175" s="10"/>
      <c r="S175" s="10"/>
      <c r="T175" s="10">
        <v>500</v>
      </c>
      <c r="U175" s="10" t="s">
        <v>83</v>
      </c>
      <c r="V175" s="10"/>
      <c r="W175" s="10" t="s">
        <v>58</v>
      </c>
      <c r="X175" s="10" t="s">
        <v>349</v>
      </c>
      <c r="Y175" s="10">
        <v>1</v>
      </c>
      <c r="Z175" s="10">
        <v>500</v>
      </c>
      <c r="AA175" s="10">
        <v>0</v>
      </c>
      <c r="AB175" s="10">
        <v>0</v>
      </c>
      <c r="AC175" s="10">
        <f t="shared" si="9"/>
        <v>1</v>
      </c>
      <c r="AD175" s="10" t="str" cm="1">
        <f t="array" ref="AD175">IFERROR(INDEX(Res_converter!$A$2:$A$22,MATCH(1,($J175=Res_converter!$B$2:$B$22)*($K175=Res_converter!$C$2:$C$22)*($L175=Res_converter!$D$2:$D$22),0)),"Other")</f>
        <v>Solar-Hybrid</v>
      </c>
      <c r="AE175" s="10">
        <f>IF($J175=Res_converter!$E$2,MAX($M175-$N175-$O175,0),0)+IF($K175=Res_converter!$E$2,MAX($P175-$Q175-$R175,0),0)+IF(L175=Res_converter!$E$2,$S175,0)</f>
        <v>18.399999999999977</v>
      </c>
      <c r="AF175" s="10">
        <f>IF($AD175=Res_converter!$A$8,MAX($Z175-$N175-$O175,0),0)+IF(AND($AD175=Res_converter!$A$14,$J175=Res_converter!$B$14),MAX(MIN($Z175,$M175)-$N175-$O175+IF(SUM($Q175,$R175)&gt;0,MAX($Z175-$M175,0)-($Q175+$R175)*$AV175,0),0),0)+IF(AND($AD175=Res_converter!$A$15,$K175=Res_converter!$C$15),MAX(MIN($Z175,$P175)-$Q175-$R175+IF(SUM($N175,$O175)&gt;0,MAX($Z175-$P175,0)-($N175+$O175)*$AV175,0),0),0)+IF(AND($AD175=Res_converter!$A$12,$Y175="See columns P&amp; Q"),IF($J175=Res_converter!$E$2,MAX($AA175*MIN($M175,$T175)-$N175-$O175,0),MAX($AB175*MIN($P175,$T175)-$Q175-$R175,0)),0)+IF(AND($AD175=Res_converter!$A$12,$AC175=1,$Y175&lt;&gt;"See columns P&amp; Q"),IF($J175=Res_converter!$E$2,MAX(MIN($Z175,M175)-$N175-$O175,0),MAX(MIN($Z175,P175)-$Q175-$R175,0)),0)</f>
        <v>0</v>
      </c>
      <c r="AG175" s="60">
        <f>IF($AD175=Res_converter!$A$9,$T175,0)</f>
        <v>0</v>
      </c>
      <c r="AH175" s="10">
        <f>IF($AD175=Res_converter!$A$9,$Z175,0)</f>
        <v>0</v>
      </c>
      <c r="AI175" s="10">
        <f>IF($J175=Res_converter!$E$6,MAX($M175-$N175-$O175,0),0)+IF($K175=Res_converter!$E$6,MAX($P175-$Q175-$R175,0),0)+IF(L175=Res_converter!$E$6,$S175,0)</f>
        <v>18.399999999999977</v>
      </c>
      <c r="AJ175" s="10">
        <f>IF($AD175=Res_converter!$A$7,MAX(MIN($Z175,$M175)-$N175-$O175,0),0)+IF(AND($AD175=Res_converter!$A$12,$Y175="See columns P&amp; Q"),IF($J175=Res_converter!$E$6,MAX($AA175*MIN($M175,$T175)-$N175-$O175,0),MAX($AB175*MIN($P175,$T175)-$Q175-$R175,0)),0)+IF(AND($AD175=Res_converter!$A$12,$AC175=1,$Y175&lt;&gt;"See columns P&amp; Q"),IF($J175=Res_converter!$E$6,MAX(MIN(MAX($Z175-$P175,0)/$AU175,$M175)-$N175-$O175,0),MAX(MIN(MAX($Z175-$M175,0)/$AU175,$P175)-$Q175-$R175,0)),0)</f>
        <v>0</v>
      </c>
      <c r="AK175" s="60">
        <f>IF($AD175=Res_converter!$A$2,$T175,0)</f>
        <v>0</v>
      </c>
      <c r="AL175" s="10">
        <f>IF($AD175=Res_converter!$A$2,$Z175,0)</f>
        <v>0</v>
      </c>
      <c r="AM175" s="10">
        <f>IF($J175=Res_converter!$E$4,MAX($M175-$N175-$O175,0),0)+IF($K175=Res_converter!$E$4,MAX($P175-$Q175-$R175,0),0)+IF(L175=Res_converter!$E$4,$S175,0)</f>
        <v>0</v>
      </c>
      <c r="AN175" s="10">
        <f>IF($AD175=Res_converter!$A$3,MAX(MIN($Z175,$M175)-$N175-$O175,0),0)+IF(AND($AD175=Res_converter!$A$14,$AC175=1,$Y175&lt;&gt;"See columns P&amp; Q"),IF($J175=Res_converter!$E$4,MAX(MIN(MAX($Z175-$P175,0)/$AV175,$M175)-$N175-$O175,0),MAX(MIN(MAX($Z175-$M175,0)/$AV175,$P175)-$Q175-$R175,0)),0)</f>
        <v>0</v>
      </c>
      <c r="AO175" s="10">
        <f>IF($J175=Res_converter!$E$5,$M175,0)+IF($K175=Res_converter!$E$5,$P175,0)</f>
        <v>0</v>
      </c>
      <c r="AP175" s="10">
        <f>IF($AD175=Res_converter!$A$4,$Z175,0)</f>
        <v>0</v>
      </c>
      <c r="AQ175" s="10" t="s">
        <v>84</v>
      </c>
      <c r="AR175" s="10" t="s">
        <v>61</v>
      </c>
      <c r="AS175" s="10" t="s">
        <v>89</v>
      </c>
      <c r="AT175" s="10" t="s">
        <v>92</v>
      </c>
      <c r="AU175" s="10">
        <f t="shared" si="10"/>
        <v>0.106</v>
      </c>
      <c r="AV175" s="10">
        <f t="shared" si="11"/>
        <v>0.55700000000000005</v>
      </c>
      <c r="AW175" s="12" t="s">
        <v>464</v>
      </c>
      <c r="AX175" s="12" t="str">
        <f>INDEX(Subname_converter!$B$1:$B$343,MATCH($AW175,Subname_converter!$A$1:$A$343,0))</f>
        <v>Red bluff</v>
      </c>
      <c r="AY175" s="12">
        <f>INDEX(Subname_converter!$C$1:$C$343,MATCH($AW175,Subname_converter!$A$1:$A$343,0))</f>
        <v>500</v>
      </c>
      <c r="AZ175" s="11">
        <v>44926.333333333299</v>
      </c>
      <c r="BA175" s="11">
        <v>45657.333333333299</v>
      </c>
      <c r="BB175" s="10">
        <f t="shared" si="8"/>
        <v>2025</v>
      </c>
      <c r="BC175" s="11"/>
      <c r="BD175" s="10" t="s">
        <v>103</v>
      </c>
      <c r="BE175" s="10" t="s">
        <v>65</v>
      </c>
      <c r="BF175" s="10" t="s">
        <v>65</v>
      </c>
      <c r="BG175" s="10" t="s">
        <v>103</v>
      </c>
      <c r="BH175" s="10" t="s">
        <v>66</v>
      </c>
      <c r="BI175" s="10">
        <f>IFERROR(INDEX([12]Queue_withNearTerm!$AZ$4:$AZ$148,MATCH(B176,[12]Queue_withNearTerm!$B$4:$B$148,0)),99)</f>
        <v>2</v>
      </c>
    </row>
    <row r="176" spans="1:61" s="26" customFormat="1" ht="25" x14ac:dyDescent="0.25">
      <c r="A176" s="32" t="s">
        <v>465</v>
      </c>
      <c r="B176" s="10">
        <v>1643</v>
      </c>
      <c r="C176" s="11">
        <v>43559</v>
      </c>
      <c r="D176" s="11">
        <v>43570.291666666701</v>
      </c>
      <c r="E176" s="10" t="s">
        <v>53</v>
      </c>
      <c r="F176" s="10" t="s">
        <v>414</v>
      </c>
      <c r="G176" s="10" t="s">
        <v>95</v>
      </c>
      <c r="H176" s="10" t="s">
        <v>56</v>
      </c>
      <c r="I176" s="10"/>
      <c r="J176" s="10" t="s">
        <v>96</v>
      </c>
      <c r="K176" s="10" t="s">
        <v>57</v>
      </c>
      <c r="L176" s="10"/>
      <c r="M176" s="10">
        <v>400</v>
      </c>
      <c r="N176" s="10"/>
      <c r="O176" s="10"/>
      <c r="P176" s="10">
        <v>400</v>
      </c>
      <c r="Q176" s="10"/>
      <c r="R176" s="10"/>
      <c r="S176" s="10"/>
      <c r="T176" s="10">
        <v>400</v>
      </c>
      <c r="U176" s="10" t="s">
        <v>115</v>
      </c>
      <c r="V176" s="10"/>
      <c r="W176" s="10" t="s">
        <v>116</v>
      </c>
      <c r="X176" s="10" t="s">
        <v>296</v>
      </c>
      <c r="Y176" s="10">
        <v>0</v>
      </c>
      <c r="Z176" s="10">
        <v>0</v>
      </c>
      <c r="AA176" s="10">
        <v>0</v>
      </c>
      <c r="AB176" s="10">
        <v>0</v>
      </c>
      <c r="AC176" s="10">
        <f t="shared" si="9"/>
        <v>0</v>
      </c>
      <c r="AD176" s="10" t="str" cm="1">
        <f t="array" ref="AD176">IFERROR(INDEX(Res_converter!$A$2:$A$22,MATCH(1,($J176=Res_converter!$B$2:$B$22)*($K176=Res_converter!$C$2:$C$22)*($L176=Res_converter!$D$2:$D$22),0)),"Other")</f>
        <v>Solar-Hybrid</v>
      </c>
      <c r="AE176" s="10">
        <f>IF($J176=Res_converter!$E$2,MAX($M176-$N176-$O176,0),0)+IF($K176=Res_converter!$E$2,MAX($P176-$Q176-$R176,0),0)+IF(L176=Res_converter!$E$2,$S176,0)</f>
        <v>400</v>
      </c>
      <c r="AF176" s="10">
        <f>IF($AD176=Res_converter!$A$8,MAX($Z176-$N176-$O176,0),0)+IF(AND($AD176=Res_converter!$A$14,$J176=Res_converter!$B$14),MAX(MIN($Z176,$M176)-$N176-$O176+IF(SUM($Q176,$R176)&gt;0,MAX($Z176-$M176,0)-($Q176+$R176)*$AV176,0),0),0)+IF(AND($AD176=Res_converter!$A$15,$K176=Res_converter!$C$15),MAX(MIN($Z176,$P176)-$Q176-$R176+IF(SUM($N176,$O176)&gt;0,MAX($Z176-$P176,0)-($N176+$O176)*$AV176,0),0),0)+IF(AND($AD176=Res_converter!$A$12,$Y176="See columns P&amp; Q"),IF($J176=Res_converter!$E$2,MAX($AA176*MIN($M176,$T176)-$N176-$O176,0),MAX($AB176*MIN($P176,$T176)-$Q176-$R176,0)),0)+IF(AND($AD176=Res_converter!$A$12,$AC176=1,$Y176&lt;&gt;"See columns P&amp; Q"),IF($J176=Res_converter!$E$2,MAX(MIN($Z176,M176)-$N176-$O176,0),MAX(MIN($Z176,P176)-$Q176-$R176,0)),0)</f>
        <v>0</v>
      </c>
      <c r="AG176" s="60">
        <f>IF($AD176=Res_converter!$A$9,$T176,0)</f>
        <v>0</v>
      </c>
      <c r="AH176" s="10">
        <f>IF($AD176=Res_converter!$A$9,$Z176,0)</f>
        <v>0</v>
      </c>
      <c r="AI176" s="10">
        <f>IF($J176=Res_converter!$E$6,MAX($M176-$N176-$O176,0),0)+IF($K176=Res_converter!$E$6,MAX($P176-$Q176-$R176,0),0)+IF(L176=Res_converter!$E$6,$S176,0)</f>
        <v>400</v>
      </c>
      <c r="AJ176" s="10">
        <f>IF($AD176=Res_converter!$A$7,MAX(MIN($Z176,$M176)-$N176-$O176,0),0)+IF(AND($AD176=Res_converter!$A$12,$Y176="See columns P&amp; Q"),IF($J176=Res_converter!$E$6,MAX($AA176*MIN($M176,$T176)-$N176-$O176,0),MAX($AB176*MIN($P176,$T176)-$Q176-$R176,0)),0)+IF(AND($AD176=Res_converter!$A$12,$AC176=1,$Y176&lt;&gt;"See columns P&amp; Q"),IF($J176=Res_converter!$E$6,MAX(MIN(MAX($Z176-$P176,0)/$AU176,$M176)-$N176-$O176,0),MAX(MIN(MAX($Z176-$M176,0)/$AU176,$P176)-$Q176-$R176,0)),0)</f>
        <v>0</v>
      </c>
      <c r="AK176" s="60">
        <f>IF($AD176=Res_converter!$A$2,$T176,0)</f>
        <v>0</v>
      </c>
      <c r="AL176" s="10">
        <f>IF($AD176=Res_converter!$A$2,$Z176,0)</f>
        <v>0</v>
      </c>
      <c r="AM176" s="10">
        <f>IF($J176=Res_converter!$E$4,MAX($M176-$N176-$O176,0),0)+IF($K176=Res_converter!$E$4,MAX($P176-$Q176-$R176,0),0)+IF(L176=Res_converter!$E$4,$S176,0)</f>
        <v>0</v>
      </c>
      <c r="AN176" s="10">
        <f>IF($AD176=Res_converter!$A$3,MAX(MIN($Z176,$M176)-$N176-$O176,0),0)+IF(AND($AD176=Res_converter!$A$14,$AC176=1,$Y176&lt;&gt;"See columns P&amp; Q"),IF($J176=Res_converter!$E$4,MAX(MIN(MAX($Z176-$P176,0)/$AV176,$M176)-$N176-$O176,0),MAX(MIN(MAX($Z176-$M176,0)/$AV176,$P176)-$Q176-$R176,0)),0)</f>
        <v>0</v>
      </c>
      <c r="AO176" s="10">
        <f>IF($J176=Res_converter!$E$5,$M176,0)+IF($K176=Res_converter!$E$5,$P176,0)</f>
        <v>0</v>
      </c>
      <c r="AP176" s="10">
        <f>IF($AD176=Res_converter!$A$4,$Z176,0)</f>
        <v>0</v>
      </c>
      <c r="AQ176" s="10" t="s">
        <v>84</v>
      </c>
      <c r="AR176" s="10" t="s">
        <v>61</v>
      </c>
      <c r="AS176" s="10" t="s">
        <v>89</v>
      </c>
      <c r="AT176" s="10" t="s">
        <v>92</v>
      </c>
      <c r="AU176" s="10">
        <f t="shared" si="10"/>
        <v>0.106</v>
      </c>
      <c r="AV176" s="10">
        <f t="shared" si="11"/>
        <v>0.55700000000000005</v>
      </c>
      <c r="AW176" s="12" t="s">
        <v>464</v>
      </c>
      <c r="AX176" s="12" t="str">
        <f>INDEX(Subname_converter!$B$1:$B$343,MATCH($AW176,Subname_converter!$A$1:$A$343,0))</f>
        <v>Red bluff</v>
      </c>
      <c r="AY176" s="12">
        <f>INDEX(Subname_converter!$C$1:$C$343,MATCH($AW176,Subname_converter!$A$1:$A$343,0))</f>
        <v>500</v>
      </c>
      <c r="AZ176" s="11">
        <v>45261.333333333299</v>
      </c>
      <c r="BA176" s="11">
        <v>46752.333333333299</v>
      </c>
      <c r="BB176" s="10">
        <f t="shared" si="8"/>
        <v>2028</v>
      </c>
      <c r="BC176" s="11"/>
      <c r="BD176" s="10" t="s">
        <v>103</v>
      </c>
      <c r="BE176" s="10" t="s">
        <v>65</v>
      </c>
      <c r="BF176" s="10" t="s">
        <v>65</v>
      </c>
      <c r="BG176" s="10" t="s">
        <v>103</v>
      </c>
      <c r="BH176" s="10" t="s">
        <v>66</v>
      </c>
      <c r="BI176" s="10">
        <f>IFERROR(INDEX([12]Queue_withNearTerm!$AZ$4:$AZ$148,MATCH(B177,[12]Queue_withNearTerm!$B$4:$B$148,0)),99)</f>
        <v>2</v>
      </c>
    </row>
    <row r="177" spans="1:61" s="26" customFormat="1" ht="25" x14ac:dyDescent="0.25">
      <c r="A177" s="32" t="s">
        <v>466</v>
      </c>
      <c r="B177" s="10">
        <v>1645</v>
      </c>
      <c r="C177" s="11">
        <v>43565</v>
      </c>
      <c r="D177" s="11">
        <v>43570.291666666701</v>
      </c>
      <c r="E177" s="10" t="s">
        <v>53</v>
      </c>
      <c r="F177" s="10" t="s">
        <v>414</v>
      </c>
      <c r="G177" s="10" t="s">
        <v>56</v>
      </c>
      <c r="H177" s="10"/>
      <c r="I177" s="10"/>
      <c r="J177" s="10" t="s">
        <v>57</v>
      </c>
      <c r="K177" s="10"/>
      <c r="L177" s="10"/>
      <c r="M177" s="10">
        <v>680</v>
      </c>
      <c r="N177" s="10">
        <v>620</v>
      </c>
      <c r="O177" s="10">
        <v>50</v>
      </c>
      <c r="P177" s="10"/>
      <c r="Q177" s="10"/>
      <c r="R177" s="10"/>
      <c r="S177" s="10"/>
      <c r="T177" s="10">
        <v>680</v>
      </c>
      <c r="U177" s="10" t="s">
        <v>83</v>
      </c>
      <c r="V177" s="10"/>
      <c r="W177" s="10"/>
      <c r="X177" s="10" t="s">
        <v>430</v>
      </c>
      <c r="Y177" s="10">
        <v>1</v>
      </c>
      <c r="Z177" s="10">
        <v>680</v>
      </c>
      <c r="AA177" s="10">
        <v>0</v>
      </c>
      <c r="AB177" s="10">
        <v>0</v>
      </c>
      <c r="AC177" s="10">
        <f t="shared" si="9"/>
        <v>1</v>
      </c>
      <c r="AD177" s="10" t="str" cm="1">
        <f t="array" ref="AD177">IFERROR(INDEX(Res_converter!$A$2:$A$22,MATCH(1,($J177=Res_converter!$B$2:$B$22)*($K177=Res_converter!$C$2:$C$22)*($L177=Res_converter!$D$2:$D$22),0)),"Other")</f>
        <v>Battery</v>
      </c>
      <c r="AE177" s="10">
        <f>IF($J177=Res_converter!$E$2,MAX($M177-$N177-$O177,0),0)+IF($K177=Res_converter!$E$2,MAX($P177-$Q177-$R177,0),0)+IF(L177=Res_converter!$E$2,$S177,0)</f>
        <v>10</v>
      </c>
      <c r="AF177" s="10">
        <f>IF($AD177=Res_converter!$A$8,MAX($Z177-$N177-$O177,0),0)+IF(AND($AD177=Res_converter!$A$14,$J177=Res_converter!$B$14),MAX(MIN($Z177,$M177)-$N177-$O177+IF(SUM($Q177,$R177)&gt;0,MAX($Z177-$M177,0)-($Q177+$R177)*$AV177,0),0),0)+IF(AND($AD177=Res_converter!$A$15,$K177=Res_converter!$C$15),MAX(MIN($Z177,$P177)-$Q177-$R177+IF(SUM($N177,$O177)&gt;0,MAX($Z177-$P177,0)-($N177+$O177)*$AV177,0),0),0)+IF(AND($AD177=Res_converter!$A$12,$Y177="See columns P&amp; Q"),IF($J177=Res_converter!$E$2,MAX($AA177*MIN($M177,$T177)-$N177-$O177,0),MAX($AB177*MIN($P177,$T177)-$Q177-$R177,0)),0)+IF(AND($AD177=Res_converter!$A$12,$AC177=1,$Y177&lt;&gt;"See columns P&amp; Q"),IF($J177=Res_converter!$E$2,MAX(MIN($Z177,M177)-$N177-$O177,0),MAX(MIN($Z177,P177)-$Q177-$R177,0)),0)</f>
        <v>10</v>
      </c>
      <c r="AG177" s="60">
        <f>IF($AD177=Res_converter!$A$9,$T177,0)</f>
        <v>0</v>
      </c>
      <c r="AH177" s="10">
        <f>IF($AD177=Res_converter!$A$9,$Z177,0)</f>
        <v>0</v>
      </c>
      <c r="AI177" s="10">
        <f>IF($J177=Res_converter!$E$6,MAX($M177-$N177-$O177,0),0)+IF($K177=Res_converter!$E$6,MAX($P177-$Q177-$R177,0),0)+IF(L177=Res_converter!$E$6,$S177,0)</f>
        <v>0</v>
      </c>
      <c r="AJ177" s="10">
        <f>IF($AD177=Res_converter!$A$7,MAX(MIN($Z177,$M177)-$N177-$O177,0),0)+IF(AND($AD177=Res_converter!$A$12,$Y177="See columns P&amp; Q"),IF($J177=Res_converter!$E$6,MAX($AA177*MIN($M177,$T177)-$N177-$O177,0),MAX($AB177*MIN($P177,$T177)-$Q177-$R177,0)),0)+IF(AND($AD177=Res_converter!$A$12,$AC177=1,$Y177&lt;&gt;"See columns P&amp; Q"),IF($J177=Res_converter!$E$6,MAX(MIN(MAX($Z177-$P177,0)/$AU177,$M177)-$N177-$O177,0),MAX(MIN(MAX($Z177-$M177,0)/$AU177,$P177)-$Q177-$R177,0)),0)</f>
        <v>0</v>
      </c>
      <c r="AK177" s="60">
        <f>IF($AD177=Res_converter!$A$2,$T177,0)</f>
        <v>0</v>
      </c>
      <c r="AL177" s="10">
        <f>IF($AD177=Res_converter!$A$2,$Z177,0)</f>
        <v>0</v>
      </c>
      <c r="AM177" s="10">
        <f>IF($J177=Res_converter!$E$4,MAX($M177-$N177-$O177,0),0)+IF($K177=Res_converter!$E$4,MAX($P177-$Q177-$R177,0),0)+IF(L177=Res_converter!$E$4,$S177,0)</f>
        <v>0</v>
      </c>
      <c r="AN177" s="10">
        <f>IF($AD177=Res_converter!$A$3,MAX(MIN($Z177,$M177)-$N177-$O177,0),0)+IF(AND($AD177=Res_converter!$A$14,$AC177=1,$Y177&lt;&gt;"See columns P&amp; Q"),IF($J177=Res_converter!$E$4,MAX(MIN(MAX($Z177-$P177,0)/$AV177,$M177)-$N177-$O177,0),MAX(MIN(MAX($Z177-$M177,0)/$AV177,$P177)-$Q177-$R177,0)),0)</f>
        <v>0</v>
      </c>
      <c r="AO177" s="10">
        <f>IF($J177=Res_converter!$E$5,$M177,0)+IF($K177=Res_converter!$E$5,$P177,0)</f>
        <v>0</v>
      </c>
      <c r="AP177" s="10">
        <f>IF($AD177=Res_converter!$A$4,$Z177,0)</f>
        <v>0</v>
      </c>
      <c r="AQ177" s="10" t="s">
        <v>84</v>
      </c>
      <c r="AR177" s="10" t="s">
        <v>61</v>
      </c>
      <c r="AS177" s="10" t="s">
        <v>89</v>
      </c>
      <c r="AT177" s="10" t="s">
        <v>92</v>
      </c>
      <c r="AU177" s="10">
        <f t="shared" si="10"/>
        <v>0.106</v>
      </c>
      <c r="AV177" s="10">
        <f t="shared" si="11"/>
        <v>0.55700000000000005</v>
      </c>
      <c r="AW177" s="12" t="s">
        <v>467</v>
      </c>
      <c r="AX177" s="12" t="str">
        <f>INDEX(Subname_converter!$B$1:$B$343,MATCH($AW177,Subname_converter!$A$1:$A$343,0))</f>
        <v>Valley (SCE)</v>
      </c>
      <c r="AY177" s="12">
        <f>INDEX(Subname_converter!$C$1:$C$343,MATCH($AW177,Subname_converter!$A$1:$A$343,0))</f>
        <v>500</v>
      </c>
      <c r="AZ177" s="11">
        <v>44896.333333333299</v>
      </c>
      <c r="BA177" s="11">
        <v>45611.333333333299</v>
      </c>
      <c r="BB177" s="10">
        <f t="shared" si="8"/>
        <v>2025</v>
      </c>
      <c r="BC177" s="11"/>
      <c r="BD177" s="10" t="s">
        <v>103</v>
      </c>
      <c r="BE177" s="10" t="s">
        <v>65</v>
      </c>
      <c r="BF177" s="10" t="s">
        <v>65</v>
      </c>
      <c r="BG177" s="10" t="s">
        <v>103</v>
      </c>
      <c r="BH177" s="10" t="s">
        <v>66</v>
      </c>
      <c r="BI177" s="10">
        <f>IFERROR(INDEX([12]Queue_withNearTerm!$AZ$4:$AZ$148,MATCH(B178,[12]Queue_withNearTerm!$B$4:$B$148,0)),99)</f>
        <v>99</v>
      </c>
    </row>
    <row r="178" spans="1:61" s="26" customFormat="1" ht="25" x14ac:dyDescent="0.25">
      <c r="A178" s="32" t="s">
        <v>468</v>
      </c>
      <c r="B178" s="10">
        <v>1646</v>
      </c>
      <c r="C178" s="11">
        <v>43560</v>
      </c>
      <c r="D178" s="11">
        <v>43570.291666666701</v>
      </c>
      <c r="E178" s="10" t="s">
        <v>53</v>
      </c>
      <c r="F178" s="10" t="s">
        <v>414</v>
      </c>
      <c r="G178" s="10" t="s">
        <v>56</v>
      </c>
      <c r="H178" s="10"/>
      <c r="I178" s="10"/>
      <c r="J178" s="10" t="s">
        <v>57</v>
      </c>
      <c r="K178" s="10"/>
      <c r="L178" s="10"/>
      <c r="M178" s="10">
        <v>507.6</v>
      </c>
      <c r="N178" s="10"/>
      <c r="O178" s="10"/>
      <c r="P178" s="10"/>
      <c r="Q178" s="10"/>
      <c r="R178" s="10"/>
      <c r="S178" s="10"/>
      <c r="T178" s="10">
        <v>500</v>
      </c>
      <c r="U178" s="10" t="s">
        <v>115</v>
      </c>
      <c r="V178" s="10"/>
      <c r="W178" s="10"/>
      <c r="X178" s="10" t="s">
        <v>296</v>
      </c>
      <c r="Y178" s="10">
        <v>0</v>
      </c>
      <c r="Z178" s="10">
        <v>0</v>
      </c>
      <c r="AA178" s="10">
        <v>0</v>
      </c>
      <c r="AB178" s="10">
        <v>0</v>
      </c>
      <c r="AC178" s="10">
        <f t="shared" si="9"/>
        <v>0</v>
      </c>
      <c r="AD178" s="10" t="str" cm="1">
        <f t="array" ref="AD178">IFERROR(INDEX(Res_converter!$A$2:$A$22,MATCH(1,($J178=Res_converter!$B$2:$B$22)*($K178=Res_converter!$C$2:$C$22)*($L178=Res_converter!$D$2:$D$22),0)),"Other")</f>
        <v>Battery</v>
      </c>
      <c r="AE178" s="10">
        <f>IF($J178=Res_converter!$E$2,MAX($M178-$N178-$O178,0),0)+IF($K178=Res_converter!$E$2,MAX($P178-$Q178-$R178,0),0)+IF(L178=Res_converter!$E$2,$S178,0)</f>
        <v>507.6</v>
      </c>
      <c r="AF178" s="10">
        <f>IF($AD178=Res_converter!$A$8,MAX($Z178-$N178-$O178,0),0)+IF(AND($AD178=Res_converter!$A$14,$J178=Res_converter!$B$14),MAX(MIN($Z178,$M178)-$N178-$O178+IF(SUM($Q178,$R178)&gt;0,MAX($Z178-$M178,0)-($Q178+$R178)*$AV178,0),0),0)+IF(AND($AD178=Res_converter!$A$15,$K178=Res_converter!$C$15),MAX(MIN($Z178,$P178)-$Q178-$R178+IF(SUM($N178,$O178)&gt;0,MAX($Z178-$P178,0)-($N178+$O178)*$AV178,0),0),0)+IF(AND($AD178=Res_converter!$A$12,$Y178="See columns P&amp; Q"),IF($J178=Res_converter!$E$2,MAX($AA178*MIN($M178,$T178)-$N178-$O178,0),MAX($AB178*MIN($P178,$T178)-$Q178-$R178,0)),0)+IF(AND($AD178=Res_converter!$A$12,$AC178=1,$Y178&lt;&gt;"See columns P&amp; Q"),IF($J178=Res_converter!$E$2,MAX(MIN($Z178,M178)-$N178-$O178,0),MAX(MIN($Z178,P178)-$Q178-$R178,0)),0)</f>
        <v>0</v>
      </c>
      <c r="AG178" s="60">
        <f>IF($AD178=Res_converter!$A$9,$T178,0)</f>
        <v>0</v>
      </c>
      <c r="AH178" s="10">
        <f>IF($AD178=Res_converter!$A$9,$Z178,0)</f>
        <v>0</v>
      </c>
      <c r="AI178" s="10">
        <f>IF($J178=Res_converter!$E$6,MAX($M178-$N178-$O178,0),0)+IF($K178=Res_converter!$E$6,MAX($P178-$Q178-$R178,0),0)+IF(L178=Res_converter!$E$6,$S178,0)</f>
        <v>0</v>
      </c>
      <c r="AJ178" s="10">
        <f>IF($AD178=Res_converter!$A$7,MAX(MIN($Z178,$M178)-$N178-$O178,0),0)+IF(AND($AD178=Res_converter!$A$12,$Y178="See columns P&amp; Q"),IF($J178=Res_converter!$E$6,MAX($AA178*MIN($M178,$T178)-$N178-$O178,0),MAX($AB178*MIN($P178,$T178)-$Q178-$R178,0)),0)+IF(AND($AD178=Res_converter!$A$12,$AC178=1,$Y178&lt;&gt;"See columns P&amp; Q"),IF($J178=Res_converter!$E$6,MAX(MIN(MAX($Z178-$P178,0)/$AU178,$M178)-$N178-$O178,0),MAX(MIN(MAX($Z178-$M178,0)/$AU178,$P178)-$Q178-$R178,0)),0)</f>
        <v>0</v>
      </c>
      <c r="AK178" s="60">
        <f>IF($AD178=Res_converter!$A$2,$T178,0)</f>
        <v>0</v>
      </c>
      <c r="AL178" s="10">
        <f>IF($AD178=Res_converter!$A$2,$Z178,0)</f>
        <v>0</v>
      </c>
      <c r="AM178" s="10">
        <f>IF($J178=Res_converter!$E$4,MAX($M178-$N178-$O178,0),0)+IF($K178=Res_converter!$E$4,MAX($P178-$Q178-$R178,0),0)+IF(L178=Res_converter!$E$4,$S178,0)</f>
        <v>0</v>
      </c>
      <c r="AN178" s="10">
        <f>IF($AD178=Res_converter!$A$3,MAX(MIN($Z178,$M178)-$N178-$O178,0),0)+IF(AND($AD178=Res_converter!$A$14,$AC178=1,$Y178&lt;&gt;"See columns P&amp; Q"),IF($J178=Res_converter!$E$4,MAX(MIN(MAX($Z178-$P178,0)/$AV178,$M178)-$N178-$O178,0),MAX(MIN(MAX($Z178-$M178,0)/$AV178,$P178)-$Q178-$R178,0)),0)</f>
        <v>0</v>
      </c>
      <c r="AO178" s="10">
        <f>IF($J178=Res_converter!$E$5,$M178,0)+IF($K178=Res_converter!$E$5,$P178,0)</f>
        <v>0</v>
      </c>
      <c r="AP178" s="10">
        <f>IF($AD178=Res_converter!$A$4,$Z178,0)</f>
        <v>0</v>
      </c>
      <c r="AQ178" s="10" t="s">
        <v>84</v>
      </c>
      <c r="AR178" s="10" t="s">
        <v>61</v>
      </c>
      <c r="AS178" s="10" t="s">
        <v>89</v>
      </c>
      <c r="AT178" s="10" t="s">
        <v>92</v>
      </c>
      <c r="AU178" s="10">
        <f t="shared" si="10"/>
        <v>0.106</v>
      </c>
      <c r="AV178" s="10">
        <f t="shared" si="11"/>
        <v>0.55700000000000005</v>
      </c>
      <c r="AW178" s="12" t="s">
        <v>469</v>
      </c>
      <c r="AX178" s="12" t="str">
        <f>INDEX(Subname_converter!$B$1:$B$343,MATCH($AW178,Subname_converter!$A$1:$A$343,0))</f>
        <v>Valley (SCE)</v>
      </c>
      <c r="AY178" s="12">
        <f>INDEX(Subname_converter!$C$1:$C$343,MATCH($AW178,Subname_converter!$A$1:$A$343,0))</f>
        <v>500</v>
      </c>
      <c r="AZ178" s="11">
        <v>44926.333333333299</v>
      </c>
      <c r="BA178" s="11">
        <v>45703.333333333299</v>
      </c>
      <c r="BB178" s="10">
        <f t="shared" si="8"/>
        <v>2025</v>
      </c>
      <c r="BC178" s="11"/>
      <c r="BD178" s="10" t="s">
        <v>103</v>
      </c>
      <c r="BE178" s="10" t="s">
        <v>65</v>
      </c>
      <c r="BF178" s="10" t="s">
        <v>65</v>
      </c>
      <c r="BG178" s="10" t="s">
        <v>103</v>
      </c>
      <c r="BH178" s="10"/>
      <c r="BI178" s="10">
        <f>IFERROR(INDEX([12]Queue_withNearTerm!$AZ$4:$AZ$148,MATCH(B179,[12]Queue_withNearTerm!$B$4:$B$148,0)),99)</f>
        <v>2</v>
      </c>
    </row>
    <row r="179" spans="1:61" s="26" customFormat="1" ht="25" x14ac:dyDescent="0.25">
      <c r="A179" s="32" t="s">
        <v>470</v>
      </c>
      <c r="B179" s="10">
        <v>1647</v>
      </c>
      <c r="C179" s="11">
        <v>43557</v>
      </c>
      <c r="D179" s="11">
        <v>43570.291666666701</v>
      </c>
      <c r="E179" s="10" t="s">
        <v>53</v>
      </c>
      <c r="F179" s="10" t="s">
        <v>414</v>
      </c>
      <c r="G179" s="10" t="s">
        <v>56</v>
      </c>
      <c r="H179" s="10" t="s">
        <v>95</v>
      </c>
      <c r="I179" s="10"/>
      <c r="J179" s="10" t="s">
        <v>57</v>
      </c>
      <c r="K179" s="10" t="s">
        <v>96</v>
      </c>
      <c r="L179" s="10"/>
      <c r="M179" s="10">
        <v>700</v>
      </c>
      <c r="N179" s="10"/>
      <c r="O179" s="10"/>
      <c r="P179" s="10">
        <v>700</v>
      </c>
      <c r="Q179" s="10"/>
      <c r="R179" s="10"/>
      <c r="S179" s="10"/>
      <c r="T179" s="10">
        <v>700</v>
      </c>
      <c r="U179" s="10" t="s">
        <v>83</v>
      </c>
      <c r="V179" s="10"/>
      <c r="W179" s="10" t="s">
        <v>58</v>
      </c>
      <c r="X179" s="10" t="s">
        <v>364</v>
      </c>
      <c r="Y179" s="10">
        <v>1</v>
      </c>
      <c r="Z179" s="10">
        <v>700</v>
      </c>
      <c r="AA179" s="10">
        <v>0</v>
      </c>
      <c r="AB179" s="10">
        <v>0</v>
      </c>
      <c r="AC179" s="10">
        <f t="shared" si="9"/>
        <v>1</v>
      </c>
      <c r="AD179" s="10" t="str" cm="1">
        <f t="array" ref="AD179">IFERROR(INDEX(Res_converter!$A$2:$A$22,MATCH(1,($J179=Res_converter!$B$2:$B$22)*($K179=Res_converter!$C$2:$C$22)*($L179=Res_converter!$D$2:$D$22),0)),"Other")</f>
        <v>Solar-Hybrid</v>
      </c>
      <c r="AE179" s="10">
        <f>IF($J179=Res_converter!$E$2,MAX($M179-$N179-$O179,0),0)+IF($K179=Res_converter!$E$2,MAX($P179-$Q179-$R179,0),0)+IF(L179=Res_converter!$E$2,$S179,0)</f>
        <v>700</v>
      </c>
      <c r="AF179" s="10">
        <f>IF($AD179=Res_converter!$A$8,MAX($Z179-$N179-$O179,0),0)+IF(AND($AD179=Res_converter!$A$14,$J179=Res_converter!$B$14),MAX(MIN($Z179,$M179)-$N179-$O179+IF(SUM($Q179,$R179)&gt;0,MAX($Z179-$M179,0)-($Q179+$R179)*$AV179,0),0),0)+IF(AND($AD179=Res_converter!$A$15,$K179=Res_converter!$C$15),MAX(MIN($Z179,$P179)-$Q179-$R179+IF(SUM($N179,$O179)&gt;0,MAX($Z179-$P179,0)-($N179+$O179)*$AV179,0),0),0)+IF(AND($AD179=Res_converter!$A$12,$Y179="See columns P&amp; Q"),IF($J179=Res_converter!$E$2,MAX($AA179*MIN($M179,$T179)-$N179-$O179,0),MAX($AB179*MIN($P179,$T179)-$Q179-$R179,0)),0)+IF(AND($AD179=Res_converter!$A$12,$AC179=1,$Y179&lt;&gt;"See columns P&amp; Q"),IF($J179=Res_converter!$E$2,MAX(MIN($Z179,M179)-$N179-$O179,0),MAX(MIN($Z179,P179)-$Q179-$R179,0)),0)</f>
        <v>700</v>
      </c>
      <c r="AG179" s="60">
        <f>IF($AD179=Res_converter!$A$9,$T179,0)</f>
        <v>0</v>
      </c>
      <c r="AH179" s="10">
        <f>IF($AD179=Res_converter!$A$9,$Z179,0)</f>
        <v>0</v>
      </c>
      <c r="AI179" s="10">
        <f>IF($J179=Res_converter!$E$6,MAX($M179-$N179-$O179,0),0)+IF($K179=Res_converter!$E$6,MAX($P179-$Q179-$R179,0),0)+IF(L179=Res_converter!$E$6,$S179,0)</f>
        <v>700</v>
      </c>
      <c r="AJ179" s="10">
        <f>IF($AD179=Res_converter!$A$7,MAX(MIN($Z179,$M179)-$N179-$O179,0),0)+IF(AND($AD179=Res_converter!$A$12,$Y179="See columns P&amp; Q"),IF($J179=Res_converter!$E$6,MAX($AA179*MIN($M179,$T179)-$N179-$O179,0),MAX($AB179*MIN($P179,$T179)-$Q179-$R179,0)),0)+IF(AND($AD179=Res_converter!$A$12,$AC179=1,$Y179&lt;&gt;"See columns P&amp; Q"),IF($J179=Res_converter!$E$6,MAX(MIN(MAX($Z179-$P179,0)/$AU179,$M179)-$N179-$O179,0),MAX(MIN(MAX($Z179-$M179,0)/$AU179,$P179)-$Q179-$R179,0)),0)</f>
        <v>0</v>
      </c>
      <c r="AK179" s="60">
        <f>IF($AD179=Res_converter!$A$2,$T179,0)</f>
        <v>0</v>
      </c>
      <c r="AL179" s="10">
        <f>IF($AD179=Res_converter!$A$2,$Z179,0)</f>
        <v>0</v>
      </c>
      <c r="AM179" s="10">
        <f>IF($J179=Res_converter!$E$4,MAX($M179-$N179-$O179,0),0)+IF($K179=Res_converter!$E$4,MAX($P179-$Q179-$R179,0),0)+IF(L179=Res_converter!$E$4,$S179,0)</f>
        <v>0</v>
      </c>
      <c r="AN179" s="10">
        <f>IF($AD179=Res_converter!$A$3,MAX(MIN($Z179,$M179)-$N179-$O179,0),0)+IF(AND($AD179=Res_converter!$A$14,$AC179=1,$Y179&lt;&gt;"See columns P&amp; Q"),IF($J179=Res_converter!$E$4,MAX(MIN(MAX($Z179-$P179,0)/$AV179,$M179)-$N179-$O179,0),MAX(MIN(MAX($Z179-$M179,0)/$AV179,$P179)-$Q179-$R179,0)),0)</f>
        <v>0</v>
      </c>
      <c r="AO179" s="10">
        <f>IF($J179=Res_converter!$E$5,$M179,0)+IF($K179=Res_converter!$E$5,$P179,0)</f>
        <v>0</v>
      </c>
      <c r="AP179" s="10">
        <f>IF($AD179=Res_converter!$A$4,$Z179,0)</f>
        <v>0</v>
      </c>
      <c r="AQ179" s="10" t="s">
        <v>119</v>
      </c>
      <c r="AR179" s="10" t="s">
        <v>120</v>
      </c>
      <c r="AS179" s="10" t="s">
        <v>89</v>
      </c>
      <c r="AT179" s="10" t="s">
        <v>121</v>
      </c>
      <c r="AU179" s="10">
        <f t="shared" si="10"/>
        <v>0.106</v>
      </c>
      <c r="AV179" s="10">
        <f t="shared" si="11"/>
        <v>0.55700000000000005</v>
      </c>
      <c r="AW179" s="12" t="s">
        <v>399</v>
      </c>
      <c r="AX179" s="12" t="str">
        <f>INDEX(Subname_converter!$B$1:$B$343,MATCH($AW179,Subname_converter!$A$1:$A$343,0))</f>
        <v>Mohave</v>
      </c>
      <c r="AY179" s="12">
        <f>INDEX(Subname_converter!$C$1:$C$343,MATCH($AW179,Subname_converter!$A$1:$A$343,0))</f>
        <v>500</v>
      </c>
      <c r="AZ179" s="11">
        <v>44835.291666666701</v>
      </c>
      <c r="BA179" s="11">
        <v>45748.291666666701</v>
      </c>
      <c r="BB179" s="10">
        <f t="shared" si="8"/>
        <v>2025</v>
      </c>
      <c r="BC179" s="11"/>
      <c r="BD179" s="10" t="s">
        <v>103</v>
      </c>
      <c r="BE179" s="10" t="s">
        <v>65</v>
      </c>
      <c r="BF179" s="10" t="s">
        <v>65</v>
      </c>
      <c r="BG179" s="10" t="s">
        <v>103</v>
      </c>
      <c r="BH179" s="10"/>
      <c r="BI179" s="10">
        <f>IFERROR(INDEX([12]Queue_withNearTerm!$AZ$4:$AZ$148,MATCH(B180,[12]Queue_withNearTerm!$B$4:$B$148,0)),99)</f>
        <v>99</v>
      </c>
    </row>
    <row r="180" spans="1:61" s="26" customFormat="1" ht="25" x14ac:dyDescent="0.25">
      <c r="A180" s="32" t="s">
        <v>471</v>
      </c>
      <c r="B180" s="10">
        <v>1649</v>
      </c>
      <c r="C180" s="11">
        <v>43560</v>
      </c>
      <c r="D180" s="11">
        <v>43570.291666666701</v>
      </c>
      <c r="E180" s="10" t="s">
        <v>53</v>
      </c>
      <c r="F180" s="10" t="s">
        <v>414</v>
      </c>
      <c r="G180" s="10" t="s">
        <v>56</v>
      </c>
      <c r="H180" s="10" t="s">
        <v>95</v>
      </c>
      <c r="I180" s="10"/>
      <c r="J180" s="10" t="s">
        <v>57</v>
      </c>
      <c r="K180" s="10" t="s">
        <v>96</v>
      </c>
      <c r="L180" s="10"/>
      <c r="M180" s="10">
        <v>150</v>
      </c>
      <c r="N180" s="10"/>
      <c r="O180" s="10"/>
      <c r="P180" s="10">
        <v>300</v>
      </c>
      <c r="Q180" s="10"/>
      <c r="R180" s="10"/>
      <c r="S180" s="10"/>
      <c r="T180" s="10">
        <v>300</v>
      </c>
      <c r="U180" s="10" t="s">
        <v>69</v>
      </c>
      <c r="V180" s="10">
        <v>75.656999999999996</v>
      </c>
      <c r="W180" s="10" t="s">
        <v>58</v>
      </c>
      <c r="X180" s="10" t="s">
        <v>296</v>
      </c>
      <c r="Y180" s="10" t="s">
        <v>4621</v>
      </c>
      <c r="Z180" s="10" t="s">
        <v>4621</v>
      </c>
      <c r="AA180" s="10">
        <v>0.65059999999999996</v>
      </c>
      <c r="AB180" s="10">
        <v>1</v>
      </c>
      <c r="AC180" s="10">
        <f t="shared" si="9"/>
        <v>1</v>
      </c>
      <c r="AD180" s="10" t="str" cm="1">
        <f t="array" ref="AD180">IFERROR(INDEX(Res_converter!$A$2:$A$22,MATCH(1,($J180=Res_converter!$B$2:$B$22)*($K180=Res_converter!$C$2:$C$22)*($L180=Res_converter!$D$2:$D$22),0)),"Other")</f>
        <v>Solar-Hybrid</v>
      </c>
      <c r="AE180" s="10">
        <f>IF($J180=Res_converter!$E$2,MAX($M180-$N180-$O180,0),0)+IF($K180=Res_converter!$E$2,MAX($P180-$Q180-$R180,0),0)+IF(L180=Res_converter!$E$2,$S180,0)</f>
        <v>150</v>
      </c>
      <c r="AF180" s="10">
        <f>IF($AD180=Res_converter!$A$8,MAX($Z180-$N180-$O180,0),0)+IF(AND($AD180=Res_converter!$A$14,$J180=Res_converter!$B$14),MAX(MIN($Z180,$M180)-$N180-$O180+IF(SUM($Q180,$R180)&gt;0,MAX($Z180-$M180,0)-($Q180+$R180)*$AV180,0),0),0)+IF(AND($AD180=Res_converter!$A$15,$K180=Res_converter!$C$15),MAX(MIN($Z180,$P180)-$Q180-$R180+IF(SUM($N180,$O180)&gt;0,MAX($Z180-$P180,0)-($N180+$O180)*$AV180,0),0),0)+IF(AND($AD180=Res_converter!$A$12,$Y180="See columns P&amp; Q"),IF($J180=Res_converter!$E$2,MAX($AA180*MIN($M180,$T180)-$N180-$O180,0),MAX($AB180*MIN($P180,$T180)-$Q180-$R180,0)),0)+IF(AND($AD180=Res_converter!$A$12,$AC180=1,$Y180&lt;&gt;"See columns P&amp; Q"),IF($J180=Res_converter!$E$2,MAX(MIN($Z180,M180)-$N180-$O180,0),MAX(MIN($Z180,P180)-$Q180-$R180,0)),0)</f>
        <v>97.589999999999989</v>
      </c>
      <c r="AG180" s="60">
        <f>IF($AD180=Res_converter!$A$9,$T180,0)</f>
        <v>0</v>
      </c>
      <c r="AH180" s="10">
        <f>IF($AD180=Res_converter!$A$9,$Z180,0)</f>
        <v>0</v>
      </c>
      <c r="AI180" s="10">
        <f>IF($J180=Res_converter!$E$6,MAX($M180-$N180-$O180,0),0)+IF($K180=Res_converter!$E$6,MAX($P180-$Q180-$R180,0),0)+IF(L180=Res_converter!$E$6,$S180,0)</f>
        <v>300</v>
      </c>
      <c r="AJ180" s="10">
        <f>IF($AD180=Res_converter!$A$7,MAX(MIN($Z180,$M180)-$N180-$O180,0),0)+IF(AND($AD180=Res_converter!$A$12,$Y180="See columns P&amp; Q"),IF($J180=Res_converter!$E$6,MAX($AA180*MIN($M180,$T180)-$N180-$O180,0),MAX($AB180*MIN($P180,$T180)-$Q180-$R180,0)),0)+IF(AND($AD180=Res_converter!$A$12,$AC180=1,$Y180&lt;&gt;"See columns P&amp; Q"),IF($J180=Res_converter!$E$6,MAX(MIN(MAX($Z180-$P180,0)/$AU180,$M180)-$N180-$O180,0),MAX(MIN(MAX($Z180-$M180,0)/$AU180,$P180)-$Q180-$R180,0)),0)</f>
        <v>300</v>
      </c>
      <c r="AK180" s="60">
        <f>IF($AD180=Res_converter!$A$2,$T180,0)</f>
        <v>0</v>
      </c>
      <c r="AL180" s="10">
        <f>IF($AD180=Res_converter!$A$2,$Z180,0)</f>
        <v>0</v>
      </c>
      <c r="AM180" s="10">
        <f>IF($J180=Res_converter!$E$4,MAX($M180-$N180-$O180,0),0)+IF($K180=Res_converter!$E$4,MAX($P180-$Q180-$R180,0),0)+IF(L180=Res_converter!$E$4,$S180,0)</f>
        <v>0</v>
      </c>
      <c r="AN180" s="10">
        <f>IF($AD180=Res_converter!$A$3,MAX(MIN($Z180,$M180)-$N180-$O180,0),0)+IF(AND($AD180=Res_converter!$A$14,$AC180=1,$Y180&lt;&gt;"See columns P&amp; Q"),IF($J180=Res_converter!$E$4,MAX(MIN(MAX($Z180-$P180,0)/$AV180,$M180)-$N180-$O180,0),MAX(MIN(MAX($Z180-$M180,0)/$AV180,$P180)-$Q180-$R180,0)),0)</f>
        <v>0</v>
      </c>
      <c r="AO180" s="10">
        <f>IF($J180=Res_converter!$E$5,$M180,0)+IF($K180=Res_converter!$E$5,$P180,0)</f>
        <v>0</v>
      </c>
      <c r="AP180" s="10">
        <f>IF($AD180=Res_converter!$A$4,$Z180,0)</f>
        <v>0</v>
      </c>
      <c r="AQ180" s="10" t="s">
        <v>472</v>
      </c>
      <c r="AR180" s="10" t="s">
        <v>120</v>
      </c>
      <c r="AS180" s="10" t="s">
        <v>193</v>
      </c>
      <c r="AT180" s="10"/>
      <c r="AU180" s="10">
        <f t="shared" si="10"/>
        <v>0.106</v>
      </c>
      <c r="AV180" s="10">
        <f t="shared" si="11"/>
        <v>0.55700000000000005</v>
      </c>
      <c r="AW180" s="12" t="s">
        <v>473</v>
      </c>
      <c r="AX180" s="12" t="str">
        <f>INDEX(Subname_converter!$B$1:$B$343,MATCH($AW180,Subname_converter!$A$1:$A$343,0))</f>
        <v>Innovation</v>
      </c>
      <c r="AY180" s="12">
        <f>INDEX(Subname_converter!$C$1:$C$343,MATCH($AW180,Subname_converter!$A$1:$A$343,0))</f>
        <v>230</v>
      </c>
      <c r="AZ180" s="11">
        <v>45261.333333333299</v>
      </c>
      <c r="BA180" s="11">
        <v>45960.291666666701</v>
      </c>
      <c r="BB180" s="10">
        <f t="shared" si="8"/>
        <v>2026</v>
      </c>
      <c r="BC180" s="11"/>
      <c r="BD180" s="10" t="s">
        <v>103</v>
      </c>
      <c r="BE180" s="10" t="s">
        <v>65</v>
      </c>
      <c r="BF180" s="10" t="s">
        <v>65</v>
      </c>
      <c r="BG180" s="10" t="s">
        <v>103</v>
      </c>
      <c r="BH180" s="10" t="s">
        <v>66</v>
      </c>
      <c r="BI180" s="10">
        <f>IFERROR(INDEX([12]Queue_withNearTerm!$AZ$4:$AZ$148,MATCH(B181,[12]Queue_withNearTerm!$B$4:$B$148,0)),99)</f>
        <v>99</v>
      </c>
    </row>
    <row r="181" spans="1:61" s="26" customFormat="1" ht="37.5" x14ac:dyDescent="0.25">
      <c r="A181" s="32" t="s">
        <v>474</v>
      </c>
      <c r="B181" s="10">
        <v>1650</v>
      </c>
      <c r="C181" s="11">
        <v>43570</v>
      </c>
      <c r="D181" s="11">
        <v>43570.291666666701</v>
      </c>
      <c r="E181" s="10" t="s">
        <v>53</v>
      </c>
      <c r="F181" s="10" t="s">
        <v>414</v>
      </c>
      <c r="G181" s="10" t="s">
        <v>95</v>
      </c>
      <c r="H181" s="10" t="s">
        <v>56</v>
      </c>
      <c r="I181" s="10"/>
      <c r="J181" s="10" t="s">
        <v>96</v>
      </c>
      <c r="K181" s="10" t="s">
        <v>57</v>
      </c>
      <c r="L181" s="10"/>
      <c r="M181" s="10">
        <v>204</v>
      </c>
      <c r="N181" s="10"/>
      <c r="O181" s="10"/>
      <c r="P181" s="10">
        <v>200</v>
      </c>
      <c r="Q181" s="10"/>
      <c r="R181" s="10"/>
      <c r="S181" s="10"/>
      <c r="T181" s="10">
        <v>200</v>
      </c>
      <c r="U181" s="10" t="s">
        <v>83</v>
      </c>
      <c r="V181" s="10"/>
      <c r="W181" s="10" t="s">
        <v>58</v>
      </c>
      <c r="X181" s="10" t="s">
        <v>296</v>
      </c>
      <c r="Y181" s="57">
        <v>1</v>
      </c>
      <c r="Z181" s="10">
        <v>200</v>
      </c>
      <c r="AA181" s="10">
        <v>0</v>
      </c>
      <c r="AB181" s="10">
        <v>0</v>
      </c>
      <c r="AC181" s="10">
        <f t="shared" si="9"/>
        <v>1</v>
      </c>
      <c r="AD181" s="10" t="str" cm="1">
        <f t="array" ref="AD181">IFERROR(INDEX(Res_converter!$A$2:$A$22,MATCH(1,($J181=Res_converter!$B$2:$B$22)*($K181=Res_converter!$C$2:$C$22)*($L181=Res_converter!$D$2:$D$22),0)),"Other")</f>
        <v>Solar-Hybrid</v>
      </c>
      <c r="AE181" s="10">
        <f>IF($J181=Res_converter!$E$2,MAX($M181-$N181-$O181,0),0)+IF($K181=Res_converter!$E$2,MAX($P181-$Q181-$R181,0),0)+IF(L181=Res_converter!$E$2,$S181,0)</f>
        <v>200</v>
      </c>
      <c r="AF181" s="10">
        <f>IF($AD181=Res_converter!$A$8,MAX($Z181-$N181-$O181,0),0)+IF(AND($AD181=Res_converter!$A$14,$J181=Res_converter!$B$14),MAX(MIN($Z181,$M181)-$N181-$O181+IF(SUM($Q181,$R181)&gt;0,MAX($Z181-$M181,0)-($Q181+$R181)*$AV181,0),0),0)+IF(AND($AD181=Res_converter!$A$15,$K181=Res_converter!$C$15),MAX(MIN($Z181,$P181)-$Q181-$R181+IF(SUM($N181,$O181)&gt;0,MAX($Z181-$P181,0)-($N181+$O181)*$AV181,0),0),0)+IF(AND($AD181=Res_converter!$A$12,$Y181="See columns P&amp; Q"),IF($J181=Res_converter!$E$2,MAX($AA181*MIN($M181,$T181)-$N181-$O181,0),MAX($AB181*MIN($P181,$T181)-$Q181-$R181,0)),0)+IF(AND($AD181=Res_converter!$A$12,$AC181=1,$Y181&lt;&gt;"See columns P&amp; Q"),IF($J181=Res_converter!$E$2,MAX(MIN($Z181,M181)-$N181-$O181,0),MAX(MIN($Z181,P181)-$Q181-$R181,0)),0)</f>
        <v>200</v>
      </c>
      <c r="AG181" s="60">
        <f>IF($AD181=Res_converter!$A$9,$T181,0)</f>
        <v>0</v>
      </c>
      <c r="AH181" s="10">
        <f>IF($AD181=Res_converter!$A$9,$Z181,0)</f>
        <v>0</v>
      </c>
      <c r="AI181" s="10">
        <f>IF($J181=Res_converter!$E$6,MAX($M181-$N181-$O181,0),0)+IF($K181=Res_converter!$E$6,MAX($P181-$Q181-$R181,0),0)+IF(L181=Res_converter!$E$6,$S181,0)</f>
        <v>204</v>
      </c>
      <c r="AJ181" s="10">
        <f>IF($AD181=Res_converter!$A$7,MAX(MIN($Z181,$M181)-$N181-$O181,0),0)+IF(AND($AD181=Res_converter!$A$12,$Y181="See columns P&amp; Q"),IF($J181=Res_converter!$E$6,MAX($AA181*MIN($M181,$T181)-$N181-$O181,0),MAX($AB181*MIN($P181,$T181)-$Q181-$R181,0)),0)+IF(AND($AD181=Res_converter!$A$12,$AC181=1,$Y181&lt;&gt;"See columns P&amp; Q"),IF($J181=Res_converter!$E$6,MAX(MIN(MAX($Z181-$P181,0)/$AU181,$M181)-$N181-$O181,0),MAX(MIN(MAX($Z181-$M181,0)/$AU181,$P181)-$Q181-$R181,0)),0)</f>
        <v>0</v>
      </c>
      <c r="AK181" s="60">
        <f>IF($AD181=Res_converter!$A$2,$T181,0)</f>
        <v>0</v>
      </c>
      <c r="AL181" s="10">
        <f>IF($AD181=Res_converter!$A$2,$Z181,0)</f>
        <v>0</v>
      </c>
      <c r="AM181" s="10">
        <f>IF($J181=Res_converter!$E$4,MAX($M181-$N181-$O181,0),0)+IF($K181=Res_converter!$E$4,MAX($P181-$Q181-$R181,0),0)+IF(L181=Res_converter!$E$4,$S181,0)</f>
        <v>0</v>
      </c>
      <c r="AN181" s="10">
        <f>IF($AD181=Res_converter!$A$3,MAX(MIN($Z181,$M181)-$N181-$O181,0),0)+IF(AND($AD181=Res_converter!$A$14,$AC181=1,$Y181&lt;&gt;"See columns P&amp; Q"),IF($J181=Res_converter!$E$4,MAX(MIN(MAX($Z181-$P181,0)/$AV181,$M181)-$N181-$O181,0),MAX(MIN(MAX($Z181-$M181,0)/$AV181,$P181)-$Q181-$R181,0)),0)</f>
        <v>0</v>
      </c>
      <c r="AO181" s="10">
        <f>IF($J181=Res_converter!$E$5,$M181,0)+IF($K181=Res_converter!$E$5,$P181,0)</f>
        <v>0</v>
      </c>
      <c r="AP181" s="10">
        <f>IF($AD181=Res_converter!$A$4,$Z181,0)</f>
        <v>0</v>
      </c>
      <c r="AQ181" s="10" t="s">
        <v>172</v>
      </c>
      <c r="AR181" s="10" t="s">
        <v>120</v>
      </c>
      <c r="AS181" s="10" t="s">
        <v>193</v>
      </c>
      <c r="AT181" s="10"/>
      <c r="AU181" s="10">
        <f t="shared" si="10"/>
        <v>0.106</v>
      </c>
      <c r="AV181" s="10">
        <f t="shared" si="11"/>
        <v>0.55700000000000005</v>
      </c>
      <c r="AW181" s="12" t="s">
        <v>475</v>
      </c>
      <c r="AX181" s="12" t="str">
        <f>INDEX(Subname_converter!$B$1:$B$343,MATCH($AW181,Subname_converter!$A$1:$A$343,0))</f>
        <v>Trout Canyon</v>
      </c>
      <c r="AY181" s="12">
        <f>INDEX(Subname_converter!$C$1:$C$343,MATCH($AW181,Subname_converter!$A$1:$A$343,0))</f>
        <v>230</v>
      </c>
      <c r="AZ181" s="11">
        <v>44895.333333333299</v>
      </c>
      <c r="BA181" s="11">
        <v>45992.333333333299</v>
      </c>
      <c r="BB181" s="10">
        <f t="shared" si="8"/>
        <v>2026</v>
      </c>
      <c r="BC181" s="11"/>
      <c r="BD181" s="10" t="s">
        <v>103</v>
      </c>
      <c r="BE181" s="10" t="s">
        <v>65</v>
      </c>
      <c r="BF181" s="10" t="s">
        <v>65</v>
      </c>
      <c r="BG181" s="10" t="s">
        <v>103</v>
      </c>
      <c r="BH181" s="10" t="s">
        <v>186</v>
      </c>
      <c r="BI181" s="10">
        <f>IFERROR(INDEX([12]Queue_withNearTerm!$AZ$4:$AZ$148,MATCH(B182,[12]Queue_withNearTerm!$B$4:$B$148,0)),99)</f>
        <v>99</v>
      </c>
    </row>
    <row r="182" spans="1:61" s="26" customFormat="1" ht="25" x14ac:dyDescent="0.25">
      <c r="A182" s="32" t="s">
        <v>476</v>
      </c>
      <c r="B182" s="10">
        <v>1654</v>
      </c>
      <c r="C182" s="11">
        <v>43564</v>
      </c>
      <c r="D182" s="11">
        <v>43570.291666666701</v>
      </c>
      <c r="E182" s="10" t="s">
        <v>53</v>
      </c>
      <c r="F182" s="10" t="s">
        <v>414</v>
      </c>
      <c r="G182" s="10" t="s">
        <v>95</v>
      </c>
      <c r="H182" s="10" t="s">
        <v>56</v>
      </c>
      <c r="I182" s="10"/>
      <c r="J182" s="10" t="s">
        <v>96</v>
      </c>
      <c r="K182" s="10" t="s">
        <v>57</v>
      </c>
      <c r="L182" s="10"/>
      <c r="M182" s="10">
        <v>261.95400000000001</v>
      </c>
      <c r="N182" s="10">
        <v>35</v>
      </c>
      <c r="O182" s="10"/>
      <c r="P182" s="10">
        <v>254.98</v>
      </c>
      <c r="Q182" s="10">
        <v>60</v>
      </c>
      <c r="R182" s="10"/>
      <c r="S182" s="10"/>
      <c r="T182" s="10">
        <v>250</v>
      </c>
      <c r="U182" s="10" t="s">
        <v>83</v>
      </c>
      <c r="V182" s="10"/>
      <c r="W182" s="10" t="s">
        <v>58</v>
      </c>
      <c r="X182" s="10" t="s">
        <v>364</v>
      </c>
      <c r="Y182" s="10">
        <v>1</v>
      </c>
      <c r="Z182" s="10">
        <v>250</v>
      </c>
      <c r="AA182" s="10">
        <v>0</v>
      </c>
      <c r="AB182" s="10">
        <v>0</v>
      </c>
      <c r="AC182" s="10">
        <f t="shared" si="9"/>
        <v>1</v>
      </c>
      <c r="AD182" s="10" t="str" cm="1">
        <f t="array" ref="AD182">IFERROR(INDEX(Res_converter!$A$2:$A$22,MATCH(1,($J182=Res_converter!$B$2:$B$22)*($K182=Res_converter!$C$2:$C$22)*($L182=Res_converter!$D$2:$D$22),0)),"Other")</f>
        <v>Solar-Hybrid</v>
      </c>
      <c r="AE182" s="10">
        <f>IF($J182=Res_converter!$E$2,MAX($M182-$N182-$O182,0),0)+IF($K182=Res_converter!$E$2,MAX($P182-$Q182-$R182,0),0)+IF(L182=Res_converter!$E$2,$S182,0)</f>
        <v>194.98</v>
      </c>
      <c r="AF182" s="10">
        <f>IF($AD182=Res_converter!$A$8,MAX($Z182-$N182-$O182,0),0)+IF(AND($AD182=Res_converter!$A$14,$J182=Res_converter!$B$14),MAX(MIN($Z182,$M182)-$N182-$O182+IF(SUM($Q182,$R182)&gt;0,MAX($Z182-$M182,0)-($Q182+$R182)*$AV182,0),0),0)+IF(AND($AD182=Res_converter!$A$15,$K182=Res_converter!$C$15),MAX(MIN($Z182,$P182)-$Q182-$R182+IF(SUM($N182,$O182)&gt;0,MAX($Z182-$P182,0)-($N182+$O182)*$AV182,0),0),0)+IF(AND($AD182=Res_converter!$A$12,$Y182="See columns P&amp; Q"),IF($J182=Res_converter!$E$2,MAX($AA182*MIN($M182,$T182)-$N182-$O182,0),MAX($AB182*MIN($P182,$T182)-$Q182-$R182,0)),0)+IF(AND($AD182=Res_converter!$A$12,$AC182=1,$Y182&lt;&gt;"See columns P&amp; Q"),IF($J182=Res_converter!$E$2,MAX(MIN($Z182,M182)-$N182-$O182,0),MAX(MIN($Z182,P182)-$Q182-$R182,0)),0)</f>
        <v>190</v>
      </c>
      <c r="AG182" s="60">
        <f>IF($AD182=Res_converter!$A$9,$T182,0)</f>
        <v>0</v>
      </c>
      <c r="AH182" s="10">
        <f>IF($AD182=Res_converter!$A$9,$Z182,0)</f>
        <v>0</v>
      </c>
      <c r="AI182" s="10">
        <f>IF($J182=Res_converter!$E$6,MAX($M182-$N182-$O182,0),0)+IF($K182=Res_converter!$E$6,MAX($P182-$Q182-$R182,0),0)+IF(L182=Res_converter!$E$6,$S182,0)</f>
        <v>226.95400000000001</v>
      </c>
      <c r="AJ182" s="10">
        <f>IF($AD182=Res_converter!$A$7,MAX(MIN($Z182,$M182)-$N182-$O182,0),0)+IF(AND($AD182=Res_converter!$A$12,$Y182="See columns P&amp; Q"),IF($J182=Res_converter!$E$6,MAX($AA182*MIN($M182,$T182)-$N182-$O182,0),MAX($AB182*MIN($P182,$T182)-$Q182-$R182,0)),0)+IF(AND($AD182=Res_converter!$A$12,$AC182=1,$Y182&lt;&gt;"See columns P&amp; Q"),IF($J182=Res_converter!$E$6,MAX(MIN(MAX($Z182-$P182,0)/$AU182,$M182)-$N182-$O182,0),MAX(MIN(MAX($Z182-$M182,0)/$AU182,$P182)-$Q182-$R182,0)),0)</f>
        <v>0</v>
      </c>
      <c r="AK182" s="60">
        <f>IF($AD182=Res_converter!$A$2,$T182,0)</f>
        <v>0</v>
      </c>
      <c r="AL182" s="10">
        <f>IF($AD182=Res_converter!$A$2,$Z182,0)</f>
        <v>0</v>
      </c>
      <c r="AM182" s="10">
        <f>IF($J182=Res_converter!$E$4,MAX($M182-$N182-$O182,0),0)+IF($K182=Res_converter!$E$4,MAX($P182-$Q182-$R182,0),0)+IF(L182=Res_converter!$E$4,$S182,0)</f>
        <v>0</v>
      </c>
      <c r="AN182" s="10">
        <f>IF($AD182=Res_converter!$A$3,MAX(MIN($Z182,$M182)-$N182-$O182,0),0)+IF(AND($AD182=Res_converter!$A$14,$AC182=1,$Y182&lt;&gt;"See columns P&amp; Q"),IF($J182=Res_converter!$E$4,MAX(MIN(MAX($Z182-$P182,0)/$AV182,$M182)-$N182-$O182,0),MAX(MIN(MAX($Z182-$M182,0)/$AV182,$P182)-$Q182-$R182,0)),0)</f>
        <v>0</v>
      </c>
      <c r="AO182" s="10">
        <f>IF($J182=Res_converter!$E$5,$M182,0)+IF($K182=Res_converter!$E$5,$P182,0)</f>
        <v>0</v>
      </c>
      <c r="AP182" s="10">
        <f>IF($AD182=Res_converter!$A$4,$Z182,0)</f>
        <v>0</v>
      </c>
      <c r="AQ182" s="10" t="s">
        <v>119</v>
      </c>
      <c r="AR182" s="10" t="s">
        <v>120</v>
      </c>
      <c r="AS182" s="10" t="s">
        <v>193</v>
      </c>
      <c r="AT182" s="10"/>
      <c r="AU182" s="10">
        <f t="shared" si="10"/>
        <v>0.106</v>
      </c>
      <c r="AV182" s="10">
        <f t="shared" si="11"/>
        <v>0.55700000000000005</v>
      </c>
      <c r="AW182" s="12" t="s">
        <v>477</v>
      </c>
      <c r="AX182" s="12" t="str">
        <f>INDEX(Subname_converter!$B$1:$B$343,MATCH($AW182,Subname_converter!$A$1:$A$343,0))</f>
        <v>Trout Canyon</v>
      </c>
      <c r="AY182" s="12">
        <f>INDEX(Subname_converter!$C$1:$C$343,MATCH($AW182,Subname_converter!$A$1:$A$343,0))</f>
        <v>230</v>
      </c>
      <c r="AZ182" s="11">
        <v>46022.333333333299</v>
      </c>
      <c r="BA182" s="11">
        <v>46022.333333333299</v>
      </c>
      <c r="BB182" s="10">
        <f t="shared" si="8"/>
        <v>2026</v>
      </c>
      <c r="BC182" s="11"/>
      <c r="BD182" s="10" t="s">
        <v>103</v>
      </c>
      <c r="BE182" s="10" t="s">
        <v>65</v>
      </c>
      <c r="BF182" s="10" t="s">
        <v>65</v>
      </c>
      <c r="BG182" s="10" t="s">
        <v>103</v>
      </c>
      <c r="BH182" s="10" t="s">
        <v>66</v>
      </c>
      <c r="BI182" s="10">
        <f>IFERROR(INDEX([12]Queue_withNearTerm!$AZ$4:$AZ$148,MATCH(B183,[12]Queue_withNearTerm!$B$4:$B$148,0)),99)</f>
        <v>99</v>
      </c>
    </row>
    <row r="183" spans="1:61" s="26" customFormat="1" ht="37.5" x14ac:dyDescent="0.25">
      <c r="A183" s="32" t="s">
        <v>478</v>
      </c>
      <c r="B183" s="10">
        <v>1655</v>
      </c>
      <c r="C183" s="11">
        <v>43567</v>
      </c>
      <c r="D183" s="11">
        <v>43567.291666666701</v>
      </c>
      <c r="E183" s="10" t="s">
        <v>53</v>
      </c>
      <c r="F183" s="10" t="s">
        <v>414</v>
      </c>
      <c r="G183" s="10" t="s">
        <v>56</v>
      </c>
      <c r="H183" s="10" t="s">
        <v>95</v>
      </c>
      <c r="I183" s="10"/>
      <c r="J183" s="10" t="s">
        <v>57</v>
      </c>
      <c r="K183" s="10" t="s">
        <v>96</v>
      </c>
      <c r="L183" s="10"/>
      <c r="M183" s="10">
        <v>200</v>
      </c>
      <c r="N183" s="10"/>
      <c r="O183" s="10"/>
      <c r="P183" s="10">
        <v>441</v>
      </c>
      <c r="Q183" s="10"/>
      <c r="R183" s="10"/>
      <c r="S183" s="10"/>
      <c r="T183" s="10">
        <v>400</v>
      </c>
      <c r="U183" s="10" t="s">
        <v>83</v>
      </c>
      <c r="V183" s="10"/>
      <c r="W183" s="10" t="s">
        <v>58</v>
      </c>
      <c r="X183" s="10" t="s">
        <v>296</v>
      </c>
      <c r="Y183" s="57">
        <v>1</v>
      </c>
      <c r="Z183" s="10">
        <v>400</v>
      </c>
      <c r="AA183" s="10">
        <v>0</v>
      </c>
      <c r="AB183" s="10">
        <v>0</v>
      </c>
      <c r="AC183" s="10">
        <f t="shared" si="9"/>
        <v>1</v>
      </c>
      <c r="AD183" s="10" t="str" cm="1">
        <f t="array" ref="AD183">IFERROR(INDEX(Res_converter!$A$2:$A$22,MATCH(1,($J183=Res_converter!$B$2:$B$22)*($K183=Res_converter!$C$2:$C$22)*($L183=Res_converter!$D$2:$D$22),0)),"Other")</f>
        <v>Solar-Hybrid</v>
      </c>
      <c r="AE183" s="10">
        <f>IF($J183=Res_converter!$E$2,MAX($M183-$N183-$O183,0),0)+IF($K183=Res_converter!$E$2,MAX($P183-$Q183-$R183,0),0)+IF(L183=Res_converter!$E$2,$S183,0)</f>
        <v>200</v>
      </c>
      <c r="AF183" s="10">
        <f>IF($AD183=Res_converter!$A$8,MAX($Z183-$N183-$O183,0),0)+IF(AND($AD183=Res_converter!$A$14,$J183=Res_converter!$B$14),MAX(MIN($Z183,$M183)-$N183-$O183+IF(SUM($Q183,$R183)&gt;0,MAX($Z183-$M183,0)-($Q183+$R183)*$AV183,0),0),0)+IF(AND($AD183=Res_converter!$A$15,$K183=Res_converter!$C$15),MAX(MIN($Z183,$P183)-$Q183-$R183+IF(SUM($N183,$O183)&gt;0,MAX($Z183-$P183,0)-($N183+$O183)*$AV183,0),0),0)+IF(AND($AD183=Res_converter!$A$12,$Y183="See columns P&amp; Q"),IF($J183=Res_converter!$E$2,MAX($AA183*MIN($M183,$T183)-$N183-$O183,0),MAX($AB183*MIN($P183,$T183)-$Q183-$R183,0)),0)+IF(AND($AD183=Res_converter!$A$12,$AC183=1,$Y183&lt;&gt;"See columns P&amp; Q"),IF($J183=Res_converter!$E$2,MAX(MIN($Z183,M183)-$N183-$O183,0),MAX(MIN($Z183,P183)-$Q183-$R183,0)),0)</f>
        <v>200</v>
      </c>
      <c r="AG183" s="60">
        <f>IF($AD183=Res_converter!$A$9,$T183,0)</f>
        <v>0</v>
      </c>
      <c r="AH183" s="10">
        <f>IF($AD183=Res_converter!$A$9,$Z183,0)</f>
        <v>0</v>
      </c>
      <c r="AI183" s="10">
        <f>IF($J183=Res_converter!$E$6,MAX($M183-$N183-$O183,0),0)+IF($K183=Res_converter!$E$6,MAX($P183-$Q183-$R183,0),0)+IF(L183=Res_converter!$E$6,$S183,0)</f>
        <v>441</v>
      </c>
      <c r="AJ183" s="10">
        <f>IF($AD183=Res_converter!$A$7,MAX(MIN($Z183,$M183)-$N183-$O183,0),0)+IF(AND($AD183=Res_converter!$A$12,$Y183="See columns P&amp; Q"),IF($J183=Res_converter!$E$6,MAX($AA183*MIN($M183,$T183)-$N183-$O183,0),MAX($AB183*MIN($P183,$T183)-$Q183-$R183,0)),0)+IF(AND($AD183=Res_converter!$A$12,$AC183=1,$Y183&lt;&gt;"See columns P&amp; Q"),IF($J183=Res_converter!$E$6,MAX(MIN(MAX($Z183-$P183,0)/$AU183,$M183)-$N183-$O183,0),MAX(MIN(MAX($Z183-$M183,0)/$AU183,$P183)-$Q183-$R183,0)),0)</f>
        <v>441</v>
      </c>
      <c r="AK183" s="60">
        <f>IF($AD183=Res_converter!$A$2,$T183,0)</f>
        <v>0</v>
      </c>
      <c r="AL183" s="10">
        <f>IF($AD183=Res_converter!$A$2,$Z183,0)</f>
        <v>0</v>
      </c>
      <c r="AM183" s="10">
        <f>IF($J183=Res_converter!$E$4,MAX($M183-$N183-$O183,0),0)+IF($K183=Res_converter!$E$4,MAX($P183-$Q183-$R183,0),0)+IF(L183=Res_converter!$E$4,$S183,0)</f>
        <v>0</v>
      </c>
      <c r="AN183" s="10">
        <f>IF($AD183=Res_converter!$A$3,MAX(MIN($Z183,$M183)-$N183-$O183,0),0)+IF(AND($AD183=Res_converter!$A$14,$AC183=1,$Y183&lt;&gt;"See columns P&amp; Q"),IF($J183=Res_converter!$E$4,MAX(MIN(MAX($Z183-$P183,0)/$AV183,$M183)-$N183-$O183,0),MAX(MIN(MAX($Z183-$M183,0)/$AV183,$P183)-$Q183-$R183,0)),0)</f>
        <v>0</v>
      </c>
      <c r="AO183" s="10">
        <f>IF($J183=Res_converter!$E$5,$M183,0)+IF($K183=Res_converter!$E$5,$P183,0)</f>
        <v>0</v>
      </c>
      <c r="AP183" s="10">
        <f>IF($AD183=Res_converter!$A$4,$Z183,0)</f>
        <v>0</v>
      </c>
      <c r="AQ183" s="10" t="s">
        <v>472</v>
      </c>
      <c r="AR183" s="10" t="s">
        <v>120</v>
      </c>
      <c r="AS183" s="10" t="s">
        <v>193</v>
      </c>
      <c r="AT183" s="10"/>
      <c r="AU183" s="10">
        <f t="shared" si="10"/>
        <v>0.106</v>
      </c>
      <c r="AV183" s="10">
        <f t="shared" si="11"/>
        <v>0.55700000000000005</v>
      </c>
      <c r="AW183" s="12" t="s">
        <v>475</v>
      </c>
      <c r="AX183" s="12" t="str">
        <f>INDEX(Subname_converter!$B$1:$B$343,MATCH($AW183,Subname_converter!$A$1:$A$343,0))</f>
        <v>Trout Canyon</v>
      </c>
      <c r="AY183" s="12">
        <f>INDEX(Subname_converter!$C$1:$C$343,MATCH($AW183,Subname_converter!$A$1:$A$343,0))</f>
        <v>230</v>
      </c>
      <c r="AZ183" s="11">
        <v>44911.333333333299</v>
      </c>
      <c r="BA183" s="11">
        <v>45641.333333333299</v>
      </c>
      <c r="BB183" s="10">
        <f t="shared" si="8"/>
        <v>2025</v>
      </c>
      <c r="BC183" s="11"/>
      <c r="BD183" s="10" t="s">
        <v>103</v>
      </c>
      <c r="BE183" s="10" t="s">
        <v>65</v>
      </c>
      <c r="BF183" s="10" t="s">
        <v>65</v>
      </c>
      <c r="BG183" s="10" t="s">
        <v>103</v>
      </c>
      <c r="BH183" s="10" t="s">
        <v>66</v>
      </c>
      <c r="BI183" s="10">
        <f>IFERROR(INDEX([12]Queue_withNearTerm!$AZ$4:$AZ$148,MATCH(B184,[12]Queue_withNearTerm!$B$4:$B$148,0)),99)</f>
        <v>1</v>
      </c>
    </row>
    <row r="184" spans="1:61" s="26" customFormat="1" ht="25" x14ac:dyDescent="0.25">
      <c r="A184" s="32" t="s">
        <v>479</v>
      </c>
      <c r="B184" s="10">
        <v>1657</v>
      </c>
      <c r="C184" s="11">
        <v>43557</v>
      </c>
      <c r="D184" s="11">
        <v>43570.291666666701</v>
      </c>
      <c r="E184" s="10" t="s">
        <v>53</v>
      </c>
      <c r="F184" s="10" t="s">
        <v>414</v>
      </c>
      <c r="G184" s="10" t="s">
        <v>56</v>
      </c>
      <c r="H184" s="10"/>
      <c r="I184" s="10"/>
      <c r="J184" s="10" t="s">
        <v>57</v>
      </c>
      <c r="K184" s="10"/>
      <c r="L184" s="10"/>
      <c r="M184" s="10">
        <v>200</v>
      </c>
      <c r="N184" s="10"/>
      <c r="O184" s="10"/>
      <c r="P184" s="10"/>
      <c r="Q184" s="10"/>
      <c r="R184" s="10"/>
      <c r="S184" s="10"/>
      <c r="T184" s="10">
        <v>200</v>
      </c>
      <c r="U184" s="10" t="s">
        <v>69</v>
      </c>
      <c r="V184" s="10">
        <v>50</v>
      </c>
      <c r="W184" s="10"/>
      <c r="X184" s="10" t="s">
        <v>349</v>
      </c>
      <c r="Y184" s="10">
        <v>0.5</v>
      </c>
      <c r="Z184" s="10">
        <v>100</v>
      </c>
      <c r="AA184" s="10">
        <v>0</v>
      </c>
      <c r="AB184" s="10">
        <v>0</v>
      </c>
      <c r="AC184" s="10">
        <f t="shared" si="9"/>
        <v>1</v>
      </c>
      <c r="AD184" s="10" t="str" cm="1">
        <f t="array" ref="AD184">IFERROR(INDEX(Res_converter!$A$2:$A$22,MATCH(1,($J184=Res_converter!$B$2:$B$22)*($K184=Res_converter!$C$2:$C$22)*($L184=Res_converter!$D$2:$D$22),0)),"Other")</f>
        <v>Battery</v>
      </c>
      <c r="AE184" s="10">
        <f>IF($J184=Res_converter!$E$2,MAX($M184-$N184-$O184,0),0)+IF($K184=Res_converter!$E$2,MAX($P184-$Q184-$R184,0),0)+IF(L184=Res_converter!$E$2,$S184,0)</f>
        <v>200</v>
      </c>
      <c r="AF184" s="10">
        <f>IF($AD184=Res_converter!$A$8,MAX($Z184-$N184-$O184,0),0)+IF(AND($AD184=Res_converter!$A$14,$J184=Res_converter!$B$14),MAX(MIN($Z184,$M184)-$N184-$O184+IF(SUM($Q184,$R184)&gt;0,MAX($Z184-$M184,0)-($Q184+$R184)*$AV184,0),0),0)+IF(AND($AD184=Res_converter!$A$15,$K184=Res_converter!$C$15),MAX(MIN($Z184,$P184)-$Q184-$R184+IF(SUM($N184,$O184)&gt;0,MAX($Z184-$P184,0)-($N184+$O184)*$AV184,0),0),0)+IF(AND($AD184=Res_converter!$A$12,$Y184="See columns P&amp; Q"),IF($J184=Res_converter!$E$2,MAX($AA184*MIN($M184,$T184)-$N184-$O184,0),MAX($AB184*MIN($P184,$T184)-$Q184-$R184,0)),0)+IF(AND($AD184=Res_converter!$A$12,$AC184=1,$Y184&lt;&gt;"See columns P&amp; Q"),IF($J184=Res_converter!$E$2,MAX(MIN($Z184,M184)-$N184-$O184,0),MAX(MIN($Z184,P184)-$Q184-$R184,0)),0)</f>
        <v>100</v>
      </c>
      <c r="AG184" s="60">
        <f>IF($AD184=Res_converter!$A$9,$T184,0)</f>
        <v>0</v>
      </c>
      <c r="AH184" s="10">
        <f>IF($AD184=Res_converter!$A$9,$Z184,0)</f>
        <v>0</v>
      </c>
      <c r="AI184" s="10">
        <f>IF($J184=Res_converter!$E$6,MAX($M184-$N184-$O184,0),0)+IF($K184=Res_converter!$E$6,MAX($P184-$Q184-$R184,0),0)+IF(L184=Res_converter!$E$6,$S184,0)</f>
        <v>0</v>
      </c>
      <c r="AJ184" s="10">
        <f>IF($AD184=Res_converter!$A$7,MAX(MIN($Z184,$M184)-$N184-$O184,0),0)+IF(AND($AD184=Res_converter!$A$12,$Y184="See columns P&amp; Q"),IF($J184=Res_converter!$E$6,MAX($AA184*MIN($M184,$T184)-$N184-$O184,0),MAX($AB184*MIN($P184,$T184)-$Q184-$R184,0)),0)+IF(AND($AD184=Res_converter!$A$12,$AC184=1,$Y184&lt;&gt;"See columns P&amp; Q"),IF($J184=Res_converter!$E$6,MAX(MIN(MAX($Z184-$P184,0)/$AU184,$M184)-$N184-$O184,0),MAX(MIN(MAX($Z184-$M184,0)/$AU184,$P184)-$Q184-$R184,0)),0)</f>
        <v>0</v>
      </c>
      <c r="AK184" s="60">
        <f>IF($AD184=Res_converter!$A$2,$T184,0)</f>
        <v>0</v>
      </c>
      <c r="AL184" s="10">
        <f>IF($AD184=Res_converter!$A$2,$Z184,0)</f>
        <v>0</v>
      </c>
      <c r="AM184" s="10">
        <f>IF($J184=Res_converter!$E$4,MAX($M184-$N184-$O184,0),0)+IF($K184=Res_converter!$E$4,MAX($P184-$Q184-$R184,0),0)+IF(L184=Res_converter!$E$4,$S184,0)</f>
        <v>0</v>
      </c>
      <c r="AN184" s="10">
        <f>IF($AD184=Res_converter!$A$3,MAX(MIN($Z184,$M184)-$N184-$O184,0),0)+IF(AND($AD184=Res_converter!$A$14,$AC184=1,$Y184&lt;&gt;"See columns P&amp; Q"),IF($J184=Res_converter!$E$4,MAX(MIN(MAX($Z184-$P184,0)/$AV184,$M184)-$N184-$O184,0),MAX(MIN(MAX($Z184-$M184,0)/$AV184,$P184)-$Q184-$R184,0)),0)</f>
        <v>0</v>
      </c>
      <c r="AO184" s="10">
        <f>IF($J184=Res_converter!$E$5,$M184,0)+IF($K184=Res_converter!$E$5,$P184,0)</f>
        <v>0</v>
      </c>
      <c r="AP184" s="10">
        <f>IF($AD184=Res_converter!$A$4,$Z184,0)</f>
        <v>0</v>
      </c>
      <c r="AQ184" s="10" t="s">
        <v>480</v>
      </c>
      <c r="AR184" s="10" t="s">
        <v>61</v>
      </c>
      <c r="AS184" s="10" t="s">
        <v>71</v>
      </c>
      <c r="AT184" s="10"/>
      <c r="AU184" s="10">
        <f t="shared" si="10"/>
        <v>0.03</v>
      </c>
      <c r="AV184" s="10">
        <f t="shared" si="11"/>
        <v>0.33700000000000002</v>
      </c>
      <c r="AW184" s="12" t="s">
        <v>481</v>
      </c>
      <c r="AX184" s="12" t="str">
        <f>INDEX(Subname_converter!$B$1:$B$343,MATCH($AW184,Subname_converter!$A$1:$A$343,0))</f>
        <v>Talega</v>
      </c>
      <c r="AY184" s="12">
        <f>INDEX(Subname_converter!$C$1:$C$343,MATCH($AW184,Subname_converter!$A$1:$A$343,0))</f>
        <v>230</v>
      </c>
      <c r="AZ184" s="11">
        <v>45107.291666666701</v>
      </c>
      <c r="BA184" s="11">
        <v>45731.291666666701</v>
      </c>
      <c r="BB184" s="10">
        <f t="shared" si="8"/>
        <v>2025</v>
      </c>
      <c r="BC184" s="11"/>
      <c r="BD184" s="10" t="s">
        <v>103</v>
      </c>
      <c r="BE184" s="10" t="s">
        <v>65</v>
      </c>
      <c r="BF184" s="10" t="s">
        <v>65</v>
      </c>
      <c r="BG184" s="10" t="s">
        <v>103</v>
      </c>
      <c r="BH184" s="10" t="s">
        <v>66</v>
      </c>
      <c r="BI184" s="10">
        <f>IFERROR(INDEX([12]Queue_withNearTerm!$AZ$4:$AZ$148,MATCH(B185,[12]Queue_withNearTerm!$B$4:$B$148,0)),99)</f>
        <v>2</v>
      </c>
    </row>
    <row r="185" spans="1:61" s="26" customFormat="1" ht="25" x14ac:dyDescent="0.25">
      <c r="A185" s="32" t="s">
        <v>482</v>
      </c>
      <c r="B185" s="10">
        <v>1660</v>
      </c>
      <c r="C185" s="11">
        <v>43553</v>
      </c>
      <c r="D185" s="11">
        <v>43570.291666666701</v>
      </c>
      <c r="E185" s="10" t="s">
        <v>53</v>
      </c>
      <c r="F185" s="10" t="s">
        <v>414</v>
      </c>
      <c r="G185" s="10" t="s">
        <v>55</v>
      </c>
      <c r="H185" s="10"/>
      <c r="I185" s="10"/>
      <c r="J185" s="10" t="s">
        <v>55</v>
      </c>
      <c r="K185" s="10"/>
      <c r="L185" s="10"/>
      <c r="M185" s="10">
        <v>352.5</v>
      </c>
      <c r="N185" s="10"/>
      <c r="O185" s="10"/>
      <c r="P185" s="10"/>
      <c r="Q185" s="10"/>
      <c r="R185" s="10"/>
      <c r="S185" s="10"/>
      <c r="T185" s="10">
        <v>300</v>
      </c>
      <c r="U185" s="10" t="s">
        <v>115</v>
      </c>
      <c r="V185" s="10"/>
      <c r="W185" s="10" t="s">
        <v>58</v>
      </c>
      <c r="X185" s="10" t="s">
        <v>217</v>
      </c>
      <c r="Y185" s="10">
        <v>0</v>
      </c>
      <c r="Z185" s="10">
        <v>0</v>
      </c>
      <c r="AA185" s="10">
        <v>0</v>
      </c>
      <c r="AB185" s="10">
        <v>0</v>
      </c>
      <c r="AC185" s="10">
        <f t="shared" si="9"/>
        <v>0</v>
      </c>
      <c r="AD185" s="10" t="str" cm="1">
        <f t="array" ref="AD185">IFERROR(INDEX(Res_converter!$A$2:$A$22,MATCH(1,($J185=Res_converter!$B$2:$B$22)*($K185=Res_converter!$C$2:$C$22)*($L185=Res_converter!$D$2:$D$22),0)),"Other")</f>
        <v>Wind Turbine</v>
      </c>
      <c r="AE185" s="10">
        <f>IF($J185=Res_converter!$E$2,MAX($M185-$N185-$O185,0),0)+IF($K185=Res_converter!$E$2,MAX($P185-$Q185-$R185,0),0)+IF(L185=Res_converter!$E$2,$S185,0)</f>
        <v>0</v>
      </c>
      <c r="AF185" s="10">
        <f>IF($AD185=Res_converter!$A$8,MAX($Z185-$N185-$O185,0),0)+IF(AND($AD185=Res_converter!$A$14,$J185=Res_converter!$B$14),MAX(MIN($Z185,$M185)-$N185-$O185+IF(SUM($Q185,$R185)&gt;0,MAX($Z185-$M185,0)-($Q185+$R185)*$AV185,0),0),0)+IF(AND($AD185=Res_converter!$A$15,$K185=Res_converter!$C$15),MAX(MIN($Z185,$P185)-$Q185-$R185+IF(SUM($N185,$O185)&gt;0,MAX($Z185-$P185,0)-($N185+$O185)*$AV185,0),0),0)+IF(AND($AD185=Res_converter!$A$12,$Y185="See columns P&amp; Q"),IF($J185=Res_converter!$E$2,MAX($AA185*MIN($M185,$T185)-$N185-$O185,0),MAX($AB185*MIN($P185,$T185)-$Q185-$R185,0)),0)+IF(AND($AD185=Res_converter!$A$12,$AC185=1,$Y185&lt;&gt;"See columns P&amp; Q"),IF($J185=Res_converter!$E$2,MAX(MIN($Z185,M185)-$N185-$O185,0),MAX(MIN($Z185,P185)-$Q185-$R185,0)),0)</f>
        <v>0</v>
      </c>
      <c r="AG185" s="60">
        <f>IF($AD185=Res_converter!$A$9,$T185,0)</f>
        <v>0</v>
      </c>
      <c r="AH185" s="10">
        <f>IF($AD185=Res_converter!$A$9,$Z185,0)</f>
        <v>0</v>
      </c>
      <c r="AI185" s="10">
        <f>IF($J185=Res_converter!$E$6,MAX($M185-$N185-$O185,0),0)+IF($K185=Res_converter!$E$6,MAX($P185-$Q185-$R185,0),0)+IF(L185=Res_converter!$E$6,$S185,0)</f>
        <v>0</v>
      </c>
      <c r="AJ185" s="10">
        <f>IF($AD185=Res_converter!$A$7,MAX(MIN($Z185,$M185)-$N185-$O185,0),0)+IF(AND($AD185=Res_converter!$A$12,$Y185="See columns P&amp; Q"),IF($J185=Res_converter!$E$6,MAX($AA185*MIN($M185,$T185)-$N185-$O185,0),MAX($AB185*MIN($P185,$T185)-$Q185-$R185,0)),0)+IF(AND($AD185=Res_converter!$A$12,$AC185=1,$Y185&lt;&gt;"See columns P&amp; Q"),IF($J185=Res_converter!$E$6,MAX(MIN(MAX($Z185-$P185,0)/$AU185,$M185)-$N185-$O185,0),MAX(MIN(MAX($Z185-$M185,0)/$AU185,$P185)-$Q185-$R185,0)),0)</f>
        <v>0</v>
      </c>
      <c r="AK185" s="60">
        <f>IF($AD185=Res_converter!$A$2,$T185,0)</f>
        <v>0</v>
      </c>
      <c r="AL185" s="10">
        <f>IF($AD185=Res_converter!$A$2,$Z185,0)</f>
        <v>0</v>
      </c>
      <c r="AM185" s="10">
        <f>IF($J185=Res_converter!$E$4,MAX($M185-$N185-$O185,0),0)+IF($K185=Res_converter!$E$4,MAX($P185-$Q185-$R185,0),0)+IF(L185=Res_converter!$E$4,$S185,0)</f>
        <v>352.5</v>
      </c>
      <c r="AN185" s="10">
        <f>IF($AD185=Res_converter!$A$3,MAX(MIN($Z185,$M185)-$N185-$O185,0),0)+IF(AND($AD185=Res_converter!$A$14,$AC185=1,$Y185&lt;&gt;"See columns P&amp; Q"),IF($J185=Res_converter!$E$4,MAX(MIN(MAX($Z185-$P185,0)/$AV185,$M185)-$N185-$O185,0),MAX(MIN(MAX($Z185-$M185,0)/$AV185,$P185)-$Q185-$R185,0)),0)</f>
        <v>0</v>
      </c>
      <c r="AO185" s="10">
        <f>IF($J185=Res_converter!$E$5,$M185,0)+IF($K185=Res_converter!$E$5,$P185,0)</f>
        <v>0</v>
      </c>
      <c r="AP185" s="10">
        <f>IF($AD185=Res_converter!$A$4,$Z185,0)</f>
        <v>0</v>
      </c>
      <c r="AQ185" s="10" t="s">
        <v>483</v>
      </c>
      <c r="AR185" s="10" t="s">
        <v>484</v>
      </c>
      <c r="AS185" s="10" t="s">
        <v>71</v>
      </c>
      <c r="AT185" s="10"/>
      <c r="AU185" s="10">
        <f t="shared" si="10"/>
        <v>0.03</v>
      </c>
      <c r="AV185" s="10">
        <f t="shared" si="11"/>
        <v>0.33700000000000002</v>
      </c>
      <c r="AW185" s="12" t="s">
        <v>485</v>
      </c>
      <c r="AX185" s="12" t="str">
        <f>INDEX(Subname_converter!$B$1:$B$343,MATCH($AW185,Subname_converter!$A$1:$A$343,0))</f>
        <v>ECO</v>
      </c>
      <c r="AY185" s="12">
        <f>INDEX(Subname_converter!$C$1:$C$343,MATCH($AW185,Subname_converter!$A$1:$A$343,0))</f>
        <v>230</v>
      </c>
      <c r="AZ185" s="11">
        <v>45291.333333333299</v>
      </c>
      <c r="BA185" s="11">
        <v>45657.333333333299</v>
      </c>
      <c r="BB185" s="10">
        <f t="shared" si="8"/>
        <v>2025</v>
      </c>
      <c r="BC185" s="11"/>
      <c r="BD185" s="10" t="s">
        <v>103</v>
      </c>
      <c r="BE185" s="10" t="s">
        <v>65</v>
      </c>
      <c r="BF185" s="10" t="s">
        <v>65</v>
      </c>
      <c r="BG185" s="10" t="s">
        <v>103</v>
      </c>
      <c r="BH185" s="10"/>
      <c r="BI185" s="10">
        <f>IFERROR(INDEX([12]Queue_withNearTerm!$AZ$4:$AZ$148,MATCH(B186,[12]Queue_withNearTerm!$B$4:$B$148,0)),99)</f>
        <v>2</v>
      </c>
    </row>
    <row r="186" spans="1:61" s="26" customFormat="1" ht="25" x14ac:dyDescent="0.25">
      <c r="A186" s="32" t="s">
        <v>486</v>
      </c>
      <c r="B186" s="10">
        <v>1661</v>
      </c>
      <c r="C186" s="11">
        <v>43560</v>
      </c>
      <c r="D186" s="11">
        <v>43570.291666666701</v>
      </c>
      <c r="E186" s="10" t="s">
        <v>53</v>
      </c>
      <c r="F186" s="10" t="s">
        <v>414</v>
      </c>
      <c r="G186" s="10" t="s">
        <v>55</v>
      </c>
      <c r="H186" s="10"/>
      <c r="I186" s="10"/>
      <c r="J186" s="10" t="s">
        <v>55</v>
      </c>
      <c r="K186" s="10"/>
      <c r="L186" s="10"/>
      <c r="M186" s="10">
        <v>300</v>
      </c>
      <c r="N186" s="10"/>
      <c r="O186" s="10"/>
      <c r="P186" s="10"/>
      <c r="Q186" s="10"/>
      <c r="R186" s="10"/>
      <c r="S186" s="10"/>
      <c r="T186" s="10">
        <v>300</v>
      </c>
      <c r="U186" s="10" t="s">
        <v>115</v>
      </c>
      <c r="V186" s="10"/>
      <c r="W186" s="10" t="s">
        <v>58</v>
      </c>
      <c r="X186" s="10" t="s">
        <v>364</v>
      </c>
      <c r="Y186" s="10">
        <v>0</v>
      </c>
      <c r="Z186" s="10">
        <v>0</v>
      </c>
      <c r="AA186" s="10">
        <v>0</v>
      </c>
      <c r="AB186" s="10">
        <v>0</v>
      </c>
      <c r="AC186" s="10">
        <f t="shared" si="9"/>
        <v>0</v>
      </c>
      <c r="AD186" s="10" t="str" cm="1">
        <f t="array" ref="AD186">IFERROR(INDEX(Res_converter!$A$2:$A$22,MATCH(1,($J186=Res_converter!$B$2:$B$22)*($K186=Res_converter!$C$2:$C$22)*($L186=Res_converter!$D$2:$D$22),0)),"Other")</f>
        <v>Wind Turbine</v>
      </c>
      <c r="AE186" s="10">
        <f>IF($J186=Res_converter!$E$2,MAX($M186-$N186-$O186,0),0)+IF($K186=Res_converter!$E$2,MAX($P186-$Q186-$R186,0),0)+IF(L186=Res_converter!$E$2,$S186,0)</f>
        <v>0</v>
      </c>
      <c r="AF186" s="10">
        <f>IF($AD186=Res_converter!$A$8,MAX($Z186-$N186-$O186,0),0)+IF(AND($AD186=Res_converter!$A$14,$J186=Res_converter!$B$14),MAX(MIN($Z186,$M186)-$N186-$O186+IF(SUM($Q186,$R186)&gt;0,MAX($Z186-$M186,0)-($Q186+$R186)*$AV186,0),0),0)+IF(AND($AD186=Res_converter!$A$15,$K186=Res_converter!$C$15),MAX(MIN($Z186,$P186)-$Q186-$R186+IF(SUM($N186,$O186)&gt;0,MAX($Z186-$P186,0)-($N186+$O186)*$AV186,0),0),0)+IF(AND($AD186=Res_converter!$A$12,$Y186="See columns P&amp; Q"),IF($J186=Res_converter!$E$2,MAX($AA186*MIN($M186,$T186)-$N186-$O186,0),MAX($AB186*MIN($P186,$T186)-$Q186-$R186,0)),0)+IF(AND($AD186=Res_converter!$A$12,$AC186=1,$Y186&lt;&gt;"See columns P&amp; Q"),IF($J186=Res_converter!$E$2,MAX(MIN($Z186,M186)-$N186-$O186,0),MAX(MIN($Z186,P186)-$Q186-$R186,0)),0)</f>
        <v>0</v>
      </c>
      <c r="AG186" s="60">
        <f>IF($AD186=Res_converter!$A$9,$T186,0)</f>
        <v>0</v>
      </c>
      <c r="AH186" s="10">
        <f>IF($AD186=Res_converter!$A$9,$Z186,0)</f>
        <v>0</v>
      </c>
      <c r="AI186" s="10">
        <f>IF($J186=Res_converter!$E$6,MAX($M186-$N186-$O186,0),0)+IF($K186=Res_converter!$E$6,MAX($P186-$Q186-$R186,0),0)+IF(L186=Res_converter!$E$6,$S186,0)</f>
        <v>0</v>
      </c>
      <c r="AJ186" s="10">
        <f>IF($AD186=Res_converter!$A$7,MAX(MIN($Z186,$M186)-$N186-$O186,0),0)+IF(AND($AD186=Res_converter!$A$12,$Y186="See columns P&amp; Q"),IF($J186=Res_converter!$E$6,MAX($AA186*MIN($M186,$T186)-$N186-$O186,0),MAX($AB186*MIN($P186,$T186)-$Q186-$R186,0)),0)+IF(AND($AD186=Res_converter!$A$12,$AC186=1,$Y186&lt;&gt;"See columns P&amp; Q"),IF($J186=Res_converter!$E$6,MAX(MIN(MAX($Z186-$P186,0)/$AU186,$M186)-$N186-$O186,0),MAX(MIN(MAX($Z186-$M186,0)/$AU186,$P186)-$Q186-$R186,0)),0)</f>
        <v>0</v>
      </c>
      <c r="AK186" s="60">
        <f>IF($AD186=Res_converter!$A$2,$T186,0)</f>
        <v>0</v>
      </c>
      <c r="AL186" s="10">
        <f>IF($AD186=Res_converter!$A$2,$Z186,0)</f>
        <v>0</v>
      </c>
      <c r="AM186" s="10">
        <f>IF($J186=Res_converter!$E$4,MAX($M186-$N186-$O186,0),0)+IF($K186=Res_converter!$E$4,MAX($P186-$Q186-$R186,0),0)+IF(L186=Res_converter!$E$4,$S186,0)</f>
        <v>300</v>
      </c>
      <c r="AN186" s="10">
        <f>IF($AD186=Res_converter!$A$3,MAX(MIN($Z186,$M186)-$N186-$O186,0),0)+IF(AND($AD186=Res_converter!$A$14,$AC186=1,$Y186&lt;&gt;"See columns P&amp; Q"),IF($J186=Res_converter!$E$4,MAX(MIN(MAX($Z186-$P186,0)/$AV186,$M186)-$N186-$O186,0),MAX(MIN(MAX($Z186-$M186,0)/$AV186,$P186)-$Q186-$R186,0)),0)</f>
        <v>0</v>
      </c>
      <c r="AO186" s="10">
        <f>IF($J186=Res_converter!$E$5,$M186,0)+IF($K186=Res_converter!$E$5,$P186,0)</f>
        <v>0</v>
      </c>
      <c r="AP186" s="10">
        <f>IF($AD186=Res_converter!$A$4,$Z186,0)</f>
        <v>0</v>
      </c>
      <c r="AQ186" s="10" t="s">
        <v>487</v>
      </c>
      <c r="AR186" s="10" t="s">
        <v>484</v>
      </c>
      <c r="AS186" s="10" t="s">
        <v>71</v>
      </c>
      <c r="AT186" s="10"/>
      <c r="AU186" s="10">
        <f t="shared" si="10"/>
        <v>0.03</v>
      </c>
      <c r="AV186" s="10">
        <f t="shared" si="11"/>
        <v>0.33700000000000002</v>
      </c>
      <c r="AW186" s="12" t="s">
        <v>488</v>
      </c>
      <c r="AX186" s="12" t="str">
        <f>INDEX(Subname_converter!$B$1:$B$343,MATCH($AW186,Subname_converter!$A$1:$A$343,0))</f>
        <v>ECO</v>
      </c>
      <c r="AY186" s="12">
        <f>INDEX(Subname_converter!$C$1:$C$343,MATCH($AW186,Subname_converter!$A$1:$A$343,0))</f>
        <v>230</v>
      </c>
      <c r="AZ186" s="11">
        <v>45627.333333333299</v>
      </c>
      <c r="BA186" s="11">
        <v>47387.291666666701</v>
      </c>
      <c r="BB186" s="10">
        <f t="shared" si="8"/>
        <v>2029</v>
      </c>
      <c r="BC186" s="11"/>
      <c r="BD186" s="10" t="s">
        <v>103</v>
      </c>
      <c r="BE186" s="10" t="s">
        <v>65</v>
      </c>
      <c r="BF186" s="10" t="s">
        <v>65</v>
      </c>
      <c r="BG186" s="10" t="s">
        <v>103</v>
      </c>
      <c r="BH186" s="10"/>
      <c r="BI186" s="10">
        <f>IFERROR(INDEX([12]Queue_withNearTerm!$AZ$4:$AZ$148,MATCH(B187,[12]Queue_withNearTerm!$B$4:$B$148,0)),99)</f>
        <v>1</v>
      </c>
    </row>
    <row r="187" spans="1:61" s="26" customFormat="1" ht="25" x14ac:dyDescent="0.25">
      <c r="A187" s="32" t="s">
        <v>489</v>
      </c>
      <c r="B187" s="10">
        <v>1662</v>
      </c>
      <c r="C187" s="11">
        <v>43561</v>
      </c>
      <c r="D187" s="11">
        <v>43570.291666666701</v>
      </c>
      <c r="E187" s="10" t="s">
        <v>53</v>
      </c>
      <c r="F187" s="10" t="s">
        <v>414</v>
      </c>
      <c r="G187" s="10" t="s">
        <v>56</v>
      </c>
      <c r="H187" s="10"/>
      <c r="I187" s="10"/>
      <c r="J187" s="10" t="s">
        <v>57</v>
      </c>
      <c r="K187" s="10"/>
      <c r="L187" s="10"/>
      <c r="M187" s="10">
        <v>50.774000000000001</v>
      </c>
      <c r="N187" s="10"/>
      <c r="O187" s="10">
        <v>50</v>
      </c>
      <c r="P187" s="10"/>
      <c r="Q187" s="10"/>
      <c r="R187" s="10"/>
      <c r="S187" s="10"/>
      <c r="T187" s="10">
        <v>50</v>
      </c>
      <c r="U187" s="10" t="s">
        <v>83</v>
      </c>
      <c r="V187" s="10"/>
      <c r="W187" s="10"/>
      <c r="X187" s="10" t="s">
        <v>364</v>
      </c>
      <c r="Y187" s="10">
        <v>1</v>
      </c>
      <c r="Z187" s="10">
        <v>50</v>
      </c>
      <c r="AA187" s="10">
        <v>0</v>
      </c>
      <c r="AB187" s="10">
        <v>0</v>
      </c>
      <c r="AC187" s="10">
        <f t="shared" si="9"/>
        <v>1</v>
      </c>
      <c r="AD187" s="10" t="str" cm="1">
        <f t="array" ref="AD187">IFERROR(INDEX(Res_converter!$A$2:$A$22,MATCH(1,($J187=Res_converter!$B$2:$B$22)*($K187=Res_converter!$C$2:$C$22)*($L187=Res_converter!$D$2:$D$22),0)),"Other")</f>
        <v>Battery</v>
      </c>
      <c r="AE187" s="10">
        <f>IF($J187=Res_converter!$E$2,MAX($M187-$N187-$O187,0),0)+IF($K187=Res_converter!$E$2,MAX($P187-$Q187-$R187,0),0)+IF(L187=Res_converter!$E$2,$S187,0)</f>
        <v>0.77400000000000091</v>
      </c>
      <c r="AF187" s="10">
        <f>IF($AD187=Res_converter!$A$8,MAX($Z187-$N187-$O187,0),0)+IF(AND($AD187=Res_converter!$A$14,$J187=Res_converter!$B$14),MAX(MIN($Z187,$M187)-$N187-$O187+IF(SUM($Q187,$R187)&gt;0,MAX($Z187-$M187,0)-($Q187+$R187)*$AV187,0),0),0)+IF(AND($AD187=Res_converter!$A$15,$K187=Res_converter!$C$15),MAX(MIN($Z187,$P187)-$Q187-$R187+IF(SUM($N187,$O187)&gt;0,MAX($Z187-$P187,0)-($N187+$O187)*$AV187,0),0),0)+IF(AND($AD187=Res_converter!$A$12,$Y187="See columns P&amp; Q"),IF($J187=Res_converter!$E$2,MAX($AA187*MIN($M187,$T187)-$N187-$O187,0),MAX($AB187*MIN($P187,$T187)-$Q187-$R187,0)),0)+IF(AND($AD187=Res_converter!$A$12,$AC187=1,$Y187&lt;&gt;"See columns P&amp; Q"),IF($J187=Res_converter!$E$2,MAX(MIN($Z187,M187)-$N187-$O187,0),MAX(MIN($Z187,P187)-$Q187-$R187,0)),0)</f>
        <v>0</v>
      </c>
      <c r="AG187" s="60">
        <f>IF($AD187=Res_converter!$A$9,$T187,0)</f>
        <v>0</v>
      </c>
      <c r="AH187" s="10">
        <f>IF($AD187=Res_converter!$A$9,$Z187,0)</f>
        <v>0</v>
      </c>
      <c r="AI187" s="10">
        <f>IF($J187=Res_converter!$E$6,MAX($M187-$N187-$O187,0),0)+IF($K187=Res_converter!$E$6,MAX($P187-$Q187-$R187,0),0)+IF(L187=Res_converter!$E$6,$S187,0)</f>
        <v>0</v>
      </c>
      <c r="AJ187" s="10">
        <f>IF($AD187=Res_converter!$A$7,MAX(MIN($Z187,$M187)-$N187-$O187,0),0)+IF(AND($AD187=Res_converter!$A$12,$Y187="See columns P&amp; Q"),IF($J187=Res_converter!$E$6,MAX($AA187*MIN($M187,$T187)-$N187-$O187,0),MAX($AB187*MIN($P187,$T187)-$Q187-$R187,0)),0)+IF(AND($AD187=Res_converter!$A$12,$AC187=1,$Y187&lt;&gt;"See columns P&amp; Q"),IF($J187=Res_converter!$E$6,MAX(MIN(MAX($Z187-$P187,0)/$AU187,$M187)-$N187-$O187,0),MAX(MIN(MAX($Z187-$M187,0)/$AU187,$P187)-$Q187-$R187,0)),0)</f>
        <v>0</v>
      </c>
      <c r="AK187" s="60">
        <f>IF($AD187=Res_converter!$A$2,$T187,0)</f>
        <v>0</v>
      </c>
      <c r="AL187" s="10">
        <f>IF($AD187=Res_converter!$A$2,$Z187,0)</f>
        <v>0</v>
      </c>
      <c r="AM187" s="10">
        <f>IF($J187=Res_converter!$E$4,MAX($M187-$N187-$O187,0),0)+IF($K187=Res_converter!$E$4,MAX($P187-$Q187-$R187,0),0)+IF(L187=Res_converter!$E$4,$S187,0)</f>
        <v>0</v>
      </c>
      <c r="AN187" s="10">
        <f>IF($AD187=Res_converter!$A$3,MAX(MIN($Z187,$M187)-$N187-$O187,0),0)+IF(AND($AD187=Res_converter!$A$14,$AC187=1,$Y187&lt;&gt;"See columns P&amp; Q"),IF($J187=Res_converter!$E$4,MAX(MIN(MAX($Z187-$P187,0)/$AV187,$M187)-$N187-$O187,0),MAX(MIN(MAX($Z187-$M187,0)/$AV187,$P187)-$Q187-$R187,0)),0)</f>
        <v>0</v>
      </c>
      <c r="AO187" s="10">
        <f>IF($J187=Res_converter!$E$5,$M187,0)+IF($K187=Res_converter!$E$5,$P187,0)</f>
        <v>0</v>
      </c>
      <c r="AP187" s="10">
        <f>IF($AD187=Res_converter!$A$4,$Z187,0)</f>
        <v>0</v>
      </c>
      <c r="AQ187" s="10" t="s">
        <v>70</v>
      </c>
      <c r="AR187" s="10" t="s">
        <v>61</v>
      </c>
      <c r="AS187" s="10" t="s">
        <v>71</v>
      </c>
      <c r="AT187" s="10"/>
      <c r="AU187" s="10">
        <f t="shared" si="10"/>
        <v>0.03</v>
      </c>
      <c r="AV187" s="10">
        <f t="shared" si="11"/>
        <v>0.33700000000000002</v>
      </c>
      <c r="AW187" s="12" t="s">
        <v>183</v>
      </c>
      <c r="AX187" s="12" t="str">
        <f>INDEX(Subname_converter!$B$1:$B$343,MATCH($AW187,Subname_converter!$A$1:$A$343,0))</f>
        <v>El Cajon</v>
      </c>
      <c r="AY187" s="12">
        <f>INDEX(Subname_converter!$C$1:$C$343,MATCH($AW187,Subname_converter!$A$1:$A$343,0))</f>
        <v>69</v>
      </c>
      <c r="AZ187" s="11">
        <v>44895.333333333299</v>
      </c>
      <c r="BA187" s="11">
        <v>45481.291666666701</v>
      </c>
      <c r="BB187" s="10">
        <f t="shared" si="8"/>
        <v>2024</v>
      </c>
      <c r="BC187" s="11"/>
      <c r="BD187" s="10" t="s">
        <v>103</v>
      </c>
      <c r="BE187" s="10" t="s">
        <v>65</v>
      </c>
      <c r="BF187" s="10" t="s">
        <v>65</v>
      </c>
      <c r="BG187" s="10" t="s">
        <v>103</v>
      </c>
      <c r="BH187" s="10" t="s">
        <v>66</v>
      </c>
      <c r="BI187" s="10">
        <f>IFERROR(INDEX([12]Queue_withNearTerm!$AZ$4:$AZ$148,MATCH(B188,[12]Queue_withNearTerm!$B$4:$B$148,0)),99)</f>
        <v>1</v>
      </c>
    </row>
    <row r="188" spans="1:61" s="26" customFormat="1" ht="25" x14ac:dyDescent="0.25">
      <c r="A188" s="32" t="s">
        <v>490</v>
      </c>
      <c r="B188" s="10">
        <v>1663</v>
      </c>
      <c r="C188" s="11">
        <v>43568</v>
      </c>
      <c r="D188" s="11">
        <v>43570.291666666701</v>
      </c>
      <c r="E188" s="10" t="s">
        <v>53</v>
      </c>
      <c r="F188" s="10" t="s">
        <v>414</v>
      </c>
      <c r="G188" s="10" t="s">
        <v>56</v>
      </c>
      <c r="H188" s="10" t="s">
        <v>95</v>
      </c>
      <c r="I188" s="10"/>
      <c r="J188" s="10" t="s">
        <v>57</v>
      </c>
      <c r="K188" s="10" t="s">
        <v>96</v>
      </c>
      <c r="L188" s="10"/>
      <c r="M188" s="10">
        <v>112.63</v>
      </c>
      <c r="N188" s="10"/>
      <c r="O188" s="10"/>
      <c r="P188" s="10">
        <v>459.54</v>
      </c>
      <c r="Q188" s="10"/>
      <c r="R188" s="10"/>
      <c r="S188" s="10"/>
      <c r="T188" s="10">
        <v>450</v>
      </c>
      <c r="U188" s="10" t="s">
        <v>115</v>
      </c>
      <c r="V188" s="10"/>
      <c r="W188" s="10" t="s">
        <v>58</v>
      </c>
      <c r="X188" s="10" t="s">
        <v>364</v>
      </c>
      <c r="Y188" s="10">
        <v>0</v>
      </c>
      <c r="Z188" s="10">
        <v>0</v>
      </c>
      <c r="AA188" s="10">
        <v>0</v>
      </c>
      <c r="AB188" s="10">
        <v>0</v>
      </c>
      <c r="AC188" s="10">
        <f t="shared" si="9"/>
        <v>0</v>
      </c>
      <c r="AD188" s="10" t="str" cm="1">
        <f t="array" ref="AD188">IFERROR(INDEX(Res_converter!$A$2:$A$22,MATCH(1,($J188=Res_converter!$B$2:$B$22)*($K188=Res_converter!$C$2:$C$22)*($L188=Res_converter!$D$2:$D$22),0)),"Other")</f>
        <v>Solar-Hybrid</v>
      </c>
      <c r="AE188" s="10">
        <f>IF($J188=Res_converter!$E$2,MAX($M188-$N188-$O188,0),0)+IF($K188=Res_converter!$E$2,MAX($P188-$Q188-$R188,0),0)+IF(L188=Res_converter!$E$2,$S188,0)</f>
        <v>112.63</v>
      </c>
      <c r="AF188" s="10">
        <f>IF($AD188=Res_converter!$A$8,MAX($Z188-$N188-$O188,0),0)+IF(AND($AD188=Res_converter!$A$14,$J188=Res_converter!$B$14),MAX(MIN($Z188,$M188)-$N188-$O188+IF(SUM($Q188,$R188)&gt;0,MAX($Z188-$M188,0)-($Q188+$R188)*$AV188,0),0),0)+IF(AND($AD188=Res_converter!$A$15,$K188=Res_converter!$C$15),MAX(MIN($Z188,$P188)-$Q188-$R188+IF(SUM($N188,$O188)&gt;0,MAX($Z188-$P188,0)-($N188+$O188)*$AV188,0),0),0)+IF(AND($AD188=Res_converter!$A$12,$Y188="See columns P&amp; Q"),IF($J188=Res_converter!$E$2,MAX($AA188*MIN($M188,$T188)-$N188-$O188,0),MAX($AB188*MIN($P188,$T188)-$Q188-$R188,0)),0)+IF(AND($AD188=Res_converter!$A$12,$AC188=1,$Y188&lt;&gt;"See columns P&amp; Q"),IF($J188=Res_converter!$E$2,MAX(MIN($Z188,M188)-$N188-$O188,0),MAX(MIN($Z188,P188)-$Q188-$R188,0)),0)</f>
        <v>0</v>
      </c>
      <c r="AG188" s="60">
        <f>IF($AD188=Res_converter!$A$9,$T188,0)</f>
        <v>0</v>
      </c>
      <c r="AH188" s="10">
        <f>IF($AD188=Res_converter!$A$9,$Z188,0)</f>
        <v>0</v>
      </c>
      <c r="AI188" s="10">
        <f>IF($J188=Res_converter!$E$6,MAX($M188-$N188-$O188,0),0)+IF($K188=Res_converter!$E$6,MAX($P188-$Q188-$R188,0),0)+IF(L188=Res_converter!$E$6,$S188,0)</f>
        <v>459.54</v>
      </c>
      <c r="AJ188" s="10">
        <f>IF($AD188=Res_converter!$A$7,MAX(MIN($Z188,$M188)-$N188-$O188,0),0)+IF(AND($AD188=Res_converter!$A$12,$Y188="See columns P&amp; Q"),IF($J188=Res_converter!$E$6,MAX($AA188*MIN($M188,$T188)-$N188-$O188,0),MAX($AB188*MIN($P188,$T188)-$Q188-$R188,0)),0)+IF(AND($AD188=Res_converter!$A$12,$AC188=1,$Y188&lt;&gt;"See columns P&amp; Q"),IF($J188=Res_converter!$E$6,MAX(MIN(MAX($Z188-$P188,0)/$AU188,$M188)-$N188-$O188,0),MAX(MIN(MAX($Z188-$M188,0)/$AU188,$P188)-$Q188-$R188,0)),0)</f>
        <v>0</v>
      </c>
      <c r="AK188" s="60">
        <f>IF($AD188=Res_converter!$A$2,$T188,0)</f>
        <v>0</v>
      </c>
      <c r="AL188" s="10">
        <f>IF($AD188=Res_converter!$A$2,$Z188,0)</f>
        <v>0</v>
      </c>
      <c r="AM188" s="10">
        <f>IF($J188=Res_converter!$E$4,MAX($M188-$N188-$O188,0),0)+IF($K188=Res_converter!$E$4,MAX($P188-$Q188-$R188,0),0)+IF(L188=Res_converter!$E$4,$S188,0)</f>
        <v>0</v>
      </c>
      <c r="AN188" s="10">
        <f>IF($AD188=Res_converter!$A$3,MAX(MIN($Z188,$M188)-$N188-$O188,0),0)+IF(AND($AD188=Res_converter!$A$14,$AC188=1,$Y188&lt;&gt;"See columns P&amp; Q"),IF($J188=Res_converter!$E$4,MAX(MIN(MAX($Z188-$P188,0)/$AV188,$M188)-$N188-$O188,0),MAX(MIN(MAX($Z188-$M188,0)/$AV188,$P188)-$Q188-$R188,0)),0)</f>
        <v>0</v>
      </c>
      <c r="AO188" s="10">
        <f>IF($J188=Res_converter!$E$5,$M188,0)+IF($K188=Res_converter!$E$5,$P188,0)</f>
        <v>0</v>
      </c>
      <c r="AP188" s="10">
        <f>IF($AD188=Res_converter!$A$4,$Z188,0)</f>
        <v>0</v>
      </c>
      <c r="AQ188" s="10" t="s">
        <v>188</v>
      </c>
      <c r="AR188" s="10" t="s">
        <v>189</v>
      </c>
      <c r="AS188" s="10" t="s">
        <v>71</v>
      </c>
      <c r="AT188" s="10"/>
      <c r="AU188" s="10">
        <f t="shared" si="10"/>
        <v>0.03</v>
      </c>
      <c r="AV188" s="10">
        <f t="shared" si="11"/>
        <v>0.33700000000000002</v>
      </c>
      <c r="AW188" s="12" t="s">
        <v>190</v>
      </c>
      <c r="AX188" s="12" t="str">
        <f>INDEX(Subname_converter!$B$1:$B$343,MATCH($AW188,Subname_converter!$A$1:$A$343,0))</f>
        <v>Hoodoo Wash</v>
      </c>
      <c r="AY188" s="12">
        <f>INDEX(Subname_converter!$C$1:$C$343,MATCH($AW188,Subname_converter!$A$1:$A$343,0))</f>
        <v>500</v>
      </c>
      <c r="AZ188" s="11">
        <v>45077.291666666701</v>
      </c>
      <c r="BA188" s="11">
        <v>46006.333333333299</v>
      </c>
      <c r="BB188" s="10">
        <f t="shared" si="8"/>
        <v>2026</v>
      </c>
      <c r="BC188" s="11"/>
      <c r="BD188" s="10" t="s">
        <v>103</v>
      </c>
      <c r="BE188" s="10" t="s">
        <v>65</v>
      </c>
      <c r="BF188" s="10" t="s">
        <v>65</v>
      </c>
      <c r="BG188" s="10" t="s">
        <v>103</v>
      </c>
      <c r="BH188" s="10"/>
      <c r="BI188" s="10">
        <f>IFERROR(INDEX([12]Queue_withNearTerm!$AZ$4:$AZ$148,MATCH(B189,[12]Queue_withNearTerm!$B$4:$B$148,0)),99)</f>
        <v>99</v>
      </c>
    </row>
    <row r="189" spans="1:61" s="26" customFormat="1" ht="25" x14ac:dyDescent="0.25">
      <c r="A189" s="32" t="s">
        <v>491</v>
      </c>
      <c r="B189" s="10">
        <v>1664</v>
      </c>
      <c r="C189" s="11">
        <v>43553</v>
      </c>
      <c r="D189" s="11">
        <v>43570.291666666701</v>
      </c>
      <c r="E189" s="10" t="s">
        <v>53</v>
      </c>
      <c r="F189" s="10" t="s">
        <v>414</v>
      </c>
      <c r="G189" s="10" t="s">
        <v>56</v>
      </c>
      <c r="H189" s="10"/>
      <c r="I189" s="10"/>
      <c r="J189" s="10" t="s">
        <v>57</v>
      </c>
      <c r="K189" s="10"/>
      <c r="L189" s="10"/>
      <c r="M189" s="10">
        <v>500</v>
      </c>
      <c r="N189" s="10"/>
      <c r="O189" s="10"/>
      <c r="P189" s="10"/>
      <c r="Q189" s="10"/>
      <c r="R189" s="10"/>
      <c r="S189" s="10"/>
      <c r="T189" s="10">
        <v>500</v>
      </c>
      <c r="U189" s="10" t="s">
        <v>115</v>
      </c>
      <c r="V189" s="10"/>
      <c r="W189" s="10"/>
      <c r="X189" s="10" t="s">
        <v>364</v>
      </c>
      <c r="Y189" s="10">
        <v>0</v>
      </c>
      <c r="Z189" s="10">
        <v>0</v>
      </c>
      <c r="AA189" s="10">
        <v>0</v>
      </c>
      <c r="AB189" s="10">
        <v>0</v>
      </c>
      <c r="AC189" s="10">
        <f t="shared" si="9"/>
        <v>0</v>
      </c>
      <c r="AD189" s="10" t="str" cm="1">
        <f t="array" ref="AD189">IFERROR(INDEX(Res_converter!$A$2:$A$22,MATCH(1,($J189=Res_converter!$B$2:$B$22)*($K189=Res_converter!$C$2:$C$22)*($L189=Res_converter!$D$2:$D$22),0)),"Other")</f>
        <v>Battery</v>
      </c>
      <c r="AE189" s="10">
        <f>IF($J189=Res_converter!$E$2,MAX($M189-$N189-$O189,0),0)+IF($K189=Res_converter!$E$2,MAX($P189-$Q189-$R189,0),0)+IF(L189=Res_converter!$E$2,$S189,0)</f>
        <v>500</v>
      </c>
      <c r="AF189" s="10">
        <f>IF($AD189=Res_converter!$A$8,MAX($Z189-$N189-$O189,0),0)+IF(AND($AD189=Res_converter!$A$14,$J189=Res_converter!$B$14),MAX(MIN($Z189,$M189)-$N189-$O189+IF(SUM($Q189,$R189)&gt;0,MAX($Z189-$M189,0)-($Q189+$R189)*$AV189,0),0),0)+IF(AND($AD189=Res_converter!$A$15,$K189=Res_converter!$C$15),MAX(MIN($Z189,$P189)-$Q189-$R189+IF(SUM($N189,$O189)&gt;0,MAX($Z189-$P189,0)-($N189+$O189)*$AV189,0),0),0)+IF(AND($AD189=Res_converter!$A$12,$Y189="See columns P&amp; Q"),IF($J189=Res_converter!$E$2,MAX($AA189*MIN($M189,$T189)-$N189-$O189,0),MAX($AB189*MIN($P189,$T189)-$Q189-$R189,0)),0)+IF(AND($AD189=Res_converter!$A$12,$AC189=1,$Y189&lt;&gt;"See columns P&amp; Q"),IF($J189=Res_converter!$E$2,MAX(MIN($Z189,M189)-$N189-$O189,0),MAX(MIN($Z189,P189)-$Q189-$R189,0)),0)</f>
        <v>0</v>
      </c>
      <c r="AG189" s="60">
        <f>IF($AD189=Res_converter!$A$9,$T189,0)</f>
        <v>0</v>
      </c>
      <c r="AH189" s="10">
        <f>IF($AD189=Res_converter!$A$9,$Z189,0)</f>
        <v>0</v>
      </c>
      <c r="AI189" s="10">
        <f>IF($J189=Res_converter!$E$6,MAX($M189-$N189-$O189,0),0)+IF($K189=Res_converter!$E$6,MAX($P189-$Q189-$R189,0),0)+IF(L189=Res_converter!$E$6,$S189,0)</f>
        <v>0</v>
      </c>
      <c r="AJ189" s="10">
        <f>IF($AD189=Res_converter!$A$7,MAX(MIN($Z189,$M189)-$N189-$O189,0),0)+IF(AND($AD189=Res_converter!$A$12,$Y189="See columns P&amp; Q"),IF($J189=Res_converter!$E$6,MAX($AA189*MIN($M189,$T189)-$N189-$O189,0),MAX($AB189*MIN($P189,$T189)-$Q189-$R189,0)),0)+IF(AND($AD189=Res_converter!$A$12,$AC189=1,$Y189&lt;&gt;"See columns P&amp; Q"),IF($J189=Res_converter!$E$6,MAX(MIN(MAX($Z189-$P189,0)/$AU189,$M189)-$N189-$O189,0),MAX(MIN(MAX($Z189-$M189,0)/$AU189,$P189)-$Q189-$R189,0)),0)</f>
        <v>0</v>
      </c>
      <c r="AK189" s="60">
        <f>IF($AD189=Res_converter!$A$2,$T189,0)</f>
        <v>0</v>
      </c>
      <c r="AL189" s="10">
        <f>IF($AD189=Res_converter!$A$2,$Z189,0)</f>
        <v>0</v>
      </c>
      <c r="AM189" s="10">
        <f>IF($J189=Res_converter!$E$4,MAX($M189-$N189-$O189,0),0)+IF($K189=Res_converter!$E$4,MAX($P189-$Q189-$R189,0),0)+IF(L189=Res_converter!$E$4,$S189,0)</f>
        <v>0</v>
      </c>
      <c r="AN189" s="10">
        <f>IF($AD189=Res_converter!$A$3,MAX(MIN($Z189,$M189)-$N189-$O189,0),0)+IF(AND($AD189=Res_converter!$A$14,$AC189=1,$Y189&lt;&gt;"See columns P&amp; Q"),IF($J189=Res_converter!$E$4,MAX(MIN(MAX($Z189-$P189,0)/$AV189,$M189)-$N189-$O189,0),MAX(MIN(MAX($Z189-$M189,0)/$AV189,$P189)-$Q189-$R189,0)),0)</f>
        <v>0</v>
      </c>
      <c r="AO189" s="10">
        <f>IF($J189=Res_converter!$E$5,$M189,0)+IF($K189=Res_converter!$E$5,$P189,0)</f>
        <v>0</v>
      </c>
      <c r="AP189" s="10">
        <f>IF($AD189=Res_converter!$A$4,$Z189,0)</f>
        <v>0</v>
      </c>
      <c r="AQ189" s="10" t="s">
        <v>492</v>
      </c>
      <c r="AR189" s="10" t="s">
        <v>484</v>
      </c>
      <c r="AS189" s="10" t="s">
        <v>71</v>
      </c>
      <c r="AT189" s="10"/>
      <c r="AU189" s="10">
        <f t="shared" si="10"/>
        <v>0.03</v>
      </c>
      <c r="AV189" s="10">
        <f t="shared" si="11"/>
        <v>0.33700000000000002</v>
      </c>
      <c r="AW189" s="12" t="s">
        <v>230</v>
      </c>
      <c r="AX189" s="12" t="str">
        <f>INDEX(Subname_converter!$B$1:$B$343,MATCH($AW189,Subname_converter!$A$1:$A$343,0))</f>
        <v>Imperial Valley</v>
      </c>
      <c r="AY189" s="12">
        <f>INDEX(Subname_converter!$C$1:$C$343,MATCH($AW189,Subname_converter!$A$1:$A$343,0))</f>
        <v>230</v>
      </c>
      <c r="AZ189" s="11">
        <v>44561.333333333299</v>
      </c>
      <c r="BA189" s="11">
        <v>47552.333333333299</v>
      </c>
      <c r="BB189" s="10">
        <f t="shared" si="8"/>
        <v>2030</v>
      </c>
      <c r="BC189" s="11"/>
      <c r="BD189" s="10" t="s">
        <v>103</v>
      </c>
      <c r="BE189" s="10" t="s">
        <v>65</v>
      </c>
      <c r="BF189" s="10" t="s">
        <v>65</v>
      </c>
      <c r="BG189" s="10" t="s">
        <v>103</v>
      </c>
      <c r="BH189" s="10"/>
      <c r="BI189" s="10">
        <f>IFERROR(INDEX([12]Queue_withNearTerm!$AZ$4:$AZ$148,MATCH(B190,[12]Queue_withNearTerm!$B$4:$B$148,0)),99)</f>
        <v>2</v>
      </c>
    </row>
    <row r="190" spans="1:61" s="26" customFormat="1" ht="25" x14ac:dyDescent="0.25">
      <c r="A190" s="32" t="s">
        <v>493</v>
      </c>
      <c r="B190" s="10">
        <v>1665</v>
      </c>
      <c r="C190" s="11">
        <v>43556</v>
      </c>
      <c r="D190" s="11">
        <v>43570.291666666701</v>
      </c>
      <c r="E190" s="10" t="s">
        <v>53</v>
      </c>
      <c r="F190" s="10" t="s">
        <v>414</v>
      </c>
      <c r="G190" s="10" t="s">
        <v>56</v>
      </c>
      <c r="H190" s="10" t="s">
        <v>95</v>
      </c>
      <c r="I190" s="10"/>
      <c r="J190" s="10" t="s">
        <v>57</v>
      </c>
      <c r="K190" s="10" t="s">
        <v>96</v>
      </c>
      <c r="L190" s="10"/>
      <c r="M190" s="10">
        <v>360</v>
      </c>
      <c r="N190" s="10"/>
      <c r="O190" s="10"/>
      <c r="P190" s="10">
        <v>360</v>
      </c>
      <c r="Q190" s="10"/>
      <c r="R190" s="10"/>
      <c r="S190" s="10"/>
      <c r="T190" s="10">
        <v>360</v>
      </c>
      <c r="U190" s="10" t="s">
        <v>115</v>
      </c>
      <c r="V190" s="10"/>
      <c r="W190" s="10" t="s">
        <v>58</v>
      </c>
      <c r="X190" s="10" t="s">
        <v>59</v>
      </c>
      <c r="Y190" s="10">
        <v>0</v>
      </c>
      <c r="Z190" s="10">
        <v>0</v>
      </c>
      <c r="AA190" s="10">
        <v>0</v>
      </c>
      <c r="AB190" s="10">
        <v>0</v>
      </c>
      <c r="AC190" s="10">
        <f t="shared" si="9"/>
        <v>0</v>
      </c>
      <c r="AD190" s="10" t="str" cm="1">
        <f t="array" ref="AD190">IFERROR(INDEX(Res_converter!$A$2:$A$22,MATCH(1,($J190=Res_converter!$B$2:$B$22)*($K190=Res_converter!$C$2:$C$22)*($L190=Res_converter!$D$2:$D$22),0)),"Other")</f>
        <v>Solar-Hybrid</v>
      </c>
      <c r="AE190" s="10">
        <f>IF($J190=Res_converter!$E$2,MAX($M190-$N190-$O190,0),0)+IF($K190=Res_converter!$E$2,MAX($P190-$Q190-$R190,0),0)+IF(L190=Res_converter!$E$2,$S190,0)</f>
        <v>360</v>
      </c>
      <c r="AF190" s="10">
        <f>IF($AD190=Res_converter!$A$8,MAX($Z190-$N190-$O190,0),0)+IF(AND($AD190=Res_converter!$A$14,$J190=Res_converter!$B$14),MAX(MIN($Z190,$M190)-$N190-$O190+IF(SUM($Q190,$R190)&gt;0,MAX($Z190-$M190,0)-($Q190+$R190)*$AV190,0),0),0)+IF(AND($AD190=Res_converter!$A$15,$K190=Res_converter!$C$15),MAX(MIN($Z190,$P190)-$Q190-$R190+IF(SUM($N190,$O190)&gt;0,MAX($Z190-$P190,0)-($N190+$O190)*$AV190,0),0),0)+IF(AND($AD190=Res_converter!$A$12,$Y190="See columns P&amp; Q"),IF($J190=Res_converter!$E$2,MAX($AA190*MIN($M190,$T190)-$N190-$O190,0),MAX($AB190*MIN($P190,$T190)-$Q190-$R190,0)),0)+IF(AND($AD190=Res_converter!$A$12,$AC190=1,$Y190&lt;&gt;"See columns P&amp; Q"),IF($J190=Res_converter!$E$2,MAX(MIN($Z190,M190)-$N190-$O190,0),MAX(MIN($Z190,P190)-$Q190-$R190,0)),0)</f>
        <v>0</v>
      </c>
      <c r="AG190" s="60">
        <f>IF($AD190=Res_converter!$A$9,$T190,0)</f>
        <v>0</v>
      </c>
      <c r="AH190" s="10">
        <f>IF($AD190=Res_converter!$A$9,$Z190,0)</f>
        <v>0</v>
      </c>
      <c r="AI190" s="10">
        <f>IF($J190=Res_converter!$E$6,MAX($M190-$N190-$O190,0),0)+IF($K190=Res_converter!$E$6,MAX($P190-$Q190-$R190,0),0)+IF(L190=Res_converter!$E$6,$S190,0)</f>
        <v>360</v>
      </c>
      <c r="AJ190" s="10">
        <f>IF($AD190=Res_converter!$A$7,MAX(MIN($Z190,$M190)-$N190-$O190,0),0)+IF(AND($AD190=Res_converter!$A$12,$Y190="See columns P&amp; Q"),IF($J190=Res_converter!$E$6,MAX($AA190*MIN($M190,$T190)-$N190-$O190,0),MAX($AB190*MIN($P190,$T190)-$Q190-$R190,0)),0)+IF(AND($AD190=Res_converter!$A$12,$AC190=1,$Y190&lt;&gt;"See columns P&amp; Q"),IF($J190=Res_converter!$E$6,MAX(MIN(MAX($Z190-$P190,0)/$AU190,$M190)-$N190-$O190,0),MAX(MIN(MAX($Z190-$M190,0)/$AU190,$P190)-$Q190-$R190,0)),0)</f>
        <v>0</v>
      </c>
      <c r="AK190" s="60">
        <f>IF($AD190=Res_converter!$A$2,$T190,0)</f>
        <v>0</v>
      </c>
      <c r="AL190" s="10">
        <f>IF($AD190=Res_converter!$A$2,$Z190,0)</f>
        <v>0</v>
      </c>
      <c r="AM190" s="10">
        <f>IF($J190=Res_converter!$E$4,MAX($M190-$N190-$O190,0),0)+IF($K190=Res_converter!$E$4,MAX($P190-$Q190-$R190,0),0)+IF(L190=Res_converter!$E$4,$S190,0)</f>
        <v>0</v>
      </c>
      <c r="AN190" s="10">
        <f>IF($AD190=Res_converter!$A$3,MAX(MIN($Z190,$M190)-$N190-$O190,0),0)+IF(AND($AD190=Res_converter!$A$14,$AC190=1,$Y190&lt;&gt;"See columns P&amp; Q"),IF($J190=Res_converter!$E$4,MAX(MIN(MAX($Z190-$P190,0)/$AV190,$M190)-$N190-$O190,0),MAX(MIN(MAX($Z190-$M190,0)/$AV190,$P190)-$Q190-$R190,0)),0)</f>
        <v>0</v>
      </c>
      <c r="AO190" s="10">
        <f>IF($J190=Res_converter!$E$5,$M190,0)+IF($K190=Res_converter!$E$5,$P190,0)</f>
        <v>0</v>
      </c>
      <c r="AP190" s="10">
        <f>IF($AD190=Res_converter!$A$4,$Z190,0)</f>
        <v>0</v>
      </c>
      <c r="AQ190" s="10" t="s">
        <v>229</v>
      </c>
      <c r="AR190" s="10" t="s">
        <v>61</v>
      </c>
      <c r="AS190" s="10" t="s">
        <v>71</v>
      </c>
      <c r="AT190" s="10"/>
      <c r="AU190" s="10">
        <f t="shared" si="10"/>
        <v>0.03</v>
      </c>
      <c r="AV190" s="10">
        <f t="shared" si="11"/>
        <v>0.33700000000000002</v>
      </c>
      <c r="AW190" s="12" t="s">
        <v>230</v>
      </c>
      <c r="AX190" s="12" t="str">
        <f>INDEX(Subname_converter!$B$1:$B$343,MATCH($AW190,Subname_converter!$A$1:$A$343,0))</f>
        <v>Imperial Valley</v>
      </c>
      <c r="AY190" s="12">
        <f>INDEX(Subname_converter!$C$1:$C$343,MATCH($AW190,Subname_converter!$A$1:$A$343,0))</f>
        <v>230</v>
      </c>
      <c r="AZ190" s="11">
        <v>45078.291666666701</v>
      </c>
      <c r="BA190" s="11">
        <v>46945.291666666701</v>
      </c>
      <c r="BB190" s="10">
        <f t="shared" si="8"/>
        <v>2028</v>
      </c>
      <c r="BC190" s="11"/>
      <c r="BD190" s="10" t="s">
        <v>103</v>
      </c>
      <c r="BE190" s="10" t="s">
        <v>65</v>
      </c>
      <c r="BF190" s="10" t="s">
        <v>65</v>
      </c>
      <c r="BG190" s="10" t="s">
        <v>103</v>
      </c>
      <c r="BH190" s="10"/>
      <c r="BI190" s="10">
        <f>IFERROR(INDEX([12]Queue_withNearTerm!$AZ$4:$AZ$148,MATCH(B191,[12]Queue_withNearTerm!$B$4:$B$148,0)),99)</f>
        <v>2</v>
      </c>
    </row>
    <row r="191" spans="1:61" s="26" customFormat="1" ht="25" x14ac:dyDescent="0.25">
      <c r="A191" s="32" t="s">
        <v>494</v>
      </c>
      <c r="B191" s="10">
        <v>1667</v>
      </c>
      <c r="C191" s="11">
        <v>43567</v>
      </c>
      <c r="D191" s="11">
        <v>43570.291666666701</v>
      </c>
      <c r="E191" s="10" t="s">
        <v>53</v>
      </c>
      <c r="F191" s="10" t="s">
        <v>414</v>
      </c>
      <c r="G191" s="10" t="s">
        <v>95</v>
      </c>
      <c r="H191" s="10" t="s">
        <v>56</v>
      </c>
      <c r="I191" s="10"/>
      <c r="J191" s="10" t="s">
        <v>96</v>
      </c>
      <c r="K191" s="10" t="s">
        <v>57</v>
      </c>
      <c r="L191" s="10"/>
      <c r="M191" s="10">
        <v>0</v>
      </c>
      <c r="N191" s="10"/>
      <c r="O191" s="10"/>
      <c r="P191" s="10">
        <v>150</v>
      </c>
      <c r="Q191" s="10"/>
      <c r="R191" s="10"/>
      <c r="S191" s="10"/>
      <c r="T191" s="10">
        <v>150</v>
      </c>
      <c r="U191" s="10" t="s">
        <v>115</v>
      </c>
      <c r="V191" s="10"/>
      <c r="W191" s="10" t="s">
        <v>58</v>
      </c>
      <c r="X191" s="10" t="s">
        <v>364</v>
      </c>
      <c r="Y191" s="10">
        <v>0</v>
      </c>
      <c r="Z191" s="10">
        <v>0</v>
      </c>
      <c r="AA191" s="10">
        <v>0</v>
      </c>
      <c r="AB191" s="10">
        <v>0</v>
      </c>
      <c r="AC191" s="10">
        <f t="shared" si="9"/>
        <v>0</v>
      </c>
      <c r="AD191" s="10" t="str" cm="1">
        <f t="array" ref="AD191">IFERROR(INDEX(Res_converter!$A$2:$A$22,MATCH(1,($J191=Res_converter!$B$2:$B$22)*($K191=Res_converter!$C$2:$C$22)*($L191=Res_converter!$D$2:$D$22),0)),"Other")</f>
        <v>Solar-Hybrid</v>
      </c>
      <c r="AE191" s="10">
        <f>IF($J191=Res_converter!$E$2,MAX($M191-$N191-$O191,0),0)+IF($K191=Res_converter!$E$2,MAX($P191-$Q191-$R191,0),0)+IF(L191=Res_converter!$E$2,$S191,0)</f>
        <v>150</v>
      </c>
      <c r="AF191" s="10">
        <f>IF($AD191=Res_converter!$A$8,MAX($Z191-$N191-$O191,0),0)+IF(AND($AD191=Res_converter!$A$14,$J191=Res_converter!$B$14),MAX(MIN($Z191,$M191)-$N191-$O191+IF(SUM($Q191,$R191)&gt;0,MAX($Z191-$M191,0)-($Q191+$R191)*$AV191,0),0),0)+IF(AND($AD191=Res_converter!$A$15,$K191=Res_converter!$C$15),MAX(MIN($Z191,$P191)-$Q191-$R191+IF(SUM($N191,$O191)&gt;0,MAX($Z191-$P191,0)-($N191+$O191)*$AV191,0),0),0)+IF(AND($AD191=Res_converter!$A$12,$Y191="See columns P&amp; Q"),IF($J191=Res_converter!$E$2,MAX($AA191*MIN($M191,$T191)-$N191-$O191,0),MAX($AB191*MIN($P191,$T191)-$Q191-$R191,0)),0)+IF(AND($AD191=Res_converter!$A$12,$AC191=1,$Y191&lt;&gt;"See columns P&amp; Q"),IF($J191=Res_converter!$E$2,MAX(MIN($Z191,M191)-$N191-$O191,0),MAX(MIN($Z191,P191)-$Q191-$R191,0)),0)</f>
        <v>0</v>
      </c>
      <c r="AG191" s="60">
        <f>IF($AD191=Res_converter!$A$9,$T191,0)</f>
        <v>0</v>
      </c>
      <c r="AH191" s="10">
        <f>IF($AD191=Res_converter!$A$9,$Z191,0)</f>
        <v>0</v>
      </c>
      <c r="AI191" s="10">
        <f>IF($J191=Res_converter!$E$6,MAX($M191-$N191-$O191,0),0)+IF($K191=Res_converter!$E$6,MAX($P191-$Q191-$R191,0),0)+IF(L191=Res_converter!$E$6,$S191,0)</f>
        <v>0</v>
      </c>
      <c r="AJ191" s="10">
        <f>IF($AD191=Res_converter!$A$7,MAX(MIN($Z191,$M191)-$N191-$O191,0),0)+IF(AND($AD191=Res_converter!$A$12,$Y191="See columns P&amp; Q"),IF($J191=Res_converter!$E$6,MAX($AA191*MIN($M191,$T191)-$N191-$O191,0),MAX($AB191*MIN($P191,$T191)-$Q191-$R191,0)),0)+IF(AND($AD191=Res_converter!$A$12,$AC191=1,$Y191&lt;&gt;"See columns P&amp; Q"),IF($J191=Res_converter!$E$6,MAX(MIN(MAX($Z191-$P191,0)/$AU191,$M191)-$N191-$O191,0),MAX(MIN(MAX($Z191-$M191,0)/$AU191,$P191)-$Q191-$R191,0)),0)</f>
        <v>0</v>
      </c>
      <c r="AK191" s="60">
        <f>IF($AD191=Res_converter!$A$2,$T191,0)</f>
        <v>0</v>
      </c>
      <c r="AL191" s="10">
        <f>IF($AD191=Res_converter!$A$2,$Z191,0)</f>
        <v>0</v>
      </c>
      <c r="AM191" s="10">
        <f>IF($J191=Res_converter!$E$4,MAX($M191-$N191-$O191,0),0)+IF($K191=Res_converter!$E$4,MAX($P191-$Q191-$R191,0),0)+IF(L191=Res_converter!$E$4,$S191,0)</f>
        <v>0</v>
      </c>
      <c r="AN191" s="10">
        <f>IF($AD191=Res_converter!$A$3,MAX(MIN($Z191,$M191)-$N191-$O191,0),0)+IF(AND($AD191=Res_converter!$A$14,$AC191=1,$Y191&lt;&gt;"See columns P&amp; Q"),IF($J191=Res_converter!$E$4,MAX(MIN(MAX($Z191-$P191,0)/$AV191,$M191)-$N191-$O191,0),MAX(MIN(MAX($Z191-$M191,0)/$AV191,$P191)-$Q191-$R191,0)),0)</f>
        <v>0</v>
      </c>
      <c r="AO191" s="10">
        <f>IF($J191=Res_converter!$E$5,$M191,0)+IF($K191=Res_converter!$E$5,$P191,0)</f>
        <v>0</v>
      </c>
      <c r="AP191" s="10">
        <f>IF($AD191=Res_converter!$A$4,$Z191,0)</f>
        <v>0</v>
      </c>
      <c r="AQ191" s="10" t="s">
        <v>229</v>
      </c>
      <c r="AR191" s="10" t="s">
        <v>61</v>
      </c>
      <c r="AS191" s="10" t="s">
        <v>71</v>
      </c>
      <c r="AT191" s="10"/>
      <c r="AU191" s="10">
        <f t="shared" si="10"/>
        <v>0.03</v>
      </c>
      <c r="AV191" s="10">
        <f t="shared" si="11"/>
        <v>0.33700000000000002</v>
      </c>
      <c r="AW191" s="12" t="s">
        <v>230</v>
      </c>
      <c r="AX191" s="12" t="str">
        <f>INDEX(Subname_converter!$B$1:$B$343,MATCH($AW191,Subname_converter!$A$1:$A$343,0))</f>
        <v>Imperial Valley</v>
      </c>
      <c r="AY191" s="12">
        <f>INDEX(Subname_converter!$C$1:$C$343,MATCH($AW191,Subname_converter!$A$1:$A$343,0))</f>
        <v>230</v>
      </c>
      <c r="AZ191" s="11">
        <v>44926.333333333299</v>
      </c>
      <c r="BA191" s="11">
        <v>47237.291666666701</v>
      </c>
      <c r="BB191" s="10">
        <f t="shared" si="8"/>
        <v>2029</v>
      </c>
      <c r="BC191" s="11"/>
      <c r="BD191" s="10" t="s">
        <v>103</v>
      </c>
      <c r="BE191" s="10" t="s">
        <v>65</v>
      </c>
      <c r="BF191" s="10" t="s">
        <v>65</v>
      </c>
      <c r="BG191" s="10" t="s">
        <v>103</v>
      </c>
      <c r="BH191" s="10"/>
      <c r="BI191" s="10">
        <f>IFERROR(INDEX([12]Queue_withNearTerm!$AZ$4:$AZ$148,MATCH(B192,[12]Queue_withNearTerm!$B$4:$B$148,0)),99)</f>
        <v>1</v>
      </c>
    </row>
    <row r="192" spans="1:61" s="26" customFormat="1" ht="25" x14ac:dyDescent="0.25">
      <c r="A192" s="32" t="s">
        <v>495</v>
      </c>
      <c r="B192" s="10">
        <v>1669</v>
      </c>
      <c r="C192" s="11">
        <v>43568</v>
      </c>
      <c r="D192" s="11">
        <v>43570.291666666701</v>
      </c>
      <c r="E192" s="10" t="s">
        <v>53</v>
      </c>
      <c r="F192" s="10" t="s">
        <v>414</v>
      </c>
      <c r="G192" s="10" t="s">
        <v>56</v>
      </c>
      <c r="H192" s="10"/>
      <c r="I192" s="10"/>
      <c r="J192" s="10" t="s">
        <v>57</v>
      </c>
      <c r="K192" s="10"/>
      <c r="L192" s="10"/>
      <c r="M192" s="10">
        <v>101.5</v>
      </c>
      <c r="N192" s="10">
        <v>100</v>
      </c>
      <c r="O192" s="10"/>
      <c r="P192" s="10"/>
      <c r="Q192" s="10"/>
      <c r="R192" s="10"/>
      <c r="S192" s="10"/>
      <c r="T192" s="10">
        <v>100</v>
      </c>
      <c r="U192" s="10" t="s">
        <v>83</v>
      </c>
      <c r="V192" s="10"/>
      <c r="W192" s="10"/>
      <c r="X192" s="10" t="s">
        <v>364</v>
      </c>
      <c r="Y192" s="10">
        <v>1</v>
      </c>
      <c r="Z192" s="10">
        <v>100</v>
      </c>
      <c r="AA192" s="10">
        <v>0</v>
      </c>
      <c r="AB192" s="10">
        <v>0</v>
      </c>
      <c r="AC192" s="10">
        <f t="shared" si="9"/>
        <v>1</v>
      </c>
      <c r="AD192" s="10" t="str" cm="1">
        <f t="array" ref="AD192">IFERROR(INDEX(Res_converter!$A$2:$A$22,MATCH(1,($J192=Res_converter!$B$2:$B$22)*($K192=Res_converter!$C$2:$C$22)*($L192=Res_converter!$D$2:$D$22),0)),"Other")</f>
        <v>Battery</v>
      </c>
      <c r="AE192" s="10">
        <f>IF($J192=Res_converter!$E$2,MAX($M192-$N192-$O192,0),0)+IF($K192=Res_converter!$E$2,MAX($P192-$Q192-$R192,0),0)+IF(L192=Res_converter!$E$2,$S192,0)</f>
        <v>1.5</v>
      </c>
      <c r="AF192" s="10">
        <f>IF($AD192=Res_converter!$A$8,MAX($Z192-$N192-$O192,0),0)+IF(AND($AD192=Res_converter!$A$14,$J192=Res_converter!$B$14),MAX(MIN($Z192,$M192)-$N192-$O192+IF(SUM($Q192,$R192)&gt;0,MAX($Z192-$M192,0)-($Q192+$R192)*$AV192,0),0),0)+IF(AND($AD192=Res_converter!$A$15,$K192=Res_converter!$C$15),MAX(MIN($Z192,$P192)-$Q192-$R192+IF(SUM($N192,$O192)&gt;0,MAX($Z192-$P192,0)-($N192+$O192)*$AV192,0),0),0)+IF(AND($AD192=Res_converter!$A$12,$Y192="See columns P&amp; Q"),IF($J192=Res_converter!$E$2,MAX($AA192*MIN($M192,$T192)-$N192-$O192,0),MAX($AB192*MIN($P192,$T192)-$Q192-$R192,0)),0)+IF(AND($AD192=Res_converter!$A$12,$AC192=1,$Y192&lt;&gt;"See columns P&amp; Q"),IF($J192=Res_converter!$E$2,MAX(MIN($Z192,M192)-$N192-$O192,0),MAX(MIN($Z192,P192)-$Q192-$R192,0)),0)</f>
        <v>0</v>
      </c>
      <c r="AG192" s="60">
        <f>IF($AD192=Res_converter!$A$9,$T192,0)</f>
        <v>0</v>
      </c>
      <c r="AH192" s="10">
        <f>IF($AD192=Res_converter!$A$9,$Z192,0)</f>
        <v>0</v>
      </c>
      <c r="AI192" s="10">
        <f>IF($J192=Res_converter!$E$6,MAX($M192-$N192-$O192,0),0)+IF($K192=Res_converter!$E$6,MAX($P192-$Q192-$R192,0),0)+IF(L192=Res_converter!$E$6,$S192,0)</f>
        <v>0</v>
      </c>
      <c r="AJ192" s="10">
        <f>IF($AD192=Res_converter!$A$7,MAX(MIN($Z192,$M192)-$N192-$O192,0),0)+IF(AND($AD192=Res_converter!$A$12,$Y192="See columns P&amp; Q"),IF($J192=Res_converter!$E$6,MAX($AA192*MIN($M192,$T192)-$N192-$O192,0),MAX($AB192*MIN($P192,$T192)-$Q192-$R192,0)),0)+IF(AND($AD192=Res_converter!$A$12,$AC192=1,$Y192&lt;&gt;"See columns P&amp; Q"),IF($J192=Res_converter!$E$6,MAX(MIN(MAX($Z192-$P192,0)/$AU192,$M192)-$N192-$O192,0),MAX(MIN(MAX($Z192-$M192,0)/$AU192,$P192)-$Q192-$R192,0)),0)</f>
        <v>0</v>
      </c>
      <c r="AK192" s="60">
        <f>IF($AD192=Res_converter!$A$2,$T192,0)</f>
        <v>0</v>
      </c>
      <c r="AL192" s="10">
        <f>IF($AD192=Res_converter!$A$2,$Z192,0)</f>
        <v>0</v>
      </c>
      <c r="AM192" s="10">
        <f>IF($J192=Res_converter!$E$4,MAX($M192-$N192-$O192,0),0)+IF($K192=Res_converter!$E$4,MAX($P192-$Q192-$R192,0),0)+IF(L192=Res_converter!$E$4,$S192,0)</f>
        <v>0</v>
      </c>
      <c r="AN192" s="10">
        <f>IF($AD192=Res_converter!$A$3,MAX(MIN($Z192,$M192)-$N192-$O192,0),0)+IF(AND($AD192=Res_converter!$A$14,$AC192=1,$Y192&lt;&gt;"See columns P&amp; Q"),IF($J192=Res_converter!$E$4,MAX(MIN(MAX($Z192-$P192,0)/$AV192,$M192)-$N192-$O192,0),MAX(MIN(MAX($Z192-$M192,0)/$AV192,$P192)-$Q192-$R192,0)),0)</f>
        <v>0</v>
      </c>
      <c r="AO192" s="10">
        <f>IF($J192=Res_converter!$E$5,$M192,0)+IF($K192=Res_converter!$E$5,$P192,0)</f>
        <v>0</v>
      </c>
      <c r="AP192" s="10">
        <f>IF($AD192=Res_converter!$A$4,$Z192,0)</f>
        <v>0</v>
      </c>
      <c r="AQ192" s="10" t="s">
        <v>70</v>
      </c>
      <c r="AR192" s="10" t="s">
        <v>61</v>
      </c>
      <c r="AS192" s="10" t="s">
        <v>71</v>
      </c>
      <c r="AT192" s="10"/>
      <c r="AU192" s="10">
        <f t="shared" si="10"/>
        <v>0.03</v>
      </c>
      <c r="AV192" s="10">
        <f t="shared" si="11"/>
        <v>0.33700000000000002</v>
      </c>
      <c r="AW192" s="12" t="s">
        <v>496</v>
      </c>
      <c r="AX192" s="12" t="str">
        <f>INDEX(Subname_converter!$B$1:$B$343,MATCH($AW192,Subname_converter!$A$1:$A$343,0))</f>
        <v>Pomerado</v>
      </c>
      <c r="AY192" s="12">
        <f>INDEX(Subname_converter!$C$1:$C$343,MATCH($AW192,Subname_converter!$A$1:$A$343,0))</f>
        <v>69</v>
      </c>
      <c r="AZ192" s="11">
        <v>45077.291666666701</v>
      </c>
      <c r="BA192" s="11">
        <v>45077.291666666701</v>
      </c>
      <c r="BB192" s="10">
        <f t="shared" si="8"/>
        <v>2023</v>
      </c>
      <c r="BC192" s="11"/>
      <c r="BD192" s="10" t="s">
        <v>103</v>
      </c>
      <c r="BE192" s="10" t="s">
        <v>65</v>
      </c>
      <c r="BF192" s="10" t="s">
        <v>65</v>
      </c>
      <c r="BG192" s="10" t="s">
        <v>103</v>
      </c>
      <c r="BH192" s="10" t="s">
        <v>66</v>
      </c>
      <c r="BI192" s="10">
        <f>IFERROR(INDEX([12]Queue_withNearTerm!$AZ$4:$AZ$148,MATCH(B193,[12]Queue_withNearTerm!$B$4:$B$148,0)),99)</f>
        <v>1</v>
      </c>
    </row>
    <row r="193" spans="1:61" s="26" customFormat="1" ht="25" x14ac:dyDescent="0.25">
      <c r="A193" s="32" t="s">
        <v>497</v>
      </c>
      <c r="B193" s="10">
        <v>1670</v>
      </c>
      <c r="C193" s="11">
        <v>43556</v>
      </c>
      <c r="D193" s="11">
        <v>43570.291666666701</v>
      </c>
      <c r="E193" s="10" t="s">
        <v>53</v>
      </c>
      <c r="F193" s="10" t="s">
        <v>414</v>
      </c>
      <c r="G193" s="10" t="s">
        <v>56</v>
      </c>
      <c r="H193" s="10"/>
      <c r="I193" s="10"/>
      <c r="J193" s="10" t="s">
        <v>57</v>
      </c>
      <c r="K193" s="10"/>
      <c r="L193" s="10"/>
      <c r="M193" s="10">
        <v>200</v>
      </c>
      <c r="N193" s="10">
        <v>200</v>
      </c>
      <c r="O193" s="10"/>
      <c r="P193" s="10"/>
      <c r="Q193" s="10"/>
      <c r="R193" s="10"/>
      <c r="S193" s="10"/>
      <c r="T193" s="10">
        <v>200</v>
      </c>
      <c r="U193" s="10" t="s">
        <v>83</v>
      </c>
      <c r="V193" s="10"/>
      <c r="W193" s="10"/>
      <c r="X193" s="10" t="s">
        <v>308</v>
      </c>
      <c r="Y193" s="10">
        <v>1</v>
      </c>
      <c r="Z193" s="10">
        <v>200</v>
      </c>
      <c r="AA193" s="10">
        <v>0</v>
      </c>
      <c r="AB193" s="10">
        <v>0</v>
      </c>
      <c r="AC193" s="10">
        <f t="shared" si="9"/>
        <v>1</v>
      </c>
      <c r="AD193" s="10" t="str" cm="1">
        <f t="array" ref="AD193">IFERROR(INDEX(Res_converter!$A$2:$A$22,MATCH(1,($J193=Res_converter!$B$2:$B$22)*($K193=Res_converter!$C$2:$C$22)*($L193=Res_converter!$D$2:$D$22),0)),"Other")</f>
        <v>Battery</v>
      </c>
      <c r="AE193" s="10">
        <f>IF($J193=Res_converter!$E$2,MAX($M193-$N193-$O193,0),0)+IF($K193=Res_converter!$E$2,MAX($P193-$Q193-$R193,0),0)+IF(L193=Res_converter!$E$2,$S193,0)</f>
        <v>0</v>
      </c>
      <c r="AF193" s="10">
        <f>IF($AD193=Res_converter!$A$8,MAX($Z193-$N193-$O193,0),0)+IF(AND($AD193=Res_converter!$A$14,$J193=Res_converter!$B$14),MAX(MIN($Z193,$M193)-$N193-$O193+IF(SUM($Q193,$R193)&gt;0,MAX($Z193-$M193,0)-($Q193+$R193)*$AV193,0),0),0)+IF(AND($AD193=Res_converter!$A$15,$K193=Res_converter!$C$15),MAX(MIN($Z193,$P193)-$Q193-$R193+IF(SUM($N193,$O193)&gt;0,MAX($Z193-$P193,0)-($N193+$O193)*$AV193,0),0),0)+IF(AND($AD193=Res_converter!$A$12,$Y193="See columns P&amp; Q"),IF($J193=Res_converter!$E$2,MAX($AA193*MIN($M193,$T193)-$N193-$O193,0),MAX($AB193*MIN($P193,$T193)-$Q193-$R193,0)),0)+IF(AND($AD193=Res_converter!$A$12,$AC193=1,$Y193&lt;&gt;"See columns P&amp; Q"),IF($J193=Res_converter!$E$2,MAX(MIN($Z193,M193)-$N193-$O193,0),MAX(MIN($Z193,P193)-$Q193-$R193,0)),0)</f>
        <v>0</v>
      </c>
      <c r="AG193" s="60">
        <f>IF($AD193=Res_converter!$A$9,$T193,0)</f>
        <v>0</v>
      </c>
      <c r="AH193" s="10">
        <f>IF($AD193=Res_converter!$A$9,$Z193,0)</f>
        <v>0</v>
      </c>
      <c r="AI193" s="10">
        <f>IF($J193=Res_converter!$E$6,MAX($M193-$N193-$O193,0),0)+IF($K193=Res_converter!$E$6,MAX($P193-$Q193-$R193,0),0)+IF(L193=Res_converter!$E$6,$S193,0)</f>
        <v>0</v>
      </c>
      <c r="AJ193" s="10">
        <f>IF($AD193=Res_converter!$A$7,MAX(MIN($Z193,$M193)-$N193-$O193,0),0)+IF(AND($AD193=Res_converter!$A$12,$Y193="See columns P&amp; Q"),IF($J193=Res_converter!$E$6,MAX($AA193*MIN($M193,$T193)-$N193-$O193,0),MAX($AB193*MIN($P193,$T193)-$Q193-$R193,0)),0)+IF(AND($AD193=Res_converter!$A$12,$AC193=1,$Y193&lt;&gt;"See columns P&amp; Q"),IF($J193=Res_converter!$E$6,MAX(MIN(MAX($Z193-$P193,0)/$AU193,$M193)-$N193-$O193,0),MAX(MIN(MAX($Z193-$M193,0)/$AU193,$P193)-$Q193-$R193,0)),0)</f>
        <v>0</v>
      </c>
      <c r="AK193" s="60">
        <f>IF($AD193=Res_converter!$A$2,$T193,0)</f>
        <v>0</v>
      </c>
      <c r="AL193" s="10">
        <f>IF($AD193=Res_converter!$A$2,$Z193,0)</f>
        <v>0</v>
      </c>
      <c r="AM193" s="10">
        <f>IF($J193=Res_converter!$E$4,MAX($M193-$N193-$O193,0),0)+IF($K193=Res_converter!$E$4,MAX($P193-$Q193-$R193,0),0)+IF(L193=Res_converter!$E$4,$S193,0)</f>
        <v>0</v>
      </c>
      <c r="AN193" s="10">
        <f>IF($AD193=Res_converter!$A$3,MAX(MIN($Z193,$M193)-$N193-$O193,0),0)+IF(AND($AD193=Res_converter!$A$14,$AC193=1,$Y193&lt;&gt;"See columns P&amp; Q"),IF($J193=Res_converter!$E$4,MAX(MIN(MAX($Z193-$P193,0)/$AV193,$M193)-$N193-$O193,0),MAX(MIN(MAX($Z193-$M193,0)/$AV193,$P193)-$Q193-$R193,0)),0)</f>
        <v>0</v>
      </c>
      <c r="AO193" s="10">
        <f>IF($J193=Res_converter!$E$5,$M193,0)+IF($K193=Res_converter!$E$5,$P193,0)</f>
        <v>0</v>
      </c>
      <c r="AP193" s="10">
        <f>IF($AD193=Res_converter!$A$4,$Z193,0)</f>
        <v>0</v>
      </c>
      <c r="AQ193" s="10" t="s">
        <v>70</v>
      </c>
      <c r="AR193" s="10" t="s">
        <v>61</v>
      </c>
      <c r="AS193" s="10" t="s">
        <v>71</v>
      </c>
      <c r="AT193" s="10"/>
      <c r="AU193" s="10">
        <f t="shared" si="10"/>
        <v>0.03</v>
      </c>
      <c r="AV193" s="10">
        <f t="shared" si="11"/>
        <v>0.33700000000000002</v>
      </c>
      <c r="AW193" s="12" t="s">
        <v>498</v>
      </c>
      <c r="AX193" s="12" t="str">
        <f>INDEX(Subname_converter!$B$1:$B$343,MATCH($AW193,Subname_converter!$A$1:$A$343,0))</f>
        <v>Silvergate</v>
      </c>
      <c r="AY193" s="12">
        <f>INDEX(Subname_converter!$C$1:$C$343,MATCH($AW193,Subname_converter!$A$1:$A$343,0))</f>
        <v>230</v>
      </c>
      <c r="AZ193" s="11">
        <v>45107.291666666701</v>
      </c>
      <c r="BA193" s="11">
        <v>45413.291666666701</v>
      </c>
      <c r="BB193" s="10">
        <f t="shared" si="8"/>
        <v>2024</v>
      </c>
      <c r="BC193" s="11"/>
      <c r="BD193" s="10" t="s">
        <v>103</v>
      </c>
      <c r="BE193" s="10" t="s">
        <v>65</v>
      </c>
      <c r="BF193" s="10" t="s">
        <v>65</v>
      </c>
      <c r="BG193" s="10" t="s">
        <v>103</v>
      </c>
      <c r="BH193" s="10" t="s">
        <v>66</v>
      </c>
      <c r="BI193" s="10">
        <f>IFERROR(INDEX([12]Queue_withNearTerm!$AZ$4:$AZ$148,MATCH(B194,[12]Queue_withNearTerm!$B$4:$B$148,0)),99)</f>
        <v>99</v>
      </c>
    </row>
    <row r="194" spans="1:61" s="26" customFormat="1" ht="25" x14ac:dyDescent="0.25">
      <c r="A194" s="32" t="s">
        <v>499</v>
      </c>
      <c r="B194" s="10">
        <v>1671</v>
      </c>
      <c r="C194" s="11">
        <v>43571</v>
      </c>
      <c r="D194" s="11">
        <v>43570.291666666701</v>
      </c>
      <c r="E194" s="10" t="s">
        <v>53</v>
      </c>
      <c r="F194" s="10" t="s">
        <v>414</v>
      </c>
      <c r="G194" s="10" t="s">
        <v>56</v>
      </c>
      <c r="H194" s="10"/>
      <c r="I194" s="10"/>
      <c r="J194" s="10" t="s">
        <v>57</v>
      </c>
      <c r="K194" s="10"/>
      <c r="L194" s="10"/>
      <c r="M194" s="10">
        <v>26.6</v>
      </c>
      <c r="N194" s="10"/>
      <c r="O194" s="10"/>
      <c r="P194" s="10"/>
      <c r="Q194" s="10"/>
      <c r="R194" s="10"/>
      <c r="S194" s="10"/>
      <c r="T194" s="10">
        <v>25</v>
      </c>
      <c r="U194" s="10" t="s">
        <v>115</v>
      </c>
      <c r="V194" s="10"/>
      <c r="W194" s="10"/>
      <c r="X194" s="10" t="s">
        <v>430</v>
      </c>
      <c r="Y194" s="10">
        <v>0</v>
      </c>
      <c r="Z194" s="10">
        <v>0</v>
      </c>
      <c r="AA194" s="10">
        <v>0</v>
      </c>
      <c r="AB194" s="10">
        <v>0</v>
      </c>
      <c r="AC194" s="10">
        <f t="shared" si="9"/>
        <v>0</v>
      </c>
      <c r="AD194" s="10" t="str" cm="1">
        <f t="array" ref="AD194">IFERROR(INDEX(Res_converter!$A$2:$A$22,MATCH(1,($J194=Res_converter!$B$2:$B$22)*($K194=Res_converter!$C$2:$C$22)*($L194=Res_converter!$D$2:$D$22),0)),"Other")</f>
        <v>Battery</v>
      </c>
      <c r="AE194" s="10">
        <f>IF($J194=Res_converter!$E$2,MAX($M194-$N194-$O194,0),0)+IF($K194=Res_converter!$E$2,MAX($P194-$Q194-$R194,0),0)+IF(L194=Res_converter!$E$2,$S194,0)</f>
        <v>26.6</v>
      </c>
      <c r="AF194" s="10">
        <f>IF($AD194=Res_converter!$A$8,MAX($Z194-$N194-$O194,0),0)+IF(AND($AD194=Res_converter!$A$14,$J194=Res_converter!$B$14),MAX(MIN($Z194,$M194)-$N194-$O194+IF(SUM($Q194,$R194)&gt;0,MAX($Z194-$M194,0)-($Q194+$R194)*$AV194,0),0),0)+IF(AND($AD194=Res_converter!$A$15,$K194=Res_converter!$C$15),MAX(MIN($Z194,$P194)-$Q194-$R194+IF(SUM($N194,$O194)&gt;0,MAX($Z194-$P194,0)-($N194+$O194)*$AV194,0),0),0)+IF(AND($AD194=Res_converter!$A$12,$Y194="See columns P&amp; Q"),IF($J194=Res_converter!$E$2,MAX($AA194*MIN($M194,$T194)-$N194-$O194,0),MAX($AB194*MIN($P194,$T194)-$Q194-$R194,0)),0)+IF(AND($AD194=Res_converter!$A$12,$AC194=1,$Y194&lt;&gt;"See columns P&amp; Q"),IF($J194=Res_converter!$E$2,MAX(MIN($Z194,M194)-$N194-$O194,0),MAX(MIN($Z194,P194)-$Q194-$R194,0)),0)</f>
        <v>0</v>
      </c>
      <c r="AG194" s="60">
        <f>IF($AD194=Res_converter!$A$9,$T194,0)</f>
        <v>0</v>
      </c>
      <c r="AH194" s="10">
        <f>IF($AD194=Res_converter!$A$9,$Z194,0)</f>
        <v>0</v>
      </c>
      <c r="AI194" s="10">
        <f>IF($J194=Res_converter!$E$6,MAX($M194-$N194-$O194,0),0)+IF($K194=Res_converter!$E$6,MAX($P194-$Q194-$R194,0),0)+IF(L194=Res_converter!$E$6,$S194,0)</f>
        <v>0</v>
      </c>
      <c r="AJ194" s="10">
        <f>IF($AD194=Res_converter!$A$7,MAX(MIN($Z194,$M194)-$N194-$O194,0),0)+IF(AND($AD194=Res_converter!$A$12,$Y194="See columns P&amp; Q"),IF($J194=Res_converter!$E$6,MAX($AA194*MIN($M194,$T194)-$N194-$O194,0),MAX($AB194*MIN($P194,$T194)-$Q194-$R194,0)),0)+IF(AND($AD194=Res_converter!$A$12,$AC194=1,$Y194&lt;&gt;"See columns P&amp; Q"),IF($J194=Res_converter!$E$6,MAX(MIN(MAX($Z194-$P194,0)/$AU194,$M194)-$N194-$O194,0),MAX(MIN(MAX($Z194-$M194,0)/$AU194,$P194)-$Q194-$R194,0)),0)</f>
        <v>0</v>
      </c>
      <c r="AK194" s="60">
        <f>IF($AD194=Res_converter!$A$2,$T194,0)</f>
        <v>0</v>
      </c>
      <c r="AL194" s="10">
        <f>IF($AD194=Res_converter!$A$2,$Z194,0)</f>
        <v>0</v>
      </c>
      <c r="AM194" s="10">
        <f>IF($J194=Res_converter!$E$4,MAX($M194-$N194-$O194,0),0)+IF($K194=Res_converter!$E$4,MAX($P194-$Q194-$R194,0),0)+IF(L194=Res_converter!$E$4,$S194,0)</f>
        <v>0</v>
      </c>
      <c r="AN194" s="10">
        <f>IF($AD194=Res_converter!$A$3,MAX(MIN($Z194,$M194)-$N194-$O194,0),0)+IF(AND($AD194=Res_converter!$A$14,$AC194=1,$Y194&lt;&gt;"See columns P&amp; Q"),IF($J194=Res_converter!$E$4,MAX(MIN(MAX($Z194-$P194,0)/$AV194,$M194)-$N194-$O194,0),MAX(MIN(MAX($Z194-$M194,0)/$AV194,$P194)-$Q194-$R194,0)),0)</f>
        <v>0</v>
      </c>
      <c r="AO194" s="10">
        <f>IF($J194=Res_converter!$E$5,$M194,0)+IF($K194=Res_converter!$E$5,$P194,0)</f>
        <v>0</v>
      </c>
      <c r="AP194" s="10">
        <f>IF($AD194=Res_converter!$A$4,$Z194,0)</f>
        <v>0</v>
      </c>
      <c r="AQ194" s="10" t="s">
        <v>500</v>
      </c>
      <c r="AR194" s="10" t="s">
        <v>61</v>
      </c>
      <c r="AS194" s="10" t="s">
        <v>71</v>
      </c>
      <c r="AT194" s="10"/>
      <c r="AU194" s="10">
        <f t="shared" si="10"/>
        <v>0.03</v>
      </c>
      <c r="AV194" s="10">
        <f t="shared" si="11"/>
        <v>0.33700000000000002</v>
      </c>
      <c r="AW194" s="12" t="s">
        <v>501</v>
      </c>
      <c r="AX194" s="12" t="str">
        <f>INDEX(Subname_converter!$B$1:$B$343,MATCH($AW194,Subname_converter!$A$1:$A$343,0))</f>
        <v>Point Loma</v>
      </c>
      <c r="AY194" s="12">
        <f>INDEX(Subname_converter!$C$1:$C$343,MATCH($AW194,Subname_converter!$A$1:$A$343,0))</f>
        <v>69</v>
      </c>
      <c r="AZ194" s="11">
        <v>44561.333333333299</v>
      </c>
      <c r="BA194" s="11">
        <v>44805.291666666701</v>
      </c>
      <c r="BB194" s="10">
        <f t="shared" si="8"/>
        <v>2022</v>
      </c>
      <c r="BC194" s="11"/>
      <c r="BD194" s="10" t="s">
        <v>103</v>
      </c>
      <c r="BE194" s="10" t="s">
        <v>65</v>
      </c>
      <c r="BF194" s="10" t="s">
        <v>65</v>
      </c>
      <c r="BG194" s="10" t="s">
        <v>103</v>
      </c>
      <c r="BH194" s="10"/>
      <c r="BI194" s="10">
        <f>IFERROR(INDEX([12]Queue_withNearTerm!$AZ$4:$AZ$148,MATCH(B195,[12]Queue_withNearTerm!$B$4:$B$148,0)),99)</f>
        <v>1</v>
      </c>
    </row>
    <row r="195" spans="1:61" s="26" customFormat="1" ht="25" x14ac:dyDescent="0.25">
      <c r="A195" s="32" t="s">
        <v>502</v>
      </c>
      <c r="B195" s="10">
        <v>1673</v>
      </c>
      <c r="C195" s="11">
        <v>43557</v>
      </c>
      <c r="D195" s="11">
        <v>43570.291666666701</v>
      </c>
      <c r="E195" s="10" t="s">
        <v>53</v>
      </c>
      <c r="F195" s="10" t="s">
        <v>414</v>
      </c>
      <c r="G195" s="10" t="s">
        <v>56</v>
      </c>
      <c r="H195" s="10"/>
      <c r="I195" s="10"/>
      <c r="J195" s="10" t="s">
        <v>57</v>
      </c>
      <c r="K195" s="10"/>
      <c r="L195" s="10"/>
      <c r="M195" s="10">
        <v>300</v>
      </c>
      <c r="N195" s="10">
        <v>300</v>
      </c>
      <c r="O195" s="10"/>
      <c r="P195" s="10"/>
      <c r="Q195" s="10"/>
      <c r="R195" s="10"/>
      <c r="S195" s="10"/>
      <c r="T195" s="10">
        <v>300</v>
      </c>
      <c r="U195" s="10" t="s">
        <v>83</v>
      </c>
      <c r="V195" s="10"/>
      <c r="W195" s="10"/>
      <c r="X195" s="10" t="s">
        <v>308</v>
      </c>
      <c r="Y195" s="10">
        <v>1</v>
      </c>
      <c r="Z195" s="10">
        <v>300</v>
      </c>
      <c r="AA195" s="10">
        <v>0</v>
      </c>
      <c r="AB195" s="10">
        <v>0</v>
      </c>
      <c r="AC195" s="10">
        <f t="shared" si="9"/>
        <v>1</v>
      </c>
      <c r="AD195" s="10" t="str" cm="1">
        <f t="array" ref="AD195">IFERROR(INDEX(Res_converter!$A$2:$A$22,MATCH(1,($J195=Res_converter!$B$2:$B$22)*($K195=Res_converter!$C$2:$C$22)*($L195=Res_converter!$D$2:$D$22),0)),"Other")</f>
        <v>Battery</v>
      </c>
      <c r="AE195" s="10">
        <f>IF($J195=Res_converter!$E$2,MAX($M195-$N195-$O195,0),0)+IF($K195=Res_converter!$E$2,MAX($P195-$Q195-$R195,0),0)+IF(L195=Res_converter!$E$2,$S195,0)</f>
        <v>0</v>
      </c>
      <c r="AF195" s="10">
        <f>IF($AD195=Res_converter!$A$8,MAX($Z195-$N195-$O195,0),0)+IF(AND($AD195=Res_converter!$A$14,$J195=Res_converter!$B$14),MAX(MIN($Z195,$M195)-$N195-$O195+IF(SUM($Q195,$R195)&gt;0,MAX($Z195-$M195,0)-($Q195+$R195)*$AV195,0),0),0)+IF(AND($AD195=Res_converter!$A$15,$K195=Res_converter!$C$15),MAX(MIN($Z195,$P195)-$Q195-$R195+IF(SUM($N195,$O195)&gt;0,MAX($Z195-$P195,0)-($N195+$O195)*$AV195,0),0),0)+IF(AND($AD195=Res_converter!$A$12,$Y195="See columns P&amp; Q"),IF($J195=Res_converter!$E$2,MAX($AA195*MIN($M195,$T195)-$N195-$O195,0),MAX($AB195*MIN($P195,$T195)-$Q195-$R195,0)),0)+IF(AND($AD195=Res_converter!$A$12,$AC195=1,$Y195&lt;&gt;"See columns P&amp; Q"),IF($J195=Res_converter!$E$2,MAX(MIN($Z195,M195)-$N195-$O195,0),MAX(MIN($Z195,P195)-$Q195-$R195,0)),0)</f>
        <v>0</v>
      </c>
      <c r="AG195" s="60">
        <f>IF($AD195=Res_converter!$A$9,$T195,0)</f>
        <v>0</v>
      </c>
      <c r="AH195" s="10">
        <f>IF($AD195=Res_converter!$A$9,$Z195,0)</f>
        <v>0</v>
      </c>
      <c r="AI195" s="10">
        <f>IF($J195=Res_converter!$E$6,MAX($M195-$N195-$O195,0),0)+IF($K195=Res_converter!$E$6,MAX($P195-$Q195-$R195,0),0)+IF(L195=Res_converter!$E$6,$S195,0)</f>
        <v>0</v>
      </c>
      <c r="AJ195" s="10">
        <f>IF($AD195=Res_converter!$A$7,MAX(MIN($Z195,$M195)-$N195-$O195,0),0)+IF(AND($AD195=Res_converter!$A$12,$Y195="See columns P&amp; Q"),IF($J195=Res_converter!$E$6,MAX($AA195*MIN($M195,$T195)-$N195-$O195,0),MAX($AB195*MIN($P195,$T195)-$Q195-$R195,0)),0)+IF(AND($AD195=Res_converter!$A$12,$AC195=1,$Y195&lt;&gt;"See columns P&amp; Q"),IF($J195=Res_converter!$E$6,MAX(MIN(MAX($Z195-$P195,0)/$AU195,$M195)-$N195-$O195,0),MAX(MIN(MAX($Z195-$M195,0)/$AU195,$P195)-$Q195-$R195,0)),0)</f>
        <v>0</v>
      </c>
      <c r="AK195" s="60">
        <f>IF($AD195=Res_converter!$A$2,$T195,0)</f>
        <v>0</v>
      </c>
      <c r="AL195" s="10">
        <f>IF($AD195=Res_converter!$A$2,$Z195,0)</f>
        <v>0</v>
      </c>
      <c r="AM195" s="10">
        <f>IF($J195=Res_converter!$E$4,MAX($M195-$N195-$O195,0),0)+IF($K195=Res_converter!$E$4,MAX($P195-$Q195-$R195,0),0)+IF(L195=Res_converter!$E$4,$S195,0)</f>
        <v>0</v>
      </c>
      <c r="AN195" s="10">
        <f>IF($AD195=Res_converter!$A$3,MAX(MIN($Z195,$M195)-$N195-$O195,0),0)+IF(AND($AD195=Res_converter!$A$14,$AC195=1,$Y195&lt;&gt;"See columns P&amp; Q"),IF($J195=Res_converter!$E$4,MAX(MIN(MAX($Z195-$P195,0)/$AV195,$M195)-$N195-$O195,0),MAX(MIN(MAX($Z195-$M195,0)/$AV195,$P195)-$Q195-$R195,0)),0)</f>
        <v>0</v>
      </c>
      <c r="AO195" s="10">
        <f>IF($J195=Res_converter!$E$5,$M195,0)+IF($K195=Res_converter!$E$5,$P195,0)</f>
        <v>0</v>
      </c>
      <c r="AP195" s="10">
        <f>IF($AD195=Res_converter!$A$4,$Z195,0)</f>
        <v>0</v>
      </c>
      <c r="AQ195" s="10" t="s">
        <v>70</v>
      </c>
      <c r="AR195" s="10" t="s">
        <v>61</v>
      </c>
      <c r="AS195" s="10" t="s">
        <v>71</v>
      </c>
      <c r="AT195" s="10"/>
      <c r="AU195" s="10">
        <f t="shared" si="10"/>
        <v>0.03</v>
      </c>
      <c r="AV195" s="10">
        <f t="shared" si="11"/>
        <v>0.33700000000000002</v>
      </c>
      <c r="AW195" s="12" t="s">
        <v>503</v>
      </c>
      <c r="AX195" s="12" t="str">
        <f>INDEX(Subname_converter!$B$1:$B$343,MATCH($AW195,Subname_converter!$A$1:$A$343,0))</f>
        <v>Sycamore Canyon</v>
      </c>
      <c r="AY195" s="12">
        <f>INDEX(Subname_converter!$C$1:$C$343,MATCH($AW195,Subname_converter!$A$1:$A$343,0))</f>
        <v>138</v>
      </c>
      <c r="AZ195" s="11">
        <v>45107.291666666701</v>
      </c>
      <c r="BA195" s="11">
        <v>45350.333333333299</v>
      </c>
      <c r="BB195" s="10">
        <f t="shared" si="8"/>
        <v>2024</v>
      </c>
      <c r="BC195" s="11"/>
      <c r="BD195" s="10" t="s">
        <v>103</v>
      </c>
      <c r="BE195" s="10" t="s">
        <v>65</v>
      </c>
      <c r="BF195" s="10" t="s">
        <v>65</v>
      </c>
      <c r="BG195" s="10" t="s">
        <v>103</v>
      </c>
      <c r="BH195" s="10" t="s">
        <v>66</v>
      </c>
      <c r="BI195" s="10">
        <f>IFERROR(INDEX([12]Queue_withNearTerm!$AZ$4:$AZ$148,MATCH(B196,[12]Queue_withNearTerm!$B$4:$B$148,0)),99)</f>
        <v>99</v>
      </c>
    </row>
    <row r="196" spans="1:61" s="26" customFormat="1" ht="25" x14ac:dyDescent="0.25">
      <c r="A196" s="32" t="s">
        <v>504</v>
      </c>
      <c r="B196" s="10">
        <v>1678</v>
      </c>
      <c r="C196" s="11">
        <v>43903</v>
      </c>
      <c r="D196" s="11">
        <v>43936.291666666701</v>
      </c>
      <c r="E196" s="10" t="s">
        <v>53</v>
      </c>
      <c r="F196" s="10" t="s">
        <v>505</v>
      </c>
      <c r="G196" s="10" t="s">
        <v>56</v>
      </c>
      <c r="H196" s="10" t="s">
        <v>95</v>
      </c>
      <c r="I196" s="10"/>
      <c r="J196" s="10" t="s">
        <v>57</v>
      </c>
      <c r="K196" s="10" t="s">
        <v>96</v>
      </c>
      <c r="L196" s="10"/>
      <c r="M196" s="10">
        <v>308.92599999999999</v>
      </c>
      <c r="N196" s="10"/>
      <c r="O196" s="10"/>
      <c r="P196" s="10">
        <v>308.92599999999999</v>
      </c>
      <c r="Q196" s="10">
        <v>150</v>
      </c>
      <c r="R196" s="10"/>
      <c r="S196" s="10"/>
      <c r="T196" s="10">
        <v>300</v>
      </c>
      <c r="U196" s="10" t="s">
        <v>115</v>
      </c>
      <c r="V196" s="10"/>
      <c r="W196" s="10" t="s">
        <v>58</v>
      </c>
      <c r="X196" s="10" t="s">
        <v>430</v>
      </c>
      <c r="Y196" s="10">
        <v>0</v>
      </c>
      <c r="Z196" s="10">
        <v>0</v>
      </c>
      <c r="AA196" s="10">
        <v>0</v>
      </c>
      <c r="AB196" s="10">
        <v>0</v>
      </c>
      <c r="AC196" s="10">
        <f t="shared" si="9"/>
        <v>0</v>
      </c>
      <c r="AD196" s="10" t="str" cm="1">
        <f t="array" ref="AD196">IFERROR(INDEX(Res_converter!$A$2:$A$22,MATCH(1,($J196=Res_converter!$B$2:$B$22)*($K196=Res_converter!$C$2:$C$22)*($L196=Res_converter!$D$2:$D$22),0)),"Other")</f>
        <v>Solar-Hybrid</v>
      </c>
      <c r="AE196" s="10">
        <f>IF($J196=Res_converter!$E$2,MAX($M196-$N196-$O196,0),0)+IF($K196=Res_converter!$E$2,MAX($P196-$Q196-$R196,0),0)+IF(L196=Res_converter!$E$2,$S196,0)</f>
        <v>308.92599999999999</v>
      </c>
      <c r="AF196" s="10">
        <f>IF($AD196=Res_converter!$A$8,MAX($Z196-$N196-$O196,0),0)+IF(AND($AD196=Res_converter!$A$14,$J196=Res_converter!$B$14),MAX(MIN($Z196,$M196)-$N196-$O196+IF(SUM($Q196,$R196)&gt;0,MAX($Z196-$M196,0)-($Q196+$R196)*$AV196,0),0),0)+IF(AND($AD196=Res_converter!$A$15,$K196=Res_converter!$C$15),MAX(MIN($Z196,$P196)-$Q196-$R196+IF(SUM($N196,$O196)&gt;0,MAX($Z196-$P196,0)-($N196+$O196)*$AV196,0),0),0)+IF(AND($AD196=Res_converter!$A$12,$Y196="See columns P&amp; Q"),IF($J196=Res_converter!$E$2,MAX($AA196*MIN($M196,$T196)-$N196-$O196,0),MAX($AB196*MIN($P196,$T196)-$Q196-$R196,0)),0)+IF(AND($AD196=Res_converter!$A$12,$AC196=1,$Y196&lt;&gt;"See columns P&amp; Q"),IF($J196=Res_converter!$E$2,MAX(MIN($Z196,M196)-$N196-$O196,0),MAX(MIN($Z196,P196)-$Q196-$R196,0)),0)</f>
        <v>0</v>
      </c>
      <c r="AG196" s="60">
        <f>IF($AD196=Res_converter!$A$9,$T196,0)</f>
        <v>0</v>
      </c>
      <c r="AH196" s="10">
        <f>IF($AD196=Res_converter!$A$9,$Z196,0)</f>
        <v>0</v>
      </c>
      <c r="AI196" s="10">
        <f>IF($J196=Res_converter!$E$6,MAX($M196-$N196-$O196,0),0)+IF($K196=Res_converter!$E$6,MAX($P196-$Q196-$R196,0),0)+IF(L196=Res_converter!$E$6,$S196,0)</f>
        <v>158.92599999999999</v>
      </c>
      <c r="AJ196" s="10">
        <f>IF($AD196=Res_converter!$A$7,MAX(MIN($Z196,$M196)-$N196-$O196,0),0)+IF(AND($AD196=Res_converter!$A$12,$Y196="See columns P&amp; Q"),IF($J196=Res_converter!$E$6,MAX($AA196*MIN($M196,$T196)-$N196-$O196,0),MAX($AB196*MIN($P196,$T196)-$Q196-$R196,0)),0)+IF(AND($AD196=Res_converter!$A$12,$AC196=1,$Y196&lt;&gt;"See columns P&amp; Q"),IF($J196=Res_converter!$E$6,MAX(MIN(MAX($Z196-$P196,0)/$AU196,$M196)-$N196-$O196,0),MAX(MIN(MAX($Z196-$M196,0)/$AU196,$P196)-$Q196-$R196,0)),0)</f>
        <v>0</v>
      </c>
      <c r="AK196" s="60">
        <f>IF($AD196=Res_converter!$A$2,$T196,0)</f>
        <v>0</v>
      </c>
      <c r="AL196" s="10">
        <f>IF($AD196=Res_converter!$A$2,$Z196,0)</f>
        <v>0</v>
      </c>
      <c r="AM196" s="10">
        <f>IF($J196=Res_converter!$E$4,MAX($M196-$N196-$O196,0),0)+IF($K196=Res_converter!$E$4,MAX($P196-$Q196-$R196,0),0)+IF(L196=Res_converter!$E$4,$S196,0)</f>
        <v>0</v>
      </c>
      <c r="AN196" s="10">
        <f>IF($AD196=Res_converter!$A$3,MAX(MIN($Z196,$M196)-$N196-$O196,0),0)+IF(AND($AD196=Res_converter!$A$14,$AC196=1,$Y196&lt;&gt;"See columns P&amp; Q"),IF($J196=Res_converter!$E$4,MAX(MIN(MAX($Z196-$P196,0)/$AV196,$M196)-$N196-$O196,0),MAX(MIN(MAX($Z196-$M196,0)/$AV196,$P196)-$Q196-$R196,0)),0)</f>
        <v>0</v>
      </c>
      <c r="AO196" s="10">
        <f>IF($J196=Res_converter!$E$5,$M196,0)+IF($K196=Res_converter!$E$5,$P196,0)</f>
        <v>0</v>
      </c>
      <c r="AP196" s="10">
        <f>IF($AD196=Res_converter!$A$4,$Z196,0)</f>
        <v>0</v>
      </c>
      <c r="AQ196" s="10" t="s">
        <v>257</v>
      </c>
      <c r="AR196" s="10" t="s">
        <v>189</v>
      </c>
      <c r="AS196" s="10" t="s">
        <v>334</v>
      </c>
      <c r="AT196" s="10"/>
      <c r="AU196" s="10">
        <f t="shared" si="10"/>
        <v>0.106</v>
      </c>
      <c r="AV196" s="10">
        <f t="shared" si="11"/>
        <v>0.55700000000000005</v>
      </c>
      <c r="AW196" s="12" t="s">
        <v>506</v>
      </c>
      <c r="AX196" s="12" t="str">
        <f>INDEX(Subname_converter!$B$1:$B$343,MATCH($AW196,Subname_converter!$A$1:$A$343,0))</f>
        <v>Delaney</v>
      </c>
      <c r="AY196" s="12">
        <f>INDEX(Subname_converter!$C$1:$C$343,MATCH($AW196,Subname_converter!$A$1:$A$343,0))</f>
        <v>500</v>
      </c>
      <c r="AZ196" s="11">
        <v>44652.291666666701</v>
      </c>
      <c r="BA196" s="11">
        <v>45383.291666666701</v>
      </c>
      <c r="BB196" s="10">
        <f t="shared" si="8"/>
        <v>2024</v>
      </c>
      <c r="BC196" s="11"/>
      <c r="BD196" s="10" t="s">
        <v>103</v>
      </c>
      <c r="BE196" s="10" t="s">
        <v>65</v>
      </c>
      <c r="BF196" s="10" t="s">
        <v>65</v>
      </c>
      <c r="BG196" s="10" t="s">
        <v>103</v>
      </c>
      <c r="BH196" s="10"/>
      <c r="BI196" s="10">
        <f>IFERROR(INDEX([12]Queue_withNearTerm!$AZ$4:$AZ$148,MATCH(B197,[12]Queue_withNearTerm!$B$4:$B$148,0)),99)</f>
        <v>99</v>
      </c>
    </row>
    <row r="197" spans="1:61" s="26" customFormat="1" ht="37.5" x14ac:dyDescent="0.25">
      <c r="A197" s="32" t="s">
        <v>507</v>
      </c>
      <c r="B197" s="10">
        <v>1683</v>
      </c>
      <c r="C197" s="11">
        <v>43936</v>
      </c>
      <c r="D197" s="11">
        <v>43936.291666666701</v>
      </c>
      <c r="E197" s="10" t="s">
        <v>53</v>
      </c>
      <c r="F197" s="10" t="s">
        <v>505</v>
      </c>
      <c r="G197" s="10" t="s">
        <v>56</v>
      </c>
      <c r="H197" s="10"/>
      <c r="I197" s="10"/>
      <c r="J197" s="10" t="s">
        <v>57</v>
      </c>
      <c r="K197" s="10"/>
      <c r="L197" s="10"/>
      <c r="M197" s="10">
        <v>102.25</v>
      </c>
      <c r="N197" s="10"/>
      <c r="O197" s="10"/>
      <c r="P197" s="10"/>
      <c r="Q197" s="10"/>
      <c r="R197" s="10"/>
      <c r="S197" s="10"/>
      <c r="T197" s="10">
        <v>100</v>
      </c>
      <c r="U197" s="10" t="s">
        <v>115</v>
      </c>
      <c r="V197" s="10"/>
      <c r="W197" s="10" t="s">
        <v>58</v>
      </c>
      <c r="X197" s="10" t="s">
        <v>59</v>
      </c>
      <c r="Y197" s="10">
        <v>0</v>
      </c>
      <c r="Z197" s="10">
        <v>0</v>
      </c>
      <c r="AA197" s="10">
        <v>0</v>
      </c>
      <c r="AB197" s="10">
        <v>0</v>
      </c>
      <c r="AC197" s="10">
        <f t="shared" si="9"/>
        <v>0</v>
      </c>
      <c r="AD197" s="10" t="str" cm="1">
        <f t="array" ref="AD197">IFERROR(INDEX(Res_converter!$A$2:$A$22,MATCH(1,($J197=Res_converter!$B$2:$B$22)*($K197=Res_converter!$C$2:$C$22)*($L197=Res_converter!$D$2:$D$22),0)),"Other")</f>
        <v>Battery</v>
      </c>
      <c r="AE197" s="10">
        <f>IF($J197=Res_converter!$E$2,MAX($M197-$N197-$O197,0),0)+IF($K197=Res_converter!$E$2,MAX($P197-$Q197-$R197,0),0)+IF(L197=Res_converter!$E$2,$S197,0)</f>
        <v>102.25</v>
      </c>
      <c r="AF197" s="10">
        <f>IF($AD197=Res_converter!$A$8,MAX($Z197-$N197-$O197,0),0)+IF(AND($AD197=Res_converter!$A$14,$J197=Res_converter!$B$14),MAX(MIN($Z197,$M197)-$N197-$O197+IF(SUM($Q197,$R197)&gt;0,MAX($Z197-$M197,0)-($Q197+$R197)*$AV197,0),0),0)+IF(AND($AD197=Res_converter!$A$15,$K197=Res_converter!$C$15),MAX(MIN($Z197,$P197)-$Q197-$R197+IF(SUM($N197,$O197)&gt;0,MAX($Z197-$P197,0)-($N197+$O197)*$AV197,0),0),0)+IF(AND($AD197=Res_converter!$A$12,$Y197="See columns P&amp; Q"),IF($J197=Res_converter!$E$2,MAX($AA197*MIN($M197,$T197)-$N197-$O197,0),MAX($AB197*MIN($P197,$T197)-$Q197-$R197,0)),0)+IF(AND($AD197=Res_converter!$A$12,$AC197=1,$Y197&lt;&gt;"See columns P&amp; Q"),IF($J197=Res_converter!$E$2,MAX(MIN($Z197,M197)-$N197-$O197,0),MAX(MIN($Z197,P197)-$Q197-$R197,0)),0)</f>
        <v>0</v>
      </c>
      <c r="AG197" s="60">
        <f>IF($AD197=Res_converter!$A$9,$T197,0)</f>
        <v>0</v>
      </c>
      <c r="AH197" s="10">
        <f>IF($AD197=Res_converter!$A$9,$Z197,0)</f>
        <v>0</v>
      </c>
      <c r="AI197" s="10">
        <f>IF($J197=Res_converter!$E$6,MAX($M197-$N197-$O197,0),0)+IF($K197=Res_converter!$E$6,MAX($P197-$Q197-$R197,0),0)+IF(L197=Res_converter!$E$6,$S197,0)</f>
        <v>0</v>
      </c>
      <c r="AJ197" s="10">
        <f>IF($AD197=Res_converter!$A$7,MAX(MIN($Z197,$M197)-$N197-$O197,0),0)+IF(AND($AD197=Res_converter!$A$12,$Y197="See columns P&amp; Q"),IF($J197=Res_converter!$E$6,MAX($AA197*MIN($M197,$T197)-$N197-$O197,0),MAX($AB197*MIN($P197,$T197)-$Q197-$R197,0)),0)+IF(AND($AD197=Res_converter!$A$12,$AC197=1,$Y197&lt;&gt;"See columns P&amp; Q"),IF($J197=Res_converter!$E$6,MAX(MIN(MAX($Z197-$P197,0)/$AU197,$M197)-$N197-$O197,0),MAX(MIN(MAX($Z197-$M197,0)/$AU197,$P197)-$Q197-$R197,0)),0)</f>
        <v>0</v>
      </c>
      <c r="AK197" s="60">
        <f>IF($AD197=Res_converter!$A$2,$T197,0)</f>
        <v>0</v>
      </c>
      <c r="AL197" s="10">
        <f>IF($AD197=Res_converter!$A$2,$Z197,0)</f>
        <v>0</v>
      </c>
      <c r="AM197" s="10">
        <f>IF($J197=Res_converter!$E$4,MAX($M197-$N197-$O197,0),0)+IF($K197=Res_converter!$E$4,MAX($P197-$Q197-$R197,0),0)+IF(L197=Res_converter!$E$4,$S197,0)</f>
        <v>0</v>
      </c>
      <c r="AN197" s="10">
        <f>IF($AD197=Res_converter!$A$3,MAX(MIN($Z197,$M197)-$N197-$O197,0),0)+IF(AND($AD197=Res_converter!$A$14,$AC197=1,$Y197&lt;&gt;"See columns P&amp; Q"),IF($J197=Res_converter!$E$4,MAX(MIN(MAX($Z197-$P197,0)/$AV197,$M197)-$N197-$O197,0),MAX(MIN(MAX($Z197-$M197,0)/$AV197,$P197)-$Q197-$R197,0)),0)</f>
        <v>0</v>
      </c>
      <c r="AO197" s="10">
        <f>IF($J197=Res_converter!$E$5,$M197,0)+IF($K197=Res_converter!$E$5,$P197,0)</f>
        <v>0</v>
      </c>
      <c r="AP197" s="10">
        <f>IF($AD197=Res_converter!$A$4,$Z197,0)</f>
        <v>0</v>
      </c>
      <c r="AQ197" s="10" t="s">
        <v>144</v>
      </c>
      <c r="AR197" s="10" t="s">
        <v>61</v>
      </c>
      <c r="AS197" s="10" t="s">
        <v>62</v>
      </c>
      <c r="AT197" s="10" t="s">
        <v>63</v>
      </c>
      <c r="AU197" s="10">
        <f t="shared" si="10"/>
        <v>0.1</v>
      </c>
      <c r="AV197" s="10">
        <f t="shared" si="11"/>
        <v>0.66500000000000004</v>
      </c>
      <c r="AW197" s="12" t="s">
        <v>508</v>
      </c>
      <c r="AX197" s="12" t="str">
        <f>INDEX(Subname_converter!$B$1:$B$343,MATCH($AW197,Subname_converter!$A$1:$A$343,0))</f>
        <v>Delta PP</v>
      </c>
      <c r="AY197" s="12">
        <f>INDEX(Subname_converter!$C$1:$C$343,MATCH($AW197,Subname_converter!$A$1:$A$343,0))</f>
        <v>230</v>
      </c>
      <c r="AZ197" s="11">
        <v>45291.333333333299</v>
      </c>
      <c r="BA197" s="11">
        <v>45291.333333333299</v>
      </c>
      <c r="BB197" s="10">
        <f t="shared" ref="BB197:BB260" si="12">YEAR(BA197+90)</f>
        <v>2024</v>
      </c>
      <c r="BC197" s="11"/>
      <c r="BD197" s="10" t="s">
        <v>103</v>
      </c>
      <c r="BE197" s="10" t="s">
        <v>65</v>
      </c>
      <c r="BF197" s="10" t="s">
        <v>65</v>
      </c>
      <c r="BG197" s="10" t="s">
        <v>103</v>
      </c>
      <c r="BH197" s="10"/>
      <c r="BI197" s="10">
        <f>IFERROR(INDEX([12]Queue_withNearTerm!$AZ$4:$AZ$148,MATCH(B198,[12]Queue_withNearTerm!$B$4:$B$148,0)),99)</f>
        <v>99</v>
      </c>
    </row>
    <row r="198" spans="1:61" s="26" customFormat="1" ht="25" x14ac:dyDescent="0.25">
      <c r="A198" s="32" t="s">
        <v>509</v>
      </c>
      <c r="B198" s="10">
        <v>1687</v>
      </c>
      <c r="C198" s="11">
        <v>43929</v>
      </c>
      <c r="D198" s="11">
        <v>43936.291666666701</v>
      </c>
      <c r="E198" s="10" t="s">
        <v>53</v>
      </c>
      <c r="F198" s="10" t="s">
        <v>505</v>
      </c>
      <c r="G198" s="10" t="s">
        <v>56</v>
      </c>
      <c r="H198" s="10" t="s">
        <v>95</v>
      </c>
      <c r="I198" s="10"/>
      <c r="J198" s="10" t="s">
        <v>57</v>
      </c>
      <c r="K198" s="10" t="s">
        <v>96</v>
      </c>
      <c r="L198" s="10"/>
      <c r="M198" s="10">
        <v>84.811700000000002</v>
      </c>
      <c r="N198" s="10"/>
      <c r="O198" s="10"/>
      <c r="P198" s="10">
        <v>84.995699999999999</v>
      </c>
      <c r="Q198" s="10"/>
      <c r="R198" s="10"/>
      <c r="S198" s="10"/>
      <c r="T198" s="10">
        <v>80</v>
      </c>
      <c r="U198" s="10" t="s">
        <v>115</v>
      </c>
      <c r="V198" s="10"/>
      <c r="W198" s="10" t="s">
        <v>58</v>
      </c>
      <c r="X198" s="10" t="s">
        <v>430</v>
      </c>
      <c r="Y198" s="10">
        <v>0</v>
      </c>
      <c r="Z198" s="10">
        <v>0</v>
      </c>
      <c r="AA198" s="10">
        <v>0</v>
      </c>
      <c r="AB198" s="10">
        <v>0</v>
      </c>
      <c r="AC198" s="10">
        <f t="shared" ref="AC198:AC261" si="13">IF(SUM(Y198,AA198,AB198)&gt;0,1,0)</f>
        <v>0</v>
      </c>
      <c r="AD198" s="10" t="str" cm="1">
        <f t="array" ref="AD198">IFERROR(INDEX(Res_converter!$A$2:$A$22,MATCH(1,($J198=Res_converter!$B$2:$B$22)*($K198=Res_converter!$C$2:$C$22)*($L198=Res_converter!$D$2:$D$22),0)),"Other")</f>
        <v>Solar-Hybrid</v>
      </c>
      <c r="AE198" s="10">
        <f>IF($J198=Res_converter!$E$2,MAX($M198-$N198-$O198,0),0)+IF($K198=Res_converter!$E$2,MAX($P198-$Q198-$R198,0),0)+IF(L198=Res_converter!$E$2,$S198,0)</f>
        <v>84.811700000000002</v>
      </c>
      <c r="AF198" s="10">
        <f>IF($AD198=Res_converter!$A$8,MAX($Z198-$N198-$O198,0),0)+IF(AND($AD198=Res_converter!$A$14,$J198=Res_converter!$B$14),MAX(MIN($Z198,$M198)-$N198-$O198+IF(SUM($Q198,$R198)&gt;0,MAX($Z198-$M198,0)-($Q198+$R198)*$AV198,0),0),0)+IF(AND($AD198=Res_converter!$A$15,$K198=Res_converter!$C$15),MAX(MIN($Z198,$P198)-$Q198-$R198+IF(SUM($N198,$O198)&gt;0,MAX($Z198-$P198,0)-($N198+$O198)*$AV198,0),0),0)+IF(AND($AD198=Res_converter!$A$12,$Y198="See columns P&amp; Q"),IF($J198=Res_converter!$E$2,MAX($AA198*MIN($M198,$T198)-$N198-$O198,0),MAX($AB198*MIN($P198,$T198)-$Q198-$R198,0)),0)+IF(AND($AD198=Res_converter!$A$12,$AC198=1,$Y198&lt;&gt;"See columns P&amp; Q"),IF($J198=Res_converter!$E$2,MAX(MIN($Z198,M198)-$N198-$O198,0),MAX(MIN($Z198,P198)-$Q198-$R198,0)),0)</f>
        <v>0</v>
      </c>
      <c r="AG198" s="60">
        <f>IF($AD198=Res_converter!$A$9,$T198,0)</f>
        <v>0</v>
      </c>
      <c r="AH198" s="10">
        <f>IF($AD198=Res_converter!$A$9,$Z198,0)</f>
        <v>0</v>
      </c>
      <c r="AI198" s="10">
        <f>IF($J198=Res_converter!$E$6,MAX($M198-$N198-$O198,0),0)+IF($K198=Res_converter!$E$6,MAX($P198-$Q198-$R198,0),0)+IF(L198=Res_converter!$E$6,$S198,0)</f>
        <v>84.995699999999999</v>
      </c>
      <c r="AJ198" s="10">
        <f>IF($AD198=Res_converter!$A$7,MAX(MIN($Z198,$M198)-$N198-$O198,0),0)+IF(AND($AD198=Res_converter!$A$12,$Y198="See columns P&amp; Q"),IF($J198=Res_converter!$E$6,MAX($AA198*MIN($M198,$T198)-$N198-$O198,0),MAX($AB198*MIN($P198,$T198)-$Q198-$R198,0)),0)+IF(AND($AD198=Res_converter!$A$12,$AC198=1,$Y198&lt;&gt;"See columns P&amp; Q"),IF($J198=Res_converter!$E$6,MAX(MIN(MAX($Z198-$P198,0)/$AU198,$M198)-$N198-$O198,0),MAX(MIN(MAX($Z198-$M198,0)/$AU198,$P198)-$Q198-$R198,0)),0)</f>
        <v>0</v>
      </c>
      <c r="AK198" s="60">
        <f>IF($AD198=Res_converter!$A$2,$T198,0)</f>
        <v>0</v>
      </c>
      <c r="AL198" s="10">
        <f>IF($AD198=Res_converter!$A$2,$Z198,0)</f>
        <v>0</v>
      </c>
      <c r="AM198" s="10">
        <f>IF($J198=Res_converter!$E$4,MAX($M198-$N198-$O198,0),0)+IF($K198=Res_converter!$E$4,MAX($P198-$Q198-$R198,0),0)+IF(L198=Res_converter!$E$4,$S198,0)</f>
        <v>0</v>
      </c>
      <c r="AN198" s="10">
        <f>IF($AD198=Res_converter!$A$3,MAX(MIN($Z198,$M198)-$N198-$O198,0),0)+IF(AND($AD198=Res_converter!$A$14,$AC198=1,$Y198&lt;&gt;"See columns P&amp; Q"),IF($J198=Res_converter!$E$4,MAX(MIN(MAX($Z198-$P198,0)/$AV198,$M198)-$N198-$O198,0),MAX(MIN(MAX($Z198-$M198,0)/$AV198,$P198)-$Q198-$R198,0)),0)</f>
        <v>0</v>
      </c>
      <c r="AO198" s="10">
        <f>IF($J198=Res_converter!$E$5,$M198,0)+IF($K198=Res_converter!$E$5,$P198,0)</f>
        <v>0</v>
      </c>
      <c r="AP198" s="10">
        <f>IF($AD198=Res_converter!$A$4,$Z198,0)</f>
        <v>0</v>
      </c>
      <c r="AQ198" s="10" t="s">
        <v>138</v>
      </c>
      <c r="AR198" s="10" t="s">
        <v>61</v>
      </c>
      <c r="AS198" s="10" t="s">
        <v>62</v>
      </c>
      <c r="AT198" s="10" t="s">
        <v>63</v>
      </c>
      <c r="AU198" s="10">
        <f t="shared" ref="AU198:AU261" si="14">IF($AS198="SDGE",0.03,IF($AS198="PGAE",0.1,0.106))</f>
        <v>0.1</v>
      </c>
      <c r="AV198" s="10">
        <f t="shared" ref="AV198:AV261" si="15">IF($AS198="SDGE",0.337,IF($AS198="PGAE",0.665,0.557))</f>
        <v>0.66500000000000004</v>
      </c>
      <c r="AW198" s="12" t="s">
        <v>510</v>
      </c>
      <c r="AX198" s="12" t="str">
        <f>INDEX(Subname_converter!$B$1:$B$343,MATCH($AW198,Subname_converter!$A$1:$A$343,0))</f>
        <v>Davis</v>
      </c>
      <c r="AY198" s="12">
        <f>INDEX(Subname_converter!$C$1:$C$343,MATCH($AW198,Subname_converter!$A$1:$A$343,0))</f>
        <v>115</v>
      </c>
      <c r="AZ198" s="11">
        <v>44927.333333333299</v>
      </c>
      <c r="BA198" s="11">
        <v>44927.333333333299</v>
      </c>
      <c r="BB198" s="10">
        <f t="shared" si="12"/>
        <v>2023</v>
      </c>
      <c r="BC198" s="11"/>
      <c r="BD198" s="10" t="s">
        <v>103</v>
      </c>
      <c r="BE198" s="10" t="s">
        <v>65</v>
      </c>
      <c r="BF198" s="10" t="s">
        <v>65</v>
      </c>
      <c r="BG198" s="10" t="s">
        <v>103</v>
      </c>
      <c r="BH198" s="10"/>
      <c r="BI198" s="10">
        <f>IFERROR(INDEX([12]Queue_withNearTerm!$AZ$4:$AZ$148,MATCH(B199,[12]Queue_withNearTerm!$B$4:$B$148,0)),99)</f>
        <v>99</v>
      </c>
    </row>
    <row r="199" spans="1:61" s="26" customFormat="1" ht="25" x14ac:dyDescent="0.25">
      <c r="A199" s="32" t="s">
        <v>511</v>
      </c>
      <c r="B199" s="10">
        <v>1688</v>
      </c>
      <c r="C199" s="11">
        <v>43936</v>
      </c>
      <c r="D199" s="11">
        <v>43936.291666666701</v>
      </c>
      <c r="E199" s="10" t="s">
        <v>53</v>
      </c>
      <c r="F199" s="10" t="s">
        <v>505</v>
      </c>
      <c r="G199" s="10" t="s">
        <v>56</v>
      </c>
      <c r="H199" s="10"/>
      <c r="I199" s="10"/>
      <c r="J199" s="10" t="s">
        <v>57</v>
      </c>
      <c r="K199" s="10"/>
      <c r="L199" s="10"/>
      <c r="M199" s="10">
        <v>312.95999999999998</v>
      </c>
      <c r="N199" s="10"/>
      <c r="O199" s="10"/>
      <c r="P199" s="10"/>
      <c r="Q199" s="10"/>
      <c r="R199" s="10"/>
      <c r="S199" s="10"/>
      <c r="T199" s="10">
        <v>299.99</v>
      </c>
      <c r="U199" s="10" t="s">
        <v>115</v>
      </c>
      <c r="V199" s="10"/>
      <c r="W199" s="10"/>
      <c r="X199" s="10" t="s">
        <v>59</v>
      </c>
      <c r="Y199" s="10">
        <v>0</v>
      </c>
      <c r="Z199" s="10">
        <v>0</v>
      </c>
      <c r="AA199" s="10">
        <v>0</v>
      </c>
      <c r="AB199" s="10">
        <v>0</v>
      </c>
      <c r="AC199" s="10">
        <f t="shared" si="13"/>
        <v>0</v>
      </c>
      <c r="AD199" s="10" t="str" cm="1">
        <f t="array" ref="AD199">IFERROR(INDEX(Res_converter!$A$2:$A$22,MATCH(1,($J199=Res_converter!$B$2:$B$22)*($K199=Res_converter!$C$2:$C$22)*($L199=Res_converter!$D$2:$D$22),0)),"Other")</f>
        <v>Battery</v>
      </c>
      <c r="AE199" s="10">
        <f>IF($J199=Res_converter!$E$2,MAX($M199-$N199-$O199,0),0)+IF($K199=Res_converter!$E$2,MAX($P199-$Q199-$R199,0),0)+IF(L199=Res_converter!$E$2,$S199,0)</f>
        <v>312.95999999999998</v>
      </c>
      <c r="AF199" s="10">
        <f>IF($AD199=Res_converter!$A$8,MAX($Z199-$N199-$O199,0),0)+IF(AND($AD199=Res_converter!$A$14,$J199=Res_converter!$B$14),MAX(MIN($Z199,$M199)-$N199-$O199+IF(SUM($Q199,$R199)&gt;0,MAX($Z199-$M199,0)-($Q199+$R199)*$AV199,0),0),0)+IF(AND($AD199=Res_converter!$A$15,$K199=Res_converter!$C$15),MAX(MIN($Z199,$P199)-$Q199-$R199+IF(SUM($N199,$O199)&gt;0,MAX($Z199-$P199,0)-($N199+$O199)*$AV199,0),0),0)+IF(AND($AD199=Res_converter!$A$12,$Y199="See columns P&amp; Q"),IF($J199=Res_converter!$E$2,MAX($AA199*MIN($M199,$T199)-$N199-$O199,0),MAX($AB199*MIN($P199,$T199)-$Q199-$R199,0)),0)+IF(AND($AD199=Res_converter!$A$12,$AC199=1,$Y199&lt;&gt;"See columns P&amp; Q"),IF($J199=Res_converter!$E$2,MAX(MIN($Z199,M199)-$N199-$O199,0),MAX(MIN($Z199,P199)-$Q199-$R199,0)),0)</f>
        <v>0</v>
      </c>
      <c r="AG199" s="60">
        <f>IF($AD199=Res_converter!$A$9,$T199,0)</f>
        <v>0</v>
      </c>
      <c r="AH199" s="10">
        <f>IF($AD199=Res_converter!$A$9,$Z199,0)</f>
        <v>0</v>
      </c>
      <c r="AI199" s="10">
        <f>IF($J199=Res_converter!$E$6,MAX($M199-$N199-$O199,0),0)+IF($K199=Res_converter!$E$6,MAX($P199-$Q199-$R199,0),0)+IF(L199=Res_converter!$E$6,$S199,0)</f>
        <v>0</v>
      </c>
      <c r="AJ199" s="10">
        <f>IF($AD199=Res_converter!$A$7,MAX(MIN($Z199,$M199)-$N199-$O199,0),0)+IF(AND($AD199=Res_converter!$A$12,$Y199="See columns P&amp; Q"),IF($J199=Res_converter!$E$6,MAX($AA199*MIN($M199,$T199)-$N199-$O199,0),MAX($AB199*MIN($P199,$T199)-$Q199-$R199,0)),0)+IF(AND($AD199=Res_converter!$A$12,$AC199=1,$Y199&lt;&gt;"See columns P&amp; Q"),IF($J199=Res_converter!$E$6,MAX(MIN(MAX($Z199-$P199,0)/$AU199,$M199)-$N199-$O199,0),MAX(MIN(MAX($Z199-$M199,0)/$AU199,$P199)-$Q199-$R199,0)),0)</f>
        <v>0</v>
      </c>
      <c r="AK199" s="60">
        <f>IF($AD199=Res_converter!$A$2,$T199,0)</f>
        <v>0</v>
      </c>
      <c r="AL199" s="10">
        <f>IF($AD199=Res_converter!$A$2,$Z199,0)</f>
        <v>0</v>
      </c>
      <c r="AM199" s="10">
        <f>IF($J199=Res_converter!$E$4,MAX($M199-$N199-$O199,0),0)+IF($K199=Res_converter!$E$4,MAX($P199-$Q199-$R199,0),0)+IF(L199=Res_converter!$E$4,$S199,0)</f>
        <v>0</v>
      </c>
      <c r="AN199" s="10">
        <f>IF($AD199=Res_converter!$A$3,MAX(MIN($Z199,$M199)-$N199-$O199,0),0)+IF(AND($AD199=Res_converter!$A$14,$AC199=1,$Y199&lt;&gt;"See columns P&amp; Q"),IF($J199=Res_converter!$E$4,MAX(MIN(MAX($Z199-$P199,0)/$AV199,$M199)-$N199-$O199,0),MAX(MIN(MAX($Z199-$M199,0)/$AV199,$P199)-$Q199-$R199,0)),0)</f>
        <v>0</v>
      </c>
      <c r="AO199" s="10">
        <f>IF($J199=Res_converter!$E$5,$M199,0)+IF($K199=Res_converter!$E$5,$P199,0)</f>
        <v>0</v>
      </c>
      <c r="AP199" s="10">
        <f>IF($AD199=Res_converter!$A$4,$Z199,0)</f>
        <v>0</v>
      </c>
      <c r="AQ199" s="10" t="s">
        <v>208</v>
      </c>
      <c r="AR199" s="10" t="s">
        <v>61</v>
      </c>
      <c r="AS199" s="10" t="s">
        <v>62</v>
      </c>
      <c r="AT199" s="10" t="s">
        <v>63</v>
      </c>
      <c r="AU199" s="10">
        <f t="shared" si="14"/>
        <v>0.1</v>
      </c>
      <c r="AV199" s="10">
        <f t="shared" si="15"/>
        <v>0.66500000000000004</v>
      </c>
      <c r="AW199" s="12" t="s">
        <v>512</v>
      </c>
      <c r="AX199" s="12" t="str">
        <f>INDEX(Subname_converter!$B$1:$B$343,MATCH($AW199,Subname_converter!$A$1:$A$343,0))</f>
        <v>Round Mountain</v>
      </c>
      <c r="AY199" s="12">
        <f>INDEX(Subname_converter!$C$1:$C$343,MATCH($AW199,Subname_converter!$A$1:$A$343,0))</f>
        <v>230</v>
      </c>
      <c r="AZ199" s="11">
        <v>45626.333333333299</v>
      </c>
      <c r="BA199" s="11">
        <v>45626.333333333299</v>
      </c>
      <c r="BB199" s="10">
        <f t="shared" si="12"/>
        <v>2025</v>
      </c>
      <c r="BC199" s="11"/>
      <c r="BD199" s="10" t="s">
        <v>103</v>
      </c>
      <c r="BE199" s="10" t="s">
        <v>65</v>
      </c>
      <c r="BF199" s="10" t="s">
        <v>65</v>
      </c>
      <c r="BG199" s="10" t="s">
        <v>103</v>
      </c>
      <c r="BH199" s="10"/>
      <c r="BI199" s="10">
        <f>IFERROR(INDEX([12]Queue_withNearTerm!$AZ$4:$AZ$148,MATCH(B200,[12]Queue_withNearTerm!$B$4:$B$148,0)),99)</f>
        <v>99</v>
      </c>
    </row>
    <row r="200" spans="1:61" s="26" customFormat="1" ht="25" x14ac:dyDescent="0.25">
      <c r="A200" s="32" t="s">
        <v>513</v>
      </c>
      <c r="B200" s="10">
        <v>1690</v>
      </c>
      <c r="C200" s="11">
        <v>43935</v>
      </c>
      <c r="D200" s="11">
        <v>43936.291666666701</v>
      </c>
      <c r="E200" s="10" t="s">
        <v>53</v>
      </c>
      <c r="F200" s="10" t="s">
        <v>505</v>
      </c>
      <c r="G200" s="10" t="s">
        <v>56</v>
      </c>
      <c r="H200" s="10"/>
      <c r="I200" s="10"/>
      <c r="J200" s="10" t="s">
        <v>57</v>
      </c>
      <c r="K200" s="10"/>
      <c r="L200" s="10"/>
      <c r="M200" s="10">
        <v>102</v>
      </c>
      <c r="N200" s="10"/>
      <c r="O200" s="10"/>
      <c r="P200" s="10"/>
      <c r="Q200" s="10"/>
      <c r="R200" s="10"/>
      <c r="S200" s="10"/>
      <c r="T200" s="10">
        <v>101.2</v>
      </c>
      <c r="U200" s="10" t="s">
        <v>69</v>
      </c>
      <c r="V200" s="10">
        <v>92</v>
      </c>
      <c r="W200" s="10"/>
      <c r="X200" s="10" t="s">
        <v>59</v>
      </c>
      <c r="Y200" s="10">
        <v>0.92</v>
      </c>
      <c r="Z200" s="10">
        <f>Y200*T200</f>
        <v>93.104000000000013</v>
      </c>
      <c r="AA200" s="10">
        <v>0</v>
      </c>
      <c r="AB200" s="10">
        <v>0</v>
      </c>
      <c r="AC200" s="10">
        <f t="shared" si="13"/>
        <v>1</v>
      </c>
      <c r="AD200" s="10" t="str" cm="1">
        <f t="array" ref="AD200">IFERROR(INDEX(Res_converter!$A$2:$A$22,MATCH(1,($J200=Res_converter!$B$2:$B$22)*($K200=Res_converter!$C$2:$C$22)*($L200=Res_converter!$D$2:$D$22),0)),"Other")</f>
        <v>Battery</v>
      </c>
      <c r="AE200" s="10">
        <f>IF($J200=Res_converter!$E$2,MAX($M200-$N200-$O200,0),0)+IF($K200=Res_converter!$E$2,MAX($P200-$Q200-$R200,0),0)+IF(L200=Res_converter!$E$2,$S200,0)</f>
        <v>102</v>
      </c>
      <c r="AF200" s="10">
        <f>IF($AD200=Res_converter!$A$8,MAX($Z200-$N200-$O200,0),0)+IF(AND($AD200=Res_converter!$A$14,$J200=Res_converter!$B$14),MAX(MIN($Z200,$M200)-$N200-$O200+IF(SUM($Q200,$R200)&gt;0,MAX($Z200-$M200,0)-($Q200+$R200)*$AV200,0),0),0)+IF(AND($AD200=Res_converter!$A$15,$K200=Res_converter!$C$15),MAX(MIN($Z200,$P200)-$Q200-$R200+IF(SUM($N200,$O200)&gt;0,MAX($Z200-$P200,0)-($N200+$O200)*$AV200,0),0),0)+IF(AND($AD200=Res_converter!$A$12,$Y200="See columns P&amp; Q"),IF($J200=Res_converter!$E$2,MAX($AA200*MIN($M200,$T200)-$N200-$O200,0),MAX($AB200*MIN($P200,$T200)-$Q200-$R200,0)),0)+IF(AND($AD200=Res_converter!$A$12,$AC200=1,$Y200&lt;&gt;"See columns P&amp; Q"),IF($J200=Res_converter!$E$2,MAX(MIN($Z200,M200)-$N200-$O200,0),MAX(MIN($Z200,P200)-$Q200-$R200,0)),0)</f>
        <v>93.104000000000013</v>
      </c>
      <c r="AG200" s="60">
        <f>IF($AD200=Res_converter!$A$9,$T200,0)</f>
        <v>0</v>
      </c>
      <c r="AH200" s="10">
        <f>IF($AD200=Res_converter!$A$9,$Z200,0)</f>
        <v>0</v>
      </c>
      <c r="AI200" s="10">
        <f>IF($J200=Res_converter!$E$6,MAX($M200-$N200-$O200,0),0)+IF($K200=Res_converter!$E$6,MAX($P200-$Q200-$R200,0),0)+IF(L200=Res_converter!$E$6,$S200,0)</f>
        <v>0</v>
      </c>
      <c r="AJ200" s="10">
        <f>IF($AD200=Res_converter!$A$7,MAX(MIN($Z200,$M200)-$N200-$O200,0),0)+IF(AND($AD200=Res_converter!$A$12,$Y200="See columns P&amp; Q"),IF($J200=Res_converter!$E$6,MAX($AA200*MIN($M200,$T200)-$N200-$O200,0),MAX($AB200*MIN($P200,$T200)-$Q200-$R200,0)),0)+IF(AND($AD200=Res_converter!$A$12,$AC200=1,$Y200&lt;&gt;"See columns P&amp; Q"),IF($J200=Res_converter!$E$6,MAX(MIN(MAX($Z200-$P200,0)/$AU200,$M200)-$N200-$O200,0),MAX(MIN(MAX($Z200-$M200,0)/$AU200,$P200)-$Q200-$R200,0)),0)</f>
        <v>0</v>
      </c>
      <c r="AK200" s="60">
        <f>IF($AD200=Res_converter!$A$2,$T200,0)</f>
        <v>0</v>
      </c>
      <c r="AL200" s="10">
        <f>IF($AD200=Res_converter!$A$2,$Z200,0)</f>
        <v>0</v>
      </c>
      <c r="AM200" s="10">
        <f>IF($J200=Res_converter!$E$4,MAX($M200-$N200-$O200,0),0)+IF($K200=Res_converter!$E$4,MAX($P200-$Q200-$R200,0),0)+IF(L200=Res_converter!$E$4,$S200,0)</f>
        <v>0</v>
      </c>
      <c r="AN200" s="10">
        <f>IF($AD200=Res_converter!$A$3,MAX(MIN($Z200,$M200)-$N200-$O200,0),0)+IF(AND($AD200=Res_converter!$A$14,$AC200=1,$Y200&lt;&gt;"See columns P&amp; Q"),IF($J200=Res_converter!$E$4,MAX(MIN(MAX($Z200-$P200,0)/$AV200,$M200)-$N200-$O200,0),MAX(MIN(MAX($Z200-$M200,0)/$AV200,$P200)-$Q200-$R200,0)),0)</f>
        <v>0</v>
      </c>
      <c r="AO200" s="10">
        <f>IF($J200=Res_converter!$E$5,$M200,0)+IF($K200=Res_converter!$E$5,$P200,0)</f>
        <v>0</v>
      </c>
      <c r="AP200" s="10">
        <f>IF($AD200=Res_converter!$A$4,$Z200,0)</f>
        <v>0</v>
      </c>
      <c r="AQ200" s="10" t="s">
        <v>514</v>
      </c>
      <c r="AR200" s="10" t="s">
        <v>61</v>
      </c>
      <c r="AS200" s="10" t="s">
        <v>62</v>
      </c>
      <c r="AT200" s="10" t="s">
        <v>63</v>
      </c>
      <c r="AU200" s="10">
        <f t="shared" si="14"/>
        <v>0.1</v>
      </c>
      <c r="AV200" s="10">
        <f t="shared" si="15"/>
        <v>0.66500000000000004</v>
      </c>
      <c r="AW200" s="12" t="s">
        <v>515</v>
      </c>
      <c r="AX200" s="12" t="str">
        <f>INDEX(Subname_converter!$B$1:$B$343,MATCH($AW200,Subname_converter!$A$1:$A$343,0))</f>
        <v>Vierra</v>
      </c>
      <c r="AY200" s="12">
        <f>INDEX(Subname_converter!$C$1:$C$343,MATCH($AW200,Subname_converter!$A$1:$A$343,0))</f>
        <v>115</v>
      </c>
      <c r="AZ200" s="11">
        <v>45092.291666666701</v>
      </c>
      <c r="BA200" s="11">
        <v>45092.291666666701</v>
      </c>
      <c r="BB200" s="10">
        <f t="shared" si="12"/>
        <v>2023</v>
      </c>
      <c r="BC200" s="11"/>
      <c r="BD200" s="10" t="s">
        <v>103</v>
      </c>
      <c r="BE200" s="10" t="s">
        <v>65</v>
      </c>
      <c r="BF200" s="10" t="s">
        <v>65</v>
      </c>
      <c r="BG200" s="10" t="s">
        <v>103</v>
      </c>
      <c r="BH200" s="10"/>
      <c r="BI200" s="10">
        <f>IFERROR(INDEX([12]Queue_withNearTerm!$AZ$4:$AZ$148,MATCH(B201,[12]Queue_withNearTerm!$B$4:$B$148,0)),99)</f>
        <v>99</v>
      </c>
    </row>
    <row r="201" spans="1:61" s="26" customFormat="1" ht="37.5" x14ac:dyDescent="0.25">
      <c r="A201" s="32" t="s">
        <v>516</v>
      </c>
      <c r="B201" s="10">
        <v>1691</v>
      </c>
      <c r="C201" s="11">
        <v>43930</v>
      </c>
      <c r="D201" s="11">
        <v>43936.291666666701</v>
      </c>
      <c r="E201" s="10" t="s">
        <v>53</v>
      </c>
      <c r="F201" s="10" t="s">
        <v>505</v>
      </c>
      <c r="G201" s="10" t="s">
        <v>55</v>
      </c>
      <c r="H201" s="10" t="s">
        <v>56</v>
      </c>
      <c r="I201" s="10" t="s">
        <v>95</v>
      </c>
      <c r="J201" s="10" t="s">
        <v>55</v>
      </c>
      <c r="K201" s="10" t="s">
        <v>57</v>
      </c>
      <c r="L201" s="10" t="s">
        <v>96</v>
      </c>
      <c r="M201" s="10">
        <v>207.2</v>
      </c>
      <c r="N201" s="10"/>
      <c r="O201" s="10"/>
      <c r="P201" s="10">
        <v>203.94</v>
      </c>
      <c r="Q201" s="10"/>
      <c r="R201" s="10"/>
      <c r="S201" s="10">
        <v>205.02</v>
      </c>
      <c r="T201" s="10">
        <v>200</v>
      </c>
      <c r="U201" s="10" t="s">
        <v>115</v>
      </c>
      <c r="V201" s="10"/>
      <c r="W201" s="10" t="s">
        <v>58</v>
      </c>
      <c r="X201" s="10" t="s">
        <v>59</v>
      </c>
      <c r="Y201" s="10">
        <v>0</v>
      </c>
      <c r="Z201" s="10">
        <v>0</v>
      </c>
      <c r="AA201" s="10">
        <v>0</v>
      </c>
      <c r="AB201" s="10">
        <v>0</v>
      </c>
      <c r="AC201" s="10">
        <f t="shared" si="13"/>
        <v>0</v>
      </c>
      <c r="AD201" s="10" t="str" cm="1">
        <f t="array" ref="AD201">IFERROR(INDEX(Res_converter!$A$2:$A$22,MATCH(1,($J201=Res_converter!$B$2:$B$22)*($K201=Res_converter!$C$2:$C$22)*($L201=Res_converter!$D$2:$D$22),0)),"Other")</f>
        <v>Wind-Solar-Hybrid</v>
      </c>
      <c r="AE201" s="10">
        <f>IF($J201=Res_converter!$E$2,MAX($M201-$N201-$O201,0),0)+IF($K201=Res_converter!$E$2,MAX($P201-$Q201-$R201,0),0)+IF(L201=Res_converter!$E$2,$S201,0)</f>
        <v>203.94</v>
      </c>
      <c r="AF201" s="10">
        <f>IF($AD201=Res_converter!$A$8,MAX($Z201-$N201-$O201,0),0)+IF(AND($AD201=Res_converter!$A$14,$J201=Res_converter!$B$14),MAX(MIN($Z201,$M201)-$N201-$O201+IF(SUM($Q201,$R201)&gt;0,MAX($Z201-$M201,0)-($Q201+$R201)*$AV201,0),0),0)+IF(AND($AD201=Res_converter!$A$15,$K201=Res_converter!$C$15),MAX(MIN($Z201,$P201)-$Q201-$R201+IF(SUM($N201,$O201)&gt;0,MAX($Z201-$P201,0)-($N201+$O201)*$AV201,0),0),0)+IF(AND($AD201=Res_converter!$A$12,$Y201="See columns P&amp; Q"),IF($J201=Res_converter!$E$2,MAX($AA201*MIN($M201,$T201)-$N201-$O201,0),MAX($AB201*MIN($P201,$T201)-$Q201-$R201,0)),0)+IF(AND($AD201=Res_converter!$A$12,$AC201=1,$Y201&lt;&gt;"See columns P&amp; Q"),IF($J201=Res_converter!$E$2,MAX(MIN($Z201,M201)-$N201-$O201,0),MAX(MIN($Z201,P201)-$Q201-$R201,0)),0)</f>
        <v>0</v>
      </c>
      <c r="AG201" s="60">
        <f>IF($AD201=Res_converter!$A$9,$T201,0)</f>
        <v>0</v>
      </c>
      <c r="AH201" s="10">
        <f>IF($AD201=Res_converter!$A$9,$Z201,0)</f>
        <v>0</v>
      </c>
      <c r="AI201" s="10">
        <f>IF($J201=Res_converter!$E$6,MAX($M201-$N201-$O201,0),0)+IF($K201=Res_converter!$E$6,MAX($P201-$Q201-$R201,0),0)+IF(L201=Res_converter!$E$6,$S201,0)</f>
        <v>205.02</v>
      </c>
      <c r="AJ201" s="10">
        <f>IF($AD201=Res_converter!$A$7,MAX(MIN($Z201,$M201)-$N201-$O201,0),0)+IF(AND($AD201=Res_converter!$A$12,$Y201="See columns P&amp; Q"),IF($J201=Res_converter!$E$6,MAX($AA201*MIN($M201,$T201)-$N201-$O201,0),MAX($AB201*MIN($P201,$T201)-$Q201-$R201,0)),0)+IF(AND($AD201=Res_converter!$A$12,$AC201=1,$Y201&lt;&gt;"See columns P&amp; Q"),IF($J201=Res_converter!$E$6,MAX(MIN(MAX($Z201-$P201,0)/$AU201,$M201)-$N201-$O201,0),MAX(MIN(MAX($Z201-$M201,0)/$AU201,$P201)-$Q201-$R201,0)),0)</f>
        <v>0</v>
      </c>
      <c r="AK201" s="60">
        <f>IF($AD201=Res_converter!$A$2,$T201,0)</f>
        <v>0</v>
      </c>
      <c r="AL201" s="10">
        <f>IF($AD201=Res_converter!$A$2,$Z201,0)</f>
        <v>0</v>
      </c>
      <c r="AM201" s="10">
        <f>IF($J201=Res_converter!$E$4,MAX($M201-$N201-$O201,0),0)+IF($K201=Res_converter!$E$4,MAX($P201-$Q201-$R201,0),0)+IF(L201=Res_converter!$E$4,$S201,0)</f>
        <v>207.2</v>
      </c>
      <c r="AN201" s="10">
        <f>IF($AD201=Res_converter!$A$3,MAX(MIN($Z201,$M201)-$N201-$O201,0),0)+IF(AND($AD201=Res_converter!$A$14,$AC201=1,$Y201&lt;&gt;"See columns P&amp; Q"),IF($J201=Res_converter!$E$4,MAX(MIN(MAX($Z201-$P201,0)/$AV201,$M201)-$N201-$O201,0),MAX(MIN(MAX($Z201-$M201,0)/$AV201,$P201)-$Q201-$R201,0)),0)</f>
        <v>0</v>
      </c>
      <c r="AO201" s="10">
        <f>IF($J201=Res_converter!$E$5,$M201,0)+IF($K201=Res_converter!$E$5,$P201,0)</f>
        <v>0</v>
      </c>
      <c r="AP201" s="10">
        <f>IF($AD201=Res_converter!$A$4,$Z201,0)</f>
        <v>0</v>
      </c>
      <c r="AQ201" s="10" t="s">
        <v>60</v>
      </c>
      <c r="AR201" s="10" t="s">
        <v>61</v>
      </c>
      <c r="AS201" s="10" t="s">
        <v>62</v>
      </c>
      <c r="AT201" s="10" t="s">
        <v>63</v>
      </c>
      <c r="AU201" s="10">
        <f t="shared" si="14"/>
        <v>0.1</v>
      </c>
      <c r="AV201" s="10">
        <f t="shared" si="15"/>
        <v>0.66500000000000004</v>
      </c>
      <c r="AW201" s="12" t="s">
        <v>517</v>
      </c>
      <c r="AX201" s="12" t="str">
        <f>INDEX(Subname_converter!$B$1:$B$343,MATCH($AW201,Subname_converter!$A$1:$A$343,0))</f>
        <v>Birds Landing</v>
      </c>
      <c r="AY201" s="12">
        <f>INDEX(Subname_converter!$C$1:$C$343,MATCH($AW201,Subname_converter!$A$1:$A$343,0))</f>
        <v>230</v>
      </c>
      <c r="AZ201" s="11">
        <v>45641.333333333299</v>
      </c>
      <c r="BA201" s="11">
        <v>45641.333333333299</v>
      </c>
      <c r="BB201" s="10">
        <f t="shared" si="12"/>
        <v>2025</v>
      </c>
      <c r="BC201" s="11"/>
      <c r="BD201" s="10" t="s">
        <v>103</v>
      </c>
      <c r="BE201" s="10" t="s">
        <v>65</v>
      </c>
      <c r="BF201" s="10" t="s">
        <v>65</v>
      </c>
      <c r="BG201" s="10" t="s">
        <v>103</v>
      </c>
      <c r="BH201" s="10" t="s">
        <v>186</v>
      </c>
      <c r="BI201" s="10">
        <f>IFERROR(INDEX([12]Queue_withNearTerm!$AZ$4:$AZ$148,MATCH(B202,[12]Queue_withNearTerm!$B$4:$B$148,0)),99)</f>
        <v>99</v>
      </c>
    </row>
    <row r="202" spans="1:61" s="26" customFormat="1" ht="25" x14ac:dyDescent="0.25">
      <c r="A202" s="32" t="s">
        <v>518</v>
      </c>
      <c r="B202" s="10">
        <v>1695</v>
      </c>
      <c r="C202" s="11">
        <v>43935</v>
      </c>
      <c r="D202" s="11">
        <v>43936.291666666701</v>
      </c>
      <c r="E202" s="10" t="s">
        <v>53</v>
      </c>
      <c r="F202" s="10" t="s">
        <v>505</v>
      </c>
      <c r="G202" s="10" t="s">
        <v>56</v>
      </c>
      <c r="H202" s="10"/>
      <c r="I202" s="10"/>
      <c r="J202" s="10" t="s">
        <v>57</v>
      </c>
      <c r="K202" s="10"/>
      <c r="L202" s="10"/>
      <c r="M202" s="10">
        <v>102</v>
      </c>
      <c r="N202" s="10"/>
      <c r="O202" s="10"/>
      <c r="P202" s="10"/>
      <c r="Q202" s="10"/>
      <c r="R202" s="10"/>
      <c r="S202" s="10"/>
      <c r="T202" s="10">
        <v>101.2</v>
      </c>
      <c r="U202" s="10" t="s">
        <v>115</v>
      </c>
      <c r="V202" s="10"/>
      <c r="W202" s="10"/>
      <c r="X202" s="10" t="s">
        <v>59</v>
      </c>
      <c r="Y202" s="10">
        <v>0</v>
      </c>
      <c r="Z202" s="10">
        <v>0</v>
      </c>
      <c r="AA202" s="10">
        <v>0</v>
      </c>
      <c r="AB202" s="10">
        <v>0</v>
      </c>
      <c r="AC202" s="10">
        <f t="shared" si="13"/>
        <v>0</v>
      </c>
      <c r="AD202" s="10" t="str" cm="1">
        <f t="array" ref="AD202">IFERROR(INDEX(Res_converter!$A$2:$A$22,MATCH(1,($J202=Res_converter!$B$2:$B$22)*($K202=Res_converter!$C$2:$C$22)*($L202=Res_converter!$D$2:$D$22),0)),"Other")</f>
        <v>Battery</v>
      </c>
      <c r="AE202" s="10">
        <f>IF($J202=Res_converter!$E$2,MAX($M202-$N202-$O202,0),0)+IF($K202=Res_converter!$E$2,MAX($P202-$Q202-$R202,0),0)+IF(L202=Res_converter!$E$2,$S202,0)</f>
        <v>102</v>
      </c>
      <c r="AF202" s="10">
        <f>IF($AD202=Res_converter!$A$8,MAX($Z202-$N202-$O202,0),0)+IF(AND($AD202=Res_converter!$A$14,$J202=Res_converter!$B$14),MAX(MIN($Z202,$M202)-$N202-$O202+IF(SUM($Q202,$R202)&gt;0,MAX($Z202-$M202,0)-($Q202+$R202)*$AV202,0),0),0)+IF(AND($AD202=Res_converter!$A$15,$K202=Res_converter!$C$15),MAX(MIN($Z202,$P202)-$Q202-$R202+IF(SUM($N202,$O202)&gt;0,MAX($Z202-$P202,0)-($N202+$O202)*$AV202,0),0),0)+IF(AND($AD202=Res_converter!$A$12,$Y202="See columns P&amp; Q"),IF($J202=Res_converter!$E$2,MAX($AA202*MIN($M202,$T202)-$N202-$O202,0),MAX($AB202*MIN($P202,$T202)-$Q202-$R202,0)),0)+IF(AND($AD202=Res_converter!$A$12,$AC202=1,$Y202&lt;&gt;"See columns P&amp; Q"),IF($J202=Res_converter!$E$2,MAX(MIN($Z202,M202)-$N202-$O202,0),MAX(MIN($Z202,P202)-$Q202-$R202,0)),0)</f>
        <v>0</v>
      </c>
      <c r="AG202" s="60">
        <f>IF($AD202=Res_converter!$A$9,$T202,0)</f>
        <v>0</v>
      </c>
      <c r="AH202" s="10">
        <f>IF($AD202=Res_converter!$A$9,$Z202,0)</f>
        <v>0</v>
      </c>
      <c r="AI202" s="10">
        <f>IF($J202=Res_converter!$E$6,MAX($M202-$N202-$O202,0),0)+IF($K202=Res_converter!$E$6,MAX($P202-$Q202-$R202,0),0)+IF(L202=Res_converter!$E$6,$S202,0)</f>
        <v>0</v>
      </c>
      <c r="AJ202" s="10">
        <f>IF($AD202=Res_converter!$A$7,MAX(MIN($Z202,$M202)-$N202-$O202,0),0)+IF(AND($AD202=Res_converter!$A$12,$Y202="See columns P&amp; Q"),IF($J202=Res_converter!$E$6,MAX($AA202*MIN($M202,$T202)-$N202-$O202,0),MAX($AB202*MIN($P202,$T202)-$Q202-$R202,0)),0)+IF(AND($AD202=Res_converter!$A$12,$AC202=1,$Y202&lt;&gt;"See columns P&amp; Q"),IF($J202=Res_converter!$E$6,MAX(MIN(MAX($Z202-$P202,0)/$AU202,$M202)-$N202-$O202,0),MAX(MIN(MAX($Z202-$M202,0)/$AU202,$P202)-$Q202-$R202,0)),0)</f>
        <v>0</v>
      </c>
      <c r="AK202" s="60">
        <f>IF($AD202=Res_converter!$A$2,$T202,0)</f>
        <v>0</v>
      </c>
      <c r="AL202" s="10">
        <f>IF($AD202=Res_converter!$A$2,$Z202,0)</f>
        <v>0</v>
      </c>
      <c r="AM202" s="10">
        <f>IF($J202=Res_converter!$E$4,MAX($M202-$N202-$O202,0),0)+IF($K202=Res_converter!$E$4,MAX($P202-$Q202-$R202,0),0)+IF(L202=Res_converter!$E$4,$S202,0)</f>
        <v>0</v>
      </c>
      <c r="AN202" s="10">
        <f>IF($AD202=Res_converter!$A$3,MAX(MIN($Z202,$M202)-$N202-$O202,0),0)+IF(AND($AD202=Res_converter!$A$14,$AC202=1,$Y202&lt;&gt;"See columns P&amp; Q"),IF($J202=Res_converter!$E$4,MAX(MIN(MAX($Z202-$P202,0)/$AV202,$M202)-$N202-$O202,0),MAX(MIN(MAX($Z202-$M202,0)/$AV202,$P202)-$Q202-$R202,0)),0)</f>
        <v>0</v>
      </c>
      <c r="AO202" s="10">
        <f>IF($J202=Res_converter!$E$5,$M202,0)+IF($K202=Res_converter!$E$5,$P202,0)</f>
        <v>0</v>
      </c>
      <c r="AP202" s="10">
        <f>IF($AD202=Res_converter!$A$4,$Z202,0)</f>
        <v>0</v>
      </c>
      <c r="AQ202" s="10" t="s">
        <v>519</v>
      </c>
      <c r="AR202" s="10" t="s">
        <v>61</v>
      </c>
      <c r="AS202" s="10" t="s">
        <v>62</v>
      </c>
      <c r="AT202" s="10" t="s">
        <v>63</v>
      </c>
      <c r="AU202" s="10">
        <f t="shared" si="14"/>
        <v>0.1</v>
      </c>
      <c r="AV202" s="10">
        <f t="shared" si="15"/>
        <v>0.66500000000000004</v>
      </c>
      <c r="AW202" s="12" t="s">
        <v>520</v>
      </c>
      <c r="AX202" s="12" t="str">
        <f>INDEX(Subname_converter!$B$1:$B$343,MATCH($AW202,Subname_converter!$A$1:$A$343,0))</f>
        <v>Atlantic</v>
      </c>
      <c r="AY202" s="12">
        <f>INDEX(Subname_converter!$C$1:$C$343,MATCH($AW202,Subname_converter!$A$1:$A$343,0))</f>
        <v>115</v>
      </c>
      <c r="AZ202" s="11">
        <v>45092.291666666701</v>
      </c>
      <c r="BA202" s="11">
        <v>45092.291666666701</v>
      </c>
      <c r="BB202" s="10">
        <f t="shared" si="12"/>
        <v>2023</v>
      </c>
      <c r="BC202" s="11"/>
      <c r="BD202" s="10" t="s">
        <v>103</v>
      </c>
      <c r="BE202" s="10" t="s">
        <v>65</v>
      </c>
      <c r="BF202" s="10" t="s">
        <v>65</v>
      </c>
      <c r="BG202" s="10" t="s">
        <v>103</v>
      </c>
      <c r="BH202" s="10"/>
      <c r="BI202" s="10">
        <f>IFERROR(INDEX([12]Queue_withNearTerm!$AZ$4:$AZ$148,MATCH(B203,[12]Queue_withNearTerm!$B$4:$B$148,0)),99)</f>
        <v>99</v>
      </c>
    </row>
    <row r="203" spans="1:61" s="26" customFormat="1" ht="25" x14ac:dyDescent="0.25">
      <c r="A203" s="32" t="s">
        <v>521</v>
      </c>
      <c r="B203" s="10">
        <v>1700</v>
      </c>
      <c r="C203" s="11">
        <v>43935</v>
      </c>
      <c r="D203" s="11">
        <v>43936.291666666701</v>
      </c>
      <c r="E203" s="10" t="s">
        <v>53</v>
      </c>
      <c r="F203" s="10" t="s">
        <v>505</v>
      </c>
      <c r="G203" s="10" t="s">
        <v>56</v>
      </c>
      <c r="H203" s="10"/>
      <c r="I203" s="10"/>
      <c r="J203" s="10" t="s">
        <v>57</v>
      </c>
      <c r="K203" s="10"/>
      <c r="L203" s="10"/>
      <c r="M203" s="10">
        <v>102.75</v>
      </c>
      <c r="N203" s="10">
        <v>33</v>
      </c>
      <c r="O203" s="10">
        <v>0</v>
      </c>
      <c r="P203" s="10"/>
      <c r="Q203" s="10"/>
      <c r="R203" s="10"/>
      <c r="S203" s="10"/>
      <c r="T203" s="10">
        <v>100</v>
      </c>
      <c r="U203" s="10" t="s">
        <v>115</v>
      </c>
      <c r="V203" s="10"/>
      <c r="W203" s="10"/>
      <c r="X203" s="10" t="s">
        <v>217</v>
      </c>
      <c r="Y203" s="10">
        <v>0</v>
      </c>
      <c r="Z203" s="10">
        <v>0</v>
      </c>
      <c r="AA203" s="10">
        <v>0</v>
      </c>
      <c r="AB203" s="10">
        <v>0</v>
      </c>
      <c r="AC203" s="10">
        <f t="shared" si="13"/>
        <v>0</v>
      </c>
      <c r="AD203" s="10" t="str" cm="1">
        <f t="array" ref="AD203">IFERROR(INDEX(Res_converter!$A$2:$A$22,MATCH(1,($J203=Res_converter!$B$2:$B$22)*($K203=Res_converter!$C$2:$C$22)*($L203=Res_converter!$D$2:$D$22),0)),"Other")</f>
        <v>Battery</v>
      </c>
      <c r="AE203" s="10">
        <f>IF($J203=Res_converter!$E$2,MAX($M203-$N203-$O203,0),0)+IF($K203=Res_converter!$E$2,MAX($P203-$Q203-$R203,0),0)+IF(L203=Res_converter!$E$2,$S203,0)</f>
        <v>69.75</v>
      </c>
      <c r="AF203" s="10">
        <f>IF($AD203=Res_converter!$A$8,MAX($Z203-$N203-$O203,0),0)+IF(AND($AD203=Res_converter!$A$14,$J203=Res_converter!$B$14),MAX(MIN($Z203,$M203)-$N203-$O203+IF(SUM($Q203,$R203)&gt;0,MAX($Z203-$M203,0)-($Q203+$R203)*$AV203,0),0),0)+IF(AND($AD203=Res_converter!$A$15,$K203=Res_converter!$C$15),MAX(MIN($Z203,$P203)-$Q203-$R203+IF(SUM($N203,$O203)&gt;0,MAX($Z203-$P203,0)-($N203+$O203)*$AV203,0),0),0)+IF(AND($AD203=Res_converter!$A$12,$Y203="See columns P&amp; Q"),IF($J203=Res_converter!$E$2,MAX($AA203*MIN($M203,$T203)-$N203-$O203,0),MAX($AB203*MIN($P203,$T203)-$Q203-$R203,0)),0)+IF(AND($AD203=Res_converter!$A$12,$AC203=1,$Y203&lt;&gt;"See columns P&amp; Q"),IF($J203=Res_converter!$E$2,MAX(MIN($Z203,M203)-$N203-$O203,0),MAX(MIN($Z203,P203)-$Q203-$R203,0)),0)</f>
        <v>0</v>
      </c>
      <c r="AG203" s="60">
        <f>IF($AD203=Res_converter!$A$9,$T203,0)</f>
        <v>0</v>
      </c>
      <c r="AH203" s="10">
        <f>IF($AD203=Res_converter!$A$9,$Z203,0)</f>
        <v>0</v>
      </c>
      <c r="AI203" s="10">
        <f>IF($J203=Res_converter!$E$6,MAX($M203-$N203-$O203,0),0)+IF($K203=Res_converter!$E$6,MAX($P203-$Q203-$R203,0),0)+IF(L203=Res_converter!$E$6,$S203,0)</f>
        <v>0</v>
      </c>
      <c r="AJ203" s="10">
        <f>IF($AD203=Res_converter!$A$7,MAX(MIN($Z203,$M203)-$N203-$O203,0),0)+IF(AND($AD203=Res_converter!$A$12,$Y203="See columns P&amp; Q"),IF($J203=Res_converter!$E$6,MAX($AA203*MIN($M203,$T203)-$N203-$O203,0),MAX($AB203*MIN($P203,$T203)-$Q203-$R203,0)),0)+IF(AND($AD203=Res_converter!$A$12,$AC203=1,$Y203&lt;&gt;"See columns P&amp; Q"),IF($J203=Res_converter!$E$6,MAX(MIN(MAX($Z203-$P203,0)/$AU203,$M203)-$N203-$O203,0),MAX(MIN(MAX($Z203-$M203,0)/$AU203,$P203)-$Q203-$R203,0)),0)</f>
        <v>0</v>
      </c>
      <c r="AK203" s="60">
        <f>IF($AD203=Res_converter!$A$2,$T203,0)</f>
        <v>0</v>
      </c>
      <c r="AL203" s="10">
        <f>IF($AD203=Res_converter!$A$2,$Z203,0)</f>
        <v>0</v>
      </c>
      <c r="AM203" s="10">
        <f>IF($J203=Res_converter!$E$4,MAX($M203-$N203-$O203,0),0)+IF($K203=Res_converter!$E$4,MAX($P203-$Q203-$R203,0),0)+IF(L203=Res_converter!$E$4,$S203,0)</f>
        <v>0</v>
      </c>
      <c r="AN203" s="10">
        <f>IF($AD203=Res_converter!$A$3,MAX(MIN($Z203,$M203)-$N203-$O203,0),0)+IF(AND($AD203=Res_converter!$A$14,$AC203=1,$Y203&lt;&gt;"See columns P&amp; Q"),IF($J203=Res_converter!$E$4,MAX(MIN(MAX($Z203-$P203,0)/$AV203,$M203)-$N203-$O203,0),MAX(MIN(MAX($Z203-$M203,0)/$AV203,$P203)-$Q203-$R203,0)),0)</f>
        <v>0</v>
      </c>
      <c r="AO203" s="10">
        <f>IF($J203=Res_converter!$E$5,$M203,0)+IF($K203=Res_converter!$E$5,$P203,0)</f>
        <v>0</v>
      </c>
      <c r="AP203" s="10">
        <f>IF($AD203=Res_converter!$A$4,$Z203,0)</f>
        <v>0</v>
      </c>
      <c r="AQ203" s="10" t="s">
        <v>522</v>
      </c>
      <c r="AR203" s="10" t="s">
        <v>61</v>
      </c>
      <c r="AS203" s="10" t="s">
        <v>62</v>
      </c>
      <c r="AT203" s="10" t="s">
        <v>63</v>
      </c>
      <c r="AU203" s="10">
        <f t="shared" si="14"/>
        <v>0.1</v>
      </c>
      <c r="AV203" s="10">
        <f t="shared" si="15"/>
        <v>0.66500000000000004</v>
      </c>
      <c r="AW203" s="12" t="s">
        <v>523</v>
      </c>
      <c r="AX203" s="12" t="str">
        <f>INDEX(Subname_converter!$B$1:$B$343,MATCH($AW203,Subname_converter!$A$1:$A$343,0))</f>
        <v>Lakeville</v>
      </c>
      <c r="AY203" s="12">
        <f>INDEX(Subname_converter!$C$1:$C$343,MATCH($AW203,Subname_converter!$A$1:$A$343,0))</f>
        <v>230</v>
      </c>
      <c r="AZ203" s="11">
        <v>45078.291666666701</v>
      </c>
      <c r="BA203" s="11">
        <v>45078.291666666701</v>
      </c>
      <c r="BB203" s="10">
        <f t="shared" si="12"/>
        <v>2023</v>
      </c>
      <c r="BC203" s="11"/>
      <c r="BD203" s="10" t="s">
        <v>103</v>
      </c>
      <c r="BE203" s="10" t="s">
        <v>65</v>
      </c>
      <c r="BF203" s="10" t="s">
        <v>65</v>
      </c>
      <c r="BG203" s="10" t="s">
        <v>103</v>
      </c>
      <c r="BH203" s="10" t="s">
        <v>186</v>
      </c>
      <c r="BI203" s="10">
        <f>IFERROR(INDEX([12]Queue_withNearTerm!$AZ$4:$AZ$148,MATCH(B204,[12]Queue_withNearTerm!$B$4:$B$148,0)),99)</f>
        <v>99</v>
      </c>
    </row>
    <row r="204" spans="1:61" s="26" customFormat="1" ht="25" x14ac:dyDescent="0.25">
      <c r="A204" s="32" t="s">
        <v>524</v>
      </c>
      <c r="B204" s="10">
        <v>1702</v>
      </c>
      <c r="C204" s="11">
        <v>43934</v>
      </c>
      <c r="D204" s="11">
        <v>43936.291666666701</v>
      </c>
      <c r="E204" s="10" t="s">
        <v>53</v>
      </c>
      <c r="F204" s="10" t="s">
        <v>505</v>
      </c>
      <c r="G204" s="10" t="s">
        <v>55</v>
      </c>
      <c r="H204" s="10" t="s">
        <v>95</v>
      </c>
      <c r="I204" s="10" t="s">
        <v>56</v>
      </c>
      <c r="J204" s="10" t="s">
        <v>55</v>
      </c>
      <c r="K204" s="10" t="s">
        <v>96</v>
      </c>
      <c r="L204" s="10" t="s">
        <v>57</v>
      </c>
      <c r="M204" s="10">
        <v>408.8</v>
      </c>
      <c r="N204" s="10"/>
      <c r="O204" s="10"/>
      <c r="P204" s="10">
        <v>410.04</v>
      </c>
      <c r="Q204" s="10"/>
      <c r="R204" s="10"/>
      <c r="S204" s="10">
        <v>405.9</v>
      </c>
      <c r="T204" s="10">
        <v>400</v>
      </c>
      <c r="U204" s="10" t="s">
        <v>83</v>
      </c>
      <c r="V204" s="10"/>
      <c r="W204" s="10" t="s">
        <v>58</v>
      </c>
      <c r="X204" s="10" t="s">
        <v>364</v>
      </c>
      <c r="Y204" s="10">
        <v>1</v>
      </c>
      <c r="Z204" s="10">
        <v>400</v>
      </c>
      <c r="AA204" s="10">
        <v>0</v>
      </c>
      <c r="AB204" s="10">
        <v>0</v>
      </c>
      <c r="AC204" s="10">
        <f t="shared" si="13"/>
        <v>1</v>
      </c>
      <c r="AD204" s="10" t="str" cm="1">
        <f t="array" ref="AD204">IFERROR(INDEX(Res_converter!$A$2:$A$22,MATCH(1,($J204=Res_converter!$B$2:$B$22)*($K204=Res_converter!$C$2:$C$22)*($L204=Res_converter!$D$2:$D$22),0)),"Other")</f>
        <v>Wind-Solar-Hybrid</v>
      </c>
      <c r="AE204" s="10">
        <f>IF($J204=Res_converter!$E$2,MAX($M204-$N204-$O204,0),0)+IF($K204=Res_converter!$E$2,MAX($P204-$Q204-$R204,0),0)+IF(L204=Res_converter!$E$2,$S204,0)</f>
        <v>405.9</v>
      </c>
      <c r="AF204" s="10">
        <f>IF($AD204=Res_converter!$A$8,MAX($Z204-$N204-$O204,0),0)+IF(AND($AD204=Res_converter!$A$14,$J204=Res_converter!$B$14),MAX(MIN($Z204,$M204)-$N204-$O204+IF(SUM($Q204,$R204)&gt;0,MAX($Z204-$M204,0)-($Q204+$R204)*$AV204,0),0),0)+IF(AND($AD204=Res_converter!$A$15,$K204=Res_converter!$C$15),MAX(MIN($Z204,$P204)-$Q204-$R204+IF(SUM($N204,$O204)&gt;0,MAX($Z204-$P204,0)-($N204+$O204)*$AV204,0),0),0)+IF(AND($AD204=Res_converter!$A$12,$Y204="See columns P&amp; Q"),IF($J204=Res_converter!$E$2,MAX($AA204*MIN($M204,$T204)-$N204-$O204,0),MAX($AB204*MIN($P204,$T204)-$Q204-$R204,0)),0)+IF(AND($AD204=Res_converter!$A$12,$AC204=1,$Y204&lt;&gt;"See columns P&amp; Q"),IF($J204=Res_converter!$E$2,MAX(MIN($Z204,M204)-$N204-$O204,0),MAX(MIN($Z204,P204)-$Q204-$R204,0)),0)</f>
        <v>0</v>
      </c>
      <c r="AG204" s="60">
        <f>IF($AD204=Res_converter!$A$9,$T204,0)</f>
        <v>0</v>
      </c>
      <c r="AH204" s="10">
        <f>IF($AD204=Res_converter!$A$9,$Z204,0)</f>
        <v>0</v>
      </c>
      <c r="AI204" s="10">
        <f>IF($J204=Res_converter!$E$6,MAX($M204-$N204-$O204,0),0)+IF($K204=Res_converter!$E$6,MAX($P204-$Q204-$R204,0),0)+IF(L204=Res_converter!$E$6,$S204,0)</f>
        <v>410.04</v>
      </c>
      <c r="AJ204" s="10">
        <f>IF($AD204=Res_converter!$A$7,MAX(MIN($Z204,$M204)-$N204-$O204,0),0)+IF(AND($AD204=Res_converter!$A$12,$Y204="See columns P&amp; Q"),IF($J204=Res_converter!$E$6,MAX($AA204*MIN($M204,$T204)-$N204-$O204,0),MAX($AB204*MIN($P204,$T204)-$Q204-$R204,0)),0)+IF(AND($AD204=Res_converter!$A$12,$AC204=1,$Y204&lt;&gt;"See columns P&amp; Q"),IF($J204=Res_converter!$E$6,MAX(MIN(MAX($Z204-$P204,0)/$AU204,$M204)-$N204-$O204,0),MAX(MIN(MAX($Z204-$M204,0)/$AU204,$P204)-$Q204-$R204,0)),0)</f>
        <v>0</v>
      </c>
      <c r="AK204" s="60">
        <f>IF($AD204=Res_converter!$A$2,$T204,0)</f>
        <v>0</v>
      </c>
      <c r="AL204" s="10">
        <f>IF($AD204=Res_converter!$A$2,$Z204,0)</f>
        <v>0</v>
      </c>
      <c r="AM204" s="10">
        <f>IF($J204=Res_converter!$E$4,MAX($M204-$N204-$O204,0),0)+IF($K204=Res_converter!$E$4,MAX($P204-$Q204-$R204,0),0)+IF(L204=Res_converter!$E$4,$S204,0)</f>
        <v>408.8</v>
      </c>
      <c r="AN204" s="10">
        <f>IF($AD204=Res_converter!$A$3,MAX(MIN($Z204,$M204)-$N204-$O204,0),0)+IF(AND($AD204=Res_converter!$A$14,$AC204=1,$Y204&lt;&gt;"See columns P&amp; Q"),IF($J204=Res_converter!$E$4,MAX(MIN(MAX($Z204-$P204,0)/$AV204,$M204)-$N204-$O204,0),MAX(MIN(MAX($Z204-$M204,0)/$AV204,$P204)-$Q204-$R204,0)),0)</f>
        <v>0</v>
      </c>
      <c r="AO204" s="10">
        <f>IF($J204=Res_converter!$E$5,$M204,0)+IF($K204=Res_converter!$E$5,$P204,0)</f>
        <v>0</v>
      </c>
      <c r="AP204" s="10">
        <f>IF($AD204=Res_converter!$A$4,$Z204,0)</f>
        <v>0</v>
      </c>
      <c r="AQ204" s="10" t="s">
        <v>211</v>
      </c>
      <c r="AR204" s="10" t="s">
        <v>61</v>
      </c>
      <c r="AS204" s="10" t="s">
        <v>62</v>
      </c>
      <c r="AT204" s="10" t="s">
        <v>63</v>
      </c>
      <c r="AU204" s="10">
        <f t="shared" si="14"/>
        <v>0.1</v>
      </c>
      <c r="AV204" s="10">
        <f t="shared" si="15"/>
        <v>0.66500000000000004</v>
      </c>
      <c r="AW204" s="12" t="s">
        <v>525</v>
      </c>
      <c r="AX204" s="12" t="str">
        <f>INDEX(Subname_converter!$B$1:$B$343,MATCH($AW204,Subname_converter!$A$1:$A$343,0))</f>
        <v>Tesla</v>
      </c>
      <c r="AY204" s="12">
        <f>INDEX(Subname_converter!$C$1:$C$343,MATCH($AW204,Subname_converter!$A$1:$A$343,0))</f>
        <v>500</v>
      </c>
      <c r="AZ204" s="11">
        <v>45641.333333333299</v>
      </c>
      <c r="BA204" s="11">
        <v>46884.291666666701</v>
      </c>
      <c r="BB204" s="10">
        <f t="shared" si="12"/>
        <v>2028</v>
      </c>
      <c r="BC204" s="11"/>
      <c r="BD204" s="10" t="s">
        <v>103</v>
      </c>
      <c r="BE204" s="10" t="s">
        <v>65</v>
      </c>
      <c r="BF204" s="10" t="s">
        <v>65</v>
      </c>
      <c r="BG204" s="10" t="s">
        <v>103</v>
      </c>
      <c r="BH204" s="10" t="s">
        <v>66</v>
      </c>
      <c r="BI204" s="10">
        <f>IFERROR(INDEX([12]Queue_withNearTerm!$AZ$4:$AZ$148,MATCH(B205,[12]Queue_withNearTerm!$B$4:$B$148,0)),99)</f>
        <v>99</v>
      </c>
    </row>
    <row r="205" spans="1:61" s="26" customFormat="1" ht="25" x14ac:dyDescent="0.25">
      <c r="A205" s="32" t="s">
        <v>526</v>
      </c>
      <c r="B205" s="10">
        <v>1705</v>
      </c>
      <c r="C205" s="11">
        <v>43936</v>
      </c>
      <c r="D205" s="11">
        <v>43936.291666666701</v>
      </c>
      <c r="E205" s="10" t="s">
        <v>53</v>
      </c>
      <c r="F205" s="10" t="s">
        <v>505</v>
      </c>
      <c r="G205" s="10" t="s">
        <v>56</v>
      </c>
      <c r="H205" s="10"/>
      <c r="I205" s="10"/>
      <c r="J205" s="10" t="s">
        <v>57</v>
      </c>
      <c r="K205" s="10"/>
      <c r="L205" s="10"/>
      <c r="M205" s="10">
        <v>675</v>
      </c>
      <c r="N205" s="10"/>
      <c r="O205" s="10"/>
      <c r="P205" s="10"/>
      <c r="Q205" s="10"/>
      <c r="R205" s="10"/>
      <c r="S205" s="10"/>
      <c r="T205" s="10">
        <v>220</v>
      </c>
      <c r="U205" s="10" t="s">
        <v>115</v>
      </c>
      <c r="V205" s="10"/>
      <c r="W205" s="10"/>
      <c r="X205" s="10" t="s">
        <v>364</v>
      </c>
      <c r="Y205" s="10">
        <v>0</v>
      </c>
      <c r="Z205" s="10">
        <v>0</v>
      </c>
      <c r="AA205" s="10">
        <v>0</v>
      </c>
      <c r="AB205" s="10">
        <v>0</v>
      </c>
      <c r="AC205" s="10">
        <f t="shared" si="13"/>
        <v>0</v>
      </c>
      <c r="AD205" s="10" t="str" cm="1">
        <f t="array" ref="AD205">IFERROR(INDEX(Res_converter!$A$2:$A$22,MATCH(1,($J205=Res_converter!$B$2:$B$22)*($K205=Res_converter!$C$2:$C$22)*($L205=Res_converter!$D$2:$D$22),0)),"Other")</f>
        <v>Battery</v>
      </c>
      <c r="AE205" s="10">
        <f>IF($J205=Res_converter!$E$2,MAX($M205-$N205-$O205,0),0)+IF($K205=Res_converter!$E$2,MAX($P205-$Q205-$R205,0),0)+IF(L205=Res_converter!$E$2,$S205,0)</f>
        <v>675</v>
      </c>
      <c r="AF205" s="10">
        <f>IF($AD205=Res_converter!$A$8,MAX($Z205-$N205-$O205,0),0)+IF(AND($AD205=Res_converter!$A$14,$J205=Res_converter!$B$14),MAX(MIN($Z205,$M205)-$N205-$O205+IF(SUM($Q205,$R205)&gt;0,MAX($Z205-$M205,0)-($Q205+$R205)*$AV205,0),0),0)+IF(AND($AD205=Res_converter!$A$15,$K205=Res_converter!$C$15),MAX(MIN($Z205,$P205)-$Q205-$R205+IF(SUM($N205,$O205)&gt;0,MAX($Z205-$P205,0)-($N205+$O205)*$AV205,0),0),0)+IF(AND($AD205=Res_converter!$A$12,$Y205="See columns P&amp; Q"),IF($J205=Res_converter!$E$2,MAX($AA205*MIN($M205,$T205)-$N205-$O205,0),MAX($AB205*MIN($P205,$T205)-$Q205-$R205,0)),0)+IF(AND($AD205=Res_converter!$A$12,$AC205=1,$Y205&lt;&gt;"See columns P&amp; Q"),IF($J205=Res_converter!$E$2,MAX(MIN($Z205,M205)-$N205-$O205,0),MAX(MIN($Z205,P205)-$Q205-$R205,0)),0)</f>
        <v>0</v>
      </c>
      <c r="AG205" s="60">
        <f>IF($AD205=Res_converter!$A$9,$T205,0)</f>
        <v>0</v>
      </c>
      <c r="AH205" s="10">
        <f>IF($AD205=Res_converter!$A$9,$Z205,0)</f>
        <v>0</v>
      </c>
      <c r="AI205" s="10">
        <f>IF($J205=Res_converter!$E$6,MAX($M205-$N205-$O205,0),0)+IF($K205=Res_converter!$E$6,MAX($P205-$Q205-$R205,0),0)+IF(L205=Res_converter!$E$6,$S205,0)</f>
        <v>0</v>
      </c>
      <c r="AJ205" s="10">
        <f>IF($AD205=Res_converter!$A$7,MAX(MIN($Z205,$M205)-$N205-$O205,0),0)+IF(AND($AD205=Res_converter!$A$12,$Y205="See columns P&amp; Q"),IF($J205=Res_converter!$E$6,MAX($AA205*MIN($M205,$T205)-$N205-$O205,0),MAX($AB205*MIN($P205,$T205)-$Q205-$R205,0)),0)+IF(AND($AD205=Res_converter!$A$12,$AC205=1,$Y205&lt;&gt;"See columns P&amp; Q"),IF($J205=Res_converter!$E$6,MAX(MIN(MAX($Z205-$P205,0)/$AU205,$M205)-$N205-$O205,0),MAX(MIN(MAX($Z205-$M205,0)/$AU205,$P205)-$Q205-$R205,0)),0)</f>
        <v>0</v>
      </c>
      <c r="AK205" s="60">
        <f>IF($AD205=Res_converter!$A$2,$T205,0)</f>
        <v>0</v>
      </c>
      <c r="AL205" s="10">
        <f>IF($AD205=Res_converter!$A$2,$Z205,0)</f>
        <v>0</v>
      </c>
      <c r="AM205" s="10">
        <f>IF($J205=Res_converter!$E$4,MAX($M205-$N205-$O205,0),0)+IF($K205=Res_converter!$E$4,MAX($P205-$Q205-$R205,0),0)+IF(L205=Res_converter!$E$4,$S205,0)</f>
        <v>0</v>
      </c>
      <c r="AN205" s="10">
        <f>IF($AD205=Res_converter!$A$3,MAX(MIN($Z205,$M205)-$N205-$O205,0),0)+IF(AND($AD205=Res_converter!$A$14,$AC205=1,$Y205&lt;&gt;"See columns P&amp; Q"),IF($J205=Res_converter!$E$4,MAX(MIN(MAX($Z205-$P205,0)/$AV205,$M205)-$N205-$O205,0),MAX(MIN(MAX($Z205-$M205,0)/$AV205,$P205)-$Q205-$R205,0)),0)</f>
        <v>0</v>
      </c>
      <c r="AO205" s="10">
        <f>IF($J205=Res_converter!$E$5,$M205,0)+IF($K205=Res_converter!$E$5,$P205,0)</f>
        <v>0</v>
      </c>
      <c r="AP205" s="10">
        <f>IF($AD205=Res_converter!$A$4,$Z205,0)</f>
        <v>0</v>
      </c>
      <c r="AQ205" s="10" t="s">
        <v>144</v>
      </c>
      <c r="AR205" s="10" t="s">
        <v>61</v>
      </c>
      <c r="AS205" s="10" t="s">
        <v>62</v>
      </c>
      <c r="AT205" s="10" t="s">
        <v>63</v>
      </c>
      <c r="AU205" s="10">
        <f t="shared" si="14"/>
        <v>0.1</v>
      </c>
      <c r="AV205" s="10">
        <f t="shared" si="15"/>
        <v>0.66500000000000004</v>
      </c>
      <c r="AW205" s="12" t="s">
        <v>527</v>
      </c>
      <c r="AX205" s="12" t="str">
        <f>INDEX(Subname_converter!$B$1:$B$343,MATCH($AW205,Subname_converter!$A$1:$A$343,0))</f>
        <v>Pittsburg</v>
      </c>
      <c r="AY205" s="12">
        <f>INDEX(Subname_converter!$C$1:$C$343,MATCH($AW205,Subname_converter!$A$1:$A$343,0))</f>
        <v>230</v>
      </c>
      <c r="AZ205" s="11">
        <v>45838.291666666701</v>
      </c>
      <c r="BA205" s="11">
        <v>47178.333333333299</v>
      </c>
      <c r="BB205" s="10">
        <f t="shared" si="12"/>
        <v>2029</v>
      </c>
      <c r="BC205" s="11"/>
      <c r="BD205" s="10" t="s">
        <v>103</v>
      </c>
      <c r="BE205" s="10" t="s">
        <v>65</v>
      </c>
      <c r="BF205" s="10" t="s">
        <v>65</v>
      </c>
      <c r="BG205" s="10" t="s">
        <v>103</v>
      </c>
      <c r="BH205" s="10" t="s">
        <v>66</v>
      </c>
      <c r="BI205" s="10">
        <f>IFERROR(INDEX([12]Queue_withNearTerm!$AZ$4:$AZ$148,MATCH(B206,[12]Queue_withNearTerm!$B$4:$B$148,0)),99)</f>
        <v>99</v>
      </c>
    </row>
    <row r="206" spans="1:61" s="26" customFormat="1" ht="37.5" x14ac:dyDescent="0.25">
      <c r="A206" s="32" t="s">
        <v>528</v>
      </c>
      <c r="B206" s="10">
        <v>1709</v>
      </c>
      <c r="C206" s="11">
        <v>43931</v>
      </c>
      <c r="D206" s="11">
        <v>43936.291666666701</v>
      </c>
      <c r="E206" s="10" t="s">
        <v>53</v>
      </c>
      <c r="F206" s="10" t="s">
        <v>505</v>
      </c>
      <c r="G206" s="10" t="s">
        <v>95</v>
      </c>
      <c r="H206" s="10" t="s">
        <v>56</v>
      </c>
      <c r="I206" s="10"/>
      <c r="J206" s="10" t="s">
        <v>96</v>
      </c>
      <c r="K206" s="10" t="s">
        <v>57</v>
      </c>
      <c r="L206" s="10"/>
      <c r="M206" s="10">
        <v>36.174599999999998</v>
      </c>
      <c r="N206" s="10"/>
      <c r="O206" s="10"/>
      <c r="P206" s="10">
        <v>36.174599999999998</v>
      </c>
      <c r="Q206" s="10"/>
      <c r="R206" s="10"/>
      <c r="S206" s="10"/>
      <c r="T206" s="10">
        <v>35</v>
      </c>
      <c r="U206" s="10" t="s">
        <v>83</v>
      </c>
      <c r="V206" s="10"/>
      <c r="W206" s="10" t="s">
        <v>58</v>
      </c>
      <c r="X206" s="10" t="s">
        <v>59</v>
      </c>
      <c r="Y206" s="10">
        <v>1</v>
      </c>
      <c r="Z206" s="10">
        <v>35</v>
      </c>
      <c r="AA206" s="10">
        <v>0</v>
      </c>
      <c r="AB206" s="10">
        <v>0</v>
      </c>
      <c r="AC206" s="10">
        <f t="shared" si="13"/>
        <v>1</v>
      </c>
      <c r="AD206" s="10" t="str" cm="1">
        <f t="array" ref="AD206">IFERROR(INDEX(Res_converter!$A$2:$A$22,MATCH(1,($J206=Res_converter!$B$2:$B$22)*($K206=Res_converter!$C$2:$C$22)*($L206=Res_converter!$D$2:$D$22),0)),"Other")</f>
        <v>Solar-Hybrid</v>
      </c>
      <c r="AE206" s="10">
        <f>IF($J206=Res_converter!$E$2,MAX($M206-$N206-$O206,0),0)+IF($K206=Res_converter!$E$2,MAX($P206-$Q206-$R206,0),0)+IF(L206=Res_converter!$E$2,$S206,0)</f>
        <v>36.174599999999998</v>
      </c>
      <c r="AF206" s="10">
        <f>IF($AD206=Res_converter!$A$8,MAX($Z206-$N206-$O206,0),0)+IF(AND($AD206=Res_converter!$A$14,$J206=Res_converter!$B$14),MAX(MIN($Z206,$M206)-$N206-$O206+IF(SUM($Q206,$R206)&gt;0,MAX($Z206-$M206,0)-($Q206+$R206)*$AV206,0),0),0)+IF(AND($AD206=Res_converter!$A$15,$K206=Res_converter!$C$15),MAX(MIN($Z206,$P206)-$Q206-$R206+IF(SUM($N206,$O206)&gt;0,MAX($Z206-$P206,0)-($N206+$O206)*$AV206,0),0),0)+IF(AND($AD206=Res_converter!$A$12,$Y206="See columns P&amp; Q"),IF($J206=Res_converter!$E$2,MAX($AA206*MIN($M206,$T206)-$N206-$O206,0),MAX($AB206*MIN($P206,$T206)-$Q206-$R206,0)),0)+IF(AND($AD206=Res_converter!$A$12,$AC206=1,$Y206&lt;&gt;"See columns P&amp; Q"),IF($J206=Res_converter!$E$2,MAX(MIN($Z206,M206)-$N206-$O206,0),MAX(MIN($Z206,P206)-$Q206-$R206,0)),0)</f>
        <v>35</v>
      </c>
      <c r="AG206" s="60">
        <f>IF($AD206=Res_converter!$A$9,$T206,0)</f>
        <v>0</v>
      </c>
      <c r="AH206" s="10">
        <f>IF($AD206=Res_converter!$A$9,$Z206,0)</f>
        <v>0</v>
      </c>
      <c r="AI206" s="10">
        <f>IF($J206=Res_converter!$E$6,MAX($M206-$N206-$O206,0),0)+IF($K206=Res_converter!$E$6,MAX($P206-$Q206-$R206,0),0)+IF(L206=Res_converter!$E$6,$S206,0)</f>
        <v>36.174599999999998</v>
      </c>
      <c r="AJ206" s="10">
        <f>IF($AD206=Res_converter!$A$7,MAX(MIN($Z206,$M206)-$N206-$O206,0),0)+IF(AND($AD206=Res_converter!$A$12,$Y206="See columns P&amp; Q"),IF($J206=Res_converter!$E$6,MAX($AA206*MIN($M206,$T206)-$N206-$O206,0),MAX($AB206*MIN($P206,$T206)-$Q206-$R206,0)),0)+IF(AND($AD206=Res_converter!$A$12,$AC206=1,$Y206&lt;&gt;"See columns P&amp; Q"),IF($J206=Res_converter!$E$6,MAX(MIN(MAX($Z206-$P206,0)/$AU206,$M206)-$N206-$O206,0),MAX(MIN(MAX($Z206-$M206,0)/$AU206,$P206)-$Q206-$R206,0)),0)</f>
        <v>0</v>
      </c>
      <c r="AK206" s="60">
        <f>IF($AD206=Res_converter!$A$2,$T206,0)</f>
        <v>0</v>
      </c>
      <c r="AL206" s="10">
        <f>IF($AD206=Res_converter!$A$2,$Z206,0)</f>
        <v>0</v>
      </c>
      <c r="AM206" s="10">
        <f>IF($J206=Res_converter!$E$4,MAX($M206-$N206-$O206,0),0)+IF($K206=Res_converter!$E$4,MAX($P206-$Q206-$R206,0),0)+IF(L206=Res_converter!$E$4,$S206,0)</f>
        <v>0</v>
      </c>
      <c r="AN206" s="10">
        <f>IF($AD206=Res_converter!$A$3,MAX(MIN($Z206,$M206)-$N206-$O206,0),0)+IF(AND($AD206=Res_converter!$A$14,$AC206=1,$Y206&lt;&gt;"See columns P&amp; Q"),IF($J206=Res_converter!$E$4,MAX(MIN(MAX($Z206-$P206,0)/$AV206,$M206)-$N206-$O206,0),MAX(MIN(MAX($Z206-$M206,0)/$AV206,$P206)-$Q206-$R206,0)),0)</f>
        <v>0</v>
      </c>
      <c r="AO206" s="10">
        <f>IF($J206=Res_converter!$E$5,$M206,0)+IF($K206=Res_converter!$E$5,$P206,0)</f>
        <v>0</v>
      </c>
      <c r="AP206" s="10">
        <f>IF($AD206=Res_converter!$A$4,$Z206,0)</f>
        <v>0</v>
      </c>
      <c r="AQ206" s="10" t="s">
        <v>78</v>
      </c>
      <c r="AR206" s="10" t="s">
        <v>61</v>
      </c>
      <c r="AS206" s="10" t="s">
        <v>62</v>
      </c>
      <c r="AT206" s="10" t="s">
        <v>63</v>
      </c>
      <c r="AU206" s="10">
        <f t="shared" si="14"/>
        <v>0.1</v>
      </c>
      <c r="AV206" s="10">
        <f t="shared" si="15"/>
        <v>0.66500000000000004</v>
      </c>
      <c r="AW206" s="12" t="s">
        <v>529</v>
      </c>
      <c r="AX206" s="12" t="str">
        <f>INDEX(Subname_converter!$B$1:$B$343,MATCH($AW206,Subname_converter!$A$1:$A$343,0))</f>
        <v>Helm</v>
      </c>
      <c r="AY206" s="12">
        <f>INDEX(Subname_converter!$C$1:$C$343,MATCH($AW206,Subname_converter!$A$1:$A$343,0))</f>
        <v>230</v>
      </c>
      <c r="AZ206" s="11">
        <v>45261.333333333299</v>
      </c>
      <c r="BA206" s="11">
        <v>46032.333333333299</v>
      </c>
      <c r="BB206" s="10">
        <f t="shared" si="12"/>
        <v>2026</v>
      </c>
      <c r="BC206" s="11"/>
      <c r="BD206" s="10" t="s">
        <v>103</v>
      </c>
      <c r="BE206" s="10" t="s">
        <v>65</v>
      </c>
      <c r="BF206" s="10" t="s">
        <v>65</v>
      </c>
      <c r="BG206" s="10" t="s">
        <v>103</v>
      </c>
      <c r="BH206" s="10"/>
      <c r="BI206" s="10">
        <f>IFERROR(INDEX([12]Queue_withNearTerm!$AZ$4:$AZ$148,MATCH(B207,[12]Queue_withNearTerm!$B$4:$B$148,0)),99)</f>
        <v>99</v>
      </c>
    </row>
    <row r="207" spans="1:61" s="26" customFormat="1" ht="25" x14ac:dyDescent="0.25">
      <c r="A207" s="32" t="s">
        <v>530</v>
      </c>
      <c r="B207" s="10">
        <v>1713</v>
      </c>
      <c r="C207" s="11">
        <v>43936</v>
      </c>
      <c r="D207" s="11">
        <v>43936.291666666701</v>
      </c>
      <c r="E207" s="10" t="s">
        <v>53</v>
      </c>
      <c r="F207" s="10" t="s">
        <v>505</v>
      </c>
      <c r="G207" s="10" t="s">
        <v>56</v>
      </c>
      <c r="H207" s="10"/>
      <c r="I207" s="10"/>
      <c r="J207" s="10" t="s">
        <v>57</v>
      </c>
      <c r="K207" s="10"/>
      <c r="L207" s="10"/>
      <c r="M207" s="10">
        <v>33.321599999999997</v>
      </c>
      <c r="N207" s="10">
        <v>32</v>
      </c>
      <c r="O207" s="10"/>
      <c r="P207" s="10"/>
      <c r="Q207" s="10"/>
      <c r="R207" s="10"/>
      <c r="S207" s="10"/>
      <c r="T207" s="10">
        <v>32</v>
      </c>
      <c r="U207" s="10" t="s">
        <v>83</v>
      </c>
      <c r="V207" s="10"/>
      <c r="W207" s="10"/>
      <c r="X207" s="10" t="s">
        <v>159</v>
      </c>
      <c r="Y207" s="57">
        <v>1</v>
      </c>
      <c r="Z207" s="10">
        <v>32</v>
      </c>
      <c r="AA207" s="10">
        <v>0</v>
      </c>
      <c r="AB207" s="10">
        <v>0</v>
      </c>
      <c r="AC207" s="10">
        <f t="shared" si="13"/>
        <v>1</v>
      </c>
      <c r="AD207" s="10" t="str" cm="1">
        <f t="array" ref="AD207">IFERROR(INDEX(Res_converter!$A$2:$A$22,MATCH(1,($J207=Res_converter!$B$2:$B$22)*($K207=Res_converter!$C$2:$C$22)*($L207=Res_converter!$D$2:$D$22),0)),"Other")</f>
        <v>Battery</v>
      </c>
      <c r="AE207" s="10">
        <f>IF($J207=Res_converter!$E$2,MAX($M207-$N207-$O207,0),0)+IF($K207=Res_converter!$E$2,MAX($P207-$Q207-$R207,0),0)+IF(L207=Res_converter!$E$2,$S207,0)</f>
        <v>1.3215999999999966</v>
      </c>
      <c r="AF207" s="10">
        <f>IF($AD207=Res_converter!$A$8,MAX($Z207-$N207-$O207,0),0)+IF(AND($AD207=Res_converter!$A$14,$J207=Res_converter!$B$14),MAX(MIN($Z207,$M207)-$N207-$O207+IF(SUM($Q207,$R207)&gt;0,MAX($Z207-$M207,0)-($Q207+$R207)*$AV207,0),0),0)+IF(AND($AD207=Res_converter!$A$15,$K207=Res_converter!$C$15),MAX(MIN($Z207,$P207)-$Q207-$R207+IF(SUM($N207,$O207)&gt;0,MAX($Z207-$P207,0)-($N207+$O207)*$AV207,0),0),0)+IF(AND($AD207=Res_converter!$A$12,$Y207="See columns P&amp; Q"),IF($J207=Res_converter!$E$2,MAX($AA207*MIN($M207,$T207)-$N207-$O207,0),MAX($AB207*MIN($P207,$T207)-$Q207-$R207,0)),0)+IF(AND($AD207=Res_converter!$A$12,$AC207=1,$Y207&lt;&gt;"See columns P&amp; Q"),IF($J207=Res_converter!$E$2,MAX(MIN($Z207,M207)-$N207-$O207,0),MAX(MIN($Z207,P207)-$Q207-$R207,0)),0)</f>
        <v>0</v>
      </c>
      <c r="AG207" s="60">
        <f>IF($AD207=Res_converter!$A$9,$T207,0)</f>
        <v>0</v>
      </c>
      <c r="AH207" s="10">
        <f>IF($AD207=Res_converter!$A$9,$Z207,0)</f>
        <v>0</v>
      </c>
      <c r="AI207" s="10">
        <f>IF($J207=Res_converter!$E$6,MAX($M207-$N207-$O207,0),0)+IF($K207=Res_converter!$E$6,MAX($P207-$Q207-$R207,0),0)+IF(L207=Res_converter!$E$6,$S207,0)</f>
        <v>0</v>
      </c>
      <c r="AJ207" s="10">
        <f>IF($AD207=Res_converter!$A$7,MAX(MIN($Z207,$M207)-$N207-$O207,0),0)+IF(AND($AD207=Res_converter!$A$12,$Y207="See columns P&amp; Q"),IF($J207=Res_converter!$E$6,MAX($AA207*MIN($M207,$T207)-$N207-$O207,0),MAX($AB207*MIN($P207,$T207)-$Q207-$R207,0)),0)+IF(AND($AD207=Res_converter!$A$12,$AC207=1,$Y207&lt;&gt;"See columns P&amp; Q"),IF($J207=Res_converter!$E$6,MAX(MIN(MAX($Z207-$P207,0)/$AU207,$M207)-$N207-$O207,0),MAX(MIN(MAX($Z207-$M207,0)/$AU207,$P207)-$Q207-$R207,0)),0)</f>
        <v>0</v>
      </c>
      <c r="AK207" s="60">
        <f>IF($AD207=Res_converter!$A$2,$T207,0)</f>
        <v>0</v>
      </c>
      <c r="AL207" s="10">
        <f>IF($AD207=Res_converter!$A$2,$Z207,0)</f>
        <v>0</v>
      </c>
      <c r="AM207" s="10">
        <f>IF($J207=Res_converter!$E$4,MAX($M207-$N207-$O207,0),0)+IF($K207=Res_converter!$E$4,MAX($P207-$Q207-$R207,0),0)+IF(L207=Res_converter!$E$4,$S207,0)</f>
        <v>0</v>
      </c>
      <c r="AN207" s="10">
        <f>IF($AD207=Res_converter!$A$3,MAX(MIN($Z207,$M207)-$N207-$O207,0),0)+IF(AND($AD207=Res_converter!$A$14,$AC207=1,$Y207&lt;&gt;"See columns P&amp; Q"),IF($J207=Res_converter!$E$4,MAX(MIN(MAX($Z207-$P207,0)/$AV207,$M207)-$N207-$O207,0),MAX(MIN(MAX($Z207-$M207,0)/$AV207,$P207)-$Q207-$R207,0)),0)</f>
        <v>0</v>
      </c>
      <c r="AO207" s="10">
        <f>IF($J207=Res_converter!$E$5,$M207,0)+IF($K207=Res_converter!$E$5,$P207,0)</f>
        <v>0</v>
      </c>
      <c r="AP207" s="10">
        <f>IF($AD207=Res_converter!$A$4,$Z207,0)</f>
        <v>0</v>
      </c>
      <c r="AQ207" s="10" t="s">
        <v>133</v>
      </c>
      <c r="AR207" s="10" t="s">
        <v>61</v>
      </c>
      <c r="AS207" s="10" t="s">
        <v>62</v>
      </c>
      <c r="AT207" s="10" t="s">
        <v>79</v>
      </c>
      <c r="AU207" s="10">
        <f t="shared" si="14"/>
        <v>0.1</v>
      </c>
      <c r="AV207" s="10">
        <f t="shared" si="15"/>
        <v>0.66500000000000004</v>
      </c>
      <c r="AW207" s="12" t="s">
        <v>531</v>
      </c>
      <c r="AX207" s="12" t="str">
        <f>INDEX(Subname_converter!$B$1:$B$343,MATCH($AW207,Subname_converter!$A$1:$A$343,0))</f>
        <v>GWF Hanford</v>
      </c>
      <c r="AY207" s="12">
        <f>INDEX(Subname_converter!$C$1:$C$343,MATCH($AW207,Subname_converter!$A$1:$A$343,0))</f>
        <v>115</v>
      </c>
      <c r="AZ207" s="11">
        <v>45139.291666666701</v>
      </c>
      <c r="BA207" s="11">
        <v>45444.291666666701</v>
      </c>
      <c r="BB207" s="10">
        <f t="shared" si="12"/>
        <v>2024</v>
      </c>
      <c r="BC207" s="11"/>
      <c r="BD207" s="10" t="s">
        <v>103</v>
      </c>
      <c r="BE207" s="10" t="s">
        <v>65</v>
      </c>
      <c r="BF207" s="10" t="s">
        <v>65</v>
      </c>
      <c r="BG207" s="10" t="s">
        <v>103</v>
      </c>
      <c r="BH207" s="10" t="s">
        <v>66</v>
      </c>
      <c r="BI207" s="10">
        <f>IFERROR(INDEX([12]Queue_withNearTerm!$AZ$4:$AZ$148,MATCH(B208,[12]Queue_withNearTerm!$B$4:$B$148,0)),99)</f>
        <v>2</v>
      </c>
    </row>
    <row r="208" spans="1:61" s="26" customFormat="1" ht="25" x14ac:dyDescent="0.25">
      <c r="A208" s="32" t="s">
        <v>532</v>
      </c>
      <c r="B208" s="10">
        <v>1718</v>
      </c>
      <c r="C208" s="11">
        <v>43935</v>
      </c>
      <c r="D208" s="11">
        <v>43936.291666666701</v>
      </c>
      <c r="E208" s="10" t="s">
        <v>53</v>
      </c>
      <c r="F208" s="10" t="s">
        <v>505</v>
      </c>
      <c r="G208" s="10" t="s">
        <v>56</v>
      </c>
      <c r="H208" s="10" t="s">
        <v>55</v>
      </c>
      <c r="I208" s="10"/>
      <c r="J208" s="10" t="s">
        <v>57</v>
      </c>
      <c r="K208" s="10" t="s">
        <v>55</v>
      </c>
      <c r="L208" s="10"/>
      <c r="M208" s="10">
        <v>54.94</v>
      </c>
      <c r="N208" s="10"/>
      <c r="O208" s="10"/>
      <c r="P208" s="10">
        <v>60.45</v>
      </c>
      <c r="Q208" s="10"/>
      <c r="R208" s="10"/>
      <c r="S208" s="10"/>
      <c r="T208" s="10">
        <v>103.65</v>
      </c>
      <c r="U208" s="10" t="s">
        <v>83</v>
      </c>
      <c r="V208" s="10"/>
      <c r="W208" s="10" t="s">
        <v>58</v>
      </c>
      <c r="X208" s="10" t="s">
        <v>159</v>
      </c>
      <c r="Y208" s="57">
        <v>1</v>
      </c>
      <c r="Z208" s="10">
        <v>103.65</v>
      </c>
      <c r="AA208" s="10">
        <v>0</v>
      </c>
      <c r="AB208" s="10">
        <v>0</v>
      </c>
      <c r="AC208" s="10">
        <f t="shared" si="13"/>
        <v>1</v>
      </c>
      <c r="AD208" s="10" t="str" cm="1">
        <f t="array" ref="AD208">IFERROR(INDEX(Res_converter!$A$2:$A$22,MATCH(1,($J208=Res_converter!$B$2:$B$22)*($K208=Res_converter!$C$2:$C$22)*($L208=Res_converter!$D$2:$D$22),0)),"Other")</f>
        <v>Wind-Hybrid</v>
      </c>
      <c r="AE208" s="10">
        <f>IF($J208=Res_converter!$E$2,MAX($M208-$N208-$O208,0),0)+IF($K208=Res_converter!$E$2,MAX($P208-$Q208-$R208,0),0)+IF(L208=Res_converter!$E$2,$S208,0)</f>
        <v>54.94</v>
      </c>
      <c r="AF208" s="10">
        <f>IF($AD208=Res_converter!$A$8,MAX($Z208-$N208-$O208,0),0)+IF(AND($AD208=Res_converter!$A$14,$J208=Res_converter!$B$14),MAX(MIN($Z208,$M208)-$N208-$O208+IF(SUM($Q208,$R208)&gt;0,MAX($Z208-$M208,0)-($Q208+$R208)*$AV208,0),0),0)+IF(AND($AD208=Res_converter!$A$15,$K208=Res_converter!$C$15),MAX(MIN($Z208,$P208)-$Q208-$R208+IF(SUM($N208,$O208)&gt;0,MAX($Z208-$P208,0)-($N208+$O208)*$AV208,0),0),0)+IF(AND($AD208=Res_converter!$A$12,$Y208="See columns P&amp; Q"),IF($J208=Res_converter!$E$2,MAX($AA208*MIN($M208,$T208)-$N208-$O208,0),MAX($AB208*MIN($P208,$T208)-$Q208-$R208,0)),0)+IF(AND($AD208=Res_converter!$A$12,$AC208=1,$Y208&lt;&gt;"See columns P&amp; Q"),IF($J208=Res_converter!$E$2,MAX(MIN($Z208,M208)-$N208-$O208,0),MAX(MIN($Z208,P208)-$Q208-$R208,0)),0)</f>
        <v>54.94</v>
      </c>
      <c r="AG208" s="60">
        <f>IF($AD208=Res_converter!$A$9,$T208,0)</f>
        <v>0</v>
      </c>
      <c r="AH208" s="10">
        <f>IF($AD208=Res_converter!$A$9,$Z208,0)</f>
        <v>0</v>
      </c>
      <c r="AI208" s="10">
        <f>IF($J208=Res_converter!$E$6,MAX($M208-$N208-$O208,0),0)+IF($K208=Res_converter!$E$6,MAX($P208-$Q208-$R208,0),0)+IF(L208=Res_converter!$E$6,$S208,0)</f>
        <v>0</v>
      </c>
      <c r="AJ208" s="10">
        <f>IF($AD208=Res_converter!$A$7,MAX(MIN($Z208,$M208)-$N208-$O208,0),0)+IF(AND($AD208=Res_converter!$A$12,$Y208="See columns P&amp; Q"),IF($J208=Res_converter!$E$6,MAX($AA208*MIN($M208,$T208)-$N208-$O208,0),MAX($AB208*MIN($P208,$T208)-$Q208-$R208,0)),0)+IF(AND($AD208=Res_converter!$A$12,$AC208=1,$Y208&lt;&gt;"See columns P&amp; Q"),IF($J208=Res_converter!$E$6,MAX(MIN(MAX($Z208-$P208,0)/$AU208,$M208)-$N208-$O208,0),MAX(MIN(MAX($Z208-$M208,0)/$AU208,$P208)-$Q208-$R208,0)),0)</f>
        <v>0</v>
      </c>
      <c r="AK208" s="60">
        <f>IF($AD208=Res_converter!$A$2,$T208,0)</f>
        <v>0</v>
      </c>
      <c r="AL208" s="10">
        <f>IF($AD208=Res_converter!$A$2,$Z208,0)</f>
        <v>0</v>
      </c>
      <c r="AM208" s="10">
        <f>IF($J208=Res_converter!$E$4,MAX($M208-$N208-$O208,0),0)+IF($K208=Res_converter!$E$4,MAX($P208-$Q208-$R208,0),0)+IF(L208=Res_converter!$E$4,$S208,0)</f>
        <v>60.45</v>
      </c>
      <c r="AN208" s="10">
        <f>IF($AD208=Res_converter!$A$3,MAX(MIN($Z208,$M208)-$N208-$O208,0),0)+IF(AND($AD208=Res_converter!$A$14,$AC208=1,$Y208&lt;&gt;"See columns P&amp; Q"),IF($J208=Res_converter!$E$4,MAX(MIN(MAX($Z208-$P208,0)/$AV208,$M208)-$N208-$O208,0),MAX(MIN(MAX($Z208-$M208,0)/$AV208,$P208)-$Q208-$R208,0)),0)</f>
        <v>60.45</v>
      </c>
      <c r="AO208" s="10">
        <f>IF($J208=Res_converter!$E$5,$M208,0)+IF($K208=Res_converter!$E$5,$P208,0)</f>
        <v>0</v>
      </c>
      <c r="AP208" s="10">
        <f>IF($AD208=Res_converter!$A$4,$Z208,0)</f>
        <v>0</v>
      </c>
      <c r="AQ208" s="10" t="s">
        <v>156</v>
      </c>
      <c r="AR208" s="10" t="s">
        <v>61</v>
      </c>
      <c r="AS208" s="10" t="s">
        <v>62</v>
      </c>
      <c r="AT208" s="10" t="s">
        <v>79</v>
      </c>
      <c r="AU208" s="10">
        <f t="shared" si="14"/>
        <v>0.1</v>
      </c>
      <c r="AV208" s="10">
        <f t="shared" si="15"/>
        <v>0.66500000000000004</v>
      </c>
      <c r="AW208" s="12" t="s">
        <v>317</v>
      </c>
      <c r="AX208" s="12" t="str">
        <f>INDEX(Subname_converter!$B$1:$B$343,MATCH($AW208,Subname_converter!$A$1:$A$343,0))</f>
        <v>Los Banos</v>
      </c>
      <c r="AY208" s="12">
        <f>INDEX(Subname_converter!$C$1:$C$343,MATCH($AW208,Subname_converter!$A$1:$A$343,0))</f>
        <v>230</v>
      </c>
      <c r="AZ208" s="11">
        <v>45474.291666666701</v>
      </c>
      <c r="BA208" s="11">
        <v>46156.291666666701</v>
      </c>
      <c r="BB208" s="10">
        <f t="shared" si="12"/>
        <v>2026</v>
      </c>
      <c r="BC208" s="11"/>
      <c r="BD208" s="10" t="s">
        <v>103</v>
      </c>
      <c r="BE208" s="10" t="s">
        <v>65</v>
      </c>
      <c r="BF208" s="10" t="s">
        <v>65</v>
      </c>
      <c r="BG208" s="10" t="s">
        <v>103</v>
      </c>
      <c r="BH208" s="10" t="s">
        <v>66</v>
      </c>
      <c r="BI208" s="10">
        <f>IFERROR(INDEX([12]Queue_withNearTerm!$AZ$4:$AZ$148,MATCH(B209,[12]Queue_withNearTerm!$B$4:$B$148,0)),99)</f>
        <v>99</v>
      </c>
    </row>
    <row r="209" spans="1:61" s="26" customFormat="1" ht="37.5" x14ac:dyDescent="0.25">
      <c r="A209" s="32" t="s">
        <v>533</v>
      </c>
      <c r="B209" s="10">
        <v>1728</v>
      </c>
      <c r="C209" s="11">
        <v>43931</v>
      </c>
      <c r="D209" s="11">
        <v>43936.291666666701</v>
      </c>
      <c r="E209" s="10" t="s">
        <v>53</v>
      </c>
      <c r="F209" s="10" t="s">
        <v>505</v>
      </c>
      <c r="G209" s="10" t="s">
        <v>56</v>
      </c>
      <c r="H209" s="10" t="s">
        <v>95</v>
      </c>
      <c r="I209" s="10"/>
      <c r="J209" s="10" t="s">
        <v>57</v>
      </c>
      <c r="K209" s="10" t="s">
        <v>96</v>
      </c>
      <c r="L209" s="10"/>
      <c r="M209" s="10">
        <v>77.477400000000003</v>
      </c>
      <c r="N209" s="10"/>
      <c r="O209" s="10"/>
      <c r="P209" s="10">
        <v>77.477400000000003</v>
      </c>
      <c r="Q209" s="10"/>
      <c r="R209" s="10"/>
      <c r="S209" s="10"/>
      <c r="T209" s="10">
        <v>75</v>
      </c>
      <c r="U209" s="10" t="s">
        <v>83</v>
      </c>
      <c r="V209" s="10"/>
      <c r="W209" s="10" t="s">
        <v>58</v>
      </c>
      <c r="X209" s="10" t="s">
        <v>159</v>
      </c>
      <c r="Y209" s="10">
        <v>1</v>
      </c>
      <c r="Z209" s="10">
        <v>75</v>
      </c>
      <c r="AA209" s="10">
        <v>0</v>
      </c>
      <c r="AB209" s="10">
        <v>0</v>
      </c>
      <c r="AC209" s="10">
        <f t="shared" si="13"/>
        <v>1</v>
      </c>
      <c r="AD209" s="10" t="str" cm="1">
        <f t="array" ref="AD209">IFERROR(INDEX(Res_converter!$A$2:$A$22,MATCH(1,($J209=Res_converter!$B$2:$B$22)*($K209=Res_converter!$C$2:$C$22)*($L209=Res_converter!$D$2:$D$22),0)),"Other")</f>
        <v>Solar-Hybrid</v>
      </c>
      <c r="AE209" s="10">
        <f>IF($J209=Res_converter!$E$2,MAX($M209-$N209-$O209,0),0)+IF($K209=Res_converter!$E$2,MAX($P209-$Q209-$R209,0),0)+IF(L209=Res_converter!$E$2,$S209,0)</f>
        <v>77.477400000000003</v>
      </c>
      <c r="AF209" s="10">
        <f>IF($AD209=Res_converter!$A$8,MAX($Z209-$N209-$O209,0),0)+IF(AND($AD209=Res_converter!$A$14,$J209=Res_converter!$B$14),MAX(MIN($Z209,$M209)-$N209-$O209+IF(SUM($Q209,$R209)&gt;0,MAX($Z209-$M209,0)-($Q209+$R209)*$AV209,0),0),0)+IF(AND($AD209=Res_converter!$A$15,$K209=Res_converter!$C$15),MAX(MIN($Z209,$P209)-$Q209-$R209+IF(SUM($N209,$O209)&gt;0,MAX($Z209-$P209,0)-($N209+$O209)*$AV209,0),0),0)+IF(AND($AD209=Res_converter!$A$12,$Y209="See columns P&amp; Q"),IF($J209=Res_converter!$E$2,MAX($AA209*MIN($M209,$T209)-$N209-$O209,0),MAX($AB209*MIN($P209,$T209)-$Q209-$R209,0)),0)+IF(AND($AD209=Res_converter!$A$12,$AC209=1,$Y209&lt;&gt;"See columns P&amp; Q"),IF($J209=Res_converter!$E$2,MAX(MIN($Z209,M209)-$N209-$O209,0),MAX(MIN($Z209,P209)-$Q209-$R209,0)),0)</f>
        <v>75</v>
      </c>
      <c r="AG209" s="60">
        <f>IF($AD209=Res_converter!$A$9,$T209,0)</f>
        <v>0</v>
      </c>
      <c r="AH209" s="10">
        <f>IF($AD209=Res_converter!$A$9,$Z209,0)</f>
        <v>0</v>
      </c>
      <c r="AI209" s="10">
        <f>IF($J209=Res_converter!$E$6,MAX($M209-$N209-$O209,0),0)+IF($K209=Res_converter!$E$6,MAX($P209-$Q209-$R209,0),0)+IF(L209=Res_converter!$E$6,$S209,0)</f>
        <v>77.477400000000003</v>
      </c>
      <c r="AJ209" s="10">
        <f>IF($AD209=Res_converter!$A$7,MAX(MIN($Z209,$M209)-$N209-$O209,0),0)+IF(AND($AD209=Res_converter!$A$12,$Y209="See columns P&amp; Q"),IF($J209=Res_converter!$E$6,MAX($AA209*MIN($M209,$T209)-$N209-$O209,0),MAX($AB209*MIN($P209,$T209)-$Q209-$R209,0)),0)+IF(AND($AD209=Res_converter!$A$12,$AC209=1,$Y209&lt;&gt;"See columns P&amp; Q"),IF($J209=Res_converter!$E$6,MAX(MIN(MAX($Z209-$P209,0)/$AU209,$M209)-$N209-$O209,0),MAX(MIN(MAX($Z209-$M209,0)/$AU209,$P209)-$Q209-$R209,0)),0)</f>
        <v>0</v>
      </c>
      <c r="AK209" s="60">
        <f>IF($AD209=Res_converter!$A$2,$T209,0)</f>
        <v>0</v>
      </c>
      <c r="AL209" s="10">
        <f>IF($AD209=Res_converter!$A$2,$Z209,0)</f>
        <v>0</v>
      </c>
      <c r="AM209" s="10">
        <f>IF($J209=Res_converter!$E$4,MAX($M209-$N209-$O209,0),0)+IF($K209=Res_converter!$E$4,MAX($P209-$Q209-$R209,0),0)+IF(L209=Res_converter!$E$4,$S209,0)</f>
        <v>0</v>
      </c>
      <c r="AN209" s="10">
        <f>IF($AD209=Res_converter!$A$3,MAX(MIN($Z209,$M209)-$N209-$O209,0),0)+IF(AND($AD209=Res_converter!$A$14,$AC209=1,$Y209&lt;&gt;"See columns P&amp; Q"),IF($J209=Res_converter!$E$4,MAX(MIN(MAX($Z209-$P209,0)/$AV209,$M209)-$N209-$O209,0),MAX(MIN(MAX($Z209-$M209,0)/$AV209,$P209)-$Q209-$R209,0)),0)</f>
        <v>0</v>
      </c>
      <c r="AO209" s="10">
        <f>IF($J209=Res_converter!$E$5,$M209,0)+IF($K209=Res_converter!$E$5,$P209,0)</f>
        <v>0</v>
      </c>
      <c r="AP209" s="10">
        <f>IF($AD209=Res_converter!$A$4,$Z209,0)</f>
        <v>0</v>
      </c>
      <c r="AQ209" s="10" t="s">
        <v>156</v>
      </c>
      <c r="AR209" s="10" t="s">
        <v>61</v>
      </c>
      <c r="AS209" s="10" t="s">
        <v>62</v>
      </c>
      <c r="AT209" s="10" t="s">
        <v>79</v>
      </c>
      <c r="AU209" s="10">
        <f t="shared" si="14"/>
        <v>0.1</v>
      </c>
      <c r="AV209" s="10">
        <f t="shared" si="15"/>
        <v>0.66500000000000004</v>
      </c>
      <c r="AW209" s="12" t="s">
        <v>534</v>
      </c>
      <c r="AX209" s="12" t="str">
        <f>INDEX(Subname_converter!$B$1:$B$343,MATCH($AW209,Subname_converter!$A$1:$A$343,0))</f>
        <v>Los Banos</v>
      </c>
      <c r="AY209" s="12">
        <f>INDEX(Subname_converter!$C$1:$C$343,MATCH($AW209,Subname_converter!$A$1:$A$343,0))</f>
        <v>230</v>
      </c>
      <c r="AZ209" s="11">
        <v>45261.333333333299</v>
      </c>
      <c r="BA209" s="11">
        <v>45261.333333333299</v>
      </c>
      <c r="BB209" s="10">
        <f t="shared" si="12"/>
        <v>2024</v>
      </c>
      <c r="BC209" s="11"/>
      <c r="BD209" s="10" t="s">
        <v>103</v>
      </c>
      <c r="BE209" s="10" t="s">
        <v>65</v>
      </c>
      <c r="BF209" s="10" t="s">
        <v>65</v>
      </c>
      <c r="BG209" s="10" t="s">
        <v>103</v>
      </c>
      <c r="BH209" s="10" t="s">
        <v>186</v>
      </c>
      <c r="BI209" s="10">
        <f>IFERROR(INDEX([12]Queue_withNearTerm!$AZ$4:$AZ$148,MATCH(B210,[12]Queue_withNearTerm!$B$4:$B$148,0)),99)</f>
        <v>99</v>
      </c>
    </row>
    <row r="210" spans="1:61" s="26" customFormat="1" ht="25" x14ac:dyDescent="0.25">
      <c r="A210" s="32" t="s">
        <v>535</v>
      </c>
      <c r="B210" s="10">
        <v>1733</v>
      </c>
      <c r="C210" s="11">
        <v>43936</v>
      </c>
      <c r="D210" s="11">
        <v>43936.291666666701</v>
      </c>
      <c r="E210" s="10" t="s">
        <v>53</v>
      </c>
      <c r="F210" s="10" t="s">
        <v>505</v>
      </c>
      <c r="G210" s="10" t="s">
        <v>56</v>
      </c>
      <c r="H210" s="10"/>
      <c r="I210" s="10"/>
      <c r="J210" s="10" t="s">
        <v>57</v>
      </c>
      <c r="K210" s="10"/>
      <c r="L210" s="10"/>
      <c r="M210" s="10">
        <v>632.44000000000005</v>
      </c>
      <c r="N210" s="10"/>
      <c r="O210" s="10"/>
      <c r="P210" s="10"/>
      <c r="Q210" s="10"/>
      <c r="R210" s="10"/>
      <c r="S210" s="10"/>
      <c r="T210" s="10">
        <v>500</v>
      </c>
      <c r="U210" s="10" t="s">
        <v>115</v>
      </c>
      <c r="V210" s="10"/>
      <c r="W210" s="10"/>
      <c r="X210" s="10" t="s">
        <v>59</v>
      </c>
      <c r="Y210" s="10">
        <v>0</v>
      </c>
      <c r="Z210" s="10">
        <v>0</v>
      </c>
      <c r="AA210" s="10">
        <v>0</v>
      </c>
      <c r="AB210" s="10">
        <v>0</v>
      </c>
      <c r="AC210" s="10">
        <f t="shared" si="13"/>
        <v>0</v>
      </c>
      <c r="AD210" s="10" t="str" cm="1">
        <f t="array" ref="AD210">IFERROR(INDEX(Res_converter!$A$2:$A$22,MATCH(1,($J210=Res_converter!$B$2:$B$22)*($K210=Res_converter!$C$2:$C$22)*($L210=Res_converter!$D$2:$D$22),0)),"Other")</f>
        <v>Battery</v>
      </c>
      <c r="AE210" s="10">
        <f>IF($J210=Res_converter!$E$2,MAX($M210-$N210-$O210,0),0)+IF($K210=Res_converter!$E$2,MAX($P210-$Q210-$R210,0),0)+IF(L210=Res_converter!$E$2,$S210,0)</f>
        <v>632.44000000000005</v>
      </c>
      <c r="AF210" s="10">
        <f>IF($AD210=Res_converter!$A$8,MAX($Z210-$N210-$O210,0),0)+IF(AND($AD210=Res_converter!$A$14,$J210=Res_converter!$B$14),MAX(MIN($Z210,$M210)-$N210-$O210+IF(SUM($Q210,$R210)&gt;0,MAX($Z210-$M210,0)-($Q210+$R210)*$AV210,0),0),0)+IF(AND($AD210=Res_converter!$A$15,$K210=Res_converter!$C$15),MAX(MIN($Z210,$P210)-$Q210-$R210+IF(SUM($N210,$O210)&gt;0,MAX($Z210-$P210,0)-($N210+$O210)*$AV210,0),0),0)+IF(AND($AD210=Res_converter!$A$12,$Y210="See columns P&amp; Q"),IF($J210=Res_converter!$E$2,MAX($AA210*MIN($M210,$T210)-$N210-$O210,0),MAX($AB210*MIN($P210,$T210)-$Q210-$R210,0)),0)+IF(AND($AD210=Res_converter!$A$12,$AC210=1,$Y210&lt;&gt;"See columns P&amp; Q"),IF($J210=Res_converter!$E$2,MAX(MIN($Z210,M210)-$N210-$O210,0),MAX(MIN($Z210,P210)-$Q210-$R210,0)),0)</f>
        <v>0</v>
      </c>
      <c r="AG210" s="60">
        <f>IF($AD210=Res_converter!$A$9,$T210,0)</f>
        <v>0</v>
      </c>
      <c r="AH210" s="10">
        <f>IF($AD210=Res_converter!$A$9,$Z210,0)</f>
        <v>0</v>
      </c>
      <c r="AI210" s="10">
        <f>IF($J210=Res_converter!$E$6,MAX($M210-$N210-$O210,0),0)+IF($K210=Res_converter!$E$6,MAX($P210-$Q210-$R210,0),0)+IF(L210=Res_converter!$E$6,$S210,0)</f>
        <v>0</v>
      </c>
      <c r="AJ210" s="10">
        <f>IF($AD210=Res_converter!$A$7,MAX(MIN($Z210,$M210)-$N210-$O210,0),0)+IF(AND($AD210=Res_converter!$A$12,$Y210="See columns P&amp; Q"),IF($J210=Res_converter!$E$6,MAX($AA210*MIN($M210,$T210)-$N210-$O210,0),MAX($AB210*MIN($P210,$T210)-$Q210-$R210,0)),0)+IF(AND($AD210=Res_converter!$A$12,$AC210=1,$Y210&lt;&gt;"See columns P&amp; Q"),IF($J210=Res_converter!$E$6,MAX(MIN(MAX($Z210-$P210,0)/$AU210,$M210)-$N210-$O210,0),MAX(MIN(MAX($Z210-$M210,0)/$AU210,$P210)-$Q210-$R210,0)),0)</f>
        <v>0</v>
      </c>
      <c r="AK210" s="60">
        <f>IF($AD210=Res_converter!$A$2,$T210,0)</f>
        <v>0</v>
      </c>
      <c r="AL210" s="10">
        <f>IF($AD210=Res_converter!$A$2,$Z210,0)</f>
        <v>0</v>
      </c>
      <c r="AM210" s="10">
        <f>IF($J210=Res_converter!$E$4,MAX($M210-$N210-$O210,0),0)+IF($K210=Res_converter!$E$4,MAX($P210-$Q210-$R210,0),0)+IF(L210=Res_converter!$E$4,$S210,0)</f>
        <v>0</v>
      </c>
      <c r="AN210" s="10">
        <f>IF($AD210=Res_converter!$A$3,MAX(MIN($Z210,$M210)-$N210-$O210,0),0)+IF(AND($AD210=Res_converter!$A$14,$AC210=1,$Y210&lt;&gt;"See columns P&amp; Q"),IF($J210=Res_converter!$E$4,MAX(MIN(MAX($Z210-$P210,0)/$AV210,$M210)-$N210-$O210,0),MAX(MIN(MAX($Z210-$M210,0)/$AV210,$P210)-$Q210-$R210,0)),0)</f>
        <v>0</v>
      </c>
      <c r="AO210" s="10">
        <f>IF($J210=Res_converter!$E$5,$M210,0)+IF($K210=Res_converter!$E$5,$P210,0)</f>
        <v>0</v>
      </c>
      <c r="AP210" s="10">
        <f>IF($AD210=Res_converter!$A$4,$Z210,0)</f>
        <v>0</v>
      </c>
      <c r="AQ210" s="10" t="s">
        <v>369</v>
      </c>
      <c r="AR210" s="10" t="s">
        <v>61</v>
      </c>
      <c r="AS210" s="10" t="s">
        <v>62</v>
      </c>
      <c r="AT210" s="10" t="s">
        <v>269</v>
      </c>
      <c r="AU210" s="10">
        <f t="shared" si="14"/>
        <v>0.1</v>
      </c>
      <c r="AV210" s="10">
        <f t="shared" si="15"/>
        <v>0.66500000000000004</v>
      </c>
      <c r="AW210" s="12" t="s">
        <v>370</v>
      </c>
      <c r="AX210" s="12" t="str">
        <f>INDEX(Subname_converter!$B$1:$B$343,MATCH($AW210,Subname_converter!$A$1:$A$343,0))</f>
        <v>Mesa</v>
      </c>
      <c r="AY210" s="12">
        <f>INDEX(Subname_converter!$C$1:$C$343,MATCH($AW210,Subname_converter!$A$1:$A$343,0))</f>
        <v>230</v>
      </c>
      <c r="AZ210" s="11">
        <v>45626.333333333299</v>
      </c>
      <c r="BA210" s="11">
        <v>45626.333333333299</v>
      </c>
      <c r="BB210" s="10">
        <f t="shared" si="12"/>
        <v>2025</v>
      </c>
      <c r="BC210" s="11"/>
      <c r="BD210" s="10" t="s">
        <v>103</v>
      </c>
      <c r="BE210" s="10" t="s">
        <v>65</v>
      </c>
      <c r="BF210" s="10" t="s">
        <v>65</v>
      </c>
      <c r="BG210" s="10" t="s">
        <v>103</v>
      </c>
      <c r="BH210" s="10" t="s">
        <v>186</v>
      </c>
      <c r="BI210" s="10">
        <f>IFERROR(INDEX([12]Queue_withNearTerm!$AZ$4:$AZ$148,MATCH(B211,[12]Queue_withNearTerm!$B$4:$B$148,0)),99)</f>
        <v>99</v>
      </c>
    </row>
    <row r="211" spans="1:61" s="26" customFormat="1" ht="25" x14ac:dyDescent="0.25">
      <c r="A211" s="32" t="s">
        <v>536</v>
      </c>
      <c r="B211" s="10">
        <v>1736</v>
      </c>
      <c r="C211" s="11">
        <v>43922</v>
      </c>
      <c r="D211" s="11">
        <v>43936.291666666701</v>
      </c>
      <c r="E211" s="10" t="s">
        <v>53</v>
      </c>
      <c r="F211" s="10" t="s">
        <v>505</v>
      </c>
      <c r="G211" s="10" t="s">
        <v>95</v>
      </c>
      <c r="H211" s="10" t="s">
        <v>56</v>
      </c>
      <c r="I211" s="10"/>
      <c r="J211" s="10" t="s">
        <v>96</v>
      </c>
      <c r="K211" s="10" t="s">
        <v>57</v>
      </c>
      <c r="L211" s="10"/>
      <c r="M211" s="10">
        <v>250</v>
      </c>
      <c r="N211" s="10"/>
      <c r="O211" s="10"/>
      <c r="P211" s="10">
        <v>250</v>
      </c>
      <c r="Q211" s="10"/>
      <c r="R211" s="10"/>
      <c r="S211" s="10"/>
      <c r="T211" s="10">
        <v>250</v>
      </c>
      <c r="U211" s="10" t="s">
        <v>69</v>
      </c>
      <c r="V211" s="10">
        <v>76.75</v>
      </c>
      <c r="W211" s="10" t="s">
        <v>58</v>
      </c>
      <c r="X211" s="10" t="s">
        <v>59</v>
      </c>
      <c r="Y211" s="10">
        <v>0.76749999999999996</v>
      </c>
      <c r="Z211" s="10">
        <f>Y211*T211</f>
        <v>191.875</v>
      </c>
      <c r="AA211" s="10">
        <v>0</v>
      </c>
      <c r="AB211" s="10">
        <v>0</v>
      </c>
      <c r="AC211" s="10">
        <f t="shared" si="13"/>
        <v>1</v>
      </c>
      <c r="AD211" s="10" t="str" cm="1">
        <f t="array" ref="AD211">IFERROR(INDEX(Res_converter!$A$2:$A$22,MATCH(1,($J211=Res_converter!$B$2:$B$22)*($K211=Res_converter!$C$2:$C$22)*($L211=Res_converter!$D$2:$D$22),0)),"Other")</f>
        <v>Solar-Hybrid</v>
      </c>
      <c r="AE211" s="10">
        <f>IF($J211=Res_converter!$E$2,MAX($M211-$N211-$O211,0),0)+IF($K211=Res_converter!$E$2,MAX($P211-$Q211-$R211,0),0)+IF(L211=Res_converter!$E$2,$S211,0)</f>
        <v>250</v>
      </c>
      <c r="AF211" s="10">
        <f>IF($AD211=Res_converter!$A$8,MAX($Z211-$N211-$O211,0),0)+IF(AND($AD211=Res_converter!$A$14,$J211=Res_converter!$B$14),MAX(MIN($Z211,$M211)-$N211-$O211+IF(SUM($Q211,$R211)&gt;0,MAX($Z211-$M211,0)-($Q211+$R211)*$AV211,0),0),0)+IF(AND($AD211=Res_converter!$A$15,$K211=Res_converter!$C$15),MAX(MIN($Z211,$P211)-$Q211-$R211+IF(SUM($N211,$O211)&gt;0,MAX($Z211-$P211,0)-($N211+$O211)*$AV211,0),0),0)+IF(AND($AD211=Res_converter!$A$12,$Y211="See columns P&amp; Q"),IF($J211=Res_converter!$E$2,MAX($AA211*MIN($M211,$T211)-$N211-$O211,0),MAX($AB211*MIN($P211,$T211)-$Q211-$R211,0)),0)+IF(AND($AD211=Res_converter!$A$12,$AC211=1,$Y211&lt;&gt;"See columns P&amp; Q"),IF($J211=Res_converter!$E$2,MAX(MIN($Z211,M211)-$N211-$O211,0),MAX(MIN($Z211,P211)-$Q211-$R211,0)),0)</f>
        <v>191.875</v>
      </c>
      <c r="AG211" s="60">
        <f>IF($AD211=Res_converter!$A$9,$T211,0)</f>
        <v>0</v>
      </c>
      <c r="AH211" s="10">
        <f>IF($AD211=Res_converter!$A$9,$Z211,0)</f>
        <v>0</v>
      </c>
      <c r="AI211" s="10">
        <f>IF($J211=Res_converter!$E$6,MAX($M211-$N211-$O211,0),0)+IF($K211=Res_converter!$E$6,MAX($P211-$Q211-$R211,0),0)+IF(L211=Res_converter!$E$6,$S211,0)</f>
        <v>250</v>
      </c>
      <c r="AJ211" s="10">
        <f>IF($AD211=Res_converter!$A$7,MAX(MIN($Z211,$M211)-$N211-$O211,0),0)+IF(AND($AD211=Res_converter!$A$12,$Y211="See columns P&amp; Q"),IF($J211=Res_converter!$E$6,MAX($AA211*MIN($M211,$T211)-$N211-$O211,0),MAX($AB211*MIN($P211,$T211)-$Q211-$R211,0)),0)+IF(AND($AD211=Res_converter!$A$12,$AC211=1,$Y211&lt;&gt;"See columns P&amp; Q"),IF($J211=Res_converter!$E$6,MAX(MIN(MAX($Z211-$P211,0)/$AU211,$M211)-$N211-$O211,0),MAX(MIN(MAX($Z211-$M211,0)/$AU211,$P211)-$Q211-$R211,0)),0)</f>
        <v>0</v>
      </c>
      <c r="AK211" s="60">
        <f>IF($AD211=Res_converter!$A$2,$T211,0)</f>
        <v>0</v>
      </c>
      <c r="AL211" s="10">
        <f>IF($AD211=Res_converter!$A$2,$Z211,0)</f>
        <v>0</v>
      </c>
      <c r="AM211" s="10">
        <f>IF($J211=Res_converter!$E$4,MAX($M211-$N211-$O211,0),0)+IF($K211=Res_converter!$E$4,MAX($P211-$Q211-$R211,0),0)+IF(L211=Res_converter!$E$4,$S211,0)</f>
        <v>0</v>
      </c>
      <c r="AN211" s="10">
        <f>IF($AD211=Res_converter!$A$3,MAX(MIN($Z211,$M211)-$N211-$O211,0),0)+IF(AND($AD211=Res_converter!$A$14,$AC211=1,$Y211&lt;&gt;"See columns P&amp; Q"),IF($J211=Res_converter!$E$4,MAX(MIN(MAX($Z211-$P211,0)/$AV211,$M211)-$N211-$O211,0),MAX(MIN(MAX($Z211-$M211,0)/$AV211,$P211)-$Q211-$R211,0)),0)</f>
        <v>0</v>
      </c>
      <c r="AO211" s="10">
        <f>IF($J211=Res_converter!$E$5,$M211,0)+IF($K211=Res_converter!$E$5,$P211,0)</f>
        <v>0</v>
      </c>
      <c r="AP211" s="10">
        <f>IF($AD211=Res_converter!$A$4,$Z211,0)</f>
        <v>0</v>
      </c>
      <c r="AQ211" s="10" t="s">
        <v>88</v>
      </c>
      <c r="AR211" s="10" t="s">
        <v>61</v>
      </c>
      <c r="AS211" s="10" t="s">
        <v>62</v>
      </c>
      <c r="AT211" s="10" t="s">
        <v>269</v>
      </c>
      <c r="AU211" s="10">
        <f t="shared" si="14"/>
        <v>0.1</v>
      </c>
      <c r="AV211" s="10">
        <f t="shared" si="15"/>
        <v>0.66500000000000004</v>
      </c>
      <c r="AW211" s="12" t="s">
        <v>382</v>
      </c>
      <c r="AX211" s="12" t="str">
        <f>INDEX(Subname_converter!$B$1:$B$343,MATCH($AW211,Subname_converter!$A$1:$A$343,0))</f>
        <v>Arco</v>
      </c>
      <c r="AY211" s="12">
        <f>INDEX(Subname_converter!$C$1:$C$343,MATCH($AW211,Subname_converter!$A$1:$A$343,0))</f>
        <v>230</v>
      </c>
      <c r="AZ211" s="11">
        <v>45383.291666666701</v>
      </c>
      <c r="BA211" s="11">
        <v>46508.291666666701</v>
      </c>
      <c r="BB211" s="10">
        <f t="shared" si="12"/>
        <v>2027</v>
      </c>
      <c r="BC211" s="11"/>
      <c r="BD211" s="10" t="s">
        <v>103</v>
      </c>
      <c r="BE211" s="10" t="s">
        <v>65</v>
      </c>
      <c r="BF211" s="10" t="s">
        <v>65</v>
      </c>
      <c r="BG211" s="10" t="s">
        <v>103</v>
      </c>
      <c r="BH211" s="10"/>
      <c r="BI211" s="10">
        <f>IFERROR(INDEX([12]Queue_withNearTerm!$AZ$4:$AZ$148,MATCH(B212,[12]Queue_withNearTerm!$B$4:$B$148,0)),99)</f>
        <v>99</v>
      </c>
    </row>
    <row r="212" spans="1:61" s="26" customFormat="1" ht="38.5" x14ac:dyDescent="0.35">
      <c r="A212" s="32" t="s">
        <v>537</v>
      </c>
      <c r="B212" s="10">
        <v>1739</v>
      </c>
      <c r="C212" s="11">
        <v>43936</v>
      </c>
      <c r="D212" s="11">
        <v>43936.291666666701</v>
      </c>
      <c r="E212" s="10" t="s">
        <v>53</v>
      </c>
      <c r="F212" s="10" t="s">
        <v>505</v>
      </c>
      <c r="G212" s="10" t="s">
        <v>56</v>
      </c>
      <c r="H212" s="10" t="s">
        <v>430</v>
      </c>
      <c r="I212" s="10"/>
      <c r="J212" s="10" t="s">
        <v>57</v>
      </c>
      <c r="K212" s="42" t="s">
        <v>4371</v>
      </c>
      <c r="L212" s="10"/>
      <c r="M212" s="10">
        <v>108</v>
      </c>
      <c r="N212" s="10"/>
      <c r="O212" s="10"/>
      <c r="P212" s="10">
        <v>520</v>
      </c>
      <c r="Q212" s="10"/>
      <c r="R212" s="10"/>
      <c r="S212" s="10"/>
      <c r="T212" s="10">
        <v>500</v>
      </c>
      <c r="U212" s="10" t="s">
        <v>69</v>
      </c>
      <c r="V212" s="10">
        <v>92.98</v>
      </c>
      <c r="W212" s="10" t="s">
        <v>58</v>
      </c>
      <c r="X212" s="10" t="s">
        <v>159</v>
      </c>
      <c r="Y212" s="10">
        <v>0.92979999999999996</v>
      </c>
      <c r="Z212" s="10">
        <f>Y212*T212</f>
        <v>464.9</v>
      </c>
      <c r="AA212" s="10">
        <v>0</v>
      </c>
      <c r="AB212" s="10">
        <v>0</v>
      </c>
      <c r="AC212" s="10">
        <f t="shared" si="13"/>
        <v>1</v>
      </c>
      <c r="AD212" s="10" t="str" cm="1">
        <f t="array" ref="AD212">IFERROR(INDEX(Res_converter!$A$2:$A$22,MATCH(1,($J212=Res_converter!$B$2:$B$22)*($K212=Res_converter!$C$2:$C$22)*($L212=Res_converter!$D$2:$D$22),0)),"Other")</f>
        <v>LDES</v>
      </c>
      <c r="AE212" s="10">
        <f>IF($J212=Res_converter!$E$2,MAX($M212-$N212-$O212,0),0)+IF($K212=Res_converter!$E$2,MAX($P212-$Q212-$R212,0),0)+IF(L212=Res_converter!$E$2,$S212,0)</f>
        <v>108</v>
      </c>
      <c r="AF212" s="10">
        <f>IF($AD212=Res_converter!$A$8,MAX($Z212-$N212-$O212,0),0)+IF(AND($AD212=Res_converter!$A$14,$J212=Res_converter!$B$14),MAX(MIN($Z212,$M212)-$N212-$O212+IF(SUM($Q212,$R212)&gt;0,MAX($Z212-$M212,0)-($Q212+$R212)*$AV212,0),0),0)+IF(AND($AD212=Res_converter!$A$15,$K212=Res_converter!$C$15),MAX(MIN($Z212,$P212)-$Q212-$R212+IF(SUM($N212,$O212)&gt;0,MAX($Z212-$P212,0)-($N212+$O212)*$AV212,0),0),0)+IF(AND($AD212=Res_converter!$A$12,$Y212="See columns P&amp; Q"),IF($J212=Res_converter!$E$2,MAX($AA212*MIN($M212,$T212)-$N212-$O212,0),MAX($AB212*MIN($P212,$T212)-$Q212-$R212,0)),0)+IF(AND($AD212=Res_converter!$A$12,$AC212=1,$Y212&lt;&gt;"See columns P&amp; Q"),IF($J212=Res_converter!$E$2,MAX(MIN($Z212,M212)-$N212-$O212,0),MAX(MIN($Z212,P212)-$Q212-$R212,0)),0)</f>
        <v>0</v>
      </c>
      <c r="AG212" s="60">
        <f>IF($AD212=Res_converter!$A$9,$T212,0)</f>
        <v>500</v>
      </c>
      <c r="AH212" s="10">
        <f>IF($AD212=Res_converter!$A$9,$Z212,0)</f>
        <v>464.9</v>
      </c>
      <c r="AI212" s="10">
        <f>IF($J212=Res_converter!$E$6,MAX($M212-$N212-$O212,0),0)+IF($K212=Res_converter!$E$6,MAX($P212-$Q212-$R212,0),0)+IF(L212=Res_converter!$E$6,$S212,0)</f>
        <v>0</v>
      </c>
      <c r="AJ212" s="10">
        <f>IF($AD212=Res_converter!$A$7,MAX(MIN($Z212,$M212)-$N212-$O212,0),0)+IF(AND($AD212=Res_converter!$A$12,$Y212="See columns P&amp; Q"),IF($J212=Res_converter!$E$6,MAX($AA212*MIN($M212,$T212)-$N212-$O212,0),MAX($AB212*MIN($P212,$T212)-$Q212-$R212,0)),0)+IF(AND($AD212=Res_converter!$A$12,$AC212=1,$Y212&lt;&gt;"See columns P&amp; Q"),IF($J212=Res_converter!$E$6,MAX(MIN(MAX($Z212-$P212,0)/$AU212,$M212)-$N212-$O212,0),MAX(MIN(MAX($Z212-$M212,0)/$AU212,$P212)-$Q212-$R212,0)),0)</f>
        <v>0</v>
      </c>
      <c r="AK212" s="60">
        <f>IF($AD212=Res_converter!$A$2,$T212,0)</f>
        <v>0</v>
      </c>
      <c r="AL212" s="10">
        <f>IF($AD212=Res_converter!$A$2,$Z212,0)</f>
        <v>0</v>
      </c>
      <c r="AM212" s="10">
        <f>IF($J212=Res_converter!$E$4,MAX($M212-$N212-$O212,0),0)+IF($K212=Res_converter!$E$4,MAX($P212-$Q212-$R212,0),0)+IF(L212=Res_converter!$E$4,$S212,0)</f>
        <v>0</v>
      </c>
      <c r="AN212" s="10">
        <f>IF($AD212=Res_converter!$A$3,MAX(MIN($Z212,$M212)-$N212-$O212,0),0)+IF(AND($AD212=Res_converter!$A$14,$AC212=1,$Y212&lt;&gt;"See columns P&amp; Q"),IF($J212=Res_converter!$E$4,MAX(MIN(MAX($Z212-$P212,0)/$AV212,$M212)-$N212-$O212,0),MAX(MIN(MAX($Z212-$M212,0)/$AV212,$P212)-$Q212-$R212,0)),0)</f>
        <v>0</v>
      </c>
      <c r="AO212" s="10">
        <f>IF($J212=Res_converter!$E$5,$M212,0)+IF($K212=Res_converter!$E$5,$P212,0)</f>
        <v>0</v>
      </c>
      <c r="AP212" s="10">
        <f>IF($AD212=Res_converter!$A$4,$Z212,0)</f>
        <v>0</v>
      </c>
      <c r="AQ212" s="10" t="s">
        <v>369</v>
      </c>
      <c r="AR212" s="10" t="s">
        <v>61</v>
      </c>
      <c r="AS212" s="10" t="s">
        <v>62</v>
      </c>
      <c r="AT212" s="10" t="s">
        <v>269</v>
      </c>
      <c r="AU212" s="10">
        <f t="shared" si="14"/>
        <v>0.1</v>
      </c>
      <c r="AV212" s="10">
        <f t="shared" si="15"/>
        <v>0.66500000000000004</v>
      </c>
      <c r="AW212" s="12" t="s">
        <v>538</v>
      </c>
      <c r="AX212" s="12" t="str">
        <f>INDEX(Subname_converter!$B$1:$B$343,MATCH($AW212,Subname_converter!$A$1:$A$343,0))</f>
        <v>Morro Bay</v>
      </c>
      <c r="AY212" s="12">
        <f>INDEX(Subname_converter!$C$1:$C$343,MATCH($AW212,Subname_converter!$A$1:$A$343,0))</f>
        <v>230</v>
      </c>
      <c r="AZ212" s="11">
        <v>45078.291666666701</v>
      </c>
      <c r="BA212" s="11">
        <v>45078.291666666701</v>
      </c>
      <c r="BB212" s="10">
        <f t="shared" si="12"/>
        <v>2023</v>
      </c>
      <c r="BC212" s="11"/>
      <c r="BD212" s="10" t="s">
        <v>103</v>
      </c>
      <c r="BE212" s="10" t="s">
        <v>65</v>
      </c>
      <c r="BF212" s="10" t="s">
        <v>65</v>
      </c>
      <c r="BG212" s="10" t="s">
        <v>103</v>
      </c>
      <c r="BH212" s="10"/>
      <c r="BI212" s="10">
        <f>IFERROR(INDEX([12]Queue_withNearTerm!$AZ$4:$AZ$148,MATCH(B213,[12]Queue_withNearTerm!$B$4:$B$148,0)),99)</f>
        <v>99</v>
      </c>
    </row>
    <row r="213" spans="1:61" s="26" customFormat="1" ht="25" x14ac:dyDescent="0.25">
      <c r="A213" s="32" t="s">
        <v>539</v>
      </c>
      <c r="B213" s="10">
        <v>1740</v>
      </c>
      <c r="C213" s="11">
        <v>43935</v>
      </c>
      <c r="D213" s="11">
        <v>43936.291666666701</v>
      </c>
      <c r="E213" s="10" t="s">
        <v>53</v>
      </c>
      <c r="F213" s="10" t="s">
        <v>505</v>
      </c>
      <c r="G213" s="10" t="s">
        <v>56</v>
      </c>
      <c r="H213" s="10" t="s">
        <v>95</v>
      </c>
      <c r="I213" s="10"/>
      <c r="J213" s="10" t="s">
        <v>57</v>
      </c>
      <c r="K213" s="10" t="s">
        <v>96</v>
      </c>
      <c r="L213" s="10"/>
      <c r="M213" s="10">
        <v>101.8</v>
      </c>
      <c r="N213" s="10"/>
      <c r="O213" s="10"/>
      <c r="P213" s="10">
        <v>101.8</v>
      </c>
      <c r="Q213" s="10"/>
      <c r="R213" s="10"/>
      <c r="S213" s="10"/>
      <c r="T213" s="10">
        <v>100</v>
      </c>
      <c r="U213" s="10" t="s">
        <v>83</v>
      </c>
      <c r="V213" s="10"/>
      <c r="W213" s="10" t="s">
        <v>58</v>
      </c>
      <c r="X213" s="10" t="s">
        <v>59</v>
      </c>
      <c r="Y213" s="10">
        <v>1</v>
      </c>
      <c r="Z213" s="10">
        <v>100</v>
      </c>
      <c r="AA213" s="10">
        <v>0</v>
      </c>
      <c r="AB213" s="10">
        <v>0</v>
      </c>
      <c r="AC213" s="10">
        <f t="shared" si="13"/>
        <v>1</v>
      </c>
      <c r="AD213" s="10" t="str" cm="1">
        <f t="array" ref="AD213">IFERROR(INDEX(Res_converter!$A$2:$A$22,MATCH(1,($J213=Res_converter!$B$2:$B$22)*($K213=Res_converter!$C$2:$C$22)*($L213=Res_converter!$D$2:$D$22),0)),"Other")</f>
        <v>Solar-Hybrid</v>
      </c>
      <c r="AE213" s="10">
        <f>IF($J213=Res_converter!$E$2,MAX($M213-$N213-$O213,0),0)+IF($K213=Res_converter!$E$2,MAX($P213-$Q213-$R213,0),0)+IF(L213=Res_converter!$E$2,$S213,0)</f>
        <v>101.8</v>
      </c>
      <c r="AF213" s="10">
        <f>IF($AD213=Res_converter!$A$8,MAX($Z213-$N213-$O213,0),0)+IF(AND($AD213=Res_converter!$A$14,$J213=Res_converter!$B$14),MAX(MIN($Z213,$M213)-$N213-$O213+IF(SUM($Q213,$R213)&gt;0,MAX($Z213-$M213,0)-($Q213+$R213)*$AV213,0),0),0)+IF(AND($AD213=Res_converter!$A$15,$K213=Res_converter!$C$15),MAX(MIN($Z213,$P213)-$Q213-$R213+IF(SUM($N213,$O213)&gt;0,MAX($Z213-$P213,0)-($N213+$O213)*$AV213,0),0),0)+IF(AND($AD213=Res_converter!$A$12,$Y213="See columns P&amp; Q"),IF($J213=Res_converter!$E$2,MAX($AA213*MIN($M213,$T213)-$N213-$O213,0),MAX($AB213*MIN($P213,$T213)-$Q213-$R213,0)),0)+IF(AND($AD213=Res_converter!$A$12,$AC213=1,$Y213&lt;&gt;"See columns P&amp; Q"),IF($J213=Res_converter!$E$2,MAX(MIN($Z213,M213)-$N213-$O213,0),MAX(MIN($Z213,P213)-$Q213-$R213,0)),0)</f>
        <v>100</v>
      </c>
      <c r="AG213" s="60">
        <f>IF($AD213=Res_converter!$A$9,$T213,0)</f>
        <v>0</v>
      </c>
      <c r="AH213" s="10">
        <f>IF($AD213=Res_converter!$A$9,$Z213,0)</f>
        <v>0</v>
      </c>
      <c r="AI213" s="10">
        <f>IF($J213=Res_converter!$E$6,MAX($M213-$N213-$O213,0),0)+IF($K213=Res_converter!$E$6,MAX($P213-$Q213-$R213,0),0)+IF(L213=Res_converter!$E$6,$S213,0)</f>
        <v>101.8</v>
      </c>
      <c r="AJ213" s="10">
        <f>IF($AD213=Res_converter!$A$7,MAX(MIN($Z213,$M213)-$N213-$O213,0),0)+IF(AND($AD213=Res_converter!$A$12,$Y213="See columns P&amp; Q"),IF($J213=Res_converter!$E$6,MAX($AA213*MIN($M213,$T213)-$N213-$O213,0),MAX($AB213*MIN($P213,$T213)-$Q213-$R213,0)),0)+IF(AND($AD213=Res_converter!$A$12,$AC213=1,$Y213&lt;&gt;"See columns P&amp; Q"),IF($J213=Res_converter!$E$6,MAX(MIN(MAX($Z213-$P213,0)/$AU213,$M213)-$N213-$O213,0),MAX(MIN(MAX($Z213-$M213,0)/$AU213,$P213)-$Q213-$R213,0)),0)</f>
        <v>0</v>
      </c>
      <c r="AK213" s="60">
        <f>IF($AD213=Res_converter!$A$2,$T213,0)</f>
        <v>0</v>
      </c>
      <c r="AL213" s="10">
        <f>IF($AD213=Res_converter!$A$2,$Z213,0)</f>
        <v>0</v>
      </c>
      <c r="AM213" s="10">
        <f>IF($J213=Res_converter!$E$4,MAX($M213-$N213-$O213,0),0)+IF($K213=Res_converter!$E$4,MAX($P213-$Q213-$R213,0),0)+IF(L213=Res_converter!$E$4,$S213,0)</f>
        <v>0</v>
      </c>
      <c r="AN213" s="10">
        <f>IF($AD213=Res_converter!$A$3,MAX(MIN($Z213,$M213)-$N213-$O213,0),0)+IF(AND($AD213=Res_converter!$A$14,$AC213=1,$Y213&lt;&gt;"See columns P&amp; Q"),IF($J213=Res_converter!$E$4,MAX(MIN(MAX($Z213-$P213,0)/$AV213,$M213)-$N213-$O213,0),MAX(MIN(MAX($Z213-$M213,0)/$AV213,$P213)-$Q213-$R213,0)),0)</f>
        <v>0</v>
      </c>
      <c r="AO213" s="10">
        <f>IF($J213=Res_converter!$E$5,$M213,0)+IF($K213=Res_converter!$E$5,$P213,0)</f>
        <v>0</v>
      </c>
      <c r="AP213" s="10">
        <f>IF($AD213=Res_converter!$A$4,$Z213,0)</f>
        <v>0</v>
      </c>
      <c r="AQ213" s="10" t="s">
        <v>88</v>
      </c>
      <c r="AR213" s="10" t="s">
        <v>61</v>
      </c>
      <c r="AS213" s="10" t="s">
        <v>62</v>
      </c>
      <c r="AT213" s="10" t="s">
        <v>269</v>
      </c>
      <c r="AU213" s="10">
        <f t="shared" si="14"/>
        <v>0.1</v>
      </c>
      <c r="AV213" s="10">
        <f t="shared" si="15"/>
        <v>0.66500000000000004</v>
      </c>
      <c r="AW213" s="12" t="s">
        <v>382</v>
      </c>
      <c r="AX213" s="12" t="str">
        <f>INDEX(Subname_converter!$B$1:$B$343,MATCH($AW213,Subname_converter!$A$1:$A$343,0))</f>
        <v>Arco</v>
      </c>
      <c r="AY213" s="12">
        <f>INDEX(Subname_converter!$C$1:$C$343,MATCH($AW213,Subname_converter!$A$1:$A$343,0))</f>
        <v>230</v>
      </c>
      <c r="AZ213" s="11">
        <v>45626.333333333299</v>
      </c>
      <c r="BA213" s="11">
        <v>45626.333333333299</v>
      </c>
      <c r="BB213" s="10">
        <f t="shared" si="12"/>
        <v>2025</v>
      </c>
      <c r="BC213" s="11"/>
      <c r="BD213" s="10" t="s">
        <v>103</v>
      </c>
      <c r="BE213" s="10" t="s">
        <v>65</v>
      </c>
      <c r="BF213" s="10" t="s">
        <v>65</v>
      </c>
      <c r="BG213" s="10" t="s">
        <v>103</v>
      </c>
      <c r="BH213" s="10"/>
      <c r="BI213" s="10">
        <f>IFERROR(INDEX([12]Queue_withNearTerm!$AZ$4:$AZ$148,MATCH(B214,[12]Queue_withNearTerm!$B$4:$B$148,0)),99)</f>
        <v>99</v>
      </c>
    </row>
    <row r="214" spans="1:61" s="26" customFormat="1" ht="25" x14ac:dyDescent="0.25">
      <c r="A214" s="32" t="s">
        <v>540</v>
      </c>
      <c r="B214" s="10">
        <v>1744</v>
      </c>
      <c r="C214" s="11">
        <v>43923</v>
      </c>
      <c r="D214" s="11">
        <v>43936.291666666701</v>
      </c>
      <c r="E214" s="10" t="s">
        <v>53</v>
      </c>
      <c r="F214" s="10" t="s">
        <v>505</v>
      </c>
      <c r="G214" s="10" t="s">
        <v>541</v>
      </c>
      <c r="H214" s="10" t="s">
        <v>56</v>
      </c>
      <c r="I214" s="10"/>
      <c r="J214" s="10" t="s">
        <v>96</v>
      </c>
      <c r="K214" s="10" t="s">
        <v>57</v>
      </c>
      <c r="L214" s="10"/>
      <c r="M214" s="10">
        <v>103.455</v>
      </c>
      <c r="N214" s="10"/>
      <c r="O214" s="10"/>
      <c r="P214" s="10">
        <v>51.401000000000003</v>
      </c>
      <c r="Q214" s="10"/>
      <c r="R214" s="10"/>
      <c r="S214" s="10"/>
      <c r="T214" s="10">
        <v>100</v>
      </c>
      <c r="U214" s="10" t="s">
        <v>115</v>
      </c>
      <c r="V214" s="10"/>
      <c r="W214" s="10" t="s">
        <v>58</v>
      </c>
      <c r="X214" s="10" t="s">
        <v>296</v>
      </c>
      <c r="Y214" s="10">
        <v>0</v>
      </c>
      <c r="Z214" s="10">
        <v>0</v>
      </c>
      <c r="AA214" s="10">
        <v>0</v>
      </c>
      <c r="AB214" s="10">
        <v>0</v>
      </c>
      <c r="AC214" s="10">
        <f t="shared" si="13"/>
        <v>0</v>
      </c>
      <c r="AD214" s="10" t="str" cm="1">
        <f t="array" ref="AD214">IFERROR(INDEX(Res_converter!$A$2:$A$22,MATCH(1,($J214=Res_converter!$B$2:$B$22)*($K214=Res_converter!$C$2:$C$22)*($L214=Res_converter!$D$2:$D$22),0)),"Other")</f>
        <v>Solar-Hybrid</v>
      </c>
      <c r="AE214" s="10">
        <f>IF($J214=Res_converter!$E$2,MAX($M214-$N214-$O214,0),0)+IF($K214=Res_converter!$E$2,MAX($P214-$Q214-$R214,0),0)+IF(L214=Res_converter!$E$2,$S214,0)</f>
        <v>51.401000000000003</v>
      </c>
      <c r="AF214" s="10">
        <f>IF($AD214=Res_converter!$A$8,MAX($Z214-$N214-$O214,0),0)+IF(AND($AD214=Res_converter!$A$14,$J214=Res_converter!$B$14),MAX(MIN($Z214,$M214)-$N214-$O214+IF(SUM($Q214,$R214)&gt;0,MAX($Z214-$M214,0)-($Q214+$R214)*$AV214,0),0),0)+IF(AND($AD214=Res_converter!$A$15,$K214=Res_converter!$C$15),MAX(MIN($Z214,$P214)-$Q214-$R214+IF(SUM($N214,$O214)&gt;0,MAX($Z214-$P214,0)-($N214+$O214)*$AV214,0),0),0)+IF(AND($AD214=Res_converter!$A$12,$Y214="See columns P&amp; Q"),IF($J214=Res_converter!$E$2,MAX($AA214*MIN($M214,$T214)-$N214-$O214,0),MAX($AB214*MIN($P214,$T214)-$Q214-$R214,0)),0)+IF(AND($AD214=Res_converter!$A$12,$AC214=1,$Y214&lt;&gt;"See columns P&amp; Q"),IF($J214=Res_converter!$E$2,MAX(MIN($Z214,M214)-$N214-$O214,0),MAX(MIN($Z214,P214)-$Q214-$R214,0)),0)</f>
        <v>0</v>
      </c>
      <c r="AG214" s="60">
        <f>IF($AD214=Res_converter!$A$9,$T214,0)</f>
        <v>0</v>
      </c>
      <c r="AH214" s="10">
        <f>IF($AD214=Res_converter!$A$9,$Z214,0)</f>
        <v>0</v>
      </c>
      <c r="AI214" s="10">
        <f>IF($J214=Res_converter!$E$6,MAX($M214-$N214-$O214,0),0)+IF($K214=Res_converter!$E$6,MAX($P214-$Q214-$R214,0),0)+IF(L214=Res_converter!$E$6,$S214,0)</f>
        <v>103.455</v>
      </c>
      <c r="AJ214" s="10">
        <f>IF($AD214=Res_converter!$A$7,MAX(MIN($Z214,$M214)-$N214-$O214,0),0)+IF(AND($AD214=Res_converter!$A$12,$Y214="See columns P&amp; Q"),IF($J214=Res_converter!$E$6,MAX($AA214*MIN($M214,$T214)-$N214-$O214,0),MAX($AB214*MIN($P214,$T214)-$Q214-$R214,0)),0)+IF(AND($AD214=Res_converter!$A$12,$AC214=1,$Y214&lt;&gt;"See columns P&amp; Q"),IF($J214=Res_converter!$E$6,MAX(MIN(MAX($Z214-$P214,0)/$AU214,$M214)-$N214-$O214,0),MAX(MIN(MAX($Z214-$M214,0)/$AU214,$P214)-$Q214-$R214,0)),0)</f>
        <v>0</v>
      </c>
      <c r="AK214" s="60">
        <f>IF($AD214=Res_converter!$A$2,$T214,0)</f>
        <v>0</v>
      </c>
      <c r="AL214" s="10">
        <f>IF($AD214=Res_converter!$A$2,$Z214,0)</f>
        <v>0</v>
      </c>
      <c r="AM214" s="10">
        <f>IF($J214=Res_converter!$E$4,MAX($M214-$N214-$O214,0),0)+IF($K214=Res_converter!$E$4,MAX($P214-$Q214-$R214,0),0)+IF(L214=Res_converter!$E$4,$S214,0)</f>
        <v>0</v>
      </c>
      <c r="AN214" s="10">
        <f>IF($AD214=Res_converter!$A$3,MAX(MIN($Z214,$M214)-$N214-$O214,0),0)+IF(AND($AD214=Res_converter!$A$14,$AC214=1,$Y214&lt;&gt;"See columns P&amp; Q"),IF($J214=Res_converter!$E$4,MAX(MIN(MAX($Z214-$P214,0)/$AV214,$M214)-$N214-$O214,0),MAX(MIN(MAX($Z214-$M214,0)/$AV214,$P214)-$Q214-$R214,0)),0)</f>
        <v>0</v>
      </c>
      <c r="AO214" s="10">
        <f>IF($J214=Res_converter!$E$5,$M214,0)+IF($K214=Res_converter!$E$5,$P214,0)</f>
        <v>0</v>
      </c>
      <c r="AP214" s="10">
        <f>IF($AD214=Res_converter!$A$4,$Z214,0)</f>
        <v>0</v>
      </c>
      <c r="AQ214" s="10" t="s">
        <v>88</v>
      </c>
      <c r="AR214" s="10" t="s">
        <v>61</v>
      </c>
      <c r="AS214" s="10" t="s">
        <v>62</v>
      </c>
      <c r="AT214" s="10" t="s">
        <v>269</v>
      </c>
      <c r="AU214" s="10">
        <f t="shared" si="14"/>
        <v>0.1</v>
      </c>
      <c r="AV214" s="10">
        <f t="shared" si="15"/>
        <v>0.66500000000000004</v>
      </c>
      <c r="AW214" s="12" t="s">
        <v>542</v>
      </c>
      <c r="AX214" s="12" t="str">
        <f>INDEX(Subname_converter!$B$1:$B$343,MATCH($AW214,Subname_converter!$A$1:$A$343,0))</f>
        <v>Lamont</v>
      </c>
      <c r="AY214" s="12">
        <f>INDEX(Subname_converter!$C$1:$C$343,MATCH($AW214,Subname_converter!$A$1:$A$343,0))</f>
        <v>115</v>
      </c>
      <c r="AZ214" s="11">
        <v>45230.291666666701</v>
      </c>
      <c r="BA214" s="11">
        <v>45230.291666666701</v>
      </c>
      <c r="BB214" s="10">
        <f t="shared" si="12"/>
        <v>2024</v>
      </c>
      <c r="BC214" s="11"/>
      <c r="BD214" s="10" t="s">
        <v>103</v>
      </c>
      <c r="BE214" s="10" t="s">
        <v>65</v>
      </c>
      <c r="BF214" s="10" t="s">
        <v>65</v>
      </c>
      <c r="BG214" s="10" t="s">
        <v>103</v>
      </c>
      <c r="BH214" s="10" t="s">
        <v>186</v>
      </c>
      <c r="BI214" s="10">
        <f>IFERROR(INDEX([12]Queue_withNearTerm!$AZ$4:$AZ$148,MATCH(B215,[12]Queue_withNearTerm!$B$4:$B$148,0)),99)</f>
        <v>99</v>
      </c>
    </row>
    <row r="215" spans="1:61" s="26" customFormat="1" ht="25" x14ac:dyDescent="0.25">
      <c r="A215" s="32" t="s">
        <v>543</v>
      </c>
      <c r="B215" s="10">
        <v>1745</v>
      </c>
      <c r="C215" s="11">
        <v>43927</v>
      </c>
      <c r="D215" s="11">
        <v>43936.291666666701</v>
      </c>
      <c r="E215" s="10" t="s">
        <v>53</v>
      </c>
      <c r="F215" s="10" t="s">
        <v>505</v>
      </c>
      <c r="G215" s="10" t="s">
        <v>111</v>
      </c>
      <c r="H215" s="10"/>
      <c r="I215" s="10"/>
      <c r="J215" s="10" t="s">
        <v>77</v>
      </c>
      <c r="K215" s="10"/>
      <c r="L215" s="10"/>
      <c r="M215" s="10">
        <v>655.7</v>
      </c>
      <c r="N215" s="10"/>
      <c r="O215" s="10"/>
      <c r="P215" s="10"/>
      <c r="Q215" s="10"/>
      <c r="R215" s="10"/>
      <c r="S215" s="10"/>
      <c r="T215" s="10">
        <v>35</v>
      </c>
      <c r="U215" s="10" t="s">
        <v>83</v>
      </c>
      <c r="V215" s="10"/>
      <c r="W215" s="10"/>
      <c r="X215" s="10" t="s">
        <v>430</v>
      </c>
      <c r="Y215" s="10">
        <v>1</v>
      </c>
      <c r="Z215" s="10">
        <v>35</v>
      </c>
      <c r="AA215" s="10">
        <v>0</v>
      </c>
      <c r="AB215" s="10">
        <v>0</v>
      </c>
      <c r="AC215" s="10">
        <f t="shared" si="13"/>
        <v>1</v>
      </c>
      <c r="AD215" s="10" t="str" cm="1">
        <f t="array" ref="AD215">IFERROR(INDEX(Res_converter!$A$2:$A$22,MATCH(1,($J215=Res_converter!$B$2:$B$22)*($K215=Res_converter!$C$2:$C$22)*($L215=Res_converter!$D$2:$D$22),0)),"Other")</f>
        <v>Other</v>
      </c>
      <c r="AE215" s="10">
        <f>IF($J215=Res_converter!$E$2,MAX($M215-$N215-$O215,0),0)+IF($K215=Res_converter!$E$2,MAX($P215-$Q215-$R215,0),0)+IF(L215=Res_converter!$E$2,$S215,0)</f>
        <v>0</v>
      </c>
      <c r="AF215" s="10">
        <f>IF($AD215=Res_converter!$A$8,MAX($Z215-$N215-$O215,0),0)+IF(AND($AD215=Res_converter!$A$14,$J215=Res_converter!$B$14),MAX(MIN($Z215,$M215)-$N215-$O215+IF(SUM($Q215,$R215)&gt;0,MAX($Z215-$M215,0)-($Q215+$R215)*$AV215,0),0),0)+IF(AND($AD215=Res_converter!$A$15,$K215=Res_converter!$C$15),MAX(MIN($Z215,$P215)-$Q215-$R215+IF(SUM($N215,$O215)&gt;0,MAX($Z215-$P215,0)-($N215+$O215)*$AV215,0),0),0)+IF(AND($AD215=Res_converter!$A$12,$Y215="See columns P&amp; Q"),IF($J215=Res_converter!$E$2,MAX($AA215*MIN($M215,$T215)-$N215-$O215,0),MAX($AB215*MIN($P215,$T215)-$Q215-$R215,0)),0)+IF(AND($AD215=Res_converter!$A$12,$AC215=1,$Y215&lt;&gt;"See columns P&amp; Q"),IF($J215=Res_converter!$E$2,MAX(MIN($Z215,M215)-$N215-$O215,0),MAX(MIN($Z215,P215)-$Q215-$R215,0)),0)</f>
        <v>0</v>
      </c>
      <c r="AG215" s="60">
        <f>IF($AD215=Res_converter!$A$9,$T215,0)</f>
        <v>0</v>
      </c>
      <c r="AH215" s="10">
        <f>IF($AD215=Res_converter!$A$9,$Z215,0)</f>
        <v>0</v>
      </c>
      <c r="AI215" s="10">
        <f>IF($J215=Res_converter!$E$6,MAX($M215-$N215-$O215,0),0)+IF($K215=Res_converter!$E$6,MAX($P215-$Q215-$R215,0),0)+IF(L215=Res_converter!$E$6,$S215,0)</f>
        <v>0</v>
      </c>
      <c r="AJ215" s="10">
        <f>IF($AD215=Res_converter!$A$7,MAX(MIN($Z215,$M215)-$N215-$O215,0),0)+IF(AND($AD215=Res_converter!$A$12,$Y215="See columns P&amp; Q"),IF($J215=Res_converter!$E$6,MAX($AA215*MIN($M215,$T215)-$N215-$O215,0),MAX($AB215*MIN($P215,$T215)-$Q215-$R215,0)),0)+IF(AND($AD215=Res_converter!$A$12,$AC215=1,$Y215&lt;&gt;"See columns P&amp; Q"),IF($J215=Res_converter!$E$6,MAX(MIN(MAX($Z215-$P215,0)/$AU215,$M215)-$N215-$O215,0),MAX(MIN(MAX($Z215-$M215,0)/$AU215,$P215)-$Q215-$R215,0)),0)</f>
        <v>0</v>
      </c>
      <c r="AK215" s="60">
        <f>IF($AD215=Res_converter!$A$2,$T215,0)</f>
        <v>0</v>
      </c>
      <c r="AL215" s="10">
        <f>IF($AD215=Res_converter!$A$2,$Z215,0)</f>
        <v>0</v>
      </c>
      <c r="AM215" s="10">
        <f>IF($J215=Res_converter!$E$4,MAX($M215-$N215-$O215,0),0)+IF($K215=Res_converter!$E$4,MAX($P215-$Q215-$R215,0),0)+IF(L215=Res_converter!$E$4,$S215,0)</f>
        <v>0</v>
      </c>
      <c r="AN215" s="10">
        <f>IF($AD215=Res_converter!$A$3,MAX(MIN($Z215,$M215)-$N215-$O215,0),0)+IF(AND($AD215=Res_converter!$A$14,$AC215=1,$Y215&lt;&gt;"See columns P&amp; Q"),IF($J215=Res_converter!$E$4,MAX(MIN(MAX($Z215-$P215,0)/$AV215,$M215)-$N215-$O215,0),MAX(MIN(MAX($Z215-$M215,0)/$AV215,$P215)-$Q215-$R215,0)),0)</f>
        <v>0</v>
      </c>
      <c r="AO215" s="10">
        <f>IF($J215=Res_converter!$E$5,$M215,0)+IF($K215=Res_converter!$E$5,$P215,0)</f>
        <v>0</v>
      </c>
      <c r="AP215" s="10">
        <f>IF($AD215=Res_converter!$A$4,$Z215,0)</f>
        <v>0</v>
      </c>
      <c r="AQ215" s="10" t="s">
        <v>88</v>
      </c>
      <c r="AR215" s="10" t="s">
        <v>61</v>
      </c>
      <c r="AS215" s="10" t="s">
        <v>62</v>
      </c>
      <c r="AT215" s="10" t="s">
        <v>269</v>
      </c>
      <c r="AU215" s="10">
        <f t="shared" si="14"/>
        <v>0.1</v>
      </c>
      <c r="AV215" s="10">
        <f t="shared" si="15"/>
        <v>0.66500000000000004</v>
      </c>
      <c r="AW215" s="12" t="s">
        <v>544</v>
      </c>
      <c r="AX215" s="12" t="str">
        <f>INDEX(Subname_converter!$B$1:$B$343,MATCH($AW215,Subname_converter!$A$1:$A$343,0))</f>
        <v>Midway</v>
      </c>
      <c r="AY215" s="12">
        <f>INDEX(Subname_converter!$C$1:$C$343,MATCH($AW215,Subname_converter!$A$1:$A$343,0))</f>
        <v>230</v>
      </c>
      <c r="AZ215" s="11">
        <v>45078.291666666701</v>
      </c>
      <c r="BA215" s="11">
        <v>45423.291666666701</v>
      </c>
      <c r="BB215" s="10">
        <f t="shared" si="12"/>
        <v>2024</v>
      </c>
      <c r="BC215" s="11"/>
      <c r="BD215" s="10" t="s">
        <v>103</v>
      </c>
      <c r="BE215" s="10" t="s">
        <v>65</v>
      </c>
      <c r="BF215" s="10" t="s">
        <v>65</v>
      </c>
      <c r="BG215" s="10" t="s">
        <v>103</v>
      </c>
      <c r="BH215" s="10"/>
      <c r="BI215" s="10">
        <f>IFERROR(INDEX([12]Queue_withNearTerm!$AZ$4:$AZ$148,MATCH(B216,[12]Queue_withNearTerm!$B$4:$B$148,0)),99)</f>
        <v>99</v>
      </c>
    </row>
    <row r="216" spans="1:61" s="26" customFormat="1" ht="25" x14ac:dyDescent="0.25">
      <c r="A216" s="32" t="s">
        <v>545</v>
      </c>
      <c r="B216" s="10">
        <v>1749</v>
      </c>
      <c r="C216" s="11">
        <v>43934</v>
      </c>
      <c r="D216" s="11">
        <v>43936.291666666701</v>
      </c>
      <c r="E216" s="10" t="s">
        <v>53</v>
      </c>
      <c r="F216" s="10" t="s">
        <v>505</v>
      </c>
      <c r="G216" s="10" t="s">
        <v>95</v>
      </c>
      <c r="H216" s="10" t="s">
        <v>56</v>
      </c>
      <c r="I216" s="10" t="s">
        <v>55</v>
      </c>
      <c r="J216" s="10" t="s">
        <v>96</v>
      </c>
      <c r="K216" s="10" t="s">
        <v>57</v>
      </c>
      <c r="L216" s="10" t="s">
        <v>55</v>
      </c>
      <c r="M216" s="10">
        <v>100.64</v>
      </c>
      <c r="N216" s="10"/>
      <c r="O216" s="10"/>
      <c r="P216" s="10">
        <v>53.68</v>
      </c>
      <c r="Q216" s="10"/>
      <c r="R216" s="10"/>
      <c r="S216" s="10">
        <v>210</v>
      </c>
      <c r="T216" s="10">
        <v>299.64999999999998</v>
      </c>
      <c r="U216" s="10" t="s">
        <v>115</v>
      </c>
      <c r="V216" s="10"/>
      <c r="W216" s="10" t="s">
        <v>58</v>
      </c>
      <c r="X216" s="10" t="s">
        <v>364</v>
      </c>
      <c r="Y216" s="10">
        <v>0</v>
      </c>
      <c r="Z216" s="10">
        <v>0</v>
      </c>
      <c r="AA216" s="10">
        <v>0</v>
      </c>
      <c r="AB216" s="10">
        <v>0</v>
      </c>
      <c r="AC216" s="10">
        <f t="shared" si="13"/>
        <v>0</v>
      </c>
      <c r="AD216" s="10" t="str" cm="1">
        <f t="array" ref="AD216">IFERROR(INDEX(Res_converter!$A$2:$A$22,MATCH(1,($J216=Res_converter!$B$2:$B$22)*($K216=Res_converter!$C$2:$C$22)*($L216=Res_converter!$D$2:$D$22),0)),"Other")</f>
        <v>Wind-Solar-Hybrid</v>
      </c>
      <c r="AE216" s="10">
        <f>IF($J216=Res_converter!$E$2,MAX($M216-$N216-$O216,0),0)+IF($K216=Res_converter!$E$2,MAX($P216-$Q216-$R216,0),0)+IF(L216=Res_converter!$E$2,$S216,0)</f>
        <v>53.68</v>
      </c>
      <c r="AF216" s="10">
        <f>IF($AD216=Res_converter!$A$8,MAX($Z216-$N216-$O216,0),0)+IF(AND($AD216=Res_converter!$A$14,$J216=Res_converter!$B$14),MAX(MIN($Z216,$M216)-$N216-$O216+IF(SUM($Q216,$R216)&gt;0,MAX($Z216-$M216,0)-($Q216+$R216)*$AV216,0),0),0)+IF(AND($AD216=Res_converter!$A$15,$K216=Res_converter!$C$15),MAX(MIN($Z216,$P216)-$Q216-$R216+IF(SUM($N216,$O216)&gt;0,MAX($Z216-$P216,0)-($N216+$O216)*$AV216,0),0),0)+IF(AND($AD216=Res_converter!$A$12,$Y216="See columns P&amp; Q"),IF($J216=Res_converter!$E$2,MAX($AA216*MIN($M216,$T216)-$N216-$O216,0),MAX($AB216*MIN($P216,$T216)-$Q216-$R216,0)),0)+IF(AND($AD216=Res_converter!$A$12,$AC216=1,$Y216&lt;&gt;"See columns P&amp; Q"),IF($J216=Res_converter!$E$2,MAX(MIN($Z216,M216)-$N216-$O216,0),MAX(MIN($Z216,P216)-$Q216-$R216,0)),0)</f>
        <v>0</v>
      </c>
      <c r="AG216" s="60">
        <f>IF($AD216=Res_converter!$A$9,$T216,0)</f>
        <v>0</v>
      </c>
      <c r="AH216" s="10">
        <f>IF($AD216=Res_converter!$A$9,$Z216,0)</f>
        <v>0</v>
      </c>
      <c r="AI216" s="10">
        <f>IF($J216=Res_converter!$E$6,MAX($M216-$N216-$O216,0),0)+IF($K216=Res_converter!$E$6,MAX($P216-$Q216-$R216,0),0)+IF(L216=Res_converter!$E$6,$S216,0)</f>
        <v>100.64</v>
      </c>
      <c r="AJ216" s="10">
        <f>IF($AD216=Res_converter!$A$7,MAX(MIN($Z216,$M216)-$N216-$O216,0),0)+IF(AND($AD216=Res_converter!$A$12,$Y216="See columns P&amp; Q"),IF($J216=Res_converter!$E$6,MAX($AA216*MIN($M216,$T216)-$N216-$O216,0),MAX($AB216*MIN($P216,$T216)-$Q216-$R216,0)),0)+IF(AND($AD216=Res_converter!$A$12,$AC216=1,$Y216&lt;&gt;"See columns P&amp; Q"),IF($J216=Res_converter!$E$6,MAX(MIN(MAX($Z216-$P216,0)/$AU216,$M216)-$N216-$O216,0),MAX(MIN(MAX($Z216-$M216,0)/$AU216,$P216)-$Q216-$R216,0)),0)</f>
        <v>0</v>
      </c>
      <c r="AK216" s="60">
        <f>IF($AD216=Res_converter!$A$2,$T216,0)</f>
        <v>0</v>
      </c>
      <c r="AL216" s="10">
        <f>IF($AD216=Res_converter!$A$2,$Z216,0)</f>
        <v>0</v>
      </c>
      <c r="AM216" s="10">
        <f>IF($J216=Res_converter!$E$4,MAX($M216-$N216-$O216,0),0)+IF($K216=Res_converter!$E$4,MAX($P216-$Q216-$R216,0),0)+IF(L216=Res_converter!$E$4,$S216,0)</f>
        <v>210</v>
      </c>
      <c r="AN216" s="10">
        <f>IF($AD216=Res_converter!$A$3,MAX(MIN($Z216,$M216)-$N216-$O216,0),0)+IF(AND($AD216=Res_converter!$A$14,$AC216=1,$Y216&lt;&gt;"See columns P&amp; Q"),IF($J216=Res_converter!$E$4,MAX(MIN(MAX($Z216-$P216,0)/$AV216,$M216)-$N216-$O216,0),MAX(MIN(MAX($Z216-$M216,0)/$AV216,$P216)-$Q216-$R216,0)),0)</f>
        <v>0</v>
      </c>
      <c r="AO216" s="10">
        <f>IF($J216=Res_converter!$E$5,$M216,0)+IF($K216=Res_converter!$E$5,$P216,0)</f>
        <v>0</v>
      </c>
      <c r="AP216" s="10">
        <f>IF($AD216=Res_converter!$A$4,$Z216,0)</f>
        <v>0</v>
      </c>
      <c r="AQ216" s="10" t="s">
        <v>369</v>
      </c>
      <c r="AR216" s="10" t="s">
        <v>61</v>
      </c>
      <c r="AS216" s="10" t="s">
        <v>62</v>
      </c>
      <c r="AT216" s="10" t="s">
        <v>269</v>
      </c>
      <c r="AU216" s="10">
        <f t="shared" si="14"/>
        <v>0.1</v>
      </c>
      <c r="AV216" s="10">
        <f t="shared" si="15"/>
        <v>0.66500000000000004</v>
      </c>
      <c r="AW216" s="12" t="s">
        <v>546</v>
      </c>
      <c r="AX216" s="12" t="str">
        <f>INDEX(Subname_converter!$B$1:$B$343,MATCH($AW216,Subname_converter!$A$1:$A$343,0))</f>
        <v>Caliente</v>
      </c>
      <c r="AY216" s="12">
        <f>INDEX(Subname_converter!$C$1:$C$343,MATCH($AW216,Subname_converter!$A$1:$A$343,0))</f>
        <v>230</v>
      </c>
      <c r="AZ216" s="11">
        <v>45657.333333333299</v>
      </c>
      <c r="BA216" s="11">
        <v>47160.333333333299</v>
      </c>
      <c r="BB216" s="10">
        <f t="shared" si="12"/>
        <v>2029</v>
      </c>
      <c r="BC216" s="11"/>
      <c r="BD216" s="10" t="s">
        <v>103</v>
      </c>
      <c r="BE216" s="10" t="s">
        <v>65</v>
      </c>
      <c r="BF216" s="10" t="s">
        <v>65</v>
      </c>
      <c r="BG216" s="10" t="s">
        <v>103</v>
      </c>
      <c r="BH216" s="10" t="s">
        <v>186</v>
      </c>
      <c r="BI216" s="10">
        <f>IFERROR(INDEX([12]Queue_withNearTerm!$AZ$4:$AZ$148,MATCH(B217,[12]Queue_withNearTerm!$B$4:$B$148,0)),99)</f>
        <v>99</v>
      </c>
    </row>
    <row r="217" spans="1:61" s="26" customFormat="1" ht="37.5" x14ac:dyDescent="0.25">
      <c r="A217" s="32" t="s">
        <v>547</v>
      </c>
      <c r="B217" s="10">
        <v>1750</v>
      </c>
      <c r="C217" s="11">
        <v>43932</v>
      </c>
      <c r="D217" s="11">
        <v>43936.291666666701</v>
      </c>
      <c r="E217" s="10" t="s">
        <v>53</v>
      </c>
      <c r="F217" s="10" t="s">
        <v>505</v>
      </c>
      <c r="G217" s="10" t="s">
        <v>55</v>
      </c>
      <c r="H217" s="10"/>
      <c r="I217" s="10"/>
      <c r="J217" s="10" t="s">
        <v>4352</v>
      </c>
      <c r="K217" s="10"/>
      <c r="L217" s="10"/>
      <c r="M217" s="10">
        <v>1028.94</v>
      </c>
      <c r="N217" s="10"/>
      <c r="O217" s="10"/>
      <c r="P217" s="10"/>
      <c r="Q217" s="10"/>
      <c r="R217" s="10"/>
      <c r="S217" s="10"/>
      <c r="T217" s="10">
        <v>1000</v>
      </c>
      <c r="U217" s="10" t="s">
        <v>83</v>
      </c>
      <c r="V217" s="10"/>
      <c r="W217" s="10" t="s">
        <v>58</v>
      </c>
      <c r="X217" s="10" t="s">
        <v>364</v>
      </c>
      <c r="Y217" s="10">
        <v>1</v>
      </c>
      <c r="Z217" s="10">
        <v>1000</v>
      </c>
      <c r="AA217" s="10">
        <v>0</v>
      </c>
      <c r="AB217" s="10">
        <v>0</v>
      </c>
      <c r="AC217" s="10">
        <f t="shared" si="13"/>
        <v>1</v>
      </c>
      <c r="AD217" s="10" t="str" cm="1">
        <f t="array" ref="AD217">IFERROR(INDEX(Res_converter!$A$2:$A$22,MATCH(1,($J217=Res_converter!$B$2:$B$22)*($K217=Res_converter!$C$2:$C$22)*($L217=Res_converter!$D$2:$D$22),0)),"Other")</f>
        <v>Offshore Wind</v>
      </c>
      <c r="AE217" s="10">
        <f>IF($J217=Res_converter!$E$2,MAX($M217-$N217-$O217,0),0)+IF($K217=Res_converter!$E$2,MAX($P217-$Q217-$R217,0),0)+IF(L217=Res_converter!$E$2,$S217,0)</f>
        <v>0</v>
      </c>
      <c r="AF217" s="10">
        <f>IF($AD217=Res_converter!$A$8,MAX($Z217-$N217-$O217,0),0)+IF(AND($AD217=Res_converter!$A$14,$J217=Res_converter!$B$14),MAX(MIN($Z217,$M217)-$N217-$O217+IF(SUM($Q217,$R217)&gt;0,MAX($Z217-$M217,0)-($Q217+$R217)*$AV217,0),0),0)+IF(AND($AD217=Res_converter!$A$15,$K217=Res_converter!$C$15),MAX(MIN($Z217,$P217)-$Q217-$R217+IF(SUM($N217,$O217)&gt;0,MAX($Z217-$P217,0)-($N217+$O217)*$AV217,0),0),0)+IF(AND($AD217=Res_converter!$A$12,$Y217="See columns P&amp; Q"),IF($J217=Res_converter!$E$2,MAX($AA217*MIN($M217,$T217)-$N217-$O217,0),MAX($AB217*MIN($P217,$T217)-$Q217-$R217,0)),0)+IF(AND($AD217=Res_converter!$A$12,$AC217=1,$Y217&lt;&gt;"See columns P&amp; Q"),IF($J217=Res_converter!$E$2,MAX(MIN($Z217,M217)-$N217-$O217,0),MAX(MIN($Z217,P217)-$Q217-$R217,0)),0)</f>
        <v>0</v>
      </c>
      <c r="AG217" s="60">
        <f>IF($AD217=Res_converter!$A$9,$T217,0)</f>
        <v>0</v>
      </c>
      <c r="AH217" s="10">
        <f>IF($AD217=Res_converter!$A$9,$Z217,0)</f>
        <v>0</v>
      </c>
      <c r="AI217" s="10">
        <f>IF($J217=Res_converter!$E$6,MAX($M217-$N217-$O217,0),0)+IF($K217=Res_converter!$E$6,MAX($P217-$Q217-$R217,0),0)+IF(L217=Res_converter!$E$6,$S217,0)</f>
        <v>0</v>
      </c>
      <c r="AJ217" s="10">
        <f>IF($AD217=Res_converter!$A$7,MAX(MIN($Z217,$M217)-$N217-$O217,0),0)+IF(AND($AD217=Res_converter!$A$12,$Y217="See columns P&amp; Q"),IF($J217=Res_converter!$E$6,MAX($AA217*MIN($M217,$T217)-$N217-$O217,0),MAX($AB217*MIN($P217,$T217)-$Q217-$R217,0)),0)+IF(AND($AD217=Res_converter!$A$12,$AC217=1,$Y217&lt;&gt;"See columns P&amp; Q"),IF($J217=Res_converter!$E$6,MAX(MIN(MAX($Z217-$P217,0)/$AU217,$M217)-$N217-$O217,0),MAX(MIN(MAX($Z217-$M217,0)/$AU217,$P217)-$Q217-$R217,0)),0)</f>
        <v>0</v>
      </c>
      <c r="AK217" s="60">
        <f>IF($AD217=Res_converter!$A$2,$T217,0)</f>
        <v>0</v>
      </c>
      <c r="AL217" s="10">
        <f>IF($AD217=Res_converter!$A$2,$Z217,0)</f>
        <v>0</v>
      </c>
      <c r="AM217" s="10">
        <f>IF($J217=Res_converter!$E$4,MAX($M217-$N217-$O217,0),0)+IF($K217=Res_converter!$E$4,MAX($P217-$Q217-$R217,0),0)+IF(L217=Res_converter!$E$4,$S217,0)</f>
        <v>0</v>
      </c>
      <c r="AN217" s="10">
        <f>IF($AD217=Res_converter!$A$3,MAX(MIN($Z217,$M217)-$N217-$O217,0),0)+IF(AND($AD217=Res_converter!$A$14,$AC217=1,$Y217&lt;&gt;"See columns P&amp; Q"),IF($J217=Res_converter!$E$4,MAX(MIN(MAX($Z217-$P217,0)/$AV217,$M217)-$N217-$O217,0),MAX(MIN(MAX($Z217-$M217,0)/$AV217,$P217)-$Q217-$R217,0)),0)</f>
        <v>0</v>
      </c>
      <c r="AO217" s="10">
        <f>IF($J217=Res_converter!$E$5,$M217,0)+IF($K217=Res_converter!$E$5,$P217,0)</f>
        <v>1028.94</v>
      </c>
      <c r="AP217" s="10">
        <f>IF($AD217=Res_converter!$A$4,$Z217,0)</f>
        <v>1000</v>
      </c>
      <c r="AQ217" s="10" t="s">
        <v>369</v>
      </c>
      <c r="AR217" s="10" t="s">
        <v>61</v>
      </c>
      <c r="AS217" s="10" t="s">
        <v>62</v>
      </c>
      <c r="AT217" s="10" t="s">
        <v>269</v>
      </c>
      <c r="AU217" s="10">
        <f t="shared" si="14"/>
        <v>0.1</v>
      </c>
      <c r="AV217" s="10">
        <f t="shared" si="15"/>
        <v>0.66500000000000004</v>
      </c>
      <c r="AW217" s="12" t="s">
        <v>548</v>
      </c>
      <c r="AX217" s="12" t="str">
        <f>INDEX(Subname_converter!$B$1:$B$343,MATCH($AW217,Subname_converter!$A$1:$A$343,0))</f>
        <v>Diablo</v>
      </c>
      <c r="AY217" s="12">
        <f>INDEX(Subname_converter!$C$1:$C$343,MATCH($AW217,Subname_converter!$A$1:$A$343,0))</f>
        <v>500</v>
      </c>
      <c r="AZ217" s="11">
        <v>46477.291666666701</v>
      </c>
      <c r="BA217" s="11">
        <v>46795.333333333299</v>
      </c>
      <c r="BB217" s="10">
        <f t="shared" si="12"/>
        <v>2028</v>
      </c>
      <c r="BC217" s="11"/>
      <c r="BD217" s="10" t="s">
        <v>103</v>
      </c>
      <c r="BE217" s="10" t="s">
        <v>65</v>
      </c>
      <c r="BF217" s="10" t="s">
        <v>65</v>
      </c>
      <c r="BG217" s="10" t="s">
        <v>103</v>
      </c>
      <c r="BH217" s="10" t="s">
        <v>66</v>
      </c>
      <c r="BI217" s="10">
        <f>IFERROR(INDEX([12]Queue_withNearTerm!$AZ$4:$AZ$148,MATCH(B218,[12]Queue_withNearTerm!$B$4:$B$148,0)),99)</f>
        <v>99</v>
      </c>
    </row>
    <row r="218" spans="1:61" s="26" customFormat="1" ht="25" x14ac:dyDescent="0.25">
      <c r="A218" s="32" t="s">
        <v>549</v>
      </c>
      <c r="B218" s="10">
        <v>1751</v>
      </c>
      <c r="C218" s="11">
        <v>43929</v>
      </c>
      <c r="D218" s="11">
        <v>43936.291666666701</v>
      </c>
      <c r="E218" s="10" t="s">
        <v>53</v>
      </c>
      <c r="F218" s="10" t="s">
        <v>505</v>
      </c>
      <c r="G218" s="10" t="s">
        <v>56</v>
      </c>
      <c r="H218" s="10" t="s">
        <v>95</v>
      </c>
      <c r="I218" s="10"/>
      <c r="J218" s="10" t="s">
        <v>57</v>
      </c>
      <c r="K218" s="10" t="s">
        <v>96</v>
      </c>
      <c r="L218" s="10"/>
      <c r="M218" s="10">
        <v>102</v>
      </c>
      <c r="N218" s="10"/>
      <c r="O218" s="10"/>
      <c r="P218" s="10">
        <v>204</v>
      </c>
      <c r="Q218" s="10"/>
      <c r="R218" s="10"/>
      <c r="S218" s="10"/>
      <c r="T218" s="10">
        <v>200</v>
      </c>
      <c r="U218" s="10" t="s">
        <v>83</v>
      </c>
      <c r="V218" s="10"/>
      <c r="W218" s="10" t="s">
        <v>58</v>
      </c>
      <c r="X218" s="10" t="s">
        <v>296</v>
      </c>
      <c r="Y218" s="10">
        <v>1</v>
      </c>
      <c r="Z218" s="10">
        <v>200</v>
      </c>
      <c r="AA218" s="10">
        <v>0</v>
      </c>
      <c r="AB218" s="10">
        <v>0</v>
      </c>
      <c r="AC218" s="10">
        <f t="shared" si="13"/>
        <v>1</v>
      </c>
      <c r="AD218" s="10" t="str" cm="1">
        <f t="array" ref="AD218">IFERROR(INDEX(Res_converter!$A$2:$A$22,MATCH(1,($J218=Res_converter!$B$2:$B$22)*($K218=Res_converter!$C$2:$C$22)*($L218=Res_converter!$D$2:$D$22),0)),"Other")</f>
        <v>Solar-Hybrid</v>
      </c>
      <c r="AE218" s="10">
        <f>IF($J218=Res_converter!$E$2,MAX($M218-$N218-$O218,0),0)+IF($K218=Res_converter!$E$2,MAX($P218-$Q218-$R218,0),0)+IF(L218=Res_converter!$E$2,$S218,0)</f>
        <v>102</v>
      </c>
      <c r="AF218" s="10">
        <f>IF($AD218=Res_converter!$A$8,MAX($Z218-$N218-$O218,0),0)+IF(AND($AD218=Res_converter!$A$14,$J218=Res_converter!$B$14),MAX(MIN($Z218,$M218)-$N218-$O218+IF(SUM($Q218,$R218)&gt;0,MAX($Z218-$M218,0)-($Q218+$R218)*$AV218,0),0),0)+IF(AND($AD218=Res_converter!$A$15,$K218=Res_converter!$C$15),MAX(MIN($Z218,$P218)-$Q218-$R218+IF(SUM($N218,$O218)&gt;0,MAX($Z218-$P218,0)-($N218+$O218)*$AV218,0),0),0)+IF(AND($AD218=Res_converter!$A$12,$Y218="See columns P&amp; Q"),IF($J218=Res_converter!$E$2,MAX($AA218*MIN($M218,$T218)-$N218-$O218,0),MAX($AB218*MIN($P218,$T218)-$Q218-$R218,0)),0)+IF(AND($AD218=Res_converter!$A$12,$AC218=1,$Y218&lt;&gt;"See columns P&amp; Q"),IF($J218=Res_converter!$E$2,MAX(MIN($Z218,M218)-$N218-$O218,0),MAX(MIN($Z218,P218)-$Q218-$R218,0)),0)</f>
        <v>102</v>
      </c>
      <c r="AG218" s="60">
        <f>IF($AD218=Res_converter!$A$9,$T218,0)</f>
        <v>0</v>
      </c>
      <c r="AH218" s="10">
        <f>IF($AD218=Res_converter!$A$9,$Z218,0)</f>
        <v>0</v>
      </c>
      <c r="AI218" s="10">
        <f>IF($J218=Res_converter!$E$6,MAX($M218-$N218-$O218,0),0)+IF($K218=Res_converter!$E$6,MAX($P218-$Q218-$R218,0),0)+IF(L218=Res_converter!$E$6,$S218,0)</f>
        <v>204</v>
      </c>
      <c r="AJ218" s="10">
        <f>IF($AD218=Res_converter!$A$7,MAX(MIN($Z218,$M218)-$N218-$O218,0),0)+IF(AND($AD218=Res_converter!$A$12,$Y218="See columns P&amp; Q"),IF($J218=Res_converter!$E$6,MAX($AA218*MIN($M218,$T218)-$N218-$O218,0),MAX($AB218*MIN($P218,$T218)-$Q218-$R218,0)),0)+IF(AND($AD218=Res_converter!$A$12,$AC218=1,$Y218&lt;&gt;"See columns P&amp; Q"),IF($J218=Res_converter!$E$6,MAX(MIN(MAX($Z218-$P218,0)/$AU218,$M218)-$N218-$O218,0),MAX(MIN(MAX($Z218-$M218,0)/$AU218,$P218)-$Q218-$R218,0)),0)</f>
        <v>204</v>
      </c>
      <c r="AK218" s="60">
        <f>IF($AD218=Res_converter!$A$2,$T218,0)</f>
        <v>0</v>
      </c>
      <c r="AL218" s="10">
        <f>IF($AD218=Res_converter!$A$2,$Z218,0)</f>
        <v>0</v>
      </c>
      <c r="AM218" s="10">
        <f>IF($J218=Res_converter!$E$4,MAX($M218-$N218-$O218,0),0)+IF($K218=Res_converter!$E$4,MAX($P218-$Q218-$R218,0),0)+IF(L218=Res_converter!$E$4,$S218,0)</f>
        <v>0</v>
      </c>
      <c r="AN218" s="10">
        <f>IF($AD218=Res_converter!$A$3,MAX(MIN($Z218,$M218)-$N218-$O218,0),0)+IF(AND($AD218=Res_converter!$A$14,$AC218=1,$Y218&lt;&gt;"See columns P&amp; Q"),IF($J218=Res_converter!$E$4,MAX(MIN(MAX($Z218-$P218,0)/$AV218,$M218)-$N218-$O218,0),MAX(MIN(MAX($Z218-$M218,0)/$AV218,$P218)-$Q218-$R218,0)),0)</f>
        <v>0</v>
      </c>
      <c r="AO218" s="10">
        <f>IF($J218=Res_converter!$E$5,$M218,0)+IF($K218=Res_converter!$E$5,$P218,0)</f>
        <v>0</v>
      </c>
      <c r="AP218" s="10">
        <f>IF($AD218=Res_converter!$A$4,$Z218,0)</f>
        <v>0</v>
      </c>
      <c r="AQ218" s="10" t="s">
        <v>88</v>
      </c>
      <c r="AR218" s="10" t="s">
        <v>61</v>
      </c>
      <c r="AS218" s="10" t="s">
        <v>62</v>
      </c>
      <c r="AT218" s="10" t="s">
        <v>269</v>
      </c>
      <c r="AU218" s="10">
        <f t="shared" si="14"/>
        <v>0.1</v>
      </c>
      <c r="AV218" s="10">
        <f t="shared" si="15"/>
        <v>0.66500000000000004</v>
      </c>
      <c r="AW218" s="12" t="s">
        <v>327</v>
      </c>
      <c r="AX218" s="12" t="str">
        <f>INDEX(Subname_converter!$B$1:$B$343,MATCH($AW218,Subname_converter!$A$1:$A$343,0))</f>
        <v>Midway</v>
      </c>
      <c r="AY218" s="12">
        <f>INDEX(Subname_converter!$C$1:$C$343,MATCH($AW218,Subname_converter!$A$1:$A$343,0))</f>
        <v>115</v>
      </c>
      <c r="AZ218" s="11">
        <v>45717.333333333299</v>
      </c>
      <c r="BA218" s="11">
        <v>45717.333333333299</v>
      </c>
      <c r="BB218" s="10">
        <f t="shared" si="12"/>
        <v>2025</v>
      </c>
      <c r="BC218" s="11"/>
      <c r="BD218" s="10" t="s">
        <v>103</v>
      </c>
      <c r="BE218" s="10" t="s">
        <v>65</v>
      </c>
      <c r="BF218" s="10" t="s">
        <v>65</v>
      </c>
      <c r="BG218" s="10" t="s">
        <v>103</v>
      </c>
      <c r="BH218" s="10" t="s">
        <v>186</v>
      </c>
      <c r="BI218" s="10">
        <f>IFERROR(INDEX([12]Queue_withNearTerm!$AZ$4:$AZ$148,MATCH(B219,[12]Queue_withNearTerm!$B$4:$B$148,0)),99)</f>
        <v>2</v>
      </c>
    </row>
    <row r="219" spans="1:61" s="26" customFormat="1" ht="25" x14ac:dyDescent="0.25">
      <c r="A219" s="32" t="s">
        <v>550</v>
      </c>
      <c r="B219" s="10">
        <v>1757</v>
      </c>
      <c r="C219" s="11">
        <v>43932</v>
      </c>
      <c r="D219" s="11">
        <v>43936.291666666701</v>
      </c>
      <c r="E219" s="10" t="s">
        <v>53</v>
      </c>
      <c r="F219" s="10" t="s">
        <v>505</v>
      </c>
      <c r="G219" s="10" t="s">
        <v>56</v>
      </c>
      <c r="H219" s="10" t="s">
        <v>95</v>
      </c>
      <c r="I219" s="10"/>
      <c r="J219" s="10" t="s">
        <v>57</v>
      </c>
      <c r="K219" s="10" t="s">
        <v>96</v>
      </c>
      <c r="L219" s="10"/>
      <c r="M219" s="10">
        <v>256.202</v>
      </c>
      <c r="N219" s="10"/>
      <c r="O219" s="10"/>
      <c r="P219" s="10">
        <v>256.41000000000003</v>
      </c>
      <c r="Q219" s="10"/>
      <c r="R219" s="10"/>
      <c r="S219" s="10"/>
      <c r="T219" s="10">
        <v>250</v>
      </c>
      <c r="U219" s="10" t="s">
        <v>115</v>
      </c>
      <c r="V219" s="10"/>
      <c r="W219" s="10" t="s">
        <v>58</v>
      </c>
      <c r="X219" s="10" t="s">
        <v>364</v>
      </c>
      <c r="Y219" s="10">
        <v>0</v>
      </c>
      <c r="Z219" s="10">
        <v>0</v>
      </c>
      <c r="AA219" s="10">
        <v>0</v>
      </c>
      <c r="AB219" s="10">
        <v>0</v>
      </c>
      <c r="AC219" s="10">
        <f t="shared" si="13"/>
        <v>0</v>
      </c>
      <c r="AD219" s="10" t="str" cm="1">
        <f t="array" ref="AD219">IFERROR(INDEX(Res_converter!$A$2:$A$22,MATCH(1,($J219=Res_converter!$B$2:$B$22)*($K219=Res_converter!$C$2:$C$22)*($L219=Res_converter!$D$2:$D$22),0)),"Other")</f>
        <v>Solar-Hybrid</v>
      </c>
      <c r="AE219" s="10">
        <f>IF($J219=Res_converter!$E$2,MAX($M219-$N219-$O219,0),0)+IF($K219=Res_converter!$E$2,MAX($P219-$Q219-$R219,0),0)+IF(L219=Res_converter!$E$2,$S219,0)</f>
        <v>256.202</v>
      </c>
      <c r="AF219" s="10">
        <f>IF($AD219=Res_converter!$A$8,MAX($Z219-$N219-$O219,0),0)+IF(AND($AD219=Res_converter!$A$14,$J219=Res_converter!$B$14),MAX(MIN($Z219,$M219)-$N219-$O219+IF(SUM($Q219,$R219)&gt;0,MAX($Z219-$M219,0)-($Q219+$R219)*$AV219,0),0),0)+IF(AND($AD219=Res_converter!$A$15,$K219=Res_converter!$C$15),MAX(MIN($Z219,$P219)-$Q219-$R219+IF(SUM($N219,$O219)&gt;0,MAX($Z219-$P219,0)-($N219+$O219)*$AV219,0),0),0)+IF(AND($AD219=Res_converter!$A$12,$Y219="See columns P&amp; Q"),IF($J219=Res_converter!$E$2,MAX($AA219*MIN($M219,$T219)-$N219-$O219,0),MAX($AB219*MIN($P219,$T219)-$Q219-$R219,0)),0)+IF(AND($AD219=Res_converter!$A$12,$AC219=1,$Y219&lt;&gt;"See columns P&amp; Q"),IF($J219=Res_converter!$E$2,MAX(MIN($Z219,M219)-$N219-$O219,0),MAX(MIN($Z219,P219)-$Q219-$R219,0)),0)</f>
        <v>0</v>
      </c>
      <c r="AG219" s="60">
        <f>IF($AD219=Res_converter!$A$9,$T219,0)</f>
        <v>0</v>
      </c>
      <c r="AH219" s="10">
        <f>IF($AD219=Res_converter!$A$9,$Z219,0)</f>
        <v>0</v>
      </c>
      <c r="AI219" s="10">
        <f>IF($J219=Res_converter!$E$6,MAX($M219-$N219-$O219,0),0)+IF($K219=Res_converter!$E$6,MAX($P219-$Q219-$R219,0),0)+IF(L219=Res_converter!$E$6,$S219,0)</f>
        <v>256.41000000000003</v>
      </c>
      <c r="AJ219" s="10">
        <f>IF($AD219=Res_converter!$A$7,MAX(MIN($Z219,$M219)-$N219-$O219,0),0)+IF(AND($AD219=Res_converter!$A$12,$Y219="See columns P&amp; Q"),IF($J219=Res_converter!$E$6,MAX($AA219*MIN($M219,$T219)-$N219-$O219,0),MAX($AB219*MIN($P219,$T219)-$Q219-$R219,0)),0)+IF(AND($AD219=Res_converter!$A$12,$AC219=1,$Y219&lt;&gt;"See columns P&amp; Q"),IF($J219=Res_converter!$E$6,MAX(MIN(MAX($Z219-$P219,0)/$AU219,$M219)-$N219-$O219,0),MAX(MIN(MAX($Z219-$M219,0)/$AU219,$P219)-$Q219-$R219,0)),0)</f>
        <v>0</v>
      </c>
      <c r="AK219" s="60">
        <f>IF($AD219=Res_converter!$A$2,$T219,0)</f>
        <v>0</v>
      </c>
      <c r="AL219" s="10">
        <f>IF($AD219=Res_converter!$A$2,$Z219,0)</f>
        <v>0</v>
      </c>
      <c r="AM219" s="10">
        <f>IF($J219=Res_converter!$E$4,MAX($M219-$N219-$O219,0),0)+IF($K219=Res_converter!$E$4,MAX($P219-$Q219-$R219,0),0)+IF(L219=Res_converter!$E$4,$S219,0)</f>
        <v>0</v>
      </c>
      <c r="AN219" s="10">
        <f>IF($AD219=Res_converter!$A$3,MAX(MIN($Z219,$M219)-$N219-$O219,0),0)+IF(AND($AD219=Res_converter!$A$14,$AC219=1,$Y219&lt;&gt;"See columns P&amp; Q"),IF($J219=Res_converter!$E$4,MAX(MIN(MAX($Z219-$P219,0)/$AV219,$M219)-$N219-$O219,0),MAX(MIN(MAX($Z219-$M219,0)/$AV219,$P219)-$Q219-$R219,0)),0)</f>
        <v>0</v>
      </c>
      <c r="AO219" s="10">
        <f>IF($J219=Res_converter!$E$5,$M219,0)+IF($K219=Res_converter!$E$5,$P219,0)</f>
        <v>0</v>
      </c>
      <c r="AP219" s="10">
        <f>IF($AD219=Res_converter!$A$4,$Z219,0)</f>
        <v>0</v>
      </c>
      <c r="AQ219" s="10" t="s">
        <v>84</v>
      </c>
      <c r="AR219" s="10" t="s">
        <v>61</v>
      </c>
      <c r="AS219" s="10" t="s">
        <v>89</v>
      </c>
      <c r="AT219" s="10" t="s">
        <v>92</v>
      </c>
      <c r="AU219" s="10">
        <f t="shared" si="14"/>
        <v>0.106</v>
      </c>
      <c r="AV219" s="10">
        <f t="shared" si="15"/>
        <v>0.55700000000000005</v>
      </c>
      <c r="AW219" s="12" t="s">
        <v>242</v>
      </c>
      <c r="AX219" s="12" t="str">
        <f>INDEX(Subname_converter!$B$1:$B$343,MATCH($AW219,Subname_converter!$A$1:$A$343,0))</f>
        <v>Colorado River</v>
      </c>
      <c r="AY219" s="12">
        <f>INDEX(Subname_converter!$C$1:$C$343,MATCH($AW219,Subname_converter!$A$1:$A$343,0))</f>
        <v>230</v>
      </c>
      <c r="AZ219" s="11">
        <v>45230.291666666701</v>
      </c>
      <c r="BA219" s="11">
        <v>45960.291666666701</v>
      </c>
      <c r="BB219" s="10">
        <f t="shared" si="12"/>
        <v>2026</v>
      </c>
      <c r="BC219" s="11"/>
      <c r="BD219" s="10" t="s">
        <v>103</v>
      </c>
      <c r="BE219" s="10" t="s">
        <v>65</v>
      </c>
      <c r="BF219" s="10" t="s">
        <v>65</v>
      </c>
      <c r="BG219" s="10" t="s">
        <v>103</v>
      </c>
      <c r="BH219" s="10" t="s">
        <v>66</v>
      </c>
      <c r="BI219" s="10">
        <f>IFERROR(INDEX([12]Queue_withNearTerm!$AZ$4:$AZ$148,MATCH(B220,[12]Queue_withNearTerm!$B$4:$B$148,0)),99)</f>
        <v>99</v>
      </c>
    </row>
    <row r="220" spans="1:61" s="26" customFormat="1" ht="25" x14ac:dyDescent="0.25">
      <c r="A220" s="32" t="s">
        <v>551</v>
      </c>
      <c r="B220" s="10">
        <v>1758</v>
      </c>
      <c r="C220" s="11">
        <v>43936</v>
      </c>
      <c r="D220" s="11">
        <v>43936.291666666701</v>
      </c>
      <c r="E220" s="10" t="s">
        <v>53</v>
      </c>
      <c r="F220" s="10" t="s">
        <v>505</v>
      </c>
      <c r="G220" s="10" t="s">
        <v>56</v>
      </c>
      <c r="H220" s="10" t="s">
        <v>95</v>
      </c>
      <c r="I220" s="10"/>
      <c r="J220" s="10" t="s">
        <v>57</v>
      </c>
      <c r="K220" s="10" t="s">
        <v>96</v>
      </c>
      <c r="L220" s="10"/>
      <c r="M220" s="10">
        <v>312.95999999999998</v>
      </c>
      <c r="N220" s="10">
        <v>75</v>
      </c>
      <c r="O220" s="10"/>
      <c r="P220" s="10">
        <v>312.95999999999998</v>
      </c>
      <c r="Q220" s="10"/>
      <c r="R220" s="10"/>
      <c r="S220" s="10"/>
      <c r="T220" s="10">
        <v>300</v>
      </c>
      <c r="U220" s="10" t="s">
        <v>115</v>
      </c>
      <c r="V220" s="10"/>
      <c r="W220" s="10" t="s">
        <v>58</v>
      </c>
      <c r="X220" s="10" t="s">
        <v>296</v>
      </c>
      <c r="Y220" s="10">
        <v>0</v>
      </c>
      <c r="Z220" s="10">
        <v>0</v>
      </c>
      <c r="AA220" s="10">
        <v>0</v>
      </c>
      <c r="AB220" s="10">
        <v>0</v>
      </c>
      <c r="AC220" s="10">
        <f t="shared" si="13"/>
        <v>0</v>
      </c>
      <c r="AD220" s="10" t="str" cm="1">
        <f t="array" ref="AD220">IFERROR(INDEX(Res_converter!$A$2:$A$22,MATCH(1,($J220=Res_converter!$B$2:$B$22)*($K220=Res_converter!$C$2:$C$22)*($L220=Res_converter!$D$2:$D$22),0)),"Other")</f>
        <v>Solar-Hybrid</v>
      </c>
      <c r="AE220" s="10">
        <f>IF($J220=Res_converter!$E$2,MAX($M220-$N220-$O220,0),0)+IF($K220=Res_converter!$E$2,MAX($P220-$Q220-$R220,0),0)+IF(L220=Res_converter!$E$2,$S220,0)</f>
        <v>237.95999999999998</v>
      </c>
      <c r="AF220" s="10">
        <f>IF($AD220=Res_converter!$A$8,MAX($Z220-$N220-$O220,0),0)+IF(AND($AD220=Res_converter!$A$14,$J220=Res_converter!$B$14),MAX(MIN($Z220,$M220)-$N220-$O220+IF(SUM($Q220,$R220)&gt;0,MAX($Z220-$M220,0)-($Q220+$R220)*$AV220,0),0),0)+IF(AND($AD220=Res_converter!$A$15,$K220=Res_converter!$C$15),MAX(MIN($Z220,$P220)-$Q220-$R220+IF(SUM($N220,$O220)&gt;0,MAX($Z220-$P220,0)-($N220+$O220)*$AV220,0),0),0)+IF(AND($AD220=Res_converter!$A$12,$Y220="See columns P&amp; Q"),IF($J220=Res_converter!$E$2,MAX($AA220*MIN($M220,$T220)-$N220-$O220,0),MAX($AB220*MIN($P220,$T220)-$Q220-$R220,0)),0)+IF(AND($AD220=Res_converter!$A$12,$AC220=1,$Y220&lt;&gt;"See columns P&amp; Q"),IF($J220=Res_converter!$E$2,MAX(MIN($Z220,M220)-$N220-$O220,0),MAX(MIN($Z220,P220)-$Q220-$R220,0)),0)</f>
        <v>0</v>
      </c>
      <c r="AG220" s="60">
        <f>IF($AD220=Res_converter!$A$9,$T220,0)</f>
        <v>0</v>
      </c>
      <c r="AH220" s="10">
        <f>IF($AD220=Res_converter!$A$9,$Z220,0)</f>
        <v>0</v>
      </c>
      <c r="AI220" s="10">
        <f>IF($J220=Res_converter!$E$6,MAX($M220-$N220-$O220,0),0)+IF($K220=Res_converter!$E$6,MAX($P220-$Q220-$R220,0),0)+IF(L220=Res_converter!$E$6,$S220,0)</f>
        <v>312.95999999999998</v>
      </c>
      <c r="AJ220" s="10">
        <f>IF($AD220=Res_converter!$A$7,MAX(MIN($Z220,$M220)-$N220-$O220,0),0)+IF(AND($AD220=Res_converter!$A$12,$Y220="See columns P&amp; Q"),IF($J220=Res_converter!$E$6,MAX($AA220*MIN($M220,$T220)-$N220-$O220,0),MAX($AB220*MIN($P220,$T220)-$Q220-$R220,0)),0)+IF(AND($AD220=Res_converter!$A$12,$AC220=1,$Y220&lt;&gt;"See columns P&amp; Q"),IF($J220=Res_converter!$E$6,MAX(MIN(MAX($Z220-$P220,0)/$AU220,$M220)-$N220-$O220,0),MAX(MIN(MAX($Z220-$M220,0)/$AU220,$P220)-$Q220-$R220,0)),0)</f>
        <v>0</v>
      </c>
      <c r="AK220" s="60">
        <f>IF($AD220=Res_converter!$A$2,$T220,0)</f>
        <v>0</v>
      </c>
      <c r="AL220" s="10">
        <f>IF($AD220=Res_converter!$A$2,$Z220,0)</f>
        <v>0</v>
      </c>
      <c r="AM220" s="10">
        <f>IF($J220=Res_converter!$E$4,MAX($M220-$N220-$O220,0),0)+IF($K220=Res_converter!$E$4,MAX($P220-$Q220-$R220,0),0)+IF(L220=Res_converter!$E$4,$S220,0)</f>
        <v>0</v>
      </c>
      <c r="AN220" s="10">
        <f>IF($AD220=Res_converter!$A$3,MAX(MIN($Z220,$M220)-$N220-$O220,0),0)+IF(AND($AD220=Res_converter!$A$14,$AC220=1,$Y220&lt;&gt;"See columns P&amp; Q"),IF($J220=Res_converter!$E$4,MAX(MIN(MAX($Z220-$P220,0)/$AV220,$M220)-$N220-$O220,0),MAX(MIN(MAX($Z220-$M220,0)/$AV220,$P220)-$Q220-$R220,0)),0)</f>
        <v>0</v>
      </c>
      <c r="AO220" s="10">
        <f>IF($J220=Res_converter!$E$5,$M220,0)+IF($K220=Res_converter!$E$5,$P220,0)</f>
        <v>0</v>
      </c>
      <c r="AP220" s="10">
        <f>IF($AD220=Res_converter!$A$4,$Z220,0)</f>
        <v>0</v>
      </c>
      <c r="AQ220" s="10" t="s">
        <v>84</v>
      </c>
      <c r="AR220" s="10" t="s">
        <v>61</v>
      </c>
      <c r="AS220" s="10" t="s">
        <v>89</v>
      </c>
      <c r="AT220" s="10" t="s">
        <v>92</v>
      </c>
      <c r="AU220" s="10">
        <f t="shared" si="14"/>
        <v>0.106</v>
      </c>
      <c r="AV220" s="10">
        <f t="shared" si="15"/>
        <v>0.55700000000000005</v>
      </c>
      <c r="AW220" s="12" t="s">
        <v>283</v>
      </c>
      <c r="AX220" s="12" t="str">
        <f>INDEX(Subname_converter!$B$1:$B$343,MATCH($AW220,Subname_converter!$A$1:$A$343,0))</f>
        <v>Devers</v>
      </c>
      <c r="AY220" s="12">
        <f>INDEX(Subname_converter!$C$1:$C$343,MATCH($AW220,Subname_converter!$A$1:$A$343,0))</f>
        <v>230</v>
      </c>
      <c r="AZ220" s="11">
        <v>45626.333333333299</v>
      </c>
      <c r="BA220" s="11">
        <v>45748.291666666701</v>
      </c>
      <c r="BB220" s="10">
        <f t="shared" si="12"/>
        <v>2025</v>
      </c>
      <c r="BC220" s="11"/>
      <c r="BD220" s="10" t="s">
        <v>103</v>
      </c>
      <c r="BE220" s="10" t="s">
        <v>65</v>
      </c>
      <c r="BF220" s="10" t="s">
        <v>65</v>
      </c>
      <c r="BG220" s="10" t="s">
        <v>103</v>
      </c>
      <c r="BH220" s="10"/>
      <c r="BI220" s="10">
        <f>IFERROR(INDEX([12]Queue_withNearTerm!$AZ$4:$AZ$148,MATCH(B221,[12]Queue_withNearTerm!$B$4:$B$148,0)),99)</f>
        <v>99</v>
      </c>
    </row>
    <row r="221" spans="1:61" s="26" customFormat="1" ht="25" x14ac:dyDescent="0.25">
      <c r="A221" s="32" t="s">
        <v>552</v>
      </c>
      <c r="B221" s="10">
        <v>1759</v>
      </c>
      <c r="C221" s="11">
        <v>43936</v>
      </c>
      <c r="D221" s="11">
        <v>43936.291666666701</v>
      </c>
      <c r="E221" s="10" t="s">
        <v>53</v>
      </c>
      <c r="F221" s="10" t="s">
        <v>505</v>
      </c>
      <c r="G221" s="10" t="s">
        <v>56</v>
      </c>
      <c r="H221" s="10" t="s">
        <v>56</v>
      </c>
      <c r="I221" s="10"/>
      <c r="J221" s="10" t="s">
        <v>82</v>
      </c>
      <c r="K221" s="10" t="s">
        <v>57</v>
      </c>
      <c r="L221" s="10"/>
      <c r="M221" s="10">
        <v>1407</v>
      </c>
      <c r="N221" s="10"/>
      <c r="O221" s="10"/>
      <c r="P221" s="10">
        <v>1400</v>
      </c>
      <c r="Q221" s="10"/>
      <c r="R221" s="10"/>
      <c r="S221" s="10"/>
      <c r="T221" s="10">
        <v>1400</v>
      </c>
      <c r="U221" s="10" t="s">
        <v>115</v>
      </c>
      <c r="V221" s="10"/>
      <c r="W221" s="10"/>
      <c r="X221" s="10" t="s">
        <v>59</v>
      </c>
      <c r="Y221" s="10">
        <v>0</v>
      </c>
      <c r="Z221" s="10">
        <v>0</v>
      </c>
      <c r="AA221" s="10">
        <v>0</v>
      </c>
      <c r="AB221" s="10">
        <v>0</v>
      </c>
      <c r="AC221" s="10">
        <f t="shared" si="13"/>
        <v>0</v>
      </c>
      <c r="AD221" s="10" t="str" cm="1">
        <f t="array" ref="AD221">IFERROR(INDEX(Res_converter!$A$2:$A$22,MATCH(1,($J221=Res_converter!$B$2:$B$22)*($K221=Res_converter!$C$2:$C$22)*($L221=Res_converter!$D$2:$D$22),0)),"Other")</f>
        <v>LDES</v>
      </c>
      <c r="AE221" s="10">
        <f>IF($J221=Res_converter!$E$2,MAX($M221-$N221-$O221,0),0)+IF($K221=Res_converter!$E$2,MAX($P221-$Q221-$R221,0),0)+IF(L221=Res_converter!$E$2,$S221,0)</f>
        <v>1400</v>
      </c>
      <c r="AF221" s="10">
        <f>IF($AD221=Res_converter!$A$8,MAX($Z221-$N221-$O221,0),0)+IF(AND($AD221=Res_converter!$A$14,$J221=Res_converter!$B$14),MAX(MIN($Z221,$M221)-$N221-$O221+IF(SUM($Q221,$R221)&gt;0,MAX($Z221-$M221,0)-($Q221+$R221)*$AV221,0),0),0)+IF(AND($AD221=Res_converter!$A$15,$K221=Res_converter!$C$15),MAX(MIN($Z221,$P221)-$Q221-$R221+IF(SUM($N221,$O221)&gt;0,MAX($Z221-$P221,0)-($N221+$O221)*$AV221,0),0),0)+IF(AND($AD221=Res_converter!$A$12,$Y221="See columns P&amp; Q"),IF($J221=Res_converter!$E$2,MAX($AA221*MIN($M221,$T221)-$N221-$O221,0),MAX($AB221*MIN($P221,$T221)-$Q221-$R221,0)),0)+IF(AND($AD221=Res_converter!$A$12,$AC221=1,$Y221&lt;&gt;"See columns P&amp; Q"),IF($J221=Res_converter!$E$2,MAX(MIN($Z221,M221)-$N221-$O221,0),MAX(MIN($Z221,P221)-$Q221-$R221,0)),0)</f>
        <v>0</v>
      </c>
      <c r="AG221" s="60">
        <f>IF($AD221=Res_converter!$A$9,$T221,0)</f>
        <v>1400</v>
      </c>
      <c r="AH221" s="10">
        <f>IF($AD221=Res_converter!$A$9,$Z221,0)</f>
        <v>0</v>
      </c>
      <c r="AI221" s="10">
        <f>IF($J221=Res_converter!$E$6,MAX($M221-$N221-$O221,0),0)+IF($K221=Res_converter!$E$6,MAX($P221-$Q221-$R221,0),0)+IF(L221=Res_converter!$E$6,$S221,0)</f>
        <v>0</v>
      </c>
      <c r="AJ221" s="10">
        <f>IF($AD221=Res_converter!$A$7,MAX(MIN($Z221,$M221)-$N221-$O221,0),0)+IF(AND($AD221=Res_converter!$A$12,$Y221="See columns P&amp; Q"),IF($J221=Res_converter!$E$6,MAX($AA221*MIN($M221,$T221)-$N221-$O221,0),MAX($AB221*MIN($P221,$T221)-$Q221-$R221,0)),0)+IF(AND($AD221=Res_converter!$A$12,$AC221=1,$Y221&lt;&gt;"See columns P&amp; Q"),IF($J221=Res_converter!$E$6,MAX(MIN(MAX($Z221-$P221,0)/$AU221,$M221)-$N221-$O221,0),MAX(MIN(MAX($Z221-$M221,0)/$AU221,$P221)-$Q221-$R221,0)),0)</f>
        <v>0</v>
      </c>
      <c r="AK221" s="60">
        <f>IF($AD221=Res_converter!$A$2,$T221,0)</f>
        <v>0</v>
      </c>
      <c r="AL221" s="10">
        <f>IF($AD221=Res_converter!$A$2,$Z221,0)</f>
        <v>0</v>
      </c>
      <c r="AM221" s="10">
        <f>IF($J221=Res_converter!$E$4,MAX($M221-$N221-$O221,0),0)+IF($K221=Res_converter!$E$4,MAX($P221-$Q221-$R221,0),0)+IF(L221=Res_converter!$E$4,$S221,0)</f>
        <v>0</v>
      </c>
      <c r="AN221" s="10">
        <f>IF($AD221=Res_converter!$A$3,MAX(MIN($Z221,$M221)-$N221-$O221,0),0)+IF(AND($AD221=Res_converter!$A$14,$AC221=1,$Y221&lt;&gt;"See columns P&amp; Q"),IF($J221=Res_converter!$E$4,MAX(MIN(MAX($Z221-$P221,0)/$AV221,$M221)-$N221-$O221,0),MAX(MIN(MAX($Z221-$M221,0)/$AV221,$P221)-$Q221-$R221,0)),0)</f>
        <v>0</v>
      </c>
      <c r="AO221" s="10">
        <f>IF($J221=Res_converter!$E$5,$M221,0)+IF($K221=Res_converter!$E$5,$P221,0)</f>
        <v>0</v>
      </c>
      <c r="AP221" s="10">
        <f>IF($AD221=Res_converter!$A$4,$Z221,0)</f>
        <v>0</v>
      </c>
      <c r="AQ221" s="10" t="s">
        <v>84</v>
      </c>
      <c r="AR221" s="10" t="s">
        <v>61</v>
      </c>
      <c r="AS221" s="10" t="s">
        <v>89</v>
      </c>
      <c r="AT221" s="10" t="s">
        <v>92</v>
      </c>
      <c r="AU221" s="10">
        <f t="shared" si="14"/>
        <v>0.106</v>
      </c>
      <c r="AV221" s="10">
        <f t="shared" si="15"/>
        <v>0.55700000000000005</v>
      </c>
      <c r="AW221" s="12" t="s">
        <v>464</v>
      </c>
      <c r="AX221" s="12" t="str">
        <f>INDEX(Subname_converter!$B$1:$B$343,MATCH($AW221,Subname_converter!$A$1:$A$343,0))</f>
        <v>Red bluff</v>
      </c>
      <c r="AY221" s="12">
        <f>INDEX(Subname_converter!$C$1:$C$343,MATCH($AW221,Subname_converter!$A$1:$A$343,0))</f>
        <v>500</v>
      </c>
      <c r="AZ221" s="11">
        <v>46357.333333333299</v>
      </c>
      <c r="BA221" s="11">
        <v>46357.333333333299</v>
      </c>
      <c r="BB221" s="10">
        <f t="shared" si="12"/>
        <v>2027</v>
      </c>
      <c r="BC221" s="11"/>
      <c r="BD221" s="10" t="s">
        <v>103</v>
      </c>
      <c r="BE221" s="10" t="s">
        <v>65</v>
      </c>
      <c r="BF221" s="10" t="s">
        <v>65</v>
      </c>
      <c r="BG221" s="10" t="s">
        <v>103</v>
      </c>
      <c r="BH221" s="10"/>
      <c r="BI221" s="10">
        <f>IFERROR(INDEX([12]Queue_withNearTerm!$AZ$4:$AZ$148,MATCH(B222,[12]Queue_withNearTerm!$B$4:$B$148,0)),99)</f>
        <v>99</v>
      </c>
    </row>
    <row r="222" spans="1:61" s="26" customFormat="1" ht="25" x14ac:dyDescent="0.25">
      <c r="A222" s="32" t="s">
        <v>553</v>
      </c>
      <c r="B222" s="10">
        <v>1761</v>
      </c>
      <c r="C222" s="11">
        <v>43935</v>
      </c>
      <c r="D222" s="11">
        <v>43936.291666666701</v>
      </c>
      <c r="E222" s="10" t="s">
        <v>53</v>
      </c>
      <c r="F222" s="10" t="s">
        <v>505</v>
      </c>
      <c r="G222" s="10" t="s">
        <v>95</v>
      </c>
      <c r="H222" s="10" t="s">
        <v>56</v>
      </c>
      <c r="I222" s="10"/>
      <c r="J222" s="10" t="s">
        <v>96</v>
      </c>
      <c r="K222" s="10" t="s">
        <v>57</v>
      </c>
      <c r="L222" s="10"/>
      <c r="M222" s="10">
        <v>508.56</v>
      </c>
      <c r="N222" s="10"/>
      <c r="O222" s="10"/>
      <c r="P222" s="10">
        <v>508.56</v>
      </c>
      <c r="Q222" s="10"/>
      <c r="R222" s="10"/>
      <c r="S222" s="10"/>
      <c r="T222" s="10">
        <v>500</v>
      </c>
      <c r="U222" s="10" t="s">
        <v>115</v>
      </c>
      <c r="V222" s="10"/>
      <c r="W222" s="10" t="s">
        <v>58</v>
      </c>
      <c r="X222" s="10" t="s">
        <v>296</v>
      </c>
      <c r="Y222" s="10">
        <v>0</v>
      </c>
      <c r="Z222" s="10">
        <v>0</v>
      </c>
      <c r="AA222" s="10">
        <v>0</v>
      </c>
      <c r="AB222" s="10">
        <v>0</v>
      </c>
      <c r="AC222" s="10">
        <f t="shared" si="13"/>
        <v>0</v>
      </c>
      <c r="AD222" s="10" t="str" cm="1">
        <f t="array" ref="AD222">IFERROR(INDEX(Res_converter!$A$2:$A$22,MATCH(1,($J222=Res_converter!$B$2:$B$22)*($K222=Res_converter!$C$2:$C$22)*($L222=Res_converter!$D$2:$D$22),0)),"Other")</f>
        <v>Solar-Hybrid</v>
      </c>
      <c r="AE222" s="10">
        <f>IF($J222=Res_converter!$E$2,MAX($M222-$N222-$O222,0),0)+IF($K222=Res_converter!$E$2,MAX($P222-$Q222-$R222,0),0)+IF(L222=Res_converter!$E$2,$S222,0)</f>
        <v>508.56</v>
      </c>
      <c r="AF222" s="10">
        <f>IF($AD222=Res_converter!$A$8,MAX($Z222-$N222-$O222,0),0)+IF(AND($AD222=Res_converter!$A$14,$J222=Res_converter!$B$14),MAX(MIN($Z222,$M222)-$N222-$O222+IF(SUM($Q222,$R222)&gt;0,MAX($Z222-$M222,0)-($Q222+$R222)*$AV222,0),0),0)+IF(AND($AD222=Res_converter!$A$15,$K222=Res_converter!$C$15),MAX(MIN($Z222,$P222)-$Q222-$R222+IF(SUM($N222,$O222)&gt;0,MAX($Z222-$P222,0)-($N222+$O222)*$AV222,0),0),0)+IF(AND($AD222=Res_converter!$A$12,$Y222="See columns P&amp; Q"),IF($J222=Res_converter!$E$2,MAX($AA222*MIN($M222,$T222)-$N222-$O222,0),MAX($AB222*MIN($P222,$T222)-$Q222-$R222,0)),0)+IF(AND($AD222=Res_converter!$A$12,$AC222=1,$Y222&lt;&gt;"See columns P&amp; Q"),IF($J222=Res_converter!$E$2,MAX(MIN($Z222,M222)-$N222-$O222,0),MAX(MIN($Z222,P222)-$Q222-$R222,0)),0)</f>
        <v>0</v>
      </c>
      <c r="AG222" s="60">
        <f>IF($AD222=Res_converter!$A$9,$T222,0)</f>
        <v>0</v>
      </c>
      <c r="AH222" s="10">
        <f>IF($AD222=Res_converter!$A$9,$Z222,0)</f>
        <v>0</v>
      </c>
      <c r="AI222" s="10">
        <f>IF($J222=Res_converter!$E$6,MAX($M222-$N222-$O222,0),0)+IF($K222=Res_converter!$E$6,MAX($P222-$Q222-$R222,0),0)+IF(L222=Res_converter!$E$6,$S222,0)</f>
        <v>508.56</v>
      </c>
      <c r="AJ222" s="10">
        <f>IF($AD222=Res_converter!$A$7,MAX(MIN($Z222,$M222)-$N222-$O222,0),0)+IF(AND($AD222=Res_converter!$A$12,$Y222="See columns P&amp; Q"),IF($J222=Res_converter!$E$6,MAX($AA222*MIN($M222,$T222)-$N222-$O222,0),MAX($AB222*MIN($P222,$T222)-$Q222-$R222,0)),0)+IF(AND($AD222=Res_converter!$A$12,$AC222=1,$Y222&lt;&gt;"See columns P&amp; Q"),IF($J222=Res_converter!$E$6,MAX(MIN(MAX($Z222-$P222,0)/$AU222,$M222)-$N222-$O222,0),MAX(MIN(MAX($Z222-$M222,0)/$AU222,$P222)-$Q222-$R222,0)),0)</f>
        <v>0</v>
      </c>
      <c r="AK222" s="60">
        <f>IF($AD222=Res_converter!$A$2,$T222,0)</f>
        <v>0</v>
      </c>
      <c r="AL222" s="10">
        <f>IF($AD222=Res_converter!$A$2,$Z222,0)</f>
        <v>0</v>
      </c>
      <c r="AM222" s="10">
        <f>IF($J222=Res_converter!$E$4,MAX($M222-$N222-$O222,0),0)+IF($K222=Res_converter!$E$4,MAX($P222-$Q222-$R222,0),0)+IF(L222=Res_converter!$E$4,$S222,0)</f>
        <v>0</v>
      </c>
      <c r="AN222" s="10">
        <f>IF($AD222=Res_converter!$A$3,MAX(MIN($Z222,$M222)-$N222-$O222,0),0)+IF(AND($AD222=Res_converter!$A$14,$AC222=1,$Y222&lt;&gt;"See columns P&amp; Q"),IF($J222=Res_converter!$E$4,MAX(MIN(MAX($Z222-$P222,0)/$AV222,$M222)-$N222-$O222,0),MAX(MIN(MAX($Z222-$M222,0)/$AV222,$P222)-$Q222-$R222,0)),0)</f>
        <v>0</v>
      </c>
      <c r="AO222" s="10">
        <f>IF($J222=Res_converter!$E$5,$M222,0)+IF($K222=Res_converter!$E$5,$P222,0)</f>
        <v>0</v>
      </c>
      <c r="AP222" s="10">
        <f>IF($AD222=Res_converter!$A$4,$Z222,0)</f>
        <v>0</v>
      </c>
      <c r="AQ222" s="10" t="s">
        <v>84</v>
      </c>
      <c r="AR222" s="10" t="s">
        <v>61</v>
      </c>
      <c r="AS222" s="10" t="s">
        <v>89</v>
      </c>
      <c r="AT222" s="10" t="s">
        <v>92</v>
      </c>
      <c r="AU222" s="10">
        <f t="shared" si="14"/>
        <v>0.106</v>
      </c>
      <c r="AV222" s="10">
        <f t="shared" si="15"/>
        <v>0.55700000000000005</v>
      </c>
      <c r="AW222" s="12" t="s">
        <v>239</v>
      </c>
      <c r="AX222" s="12" t="str">
        <f>INDEX(Subname_converter!$B$1:$B$343,MATCH($AW222,Subname_converter!$A$1:$A$343,0))</f>
        <v>Colorado River</v>
      </c>
      <c r="AY222" s="12">
        <f>INDEX(Subname_converter!$C$1:$C$343,MATCH($AW222,Subname_converter!$A$1:$A$343,0))</f>
        <v>230</v>
      </c>
      <c r="AZ222" s="11">
        <v>45626.333333333299</v>
      </c>
      <c r="BA222" s="11">
        <v>46174.291666666701</v>
      </c>
      <c r="BB222" s="10">
        <f t="shared" si="12"/>
        <v>2026</v>
      </c>
      <c r="BC222" s="11"/>
      <c r="BD222" s="10" t="s">
        <v>103</v>
      </c>
      <c r="BE222" s="10" t="s">
        <v>65</v>
      </c>
      <c r="BF222" s="10" t="s">
        <v>65</v>
      </c>
      <c r="BG222" s="10" t="s">
        <v>103</v>
      </c>
      <c r="BH222" s="10" t="s">
        <v>66</v>
      </c>
      <c r="BI222" s="10">
        <f>IFERROR(INDEX([12]Queue_withNearTerm!$AZ$4:$AZ$148,MATCH(B223,[12]Queue_withNearTerm!$B$4:$B$148,0)),99)</f>
        <v>99</v>
      </c>
    </row>
    <row r="223" spans="1:61" s="26" customFormat="1" ht="37.5" x14ac:dyDescent="0.25">
      <c r="A223" s="32" t="s">
        <v>554</v>
      </c>
      <c r="B223" s="10">
        <v>1763</v>
      </c>
      <c r="C223" s="11">
        <v>43930</v>
      </c>
      <c r="D223" s="11">
        <v>43936.291666666701</v>
      </c>
      <c r="E223" s="10" t="s">
        <v>53</v>
      </c>
      <c r="F223" s="10" t="s">
        <v>505</v>
      </c>
      <c r="G223" s="10" t="s">
        <v>56</v>
      </c>
      <c r="H223" s="10" t="s">
        <v>95</v>
      </c>
      <c r="I223" s="10" t="s">
        <v>55</v>
      </c>
      <c r="J223" s="10" t="s">
        <v>57</v>
      </c>
      <c r="K223" s="10" t="s">
        <v>96</v>
      </c>
      <c r="L223" s="10" t="s">
        <v>55</v>
      </c>
      <c r="M223" s="10">
        <v>204.16</v>
      </c>
      <c r="N223" s="10"/>
      <c r="O223" s="10"/>
      <c r="P223" s="10">
        <v>203.76</v>
      </c>
      <c r="Q223" s="10"/>
      <c r="R223" s="10"/>
      <c r="S223" s="10">
        <v>207.2</v>
      </c>
      <c r="T223" s="10">
        <v>200</v>
      </c>
      <c r="U223" s="10" t="s">
        <v>115</v>
      </c>
      <c r="V223" s="10"/>
      <c r="W223" s="10" t="s">
        <v>58</v>
      </c>
      <c r="X223" s="10" t="s">
        <v>159</v>
      </c>
      <c r="Y223" s="10">
        <v>0</v>
      </c>
      <c r="Z223" s="10">
        <v>0</v>
      </c>
      <c r="AA223" s="10">
        <v>0</v>
      </c>
      <c r="AB223" s="10">
        <v>0</v>
      </c>
      <c r="AC223" s="10">
        <f t="shared" si="13"/>
        <v>0</v>
      </c>
      <c r="AD223" s="10" t="str" cm="1">
        <f t="array" ref="AD223">IFERROR(INDEX(Res_converter!$A$2:$A$22,MATCH(1,($J223=Res_converter!$B$2:$B$22)*($K223=Res_converter!$C$2:$C$22)*($L223=Res_converter!$D$2:$D$22),0)),"Other")</f>
        <v>Wind-Solar-Hybrid</v>
      </c>
      <c r="AE223" s="10">
        <f>IF($J223=Res_converter!$E$2,MAX($M223-$N223-$O223,0),0)+IF($K223=Res_converter!$E$2,MAX($P223-$Q223-$R223,0),0)+IF(L223=Res_converter!$E$2,$S223,0)</f>
        <v>204.16</v>
      </c>
      <c r="AF223" s="10">
        <f>IF($AD223=Res_converter!$A$8,MAX($Z223-$N223-$O223,0),0)+IF(AND($AD223=Res_converter!$A$14,$J223=Res_converter!$B$14),MAX(MIN($Z223,$M223)-$N223-$O223+IF(SUM($Q223,$R223)&gt;0,MAX($Z223-$M223,0)-($Q223+$R223)*$AV223,0),0),0)+IF(AND($AD223=Res_converter!$A$15,$K223=Res_converter!$C$15),MAX(MIN($Z223,$P223)-$Q223-$R223+IF(SUM($N223,$O223)&gt;0,MAX($Z223-$P223,0)-($N223+$O223)*$AV223,0),0),0)+IF(AND($AD223=Res_converter!$A$12,$Y223="See columns P&amp; Q"),IF($J223=Res_converter!$E$2,MAX($AA223*MIN($M223,$T223)-$N223-$O223,0),MAX($AB223*MIN($P223,$T223)-$Q223-$R223,0)),0)+IF(AND($AD223=Res_converter!$A$12,$AC223=1,$Y223&lt;&gt;"See columns P&amp; Q"),IF($J223=Res_converter!$E$2,MAX(MIN($Z223,M223)-$N223-$O223,0),MAX(MIN($Z223,P223)-$Q223-$R223,0)),0)</f>
        <v>0</v>
      </c>
      <c r="AG223" s="60">
        <f>IF($AD223=Res_converter!$A$9,$T223,0)</f>
        <v>0</v>
      </c>
      <c r="AH223" s="10">
        <f>IF($AD223=Res_converter!$A$9,$Z223,0)</f>
        <v>0</v>
      </c>
      <c r="AI223" s="10">
        <f>IF($J223=Res_converter!$E$6,MAX($M223-$N223-$O223,0),0)+IF($K223=Res_converter!$E$6,MAX($P223-$Q223-$R223,0),0)+IF(L223=Res_converter!$E$6,$S223,0)</f>
        <v>203.76</v>
      </c>
      <c r="AJ223" s="10">
        <f>IF($AD223=Res_converter!$A$7,MAX(MIN($Z223,$M223)-$N223-$O223,0),0)+IF(AND($AD223=Res_converter!$A$12,$Y223="See columns P&amp; Q"),IF($J223=Res_converter!$E$6,MAX($AA223*MIN($M223,$T223)-$N223-$O223,0),MAX($AB223*MIN($P223,$T223)-$Q223-$R223,0)),0)+IF(AND($AD223=Res_converter!$A$12,$AC223=1,$Y223&lt;&gt;"See columns P&amp; Q"),IF($J223=Res_converter!$E$6,MAX(MIN(MAX($Z223-$P223,0)/$AU223,$M223)-$N223-$O223,0),MAX(MIN(MAX($Z223-$M223,0)/$AU223,$P223)-$Q223-$R223,0)),0)</f>
        <v>0</v>
      </c>
      <c r="AK223" s="60">
        <f>IF($AD223=Res_converter!$A$2,$T223,0)</f>
        <v>0</v>
      </c>
      <c r="AL223" s="10">
        <f>IF($AD223=Res_converter!$A$2,$Z223,0)</f>
        <v>0</v>
      </c>
      <c r="AM223" s="10">
        <f>IF($J223=Res_converter!$E$4,MAX($M223-$N223-$O223,0),0)+IF($K223=Res_converter!$E$4,MAX($P223-$Q223-$R223,0),0)+IF(L223=Res_converter!$E$4,$S223,0)</f>
        <v>207.2</v>
      </c>
      <c r="AN223" s="10">
        <f>IF($AD223=Res_converter!$A$3,MAX(MIN($Z223,$M223)-$N223-$O223,0),0)+IF(AND($AD223=Res_converter!$A$14,$AC223=1,$Y223&lt;&gt;"See columns P&amp; Q"),IF($J223=Res_converter!$E$4,MAX(MIN(MAX($Z223-$P223,0)/$AV223,$M223)-$N223-$O223,0),MAX(MIN(MAX($Z223-$M223,0)/$AV223,$P223)-$Q223-$R223,0)),0)</f>
        <v>0</v>
      </c>
      <c r="AO223" s="10">
        <f>IF($J223=Res_converter!$E$5,$M223,0)+IF($K223=Res_converter!$E$5,$P223,0)</f>
        <v>0</v>
      </c>
      <c r="AP223" s="10">
        <f>IF($AD223=Res_converter!$A$4,$Z223,0)</f>
        <v>0</v>
      </c>
      <c r="AQ223" s="10" t="s">
        <v>84</v>
      </c>
      <c r="AR223" s="10" t="s">
        <v>61</v>
      </c>
      <c r="AS223" s="10" t="s">
        <v>89</v>
      </c>
      <c r="AT223" s="10" t="s">
        <v>92</v>
      </c>
      <c r="AU223" s="10">
        <f t="shared" si="14"/>
        <v>0.106</v>
      </c>
      <c r="AV223" s="10">
        <f t="shared" si="15"/>
        <v>0.55700000000000005</v>
      </c>
      <c r="AW223" s="12" t="s">
        <v>555</v>
      </c>
      <c r="AX223" s="12" t="str">
        <f>INDEX(Subname_converter!$B$1:$B$343,MATCH($AW223,Subname_converter!$A$1:$A$343,0))</f>
        <v>Devers</v>
      </c>
      <c r="AY223" s="12">
        <f>INDEX(Subname_converter!$C$1:$C$343,MATCH($AW223,Subname_converter!$A$1:$A$343,0))</f>
        <v>230</v>
      </c>
      <c r="AZ223" s="11">
        <v>45641.333333333299</v>
      </c>
      <c r="BA223" s="11">
        <v>46068.333333333299</v>
      </c>
      <c r="BB223" s="10">
        <f t="shared" si="12"/>
        <v>2026</v>
      </c>
      <c r="BC223" s="11"/>
      <c r="BD223" s="10" t="s">
        <v>103</v>
      </c>
      <c r="BE223" s="10" t="s">
        <v>65</v>
      </c>
      <c r="BF223" s="10" t="s">
        <v>65</v>
      </c>
      <c r="BG223" s="10" t="s">
        <v>103</v>
      </c>
      <c r="BH223" s="10"/>
      <c r="BI223" s="10">
        <f>IFERROR(INDEX([12]Queue_withNearTerm!$AZ$4:$AZ$148,MATCH(B224,[12]Queue_withNearTerm!$B$4:$B$148,0)),99)</f>
        <v>99</v>
      </c>
    </row>
    <row r="224" spans="1:61" s="26" customFormat="1" ht="25" x14ac:dyDescent="0.25">
      <c r="A224" s="32" t="s">
        <v>556</v>
      </c>
      <c r="B224" s="10">
        <v>1764</v>
      </c>
      <c r="C224" s="11">
        <v>43928</v>
      </c>
      <c r="D224" s="11">
        <v>43936.291666666701</v>
      </c>
      <c r="E224" s="10" t="s">
        <v>53</v>
      </c>
      <c r="F224" s="10" t="s">
        <v>505</v>
      </c>
      <c r="G224" s="10" t="s">
        <v>56</v>
      </c>
      <c r="H224" s="10" t="s">
        <v>95</v>
      </c>
      <c r="I224" s="10"/>
      <c r="J224" s="10" t="s">
        <v>57</v>
      </c>
      <c r="K224" s="10" t="s">
        <v>96</v>
      </c>
      <c r="L224" s="10"/>
      <c r="M224" s="10">
        <v>117</v>
      </c>
      <c r="N224" s="10"/>
      <c r="O224" s="10"/>
      <c r="P224" s="10">
        <v>126.2907</v>
      </c>
      <c r="Q224" s="10"/>
      <c r="R224" s="10"/>
      <c r="S224" s="10"/>
      <c r="T224" s="10">
        <v>117</v>
      </c>
      <c r="U224" s="10" t="s">
        <v>115</v>
      </c>
      <c r="V224" s="10"/>
      <c r="W224" s="10" t="s">
        <v>58</v>
      </c>
      <c r="X224" s="10" t="s">
        <v>217</v>
      </c>
      <c r="Y224" s="10">
        <v>0</v>
      </c>
      <c r="Z224" s="10">
        <v>0</v>
      </c>
      <c r="AA224" s="10">
        <v>0</v>
      </c>
      <c r="AB224" s="10">
        <v>0</v>
      </c>
      <c r="AC224" s="10">
        <f t="shared" si="13"/>
        <v>0</v>
      </c>
      <c r="AD224" s="10" t="str" cm="1">
        <f t="array" ref="AD224">IFERROR(INDEX(Res_converter!$A$2:$A$22,MATCH(1,($J224=Res_converter!$B$2:$B$22)*($K224=Res_converter!$C$2:$C$22)*($L224=Res_converter!$D$2:$D$22),0)),"Other")</f>
        <v>Solar-Hybrid</v>
      </c>
      <c r="AE224" s="10">
        <f>IF($J224=Res_converter!$E$2,MAX($M224-$N224-$O224,0),0)+IF($K224=Res_converter!$E$2,MAX($P224-$Q224-$R224,0),0)+IF(L224=Res_converter!$E$2,$S224,0)</f>
        <v>117</v>
      </c>
      <c r="AF224" s="10">
        <f>IF($AD224=Res_converter!$A$8,MAX($Z224-$N224-$O224,0),0)+IF(AND($AD224=Res_converter!$A$14,$J224=Res_converter!$B$14),MAX(MIN($Z224,$M224)-$N224-$O224+IF(SUM($Q224,$R224)&gt;0,MAX($Z224-$M224,0)-($Q224+$R224)*$AV224,0),0),0)+IF(AND($AD224=Res_converter!$A$15,$K224=Res_converter!$C$15),MAX(MIN($Z224,$P224)-$Q224-$R224+IF(SUM($N224,$O224)&gt;0,MAX($Z224-$P224,0)-($N224+$O224)*$AV224,0),0),0)+IF(AND($AD224=Res_converter!$A$12,$Y224="See columns P&amp; Q"),IF($J224=Res_converter!$E$2,MAX($AA224*MIN($M224,$T224)-$N224-$O224,0),MAX($AB224*MIN($P224,$T224)-$Q224-$R224,0)),0)+IF(AND($AD224=Res_converter!$A$12,$AC224=1,$Y224&lt;&gt;"See columns P&amp; Q"),IF($J224=Res_converter!$E$2,MAX(MIN($Z224,M224)-$N224-$O224,0),MAX(MIN($Z224,P224)-$Q224-$R224,0)),0)</f>
        <v>0</v>
      </c>
      <c r="AG224" s="60">
        <f>IF($AD224=Res_converter!$A$9,$T224,0)</f>
        <v>0</v>
      </c>
      <c r="AH224" s="10">
        <f>IF($AD224=Res_converter!$A$9,$Z224,0)</f>
        <v>0</v>
      </c>
      <c r="AI224" s="10">
        <f>IF($J224=Res_converter!$E$6,MAX($M224-$N224-$O224,0),0)+IF($K224=Res_converter!$E$6,MAX($P224-$Q224-$R224,0),0)+IF(L224=Res_converter!$E$6,$S224,0)</f>
        <v>126.2907</v>
      </c>
      <c r="AJ224" s="10">
        <f>IF($AD224=Res_converter!$A$7,MAX(MIN($Z224,$M224)-$N224-$O224,0),0)+IF(AND($AD224=Res_converter!$A$12,$Y224="See columns P&amp; Q"),IF($J224=Res_converter!$E$6,MAX($AA224*MIN($M224,$T224)-$N224-$O224,0),MAX($AB224*MIN($P224,$T224)-$Q224-$R224,0)),0)+IF(AND($AD224=Res_converter!$A$12,$AC224=1,$Y224&lt;&gt;"See columns P&amp; Q"),IF($J224=Res_converter!$E$6,MAX(MIN(MAX($Z224-$P224,0)/$AU224,$M224)-$N224-$O224,0),MAX(MIN(MAX($Z224-$M224,0)/$AU224,$P224)-$Q224-$R224,0)),0)</f>
        <v>0</v>
      </c>
      <c r="AK224" s="60">
        <f>IF($AD224=Res_converter!$A$2,$T224,0)</f>
        <v>0</v>
      </c>
      <c r="AL224" s="10">
        <f>IF($AD224=Res_converter!$A$2,$Z224,0)</f>
        <v>0</v>
      </c>
      <c r="AM224" s="10">
        <f>IF($J224=Res_converter!$E$4,MAX($M224-$N224-$O224,0),0)+IF($K224=Res_converter!$E$4,MAX($P224-$Q224-$R224,0),0)+IF(L224=Res_converter!$E$4,$S224,0)</f>
        <v>0</v>
      </c>
      <c r="AN224" s="10">
        <f>IF($AD224=Res_converter!$A$3,MAX(MIN($Z224,$M224)-$N224-$O224,0),0)+IF(AND($AD224=Res_converter!$A$14,$AC224=1,$Y224&lt;&gt;"See columns P&amp; Q"),IF($J224=Res_converter!$E$4,MAX(MIN(MAX($Z224-$P224,0)/$AV224,$M224)-$N224-$O224,0),MAX(MIN(MAX($Z224-$M224,0)/$AV224,$P224)-$Q224-$R224,0)),0)</f>
        <v>0</v>
      </c>
      <c r="AO224" s="10">
        <f>IF($J224=Res_converter!$E$5,$M224,0)+IF($K224=Res_converter!$E$5,$P224,0)</f>
        <v>0</v>
      </c>
      <c r="AP224" s="10">
        <f>IF($AD224=Res_converter!$A$4,$Z224,0)</f>
        <v>0</v>
      </c>
      <c r="AQ224" s="10" t="s">
        <v>84</v>
      </c>
      <c r="AR224" s="10" t="s">
        <v>61</v>
      </c>
      <c r="AS224" s="10" t="s">
        <v>89</v>
      </c>
      <c r="AT224" s="10" t="s">
        <v>92</v>
      </c>
      <c r="AU224" s="10">
        <f t="shared" si="14"/>
        <v>0.106</v>
      </c>
      <c r="AV224" s="10">
        <f t="shared" si="15"/>
        <v>0.55700000000000005</v>
      </c>
      <c r="AW224" s="12" t="s">
        <v>97</v>
      </c>
      <c r="AX224" s="12" t="str">
        <f>INDEX(Subname_converter!$B$1:$B$343,MATCH($AW224,Subname_converter!$A$1:$A$343,0))</f>
        <v>Red bluff</v>
      </c>
      <c r="AY224" s="12">
        <f>INDEX(Subname_converter!$C$1:$C$343,MATCH($AW224,Subname_converter!$A$1:$A$343,0))</f>
        <v>230</v>
      </c>
      <c r="AZ224" s="11">
        <v>45627.333333333299</v>
      </c>
      <c r="BA224" s="11">
        <v>45992.333333333299</v>
      </c>
      <c r="BB224" s="10">
        <f t="shared" si="12"/>
        <v>2026</v>
      </c>
      <c r="BC224" s="11"/>
      <c r="BD224" s="10" t="s">
        <v>103</v>
      </c>
      <c r="BE224" s="10" t="s">
        <v>65</v>
      </c>
      <c r="BF224" s="10" t="s">
        <v>65</v>
      </c>
      <c r="BG224" s="10" t="s">
        <v>103</v>
      </c>
      <c r="BH224" s="10"/>
      <c r="BI224" s="10">
        <f>IFERROR(INDEX([12]Queue_withNearTerm!$AZ$4:$AZ$148,MATCH(B225,[12]Queue_withNearTerm!$B$4:$B$148,0)),99)</f>
        <v>3</v>
      </c>
    </row>
    <row r="225" spans="1:61" s="26" customFormat="1" ht="25" x14ac:dyDescent="0.25">
      <c r="A225" s="32" t="s">
        <v>557</v>
      </c>
      <c r="B225" s="10">
        <v>1766</v>
      </c>
      <c r="C225" s="11">
        <v>43935</v>
      </c>
      <c r="D225" s="11">
        <v>43936.291666666701</v>
      </c>
      <c r="E225" s="10" t="s">
        <v>53</v>
      </c>
      <c r="F225" s="10" t="s">
        <v>505</v>
      </c>
      <c r="G225" s="10" t="s">
        <v>56</v>
      </c>
      <c r="H225" s="10"/>
      <c r="I225" s="10"/>
      <c r="J225" s="10" t="s">
        <v>57</v>
      </c>
      <c r="K225" s="10"/>
      <c r="L225" s="10"/>
      <c r="M225" s="10">
        <v>250</v>
      </c>
      <c r="N225" s="10"/>
      <c r="O225" s="10"/>
      <c r="P225" s="10"/>
      <c r="Q225" s="10"/>
      <c r="R225" s="10"/>
      <c r="S225" s="10"/>
      <c r="T225" s="10">
        <v>250</v>
      </c>
      <c r="U225" s="10" t="s">
        <v>83</v>
      </c>
      <c r="V225" s="10"/>
      <c r="W225" s="10"/>
      <c r="X225" s="10" t="s">
        <v>364</v>
      </c>
      <c r="Y225" s="10">
        <v>1</v>
      </c>
      <c r="Z225" s="10">
        <v>250</v>
      </c>
      <c r="AA225" s="10">
        <v>0</v>
      </c>
      <c r="AB225" s="10">
        <v>0</v>
      </c>
      <c r="AC225" s="10">
        <f t="shared" si="13"/>
        <v>1</v>
      </c>
      <c r="AD225" s="10" t="str" cm="1">
        <f t="array" ref="AD225">IFERROR(INDEX(Res_converter!$A$2:$A$22,MATCH(1,($J225=Res_converter!$B$2:$B$22)*($K225=Res_converter!$C$2:$C$22)*($L225=Res_converter!$D$2:$D$22),0)),"Other")</f>
        <v>Battery</v>
      </c>
      <c r="AE225" s="10">
        <f>IF($J225=Res_converter!$E$2,MAX($M225-$N225-$O225,0),0)+IF($K225=Res_converter!$E$2,MAX($P225-$Q225-$R225,0),0)+IF(L225=Res_converter!$E$2,$S225,0)</f>
        <v>250</v>
      </c>
      <c r="AF225" s="10">
        <f>IF($AD225=Res_converter!$A$8,MAX($Z225-$N225-$O225,0),0)+IF(AND($AD225=Res_converter!$A$14,$J225=Res_converter!$B$14),MAX(MIN($Z225,$M225)-$N225-$O225+IF(SUM($Q225,$R225)&gt;0,MAX($Z225-$M225,0)-($Q225+$R225)*$AV225,0),0),0)+IF(AND($AD225=Res_converter!$A$15,$K225=Res_converter!$C$15),MAX(MIN($Z225,$P225)-$Q225-$R225+IF(SUM($N225,$O225)&gt;0,MAX($Z225-$P225,0)-($N225+$O225)*$AV225,0),0),0)+IF(AND($AD225=Res_converter!$A$12,$Y225="See columns P&amp; Q"),IF($J225=Res_converter!$E$2,MAX($AA225*MIN($M225,$T225)-$N225-$O225,0),MAX($AB225*MIN($P225,$T225)-$Q225-$R225,0)),0)+IF(AND($AD225=Res_converter!$A$12,$AC225=1,$Y225&lt;&gt;"See columns P&amp; Q"),IF($J225=Res_converter!$E$2,MAX(MIN($Z225,M225)-$N225-$O225,0),MAX(MIN($Z225,P225)-$Q225-$R225,0)),0)</f>
        <v>250</v>
      </c>
      <c r="AG225" s="60">
        <f>IF($AD225=Res_converter!$A$9,$T225,0)</f>
        <v>0</v>
      </c>
      <c r="AH225" s="10">
        <f>IF($AD225=Res_converter!$A$9,$Z225,0)</f>
        <v>0</v>
      </c>
      <c r="AI225" s="10">
        <f>IF($J225=Res_converter!$E$6,MAX($M225-$N225-$O225,0),0)+IF($K225=Res_converter!$E$6,MAX($P225-$Q225-$R225,0),0)+IF(L225=Res_converter!$E$6,$S225,0)</f>
        <v>0</v>
      </c>
      <c r="AJ225" s="10">
        <f>IF($AD225=Res_converter!$A$7,MAX(MIN($Z225,$M225)-$N225-$O225,0),0)+IF(AND($AD225=Res_converter!$A$12,$Y225="See columns P&amp; Q"),IF($J225=Res_converter!$E$6,MAX($AA225*MIN($M225,$T225)-$N225-$O225,0),MAX($AB225*MIN($P225,$T225)-$Q225-$R225,0)),0)+IF(AND($AD225=Res_converter!$A$12,$AC225=1,$Y225&lt;&gt;"See columns P&amp; Q"),IF($J225=Res_converter!$E$6,MAX(MIN(MAX($Z225-$P225,0)/$AU225,$M225)-$N225-$O225,0),MAX(MIN(MAX($Z225-$M225,0)/$AU225,$P225)-$Q225-$R225,0)),0)</f>
        <v>0</v>
      </c>
      <c r="AK225" s="60">
        <f>IF($AD225=Res_converter!$A$2,$T225,0)</f>
        <v>0</v>
      </c>
      <c r="AL225" s="10">
        <f>IF($AD225=Res_converter!$A$2,$Z225,0)</f>
        <v>0</v>
      </c>
      <c r="AM225" s="10">
        <f>IF($J225=Res_converter!$E$4,MAX($M225-$N225-$O225,0),0)+IF($K225=Res_converter!$E$4,MAX($P225-$Q225-$R225,0),0)+IF(L225=Res_converter!$E$4,$S225,0)</f>
        <v>0</v>
      </c>
      <c r="AN225" s="10">
        <f>IF($AD225=Res_converter!$A$3,MAX(MIN($Z225,$M225)-$N225-$O225,0),0)+IF(AND($AD225=Res_converter!$A$14,$AC225=1,$Y225&lt;&gt;"See columns P&amp; Q"),IF($J225=Res_converter!$E$4,MAX(MIN(MAX($Z225-$P225,0)/$AV225,$M225)-$N225-$O225,0),MAX(MIN(MAX($Z225-$M225,0)/$AV225,$P225)-$Q225-$R225,0)),0)</f>
        <v>0</v>
      </c>
      <c r="AO225" s="10">
        <f>IF($J225=Res_converter!$E$5,$M225,0)+IF($K225=Res_converter!$E$5,$P225,0)</f>
        <v>0</v>
      </c>
      <c r="AP225" s="10">
        <f>IF($AD225=Res_converter!$A$4,$Z225,0)</f>
        <v>0</v>
      </c>
      <c r="AQ225" s="10" t="s">
        <v>107</v>
      </c>
      <c r="AR225" s="10" t="s">
        <v>61</v>
      </c>
      <c r="AS225" s="10" t="s">
        <v>89</v>
      </c>
      <c r="AT225" s="10" t="s">
        <v>442</v>
      </c>
      <c r="AU225" s="10">
        <f t="shared" si="14"/>
        <v>0.106</v>
      </c>
      <c r="AV225" s="10">
        <f t="shared" si="15"/>
        <v>0.55700000000000005</v>
      </c>
      <c r="AW225" s="12" t="s">
        <v>445</v>
      </c>
      <c r="AX225" s="12" t="str">
        <f>INDEX(Subname_converter!$B$1:$B$343,MATCH($AW225,Subname_converter!$A$1:$A$343,0))</f>
        <v>Laguna Bell</v>
      </c>
      <c r="AY225" s="12">
        <f>INDEX(Subname_converter!$C$1:$C$343,MATCH($AW225,Subname_converter!$A$1:$A$343,0))</f>
        <v>230</v>
      </c>
      <c r="AZ225" s="11">
        <v>45261.333333333299</v>
      </c>
      <c r="BA225" s="11">
        <v>46096.291666666701</v>
      </c>
      <c r="BB225" s="10">
        <f t="shared" si="12"/>
        <v>2026</v>
      </c>
      <c r="BC225" s="11"/>
      <c r="BD225" s="10" t="s">
        <v>103</v>
      </c>
      <c r="BE225" s="10" t="s">
        <v>65</v>
      </c>
      <c r="BF225" s="10" t="s">
        <v>65</v>
      </c>
      <c r="BG225" s="10" t="s">
        <v>103</v>
      </c>
      <c r="BH225" s="10"/>
      <c r="BI225" s="10">
        <f>IFERROR(INDEX([12]Queue_withNearTerm!$AZ$4:$AZ$148,MATCH(B226,[12]Queue_withNearTerm!$B$4:$B$148,0)),99)</f>
        <v>3</v>
      </c>
    </row>
    <row r="226" spans="1:61" s="26" customFormat="1" ht="25" x14ac:dyDescent="0.25">
      <c r="A226" s="32" t="s">
        <v>558</v>
      </c>
      <c r="B226" s="10">
        <v>1768</v>
      </c>
      <c r="C226" s="11">
        <v>43936</v>
      </c>
      <c r="D226" s="11">
        <v>43936.291666666701</v>
      </c>
      <c r="E226" s="10" t="s">
        <v>53</v>
      </c>
      <c r="F226" s="10" t="s">
        <v>505</v>
      </c>
      <c r="G226" s="10" t="s">
        <v>56</v>
      </c>
      <c r="H226" s="10"/>
      <c r="I226" s="10"/>
      <c r="J226" s="10" t="s">
        <v>57</v>
      </c>
      <c r="K226" s="10"/>
      <c r="L226" s="10"/>
      <c r="M226" s="10">
        <v>312.95999999999998</v>
      </c>
      <c r="N226" s="10"/>
      <c r="O226" s="10"/>
      <c r="P226" s="10"/>
      <c r="Q226" s="10"/>
      <c r="R226" s="10"/>
      <c r="S226" s="10"/>
      <c r="T226" s="10">
        <v>300</v>
      </c>
      <c r="U226" s="10" t="s">
        <v>83</v>
      </c>
      <c r="V226" s="10"/>
      <c r="W226" s="10"/>
      <c r="X226" s="10" t="s">
        <v>364</v>
      </c>
      <c r="Y226" s="10">
        <v>1</v>
      </c>
      <c r="Z226" s="10">
        <v>300</v>
      </c>
      <c r="AA226" s="10">
        <v>0</v>
      </c>
      <c r="AB226" s="10">
        <v>0</v>
      </c>
      <c r="AC226" s="10">
        <f t="shared" si="13"/>
        <v>1</v>
      </c>
      <c r="AD226" s="10" t="str" cm="1">
        <f t="array" ref="AD226">IFERROR(INDEX(Res_converter!$A$2:$A$22,MATCH(1,($J226=Res_converter!$B$2:$B$22)*($K226=Res_converter!$C$2:$C$22)*($L226=Res_converter!$D$2:$D$22),0)),"Other")</f>
        <v>Battery</v>
      </c>
      <c r="AE226" s="10">
        <f>IF($J226=Res_converter!$E$2,MAX($M226-$N226-$O226,0),0)+IF($K226=Res_converter!$E$2,MAX($P226-$Q226-$R226,0),0)+IF(L226=Res_converter!$E$2,$S226,0)</f>
        <v>312.95999999999998</v>
      </c>
      <c r="AF226" s="10">
        <f>IF($AD226=Res_converter!$A$8,MAX($Z226-$N226-$O226,0),0)+IF(AND($AD226=Res_converter!$A$14,$J226=Res_converter!$B$14),MAX(MIN($Z226,$M226)-$N226-$O226+IF(SUM($Q226,$R226)&gt;0,MAX($Z226-$M226,0)-($Q226+$R226)*$AV226,0),0),0)+IF(AND($AD226=Res_converter!$A$15,$K226=Res_converter!$C$15),MAX(MIN($Z226,$P226)-$Q226-$R226+IF(SUM($N226,$O226)&gt;0,MAX($Z226-$P226,0)-($N226+$O226)*$AV226,0),0),0)+IF(AND($AD226=Res_converter!$A$12,$Y226="See columns P&amp; Q"),IF($J226=Res_converter!$E$2,MAX($AA226*MIN($M226,$T226)-$N226-$O226,0),MAX($AB226*MIN($P226,$T226)-$Q226-$R226,0)),0)+IF(AND($AD226=Res_converter!$A$12,$AC226=1,$Y226&lt;&gt;"See columns P&amp; Q"),IF($J226=Res_converter!$E$2,MAX(MIN($Z226,M226)-$N226-$O226,0),MAX(MIN($Z226,P226)-$Q226-$R226,0)),0)</f>
        <v>300</v>
      </c>
      <c r="AG226" s="60">
        <f>IF($AD226=Res_converter!$A$9,$T226,0)</f>
        <v>0</v>
      </c>
      <c r="AH226" s="10">
        <f>IF($AD226=Res_converter!$A$9,$Z226,0)</f>
        <v>0</v>
      </c>
      <c r="AI226" s="10">
        <f>IF($J226=Res_converter!$E$6,MAX($M226-$N226-$O226,0),0)+IF($K226=Res_converter!$E$6,MAX($P226-$Q226-$R226,0),0)+IF(L226=Res_converter!$E$6,$S226,0)</f>
        <v>0</v>
      </c>
      <c r="AJ226" s="10">
        <f>IF($AD226=Res_converter!$A$7,MAX(MIN($Z226,$M226)-$N226-$O226,0),0)+IF(AND($AD226=Res_converter!$A$12,$Y226="See columns P&amp; Q"),IF($J226=Res_converter!$E$6,MAX($AA226*MIN($M226,$T226)-$N226-$O226,0),MAX($AB226*MIN($P226,$T226)-$Q226-$R226,0)),0)+IF(AND($AD226=Res_converter!$A$12,$AC226=1,$Y226&lt;&gt;"See columns P&amp; Q"),IF($J226=Res_converter!$E$6,MAX(MIN(MAX($Z226-$P226,0)/$AU226,$M226)-$N226-$O226,0),MAX(MIN(MAX($Z226-$M226,0)/$AU226,$P226)-$Q226-$R226,0)),0)</f>
        <v>0</v>
      </c>
      <c r="AK226" s="60">
        <f>IF($AD226=Res_converter!$A$2,$T226,0)</f>
        <v>0</v>
      </c>
      <c r="AL226" s="10">
        <f>IF($AD226=Res_converter!$A$2,$Z226,0)</f>
        <v>0</v>
      </c>
      <c r="AM226" s="10">
        <f>IF($J226=Res_converter!$E$4,MAX($M226-$N226-$O226,0),0)+IF($K226=Res_converter!$E$4,MAX($P226-$Q226-$R226,0),0)+IF(L226=Res_converter!$E$4,$S226,0)</f>
        <v>0</v>
      </c>
      <c r="AN226" s="10">
        <f>IF($AD226=Res_converter!$A$3,MAX(MIN($Z226,$M226)-$N226-$O226,0),0)+IF(AND($AD226=Res_converter!$A$14,$AC226=1,$Y226&lt;&gt;"See columns P&amp; Q"),IF($J226=Res_converter!$E$4,MAX(MIN(MAX($Z226-$P226,0)/$AV226,$M226)-$N226-$O226,0),MAX(MIN(MAX($Z226-$M226,0)/$AV226,$P226)-$Q226-$R226,0)),0)</f>
        <v>0</v>
      </c>
      <c r="AO226" s="10">
        <f>IF($J226=Res_converter!$E$5,$M226,0)+IF($K226=Res_converter!$E$5,$P226,0)</f>
        <v>0</v>
      </c>
      <c r="AP226" s="10">
        <f>IF($AD226=Res_converter!$A$4,$Z226,0)</f>
        <v>0</v>
      </c>
      <c r="AQ226" s="10" t="s">
        <v>163</v>
      </c>
      <c r="AR226" s="10" t="s">
        <v>61</v>
      </c>
      <c r="AS226" s="10" t="s">
        <v>89</v>
      </c>
      <c r="AT226" s="10" t="s">
        <v>442</v>
      </c>
      <c r="AU226" s="10">
        <f t="shared" si="14"/>
        <v>0.106</v>
      </c>
      <c r="AV226" s="10">
        <f t="shared" si="15"/>
        <v>0.55700000000000005</v>
      </c>
      <c r="AW226" s="12" t="s">
        <v>559</v>
      </c>
      <c r="AX226" s="12" t="str">
        <f>INDEX(Subname_converter!$B$1:$B$343,MATCH($AW226,Subname_converter!$A$1:$A$343,0))</f>
        <v>Mira Loma</v>
      </c>
      <c r="AY226" s="12">
        <f>INDEX(Subname_converter!$C$1:$C$343,MATCH($AW226,Subname_converter!$A$1:$A$343,0))</f>
        <v>230</v>
      </c>
      <c r="AZ226" s="11">
        <v>45626.333333333299</v>
      </c>
      <c r="BA226" s="11">
        <v>45992.333333333299</v>
      </c>
      <c r="BB226" s="10">
        <f t="shared" si="12"/>
        <v>2026</v>
      </c>
      <c r="BC226" s="11"/>
      <c r="BD226" s="10" t="s">
        <v>103</v>
      </c>
      <c r="BE226" s="10" t="s">
        <v>65</v>
      </c>
      <c r="BF226" s="10" t="s">
        <v>65</v>
      </c>
      <c r="BG226" s="10" t="s">
        <v>103</v>
      </c>
      <c r="BH226" s="10" t="s">
        <v>66</v>
      </c>
      <c r="BI226" s="10">
        <f>IFERROR(INDEX([12]Queue_withNearTerm!$AZ$4:$AZ$148,MATCH(B227,[12]Queue_withNearTerm!$B$4:$B$148,0)),99)</f>
        <v>99</v>
      </c>
    </row>
    <row r="227" spans="1:61" s="26" customFormat="1" ht="25" x14ac:dyDescent="0.25">
      <c r="A227" s="32" t="s">
        <v>560</v>
      </c>
      <c r="B227" s="10">
        <v>1774</v>
      </c>
      <c r="C227" s="11">
        <v>43930</v>
      </c>
      <c r="D227" s="11">
        <v>43936.291666666701</v>
      </c>
      <c r="E227" s="10" t="s">
        <v>53</v>
      </c>
      <c r="F227" s="10" t="s">
        <v>505</v>
      </c>
      <c r="G227" s="10" t="s">
        <v>95</v>
      </c>
      <c r="H227" s="10" t="s">
        <v>56</v>
      </c>
      <c r="I227" s="10"/>
      <c r="J227" s="10" t="s">
        <v>96</v>
      </c>
      <c r="K227" s="10" t="s">
        <v>57</v>
      </c>
      <c r="L227" s="10"/>
      <c r="M227" s="10">
        <v>150</v>
      </c>
      <c r="N227" s="10"/>
      <c r="O227" s="10"/>
      <c r="P227" s="10">
        <v>150</v>
      </c>
      <c r="Q227" s="10"/>
      <c r="R227" s="10"/>
      <c r="S227" s="10"/>
      <c r="T227" s="10">
        <v>150</v>
      </c>
      <c r="U227" s="10" t="s">
        <v>115</v>
      </c>
      <c r="V227" s="10"/>
      <c r="W227" s="10" t="s">
        <v>58</v>
      </c>
      <c r="X227" s="10" t="s">
        <v>159</v>
      </c>
      <c r="Y227" s="10">
        <v>0</v>
      </c>
      <c r="Z227" s="10">
        <v>0</v>
      </c>
      <c r="AA227" s="10">
        <v>0</v>
      </c>
      <c r="AB227" s="10">
        <v>0</v>
      </c>
      <c r="AC227" s="10">
        <f t="shared" si="13"/>
        <v>0</v>
      </c>
      <c r="AD227" s="10" t="str" cm="1">
        <f t="array" ref="AD227">IFERROR(INDEX(Res_converter!$A$2:$A$22,MATCH(1,($J227=Res_converter!$B$2:$B$22)*($K227=Res_converter!$C$2:$C$22)*($L227=Res_converter!$D$2:$D$22),0)),"Other")</f>
        <v>Solar-Hybrid</v>
      </c>
      <c r="AE227" s="10">
        <f>IF($J227=Res_converter!$E$2,MAX($M227-$N227-$O227,0),0)+IF($K227=Res_converter!$E$2,MAX($P227-$Q227-$R227,0),0)+IF(L227=Res_converter!$E$2,$S227,0)</f>
        <v>150</v>
      </c>
      <c r="AF227" s="10">
        <f>IF($AD227=Res_converter!$A$8,MAX($Z227-$N227-$O227,0),0)+IF(AND($AD227=Res_converter!$A$14,$J227=Res_converter!$B$14),MAX(MIN($Z227,$M227)-$N227-$O227+IF(SUM($Q227,$R227)&gt;0,MAX($Z227-$M227,0)-($Q227+$R227)*$AV227,0),0),0)+IF(AND($AD227=Res_converter!$A$15,$K227=Res_converter!$C$15),MAX(MIN($Z227,$P227)-$Q227-$R227+IF(SUM($N227,$O227)&gt;0,MAX($Z227-$P227,0)-($N227+$O227)*$AV227,0),0),0)+IF(AND($AD227=Res_converter!$A$12,$Y227="See columns P&amp; Q"),IF($J227=Res_converter!$E$2,MAX($AA227*MIN($M227,$T227)-$N227-$O227,0),MAX($AB227*MIN($P227,$T227)-$Q227-$R227,0)),0)+IF(AND($AD227=Res_converter!$A$12,$AC227=1,$Y227&lt;&gt;"See columns P&amp; Q"),IF($J227=Res_converter!$E$2,MAX(MIN($Z227,M227)-$N227-$O227,0),MAX(MIN($Z227,P227)-$Q227-$R227,0)),0)</f>
        <v>0</v>
      </c>
      <c r="AG227" s="60">
        <f>IF($AD227=Res_converter!$A$9,$T227,0)</f>
        <v>0</v>
      </c>
      <c r="AH227" s="10">
        <f>IF($AD227=Res_converter!$A$9,$Z227,0)</f>
        <v>0</v>
      </c>
      <c r="AI227" s="10">
        <f>IF($J227=Res_converter!$E$6,MAX($M227-$N227-$O227,0),0)+IF($K227=Res_converter!$E$6,MAX($P227-$Q227-$R227,0),0)+IF(L227=Res_converter!$E$6,$S227,0)</f>
        <v>150</v>
      </c>
      <c r="AJ227" s="10">
        <f>IF($AD227=Res_converter!$A$7,MAX(MIN($Z227,$M227)-$N227-$O227,0),0)+IF(AND($AD227=Res_converter!$A$12,$Y227="See columns P&amp; Q"),IF($J227=Res_converter!$E$6,MAX($AA227*MIN($M227,$T227)-$N227-$O227,0),MAX($AB227*MIN($P227,$T227)-$Q227-$R227,0)),0)+IF(AND($AD227=Res_converter!$A$12,$AC227=1,$Y227&lt;&gt;"See columns P&amp; Q"),IF($J227=Res_converter!$E$6,MAX(MIN(MAX($Z227-$P227,0)/$AU227,$M227)-$N227-$O227,0),MAX(MIN(MAX($Z227-$M227,0)/$AU227,$P227)-$Q227-$R227,0)),0)</f>
        <v>0</v>
      </c>
      <c r="AK227" s="60">
        <f>IF($AD227=Res_converter!$A$2,$T227,0)</f>
        <v>0</v>
      </c>
      <c r="AL227" s="10">
        <f>IF($AD227=Res_converter!$A$2,$Z227,0)</f>
        <v>0</v>
      </c>
      <c r="AM227" s="10">
        <f>IF($J227=Res_converter!$E$4,MAX($M227-$N227-$O227,0),0)+IF($K227=Res_converter!$E$4,MAX($P227-$Q227-$R227,0),0)+IF(L227=Res_converter!$E$4,$S227,0)</f>
        <v>0</v>
      </c>
      <c r="AN227" s="10">
        <f>IF($AD227=Res_converter!$A$3,MAX(MIN($Z227,$M227)-$N227-$O227,0),0)+IF(AND($AD227=Res_converter!$A$14,$AC227=1,$Y227&lt;&gt;"See columns P&amp; Q"),IF($J227=Res_converter!$E$4,MAX(MIN(MAX($Z227-$P227,0)/$AV227,$M227)-$N227-$O227,0),MAX(MIN(MAX($Z227-$M227,0)/$AV227,$P227)-$Q227-$R227,0)),0)</f>
        <v>0</v>
      </c>
      <c r="AO227" s="10">
        <f>IF($J227=Res_converter!$E$5,$M227,0)+IF($K227=Res_converter!$E$5,$P227,0)</f>
        <v>0</v>
      </c>
      <c r="AP227" s="10">
        <f>IF($AD227=Res_converter!$A$4,$Z227,0)</f>
        <v>0</v>
      </c>
      <c r="AQ227" s="10" t="s">
        <v>163</v>
      </c>
      <c r="AR227" s="10" t="s">
        <v>61</v>
      </c>
      <c r="AS227" s="10" t="s">
        <v>89</v>
      </c>
      <c r="AT227" s="10" t="s">
        <v>164</v>
      </c>
      <c r="AU227" s="10">
        <f t="shared" si="14"/>
        <v>0.106</v>
      </c>
      <c r="AV227" s="10">
        <f t="shared" si="15"/>
        <v>0.55700000000000005</v>
      </c>
      <c r="AW227" s="12" t="s">
        <v>245</v>
      </c>
      <c r="AX227" s="12" t="str">
        <f>INDEX(Subname_converter!$B$1:$B$343,MATCH($AW227,Subname_converter!$A$1:$A$343,0))</f>
        <v>Kramer</v>
      </c>
      <c r="AY227" s="12">
        <f>INDEX(Subname_converter!$C$1:$C$343,MATCH($AW227,Subname_converter!$A$1:$A$343,0))</f>
        <v>230</v>
      </c>
      <c r="AZ227" s="11">
        <v>45596.291666666701</v>
      </c>
      <c r="BA227" s="11">
        <v>45731.291666666701</v>
      </c>
      <c r="BB227" s="10">
        <f t="shared" si="12"/>
        <v>2025</v>
      </c>
      <c r="BC227" s="11"/>
      <c r="BD227" s="10" t="s">
        <v>103</v>
      </c>
      <c r="BE227" s="10" t="s">
        <v>65</v>
      </c>
      <c r="BF227" s="10" t="s">
        <v>65</v>
      </c>
      <c r="BG227" s="10" t="s">
        <v>103</v>
      </c>
      <c r="BH227" s="10"/>
      <c r="BI227" s="10">
        <f>IFERROR(INDEX([12]Queue_withNearTerm!$AZ$4:$AZ$148,MATCH(B228,[12]Queue_withNearTerm!$B$4:$B$148,0)),99)</f>
        <v>2</v>
      </c>
    </row>
    <row r="228" spans="1:61" s="26" customFormat="1" ht="25" x14ac:dyDescent="0.25">
      <c r="A228" s="32" t="s">
        <v>561</v>
      </c>
      <c r="B228" s="10">
        <v>1775</v>
      </c>
      <c r="C228" s="11">
        <v>43932</v>
      </c>
      <c r="D228" s="11">
        <v>43936.291666666701</v>
      </c>
      <c r="E228" s="10" t="s">
        <v>53</v>
      </c>
      <c r="F228" s="10" t="s">
        <v>505</v>
      </c>
      <c r="G228" s="10" t="s">
        <v>56</v>
      </c>
      <c r="H228" s="10" t="s">
        <v>95</v>
      </c>
      <c r="I228" s="10"/>
      <c r="J228" s="10" t="s">
        <v>57</v>
      </c>
      <c r="K228" s="10" t="s">
        <v>96</v>
      </c>
      <c r="L228" s="10"/>
      <c r="M228" s="10">
        <v>54.591419999999999</v>
      </c>
      <c r="N228" s="10"/>
      <c r="O228" s="10"/>
      <c r="P228" s="10">
        <v>54.591419999999999</v>
      </c>
      <c r="Q228" s="10"/>
      <c r="R228" s="10"/>
      <c r="S228" s="10"/>
      <c r="T228" s="10">
        <v>100</v>
      </c>
      <c r="U228" s="10" t="s">
        <v>69</v>
      </c>
      <c r="V228" s="10">
        <v>58</v>
      </c>
      <c r="W228" s="10" t="s">
        <v>58</v>
      </c>
      <c r="X228" s="10" t="s">
        <v>159</v>
      </c>
      <c r="Y228" s="10">
        <v>0.57999999999999996</v>
      </c>
      <c r="Z228" s="10">
        <v>57.999999999999993</v>
      </c>
      <c r="AA228" s="10">
        <v>0</v>
      </c>
      <c r="AB228" s="10">
        <v>0</v>
      </c>
      <c r="AC228" s="10">
        <f t="shared" si="13"/>
        <v>1</v>
      </c>
      <c r="AD228" s="10" t="str" cm="1">
        <f t="array" ref="AD228">IFERROR(INDEX(Res_converter!$A$2:$A$22,MATCH(1,($J228=Res_converter!$B$2:$B$22)*($K228=Res_converter!$C$2:$C$22)*($L228=Res_converter!$D$2:$D$22),0)),"Other")</f>
        <v>Solar-Hybrid</v>
      </c>
      <c r="AE228" s="10">
        <f>IF($J228=Res_converter!$E$2,MAX($M228-$N228-$O228,0),0)+IF($K228=Res_converter!$E$2,MAX($P228-$Q228-$R228,0),0)+IF(L228=Res_converter!$E$2,$S228,0)</f>
        <v>54.591419999999999</v>
      </c>
      <c r="AF228" s="10">
        <f>IF($AD228=Res_converter!$A$8,MAX($Z228-$N228-$O228,0),0)+IF(AND($AD228=Res_converter!$A$14,$J228=Res_converter!$B$14),MAX(MIN($Z228,$M228)-$N228-$O228+IF(SUM($Q228,$R228)&gt;0,MAX($Z228-$M228,0)-($Q228+$R228)*$AV228,0),0),0)+IF(AND($AD228=Res_converter!$A$15,$K228=Res_converter!$C$15),MAX(MIN($Z228,$P228)-$Q228-$R228+IF(SUM($N228,$O228)&gt;0,MAX($Z228-$P228,0)-($N228+$O228)*$AV228,0),0),0)+IF(AND($AD228=Res_converter!$A$12,$Y228="See columns P&amp; Q"),IF($J228=Res_converter!$E$2,MAX($AA228*MIN($M228,$T228)-$N228-$O228,0),MAX($AB228*MIN($P228,$T228)-$Q228-$R228,0)),0)+IF(AND($AD228=Res_converter!$A$12,$AC228=1,$Y228&lt;&gt;"See columns P&amp; Q"),IF($J228=Res_converter!$E$2,MAX(MIN($Z228,M228)-$N228-$O228,0),MAX(MIN($Z228,P228)-$Q228-$R228,0)),0)</f>
        <v>54.591419999999999</v>
      </c>
      <c r="AG228" s="60">
        <f>IF($AD228=Res_converter!$A$9,$T228,0)</f>
        <v>0</v>
      </c>
      <c r="AH228" s="10">
        <f>IF($AD228=Res_converter!$A$9,$Z228,0)</f>
        <v>0</v>
      </c>
      <c r="AI228" s="10">
        <f>IF($J228=Res_converter!$E$6,MAX($M228-$N228-$O228,0),0)+IF($K228=Res_converter!$E$6,MAX($P228-$Q228-$R228,0),0)+IF(L228=Res_converter!$E$6,$S228,0)</f>
        <v>54.591419999999999</v>
      </c>
      <c r="AJ228" s="10">
        <f>IF($AD228=Res_converter!$A$7,MAX(MIN($Z228,$M228)-$N228-$O228,0),0)+IF(AND($AD228=Res_converter!$A$12,$Y228="See columns P&amp; Q"),IF($J228=Res_converter!$E$6,MAX($AA228*MIN($M228,$T228)-$N228-$O228,0),MAX($AB228*MIN($P228,$T228)-$Q228-$R228,0)),0)+IF(AND($AD228=Res_converter!$A$12,$AC228=1,$Y228&lt;&gt;"See columns P&amp; Q"),IF($J228=Res_converter!$E$6,MAX(MIN(MAX($Z228-$P228,0)/$AU228,$M228)-$N228-$O228,0),MAX(MIN(MAX($Z228-$M228,0)/$AU228,$P228)-$Q228-$R228,0)),0)</f>
        <v>32.156415094339565</v>
      </c>
      <c r="AK228" s="60">
        <f>IF($AD228=Res_converter!$A$2,$T228,0)</f>
        <v>0</v>
      </c>
      <c r="AL228" s="10">
        <f>IF($AD228=Res_converter!$A$2,$Z228,0)</f>
        <v>0</v>
      </c>
      <c r="AM228" s="10">
        <f>IF($J228=Res_converter!$E$4,MAX($M228-$N228-$O228,0),0)+IF($K228=Res_converter!$E$4,MAX($P228-$Q228-$R228,0),0)+IF(L228=Res_converter!$E$4,$S228,0)</f>
        <v>0</v>
      </c>
      <c r="AN228" s="10">
        <f>IF($AD228=Res_converter!$A$3,MAX(MIN($Z228,$M228)-$N228-$O228,0),0)+IF(AND($AD228=Res_converter!$A$14,$AC228=1,$Y228&lt;&gt;"See columns P&amp; Q"),IF($J228=Res_converter!$E$4,MAX(MIN(MAX($Z228-$P228,0)/$AV228,$M228)-$N228-$O228,0),MAX(MIN(MAX($Z228-$M228,0)/$AV228,$P228)-$Q228-$R228,0)),0)</f>
        <v>0</v>
      </c>
      <c r="AO228" s="10">
        <f>IF($J228=Res_converter!$E$5,$M228,0)+IF($K228=Res_converter!$E$5,$P228,0)</f>
        <v>0</v>
      </c>
      <c r="AP228" s="10">
        <f>IF($AD228=Res_converter!$A$4,$Z228,0)</f>
        <v>0</v>
      </c>
      <c r="AQ228" s="10" t="s">
        <v>163</v>
      </c>
      <c r="AR228" s="10" t="s">
        <v>61</v>
      </c>
      <c r="AS228" s="10" t="s">
        <v>89</v>
      </c>
      <c r="AT228" s="10" t="s">
        <v>164</v>
      </c>
      <c r="AU228" s="10">
        <f t="shared" si="14"/>
        <v>0.106</v>
      </c>
      <c r="AV228" s="10">
        <f t="shared" si="15"/>
        <v>0.55700000000000005</v>
      </c>
      <c r="AW228" s="12" t="s">
        <v>562</v>
      </c>
      <c r="AX228" s="12" t="str">
        <f>INDEX(Subname_converter!$B$1:$B$343,MATCH($AW228,Subname_converter!$A$1:$A$343,0))</f>
        <v>Kramer</v>
      </c>
      <c r="AY228" s="12">
        <f>INDEX(Subname_converter!$C$1:$C$343,MATCH($AW228,Subname_converter!$A$1:$A$343,0))</f>
        <v>230</v>
      </c>
      <c r="AZ228" s="11">
        <v>45275.333333333299</v>
      </c>
      <c r="BA228" s="11">
        <v>45170.291666666701</v>
      </c>
      <c r="BB228" s="10">
        <f t="shared" si="12"/>
        <v>2023</v>
      </c>
      <c r="BC228" s="11"/>
      <c r="BD228" s="10" t="s">
        <v>103</v>
      </c>
      <c r="BE228" s="10" t="s">
        <v>65</v>
      </c>
      <c r="BF228" s="10" t="s">
        <v>65</v>
      </c>
      <c r="BG228" s="10" t="s">
        <v>103</v>
      </c>
      <c r="BH228" s="10" t="s">
        <v>66</v>
      </c>
      <c r="BI228" s="10">
        <f>IFERROR(INDEX([12]Queue_withNearTerm!$AZ$4:$AZ$148,MATCH(B229,[12]Queue_withNearTerm!$B$4:$B$148,0)),99)</f>
        <v>99</v>
      </c>
    </row>
    <row r="229" spans="1:61" s="26" customFormat="1" ht="37.5" x14ac:dyDescent="0.25">
      <c r="A229" s="32" t="s">
        <v>563</v>
      </c>
      <c r="B229" s="10">
        <v>1776</v>
      </c>
      <c r="C229" s="11">
        <v>43932</v>
      </c>
      <c r="D229" s="11">
        <v>43936.291666666701</v>
      </c>
      <c r="E229" s="10" t="s">
        <v>53</v>
      </c>
      <c r="F229" s="10" t="s">
        <v>505</v>
      </c>
      <c r="G229" s="10" t="s">
        <v>55</v>
      </c>
      <c r="H229" s="10" t="s">
        <v>95</v>
      </c>
      <c r="I229" s="10" t="s">
        <v>56</v>
      </c>
      <c r="J229" s="10" t="s">
        <v>55</v>
      </c>
      <c r="K229" s="10" t="s">
        <v>96</v>
      </c>
      <c r="L229" s="10" t="s">
        <v>57</v>
      </c>
      <c r="M229" s="10">
        <v>212.18</v>
      </c>
      <c r="N229" s="10"/>
      <c r="O229" s="10"/>
      <c r="P229" s="10">
        <v>206.59</v>
      </c>
      <c r="Q229" s="10"/>
      <c r="R229" s="10"/>
      <c r="S229" s="10">
        <v>204.16</v>
      </c>
      <c r="T229" s="10">
        <v>200</v>
      </c>
      <c r="U229" s="10" t="s">
        <v>115</v>
      </c>
      <c r="V229" s="10"/>
      <c r="W229" s="10" t="s">
        <v>58</v>
      </c>
      <c r="X229" s="10" t="s">
        <v>296</v>
      </c>
      <c r="Y229" s="10">
        <v>0</v>
      </c>
      <c r="Z229" s="10">
        <v>0</v>
      </c>
      <c r="AA229" s="10">
        <v>0</v>
      </c>
      <c r="AB229" s="10">
        <v>0</v>
      </c>
      <c r="AC229" s="10">
        <f t="shared" si="13"/>
        <v>0</v>
      </c>
      <c r="AD229" s="10" t="str" cm="1">
        <f t="array" ref="AD229">IFERROR(INDEX(Res_converter!$A$2:$A$22,MATCH(1,($J229=Res_converter!$B$2:$B$22)*($K229=Res_converter!$C$2:$C$22)*($L229=Res_converter!$D$2:$D$22),0)),"Other")</f>
        <v>Wind-Solar-Hybrid</v>
      </c>
      <c r="AE229" s="10">
        <f>IF($J229=Res_converter!$E$2,MAX($M229-$N229-$O229,0),0)+IF($K229=Res_converter!$E$2,MAX($P229-$Q229-$R229,0),0)+IF(L229=Res_converter!$E$2,$S229,0)</f>
        <v>204.16</v>
      </c>
      <c r="AF229" s="10">
        <f>IF($AD229=Res_converter!$A$8,MAX($Z229-$N229-$O229,0),0)+IF(AND($AD229=Res_converter!$A$14,$J229=Res_converter!$B$14),MAX(MIN($Z229,$M229)-$N229-$O229+IF(SUM($Q229,$R229)&gt;0,MAX($Z229-$M229,0)-($Q229+$R229)*$AV229,0),0),0)+IF(AND($AD229=Res_converter!$A$15,$K229=Res_converter!$C$15),MAX(MIN($Z229,$P229)-$Q229-$R229+IF(SUM($N229,$O229)&gt;0,MAX($Z229-$P229,0)-($N229+$O229)*$AV229,0),0),0)+IF(AND($AD229=Res_converter!$A$12,$Y229="See columns P&amp; Q"),IF($J229=Res_converter!$E$2,MAX($AA229*MIN($M229,$T229)-$N229-$O229,0),MAX($AB229*MIN($P229,$T229)-$Q229-$R229,0)),0)+IF(AND($AD229=Res_converter!$A$12,$AC229=1,$Y229&lt;&gt;"See columns P&amp; Q"),IF($J229=Res_converter!$E$2,MAX(MIN($Z229,M229)-$N229-$O229,0),MAX(MIN($Z229,P229)-$Q229-$R229,0)),0)</f>
        <v>0</v>
      </c>
      <c r="AG229" s="60">
        <f>IF($AD229=Res_converter!$A$9,$T229,0)</f>
        <v>0</v>
      </c>
      <c r="AH229" s="10">
        <f>IF($AD229=Res_converter!$A$9,$Z229,0)</f>
        <v>0</v>
      </c>
      <c r="AI229" s="10">
        <f>IF($J229=Res_converter!$E$6,MAX($M229-$N229-$O229,0),0)+IF($K229=Res_converter!$E$6,MAX($P229-$Q229-$R229,0),0)+IF(L229=Res_converter!$E$6,$S229,0)</f>
        <v>206.59</v>
      </c>
      <c r="AJ229" s="10">
        <f>IF($AD229=Res_converter!$A$7,MAX(MIN($Z229,$M229)-$N229-$O229,0),0)+IF(AND($AD229=Res_converter!$A$12,$Y229="See columns P&amp; Q"),IF($J229=Res_converter!$E$6,MAX($AA229*MIN($M229,$T229)-$N229-$O229,0),MAX($AB229*MIN($P229,$T229)-$Q229-$R229,0)),0)+IF(AND($AD229=Res_converter!$A$12,$AC229=1,$Y229&lt;&gt;"See columns P&amp; Q"),IF($J229=Res_converter!$E$6,MAX(MIN(MAX($Z229-$P229,0)/$AU229,$M229)-$N229-$O229,0),MAX(MIN(MAX($Z229-$M229,0)/$AU229,$P229)-$Q229-$R229,0)),0)</f>
        <v>0</v>
      </c>
      <c r="AK229" s="60">
        <f>IF($AD229=Res_converter!$A$2,$T229,0)</f>
        <v>0</v>
      </c>
      <c r="AL229" s="10">
        <f>IF($AD229=Res_converter!$A$2,$Z229,0)</f>
        <v>0</v>
      </c>
      <c r="AM229" s="10">
        <f>IF($J229=Res_converter!$E$4,MAX($M229-$N229-$O229,0),0)+IF($K229=Res_converter!$E$4,MAX($P229-$Q229-$R229,0),0)+IF(L229=Res_converter!$E$4,$S229,0)</f>
        <v>212.18</v>
      </c>
      <c r="AN229" s="10">
        <f>IF($AD229=Res_converter!$A$3,MAX(MIN($Z229,$M229)-$N229-$O229,0),0)+IF(AND($AD229=Res_converter!$A$14,$AC229=1,$Y229&lt;&gt;"See columns P&amp; Q"),IF($J229=Res_converter!$E$4,MAX(MIN(MAX($Z229-$P229,0)/$AV229,$M229)-$N229-$O229,0),MAX(MIN(MAX($Z229-$M229,0)/$AV229,$P229)-$Q229-$R229,0)),0)</f>
        <v>0</v>
      </c>
      <c r="AO229" s="10">
        <f>IF($J229=Res_converter!$E$5,$M229,0)+IF($K229=Res_converter!$E$5,$P229,0)</f>
        <v>0</v>
      </c>
      <c r="AP229" s="10">
        <f>IF($AD229=Res_converter!$A$4,$Z229,0)</f>
        <v>0</v>
      </c>
      <c r="AQ229" s="10" t="s">
        <v>163</v>
      </c>
      <c r="AR229" s="10" t="s">
        <v>61</v>
      </c>
      <c r="AS229" s="10" t="s">
        <v>89</v>
      </c>
      <c r="AT229" s="10" t="s">
        <v>164</v>
      </c>
      <c r="AU229" s="10">
        <f t="shared" si="14"/>
        <v>0.106</v>
      </c>
      <c r="AV229" s="10">
        <f t="shared" si="15"/>
        <v>0.55700000000000005</v>
      </c>
      <c r="AW229" s="12" t="s">
        <v>564</v>
      </c>
      <c r="AX229" s="12" t="str">
        <f>INDEX(Subname_converter!$B$1:$B$343,MATCH($AW229,Subname_converter!$A$1:$A$343,0))</f>
        <v>Coolwater</v>
      </c>
      <c r="AY229" s="12">
        <f>INDEX(Subname_converter!$C$1:$C$343,MATCH($AW229,Subname_converter!$A$1:$A$343,0))</f>
        <v>115</v>
      </c>
      <c r="AZ229" s="11">
        <v>45641.333333333299</v>
      </c>
      <c r="BA229" s="11">
        <v>46068.333333333299</v>
      </c>
      <c r="BB229" s="10">
        <f t="shared" si="12"/>
        <v>2026</v>
      </c>
      <c r="BC229" s="11"/>
      <c r="BD229" s="10" t="s">
        <v>103</v>
      </c>
      <c r="BE229" s="10" t="s">
        <v>65</v>
      </c>
      <c r="BF229" s="10" t="s">
        <v>65</v>
      </c>
      <c r="BG229" s="10" t="s">
        <v>103</v>
      </c>
      <c r="BH229" s="10"/>
      <c r="BI229" s="10">
        <f>IFERROR(INDEX([12]Queue_withNearTerm!$AZ$4:$AZ$148,MATCH(B230,[12]Queue_withNearTerm!$B$4:$B$148,0)),99)</f>
        <v>99</v>
      </c>
    </row>
    <row r="230" spans="1:61" s="26" customFormat="1" ht="25" x14ac:dyDescent="0.25">
      <c r="A230" s="32" t="s">
        <v>565</v>
      </c>
      <c r="B230" s="10">
        <v>1779</v>
      </c>
      <c r="C230" s="11">
        <v>43922</v>
      </c>
      <c r="D230" s="11">
        <v>43936.291666666701</v>
      </c>
      <c r="E230" s="10" t="s">
        <v>53</v>
      </c>
      <c r="F230" s="10" t="s">
        <v>505</v>
      </c>
      <c r="G230" s="10" t="s">
        <v>56</v>
      </c>
      <c r="H230" s="10" t="s">
        <v>95</v>
      </c>
      <c r="I230" s="10"/>
      <c r="J230" s="10" t="s">
        <v>57</v>
      </c>
      <c r="K230" s="10" t="s">
        <v>96</v>
      </c>
      <c r="L230" s="10"/>
      <c r="M230" s="10">
        <v>150</v>
      </c>
      <c r="N230" s="10"/>
      <c r="O230" s="10"/>
      <c r="P230" s="10">
        <v>150</v>
      </c>
      <c r="Q230" s="10"/>
      <c r="R230" s="10"/>
      <c r="S230" s="10"/>
      <c r="T230" s="10">
        <v>150</v>
      </c>
      <c r="U230" s="10" t="s">
        <v>115</v>
      </c>
      <c r="V230" s="10"/>
      <c r="W230" s="10" t="s">
        <v>58</v>
      </c>
      <c r="X230" s="10" t="s">
        <v>59</v>
      </c>
      <c r="Y230" s="10">
        <v>0</v>
      </c>
      <c r="Z230" s="10">
        <v>0</v>
      </c>
      <c r="AA230" s="10">
        <v>0</v>
      </c>
      <c r="AB230" s="10">
        <v>0</v>
      </c>
      <c r="AC230" s="10">
        <f t="shared" si="13"/>
        <v>0</v>
      </c>
      <c r="AD230" s="10" t="str" cm="1">
        <f t="array" ref="AD230">IFERROR(INDEX(Res_converter!$A$2:$A$22,MATCH(1,($J230=Res_converter!$B$2:$B$22)*($K230=Res_converter!$C$2:$C$22)*($L230=Res_converter!$D$2:$D$22),0)),"Other")</f>
        <v>Solar-Hybrid</v>
      </c>
      <c r="AE230" s="10">
        <f>IF($J230=Res_converter!$E$2,MAX($M230-$N230-$O230,0),0)+IF($K230=Res_converter!$E$2,MAX($P230-$Q230-$R230,0),0)+IF(L230=Res_converter!$E$2,$S230,0)</f>
        <v>150</v>
      </c>
      <c r="AF230" s="10">
        <f>IF($AD230=Res_converter!$A$8,MAX($Z230-$N230-$O230,0),0)+IF(AND($AD230=Res_converter!$A$14,$J230=Res_converter!$B$14),MAX(MIN($Z230,$M230)-$N230-$O230+IF(SUM($Q230,$R230)&gt;0,MAX($Z230-$M230,0)-($Q230+$R230)*$AV230,0),0),0)+IF(AND($AD230=Res_converter!$A$15,$K230=Res_converter!$C$15),MAX(MIN($Z230,$P230)-$Q230-$R230+IF(SUM($N230,$O230)&gt;0,MAX($Z230-$P230,0)-($N230+$O230)*$AV230,0),0),0)+IF(AND($AD230=Res_converter!$A$12,$Y230="See columns P&amp; Q"),IF($J230=Res_converter!$E$2,MAX($AA230*MIN($M230,$T230)-$N230-$O230,0),MAX($AB230*MIN($P230,$T230)-$Q230-$R230,0)),0)+IF(AND($AD230=Res_converter!$A$12,$AC230=1,$Y230&lt;&gt;"See columns P&amp; Q"),IF($J230=Res_converter!$E$2,MAX(MIN($Z230,M230)-$N230-$O230,0),MAX(MIN($Z230,P230)-$Q230-$R230,0)),0)</f>
        <v>0</v>
      </c>
      <c r="AG230" s="60">
        <f>IF($AD230=Res_converter!$A$9,$T230,0)</f>
        <v>0</v>
      </c>
      <c r="AH230" s="10">
        <f>IF($AD230=Res_converter!$A$9,$Z230,0)</f>
        <v>0</v>
      </c>
      <c r="AI230" s="10">
        <f>IF($J230=Res_converter!$E$6,MAX($M230-$N230-$O230,0),0)+IF($K230=Res_converter!$E$6,MAX($P230-$Q230-$R230,0),0)+IF(L230=Res_converter!$E$6,$S230,0)</f>
        <v>150</v>
      </c>
      <c r="AJ230" s="10">
        <f>IF($AD230=Res_converter!$A$7,MAX(MIN($Z230,$M230)-$N230-$O230,0),0)+IF(AND($AD230=Res_converter!$A$12,$Y230="See columns P&amp; Q"),IF($J230=Res_converter!$E$6,MAX($AA230*MIN($M230,$T230)-$N230-$O230,0),MAX($AB230*MIN($P230,$T230)-$Q230-$R230,0)),0)+IF(AND($AD230=Res_converter!$A$12,$AC230=1,$Y230&lt;&gt;"See columns P&amp; Q"),IF($J230=Res_converter!$E$6,MAX(MIN(MAX($Z230-$P230,0)/$AU230,$M230)-$N230-$O230,0),MAX(MIN(MAX($Z230-$M230,0)/$AU230,$P230)-$Q230-$R230,0)),0)</f>
        <v>0</v>
      </c>
      <c r="AK230" s="60">
        <f>IF($AD230=Res_converter!$A$2,$T230,0)</f>
        <v>0</v>
      </c>
      <c r="AL230" s="10">
        <f>IF($AD230=Res_converter!$A$2,$Z230,0)</f>
        <v>0</v>
      </c>
      <c r="AM230" s="10">
        <f>IF($J230=Res_converter!$E$4,MAX($M230-$N230-$O230,0),0)+IF($K230=Res_converter!$E$4,MAX($P230-$Q230-$R230,0),0)+IF(L230=Res_converter!$E$4,$S230,0)</f>
        <v>0</v>
      </c>
      <c r="AN230" s="10">
        <f>IF($AD230=Res_converter!$A$3,MAX(MIN($Z230,$M230)-$N230-$O230,0),0)+IF(AND($AD230=Res_converter!$A$14,$AC230=1,$Y230&lt;&gt;"See columns P&amp; Q"),IF($J230=Res_converter!$E$4,MAX(MIN(MAX($Z230-$P230,0)/$AV230,$M230)-$N230-$O230,0),MAX(MIN(MAX($Z230-$M230,0)/$AV230,$P230)-$Q230-$R230,0)),0)</f>
        <v>0</v>
      </c>
      <c r="AO230" s="10">
        <f>IF($J230=Res_converter!$E$5,$M230,0)+IF($K230=Res_converter!$E$5,$P230,0)</f>
        <v>0</v>
      </c>
      <c r="AP230" s="10">
        <f>IF($AD230=Res_converter!$A$4,$Z230,0)</f>
        <v>0</v>
      </c>
      <c r="AQ230" s="10" t="s">
        <v>88</v>
      </c>
      <c r="AR230" s="10" t="s">
        <v>61</v>
      </c>
      <c r="AS230" s="10" t="s">
        <v>89</v>
      </c>
      <c r="AT230" s="10" t="s">
        <v>63</v>
      </c>
      <c r="AU230" s="10">
        <f t="shared" si="14"/>
        <v>0.106</v>
      </c>
      <c r="AV230" s="10">
        <f t="shared" si="15"/>
        <v>0.55700000000000005</v>
      </c>
      <c r="AW230" s="12" t="s">
        <v>294</v>
      </c>
      <c r="AX230" s="12" t="str">
        <f>INDEX(Subname_converter!$B$1:$B$343,MATCH($AW230,Subname_converter!$A$1:$A$343,0))</f>
        <v>Windhub</v>
      </c>
      <c r="AY230" s="12">
        <f>INDEX(Subname_converter!$C$1:$C$343,MATCH($AW230,Subname_converter!$A$1:$A$343,0))</f>
        <v>230</v>
      </c>
      <c r="AZ230" s="11">
        <v>45017.291666666701</v>
      </c>
      <c r="BA230" s="11">
        <v>46113.291666666701</v>
      </c>
      <c r="BB230" s="10">
        <f t="shared" si="12"/>
        <v>2026</v>
      </c>
      <c r="BC230" s="11"/>
      <c r="BD230" s="10" t="s">
        <v>103</v>
      </c>
      <c r="BE230" s="10" t="s">
        <v>65</v>
      </c>
      <c r="BF230" s="10" t="s">
        <v>65</v>
      </c>
      <c r="BG230" s="10" t="s">
        <v>103</v>
      </c>
      <c r="BH230" s="10" t="s">
        <v>66</v>
      </c>
      <c r="BI230" s="10">
        <f>IFERROR(INDEX([12]Queue_withNearTerm!$AZ$4:$AZ$148,MATCH(B231,[12]Queue_withNearTerm!$B$4:$B$148,0)),99)</f>
        <v>2</v>
      </c>
    </row>
    <row r="231" spans="1:61" s="26" customFormat="1" ht="25" x14ac:dyDescent="0.25">
      <c r="A231" s="32" t="s">
        <v>566</v>
      </c>
      <c r="B231" s="10">
        <v>1782</v>
      </c>
      <c r="C231" s="11">
        <v>43936</v>
      </c>
      <c r="D231" s="11">
        <v>43936.291666666701</v>
      </c>
      <c r="E231" s="10" t="s">
        <v>53</v>
      </c>
      <c r="F231" s="10" t="s">
        <v>505</v>
      </c>
      <c r="G231" s="10" t="s">
        <v>56</v>
      </c>
      <c r="H231" s="10" t="s">
        <v>430</v>
      </c>
      <c r="I231" s="10"/>
      <c r="J231" s="10" t="s">
        <v>57</v>
      </c>
      <c r="K231" s="10" t="s">
        <v>4371</v>
      </c>
      <c r="L231" s="10"/>
      <c r="M231" s="10">
        <v>108</v>
      </c>
      <c r="N231" s="10"/>
      <c r="O231" s="10"/>
      <c r="P231" s="10">
        <v>512</v>
      </c>
      <c r="Q231" s="10">
        <v>200</v>
      </c>
      <c r="R231" s="10"/>
      <c r="S231" s="10"/>
      <c r="T231" s="10">
        <v>500</v>
      </c>
      <c r="U231" s="10" t="s">
        <v>83</v>
      </c>
      <c r="V231" s="10"/>
      <c r="W231" s="10" t="s">
        <v>58</v>
      </c>
      <c r="X231" s="10" t="s">
        <v>364</v>
      </c>
      <c r="Y231" s="10">
        <v>1</v>
      </c>
      <c r="Z231" s="10">
        <v>500</v>
      </c>
      <c r="AA231" s="10">
        <v>0</v>
      </c>
      <c r="AB231" s="10">
        <v>0</v>
      </c>
      <c r="AC231" s="10">
        <f t="shared" si="13"/>
        <v>1</v>
      </c>
      <c r="AD231" s="10" t="str" cm="1">
        <f t="array" ref="AD231">IFERROR(INDEX(Res_converter!$A$2:$A$22,MATCH(1,($J231=Res_converter!$B$2:$B$22)*($K231=Res_converter!$C$2:$C$22)*($L231=Res_converter!$D$2:$D$22),0)),"Other")</f>
        <v>LDES</v>
      </c>
      <c r="AE231" s="10">
        <f>IF($J231=Res_converter!$E$2,MAX($M231-$N231-$O231,0),0)+IF($K231=Res_converter!$E$2,MAX($P231-$Q231-$R231,0),0)+IF(L231=Res_converter!$E$2,$S231,0)</f>
        <v>108</v>
      </c>
      <c r="AF231" s="10">
        <f>IF($AD231=Res_converter!$A$8,MAX($Z231-$N231-$O231,0),0)+IF(AND($AD231=Res_converter!$A$14,$J231=Res_converter!$B$14),MAX(MIN($Z231,$M231)-$N231-$O231+IF(SUM($Q231,$R231)&gt;0,MAX($Z231-$M231,0)-($Q231+$R231)*$AV231,0),0),0)+IF(AND($AD231=Res_converter!$A$15,$K231=Res_converter!$C$15),MAX(MIN($Z231,$P231)-$Q231-$R231+IF(SUM($N231,$O231)&gt;0,MAX($Z231-$P231,0)-($N231+$O231)*$AV231,0),0),0)+IF(AND($AD231=Res_converter!$A$12,$Y231="See columns P&amp; Q"),IF($J231=Res_converter!$E$2,MAX($AA231*MIN($M231,$T231)-$N231-$O231,0),MAX($AB231*MIN($P231,$T231)-$Q231-$R231,0)),0)+IF(AND($AD231=Res_converter!$A$12,$AC231=1,$Y231&lt;&gt;"See columns P&amp; Q"),IF($J231=Res_converter!$E$2,MAX(MIN($Z231,M231)-$N231-$O231,0),MAX(MIN($Z231,P231)-$Q231-$R231,0)),0)</f>
        <v>0</v>
      </c>
      <c r="AG231" s="60">
        <f>IF($AD231=Res_converter!$A$9,$T231,0)</f>
        <v>500</v>
      </c>
      <c r="AH231" s="10">
        <f>IF($AD231=Res_converter!$A$9,$Z231-Q231,0)</f>
        <v>300</v>
      </c>
      <c r="AI231" s="10">
        <f>IF($J231=Res_converter!$E$6,MAX($M231-$N231-$O231,0),0)+IF($K231=Res_converter!$E$6,MAX($P231-$Q231-$R231,0),0)+IF(L231=Res_converter!$E$6,$S231,0)</f>
        <v>0</v>
      </c>
      <c r="AJ231" s="10">
        <f>IF($AD231=Res_converter!$A$7,MAX(MIN($Z231,$M231)-$N231-$O231,0),0)+IF(AND($AD231=Res_converter!$A$12,$Y231="See columns P&amp; Q"),IF($J231=Res_converter!$E$6,MAX($AA231*MIN($M231,$T231)-$N231-$O231,0),MAX($AB231*MIN($P231,$T231)-$Q231-$R231,0)),0)+IF(AND($AD231=Res_converter!$A$12,$AC231=1,$Y231&lt;&gt;"See columns P&amp; Q"),IF($J231=Res_converter!$E$6,MAX(MIN(MAX($Z231-$P231,0)/$AU231,$M231)-$N231-$O231,0),MAX(MIN(MAX($Z231-$M231,0)/$AU231,$P231)-$Q231-$R231,0)),0)</f>
        <v>0</v>
      </c>
      <c r="AK231" s="60">
        <f>IF($AD231=Res_converter!$A$2,$T231,0)</f>
        <v>0</v>
      </c>
      <c r="AL231" s="10">
        <f>IF($AD231=Res_converter!$A$2,$Z231,0)</f>
        <v>0</v>
      </c>
      <c r="AM231" s="10">
        <f>IF($J231=Res_converter!$E$4,MAX($M231-$N231-$O231,0),0)+IF($K231=Res_converter!$E$4,MAX($P231-$Q231-$R231,0),0)+IF(L231=Res_converter!$E$4,$S231,0)</f>
        <v>0</v>
      </c>
      <c r="AN231" s="10">
        <f>IF($AD231=Res_converter!$A$3,MAX(MIN($Z231,$M231)-$N231-$O231,0),0)+IF(AND($AD231=Res_converter!$A$14,$AC231=1,$Y231&lt;&gt;"See columns P&amp; Q"),IF($J231=Res_converter!$E$4,MAX(MIN(MAX($Z231-$P231,0)/$AV231,$M231)-$N231-$O231,0),MAX(MIN(MAX($Z231-$M231,0)/$AV231,$P231)-$Q231-$R231,0)),0)</f>
        <v>0</v>
      </c>
      <c r="AO231" s="10">
        <f>IF($J231=Res_converter!$E$5,$M231,0)+IF($K231=Res_converter!$E$5,$P231,0)</f>
        <v>0</v>
      </c>
      <c r="AP231" s="10">
        <f>IF($AD231=Res_converter!$A$4,$Z231,0)</f>
        <v>0</v>
      </c>
      <c r="AQ231" s="10" t="s">
        <v>88</v>
      </c>
      <c r="AR231" s="10" t="s">
        <v>61</v>
      </c>
      <c r="AS231" s="10" t="s">
        <v>89</v>
      </c>
      <c r="AT231" s="10" t="s">
        <v>63</v>
      </c>
      <c r="AU231" s="10">
        <f t="shared" si="14"/>
        <v>0.106</v>
      </c>
      <c r="AV231" s="10">
        <f t="shared" si="15"/>
        <v>0.55700000000000005</v>
      </c>
      <c r="AW231" s="12" t="s">
        <v>125</v>
      </c>
      <c r="AX231" s="12" t="str">
        <f>INDEX(Subname_converter!$B$1:$B$343,MATCH($AW231,Subname_converter!$A$1:$A$343,0))</f>
        <v>Whirlwind</v>
      </c>
      <c r="AY231" s="12">
        <f>INDEX(Subname_converter!$C$1:$C$343,MATCH($AW231,Subname_converter!$A$1:$A$343,0))</f>
        <v>230</v>
      </c>
      <c r="AZ231" s="11">
        <v>45078.291666666701</v>
      </c>
      <c r="BA231" s="11">
        <v>46843.291666666701</v>
      </c>
      <c r="BB231" s="10">
        <f t="shared" si="12"/>
        <v>2028</v>
      </c>
      <c r="BC231" s="11"/>
      <c r="BD231" s="10" t="s">
        <v>103</v>
      </c>
      <c r="BE231" s="10" t="s">
        <v>65</v>
      </c>
      <c r="BF231" s="10" t="s">
        <v>65</v>
      </c>
      <c r="BG231" s="10" t="s">
        <v>103</v>
      </c>
      <c r="BH231" s="10"/>
      <c r="BI231" s="10">
        <f>IFERROR(INDEX([12]Queue_withNearTerm!$AZ$4:$AZ$148,MATCH(B232,[12]Queue_withNearTerm!$B$4:$B$148,0)),99)</f>
        <v>99</v>
      </c>
    </row>
    <row r="232" spans="1:61" s="26" customFormat="1" ht="25" x14ac:dyDescent="0.25">
      <c r="A232" s="32" t="s">
        <v>567</v>
      </c>
      <c r="B232" s="10">
        <v>1783</v>
      </c>
      <c r="C232" s="11">
        <v>43936</v>
      </c>
      <c r="D232" s="11">
        <v>43936.291666666701</v>
      </c>
      <c r="E232" s="10" t="s">
        <v>53</v>
      </c>
      <c r="F232" s="10" t="s">
        <v>505</v>
      </c>
      <c r="G232" s="10" t="s">
        <v>56</v>
      </c>
      <c r="H232" s="10"/>
      <c r="I232" s="10"/>
      <c r="J232" s="10" t="s">
        <v>57</v>
      </c>
      <c r="K232" s="10"/>
      <c r="L232" s="10"/>
      <c r="M232" s="10">
        <v>409</v>
      </c>
      <c r="N232" s="10"/>
      <c r="O232" s="10"/>
      <c r="P232" s="10"/>
      <c r="Q232" s="10"/>
      <c r="R232" s="10"/>
      <c r="S232" s="10"/>
      <c r="T232" s="10">
        <v>400</v>
      </c>
      <c r="U232" s="10" t="s">
        <v>83</v>
      </c>
      <c r="V232" s="10"/>
      <c r="W232" s="10"/>
      <c r="X232" s="10" t="s">
        <v>430</v>
      </c>
      <c r="Y232" s="10">
        <v>1</v>
      </c>
      <c r="Z232" s="10">
        <v>400</v>
      </c>
      <c r="AA232" s="10">
        <v>0</v>
      </c>
      <c r="AB232" s="10">
        <v>0</v>
      </c>
      <c r="AC232" s="10">
        <f t="shared" si="13"/>
        <v>1</v>
      </c>
      <c r="AD232" s="10" t="str" cm="1">
        <f t="array" ref="AD232">IFERROR(INDEX(Res_converter!$A$2:$A$22,MATCH(1,($J232=Res_converter!$B$2:$B$22)*($K232=Res_converter!$C$2:$C$22)*($L232=Res_converter!$D$2:$D$22),0)),"Other")</f>
        <v>Battery</v>
      </c>
      <c r="AE232" s="10">
        <f>IF($J232=Res_converter!$E$2,MAX($M232-$N232-$O232,0),0)+IF($K232=Res_converter!$E$2,MAX($P232-$Q232-$R232,0),0)+IF(L232=Res_converter!$E$2,$S232,0)</f>
        <v>409</v>
      </c>
      <c r="AF232" s="10">
        <f>IF($AD232=Res_converter!$A$8,MAX($Z232-$N232-$O232,0),0)+IF(AND($AD232=Res_converter!$A$14,$J232=Res_converter!$B$14),MAX(MIN($Z232,$M232)-$N232-$O232+IF(SUM($Q232,$R232)&gt;0,MAX($Z232-$M232,0)-($Q232+$R232)*$AV232,0),0),0)+IF(AND($AD232=Res_converter!$A$15,$K232=Res_converter!$C$15),MAX(MIN($Z232,$P232)-$Q232-$R232+IF(SUM($N232,$O232)&gt;0,MAX($Z232-$P232,0)-($N232+$O232)*$AV232,0),0),0)+IF(AND($AD232=Res_converter!$A$12,$Y232="See columns P&amp; Q"),IF($J232=Res_converter!$E$2,MAX($AA232*MIN($M232,$T232)-$N232-$O232,0),MAX($AB232*MIN($P232,$T232)-$Q232-$R232,0)),0)+IF(AND($AD232=Res_converter!$A$12,$AC232=1,$Y232&lt;&gt;"See columns P&amp; Q"),IF($J232=Res_converter!$E$2,MAX(MIN($Z232,M232)-$N232-$O232,0),MAX(MIN($Z232,P232)-$Q232-$R232,0)),0)</f>
        <v>400</v>
      </c>
      <c r="AG232" s="60">
        <f>IF($AD232=Res_converter!$A$9,$T232,0)</f>
        <v>0</v>
      </c>
      <c r="AH232" s="10">
        <f>IF($AD232=Res_converter!$A$9,$Z232,0)</f>
        <v>0</v>
      </c>
      <c r="AI232" s="10">
        <f>IF($J232=Res_converter!$E$6,MAX($M232-$N232-$O232,0),0)+IF($K232=Res_converter!$E$6,MAX($P232-$Q232-$R232,0),0)+IF(L232=Res_converter!$E$6,$S232,0)</f>
        <v>0</v>
      </c>
      <c r="AJ232" s="10">
        <f>IF($AD232=Res_converter!$A$7,MAX(MIN($Z232,$M232)-$N232-$O232,0),0)+IF(AND($AD232=Res_converter!$A$12,$Y232="See columns P&amp; Q"),IF($J232=Res_converter!$E$6,MAX($AA232*MIN($M232,$T232)-$N232-$O232,0),MAX($AB232*MIN($P232,$T232)-$Q232-$R232,0)),0)+IF(AND($AD232=Res_converter!$A$12,$AC232=1,$Y232&lt;&gt;"See columns P&amp; Q"),IF($J232=Res_converter!$E$6,MAX(MIN(MAX($Z232-$P232,0)/$AU232,$M232)-$N232-$O232,0),MAX(MIN(MAX($Z232-$M232,0)/$AU232,$P232)-$Q232-$R232,0)),0)</f>
        <v>0</v>
      </c>
      <c r="AK232" s="60">
        <f>IF($AD232=Res_converter!$A$2,$T232,0)</f>
        <v>0</v>
      </c>
      <c r="AL232" s="10">
        <f>IF($AD232=Res_converter!$A$2,$Z232,0)</f>
        <v>0</v>
      </c>
      <c r="AM232" s="10">
        <f>IF($J232=Res_converter!$E$4,MAX($M232-$N232-$O232,0),0)+IF($K232=Res_converter!$E$4,MAX($P232-$Q232-$R232,0),0)+IF(L232=Res_converter!$E$4,$S232,0)</f>
        <v>0</v>
      </c>
      <c r="AN232" s="10">
        <f>IF($AD232=Res_converter!$A$3,MAX(MIN($Z232,$M232)-$N232-$O232,0),0)+IF(AND($AD232=Res_converter!$A$14,$AC232=1,$Y232&lt;&gt;"See columns P&amp; Q"),IF($J232=Res_converter!$E$4,MAX(MIN(MAX($Z232-$P232,0)/$AV232,$M232)-$N232-$O232,0),MAX(MIN(MAX($Z232-$M232,0)/$AV232,$P232)-$Q232-$R232,0)),0)</f>
        <v>0</v>
      </c>
      <c r="AO232" s="10">
        <f>IF($J232=Res_converter!$E$5,$M232,0)+IF($K232=Res_converter!$E$5,$P232,0)</f>
        <v>0</v>
      </c>
      <c r="AP232" s="10">
        <f>IF($AD232=Res_converter!$A$4,$Z232,0)</f>
        <v>0</v>
      </c>
      <c r="AQ232" s="10" t="s">
        <v>450</v>
      </c>
      <c r="AR232" s="10" t="s">
        <v>61</v>
      </c>
      <c r="AS232" s="10" t="s">
        <v>89</v>
      </c>
      <c r="AT232" s="10" t="s">
        <v>63</v>
      </c>
      <c r="AU232" s="10">
        <f t="shared" si="14"/>
        <v>0.106</v>
      </c>
      <c r="AV232" s="10">
        <f t="shared" si="15"/>
        <v>0.55700000000000005</v>
      </c>
      <c r="AW232" s="12" t="s">
        <v>568</v>
      </c>
      <c r="AX232" s="12" t="str">
        <f>INDEX(Subname_converter!$B$1:$B$343,MATCH($AW232,Subname_converter!$A$1:$A$343,0))</f>
        <v>Mandalay</v>
      </c>
      <c r="AY232" s="12">
        <f>INDEX(Subname_converter!$C$1:$C$343,MATCH($AW232,Subname_converter!$A$1:$A$343,0))</f>
        <v>230</v>
      </c>
      <c r="AZ232" s="11">
        <v>45108.291666666701</v>
      </c>
      <c r="BA232" s="11">
        <v>46218.291666666701</v>
      </c>
      <c r="BB232" s="10">
        <f t="shared" si="12"/>
        <v>2026</v>
      </c>
      <c r="BC232" s="11"/>
      <c r="BD232" s="10" t="s">
        <v>103</v>
      </c>
      <c r="BE232" s="10" t="s">
        <v>65</v>
      </c>
      <c r="BF232" s="10" t="s">
        <v>65</v>
      </c>
      <c r="BG232" s="10" t="s">
        <v>103</v>
      </c>
      <c r="BH232" s="10"/>
      <c r="BI232" s="10">
        <f>IFERROR(INDEX([12]Queue_withNearTerm!$AZ$4:$AZ$148,MATCH(B233,[12]Queue_withNearTerm!$B$4:$B$148,0)),99)</f>
        <v>2</v>
      </c>
    </row>
    <row r="233" spans="1:61" s="26" customFormat="1" ht="25" x14ac:dyDescent="0.25">
      <c r="A233" s="32" t="s">
        <v>569</v>
      </c>
      <c r="B233" s="10">
        <v>1784</v>
      </c>
      <c r="C233" s="11">
        <v>43927</v>
      </c>
      <c r="D233" s="11">
        <v>43936.291666666701</v>
      </c>
      <c r="E233" s="10" t="s">
        <v>53</v>
      </c>
      <c r="F233" s="10" t="s">
        <v>505</v>
      </c>
      <c r="G233" s="10" t="s">
        <v>55</v>
      </c>
      <c r="H233" s="10"/>
      <c r="I233" s="10"/>
      <c r="J233" s="10" t="s">
        <v>55</v>
      </c>
      <c r="K233" s="10"/>
      <c r="L233" s="10"/>
      <c r="M233" s="10">
        <v>100</v>
      </c>
      <c r="N233" s="10"/>
      <c r="O233" s="10"/>
      <c r="P233" s="10"/>
      <c r="Q233" s="10"/>
      <c r="R233" s="10"/>
      <c r="S233" s="10"/>
      <c r="T233" s="10">
        <v>100</v>
      </c>
      <c r="U233" s="10" t="s">
        <v>83</v>
      </c>
      <c r="V233" s="10"/>
      <c r="W233" s="10" t="s">
        <v>58</v>
      </c>
      <c r="X233" s="10" t="s">
        <v>364</v>
      </c>
      <c r="Y233" s="10">
        <v>1</v>
      </c>
      <c r="Z233" s="10">
        <v>100</v>
      </c>
      <c r="AA233" s="10">
        <v>0</v>
      </c>
      <c r="AB233" s="10">
        <v>0</v>
      </c>
      <c r="AC233" s="10">
        <f t="shared" si="13"/>
        <v>1</v>
      </c>
      <c r="AD233" s="10" t="str" cm="1">
        <f t="array" ref="AD233">IFERROR(INDEX(Res_converter!$A$2:$A$22,MATCH(1,($J233=Res_converter!$B$2:$B$22)*($K233=Res_converter!$C$2:$C$22)*($L233=Res_converter!$D$2:$D$22),0)),"Other")</f>
        <v>Wind Turbine</v>
      </c>
      <c r="AE233" s="10">
        <f>IF($J233=Res_converter!$E$2,MAX($M233-$N233-$O233,0),0)+IF($K233=Res_converter!$E$2,MAX($P233-$Q233-$R233,0),0)+IF(L233=Res_converter!$E$2,$S233,0)</f>
        <v>0</v>
      </c>
      <c r="AF233" s="10">
        <f>IF($AD233=Res_converter!$A$8,MAX($Z233-$N233-$O233,0),0)+IF(AND($AD233=Res_converter!$A$14,$J233=Res_converter!$B$14),MAX(MIN($Z233,$M233)-$N233-$O233+IF(SUM($Q233,$R233)&gt;0,MAX($Z233-$M233,0)-($Q233+$R233)*$AV233,0),0),0)+IF(AND($AD233=Res_converter!$A$15,$K233=Res_converter!$C$15),MAX(MIN($Z233,$P233)-$Q233-$R233+IF(SUM($N233,$O233)&gt;0,MAX($Z233-$P233,0)-($N233+$O233)*$AV233,0),0),0)+IF(AND($AD233=Res_converter!$A$12,$Y233="See columns P&amp; Q"),IF($J233=Res_converter!$E$2,MAX($AA233*MIN($M233,$T233)-$N233-$O233,0),MAX($AB233*MIN($P233,$T233)-$Q233-$R233,0)),0)+IF(AND($AD233=Res_converter!$A$12,$AC233=1,$Y233&lt;&gt;"See columns P&amp; Q"),IF($J233=Res_converter!$E$2,MAX(MIN($Z233,M233)-$N233-$O233,0),MAX(MIN($Z233,P233)-$Q233-$R233,0)),0)</f>
        <v>0</v>
      </c>
      <c r="AG233" s="60">
        <f>IF($AD233=Res_converter!$A$9,$T233,0)</f>
        <v>0</v>
      </c>
      <c r="AH233" s="10">
        <f>IF($AD233=Res_converter!$A$9,$Z233,0)</f>
        <v>0</v>
      </c>
      <c r="AI233" s="10">
        <f>IF($J233=Res_converter!$E$6,MAX($M233-$N233-$O233,0),0)+IF($K233=Res_converter!$E$6,MAX($P233-$Q233-$R233,0),0)+IF(L233=Res_converter!$E$6,$S233,0)</f>
        <v>0</v>
      </c>
      <c r="AJ233" s="10">
        <f>IF($AD233=Res_converter!$A$7,MAX(MIN($Z233,$M233)-$N233-$O233,0),0)+IF(AND($AD233=Res_converter!$A$12,$Y233="See columns P&amp; Q"),IF($J233=Res_converter!$E$6,MAX($AA233*MIN($M233,$T233)-$N233-$O233,0),MAX($AB233*MIN($P233,$T233)-$Q233-$R233,0)),0)+IF(AND($AD233=Res_converter!$A$12,$AC233=1,$Y233&lt;&gt;"See columns P&amp; Q"),IF($J233=Res_converter!$E$6,MAX(MIN(MAX($Z233-$P233,0)/$AU233,$M233)-$N233-$O233,0),MAX(MIN(MAX($Z233-$M233,0)/$AU233,$P233)-$Q233-$R233,0)),0)</f>
        <v>0</v>
      </c>
      <c r="AK233" s="60">
        <f>IF($AD233=Res_converter!$A$2,$T233,0)</f>
        <v>0</v>
      </c>
      <c r="AL233" s="10">
        <f>IF($AD233=Res_converter!$A$2,$Z233,0)</f>
        <v>0</v>
      </c>
      <c r="AM233" s="10">
        <f>IF($J233=Res_converter!$E$4,MAX($M233-$N233-$O233,0),0)+IF($K233=Res_converter!$E$4,MAX($P233-$Q233-$R233,0),0)+IF(L233=Res_converter!$E$4,$S233,0)</f>
        <v>100</v>
      </c>
      <c r="AN233" s="10">
        <f>IF($AD233=Res_converter!$A$3,MAX(MIN($Z233,$M233)-$N233-$O233,0),0)+IF(AND($AD233=Res_converter!$A$14,$AC233=1,$Y233&lt;&gt;"See columns P&amp; Q"),IF($J233=Res_converter!$E$4,MAX(MIN(MAX($Z233-$P233,0)/$AV233,$M233)-$N233-$O233,0),MAX(MIN(MAX($Z233-$M233,0)/$AV233,$P233)-$Q233-$R233,0)),0)</f>
        <v>100</v>
      </c>
      <c r="AO233" s="10">
        <f>IF($J233=Res_converter!$E$5,$M233,0)+IF($K233=Res_converter!$E$5,$P233,0)</f>
        <v>0</v>
      </c>
      <c r="AP233" s="10">
        <f>IF($AD233=Res_converter!$A$4,$Z233,0)</f>
        <v>0</v>
      </c>
      <c r="AQ233" s="10" t="s">
        <v>88</v>
      </c>
      <c r="AR233" s="10" t="s">
        <v>61</v>
      </c>
      <c r="AS233" s="10" t="s">
        <v>89</v>
      </c>
      <c r="AT233" s="10" t="s">
        <v>63</v>
      </c>
      <c r="AU233" s="10">
        <f t="shared" si="14"/>
        <v>0.106</v>
      </c>
      <c r="AV233" s="10">
        <f t="shared" si="15"/>
        <v>0.55700000000000005</v>
      </c>
      <c r="AW233" s="12" t="s">
        <v>125</v>
      </c>
      <c r="AX233" s="12" t="str">
        <f>INDEX(Subname_converter!$B$1:$B$343,MATCH($AW233,Subname_converter!$A$1:$A$343,0))</f>
        <v>Whirlwind</v>
      </c>
      <c r="AY233" s="12">
        <f>INDEX(Subname_converter!$C$1:$C$343,MATCH($AW233,Subname_converter!$A$1:$A$343,0))</f>
        <v>230</v>
      </c>
      <c r="AZ233" s="11">
        <v>45627.333333333299</v>
      </c>
      <c r="BA233" s="11">
        <v>46492.291666666701</v>
      </c>
      <c r="BB233" s="10">
        <f t="shared" si="12"/>
        <v>2027</v>
      </c>
      <c r="BC233" s="11"/>
      <c r="BD233" s="10" t="s">
        <v>103</v>
      </c>
      <c r="BE233" s="10" t="s">
        <v>65</v>
      </c>
      <c r="BF233" s="10" t="s">
        <v>65</v>
      </c>
      <c r="BG233" s="10" t="s">
        <v>103</v>
      </c>
      <c r="BH233" s="10" t="s">
        <v>66</v>
      </c>
      <c r="BI233" s="10">
        <f>IFERROR(INDEX([12]Queue_withNearTerm!$AZ$4:$AZ$148,MATCH(B234,[12]Queue_withNearTerm!$B$4:$B$148,0)),99)</f>
        <v>99</v>
      </c>
    </row>
    <row r="234" spans="1:61" s="26" customFormat="1" ht="25" x14ac:dyDescent="0.25">
      <c r="A234" s="32" t="s">
        <v>570</v>
      </c>
      <c r="B234" s="10">
        <v>1789</v>
      </c>
      <c r="C234" s="11">
        <v>43922</v>
      </c>
      <c r="D234" s="11">
        <v>43936.291666666701</v>
      </c>
      <c r="E234" s="10" t="s">
        <v>53</v>
      </c>
      <c r="F234" s="10" t="s">
        <v>505</v>
      </c>
      <c r="G234" s="10" t="s">
        <v>56</v>
      </c>
      <c r="H234" s="10" t="s">
        <v>95</v>
      </c>
      <c r="I234" s="10"/>
      <c r="J234" s="10" t="s">
        <v>57</v>
      </c>
      <c r="K234" s="10" t="s">
        <v>96</v>
      </c>
      <c r="L234" s="10"/>
      <c r="M234" s="10">
        <v>200</v>
      </c>
      <c r="N234" s="10"/>
      <c r="O234" s="10"/>
      <c r="P234" s="10">
        <v>200</v>
      </c>
      <c r="Q234" s="10"/>
      <c r="R234" s="10"/>
      <c r="S234" s="10"/>
      <c r="T234" s="10">
        <v>200</v>
      </c>
      <c r="U234" s="10" t="s">
        <v>83</v>
      </c>
      <c r="V234" s="10"/>
      <c r="W234" s="10" t="s">
        <v>58</v>
      </c>
      <c r="X234" s="10" t="s">
        <v>59</v>
      </c>
      <c r="Y234" s="10">
        <v>1</v>
      </c>
      <c r="Z234" s="10">
        <v>200</v>
      </c>
      <c r="AA234" s="10">
        <v>0</v>
      </c>
      <c r="AB234" s="10">
        <v>0</v>
      </c>
      <c r="AC234" s="10">
        <f t="shared" si="13"/>
        <v>1</v>
      </c>
      <c r="AD234" s="10" t="str" cm="1">
        <f t="array" ref="AD234">IFERROR(INDEX(Res_converter!$A$2:$A$22,MATCH(1,($J234=Res_converter!$B$2:$B$22)*($K234=Res_converter!$C$2:$C$22)*($L234=Res_converter!$D$2:$D$22),0)),"Other")</f>
        <v>Solar-Hybrid</v>
      </c>
      <c r="AE234" s="10">
        <f>IF($J234=Res_converter!$E$2,MAX($M234-$N234-$O234,0),0)+IF($K234=Res_converter!$E$2,MAX($P234-$Q234-$R234,0),0)+IF(L234=Res_converter!$E$2,$S234,0)</f>
        <v>200</v>
      </c>
      <c r="AF234" s="10">
        <f>IF($AD234=Res_converter!$A$8,MAX($Z234-$N234-$O234,0),0)+IF(AND($AD234=Res_converter!$A$14,$J234=Res_converter!$B$14),MAX(MIN($Z234,$M234)-$N234-$O234+IF(SUM($Q234,$R234)&gt;0,MAX($Z234-$M234,0)-($Q234+$R234)*$AV234,0),0),0)+IF(AND($AD234=Res_converter!$A$15,$K234=Res_converter!$C$15),MAX(MIN($Z234,$P234)-$Q234-$R234+IF(SUM($N234,$O234)&gt;0,MAX($Z234-$P234,0)-($N234+$O234)*$AV234,0),0),0)+IF(AND($AD234=Res_converter!$A$12,$Y234="See columns P&amp; Q"),IF($J234=Res_converter!$E$2,MAX($AA234*MIN($M234,$T234)-$N234-$O234,0),MAX($AB234*MIN($P234,$T234)-$Q234-$R234,0)),0)+IF(AND($AD234=Res_converter!$A$12,$AC234=1,$Y234&lt;&gt;"See columns P&amp; Q"),IF($J234=Res_converter!$E$2,MAX(MIN($Z234,M234)-$N234-$O234,0),MAX(MIN($Z234,P234)-$Q234-$R234,0)),0)</f>
        <v>200</v>
      </c>
      <c r="AG234" s="60">
        <f>IF($AD234=Res_converter!$A$9,$T234,0)</f>
        <v>0</v>
      </c>
      <c r="AH234" s="10">
        <f>IF($AD234=Res_converter!$A$9,$Z234,0)</f>
        <v>0</v>
      </c>
      <c r="AI234" s="10">
        <f>IF($J234=Res_converter!$E$6,MAX($M234-$N234-$O234,0),0)+IF($K234=Res_converter!$E$6,MAX($P234-$Q234-$R234,0),0)+IF(L234=Res_converter!$E$6,$S234,0)</f>
        <v>200</v>
      </c>
      <c r="AJ234" s="10">
        <f>IF($AD234=Res_converter!$A$7,MAX(MIN($Z234,$M234)-$N234-$O234,0),0)+IF(AND($AD234=Res_converter!$A$12,$Y234="See columns P&amp; Q"),IF($J234=Res_converter!$E$6,MAX($AA234*MIN($M234,$T234)-$N234-$O234,0),MAX($AB234*MIN($P234,$T234)-$Q234-$R234,0)),0)+IF(AND($AD234=Res_converter!$A$12,$AC234=1,$Y234&lt;&gt;"See columns P&amp; Q"),IF($J234=Res_converter!$E$6,MAX(MIN(MAX($Z234-$P234,0)/$AU234,$M234)-$N234-$O234,0),MAX(MIN(MAX($Z234-$M234,0)/$AU234,$P234)-$Q234-$R234,0)),0)</f>
        <v>0</v>
      </c>
      <c r="AK234" s="60">
        <f>IF($AD234=Res_converter!$A$2,$T234,0)</f>
        <v>0</v>
      </c>
      <c r="AL234" s="10">
        <f>IF($AD234=Res_converter!$A$2,$Z234,0)</f>
        <v>0</v>
      </c>
      <c r="AM234" s="10">
        <f>IF($J234=Res_converter!$E$4,MAX($M234-$N234-$O234,0),0)+IF($K234=Res_converter!$E$4,MAX($P234-$Q234-$R234,0),0)+IF(L234=Res_converter!$E$4,$S234,0)</f>
        <v>0</v>
      </c>
      <c r="AN234" s="10">
        <f>IF($AD234=Res_converter!$A$3,MAX(MIN($Z234,$M234)-$N234-$O234,0),0)+IF(AND($AD234=Res_converter!$A$14,$AC234=1,$Y234&lt;&gt;"See columns P&amp; Q"),IF($J234=Res_converter!$E$4,MAX(MIN(MAX($Z234-$P234,0)/$AV234,$M234)-$N234-$O234,0),MAX(MIN(MAX($Z234-$M234,0)/$AV234,$P234)-$Q234-$R234,0)),0)</f>
        <v>0</v>
      </c>
      <c r="AO234" s="10">
        <f>IF($J234=Res_converter!$E$5,$M234,0)+IF($K234=Res_converter!$E$5,$P234,0)</f>
        <v>0</v>
      </c>
      <c r="AP234" s="10">
        <f>IF($AD234=Res_converter!$A$4,$Z234,0)</f>
        <v>0</v>
      </c>
      <c r="AQ234" s="10" t="s">
        <v>226</v>
      </c>
      <c r="AR234" s="10" t="s">
        <v>61</v>
      </c>
      <c r="AS234" s="10" t="s">
        <v>89</v>
      </c>
      <c r="AT234" s="10" t="s">
        <v>63</v>
      </c>
      <c r="AU234" s="10">
        <f t="shared" si="14"/>
        <v>0.106</v>
      </c>
      <c r="AV234" s="10">
        <f t="shared" si="15"/>
        <v>0.55700000000000005</v>
      </c>
      <c r="AW234" s="12" t="s">
        <v>394</v>
      </c>
      <c r="AX234" s="12" t="str">
        <f>INDEX(Subname_converter!$B$1:$B$343,MATCH($AW234,Subname_converter!$A$1:$A$343,0))</f>
        <v>Vestal</v>
      </c>
      <c r="AY234" s="12">
        <f>INDEX(Subname_converter!$C$1:$C$343,MATCH($AW234,Subname_converter!$A$1:$A$343,0))</f>
        <v>230</v>
      </c>
      <c r="AZ234" s="11">
        <v>45017.291666666701</v>
      </c>
      <c r="BA234" s="11">
        <v>46266.291666666701</v>
      </c>
      <c r="BB234" s="10">
        <f t="shared" si="12"/>
        <v>2026</v>
      </c>
      <c r="BC234" s="11"/>
      <c r="BD234" s="10" t="s">
        <v>103</v>
      </c>
      <c r="BE234" s="10" t="s">
        <v>65</v>
      </c>
      <c r="BF234" s="10" t="s">
        <v>65</v>
      </c>
      <c r="BG234" s="10" t="s">
        <v>103</v>
      </c>
      <c r="BH234" s="10"/>
      <c r="BI234" s="10">
        <f>IFERROR(INDEX([12]Queue_withNearTerm!$AZ$4:$AZ$148,MATCH(B235,[12]Queue_withNearTerm!$B$4:$B$148,0)),99)</f>
        <v>2</v>
      </c>
    </row>
    <row r="235" spans="1:61" s="26" customFormat="1" ht="25" x14ac:dyDescent="0.25">
      <c r="A235" s="32" t="s">
        <v>571</v>
      </c>
      <c r="B235" s="10">
        <v>1790</v>
      </c>
      <c r="C235" s="11">
        <v>43931</v>
      </c>
      <c r="D235" s="11">
        <v>43936.291666666701</v>
      </c>
      <c r="E235" s="10" t="s">
        <v>53</v>
      </c>
      <c r="F235" s="10" t="s">
        <v>505</v>
      </c>
      <c r="G235" s="10" t="s">
        <v>56</v>
      </c>
      <c r="H235" s="10" t="s">
        <v>95</v>
      </c>
      <c r="I235" s="10"/>
      <c r="J235" s="10" t="s">
        <v>57</v>
      </c>
      <c r="K235" s="10" t="s">
        <v>96</v>
      </c>
      <c r="L235" s="10"/>
      <c r="M235" s="10">
        <v>54.591419999999999</v>
      </c>
      <c r="N235" s="10"/>
      <c r="O235" s="10"/>
      <c r="P235" s="10">
        <v>54.591419999999999</v>
      </c>
      <c r="Q235" s="10"/>
      <c r="R235" s="10"/>
      <c r="S235" s="10"/>
      <c r="T235" s="10">
        <v>100</v>
      </c>
      <c r="U235" s="10" t="s">
        <v>115</v>
      </c>
      <c r="V235" s="10"/>
      <c r="W235" s="10" t="s">
        <v>58</v>
      </c>
      <c r="X235" s="10" t="s">
        <v>296</v>
      </c>
      <c r="Y235" s="10">
        <v>0</v>
      </c>
      <c r="Z235" s="10">
        <v>0</v>
      </c>
      <c r="AA235" s="10">
        <v>0</v>
      </c>
      <c r="AB235" s="10">
        <v>0</v>
      </c>
      <c r="AC235" s="10">
        <f t="shared" si="13"/>
        <v>0</v>
      </c>
      <c r="AD235" s="10" t="str" cm="1">
        <f t="array" ref="AD235">IFERROR(INDEX(Res_converter!$A$2:$A$22,MATCH(1,($J235=Res_converter!$B$2:$B$22)*($K235=Res_converter!$C$2:$C$22)*($L235=Res_converter!$D$2:$D$22),0)),"Other")</f>
        <v>Solar-Hybrid</v>
      </c>
      <c r="AE235" s="10">
        <f>IF($J235=Res_converter!$E$2,MAX($M235-$N235-$O235,0),0)+IF($K235=Res_converter!$E$2,MAX($P235-$Q235-$R235,0),0)+IF(L235=Res_converter!$E$2,$S235,0)</f>
        <v>54.591419999999999</v>
      </c>
      <c r="AF235" s="10">
        <f>IF($AD235=Res_converter!$A$8,MAX($Z235-$N235-$O235,0),0)+IF(AND($AD235=Res_converter!$A$14,$J235=Res_converter!$B$14),MAX(MIN($Z235,$M235)-$N235-$O235+IF(SUM($Q235,$R235)&gt;0,MAX($Z235-$M235,0)-($Q235+$R235)*$AV235,0),0),0)+IF(AND($AD235=Res_converter!$A$15,$K235=Res_converter!$C$15),MAX(MIN($Z235,$P235)-$Q235-$R235+IF(SUM($N235,$O235)&gt;0,MAX($Z235-$P235,0)-($N235+$O235)*$AV235,0),0),0)+IF(AND($AD235=Res_converter!$A$12,$Y235="See columns P&amp; Q"),IF($J235=Res_converter!$E$2,MAX($AA235*MIN($M235,$T235)-$N235-$O235,0),MAX($AB235*MIN($P235,$T235)-$Q235-$R235,0)),0)+IF(AND($AD235=Res_converter!$A$12,$AC235=1,$Y235&lt;&gt;"See columns P&amp; Q"),IF($J235=Res_converter!$E$2,MAX(MIN($Z235,M235)-$N235-$O235,0),MAX(MIN($Z235,P235)-$Q235-$R235,0)),0)</f>
        <v>0</v>
      </c>
      <c r="AG235" s="60">
        <f>IF($AD235=Res_converter!$A$9,$T235,0)</f>
        <v>0</v>
      </c>
      <c r="AH235" s="10">
        <f>IF($AD235=Res_converter!$A$9,$Z235,0)</f>
        <v>0</v>
      </c>
      <c r="AI235" s="10">
        <f>IF($J235=Res_converter!$E$6,MAX($M235-$N235-$O235,0),0)+IF($K235=Res_converter!$E$6,MAX($P235-$Q235-$R235,0),0)+IF(L235=Res_converter!$E$6,$S235,0)</f>
        <v>54.591419999999999</v>
      </c>
      <c r="AJ235" s="10">
        <f>IF($AD235=Res_converter!$A$7,MAX(MIN($Z235,$M235)-$N235-$O235,0),0)+IF(AND($AD235=Res_converter!$A$12,$Y235="See columns P&amp; Q"),IF($J235=Res_converter!$E$6,MAX($AA235*MIN($M235,$T235)-$N235-$O235,0),MAX($AB235*MIN($P235,$T235)-$Q235-$R235,0)),0)+IF(AND($AD235=Res_converter!$A$12,$AC235=1,$Y235&lt;&gt;"See columns P&amp; Q"),IF($J235=Res_converter!$E$6,MAX(MIN(MAX($Z235-$P235,0)/$AU235,$M235)-$N235-$O235,0),MAX(MIN(MAX($Z235-$M235,0)/$AU235,$P235)-$Q235-$R235,0)),0)</f>
        <v>0</v>
      </c>
      <c r="AK235" s="60">
        <f>IF($AD235=Res_converter!$A$2,$T235,0)</f>
        <v>0</v>
      </c>
      <c r="AL235" s="10">
        <f>IF($AD235=Res_converter!$A$2,$Z235,0)</f>
        <v>0</v>
      </c>
      <c r="AM235" s="10">
        <f>IF($J235=Res_converter!$E$4,MAX($M235-$N235-$O235,0),0)+IF($K235=Res_converter!$E$4,MAX($P235-$Q235-$R235,0),0)+IF(L235=Res_converter!$E$4,$S235,0)</f>
        <v>0</v>
      </c>
      <c r="AN235" s="10">
        <f>IF($AD235=Res_converter!$A$3,MAX(MIN($Z235,$M235)-$N235-$O235,0),0)+IF(AND($AD235=Res_converter!$A$14,$AC235=1,$Y235&lt;&gt;"See columns P&amp; Q"),IF($J235=Res_converter!$E$4,MAX(MIN(MAX($Z235-$P235,0)/$AV235,$M235)-$N235-$O235,0),MAX(MIN(MAX($Z235-$M235,0)/$AV235,$P235)-$Q235-$R235,0)),0)</f>
        <v>0</v>
      </c>
      <c r="AO235" s="10">
        <f>IF($J235=Res_converter!$E$5,$M235,0)+IF($K235=Res_converter!$E$5,$P235,0)</f>
        <v>0</v>
      </c>
      <c r="AP235" s="10">
        <f>IF($AD235=Res_converter!$A$4,$Z235,0)</f>
        <v>0</v>
      </c>
      <c r="AQ235" s="10" t="s">
        <v>88</v>
      </c>
      <c r="AR235" s="10" t="s">
        <v>61</v>
      </c>
      <c r="AS235" s="10" t="s">
        <v>89</v>
      </c>
      <c r="AT235" s="10" t="s">
        <v>63</v>
      </c>
      <c r="AU235" s="10">
        <f t="shared" si="14"/>
        <v>0.106</v>
      </c>
      <c r="AV235" s="10">
        <f t="shared" si="15"/>
        <v>0.55700000000000005</v>
      </c>
      <c r="AW235" s="12" t="s">
        <v>294</v>
      </c>
      <c r="AX235" s="12" t="str">
        <f>INDEX(Subname_converter!$B$1:$B$343,MATCH($AW235,Subname_converter!$A$1:$A$343,0))</f>
        <v>Windhub</v>
      </c>
      <c r="AY235" s="12">
        <f>INDEX(Subname_converter!$C$1:$C$343,MATCH($AW235,Subname_converter!$A$1:$A$343,0))</f>
        <v>230</v>
      </c>
      <c r="AZ235" s="11">
        <v>44910.333333333299</v>
      </c>
      <c r="BA235" s="11">
        <v>46068.333333333299</v>
      </c>
      <c r="BB235" s="10">
        <f t="shared" si="12"/>
        <v>2026</v>
      </c>
      <c r="BC235" s="11"/>
      <c r="BD235" s="10" t="s">
        <v>103</v>
      </c>
      <c r="BE235" s="10" t="s">
        <v>65</v>
      </c>
      <c r="BF235" s="10" t="s">
        <v>65</v>
      </c>
      <c r="BG235" s="10" t="s">
        <v>103</v>
      </c>
      <c r="BH235" s="10"/>
      <c r="BI235" s="10">
        <f>IFERROR(INDEX([12]Queue_withNearTerm!$AZ$4:$AZ$148,MATCH(B236,[12]Queue_withNearTerm!$B$4:$B$148,0)),99)</f>
        <v>99</v>
      </c>
    </row>
    <row r="236" spans="1:61" s="26" customFormat="1" ht="25" x14ac:dyDescent="0.25">
      <c r="A236" s="32" t="s">
        <v>572</v>
      </c>
      <c r="B236" s="10">
        <v>1791</v>
      </c>
      <c r="C236" s="11">
        <v>43931</v>
      </c>
      <c r="D236" s="11">
        <v>43936.291666666701</v>
      </c>
      <c r="E236" s="10" t="s">
        <v>53</v>
      </c>
      <c r="F236" s="10" t="s">
        <v>505</v>
      </c>
      <c r="G236" s="10" t="s">
        <v>56</v>
      </c>
      <c r="H236" s="10"/>
      <c r="I236" s="10"/>
      <c r="J236" s="10" t="s">
        <v>57</v>
      </c>
      <c r="K236" s="10"/>
      <c r="L236" s="10"/>
      <c r="M236" s="10">
        <v>574.8854</v>
      </c>
      <c r="N236" s="10"/>
      <c r="O236" s="10"/>
      <c r="P236" s="10"/>
      <c r="Q236" s="10"/>
      <c r="R236" s="10"/>
      <c r="S236" s="10"/>
      <c r="T236" s="10">
        <v>550</v>
      </c>
      <c r="U236" s="10" t="s">
        <v>115</v>
      </c>
      <c r="V236" s="10"/>
      <c r="W236" s="10"/>
      <c r="X236" s="10" t="s">
        <v>296</v>
      </c>
      <c r="Y236" s="10">
        <v>0</v>
      </c>
      <c r="Z236" s="10">
        <v>0</v>
      </c>
      <c r="AA236" s="10">
        <v>0</v>
      </c>
      <c r="AB236" s="10">
        <v>0</v>
      </c>
      <c r="AC236" s="10">
        <f t="shared" si="13"/>
        <v>0</v>
      </c>
      <c r="AD236" s="10" t="str" cm="1">
        <f t="array" ref="AD236">IFERROR(INDEX(Res_converter!$A$2:$A$22,MATCH(1,($J236=Res_converter!$B$2:$B$22)*($K236=Res_converter!$C$2:$C$22)*($L236=Res_converter!$D$2:$D$22),0)),"Other")</f>
        <v>Battery</v>
      </c>
      <c r="AE236" s="10">
        <f>IF($J236=Res_converter!$E$2,MAX($M236-$N236-$O236,0),0)+IF($K236=Res_converter!$E$2,MAX($P236-$Q236-$R236,0),0)+IF(L236=Res_converter!$E$2,$S236,0)</f>
        <v>574.8854</v>
      </c>
      <c r="AF236" s="10">
        <f>IF($AD236=Res_converter!$A$8,MAX($Z236-$N236-$O236,0),0)+IF(AND($AD236=Res_converter!$A$14,$J236=Res_converter!$B$14),MAX(MIN($Z236,$M236)-$N236-$O236+IF(SUM($Q236,$R236)&gt;0,MAX($Z236-$M236,0)-($Q236+$R236)*$AV236,0),0),0)+IF(AND($AD236=Res_converter!$A$15,$K236=Res_converter!$C$15),MAX(MIN($Z236,$P236)-$Q236-$R236+IF(SUM($N236,$O236)&gt;0,MAX($Z236-$P236,0)-($N236+$O236)*$AV236,0),0),0)+IF(AND($AD236=Res_converter!$A$12,$Y236="See columns P&amp; Q"),IF($J236=Res_converter!$E$2,MAX($AA236*MIN($M236,$T236)-$N236-$O236,0),MAX($AB236*MIN($P236,$T236)-$Q236-$R236,0)),0)+IF(AND($AD236=Res_converter!$A$12,$AC236=1,$Y236&lt;&gt;"See columns P&amp; Q"),IF($J236=Res_converter!$E$2,MAX(MIN($Z236,M236)-$N236-$O236,0),MAX(MIN($Z236,P236)-$Q236-$R236,0)),0)</f>
        <v>0</v>
      </c>
      <c r="AG236" s="60">
        <f>IF($AD236=Res_converter!$A$9,$T236,0)</f>
        <v>0</v>
      </c>
      <c r="AH236" s="10">
        <f>IF($AD236=Res_converter!$A$9,$Z236,0)</f>
        <v>0</v>
      </c>
      <c r="AI236" s="10">
        <f>IF($J236=Res_converter!$E$6,MAX($M236-$N236-$O236,0),0)+IF($K236=Res_converter!$E$6,MAX($P236-$Q236-$R236,0),0)+IF(L236=Res_converter!$E$6,$S236,0)</f>
        <v>0</v>
      </c>
      <c r="AJ236" s="10">
        <f>IF($AD236=Res_converter!$A$7,MAX(MIN($Z236,$M236)-$N236-$O236,0),0)+IF(AND($AD236=Res_converter!$A$12,$Y236="See columns P&amp; Q"),IF($J236=Res_converter!$E$6,MAX($AA236*MIN($M236,$T236)-$N236-$O236,0),MAX($AB236*MIN($P236,$T236)-$Q236-$R236,0)),0)+IF(AND($AD236=Res_converter!$A$12,$AC236=1,$Y236&lt;&gt;"See columns P&amp; Q"),IF($J236=Res_converter!$E$6,MAX(MIN(MAX($Z236-$P236,0)/$AU236,$M236)-$N236-$O236,0),MAX(MIN(MAX($Z236-$M236,0)/$AU236,$P236)-$Q236-$R236,0)),0)</f>
        <v>0</v>
      </c>
      <c r="AK236" s="60">
        <f>IF($AD236=Res_converter!$A$2,$T236,0)</f>
        <v>0</v>
      </c>
      <c r="AL236" s="10">
        <f>IF($AD236=Res_converter!$A$2,$Z236,0)</f>
        <v>0</v>
      </c>
      <c r="AM236" s="10">
        <f>IF($J236=Res_converter!$E$4,MAX($M236-$N236-$O236,0),0)+IF($K236=Res_converter!$E$4,MAX($P236-$Q236-$R236,0),0)+IF(L236=Res_converter!$E$4,$S236,0)</f>
        <v>0</v>
      </c>
      <c r="AN236" s="10">
        <f>IF($AD236=Res_converter!$A$3,MAX(MIN($Z236,$M236)-$N236-$O236,0),0)+IF(AND($AD236=Res_converter!$A$14,$AC236=1,$Y236&lt;&gt;"See columns P&amp; Q"),IF($J236=Res_converter!$E$4,MAX(MIN(MAX($Z236-$P236,0)/$AV236,$M236)-$N236-$O236,0),MAX(MIN(MAX($Z236-$M236,0)/$AV236,$P236)-$Q236-$R236,0)),0)</f>
        <v>0</v>
      </c>
      <c r="AO236" s="10">
        <f>IF($J236=Res_converter!$E$5,$M236,0)+IF($K236=Res_converter!$E$5,$P236,0)</f>
        <v>0</v>
      </c>
      <c r="AP236" s="10">
        <f>IF($AD236=Res_converter!$A$4,$Z236,0)</f>
        <v>0</v>
      </c>
      <c r="AQ236" s="10" t="s">
        <v>88</v>
      </c>
      <c r="AR236" s="10" t="s">
        <v>61</v>
      </c>
      <c r="AS236" s="10" t="s">
        <v>89</v>
      </c>
      <c r="AT236" s="10" t="s">
        <v>63</v>
      </c>
      <c r="AU236" s="10">
        <f t="shared" si="14"/>
        <v>0.106</v>
      </c>
      <c r="AV236" s="10">
        <f t="shared" si="15"/>
        <v>0.55700000000000005</v>
      </c>
      <c r="AW236" s="12" t="s">
        <v>294</v>
      </c>
      <c r="AX236" s="12" t="str">
        <f>INDEX(Subname_converter!$B$1:$B$343,MATCH($AW236,Subname_converter!$A$1:$A$343,0))</f>
        <v>Windhub</v>
      </c>
      <c r="AY236" s="12">
        <f>INDEX(Subname_converter!$C$1:$C$343,MATCH($AW236,Subname_converter!$A$1:$A$343,0))</f>
        <v>230</v>
      </c>
      <c r="AZ236" s="11">
        <v>45641.333333333299</v>
      </c>
      <c r="BA236" s="11">
        <v>46614.291666666701</v>
      </c>
      <c r="BB236" s="10">
        <f t="shared" si="12"/>
        <v>2027</v>
      </c>
      <c r="BC236" s="11"/>
      <c r="BD236" s="10" t="s">
        <v>103</v>
      </c>
      <c r="BE236" s="10" t="s">
        <v>65</v>
      </c>
      <c r="BF236" s="10" t="s">
        <v>65</v>
      </c>
      <c r="BG236" s="10" t="s">
        <v>103</v>
      </c>
      <c r="BH236" s="10"/>
      <c r="BI236" s="10">
        <f>IFERROR(INDEX([12]Queue_withNearTerm!$AZ$4:$AZ$148,MATCH(B237,[12]Queue_withNearTerm!$B$4:$B$148,0)),99)</f>
        <v>99</v>
      </c>
    </row>
    <row r="237" spans="1:61" s="26" customFormat="1" ht="25" x14ac:dyDescent="0.25">
      <c r="A237" s="32" t="s">
        <v>573</v>
      </c>
      <c r="B237" s="10">
        <v>1792</v>
      </c>
      <c r="C237" s="11">
        <v>43924</v>
      </c>
      <c r="D237" s="11">
        <v>43936.291666666701</v>
      </c>
      <c r="E237" s="10" t="s">
        <v>53</v>
      </c>
      <c r="F237" s="10" t="s">
        <v>505</v>
      </c>
      <c r="G237" s="10" t="s">
        <v>56</v>
      </c>
      <c r="H237" s="10" t="s">
        <v>95</v>
      </c>
      <c r="I237" s="10"/>
      <c r="J237" s="10" t="s">
        <v>57</v>
      </c>
      <c r="K237" s="10" t="s">
        <v>96</v>
      </c>
      <c r="L237" s="10"/>
      <c r="M237" s="10">
        <v>102.96299999999999</v>
      </c>
      <c r="N237" s="10"/>
      <c r="O237" s="10"/>
      <c r="P237" s="10">
        <v>206.13</v>
      </c>
      <c r="Q237" s="10"/>
      <c r="R237" s="10"/>
      <c r="S237" s="10"/>
      <c r="T237" s="10">
        <v>200</v>
      </c>
      <c r="U237" s="10" t="s">
        <v>83</v>
      </c>
      <c r="V237" s="10"/>
      <c r="W237" s="10" t="s">
        <v>58</v>
      </c>
      <c r="X237" s="10" t="s">
        <v>59</v>
      </c>
      <c r="Y237" s="10">
        <v>1</v>
      </c>
      <c r="Z237" s="10">
        <v>200</v>
      </c>
      <c r="AA237" s="10">
        <v>0</v>
      </c>
      <c r="AB237" s="10">
        <v>0</v>
      </c>
      <c r="AC237" s="10">
        <f t="shared" si="13"/>
        <v>1</v>
      </c>
      <c r="AD237" s="10" t="str" cm="1">
        <f t="array" ref="AD237">IFERROR(INDEX(Res_converter!$A$2:$A$22,MATCH(1,($J237=Res_converter!$B$2:$B$22)*($K237=Res_converter!$C$2:$C$22)*($L237=Res_converter!$D$2:$D$22),0)),"Other")</f>
        <v>Solar-Hybrid</v>
      </c>
      <c r="AE237" s="10">
        <f>IF($J237=Res_converter!$E$2,MAX($M237-$N237-$O237,0),0)+IF($K237=Res_converter!$E$2,MAX($P237-$Q237-$R237,0),0)+IF(L237=Res_converter!$E$2,$S237,0)</f>
        <v>102.96299999999999</v>
      </c>
      <c r="AF237" s="10">
        <f>IF($AD237=Res_converter!$A$8,MAX($Z237-$N237-$O237,0),0)+IF(AND($AD237=Res_converter!$A$14,$J237=Res_converter!$B$14),MAX(MIN($Z237,$M237)-$N237-$O237+IF(SUM($Q237,$R237)&gt;0,MAX($Z237-$M237,0)-($Q237+$R237)*$AV237,0),0),0)+IF(AND($AD237=Res_converter!$A$15,$K237=Res_converter!$C$15),MAX(MIN($Z237,$P237)-$Q237-$R237+IF(SUM($N237,$O237)&gt;0,MAX($Z237-$P237,0)-($N237+$O237)*$AV237,0),0),0)+IF(AND($AD237=Res_converter!$A$12,$Y237="See columns P&amp; Q"),IF($J237=Res_converter!$E$2,MAX($AA237*MIN($M237,$T237)-$N237-$O237,0),MAX($AB237*MIN($P237,$T237)-$Q237-$R237,0)),0)+IF(AND($AD237=Res_converter!$A$12,$AC237=1,$Y237&lt;&gt;"See columns P&amp; Q"),IF($J237=Res_converter!$E$2,MAX(MIN($Z237,M237)-$N237-$O237,0),MAX(MIN($Z237,P237)-$Q237-$R237,0)),0)</f>
        <v>102.96299999999999</v>
      </c>
      <c r="AG237" s="60">
        <f>IF($AD237=Res_converter!$A$9,$T237,0)</f>
        <v>0</v>
      </c>
      <c r="AH237" s="10">
        <f>IF($AD237=Res_converter!$A$9,$Z237,0)</f>
        <v>0</v>
      </c>
      <c r="AI237" s="10">
        <f>IF($J237=Res_converter!$E$6,MAX($M237-$N237-$O237,0),0)+IF($K237=Res_converter!$E$6,MAX($P237-$Q237-$R237,0),0)+IF(L237=Res_converter!$E$6,$S237,0)</f>
        <v>206.13</v>
      </c>
      <c r="AJ237" s="10">
        <f>IF($AD237=Res_converter!$A$7,MAX(MIN($Z237,$M237)-$N237-$O237,0),0)+IF(AND($AD237=Res_converter!$A$12,$Y237="See columns P&amp; Q"),IF($J237=Res_converter!$E$6,MAX($AA237*MIN($M237,$T237)-$N237-$O237,0),MAX($AB237*MIN($P237,$T237)-$Q237-$R237,0)),0)+IF(AND($AD237=Res_converter!$A$12,$AC237=1,$Y237&lt;&gt;"See columns P&amp; Q"),IF($J237=Res_converter!$E$6,MAX(MIN(MAX($Z237-$P237,0)/$AU237,$M237)-$N237-$O237,0),MAX(MIN(MAX($Z237-$M237,0)/$AU237,$P237)-$Q237-$R237,0)),0)</f>
        <v>206.13</v>
      </c>
      <c r="AK237" s="60">
        <f>IF($AD237=Res_converter!$A$2,$T237,0)</f>
        <v>0</v>
      </c>
      <c r="AL237" s="10">
        <f>IF($AD237=Res_converter!$A$2,$Z237,0)</f>
        <v>0</v>
      </c>
      <c r="AM237" s="10">
        <f>IF($J237=Res_converter!$E$4,MAX($M237-$N237-$O237,0),0)+IF($K237=Res_converter!$E$4,MAX($P237-$Q237-$R237,0),0)+IF(L237=Res_converter!$E$4,$S237,0)</f>
        <v>0</v>
      </c>
      <c r="AN237" s="10">
        <f>IF($AD237=Res_converter!$A$3,MAX(MIN($Z237,$M237)-$N237-$O237,0),0)+IF(AND($AD237=Res_converter!$A$14,$AC237=1,$Y237&lt;&gt;"See columns P&amp; Q"),IF($J237=Res_converter!$E$4,MAX(MIN(MAX($Z237-$P237,0)/$AV237,$M237)-$N237-$O237,0),MAX(MIN(MAX($Z237-$M237,0)/$AV237,$P237)-$Q237-$R237,0)),0)</f>
        <v>0</v>
      </c>
      <c r="AO237" s="10">
        <f>IF($J237=Res_converter!$E$5,$M237,0)+IF($K237=Res_converter!$E$5,$P237,0)</f>
        <v>0</v>
      </c>
      <c r="AP237" s="10">
        <f>IF($AD237=Res_converter!$A$4,$Z237,0)</f>
        <v>0</v>
      </c>
      <c r="AQ237" s="10" t="s">
        <v>226</v>
      </c>
      <c r="AR237" s="10" t="s">
        <v>61</v>
      </c>
      <c r="AS237" s="10" t="s">
        <v>89</v>
      </c>
      <c r="AT237" s="10" t="s">
        <v>63</v>
      </c>
      <c r="AU237" s="10">
        <f t="shared" si="14"/>
        <v>0.106</v>
      </c>
      <c r="AV237" s="10">
        <f t="shared" si="15"/>
        <v>0.55700000000000005</v>
      </c>
      <c r="AW237" s="12" t="s">
        <v>574</v>
      </c>
      <c r="AX237" s="12" t="str">
        <f>INDEX(Subname_converter!$B$1:$B$343,MATCH($AW237,Subname_converter!$A$1:$A$343,0))</f>
        <v>Vestal</v>
      </c>
      <c r="AY237" s="12">
        <f>INDEX(Subname_converter!$C$1:$C$343,MATCH($AW237,Subname_converter!$A$1:$A$343,0))</f>
        <v>230</v>
      </c>
      <c r="AZ237" s="11">
        <v>45230.291666666701</v>
      </c>
      <c r="BA237" s="11">
        <v>46186.291666666701</v>
      </c>
      <c r="BB237" s="10">
        <f t="shared" si="12"/>
        <v>2026</v>
      </c>
      <c r="BC237" s="11"/>
      <c r="BD237" s="10" t="s">
        <v>103</v>
      </c>
      <c r="BE237" s="10" t="s">
        <v>65</v>
      </c>
      <c r="BF237" s="10" t="s">
        <v>65</v>
      </c>
      <c r="BG237" s="10" t="s">
        <v>103</v>
      </c>
      <c r="BH237" s="10"/>
      <c r="BI237" s="10">
        <f>IFERROR(INDEX([12]Queue_withNearTerm!$AZ$4:$AZ$148,MATCH(B238,[12]Queue_withNearTerm!$B$4:$B$148,0)),99)</f>
        <v>2</v>
      </c>
    </row>
    <row r="238" spans="1:61" s="26" customFormat="1" ht="25" x14ac:dyDescent="0.25">
      <c r="A238" s="32" t="s">
        <v>575</v>
      </c>
      <c r="B238" s="10">
        <v>1795</v>
      </c>
      <c r="C238" s="11">
        <v>43922</v>
      </c>
      <c r="D238" s="11">
        <v>43936.291666666701</v>
      </c>
      <c r="E238" s="10" t="s">
        <v>53</v>
      </c>
      <c r="F238" s="10" t="s">
        <v>505</v>
      </c>
      <c r="G238" s="10" t="s">
        <v>56</v>
      </c>
      <c r="H238" s="10" t="s">
        <v>95</v>
      </c>
      <c r="I238" s="10"/>
      <c r="J238" s="10" t="s">
        <v>57</v>
      </c>
      <c r="K238" s="10" t="s">
        <v>96</v>
      </c>
      <c r="L238" s="10"/>
      <c r="M238" s="10">
        <v>450</v>
      </c>
      <c r="N238" s="10"/>
      <c r="O238" s="10"/>
      <c r="P238" s="10">
        <v>450</v>
      </c>
      <c r="Q238" s="10"/>
      <c r="R238" s="10"/>
      <c r="S238" s="10"/>
      <c r="T238" s="10">
        <v>450</v>
      </c>
      <c r="U238" s="10" t="s">
        <v>83</v>
      </c>
      <c r="V238" s="10"/>
      <c r="W238" s="10" t="s">
        <v>58</v>
      </c>
      <c r="X238" s="10" t="s">
        <v>364</v>
      </c>
      <c r="Y238" s="10">
        <v>1</v>
      </c>
      <c r="Z238" s="10">
        <v>450</v>
      </c>
      <c r="AA238" s="10">
        <v>0</v>
      </c>
      <c r="AB238" s="10">
        <v>0</v>
      </c>
      <c r="AC238" s="10">
        <f t="shared" si="13"/>
        <v>1</v>
      </c>
      <c r="AD238" s="10" t="str" cm="1">
        <f t="array" ref="AD238">IFERROR(INDEX(Res_converter!$A$2:$A$22,MATCH(1,($J238=Res_converter!$B$2:$B$22)*($K238=Res_converter!$C$2:$C$22)*($L238=Res_converter!$D$2:$D$22),0)),"Other")</f>
        <v>Solar-Hybrid</v>
      </c>
      <c r="AE238" s="10">
        <f>IF($J238=Res_converter!$E$2,MAX($M238-$N238-$O238,0),0)+IF($K238=Res_converter!$E$2,MAX($P238-$Q238-$R238,0),0)+IF(L238=Res_converter!$E$2,$S238,0)</f>
        <v>450</v>
      </c>
      <c r="AF238" s="10">
        <f>IF($AD238=Res_converter!$A$8,MAX($Z238-$N238-$O238,0),0)+IF(AND($AD238=Res_converter!$A$14,$J238=Res_converter!$B$14),MAX(MIN($Z238,$M238)-$N238-$O238+IF(SUM($Q238,$R238)&gt;0,MAX($Z238-$M238,0)-($Q238+$R238)*$AV238,0),0),0)+IF(AND($AD238=Res_converter!$A$15,$K238=Res_converter!$C$15),MAX(MIN($Z238,$P238)-$Q238-$R238+IF(SUM($N238,$O238)&gt;0,MAX($Z238-$P238,0)-($N238+$O238)*$AV238,0),0),0)+IF(AND($AD238=Res_converter!$A$12,$Y238="See columns P&amp; Q"),IF($J238=Res_converter!$E$2,MAX($AA238*MIN($M238,$T238)-$N238-$O238,0),MAX($AB238*MIN($P238,$T238)-$Q238-$R238,0)),0)+IF(AND($AD238=Res_converter!$A$12,$AC238=1,$Y238&lt;&gt;"See columns P&amp; Q"),IF($J238=Res_converter!$E$2,MAX(MIN($Z238,M238)-$N238-$O238,0),MAX(MIN($Z238,P238)-$Q238-$R238,0)),0)</f>
        <v>450</v>
      </c>
      <c r="AG238" s="60">
        <f>IF($AD238=Res_converter!$A$9,$T238,0)</f>
        <v>0</v>
      </c>
      <c r="AH238" s="10">
        <f>IF($AD238=Res_converter!$A$9,$Z238,0)</f>
        <v>0</v>
      </c>
      <c r="AI238" s="10">
        <f>IF($J238=Res_converter!$E$6,MAX($M238-$N238-$O238,0),0)+IF($K238=Res_converter!$E$6,MAX($P238-$Q238-$R238,0),0)+IF(L238=Res_converter!$E$6,$S238,0)</f>
        <v>450</v>
      </c>
      <c r="AJ238" s="10">
        <f>IF($AD238=Res_converter!$A$7,MAX(MIN($Z238,$M238)-$N238-$O238,0),0)+IF(AND($AD238=Res_converter!$A$12,$Y238="See columns P&amp; Q"),IF($J238=Res_converter!$E$6,MAX($AA238*MIN($M238,$T238)-$N238-$O238,0),MAX($AB238*MIN($P238,$T238)-$Q238-$R238,0)),0)+IF(AND($AD238=Res_converter!$A$12,$AC238=1,$Y238&lt;&gt;"See columns P&amp; Q"),IF($J238=Res_converter!$E$6,MAX(MIN(MAX($Z238-$P238,0)/$AU238,$M238)-$N238-$O238,0),MAX(MIN(MAX($Z238-$M238,0)/$AU238,$P238)-$Q238-$R238,0)),0)</f>
        <v>0</v>
      </c>
      <c r="AK238" s="60">
        <f>IF($AD238=Res_converter!$A$2,$T238,0)</f>
        <v>0</v>
      </c>
      <c r="AL238" s="10">
        <f>IF($AD238=Res_converter!$A$2,$Z238,0)</f>
        <v>0</v>
      </c>
      <c r="AM238" s="10">
        <f>IF($J238=Res_converter!$E$4,MAX($M238-$N238-$O238,0),0)+IF($K238=Res_converter!$E$4,MAX($P238-$Q238-$R238,0),0)+IF(L238=Res_converter!$E$4,$S238,0)</f>
        <v>0</v>
      </c>
      <c r="AN238" s="10">
        <f>IF($AD238=Res_converter!$A$3,MAX(MIN($Z238,$M238)-$N238-$O238,0),0)+IF(AND($AD238=Res_converter!$A$14,$AC238=1,$Y238&lt;&gt;"See columns P&amp; Q"),IF($J238=Res_converter!$E$4,MAX(MIN(MAX($Z238-$P238,0)/$AV238,$M238)-$N238-$O238,0),MAX(MIN(MAX($Z238-$M238,0)/$AV238,$P238)-$Q238-$R238,0)),0)</f>
        <v>0</v>
      </c>
      <c r="AO238" s="10">
        <f>IF($J238=Res_converter!$E$5,$M238,0)+IF($K238=Res_converter!$E$5,$P238,0)</f>
        <v>0</v>
      </c>
      <c r="AP238" s="10">
        <f>IF($AD238=Res_converter!$A$4,$Z238,0)</f>
        <v>0</v>
      </c>
      <c r="AQ238" s="10" t="s">
        <v>119</v>
      </c>
      <c r="AR238" s="10" t="s">
        <v>120</v>
      </c>
      <c r="AS238" s="10" t="s">
        <v>89</v>
      </c>
      <c r="AT238" s="10" t="s">
        <v>121</v>
      </c>
      <c r="AU238" s="10">
        <f t="shared" si="14"/>
        <v>0.106</v>
      </c>
      <c r="AV238" s="10">
        <f t="shared" si="15"/>
        <v>0.55700000000000005</v>
      </c>
      <c r="AW238" s="12" t="s">
        <v>399</v>
      </c>
      <c r="AX238" s="12" t="str">
        <f>INDEX(Subname_converter!$B$1:$B$343,MATCH($AW238,Subname_converter!$A$1:$A$343,0))</f>
        <v>Mohave</v>
      </c>
      <c r="AY238" s="12">
        <f>INDEX(Subname_converter!$C$1:$C$343,MATCH($AW238,Subname_converter!$A$1:$A$343,0))</f>
        <v>500</v>
      </c>
      <c r="AZ238" s="11">
        <v>45748.291666666701</v>
      </c>
      <c r="BA238" s="11">
        <v>46235.291666666701</v>
      </c>
      <c r="BB238" s="10">
        <f t="shared" si="12"/>
        <v>2026</v>
      </c>
      <c r="BC238" s="11"/>
      <c r="BD238" s="10" t="s">
        <v>103</v>
      </c>
      <c r="BE238" s="10" t="s">
        <v>65</v>
      </c>
      <c r="BF238" s="10" t="s">
        <v>65</v>
      </c>
      <c r="BG238" s="10" t="s">
        <v>103</v>
      </c>
      <c r="BH238" s="10"/>
      <c r="BI238" s="10">
        <f>IFERROR(INDEX([12]Queue_withNearTerm!$AZ$4:$AZ$148,MATCH(B239,[12]Queue_withNearTerm!$B$4:$B$148,0)),99)</f>
        <v>2</v>
      </c>
    </row>
    <row r="239" spans="1:61" s="26" customFormat="1" ht="25" x14ac:dyDescent="0.25">
      <c r="A239" s="32" t="s">
        <v>576</v>
      </c>
      <c r="B239" s="10">
        <v>1796</v>
      </c>
      <c r="C239" s="11">
        <v>43935</v>
      </c>
      <c r="D239" s="11">
        <v>43936.291666666701</v>
      </c>
      <c r="E239" s="10" t="s">
        <v>53</v>
      </c>
      <c r="F239" s="10" t="s">
        <v>505</v>
      </c>
      <c r="G239" s="10" t="s">
        <v>56</v>
      </c>
      <c r="H239" s="10"/>
      <c r="I239" s="10"/>
      <c r="J239" s="10" t="s">
        <v>57</v>
      </c>
      <c r="K239" s="10"/>
      <c r="L239" s="10"/>
      <c r="M239" s="10">
        <v>256.29000000000002</v>
      </c>
      <c r="N239" s="10"/>
      <c r="O239" s="10"/>
      <c r="P239" s="10"/>
      <c r="Q239" s="10"/>
      <c r="R239" s="10"/>
      <c r="S239" s="10"/>
      <c r="T239" s="10">
        <v>250</v>
      </c>
      <c r="U239" s="10" t="s">
        <v>83</v>
      </c>
      <c r="V239" s="10"/>
      <c r="W239" s="10"/>
      <c r="X239" s="10" t="s">
        <v>296</v>
      </c>
      <c r="Y239" s="10">
        <v>1</v>
      </c>
      <c r="Z239" s="10">
        <v>250</v>
      </c>
      <c r="AA239" s="10">
        <v>0</v>
      </c>
      <c r="AB239" s="10">
        <v>0</v>
      </c>
      <c r="AC239" s="10">
        <f t="shared" si="13"/>
        <v>1</v>
      </c>
      <c r="AD239" s="10" t="str" cm="1">
        <f t="array" ref="AD239">IFERROR(INDEX(Res_converter!$A$2:$A$22,MATCH(1,($J239=Res_converter!$B$2:$B$22)*($K239=Res_converter!$C$2:$C$22)*($L239=Res_converter!$D$2:$D$22),0)),"Other")</f>
        <v>Battery</v>
      </c>
      <c r="AE239" s="10">
        <f>IF($J239=Res_converter!$E$2,MAX($M239-$N239-$O239,0),0)+IF($K239=Res_converter!$E$2,MAX($P239-$Q239-$R239,0),0)+IF(L239=Res_converter!$E$2,$S239,0)</f>
        <v>256.29000000000002</v>
      </c>
      <c r="AF239" s="10">
        <f>IF($AD239=Res_converter!$A$8,MAX($Z239-$N239-$O239,0),0)+IF(AND($AD239=Res_converter!$A$14,$J239=Res_converter!$B$14),MAX(MIN($Z239,$M239)-$N239-$O239+IF(SUM($Q239,$R239)&gt;0,MAX($Z239-$M239,0)-($Q239+$R239)*$AV239,0),0),0)+IF(AND($AD239=Res_converter!$A$15,$K239=Res_converter!$C$15),MAX(MIN($Z239,$P239)-$Q239-$R239+IF(SUM($N239,$O239)&gt;0,MAX($Z239-$P239,0)-($N239+$O239)*$AV239,0),0),0)+IF(AND($AD239=Res_converter!$A$12,$Y239="See columns P&amp; Q"),IF($J239=Res_converter!$E$2,MAX($AA239*MIN($M239,$T239)-$N239-$O239,0),MAX($AB239*MIN($P239,$T239)-$Q239-$R239,0)),0)+IF(AND($AD239=Res_converter!$A$12,$AC239=1,$Y239&lt;&gt;"See columns P&amp; Q"),IF($J239=Res_converter!$E$2,MAX(MIN($Z239,M239)-$N239-$O239,0),MAX(MIN($Z239,P239)-$Q239-$R239,0)),0)</f>
        <v>250</v>
      </c>
      <c r="AG239" s="60">
        <f>IF($AD239=Res_converter!$A$9,$T239,0)</f>
        <v>0</v>
      </c>
      <c r="AH239" s="10">
        <f>IF($AD239=Res_converter!$A$9,$Z239,0)</f>
        <v>0</v>
      </c>
      <c r="AI239" s="10">
        <f>IF($J239=Res_converter!$E$6,MAX($M239-$N239-$O239,0),0)+IF($K239=Res_converter!$E$6,MAX($P239-$Q239-$R239,0),0)+IF(L239=Res_converter!$E$6,$S239,0)</f>
        <v>0</v>
      </c>
      <c r="AJ239" s="10">
        <f>IF($AD239=Res_converter!$A$7,MAX(MIN($Z239,$M239)-$N239-$O239,0),0)+IF(AND($AD239=Res_converter!$A$12,$Y239="See columns P&amp; Q"),IF($J239=Res_converter!$E$6,MAX($AA239*MIN($M239,$T239)-$N239-$O239,0),MAX($AB239*MIN($P239,$T239)-$Q239-$R239,0)),0)+IF(AND($AD239=Res_converter!$A$12,$AC239=1,$Y239&lt;&gt;"See columns P&amp; Q"),IF($J239=Res_converter!$E$6,MAX(MIN(MAX($Z239-$P239,0)/$AU239,$M239)-$N239-$O239,0),MAX(MIN(MAX($Z239-$M239,0)/$AU239,$P239)-$Q239-$R239,0)),0)</f>
        <v>0</v>
      </c>
      <c r="AK239" s="60">
        <f>IF($AD239=Res_converter!$A$2,$T239,0)</f>
        <v>0</v>
      </c>
      <c r="AL239" s="10">
        <f>IF($AD239=Res_converter!$A$2,$Z239,0)</f>
        <v>0</v>
      </c>
      <c r="AM239" s="10">
        <f>IF($J239=Res_converter!$E$4,MAX($M239-$N239-$O239,0),0)+IF($K239=Res_converter!$E$4,MAX($P239-$Q239-$R239,0),0)+IF(L239=Res_converter!$E$4,$S239,0)</f>
        <v>0</v>
      </c>
      <c r="AN239" s="10">
        <f>IF($AD239=Res_converter!$A$3,MAX(MIN($Z239,$M239)-$N239-$O239,0),0)+IF(AND($AD239=Res_converter!$A$14,$AC239=1,$Y239&lt;&gt;"See columns P&amp; Q"),IF($J239=Res_converter!$E$4,MAX(MIN(MAX($Z239-$P239,0)/$AV239,$M239)-$N239-$O239,0),MAX(MIN(MAX($Z239-$M239,0)/$AV239,$P239)-$Q239-$R239,0)),0)</f>
        <v>0</v>
      </c>
      <c r="AO239" s="10">
        <f>IF($J239=Res_converter!$E$5,$M239,0)+IF($K239=Res_converter!$E$5,$P239,0)</f>
        <v>0</v>
      </c>
      <c r="AP239" s="10">
        <f>IF($AD239=Res_converter!$A$4,$Z239,0)</f>
        <v>0</v>
      </c>
      <c r="AQ239" s="10" t="s">
        <v>119</v>
      </c>
      <c r="AR239" s="10" t="s">
        <v>120</v>
      </c>
      <c r="AS239" s="10" t="s">
        <v>89</v>
      </c>
      <c r="AT239" s="10" t="s">
        <v>121</v>
      </c>
      <c r="AU239" s="10">
        <f t="shared" si="14"/>
        <v>0.106</v>
      </c>
      <c r="AV239" s="10">
        <f t="shared" si="15"/>
        <v>0.55700000000000005</v>
      </c>
      <c r="AW239" s="12" t="s">
        <v>577</v>
      </c>
      <c r="AX239" s="12" t="str">
        <f>INDEX(Subname_converter!$B$1:$B$343,MATCH($AW239,Subname_converter!$A$1:$A$343,0))</f>
        <v>Eldorado</v>
      </c>
      <c r="AY239" s="12">
        <f>INDEX(Subname_converter!$C$1:$C$343,MATCH($AW239,Subname_converter!$A$1:$A$343,0))</f>
        <v>230</v>
      </c>
      <c r="AZ239" s="11">
        <v>45505.291666666701</v>
      </c>
      <c r="BA239" s="11">
        <v>46143.291666666701</v>
      </c>
      <c r="BB239" s="10">
        <f t="shared" si="12"/>
        <v>2026</v>
      </c>
      <c r="BC239" s="11"/>
      <c r="BD239" s="10" t="s">
        <v>103</v>
      </c>
      <c r="BE239" s="10" t="s">
        <v>65</v>
      </c>
      <c r="BF239" s="10" t="s">
        <v>65</v>
      </c>
      <c r="BG239" s="10" t="s">
        <v>103</v>
      </c>
      <c r="BH239" s="10" t="s">
        <v>66</v>
      </c>
      <c r="BI239" s="10">
        <f>IFERROR(INDEX([12]Queue_withNearTerm!$AZ$4:$AZ$148,MATCH(B240,[12]Queue_withNearTerm!$B$4:$B$148,0)),99)</f>
        <v>99</v>
      </c>
    </row>
    <row r="240" spans="1:61" s="26" customFormat="1" ht="37.5" x14ac:dyDescent="0.25">
      <c r="A240" s="32" t="s">
        <v>578</v>
      </c>
      <c r="B240" s="10">
        <v>1798</v>
      </c>
      <c r="C240" s="11">
        <v>43929</v>
      </c>
      <c r="D240" s="11">
        <v>43936.291666666701</v>
      </c>
      <c r="E240" s="10" t="s">
        <v>53</v>
      </c>
      <c r="F240" s="10" t="s">
        <v>505</v>
      </c>
      <c r="G240" s="10" t="s">
        <v>95</v>
      </c>
      <c r="H240" s="10" t="s">
        <v>56</v>
      </c>
      <c r="I240" s="10"/>
      <c r="J240" s="10" t="s">
        <v>96</v>
      </c>
      <c r="K240" s="10" t="s">
        <v>57</v>
      </c>
      <c r="L240" s="10"/>
      <c r="M240" s="10">
        <v>250</v>
      </c>
      <c r="N240" s="10"/>
      <c r="O240" s="10"/>
      <c r="P240" s="10">
        <v>250</v>
      </c>
      <c r="Q240" s="10"/>
      <c r="R240" s="10"/>
      <c r="S240" s="10"/>
      <c r="T240" s="10">
        <v>250</v>
      </c>
      <c r="U240" s="10" t="s">
        <v>83</v>
      </c>
      <c r="V240" s="10"/>
      <c r="W240" s="10" t="s">
        <v>58</v>
      </c>
      <c r="X240" s="10" t="s">
        <v>296</v>
      </c>
      <c r="Y240" s="10">
        <v>1</v>
      </c>
      <c r="Z240" s="10">
        <v>250</v>
      </c>
      <c r="AA240" s="10">
        <v>0</v>
      </c>
      <c r="AB240" s="10">
        <v>0</v>
      </c>
      <c r="AC240" s="10">
        <f t="shared" si="13"/>
        <v>1</v>
      </c>
      <c r="AD240" s="10" t="str" cm="1">
        <f t="array" ref="AD240">IFERROR(INDEX(Res_converter!$A$2:$A$22,MATCH(1,($J240=Res_converter!$B$2:$B$22)*($K240=Res_converter!$C$2:$C$22)*($L240=Res_converter!$D$2:$D$22),0)),"Other")</f>
        <v>Solar-Hybrid</v>
      </c>
      <c r="AE240" s="10">
        <f>IF($J240=Res_converter!$E$2,MAX($M240-$N240-$O240,0),0)+IF($K240=Res_converter!$E$2,MAX($P240-$Q240-$R240,0),0)+IF(L240=Res_converter!$E$2,$S240,0)</f>
        <v>250</v>
      </c>
      <c r="AF240" s="10">
        <f>IF($AD240=Res_converter!$A$8,MAX($Z240-$N240-$O240,0),0)+IF(AND($AD240=Res_converter!$A$14,$J240=Res_converter!$B$14),MAX(MIN($Z240,$M240)-$N240-$O240+IF(SUM($Q240,$R240)&gt;0,MAX($Z240-$M240,0)-($Q240+$R240)*$AV240,0),0),0)+IF(AND($AD240=Res_converter!$A$15,$K240=Res_converter!$C$15),MAX(MIN($Z240,$P240)-$Q240-$R240+IF(SUM($N240,$O240)&gt;0,MAX($Z240-$P240,0)-($N240+$O240)*$AV240,0),0),0)+IF(AND($AD240=Res_converter!$A$12,$Y240="See columns P&amp; Q"),IF($J240=Res_converter!$E$2,MAX($AA240*MIN($M240,$T240)-$N240-$O240,0),MAX($AB240*MIN($P240,$T240)-$Q240-$R240,0)),0)+IF(AND($AD240=Res_converter!$A$12,$AC240=1,$Y240&lt;&gt;"See columns P&amp; Q"),IF($J240=Res_converter!$E$2,MAX(MIN($Z240,M240)-$N240-$O240,0),MAX(MIN($Z240,P240)-$Q240-$R240,0)),0)</f>
        <v>250</v>
      </c>
      <c r="AG240" s="60">
        <f>IF($AD240=Res_converter!$A$9,$T240,0)</f>
        <v>0</v>
      </c>
      <c r="AH240" s="10">
        <f>IF($AD240=Res_converter!$A$9,$Z240,0)</f>
        <v>0</v>
      </c>
      <c r="AI240" s="10">
        <f>IF($J240=Res_converter!$E$6,MAX($M240-$N240-$O240,0),0)+IF($K240=Res_converter!$E$6,MAX($P240-$Q240-$R240,0),0)+IF(L240=Res_converter!$E$6,$S240,0)</f>
        <v>250</v>
      </c>
      <c r="AJ240" s="10">
        <f>IF($AD240=Res_converter!$A$7,MAX(MIN($Z240,$M240)-$N240-$O240,0),0)+IF(AND($AD240=Res_converter!$A$12,$Y240="See columns P&amp; Q"),IF($J240=Res_converter!$E$6,MAX($AA240*MIN($M240,$T240)-$N240-$O240,0),MAX($AB240*MIN($P240,$T240)-$Q240-$R240,0)),0)+IF(AND($AD240=Res_converter!$A$12,$AC240=1,$Y240&lt;&gt;"See columns P&amp; Q"),IF($J240=Res_converter!$E$6,MAX(MIN(MAX($Z240-$P240,0)/$AU240,$M240)-$N240-$O240,0),MAX(MIN(MAX($Z240-$M240,0)/$AU240,$P240)-$Q240-$R240,0)),0)</f>
        <v>0</v>
      </c>
      <c r="AK240" s="60">
        <f>IF($AD240=Res_converter!$A$2,$T240,0)</f>
        <v>0</v>
      </c>
      <c r="AL240" s="10">
        <f>IF($AD240=Res_converter!$A$2,$Z240,0)</f>
        <v>0</v>
      </c>
      <c r="AM240" s="10">
        <f>IF($J240=Res_converter!$E$4,MAX($M240-$N240-$O240,0),0)+IF($K240=Res_converter!$E$4,MAX($P240-$Q240-$R240,0),0)+IF(L240=Res_converter!$E$4,$S240,0)</f>
        <v>0</v>
      </c>
      <c r="AN240" s="10">
        <f>IF($AD240=Res_converter!$A$3,MAX(MIN($Z240,$M240)-$N240-$O240,0),0)+IF(AND($AD240=Res_converter!$A$14,$AC240=1,$Y240&lt;&gt;"See columns P&amp; Q"),IF($J240=Res_converter!$E$4,MAX(MIN(MAX($Z240-$P240,0)/$AV240,$M240)-$N240-$O240,0),MAX(MIN(MAX($Z240-$M240,0)/$AV240,$P240)-$Q240-$R240,0)),0)</f>
        <v>0</v>
      </c>
      <c r="AO240" s="10">
        <f>IF($J240=Res_converter!$E$5,$M240,0)+IF($K240=Res_converter!$E$5,$P240,0)</f>
        <v>0</v>
      </c>
      <c r="AP240" s="10">
        <f>IF($AD240=Res_converter!$A$4,$Z240,0)</f>
        <v>0</v>
      </c>
      <c r="AQ240" s="10" t="s">
        <v>579</v>
      </c>
      <c r="AR240" s="10" t="s">
        <v>61</v>
      </c>
      <c r="AS240" s="10" t="s">
        <v>193</v>
      </c>
      <c r="AT240" s="10"/>
      <c r="AU240" s="10">
        <f t="shared" si="14"/>
        <v>0.106</v>
      </c>
      <c r="AV240" s="10">
        <f t="shared" si="15"/>
        <v>0.55700000000000005</v>
      </c>
      <c r="AW240" s="12" t="s">
        <v>475</v>
      </c>
      <c r="AX240" s="12" t="str">
        <f>INDEX(Subname_converter!$B$1:$B$343,MATCH($AW240,Subname_converter!$A$1:$A$343,0))</f>
        <v>Trout Canyon</v>
      </c>
      <c r="AY240" s="12">
        <f>INDEX(Subname_converter!$C$1:$C$343,MATCH($AW240,Subname_converter!$A$1:$A$343,0))</f>
        <v>230</v>
      </c>
      <c r="AZ240" s="11">
        <v>44911.333333333299</v>
      </c>
      <c r="BA240" s="11">
        <v>46174.291666666701</v>
      </c>
      <c r="BB240" s="10">
        <f t="shared" si="12"/>
        <v>2026</v>
      </c>
      <c r="BC240" s="11"/>
      <c r="BD240" s="10" t="s">
        <v>103</v>
      </c>
      <c r="BE240" s="10" t="s">
        <v>65</v>
      </c>
      <c r="BF240" s="10" t="s">
        <v>65</v>
      </c>
      <c r="BG240" s="10" t="s">
        <v>103</v>
      </c>
      <c r="BH240" s="10"/>
      <c r="BI240" s="10">
        <f>IFERROR(INDEX([12]Queue_withNearTerm!$AZ$4:$AZ$148,MATCH(B241,[12]Queue_withNearTerm!$B$4:$B$148,0)),99)</f>
        <v>99</v>
      </c>
    </row>
    <row r="241" spans="1:61" s="26" customFormat="1" ht="25" x14ac:dyDescent="0.25">
      <c r="A241" s="32" t="s">
        <v>580</v>
      </c>
      <c r="B241" s="10">
        <v>1799</v>
      </c>
      <c r="C241" s="11">
        <v>43923</v>
      </c>
      <c r="D241" s="11">
        <v>43936.291666666701</v>
      </c>
      <c r="E241" s="10" t="s">
        <v>53</v>
      </c>
      <c r="F241" s="10" t="s">
        <v>505</v>
      </c>
      <c r="G241" s="10" t="s">
        <v>56</v>
      </c>
      <c r="H241" s="10" t="s">
        <v>95</v>
      </c>
      <c r="I241" s="10"/>
      <c r="J241" s="10" t="s">
        <v>57</v>
      </c>
      <c r="K241" s="10" t="s">
        <v>96</v>
      </c>
      <c r="L241" s="10"/>
      <c r="M241" s="10">
        <v>203.8</v>
      </c>
      <c r="N241" s="10"/>
      <c r="O241" s="10"/>
      <c r="P241" s="10">
        <v>203.8</v>
      </c>
      <c r="Q241" s="10"/>
      <c r="R241" s="10"/>
      <c r="S241" s="10"/>
      <c r="T241" s="10">
        <v>200</v>
      </c>
      <c r="U241" s="10" t="s">
        <v>83</v>
      </c>
      <c r="V241" s="10"/>
      <c r="W241" s="10" t="s">
        <v>58</v>
      </c>
      <c r="X241" s="10" t="s">
        <v>296</v>
      </c>
      <c r="Y241" s="10">
        <v>1</v>
      </c>
      <c r="Z241" s="10">
        <v>200</v>
      </c>
      <c r="AA241" s="10">
        <v>0</v>
      </c>
      <c r="AB241" s="10">
        <v>0</v>
      </c>
      <c r="AC241" s="10">
        <f t="shared" si="13"/>
        <v>1</v>
      </c>
      <c r="AD241" s="10" t="str" cm="1">
        <f t="array" ref="AD241">IFERROR(INDEX(Res_converter!$A$2:$A$22,MATCH(1,($J241=Res_converter!$B$2:$B$22)*($K241=Res_converter!$C$2:$C$22)*($L241=Res_converter!$D$2:$D$22),0)),"Other")</f>
        <v>Solar-Hybrid</v>
      </c>
      <c r="AE241" s="10">
        <f>IF($J241=Res_converter!$E$2,MAX($M241-$N241-$O241,0),0)+IF($K241=Res_converter!$E$2,MAX($P241-$Q241-$R241,0),0)+IF(L241=Res_converter!$E$2,$S241,0)</f>
        <v>203.8</v>
      </c>
      <c r="AF241" s="10">
        <f>IF($AD241=Res_converter!$A$8,MAX($Z241-$N241-$O241,0),0)+IF(AND($AD241=Res_converter!$A$14,$J241=Res_converter!$B$14),MAX(MIN($Z241,$M241)-$N241-$O241+IF(SUM($Q241,$R241)&gt;0,MAX($Z241-$M241,0)-($Q241+$R241)*$AV241,0),0),0)+IF(AND($AD241=Res_converter!$A$15,$K241=Res_converter!$C$15),MAX(MIN($Z241,$P241)-$Q241-$R241+IF(SUM($N241,$O241)&gt;0,MAX($Z241-$P241,0)-($N241+$O241)*$AV241,0),0),0)+IF(AND($AD241=Res_converter!$A$12,$Y241="See columns P&amp; Q"),IF($J241=Res_converter!$E$2,MAX($AA241*MIN($M241,$T241)-$N241-$O241,0),MAX($AB241*MIN($P241,$T241)-$Q241-$R241,0)),0)+IF(AND($AD241=Res_converter!$A$12,$AC241=1,$Y241&lt;&gt;"See columns P&amp; Q"),IF($J241=Res_converter!$E$2,MAX(MIN($Z241,M241)-$N241-$O241,0),MAX(MIN($Z241,P241)-$Q241-$R241,0)),0)</f>
        <v>200</v>
      </c>
      <c r="AG241" s="60">
        <f>IF($AD241=Res_converter!$A$9,$T241,0)</f>
        <v>0</v>
      </c>
      <c r="AH241" s="10">
        <f>IF($AD241=Res_converter!$A$9,$Z241,0)</f>
        <v>0</v>
      </c>
      <c r="AI241" s="10">
        <f>IF($J241=Res_converter!$E$6,MAX($M241-$N241-$O241,0),0)+IF($K241=Res_converter!$E$6,MAX($P241-$Q241-$R241,0),0)+IF(L241=Res_converter!$E$6,$S241,0)</f>
        <v>203.8</v>
      </c>
      <c r="AJ241" s="10">
        <f>IF($AD241=Res_converter!$A$7,MAX(MIN($Z241,$M241)-$N241-$O241,0),0)+IF(AND($AD241=Res_converter!$A$12,$Y241="See columns P&amp; Q"),IF($J241=Res_converter!$E$6,MAX($AA241*MIN($M241,$T241)-$N241-$O241,0),MAX($AB241*MIN($P241,$T241)-$Q241-$R241,0)),0)+IF(AND($AD241=Res_converter!$A$12,$AC241=1,$Y241&lt;&gt;"See columns P&amp; Q"),IF($J241=Res_converter!$E$6,MAX(MIN(MAX($Z241-$P241,0)/$AU241,$M241)-$N241-$O241,0),MAX(MIN(MAX($Z241-$M241,0)/$AU241,$P241)-$Q241-$R241,0)),0)</f>
        <v>0</v>
      </c>
      <c r="AK241" s="60">
        <f>IF($AD241=Res_converter!$A$2,$T241,0)</f>
        <v>0</v>
      </c>
      <c r="AL241" s="10">
        <f>IF($AD241=Res_converter!$A$2,$Z241,0)</f>
        <v>0</v>
      </c>
      <c r="AM241" s="10">
        <f>IF($J241=Res_converter!$E$4,MAX($M241-$N241-$O241,0),0)+IF($K241=Res_converter!$E$4,MAX($P241-$Q241-$R241,0),0)+IF(L241=Res_converter!$E$4,$S241,0)</f>
        <v>0</v>
      </c>
      <c r="AN241" s="10">
        <f>IF($AD241=Res_converter!$A$3,MAX(MIN($Z241,$M241)-$N241-$O241,0),0)+IF(AND($AD241=Res_converter!$A$14,$AC241=1,$Y241&lt;&gt;"See columns P&amp; Q"),IF($J241=Res_converter!$E$4,MAX(MIN(MAX($Z241-$P241,0)/$AV241,$M241)-$N241-$O241,0),MAX(MIN(MAX($Z241-$M241,0)/$AV241,$P241)-$Q241-$R241,0)),0)</f>
        <v>0</v>
      </c>
      <c r="AO241" s="10">
        <f>IF($J241=Res_converter!$E$5,$M241,0)+IF($K241=Res_converter!$E$5,$P241,0)</f>
        <v>0</v>
      </c>
      <c r="AP241" s="10">
        <f>IF($AD241=Res_converter!$A$4,$Z241,0)</f>
        <v>0</v>
      </c>
      <c r="AQ241" s="10" t="s">
        <v>119</v>
      </c>
      <c r="AR241" s="10" t="s">
        <v>120</v>
      </c>
      <c r="AS241" s="10" t="s">
        <v>193</v>
      </c>
      <c r="AT241" s="10"/>
      <c r="AU241" s="10">
        <f t="shared" si="14"/>
        <v>0.106</v>
      </c>
      <c r="AV241" s="10">
        <f t="shared" si="15"/>
        <v>0.55700000000000005</v>
      </c>
      <c r="AW241" s="12" t="s">
        <v>477</v>
      </c>
      <c r="AX241" s="12" t="str">
        <f>INDEX(Subname_converter!$B$1:$B$343,MATCH($AW241,Subname_converter!$A$1:$A$343,0))</f>
        <v>Trout Canyon</v>
      </c>
      <c r="AY241" s="12">
        <f>INDEX(Subname_converter!$C$1:$C$343,MATCH($AW241,Subname_converter!$A$1:$A$343,0))</f>
        <v>230</v>
      </c>
      <c r="AZ241" s="11">
        <v>45565.291666666701</v>
      </c>
      <c r="BA241" s="11">
        <v>45992.333333333299</v>
      </c>
      <c r="BB241" s="10">
        <f t="shared" si="12"/>
        <v>2026</v>
      </c>
      <c r="BC241" s="11"/>
      <c r="BD241" s="10" t="s">
        <v>103</v>
      </c>
      <c r="BE241" s="10" t="s">
        <v>65</v>
      </c>
      <c r="BF241" s="10" t="s">
        <v>65</v>
      </c>
      <c r="BG241" s="10" t="s">
        <v>103</v>
      </c>
      <c r="BH241" s="10" t="s">
        <v>186</v>
      </c>
      <c r="BI241" s="10">
        <f>IFERROR(INDEX([12]Queue_withNearTerm!$AZ$4:$AZ$148,MATCH(B242,[12]Queue_withNearTerm!$B$4:$B$148,0)),99)</f>
        <v>99</v>
      </c>
    </row>
    <row r="242" spans="1:61" s="26" customFormat="1" ht="37.5" x14ac:dyDescent="0.25">
      <c r="A242" s="32" t="s">
        <v>581</v>
      </c>
      <c r="B242" s="10">
        <v>1800</v>
      </c>
      <c r="C242" s="11">
        <v>43921</v>
      </c>
      <c r="D242" s="11">
        <v>43936.291666666701</v>
      </c>
      <c r="E242" s="10" t="s">
        <v>53</v>
      </c>
      <c r="F242" s="10" t="s">
        <v>505</v>
      </c>
      <c r="G242" s="10" t="s">
        <v>56</v>
      </c>
      <c r="H242" s="10" t="s">
        <v>95</v>
      </c>
      <c r="I242" s="10"/>
      <c r="J242" s="10" t="s">
        <v>57</v>
      </c>
      <c r="K242" s="10" t="s">
        <v>96</v>
      </c>
      <c r="L242" s="10"/>
      <c r="M242" s="10">
        <v>408.24</v>
      </c>
      <c r="N242" s="10"/>
      <c r="O242" s="10"/>
      <c r="P242" s="10">
        <v>409.2</v>
      </c>
      <c r="Q242" s="10"/>
      <c r="R242" s="10"/>
      <c r="S242" s="10"/>
      <c r="T242" s="10">
        <v>400</v>
      </c>
      <c r="U242" s="10" t="s">
        <v>83</v>
      </c>
      <c r="V242" s="10"/>
      <c r="W242" s="10" t="s">
        <v>58</v>
      </c>
      <c r="X242" s="10" t="s">
        <v>217</v>
      </c>
      <c r="Y242" s="10">
        <v>1</v>
      </c>
      <c r="Z242" s="10">
        <v>400</v>
      </c>
      <c r="AA242" s="10">
        <v>0</v>
      </c>
      <c r="AB242" s="10">
        <v>0</v>
      </c>
      <c r="AC242" s="10">
        <f t="shared" si="13"/>
        <v>1</v>
      </c>
      <c r="AD242" s="10" t="str" cm="1">
        <f t="array" ref="AD242">IFERROR(INDEX(Res_converter!$A$2:$A$22,MATCH(1,($J242=Res_converter!$B$2:$B$22)*($K242=Res_converter!$C$2:$C$22)*($L242=Res_converter!$D$2:$D$22),0)),"Other")</f>
        <v>Solar-Hybrid</v>
      </c>
      <c r="AE242" s="10">
        <f>IF($J242=Res_converter!$E$2,MAX($M242-$N242-$O242,0),0)+IF($K242=Res_converter!$E$2,MAX($P242-$Q242-$R242,0),0)+IF(L242=Res_converter!$E$2,$S242,0)</f>
        <v>408.24</v>
      </c>
      <c r="AF242" s="10">
        <f>IF($AD242=Res_converter!$A$8,MAX($Z242-$N242-$O242,0),0)+IF(AND($AD242=Res_converter!$A$14,$J242=Res_converter!$B$14),MAX(MIN($Z242,$M242)-$N242-$O242+IF(SUM($Q242,$R242)&gt;0,MAX($Z242-$M242,0)-($Q242+$R242)*$AV242,0),0),0)+IF(AND($AD242=Res_converter!$A$15,$K242=Res_converter!$C$15),MAX(MIN($Z242,$P242)-$Q242-$R242+IF(SUM($N242,$O242)&gt;0,MAX($Z242-$P242,0)-($N242+$O242)*$AV242,0),0),0)+IF(AND($AD242=Res_converter!$A$12,$Y242="See columns P&amp; Q"),IF($J242=Res_converter!$E$2,MAX($AA242*MIN($M242,$T242)-$N242-$O242,0),MAX($AB242*MIN($P242,$T242)-$Q242-$R242,0)),0)+IF(AND($AD242=Res_converter!$A$12,$AC242=1,$Y242&lt;&gt;"See columns P&amp; Q"),IF($J242=Res_converter!$E$2,MAX(MIN($Z242,M242)-$N242-$O242,0),MAX(MIN($Z242,P242)-$Q242-$R242,0)),0)</f>
        <v>400</v>
      </c>
      <c r="AG242" s="60">
        <f>IF($AD242=Res_converter!$A$9,$T242,0)</f>
        <v>0</v>
      </c>
      <c r="AH242" s="10">
        <f>IF($AD242=Res_converter!$A$9,$Z242,0)</f>
        <v>0</v>
      </c>
      <c r="AI242" s="10">
        <f>IF($J242=Res_converter!$E$6,MAX($M242-$N242-$O242,0),0)+IF($K242=Res_converter!$E$6,MAX($P242-$Q242-$R242,0),0)+IF(L242=Res_converter!$E$6,$S242,0)</f>
        <v>409.2</v>
      </c>
      <c r="AJ242" s="10">
        <f>IF($AD242=Res_converter!$A$7,MAX(MIN($Z242,$M242)-$N242-$O242,0),0)+IF(AND($AD242=Res_converter!$A$12,$Y242="See columns P&amp; Q"),IF($J242=Res_converter!$E$6,MAX($AA242*MIN($M242,$T242)-$N242-$O242,0),MAX($AB242*MIN($P242,$T242)-$Q242-$R242,0)),0)+IF(AND($AD242=Res_converter!$A$12,$AC242=1,$Y242&lt;&gt;"See columns P&amp; Q"),IF($J242=Res_converter!$E$6,MAX(MIN(MAX($Z242-$P242,0)/$AU242,$M242)-$N242-$O242,0),MAX(MIN(MAX($Z242-$M242,0)/$AU242,$P242)-$Q242-$R242,0)),0)</f>
        <v>0</v>
      </c>
      <c r="AK242" s="60">
        <f>IF($AD242=Res_converter!$A$2,$T242,0)</f>
        <v>0</v>
      </c>
      <c r="AL242" s="10">
        <f>IF($AD242=Res_converter!$A$2,$Z242,0)</f>
        <v>0</v>
      </c>
      <c r="AM242" s="10">
        <f>IF($J242=Res_converter!$E$4,MAX($M242-$N242-$O242,0),0)+IF($K242=Res_converter!$E$4,MAX($P242-$Q242-$R242,0),0)+IF(L242=Res_converter!$E$4,$S242,0)</f>
        <v>0</v>
      </c>
      <c r="AN242" s="10">
        <f>IF($AD242=Res_converter!$A$3,MAX(MIN($Z242,$M242)-$N242-$O242,0),0)+IF(AND($AD242=Res_converter!$A$14,$AC242=1,$Y242&lt;&gt;"See columns P&amp; Q"),IF($J242=Res_converter!$E$4,MAX(MIN(MAX($Z242-$P242,0)/$AV242,$M242)-$N242-$O242,0),MAX(MIN(MAX($Z242-$M242,0)/$AV242,$P242)-$Q242-$R242,0)),0)</f>
        <v>0</v>
      </c>
      <c r="AO242" s="10">
        <f>IF($J242=Res_converter!$E$5,$M242,0)+IF($K242=Res_converter!$E$5,$P242,0)</f>
        <v>0</v>
      </c>
      <c r="AP242" s="10">
        <f>IF($AD242=Res_converter!$A$4,$Z242,0)</f>
        <v>0</v>
      </c>
      <c r="AQ242" s="10" t="s">
        <v>119</v>
      </c>
      <c r="AR242" s="10" t="s">
        <v>120</v>
      </c>
      <c r="AS242" s="10" t="s">
        <v>193</v>
      </c>
      <c r="AT242" s="10"/>
      <c r="AU242" s="10">
        <f t="shared" si="14"/>
        <v>0.106</v>
      </c>
      <c r="AV242" s="10">
        <f t="shared" si="15"/>
        <v>0.55700000000000005</v>
      </c>
      <c r="AW242" s="12" t="s">
        <v>475</v>
      </c>
      <c r="AX242" s="12" t="str">
        <f>INDEX(Subname_converter!$B$1:$B$343,MATCH($AW242,Subname_converter!$A$1:$A$343,0))</f>
        <v>Trout Canyon</v>
      </c>
      <c r="AY242" s="12">
        <f>INDEX(Subname_converter!$C$1:$C$343,MATCH($AW242,Subname_converter!$A$1:$A$343,0))</f>
        <v>230</v>
      </c>
      <c r="AZ242" s="11">
        <v>45657.333333333299</v>
      </c>
      <c r="BA242" s="11">
        <v>45992.333333333299</v>
      </c>
      <c r="BB242" s="10">
        <f t="shared" si="12"/>
        <v>2026</v>
      </c>
      <c r="BC242" s="11"/>
      <c r="BD242" s="10" t="s">
        <v>103</v>
      </c>
      <c r="BE242" s="10" t="s">
        <v>65</v>
      </c>
      <c r="BF242" s="10" t="s">
        <v>65</v>
      </c>
      <c r="BG242" s="10" t="s">
        <v>103</v>
      </c>
      <c r="BH242" s="10"/>
      <c r="BI242" s="10">
        <f>IFERROR(INDEX([12]Queue_withNearTerm!$AZ$4:$AZ$148,MATCH(B243,[12]Queue_withNearTerm!$B$4:$B$148,0)),99)</f>
        <v>2</v>
      </c>
    </row>
    <row r="243" spans="1:61" s="26" customFormat="1" ht="25" x14ac:dyDescent="0.25">
      <c r="A243" s="32" t="s">
        <v>582</v>
      </c>
      <c r="B243" s="10">
        <v>1801</v>
      </c>
      <c r="C243" s="11">
        <v>43923</v>
      </c>
      <c r="D243" s="11">
        <v>43936.291666666701</v>
      </c>
      <c r="E243" s="10" t="s">
        <v>53</v>
      </c>
      <c r="F243" s="10" t="s">
        <v>505</v>
      </c>
      <c r="G243" s="10" t="s">
        <v>95</v>
      </c>
      <c r="H243" s="10" t="s">
        <v>56</v>
      </c>
      <c r="I243" s="10"/>
      <c r="J243" s="10" t="s">
        <v>96</v>
      </c>
      <c r="K243" s="10" t="s">
        <v>57</v>
      </c>
      <c r="L243" s="10"/>
      <c r="M243" s="10">
        <v>210.23</v>
      </c>
      <c r="N243" s="10"/>
      <c r="O243" s="10"/>
      <c r="P243" s="10">
        <v>210.23</v>
      </c>
      <c r="Q243" s="10"/>
      <c r="R243" s="10"/>
      <c r="S243" s="10"/>
      <c r="T243" s="10">
        <v>200</v>
      </c>
      <c r="U243" s="10" t="s">
        <v>83</v>
      </c>
      <c r="V243" s="10"/>
      <c r="W243" s="10" t="s">
        <v>58</v>
      </c>
      <c r="X243" s="10" t="s">
        <v>59</v>
      </c>
      <c r="Y243" s="10">
        <v>1</v>
      </c>
      <c r="Z243" s="10">
        <v>200</v>
      </c>
      <c r="AA243" s="10">
        <v>0</v>
      </c>
      <c r="AB243" s="10">
        <v>0</v>
      </c>
      <c r="AC243" s="10">
        <f t="shared" si="13"/>
        <v>1</v>
      </c>
      <c r="AD243" s="10" t="str" cm="1">
        <f t="array" ref="AD243">IFERROR(INDEX(Res_converter!$A$2:$A$22,MATCH(1,($J243=Res_converter!$B$2:$B$22)*($K243=Res_converter!$C$2:$C$22)*($L243=Res_converter!$D$2:$D$22),0)),"Other")</f>
        <v>Solar-Hybrid</v>
      </c>
      <c r="AE243" s="10">
        <f>IF($J243=Res_converter!$E$2,MAX($M243-$N243-$O243,0),0)+IF($K243=Res_converter!$E$2,MAX($P243-$Q243-$R243,0),0)+IF(L243=Res_converter!$E$2,$S243,0)</f>
        <v>210.23</v>
      </c>
      <c r="AF243" s="10">
        <f>IF($AD243=Res_converter!$A$8,MAX($Z243-$N243-$O243,0),0)+IF(AND($AD243=Res_converter!$A$14,$J243=Res_converter!$B$14),MAX(MIN($Z243,$M243)-$N243-$O243+IF(SUM($Q243,$R243)&gt;0,MAX($Z243-$M243,0)-($Q243+$R243)*$AV243,0),0),0)+IF(AND($AD243=Res_converter!$A$15,$K243=Res_converter!$C$15),MAX(MIN($Z243,$P243)-$Q243-$R243+IF(SUM($N243,$O243)&gt;0,MAX($Z243-$P243,0)-($N243+$O243)*$AV243,0),0),0)+IF(AND($AD243=Res_converter!$A$12,$Y243="See columns P&amp; Q"),IF($J243=Res_converter!$E$2,MAX($AA243*MIN($M243,$T243)-$N243-$O243,0),MAX($AB243*MIN($P243,$T243)-$Q243-$R243,0)),0)+IF(AND($AD243=Res_converter!$A$12,$AC243=1,$Y243&lt;&gt;"See columns P&amp; Q"),IF($J243=Res_converter!$E$2,MAX(MIN($Z243,M243)-$N243-$O243,0),MAX(MIN($Z243,P243)-$Q243-$R243,0)),0)</f>
        <v>200</v>
      </c>
      <c r="AG243" s="60">
        <f>IF($AD243=Res_converter!$A$9,$T243,0)</f>
        <v>0</v>
      </c>
      <c r="AH243" s="10">
        <f>IF($AD243=Res_converter!$A$9,$Z243,0)</f>
        <v>0</v>
      </c>
      <c r="AI243" s="10">
        <f>IF($J243=Res_converter!$E$6,MAX($M243-$N243-$O243,0),0)+IF($K243=Res_converter!$E$6,MAX($P243-$Q243-$R243,0),0)+IF(L243=Res_converter!$E$6,$S243,0)</f>
        <v>210.23</v>
      </c>
      <c r="AJ243" s="10">
        <f>IF($AD243=Res_converter!$A$7,MAX(MIN($Z243,$M243)-$N243-$O243,0),0)+IF(AND($AD243=Res_converter!$A$12,$Y243="See columns P&amp; Q"),IF($J243=Res_converter!$E$6,MAX($AA243*MIN($M243,$T243)-$N243-$O243,0),MAX($AB243*MIN($P243,$T243)-$Q243-$R243,0)),0)+IF(AND($AD243=Res_converter!$A$12,$AC243=1,$Y243&lt;&gt;"See columns P&amp; Q"),IF($J243=Res_converter!$E$6,MAX(MIN(MAX($Z243-$P243,0)/$AU243,$M243)-$N243-$O243,0),MAX(MIN(MAX($Z243-$M243,0)/$AU243,$P243)-$Q243-$R243,0)),0)</f>
        <v>0</v>
      </c>
      <c r="AK243" s="60">
        <f>IF($AD243=Res_converter!$A$2,$T243,0)</f>
        <v>0</v>
      </c>
      <c r="AL243" s="10">
        <f>IF($AD243=Res_converter!$A$2,$Z243,0)</f>
        <v>0</v>
      </c>
      <c r="AM243" s="10">
        <f>IF($J243=Res_converter!$E$4,MAX($M243-$N243-$O243,0),0)+IF($K243=Res_converter!$E$4,MAX($P243-$Q243-$R243,0),0)+IF(L243=Res_converter!$E$4,$S243,0)</f>
        <v>0</v>
      </c>
      <c r="AN243" s="10">
        <f>IF($AD243=Res_converter!$A$3,MAX(MIN($Z243,$M243)-$N243-$O243,0),0)+IF(AND($AD243=Res_converter!$A$14,$AC243=1,$Y243&lt;&gt;"See columns P&amp; Q"),IF($J243=Res_converter!$E$4,MAX(MIN(MAX($Z243-$P243,0)/$AV243,$M243)-$N243-$O243,0),MAX(MIN(MAX($Z243-$M243,0)/$AV243,$P243)-$Q243-$R243,0)),0)</f>
        <v>0</v>
      </c>
      <c r="AO243" s="10">
        <f>IF($J243=Res_converter!$E$5,$M243,0)+IF($K243=Res_converter!$E$5,$P243,0)</f>
        <v>0</v>
      </c>
      <c r="AP243" s="10">
        <f>IF($AD243=Res_converter!$A$4,$Z243,0)</f>
        <v>0</v>
      </c>
      <c r="AQ243" s="10" t="s">
        <v>172</v>
      </c>
      <c r="AR243" s="10" t="s">
        <v>120</v>
      </c>
      <c r="AS243" s="10" t="s">
        <v>193</v>
      </c>
      <c r="AT243" s="10"/>
      <c r="AU243" s="10">
        <f t="shared" si="14"/>
        <v>0.106</v>
      </c>
      <c r="AV243" s="10">
        <f t="shared" si="15"/>
        <v>0.55700000000000005</v>
      </c>
      <c r="AW243" s="12" t="s">
        <v>583</v>
      </c>
      <c r="AX243" s="12" t="str">
        <f>INDEX(Subname_converter!$B$1:$B$343,MATCH($AW243,Subname_converter!$A$1:$A$343,0))</f>
        <v>Carpenter Canyon (fka Gamebird)</v>
      </c>
      <c r="AY243" s="12">
        <f>INDEX(Subname_converter!$C$1:$C$343,MATCH($AW243,Subname_converter!$A$1:$A$343,0))</f>
        <v>230</v>
      </c>
      <c r="AZ243" s="11">
        <v>45992.333333333299</v>
      </c>
      <c r="BA243" s="11">
        <v>45971.333333333299</v>
      </c>
      <c r="BB243" s="10">
        <f t="shared" si="12"/>
        <v>2026</v>
      </c>
      <c r="BC243" s="11"/>
      <c r="BD243" s="10" t="s">
        <v>103</v>
      </c>
      <c r="BE243" s="10" t="s">
        <v>65</v>
      </c>
      <c r="BF243" s="10" t="s">
        <v>65</v>
      </c>
      <c r="BG243" s="10" t="s">
        <v>103</v>
      </c>
      <c r="BH243" s="10" t="s">
        <v>186</v>
      </c>
      <c r="BI243" s="10">
        <f>IFERROR(INDEX([12]Queue_withNearTerm!$AZ$4:$AZ$148,MATCH(B244,[12]Queue_withNearTerm!$B$4:$B$148,0)),99)</f>
        <v>99</v>
      </c>
    </row>
    <row r="244" spans="1:61" s="26" customFormat="1" ht="37.5" x14ac:dyDescent="0.25">
      <c r="A244" s="32" t="s">
        <v>584</v>
      </c>
      <c r="B244" s="10">
        <v>1806</v>
      </c>
      <c r="C244" s="11">
        <v>43935</v>
      </c>
      <c r="D244" s="11">
        <v>43936.291666666701</v>
      </c>
      <c r="E244" s="10" t="s">
        <v>53</v>
      </c>
      <c r="F244" s="10" t="s">
        <v>505</v>
      </c>
      <c r="G244" s="10" t="s">
        <v>56</v>
      </c>
      <c r="H244" s="10"/>
      <c r="I244" s="10"/>
      <c r="J244" s="10" t="s">
        <v>57</v>
      </c>
      <c r="K244" s="10"/>
      <c r="L244" s="10"/>
      <c r="M244" s="10">
        <v>256.875</v>
      </c>
      <c r="N244" s="10"/>
      <c r="O244" s="10">
        <v>250</v>
      </c>
      <c r="P244" s="10"/>
      <c r="Q244" s="10"/>
      <c r="R244" s="10"/>
      <c r="S244" s="10"/>
      <c r="T244" s="10">
        <v>250</v>
      </c>
      <c r="U244" s="10" t="s">
        <v>83</v>
      </c>
      <c r="V244" s="10"/>
      <c r="W244" s="10"/>
      <c r="X244" s="10" t="s">
        <v>364</v>
      </c>
      <c r="Y244" s="10">
        <v>1</v>
      </c>
      <c r="Z244" s="10">
        <v>250</v>
      </c>
      <c r="AA244" s="10">
        <v>0</v>
      </c>
      <c r="AB244" s="10">
        <v>0</v>
      </c>
      <c r="AC244" s="10">
        <f t="shared" si="13"/>
        <v>1</v>
      </c>
      <c r="AD244" s="10" t="str" cm="1">
        <f t="array" ref="AD244">IFERROR(INDEX(Res_converter!$A$2:$A$22,MATCH(1,($J244=Res_converter!$B$2:$B$22)*($K244=Res_converter!$C$2:$C$22)*($L244=Res_converter!$D$2:$D$22),0)),"Other")</f>
        <v>Battery</v>
      </c>
      <c r="AE244" s="10">
        <f>IF($J244=Res_converter!$E$2,MAX($M244-$N244-$O244,0),0)+IF($K244=Res_converter!$E$2,MAX($P244-$Q244-$R244,0),0)+IF(L244=Res_converter!$E$2,$S244,0)</f>
        <v>6.875</v>
      </c>
      <c r="AF244" s="10">
        <f>IF($AD244=Res_converter!$A$8,MAX($Z244-$N244-$O244,0),0)+IF(AND($AD244=Res_converter!$A$14,$J244=Res_converter!$B$14),MAX(MIN($Z244,$M244)-$N244-$O244+IF(SUM($Q244,$R244)&gt;0,MAX($Z244-$M244,0)-($Q244+$R244)*$AV244,0),0),0)+IF(AND($AD244=Res_converter!$A$15,$K244=Res_converter!$C$15),MAX(MIN($Z244,$P244)-$Q244-$R244+IF(SUM($N244,$O244)&gt;0,MAX($Z244-$P244,0)-($N244+$O244)*$AV244,0),0),0)+IF(AND($AD244=Res_converter!$A$12,$Y244="See columns P&amp; Q"),IF($J244=Res_converter!$E$2,MAX($AA244*MIN($M244,$T244)-$N244-$O244,0),MAX($AB244*MIN($P244,$T244)-$Q244-$R244,0)),0)+IF(AND($AD244=Res_converter!$A$12,$AC244=1,$Y244&lt;&gt;"See columns P&amp; Q"),IF($J244=Res_converter!$E$2,MAX(MIN($Z244,M244)-$N244-$O244,0),MAX(MIN($Z244,P244)-$Q244-$R244,0)),0)</f>
        <v>0</v>
      </c>
      <c r="AG244" s="60">
        <f>IF($AD244=Res_converter!$A$9,$T244,0)</f>
        <v>0</v>
      </c>
      <c r="AH244" s="10">
        <f>IF($AD244=Res_converter!$A$9,$Z244,0)</f>
        <v>0</v>
      </c>
      <c r="AI244" s="10">
        <f>IF($J244=Res_converter!$E$6,MAX($M244-$N244-$O244,0),0)+IF($K244=Res_converter!$E$6,MAX($P244-$Q244-$R244,0),0)+IF(L244=Res_converter!$E$6,$S244,0)</f>
        <v>0</v>
      </c>
      <c r="AJ244" s="10">
        <f>IF($AD244=Res_converter!$A$7,MAX(MIN($Z244,$M244)-$N244-$O244,0),0)+IF(AND($AD244=Res_converter!$A$12,$Y244="See columns P&amp; Q"),IF($J244=Res_converter!$E$6,MAX($AA244*MIN($M244,$T244)-$N244-$O244,0),MAX($AB244*MIN($P244,$T244)-$Q244-$R244,0)),0)+IF(AND($AD244=Res_converter!$A$12,$AC244=1,$Y244&lt;&gt;"See columns P&amp; Q"),IF($J244=Res_converter!$E$6,MAX(MIN(MAX($Z244-$P244,0)/$AU244,$M244)-$N244-$O244,0),MAX(MIN(MAX($Z244-$M244,0)/$AU244,$P244)-$Q244-$R244,0)),0)</f>
        <v>0</v>
      </c>
      <c r="AK244" s="60">
        <f>IF($AD244=Res_converter!$A$2,$T244,0)</f>
        <v>0</v>
      </c>
      <c r="AL244" s="10">
        <f>IF($AD244=Res_converter!$A$2,$Z244,0)</f>
        <v>0</v>
      </c>
      <c r="AM244" s="10">
        <f>IF($J244=Res_converter!$E$4,MAX($M244-$N244-$O244,0),0)+IF($K244=Res_converter!$E$4,MAX($P244-$Q244-$R244,0),0)+IF(L244=Res_converter!$E$4,$S244,0)</f>
        <v>0</v>
      </c>
      <c r="AN244" s="10">
        <f>IF($AD244=Res_converter!$A$3,MAX(MIN($Z244,$M244)-$N244-$O244,0),0)+IF(AND($AD244=Res_converter!$A$14,$AC244=1,$Y244&lt;&gt;"See columns P&amp; Q"),IF($J244=Res_converter!$E$4,MAX(MIN(MAX($Z244-$P244,0)/$AV244,$M244)-$N244-$O244,0),MAX(MIN(MAX($Z244-$M244,0)/$AV244,$P244)-$Q244-$R244,0)),0)</f>
        <v>0</v>
      </c>
      <c r="AO244" s="10">
        <f>IF($J244=Res_converter!$E$5,$M244,0)+IF($K244=Res_converter!$E$5,$P244,0)</f>
        <v>0</v>
      </c>
      <c r="AP244" s="10">
        <f>IF($AD244=Res_converter!$A$4,$Z244,0)</f>
        <v>0</v>
      </c>
      <c r="AQ244" s="10" t="s">
        <v>480</v>
      </c>
      <c r="AR244" s="10" t="s">
        <v>61</v>
      </c>
      <c r="AS244" s="10" t="s">
        <v>71</v>
      </c>
      <c r="AT244" s="10"/>
      <c r="AU244" s="10">
        <f t="shared" si="14"/>
        <v>0.03</v>
      </c>
      <c r="AV244" s="10">
        <f t="shared" si="15"/>
        <v>0.33700000000000002</v>
      </c>
      <c r="AW244" s="12" t="s">
        <v>585</v>
      </c>
      <c r="AX244" s="12" t="str">
        <f>INDEX(Subname_converter!$B$1:$B$343,MATCH($AW244,Subname_converter!$A$1:$A$343,0))</f>
        <v>Capistrano</v>
      </c>
      <c r="AY244" s="12">
        <f>INDEX(Subname_converter!$C$1:$C$343,MATCH($AW244,Subname_converter!$A$1:$A$343,0))</f>
        <v>138</v>
      </c>
      <c r="AZ244" s="11">
        <v>45444.291666666701</v>
      </c>
      <c r="BA244" s="11">
        <v>45840.291666666701</v>
      </c>
      <c r="BB244" s="10">
        <f t="shared" si="12"/>
        <v>2025</v>
      </c>
      <c r="BC244" s="11"/>
      <c r="BD244" s="10" t="s">
        <v>103</v>
      </c>
      <c r="BE244" s="10" t="s">
        <v>65</v>
      </c>
      <c r="BF244" s="10" t="s">
        <v>65</v>
      </c>
      <c r="BG244" s="10" t="s">
        <v>103</v>
      </c>
      <c r="BH244" s="10" t="s">
        <v>66</v>
      </c>
      <c r="BI244" s="10">
        <f>IFERROR(INDEX([12]Queue_withNearTerm!$AZ$4:$AZ$148,MATCH(B245,[12]Queue_withNearTerm!$B$4:$B$148,0)),99)</f>
        <v>99</v>
      </c>
    </row>
    <row r="245" spans="1:61" s="26" customFormat="1" ht="25" x14ac:dyDescent="0.25">
      <c r="A245" s="32" t="s">
        <v>586</v>
      </c>
      <c r="B245" s="10">
        <v>1810</v>
      </c>
      <c r="C245" s="11">
        <v>43936</v>
      </c>
      <c r="D245" s="11">
        <v>43936.291666666701</v>
      </c>
      <c r="E245" s="10" t="s">
        <v>53</v>
      </c>
      <c r="F245" s="10" t="s">
        <v>505</v>
      </c>
      <c r="G245" s="10" t="s">
        <v>56</v>
      </c>
      <c r="H245" s="10"/>
      <c r="I245" s="10"/>
      <c r="J245" s="10" t="s">
        <v>57</v>
      </c>
      <c r="K245" s="10"/>
      <c r="L245" s="10"/>
      <c r="M245" s="10">
        <v>312.95999999999998</v>
      </c>
      <c r="N245" s="10"/>
      <c r="O245" s="10"/>
      <c r="P245" s="10"/>
      <c r="Q245" s="10"/>
      <c r="R245" s="10"/>
      <c r="S245" s="10"/>
      <c r="T245" s="10">
        <v>300.01</v>
      </c>
      <c r="U245" s="10" t="s">
        <v>115</v>
      </c>
      <c r="V245" s="10"/>
      <c r="W245" s="10"/>
      <c r="X245" s="10" t="s">
        <v>159</v>
      </c>
      <c r="Y245" s="10">
        <v>0</v>
      </c>
      <c r="Z245" s="10">
        <v>0</v>
      </c>
      <c r="AA245" s="10">
        <v>0</v>
      </c>
      <c r="AB245" s="10">
        <v>0</v>
      </c>
      <c r="AC245" s="10">
        <f t="shared" si="13"/>
        <v>0</v>
      </c>
      <c r="AD245" s="10" t="str" cm="1">
        <f t="array" ref="AD245">IFERROR(INDEX(Res_converter!$A$2:$A$22,MATCH(1,($J245=Res_converter!$B$2:$B$22)*($K245=Res_converter!$C$2:$C$22)*($L245=Res_converter!$D$2:$D$22),0)),"Other")</f>
        <v>Battery</v>
      </c>
      <c r="AE245" s="10">
        <f>IF($J245=Res_converter!$E$2,MAX($M245-$N245-$O245,0),0)+IF($K245=Res_converter!$E$2,MAX($P245-$Q245-$R245,0),0)+IF(L245=Res_converter!$E$2,$S245,0)</f>
        <v>312.95999999999998</v>
      </c>
      <c r="AF245" s="10">
        <f>IF($AD245=Res_converter!$A$8,MAX($Z245-$N245-$O245,0),0)+IF(AND($AD245=Res_converter!$A$14,$J245=Res_converter!$B$14),MAX(MIN($Z245,$M245)-$N245-$O245+IF(SUM($Q245,$R245)&gt;0,MAX($Z245-$M245,0)-($Q245+$R245)*$AV245,0),0),0)+IF(AND($AD245=Res_converter!$A$15,$K245=Res_converter!$C$15),MAX(MIN($Z245,$P245)-$Q245-$R245+IF(SUM($N245,$O245)&gt;0,MAX($Z245-$P245,0)-($N245+$O245)*$AV245,0),0),0)+IF(AND($AD245=Res_converter!$A$12,$Y245="See columns P&amp; Q"),IF($J245=Res_converter!$E$2,MAX($AA245*MIN($M245,$T245)-$N245-$O245,0),MAX($AB245*MIN($P245,$T245)-$Q245-$R245,0)),0)+IF(AND($AD245=Res_converter!$A$12,$AC245=1,$Y245&lt;&gt;"See columns P&amp; Q"),IF($J245=Res_converter!$E$2,MAX(MIN($Z245,M245)-$N245-$O245,0),MAX(MIN($Z245,P245)-$Q245-$R245,0)),0)</f>
        <v>0</v>
      </c>
      <c r="AG245" s="60">
        <f>IF($AD245=Res_converter!$A$9,$T245,0)</f>
        <v>0</v>
      </c>
      <c r="AH245" s="10">
        <f>IF($AD245=Res_converter!$A$9,$Z245,0)</f>
        <v>0</v>
      </c>
      <c r="AI245" s="10">
        <f>IF($J245=Res_converter!$E$6,MAX($M245-$N245-$O245,0),0)+IF($K245=Res_converter!$E$6,MAX($P245-$Q245-$R245,0),0)+IF(L245=Res_converter!$E$6,$S245,0)</f>
        <v>0</v>
      </c>
      <c r="AJ245" s="10">
        <f>IF($AD245=Res_converter!$A$7,MAX(MIN($Z245,$M245)-$N245-$O245,0),0)+IF(AND($AD245=Res_converter!$A$12,$Y245="See columns P&amp; Q"),IF($J245=Res_converter!$E$6,MAX($AA245*MIN($M245,$T245)-$N245-$O245,0),MAX($AB245*MIN($P245,$T245)-$Q245-$R245,0)),0)+IF(AND($AD245=Res_converter!$A$12,$AC245=1,$Y245&lt;&gt;"See columns P&amp; Q"),IF($J245=Res_converter!$E$6,MAX(MIN(MAX($Z245-$P245,0)/$AU245,$M245)-$N245-$O245,0),MAX(MIN(MAX($Z245-$M245,0)/$AU245,$P245)-$Q245-$R245,0)),0)</f>
        <v>0</v>
      </c>
      <c r="AK245" s="60">
        <f>IF($AD245=Res_converter!$A$2,$T245,0)</f>
        <v>0</v>
      </c>
      <c r="AL245" s="10">
        <f>IF($AD245=Res_converter!$A$2,$Z245,0)</f>
        <v>0</v>
      </c>
      <c r="AM245" s="10">
        <f>IF($J245=Res_converter!$E$4,MAX($M245-$N245-$O245,0),0)+IF($K245=Res_converter!$E$4,MAX($P245-$Q245-$R245,0),0)+IF(L245=Res_converter!$E$4,$S245,0)</f>
        <v>0</v>
      </c>
      <c r="AN245" s="10">
        <f>IF($AD245=Res_converter!$A$3,MAX(MIN($Z245,$M245)-$N245-$O245,0),0)+IF(AND($AD245=Res_converter!$A$14,$AC245=1,$Y245&lt;&gt;"See columns P&amp; Q"),IF($J245=Res_converter!$E$4,MAX(MIN(MAX($Z245-$P245,0)/$AV245,$M245)-$N245-$O245,0),MAX(MIN(MAX($Z245-$M245,0)/$AV245,$P245)-$Q245-$R245,0)),0)</f>
        <v>0</v>
      </c>
      <c r="AO245" s="10">
        <f>IF($J245=Res_converter!$E$5,$M245,0)+IF($K245=Res_converter!$E$5,$P245,0)</f>
        <v>0</v>
      </c>
      <c r="AP245" s="10">
        <f>IF($AD245=Res_converter!$A$4,$Z245,0)</f>
        <v>0</v>
      </c>
      <c r="AQ245" s="10" t="s">
        <v>70</v>
      </c>
      <c r="AR245" s="10" t="s">
        <v>61</v>
      </c>
      <c r="AS245" s="10" t="s">
        <v>71</v>
      </c>
      <c r="AT245" s="10"/>
      <c r="AU245" s="10">
        <f t="shared" si="14"/>
        <v>0.03</v>
      </c>
      <c r="AV245" s="10">
        <f t="shared" si="15"/>
        <v>0.33700000000000002</v>
      </c>
      <c r="AW245" s="12" t="s">
        <v>234</v>
      </c>
      <c r="AX245" s="12" t="str">
        <f>INDEX(Subname_converter!$B$1:$B$343,MATCH($AW245,Subname_converter!$A$1:$A$343,0))</f>
        <v>Otay Mesa</v>
      </c>
      <c r="AY245" s="12">
        <f>INDEX(Subname_converter!$C$1:$C$343,MATCH($AW245,Subname_converter!$A$1:$A$343,0))</f>
        <v>230</v>
      </c>
      <c r="AZ245" s="11">
        <v>45626.333333333299</v>
      </c>
      <c r="BA245" s="11">
        <v>45627.333333333299</v>
      </c>
      <c r="BB245" s="10">
        <f t="shared" si="12"/>
        <v>2025</v>
      </c>
      <c r="BC245" s="11"/>
      <c r="BD245" s="10" t="s">
        <v>103</v>
      </c>
      <c r="BE245" s="10" t="s">
        <v>65</v>
      </c>
      <c r="BF245" s="10" t="s">
        <v>65</v>
      </c>
      <c r="BG245" s="10" t="s">
        <v>103</v>
      </c>
      <c r="BH245" s="10"/>
      <c r="BI245" s="10">
        <f>IFERROR(INDEX([12]Queue_withNearTerm!$AZ$4:$AZ$148,MATCH(B246,[12]Queue_withNearTerm!$B$4:$B$148,0)),99)</f>
        <v>99</v>
      </c>
    </row>
    <row r="246" spans="1:61" s="26" customFormat="1" ht="25" x14ac:dyDescent="0.25">
      <c r="A246" s="32" t="s">
        <v>587</v>
      </c>
      <c r="B246" s="10">
        <v>1812</v>
      </c>
      <c r="C246" s="11">
        <v>43922</v>
      </c>
      <c r="D246" s="11">
        <v>43936.291666666701</v>
      </c>
      <c r="E246" s="10" t="s">
        <v>53</v>
      </c>
      <c r="F246" s="10" t="s">
        <v>505</v>
      </c>
      <c r="G246" s="10" t="s">
        <v>95</v>
      </c>
      <c r="H246" s="10" t="s">
        <v>56</v>
      </c>
      <c r="I246" s="10"/>
      <c r="J246" s="10" t="s">
        <v>96</v>
      </c>
      <c r="K246" s="10" t="s">
        <v>57</v>
      </c>
      <c r="L246" s="10"/>
      <c r="M246" s="10">
        <v>365.08</v>
      </c>
      <c r="N246" s="10"/>
      <c r="O246" s="10"/>
      <c r="P246" s="10">
        <v>310.52</v>
      </c>
      <c r="Q246" s="10"/>
      <c r="R246" s="10"/>
      <c r="S246" s="10"/>
      <c r="T246" s="10">
        <v>350</v>
      </c>
      <c r="U246" s="10" t="s">
        <v>115</v>
      </c>
      <c r="V246" s="10"/>
      <c r="W246" s="10" t="s">
        <v>58</v>
      </c>
      <c r="X246" s="10" t="s">
        <v>364</v>
      </c>
      <c r="Y246" s="10">
        <v>0</v>
      </c>
      <c r="Z246" s="10">
        <v>0</v>
      </c>
      <c r="AA246" s="10">
        <v>0</v>
      </c>
      <c r="AB246" s="10">
        <v>0</v>
      </c>
      <c r="AC246" s="10">
        <f t="shared" si="13"/>
        <v>0</v>
      </c>
      <c r="AD246" s="10" t="str" cm="1">
        <f t="array" ref="AD246">IFERROR(INDEX(Res_converter!$A$2:$A$22,MATCH(1,($J246=Res_converter!$B$2:$B$22)*($K246=Res_converter!$C$2:$C$22)*($L246=Res_converter!$D$2:$D$22),0)),"Other")</f>
        <v>Solar-Hybrid</v>
      </c>
      <c r="AE246" s="10">
        <f>IF($J246=Res_converter!$E$2,MAX($M246-$N246-$O246,0),0)+IF($K246=Res_converter!$E$2,MAX($P246-$Q246-$R246,0),0)+IF(L246=Res_converter!$E$2,$S246,0)</f>
        <v>310.52</v>
      </c>
      <c r="AF246" s="10">
        <f>IF($AD246=Res_converter!$A$8,MAX($Z246-$N246-$O246,0),0)+IF(AND($AD246=Res_converter!$A$14,$J246=Res_converter!$B$14),MAX(MIN($Z246,$M246)-$N246-$O246+IF(SUM($Q246,$R246)&gt;0,MAX($Z246-$M246,0)-($Q246+$R246)*$AV246,0),0),0)+IF(AND($AD246=Res_converter!$A$15,$K246=Res_converter!$C$15),MAX(MIN($Z246,$P246)-$Q246-$R246+IF(SUM($N246,$O246)&gt;0,MAX($Z246-$P246,0)-($N246+$O246)*$AV246,0),0),0)+IF(AND($AD246=Res_converter!$A$12,$Y246="See columns P&amp; Q"),IF($J246=Res_converter!$E$2,MAX($AA246*MIN($M246,$T246)-$N246-$O246,0),MAX($AB246*MIN($P246,$T246)-$Q246-$R246,0)),0)+IF(AND($AD246=Res_converter!$A$12,$AC246=1,$Y246&lt;&gt;"See columns P&amp; Q"),IF($J246=Res_converter!$E$2,MAX(MIN($Z246,M246)-$N246-$O246,0),MAX(MIN($Z246,P246)-$Q246-$R246,0)),0)</f>
        <v>0</v>
      </c>
      <c r="AG246" s="60">
        <f>IF($AD246=Res_converter!$A$9,$T246,0)</f>
        <v>0</v>
      </c>
      <c r="AH246" s="10">
        <f>IF($AD246=Res_converter!$A$9,$Z246,0)</f>
        <v>0</v>
      </c>
      <c r="AI246" s="10">
        <f>IF($J246=Res_converter!$E$6,MAX($M246-$N246-$O246,0),0)+IF($K246=Res_converter!$E$6,MAX($P246-$Q246-$R246,0),0)+IF(L246=Res_converter!$E$6,$S246,0)</f>
        <v>365.08</v>
      </c>
      <c r="AJ246" s="10">
        <f>IF($AD246=Res_converter!$A$7,MAX(MIN($Z246,$M246)-$N246-$O246,0),0)+IF(AND($AD246=Res_converter!$A$12,$Y246="See columns P&amp; Q"),IF($J246=Res_converter!$E$6,MAX($AA246*MIN($M246,$T246)-$N246-$O246,0),MAX($AB246*MIN($P246,$T246)-$Q246-$R246,0)),0)+IF(AND($AD246=Res_converter!$A$12,$AC246=1,$Y246&lt;&gt;"See columns P&amp; Q"),IF($J246=Res_converter!$E$6,MAX(MIN(MAX($Z246-$P246,0)/$AU246,$M246)-$N246-$O246,0),MAX(MIN(MAX($Z246-$M246,0)/$AU246,$P246)-$Q246-$R246,0)),0)</f>
        <v>0</v>
      </c>
      <c r="AK246" s="60">
        <f>IF($AD246=Res_converter!$A$2,$T246,0)</f>
        <v>0</v>
      </c>
      <c r="AL246" s="10">
        <f>IF($AD246=Res_converter!$A$2,$Z246,0)</f>
        <v>0</v>
      </c>
      <c r="AM246" s="10">
        <f>IF($J246=Res_converter!$E$4,MAX($M246-$N246-$O246,0),0)+IF($K246=Res_converter!$E$4,MAX($P246-$Q246-$R246,0),0)+IF(L246=Res_converter!$E$4,$S246,0)</f>
        <v>0</v>
      </c>
      <c r="AN246" s="10">
        <f>IF($AD246=Res_converter!$A$3,MAX(MIN($Z246,$M246)-$N246-$O246,0),0)+IF(AND($AD246=Res_converter!$A$14,$AC246=1,$Y246&lt;&gt;"See columns P&amp; Q"),IF($J246=Res_converter!$E$4,MAX(MIN(MAX($Z246-$P246,0)/$AV246,$M246)-$N246-$O246,0),MAX(MIN(MAX($Z246-$M246,0)/$AV246,$P246)-$Q246-$R246,0)),0)</f>
        <v>0</v>
      </c>
      <c r="AO246" s="10">
        <f>IF($J246=Res_converter!$E$5,$M246,0)+IF($K246=Res_converter!$E$5,$P246,0)</f>
        <v>0</v>
      </c>
      <c r="AP246" s="10">
        <f>IF($AD246=Res_converter!$A$4,$Z246,0)</f>
        <v>0</v>
      </c>
      <c r="AQ246" s="10" t="s">
        <v>188</v>
      </c>
      <c r="AR246" s="10" t="s">
        <v>189</v>
      </c>
      <c r="AS246" s="10" t="s">
        <v>71</v>
      </c>
      <c r="AT246" s="10"/>
      <c r="AU246" s="10">
        <f t="shared" si="14"/>
        <v>0.03</v>
      </c>
      <c r="AV246" s="10">
        <f t="shared" si="15"/>
        <v>0.33700000000000002</v>
      </c>
      <c r="AW246" s="12" t="s">
        <v>190</v>
      </c>
      <c r="AX246" s="12" t="str">
        <f>INDEX(Subname_converter!$B$1:$B$343,MATCH($AW246,Subname_converter!$A$1:$A$343,0))</f>
        <v>Hoodoo Wash</v>
      </c>
      <c r="AY246" s="12">
        <f>INDEX(Subname_converter!$C$1:$C$343,MATCH($AW246,Subname_converter!$A$1:$A$343,0))</f>
        <v>500</v>
      </c>
      <c r="AZ246" s="11">
        <v>45627.333333333299</v>
      </c>
      <c r="BA246" s="11">
        <v>46918.291666666701</v>
      </c>
      <c r="BB246" s="10">
        <f t="shared" si="12"/>
        <v>2028</v>
      </c>
      <c r="BC246" s="11"/>
      <c r="BD246" s="10" t="s">
        <v>103</v>
      </c>
      <c r="BE246" s="10" t="s">
        <v>65</v>
      </c>
      <c r="BF246" s="10" t="s">
        <v>65</v>
      </c>
      <c r="BG246" s="10" t="s">
        <v>103</v>
      </c>
      <c r="BH246" s="10"/>
      <c r="BI246" s="10">
        <f>IFERROR(INDEX([12]Queue_withNearTerm!$AZ$4:$AZ$148,MATCH(B247,[12]Queue_withNearTerm!$B$4:$B$148,0)),99)</f>
        <v>99</v>
      </c>
    </row>
    <row r="247" spans="1:61" s="26" customFormat="1" ht="25" x14ac:dyDescent="0.25">
      <c r="A247" s="32" t="s">
        <v>588</v>
      </c>
      <c r="B247" s="10">
        <v>1814</v>
      </c>
      <c r="C247" s="11">
        <v>43922</v>
      </c>
      <c r="D247" s="11">
        <v>43936.291666666701</v>
      </c>
      <c r="E247" s="10" t="s">
        <v>53</v>
      </c>
      <c r="F247" s="10" t="s">
        <v>505</v>
      </c>
      <c r="G247" s="10" t="s">
        <v>56</v>
      </c>
      <c r="H247" s="10"/>
      <c r="I247" s="10"/>
      <c r="J247" s="10" t="s">
        <v>57</v>
      </c>
      <c r="K247" s="10"/>
      <c r="L247" s="10"/>
      <c r="M247" s="10">
        <v>160</v>
      </c>
      <c r="N247" s="10"/>
      <c r="O247" s="10"/>
      <c r="P247" s="10"/>
      <c r="Q247" s="10"/>
      <c r="R247" s="10"/>
      <c r="S247" s="10"/>
      <c r="T247" s="10">
        <v>160</v>
      </c>
      <c r="U247" s="10" t="s">
        <v>115</v>
      </c>
      <c r="V247" s="10"/>
      <c r="W247" s="10"/>
      <c r="X247" s="10" t="s">
        <v>430</v>
      </c>
      <c r="Y247" s="10">
        <v>0</v>
      </c>
      <c r="Z247" s="10">
        <v>0</v>
      </c>
      <c r="AA247" s="10">
        <v>0</v>
      </c>
      <c r="AB247" s="10">
        <v>0</v>
      </c>
      <c r="AC247" s="10">
        <f t="shared" si="13"/>
        <v>0</v>
      </c>
      <c r="AD247" s="10" t="str" cm="1">
        <f t="array" ref="AD247">IFERROR(INDEX(Res_converter!$A$2:$A$22,MATCH(1,($J247=Res_converter!$B$2:$B$22)*($K247=Res_converter!$C$2:$C$22)*($L247=Res_converter!$D$2:$D$22),0)),"Other")</f>
        <v>Battery</v>
      </c>
      <c r="AE247" s="10">
        <f>IF($J247=Res_converter!$E$2,MAX($M247-$N247-$O247,0),0)+IF($K247=Res_converter!$E$2,MAX($P247-$Q247-$R247,0),0)+IF(L247=Res_converter!$E$2,$S247,0)</f>
        <v>160</v>
      </c>
      <c r="AF247" s="10">
        <f>IF($AD247=Res_converter!$A$8,MAX($Z247-$N247-$O247,0),0)+IF(AND($AD247=Res_converter!$A$14,$J247=Res_converter!$B$14),MAX(MIN($Z247,$M247)-$N247-$O247+IF(SUM($Q247,$R247)&gt;0,MAX($Z247-$M247,0)-($Q247+$R247)*$AV247,0),0),0)+IF(AND($AD247=Res_converter!$A$15,$K247=Res_converter!$C$15),MAX(MIN($Z247,$P247)-$Q247-$R247+IF(SUM($N247,$O247)&gt;0,MAX($Z247-$P247,0)-($N247+$O247)*$AV247,0),0),0)+IF(AND($AD247=Res_converter!$A$12,$Y247="See columns P&amp; Q"),IF($J247=Res_converter!$E$2,MAX($AA247*MIN($M247,$T247)-$N247-$O247,0),MAX($AB247*MIN($P247,$T247)-$Q247-$R247,0)),0)+IF(AND($AD247=Res_converter!$A$12,$AC247=1,$Y247&lt;&gt;"See columns P&amp; Q"),IF($J247=Res_converter!$E$2,MAX(MIN($Z247,M247)-$N247-$O247,0),MAX(MIN($Z247,P247)-$Q247-$R247,0)),0)</f>
        <v>0</v>
      </c>
      <c r="AG247" s="60">
        <f>IF($AD247=Res_converter!$A$9,$T247,0)</f>
        <v>0</v>
      </c>
      <c r="AH247" s="10">
        <f>IF($AD247=Res_converter!$A$9,$Z247,0)</f>
        <v>0</v>
      </c>
      <c r="AI247" s="10">
        <f>IF($J247=Res_converter!$E$6,MAX($M247-$N247-$O247,0),0)+IF($K247=Res_converter!$E$6,MAX($P247-$Q247-$R247,0),0)+IF(L247=Res_converter!$E$6,$S247,0)</f>
        <v>0</v>
      </c>
      <c r="AJ247" s="10">
        <f>IF($AD247=Res_converter!$A$7,MAX(MIN($Z247,$M247)-$N247-$O247,0),0)+IF(AND($AD247=Res_converter!$A$12,$Y247="See columns P&amp; Q"),IF($J247=Res_converter!$E$6,MAX($AA247*MIN($M247,$T247)-$N247-$O247,0),MAX($AB247*MIN($P247,$T247)-$Q247-$R247,0)),0)+IF(AND($AD247=Res_converter!$A$12,$AC247=1,$Y247&lt;&gt;"See columns P&amp; Q"),IF($J247=Res_converter!$E$6,MAX(MIN(MAX($Z247-$P247,0)/$AU247,$M247)-$N247-$O247,0),MAX(MIN(MAX($Z247-$M247,0)/$AU247,$P247)-$Q247-$R247,0)),0)</f>
        <v>0</v>
      </c>
      <c r="AK247" s="60">
        <f>IF($AD247=Res_converter!$A$2,$T247,0)</f>
        <v>0</v>
      </c>
      <c r="AL247" s="10">
        <f>IF($AD247=Res_converter!$A$2,$Z247,0)</f>
        <v>0</v>
      </c>
      <c r="AM247" s="10">
        <f>IF($J247=Res_converter!$E$4,MAX($M247-$N247-$O247,0),0)+IF($K247=Res_converter!$E$4,MAX($P247-$Q247-$R247,0),0)+IF(L247=Res_converter!$E$4,$S247,0)</f>
        <v>0</v>
      </c>
      <c r="AN247" s="10">
        <f>IF($AD247=Res_converter!$A$3,MAX(MIN($Z247,$M247)-$N247-$O247,0),0)+IF(AND($AD247=Res_converter!$A$14,$AC247=1,$Y247&lt;&gt;"See columns P&amp; Q"),IF($J247=Res_converter!$E$4,MAX(MIN(MAX($Z247-$P247,0)/$AV247,$M247)-$N247-$O247,0),MAX(MIN(MAX($Z247-$M247,0)/$AV247,$P247)-$Q247-$R247,0)),0)</f>
        <v>0</v>
      </c>
      <c r="AO247" s="10">
        <f>IF($J247=Res_converter!$E$5,$M247,0)+IF($K247=Res_converter!$E$5,$P247,0)</f>
        <v>0</v>
      </c>
      <c r="AP247" s="10">
        <f>IF($AD247=Res_converter!$A$4,$Z247,0)</f>
        <v>0</v>
      </c>
      <c r="AQ247" s="10" t="s">
        <v>70</v>
      </c>
      <c r="AR247" s="10" t="s">
        <v>61</v>
      </c>
      <c r="AS247" s="10" t="s">
        <v>71</v>
      </c>
      <c r="AT247" s="10"/>
      <c r="AU247" s="10">
        <f t="shared" si="14"/>
        <v>0.03</v>
      </c>
      <c r="AV247" s="10">
        <f t="shared" si="15"/>
        <v>0.33700000000000002</v>
      </c>
      <c r="AW247" s="12" t="s">
        <v>589</v>
      </c>
      <c r="AX247" s="12" t="str">
        <f>INDEX(Subname_converter!$B$1:$B$343,MATCH($AW247,Subname_converter!$A$1:$A$343,0))</f>
        <v>Encina</v>
      </c>
      <c r="AY247" s="12">
        <f>INDEX(Subname_converter!$C$1:$C$343,MATCH($AW247,Subname_converter!$A$1:$A$343,0))</f>
        <v>230</v>
      </c>
      <c r="AZ247" s="11">
        <v>45016.291666666701</v>
      </c>
      <c r="BA247" s="11">
        <v>45330.333333333299</v>
      </c>
      <c r="BB247" s="10">
        <f t="shared" si="12"/>
        <v>2024</v>
      </c>
      <c r="BC247" s="11"/>
      <c r="BD247" s="10" t="s">
        <v>103</v>
      </c>
      <c r="BE247" s="10" t="s">
        <v>65</v>
      </c>
      <c r="BF247" s="10" t="s">
        <v>65</v>
      </c>
      <c r="BG247" s="10" t="s">
        <v>103</v>
      </c>
      <c r="BH247" s="10"/>
      <c r="BI247" s="10">
        <f>IFERROR(INDEX([12]Queue_withNearTerm!$AZ$4:$AZ$148,MATCH(B248,[12]Queue_withNearTerm!$B$4:$B$148,0)),99)</f>
        <v>99</v>
      </c>
    </row>
    <row r="248" spans="1:61" s="26" customFormat="1" ht="25" x14ac:dyDescent="0.25">
      <c r="A248" s="32" t="s">
        <v>590</v>
      </c>
      <c r="B248" s="10">
        <v>1815</v>
      </c>
      <c r="C248" s="11">
        <v>43921</v>
      </c>
      <c r="D248" s="11">
        <v>43936.291666666701</v>
      </c>
      <c r="E248" s="10" t="s">
        <v>53</v>
      </c>
      <c r="F248" s="10" t="s">
        <v>505</v>
      </c>
      <c r="G248" s="10" t="s">
        <v>56</v>
      </c>
      <c r="H248" s="10"/>
      <c r="I248" s="10"/>
      <c r="J248" s="10" t="s">
        <v>57</v>
      </c>
      <c r="K248" s="10"/>
      <c r="L248" s="10"/>
      <c r="M248" s="10">
        <v>103.27500000000001</v>
      </c>
      <c r="N248" s="10"/>
      <c r="O248" s="10"/>
      <c r="P248" s="10"/>
      <c r="Q248" s="10"/>
      <c r="R248" s="10"/>
      <c r="S248" s="10"/>
      <c r="T248" s="10">
        <v>100</v>
      </c>
      <c r="U248" s="10" t="s">
        <v>115</v>
      </c>
      <c r="V248" s="10"/>
      <c r="W248" s="10"/>
      <c r="X248" s="10" t="s">
        <v>59</v>
      </c>
      <c r="Y248" s="10">
        <v>0</v>
      </c>
      <c r="Z248" s="10">
        <v>0</v>
      </c>
      <c r="AA248" s="10">
        <v>0</v>
      </c>
      <c r="AB248" s="10">
        <v>0</v>
      </c>
      <c r="AC248" s="10">
        <f t="shared" si="13"/>
        <v>0</v>
      </c>
      <c r="AD248" s="10" t="str" cm="1">
        <f t="array" ref="AD248">IFERROR(INDEX(Res_converter!$A$2:$A$22,MATCH(1,($J248=Res_converter!$B$2:$B$22)*($K248=Res_converter!$C$2:$C$22)*($L248=Res_converter!$D$2:$D$22),0)),"Other")</f>
        <v>Battery</v>
      </c>
      <c r="AE248" s="10">
        <f>IF($J248=Res_converter!$E$2,MAX($M248-$N248-$O248,0),0)+IF($K248=Res_converter!$E$2,MAX($P248-$Q248-$R248,0),0)+IF(L248=Res_converter!$E$2,$S248,0)</f>
        <v>103.27500000000001</v>
      </c>
      <c r="AF248" s="10">
        <f>IF($AD248=Res_converter!$A$8,MAX($Z248-$N248-$O248,0),0)+IF(AND($AD248=Res_converter!$A$14,$J248=Res_converter!$B$14),MAX(MIN($Z248,$M248)-$N248-$O248+IF(SUM($Q248,$R248)&gt;0,MAX($Z248-$M248,0)-($Q248+$R248)*$AV248,0),0),0)+IF(AND($AD248=Res_converter!$A$15,$K248=Res_converter!$C$15),MAX(MIN($Z248,$P248)-$Q248-$R248+IF(SUM($N248,$O248)&gt;0,MAX($Z248-$P248,0)-($N248+$O248)*$AV248,0),0),0)+IF(AND($AD248=Res_converter!$A$12,$Y248="See columns P&amp; Q"),IF($J248=Res_converter!$E$2,MAX($AA248*MIN($M248,$T248)-$N248-$O248,0),MAX($AB248*MIN($P248,$T248)-$Q248-$R248,0)),0)+IF(AND($AD248=Res_converter!$A$12,$AC248=1,$Y248&lt;&gt;"See columns P&amp; Q"),IF($J248=Res_converter!$E$2,MAX(MIN($Z248,M248)-$N248-$O248,0),MAX(MIN($Z248,P248)-$Q248-$R248,0)),0)</f>
        <v>0</v>
      </c>
      <c r="AG248" s="60">
        <f>IF($AD248=Res_converter!$A$9,$T248,0)</f>
        <v>0</v>
      </c>
      <c r="AH248" s="10">
        <f>IF($AD248=Res_converter!$A$9,$Z248,0)</f>
        <v>0</v>
      </c>
      <c r="AI248" s="10">
        <f>IF($J248=Res_converter!$E$6,MAX($M248-$N248-$O248,0),0)+IF($K248=Res_converter!$E$6,MAX($P248-$Q248-$R248,0),0)+IF(L248=Res_converter!$E$6,$S248,0)</f>
        <v>0</v>
      </c>
      <c r="AJ248" s="10">
        <f>IF($AD248=Res_converter!$A$7,MAX(MIN($Z248,$M248)-$N248-$O248,0),0)+IF(AND($AD248=Res_converter!$A$12,$Y248="See columns P&amp; Q"),IF($J248=Res_converter!$E$6,MAX($AA248*MIN($M248,$T248)-$N248-$O248,0),MAX($AB248*MIN($P248,$T248)-$Q248-$R248,0)),0)+IF(AND($AD248=Res_converter!$A$12,$AC248=1,$Y248&lt;&gt;"See columns P&amp; Q"),IF($J248=Res_converter!$E$6,MAX(MIN(MAX($Z248-$P248,0)/$AU248,$M248)-$N248-$O248,0),MAX(MIN(MAX($Z248-$M248,0)/$AU248,$P248)-$Q248-$R248,0)),0)</f>
        <v>0</v>
      </c>
      <c r="AK248" s="60">
        <f>IF($AD248=Res_converter!$A$2,$T248,0)</f>
        <v>0</v>
      </c>
      <c r="AL248" s="10">
        <f>IF($AD248=Res_converter!$A$2,$Z248,0)</f>
        <v>0</v>
      </c>
      <c r="AM248" s="10">
        <f>IF($J248=Res_converter!$E$4,MAX($M248-$N248-$O248,0),0)+IF($K248=Res_converter!$E$4,MAX($P248-$Q248-$R248,0),0)+IF(L248=Res_converter!$E$4,$S248,0)</f>
        <v>0</v>
      </c>
      <c r="AN248" s="10">
        <f>IF($AD248=Res_converter!$A$3,MAX(MIN($Z248,$M248)-$N248-$O248,0),0)+IF(AND($AD248=Res_converter!$A$14,$AC248=1,$Y248&lt;&gt;"See columns P&amp; Q"),IF($J248=Res_converter!$E$4,MAX(MIN(MAX($Z248-$P248,0)/$AV248,$M248)-$N248-$O248,0),MAX(MIN(MAX($Z248-$M248,0)/$AV248,$P248)-$Q248-$R248,0)),0)</f>
        <v>0</v>
      </c>
      <c r="AO248" s="10">
        <f>IF($J248=Res_converter!$E$5,$M248,0)+IF($K248=Res_converter!$E$5,$P248,0)</f>
        <v>0</v>
      </c>
      <c r="AP248" s="10">
        <f>IF($AD248=Res_converter!$A$4,$Z248,0)</f>
        <v>0</v>
      </c>
      <c r="AQ248" s="10" t="s">
        <v>70</v>
      </c>
      <c r="AR248" s="10" t="s">
        <v>61</v>
      </c>
      <c r="AS248" s="10" t="s">
        <v>71</v>
      </c>
      <c r="AT248" s="10"/>
      <c r="AU248" s="10">
        <f t="shared" si="14"/>
        <v>0.03</v>
      </c>
      <c r="AV248" s="10">
        <f t="shared" si="15"/>
        <v>0.33700000000000002</v>
      </c>
      <c r="AW248" s="12" t="s">
        <v>591</v>
      </c>
      <c r="AX248" s="12" t="str">
        <f>INDEX(Subname_converter!$B$1:$B$343,MATCH($AW248,Subname_converter!$A$1:$A$343,0))</f>
        <v>Creelman</v>
      </c>
      <c r="AY248" s="12">
        <f>INDEX(Subname_converter!$C$1:$C$343,MATCH($AW248,Subname_converter!$A$1:$A$343,0))</f>
        <v>69</v>
      </c>
      <c r="AZ248" s="11">
        <v>45078.291666666701</v>
      </c>
      <c r="BA248" s="11">
        <v>45634.333333333299</v>
      </c>
      <c r="BB248" s="10">
        <f t="shared" si="12"/>
        <v>2025</v>
      </c>
      <c r="BC248" s="11"/>
      <c r="BD248" s="10" t="s">
        <v>103</v>
      </c>
      <c r="BE248" s="10" t="s">
        <v>65</v>
      </c>
      <c r="BF248" s="10" t="s">
        <v>65</v>
      </c>
      <c r="BG248" s="10" t="s">
        <v>103</v>
      </c>
      <c r="BH248" s="10"/>
      <c r="BI248" s="10">
        <f>IFERROR(INDEX([12]Queue_withNearTerm!$AZ$4:$AZ$148,MATCH(B249,[12]Queue_withNearTerm!$B$4:$B$148,0)),99)</f>
        <v>1</v>
      </c>
    </row>
    <row r="249" spans="1:61" s="26" customFormat="1" ht="37.5" x14ac:dyDescent="0.25">
      <c r="A249" s="32" t="s">
        <v>592</v>
      </c>
      <c r="B249" s="10">
        <v>1818</v>
      </c>
      <c r="C249" s="11">
        <v>43927</v>
      </c>
      <c r="D249" s="11">
        <v>43936.291666666701</v>
      </c>
      <c r="E249" s="10" t="s">
        <v>53</v>
      </c>
      <c r="F249" s="10" t="s">
        <v>505</v>
      </c>
      <c r="G249" s="10" t="s">
        <v>56</v>
      </c>
      <c r="H249" s="10" t="s">
        <v>95</v>
      </c>
      <c r="I249" s="10"/>
      <c r="J249" s="10" t="s">
        <v>57</v>
      </c>
      <c r="K249" s="10" t="s">
        <v>96</v>
      </c>
      <c r="L249" s="10"/>
      <c r="M249" s="10">
        <v>62.1</v>
      </c>
      <c r="N249" s="10"/>
      <c r="O249" s="10"/>
      <c r="P249" s="10">
        <v>126.9</v>
      </c>
      <c r="Q249" s="10"/>
      <c r="R249" s="10"/>
      <c r="S249" s="10"/>
      <c r="T249" s="10">
        <v>125</v>
      </c>
      <c r="U249" s="10" t="s">
        <v>115</v>
      </c>
      <c r="V249" s="10"/>
      <c r="W249" s="10" t="s">
        <v>58</v>
      </c>
      <c r="X249" s="10" t="s">
        <v>364</v>
      </c>
      <c r="Y249" s="10">
        <v>0</v>
      </c>
      <c r="Z249" s="10">
        <v>0</v>
      </c>
      <c r="AA249" s="10">
        <v>0</v>
      </c>
      <c r="AB249" s="10">
        <v>0</v>
      </c>
      <c r="AC249" s="10">
        <f t="shared" si="13"/>
        <v>0</v>
      </c>
      <c r="AD249" s="10" t="str" cm="1">
        <f t="array" ref="AD249">IFERROR(INDEX(Res_converter!$A$2:$A$22,MATCH(1,($J249=Res_converter!$B$2:$B$22)*($K249=Res_converter!$C$2:$C$22)*($L249=Res_converter!$D$2:$D$22),0)),"Other")</f>
        <v>Solar-Hybrid</v>
      </c>
      <c r="AE249" s="10">
        <f>IF($J249=Res_converter!$E$2,MAX($M249-$N249-$O249,0),0)+IF($K249=Res_converter!$E$2,MAX($P249-$Q249-$R249,0),0)+IF(L249=Res_converter!$E$2,$S249,0)</f>
        <v>62.1</v>
      </c>
      <c r="AF249" s="10">
        <f>IF($AD249=Res_converter!$A$8,MAX($Z249-$N249-$O249,0),0)+IF(AND($AD249=Res_converter!$A$14,$J249=Res_converter!$B$14),MAX(MIN($Z249,$M249)-$N249-$O249+IF(SUM($Q249,$R249)&gt;0,MAX($Z249-$M249,0)-($Q249+$R249)*$AV249,0),0),0)+IF(AND($AD249=Res_converter!$A$15,$K249=Res_converter!$C$15),MAX(MIN($Z249,$P249)-$Q249-$R249+IF(SUM($N249,$O249)&gt;0,MAX($Z249-$P249,0)-($N249+$O249)*$AV249,0),0),0)+IF(AND($AD249=Res_converter!$A$12,$Y249="See columns P&amp; Q"),IF($J249=Res_converter!$E$2,MAX($AA249*MIN($M249,$T249)-$N249-$O249,0),MAX($AB249*MIN($P249,$T249)-$Q249-$R249,0)),0)+IF(AND($AD249=Res_converter!$A$12,$AC249=1,$Y249&lt;&gt;"See columns P&amp; Q"),IF($J249=Res_converter!$E$2,MAX(MIN($Z249,M249)-$N249-$O249,0),MAX(MIN($Z249,P249)-$Q249-$R249,0)),0)</f>
        <v>0</v>
      </c>
      <c r="AG249" s="60">
        <f>IF($AD249=Res_converter!$A$9,$T249,0)</f>
        <v>0</v>
      </c>
      <c r="AH249" s="10">
        <f>IF($AD249=Res_converter!$A$9,$Z249,0)</f>
        <v>0</v>
      </c>
      <c r="AI249" s="10">
        <f>IF($J249=Res_converter!$E$6,MAX($M249-$N249-$O249,0),0)+IF($K249=Res_converter!$E$6,MAX($P249-$Q249-$R249,0),0)+IF(L249=Res_converter!$E$6,$S249,0)</f>
        <v>126.9</v>
      </c>
      <c r="AJ249" s="10">
        <f>IF($AD249=Res_converter!$A$7,MAX(MIN($Z249,$M249)-$N249-$O249,0),0)+IF(AND($AD249=Res_converter!$A$12,$Y249="See columns P&amp; Q"),IF($J249=Res_converter!$E$6,MAX($AA249*MIN($M249,$T249)-$N249-$O249,0),MAX($AB249*MIN($P249,$T249)-$Q249-$R249,0)),0)+IF(AND($AD249=Res_converter!$A$12,$AC249=1,$Y249&lt;&gt;"See columns P&amp; Q"),IF($J249=Res_converter!$E$6,MAX(MIN(MAX($Z249-$P249,0)/$AU249,$M249)-$N249-$O249,0),MAX(MIN(MAX($Z249-$M249,0)/$AU249,$P249)-$Q249-$R249,0)),0)</f>
        <v>0</v>
      </c>
      <c r="AK249" s="60">
        <f>IF($AD249=Res_converter!$A$2,$T249,0)</f>
        <v>0</v>
      </c>
      <c r="AL249" s="10">
        <f>IF($AD249=Res_converter!$A$2,$Z249,0)</f>
        <v>0</v>
      </c>
      <c r="AM249" s="10">
        <f>IF($J249=Res_converter!$E$4,MAX($M249-$N249-$O249,0),0)+IF($K249=Res_converter!$E$4,MAX($P249-$Q249-$R249,0),0)+IF(L249=Res_converter!$E$4,$S249,0)</f>
        <v>0</v>
      </c>
      <c r="AN249" s="10">
        <f>IF($AD249=Res_converter!$A$3,MAX(MIN($Z249,$M249)-$N249-$O249,0),0)+IF(AND($AD249=Res_converter!$A$14,$AC249=1,$Y249&lt;&gt;"See columns P&amp; Q"),IF($J249=Res_converter!$E$4,MAX(MIN(MAX($Z249-$P249,0)/$AV249,$M249)-$N249-$O249,0),MAX(MIN(MAX($Z249-$M249,0)/$AV249,$P249)-$Q249-$R249,0)),0)</f>
        <v>0</v>
      </c>
      <c r="AO249" s="10">
        <f>IF($J249=Res_converter!$E$5,$M249,0)+IF($K249=Res_converter!$E$5,$P249,0)</f>
        <v>0</v>
      </c>
      <c r="AP249" s="10">
        <f>IF($AD249=Res_converter!$A$4,$Z249,0)</f>
        <v>0</v>
      </c>
      <c r="AQ249" s="10" t="s">
        <v>257</v>
      </c>
      <c r="AR249" s="10" t="s">
        <v>189</v>
      </c>
      <c r="AS249" s="10" t="s">
        <v>71</v>
      </c>
      <c r="AT249" s="10"/>
      <c r="AU249" s="10">
        <f t="shared" si="14"/>
        <v>0.03</v>
      </c>
      <c r="AV249" s="10">
        <f t="shared" si="15"/>
        <v>0.33700000000000002</v>
      </c>
      <c r="AW249" s="12" t="s">
        <v>281</v>
      </c>
      <c r="AX249" s="12" t="str">
        <f>INDEX(Subname_converter!$B$1:$B$343,MATCH($AW249,Subname_converter!$A$1:$A$343,0))</f>
        <v>Hassayampa</v>
      </c>
      <c r="AY249" s="12">
        <f>INDEX(Subname_converter!$C$1:$C$343,MATCH($AW249,Subname_converter!$A$1:$A$343,0))</f>
        <v>500</v>
      </c>
      <c r="AZ249" s="11">
        <v>44967.333333333299</v>
      </c>
      <c r="BA249" s="11">
        <v>44967.333333333299</v>
      </c>
      <c r="BB249" s="10">
        <f t="shared" si="12"/>
        <v>2023</v>
      </c>
      <c r="BC249" s="11"/>
      <c r="BD249" s="10" t="s">
        <v>103</v>
      </c>
      <c r="BE249" s="10" t="s">
        <v>65</v>
      </c>
      <c r="BF249" s="10" t="s">
        <v>65</v>
      </c>
      <c r="BG249" s="10" t="s">
        <v>103</v>
      </c>
      <c r="BH249" s="10"/>
      <c r="BI249" s="10">
        <f>IFERROR(INDEX([12]Queue_withNearTerm!$AZ$4:$AZ$148,MATCH(B250,[12]Queue_withNearTerm!$B$4:$B$148,0)),99)</f>
        <v>99</v>
      </c>
    </row>
    <row r="250" spans="1:61" s="26" customFormat="1" ht="25" x14ac:dyDescent="0.25">
      <c r="A250" s="32" t="s">
        <v>593</v>
      </c>
      <c r="B250" s="10">
        <v>1820</v>
      </c>
      <c r="C250" s="11">
        <v>43933</v>
      </c>
      <c r="D250" s="11">
        <v>43936.291666666701</v>
      </c>
      <c r="E250" s="10" t="s">
        <v>53</v>
      </c>
      <c r="F250" s="10" t="s">
        <v>505</v>
      </c>
      <c r="G250" s="10" t="s">
        <v>56</v>
      </c>
      <c r="H250" s="10"/>
      <c r="I250" s="10"/>
      <c r="J250" s="10" t="s">
        <v>57</v>
      </c>
      <c r="K250" s="10"/>
      <c r="L250" s="10"/>
      <c r="M250" s="10">
        <v>52</v>
      </c>
      <c r="N250" s="10"/>
      <c r="O250" s="10"/>
      <c r="P250" s="10"/>
      <c r="Q250" s="10"/>
      <c r="R250" s="10"/>
      <c r="S250" s="10"/>
      <c r="T250" s="10">
        <v>50</v>
      </c>
      <c r="U250" s="10" t="s">
        <v>115</v>
      </c>
      <c r="V250" s="10"/>
      <c r="W250" s="10"/>
      <c r="X250" s="10" t="s">
        <v>159</v>
      </c>
      <c r="Y250" s="10">
        <v>0</v>
      </c>
      <c r="Z250" s="10">
        <v>0</v>
      </c>
      <c r="AA250" s="10">
        <v>0</v>
      </c>
      <c r="AB250" s="10">
        <v>0</v>
      </c>
      <c r="AC250" s="10">
        <f t="shared" si="13"/>
        <v>0</v>
      </c>
      <c r="AD250" s="10" t="str" cm="1">
        <f t="array" ref="AD250">IFERROR(INDEX(Res_converter!$A$2:$A$22,MATCH(1,($J250=Res_converter!$B$2:$B$22)*($K250=Res_converter!$C$2:$C$22)*($L250=Res_converter!$D$2:$D$22),0)),"Other")</f>
        <v>Battery</v>
      </c>
      <c r="AE250" s="10">
        <f>IF($J250=Res_converter!$E$2,MAX($M250-$N250-$O250,0),0)+IF($K250=Res_converter!$E$2,MAX($P250-$Q250-$R250,0),0)+IF(L250=Res_converter!$E$2,$S250,0)</f>
        <v>52</v>
      </c>
      <c r="AF250" s="10">
        <f>IF($AD250=Res_converter!$A$8,MAX($Z250-$N250-$O250,0),0)+IF(AND($AD250=Res_converter!$A$14,$J250=Res_converter!$B$14),MAX(MIN($Z250,$M250)-$N250-$O250+IF(SUM($Q250,$R250)&gt;0,MAX($Z250-$M250,0)-($Q250+$R250)*$AV250,0),0),0)+IF(AND($AD250=Res_converter!$A$15,$K250=Res_converter!$C$15),MAX(MIN($Z250,$P250)-$Q250-$R250+IF(SUM($N250,$O250)&gt;0,MAX($Z250-$P250,0)-($N250+$O250)*$AV250,0),0),0)+IF(AND($AD250=Res_converter!$A$12,$Y250="See columns P&amp; Q"),IF($J250=Res_converter!$E$2,MAX($AA250*MIN($M250,$T250)-$N250-$O250,0),MAX($AB250*MIN($P250,$T250)-$Q250-$R250,0)),0)+IF(AND($AD250=Res_converter!$A$12,$AC250=1,$Y250&lt;&gt;"See columns P&amp; Q"),IF($J250=Res_converter!$E$2,MAX(MIN($Z250,M250)-$N250-$O250,0),MAX(MIN($Z250,P250)-$Q250-$R250,0)),0)</f>
        <v>0</v>
      </c>
      <c r="AG250" s="60">
        <f>IF($AD250=Res_converter!$A$9,$T250,0)</f>
        <v>0</v>
      </c>
      <c r="AH250" s="10">
        <f>IF($AD250=Res_converter!$A$9,$Z250,0)</f>
        <v>0</v>
      </c>
      <c r="AI250" s="10">
        <f>IF($J250=Res_converter!$E$6,MAX($M250-$N250-$O250,0),0)+IF($K250=Res_converter!$E$6,MAX($P250-$Q250-$R250,0),0)+IF(L250=Res_converter!$E$6,$S250,0)</f>
        <v>0</v>
      </c>
      <c r="AJ250" s="10">
        <f>IF($AD250=Res_converter!$A$7,MAX(MIN($Z250,$M250)-$N250-$O250,0),0)+IF(AND($AD250=Res_converter!$A$12,$Y250="See columns P&amp; Q"),IF($J250=Res_converter!$E$6,MAX($AA250*MIN($M250,$T250)-$N250-$O250,0),MAX($AB250*MIN($P250,$T250)-$Q250-$R250,0)),0)+IF(AND($AD250=Res_converter!$A$12,$AC250=1,$Y250&lt;&gt;"See columns P&amp; Q"),IF($J250=Res_converter!$E$6,MAX(MIN(MAX($Z250-$P250,0)/$AU250,$M250)-$N250-$O250,0),MAX(MIN(MAX($Z250-$M250,0)/$AU250,$P250)-$Q250-$R250,0)),0)</f>
        <v>0</v>
      </c>
      <c r="AK250" s="60">
        <f>IF($AD250=Res_converter!$A$2,$T250,0)</f>
        <v>0</v>
      </c>
      <c r="AL250" s="10">
        <f>IF($AD250=Res_converter!$A$2,$Z250,0)</f>
        <v>0</v>
      </c>
      <c r="AM250" s="10">
        <f>IF($J250=Res_converter!$E$4,MAX($M250-$N250-$O250,0),0)+IF($K250=Res_converter!$E$4,MAX($P250-$Q250-$R250,0),0)+IF(L250=Res_converter!$E$4,$S250,0)</f>
        <v>0</v>
      </c>
      <c r="AN250" s="10">
        <f>IF($AD250=Res_converter!$A$3,MAX(MIN($Z250,$M250)-$N250-$O250,0),0)+IF(AND($AD250=Res_converter!$A$14,$AC250=1,$Y250&lt;&gt;"See columns P&amp; Q"),IF($J250=Res_converter!$E$4,MAX(MIN(MAX($Z250-$P250,0)/$AV250,$M250)-$N250-$O250,0),MAX(MIN(MAX($Z250-$M250,0)/$AV250,$P250)-$Q250-$R250,0)),0)</f>
        <v>0</v>
      </c>
      <c r="AO250" s="10">
        <f>IF($J250=Res_converter!$E$5,$M250,0)+IF($K250=Res_converter!$E$5,$P250,0)</f>
        <v>0</v>
      </c>
      <c r="AP250" s="10">
        <f>IF($AD250=Res_converter!$A$4,$Z250,0)</f>
        <v>0</v>
      </c>
      <c r="AQ250" s="10" t="s">
        <v>70</v>
      </c>
      <c r="AR250" s="10" t="s">
        <v>61</v>
      </c>
      <c r="AS250" s="10" t="s">
        <v>71</v>
      </c>
      <c r="AT250" s="10"/>
      <c r="AU250" s="10">
        <f t="shared" si="14"/>
        <v>0.03</v>
      </c>
      <c r="AV250" s="10">
        <f t="shared" si="15"/>
        <v>0.33700000000000002</v>
      </c>
      <c r="AW250" s="12" t="s">
        <v>591</v>
      </c>
      <c r="AX250" s="12" t="str">
        <f>INDEX(Subname_converter!$B$1:$B$343,MATCH($AW250,Subname_converter!$A$1:$A$343,0))</f>
        <v>Creelman</v>
      </c>
      <c r="AY250" s="12">
        <f>INDEX(Subname_converter!$C$1:$C$343,MATCH($AW250,Subname_converter!$A$1:$A$343,0))</f>
        <v>69</v>
      </c>
      <c r="AZ250" s="11">
        <v>44880.333333333299</v>
      </c>
      <c r="BA250" s="11">
        <v>45573.291666666701</v>
      </c>
      <c r="BB250" s="10">
        <f t="shared" si="12"/>
        <v>2025</v>
      </c>
      <c r="BC250" s="11"/>
      <c r="BD250" s="10" t="s">
        <v>103</v>
      </c>
      <c r="BE250" s="10" t="s">
        <v>65</v>
      </c>
      <c r="BF250" s="10" t="s">
        <v>65</v>
      </c>
      <c r="BG250" s="10" t="s">
        <v>103</v>
      </c>
      <c r="BH250" s="10"/>
      <c r="BI250" s="10">
        <f>IFERROR(INDEX([12]Queue_withNearTerm!$AZ$4:$AZ$148,MATCH(B251,[12]Queue_withNearTerm!$B$4:$B$148,0)),99)</f>
        <v>99</v>
      </c>
    </row>
    <row r="251" spans="1:61" s="26" customFormat="1" ht="25" x14ac:dyDescent="0.25">
      <c r="A251" s="32" t="s">
        <v>594</v>
      </c>
      <c r="B251" s="10">
        <v>1821</v>
      </c>
      <c r="C251" s="11">
        <v>43936</v>
      </c>
      <c r="D251" s="11">
        <v>43936.291666666701</v>
      </c>
      <c r="E251" s="10" t="s">
        <v>53</v>
      </c>
      <c r="F251" s="10" t="s">
        <v>505</v>
      </c>
      <c r="G251" s="10" t="s">
        <v>56</v>
      </c>
      <c r="H251" s="10"/>
      <c r="I251" s="10"/>
      <c r="J251" s="10" t="s">
        <v>57</v>
      </c>
      <c r="K251" s="10"/>
      <c r="L251" s="10"/>
      <c r="M251" s="10">
        <v>407</v>
      </c>
      <c r="N251" s="10"/>
      <c r="O251" s="10"/>
      <c r="P251" s="10"/>
      <c r="Q251" s="10"/>
      <c r="R251" s="10"/>
      <c r="S251" s="10"/>
      <c r="T251" s="10">
        <v>400</v>
      </c>
      <c r="U251" s="10" t="s">
        <v>115</v>
      </c>
      <c r="V251" s="10"/>
      <c r="W251" s="10"/>
      <c r="X251" s="10" t="s">
        <v>59</v>
      </c>
      <c r="Y251" s="10">
        <v>0</v>
      </c>
      <c r="Z251" s="10">
        <v>0</v>
      </c>
      <c r="AA251" s="10">
        <v>0</v>
      </c>
      <c r="AB251" s="10">
        <v>0</v>
      </c>
      <c r="AC251" s="10">
        <f t="shared" si="13"/>
        <v>0</v>
      </c>
      <c r="AD251" s="10" t="str" cm="1">
        <f t="array" ref="AD251">IFERROR(INDEX(Res_converter!$A$2:$A$22,MATCH(1,($J251=Res_converter!$B$2:$B$22)*($K251=Res_converter!$C$2:$C$22)*($L251=Res_converter!$D$2:$D$22),0)),"Other")</f>
        <v>Battery</v>
      </c>
      <c r="AE251" s="10">
        <f>IF($J251=Res_converter!$E$2,MAX($M251-$N251-$O251,0),0)+IF($K251=Res_converter!$E$2,MAX($P251-$Q251-$R251,0),0)+IF(L251=Res_converter!$E$2,$S251,0)</f>
        <v>407</v>
      </c>
      <c r="AF251" s="10">
        <f>IF($AD251=Res_converter!$A$8,MAX($Z251-$N251-$O251,0),0)+IF(AND($AD251=Res_converter!$A$14,$J251=Res_converter!$B$14),MAX(MIN($Z251,$M251)-$N251-$O251+IF(SUM($Q251,$R251)&gt;0,MAX($Z251-$M251,0)-($Q251+$R251)*$AV251,0),0),0)+IF(AND($AD251=Res_converter!$A$15,$K251=Res_converter!$C$15),MAX(MIN($Z251,$P251)-$Q251-$R251+IF(SUM($N251,$O251)&gt;0,MAX($Z251-$P251,0)-($N251+$O251)*$AV251,0),0),0)+IF(AND($AD251=Res_converter!$A$12,$Y251="See columns P&amp; Q"),IF($J251=Res_converter!$E$2,MAX($AA251*MIN($M251,$T251)-$N251-$O251,0),MAX($AB251*MIN($P251,$T251)-$Q251-$R251,0)),0)+IF(AND($AD251=Res_converter!$A$12,$AC251=1,$Y251&lt;&gt;"See columns P&amp; Q"),IF($J251=Res_converter!$E$2,MAX(MIN($Z251,M251)-$N251-$O251,0),MAX(MIN($Z251,P251)-$Q251-$R251,0)),0)</f>
        <v>0</v>
      </c>
      <c r="AG251" s="60">
        <f>IF($AD251=Res_converter!$A$9,$T251,0)</f>
        <v>0</v>
      </c>
      <c r="AH251" s="10">
        <f>IF($AD251=Res_converter!$A$9,$Z251,0)</f>
        <v>0</v>
      </c>
      <c r="AI251" s="10">
        <f>IF($J251=Res_converter!$E$6,MAX($M251-$N251-$O251,0),0)+IF($K251=Res_converter!$E$6,MAX($P251-$Q251-$R251,0),0)+IF(L251=Res_converter!$E$6,$S251,0)</f>
        <v>0</v>
      </c>
      <c r="AJ251" s="10">
        <f>IF($AD251=Res_converter!$A$7,MAX(MIN($Z251,$M251)-$N251-$O251,0),0)+IF(AND($AD251=Res_converter!$A$12,$Y251="See columns P&amp; Q"),IF($J251=Res_converter!$E$6,MAX($AA251*MIN($M251,$T251)-$N251-$O251,0),MAX($AB251*MIN($P251,$T251)-$Q251-$R251,0)),0)+IF(AND($AD251=Res_converter!$A$12,$AC251=1,$Y251&lt;&gt;"See columns P&amp; Q"),IF($J251=Res_converter!$E$6,MAX(MIN(MAX($Z251-$P251,0)/$AU251,$M251)-$N251-$O251,0),MAX(MIN(MAX($Z251-$M251,0)/$AU251,$P251)-$Q251-$R251,0)),0)</f>
        <v>0</v>
      </c>
      <c r="AK251" s="60">
        <f>IF($AD251=Res_converter!$A$2,$T251,0)</f>
        <v>0</v>
      </c>
      <c r="AL251" s="10">
        <f>IF($AD251=Res_converter!$A$2,$Z251,0)</f>
        <v>0</v>
      </c>
      <c r="AM251" s="10">
        <f>IF($J251=Res_converter!$E$4,MAX($M251-$N251-$O251,0),0)+IF($K251=Res_converter!$E$4,MAX($P251-$Q251-$R251,0),0)+IF(L251=Res_converter!$E$4,$S251,0)</f>
        <v>0</v>
      </c>
      <c r="AN251" s="10">
        <f>IF($AD251=Res_converter!$A$3,MAX(MIN($Z251,$M251)-$N251-$O251,0),0)+IF(AND($AD251=Res_converter!$A$14,$AC251=1,$Y251&lt;&gt;"See columns P&amp; Q"),IF($J251=Res_converter!$E$4,MAX(MIN(MAX($Z251-$P251,0)/$AV251,$M251)-$N251-$O251,0),MAX(MIN(MAX($Z251-$M251,0)/$AV251,$P251)-$Q251-$R251,0)),0)</f>
        <v>0</v>
      </c>
      <c r="AO251" s="10">
        <f>IF($J251=Res_converter!$E$5,$M251,0)+IF($K251=Res_converter!$E$5,$P251,0)</f>
        <v>0</v>
      </c>
      <c r="AP251" s="10">
        <f>IF($AD251=Res_converter!$A$4,$Z251,0)</f>
        <v>0</v>
      </c>
      <c r="AQ251" s="10" t="s">
        <v>70</v>
      </c>
      <c r="AR251" s="10" t="s">
        <v>61</v>
      </c>
      <c r="AS251" s="10" t="s">
        <v>71</v>
      </c>
      <c r="AT251" s="10"/>
      <c r="AU251" s="10">
        <f t="shared" si="14"/>
        <v>0.03</v>
      </c>
      <c r="AV251" s="10">
        <f t="shared" si="15"/>
        <v>0.33700000000000002</v>
      </c>
      <c r="AW251" s="12" t="s">
        <v>595</v>
      </c>
      <c r="AX251" s="12" t="str">
        <f>INDEX(Subname_converter!$B$1:$B$343,MATCH($AW251,Subname_converter!$A$1:$A$343,0))</f>
        <v>Escondido</v>
      </c>
      <c r="AY251" s="12">
        <f>INDEX(Subname_converter!$C$1:$C$343,MATCH($AW251,Subname_converter!$A$1:$A$343,0))</f>
        <v>230</v>
      </c>
      <c r="AZ251" s="11">
        <v>45960.291666666701</v>
      </c>
      <c r="BA251" s="11">
        <v>45960.291666666701</v>
      </c>
      <c r="BB251" s="10">
        <f t="shared" si="12"/>
        <v>2026</v>
      </c>
      <c r="BC251" s="11"/>
      <c r="BD251" s="10" t="s">
        <v>103</v>
      </c>
      <c r="BE251" s="10" t="s">
        <v>65</v>
      </c>
      <c r="BF251" s="10" t="s">
        <v>65</v>
      </c>
      <c r="BG251" s="10" t="s">
        <v>103</v>
      </c>
      <c r="BH251" s="10"/>
      <c r="BI251" s="10">
        <f>IFERROR(INDEX([12]Queue_withNearTerm!$AZ$4:$AZ$148,MATCH(B252,[12]Queue_withNearTerm!$B$4:$B$148,0)),99)</f>
        <v>99</v>
      </c>
    </row>
    <row r="252" spans="1:61" s="26" customFormat="1" ht="37.5" x14ac:dyDescent="0.25">
      <c r="A252" s="32" t="s">
        <v>596</v>
      </c>
      <c r="B252" s="10">
        <v>1822</v>
      </c>
      <c r="C252" s="11">
        <v>43923</v>
      </c>
      <c r="D252" s="11">
        <v>43936.291666666701</v>
      </c>
      <c r="E252" s="10" t="s">
        <v>53</v>
      </c>
      <c r="F252" s="10" t="s">
        <v>505</v>
      </c>
      <c r="G252" s="10" t="s">
        <v>95</v>
      </c>
      <c r="H252" s="10" t="s">
        <v>56</v>
      </c>
      <c r="I252" s="10"/>
      <c r="J252" s="10" t="s">
        <v>96</v>
      </c>
      <c r="K252" s="10" t="s">
        <v>57</v>
      </c>
      <c r="L252" s="10"/>
      <c r="M252" s="10">
        <v>225.04</v>
      </c>
      <c r="N252" s="10"/>
      <c r="O252" s="10"/>
      <c r="P252" s="10">
        <v>225.04</v>
      </c>
      <c r="Q252" s="10"/>
      <c r="R252" s="10"/>
      <c r="S252" s="10"/>
      <c r="T252" s="10">
        <v>215</v>
      </c>
      <c r="U252" s="10" t="s">
        <v>115</v>
      </c>
      <c r="V252" s="10"/>
      <c r="W252" s="10" t="s">
        <v>58</v>
      </c>
      <c r="X252" s="10" t="s">
        <v>59</v>
      </c>
      <c r="Y252" s="10">
        <v>0</v>
      </c>
      <c r="Z252" s="10">
        <v>0</v>
      </c>
      <c r="AA252" s="10">
        <v>0</v>
      </c>
      <c r="AB252" s="10">
        <v>0</v>
      </c>
      <c r="AC252" s="10">
        <f t="shared" si="13"/>
        <v>0</v>
      </c>
      <c r="AD252" s="10" t="str" cm="1">
        <f t="array" ref="AD252">IFERROR(INDEX(Res_converter!$A$2:$A$22,MATCH(1,($J252=Res_converter!$B$2:$B$22)*($K252=Res_converter!$C$2:$C$22)*($L252=Res_converter!$D$2:$D$22),0)),"Other")</f>
        <v>Solar-Hybrid</v>
      </c>
      <c r="AE252" s="10">
        <f>IF($J252=Res_converter!$E$2,MAX($M252-$N252-$O252,0),0)+IF($K252=Res_converter!$E$2,MAX($P252-$Q252-$R252,0),0)+IF(L252=Res_converter!$E$2,$S252,0)</f>
        <v>225.04</v>
      </c>
      <c r="AF252" s="10">
        <f>IF($AD252=Res_converter!$A$8,MAX($Z252-$N252-$O252,0),0)+IF(AND($AD252=Res_converter!$A$14,$J252=Res_converter!$B$14),MAX(MIN($Z252,$M252)-$N252-$O252+IF(SUM($Q252,$R252)&gt;0,MAX($Z252-$M252,0)-($Q252+$R252)*$AV252,0),0),0)+IF(AND($AD252=Res_converter!$A$15,$K252=Res_converter!$C$15),MAX(MIN($Z252,$P252)-$Q252-$R252+IF(SUM($N252,$O252)&gt;0,MAX($Z252-$P252,0)-($N252+$O252)*$AV252,0),0),0)+IF(AND($AD252=Res_converter!$A$12,$Y252="See columns P&amp; Q"),IF($J252=Res_converter!$E$2,MAX($AA252*MIN($M252,$T252)-$N252-$O252,0),MAX($AB252*MIN($P252,$T252)-$Q252-$R252,0)),0)+IF(AND($AD252=Res_converter!$A$12,$AC252=1,$Y252&lt;&gt;"See columns P&amp; Q"),IF($J252=Res_converter!$E$2,MAX(MIN($Z252,M252)-$N252-$O252,0),MAX(MIN($Z252,P252)-$Q252-$R252,0)),0)</f>
        <v>0</v>
      </c>
      <c r="AG252" s="60">
        <f>IF($AD252=Res_converter!$A$9,$T252,0)</f>
        <v>0</v>
      </c>
      <c r="AH252" s="10">
        <f>IF($AD252=Res_converter!$A$9,$Z252,0)</f>
        <v>0</v>
      </c>
      <c r="AI252" s="10">
        <f>IF($J252=Res_converter!$E$6,MAX($M252-$N252-$O252,0),0)+IF($K252=Res_converter!$E$6,MAX($P252-$Q252-$R252,0),0)+IF(L252=Res_converter!$E$6,$S252,0)</f>
        <v>225.04</v>
      </c>
      <c r="AJ252" s="10">
        <f>IF($AD252=Res_converter!$A$7,MAX(MIN($Z252,$M252)-$N252-$O252,0),0)+IF(AND($AD252=Res_converter!$A$12,$Y252="See columns P&amp; Q"),IF($J252=Res_converter!$E$6,MAX($AA252*MIN($M252,$T252)-$N252-$O252,0),MAX($AB252*MIN($P252,$T252)-$Q252-$R252,0)),0)+IF(AND($AD252=Res_converter!$A$12,$AC252=1,$Y252&lt;&gt;"See columns P&amp; Q"),IF($J252=Res_converter!$E$6,MAX(MIN(MAX($Z252-$P252,0)/$AU252,$M252)-$N252-$O252,0),MAX(MIN(MAX($Z252-$M252,0)/$AU252,$P252)-$Q252-$R252,0)),0)</f>
        <v>0</v>
      </c>
      <c r="AK252" s="60">
        <f>IF($AD252=Res_converter!$A$2,$T252,0)</f>
        <v>0</v>
      </c>
      <c r="AL252" s="10">
        <f>IF($AD252=Res_converter!$A$2,$Z252,0)</f>
        <v>0</v>
      </c>
      <c r="AM252" s="10">
        <f>IF($J252=Res_converter!$E$4,MAX($M252-$N252-$O252,0),0)+IF($K252=Res_converter!$E$4,MAX($P252-$Q252-$R252,0),0)+IF(L252=Res_converter!$E$4,$S252,0)</f>
        <v>0</v>
      </c>
      <c r="AN252" s="10">
        <f>IF($AD252=Res_converter!$A$3,MAX(MIN($Z252,$M252)-$N252-$O252,0),0)+IF(AND($AD252=Res_converter!$A$14,$AC252=1,$Y252&lt;&gt;"See columns P&amp; Q"),IF($J252=Res_converter!$E$4,MAX(MIN(MAX($Z252-$P252,0)/$AV252,$M252)-$N252-$O252,0),MAX(MIN(MAX($Z252-$M252,0)/$AV252,$P252)-$Q252-$R252,0)),0)</f>
        <v>0</v>
      </c>
      <c r="AO252" s="10">
        <f>IF($J252=Res_converter!$E$5,$M252,0)+IF($K252=Res_converter!$E$5,$P252,0)</f>
        <v>0</v>
      </c>
      <c r="AP252" s="10">
        <f>IF($AD252=Res_converter!$A$4,$Z252,0)</f>
        <v>0</v>
      </c>
      <c r="AQ252" s="10" t="s">
        <v>257</v>
      </c>
      <c r="AR252" s="10" t="s">
        <v>189</v>
      </c>
      <c r="AS252" s="10" t="s">
        <v>71</v>
      </c>
      <c r="AT252" s="10"/>
      <c r="AU252" s="10">
        <f t="shared" si="14"/>
        <v>0.03</v>
      </c>
      <c r="AV252" s="10">
        <f t="shared" si="15"/>
        <v>0.33700000000000002</v>
      </c>
      <c r="AW252" s="12" t="s">
        <v>597</v>
      </c>
      <c r="AX252" s="12" t="str">
        <f>INDEX(Subname_converter!$B$1:$B$343,MATCH($AW252,Subname_converter!$A$1:$A$343,0))</f>
        <v>Hassayampa</v>
      </c>
      <c r="AY252" s="12">
        <f>INDEX(Subname_converter!$C$1:$C$343,MATCH($AW252,Subname_converter!$A$1:$A$343,0))</f>
        <v>500</v>
      </c>
      <c r="AZ252" s="11">
        <v>44561.333333333299</v>
      </c>
      <c r="BA252" s="11">
        <v>45444.291666666701</v>
      </c>
      <c r="BB252" s="10">
        <f t="shared" si="12"/>
        <v>2024</v>
      </c>
      <c r="BC252" s="11"/>
      <c r="BD252" s="10" t="s">
        <v>103</v>
      </c>
      <c r="BE252" s="10" t="s">
        <v>65</v>
      </c>
      <c r="BF252" s="10" t="s">
        <v>65</v>
      </c>
      <c r="BG252" s="10" t="s">
        <v>103</v>
      </c>
      <c r="BH252" s="10"/>
      <c r="BI252" s="10">
        <f>IFERROR(INDEX([12]Queue_withNearTerm!$AZ$4:$AZ$148,MATCH(B253,[12]Queue_withNearTerm!$B$4:$B$148,0)),99)</f>
        <v>99</v>
      </c>
    </row>
    <row r="253" spans="1:61" s="26" customFormat="1" ht="37.5" x14ac:dyDescent="0.25">
      <c r="A253" s="32" t="s">
        <v>598</v>
      </c>
      <c r="B253" s="10">
        <v>1823</v>
      </c>
      <c r="C253" s="11">
        <v>43923</v>
      </c>
      <c r="D253" s="11">
        <v>43936.291666666701</v>
      </c>
      <c r="E253" s="10" t="s">
        <v>53</v>
      </c>
      <c r="F253" s="10" t="s">
        <v>505</v>
      </c>
      <c r="G253" s="10" t="s">
        <v>56</v>
      </c>
      <c r="H253" s="10" t="s">
        <v>95</v>
      </c>
      <c r="I253" s="10"/>
      <c r="J253" s="10" t="s">
        <v>57</v>
      </c>
      <c r="K253" s="10" t="s">
        <v>96</v>
      </c>
      <c r="L253" s="10"/>
      <c r="M253" s="10">
        <v>473.76</v>
      </c>
      <c r="N253" s="10"/>
      <c r="O253" s="10"/>
      <c r="P253" s="10">
        <v>473.76</v>
      </c>
      <c r="Q253" s="10"/>
      <c r="R253" s="10"/>
      <c r="S253" s="10"/>
      <c r="T253" s="10">
        <v>450</v>
      </c>
      <c r="U253" s="10" t="s">
        <v>115</v>
      </c>
      <c r="V253" s="10"/>
      <c r="W253" s="10" t="s">
        <v>58</v>
      </c>
      <c r="X253" s="10" t="s">
        <v>59</v>
      </c>
      <c r="Y253" s="10">
        <v>0</v>
      </c>
      <c r="Z253" s="10">
        <v>0</v>
      </c>
      <c r="AA253" s="10">
        <v>0</v>
      </c>
      <c r="AB253" s="10">
        <v>0</v>
      </c>
      <c r="AC253" s="10">
        <f t="shared" si="13"/>
        <v>0</v>
      </c>
      <c r="AD253" s="10" t="str" cm="1">
        <f t="array" ref="AD253">IFERROR(INDEX(Res_converter!$A$2:$A$22,MATCH(1,($J253=Res_converter!$B$2:$B$22)*($K253=Res_converter!$C$2:$C$22)*($L253=Res_converter!$D$2:$D$22),0)),"Other")</f>
        <v>Solar-Hybrid</v>
      </c>
      <c r="AE253" s="10">
        <f>IF($J253=Res_converter!$E$2,MAX($M253-$N253-$O253,0),0)+IF($K253=Res_converter!$E$2,MAX($P253-$Q253-$R253,0),0)+IF(L253=Res_converter!$E$2,$S253,0)</f>
        <v>473.76</v>
      </c>
      <c r="AF253" s="10">
        <f>IF($AD253=Res_converter!$A$8,MAX($Z253-$N253-$O253,0),0)+IF(AND($AD253=Res_converter!$A$14,$J253=Res_converter!$B$14),MAX(MIN($Z253,$M253)-$N253-$O253+IF(SUM($Q253,$R253)&gt;0,MAX($Z253-$M253,0)-($Q253+$R253)*$AV253,0),0),0)+IF(AND($AD253=Res_converter!$A$15,$K253=Res_converter!$C$15),MAX(MIN($Z253,$P253)-$Q253-$R253+IF(SUM($N253,$O253)&gt;0,MAX($Z253-$P253,0)-($N253+$O253)*$AV253,0),0),0)+IF(AND($AD253=Res_converter!$A$12,$Y253="See columns P&amp; Q"),IF($J253=Res_converter!$E$2,MAX($AA253*MIN($M253,$T253)-$N253-$O253,0),MAX($AB253*MIN($P253,$T253)-$Q253-$R253,0)),0)+IF(AND($AD253=Res_converter!$A$12,$AC253=1,$Y253&lt;&gt;"See columns P&amp; Q"),IF($J253=Res_converter!$E$2,MAX(MIN($Z253,M253)-$N253-$O253,0),MAX(MIN($Z253,P253)-$Q253-$R253,0)),0)</f>
        <v>0</v>
      </c>
      <c r="AG253" s="60">
        <f>IF($AD253=Res_converter!$A$9,$T253,0)</f>
        <v>0</v>
      </c>
      <c r="AH253" s="10">
        <f>IF($AD253=Res_converter!$A$9,$Z253,0)</f>
        <v>0</v>
      </c>
      <c r="AI253" s="10">
        <f>IF($J253=Res_converter!$E$6,MAX($M253-$N253-$O253,0),0)+IF($K253=Res_converter!$E$6,MAX($P253-$Q253-$R253,0),0)+IF(L253=Res_converter!$E$6,$S253,0)</f>
        <v>473.76</v>
      </c>
      <c r="AJ253" s="10">
        <f>IF($AD253=Res_converter!$A$7,MAX(MIN($Z253,$M253)-$N253-$O253,0),0)+IF(AND($AD253=Res_converter!$A$12,$Y253="See columns P&amp; Q"),IF($J253=Res_converter!$E$6,MAX($AA253*MIN($M253,$T253)-$N253-$O253,0),MAX($AB253*MIN($P253,$T253)-$Q253-$R253,0)),0)+IF(AND($AD253=Res_converter!$A$12,$AC253=1,$Y253&lt;&gt;"See columns P&amp; Q"),IF($J253=Res_converter!$E$6,MAX(MIN(MAX($Z253-$P253,0)/$AU253,$M253)-$N253-$O253,0),MAX(MIN(MAX($Z253-$M253,0)/$AU253,$P253)-$Q253-$R253,0)),0)</f>
        <v>0</v>
      </c>
      <c r="AK253" s="60">
        <f>IF($AD253=Res_converter!$A$2,$T253,0)</f>
        <v>0</v>
      </c>
      <c r="AL253" s="10">
        <f>IF($AD253=Res_converter!$A$2,$Z253,0)</f>
        <v>0</v>
      </c>
      <c r="AM253" s="10">
        <f>IF($J253=Res_converter!$E$4,MAX($M253-$N253-$O253,0),0)+IF($K253=Res_converter!$E$4,MAX($P253-$Q253-$R253,0),0)+IF(L253=Res_converter!$E$4,$S253,0)</f>
        <v>0</v>
      </c>
      <c r="AN253" s="10">
        <f>IF($AD253=Res_converter!$A$3,MAX(MIN($Z253,$M253)-$N253-$O253,0),0)+IF(AND($AD253=Res_converter!$A$14,$AC253=1,$Y253&lt;&gt;"See columns P&amp; Q"),IF($J253=Res_converter!$E$4,MAX(MIN(MAX($Z253-$P253,0)/$AV253,$M253)-$N253-$O253,0),MAX(MIN(MAX($Z253-$M253,0)/$AV253,$P253)-$Q253-$R253,0)),0)</f>
        <v>0</v>
      </c>
      <c r="AO253" s="10">
        <f>IF($J253=Res_converter!$E$5,$M253,0)+IF($K253=Res_converter!$E$5,$P253,0)</f>
        <v>0</v>
      </c>
      <c r="AP253" s="10">
        <f>IF($AD253=Res_converter!$A$4,$Z253,0)</f>
        <v>0</v>
      </c>
      <c r="AQ253" s="10" t="s">
        <v>257</v>
      </c>
      <c r="AR253" s="10" t="s">
        <v>189</v>
      </c>
      <c r="AS253" s="10" t="s">
        <v>71</v>
      </c>
      <c r="AT253" s="10"/>
      <c r="AU253" s="10">
        <f t="shared" si="14"/>
        <v>0.03</v>
      </c>
      <c r="AV253" s="10">
        <f t="shared" si="15"/>
        <v>0.33700000000000002</v>
      </c>
      <c r="AW253" s="12" t="s">
        <v>597</v>
      </c>
      <c r="AX253" s="12" t="str">
        <f>INDEX(Subname_converter!$B$1:$B$343,MATCH($AW253,Subname_converter!$A$1:$A$343,0))</f>
        <v>Hassayampa</v>
      </c>
      <c r="AY253" s="12">
        <f>INDEX(Subname_converter!$C$1:$C$343,MATCH($AW253,Subname_converter!$A$1:$A$343,0))</f>
        <v>500</v>
      </c>
      <c r="AZ253" s="11">
        <v>45107.291666666701</v>
      </c>
      <c r="BA253" s="11">
        <v>45809.291666666701</v>
      </c>
      <c r="BB253" s="10">
        <f t="shared" si="12"/>
        <v>2025</v>
      </c>
      <c r="BC253" s="11"/>
      <c r="BD253" s="10" t="s">
        <v>103</v>
      </c>
      <c r="BE253" s="10" t="s">
        <v>65</v>
      </c>
      <c r="BF253" s="10" t="s">
        <v>65</v>
      </c>
      <c r="BG253" s="10" t="s">
        <v>103</v>
      </c>
      <c r="BH253" s="10"/>
      <c r="BI253" s="10">
        <f>IFERROR(INDEX([12]Queue_withNearTerm!$AZ$4:$AZ$148,MATCH(B254,[12]Queue_withNearTerm!$B$4:$B$148,0)),99)</f>
        <v>2</v>
      </c>
    </row>
    <row r="254" spans="1:61" s="26" customFormat="1" ht="25" x14ac:dyDescent="0.25">
      <c r="A254" s="32" t="s">
        <v>599</v>
      </c>
      <c r="B254" s="10">
        <v>1824</v>
      </c>
      <c r="C254" s="11">
        <v>43932</v>
      </c>
      <c r="D254" s="11">
        <v>43936.291666666701</v>
      </c>
      <c r="E254" s="10" t="s">
        <v>53</v>
      </c>
      <c r="F254" s="10" t="s">
        <v>505</v>
      </c>
      <c r="G254" s="10" t="s">
        <v>55</v>
      </c>
      <c r="H254" s="10"/>
      <c r="I254" s="10"/>
      <c r="J254" s="10" t="s">
        <v>55</v>
      </c>
      <c r="K254" s="10"/>
      <c r="L254" s="10"/>
      <c r="M254" s="10">
        <v>1001</v>
      </c>
      <c r="N254" s="10"/>
      <c r="O254" s="10"/>
      <c r="P254" s="10"/>
      <c r="Q254" s="10"/>
      <c r="R254" s="10"/>
      <c r="S254" s="10"/>
      <c r="T254" s="10">
        <v>972.82</v>
      </c>
      <c r="U254" s="10" t="s">
        <v>115</v>
      </c>
      <c r="V254" s="10"/>
      <c r="W254" s="10" t="s">
        <v>58</v>
      </c>
      <c r="X254" s="10" t="s">
        <v>364</v>
      </c>
      <c r="Y254" s="10">
        <v>0</v>
      </c>
      <c r="Z254" s="10">
        <v>0</v>
      </c>
      <c r="AA254" s="10">
        <v>0</v>
      </c>
      <c r="AB254" s="10">
        <v>0</v>
      </c>
      <c r="AC254" s="10">
        <f t="shared" si="13"/>
        <v>0</v>
      </c>
      <c r="AD254" s="10" t="str" cm="1">
        <f t="array" ref="AD254">IFERROR(INDEX(Res_converter!$A$2:$A$22,MATCH(1,($J254=Res_converter!$B$2:$B$22)*($K254=Res_converter!$C$2:$C$22)*($L254=Res_converter!$D$2:$D$22),0)),"Other")</f>
        <v>Wind Turbine</v>
      </c>
      <c r="AE254" s="10">
        <f>IF($J254=Res_converter!$E$2,MAX($M254-$N254-$O254,0),0)+IF($K254=Res_converter!$E$2,MAX($P254-$Q254-$R254,0),0)+IF(L254=Res_converter!$E$2,$S254,0)</f>
        <v>0</v>
      </c>
      <c r="AF254" s="10">
        <f>IF($AD254=Res_converter!$A$8,MAX($Z254-$N254-$O254,0),0)+IF(AND($AD254=Res_converter!$A$14,$J254=Res_converter!$B$14),MAX(MIN($Z254,$M254)-$N254-$O254+IF(SUM($Q254,$R254)&gt;0,MAX($Z254-$M254,0)-($Q254+$R254)*$AV254,0),0),0)+IF(AND($AD254=Res_converter!$A$15,$K254=Res_converter!$C$15),MAX(MIN($Z254,$P254)-$Q254-$R254+IF(SUM($N254,$O254)&gt;0,MAX($Z254-$P254,0)-($N254+$O254)*$AV254,0),0),0)+IF(AND($AD254=Res_converter!$A$12,$Y254="See columns P&amp; Q"),IF($J254=Res_converter!$E$2,MAX($AA254*MIN($M254,$T254)-$N254-$O254,0),MAX($AB254*MIN($P254,$T254)-$Q254-$R254,0)),0)+IF(AND($AD254=Res_converter!$A$12,$AC254=1,$Y254&lt;&gt;"See columns P&amp; Q"),IF($J254=Res_converter!$E$2,MAX(MIN($Z254,M254)-$N254-$O254,0),MAX(MIN($Z254,P254)-$Q254-$R254,0)),0)</f>
        <v>0</v>
      </c>
      <c r="AG254" s="60">
        <f>IF($AD254=Res_converter!$A$9,$T254,0)</f>
        <v>0</v>
      </c>
      <c r="AH254" s="10">
        <f>IF($AD254=Res_converter!$A$9,$Z254,0)</f>
        <v>0</v>
      </c>
      <c r="AI254" s="10">
        <f>IF($J254=Res_converter!$E$6,MAX($M254-$N254-$O254,0),0)+IF($K254=Res_converter!$E$6,MAX($P254-$Q254-$R254,0),0)+IF(L254=Res_converter!$E$6,$S254,0)</f>
        <v>0</v>
      </c>
      <c r="AJ254" s="10">
        <f>IF($AD254=Res_converter!$A$7,MAX(MIN($Z254,$M254)-$N254-$O254,0),0)+IF(AND($AD254=Res_converter!$A$12,$Y254="See columns P&amp; Q"),IF($J254=Res_converter!$E$6,MAX($AA254*MIN($M254,$T254)-$N254-$O254,0),MAX($AB254*MIN($P254,$T254)-$Q254-$R254,0)),0)+IF(AND($AD254=Res_converter!$A$12,$AC254=1,$Y254&lt;&gt;"See columns P&amp; Q"),IF($J254=Res_converter!$E$6,MAX(MIN(MAX($Z254-$P254,0)/$AU254,$M254)-$N254-$O254,0),MAX(MIN(MAX($Z254-$M254,0)/$AU254,$P254)-$Q254-$R254,0)),0)</f>
        <v>0</v>
      </c>
      <c r="AK254" s="60">
        <f>IF($AD254=Res_converter!$A$2,$T254,0)</f>
        <v>0</v>
      </c>
      <c r="AL254" s="10">
        <f>IF($AD254=Res_converter!$A$2,$Z254,0)</f>
        <v>0</v>
      </c>
      <c r="AM254" s="10">
        <f>IF($J254=Res_converter!$E$4,MAX($M254-$N254-$O254,0),0)+IF($K254=Res_converter!$E$4,MAX($P254-$Q254-$R254,0),0)+IF(L254=Res_converter!$E$4,$S254,0)</f>
        <v>1001</v>
      </c>
      <c r="AN254" s="10">
        <f>IF($AD254=Res_converter!$A$3,MAX(MIN($Z254,$M254)-$N254-$O254,0),0)+IF(AND($AD254=Res_converter!$A$14,$AC254=1,$Y254&lt;&gt;"See columns P&amp; Q"),IF($J254=Res_converter!$E$4,MAX(MIN(MAX($Z254-$P254,0)/$AV254,$M254)-$N254-$O254,0),MAX(MIN(MAX($Z254-$M254,0)/$AV254,$P254)-$Q254-$R254,0)),0)</f>
        <v>0</v>
      </c>
      <c r="AO254" s="10">
        <f>IF($J254=Res_converter!$E$5,$M254,0)+IF($K254=Res_converter!$E$5,$P254,0)</f>
        <v>0</v>
      </c>
      <c r="AP254" s="10">
        <f>IF($AD254=Res_converter!$A$4,$Z254,0)</f>
        <v>0</v>
      </c>
      <c r="AQ254" s="10" t="s">
        <v>600</v>
      </c>
      <c r="AR254" s="10" t="s">
        <v>484</v>
      </c>
      <c r="AS254" s="10" t="s">
        <v>71</v>
      </c>
      <c r="AT254" s="10"/>
      <c r="AU254" s="10">
        <f t="shared" si="14"/>
        <v>0.03</v>
      </c>
      <c r="AV254" s="10">
        <f t="shared" si="15"/>
        <v>0.33700000000000002</v>
      </c>
      <c r="AW254" s="12" t="s">
        <v>601</v>
      </c>
      <c r="AX254" s="12" t="str">
        <f>INDEX(Subname_converter!$B$1:$B$343,MATCH($AW254,Subname_converter!$A$1:$A$343,0))</f>
        <v>ECO</v>
      </c>
      <c r="AY254" s="12">
        <f>INDEX(Subname_converter!$C$1:$C$343,MATCH($AW254,Subname_converter!$A$1:$A$343,0))</f>
        <v>500</v>
      </c>
      <c r="AZ254" s="11">
        <v>45565.291666666701</v>
      </c>
      <c r="BA254" s="11">
        <v>47803.333333333299</v>
      </c>
      <c r="BB254" s="10">
        <f t="shared" si="12"/>
        <v>2031</v>
      </c>
      <c r="BC254" s="11"/>
      <c r="BD254" s="10" t="s">
        <v>103</v>
      </c>
      <c r="BE254" s="10" t="s">
        <v>65</v>
      </c>
      <c r="BF254" s="10" t="s">
        <v>65</v>
      </c>
      <c r="BG254" s="10" t="s">
        <v>103</v>
      </c>
      <c r="BH254" s="10"/>
      <c r="BI254" s="10">
        <f>IFERROR(INDEX([12]Queue_withNearTerm!$AZ$4:$AZ$148,MATCH(B255,[12]Queue_withNearTerm!$B$4:$B$148,0)),99)</f>
        <v>99</v>
      </c>
    </row>
    <row r="255" spans="1:61" s="26" customFormat="1" ht="25" x14ac:dyDescent="0.25">
      <c r="A255" s="32" t="s">
        <v>602</v>
      </c>
      <c r="B255" s="10">
        <v>1825</v>
      </c>
      <c r="C255" s="11">
        <v>43935</v>
      </c>
      <c r="D255" s="11">
        <v>43936.291666666701</v>
      </c>
      <c r="E255" s="10" t="s">
        <v>53</v>
      </c>
      <c r="F255" s="10" t="s">
        <v>505</v>
      </c>
      <c r="G255" s="10" t="s">
        <v>56</v>
      </c>
      <c r="H255" s="10"/>
      <c r="I255" s="10"/>
      <c r="J255" s="10" t="s">
        <v>57</v>
      </c>
      <c r="K255" s="10"/>
      <c r="L255" s="10"/>
      <c r="M255" s="10">
        <v>101.9</v>
      </c>
      <c r="N255" s="10"/>
      <c r="O255" s="10"/>
      <c r="P255" s="10"/>
      <c r="Q255" s="10"/>
      <c r="R255" s="10"/>
      <c r="S255" s="10"/>
      <c r="T255" s="10">
        <v>101.1</v>
      </c>
      <c r="U255" s="10" t="s">
        <v>115</v>
      </c>
      <c r="V255" s="10"/>
      <c r="W255" s="10"/>
      <c r="X255" s="10" t="s">
        <v>59</v>
      </c>
      <c r="Y255" s="10">
        <v>0</v>
      </c>
      <c r="Z255" s="10">
        <v>0</v>
      </c>
      <c r="AA255" s="10">
        <v>0</v>
      </c>
      <c r="AB255" s="10">
        <v>0</v>
      </c>
      <c r="AC255" s="10">
        <f t="shared" si="13"/>
        <v>0</v>
      </c>
      <c r="AD255" s="10" t="str" cm="1">
        <f t="array" ref="AD255">IFERROR(INDEX(Res_converter!$A$2:$A$22,MATCH(1,($J255=Res_converter!$B$2:$B$22)*($K255=Res_converter!$C$2:$C$22)*($L255=Res_converter!$D$2:$D$22),0)),"Other")</f>
        <v>Battery</v>
      </c>
      <c r="AE255" s="10">
        <f>IF($J255=Res_converter!$E$2,MAX($M255-$N255-$O255,0),0)+IF($K255=Res_converter!$E$2,MAX($P255-$Q255-$R255,0),0)+IF(L255=Res_converter!$E$2,$S255,0)</f>
        <v>101.9</v>
      </c>
      <c r="AF255" s="10">
        <f>IF($AD255=Res_converter!$A$8,MAX($Z255-$N255-$O255,0),0)+IF(AND($AD255=Res_converter!$A$14,$J255=Res_converter!$B$14),MAX(MIN($Z255,$M255)-$N255-$O255+IF(SUM($Q255,$R255)&gt;0,MAX($Z255-$M255,0)-($Q255+$R255)*$AV255,0),0),0)+IF(AND($AD255=Res_converter!$A$15,$K255=Res_converter!$C$15),MAX(MIN($Z255,$P255)-$Q255-$R255+IF(SUM($N255,$O255)&gt;0,MAX($Z255-$P255,0)-($N255+$O255)*$AV255,0),0),0)+IF(AND($AD255=Res_converter!$A$12,$Y255="See columns P&amp; Q"),IF($J255=Res_converter!$E$2,MAX($AA255*MIN($M255,$T255)-$N255-$O255,0),MAX($AB255*MIN($P255,$T255)-$Q255-$R255,0)),0)+IF(AND($AD255=Res_converter!$A$12,$AC255=1,$Y255&lt;&gt;"See columns P&amp; Q"),IF($J255=Res_converter!$E$2,MAX(MIN($Z255,M255)-$N255-$O255,0),MAX(MIN($Z255,P255)-$Q255-$R255,0)),0)</f>
        <v>0</v>
      </c>
      <c r="AG255" s="60">
        <f>IF($AD255=Res_converter!$A$9,$T255,0)</f>
        <v>0</v>
      </c>
      <c r="AH255" s="10">
        <f>IF($AD255=Res_converter!$A$9,$Z255,0)</f>
        <v>0</v>
      </c>
      <c r="AI255" s="10">
        <f>IF($J255=Res_converter!$E$6,MAX($M255-$N255-$O255,0),0)+IF($K255=Res_converter!$E$6,MAX($P255-$Q255-$R255,0),0)+IF(L255=Res_converter!$E$6,$S255,0)</f>
        <v>0</v>
      </c>
      <c r="AJ255" s="10">
        <f>IF($AD255=Res_converter!$A$7,MAX(MIN($Z255,$M255)-$N255-$O255,0),0)+IF(AND($AD255=Res_converter!$A$12,$Y255="See columns P&amp; Q"),IF($J255=Res_converter!$E$6,MAX($AA255*MIN($M255,$T255)-$N255-$O255,0),MAX($AB255*MIN($P255,$T255)-$Q255-$R255,0)),0)+IF(AND($AD255=Res_converter!$A$12,$AC255=1,$Y255&lt;&gt;"See columns P&amp; Q"),IF($J255=Res_converter!$E$6,MAX(MIN(MAX($Z255-$P255,0)/$AU255,$M255)-$N255-$O255,0),MAX(MIN(MAX($Z255-$M255,0)/$AU255,$P255)-$Q255-$R255,0)),0)</f>
        <v>0</v>
      </c>
      <c r="AK255" s="60">
        <f>IF($AD255=Res_converter!$A$2,$T255,0)</f>
        <v>0</v>
      </c>
      <c r="AL255" s="10">
        <f>IF($AD255=Res_converter!$A$2,$Z255,0)</f>
        <v>0</v>
      </c>
      <c r="AM255" s="10">
        <f>IF($J255=Res_converter!$E$4,MAX($M255-$N255-$O255,0),0)+IF($K255=Res_converter!$E$4,MAX($P255-$Q255-$R255,0),0)+IF(L255=Res_converter!$E$4,$S255,0)</f>
        <v>0</v>
      </c>
      <c r="AN255" s="10">
        <f>IF($AD255=Res_converter!$A$3,MAX(MIN($Z255,$M255)-$N255-$O255,0),0)+IF(AND($AD255=Res_converter!$A$14,$AC255=1,$Y255&lt;&gt;"See columns P&amp; Q"),IF($J255=Res_converter!$E$4,MAX(MIN(MAX($Z255-$P255,0)/$AV255,$M255)-$N255-$O255,0),MAX(MIN(MAX($Z255-$M255,0)/$AV255,$P255)-$Q255-$R255,0)),0)</f>
        <v>0</v>
      </c>
      <c r="AO255" s="10">
        <f>IF($J255=Res_converter!$E$5,$M255,0)+IF($K255=Res_converter!$E$5,$P255,0)</f>
        <v>0</v>
      </c>
      <c r="AP255" s="10">
        <f>IF($AD255=Res_converter!$A$4,$Z255,0)</f>
        <v>0</v>
      </c>
      <c r="AQ255" s="10" t="s">
        <v>70</v>
      </c>
      <c r="AR255" s="10" t="s">
        <v>61</v>
      </c>
      <c r="AS255" s="10" t="s">
        <v>71</v>
      </c>
      <c r="AT255" s="10"/>
      <c r="AU255" s="10">
        <f t="shared" si="14"/>
        <v>0.03</v>
      </c>
      <c r="AV255" s="10">
        <f t="shared" si="15"/>
        <v>0.33700000000000002</v>
      </c>
      <c r="AW255" s="12" t="s">
        <v>603</v>
      </c>
      <c r="AX255" s="12" t="str">
        <f>INDEX(Subname_converter!$B$1:$B$343,MATCH($AW255,Subname_converter!$A$1:$A$343,0))</f>
        <v>San Luis Rey</v>
      </c>
      <c r="AY255" s="12">
        <f>INDEX(Subname_converter!$C$1:$C$343,MATCH($AW255,Subname_converter!$A$1:$A$343,0))</f>
        <v>230</v>
      </c>
      <c r="AZ255" s="11">
        <v>45122.291666666701</v>
      </c>
      <c r="BA255" s="11">
        <v>45605.333333333299</v>
      </c>
      <c r="BB255" s="10">
        <f t="shared" si="12"/>
        <v>2025</v>
      </c>
      <c r="BC255" s="11"/>
      <c r="BD255" s="10" t="s">
        <v>103</v>
      </c>
      <c r="BE255" s="10" t="s">
        <v>65</v>
      </c>
      <c r="BF255" s="10" t="s">
        <v>65</v>
      </c>
      <c r="BG255" s="10" t="s">
        <v>103</v>
      </c>
      <c r="BH255" s="10"/>
      <c r="BI255" s="10">
        <f>IFERROR(INDEX([12]Queue_withNearTerm!$AZ$4:$AZ$148,MATCH(B256,[12]Queue_withNearTerm!$B$4:$B$148,0)),99)</f>
        <v>99</v>
      </c>
    </row>
    <row r="256" spans="1:61" s="26" customFormat="1" ht="50" x14ac:dyDescent="0.25">
      <c r="A256" s="32" t="s">
        <v>604</v>
      </c>
      <c r="B256" s="10">
        <v>1828</v>
      </c>
      <c r="C256" s="11">
        <v>43823</v>
      </c>
      <c r="D256" s="11">
        <v>44026.291666666701</v>
      </c>
      <c r="E256" s="10" t="s">
        <v>53</v>
      </c>
      <c r="F256" s="10" t="s">
        <v>200</v>
      </c>
      <c r="G256" s="10" t="s">
        <v>56</v>
      </c>
      <c r="H256" s="10"/>
      <c r="I256" s="10"/>
      <c r="J256" s="10" t="s">
        <v>57</v>
      </c>
      <c r="K256" s="10"/>
      <c r="L256" s="10"/>
      <c r="M256" s="10">
        <v>5</v>
      </c>
      <c r="N256" s="10"/>
      <c r="O256" s="10"/>
      <c r="P256" s="10"/>
      <c r="Q256" s="10"/>
      <c r="R256" s="10"/>
      <c r="S256" s="10"/>
      <c r="T256" s="10">
        <v>5</v>
      </c>
      <c r="U256" s="10" t="s">
        <v>115</v>
      </c>
      <c r="V256" s="10"/>
      <c r="W256" s="10"/>
      <c r="X256" s="10"/>
      <c r="Y256" s="10">
        <v>0</v>
      </c>
      <c r="Z256" s="10">
        <v>0</v>
      </c>
      <c r="AA256" s="10">
        <v>0</v>
      </c>
      <c r="AB256" s="10">
        <v>0</v>
      </c>
      <c r="AC256" s="10">
        <f t="shared" si="13"/>
        <v>0</v>
      </c>
      <c r="AD256" s="10" t="str" cm="1">
        <f t="array" ref="AD256">IFERROR(INDEX(Res_converter!$A$2:$A$22,MATCH(1,($J256=Res_converter!$B$2:$B$22)*($K256=Res_converter!$C$2:$C$22)*($L256=Res_converter!$D$2:$D$22),0)),"Other")</f>
        <v>Battery</v>
      </c>
      <c r="AE256" s="10">
        <f>IF($J256=Res_converter!$E$2,MAX($M256-$N256-$O256,0),0)+IF($K256=Res_converter!$E$2,MAX($P256-$Q256-$R256,0),0)+IF(L256=Res_converter!$E$2,$S256,0)</f>
        <v>5</v>
      </c>
      <c r="AF256" s="10">
        <f>IF($AD256=Res_converter!$A$8,MAX($Z256-$N256-$O256,0),0)+IF(AND($AD256=Res_converter!$A$14,$J256=Res_converter!$B$14),MAX(MIN($Z256,$M256)-$N256-$O256+IF(SUM($Q256,$R256)&gt;0,MAX($Z256-$M256,0)-($Q256+$R256)*$AV256,0),0),0)+IF(AND($AD256=Res_converter!$A$15,$K256=Res_converter!$C$15),MAX(MIN($Z256,$P256)-$Q256-$R256+IF(SUM($N256,$O256)&gt;0,MAX($Z256-$P256,0)-($N256+$O256)*$AV256,0),0),0)+IF(AND($AD256=Res_converter!$A$12,$Y256="See columns P&amp; Q"),IF($J256=Res_converter!$E$2,MAX($AA256*MIN($M256,$T256)-$N256-$O256,0),MAX($AB256*MIN($P256,$T256)-$Q256-$R256,0)),0)+IF(AND($AD256=Res_converter!$A$12,$AC256=1,$Y256&lt;&gt;"See columns P&amp; Q"),IF($J256=Res_converter!$E$2,MAX(MIN($Z256,M256)-$N256-$O256,0),MAX(MIN($Z256,P256)-$Q256-$R256,0)),0)</f>
        <v>0</v>
      </c>
      <c r="AG256" s="60">
        <f>IF($AD256=Res_converter!$A$9,$T256,0)</f>
        <v>0</v>
      </c>
      <c r="AH256" s="10">
        <f>IF($AD256=Res_converter!$A$9,$Z256,0)</f>
        <v>0</v>
      </c>
      <c r="AI256" s="10">
        <f>IF($J256=Res_converter!$E$6,MAX($M256-$N256-$O256,0),0)+IF($K256=Res_converter!$E$6,MAX($P256-$Q256-$R256,0),0)+IF(L256=Res_converter!$E$6,$S256,0)</f>
        <v>0</v>
      </c>
      <c r="AJ256" s="10">
        <f>IF($AD256=Res_converter!$A$7,MAX(MIN($Z256,$M256)-$N256-$O256,0),0)+IF(AND($AD256=Res_converter!$A$12,$Y256="See columns P&amp; Q"),IF($J256=Res_converter!$E$6,MAX($AA256*MIN($M256,$T256)-$N256-$O256,0),MAX($AB256*MIN($P256,$T256)-$Q256-$R256,0)),0)+IF(AND($AD256=Res_converter!$A$12,$AC256=1,$Y256&lt;&gt;"See columns P&amp; Q"),IF($J256=Res_converter!$E$6,MAX(MIN(MAX($Z256-$P256,0)/$AU256,$M256)-$N256-$O256,0),MAX(MIN(MAX($Z256-$M256,0)/$AU256,$P256)-$Q256-$R256,0)),0)</f>
        <v>0</v>
      </c>
      <c r="AK256" s="60">
        <f>IF($AD256=Res_converter!$A$2,$T256,0)</f>
        <v>0</v>
      </c>
      <c r="AL256" s="10">
        <f>IF($AD256=Res_converter!$A$2,$Z256,0)</f>
        <v>0</v>
      </c>
      <c r="AM256" s="10">
        <f>IF($J256=Res_converter!$E$4,MAX($M256-$N256-$O256,0),0)+IF($K256=Res_converter!$E$4,MAX($P256-$Q256-$R256,0),0)+IF(L256=Res_converter!$E$4,$S256,0)</f>
        <v>0</v>
      </c>
      <c r="AN256" s="10">
        <f>IF($AD256=Res_converter!$A$3,MAX(MIN($Z256,$M256)-$N256-$O256,0),0)+IF(AND($AD256=Res_converter!$A$14,$AC256=1,$Y256&lt;&gt;"See columns P&amp; Q"),IF($J256=Res_converter!$E$4,MAX(MIN(MAX($Z256-$P256,0)/$AV256,$M256)-$N256-$O256,0),MAX(MIN(MAX($Z256-$M256,0)/$AV256,$P256)-$Q256-$R256,0)),0)</f>
        <v>0</v>
      </c>
      <c r="AO256" s="10">
        <f>IF($J256=Res_converter!$E$5,$M256,0)+IF($K256=Res_converter!$E$5,$P256,0)</f>
        <v>0</v>
      </c>
      <c r="AP256" s="10">
        <f>IF($AD256=Res_converter!$A$4,$Z256,0)</f>
        <v>0</v>
      </c>
      <c r="AQ256" s="10" t="s">
        <v>78</v>
      </c>
      <c r="AR256" s="10" t="s">
        <v>61</v>
      </c>
      <c r="AS256" s="10" t="s">
        <v>62</v>
      </c>
      <c r="AT256" s="10" t="s">
        <v>63</v>
      </c>
      <c r="AU256" s="10">
        <f t="shared" si="14"/>
        <v>0.1</v>
      </c>
      <c r="AV256" s="10">
        <f t="shared" si="15"/>
        <v>0.66500000000000004</v>
      </c>
      <c r="AW256" s="12" t="s">
        <v>605</v>
      </c>
      <c r="AX256" s="12" t="str">
        <f>INDEX(Subname_converter!$B$1:$B$343,MATCH($AW256,Subname_converter!$A$1:$A$343,0))</f>
        <v>Panoche</v>
      </c>
      <c r="AY256" s="12">
        <f>INDEX(Subname_converter!$C$1:$C$343,MATCH($AW256,Subname_converter!$A$1:$A$343,0))</f>
        <v>230</v>
      </c>
      <c r="AZ256" s="11">
        <v>44287.291666666701</v>
      </c>
      <c r="BA256" s="11">
        <v>44287.291666666701</v>
      </c>
      <c r="BB256" s="10">
        <f t="shared" si="12"/>
        <v>2021</v>
      </c>
      <c r="BC256" s="11"/>
      <c r="BD256" s="10"/>
      <c r="BE256" s="10" t="s">
        <v>103</v>
      </c>
      <c r="BF256" s="10"/>
      <c r="BG256" s="10" t="s">
        <v>103</v>
      </c>
      <c r="BH256" s="10"/>
      <c r="BI256" s="10">
        <f>IFERROR(INDEX([12]Queue_withNearTerm!$AZ$4:$AZ$148,MATCH(B257,[12]Queue_withNearTerm!$B$4:$B$148,0)),99)</f>
        <v>99</v>
      </c>
    </row>
    <row r="257" spans="1:61" s="26" customFormat="1" ht="37.5" x14ac:dyDescent="0.25">
      <c r="A257" s="32" t="s">
        <v>606</v>
      </c>
      <c r="B257" s="10">
        <v>1830</v>
      </c>
      <c r="C257" s="11">
        <v>44130</v>
      </c>
      <c r="D257" s="11">
        <v>44186.333333333299</v>
      </c>
      <c r="E257" s="10" t="s">
        <v>53</v>
      </c>
      <c r="F257" s="10" t="s">
        <v>256</v>
      </c>
      <c r="G257" s="10" t="s">
        <v>56</v>
      </c>
      <c r="H257" s="10"/>
      <c r="I257" s="10"/>
      <c r="J257" s="10" t="s">
        <v>57</v>
      </c>
      <c r="K257" s="10"/>
      <c r="L257" s="10"/>
      <c r="M257" s="10">
        <v>55.65</v>
      </c>
      <c r="N257" s="10">
        <v>55</v>
      </c>
      <c r="O257" s="10"/>
      <c r="P257" s="10"/>
      <c r="Q257" s="10"/>
      <c r="R257" s="10"/>
      <c r="S257" s="10"/>
      <c r="T257" s="10">
        <v>55</v>
      </c>
      <c r="U257" s="10" t="s">
        <v>83</v>
      </c>
      <c r="V257" s="10"/>
      <c r="W257" s="10"/>
      <c r="X257" s="10"/>
      <c r="Y257" s="10"/>
      <c r="Z257" s="10">
        <v>0</v>
      </c>
      <c r="AA257" s="10"/>
      <c r="AB257" s="10"/>
      <c r="AC257" s="10">
        <f t="shared" si="13"/>
        <v>0</v>
      </c>
      <c r="AD257" s="10" t="str" cm="1">
        <f t="array" ref="AD257">IFERROR(INDEX(Res_converter!$A$2:$A$22,MATCH(1,($J257=Res_converter!$B$2:$B$22)*($K257=Res_converter!$C$2:$C$22)*($L257=Res_converter!$D$2:$D$22),0)),"Other")</f>
        <v>Battery</v>
      </c>
      <c r="AE257" s="10">
        <f>IF($J257=Res_converter!$E$2,MAX($M257-$N257-$O257,0),0)+IF($K257=Res_converter!$E$2,MAX($P257-$Q257-$R257,0),0)+IF(L257=Res_converter!$E$2,$S257,0)</f>
        <v>0.64999999999999858</v>
      </c>
      <c r="AF257" s="10">
        <f>IF($AD257=Res_converter!$A$8,MAX($Z257-$N257-$O257,0),0)+IF(AND($AD257=Res_converter!$A$14,$J257=Res_converter!$B$14),MAX(MIN($Z257,$M257)-$N257-$O257+IF(SUM($Q257,$R257)&gt;0,MAX($Z257-$M257,0)-($Q257+$R257)*$AV257,0),0),0)+IF(AND($AD257=Res_converter!$A$15,$K257=Res_converter!$C$15),MAX(MIN($Z257,$P257)-$Q257-$R257+IF(SUM($N257,$O257)&gt;0,MAX($Z257-$P257,0)-($N257+$O257)*$AV257,0),0),0)+IF(AND($AD257=Res_converter!$A$12,$Y257="See columns P&amp; Q"),IF($J257=Res_converter!$E$2,MAX($AA257*MIN($M257,$T257)-$N257-$O257,0),MAX($AB257*MIN($P257,$T257)-$Q257-$R257,0)),0)+IF(AND($AD257=Res_converter!$A$12,$AC257=1,$Y257&lt;&gt;"See columns P&amp; Q"),IF($J257=Res_converter!$E$2,MAX(MIN($Z257,M257)-$N257-$O257,0),MAX(MIN($Z257,P257)-$Q257-$R257,0)),0)</f>
        <v>0</v>
      </c>
      <c r="AG257" s="60">
        <f>IF($AD257=Res_converter!$A$9,$T257,0)</f>
        <v>0</v>
      </c>
      <c r="AH257" s="10">
        <f>IF($AD257=Res_converter!$A$9,$Z257,0)</f>
        <v>0</v>
      </c>
      <c r="AI257" s="10">
        <f>IF($J257=Res_converter!$E$6,MAX($M257-$N257-$O257,0),0)+IF($K257=Res_converter!$E$6,MAX($P257-$Q257-$R257,0),0)+IF(L257=Res_converter!$E$6,$S257,0)</f>
        <v>0</v>
      </c>
      <c r="AJ257" s="10">
        <f>IF($AD257=Res_converter!$A$7,MAX(MIN($Z257,$M257)-$N257-$O257,0),0)+IF(AND($AD257=Res_converter!$A$12,$Y257="See columns P&amp; Q"),IF($J257=Res_converter!$E$6,MAX($AA257*MIN($M257,$T257)-$N257-$O257,0),MAX($AB257*MIN($P257,$T257)-$Q257-$R257,0)),0)+IF(AND($AD257=Res_converter!$A$12,$AC257=1,$Y257&lt;&gt;"See columns P&amp; Q"),IF($J257=Res_converter!$E$6,MAX(MIN(MAX($Z257-$P257,0)/$AU257,$M257)-$N257-$O257,0),MAX(MIN(MAX($Z257-$M257,0)/$AU257,$P257)-$Q257-$R257,0)),0)</f>
        <v>0</v>
      </c>
      <c r="AK257" s="60">
        <f>IF($AD257=Res_converter!$A$2,$T257,0)</f>
        <v>0</v>
      </c>
      <c r="AL257" s="10">
        <f>IF($AD257=Res_converter!$A$2,$Z257,0)</f>
        <v>0</v>
      </c>
      <c r="AM257" s="10">
        <f>IF($J257=Res_converter!$E$4,MAX($M257-$N257-$O257,0),0)+IF($K257=Res_converter!$E$4,MAX($P257-$Q257-$R257,0),0)+IF(L257=Res_converter!$E$4,$S257,0)</f>
        <v>0</v>
      </c>
      <c r="AN257" s="10">
        <f>IF($AD257=Res_converter!$A$3,MAX(MIN($Z257,$M257)-$N257-$O257,0),0)+IF(AND($AD257=Res_converter!$A$14,$AC257=1,$Y257&lt;&gt;"See columns P&amp; Q"),IF($J257=Res_converter!$E$4,MAX(MIN(MAX($Z257-$P257,0)/$AV257,$M257)-$N257-$O257,0),MAX(MIN(MAX($Z257-$M257,0)/$AV257,$P257)-$Q257-$R257,0)),0)</f>
        <v>0</v>
      </c>
      <c r="AO257" s="10">
        <f>IF($J257=Res_converter!$E$5,$M257,0)+IF($K257=Res_converter!$E$5,$P257,0)</f>
        <v>0</v>
      </c>
      <c r="AP257" s="10">
        <f>IF($AD257=Res_converter!$A$4,$Z257,0)</f>
        <v>0</v>
      </c>
      <c r="AQ257" s="10" t="s">
        <v>201</v>
      </c>
      <c r="AR257" s="10" t="s">
        <v>61</v>
      </c>
      <c r="AS257" s="10" t="s">
        <v>62</v>
      </c>
      <c r="AT257" s="10" t="s">
        <v>63</v>
      </c>
      <c r="AU257" s="10">
        <f t="shared" si="14"/>
        <v>0.1</v>
      </c>
      <c r="AV257" s="10">
        <f t="shared" si="15"/>
        <v>0.66500000000000004</v>
      </c>
      <c r="AW257" s="12" t="s">
        <v>607</v>
      </c>
      <c r="AX257" s="12" t="str">
        <f>INDEX(Subname_converter!$B$1:$B$343,MATCH($AW257,Subname_converter!$A$1:$A$343,0))</f>
        <v>Oakland C</v>
      </c>
      <c r="AY257" s="12">
        <f>INDEX(Subname_converter!$C$1:$C$343,MATCH($AW257,Subname_converter!$A$1:$A$343,0))</f>
        <v>115</v>
      </c>
      <c r="AZ257" s="11">
        <v>44682.291666666701</v>
      </c>
      <c r="BA257" s="11">
        <v>45292.333333333299</v>
      </c>
      <c r="BB257" s="10">
        <f t="shared" si="12"/>
        <v>2024</v>
      </c>
      <c r="BC257" s="11"/>
      <c r="BD257" s="10" t="s">
        <v>103</v>
      </c>
      <c r="BE257" s="10" t="s">
        <v>65</v>
      </c>
      <c r="BF257" s="10" t="s">
        <v>65</v>
      </c>
      <c r="BG257" s="10" t="s">
        <v>103</v>
      </c>
      <c r="BH257" s="10"/>
      <c r="BI257" s="10">
        <f>IFERROR(INDEX([12]Queue_withNearTerm!$AZ$4:$AZ$148,MATCH(B258,[12]Queue_withNearTerm!$B$4:$B$148,0)),99)</f>
        <v>99</v>
      </c>
    </row>
    <row r="258" spans="1:61" s="26" customFormat="1" ht="25" x14ac:dyDescent="0.25">
      <c r="A258" s="32" t="s">
        <v>608</v>
      </c>
      <c r="B258" s="10">
        <v>1831</v>
      </c>
      <c r="C258" s="11">
        <v>44173</v>
      </c>
      <c r="D258" s="11">
        <v>44253.333333333299</v>
      </c>
      <c r="E258" s="10" t="s">
        <v>53</v>
      </c>
      <c r="F258" s="10" t="s">
        <v>609</v>
      </c>
      <c r="G258" s="10" t="s">
        <v>56</v>
      </c>
      <c r="H258" s="10"/>
      <c r="I258" s="10"/>
      <c r="J258" s="10" t="s">
        <v>57</v>
      </c>
      <c r="K258" s="10"/>
      <c r="L258" s="10"/>
      <c r="M258" s="10">
        <v>405.4</v>
      </c>
      <c r="N258" s="10"/>
      <c r="O258" s="10"/>
      <c r="P258" s="10"/>
      <c r="Q258" s="10"/>
      <c r="R258" s="10"/>
      <c r="S258" s="10"/>
      <c r="T258" s="10">
        <v>400</v>
      </c>
      <c r="U258" s="10" t="s">
        <v>83</v>
      </c>
      <c r="V258" s="10" t="s">
        <v>406</v>
      </c>
      <c r="W258" s="10"/>
      <c r="X258" s="10"/>
      <c r="Y258" s="10"/>
      <c r="Z258" s="10">
        <v>0</v>
      </c>
      <c r="AA258" s="10"/>
      <c r="AB258" s="10"/>
      <c r="AC258" s="10">
        <f t="shared" si="13"/>
        <v>0</v>
      </c>
      <c r="AD258" s="10" t="str" cm="1">
        <f t="array" ref="AD258">IFERROR(INDEX(Res_converter!$A$2:$A$22,MATCH(1,($J258=Res_converter!$B$2:$B$22)*($K258=Res_converter!$C$2:$C$22)*($L258=Res_converter!$D$2:$D$22),0)),"Other")</f>
        <v>Battery</v>
      </c>
      <c r="AE258" s="10">
        <f>IF($J258=Res_converter!$E$2,MAX($M258-$N258-$O258,0),0)+IF($K258=Res_converter!$E$2,MAX($P258-$Q258-$R258,0),0)+IF(L258=Res_converter!$E$2,$S258,0)</f>
        <v>405.4</v>
      </c>
      <c r="AF258" s="10">
        <f>IF($AD258=Res_converter!$A$8,MAX($Z258-$N258-$O258,0),0)+IF(AND($AD258=Res_converter!$A$14,$J258=Res_converter!$B$14),MAX(MIN($Z258,$M258)-$N258-$O258+IF(SUM($Q258,$R258)&gt;0,MAX($Z258-$M258,0)-($Q258+$R258)*$AV258,0),0),0)+IF(AND($AD258=Res_converter!$A$15,$K258=Res_converter!$C$15),MAX(MIN($Z258,$P258)-$Q258-$R258+IF(SUM($N258,$O258)&gt;0,MAX($Z258-$P258,0)-($N258+$O258)*$AV258,0),0),0)+IF(AND($AD258=Res_converter!$A$12,$Y258="See columns P&amp; Q"),IF($J258=Res_converter!$E$2,MAX($AA258*MIN($M258,$T258)-$N258-$O258,0),MAX($AB258*MIN($P258,$T258)-$Q258-$R258,0)),0)+IF(AND($AD258=Res_converter!$A$12,$AC258=1,$Y258&lt;&gt;"See columns P&amp; Q"),IF($J258=Res_converter!$E$2,MAX(MIN($Z258,M258)-$N258-$O258,0),MAX(MIN($Z258,P258)-$Q258-$R258,0)),0)</f>
        <v>0</v>
      </c>
      <c r="AG258" s="60">
        <f>IF($AD258=Res_converter!$A$9,$T258,0)</f>
        <v>0</v>
      </c>
      <c r="AH258" s="10">
        <f>IF($AD258=Res_converter!$A$9,$Z258,0)</f>
        <v>0</v>
      </c>
      <c r="AI258" s="10">
        <f>IF($J258=Res_converter!$E$6,MAX($M258-$N258-$O258,0),0)+IF($K258=Res_converter!$E$6,MAX($P258-$Q258-$R258,0),0)+IF(L258=Res_converter!$E$6,$S258,0)</f>
        <v>0</v>
      </c>
      <c r="AJ258" s="10">
        <f>IF($AD258=Res_converter!$A$7,MAX(MIN($Z258,$M258)-$N258-$O258,0),0)+IF(AND($AD258=Res_converter!$A$12,$Y258="See columns P&amp; Q"),IF($J258=Res_converter!$E$6,MAX($AA258*MIN($M258,$T258)-$N258-$O258,0),MAX($AB258*MIN($P258,$T258)-$Q258-$R258,0)),0)+IF(AND($AD258=Res_converter!$A$12,$AC258=1,$Y258&lt;&gt;"See columns P&amp; Q"),IF($J258=Res_converter!$E$6,MAX(MIN(MAX($Z258-$P258,0)/$AU258,$M258)-$N258-$O258,0),MAX(MIN(MAX($Z258-$M258,0)/$AU258,$P258)-$Q258-$R258,0)),0)</f>
        <v>0</v>
      </c>
      <c r="AK258" s="60">
        <f>IF($AD258=Res_converter!$A$2,$T258,0)</f>
        <v>0</v>
      </c>
      <c r="AL258" s="10">
        <f>IF($AD258=Res_converter!$A$2,$Z258,0)</f>
        <v>0</v>
      </c>
      <c r="AM258" s="10">
        <f>IF($J258=Res_converter!$E$4,MAX($M258-$N258-$O258,0),0)+IF($K258=Res_converter!$E$4,MAX($P258-$Q258-$R258,0),0)+IF(L258=Res_converter!$E$4,$S258,0)</f>
        <v>0</v>
      </c>
      <c r="AN258" s="10">
        <f>IF($AD258=Res_converter!$A$3,MAX(MIN($Z258,$M258)-$N258-$O258,0),0)+IF(AND($AD258=Res_converter!$A$14,$AC258=1,$Y258&lt;&gt;"See columns P&amp; Q"),IF($J258=Res_converter!$E$4,MAX(MIN(MAX($Z258-$P258,0)/$AV258,$M258)-$N258-$O258,0),MAX(MIN(MAX($Z258-$M258,0)/$AV258,$P258)-$Q258-$R258,0)),0)</f>
        <v>0</v>
      </c>
      <c r="AO258" s="10">
        <f>IF($J258=Res_converter!$E$5,$M258,0)+IF($K258=Res_converter!$E$5,$P258,0)</f>
        <v>0</v>
      </c>
      <c r="AP258" s="10">
        <f>IF($AD258=Res_converter!$A$4,$Z258,0)</f>
        <v>0</v>
      </c>
      <c r="AQ258" s="10" t="s">
        <v>369</v>
      </c>
      <c r="AR258" s="10" t="s">
        <v>61</v>
      </c>
      <c r="AS258" s="10" t="s">
        <v>62</v>
      </c>
      <c r="AT258" s="10" t="s">
        <v>63</v>
      </c>
      <c r="AU258" s="10">
        <f t="shared" si="14"/>
        <v>0.1</v>
      </c>
      <c r="AV258" s="10">
        <f t="shared" si="15"/>
        <v>0.66500000000000004</v>
      </c>
      <c r="AW258" s="12" t="s">
        <v>610</v>
      </c>
      <c r="AX258" s="12" t="str">
        <f>INDEX(Subname_converter!$B$1:$B$343,MATCH($AW258,Subname_converter!$A$1:$A$343,0))</f>
        <v>Morro Bay</v>
      </c>
      <c r="AY258" s="12">
        <f>INDEX(Subname_converter!$C$1:$C$343,MATCH($AW258,Subname_converter!$A$1:$A$343,0))</f>
        <v>230</v>
      </c>
      <c r="AZ258" s="11">
        <v>45597.291666666701</v>
      </c>
      <c r="BA258" s="11">
        <v>45597.291666666701</v>
      </c>
      <c r="BB258" s="10">
        <f t="shared" si="12"/>
        <v>2025</v>
      </c>
      <c r="BC258" s="11"/>
      <c r="BD258" s="10" t="s">
        <v>103</v>
      </c>
      <c r="BE258" s="10" t="s">
        <v>65</v>
      </c>
      <c r="BF258" s="10"/>
      <c r="BG258" s="10" t="s">
        <v>103</v>
      </c>
      <c r="BH258" s="10"/>
      <c r="BI258" s="10">
        <f>IFERROR(INDEX([12]Queue_withNearTerm!$AZ$4:$AZ$148,MATCH(B259,[12]Queue_withNearTerm!$B$4:$B$148,0)),99)</f>
        <v>99</v>
      </c>
    </row>
    <row r="259" spans="1:61" s="26" customFormat="1" ht="25" x14ac:dyDescent="0.25">
      <c r="A259" s="32" t="s">
        <v>611</v>
      </c>
      <c r="B259" s="10">
        <v>1832</v>
      </c>
      <c r="C259" s="11">
        <v>44235</v>
      </c>
      <c r="D259" s="11">
        <v>44301.291666666701</v>
      </c>
      <c r="E259" s="10" t="s">
        <v>53</v>
      </c>
      <c r="F259" s="10" t="s">
        <v>609</v>
      </c>
      <c r="G259" s="10" t="s">
        <v>56</v>
      </c>
      <c r="H259" s="10"/>
      <c r="I259" s="10"/>
      <c r="J259" s="10" t="s">
        <v>57</v>
      </c>
      <c r="K259" s="10"/>
      <c r="L259" s="10"/>
      <c r="M259" s="10">
        <v>51.375</v>
      </c>
      <c r="N259" s="10">
        <v>50</v>
      </c>
      <c r="O259" s="10"/>
      <c r="P259" s="10"/>
      <c r="Q259" s="10"/>
      <c r="R259" s="10"/>
      <c r="S259" s="10"/>
      <c r="T259" s="10">
        <v>50</v>
      </c>
      <c r="U259" s="10" t="s">
        <v>83</v>
      </c>
      <c r="V259" s="10"/>
      <c r="W259" s="10"/>
      <c r="X259" s="10"/>
      <c r="Y259" s="10"/>
      <c r="Z259" s="10">
        <v>0</v>
      </c>
      <c r="AA259" s="10"/>
      <c r="AB259" s="10"/>
      <c r="AC259" s="10">
        <f t="shared" si="13"/>
        <v>0</v>
      </c>
      <c r="AD259" s="10" t="str" cm="1">
        <f t="array" ref="AD259">IFERROR(INDEX(Res_converter!$A$2:$A$22,MATCH(1,($J259=Res_converter!$B$2:$B$22)*($K259=Res_converter!$C$2:$C$22)*($L259=Res_converter!$D$2:$D$22),0)),"Other")</f>
        <v>Battery</v>
      </c>
      <c r="AE259" s="10">
        <f>IF($J259=Res_converter!$E$2,MAX($M259-$N259-$O259,0),0)+IF($K259=Res_converter!$E$2,MAX($P259-$Q259-$R259,0),0)+IF(L259=Res_converter!$E$2,$S259,0)</f>
        <v>1.375</v>
      </c>
      <c r="AF259" s="10">
        <f>IF($AD259=Res_converter!$A$8,MAX($Z259-$N259-$O259,0),0)+IF(AND($AD259=Res_converter!$A$14,$J259=Res_converter!$B$14),MAX(MIN($Z259,$M259)-$N259-$O259+IF(SUM($Q259,$R259)&gt;0,MAX($Z259-$M259,0)-($Q259+$R259)*$AV259,0),0),0)+IF(AND($AD259=Res_converter!$A$15,$K259=Res_converter!$C$15),MAX(MIN($Z259,$P259)-$Q259-$R259+IF(SUM($N259,$O259)&gt;0,MAX($Z259-$P259,0)-($N259+$O259)*$AV259,0),0),0)+IF(AND($AD259=Res_converter!$A$12,$Y259="See columns P&amp; Q"),IF($J259=Res_converter!$E$2,MAX($AA259*MIN($M259,$T259)-$N259-$O259,0),MAX($AB259*MIN($P259,$T259)-$Q259-$R259,0)),0)+IF(AND($AD259=Res_converter!$A$12,$AC259=1,$Y259&lt;&gt;"See columns P&amp; Q"),IF($J259=Res_converter!$E$2,MAX(MIN($Z259,M259)-$N259-$O259,0),MAX(MIN($Z259,P259)-$Q259-$R259,0)),0)</f>
        <v>0</v>
      </c>
      <c r="AG259" s="60">
        <f>IF($AD259=Res_converter!$A$9,$T259,0)</f>
        <v>0</v>
      </c>
      <c r="AH259" s="10">
        <f>IF($AD259=Res_converter!$A$9,$Z259,0)</f>
        <v>0</v>
      </c>
      <c r="AI259" s="10">
        <f>IF($J259=Res_converter!$E$6,MAX($M259-$N259-$O259,0),0)+IF($K259=Res_converter!$E$6,MAX($P259-$Q259-$R259,0),0)+IF(L259=Res_converter!$E$6,$S259,0)</f>
        <v>0</v>
      </c>
      <c r="AJ259" s="10">
        <f>IF($AD259=Res_converter!$A$7,MAX(MIN($Z259,$M259)-$N259-$O259,0),0)+IF(AND($AD259=Res_converter!$A$12,$Y259="See columns P&amp; Q"),IF($J259=Res_converter!$E$6,MAX($AA259*MIN($M259,$T259)-$N259-$O259,0),MAX($AB259*MIN($P259,$T259)-$Q259-$R259,0)),0)+IF(AND($AD259=Res_converter!$A$12,$AC259=1,$Y259&lt;&gt;"See columns P&amp; Q"),IF($J259=Res_converter!$E$6,MAX(MIN(MAX($Z259-$P259,0)/$AU259,$M259)-$N259-$O259,0),MAX(MIN(MAX($Z259-$M259,0)/$AU259,$P259)-$Q259-$R259,0)),0)</f>
        <v>0</v>
      </c>
      <c r="AK259" s="60">
        <f>IF($AD259=Res_converter!$A$2,$T259,0)</f>
        <v>0</v>
      </c>
      <c r="AL259" s="10">
        <f>IF($AD259=Res_converter!$A$2,$Z259,0)</f>
        <v>0</v>
      </c>
      <c r="AM259" s="10">
        <f>IF($J259=Res_converter!$E$4,MAX($M259-$N259-$O259,0),0)+IF($K259=Res_converter!$E$4,MAX($P259-$Q259-$R259,0),0)+IF(L259=Res_converter!$E$4,$S259,0)</f>
        <v>0</v>
      </c>
      <c r="AN259" s="10">
        <f>IF($AD259=Res_converter!$A$3,MAX(MIN($Z259,$M259)-$N259-$O259,0),0)+IF(AND($AD259=Res_converter!$A$14,$AC259=1,$Y259&lt;&gt;"See columns P&amp; Q"),IF($J259=Res_converter!$E$4,MAX(MIN(MAX($Z259-$P259,0)/$AV259,$M259)-$N259-$O259,0),MAX(MIN(MAX($Z259-$M259,0)/$AV259,$P259)-$Q259-$R259,0)),0)</f>
        <v>0</v>
      </c>
      <c r="AO259" s="10">
        <f>IF($J259=Res_converter!$E$5,$M259,0)+IF($K259=Res_converter!$E$5,$P259,0)</f>
        <v>0</v>
      </c>
      <c r="AP259" s="10">
        <f>IF($AD259=Res_converter!$A$4,$Z259,0)</f>
        <v>0</v>
      </c>
      <c r="AQ259" s="10" t="s">
        <v>70</v>
      </c>
      <c r="AR259" s="10" t="s">
        <v>61</v>
      </c>
      <c r="AS259" s="10" t="s">
        <v>71</v>
      </c>
      <c r="AT259" s="10"/>
      <c r="AU259" s="10">
        <f t="shared" si="14"/>
        <v>0.03</v>
      </c>
      <c r="AV259" s="10">
        <f t="shared" si="15"/>
        <v>0.33700000000000002</v>
      </c>
      <c r="AW259" s="12" t="s">
        <v>612</v>
      </c>
      <c r="AX259" s="12" t="str">
        <f>INDEX(Subname_converter!$B$1:$B$343,MATCH($AW259,Subname_converter!$A$1:$A$343,0))</f>
        <v>Escondido</v>
      </c>
      <c r="AY259" s="12">
        <f>INDEX(Subname_converter!$C$1:$C$343,MATCH($AW259,Subname_converter!$A$1:$A$343,0))</f>
        <v>230</v>
      </c>
      <c r="AZ259" s="11">
        <v>45076.291666666701</v>
      </c>
      <c r="BA259" s="11">
        <v>45748.291666666701</v>
      </c>
      <c r="BB259" s="10">
        <f t="shared" si="12"/>
        <v>2025</v>
      </c>
      <c r="BC259" s="11"/>
      <c r="BD259" s="10" t="s">
        <v>103</v>
      </c>
      <c r="BE259" s="10" t="s">
        <v>65</v>
      </c>
      <c r="BF259" s="10"/>
      <c r="BG259" s="10" t="s">
        <v>103</v>
      </c>
      <c r="BH259" s="10"/>
      <c r="BI259" s="10">
        <f>IFERROR(INDEX([12]Queue_withNearTerm!$AZ$4:$AZ$148,MATCH(B260,[12]Queue_withNearTerm!$B$4:$B$148,0)),99)</f>
        <v>99</v>
      </c>
    </row>
    <row r="260" spans="1:61" s="26" customFormat="1" ht="12.5" x14ac:dyDescent="0.25">
      <c r="A260" s="32" t="s">
        <v>613</v>
      </c>
      <c r="B260" s="10">
        <v>1835</v>
      </c>
      <c r="C260" s="11">
        <v>44253</v>
      </c>
      <c r="D260" s="11">
        <v>44319.291666666701</v>
      </c>
      <c r="E260" s="10" t="s">
        <v>53</v>
      </c>
      <c r="F260" s="10" t="s">
        <v>256</v>
      </c>
      <c r="G260" s="10" t="s">
        <v>56</v>
      </c>
      <c r="H260" s="10"/>
      <c r="I260" s="10"/>
      <c r="J260" s="10" t="s">
        <v>57</v>
      </c>
      <c r="K260" s="10"/>
      <c r="L260" s="10"/>
      <c r="M260" s="10">
        <v>20.25</v>
      </c>
      <c r="N260" s="10"/>
      <c r="O260" s="10"/>
      <c r="P260" s="10"/>
      <c r="Q260" s="10"/>
      <c r="R260" s="10"/>
      <c r="S260" s="10"/>
      <c r="T260" s="10">
        <v>20</v>
      </c>
      <c r="U260" s="10" t="s">
        <v>83</v>
      </c>
      <c r="V260" s="10"/>
      <c r="W260" s="10"/>
      <c r="X260" s="10" t="s">
        <v>59</v>
      </c>
      <c r="Y260" s="10">
        <v>1</v>
      </c>
      <c r="Z260" s="10">
        <v>20</v>
      </c>
      <c r="AA260" s="10">
        <v>0</v>
      </c>
      <c r="AB260" s="10">
        <v>0</v>
      </c>
      <c r="AC260" s="10">
        <f t="shared" si="13"/>
        <v>1</v>
      </c>
      <c r="AD260" s="10" t="str" cm="1">
        <f t="array" ref="AD260">IFERROR(INDEX(Res_converter!$A$2:$A$22,MATCH(1,($J260=Res_converter!$B$2:$B$22)*($K260=Res_converter!$C$2:$C$22)*($L260=Res_converter!$D$2:$D$22),0)),"Other")</f>
        <v>Battery</v>
      </c>
      <c r="AE260" s="10">
        <f>IF($J260=Res_converter!$E$2,MAX($M260-$N260-$O260,0),0)+IF($K260=Res_converter!$E$2,MAX($P260-$Q260-$R260,0),0)+IF(L260=Res_converter!$E$2,$S260,0)</f>
        <v>20.25</v>
      </c>
      <c r="AF260" s="10">
        <f>IF($AD260=Res_converter!$A$8,MAX($Z260-$N260-$O260,0),0)+IF(AND($AD260=Res_converter!$A$14,$J260=Res_converter!$B$14),MAX(MIN($Z260,$M260)-$N260-$O260+IF(SUM($Q260,$R260)&gt;0,MAX($Z260-$M260,0)-($Q260+$R260)*$AV260,0),0),0)+IF(AND($AD260=Res_converter!$A$15,$K260=Res_converter!$C$15),MAX(MIN($Z260,$P260)-$Q260-$R260+IF(SUM($N260,$O260)&gt;0,MAX($Z260-$P260,0)-($N260+$O260)*$AV260,0),0),0)+IF(AND($AD260=Res_converter!$A$12,$Y260="See columns P&amp; Q"),IF($J260=Res_converter!$E$2,MAX($AA260*MIN($M260,$T260)-$N260-$O260,0),MAX($AB260*MIN($P260,$T260)-$Q260-$R260,0)),0)+IF(AND($AD260=Res_converter!$A$12,$AC260=1,$Y260&lt;&gt;"See columns P&amp; Q"),IF($J260=Res_converter!$E$2,MAX(MIN($Z260,M260)-$N260-$O260,0),MAX(MIN($Z260,P260)-$Q260-$R260,0)),0)</f>
        <v>20</v>
      </c>
      <c r="AG260" s="60">
        <f>IF($AD260=Res_converter!$A$9,$T260,0)</f>
        <v>0</v>
      </c>
      <c r="AH260" s="10">
        <f>IF($AD260=Res_converter!$A$9,$Z260,0)</f>
        <v>0</v>
      </c>
      <c r="AI260" s="10">
        <f>IF($J260=Res_converter!$E$6,MAX($M260-$N260-$O260,0),0)+IF($K260=Res_converter!$E$6,MAX($P260-$Q260-$R260,0),0)+IF(L260=Res_converter!$E$6,$S260,0)</f>
        <v>0</v>
      </c>
      <c r="AJ260" s="10">
        <f>IF($AD260=Res_converter!$A$7,MAX(MIN($Z260,$M260)-$N260-$O260,0),0)+IF(AND($AD260=Res_converter!$A$12,$Y260="See columns P&amp; Q"),IF($J260=Res_converter!$E$6,MAX($AA260*MIN($M260,$T260)-$N260-$O260,0),MAX($AB260*MIN($P260,$T260)-$Q260-$R260,0)),0)+IF(AND($AD260=Res_converter!$A$12,$AC260=1,$Y260&lt;&gt;"See columns P&amp; Q"),IF($J260=Res_converter!$E$6,MAX(MIN(MAX($Z260-$P260,0)/$AU260,$M260)-$N260-$O260,0),MAX(MIN(MAX($Z260-$M260,0)/$AU260,$P260)-$Q260-$R260,0)),0)</f>
        <v>0</v>
      </c>
      <c r="AK260" s="60">
        <f>IF($AD260=Res_converter!$A$2,$T260,0)</f>
        <v>0</v>
      </c>
      <c r="AL260" s="10">
        <f>IF($AD260=Res_converter!$A$2,$Z260,0)</f>
        <v>0</v>
      </c>
      <c r="AM260" s="10">
        <f>IF($J260=Res_converter!$E$4,MAX($M260-$N260-$O260,0),0)+IF($K260=Res_converter!$E$4,MAX($P260-$Q260-$R260,0),0)+IF(L260=Res_converter!$E$4,$S260,0)</f>
        <v>0</v>
      </c>
      <c r="AN260" s="10">
        <f>IF($AD260=Res_converter!$A$3,MAX(MIN($Z260,$M260)-$N260-$O260,0),0)+IF(AND($AD260=Res_converter!$A$14,$AC260=1,$Y260&lt;&gt;"See columns P&amp; Q"),IF($J260=Res_converter!$E$4,MAX(MIN(MAX($Z260-$P260,0)/$AV260,$M260)-$N260-$O260,0),MAX(MIN(MAX($Z260-$M260,0)/$AV260,$P260)-$Q260-$R260,0)),0)</f>
        <v>0</v>
      </c>
      <c r="AO260" s="10">
        <f>IF($J260=Res_converter!$E$5,$M260,0)+IF($K260=Res_converter!$E$5,$P260,0)</f>
        <v>0</v>
      </c>
      <c r="AP260" s="10">
        <f>IF($AD260=Res_converter!$A$4,$Z260,0)</f>
        <v>0</v>
      </c>
      <c r="AQ260" s="10" t="s">
        <v>614</v>
      </c>
      <c r="AR260" s="10" t="s">
        <v>61</v>
      </c>
      <c r="AS260" s="10" t="s">
        <v>62</v>
      </c>
      <c r="AT260" s="10" t="s">
        <v>63</v>
      </c>
      <c r="AU260" s="10">
        <f t="shared" si="14"/>
        <v>0.1</v>
      </c>
      <c r="AV260" s="10">
        <f t="shared" si="15"/>
        <v>0.66500000000000004</v>
      </c>
      <c r="AW260" s="12" t="s">
        <v>615</v>
      </c>
      <c r="AX260" s="12" t="str">
        <f>INDEX(Subname_converter!$B$1:$B$343,MATCH($AW260,Subname_converter!$A$1:$A$343,0))</f>
        <v>Weber</v>
      </c>
      <c r="AY260" s="12">
        <f>INDEX(Subname_converter!$C$1:$C$343,MATCH($AW260,Subname_converter!$A$1:$A$343,0))</f>
        <v>230</v>
      </c>
      <c r="AZ260" s="11">
        <v>44896.333333333299</v>
      </c>
      <c r="BA260" s="11">
        <v>44896.333333333299</v>
      </c>
      <c r="BB260" s="10">
        <f t="shared" si="12"/>
        <v>2023</v>
      </c>
      <c r="BC260" s="11"/>
      <c r="BD260" s="10" t="s">
        <v>103</v>
      </c>
      <c r="BE260" s="10"/>
      <c r="BF260" s="10"/>
      <c r="BG260" s="10" t="s">
        <v>103</v>
      </c>
      <c r="BH260" s="10"/>
      <c r="BI260" s="10">
        <f>IFERROR(INDEX([12]Queue_withNearTerm!$AZ$4:$AZ$148,MATCH(B261,[12]Queue_withNearTerm!$B$4:$B$148,0)),99)</f>
        <v>99</v>
      </c>
    </row>
    <row r="261" spans="1:61" s="26" customFormat="1" ht="12.5" x14ac:dyDescent="0.25">
      <c r="A261" s="32" t="s">
        <v>616</v>
      </c>
      <c r="B261" s="10">
        <v>1836</v>
      </c>
      <c r="C261" s="11">
        <v>44277</v>
      </c>
      <c r="D261" s="11">
        <v>44305.291666666701</v>
      </c>
      <c r="E261" s="10" t="s">
        <v>53</v>
      </c>
      <c r="F261" s="10" t="s">
        <v>256</v>
      </c>
      <c r="G261" s="10" t="s">
        <v>56</v>
      </c>
      <c r="H261" s="10"/>
      <c r="I261" s="10"/>
      <c r="J261" s="10" t="s">
        <v>57</v>
      </c>
      <c r="K261" s="10"/>
      <c r="L261" s="10"/>
      <c r="M261" s="10">
        <v>213.55</v>
      </c>
      <c r="N261" s="10"/>
      <c r="O261" s="10"/>
      <c r="P261" s="10"/>
      <c r="Q261" s="10"/>
      <c r="R261" s="10"/>
      <c r="S261" s="10"/>
      <c r="T261" s="10">
        <v>200</v>
      </c>
      <c r="U261" s="10" t="s">
        <v>115</v>
      </c>
      <c r="V261" s="10"/>
      <c r="W261" s="10"/>
      <c r="X261" s="10" t="s">
        <v>159</v>
      </c>
      <c r="Y261" s="10">
        <v>0</v>
      </c>
      <c r="Z261" s="10">
        <v>0</v>
      </c>
      <c r="AA261" s="10">
        <v>0</v>
      </c>
      <c r="AB261" s="10">
        <v>0</v>
      </c>
      <c r="AC261" s="10">
        <f t="shared" si="13"/>
        <v>0</v>
      </c>
      <c r="AD261" s="10" t="str" cm="1">
        <f t="array" ref="AD261">IFERROR(INDEX(Res_converter!$A$2:$A$22,MATCH(1,($J261=Res_converter!$B$2:$B$22)*($K261=Res_converter!$C$2:$C$22)*($L261=Res_converter!$D$2:$D$22),0)),"Other")</f>
        <v>Battery</v>
      </c>
      <c r="AE261" s="10">
        <f>IF($J261=Res_converter!$E$2,MAX($M261-$N261-$O261,0),0)+IF($K261=Res_converter!$E$2,MAX($P261-$Q261-$R261,0),0)+IF(L261=Res_converter!$E$2,$S261,0)</f>
        <v>213.55</v>
      </c>
      <c r="AF261" s="10">
        <f>IF($AD261=Res_converter!$A$8,MAX($Z261-$N261-$O261,0),0)+IF(AND($AD261=Res_converter!$A$14,$J261=Res_converter!$B$14),MAX(MIN($Z261,$M261)-$N261-$O261+IF(SUM($Q261,$R261)&gt;0,MAX($Z261-$M261,0)-($Q261+$R261)*$AV261,0),0),0)+IF(AND($AD261=Res_converter!$A$15,$K261=Res_converter!$C$15),MAX(MIN($Z261,$P261)-$Q261-$R261+IF(SUM($N261,$O261)&gt;0,MAX($Z261-$P261,0)-($N261+$O261)*$AV261,0),0),0)+IF(AND($AD261=Res_converter!$A$12,$Y261="See columns P&amp; Q"),IF($J261=Res_converter!$E$2,MAX($AA261*MIN($M261,$T261)-$N261-$O261,0),MAX($AB261*MIN($P261,$T261)-$Q261-$R261,0)),0)+IF(AND($AD261=Res_converter!$A$12,$AC261=1,$Y261&lt;&gt;"See columns P&amp; Q"),IF($J261=Res_converter!$E$2,MAX(MIN($Z261,M261)-$N261-$O261,0),MAX(MIN($Z261,P261)-$Q261-$R261,0)),0)</f>
        <v>0</v>
      </c>
      <c r="AG261" s="60">
        <f>IF($AD261=Res_converter!$A$9,$T261,0)</f>
        <v>0</v>
      </c>
      <c r="AH261" s="10">
        <f>IF($AD261=Res_converter!$A$9,$Z261,0)</f>
        <v>0</v>
      </c>
      <c r="AI261" s="10">
        <f>IF($J261=Res_converter!$E$6,MAX($M261-$N261-$O261,0),0)+IF($K261=Res_converter!$E$6,MAX($P261-$Q261-$R261,0),0)+IF(L261=Res_converter!$E$6,$S261,0)</f>
        <v>0</v>
      </c>
      <c r="AJ261" s="10">
        <f>IF($AD261=Res_converter!$A$7,MAX(MIN($Z261,$M261)-$N261-$O261,0),0)+IF(AND($AD261=Res_converter!$A$12,$Y261="See columns P&amp; Q"),IF($J261=Res_converter!$E$6,MAX($AA261*MIN($M261,$T261)-$N261-$O261,0),MAX($AB261*MIN($P261,$T261)-$Q261-$R261,0)),0)+IF(AND($AD261=Res_converter!$A$12,$AC261=1,$Y261&lt;&gt;"See columns P&amp; Q"),IF($J261=Res_converter!$E$6,MAX(MIN(MAX($Z261-$P261,0)/$AU261,$M261)-$N261-$O261,0),MAX(MIN(MAX($Z261-$M261,0)/$AU261,$P261)-$Q261-$R261,0)),0)</f>
        <v>0</v>
      </c>
      <c r="AK261" s="60">
        <f>IF($AD261=Res_converter!$A$2,$T261,0)</f>
        <v>0</v>
      </c>
      <c r="AL261" s="10">
        <f>IF($AD261=Res_converter!$A$2,$Z261,0)</f>
        <v>0</v>
      </c>
      <c r="AM261" s="10">
        <f>IF($J261=Res_converter!$E$4,MAX($M261-$N261-$O261,0),0)+IF($K261=Res_converter!$E$4,MAX($P261-$Q261-$R261,0),0)+IF(L261=Res_converter!$E$4,$S261,0)</f>
        <v>0</v>
      </c>
      <c r="AN261" s="10">
        <f>IF($AD261=Res_converter!$A$3,MAX(MIN($Z261,$M261)-$N261-$O261,0),0)+IF(AND($AD261=Res_converter!$A$14,$AC261=1,$Y261&lt;&gt;"See columns P&amp; Q"),IF($J261=Res_converter!$E$4,MAX(MIN(MAX($Z261-$P261,0)/$AV261,$M261)-$N261-$O261,0),MAX(MIN(MAX($Z261-$M261,0)/$AV261,$P261)-$Q261-$R261,0)),0)</f>
        <v>0</v>
      </c>
      <c r="AO261" s="10">
        <f>IF($J261=Res_converter!$E$5,$M261,0)+IF($K261=Res_converter!$E$5,$P261,0)</f>
        <v>0</v>
      </c>
      <c r="AP261" s="10">
        <f>IF($AD261=Res_converter!$A$4,$Z261,0)</f>
        <v>0</v>
      </c>
      <c r="AQ261" s="10" t="s">
        <v>617</v>
      </c>
      <c r="AR261" s="10" t="s">
        <v>61</v>
      </c>
      <c r="AS261" s="10" t="s">
        <v>62</v>
      </c>
      <c r="AT261" s="10" t="s">
        <v>63</v>
      </c>
      <c r="AU261" s="10">
        <f t="shared" si="14"/>
        <v>0.1</v>
      </c>
      <c r="AV261" s="10">
        <f t="shared" si="15"/>
        <v>0.66500000000000004</v>
      </c>
      <c r="AW261" s="12" t="s">
        <v>618</v>
      </c>
      <c r="AX261" s="12" t="str">
        <f>INDEX(Subname_converter!$B$1:$B$343,MATCH($AW261,Subname_converter!$A$1:$A$343,0))</f>
        <v>Fulton</v>
      </c>
      <c r="AY261" s="12">
        <f>INDEX(Subname_converter!$C$1:$C$343,MATCH($AW261,Subname_converter!$A$1:$A$343,0))</f>
        <v>230</v>
      </c>
      <c r="AZ261" s="11">
        <v>45078.291666666701</v>
      </c>
      <c r="BA261" s="11">
        <v>45962.291666666701</v>
      </c>
      <c r="BB261" s="10">
        <f t="shared" ref="BB261:BB324" si="16">YEAR(BA261+90)</f>
        <v>2026</v>
      </c>
      <c r="BC261" s="11"/>
      <c r="BD261" s="10" t="s">
        <v>103</v>
      </c>
      <c r="BE261" s="10"/>
      <c r="BF261" s="10" t="s">
        <v>103</v>
      </c>
      <c r="BG261" s="10" t="s">
        <v>103</v>
      </c>
      <c r="BH261" s="10" t="s">
        <v>66</v>
      </c>
      <c r="BI261" s="10">
        <f>IFERROR(INDEX([12]Queue_withNearTerm!$AZ$4:$AZ$148,MATCH(B262,[12]Queue_withNearTerm!$B$4:$B$148,0)),99)</f>
        <v>99</v>
      </c>
    </row>
    <row r="262" spans="1:61" s="26" customFormat="1" ht="25" x14ac:dyDescent="0.25">
      <c r="A262" s="32" t="s">
        <v>619</v>
      </c>
      <c r="B262" s="10">
        <v>1837</v>
      </c>
      <c r="C262" s="11">
        <v>44289</v>
      </c>
      <c r="D262" s="11">
        <v>44301.291666666701</v>
      </c>
      <c r="E262" s="10" t="s">
        <v>53</v>
      </c>
      <c r="F262" s="10" t="s">
        <v>609</v>
      </c>
      <c r="G262" s="10" t="s">
        <v>56</v>
      </c>
      <c r="H262" s="10"/>
      <c r="I262" s="10"/>
      <c r="J262" s="10" t="s">
        <v>57</v>
      </c>
      <c r="K262" s="10"/>
      <c r="L262" s="10"/>
      <c r="M262" s="10">
        <v>313.79320999999999</v>
      </c>
      <c r="N262" s="10"/>
      <c r="O262" s="10"/>
      <c r="P262" s="10"/>
      <c r="Q262" s="10"/>
      <c r="R262" s="10"/>
      <c r="S262" s="10"/>
      <c r="T262" s="10">
        <v>300</v>
      </c>
      <c r="U262" s="10" t="s">
        <v>83</v>
      </c>
      <c r="V262" s="10"/>
      <c r="W262" s="10"/>
      <c r="X262" s="10"/>
      <c r="Y262" s="10"/>
      <c r="Z262" s="10">
        <v>0</v>
      </c>
      <c r="AA262" s="10"/>
      <c r="AB262" s="10"/>
      <c r="AC262" s="10">
        <f t="shared" ref="AC262:AC325" si="17">IF(SUM(Y262,AA262,AB262)&gt;0,1,0)</f>
        <v>0</v>
      </c>
      <c r="AD262" s="10" t="str" cm="1">
        <f t="array" ref="AD262">IFERROR(INDEX(Res_converter!$A$2:$A$22,MATCH(1,($J262=Res_converter!$B$2:$B$22)*($K262=Res_converter!$C$2:$C$22)*($L262=Res_converter!$D$2:$D$22),0)),"Other")</f>
        <v>Battery</v>
      </c>
      <c r="AE262" s="10">
        <f>IF($J262=Res_converter!$E$2,MAX($M262-$N262-$O262,0),0)+IF($K262=Res_converter!$E$2,MAX($P262-$Q262-$R262,0),0)+IF(L262=Res_converter!$E$2,$S262,0)</f>
        <v>313.79320999999999</v>
      </c>
      <c r="AF262" s="10">
        <f>IF($AD262=Res_converter!$A$8,MAX($Z262-$N262-$O262,0),0)+IF(AND($AD262=Res_converter!$A$14,$J262=Res_converter!$B$14),MAX(MIN($Z262,$M262)-$N262-$O262+IF(SUM($Q262,$R262)&gt;0,MAX($Z262-$M262,0)-($Q262+$R262)*$AV262,0),0),0)+IF(AND($AD262=Res_converter!$A$15,$K262=Res_converter!$C$15),MAX(MIN($Z262,$P262)-$Q262-$R262+IF(SUM($N262,$O262)&gt;0,MAX($Z262-$P262,0)-($N262+$O262)*$AV262,0),0),0)+IF(AND($AD262=Res_converter!$A$12,$Y262="See columns P&amp; Q"),IF($J262=Res_converter!$E$2,MAX($AA262*MIN($M262,$T262)-$N262-$O262,0),MAX($AB262*MIN($P262,$T262)-$Q262-$R262,0)),0)+IF(AND($AD262=Res_converter!$A$12,$AC262=1,$Y262&lt;&gt;"See columns P&amp; Q"),IF($J262=Res_converter!$E$2,MAX(MIN($Z262,M262)-$N262-$O262,0),MAX(MIN($Z262,P262)-$Q262-$R262,0)),0)</f>
        <v>0</v>
      </c>
      <c r="AG262" s="60">
        <f>IF($AD262=Res_converter!$A$9,$T262,0)</f>
        <v>0</v>
      </c>
      <c r="AH262" s="10">
        <f>IF($AD262=Res_converter!$A$9,$Z262,0)</f>
        <v>0</v>
      </c>
      <c r="AI262" s="10">
        <f>IF($J262=Res_converter!$E$6,MAX($M262-$N262-$O262,0),0)+IF($K262=Res_converter!$E$6,MAX($P262-$Q262-$R262,0),0)+IF(L262=Res_converter!$E$6,$S262,0)</f>
        <v>0</v>
      </c>
      <c r="AJ262" s="10">
        <f>IF($AD262=Res_converter!$A$7,MAX(MIN($Z262,$M262)-$N262-$O262,0),0)+IF(AND($AD262=Res_converter!$A$12,$Y262="See columns P&amp; Q"),IF($J262=Res_converter!$E$6,MAX($AA262*MIN($M262,$T262)-$N262-$O262,0),MAX($AB262*MIN($P262,$T262)-$Q262-$R262,0)),0)+IF(AND($AD262=Res_converter!$A$12,$AC262=1,$Y262&lt;&gt;"See columns P&amp; Q"),IF($J262=Res_converter!$E$6,MAX(MIN(MAX($Z262-$P262,0)/$AU262,$M262)-$N262-$O262,0),MAX(MIN(MAX($Z262-$M262,0)/$AU262,$P262)-$Q262-$R262,0)),0)</f>
        <v>0</v>
      </c>
      <c r="AK262" s="60">
        <f>IF($AD262=Res_converter!$A$2,$T262,0)</f>
        <v>0</v>
      </c>
      <c r="AL262" s="10">
        <f>IF($AD262=Res_converter!$A$2,$Z262,0)</f>
        <v>0</v>
      </c>
      <c r="AM262" s="10">
        <f>IF($J262=Res_converter!$E$4,MAX($M262-$N262-$O262,0),0)+IF($K262=Res_converter!$E$4,MAX($P262-$Q262-$R262,0),0)+IF(L262=Res_converter!$E$4,$S262,0)</f>
        <v>0</v>
      </c>
      <c r="AN262" s="10">
        <f>IF($AD262=Res_converter!$A$3,MAX(MIN($Z262,$M262)-$N262-$O262,0),0)+IF(AND($AD262=Res_converter!$A$14,$AC262=1,$Y262&lt;&gt;"See columns P&amp; Q"),IF($J262=Res_converter!$E$4,MAX(MIN(MAX($Z262-$P262,0)/$AV262,$M262)-$N262-$O262,0),MAX(MIN(MAX($Z262-$M262,0)/$AV262,$P262)-$Q262-$R262,0)),0)</f>
        <v>0</v>
      </c>
      <c r="AO262" s="10">
        <f>IF($J262=Res_converter!$E$5,$M262,0)+IF($K262=Res_converter!$E$5,$P262,0)</f>
        <v>0</v>
      </c>
      <c r="AP262" s="10">
        <f>IF($AD262=Res_converter!$A$4,$Z262,0)</f>
        <v>0</v>
      </c>
      <c r="AQ262" s="10" t="s">
        <v>620</v>
      </c>
      <c r="AR262" s="10" t="s">
        <v>61</v>
      </c>
      <c r="AS262" s="10" t="s">
        <v>62</v>
      </c>
      <c r="AT262" s="10" t="s">
        <v>63</v>
      </c>
      <c r="AU262" s="10">
        <f t="shared" ref="AU262:AU325" si="18">IF($AS262="SDGE",0.03,IF($AS262="PGAE",0.1,0.106))</f>
        <v>0.1</v>
      </c>
      <c r="AV262" s="10">
        <f t="shared" ref="AV262:AV325" si="19">IF($AS262="SDGE",0.337,IF($AS262="PGAE",0.665,0.557))</f>
        <v>0.66500000000000004</v>
      </c>
      <c r="AW262" s="12" t="s">
        <v>621</v>
      </c>
      <c r="AX262" s="12" t="str">
        <f>INDEX(Subname_converter!$B$1:$B$343,MATCH($AW262,Subname_converter!$A$1:$A$343,0))</f>
        <v>Ignacio</v>
      </c>
      <c r="AY262" s="12">
        <f>INDEX(Subname_converter!$C$1:$C$343,MATCH($AW262,Subname_converter!$A$1:$A$343,0))</f>
        <v>115</v>
      </c>
      <c r="AZ262" s="11">
        <v>45809.291666666701</v>
      </c>
      <c r="BA262" s="11">
        <v>45809.291666666701</v>
      </c>
      <c r="BB262" s="10">
        <f t="shared" si="16"/>
        <v>2025</v>
      </c>
      <c r="BC262" s="11"/>
      <c r="BD262" s="10" t="s">
        <v>103</v>
      </c>
      <c r="BE262" s="10" t="s">
        <v>65</v>
      </c>
      <c r="BF262" s="10"/>
      <c r="BG262" s="10" t="s">
        <v>103</v>
      </c>
      <c r="BH262" s="10"/>
      <c r="BI262" s="10">
        <f>IFERROR(INDEX([12]Queue_withNearTerm!$AZ$4:$AZ$148,MATCH(B263,[12]Queue_withNearTerm!$B$4:$B$148,0)),99)</f>
        <v>99</v>
      </c>
    </row>
    <row r="263" spans="1:61" s="26" customFormat="1" ht="25" x14ac:dyDescent="0.25">
      <c r="A263" s="32" t="s">
        <v>622</v>
      </c>
      <c r="B263" s="10">
        <v>1838</v>
      </c>
      <c r="C263" s="11">
        <v>44288</v>
      </c>
      <c r="D263" s="11">
        <v>44301.291666666701</v>
      </c>
      <c r="E263" s="10" t="s">
        <v>53</v>
      </c>
      <c r="F263" s="10" t="s">
        <v>609</v>
      </c>
      <c r="G263" s="10" t="s">
        <v>56</v>
      </c>
      <c r="H263" s="10"/>
      <c r="I263" s="10"/>
      <c r="J263" s="10" t="s">
        <v>57</v>
      </c>
      <c r="K263" s="10"/>
      <c r="L263" s="10"/>
      <c r="M263" s="10">
        <v>313.79320999999999</v>
      </c>
      <c r="N263" s="10"/>
      <c r="O263" s="10"/>
      <c r="P263" s="10"/>
      <c r="Q263" s="10"/>
      <c r="R263" s="10"/>
      <c r="S263" s="10"/>
      <c r="T263" s="10">
        <v>300</v>
      </c>
      <c r="U263" s="10" t="s">
        <v>83</v>
      </c>
      <c r="V263" s="10"/>
      <c r="W263" s="10"/>
      <c r="X263" s="10"/>
      <c r="Y263" s="10"/>
      <c r="Z263" s="10">
        <v>0</v>
      </c>
      <c r="AA263" s="10"/>
      <c r="AB263" s="10"/>
      <c r="AC263" s="10">
        <f t="shared" si="17"/>
        <v>0</v>
      </c>
      <c r="AD263" s="10" t="str" cm="1">
        <f t="array" ref="AD263">IFERROR(INDEX(Res_converter!$A$2:$A$22,MATCH(1,($J263=Res_converter!$B$2:$B$22)*($K263=Res_converter!$C$2:$C$22)*($L263=Res_converter!$D$2:$D$22),0)),"Other")</f>
        <v>Battery</v>
      </c>
      <c r="AE263" s="10">
        <f>IF($J263=Res_converter!$E$2,MAX($M263-$N263-$O263,0),0)+IF($K263=Res_converter!$E$2,MAX($P263-$Q263-$R263,0),0)+IF(L263=Res_converter!$E$2,$S263,0)</f>
        <v>313.79320999999999</v>
      </c>
      <c r="AF263" s="10">
        <f>IF($AD263=Res_converter!$A$8,MAX($Z263-$N263-$O263,0),0)+IF(AND($AD263=Res_converter!$A$14,$J263=Res_converter!$B$14),MAX(MIN($Z263,$M263)-$N263-$O263+IF(SUM($Q263,$R263)&gt;0,MAX($Z263-$M263,0)-($Q263+$R263)*$AV263,0),0),0)+IF(AND($AD263=Res_converter!$A$15,$K263=Res_converter!$C$15),MAX(MIN($Z263,$P263)-$Q263-$R263+IF(SUM($N263,$O263)&gt;0,MAX($Z263-$P263,0)-($N263+$O263)*$AV263,0),0),0)+IF(AND($AD263=Res_converter!$A$12,$Y263="See columns P&amp; Q"),IF($J263=Res_converter!$E$2,MAX($AA263*MIN($M263,$T263)-$N263-$O263,0),MAX($AB263*MIN($P263,$T263)-$Q263-$R263,0)),0)+IF(AND($AD263=Res_converter!$A$12,$AC263=1,$Y263&lt;&gt;"See columns P&amp; Q"),IF($J263=Res_converter!$E$2,MAX(MIN($Z263,M263)-$N263-$O263,0),MAX(MIN($Z263,P263)-$Q263-$R263,0)),0)</f>
        <v>0</v>
      </c>
      <c r="AG263" s="60">
        <f>IF($AD263=Res_converter!$A$9,$T263,0)</f>
        <v>0</v>
      </c>
      <c r="AH263" s="10">
        <f>IF($AD263=Res_converter!$A$9,$Z263,0)</f>
        <v>0</v>
      </c>
      <c r="AI263" s="10">
        <f>IF($J263=Res_converter!$E$6,MAX($M263-$N263-$O263,0),0)+IF($K263=Res_converter!$E$6,MAX($P263-$Q263-$R263,0),0)+IF(L263=Res_converter!$E$6,$S263,0)</f>
        <v>0</v>
      </c>
      <c r="AJ263" s="10">
        <f>IF($AD263=Res_converter!$A$7,MAX(MIN($Z263,$M263)-$N263-$O263,0),0)+IF(AND($AD263=Res_converter!$A$12,$Y263="See columns P&amp; Q"),IF($J263=Res_converter!$E$6,MAX($AA263*MIN($M263,$T263)-$N263-$O263,0),MAX($AB263*MIN($P263,$T263)-$Q263-$R263,0)),0)+IF(AND($AD263=Res_converter!$A$12,$AC263=1,$Y263&lt;&gt;"See columns P&amp; Q"),IF($J263=Res_converter!$E$6,MAX(MIN(MAX($Z263-$P263,0)/$AU263,$M263)-$N263-$O263,0),MAX(MIN(MAX($Z263-$M263,0)/$AU263,$P263)-$Q263-$R263,0)),0)</f>
        <v>0</v>
      </c>
      <c r="AK263" s="60">
        <f>IF($AD263=Res_converter!$A$2,$T263,0)</f>
        <v>0</v>
      </c>
      <c r="AL263" s="10">
        <f>IF($AD263=Res_converter!$A$2,$Z263,0)</f>
        <v>0</v>
      </c>
      <c r="AM263" s="10">
        <f>IF($J263=Res_converter!$E$4,MAX($M263-$N263-$O263,0),0)+IF($K263=Res_converter!$E$4,MAX($P263-$Q263-$R263,0),0)+IF(L263=Res_converter!$E$4,$S263,0)</f>
        <v>0</v>
      </c>
      <c r="AN263" s="10">
        <f>IF($AD263=Res_converter!$A$3,MAX(MIN($Z263,$M263)-$N263-$O263,0),0)+IF(AND($AD263=Res_converter!$A$14,$AC263=1,$Y263&lt;&gt;"See columns P&amp; Q"),IF($J263=Res_converter!$E$4,MAX(MIN(MAX($Z263-$P263,0)/$AV263,$M263)-$N263-$O263,0),MAX(MIN(MAX($Z263-$M263,0)/$AV263,$P263)-$Q263-$R263,0)),0)</f>
        <v>0</v>
      </c>
      <c r="AO263" s="10">
        <f>IF($J263=Res_converter!$E$5,$M263,0)+IF($K263=Res_converter!$E$5,$P263,0)</f>
        <v>0</v>
      </c>
      <c r="AP263" s="10">
        <f>IF($AD263=Res_converter!$A$4,$Z263,0)</f>
        <v>0</v>
      </c>
      <c r="AQ263" s="10" t="s">
        <v>522</v>
      </c>
      <c r="AR263" s="10" t="s">
        <v>61</v>
      </c>
      <c r="AS263" s="10" t="s">
        <v>62</v>
      </c>
      <c r="AT263" s="10" t="s">
        <v>63</v>
      </c>
      <c r="AU263" s="10">
        <f t="shared" si="18"/>
        <v>0.1</v>
      </c>
      <c r="AV263" s="10">
        <f t="shared" si="19"/>
        <v>0.66500000000000004</v>
      </c>
      <c r="AW263" s="12" t="s">
        <v>623</v>
      </c>
      <c r="AX263" s="12" t="str">
        <f>INDEX(Subname_converter!$B$1:$B$343,MATCH($AW263,Subname_converter!$A$1:$A$343,0))</f>
        <v>Lakeville</v>
      </c>
      <c r="AY263" s="12">
        <f>INDEX(Subname_converter!$C$1:$C$343,MATCH($AW263,Subname_converter!$A$1:$A$343,0))</f>
        <v>230</v>
      </c>
      <c r="AZ263" s="11">
        <v>45809.291666666701</v>
      </c>
      <c r="BA263" s="11">
        <v>45809.291666666701</v>
      </c>
      <c r="BB263" s="10">
        <f t="shared" si="16"/>
        <v>2025</v>
      </c>
      <c r="BC263" s="11"/>
      <c r="BD263" s="10" t="s">
        <v>103</v>
      </c>
      <c r="BE263" s="10" t="s">
        <v>65</v>
      </c>
      <c r="BF263" s="10"/>
      <c r="BG263" s="10" t="s">
        <v>103</v>
      </c>
      <c r="BH263" s="10"/>
      <c r="BI263" s="10">
        <f>IFERROR(INDEX([12]Queue_withNearTerm!$AZ$4:$AZ$148,MATCH(B264,[12]Queue_withNearTerm!$B$4:$B$148,0)),99)</f>
        <v>99</v>
      </c>
    </row>
    <row r="264" spans="1:61" s="26" customFormat="1" ht="25" x14ac:dyDescent="0.25">
      <c r="A264" s="32" t="s">
        <v>624</v>
      </c>
      <c r="B264" s="10">
        <v>1840</v>
      </c>
      <c r="C264" s="11">
        <v>44293</v>
      </c>
      <c r="D264" s="11">
        <v>44301.291666666701</v>
      </c>
      <c r="E264" s="10" t="s">
        <v>53</v>
      </c>
      <c r="F264" s="10" t="s">
        <v>609</v>
      </c>
      <c r="G264" s="10" t="s">
        <v>56</v>
      </c>
      <c r="H264" s="10"/>
      <c r="I264" s="10"/>
      <c r="J264" s="10" t="s">
        <v>57</v>
      </c>
      <c r="K264" s="10"/>
      <c r="L264" s="10"/>
      <c r="M264" s="10">
        <v>252</v>
      </c>
      <c r="N264" s="10"/>
      <c r="O264" s="10"/>
      <c r="P264" s="10"/>
      <c r="Q264" s="10"/>
      <c r="R264" s="10"/>
      <c r="S264" s="10"/>
      <c r="T264" s="10">
        <v>250</v>
      </c>
      <c r="U264" s="10" t="s">
        <v>83</v>
      </c>
      <c r="V264" s="10"/>
      <c r="W264" s="10"/>
      <c r="X264" s="10"/>
      <c r="Y264" s="10"/>
      <c r="Z264" s="10">
        <v>0</v>
      </c>
      <c r="AA264" s="10"/>
      <c r="AB264" s="10"/>
      <c r="AC264" s="10">
        <f t="shared" si="17"/>
        <v>0</v>
      </c>
      <c r="AD264" s="10" t="str" cm="1">
        <f t="array" ref="AD264">IFERROR(INDEX(Res_converter!$A$2:$A$22,MATCH(1,($J264=Res_converter!$B$2:$B$22)*($K264=Res_converter!$C$2:$C$22)*($L264=Res_converter!$D$2:$D$22),0)),"Other")</f>
        <v>Battery</v>
      </c>
      <c r="AE264" s="10">
        <f>IF($J264=Res_converter!$E$2,MAX($M264-$N264-$O264,0),0)+IF($K264=Res_converter!$E$2,MAX($P264-$Q264-$R264,0),0)+IF(L264=Res_converter!$E$2,$S264,0)</f>
        <v>252</v>
      </c>
      <c r="AF264" s="10">
        <f>IF($AD264=Res_converter!$A$8,MAX($Z264-$N264-$O264,0),0)+IF(AND($AD264=Res_converter!$A$14,$J264=Res_converter!$B$14),MAX(MIN($Z264,$M264)-$N264-$O264+IF(SUM($Q264,$R264)&gt;0,MAX($Z264-$M264,0)-($Q264+$R264)*$AV264,0),0),0)+IF(AND($AD264=Res_converter!$A$15,$K264=Res_converter!$C$15),MAX(MIN($Z264,$P264)-$Q264-$R264+IF(SUM($N264,$O264)&gt;0,MAX($Z264-$P264,0)-($N264+$O264)*$AV264,0),0),0)+IF(AND($AD264=Res_converter!$A$12,$Y264="See columns P&amp; Q"),IF($J264=Res_converter!$E$2,MAX($AA264*MIN($M264,$T264)-$N264-$O264,0),MAX($AB264*MIN($P264,$T264)-$Q264-$R264,0)),0)+IF(AND($AD264=Res_converter!$A$12,$AC264=1,$Y264&lt;&gt;"See columns P&amp; Q"),IF($J264=Res_converter!$E$2,MAX(MIN($Z264,M264)-$N264-$O264,0),MAX(MIN($Z264,P264)-$Q264-$R264,0)),0)</f>
        <v>0</v>
      </c>
      <c r="AG264" s="60">
        <f>IF($AD264=Res_converter!$A$9,$T264,0)</f>
        <v>0</v>
      </c>
      <c r="AH264" s="10">
        <f>IF($AD264=Res_converter!$A$9,$Z264,0)</f>
        <v>0</v>
      </c>
      <c r="AI264" s="10">
        <f>IF($J264=Res_converter!$E$6,MAX($M264-$N264-$O264,0),0)+IF($K264=Res_converter!$E$6,MAX($P264-$Q264-$R264,0),0)+IF(L264=Res_converter!$E$6,$S264,0)</f>
        <v>0</v>
      </c>
      <c r="AJ264" s="10">
        <f>IF($AD264=Res_converter!$A$7,MAX(MIN($Z264,$M264)-$N264-$O264,0),0)+IF(AND($AD264=Res_converter!$A$12,$Y264="See columns P&amp; Q"),IF($J264=Res_converter!$E$6,MAX($AA264*MIN($M264,$T264)-$N264-$O264,0),MAX($AB264*MIN($P264,$T264)-$Q264-$R264,0)),0)+IF(AND($AD264=Res_converter!$A$12,$AC264=1,$Y264&lt;&gt;"See columns P&amp; Q"),IF($J264=Res_converter!$E$6,MAX(MIN(MAX($Z264-$P264,0)/$AU264,$M264)-$N264-$O264,0),MAX(MIN(MAX($Z264-$M264,0)/$AU264,$P264)-$Q264-$R264,0)),0)</f>
        <v>0</v>
      </c>
      <c r="AK264" s="60">
        <f>IF($AD264=Res_converter!$A$2,$T264,0)</f>
        <v>0</v>
      </c>
      <c r="AL264" s="10">
        <f>IF($AD264=Res_converter!$A$2,$Z264,0)</f>
        <v>0</v>
      </c>
      <c r="AM264" s="10">
        <f>IF($J264=Res_converter!$E$4,MAX($M264-$N264-$O264,0),0)+IF($K264=Res_converter!$E$4,MAX($P264-$Q264-$R264,0),0)+IF(L264=Res_converter!$E$4,$S264,0)</f>
        <v>0</v>
      </c>
      <c r="AN264" s="10">
        <f>IF($AD264=Res_converter!$A$3,MAX(MIN($Z264,$M264)-$N264-$O264,0),0)+IF(AND($AD264=Res_converter!$A$14,$AC264=1,$Y264&lt;&gt;"See columns P&amp; Q"),IF($J264=Res_converter!$E$4,MAX(MIN(MAX($Z264-$P264,0)/$AV264,$M264)-$N264-$O264,0),MAX(MIN(MAX($Z264-$M264,0)/$AV264,$P264)-$Q264-$R264,0)),0)</f>
        <v>0</v>
      </c>
      <c r="AO264" s="10">
        <f>IF($J264=Res_converter!$E$5,$M264,0)+IF($K264=Res_converter!$E$5,$P264,0)</f>
        <v>0</v>
      </c>
      <c r="AP264" s="10">
        <f>IF($AD264=Res_converter!$A$4,$Z264,0)</f>
        <v>0</v>
      </c>
      <c r="AQ264" s="10" t="s">
        <v>522</v>
      </c>
      <c r="AR264" s="10" t="s">
        <v>61</v>
      </c>
      <c r="AS264" s="10" t="s">
        <v>62</v>
      </c>
      <c r="AT264" s="10" t="s">
        <v>63</v>
      </c>
      <c r="AU264" s="10">
        <f t="shared" si="18"/>
        <v>0.1</v>
      </c>
      <c r="AV264" s="10">
        <f t="shared" si="19"/>
        <v>0.66500000000000004</v>
      </c>
      <c r="AW264" s="12" t="s">
        <v>625</v>
      </c>
      <c r="AX264" s="12" t="str">
        <f>INDEX(Subname_converter!$B$1:$B$343,MATCH($AW264,Subname_converter!$A$1:$A$343,0))</f>
        <v>Tulucay</v>
      </c>
      <c r="AY264" s="12">
        <f>INDEX(Subname_converter!$C$1:$C$343,MATCH($AW264,Subname_converter!$A$1:$A$343,0))</f>
        <v>230</v>
      </c>
      <c r="AZ264" s="11">
        <v>45505.291666666701</v>
      </c>
      <c r="BA264" s="11">
        <v>45505.291666666701</v>
      </c>
      <c r="BB264" s="10">
        <f t="shared" si="16"/>
        <v>2024</v>
      </c>
      <c r="BC264" s="11"/>
      <c r="BD264" s="10" t="s">
        <v>103</v>
      </c>
      <c r="BE264" s="10" t="s">
        <v>65</v>
      </c>
      <c r="BF264" s="10"/>
      <c r="BG264" s="10" t="s">
        <v>103</v>
      </c>
      <c r="BH264" s="10"/>
      <c r="BI264" s="10">
        <f>IFERROR(INDEX([12]Queue_withNearTerm!$AZ$4:$AZ$148,MATCH(B265,[12]Queue_withNearTerm!$B$4:$B$148,0)),99)</f>
        <v>99</v>
      </c>
    </row>
    <row r="265" spans="1:61" s="26" customFormat="1" ht="25" x14ac:dyDescent="0.25">
      <c r="A265" s="32" t="s">
        <v>626</v>
      </c>
      <c r="B265" s="10">
        <v>1842</v>
      </c>
      <c r="C265" s="11">
        <v>44292</v>
      </c>
      <c r="D265" s="11">
        <v>44301.291666666701</v>
      </c>
      <c r="E265" s="10" t="s">
        <v>53</v>
      </c>
      <c r="F265" s="10" t="s">
        <v>609</v>
      </c>
      <c r="G265" s="10" t="s">
        <v>56</v>
      </c>
      <c r="H265" s="10"/>
      <c r="I265" s="10"/>
      <c r="J265" s="10" t="s">
        <v>57</v>
      </c>
      <c r="K265" s="10"/>
      <c r="L265" s="10"/>
      <c r="M265" s="10">
        <v>417.34870000000001</v>
      </c>
      <c r="N265" s="10"/>
      <c r="O265" s="10"/>
      <c r="P265" s="10"/>
      <c r="Q265" s="10"/>
      <c r="R265" s="10"/>
      <c r="S265" s="10"/>
      <c r="T265" s="10">
        <v>400</v>
      </c>
      <c r="U265" s="10" t="s">
        <v>83</v>
      </c>
      <c r="V265" s="10"/>
      <c r="W265" s="10"/>
      <c r="X265" s="10"/>
      <c r="Y265" s="10"/>
      <c r="Z265" s="10">
        <v>0</v>
      </c>
      <c r="AA265" s="10"/>
      <c r="AB265" s="10"/>
      <c r="AC265" s="10">
        <f t="shared" si="17"/>
        <v>0</v>
      </c>
      <c r="AD265" s="10" t="str" cm="1">
        <f t="array" ref="AD265">IFERROR(INDEX(Res_converter!$A$2:$A$22,MATCH(1,($J265=Res_converter!$B$2:$B$22)*($K265=Res_converter!$C$2:$C$22)*($L265=Res_converter!$D$2:$D$22),0)),"Other")</f>
        <v>Battery</v>
      </c>
      <c r="AE265" s="10">
        <f>IF($J265=Res_converter!$E$2,MAX($M265-$N265-$O265,0),0)+IF($K265=Res_converter!$E$2,MAX($P265-$Q265-$R265,0),0)+IF(L265=Res_converter!$E$2,$S265,0)</f>
        <v>417.34870000000001</v>
      </c>
      <c r="AF265" s="10">
        <f>IF($AD265=Res_converter!$A$8,MAX($Z265-$N265-$O265,0),0)+IF(AND($AD265=Res_converter!$A$14,$J265=Res_converter!$B$14),MAX(MIN($Z265,$M265)-$N265-$O265+IF(SUM($Q265,$R265)&gt;0,MAX($Z265-$M265,0)-($Q265+$R265)*$AV265,0),0),0)+IF(AND($AD265=Res_converter!$A$15,$K265=Res_converter!$C$15),MAX(MIN($Z265,$P265)-$Q265-$R265+IF(SUM($N265,$O265)&gt;0,MAX($Z265-$P265,0)-($N265+$O265)*$AV265,0),0),0)+IF(AND($AD265=Res_converter!$A$12,$Y265="See columns P&amp; Q"),IF($J265=Res_converter!$E$2,MAX($AA265*MIN($M265,$T265)-$N265-$O265,0),MAX($AB265*MIN($P265,$T265)-$Q265-$R265,0)),0)+IF(AND($AD265=Res_converter!$A$12,$AC265=1,$Y265&lt;&gt;"See columns P&amp; Q"),IF($J265=Res_converter!$E$2,MAX(MIN($Z265,M265)-$N265-$O265,0),MAX(MIN($Z265,P265)-$Q265-$R265,0)),0)</f>
        <v>0</v>
      </c>
      <c r="AG265" s="60">
        <f>IF($AD265=Res_converter!$A$9,$T265,0)</f>
        <v>0</v>
      </c>
      <c r="AH265" s="10">
        <f>IF($AD265=Res_converter!$A$9,$Z265,0)</f>
        <v>0</v>
      </c>
      <c r="AI265" s="10">
        <f>IF($J265=Res_converter!$E$6,MAX($M265-$N265-$O265,0),0)+IF($K265=Res_converter!$E$6,MAX($P265-$Q265-$R265,0),0)+IF(L265=Res_converter!$E$6,$S265,0)</f>
        <v>0</v>
      </c>
      <c r="AJ265" s="10">
        <f>IF($AD265=Res_converter!$A$7,MAX(MIN($Z265,$M265)-$N265-$O265,0),0)+IF(AND($AD265=Res_converter!$A$12,$Y265="See columns P&amp; Q"),IF($J265=Res_converter!$E$6,MAX($AA265*MIN($M265,$T265)-$N265-$O265,0),MAX($AB265*MIN($P265,$T265)-$Q265-$R265,0)),0)+IF(AND($AD265=Res_converter!$A$12,$AC265=1,$Y265&lt;&gt;"See columns P&amp; Q"),IF($J265=Res_converter!$E$6,MAX(MIN(MAX($Z265-$P265,0)/$AU265,$M265)-$N265-$O265,0),MAX(MIN(MAX($Z265-$M265,0)/$AU265,$P265)-$Q265-$R265,0)),0)</f>
        <v>0</v>
      </c>
      <c r="AK265" s="60">
        <f>IF($AD265=Res_converter!$A$2,$T265,0)</f>
        <v>0</v>
      </c>
      <c r="AL265" s="10">
        <f>IF($AD265=Res_converter!$A$2,$Z265,0)</f>
        <v>0</v>
      </c>
      <c r="AM265" s="10">
        <f>IF($J265=Res_converter!$E$4,MAX($M265-$N265-$O265,0),0)+IF($K265=Res_converter!$E$4,MAX($P265-$Q265-$R265,0),0)+IF(L265=Res_converter!$E$4,$S265,0)</f>
        <v>0</v>
      </c>
      <c r="AN265" s="10">
        <f>IF($AD265=Res_converter!$A$3,MAX(MIN($Z265,$M265)-$N265-$O265,0),0)+IF(AND($AD265=Res_converter!$A$14,$AC265=1,$Y265&lt;&gt;"See columns P&amp; Q"),IF($J265=Res_converter!$E$4,MAX(MIN(MAX($Z265-$P265,0)/$AV265,$M265)-$N265-$O265,0),MAX(MIN(MAX($Z265-$M265,0)/$AV265,$P265)-$Q265-$R265,0)),0)</f>
        <v>0</v>
      </c>
      <c r="AO265" s="10">
        <f>IF($J265=Res_converter!$E$5,$M265,0)+IF($K265=Res_converter!$E$5,$P265,0)</f>
        <v>0</v>
      </c>
      <c r="AP265" s="10">
        <f>IF($AD265=Res_converter!$A$4,$Z265,0)</f>
        <v>0</v>
      </c>
      <c r="AQ265" s="10" t="s">
        <v>60</v>
      </c>
      <c r="AR265" s="10" t="s">
        <v>61</v>
      </c>
      <c r="AS265" s="10" t="s">
        <v>62</v>
      </c>
      <c r="AT265" s="10" t="s">
        <v>63</v>
      </c>
      <c r="AU265" s="10">
        <f t="shared" si="18"/>
        <v>0.1</v>
      </c>
      <c r="AV265" s="10">
        <f t="shared" si="19"/>
        <v>0.66500000000000004</v>
      </c>
      <c r="AW265" s="12" t="s">
        <v>627</v>
      </c>
      <c r="AX265" s="12" t="str">
        <f>INDEX(Subname_converter!$B$1:$B$343,MATCH($AW265,Subname_converter!$A$1:$A$343,0))</f>
        <v>Lambie</v>
      </c>
      <c r="AY265" s="12">
        <f>INDEX(Subname_converter!$C$1:$C$343,MATCH($AW265,Subname_converter!$A$1:$A$343,0))</f>
        <v>230</v>
      </c>
      <c r="AZ265" s="11">
        <v>46174.291666666701</v>
      </c>
      <c r="BA265" s="11">
        <v>46174.291666666701</v>
      </c>
      <c r="BB265" s="10">
        <f t="shared" si="16"/>
        <v>2026</v>
      </c>
      <c r="BC265" s="11"/>
      <c r="BD265" s="10" t="s">
        <v>103</v>
      </c>
      <c r="BE265" s="10" t="s">
        <v>65</v>
      </c>
      <c r="BF265" s="10"/>
      <c r="BG265" s="10" t="s">
        <v>103</v>
      </c>
      <c r="BH265" s="10"/>
      <c r="BI265" s="10">
        <f>IFERROR(INDEX([12]Queue_withNearTerm!$AZ$4:$AZ$148,MATCH(B266,[12]Queue_withNearTerm!$B$4:$B$148,0)),99)</f>
        <v>99</v>
      </c>
    </row>
    <row r="266" spans="1:61" s="26" customFormat="1" ht="25" x14ac:dyDescent="0.25">
      <c r="A266" s="32" t="s">
        <v>628</v>
      </c>
      <c r="B266" s="10">
        <v>1843</v>
      </c>
      <c r="C266" s="11">
        <v>44292</v>
      </c>
      <c r="D266" s="11">
        <v>44301.291666666701</v>
      </c>
      <c r="E266" s="10" t="s">
        <v>53</v>
      </c>
      <c r="F266" s="10" t="s">
        <v>609</v>
      </c>
      <c r="G266" s="10" t="s">
        <v>56</v>
      </c>
      <c r="H266" s="10"/>
      <c r="I266" s="10"/>
      <c r="J266" s="10" t="s">
        <v>57</v>
      </c>
      <c r="K266" s="10"/>
      <c r="L266" s="10"/>
      <c r="M266" s="10">
        <v>400</v>
      </c>
      <c r="N266" s="10"/>
      <c r="O266" s="10"/>
      <c r="P266" s="10"/>
      <c r="Q266" s="10"/>
      <c r="R266" s="10"/>
      <c r="S266" s="10"/>
      <c r="T266" s="10">
        <v>400</v>
      </c>
      <c r="U266" s="10" t="s">
        <v>83</v>
      </c>
      <c r="V266" s="10"/>
      <c r="W266" s="10"/>
      <c r="X266" s="10"/>
      <c r="Y266" s="10"/>
      <c r="Z266" s="10">
        <v>0</v>
      </c>
      <c r="AA266" s="10"/>
      <c r="AB266" s="10"/>
      <c r="AC266" s="10">
        <f t="shared" si="17"/>
        <v>0</v>
      </c>
      <c r="AD266" s="10" t="str" cm="1">
        <f t="array" ref="AD266">IFERROR(INDEX(Res_converter!$A$2:$A$22,MATCH(1,($J266=Res_converter!$B$2:$B$22)*($K266=Res_converter!$C$2:$C$22)*($L266=Res_converter!$D$2:$D$22),0)),"Other")</f>
        <v>Battery</v>
      </c>
      <c r="AE266" s="10">
        <f>IF($J266=Res_converter!$E$2,MAX($M266-$N266-$O266,0),0)+IF($K266=Res_converter!$E$2,MAX($P266-$Q266-$R266,0),0)+IF(L266=Res_converter!$E$2,$S266,0)</f>
        <v>400</v>
      </c>
      <c r="AF266" s="10">
        <f>IF($AD266=Res_converter!$A$8,MAX($Z266-$N266-$O266,0),0)+IF(AND($AD266=Res_converter!$A$14,$J266=Res_converter!$B$14),MAX(MIN($Z266,$M266)-$N266-$O266+IF(SUM($Q266,$R266)&gt;0,MAX($Z266-$M266,0)-($Q266+$R266)*$AV266,0),0),0)+IF(AND($AD266=Res_converter!$A$15,$K266=Res_converter!$C$15),MAX(MIN($Z266,$P266)-$Q266-$R266+IF(SUM($N266,$O266)&gt;0,MAX($Z266-$P266,0)-($N266+$O266)*$AV266,0),0),0)+IF(AND($AD266=Res_converter!$A$12,$Y266="See columns P&amp; Q"),IF($J266=Res_converter!$E$2,MAX($AA266*MIN($M266,$T266)-$N266-$O266,0),MAX($AB266*MIN($P266,$T266)-$Q266-$R266,0)),0)+IF(AND($AD266=Res_converter!$A$12,$AC266=1,$Y266&lt;&gt;"See columns P&amp; Q"),IF($J266=Res_converter!$E$2,MAX(MIN($Z266,M266)-$N266-$O266,0),MAX(MIN($Z266,P266)-$Q266-$R266,0)),0)</f>
        <v>0</v>
      </c>
      <c r="AG266" s="60">
        <f>IF($AD266=Res_converter!$A$9,$T266,0)</f>
        <v>0</v>
      </c>
      <c r="AH266" s="10">
        <f>IF($AD266=Res_converter!$A$9,$Z266,0)</f>
        <v>0</v>
      </c>
      <c r="AI266" s="10">
        <f>IF($J266=Res_converter!$E$6,MAX($M266-$N266-$O266,0),0)+IF($K266=Res_converter!$E$6,MAX($P266-$Q266-$R266,0),0)+IF(L266=Res_converter!$E$6,$S266,0)</f>
        <v>0</v>
      </c>
      <c r="AJ266" s="10">
        <f>IF($AD266=Res_converter!$A$7,MAX(MIN($Z266,$M266)-$N266-$O266,0),0)+IF(AND($AD266=Res_converter!$A$12,$Y266="See columns P&amp; Q"),IF($J266=Res_converter!$E$6,MAX($AA266*MIN($M266,$T266)-$N266-$O266,0),MAX($AB266*MIN($P266,$T266)-$Q266-$R266,0)),0)+IF(AND($AD266=Res_converter!$A$12,$AC266=1,$Y266&lt;&gt;"See columns P&amp; Q"),IF($J266=Res_converter!$E$6,MAX(MIN(MAX($Z266-$P266,0)/$AU266,$M266)-$N266-$O266,0),MAX(MIN(MAX($Z266-$M266,0)/$AU266,$P266)-$Q266-$R266,0)),0)</f>
        <v>0</v>
      </c>
      <c r="AK266" s="60">
        <f>IF($AD266=Res_converter!$A$2,$T266,0)</f>
        <v>0</v>
      </c>
      <c r="AL266" s="10">
        <f>IF($AD266=Res_converter!$A$2,$Z266,0)</f>
        <v>0</v>
      </c>
      <c r="AM266" s="10">
        <f>IF($J266=Res_converter!$E$4,MAX($M266-$N266-$O266,0),0)+IF($K266=Res_converter!$E$4,MAX($P266-$Q266-$R266,0),0)+IF(L266=Res_converter!$E$4,$S266,0)</f>
        <v>0</v>
      </c>
      <c r="AN266" s="10">
        <f>IF($AD266=Res_converter!$A$3,MAX(MIN($Z266,$M266)-$N266-$O266,0),0)+IF(AND($AD266=Res_converter!$A$14,$AC266=1,$Y266&lt;&gt;"See columns P&amp; Q"),IF($J266=Res_converter!$E$4,MAX(MIN(MAX($Z266-$P266,0)/$AV266,$M266)-$N266-$O266,0),MAX(MIN(MAX($Z266-$M266,0)/$AV266,$P266)-$Q266-$R266,0)),0)</f>
        <v>0</v>
      </c>
      <c r="AO266" s="10">
        <f>IF($J266=Res_converter!$E$5,$M266,0)+IF($K266=Res_converter!$E$5,$P266,0)</f>
        <v>0</v>
      </c>
      <c r="AP266" s="10">
        <f>IF($AD266=Res_converter!$A$4,$Z266,0)</f>
        <v>0</v>
      </c>
      <c r="AQ266" s="10" t="s">
        <v>60</v>
      </c>
      <c r="AR266" s="10" t="s">
        <v>61</v>
      </c>
      <c r="AS266" s="10" t="s">
        <v>62</v>
      </c>
      <c r="AT266" s="10" t="s">
        <v>63</v>
      </c>
      <c r="AU266" s="10">
        <f t="shared" si="18"/>
        <v>0.1</v>
      </c>
      <c r="AV266" s="10">
        <f t="shared" si="19"/>
        <v>0.66500000000000004</v>
      </c>
      <c r="AW266" s="12" t="s">
        <v>627</v>
      </c>
      <c r="AX266" s="12" t="str">
        <f>INDEX(Subname_converter!$B$1:$B$343,MATCH($AW266,Subname_converter!$A$1:$A$343,0))</f>
        <v>Lambie</v>
      </c>
      <c r="AY266" s="12">
        <f>INDEX(Subname_converter!$C$1:$C$343,MATCH($AW266,Subname_converter!$A$1:$A$343,0))</f>
        <v>230</v>
      </c>
      <c r="AZ266" s="11">
        <v>46174.291666666701</v>
      </c>
      <c r="BA266" s="11">
        <v>46174.291666666701</v>
      </c>
      <c r="BB266" s="10">
        <f t="shared" si="16"/>
        <v>2026</v>
      </c>
      <c r="BC266" s="11"/>
      <c r="BD266" s="10" t="s">
        <v>103</v>
      </c>
      <c r="BE266" s="10" t="s">
        <v>65</v>
      </c>
      <c r="BF266" s="10"/>
      <c r="BG266" s="10" t="s">
        <v>103</v>
      </c>
      <c r="BH266" s="10"/>
      <c r="BI266" s="10">
        <f>IFERROR(INDEX([12]Queue_withNearTerm!$AZ$4:$AZ$148,MATCH(B267,[12]Queue_withNearTerm!$B$4:$B$148,0)),99)</f>
        <v>99</v>
      </c>
    </row>
    <row r="267" spans="1:61" s="26" customFormat="1" ht="25" x14ac:dyDescent="0.25">
      <c r="A267" s="32" t="s">
        <v>629</v>
      </c>
      <c r="B267" s="10">
        <v>1844</v>
      </c>
      <c r="C267" s="11">
        <v>44293</v>
      </c>
      <c r="D267" s="11">
        <v>44301.291666666701</v>
      </c>
      <c r="E267" s="10" t="s">
        <v>53</v>
      </c>
      <c r="F267" s="10" t="s">
        <v>609</v>
      </c>
      <c r="G267" s="10" t="s">
        <v>56</v>
      </c>
      <c r="H267" s="10" t="s">
        <v>95</v>
      </c>
      <c r="I267" s="10"/>
      <c r="J267" s="10" t="s">
        <v>57</v>
      </c>
      <c r="K267" s="10" t="s">
        <v>96</v>
      </c>
      <c r="L267" s="10"/>
      <c r="M267" s="10">
        <v>159.41800000000001</v>
      </c>
      <c r="N267" s="10"/>
      <c r="O267" s="10"/>
      <c r="P267" s="10">
        <v>160.37889999999999</v>
      </c>
      <c r="Q267" s="10"/>
      <c r="R267" s="10"/>
      <c r="S267" s="10"/>
      <c r="T267" s="10">
        <v>150</v>
      </c>
      <c r="U267" s="10" t="s">
        <v>83</v>
      </c>
      <c r="V267" s="10"/>
      <c r="W267" s="10" t="s">
        <v>58</v>
      </c>
      <c r="X267" s="10"/>
      <c r="Y267" s="10"/>
      <c r="Z267" s="10">
        <v>0</v>
      </c>
      <c r="AA267" s="10"/>
      <c r="AB267" s="10"/>
      <c r="AC267" s="10">
        <f t="shared" si="17"/>
        <v>0</v>
      </c>
      <c r="AD267" s="10" t="str" cm="1">
        <f t="array" ref="AD267">IFERROR(INDEX(Res_converter!$A$2:$A$22,MATCH(1,($J267=Res_converter!$B$2:$B$22)*($K267=Res_converter!$C$2:$C$22)*($L267=Res_converter!$D$2:$D$22),0)),"Other")</f>
        <v>Solar-Hybrid</v>
      </c>
      <c r="AE267" s="10">
        <f>IF($J267=Res_converter!$E$2,MAX($M267-$N267-$O267,0),0)+IF($K267=Res_converter!$E$2,MAX($P267-$Q267-$R267,0),0)+IF(L267=Res_converter!$E$2,$S267,0)</f>
        <v>159.41800000000001</v>
      </c>
      <c r="AF267" s="10">
        <f>IF($AD267=Res_converter!$A$8,MAX($Z267-$N267-$O267,0),0)+IF(AND($AD267=Res_converter!$A$14,$J267=Res_converter!$B$14),MAX(MIN($Z267,$M267)-$N267-$O267+IF(SUM($Q267,$R267)&gt;0,MAX($Z267-$M267,0)-($Q267+$R267)*$AV267,0),0),0)+IF(AND($AD267=Res_converter!$A$15,$K267=Res_converter!$C$15),MAX(MIN($Z267,$P267)-$Q267-$R267+IF(SUM($N267,$O267)&gt;0,MAX($Z267-$P267,0)-($N267+$O267)*$AV267,0),0),0)+IF(AND($AD267=Res_converter!$A$12,$Y267="See columns P&amp; Q"),IF($J267=Res_converter!$E$2,MAX($AA267*MIN($M267,$T267)-$N267-$O267,0),MAX($AB267*MIN($P267,$T267)-$Q267-$R267,0)),0)+IF(AND($AD267=Res_converter!$A$12,$AC267=1,$Y267&lt;&gt;"See columns P&amp; Q"),IF($J267=Res_converter!$E$2,MAX(MIN($Z267,M267)-$N267-$O267,0),MAX(MIN($Z267,P267)-$Q267-$R267,0)),0)</f>
        <v>0</v>
      </c>
      <c r="AG267" s="60">
        <f>IF($AD267=Res_converter!$A$9,$T267,0)</f>
        <v>0</v>
      </c>
      <c r="AH267" s="10">
        <f>IF($AD267=Res_converter!$A$9,$Z267,0)</f>
        <v>0</v>
      </c>
      <c r="AI267" s="10">
        <f>IF($J267=Res_converter!$E$6,MAX($M267-$N267-$O267,0),0)+IF($K267=Res_converter!$E$6,MAX($P267-$Q267-$R267,0),0)+IF(L267=Res_converter!$E$6,$S267,0)</f>
        <v>160.37889999999999</v>
      </c>
      <c r="AJ267" s="10">
        <f>IF($AD267=Res_converter!$A$7,MAX(MIN($Z267,$M267)-$N267-$O267,0),0)+IF(AND($AD267=Res_converter!$A$12,$Y267="See columns P&amp; Q"),IF($J267=Res_converter!$E$6,MAX($AA267*MIN($M267,$T267)-$N267-$O267,0),MAX($AB267*MIN($P267,$T267)-$Q267-$R267,0)),0)+IF(AND($AD267=Res_converter!$A$12,$AC267=1,$Y267&lt;&gt;"See columns P&amp; Q"),IF($J267=Res_converter!$E$6,MAX(MIN(MAX($Z267-$P267,0)/$AU267,$M267)-$N267-$O267,0),MAX(MIN(MAX($Z267-$M267,0)/$AU267,$P267)-$Q267-$R267,0)),0)</f>
        <v>0</v>
      </c>
      <c r="AK267" s="60">
        <f>IF($AD267=Res_converter!$A$2,$T267,0)</f>
        <v>0</v>
      </c>
      <c r="AL267" s="10">
        <f>IF($AD267=Res_converter!$A$2,$Z267,0)</f>
        <v>0</v>
      </c>
      <c r="AM267" s="10">
        <f>IF($J267=Res_converter!$E$4,MAX($M267-$N267-$O267,0),0)+IF($K267=Res_converter!$E$4,MAX($P267-$Q267-$R267,0),0)+IF(L267=Res_converter!$E$4,$S267,0)</f>
        <v>0</v>
      </c>
      <c r="AN267" s="10">
        <f>IF($AD267=Res_converter!$A$3,MAX(MIN($Z267,$M267)-$N267-$O267,0),0)+IF(AND($AD267=Res_converter!$A$14,$AC267=1,$Y267&lt;&gt;"See columns P&amp; Q"),IF($J267=Res_converter!$E$4,MAX(MIN(MAX($Z267-$P267,0)/$AV267,$M267)-$N267-$O267,0),MAX(MIN(MAX($Z267-$M267,0)/$AV267,$P267)-$Q267-$R267,0)),0)</f>
        <v>0</v>
      </c>
      <c r="AO267" s="10">
        <f>IF($J267=Res_converter!$E$5,$M267,0)+IF($K267=Res_converter!$E$5,$P267,0)</f>
        <v>0</v>
      </c>
      <c r="AP267" s="10">
        <f>IF($AD267=Res_converter!$A$4,$Z267,0)</f>
        <v>0</v>
      </c>
      <c r="AQ267" s="10" t="s">
        <v>630</v>
      </c>
      <c r="AR267" s="10" t="s">
        <v>61</v>
      </c>
      <c r="AS267" s="10" t="s">
        <v>62</v>
      </c>
      <c r="AT267" s="10" t="s">
        <v>63</v>
      </c>
      <c r="AU267" s="10">
        <f t="shared" si="18"/>
        <v>0.1</v>
      </c>
      <c r="AV267" s="10">
        <f t="shared" si="19"/>
        <v>0.66500000000000004</v>
      </c>
      <c r="AW267" s="12" t="s">
        <v>631</v>
      </c>
      <c r="AX267" s="12" t="str">
        <f>INDEX(Subname_converter!$B$1:$B$343,MATCH($AW267,Subname_converter!$A$1:$A$343,0))</f>
        <v>Delevan</v>
      </c>
      <c r="AY267" s="12">
        <f>INDEX(Subname_converter!$C$1:$C$343,MATCH($AW267,Subname_converter!$A$1:$A$343,0))</f>
        <v>230</v>
      </c>
      <c r="AZ267" s="11">
        <v>45931.291666666701</v>
      </c>
      <c r="BA267" s="11">
        <v>45931.291666666701</v>
      </c>
      <c r="BB267" s="10">
        <f t="shared" si="16"/>
        <v>2025</v>
      </c>
      <c r="BC267" s="11"/>
      <c r="BD267" s="10" t="s">
        <v>103</v>
      </c>
      <c r="BE267" s="10" t="s">
        <v>65</v>
      </c>
      <c r="BF267" s="10"/>
      <c r="BG267" s="10" t="s">
        <v>103</v>
      </c>
      <c r="BH267" s="10"/>
      <c r="BI267" s="10">
        <f>IFERROR(INDEX([12]Queue_withNearTerm!$AZ$4:$AZ$148,MATCH(B268,[12]Queue_withNearTerm!$B$4:$B$148,0)),99)</f>
        <v>99</v>
      </c>
    </row>
    <row r="268" spans="1:61" s="26" customFormat="1" ht="25" x14ac:dyDescent="0.25">
      <c r="A268" s="32" t="s">
        <v>632</v>
      </c>
      <c r="B268" s="10">
        <v>1845</v>
      </c>
      <c r="C268" s="11">
        <v>44295</v>
      </c>
      <c r="D268" s="11">
        <v>44301.291666666701</v>
      </c>
      <c r="E268" s="10" t="s">
        <v>53</v>
      </c>
      <c r="F268" s="10" t="s">
        <v>609</v>
      </c>
      <c r="G268" s="10" t="s">
        <v>56</v>
      </c>
      <c r="H268" s="10"/>
      <c r="I268" s="10"/>
      <c r="J268" s="10" t="s">
        <v>57</v>
      </c>
      <c r="K268" s="10"/>
      <c r="L268" s="10"/>
      <c r="M268" s="10">
        <v>102.21120000000001</v>
      </c>
      <c r="N268" s="10"/>
      <c r="O268" s="10"/>
      <c r="P268" s="10"/>
      <c r="Q268" s="10"/>
      <c r="R268" s="10"/>
      <c r="S268" s="10"/>
      <c r="T268" s="10">
        <v>100</v>
      </c>
      <c r="U268" s="10" t="s">
        <v>83</v>
      </c>
      <c r="V268" s="10"/>
      <c r="W268" s="10"/>
      <c r="X268" s="10"/>
      <c r="Y268" s="10"/>
      <c r="Z268" s="10">
        <v>0</v>
      </c>
      <c r="AA268" s="10"/>
      <c r="AB268" s="10"/>
      <c r="AC268" s="10">
        <f t="shared" si="17"/>
        <v>0</v>
      </c>
      <c r="AD268" s="10" t="str" cm="1">
        <f t="array" ref="AD268">IFERROR(INDEX(Res_converter!$A$2:$A$22,MATCH(1,($J268=Res_converter!$B$2:$B$22)*($K268=Res_converter!$C$2:$C$22)*($L268=Res_converter!$D$2:$D$22),0)),"Other")</f>
        <v>Battery</v>
      </c>
      <c r="AE268" s="10">
        <f>IF($J268=Res_converter!$E$2,MAX($M268-$N268-$O268,0),0)+IF($K268=Res_converter!$E$2,MAX($P268-$Q268-$R268,0),0)+IF(L268=Res_converter!$E$2,$S268,0)</f>
        <v>102.21120000000001</v>
      </c>
      <c r="AF268" s="10">
        <f>IF($AD268=Res_converter!$A$8,MAX($Z268-$N268-$O268,0),0)+IF(AND($AD268=Res_converter!$A$14,$J268=Res_converter!$B$14),MAX(MIN($Z268,$M268)-$N268-$O268+IF(SUM($Q268,$R268)&gt;0,MAX($Z268-$M268,0)-($Q268+$R268)*$AV268,0),0),0)+IF(AND($AD268=Res_converter!$A$15,$K268=Res_converter!$C$15),MAX(MIN($Z268,$P268)-$Q268-$R268+IF(SUM($N268,$O268)&gt;0,MAX($Z268-$P268,0)-($N268+$O268)*$AV268,0),0),0)+IF(AND($AD268=Res_converter!$A$12,$Y268="See columns P&amp; Q"),IF($J268=Res_converter!$E$2,MAX($AA268*MIN($M268,$T268)-$N268-$O268,0),MAX($AB268*MIN($P268,$T268)-$Q268-$R268,0)),0)+IF(AND($AD268=Res_converter!$A$12,$AC268=1,$Y268&lt;&gt;"See columns P&amp; Q"),IF($J268=Res_converter!$E$2,MAX(MIN($Z268,M268)-$N268-$O268,0),MAX(MIN($Z268,P268)-$Q268-$R268,0)),0)</f>
        <v>0</v>
      </c>
      <c r="AG268" s="60">
        <f>IF($AD268=Res_converter!$A$9,$T268,0)</f>
        <v>0</v>
      </c>
      <c r="AH268" s="10">
        <f>IF($AD268=Res_converter!$A$9,$Z268,0)</f>
        <v>0</v>
      </c>
      <c r="AI268" s="10">
        <f>IF($J268=Res_converter!$E$6,MAX($M268-$N268-$O268,0),0)+IF($K268=Res_converter!$E$6,MAX($P268-$Q268-$R268,0),0)+IF(L268=Res_converter!$E$6,$S268,0)</f>
        <v>0</v>
      </c>
      <c r="AJ268" s="10">
        <f>IF($AD268=Res_converter!$A$7,MAX(MIN($Z268,$M268)-$N268-$O268,0),0)+IF(AND($AD268=Res_converter!$A$12,$Y268="See columns P&amp; Q"),IF($J268=Res_converter!$E$6,MAX($AA268*MIN($M268,$T268)-$N268-$O268,0),MAX($AB268*MIN($P268,$T268)-$Q268-$R268,0)),0)+IF(AND($AD268=Res_converter!$A$12,$AC268=1,$Y268&lt;&gt;"See columns P&amp; Q"),IF($J268=Res_converter!$E$6,MAX(MIN(MAX($Z268-$P268,0)/$AU268,$M268)-$N268-$O268,0),MAX(MIN(MAX($Z268-$M268,0)/$AU268,$P268)-$Q268-$R268,0)),0)</f>
        <v>0</v>
      </c>
      <c r="AK268" s="60">
        <f>IF($AD268=Res_converter!$A$2,$T268,0)</f>
        <v>0</v>
      </c>
      <c r="AL268" s="10">
        <f>IF($AD268=Res_converter!$A$2,$Z268,0)</f>
        <v>0</v>
      </c>
      <c r="AM268" s="10">
        <f>IF($J268=Res_converter!$E$4,MAX($M268-$N268-$O268,0),0)+IF($K268=Res_converter!$E$4,MAX($P268-$Q268-$R268,0),0)+IF(L268=Res_converter!$E$4,$S268,0)</f>
        <v>0</v>
      </c>
      <c r="AN268" s="10">
        <f>IF($AD268=Res_converter!$A$3,MAX(MIN($Z268,$M268)-$N268-$O268,0),0)+IF(AND($AD268=Res_converter!$A$14,$AC268=1,$Y268&lt;&gt;"See columns P&amp; Q"),IF($J268=Res_converter!$E$4,MAX(MIN(MAX($Z268-$P268,0)/$AV268,$M268)-$N268-$O268,0),MAX(MIN(MAX($Z268-$M268,0)/$AV268,$P268)-$Q268-$R268,0)),0)</f>
        <v>0</v>
      </c>
      <c r="AO268" s="10">
        <f>IF($J268=Res_converter!$E$5,$M268,0)+IF($K268=Res_converter!$E$5,$P268,0)</f>
        <v>0</v>
      </c>
      <c r="AP268" s="10">
        <f>IF($AD268=Res_converter!$A$4,$Z268,0)</f>
        <v>0</v>
      </c>
      <c r="AQ268" s="10" t="s">
        <v>522</v>
      </c>
      <c r="AR268" s="10" t="s">
        <v>61</v>
      </c>
      <c r="AS268" s="10" t="s">
        <v>62</v>
      </c>
      <c r="AT268" s="10" t="s">
        <v>63</v>
      </c>
      <c r="AU268" s="10">
        <f t="shared" si="18"/>
        <v>0.1</v>
      </c>
      <c r="AV268" s="10">
        <f t="shared" si="19"/>
        <v>0.66500000000000004</v>
      </c>
      <c r="AW268" s="12" t="s">
        <v>633</v>
      </c>
      <c r="AX268" s="12" t="str">
        <f>INDEX(Subname_converter!$B$1:$B$343,MATCH($AW268,Subname_converter!$A$1:$A$343,0))</f>
        <v>Lakeville</v>
      </c>
      <c r="AY268" s="12">
        <f>INDEX(Subname_converter!$C$1:$C$343,MATCH($AW268,Subname_converter!$A$1:$A$343,0))</f>
        <v>230</v>
      </c>
      <c r="AZ268" s="11">
        <v>45078.291666666701</v>
      </c>
      <c r="BA268" s="11">
        <v>45078.291666666701</v>
      </c>
      <c r="BB268" s="10">
        <f t="shared" si="16"/>
        <v>2023</v>
      </c>
      <c r="BC268" s="11"/>
      <c r="BD268" s="10" t="s">
        <v>103</v>
      </c>
      <c r="BE268" s="10" t="s">
        <v>65</v>
      </c>
      <c r="BF268" s="10"/>
      <c r="BG268" s="10" t="s">
        <v>103</v>
      </c>
      <c r="BH268" s="10"/>
      <c r="BI268" s="10">
        <f>IFERROR(INDEX([12]Queue_withNearTerm!$AZ$4:$AZ$148,MATCH(B269,[12]Queue_withNearTerm!$B$4:$B$148,0)),99)</f>
        <v>99</v>
      </c>
    </row>
    <row r="269" spans="1:61" s="26" customFormat="1" ht="25" x14ac:dyDescent="0.25">
      <c r="A269" s="32" t="s">
        <v>634</v>
      </c>
      <c r="B269" s="10">
        <v>1846</v>
      </c>
      <c r="C269" s="11">
        <v>44296</v>
      </c>
      <c r="D269" s="11">
        <v>44301.291666666701</v>
      </c>
      <c r="E269" s="10" t="s">
        <v>53</v>
      </c>
      <c r="F269" s="10" t="s">
        <v>609</v>
      </c>
      <c r="G269" s="10" t="s">
        <v>56</v>
      </c>
      <c r="H269" s="10"/>
      <c r="I269" s="10"/>
      <c r="J269" s="10" t="s">
        <v>57</v>
      </c>
      <c r="K269" s="10"/>
      <c r="L269" s="10"/>
      <c r="M269" s="10">
        <v>121.55</v>
      </c>
      <c r="N269" s="10"/>
      <c r="O269" s="10"/>
      <c r="P269" s="10"/>
      <c r="Q269" s="10"/>
      <c r="R269" s="10"/>
      <c r="S269" s="10"/>
      <c r="T269" s="10">
        <v>120</v>
      </c>
      <c r="U269" s="10" t="s">
        <v>83</v>
      </c>
      <c r="V269" s="10"/>
      <c r="W269" s="10" t="s">
        <v>58</v>
      </c>
      <c r="X269" s="10"/>
      <c r="Y269" s="10"/>
      <c r="Z269" s="10">
        <v>0</v>
      </c>
      <c r="AA269" s="10"/>
      <c r="AB269" s="10"/>
      <c r="AC269" s="10">
        <f t="shared" si="17"/>
        <v>0</v>
      </c>
      <c r="AD269" s="10" t="str" cm="1">
        <f t="array" ref="AD269">IFERROR(INDEX(Res_converter!$A$2:$A$22,MATCH(1,($J269=Res_converter!$B$2:$B$22)*($K269=Res_converter!$C$2:$C$22)*($L269=Res_converter!$D$2:$D$22),0)),"Other")</f>
        <v>Battery</v>
      </c>
      <c r="AE269" s="10">
        <f>IF($J269=Res_converter!$E$2,MAX($M269-$N269-$O269,0),0)+IF($K269=Res_converter!$E$2,MAX($P269-$Q269-$R269,0),0)+IF(L269=Res_converter!$E$2,$S269,0)</f>
        <v>121.55</v>
      </c>
      <c r="AF269" s="10">
        <f>IF($AD269=Res_converter!$A$8,MAX($Z269-$N269-$O269,0),0)+IF(AND($AD269=Res_converter!$A$14,$J269=Res_converter!$B$14),MAX(MIN($Z269,$M269)-$N269-$O269+IF(SUM($Q269,$R269)&gt;0,MAX($Z269-$M269,0)-($Q269+$R269)*$AV269,0),0),0)+IF(AND($AD269=Res_converter!$A$15,$K269=Res_converter!$C$15),MAX(MIN($Z269,$P269)-$Q269-$R269+IF(SUM($N269,$O269)&gt;0,MAX($Z269-$P269,0)-($N269+$O269)*$AV269,0),0),0)+IF(AND($AD269=Res_converter!$A$12,$Y269="See columns P&amp; Q"),IF($J269=Res_converter!$E$2,MAX($AA269*MIN($M269,$T269)-$N269-$O269,0),MAX($AB269*MIN($P269,$T269)-$Q269-$R269,0)),0)+IF(AND($AD269=Res_converter!$A$12,$AC269=1,$Y269&lt;&gt;"See columns P&amp; Q"),IF($J269=Res_converter!$E$2,MAX(MIN($Z269,M269)-$N269-$O269,0),MAX(MIN($Z269,P269)-$Q269-$R269,0)),0)</f>
        <v>0</v>
      </c>
      <c r="AG269" s="60">
        <f>IF($AD269=Res_converter!$A$9,$T269,0)</f>
        <v>0</v>
      </c>
      <c r="AH269" s="10">
        <f>IF($AD269=Res_converter!$A$9,$Z269,0)</f>
        <v>0</v>
      </c>
      <c r="AI269" s="10">
        <f>IF($J269=Res_converter!$E$6,MAX($M269-$N269-$O269,0),0)+IF($K269=Res_converter!$E$6,MAX($P269-$Q269-$R269,0),0)+IF(L269=Res_converter!$E$6,$S269,0)</f>
        <v>0</v>
      </c>
      <c r="AJ269" s="10">
        <f>IF($AD269=Res_converter!$A$7,MAX(MIN($Z269,$M269)-$N269-$O269,0),0)+IF(AND($AD269=Res_converter!$A$12,$Y269="See columns P&amp; Q"),IF($J269=Res_converter!$E$6,MAX($AA269*MIN($M269,$T269)-$N269-$O269,0),MAX($AB269*MIN($P269,$T269)-$Q269-$R269,0)),0)+IF(AND($AD269=Res_converter!$A$12,$AC269=1,$Y269&lt;&gt;"See columns P&amp; Q"),IF($J269=Res_converter!$E$6,MAX(MIN(MAX($Z269-$P269,0)/$AU269,$M269)-$N269-$O269,0),MAX(MIN(MAX($Z269-$M269,0)/$AU269,$P269)-$Q269-$R269,0)),0)</f>
        <v>0</v>
      </c>
      <c r="AK269" s="60">
        <f>IF($AD269=Res_converter!$A$2,$T269,0)</f>
        <v>0</v>
      </c>
      <c r="AL269" s="10">
        <f>IF($AD269=Res_converter!$A$2,$Z269,0)</f>
        <v>0</v>
      </c>
      <c r="AM269" s="10">
        <f>IF($J269=Res_converter!$E$4,MAX($M269-$N269-$O269,0),0)+IF($K269=Res_converter!$E$4,MAX($P269-$Q269-$R269,0),0)+IF(L269=Res_converter!$E$4,$S269,0)</f>
        <v>0</v>
      </c>
      <c r="AN269" s="10">
        <f>IF($AD269=Res_converter!$A$3,MAX(MIN($Z269,$M269)-$N269-$O269,0),0)+IF(AND($AD269=Res_converter!$A$14,$AC269=1,$Y269&lt;&gt;"See columns P&amp; Q"),IF($J269=Res_converter!$E$4,MAX(MIN(MAX($Z269-$P269,0)/$AV269,$M269)-$N269-$O269,0),MAX(MIN(MAX($Z269-$M269,0)/$AV269,$P269)-$Q269-$R269,0)),0)</f>
        <v>0</v>
      </c>
      <c r="AO269" s="10">
        <f>IF($J269=Res_converter!$E$5,$M269,0)+IF($K269=Res_converter!$E$5,$P269,0)</f>
        <v>0</v>
      </c>
      <c r="AP269" s="10">
        <f>IF($AD269=Res_converter!$A$4,$Z269,0)</f>
        <v>0</v>
      </c>
      <c r="AQ269" s="10" t="s">
        <v>522</v>
      </c>
      <c r="AR269" s="10" t="s">
        <v>61</v>
      </c>
      <c r="AS269" s="10" t="s">
        <v>62</v>
      </c>
      <c r="AT269" s="10" t="s">
        <v>63</v>
      </c>
      <c r="AU269" s="10">
        <f t="shared" si="18"/>
        <v>0.1</v>
      </c>
      <c r="AV269" s="10">
        <f t="shared" si="19"/>
        <v>0.66500000000000004</v>
      </c>
      <c r="AW269" s="12" t="s">
        <v>635</v>
      </c>
      <c r="AX269" s="12" t="str">
        <f>INDEX(Subname_converter!$B$1:$B$343,MATCH($AW269,Subname_converter!$A$1:$A$343,0))</f>
        <v>Fulton</v>
      </c>
      <c r="AY269" s="12">
        <f>INDEX(Subname_converter!$C$1:$C$343,MATCH($AW269,Subname_converter!$A$1:$A$343,0))</f>
        <v>230</v>
      </c>
      <c r="AZ269" s="11">
        <v>45748.291666666701</v>
      </c>
      <c r="BA269" s="11">
        <v>46113.291666666701</v>
      </c>
      <c r="BB269" s="10">
        <f t="shared" si="16"/>
        <v>2026</v>
      </c>
      <c r="BC269" s="11"/>
      <c r="BD269" s="10" t="s">
        <v>103</v>
      </c>
      <c r="BE269" s="10" t="s">
        <v>65</v>
      </c>
      <c r="BF269" s="10"/>
      <c r="BG269" s="10" t="s">
        <v>103</v>
      </c>
      <c r="BH269" s="10"/>
      <c r="BI269" s="10">
        <f>IFERROR(INDEX([12]Queue_withNearTerm!$AZ$4:$AZ$148,MATCH(B270,[12]Queue_withNearTerm!$B$4:$B$148,0)),99)</f>
        <v>99</v>
      </c>
    </row>
    <row r="270" spans="1:61" s="26" customFormat="1" ht="25" x14ac:dyDescent="0.25">
      <c r="A270" s="32" t="s">
        <v>636</v>
      </c>
      <c r="B270" s="10">
        <v>1847</v>
      </c>
      <c r="C270" s="11">
        <v>44298</v>
      </c>
      <c r="D270" s="11">
        <v>44301.291666666701</v>
      </c>
      <c r="E270" s="10" t="s">
        <v>53</v>
      </c>
      <c r="F270" s="10" t="s">
        <v>609</v>
      </c>
      <c r="G270" s="10" t="s">
        <v>56</v>
      </c>
      <c r="H270" s="10"/>
      <c r="I270" s="10"/>
      <c r="J270" s="10" t="s">
        <v>57</v>
      </c>
      <c r="K270" s="10"/>
      <c r="L270" s="10"/>
      <c r="M270" s="10">
        <v>710.6</v>
      </c>
      <c r="N270" s="10"/>
      <c r="O270" s="10"/>
      <c r="P270" s="10"/>
      <c r="Q270" s="10"/>
      <c r="R270" s="10"/>
      <c r="S270" s="10"/>
      <c r="T270" s="10">
        <v>700</v>
      </c>
      <c r="U270" s="10" t="s">
        <v>83</v>
      </c>
      <c r="V270" s="10"/>
      <c r="W270" s="10"/>
      <c r="X270" s="10"/>
      <c r="Y270" s="10"/>
      <c r="Z270" s="10">
        <v>0</v>
      </c>
      <c r="AA270" s="10"/>
      <c r="AB270" s="10"/>
      <c r="AC270" s="10">
        <f t="shared" si="17"/>
        <v>0</v>
      </c>
      <c r="AD270" s="10" t="str" cm="1">
        <f t="array" ref="AD270">IFERROR(INDEX(Res_converter!$A$2:$A$22,MATCH(1,($J270=Res_converter!$B$2:$B$22)*($K270=Res_converter!$C$2:$C$22)*($L270=Res_converter!$D$2:$D$22),0)),"Other")</f>
        <v>Battery</v>
      </c>
      <c r="AE270" s="10">
        <f>IF($J270=Res_converter!$E$2,MAX($M270-$N270-$O270,0),0)+IF($K270=Res_converter!$E$2,MAX($P270-$Q270-$R270,0),0)+IF(L270=Res_converter!$E$2,$S270,0)</f>
        <v>710.6</v>
      </c>
      <c r="AF270" s="10">
        <f>IF($AD270=Res_converter!$A$8,MAX($Z270-$N270-$O270,0),0)+IF(AND($AD270=Res_converter!$A$14,$J270=Res_converter!$B$14),MAX(MIN($Z270,$M270)-$N270-$O270+IF(SUM($Q270,$R270)&gt;0,MAX($Z270-$M270,0)-($Q270+$R270)*$AV270,0),0),0)+IF(AND($AD270=Res_converter!$A$15,$K270=Res_converter!$C$15),MAX(MIN($Z270,$P270)-$Q270-$R270+IF(SUM($N270,$O270)&gt;0,MAX($Z270-$P270,0)-($N270+$O270)*$AV270,0),0),0)+IF(AND($AD270=Res_converter!$A$12,$Y270="See columns P&amp; Q"),IF($J270=Res_converter!$E$2,MAX($AA270*MIN($M270,$T270)-$N270-$O270,0),MAX($AB270*MIN($P270,$T270)-$Q270-$R270,0)),0)+IF(AND($AD270=Res_converter!$A$12,$AC270=1,$Y270&lt;&gt;"See columns P&amp; Q"),IF($J270=Res_converter!$E$2,MAX(MIN($Z270,M270)-$N270-$O270,0),MAX(MIN($Z270,P270)-$Q270-$R270,0)),0)</f>
        <v>0</v>
      </c>
      <c r="AG270" s="60">
        <f>IF($AD270=Res_converter!$A$9,$T270,0)</f>
        <v>0</v>
      </c>
      <c r="AH270" s="10">
        <f>IF($AD270=Res_converter!$A$9,$Z270,0)</f>
        <v>0</v>
      </c>
      <c r="AI270" s="10">
        <f>IF($J270=Res_converter!$E$6,MAX($M270-$N270-$O270,0),0)+IF($K270=Res_converter!$E$6,MAX($P270-$Q270-$R270,0),0)+IF(L270=Res_converter!$E$6,$S270,0)</f>
        <v>0</v>
      </c>
      <c r="AJ270" s="10">
        <f>IF($AD270=Res_converter!$A$7,MAX(MIN($Z270,$M270)-$N270-$O270,0),0)+IF(AND($AD270=Res_converter!$A$12,$Y270="See columns P&amp; Q"),IF($J270=Res_converter!$E$6,MAX($AA270*MIN($M270,$T270)-$N270-$O270,0),MAX($AB270*MIN($P270,$T270)-$Q270-$R270,0)),0)+IF(AND($AD270=Res_converter!$A$12,$AC270=1,$Y270&lt;&gt;"See columns P&amp; Q"),IF($J270=Res_converter!$E$6,MAX(MIN(MAX($Z270-$P270,0)/$AU270,$M270)-$N270-$O270,0),MAX(MIN(MAX($Z270-$M270,0)/$AU270,$P270)-$Q270-$R270,0)),0)</f>
        <v>0</v>
      </c>
      <c r="AK270" s="60">
        <f>IF($AD270=Res_converter!$A$2,$T270,0)</f>
        <v>0</v>
      </c>
      <c r="AL270" s="10">
        <f>IF($AD270=Res_converter!$A$2,$Z270,0)</f>
        <v>0</v>
      </c>
      <c r="AM270" s="10">
        <f>IF($J270=Res_converter!$E$4,MAX($M270-$N270-$O270,0),0)+IF($K270=Res_converter!$E$4,MAX($P270-$Q270-$R270,0),0)+IF(L270=Res_converter!$E$4,$S270,0)</f>
        <v>0</v>
      </c>
      <c r="AN270" s="10">
        <f>IF($AD270=Res_converter!$A$3,MAX(MIN($Z270,$M270)-$N270-$O270,0),0)+IF(AND($AD270=Res_converter!$A$14,$AC270=1,$Y270&lt;&gt;"See columns P&amp; Q"),IF($J270=Res_converter!$E$4,MAX(MIN(MAX($Z270-$P270,0)/$AV270,$M270)-$N270-$O270,0),MAX(MIN(MAX($Z270-$M270,0)/$AV270,$P270)-$Q270-$R270,0)),0)</f>
        <v>0</v>
      </c>
      <c r="AO270" s="10">
        <f>IF($J270=Res_converter!$E$5,$M270,0)+IF($K270=Res_converter!$E$5,$P270,0)</f>
        <v>0</v>
      </c>
      <c r="AP270" s="10">
        <f>IF($AD270=Res_converter!$A$4,$Z270,0)</f>
        <v>0</v>
      </c>
      <c r="AQ270" s="10" t="s">
        <v>60</v>
      </c>
      <c r="AR270" s="10" t="s">
        <v>61</v>
      </c>
      <c r="AS270" s="10" t="s">
        <v>62</v>
      </c>
      <c r="AT270" s="10" t="s">
        <v>63</v>
      </c>
      <c r="AU270" s="10">
        <f t="shared" si="18"/>
        <v>0.1</v>
      </c>
      <c r="AV270" s="10">
        <f t="shared" si="19"/>
        <v>0.66500000000000004</v>
      </c>
      <c r="AW270" s="12" t="s">
        <v>637</v>
      </c>
      <c r="AX270" s="12" t="str">
        <f>INDEX(Subname_converter!$B$1:$B$343,MATCH($AW270,Subname_converter!$A$1:$A$343,0))</f>
        <v>Vaca Dixon</v>
      </c>
      <c r="AY270" s="12">
        <f>INDEX(Subname_converter!$C$1:$C$343,MATCH($AW270,Subname_converter!$A$1:$A$343,0))</f>
        <v>500</v>
      </c>
      <c r="AZ270" s="11">
        <v>45473.291666666701</v>
      </c>
      <c r="BA270" s="11">
        <v>45473.291666666701</v>
      </c>
      <c r="BB270" s="10">
        <f t="shared" si="16"/>
        <v>2024</v>
      </c>
      <c r="BC270" s="11"/>
      <c r="BD270" s="10" t="s">
        <v>103</v>
      </c>
      <c r="BE270" s="10" t="s">
        <v>65</v>
      </c>
      <c r="BF270" s="10"/>
      <c r="BG270" s="10" t="s">
        <v>103</v>
      </c>
      <c r="BH270" s="10"/>
      <c r="BI270" s="10">
        <f>IFERROR(INDEX([12]Queue_withNearTerm!$AZ$4:$AZ$148,MATCH(B271,[12]Queue_withNearTerm!$B$4:$B$148,0)),99)</f>
        <v>99</v>
      </c>
    </row>
    <row r="271" spans="1:61" s="26" customFormat="1" ht="25" x14ac:dyDescent="0.25">
      <c r="A271" s="32" t="s">
        <v>638</v>
      </c>
      <c r="B271" s="10">
        <v>1850</v>
      </c>
      <c r="C271" s="11">
        <v>44295</v>
      </c>
      <c r="D271" s="11">
        <v>44301.291666666701</v>
      </c>
      <c r="E271" s="10" t="s">
        <v>53</v>
      </c>
      <c r="F271" s="10" t="s">
        <v>609</v>
      </c>
      <c r="G271" s="10" t="s">
        <v>56</v>
      </c>
      <c r="H271" s="10"/>
      <c r="I271" s="10"/>
      <c r="J271" s="10" t="s">
        <v>57</v>
      </c>
      <c r="K271" s="10"/>
      <c r="L271" s="10"/>
      <c r="M271" s="10">
        <v>120.62</v>
      </c>
      <c r="N271" s="10"/>
      <c r="O271" s="10"/>
      <c r="P271" s="10"/>
      <c r="Q271" s="10"/>
      <c r="R271" s="10"/>
      <c r="S271" s="10"/>
      <c r="T271" s="10">
        <v>100</v>
      </c>
      <c r="U271" s="10" t="s">
        <v>83</v>
      </c>
      <c r="V271" s="10"/>
      <c r="W271" s="10"/>
      <c r="X271" s="10"/>
      <c r="Y271" s="10"/>
      <c r="Z271" s="10">
        <v>0</v>
      </c>
      <c r="AA271" s="10"/>
      <c r="AB271" s="10"/>
      <c r="AC271" s="10">
        <f t="shared" si="17"/>
        <v>0</v>
      </c>
      <c r="AD271" s="10" t="str" cm="1">
        <f t="array" ref="AD271">IFERROR(INDEX(Res_converter!$A$2:$A$22,MATCH(1,($J271=Res_converter!$B$2:$B$22)*($K271=Res_converter!$C$2:$C$22)*($L271=Res_converter!$D$2:$D$22),0)),"Other")</f>
        <v>Battery</v>
      </c>
      <c r="AE271" s="10">
        <f>IF($J271=Res_converter!$E$2,MAX($M271-$N271-$O271,0),0)+IF($K271=Res_converter!$E$2,MAX($P271-$Q271-$R271,0),0)+IF(L271=Res_converter!$E$2,$S271,0)</f>
        <v>120.62</v>
      </c>
      <c r="AF271" s="10">
        <f>IF($AD271=Res_converter!$A$8,MAX($Z271-$N271-$O271,0),0)+IF(AND($AD271=Res_converter!$A$14,$J271=Res_converter!$B$14),MAX(MIN($Z271,$M271)-$N271-$O271+IF(SUM($Q271,$R271)&gt;0,MAX($Z271-$M271,0)-($Q271+$R271)*$AV271,0),0),0)+IF(AND($AD271=Res_converter!$A$15,$K271=Res_converter!$C$15),MAX(MIN($Z271,$P271)-$Q271-$R271+IF(SUM($N271,$O271)&gt;0,MAX($Z271-$P271,0)-($N271+$O271)*$AV271,0),0),0)+IF(AND($AD271=Res_converter!$A$12,$Y271="See columns P&amp; Q"),IF($J271=Res_converter!$E$2,MAX($AA271*MIN($M271,$T271)-$N271-$O271,0),MAX($AB271*MIN($P271,$T271)-$Q271-$R271,0)),0)+IF(AND($AD271=Res_converter!$A$12,$AC271=1,$Y271&lt;&gt;"See columns P&amp; Q"),IF($J271=Res_converter!$E$2,MAX(MIN($Z271,M271)-$N271-$O271,0),MAX(MIN($Z271,P271)-$Q271-$R271,0)),0)</f>
        <v>0</v>
      </c>
      <c r="AG271" s="60">
        <f>IF($AD271=Res_converter!$A$9,$T271,0)</f>
        <v>0</v>
      </c>
      <c r="AH271" s="10">
        <f>IF($AD271=Res_converter!$A$9,$Z271,0)</f>
        <v>0</v>
      </c>
      <c r="AI271" s="10">
        <f>IF($J271=Res_converter!$E$6,MAX($M271-$N271-$O271,0),0)+IF($K271=Res_converter!$E$6,MAX($P271-$Q271-$R271,0),0)+IF(L271=Res_converter!$E$6,$S271,0)</f>
        <v>0</v>
      </c>
      <c r="AJ271" s="10">
        <f>IF($AD271=Res_converter!$A$7,MAX(MIN($Z271,$M271)-$N271-$O271,0),0)+IF(AND($AD271=Res_converter!$A$12,$Y271="See columns P&amp; Q"),IF($J271=Res_converter!$E$6,MAX($AA271*MIN($M271,$T271)-$N271-$O271,0),MAX($AB271*MIN($P271,$T271)-$Q271-$R271,0)),0)+IF(AND($AD271=Res_converter!$A$12,$AC271=1,$Y271&lt;&gt;"See columns P&amp; Q"),IF($J271=Res_converter!$E$6,MAX(MIN(MAX($Z271-$P271,0)/$AU271,$M271)-$N271-$O271,0),MAX(MIN(MAX($Z271-$M271,0)/$AU271,$P271)-$Q271-$R271,0)),0)</f>
        <v>0</v>
      </c>
      <c r="AK271" s="60">
        <f>IF($AD271=Res_converter!$A$2,$T271,0)</f>
        <v>0</v>
      </c>
      <c r="AL271" s="10">
        <f>IF($AD271=Res_converter!$A$2,$Z271,0)</f>
        <v>0</v>
      </c>
      <c r="AM271" s="10">
        <f>IF($J271=Res_converter!$E$4,MAX($M271-$N271-$O271,0),0)+IF($K271=Res_converter!$E$4,MAX($P271-$Q271-$R271,0),0)+IF(L271=Res_converter!$E$4,$S271,0)</f>
        <v>0</v>
      </c>
      <c r="AN271" s="10">
        <f>IF($AD271=Res_converter!$A$3,MAX(MIN($Z271,$M271)-$N271-$O271,0),0)+IF(AND($AD271=Res_converter!$A$14,$AC271=1,$Y271&lt;&gt;"See columns P&amp; Q"),IF($J271=Res_converter!$E$4,MAX(MIN(MAX($Z271-$P271,0)/$AV271,$M271)-$N271-$O271,0),MAX(MIN(MAX($Z271-$M271,0)/$AV271,$P271)-$Q271-$R271,0)),0)</f>
        <v>0</v>
      </c>
      <c r="AO271" s="10">
        <f>IF($J271=Res_converter!$E$5,$M271,0)+IF($K271=Res_converter!$E$5,$P271,0)</f>
        <v>0</v>
      </c>
      <c r="AP271" s="10">
        <f>IF($AD271=Res_converter!$A$4,$Z271,0)</f>
        <v>0</v>
      </c>
      <c r="AQ271" s="10" t="s">
        <v>60</v>
      </c>
      <c r="AR271" s="10" t="s">
        <v>61</v>
      </c>
      <c r="AS271" s="10" t="s">
        <v>62</v>
      </c>
      <c r="AT271" s="10" t="s">
        <v>63</v>
      </c>
      <c r="AU271" s="10">
        <f t="shared" si="18"/>
        <v>0.1</v>
      </c>
      <c r="AV271" s="10">
        <f t="shared" si="19"/>
        <v>0.66500000000000004</v>
      </c>
      <c r="AW271" s="12" t="s">
        <v>639</v>
      </c>
      <c r="AX271" s="12" t="str">
        <f>INDEX(Subname_converter!$B$1:$B$343,MATCH($AW271,Subname_converter!$A$1:$A$343,0))</f>
        <v>Birds Landing</v>
      </c>
      <c r="AY271" s="12">
        <f>INDEX(Subname_converter!$C$1:$C$343,MATCH($AW271,Subname_converter!$A$1:$A$343,0))</f>
        <v>230</v>
      </c>
      <c r="AZ271" s="11">
        <v>45381.291666666701</v>
      </c>
      <c r="BA271" s="11">
        <v>45381.291666666701</v>
      </c>
      <c r="BB271" s="10">
        <f t="shared" si="16"/>
        <v>2024</v>
      </c>
      <c r="BC271" s="11"/>
      <c r="BD271" s="10" t="s">
        <v>103</v>
      </c>
      <c r="BE271" s="10" t="s">
        <v>65</v>
      </c>
      <c r="BF271" s="10"/>
      <c r="BG271" s="10" t="s">
        <v>103</v>
      </c>
      <c r="BH271" s="10"/>
      <c r="BI271" s="10">
        <f>IFERROR(INDEX([12]Queue_withNearTerm!$AZ$4:$AZ$148,MATCH(B272,[12]Queue_withNearTerm!$B$4:$B$148,0)),99)</f>
        <v>99</v>
      </c>
    </row>
    <row r="272" spans="1:61" s="26" customFormat="1" ht="25" x14ac:dyDescent="0.25">
      <c r="A272" s="32" t="s">
        <v>640</v>
      </c>
      <c r="B272" s="10">
        <v>1852</v>
      </c>
      <c r="C272" s="11">
        <v>44292</v>
      </c>
      <c r="D272" s="11">
        <v>44301.291666666701</v>
      </c>
      <c r="E272" s="10" t="s">
        <v>53</v>
      </c>
      <c r="F272" s="10" t="s">
        <v>609</v>
      </c>
      <c r="G272" s="10" t="s">
        <v>56</v>
      </c>
      <c r="H272" s="10" t="s">
        <v>95</v>
      </c>
      <c r="I272" s="10"/>
      <c r="J272" s="10" t="s">
        <v>57</v>
      </c>
      <c r="K272" s="10" t="s">
        <v>96</v>
      </c>
      <c r="L272" s="10"/>
      <c r="M272" s="10">
        <v>225</v>
      </c>
      <c r="N272" s="10"/>
      <c r="O272" s="10"/>
      <c r="P272" s="10">
        <v>232.1</v>
      </c>
      <c r="Q272" s="10"/>
      <c r="R272" s="10"/>
      <c r="S272" s="10"/>
      <c r="T272" s="10">
        <v>225</v>
      </c>
      <c r="U272" s="10" t="s">
        <v>83</v>
      </c>
      <c r="V272" s="10"/>
      <c r="W272" s="10"/>
      <c r="X272" s="10"/>
      <c r="Y272" s="10"/>
      <c r="Z272" s="10">
        <v>0</v>
      </c>
      <c r="AA272" s="10"/>
      <c r="AB272" s="10"/>
      <c r="AC272" s="10">
        <f t="shared" si="17"/>
        <v>0</v>
      </c>
      <c r="AD272" s="10" t="str" cm="1">
        <f t="array" ref="AD272">IFERROR(INDEX(Res_converter!$A$2:$A$22,MATCH(1,($J272=Res_converter!$B$2:$B$22)*($K272=Res_converter!$C$2:$C$22)*($L272=Res_converter!$D$2:$D$22),0)),"Other")</f>
        <v>Solar-Hybrid</v>
      </c>
      <c r="AE272" s="10">
        <f>IF($J272=Res_converter!$E$2,MAX($M272-$N272-$O272,0),0)+IF($K272=Res_converter!$E$2,MAX($P272-$Q272-$R272,0),0)+IF(L272=Res_converter!$E$2,$S272,0)</f>
        <v>225</v>
      </c>
      <c r="AF272" s="10">
        <f>IF($AD272=Res_converter!$A$8,MAX($Z272-$N272-$O272,0),0)+IF(AND($AD272=Res_converter!$A$14,$J272=Res_converter!$B$14),MAX(MIN($Z272,$M272)-$N272-$O272+IF(SUM($Q272,$R272)&gt;0,MAX($Z272-$M272,0)-($Q272+$R272)*$AV272,0),0),0)+IF(AND($AD272=Res_converter!$A$15,$K272=Res_converter!$C$15),MAX(MIN($Z272,$P272)-$Q272-$R272+IF(SUM($N272,$O272)&gt;0,MAX($Z272-$P272,0)-($N272+$O272)*$AV272,0),0),0)+IF(AND($AD272=Res_converter!$A$12,$Y272="See columns P&amp; Q"),IF($J272=Res_converter!$E$2,MAX($AA272*MIN($M272,$T272)-$N272-$O272,0),MAX($AB272*MIN($P272,$T272)-$Q272-$R272,0)),0)+IF(AND($AD272=Res_converter!$A$12,$AC272=1,$Y272&lt;&gt;"See columns P&amp; Q"),IF($J272=Res_converter!$E$2,MAX(MIN($Z272,M272)-$N272-$O272,0),MAX(MIN($Z272,P272)-$Q272-$R272,0)),0)</f>
        <v>0</v>
      </c>
      <c r="AG272" s="60">
        <f>IF($AD272=Res_converter!$A$9,$T272,0)</f>
        <v>0</v>
      </c>
      <c r="AH272" s="10">
        <f>IF($AD272=Res_converter!$A$9,$Z272,0)</f>
        <v>0</v>
      </c>
      <c r="AI272" s="10">
        <f>IF($J272=Res_converter!$E$6,MAX($M272-$N272-$O272,0),0)+IF($K272=Res_converter!$E$6,MAX($P272-$Q272-$R272,0),0)+IF(L272=Res_converter!$E$6,$S272,0)</f>
        <v>232.1</v>
      </c>
      <c r="AJ272" s="10">
        <f>IF($AD272=Res_converter!$A$7,MAX(MIN($Z272,$M272)-$N272-$O272,0),0)+IF(AND($AD272=Res_converter!$A$12,$Y272="See columns P&amp; Q"),IF($J272=Res_converter!$E$6,MAX($AA272*MIN($M272,$T272)-$N272-$O272,0),MAX($AB272*MIN($P272,$T272)-$Q272-$R272,0)),0)+IF(AND($AD272=Res_converter!$A$12,$AC272=1,$Y272&lt;&gt;"See columns P&amp; Q"),IF($J272=Res_converter!$E$6,MAX(MIN(MAX($Z272-$P272,0)/$AU272,$M272)-$N272-$O272,0),MAX(MIN(MAX($Z272-$M272,0)/$AU272,$P272)-$Q272-$R272,0)),0)</f>
        <v>0</v>
      </c>
      <c r="AK272" s="60">
        <f>IF($AD272=Res_converter!$A$2,$T272,0)</f>
        <v>0</v>
      </c>
      <c r="AL272" s="10">
        <f>IF($AD272=Res_converter!$A$2,$Z272,0)</f>
        <v>0</v>
      </c>
      <c r="AM272" s="10">
        <f>IF($J272=Res_converter!$E$4,MAX($M272-$N272-$O272,0),0)+IF($K272=Res_converter!$E$4,MAX($P272-$Q272-$R272,0),0)+IF(L272=Res_converter!$E$4,$S272,0)</f>
        <v>0</v>
      </c>
      <c r="AN272" s="10">
        <f>IF($AD272=Res_converter!$A$3,MAX(MIN($Z272,$M272)-$N272-$O272,0),0)+IF(AND($AD272=Res_converter!$A$14,$AC272=1,$Y272&lt;&gt;"See columns P&amp; Q"),IF($J272=Res_converter!$E$4,MAX(MIN(MAX($Z272-$P272,0)/$AV272,$M272)-$N272-$O272,0),MAX(MIN(MAX($Z272-$M272,0)/$AV272,$P272)-$Q272-$R272,0)),0)</f>
        <v>0</v>
      </c>
      <c r="AO272" s="10">
        <f>IF($J272=Res_converter!$E$5,$M272,0)+IF($K272=Res_converter!$E$5,$P272,0)</f>
        <v>0</v>
      </c>
      <c r="AP272" s="10">
        <f>IF($AD272=Res_converter!$A$4,$Z272,0)</f>
        <v>0</v>
      </c>
      <c r="AQ272" s="10" t="s">
        <v>641</v>
      </c>
      <c r="AR272" s="10" t="s">
        <v>61</v>
      </c>
      <c r="AS272" s="10" t="s">
        <v>62</v>
      </c>
      <c r="AT272" s="10" t="s">
        <v>63</v>
      </c>
      <c r="AU272" s="10">
        <f t="shared" si="18"/>
        <v>0.1</v>
      </c>
      <c r="AV272" s="10">
        <f t="shared" si="19"/>
        <v>0.66500000000000004</v>
      </c>
      <c r="AW272" s="12" t="s">
        <v>642</v>
      </c>
      <c r="AX272" s="12" t="str">
        <f>INDEX(Subname_converter!$B$1:$B$343,MATCH($AW272,Subname_converter!$A$1:$A$343,0))</f>
        <v>Table Mountain</v>
      </c>
      <c r="AY272" s="12">
        <f>INDEX(Subname_converter!$C$1:$C$343,MATCH($AW272,Subname_converter!$A$1:$A$343,0))</f>
        <v>230</v>
      </c>
      <c r="AZ272" s="11">
        <v>45657.333333333299</v>
      </c>
      <c r="BA272" s="11">
        <v>45657.333333333299</v>
      </c>
      <c r="BB272" s="10">
        <f t="shared" si="16"/>
        <v>2025</v>
      </c>
      <c r="BC272" s="11"/>
      <c r="BD272" s="10" t="s">
        <v>103</v>
      </c>
      <c r="BE272" s="10" t="s">
        <v>65</v>
      </c>
      <c r="BF272" s="10"/>
      <c r="BG272" s="10" t="s">
        <v>103</v>
      </c>
      <c r="BH272" s="10"/>
      <c r="BI272" s="10">
        <f>IFERROR(INDEX([12]Queue_withNearTerm!$AZ$4:$AZ$148,MATCH(B273,[12]Queue_withNearTerm!$B$4:$B$148,0)),99)</f>
        <v>99</v>
      </c>
    </row>
    <row r="273" spans="1:61" s="26" customFormat="1" ht="25" x14ac:dyDescent="0.25">
      <c r="A273" s="32" t="s">
        <v>643</v>
      </c>
      <c r="B273" s="10">
        <v>1853</v>
      </c>
      <c r="C273" s="11">
        <v>44298</v>
      </c>
      <c r="D273" s="11">
        <v>44301.291666666701</v>
      </c>
      <c r="E273" s="10" t="s">
        <v>53</v>
      </c>
      <c r="F273" s="10" t="s">
        <v>609</v>
      </c>
      <c r="G273" s="10" t="s">
        <v>56</v>
      </c>
      <c r="H273" s="10"/>
      <c r="I273" s="10"/>
      <c r="J273" s="10" t="s">
        <v>57</v>
      </c>
      <c r="K273" s="10"/>
      <c r="L273" s="10"/>
      <c r="M273" s="10">
        <v>205.1</v>
      </c>
      <c r="N273" s="10"/>
      <c r="O273" s="10"/>
      <c r="P273" s="10"/>
      <c r="Q273" s="10"/>
      <c r="R273" s="10"/>
      <c r="S273" s="10"/>
      <c r="T273" s="10">
        <v>200</v>
      </c>
      <c r="U273" s="10" t="s">
        <v>83</v>
      </c>
      <c r="V273" s="10"/>
      <c r="W273" s="10"/>
      <c r="X273" s="10"/>
      <c r="Y273" s="10"/>
      <c r="Z273" s="10">
        <v>0</v>
      </c>
      <c r="AA273" s="10"/>
      <c r="AB273" s="10"/>
      <c r="AC273" s="10">
        <f t="shared" si="17"/>
        <v>0</v>
      </c>
      <c r="AD273" s="10" t="str" cm="1">
        <f t="array" ref="AD273">IFERROR(INDEX(Res_converter!$A$2:$A$22,MATCH(1,($J273=Res_converter!$B$2:$B$22)*($K273=Res_converter!$C$2:$C$22)*($L273=Res_converter!$D$2:$D$22),0)),"Other")</f>
        <v>Battery</v>
      </c>
      <c r="AE273" s="10">
        <f>IF($J273=Res_converter!$E$2,MAX($M273-$N273-$O273,0),0)+IF($K273=Res_converter!$E$2,MAX($P273-$Q273-$R273,0),0)+IF(L273=Res_converter!$E$2,$S273,0)</f>
        <v>205.1</v>
      </c>
      <c r="AF273" s="10">
        <f>IF($AD273=Res_converter!$A$8,MAX($Z273-$N273-$O273,0),0)+IF(AND($AD273=Res_converter!$A$14,$J273=Res_converter!$B$14),MAX(MIN($Z273,$M273)-$N273-$O273+IF(SUM($Q273,$R273)&gt;0,MAX($Z273-$M273,0)-($Q273+$R273)*$AV273,0),0),0)+IF(AND($AD273=Res_converter!$A$15,$K273=Res_converter!$C$15),MAX(MIN($Z273,$P273)-$Q273-$R273+IF(SUM($N273,$O273)&gt;0,MAX($Z273-$P273,0)-($N273+$O273)*$AV273,0),0),0)+IF(AND($AD273=Res_converter!$A$12,$Y273="See columns P&amp; Q"),IF($J273=Res_converter!$E$2,MAX($AA273*MIN($M273,$T273)-$N273-$O273,0),MAX($AB273*MIN($P273,$T273)-$Q273-$R273,0)),0)+IF(AND($AD273=Res_converter!$A$12,$AC273=1,$Y273&lt;&gt;"See columns P&amp; Q"),IF($J273=Res_converter!$E$2,MAX(MIN($Z273,M273)-$N273-$O273,0),MAX(MIN($Z273,P273)-$Q273-$R273,0)),0)</f>
        <v>0</v>
      </c>
      <c r="AG273" s="60">
        <f>IF($AD273=Res_converter!$A$9,$T273,0)</f>
        <v>0</v>
      </c>
      <c r="AH273" s="10">
        <f>IF($AD273=Res_converter!$A$9,$Z273,0)</f>
        <v>0</v>
      </c>
      <c r="AI273" s="10">
        <f>IF($J273=Res_converter!$E$6,MAX($M273-$N273-$O273,0),0)+IF($K273=Res_converter!$E$6,MAX($P273-$Q273-$R273,0),0)+IF(L273=Res_converter!$E$6,$S273,0)</f>
        <v>0</v>
      </c>
      <c r="AJ273" s="10">
        <f>IF($AD273=Res_converter!$A$7,MAX(MIN($Z273,$M273)-$N273-$O273,0),0)+IF(AND($AD273=Res_converter!$A$12,$Y273="See columns P&amp; Q"),IF($J273=Res_converter!$E$6,MAX($AA273*MIN($M273,$T273)-$N273-$O273,0),MAX($AB273*MIN($P273,$T273)-$Q273-$R273,0)),0)+IF(AND($AD273=Res_converter!$A$12,$AC273=1,$Y273&lt;&gt;"See columns P&amp; Q"),IF($J273=Res_converter!$E$6,MAX(MIN(MAX($Z273-$P273,0)/$AU273,$M273)-$N273-$O273,0),MAX(MIN(MAX($Z273-$M273,0)/$AU273,$P273)-$Q273-$R273,0)),0)</f>
        <v>0</v>
      </c>
      <c r="AK273" s="60">
        <f>IF($AD273=Res_converter!$A$2,$T273,0)</f>
        <v>0</v>
      </c>
      <c r="AL273" s="10">
        <f>IF($AD273=Res_converter!$A$2,$Z273,0)</f>
        <v>0</v>
      </c>
      <c r="AM273" s="10">
        <f>IF($J273=Res_converter!$E$4,MAX($M273-$N273-$O273,0),0)+IF($K273=Res_converter!$E$4,MAX($P273-$Q273-$R273,0),0)+IF(L273=Res_converter!$E$4,$S273,0)</f>
        <v>0</v>
      </c>
      <c r="AN273" s="10">
        <f>IF($AD273=Res_converter!$A$3,MAX(MIN($Z273,$M273)-$N273-$O273,0),0)+IF(AND($AD273=Res_converter!$A$14,$AC273=1,$Y273&lt;&gt;"See columns P&amp; Q"),IF($J273=Res_converter!$E$4,MAX(MIN(MAX($Z273-$P273,0)/$AV273,$M273)-$N273-$O273,0),MAX(MIN(MAX($Z273-$M273,0)/$AV273,$P273)-$Q273-$R273,0)),0)</f>
        <v>0</v>
      </c>
      <c r="AO273" s="10">
        <f>IF($J273=Res_converter!$E$5,$M273,0)+IF($K273=Res_converter!$E$5,$P273,0)</f>
        <v>0</v>
      </c>
      <c r="AP273" s="10">
        <f>IF($AD273=Res_converter!$A$4,$Z273,0)</f>
        <v>0</v>
      </c>
      <c r="AQ273" s="10" t="s">
        <v>641</v>
      </c>
      <c r="AR273" s="10" t="s">
        <v>61</v>
      </c>
      <c r="AS273" s="10" t="s">
        <v>62</v>
      </c>
      <c r="AT273" s="10" t="s">
        <v>63</v>
      </c>
      <c r="AU273" s="10">
        <f t="shared" si="18"/>
        <v>0.1</v>
      </c>
      <c r="AV273" s="10">
        <f t="shared" si="19"/>
        <v>0.66500000000000004</v>
      </c>
      <c r="AW273" s="12" t="s">
        <v>642</v>
      </c>
      <c r="AX273" s="12" t="str">
        <f>INDEX(Subname_converter!$B$1:$B$343,MATCH($AW273,Subname_converter!$A$1:$A$343,0))</f>
        <v>Table Mountain</v>
      </c>
      <c r="AY273" s="12">
        <f>INDEX(Subname_converter!$C$1:$C$343,MATCH($AW273,Subname_converter!$A$1:$A$343,0))</f>
        <v>230</v>
      </c>
      <c r="AZ273" s="11">
        <v>45657.333333333299</v>
      </c>
      <c r="BA273" s="11">
        <v>45657.333333333299</v>
      </c>
      <c r="BB273" s="10">
        <f t="shared" si="16"/>
        <v>2025</v>
      </c>
      <c r="BC273" s="11"/>
      <c r="BD273" s="10" t="s">
        <v>103</v>
      </c>
      <c r="BE273" s="10" t="s">
        <v>65</v>
      </c>
      <c r="BF273" s="10"/>
      <c r="BG273" s="10" t="s">
        <v>103</v>
      </c>
      <c r="BH273" s="10"/>
      <c r="BI273" s="10">
        <f>IFERROR(INDEX([12]Queue_withNearTerm!$AZ$4:$AZ$148,MATCH(B274,[12]Queue_withNearTerm!$B$4:$B$148,0)),99)</f>
        <v>99</v>
      </c>
    </row>
    <row r="274" spans="1:61" s="26" customFormat="1" ht="25" x14ac:dyDescent="0.25">
      <c r="A274" s="32" t="s">
        <v>644</v>
      </c>
      <c r="B274" s="10">
        <v>1854</v>
      </c>
      <c r="C274" s="11">
        <v>44295</v>
      </c>
      <c r="D274" s="11">
        <v>44301.291666666701</v>
      </c>
      <c r="E274" s="10" t="s">
        <v>53</v>
      </c>
      <c r="F274" s="10" t="s">
        <v>609</v>
      </c>
      <c r="G274" s="10" t="s">
        <v>56</v>
      </c>
      <c r="H274" s="10"/>
      <c r="I274" s="10"/>
      <c r="J274" s="10" t="s">
        <v>57</v>
      </c>
      <c r="K274" s="10"/>
      <c r="L274" s="10"/>
      <c r="M274" s="10">
        <v>475.96</v>
      </c>
      <c r="N274" s="10"/>
      <c r="O274" s="10"/>
      <c r="P274" s="10"/>
      <c r="Q274" s="10"/>
      <c r="R274" s="10"/>
      <c r="S274" s="10"/>
      <c r="T274" s="10">
        <v>400</v>
      </c>
      <c r="U274" s="10" t="s">
        <v>83</v>
      </c>
      <c r="V274" s="10"/>
      <c r="W274" s="10"/>
      <c r="X274" s="10"/>
      <c r="Y274" s="10"/>
      <c r="Z274" s="10">
        <v>0</v>
      </c>
      <c r="AA274" s="10"/>
      <c r="AB274" s="10"/>
      <c r="AC274" s="10">
        <f t="shared" si="17"/>
        <v>0</v>
      </c>
      <c r="AD274" s="10" t="str" cm="1">
        <f t="array" ref="AD274">IFERROR(INDEX(Res_converter!$A$2:$A$22,MATCH(1,($J274=Res_converter!$B$2:$B$22)*($K274=Res_converter!$C$2:$C$22)*($L274=Res_converter!$D$2:$D$22),0)),"Other")</f>
        <v>Battery</v>
      </c>
      <c r="AE274" s="10">
        <f>IF($J274=Res_converter!$E$2,MAX($M274-$N274-$O274,0),0)+IF($K274=Res_converter!$E$2,MAX($P274-$Q274-$R274,0),0)+IF(L274=Res_converter!$E$2,$S274,0)</f>
        <v>475.96</v>
      </c>
      <c r="AF274" s="10">
        <f>IF($AD274=Res_converter!$A$8,MAX($Z274-$N274-$O274,0),0)+IF(AND($AD274=Res_converter!$A$14,$J274=Res_converter!$B$14),MAX(MIN($Z274,$M274)-$N274-$O274+IF(SUM($Q274,$R274)&gt;0,MAX($Z274-$M274,0)-($Q274+$R274)*$AV274,0),0),0)+IF(AND($AD274=Res_converter!$A$15,$K274=Res_converter!$C$15),MAX(MIN($Z274,$P274)-$Q274-$R274+IF(SUM($N274,$O274)&gt;0,MAX($Z274-$P274,0)-($N274+$O274)*$AV274,0),0),0)+IF(AND($AD274=Res_converter!$A$12,$Y274="See columns P&amp; Q"),IF($J274=Res_converter!$E$2,MAX($AA274*MIN($M274,$T274)-$N274-$O274,0),MAX($AB274*MIN($P274,$T274)-$Q274-$R274,0)),0)+IF(AND($AD274=Res_converter!$A$12,$AC274=1,$Y274&lt;&gt;"See columns P&amp; Q"),IF($J274=Res_converter!$E$2,MAX(MIN($Z274,M274)-$N274-$O274,0),MAX(MIN($Z274,P274)-$Q274-$R274,0)),0)</f>
        <v>0</v>
      </c>
      <c r="AG274" s="60">
        <f>IF($AD274=Res_converter!$A$9,$T274,0)</f>
        <v>0</v>
      </c>
      <c r="AH274" s="10">
        <f>IF($AD274=Res_converter!$A$9,$Z274,0)</f>
        <v>0</v>
      </c>
      <c r="AI274" s="10">
        <f>IF($J274=Res_converter!$E$6,MAX($M274-$N274-$O274,0),0)+IF($K274=Res_converter!$E$6,MAX($P274-$Q274-$R274,0),0)+IF(L274=Res_converter!$E$6,$S274,0)</f>
        <v>0</v>
      </c>
      <c r="AJ274" s="10">
        <f>IF($AD274=Res_converter!$A$7,MAX(MIN($Z274,$M274)-$N274-$O274,0),0)+IF(AND($AD274=Res_converter!$A$12,$Y274="See columns P&amp; Q"),IF($J274=Res_converter!$E$6,MAX($AA274*MIN($M274,$T274)-$N274-$O274,0),MAX($AB274*MIN($P274,$T274)-$Q274-$R274,0)),0)+IF(AND($AD274=Res_converter!$A$12,$AC274=1,$Y274&lt;&gt;"See columns P&amp; Q"),IF($J274=Res_converter!$E$6,MAX(MIN(MAX($Z274-$P274,0)/$AU274,$M274)-$N274-$O274,0),MAX(MIN(MAX($Z274-$M274,0)/$AU274,$P274)-$Q274-$R274,0)),0)</f>
        <v>0</v>
      </c>
      <c r="AK274" s="60">
        <f>IF($AD274=Res_converter!$A$2,$T274,0)</f>
        <v>0</v>
      </c>
      <c r="AL274" s="10">
        <f>IF($AD274=Res_converter!$A$2,$Z274,0)</f>
        <v>0</v>
      </c>
      <c r="AM274" s="10">
        <f>IF($J274=Res_converter!$E$4,MAX($M274-$N274-$O274,0),0)+IF($K274=Res_converter!$E$4,MAX($P274-$Q274-$R274,0),0)+IF(L274=Res_converter!$E$4,$S274,0)</f>
        <v>0</v>
      </c>
      <c r="AN274" s="10">
        <f>IF($AD274=Res_converter!$A$3,MAX(MIN($Z274,$M274)-$N274-$O274,0),0)+IF(AND($AD274=Res_converter!$A$14,$AC274=1,$Y274&lt;&gt;"See columns P&amp; Q"),IF($J274=Res_converter!$E$4,MAX(MIN(MAX($Z274-$P274,0)/$AV274,$M274)-$N274-$O274,0),MAX(MIN(MAX($Z274-$M274,0)/$AV274,$P274)-$Q274-$R274,0)),0)</f>
        <v>0</v>
      </c>
      <c r="AO274" s="10">
        <f>IF($J274=Res_converter!$E$5,$M274,0)+IF($K274=Res_converter!$E$5,$P274,0)</f>
        <v>0</v>
      </c>
      <c r="AP274" s="10">
        <f>IF($AD274=Res_converter!$A$4,$Z274,0)</f>
        <v>0</v>
      </c>
      <c r="AQ274" s="10" t="s">
        <v>60</v>
      </c>
      <c r="AR274" s="10" t="s">
        <v>61</v>
      </c>
      <c r="AS274" s="10" t="s">
        <v>62</v>
      </c>
      <c r="AT274" s="10" t="s">
        <v>63</v>
      </c>
      <c r="AU274" s="10">
        <f t="shared" si="18"/>
        <v>0.1</v>
      </c>
      <c r="AV274" s="10">
        <f t="shared" si="19"/>
        <v>0.66500000000000004</v>
      </c>
      <c r="AW274" s="12" t="s">
        <v>645</v>
      </c>
      <c r="AX274" s="12" t="str">
        <f>INDEX(Subname_converter!$B$1:$B$343,MATCH($AW274,Subname_converter!$A$1:$A$343,0))</f>
        <v>Vaca Dixon</v>
      </c>
      <c r="AY274" s="12">
        <f>INDEX(Subname_converter!$C$1:$C$343,MATCH($AW274,Subname_converter!$A$1:$A$343,0))</f>
        <v>115</v>
      </c>
      <c r="AZ274" s="11">
        <v>45991.333333333299</v>
      </c>
      <c r="BA274" s="11">
        <v>45991.333333333299</v>
      </c>
      <c r="BB274" s="10">
        <f t="shared" si="16"/>
        <v>2026</v>
      </c>
      <c r="BC274" s="11"/>
      <c r="BD274" s="10" t="s">
        <v>103</v>
      </c>
      <c r="BE274" s="10" t="s">
        <v>65</v>
      </c>
      <c r="BF274" s="10"/>
      <c r="BG274" s="10" t="s">
        <v>103</v>
      </c>
      <c r="BH274" s="10"/>
      <c r="BI274" s="10">
        <f>IFERROR(INDEX([12]Queue_withNearTerm!$AZ$4:$AZ$148,MATCH(B275,[12]Queue_withNearTerm!$B$4:$B$148,0)),99)</f>
        <v>99</v>
      </c>
    </row>
    <row r="275" spans="1:61" s="26" customFormat="1" ht="25" x14ac:dyDescent="0.25">
      <c r="A275" s="32" t="s">
        <v>646</v>
      </c>
      <c r="B275" s="10">
        <v>1856</v>
      </c>
      <c r="C275" s="11">
        <v>44301</v>
      </c>
      <c r="D275" s="11">
        <v>44301.291666666701</v>
      </c>
      <c r="E275" s="10" t="s">
        <v>53</v>
      </c>
      <c r="F275" s="10" t="s">
        <v>609</v>
      </c>
      <c r="G275" s="10" t="s">
        <v>56</v>
      </c>
      <c r="H275" s="10"/>
      <c r="I275" s="10"/>
      <c r="J275" s="10" t="s">
        <v>57</v>
      </c>
      <c r="K275" s="10"/>
      <c r="L275" s="10"/>
      <c r="M275" s="10">
        <v>102.15</v>
      </c>
      <c r="N275" s="10"/>
      <c r="O275" s="10"/>
      <c r="P275" s="10"/>
      <c r="Q275" s="10"/>
      <c r="R275" s="10"/>
      <c r="S275" s="10"/>
      <c r="T275" s="10">
        <v>100</v>
      </c>
      <c r="U275" s="10" t="s">
        <v>83</v>
      </c>
      <c r="V275" s="10"/>
      <c r="W275" s="10"/>
      <c r="X275" s="10"/>
      <c r="Y275" s="10"/>
      <c r="Z275" s="10">
        <v>0</v>
      </c>
      <c r="AA275" s="10"/>
      <c r="AB275" s="10"/>
      <c r="AC275" s="10">
        <f t="shared" si="17"/>
        <v>0</v>
      </c>
      <c r="AD275" s="10" t="str" cm="1">
        <f t="array" ref="AD275">IFERROR(INDEX(Res_converter!$A$2:$A$22,MATCH(1,($J275=Res_converter!$B$2:$B$22)*($K275=Res_converter!$C$2:$C$22)*($L275=Res_converter!$D$2:$D$22),0)),"Other")</f>
        <v>Battery</v>
      </c>
      <c r="AE275" s="10">
        <f>IF($J275=Res_converter!$E$2,MAX($M275-$N275-$O275,0),0)+IF($K275=Res_converter!$E$2,MAX($P275-$Q275-$R275,0),0)+IF(L275=Res_converter!$E$2,$S275,0)</f>
        <v>102.15</v>
      </c>
      <c r="AF275" s="10">
        <f>IF($AD275=Res_converter!$A$8,MAX($Z275-$N275-$O275,0),0)+IF(AND($AD275=Res_converter!$A$14,$J275=Res_converter!$B$14),MAX(MIN($Z275,$M275)-$N275-$O275+IF(SUM($Q275,$R275)&gt;0,MAX($Z275-$M275,0)-($Q275+$R275)*$AV275,0),0),0)+IF(AND($AD275=Res_converter!$A$15,$K275=Res_converter!$C$15),MAX(MIN($Z275,$P275)-$Q275-$R275+IF(SUM($N275,$O275)&gt;0,MAX($Z275-$P275,0)-($N275+$O275)*$AV275,0),0),0)+IF(AND($AD275=Res_converter!$A$12,$Y275="See columns P&amp; Q"),IF($J275=Res_converter!$E$2,MAX($AA275*MIN($M275,$T275)-$N275-$O275,0),MAX($AB275*MIN($P275,$T275)-$Q275-$R275,0)),0)+IF(AND($AD275=Res_converter!$A$12,$AC275=1,$Y275&lt;&gt;"See columns P&amp; Q"),IF($J275=Res_converter!$E$2,MAX(MIN($Z275,M275)-$N275-$O275,0),MAX(MIN($Z275,P275)-$Q275-$R275,0)),0)</f>
        <v>0</v>
      </c>
      <c r="AG275" s="60">
        <f>IF($AD275=Res_converter!$A$9,$T275,0)</f>
        <v>0</v>
      </c>
      <c r="AH275" s="10">
        <f>IF($AD275=Res_converter!$A$9,$Z275,0)</f>
        <v>0</v>
      </c>
      <c r="AI275" s="10">
        <f>IF($J275=Res_converter!$E$6,MAX($M275-$N275-$O275,0),0)+IF($K275=Res_converter!$E$6,MAX($P275-$Q275-$R275,0),0)+IF(L275=Res_converter!$E$6,$S275,0)</f>
        <v>0</v>
      </c>
      <c r="AJ275" s="10">
        <f>IF($AD275=Res_converter!$A$7,MAX(MIN($Z275,$M275)-$N275-$O275,0),0)+IF(AND($AD275=Res_converter!$A$12,$Y275="See columns P&amp; Q"),IF($J275=Res_converter!$E$6,MAX($AA275*MIN($M275,$T275)-$N275-$O275,0),MAX($AB275*MIN($P275,$T275)-$Q275-$R275,0)),0)+IF(AND($AD275=Res_converter!$A$12,$AC275=1,$Y275&lt;&gt;"See columns P&amp; Q"),IF($J275=Res_converter!$E$6,MAX(MIN(MAX($Z275-$P275,0)/$AU275,$M275)-$N275-$O275,0),MAX(MIN(MAX($Z275-$M275,0)/$AU275,$P275)-$Q275-$R275,0)),0)</f>
        <v>0</v>
      </c>
      <c r="AK275" s="60">
        <f>IF($AD275=Res_converter!$A$2,$T275,0)</f>
        <v>0</v>
      </c>
      <c r="AL275" s="10">
        <f>IF($AD275=Res_converter!$A$2,$Z275,0)</f>
        <v>0</v>
      </c>
      <c r="AM275" s="10">
        <f>IF($J275=Res_converter!$E$4,MAX($M275-$N275-$O275,0),0)+IF($K275=Res_converter!$E$4,MAX($P275-$Q275-$R275,0),0)+IF(L275=Res_converter!$E$4,$S275,0)</f>
        <v>0</v>
      </c>
      <c r="AN275" s="10">
        <f>IF($AD275=Res_converter!$A$3,MAX(MIN($Z275,$M275)-$N275-$O275,0),0)+IF(AND($AD275=Res_converter!$A$14,$AC275=1,$Y275&lt;&gt;"See columns P&amp; Q"),IF($J275=Res_converter!$E$4,MAX(MIN(MAX($Z275-$P275,0)/$AV275,$M275)-$N275-$O275,0),MAX(MIN(MAX($Z275-$M275,0)/$AV275,$P275)-$Q275-$R275,0)),0)</f>
        <v>0</v>
      </c>
      <c r="AO275" s="10">
        <f>IF($J275=Res_converter!$E$5,$M275,0)+IF($K275=Res_converter!$E$5,$P275,0)</f>
        <v>0</v>
      </c>
      <c r="AP275" s="10">
        <f>IF($AD275=Res_converter!$A$4,$Z275,0)</f>
        <v>0</v>
      </c>
      <c r="AQ275" s="10" t="s">
        <v>60</v>
      </c>
      <c r="AR275" s="10" t="s">
        <v>61</v>
      </c>
      <c r="AS275" s="10" t="s">
        <v>62</v>
      </c>
      <c r="AT275" s="10" t="s">
        <v>63</v>
      </c>
      <c r="AU275" s="10">
        <f t="shared" si="18"/>
        <v>0.1</v>
      </c>
      <c r="AV275" s="10">
        <f t="shared" si="19"/>
        <v>0.66500000000000004</v>
      </c>
      <c r="AW275" s="12" t="s">
        <v>647</v>
      </c>
      <c r="AX275" s="12" t="str">
        <f>INDEX(Subname_converter!$B$1:$B$343,MATCH($AW275,Subname_converter!$A$1:$A$343,0))</f>
        <v>Vaca Dixon</v>
      </c>
      <c r="AY275" s="12">
        <f>INDEX(Subname_converter!$C$1:$C$343,MATCH($AW275,Subname_converter!$A$1:$A$343,0))</f>
        <v>115</v>
      </c>
      <c r="AZ275" s="11">
        <v>45444.291666666701</v>
      </c>
      <c r="BA275" s="11">
        <v>46174.291666666701</v>
      </c>
      <c r="BB275" s="10">
        <f t="shared" si="16"/>
        <v>2026</v>
      </c>
      <c r="BC275" s="11"/>
      <c r="BD275" s="10" t="s">
        <v>103</v>
      </c>
      <c r="BE275" s="10" t="s">
        <v>65</v>
      </c>
      <c r="BF275" s="10"/>
      <c r="BG275" s="10" t="s">
        <v>103</v>
      </c>
      <c r="BH275" s="10"/>
      <c r="BI275" s="10">
        <f>IFERROR(INDEX([12]Queue_withNearTerm!$AZ$4:$AZ$148,MATCH(B276,[12]Queue_withNearTerm!$B$4:$B$148,0)),99)</f>
        <v>99</v>
      </c>
    </row>
    <row r="276" spans="1:61" s="26" customFormat="1" ht="25" x14ac:dyDescent="0.25">
      <c r="A276" s="32" t="s">
        <v>648</v>
      </c>
      <c r="B276" s="10">
        <v>1857</v>
      </c>
      <c r="C276" s="11">
        <v>44301</v>
      </c>
      <c r="D276" s="11">
        <v>44301.291666666701</v>
      </c>
      <c r="E276" s="10" t="s">
        <v>53</v>
      </c>
      <c r="F276" s="10" t="s">
        <v>609</v>
      </c>
      <c r="G276" s="10" t="s">
        <v>56</v>
      </c>
      <c r="H276" s="10"/>
      <c r="I276" s="10"/>
      <c r="J276" s="10" t="s">
        <v>57</v>
      </c>
      <c r="K276" s="10"/>
      <c r="L276" s="10"/>
      <c r="M276" s="10">
        <v>213.55</v>
      </c>
      <c r="N276" s="10"/>
      <c r="O276" s="10"/>
      <c r="P276" s="10"/>
      <c r="Q276" s="10"/>
      <c r="R276" s="10"/>
      <c r="S276" s="10"/>
      <c r="T276" s="10">
        <v>200</v>
      </c>
      <c r="U276" s="10" t="s">
        <v>83</v>
      </c>
      <c r="V276" s="10"/>
      <c r="W276" s="10"/>
      <c r="X276" s="10"/>
      <c r="Y276" s="10"/>
      <c r="Z276" s="10">
        <v>0</v>
      </c>
      <c r="AA276" s="10"/>
      <c r="AB276" s="10"/>
      <c r="AC276" s="10">
        <f t="shared" si="17"/>
        <v>0</v>
      </c>
      <c r="AD276" s="10" t="str" cm="1">
        <f t="array" ref="AD276">IFERROR(INDEX(Res_converter!$A$2:$A$22,MATCH(1,($J276=Res_converter!$B$2:$B$22)*($K276=Res_converter!$C$2:$C$22)*($L276=Res_converter!$D$2:$D$22),0)),"Other")</f>
        <v>Battery</v>
      </c>
      <c r="AE276" s="10">
        <f>IF($J276=Res_converter!$E$2,MAX($M276-$N276-$O276,0),0)+IF($K276=Res_converter!$E$2,MAX($P276-$Q276-$R276,0),0)+IF(L276=Res_converter!$E$2,$S276,0)</f>
        <v>213.55</v>
      </c>
      <c r="AF276" s="10">
        <f>IF($AD276=Res_converter!$A$8,MAX($Z276-$N276-$O276,0),0)+IF(AND($AD276=Res_converter!$A$14,$J276=Res_converter!$B$14),MAX(MIN($Z276,$M276)-$N276-$O276+IF(SUM($Q276,$R276)&gt;0,MAX($Z276-$M276,0)-($Q276+$R276)*$AV276,0),0),0)+IF(AND($AD276=Res_converter!$A$15,$K276=Res_converter!$C$15),MAX(MIN($Z276,$P276)-$Q276-$R276+IF(SUM($N276,$O276)&gt;0,MAX($Z276-$P276,0)-($N276+$O276)*$AV276,0),0),0)+IF(AND($AD276=Res_converter!$A$12,$Y276="See columns P&amp; Q"),IF($J276=Res_converter!$E$2,MAX($AA276*MIN($M276,$T276)-$N276-$O276,0),MAX($AB276*MIN($P276,$T276)-$Q276-$R276,0)),0)+IF(AND($AD276=Res_converter!$A$12,$AC276=1,$Y276&lt;&gt;"See columns P&amp; Q"),IF($J276=Res_converter!$E$2,MAX(MIN($Z276,M276)-$N276-$O276,0),MAX(MIN($Z276,P276)-$Q276-$R276,0)),0)</f>
        <v>0</v>
      </c>
      <c r="AG276" s="60">
        <f>IF($AD276=Res_converter!$A$9,$T276,0)</f>
        <v>0</v>
      </c>
      <c r="AH276" s="10">
        <f>IF($AD276=Res_converter!$A$9,$Z276,0)</f>
        <v>0</v>
      </c>
      <c r="AI276" s="10">
        <f>IF($J276=Res_converter!$E$6,MAX($M276-$N276-$O276,0),0)+IF($K276=Res_converter!$E$6,MAX($P276-$Q276-$R276,0),0)+IF(L276=Res_converter!$E$6,$S276,0)</f>
        <v>0</v>
      </c>
      <c r="AJ276" s="10">
        <f>IF($AD276=Res_converter!$A$7,MAX(MIN($Z276,$M276)-$N276-$O276,0),0)+IF(AND($AD276=Res_converter!$A$12,$Y276="See columns P&amp; Q"),IF($J276=Res_converter!$E$6,MAX($AA276*MIN($M276,$T276)-$N276-$O276,0),MAX($AB276*MIN($P276,$T276)-$Q276-$R276,0)),0)+IF(AND($AD276=Res_converter!$A$12,$AC276=1,$Y276&lt;&gt;"See columns P&amp; Q"),IF($J276=Res_converter!$E$6,MAX(MIN(MAX($Z276-$P276,0)/$AU276,$M276)-$N276-$O276,0),MAX(MIN(MAX($Z276-$M276,0)/$AU276,$P276)-$Q276-$R276,0)),0)</f>
        <v>0</v>
      </c>
      <c r="AK276" s="60">
        <f>IF($AD276=Res_converter!$A$2,$T276,0)</f>
        <v>0</v>
      </c>
      <c r="AL276" s="10">
        <f>IF($AD276=Res_converter!$A$2,$Z276,0)</f>
        <v>0</v>
      </c>
      <c r="AM276" s="10">
        <f>IF($J276=Res_converter!$E$4,MAX($M276-$N276-$O276,0),0)+IF($K276=Res_converter!$E$4,MAX($P276-$Q276-$R276,0),0)+IF(L276=Res_converter!$E$4,$S276,0)</f>
        <v>0</v>
      </c>
      <c r="AN276" s="10">
        <f>IF($AD276=Res_converter!$A$3,MAX(MIN($Z276,$M276)-$N276-$O276,0),0)+IF(AND($AD276=Res_converter!$A$14,$AC276=1,$Y276&lt;&gt;"See columns P&amp; Q"),IF($J276=Res_converter!$E$4,MAX(MIN(MAX($Z276-$P276,0)/$AV276,$M276)-$N276-$O276,0),MAX(MIN(MAX($Z276-$M276,0)/$AV276,$P276)-$Q276-$R276,0)),0)</f>
        <v>0</v>
      </c>
      <c r="AO276" s="10">
        <f>IF($J276=Res_converter!$E$5,$M276,0)+IF($K276=Res_converter!$E$5,$P276,0)</f>
        <v>0</v>
      </c>
      <c r="AP276" s="10">
        <f>IF($AD276=Res_converter!$A$4,$Z276,0)</f>
        <v>0</v>
      </c>
      <c r="AQ276" s="10" t="s">
        <v>522</v>
      </c>
      <c r="AR276" s="10" t="s">
        <v>61</v>
      </c>
      <c r="AS276" s="10" t="s">
        <v>62</v>
      </c>
      <c r="AT276" s="10" t="s">
        <v>63</v>
      </c>
      <c r="AU276" s="10">
        <f t="shared" si="18"/>
        <v>0.1</v>
      </c>
      <c r="AV276" s="10">
        <f t="shared" si="19"/>
        <v>0.66500000000000004</v>
      </c>
      <c r="AW276" s="12" t="s">
        <v>649</v>
      </c>
      <c r="AX276" s="12" t="str">
        <f>INDEX(Subname_converter!$B$1:$B$343,MATCH($AW276,Subname_converter!$A$1:$A$343,0))</f>
        <v>Fulton</v>
      </c>
      <c r="AY276" s="12">
        <f>INDEX(Subname_converter!$C$1:$C$343,MATCH($AW276,Subname_converter!$A$1:$A$343,0))</f>
        <v>115</v>
      </c>
      <c r="AZ276" s="11">
        <v>45078.291666666701</v>
      </c>
      <c r="BA276" s="11">
        <v>45078.291666666701</v>
      </c>
      <c r="BB276" s="10">
        <f t="shared" si="16"/>
        <v>2023</v>
      </c>
      <c r="BC276" s="11"/>
      <c r="BD276" s="10" t="s">
        <v>103</v>
      </c>
      <c r="BE276" s="10"/>
      <c r="BF276" s="10"/>
      <c r="BG276" s="10" t="s">
        <v>103</v>
      </c>
      <c r="BH276" s="10"/>
      <c r="BI276" s="10">
        <f>IFERROR(INDEX([12]Queue_withNearTerm!$AZ$4:$AZ$148,MATCH(B277,[12]Queue_withNearTerm!$B$4:$B$148,0)),99)</f>
        <v>99</v>
      </c>
    </row>
    <row r="277" spans="1:61" s="26" customFormat="1" ht="37.5" x14ac:dyDescent="0.25">
      <c r="A277" s="32" t="s">
        <v>650</v>
      </c>
      <c r="B277" s="10">
        <v>1858</v>
      </c>
      <c r="C277" s="11">
        <v>44301</v>
      </c>
      <c r="D277" s="11">
        <v>44301.291666666701</v>
      </c>
      <c r="E277" s="10" t="s">
        <v>53</v>
      </c>
      <c r="F277" s="10" t="s">
        <v>609</v>
      </c>
      <c r="G277" s="10" t="s">
        <v>95</v>
      </c>
      <c r="H277" s="10"/>
      <c r="I277" s="10"/>
      <c r="J277" s="10" t="s">
        <v>96</v>
      </c>
      <c r="K277" s="10"/>
      <c r="L277" s="10"/>
      <c r="M277" s="10">
        <v>142.85</v>
      </c>
      <c r="N277" s="10"/>
      <c r="O277" s="10"/>
      <c r="P277" s="10"/>
      <c r="Q277" s="10"/>
      <c r="R277" s="10"/>
      <c r="S277" s="10"/>
      <c r="T277" s="10">
        <v>140</v>
      </c>
      <c r="U277" s="10" t="s">
        <v>83</v>
      </c>
      <c r="V277" s="10"/>
      <c r="W277" s="10" t="s">
        <v>58</v>
      </c>
      <c r="X277" s="10"/>
      <c r="Y277" s="10"/>
      <c r="Z277" s="10">
        <v>0</v>
      </c>
      <c r="AA277" s="10"/>
      <c r="AB277" s="10"/>
      <c r="AC277" s="10">
        <f t="shared" si="17"/>
        <v>0</v>
      </c>
      <c r="AD277" s="10" t="str" cm="1">
        <f t="array" ref="AD277">IFERROR(INDEX(Res_converter!$A$2:$A$22,MATCH(1,($J277=Res_converter!$B$2:$B$22)*($K277=Res_converter!$C$2:$C$22)*($L277=Res_converter!$D$2:$D$22),0)),"Other")</f>
        <v>Solar</v>
      </c>
      <c r="AE277" s="10">
        <f>IF($J277=Res_converter!$E$2,MAX($M277-$N277-$O277,0),0)+IF($K277=Res_converter!$E$2,MAX($P277-$Q277-$R277,0),0)+IF(L277=Res_converter!$E$2,$S277,0)</f>
        <v>0</v>
      </c>
      <c r="AF277" s="10">
        <f>IF($AD277=Res_converter!$A$8,MAX($Z277-$N277-$O277,0),0)+IF(AND($AD277=Res_converter!$A$14,$J277=Res_converter!$B$14),MAX(MIN($Z277,$M277)-$N277-$O277+IF(SUM($Q277,$R277)&gt;0,MAX($Z277-$M277,0)-($Q277+$R277)*$AV277,0),0),0)+IF(AND($AD277=Res_converter!$A$15,$K277=Res_converter!$C$15),MAX(MIN($Z277,$P277)-$Q277-$R277+IF(SUM($N277,$O277)&gt;0,MAX($Z277-$P277,0)-($N277+$O277)*$AV277,0),0),0)+IF(AND($AD277=Res_converter!$A$12,$Y277="See columns P&amp; Q"),IF($J277=Res_converter!$E$2,MAX($AA277*MIN($M277,$T277)-$N277-$O277,0),MAX($AB277*MIN($P277,$T277)-$Q277-$R277,0)),0)+IF(AND($AD277=Res_converter!$A$12,$AC277=1,$Y277&lt;&gt;"See columns P&amp; Q"),IF($J277=Res_converter!$E$2,MAX(MIN($Z277,M277)-$N277-$O277,0),MAX(MIN($Z277,P277)-$Q277-$R277,0)),0)</f>
        <v>0</v>
      </c>
      <c r="AG277" s="60">
        <f>IF($AD277=Res_converter!$A$9,$T277,0)</f>
        <v>0</v>
      </c>
      <c r="AH277" s="10">
        <f>IF($AD277=Res_converter!$A$9,$Z277,0)</f>
        <v>0</v>
      </c>
      <c r="AI277" s="10">
        <f>IF($J277=Res_converter!$E$6,MAX($M277-$N277-$O277,0),0)+IF($K277=Res_converter!$E$6,MAX($P277-$Q277-$R277,0),0)+IF(L277=Res_converter!$E$6,$S277,0)</f>
        <v>142.85</v>
      </c>
      <c r="AJ277" s="10">
        <f>IF($AD277=Res_converter!$A$7,MAX(MIN($Z277,$M277)-$N277-$O277,0),0)+IF(AND($AD277=Res_converter!$A$12,$Y277="See columns P&amp; Q"),IF($J277=Res_converter!$E$6,MAX($AA277*MIN($M277,$T277)-$N277-$O277,0),MAX($AB277*MIN($P277,$T277)-$Q277-$R277,0)),0)+IF(AND($AD277=Res_converter!$A$12,$AC277=1,$Y277&lt;&gt;"See columns P&amp; Q"),IF($J277=Res_converter!$E$6,MAX(MIN(MAX($Z277-$P277,0)/$AU277,$M277)-$N277-$O277,0),MAX(MIN(MAX($Z277-$M277,0)/$AU277,$P277)-$Q277-$R277,0)),0)</f>
        <v>0</v>
      </c>
      <c r="AK277" s="60">
        <f>IF($AD277=Res_converter!$A$2,$T277,0)</f>
        <v>0</v>
      </c>
      <c r="AL277" s="10">
        <f>IF($AD277=Res_converter!$A$2,$Z277,0)</f>
        <v>0</v>
      </c>
      <c r="AM277" s="10">
        <f>IF($J277=Res_converter!$E$4,MAX($M277-$N277-$O277,0),0)+IF($K277=Res_converter!$E$4,MAX($P277-$Q277-$R277,0),0)+IF(L277=Res_converter!$E$4,$S277,0)</f>
        <v>0</v>
      </c>
      <c r="AN277" s="10">
        <f>IF($AD277=Res_converter!$A$3,MAX(MIN($Z277,$M277)-$N277-$O277,0),0)+IF(AND($AD277=Res_converter!$A$14,$AC277=1,$Y277&lt;&gt;"See columns P&amp; Q"),IF($J277=Res_converter!$E$4,MAX(MIN(MAX($Z277-$P277,0)/$AV277,$M277)-$N277-$O277,0),MAX(MIN(MAX($Z277-$M277,0)/$AV277,$P277)-$Q277-$R277,0)),0)</f>
        <v>0</v>
      </c>
      <c r="AO277" s="10">
        <f>IF($J277=Res_converter!$E$5,$M277,0)+IF($K277=Res_converter!$E$5,$P277,0)</f>
        <v>0</v>
      </c>
      <c r="AP277" s="10">
        <f>IF($AD277=Res_converter!$A$4,$Z277,0)</f>
        <v>0</v>
      </c>
      <c r="AQ277" s="10" t="s">
        <v>149</v>
      </c>
      <c r="AR277" s="10" t="s">
        <v>61</v>
      </c>
      <c r="AS277" s="10" t="s">
        <v>62</v>
      </c>
      <c r="AT277" s="10" t="s">
        <v>63</v>
      </c>
      <c r="AU277" s="10">
        <f t="shared" si="18"/>
        <v>0.1</v>
      </c>
      <c r="AV277" s="10">
        <f t="shared" si="19"/>
        <v>0.66500000000000004</v>
      </c>
      <c r="AW277" s="12" t="s">
        <v>651</v>
      </c>
      <c r="AX277" s="12" t="str">
        <f>INDEX(Subname_converter!$B$1:$B$343,MATCH($AW277,Subname_converter!$A$1:$A$343,0))</f>
        <v>Glenn</v>
      </c>
      <c r="AY277" s="12">
        <f>INDEX(Subname_converter!$C$1:$C$343,MATCH($AW277,Subname_converter!$A$1:$A$343,0))</f>
        <v>230</v>
      </c>
      <c r="AZ277" s="11">
        <v>45535.291666666701</v>
      </c>
      <c r="BA277" s="11">
        <v>46402.333333333299</v>
      </c>
      <c r="BB277" s="10">
        <f t="shared" si="16"/>
        <v>2027</v>
      </c>
      <c r="BC277" s="11"/>
      <c r="BD277" s="10" t="s">
        <v>103</v>
      </c>
      <c r="BE277" s="10" t="s">
        <v>65</v>
      </c>
      <c r="BF277" s="10"/>
      <c r="BG277" s="10" t="s">
        <v>103</v>
      </c>
      <c r="BH277" s="10"/>
      <c r="BI277" s="10">
        <f>IFERROR(INDEX([12]Queue_withNearTerm!$AZ$4:$AZ$148,MATCH(B278,[12]Queue_withNearTerm!$B$4:$B$148,0)),99)</f>
        <v>99</v>
      </c>
    </row>
    <row r="278" spans="1:61" s="26" customFormat="1" ht="25" x14ac:dyDescent="0.25">
      <c r="A278" s="32" t="s">
        <v>652</v>
      </c>
      <c r="B278" s="10">
        <v>1859</v>
      </c>
      <c r="C278" s="11">
        <v>44301</v>
      </c>
      <c r="D278" s="11">
        <v>44301.291666666701</v>
      </c>
      <c r="E278" s="10" t="s">
        <v>53</v>
      </c>
      <c r="F278" s="10" t="s">
        <v>609</v>
      </c>
      <c r="G278" s="10" t="s">
        <v>76</v>
      </c>
      <c r="H278" s="10"/>
      <c r="I278" s="10"/>
      <c r="J278" s="10" t="s">
        <v>653</v>
      </c>
      <c r="K278" s="10"/>
      <c r="L278" s="10"/>
      <c r="M278" s="10">
        <v>53</v>
      </c>
      <c r="N278" s="10">
        <v>20.8</v>
      </c>
      <c r="O278" s="10"/>
      <c r="P278" s="10"/>
      <c r="Q278" s="10"/>
      <c r="R278" s="10"/>
      <c r="S278" s="10"/>
      <c r="T278" s="10">
        <v>53</v>
      </c>
      <c r="U278" s="10" t="s">
        <v>83</v>
      </c>
      <c r="V278" s="10"/>
      <c r="W278" s="10"/>
      <c r="X278" s="10"/>
      <c r="Y278" s="10"/>
      <c r="Z278" s="10">
        <v>0</v>
      </c>
      <c r="AA278" s="10"/>
      <c r="AB278" s="10"/>
      <c r="AC278" s="10">
        <f t="shared" si="17"/>
        <v>0</v>
      </c>
      <c r="AD278" s="10" t="str" cm="1">
        <f t="array" ref="AD278">IFERROR(INDEX(Res_converter!$A$2:$A$22,MATCH(1,($J278=Res_converter!$B$2:$B$22)*($K278=Res_converter!$C$2:$C$22)*($L278=Res_converter!$D$2:$D$22),0)),"Other")</f>
        <v>Geothermal</v>
      </c>
      <c r="AE278" s="10">
        <f>IF($J278=Res_converter!$E$2,MAX($M278-$N278-$O278,0),0)+IF($K278=Res_converter!$E$2,MAX($P278-$Q278-$R278,0),0)+IF(L278=Res_converter!$E$2,$S278,0)</f>
        <v>0</v>
      </c>
      <c r="AF278" s="10">
        <f>IF($AD278=Res_converter!$A$8,MAX($Z278-$N278-$O278,0),0)+IF(AND($AD278=Res_converter!$A$14,$J278=Res_converter!$B$14),MAX(MIN($Z278,$M278)-$N278-$O278+IF(SUM($Q278,$R278)&gt;0,MAX($Z278-$M278,0)-($Q278+$R278)*$AV278,0),0),0)+IF(AND($AD278=Res_converter!$A$15,$K278=Res_converter!$C$15),MAX(MIN($Z278,$P278)-$Q278-$R278+IF(SUM($N278,$O278)&gt;0,MAX($Z278-$P278,0)-($N278+$O278)*$AV278,0),0),0)+IF(AND($AD278=Res_converter!$A$12,$Y278="See columns P&amp; Q"),IF($J278=Res_converter!$E$2,MAX($AA278*MIN($M278,$T278)-$N278-$O278,0),MAX($AB278*MIN($P278,$T278)-$Q278-$R278,0)),0)+IF(AND($AD278=Res_converter!$A$12,$AC278=1,$Y278&lt;&gt;"See columns P&amp; Q"),IF($J278=Res_converter!$E$2,MAX(MIN($Z278,M278)-$N278-$O278,0),MAX(MIN($Z278,P278)-$Q278-$R278,0)),0)</f>
        <v>0</v>
      </c>
      <c r="AG278" s="60">
        <f>IF($AD278=Res_converter!$A$9,$T278,0)</f>
        <v>0</v>
      </c>
      <c r="AH278" s="10">
        <f>IF($AD278=Res_converter!$A$9,$Z278,0)</f>
        <v>0</v>
      </c>
      <c r="AI278" s="10">
        <f>IF($J278=Res_converter!$E$6,MAX($M278-$N278-$O278,0),0)+IF($K278=Res_converter!$E$6,MAX($P278-$Q278-$R278,0),0)+IF(L278=Res_converter!$E$6,$S278,0)</f>
        <v>0</v>
      </c>
      <c r="AJ278" s="10">
        <f>IF($AD278=Res_converter!$A$7,MAX(MIN($Z278,$M278)-$N278-$O278,0),0)+IF(AND($AD278=Res_converter!$A$12,$Y278="See columns P&amp; Q"),IF($J278=Res_converter!$E$6,MAX($AA278*MIN($M278,$T278)-$N278-$O278,0),MAX($AB278*MIN($P278,$T278)-$Q278-$R278,0)),0)+IF(AND($AD278=Res_converter!$A$12,$AC278=1,$Y278&lt;&gt;"See columns P&amp; Q"),IF($J278=Res_converter!$E$6,MAX(MIN(MAX($Z278-$P278,0)/$AU278,$M278)-$N278-$O278,0),MAX(MIN(MAX($Z278-$M278,0)/$AU278,$P278)-$Q278-$R278,0)),0)</f>
        <v>0</v>
      </c>
      <c r="AK278" s="60">
        <f>IF($AD278=Res_converter!$A$2,$T278-N278,0)</f>
        <v>32.200000000000003</v>
      </c>
      <c r="AL278" s="10">
        <f>IF($AD278=Res_converter!$A$2,$Z278,0)</f>
        <v>0</v>
      </c>
      <c r="AM278" s="10">
        <f>IF($J278=Res_converter!$E$4,MAX($M278-$N278-$O278,0),0)+IF($K278=Res_converter!$E$4,MAX($P278-$Q278-$R278,0),0)+IF(L278=Res_converter!$E$4,$S278,0)</f>
        <v>0</v>
      </c>
      <c r="AN278" s="10">
        <f>IF($AD278=Res_converter!$A$3,MAX(MIN($Z278,$M278)-$N278-$O278,0),0)+IF(AND($AD278=Res_converter!$A$14,$AC278=1,$Y278&lt;&gt;"See columns P&amp; Q"),IF($J278=Res_converter!$E$4,MAX(MIN(MAX($Z278-$P278,0)/$AV278,$M278)-$N278-$O278,0),MAX(MIN(MAX($Z278-$M278,0)/$AV278,$P278)-$Q278-$R278,0)),0)</f>
        <v>0</v>
      </c>
      <c r="AO278" s="10">
        <f>IF($J278=Res_converter!$E$5,$M278,0)+IF($K278=Res_converter!$E$5,$P278,0)</f>
        <v>0</v>
      </c>
      <c r="AP278" s="10">
        <f>IF($AD278=Res_converter!$A$4,$Z278,0)</f>
        <v>0</v>
      </c>
      <c r="AQ278" s="10" t="s">
        <v>522</v>
      </c>
      <c r="AR278" s="10" t="s">
        <v>61</v>
      </c>
      <c r="AS278" s="10" t="s">
        <v>62</v>
      </c>
      <c r="AT278" s="10" t="s">
        <v>63</v>
      </c>
      <c r="AU278" s="10">
        <f t="shared" si="18"/>
        <v>0.1</v>
      </c>
      <c r="AV278" s="10">
        <f t="shared" si="19"/>
        <v>0.66500000000000004</v>
      </c>
      <c r="AW278" s="12" t="s">
        <v>654</v>
      </c>
      <c r="AX278" s="12" t="str">
        <f>INDEX(Subname_converter!$B$1:$B$343,MATCH($AW278,Subname_converter!$A$1:$A$343,0))</f>
        <v>Cloverdale</v>
      </c>
      <c r="AY278" s="12">
        <f>INDEX(Subname_converter!$C$1:$C$343,MATCH($AW278,Subname_converter!$A$1:$A$343,0))</f>
        <v>115</v>
      </c>
      <c r="AZ278" s="11">
        <v>45323.333333333299</v>
      </c>
      <c r="BA278" s="11">
        <v>45323.333333333299</v>
      </c>
      <c r="BB278" s="10">
        <f t="shared" si="16"/>
        <v>2024</v>
      </c>
      <c r="BC278" s="11"/>
      <c r="BD278" s="10" t="s">
        <v>103</v>
      </c>
      <c r="BE278" s="10" t="s">
        <v>65</v>
      </c>
      <c r="BF278" s="10"/>
      <c r="BG278" s="10" t="s">
        <v>103</v>
      </c>
      <c r="BH278" s="10"/>
      <c r="BI278" s="10">
        <f>IFERROR(INDEX([12]Queue_withNearTerm!$AZ$4:$AZ$148,MATCH(B279,[12]Queue_withNearTerm!$B$4:$B$148,0)),99)</f>
        <v>99</v>
      </c>
    </row>
    <row r="279" spans="1:61" s="26" customFormat="1" ht="37.5" x14ac:dyDescent="0.25">
      <c r="A279" s="32" t="s">
        <v>655</v>
      </c>
      <c r="B279" s="10">
        <v>1860</v>
      </c>
      <c r="C279" s="11">
        <v>44302</v>
      </c>
      <c r="D279" s="11">
        <v>44301.291666666701</v>
      </c>
      <c r="E279" s="10" t="s">
        <v>53</v>
      </c>
      <c r="F279" s="10" t="s">
        <v>609</v>
      </c>
      <c r="G279" s="10" t="s">
        <v>95</v>
      </c>
      <c r="H279" s="10" t="s">
        <v>56</v>
      </c>
      <c r="I279" s="10"/>
      <c r="J279" s="10" t="s">
        <v>96</v>
      </c>
      <c r="K279" s="10" t="s">
        <v>57</v>
      </c>
      <c r="L279" s="10"/>
      <c r="M279" s="10">
        <v>93.5</v>
      </c>
      <c r="N279" s="10"/>
      <c r="O279" s="10"/>
      <c r="P279" s="10">
        <v>19.992000000000001</v>
      </c>
      <c r="Q279" s="10"/>
      <c r="R279" s="10"/>
      <c r="S279" s="10"/>
      <c r="T279" s="10">
        <v>75</v>
      </c>
      <c r="U279" s="10" t="s">
        <v>83</v>
      </c>
      <c r="V279" s="10"/>
      <c r="W279" s="10" t="s">
        <v>58</v>
      </c>
      <c r="X279" s="10"/>
      <c r="Y279" s="10"/>
      <c r="Z279" s="10">
        <v>0</v>
      </c>
      <c r="AA279" s="10"/>
      <c r="AB279" s="10"/>
      <c r="AC279" s="10">
        <f t="shared" si="17"/>
        <v>0</v>
      </c>
      <c r="AD279" s="10" t="str" cm="1">
        <f t="array" ref="AD279">IFERROR(INDEX(Res_converter!$A$2:$A$22,MATCH(1,($J279=Res_converter!$B$2:$B$22)*($K279=Res_converter!$C$2:$C$22)*($L279=Res_converter!$D$2:$D$22),0)),"Other")</f>
        <v>Solar-Hybrid</v>
      </c>
      <c r="AE279" s="10">
        <f>IF($J279=Res_converter!$E$2,MAX($M279-$N279-$O279,0),0)+IF($K279=Res_converter!$E$2,MAX($P279-$Q279-$R279,0),0)+IF(L279=Res_converter!$E$2,$S279,0)</f>
        <v>19.992000000000001</v>
      </c>
      <c r="AF279" s="10">
        <f>IF($AD279=Res_converter!$A$8,MAX($Z279-$N279-$O279,0),0)+IF(AND($AD279=Res_converter!$A$14,$J279=Res_converter!$B$14),MAX(MIN($Z279,$M279)-$N279-$O279+IF(SUM($Q279,$R279)&gt;0,MAX($Z279-$M279,0)-($Q279+$R279)*$AV279,0),0),0)+IF(AND($AD279=Res_converter!$A$15,$K279=Res_converter!$C$15),MAX(MIN($Z279,$P279)-$Q279-$R279+IF(SUM($N279,$O279)&gt;0,MAX($Z279-$P279,0)-($N279+$O279)*$AV279,0),0),0)+IF(AND($AD279=Res_converter!$A$12,$Y279="See columns P&amp; Q"),IF($J279=Res_converter!$E$2,MAX($AA279*MIN($M279,$T279)-$N279-$O279,0),MAX($AB279*MIN($P279,$T279)-$Q279-$R279,0)),0)+IF(AND($AD279=Res_converter!$A$12,$AC279=1,$Y279&lt;&gt;"See columns P&amp; Q"),IF($J279=Res_converter!$E$2,MAX(MIN($Z279,M279)-$N279-$O279,0),MAX(MIN($Z279,P279)-$Q279-$R279,0)),0)</f>
        <v>0</v>
      </c>
      <c r="AG279" s="60">
        <f>IF($AD279=Res_converter!$A$9,$T279,0)</f>
        <v>0</v>
      </c>
      <c r="AH279" s="10">
        <f>IF($AD279=Res_converter!$A$9,$Z279,0)</f>
        <v>0</v>
      </c>
      <c r="AI279" s="10">
        <f>IF($J279=Res_converter!$E$6,MAX($M279-$N279-$O279,0),0)+IF($K279=Res_converter!$E$6,MAX($P279-$Q279-$R279,0),0)+IF(L279=Res_converter!$E$6,$S279,0)</f>
        <v>93.5</v>
      </c>
      <c r="AJ279" s="10">
        <f>IF($AD279=Res_converter!$A$7,MAX(MIN($Z279,$M279)-$N279-$O279,0),0)+IF(AND($AD279=Res_converter!$A$12,$Y279="See columns P&amp; Q"),IF($J279=Res_converter!$E$6,MAX($AA279*MIN($M279,$T279)-$N279-$O279,0),MAX($AB279*MIN($P279,$T279)-$Q279-$R279,0)),0)+IF(AND($AD279=Res_converter!$A$12,$AC279=1,$Y279&lt;&gt;"See columns P&amp; Q"),IF($J279=Res_converter!$E$6,MAX(MIN(MAX($Z279-$P279,0)/$AU279,$M279)-$N279-$O279,0),MAX(MIN(MAX($Z279-$M279,0)/$AU279,$P279)-$Q279-$R279,0)),0)</f>
        <v>0</v>
      </c>
      <c r="AK279" s="60">
        <f>IF($AD279=Res_converter!$A$2,$T279,0)</f>
        <v>0</v>
      </c>
      <c r="AL279" s="10">
        <f>IF($AD279=Res_converter!$A$2,$Z279,0)</f>
        <v>0</v>
      </c>
      <c r="AM279" s="10">
        <f>IF($J279=Res_converter!$E$4,MAX($M279-$N279-$O279,0),0)+IF($K279=Res_converter!$E$4,MAX($P279-$Q279-$R279,0),0)+IF(L279=Res_converter!$E$4,$S279,0)</f>
        <v>0</v>
      </c>
      <c r="AN279" s="10">
        <f>IF($AD279=Res_converter!$A$3,MAX(MIN($Z279,$M279)-$N279-$O279,0),0)+IF(AND($AD279=Res_converter!$A$14,$AC279=1,$Y279&lt;&gt;"See columns P&amp; Q"),IF($J279=Res_converter!$E$4,MAX(MIN(MAX($Z279-$P279,0)/$AV279,$M279)-$N279-$O279,0),MAX(MIN(MAX($Z279-$M279,0)/$AV279,$P279)-$Q279-$R279,0)),0)</f>
        <v>0</v>
      </c>
      <c r="AO279" s="10">
        <f>IF($J279=Res_converter!$E$5,$M279,0)+IF($K279=Res_converter!$E$5,$P279,0)</f>
        <v>0</v>
      </c>
      <c r="AP279" s="10">
        <f>IF($AD279=Res_converter!$A$4,$Z279,0)</f>
        <v>0</v>
      </c>
      <c r="AQ279" s="10" t="s">
        <v>208</v>
      </c>
      <c r="AR279" s="10" t="s">
        <v>61</v>
      </c>
      <c r="AS279" s="10" t="s">
        <v>62</v>
      </c>
      <c r="AT279" s="10" t="s">
        <v>63</v>
      </c>
      <c r="AU279" s="10">
        <f t="shared" si="18"/>
        <v>0.1</v>
      </c>
      <c r="AV279" s="10">
        <f t="shared" si="19"/>
        <v>0.66500000000000004</v>
      </c>
      <c r="AW279" s="12" t="s">
        <v>656</v>
      </c>
      <c r="AX279" s="12" t="str">
        <f>INDEX(Subname_converter!$B$1:$B$343,MATCH($AW279,Subname_converter!$A$1:$A$343,0))</f>
        <v>Cottonwood</v>
      </c>
      <c r="AY279" s="12">
        <f>INDEX(Subname_converter!$C$1:$C$343,MATCH($AW279,Subname_converter!$A$1:$A$343,0))</f>
        <v>230</v>
      </c>
      <c r="AZ279" s="11">
        <v>45657.333333333299</v>
      </c>
      <c r="BA279" s="11">
        <v>45657.333333333299</v>
      </c>
      <c r="BB279" s="10">
        <f t="shared" si="16"/>
        <v>2025</v>
      </c>
      <c r="BC279" s="11"/>
      <c r="BD279" s="10" t="s">
        <v>103</v>
      </c>
      <c r="BE279" s="10" t="s">
        <v>65</v>
      </c>
      <c r="BF279" s="10"/>
      <c r="BG279" s="10" t="s">
        <v>103</v>
      </c>
      <c r="BH279" s="10"/>
      <c r="BI279" s="10">
        <f>IFERROR(INDEX([12]Queue_withNearTerm!$AZ$4:$AZ$148,MATCH(B280,[12]Queue_withNearTerm!$B$4:$B$148,0)),99)</f>
        <v>99</v>
      </c>
    </row>
    <row r="280" spans="1:61" s="26" customFormat="1" ht="25" x14ac:dyDescent="0.25">
      <c r="A280" s="32" t="s">
        <v>657</v>
      </c>
      <c r="B280" s="10">
        <v>1862</v>
      </c>
      <c r="C280" s="11">
        <v>44301</v>
      </c>
      <c r="D280" s="11">
        <v>44301.291666666701</v>
      </c>
      <c r="E280" s="10" t="s">
        <v>53</v>
      </c>
      <c r="F280" s="10" t="s">
        <v>609</v>
      </c>
      <c r="G280" s="10" t="s">
        <v>56</v>
      </c>
      <c r="H280" s="10"/>
      <c r="I280" s="10"/>
      <c r="J280" s="10" t="s">
        <v>57</v>
      </c>
      <c r="K280" s="10"/>
      <c r="L280" s="10"/>
      <c r="M280" s="10">
        <v>50.5</v>
      </c>
      <c r="N280" s="10"/>
      <c r="O280" s="10"/>
      <c r="P280" s="10"/>
      <c r="Q280" s="10"/>
      <c r="R280" s="10"/>
      <c r="S280" s="10"/>
      <c r="T280" s="10">
        <v>49.2</v>
      </c>
      <c r="U280" s="10" t="s">
        <v>83</v>
      </c>
      <c r="V280" s="10"/>
      <c r="W280" s="10"/>
      <c r="X280" s="10"/>
      <c r="Y280" s="10"/>
      <c r="Z280" s="10">
        <v>0</v>
      </c>
      <c r="AA280" s="10"/>
      <c r="AB280" s="10"/>
      <c r="AC280" s="10">
        <f t="shared" si="17"/>
        <v>0</v>
      </c>
      <c r="AD280" s="10" t="str" cm="1">
        <f t="array" ref="AD280">IFERROR(INDEX(Res_converter!$A$2:$A$22,MATCH(1,($J280=Res_converter!$B$2:$B$22)*($K280=Res_converter!$C$2:$C$22)*($L280=Res_converter!$D$2:$D$22),0)),"Other")</f>
        <v>Battery</v>
      </c>
      <c r="AE280" s="10">
        <f>IF($J280=Res_converter!$E$2,MAX($M280-$N280-$O280,0),0)+IF($K280=Res_converter!$E$2,MAX($P280-$Q280-$R280,0),0)+IF(L280=Res_converter!$E$2,$S280,0)</f>
        <v>50.5</v>
      </c>
      <c r="AF280" s="10">
        <f>IF($AD280=Res_converter!$A$8,MAX($Z280-$N280-$O280,0),0)+IF(AND($AD280=Res_converter!$A$14,$J280=Res_converter!$B$14),MAX(MIN($Z280,$M280)-$N280-$O280+IF(SUM($Q280,$R280)&gt;0,MAX($Z280-$M280,0)-($Q280+$R280)*$AV280,0),0),0)+IF(AND($AD280=Res_converter!$A$15,$K280=Res_converter!$C$15),MAX(MIN($Z280,$P280)-$Q280-$R280+IF(SUM($N280,$O280)&gt;0,MAX($Z280-$P280,0)-($N280+$O280)*$AV280,0),0),0)+IF(AND($AD280=Res_converter!$A$12,$Y280="See columns P&amp; Q"),IF($J280=Res_converter!$E$2,MAX($AA280*MIN($M280,$T280)-$N280-$O280,0),MAX($AB280*MIN($P280,$T280)-$Q280-$R280,0)),0)+IF(AND($AD280=Res_converter!$A$12,$AC280=1,$Y280&lt;&gt;"See columns P&amp; Q"),IF($J280=Res_converter!$E$2,MAX(MIN($Z280,M280)-$N280-$O280,0),MAX(MIN($Z280,P280)-$Q280-$R280,0)),0)</f>
        <v>0</v>
      </c>
      <c r="AG280" s="60">
        <f>IF($AD280=Res_converter!$A$9,$T280,0)</f>
        <v>0</v>
      </c>
      <c r="AH280" s="10">
        <f>IF($AD280=Res_converter!$A$9,$Z280,0)</f>
        <v>0</v>
      </c>
      <c r="AI280" s="10">
        <f>IF($J280=Res_converter!$E$6,MAX($M280-$N280-$O280,0),0)+IF($K280=Res_converter!$E$6,MAX($P280-$Q280-$R280,0),0)+IF(L280=Res_converter!$E$6,$S280,0)</f>
        <v>0</v>
      </c>
      <c r="AJ280" s="10">
        <f>IF($AD280=Res_converter!$A$7,MAX(MIN($Z280,$M280)-$N280-$O280,0),0)+IF(AND($AD280=Res_converter!$A$12,$Y280="See columns P&amp; Q"),IF($J280=Res_converter!$E$6,MAX($AA280*MIN($M280,$T280)-$N280-$O280,0),MAX($AB280*MIN($P280,$T280)-$Q280-$R280,0)),0)+IF(AND($AD280=Res_converter!$A$12,$AC280=1,$Y280&lt;&gt;"See columns P&amp; Q"),IF($J280=Res_converter!$E$6,MAX(MIN(MAX($Z280-$P280,0)/$AU280,$M280)-$N280-$O280,0),MAX(MIN(MAX($Z280-$M280,0)/$AU280,$P280)-$Q280-$R280,0)),0)</f>
        <v>0</v>
      </c>
      <c r="AK280" s="60">
        <f>IF($AD280=Res_converter!$A$2,$T280,0)</f>
        <v>0</v>
      </c>
      <c r="AL280" s="10">
        <f>IF($AD280=Res_converter!$A$2,$Z280,0)</f>
        <v>0</v>
      </c>
      <c r="AM280" s="10">
        <f>IF($J280=Res_converter!$E$4,MAX($M280-$N280-$O280,0),0)+IF($K280=Res_converter!$E$4,MAX($P280-$Q280-$R280,0),0)+IF(L280=Res_converter!$E$4,$S280,0)</f>
        <v>0</v>
      </c>
      <c r="AN280" s="10">
        <f>IF($AD280=Res_converter!$A$3,MAX(MIN($Z280,$M280)-$N280-$O280,0),0)+IF(AND($AD280=Res_converter!$A$14,$AC280=1,$Y280&lt;&gt;"See columns P&amp; Q"),IF($J280=Res_converter!$E$4,MAX(MIN(MAX($Z280-$P280,0)/$AV280,$M280)-$N280-$O280,0),MAX(MIN(MAX($Z280-$M280,0)/$AV280,$P280)-$Q280-$R280,0)),0)</f>
        <v>0</v>
      </c>
      <c r="AO280" s="10">
        <f>IF($J280=Res_converter!$E$5,$M280,0)+IF($K280=Res_converter!$E$5,$P280,0)</f>
        <v>0</v>
      </c>
      <c r="AP280" s="10">
        <f>IF($AD280=Res_converter!$A$4,$Z280,0)</f>
        <v>0</v>
      </c>
      <c r="AQ280" s="10" t="s">
        <v>658</v>
      </c>
      <c r="AR280" s="10" t="s">
        <v>61</v>
      </c>
      <c r="AS280" s="10" t="s">
        <v>62</v>
      </c>
      <c r="AT280" s="10" t="s">
        <v>63</v>
      </c>
      <c r="AU280" s="10">
        <f t="shared" si="18"/>
        <v>0.1</v>
      </c>
      <c r="AV280" s="10">
        <f t="shared" si="19"/>
        <v>0.66500000000000004</v>
      </c>
      <c r="AW280" s="12" t="s">
        <v>659</v>
      </c>
      <c r="AX280" s="12" t="str">
        <f>INDEX(Subname_converter!$B$1:$B$343,MATCH($AW280,Subname_converter!$A$1:$A$343,0))</f>
        <v>Pease</v>
      </c>
      <c r="AY280" s="12">
        <f>INDEX(Subname_converter!$C$1:$C$343,MATCH($AW280,Subname_converter!$A$1:$A$343,0))</f>
        <v>115</v>
      </c>
      <c r="AZ280" s="11">
        <v>45291.333333333299</v>
      </c>
      <c r="BA280" s="11">
        <v>45291.333333333299</v>
      </c>
      <c r="BB280" s="10">
        <f t="shared" si="16"/>
        <v>2024</v>
      </c>
      <c r="BC280" s="11"/>
      <c r="BD280" s="10" t="s">
        <v>103</v>
      </c>
      <c r="BE280" s="10" t="s">
        <v>65</v>
      </c>
      <c r="BF280" s="10"/>
      <c r="BG280" s="10" t="s">
        <v>103</v>
      </c>
      <c r="BH280" s="10"/>
      <c r="BI280" s="10">
        <f>IFERROR(INDEX([12]Queue_withNearTerm!$AZ$4:$AZ$148,MATCH(B281,[12]Queue_withNearTerm!$B$4:$B$148,0)),99)</f>
        <v>99</v>
      </c>
    </row>
    <row r="281" spans="1:61" s="26" customFormat="1" ht="37.5" x14ac:dyDescent="0.25">
      <c r="A281" s="32" t="s">
        <v>660</v>
      </c>
      <c r="B281" s="10">
        <v>1863</v>
      </c>
      <c r="C281" s="11">
        <v>44301</v>
      </c>
      <c r="D281" s="11">
        <v>44301.291666666701</v>
      </c>
      <c r="E281" s="10" t="s">
        <v>53</v>
      </c>
      <c r="F281" s="10" t="s">
        <v>609</v>
      </c>
      <c r="G281" s="10" t="s">
        <v>56</v>
      </c>
      <c r="H281" s="10"/>
      <c r="I281" s="10"/>
      <c r="J281" s="10" t="s">
        <v>57</v>
      </c>
      <c r="K281" s="10"/>
      <c r="L281" s="10"/>
      <c r="M281" s="10">
        <v>251.9</v>
      </c>
      <c r="N281" s="10"/>
      <c r="O281" s="10"/>
      <c r="P281" s="10"/>
      <c r="Q281" s="10"/>
      <c r="R281" s="10"/>
      <c r="S281" s="10"/>
      <c r="T281" s="10">
        <v>250</v>
      </c>
      <c r="U281" s="10" t="s">
        <v>83</v>
      </c>
      <c r="V281" s="10"/>
      <c r="W281" s="10" t="s">
        <v>58</v>
      </c>
      <c r="X281" s="10"/>
      <c r="Y281" s="10"/>
      <c r="Z281" s="10">
        <v>0</v>
      </c>
      <c r="AA281" s="10"/>
      <c r="AB281" s="10"/>
      <c r="AC281" s="10">
        <f t="shared" si="17"/>
        <v>0</v>
      </c>
      <c r="AD281" s="10" t="str" cm="1">
        <f t="array" ref="AD281">IFERROR(INDEX(Res_converter!$A$2:$A$22,MATCH(1,($J281=Res_converter!$B$2:$B$22)*($K281=Res_converter!$C$2:$C$22)*($L281=Res_converter!$D$2:$D$22),0)),"Other")</f>
        <v>Battery</v>
      </c>
      <c r="AE281" s="10">
        <f>IF($J281=Res_converter!$E$2,MAX($M281-$N281-$O281,0),0)+IF($K281=Res_converter!$E$2,MAX($P281-$Q281-$R281,0),0)+IF(L281=Res_converter!$E$2,$S281,0)</f>
        <v>251.9</v>
      </c>
      <c r="AF281" s="10">
        <f>IF($AD281=Res_converter!$A$8,MAX($Z281-$N281-$O281,0),0)+IF(AND($AD281=Res_converter!$A$14,$J281=Res_converter!$B$14),MAX(MIN($Z281,$M281)-$N281-$O281+IF(SUM($Q281,$R281)&gt;0,MAX($Z281-$M281,0)-($Q281+$R281)*$AV281,0),0),0)+IF(AND($AD281=Res_converter!$A$15,$K281=Res_converter!$C$15),MAX(MIN($Z281,$P281)-$Q281-$R281+IF(SUM($N281,$O281)&gt;0,MAX($Z281-$P281,0)-($N281+$O281)*$AV281,0),0),0)+IF(AND($AD281=Res_converter!$A$12,$Y281="See columns P&amp; Q"),IF($J281=Res_converter!$E$2,MAX($AA281*MIN($M281,$T281)-$N281-$O281,0),MAX($AB281*MIN($P281,$T281)-$Q281-$R281,0)),0)+IF(AND($AD281=Res_converter!$A$12,$AC281=1,$Y281&lt;&gt;"See columns P&amp; Q"),IF($J281=Res_converter!$E$2,MAX(MIN($Z281,M281)-$N281-$O281,0),MAX(MIN($Z281,P281)-$Q281-$R281,0)),0)</f>
        <v>0</v>
      </c>
      <c r="AG281" s="60">
        <f>IF($AD281=Res_converter!$A$9,$T281,0)</f>
        <v>0</v>
      </c>
      <c r="AH281" s="10">
        <f>IF($AD281=Res_converter!$A$9,$Z281,0)</f>
        <v>0</v>
      </c>
      <c r="AI281" s="10">
        <f>IF($J281=Res_converter!$E$6,MAX($M281-$N281-$O281,0),0)+IF($K281=Res_converter!$E$6,MAX($P281-$Q281-$R281,0),0)+IF(L281=Res_converter!$E$6,$S281,0)</f>
        <v>0</v>
      </c>
      <c r="AJ281" s="10">
        <f>IF($AD281=Res_converter!$A$7,MAX(MIN($Z281,$M281)-$N281-$O281,0),0)+IF(AND($AD281=Res_converter!$A$12,$Y281="See columns P&amp; Q"),IF($J281=Res_converter!$E$6,MAX($AA281*MIN($M281,$T281)-$N281-$O281,0),MAX($AB281*MIN($P281,$T281)-$Q281-$R281,0)),0)+IF(AND($AD281=Res_converter!$A$12,$AC281=1,$Y281&lt;&gt;"See columns P&amp; Q"),IF($J281=Res_converter!$E$6,MAX(MIN(MAX($Z281-$P281,0)/$AU281,$M281)-$N281-$O281,0),MAX(MIN(MAX($Z281-$M281,0)/$AU281,$P281)-$Q281-$R281,0)),0)</f>
        <v>0</v>
      </c>
      <c r="AK281" s="60">
        <f>IF($AD281=Res_converter!$A$2,$T281,0)</f>
        <v>0</v>
      </c>
      <c r="AL281" s="10">
        <f>IF($AD281=Res_converter!$A$2,$Z281,0)</f>
        <v>0</v>
      </c>
      <c r="AM281" s="10">
        <f>IF($J281=Res_converter!$E$4,MAX($M281-$N281-$O281,0),0)+IF($K281=Res_converter!$E$4,MAX($P281-$Q281-$R281,0),0)+IF(L281=Res_converter!$E$4,$S281,0)</f>
        <v>0</v>
      </c>
      <c r="AN281" s="10">
        <f>IF($AD281=Res_converter!$A$3,MAX(MIN($Z281,$M281)-$N281-$O281,0),0)+IF(AND($AD281=Res_converter!$A$14,$AC281=1,$Y281&lt;&gt;"See columns P&amp; Q"),IF($J281=Res_converter!$E$4,MAX(MIN(MAX($Z281-$P281,0)/$AV281,$M281)-$N281-$O281,0),MAX(MIN(MAX($Z281-$M281,0)/$AV281,$P281)-$Q281-$R281,0)),0)</f>
        <v>0</v>
      </c>
      <c r="AO281" s="10">
        <f>IF($J281=Res_converter!$E$5,$M281,0)+IF($K281=Res_converter!$E$5,$P281,0)</f>
        <v>0</v>
      </c>
      <c r="AP281" s="10">
        <f>IF($AD281=Res_converter!$A$4,$Z281,0)</f>
        <v>0</v>
      </c>
      <c r="AQ281" s="10" t="s">
        <v>149</v>
      </c>
      <c r="AR281" s="10" t="s">
        <v>61</v>
      </c>
      <c r="AS281" s="10" t="s">
        <v>62</v>
      </c>
      <c r="AT281" s="10" t="s">
        <v>63</v>
      </c>
      <c r="AU281" s="10">
        <f t="shared" si="18"/>
        <v>0.1</v>
      </c>
      <c r="AV281" s="10">
        <f t="shared" si="19"/>
        <v>0.66500000000000004</v>
      </c>
      <c r="AW281" s="12" t="s">
        <v>651</v>
      </c>
      <c r="AX281" s="12" t="str">
        <f>INDEX(Subname_converter!$B$1:$B$343,MATCH($AW281,Subname_converter!$A$1:$A$343,0))</f>
        <v>Glenn</v>
      </c>
      <c r="AY281" s="12">
        <f>INDEX(Subname_converter!$C$1:$C$343,MATCH($AW281,Subname_converter!$A$1:$A$343,0))</f>
        <v>230</v>
      </c>
      <c r="AZ281" s="11">
        <v>45535.291666666701</v>
      </c>
      <c r="BA281" s="11">
        <v>46402.333333333299</v>
      </c>
      <c r="BB281" s="10">
        <f t="shared" si="16"/>
        <v>2027</v>
      </c>
      <c r="BC281" s="11"/>
      <c r="BD281" s="10" t="s">
        <v>103</v>
      </c>
      <c r="BE281" s="10" t="s">
        <v>65</v>
      </c>
      <c r="BF281" s="10"/>
      <c r="BG281" s="10" t="s">
        <v>103</v>
      </c>
      <c r="BH281" s="10"/>
      <c r="BI281" s="10">
        <f>IFERROR(INDEX([12]Queue_withNearTerm!$AZ$4:$AZ$148,MATCH(B282,[12]Queue_withNearTerm!$B$4:$B$148,0)),99)</f>
        <v>99</v>
      </c>
    </row>
    <row r="282" spans="1:61" s="26" customFormat="1" ht="25" x14ac:dyDescent="0.25">
      <c r="A282" s="32" t="s">
        <v>661</v>
      </c>
      <c r="B282" s="10">
        <v>1864</v>
      </c>
      <c r="C282" s="11">
        <v>44295</v>
      </c>
      <c r="D282" s="11">
        <v>44301.291666666701</v>
      </c>
      <c r="E282" s="10" t="s">
        <v>53</v>
      </c>
      <c r="F282" s="10" t="s">
        <v>609</v>
      </c>
      <c r="G282" s="10" t="s">
        <v>56</v>
      </c>
      <c r="H282" s="10"/>
      <c r="I282" s="10"/>
      <c r="J282" s="10" t="s">
        <v>57</v>
      </c>
      <c r="K282" s="10"/>
      <c r="L282" s="10"/>
      <c r="M282" s="10">
        <v>50.5</v>
      </c>
      <c r="N282" s="10"/>
      <c r="O282" s="10"/>
      <c r="P282" s="10"/>
      <c r="Q282" s="10"/>
      <c r="R282" s="10"/>
      <c r="S282" s="10"/>
      <c r="T282" s="10">
        <v>49</v>
      </c>
      <c r="U282" s="10" t="s">
        <v>83</v>
      </c>
      <c r="V282" s="10"/>
      <c r="W282" s="10"/>
      <c r="X282" s="10"/>
      <c r="Y282" s="10"/>
      <c r="Z282" s="10">
        <v>0</v>
      </c>
      <c r="AA282" s="10"/>
      <c r="AB282" s="10"/>
      <c r="AC282" s="10">
        <f t="shared" si="17"/>
        <v>0</v>
      </c>
      <c r="AD282" s="10" t="str" cm="1">
        <f t="array" ref="AD282">IFERROR(INDEX(Res_converter!$A$2:$A$22,MATCH(1,($J282=Res_converter!$B$2:$B$22)*($K282=Res_converter!$C$2:$C$22)*($L282=Res_converter!$D$2:$D$22),0)),"Other")</f>
        <v>Battery</v>
      </c>
      <c r="AE282" s="10">
        <f>IF($J282=Res_converter!$E$2,MAX($M282-$N282-$O282,0),0)+IF($K282=Res_converter!$E$2,MAX($P282-$Q282-$R282,0),0)+IF(L282=Res_converter!$E$2,$S282,0)</f>
        <v>50.5</v>
      </c>
      <c r="AF282" s="10">
        <f>IF($AD282=Res_converter!$A$8,MAX($Z282-$N282-$O282,0),0)+IF(AND($AD282=Res_converter!$A$14,$J282=Res_converter!$B$14),MAX(MIN($Z282,$M282)-$N282-$O282+IF(SUM($Q282,$R282)&gt;0,MAX($Z282-$M282,0)-($Q282+$R282)*$AV282,0),0),0)+IF(AND($AD282=Res_converter!$A$15,$K282=Res_converter!$C$15),MAX(MIN($Z282,$P282)-$Q282-$R282+IF(SUM($N282,$O282)&gt;0,MAX($Z282-$P282,0)-($N282+$O282)*$AV282,0),0),0)+IF(AND($AD282=Res_converter!$A$12,$Y282="See columns P&amp; Q"),IF($J282=Res_converter!$E$2,MAX($AA282*MIN($M282,$T282)-$N282-$O282,0),MAX($AB282*MIN($P282,$T282)-$Q282-$R282,0)),0)+IF(AND($AD282=Res_converter!$A$12,$AC282=1,$Y282&lt;&gt;"See columns P&amp; Q"),IF($J282=Res_converter!$E$2,MAX(MIN($Z282,M282)-$N282-$O282,0),MAX(MIN($Z282,P282)-$Q282-$R282,0)),0)</f>
        <v>0</v>
      </c>
      <c r="AG282" s="60">
        <f>IF($AD282=Res_converter!$A$9,$T282,0)</f>
        <v>0</v>
      </c>
      <c r="AH282" s="10">
        <f>IF($AD282=Res_converter!$A$9,$Z282,0)</f>
        <v>0</v>
      </c>
      <c r="AI282" s="10">
        <f>IF($J282=Res_converter!$E$6,MAX($M282-$N282-$O282,0),0)+IF($K282=Res_converter!$E$6,MAX($P282-$Q282-$R282,0),0)+IF(L282=Res_converter!$E$6,$S282,0)</f>
        <v>0</v>
      </c>
      <c r="AJ282" s="10">
        <f>IF($AD282=Res_converter!$A$7,MAX(MIN($Z282,$M282)-$N282-$O282,0),0)+IF(AND($AD282=Res_converter!$A$12,$Y282="See columns P&amp; Q"),IF($J282=Res_converter!$E$6,MAX($AA282*MIN($M282,$T282)-$N282-$O282,0),MAX($AB282*MIN($P282,$T282)-$Q282-$R282,0)),0)+IF(AND($AD282=Res_converter!$A$12,$AC282=1,$Y282&lt;&gt;"See columns P&amp; Q"),IF($J282=Res_converter!$E$6,MAX(MIN(MAX($Z282-$P282,0)/$AU282,$M282)-$N282-$O282,0),MAX(MIN(MAX($Z282-$M282,0)/$AU282,$P282)-$Q282-$R282,0)),0)</f>
        <v>0</v>
      </c>
      <c r="AK282" s="60">
        <f>IF($AD282=Res_converter!$A$2,$T282,0)</f>
        <v>0</v>
      </c>
      <c r="AL282" s="10">
        <f>IF($AD282=Res_converter!$A$2,$Z282,0)</f>
        <v>0</v>
      </c>
      <c r="AM282" s="10">
        <f>IF($J282=Res_converter!$E$4,MAX($M282-$N282-$O282,0),0)+IF($K282=Res_converter!$E$4,MAX($P282-$Q282-$R282,0),0)+IF(L282=Res_converter!$E$4,$S282,0)</f>
        <v>0</v>
      </c>
      <c r="AN282" s="10">
        <f>IF($AD282=Res_converter!$A$3,MAX(MIN($Z282,$M282)-$N282-$O282,0),0)+IF(AND($AD282=Res_converter!$A$14,$AC282=1,$Y282&lt;&gt;"See columns P&amp; Q"),IF($J282=Res_converter!$E$4,MAX(MIN(MAX($Z282-$P282,0)/$AV282,$M282)-$N282-$O282,0),MAX(MIN(MAX($Z282-$M282,0)/$AV282,$P282)-$Q282-$R282,0)),0)</f>
        <v>0</v>
      </c>
      <c r="AO282" s="10">
        <f>IF($J282=Res_converter!$E$5,$M282,0)+IF($K282=Res_converter!$E$5,$P282,0)</f>
        <v>0</v>
      </c>
      <c r="AP282" s="10">
        <f>IF($AD282=Res_converter!$A$4,$Z282,0)</f>
        <v>0</v>
      </c>
      <c r="AQ282" s="10" t="s">
        <v>658</v>
      </c>
      <c r="AR282" s="10" t="s">
        <v>61</v>
      </c>
      <c r="AS282" s="10" t="s">
        <v>62</v>
      </c>
      <c r="AT282" s="10" t="s">
        <v>63</v>
      </c>
      <c r="AU282" s="10">
        <f t="shared" si="18"/>
        <v>0.1</v>
      </c>
      <c r="AV282" s="10">
        <f t="shared" si="19"/>
        <v>0.66500000000000004</v>
      </c>
      <c r="AW282" s="12" t="s">
        <v>662</v>
      </c>
      <c r="AX282" s="12" t="str">
        <f>INDEX(Subname_converter!$B$1:$B$343,MATCH($AW282,Subname_converter!$A$1:$A$343,0))</f>
        <v>Greenleaf 1</v>
      </c>
      <c r="AY282" s="12">
        <f>INDEX(Subname_converter!$C$1:$C$343,MATCH($AW282,Subname_converter!$A$1:$A$343,0))</f>
        <v>115</v>
      </c>
      <c r="AZ282" s="11">
        <v>45748.291666666701</v>
      </c>
      <c r="BA282" s="11">
        <v>45748.291666666701</v>
      </c>
      <c r="BB282" s="10">
        <f t="shared" si="16"/>
        <v>2025</v>
      </c>
      <c r="BC282" s="11"/>
      <c r="BD282" s="10" t="s">
        <v>103</v>
      </c>
      <c r="BE282" s="10" t="s">
        <v>65</v>
      </c>
      <c r="BF282" s="10"/>
      <c r="BG282" s="10" t="s">
        <v>103</v>
      </c>
      <c r="BH282" s="10"/>
      <c r="BI282" s="10">
        <f>IFERROR(INDEX([12]Queue_withNearTerm!$AZ$4:$AZ$148,MATCH(B283,[12]Queue_withNearTerm!$B$4:$B$148,0)),99)</f>
        <v>99</v>
      </c>
    </row>
    <row r="283" spans="1:61" s="26" customFormat="1" ht="25" x14ac:dyDescent="0.25">
      <c r="A283" s="32" t="s">
        <v>663</v>
      </c>
      <c r="B283" s="10">
        <v>1865</v>
      </c>
      <c r="C283" s="11">
        <v>44279</v>
      </c>
      <c r="D283" s="11">
        <v>44301.291666666701</v>
      </c>
      <c r="E283" s="10" t="s">
        <v>53</v>
      </c>
      <c r="F283" s="10" t="s">
        <v>609</v>
      </c>
      <c r="G283" s="10" t="s">
        <v>56</v>
      </c>
      <c r="H283" s="10"/>
      <c r="I283" s="10"/>
      <c r="J283" s="10" t="s">
        <v>57</v>
      </c>
      <c r="K283" s="10"/>
      <c r="L283" s="10"/>
      <c r="M283" s="10">
        <v>203.69900000000001</v>
      </c>
      <c r="N283" s="10"/>
      <c r="O283" s="10"/>
      <c r="P283" s="10"/>
      <c r="Q283" s="10"/>
      <c r="R283" s="10"/>
      <c r="S283" s="10"/>
      <c r="T283" s="10">
        <v>200</v>
      </c>
      <c r="U283" s="10" t="s">
        <v>83</v>
      </c>
      <c r="V283" s="10"/>
      <c r="W283" s="10"/>
      <c r="X283" s="10"/>
      <c r="Y283" s="10"/>
      <c r="Z283" s="10">
        <v>0</v>
      </c>
      <c r="AA283" s="10"/>
      <c r="AB283" s="10"/>
      <c r="AC283" s="10">
        <f t="shared" si="17"/>
        <v>0</v>
      </c>
      <c r="AD283" s="10" t="str" cm="1">
        <f t="array" ref="AD283">IFERROR(INDEX(Res_converter!$A$2:$A$22,MATCH(1,($J283=Res_converter!$B$2:$B$22)*($K283=Res_converter!$C$2:$C$22)*($L283=Res_converter!$D$2:$D$22),0)),"Other")</f>
        <v>Battery</v>
      </c>
      <c r="AE283" s="10">
        <f>IF($J283=Res_converter!$E$2,MAX($M283-$N283-$O283,0),0)+IF($K283=Res_converter!$E$2,MAX($P283-$Q283-$R283,0),0)+IF(L283=Res_converter!$E$2,$S283,0)</f>
        <v>203.69900000000001</v>
      </c>
      <c r="AF283" s="10">
        <f>IF($AD283=Res_converter!$A$8,MAX($Z283-$N283-$O283,0),0)+IF(AND($AD283=Res_converter!$A$14,$J283=Res_converter!$B$14),MAX(MIN($Z283,$M283)-$N283-$O283+IF(SUM($Q283,$R283)&gt;0,MAX($Z283-$M283,0)-($Q283+$R283)*$AV283,0),0),0)+IF(AND($AD283=Res_converter!$A$15,$K283=Res_converter!$C$15),MAX(MIN($Z283,$P283)-$Q283-$R283+IF(SUM($N283,$O283)&gt;0,MAX($Z283-$P283,0)-($N283+$O283)*$AV283,0),0),0)+IF(AND($AD283=Res_converter!$A$12,$Y283="See columns P&amp; Q"),IF($J283=Res_converter!$E$2,MAX($AA283*MIN($M283,$T283)-$N283-$O283,0),MAX($AB283*MIN($P283,$T283)-$Q283-$R283,0)),0)+IF(AND($AD283=Res_converter!$A$12,$AC283=1,$Y283&lt;&gt;"See columns P&amp; Q"),IF($J283=Res_converter!$E$2,MAX(MIN($Z283,M283)-$N283-$O283,0),MAX(MIN($Z283,P283)-$Q283-$R283,0)),0)</f>
        <v>0</v>
      </c>
      <c r="AG283" s="60">
        <f>IF($AD283=Res_converter!$A$9,$T283,0)</f>
        <v>0</v>
      </c>
      <c r="AH283" s="10">
        <f>IF($AD283=Res_converter!$A$9,$Z283,0)</f>
        <v>0</v>
      </c>
      <c r="AI283" s="10">
        <f>IF($J283=Res_converter!$E$6,MAX($M283-$N283-$O283,0),0)+IF($K283=Res_converter!$E$6,MAX($P283-$Q283-$R283,0),0)+IF(L283=Res_converter!$E$6,$S283,0)</f>
        <v>0</v>
      </c>
      <c r="AJ283" s="10">
        <f>IF($AD283=Res_converter!$A$7,MAX(MIN($Z283,$M283)-$N283-$O283,0),0)+IF(AND($AD283=Res_converter!$A$12,$Y283="See columns P&amp; Q"),IF($J283=Res_converter!$E$6,MAX($AA283*MIN($M283,$T283)-$N283-$O283,0),MAX($AB283*MIN($P283,$T283)-$Q283-$R283,0)),0)+IF(AND($AD283=Res_converter!$A$12,$AC283=1,$Y283&lt;&gt;"See columns P&amp; Q"),IF($J283=Res_converter!$E$6,MAX(MIN(MAX($Z283-$P283,0)/$AU283,$M283)-$N283-$O283,0),MAX(MIN(MAX($Z283-$M283,0)/$AU283,$P283)-$Q283-$R283,0)),0)</f>
        <v>0</v>
      </c>
      <c r="AK283" s="60">
        <f>IF($AD283=Res_converter!$A$2,$T283,0)</f>
        <v>0</v>
      </c>
      <c r="AL283" s="10">
        <f>IF($AD283=Res_converter!$A$2,$Z283,0)</f>
        <v>0</v>
      </c>
      <c r="AM283" s="10">
        <f>IF($J283=Res_converter!$E$4,MAX($M283-$N283-$O283,0),0)+IF($K283=Res_converter!$E$4,MAX($P283-$Q283-$R283,0),0)+IF(L283=Res_converter!$E$4,$S283,0)</f>
        <v>0</v>
      </c>
      <c r="AN283" s="10">
        <f>IF($AD283=Res_converter!$A$3,MAX(MIN($Z283,$M283)-$N283-$O283,0),0)+IF(AND($AD283=Res_converter!$A$14,$AC283=1,$Y283&lt;&gt;"See columns P&amp; Q"),IF($J283=Res_converter!$E$4,MAX(MIN(MAX($Z283-$P283,0)/$AV283,$M283)-$N283-$O283,0),MAX(MIN(MAX($Z283-$M283,0)/$AV283,$P283)-$Q283-$R283,0)),0)</f>
        <v>0</v>
      </c>
      <c r="AO283" s="10">
        <f>IF($J283=Res_converter!$E$5,$M283,0)+IF($K283=Res_converter!$E$5,$P283,0)</f>
        <v>0</v>
      </c>
      <c r="AP283" s="10">
        <f>IF($AD283=Res_converter!$A$4,$Z283,0)</f>
        <v>0</v>
      </c>
      <c r="AQ283" s="10" t="s">
        <v>664</v>
      </c>
      <c r="AR283" s="10" t="s">
        <v>61</v>
      </c>
      <c r="AS283" s="10" t="s">
        <v>62</v>
      </c>
      <c r="AT283" s="10" t="s">
        <v>63</v>
      </c>
      <c r="AU283" s="10">
        <f t="shared" si="18"/>
        <v>0.1</v>
      </c>
      <c r="AV283" s="10">
        <f t="shared" si="19"/>
        <v>0.66500000000000004</v>
      </c>
      <c r="AW283" s="12" t="s">
        <v>665</v>
      </c>
      <c r="AX283" s="12" t="str">
        <f>INDEX(Subname_converter!$B$1:$B$343,MATCH($AW283,Subname_converter!$A$1:$A$343,0))</f>
        <v>Green Valley</v>
      </c>
      <c r="AY283" s="12">
        <f>INDEX(Subname_converter!$C$1:$C$343,MATCH($AW283,Subname_converter!$A$1:$A$343,0))</f>
        <v>115</v>
      </c>
      <c r="AZ283" s="11">
        <v>45809.291666666701</v>
      </c>
      <c r="BA283" s="11">
        <v>45809.291666666701</v>
      </c>
      <c r="BB283" s="10">
        <f t="shared" si="16"/>
        <v>2025</v>
      </c>
      <c r="BC283" s="11"/>
      <c r="BD283" s="10" t="s">
        <v>103</v>
      </c>
      <c r="BE283" s="10" t="s">
        <v>65</v>
      </c>
      <c r="BF283" s="10"/>
      <c r="BG283" s="10" t="s">
        <v>103</v>
      </c>
      <c r="BH283" s="10"/>
      <c r="BI283" s="10">
        <f>IFERROR(INDEX([12]Queue_withNearTerm!$AZ$4:$AZ$148,MATCH(B284,[12]Queue_withNearTerm!$B$4:$B$148,0)),99)</f>
        <v>99</v>
      </c>
    </row>
    <row r="284" spans="1:61" s="26" customFormat="1" ht="25" x14ac:dyDescent="0.25">
      <c r="A284" s="32" t="s">
        <v>666</v>
      </c>
      <c r="B284" s="10">
        <v>1866</v>
      </c>
      <c r="C284" s="11">
        <v>44279</v>
      </c>
      <c r="D284" s="11">
        <v>44301.291666666701</v>
      </c>
      <c r="E284" s="10" t="s">
        <v>53</v>
      </c>
      <c r="F284" s="10" t="s">
        <v>609</v>
      </c>
      <c r="G284" s="10" t="s">
        <v>56</v>
      </c>
      <c r="H284" s="10"/>
      <c r="I284" s="10"/>
      <c r="J284" s="10" t="s">
        <v>57</v>
      </c>
      <c r="K284" s="10"/>
      <c r="L284" s="10"/>
      <c r="M284" s="10">
        <v>101.88800000000001</v>
      </c>
      <c r="N284" s="10"/>
      <c r="O284" s="10"/>
      <c r="P284" s="10"/>
      <c r="Q284" s="10"/>
      <c r="R284" s="10"/>
      <c r="S284" s="10"/>
      <c r="T284" s="10">
        <v>100</v>
      </c>
      <c r="U284" s="10" t="s">
        <v>83</v>
      </c>
      <c r="V284" s="10"/>
      <c r="W284" s="10"/>
      <c r="X284" s="10"/>
      <c r="Y284" s="10"/>
      <c r="Z284" s="10">
        <v>0</v>
      </c>
      <c r="AA284" s="10"/>
      <c r="AB284" s="10"/>
      <c r="AC284" s="10">
        <f t="shared" si="17"/>
        <v>0</v>
      </c>
      <c r="AD284" s="10" t="str" cm="1">
        <f t="array" ref="AD284">IFERROR(INDEX(Res_converter!$A$2:$A$22,MATCH(1,($J284=Res_converter!$B$2:$B$22)*($K284=Res_converter!$C$2:$C$22)*($L284=Res_converter!$D$2:$D$22),0)),"Other")</f>
        <v>Battery</v>
      </c>
      <c r="AE284" s="10">
        <f>IF($J284=Res_converter!$E$2,MAX($M284-$N284-$O284,0),0)+IF($K284=Res_converter!$E$2,MAX($P284-$Q284-$R284,0),0)+IF(L284=Res_converter!$E$2,$S284,0)</f>
        <v>101.88800000000001</v>
      </c>
      <c r="AF284" s="10">
        <f>IF($AD284=Res_converter!$A$8,MAX($Z284-$N284-$O284,0),0)+IF(AND($AD284=Res_converter!$A$14,$J284=Res_converter!$B$14),MAX(MIN($Z284,$M284)-$N284-$O284+IF(SUM($Q284,$R284)&gt;0,MAX($Z284-$M284,0)-($Q284+$R284)*$AV284,0),0),0)+IF(AND($AD284=Res_converter!$A$15,$K284=Res_converter!$C$15),MAX(MIN($Z284,$P284)-$Q284-$R284+IF(SUM($N284,$O284)&gt;0,MAX($Z284-$P284,0)-($N284+$O284)*$AV284,0),0),0)+IF(AND($AD284=Res_converter!$A$12,$Y284="See columns P&amp; Q"),IF($J284=Res_converter!$E$2,MAX($AA284*MIN($M284,$T284)-$N284-$O284,0),MAX($AB284*MIN($P284,$T284)-$Q284-$R284,0)),0)+IF(AND($AD284=Res_converter!$A$12,$AC284=1,$Y284&lt;&gt;"See columns P&amp; Q"),IF($J284=Res_converter!$E$2,MAX(MIN($Z284,M284)-$N284-$O284,0),MAX(MIN($Z284,P284)-$Q284-$R284,0)),0)</f>
        <v>0</v>
      </c>
      <c r="AG284" s="60">
        <f>IF($AD284=Res_converter!$A$9,$T284,0)</f>
        <v>0</v>
      </c>
      <c r="AH284" s="10">
        <f>IF($AD284=Res_converter!$A$9,$Z284,0)</f>
        <v>0</v>
      </c>
      <c r="AI284" s="10">
        <f>IF($J284=Res_converter!$E$6,MAX($M284-$N284-$O284,0),0)+IF($K284=Res_converter!$E$6,MAX($P284-$Q284-$R284,0),0)+IF(L284=Res_converter!$E$6,$S284,0)</f>
        <v>0</v>
      </c>
      <c r="AJ284" s="10">
        <f>IF($AD284=Res_converter!$A$7,MAX(MIN($Z284,$M284)-$N284-$O284,0),0)+IF(AND($AD284=Res_converter!$A$12,$Y284="See columns P&amp; Q"),IF($J284=Res_converter!$E$6,MAX($AA284*MIN($M284,$T284)-$N284-$O284,0),MAX($AB284*MIN($P284,$T284)-$Q284-$R284,0)),0)+IF(AND($AD284=Res_converter!$A$12,$AC284=1,$Y284&lt;&gt;"See columns P&amp; Q"),IF($J284=Res_converter!$E$6,MAX(MIN(MAX($Z284-$P284,0)/$AU284,$M284)-$N284-$O284,0),MAX(MIN(MAX($Z284-$M284,0)/$AU284,$P284)-$Q284-$R284,0)),0)</f>
        <v>0</v>
      </c>
      <c r="AK284" s="60">
        <f>IF($AD284=Res_converter!$A$2,$T284,0)</f>
        <v>0</v>
      </c>
      <c r="AL284" s="10">
        <f>IF($AD284=Res_converter!$A$2,$Z284,0)</f>
        <v>0</v>
      </c>
      <c r="AM284" s="10">
        <f>IF($J284=Res_converter!$E$4,MAX($M284-$N284-$O284,0),0)+IF($K284=Res_converter!$E$4,MAX($P284-$Q284-$R284,0),0)+IF(L284=Res_converter!$E$4,$S284,0)</f>
        <v>0</v>
      </c>
      <c r="AN284" s="10">
        <f>IF($AD284=Res_converter!$A$3,MAX(MIN($Z284,$M284)-$N284-$O284,0),0)+IF(AND($AD284=Res_converter!$A$14,$AC284=1,$Y284&lt;&gt;"See columns P&amp; Q"),IF($J284=Res_converter!$E$4,MAX(MIN(MAX($Z284-$P284,0)/$AV284,$M284)-$N284-$O284,0),MAX(MIN(MAX($Z284-$M284,0)/$AV284,$P284)-$Q284-$R284,0)),0)</f>
        <v>0</v>
      </c>
      <c r="AO284" s="10">
        <f>IF($J284=Res_converter!$E$5,$M284,0)+IF($K284=Res_converter!$E$5,$P284,0)</f>
        <v>0</v>
      </c>
      <c r="AP284" s="10">
        <f>IF($AD284=Res_converter!$A$4,$Z284,0)</f>
        <v>0</v>
      </c>
      <c r="AQ284" s="10" t="s">
        <v>211</v>
      </c>
      <c r="AR284" s="10" t="s">
        <v>61</v>
      </c>
      <c r="AS284" s="10" t="s">
        <v>62</v>
      </c>
      <c r="AT284" s="10" t="s">
        <v>63</v>
      </c>
      <c r="AU284" s="10">
        <f t="shared" si="18"/>
        <v>0.1</v>
      </c>
      <c r="AV284" s="10">
        <f t="shared" si="19"/>
        <v>0.66500000000000004</v>
      </c>
      <c r="AW284" s="12" t="s">
        <v>667</v>
      </c>
      <c r="AX284" s="12" t="str">
        <f>INDEX(Subname_converter!$B$1:$B$343,MATCH($AW284,Subname_converter!$A$1:$A$343,0))</f>
        <v>Santa Teresa</v>
      </c>
      <c r="AY284" s="12">
        <f>INDEX(Subname_converter!$C$1:$C$343,MATCH($AW284,Subname_converter!$A$1:$A$343,0))</f>
        <v>115</v>
      </c>
      <c r="AZ284" s="11">
        <v>45809.291666666701</v>
      </c>
      <c r="BA284" s="11">
        <v>45809.291666666701</v>
      </c>
      <c r="BB284" s="10">
        <f t="shared" si="16"/>
        <v>2025</v>
      </c>
      <c r="BC284" s="11"/>
      <c r="BD284" s="10" t="s">
        <v>103</v>
      </c>
      <c r="BE284" s="10" t="s">
        <v>65</v>
      </c>
      <c r="BF284" s="10"/>
      <c r="BG284" s="10" t="s">
        <v>103</v>
      </c>
      <c r="BH284" s="10"/>
      <c r="BI284" s="10">
        <f>IFERROR(INDEX([12]Queue_withNearTerm!$AZ$4:$AZ$148,MATCH(B285,[12]Queue_withNearTerm!$B$4:$B$148,0)),99)</f>
        <v>99</v>
      </c>
    </row>
    <row r="285" spans="1:61" s="26" customFormat="1" ht="25" x14ac:dyDescent="0.25">
      <c r="A285" s="32" t="s">
        <v>668</v>
      </c>
      <c r="B285" s="10">
        <v>1867</v>
      </c>
      <c r="C285" s="11">
        <v>44287</v>
      </c>
      <c r="D285" s="11">
        <v>44301.291666666701</v>
      </c>
      <c r="E285" s="10" t="s">
        <v>53</v>
      </c>
      <c r="F285" s="10" t="s">
        <v>609</v>
      </c>
      <c r="G285" s="10" t="s">
        <v>56</v>
      </c>
      <c r="H285" s="10"/>
      <c r="I285" s="10"/>
      <c r="J285" s="10" t="s">
        <v>57</v>
      </c>
      <c r="K285" s="10"/>
      <c r="L285" s="10"/>
      <c r="M285" s="10">
        <v>462.57</v>
      </c>
      <c r="N285" s="10"/>
      <c r="O285" s="10"/>
      <c r="P285" s="10"/>
      <c r="Q285" s="10"/>
      <c r="R285" s="10"/>
      <c r="S285" s="10"/>
      <c r="T285" s="10">
        <v>450</v>
      </c>
      <c r="U285" s="10" t="s">
        <v>83</v>
      </c>
      <c r="V285" s="10"/>
      <c r="W285" s="10"/>
      <c r="X285" s="10"/>
      <c r="Y285" s="10"/>
      <c r="Z285" s="10">
        <v>0</v>
      </c>
      <c r="AA285" s="10"/>
      <c r="AB285" s="10"/>
      <c r="AC285" s="10">
        <f t="shared" si="17"/>
        <v>0</v>
      </c>
      <c r="AD285" s="10" t="str" cm="1">
        <f t="array" ref="AD285">IFERROR(INDEX(Res_converter!$A$2:$A$22,MATCH(1,($J285=Res_converter!$B$2:$B$22)*($K285=Res_converter!$C$2:$C$22)*($L285=Res_converter!$D$2:$D$22),0)),"Other")</f>
        <v>Battery</v>
      </c>
      <c r="AE285" s="10">
        <f>IF($J285=Res_converter!$E$2,MAX($M285-$N285-$O285,0),0)+IF($K285=Res_converter!$E$2,MAX($P285-$Q285-$R285,0),0)+IF(L285=Res_converter!$E$2,$S285,0)</f>
        <v>462.57</v>
      </c>
      <c r="AF285" s="10">
        <f>IF($AD285=Res_converter!$A$8,MAX($Z285-$N285-$O285,0),0)+IF(AND($AD285=Res_converter!$A$14,$J285=Res_converter!$B$14),MAX(MIN($Z285,$M285)-$N285-$O285+IF(SUM($Q285,$R285)&gt;0,MAX($Z285-$M285,0)-($Q285+$R285)*$AV285,0),0),0)+IF(AND($AD285=Res_converter!$A$15,$K285=Res_converter!$C$15),MAX(MIN($Z285,$P285)-$Q285-$R285+IF(SUM($N285,$O285)&gt;0,MAX($Z285-$P285,0)-($N285+$O285)*$AV285,0),0),0)+IF(AND($AD285=Res_converter!$A$12,$Y285="See columns P&amp; Q"),IF($J285=Res_converter!$E$2,MAX($AA285*MIN($M285,$T285)-$N285-$O285,0),MAX($AB285*MIN($P285,$T285)-$Q285-$R285,0)),0)+IF(AND($AD285=Res_converter!$A$12,$AC285=1,$Y285&lt;&gt;"See columns P&amp; Q"),IF($J285=Res_converter!$E$2,MAX(MIN($Z285,M285)-$N285-$O285,0),MAX(MIN($Z285,P285)-$Q285-$R285,0)),0)</f>
        <v>0</v>
      </c>
      <c r="AG285" s="60">
        <f>IF($AD285=Res_converter!$A$9,$T285,0)</f>
        <v>0</v>
      </c>
      <c r="AH285" s="10">
        <f>IF($AD285=Res_converter!$A$9,$Z285,0)</f>
        <v>0</v>
      </c>
      <c r="AI285" s="10">
        <f>IF($J285=Res_converter!$E$6,MAX($M285-$N285-$O285,0),0)+IF($K285=Res_converter!$E$6,MAX($P285-$Q285-$R285,0),0)+IF(L285=Res_converter!$E$6,$S285,0)</f>
        <v>0</v>
      </c>
      <c r="AJ285" s="10">
        <f>IF($AD285=Res_converter!$A$7,MAX(MIN($Z285,$M285)-$N285-$O285,0),0)+IF(AND($AD285=Res_converter!$A$12,$Y285="See columns P&amp; Q"),IF($J285=Res_converter!$E$6,MAX($AA285*MIN($M285,$T285)-$N285-$O285,0),MAX($AB285*MIN($P285,$T285)-$Q285-$R285,0)),0)+IF(AND($AD285=Res_converter!$A$12,$AC285=1,$Y285&lt;&gt;"See columns P&amp; Q"),IF($J285=Res_converter!$E$6,MAX(MIN(MAX($Z285-$P285,0)/$AU285,$M285)-$N285-$O285,0),MAX(MIN(MAX($Z285-$M285,0)/$AU285,$P285)-$Q285-$R285,0)),0)</f>
        <v>0</v>
      </c>
      <c r="AK285" s="60">
        <f>IF($AD285=Res_converter!$A$2,$T285,0)</f>
        <v>0</v>
      </c>
      <c r="AL285" s="10">
        <f>IF($AD285=Res_converter!$A$2,$Z285,0)</f>
        <v>0</v>
      </c>
      <c r="AM285" s="10">
        <f>IF($J285=Res_converter!$E$4,MAX($M285-$N285-$O285,0),0)+IF($K285=Res_converter!$E$4,MAX($P285-$Q285-$R285,0),0)+IF(L285=Res_converter!$E$4,$S285,0)</f>
        <v>0</v>
      </c>
      <c r="AN285" s="10">
        <f>IF($AD285=Res_converter!$A$3,MAX(MIN($Z285,$M285)-$N285-$O285,0),0)+IF(AND($AD285=Res_converter!$A$14,$AC285=1,$Y285&lt;&gt;"See columns P&amp; Q"),IF($J285=Res_converter!$E$4,MAX(MIN(MAX($Z285-$P285,0)/$AV285,$M285)-$N285-$O285,0),MAX(MIN(MAX($Z285-$M285,0)/$AV285,$P285)-$Q285-$R285,0)),0)</f>
        <v>0</v>
      </c>
      <c r="AO285" s="10">
        <f>IF($J285=Res_converter!$E$5,$M285,0)+IF($K285=Res_converter!$E$5,$P285,0)</f>
        <v>0</v>
      </c>
      <c r="AP285" s="10">
        <f>IF($AD285=Res_converter!$A$4,$Z285,0)</f>
        <v>0</v>
      </c>
      <c r="AQ285" s="10" t="s">
        <v>406</v>
      </c>
      <c r="AR285" s="10" t="s">
        <v>61</v>
      </c>
      <c r="AS285" s="10" t="s">
        <v>62</v>
      </c>
      <c r="AT285" s="10" t="s">
        <v>63</v>
      </c>
      <c r="AU285" s="10">
        <f t="shared" si="18"/>
        <v>0.1</v>
      </c>
      <c r="AV285" s="10">
        <f t="shared" si="19"/>
        <v>0.66500000000000004</v>
      </c>
      <c r="AW285" s="12" t="s">
        <v>669</v>
      </c>
      <c r="AX285" s="12" t="str">
        <f>INDEX(Subname_converter!$B$1:$B$343,MATCH($AW285,Subname_converter!$A$1:$A$343,0))</f>
        <v>Schulte</v>
      </c>
      <c r="AY285" s="12">
        <f>INDEX(Subname_converter!$C$1:$C$343,MATCH($AW285,Subname_converter!$A$1:$A$343,0))</f>
        <v>115</v>
      </c>
      <c r="AZ285" s="11">
        <v>45597.291666666701</v>
      </c>
      <c r="BA285" s="11">
        <v>45597.291666666701</v>
      </c>
      <c r="BB285" s="10">
        <f t="shared" si="16"/>
        <v>2025</v>
      </c>
      <c r="BC285" s="11"/>
      <c r="BD285" s="10" t="s">
        <v>103</v>
      </c>
      <c r="BE285" s="10" t="s">
        <v>65</v>
      </c>
      <c r="BF285" s="10"/>
      <c r="BG285" s="10" t="s">
        <v>103</v>
      </c>
      <c r="BH285" s="10"/>
      <c r="BI285" s="10">
        <f>IFERROR(INDEX([12]Queue_withNearTerm!$AZ$4:$AZ$148,MATCH(B286,[12]Queue_withNearTerm!$B$4:$B$148,0)),99)</f>
        <v>99</v>
      </c>
    </row>
    <row r="286" spans="1:61" s="26" customFormat="1" ht="25" x14ac:dyDescent="0.25">
      <c r="A286" s="32" t="s">
        <v>670</v>
      </c>
      <c r="B286" s="10">
        <v>1871</v>
      </c>
      <c r="C286" s="11">
        <v>44287</v>
      </c>
      <c r="D286" s="11">
        <v>44301.291666666701</v>
      </c>
      <c r="E286" s="10" t="s">
        <v>53</v>
      </c>
      <c r="F286" s="10" t="s">
        <v>609</v>
      </c>
      <c r="G286" s="10" t="s">
        <v>56</v>
      </c>
      <c r="H286" s="10"/>
      <c r="I286" s="10"/>
      <c r="J286" s="10" t="s">
        <v>57</v>
      </c>
      <c r="K286" s="10"/>
      <c r="L286" s="10"/>
      <c r="M286" s="10">
        <v>213.55</v>
      </c>
      <c r="N286" s="10"/>
      <c r="O286" s="10"/>
      <c r="P286" s="10"/>
      <c r="Q286" s="10"/>
      <c r="R286" s="10"/>
      <c r="S286" s="10"/>
      <c r="T286" s="10">
        <v>200</v>
      </c>
      <c r="U286" s="10" t="s">
        <v>83</v>
      </c>
      <c r="V286" s="10"/>
      <c r="W286" s="10"/>
      <c r="X286" s="10"/>
      <c r="Y286" s="10"/>
      <c r="Z286" s="10">
        <v>0</v>
      </c>
      <c r="AA286" s="10"/>
      <c r="AB286" s="10"/>
      <c r="AC286" s="10">
        <f t="shared" si="17"/>
        <v>0</v>
      </c>
      <c r="AD286" s="10" t="str" cm="1">
        <f t="array" ref="AD286">IFERROR(INDEX(Res_converter!$A$2:$A$22,MATCH(1,($J286=Res_converter!$B$2:$B$22)*($K286=Res_converter!$C$2:$C$22)*($L286=Res_converter!$D$2:$D$22),0)),"Other")</f>
        <v>Battery</v>
      </c>
      <c r="AE286" s="10">
        <f>IF($J286=Res_converter!$E$2,MAX($M286-$N286-$O286,0),0)+IF($K286=Res_converter!$E$2,MAX($P286-$Q286-$R286,0),0)+IF(L286=Res_converter!$E$2,$S286,0)</f>
        <v>213.55</v>
      </c>
      <c r="AF286" s="10">
        <f>IF($AD286=Res_converter!$A$8,MAX($Z286-$N286-$O286,0),0)+IF(AND($AD286=Res_converter!$A$14,$J286=Res_converter!$B$14),MAX(MIN($Z286,$M286)-$N286-$O286+IF(SUM($Q286,$R286)&gt;0,MAX($Z286-$M286,0)-($Q286+$R286)*$AV286,0),0),0)+IF(AND($AD286=Res_converter!$A$15,$K286=Res_converter!$C$15),MAX(MIN($Z286,$P286)-$Q286-$R286+IF(SUM($N286,$O286)&gt;0,MAX($Z286-$P286,0)-($N286+$O286)*$AV286,0),0),0)+IF(AND($AD286=Res_converter!$A$12,$Y286="See columns P&amp; Q"),IF($J286=Res_converter!$E$2,MAX($AA286*MIN($M286,$T286)-$N286-$O286,0),MAX($AB286*MIN($P286,$T286)-$Q286-$R286,0)),0)+IF(AND($AD286=Res_converter!$A$12,$AC286=1,$Y286&lt;&gt;"See columns P&amp; Q"),IF($J286=Res_converter!$E$2,MAX(MIN($Z286,M286)-$N286-$O286,0),MAX(MIN($Z286,P286)-$Q286-$R286,0)),0)</f>
        <v>0</v>
      </c>
      <c r="AG286" s="60">
        <f>IF($AD286=Res_converter!$A$9,$T286,0)</f>
        <v>0</v>
      </c>
      <c r="AH286" s="10">
        <f>IF($AD286=Res_converter!$A$9,$Z286,0)</f>
        <v>0</v>
      </c>
      <c r="AI286" s="10">
        <f>IF($J286=Res_converter!$E$6,MAX($M286-$N286-$O286,0),0)+IF($K286=Res_converter!$E$6,MAX($P286-$Q286-$R286,0),0)+IF(L286=Res_converter!$E$6,$S286,0)</f>
        <v>0</v>
      </c>
      <c r="AJ286" s="10">
        <f>IF($AD286=Res_converter!$A$7,MAX(MIN($Z286,$M286)-$N286-$O286,0),0)+IF(AND($AD286=Res_converter!$A$12,$Y286="See columns P&amp; Q"),IF($J286=Res_converter!$E$6,MAX($AA286*MIN($M286,$T286)-$N286-$O286,0),MAX($AB286*MIN($P286,$T286)-$Q286-$R286,0)),0)+IF(AND($AD286=Res_converter!$A$12,$AC286=1,$Y286&lt;&gt;"See columns P&amp; Q"),IF($J286=Res_converter!$E$6,MAX(MIN(MAX($Z286-$P286,0)/$AU286,$M286)-$N286-$O286,0),MAX(MIN(MAX($Z286-$M286,0)/$AU286,$P286)-$Q286-$R286,0)),0)</f>
        <v>0</v>
      </c>
      <c r="AK286" s="60">
        <f>IF($AD286=Res_converter!$A$2,$T286,0)</f>
        <v>0</v>
      </c>
      <c r="AL286" s="10">
        <f>IF($AD286=Res_converter!$A$2,$Z286,0)</f>
        <v>0</v>
      </c>
      <c r="AM286" s="10">
        <f>IF($J286=Res_converter!$E$4,MAX($M286-$N286-$O286,0),0)+IF($K286=Res_converter!$E$4,MAX($P286-$Q286-$R286,0),0)+IF(L286=Res_converter!$E$4,$S286,0)</f>
        <v>0</v>
      </c>
      <c r="AN286" s="10">
        <f>IF($AD286=Res_converter!$A$3,MAX(MIN($Z286,$M286)-$N286-$O286,0),0)+IF(AND($AD286=Res_converter!$A$14,$AC286=1,$Y286&lt;&gt;"See columns P&amp; Q"),IF($J286=Res_converter!$E$4,MAX(MIN(MAX($Z286-$P286,0)/$AV286,$M286)-$N286-$O286,0),MAX(MIN(MAX($Z286-$M286,0)/$AV286,$P286)-$Q286-$R286,0)),0)</f>
        <v>0</v>
      </c>
      <c r="AO286" s="10">
        <f>IF($J286=Res_converter!$E$5,$M286,0)+IF($K286=Res_converter!$E$5,$P286,0)</f>
        <v>0</v>
      </c>
      <c r="AP286" s="10">
        <f>IF($AD286=Res_converter!$A$4,$Z286,0)</f>
        <v>0</v>
      </c>
      <c r="AQ286" s="10" t="s">
        <v>641</v>
      </c>
      <c r="AR286" s="10" t="s">
        <v>61</v>
      </c>
      <c r="AS286" s="10" t="s">
        <v>62</v>
      </c>
      <c r="AT286" s="10" t="s">
        <v>63</v>
      </c>
      <c r="AU286" s="10">
        <f t="shared" si="18"/>
        <v>0.1</v>
      </c>
      <c r="AV286" s="10">
        <f t="shared" si="19"/>
        <v>0.66500000000000004</v>
      </c>
      <c r="AW286" s="12" t="s">
        <v>671</v>
      </c>
      <c r="AX286" s="12" t="str">
        <f>INDEX(Subname_converter!$B$1:$B$343,MATCH($AW286,Subname_converter!$A$1:$A$343,0))</f>
        <v>Palermo</v>
      </c>
      <c r="AY286" s="12">
        <f>INDEX(Subname_converter!$C$1:$C$343,MATCH($AW286,Subname_converter!$A$1:$A$343,0))</f>
        <v>230</v>
      </c>
      <c r="AZ286" s="11">
        <v>45444.291666666701</v>
      </c>
      <c r="BA286" s="11">
        <v>45444.291666666701</v>
      </c>
      <c r="BB286" s="10">
        <f t="shared" si="16"/>
        <v>2024</v>
      </c>
      <c r="BC286" s="11"/>
      <c r="BD286" s="10" t="s">
        <v>103</v>
      </c>
      <c r="BE286" s="10"/>
      <c r="BF286" s="10"/>
      <c r="BG286" s="10" t="s">
        <v>103</v>
      </c>
      <c r="BH286" s="10"/>
      <c r="BI286" s="10">
        <f>IFERROR(INDEX([12]Queue_withNearTerm!$AZ$4:$AZ$148,MATCH(B287,[12]Queue_withNearTerm!$B$4:$B$148,0)),99)</f>
        <v>99</v>
      </c>
    </row>
    <row r="287" spans="1:61" s="26" customFormat="1" ht="25" x14ac:dyDescent="0.25">
      <c r="A287" s="32" t="s">
        <v>672</v>
      </c>
      <c r="B287" s="10">
        <v>1872</v>
      </c>
      <c r="C287" s="11">
        <v>44292</v>
      </c>
      <c r="D287" s="11">
        <v>44301.291666666701</v>
      </c>
      <c r="E287" s="10" t="s">
        <v>53</v>
      </c>
      <c r="F287" s="10" t="s">
        <v>609</v>
      </c>
      <c r="G287" s="10" t="s">
        <v>56</v>
      </c>
      <c r="H287" s="10"/>
      <c r="I287" s="10"/>
      <c r="J287" s="10" t="s">
        <v>57</v>
      </c>
      <c r="K287" s="10"/>
      <c r="L287" s="10"/>
      <c r="M287" s="10">
        <v>353.2</v>
      </c>
      <c r="N287" s="10"/>
      <c r="O287" s="10"/>
      <c r="P287" s="10"/>
      <c r="Q287" s="10"/>
      <c r="R287" s="10"/>
      <c r="S287" s="10"/>
      <c r="T287" s="10">
        <v>325</v>
      </c>
      <c r="U287" s="10" t="s">
        <v>83</v>
      </c>
      <c r="V287" s="10"/>
      <c r="W287" s="10"/>
      <c r="X287" s="10"/>
      <c r="Y287" s="10"/>
      <c r="Z287" s="10">
        <v>0</v>
      </c>
      <c r="AA287" s="10"/>
      <c r="AB287" s="10"/>
      <c r="AC287" s="10">
        <f t="shared" si="17"/>
        <v>0</v>
      </c>
      <c r="AD287" s="10" t="str" cm="1">
        <f t="array" ref="AD287">IFERROR(INDEX(Res_converter!$A$2:$A$22,MATCH(1,($J287=Res_converter!$B$2:$B$22)*($K287=Res_converter!$C$2:$C$22)*($L287=Res_converter!$D$2:$D$22),0)),"Other")</f>
        <v>Battery</v>
      </c>
      <c r="AE287" s="10">
        <f>IF($J287=Res_converter!$E$2,MAX($M287-$N287-$O287,0),0)+IF($K287=Res_converter!$E$2,MAX($P287-$Q287-$R287,0),0)+IF(L287=Res_converter!$E$2,$S287,0)</f>
        <v>353.2</v>
      </c>
      <c r="AF287" s="10">
        <f>IF($AD287=Res_converter!$A$8,MAX($Z287-$N287-$O287,0),0)+IF(AND($AD287=Res_converter!$A$14,$J287=Res_converter!$B$14),MAX(MIN($Z287,$M287)-$N287-$O287+IF(SUM($Q287,$R287)&gt;0,MAX($Z287-$M287,0)-($Q287+$R287)*$AV287,0),0),0)+IF(AND($AD287=Res_converter!$A$15,$K287=Res_converter!$C$15),MAX(MIN($Z287,$P287)-$Q287-$R287+IF(SUM($N287,$O287)&gt;0,MAX($Z287-$P287,0)-($N287+$O287)*$AV287,0),0),0)+IF(AND($AD287=Res_converter!$A$12,$Y287="See columns P&amp; Q"),IF($J287=Res_converter!$E$2,MAX($AA287*MIN($M287,$T287)-$N287-$O287,0),MAX($AB287*MIN($P287,$T287)-$Q287-$R287,0)),0)+IF(AND($AD287=Res_converter!$A$12,$AC287=1,$Y287&lt;&gt;"See columns P&amp; Q"),IF($J287=Res_converter!$E$2,MAX(MIN($Z287,M287)-$N287-$O287,0),MAX(MIN($Z287,P287)-$Q287-$R287,0)),0)</f>
        <v>0</v>
      </c>
      <c r="AG287" s="60">
        <f>IF($AD287=Res_converter!$A$9,$T287,0)</f>
        <v>0</v>
      </c>
      <c r="AH287" s="10">
        <f>IF($AD287=Res_converter!$A$9,$Z287,0)</f>
        <v>0</v>
      </c>
      <c r="AI287" s="10">
        <f>IF($J287=Res_converter!$E$6,MAX($M287-$N287-$O287,0),0)+IF($K287=Res_converter!$E$6,MAX($P287-$Q287-$R287,0),0)+IF(L287=Res_converter!$E$6,$S287,0)</f>
        <v>0</v>
      </c>
      <c r="AJ287" s="10">
        <f>IF($AD287=Res_converter!$A$7,MAX(MIN($Z287,$M287)-$N287-$O287,0),0)+IF(AND($AD287=Res_converter!$A$12,$Y287="See columns P&amp; Q"),IF($J287=Res_converter!$E$6,MAX($AA287*MIN($M287,$T287)-$N287-$O287,0),MAX($AB287*MIN($P287,$T287)-$Q287-$R287,0)),0)+IF(AND($AD287=Res_converter!$A$12,$AC287=1,$Y287&lt;&gt;"See columns P&amp; Q"),IF($J287=Res_converter!$E$6,MAX(MIN(MAX($Z287-$P287,0)/$AU287,$M287)-$N287-$O287,0),MAX(MIN(MAX($Z287-$M287,0)/$AU287,$P287)-$Q287-$R287,0)),0)</f>
        <v>0</v>
      </c>
      <c r="AK287" s="60">
        <f>IF($AD287=Res_converter!$A$2,$T287,0)</f>
        <v>0</v>
      </c>
      <c r="AL287" s="10">
        <f>IF($AD287=Res_converter!$A$2,$Z287,0)</f>
        <v>0</v>
      </c>
      <c r="AM287" s="10">
        <f>IF($J287=Res_converter!$E$4,MAX($M287-$N287-$O287,0),0)+IF($K287=Res_converter!$E$4,MAX($P287-$Q287-$R287,0),0)+IF(L287=Res_converter!$E$4,$S287,0)</f>
        <v>0</v>
      </c>
      <c r="AN287" s="10">
        <f>IF($AD287=Res_converter!$A$3,MAX(MIN($Z287,$M287)-$N287-$O287,0),0)+IF(AND($AD287=Res_converter!$A$14,$AC287=1,$Y287&lt;&gt;"See columns P&amp; Q"),IF($J287=Res_converter!$E$4,MAX(MIN(MAX($Z287-$P287,0)/$AV287,$M287)-$N287-$O287,0),MAX(MIN(MAX($Z287-$M287,0)/$AV287,$P287)-$Q287-$R287,0)),0)</f>
        <v>0</v>
      </c>
      <c r="AO287" s="10">
        <f>IF($J287=Res_converter!$E$5,$M287,0)+IF($K287=Res_converter!$E$5,$P287,0)</f>
        <v>0</v>
      </c>
      <c r="AP287" s="10">
        <f>IF($AD287=Res_converter!$A$4,$Z287,0)</f>
        <v>0</v>
      </c>
      <c r="AQ287" s="10" t="s">
        <v>144</v>
      </c>
      <c r="AR287" s="10" t="s">
        <v>61</v>
      </c>
      <c r="AS287" s="10" t="s">
        <v>62</v>
      </c>
      <c r="AT287" s="10" t="s">
        <v>63</v>
      </c>
      <c r="AU287" s="10">
        <f t="shared" si="18"/>
        <v>0.1</v>
      </c>
      <c r="AV287" s="10">
        <f t="shared" si="19"/>
        <v>0.66500000000000004</v>
      </c>
      <c r="AW287" s="12" t="s">
        <v>673</v>
      </c>
      <c r="AX287" s="12" t="str">
        <f>INDEX(Subname_converter!$B$1:$B$343,MATCH($AW287,Subname_converter!$A$1:$A$343,0))</f>
        <v>Pittsburg</v>
      </c>
      <c r="AY287" s="12">
        <f>INDEX(Subname_converter!$C$1:$C$343,MATCH($AW287,Subname_converter!$A$1:$A$343,0))</f>
        <v>115</v>
      </c>
      <c r="AZ287" s="11">
        <v>45505.291666666701</v>
      </c>
      <c r="BA287" s="11">
        <v>45505.291666666701</v>
      </c>
      <c r="BB287" s="10">
        <f t="shared" si="16"/>
        <v>2024</v>
      </c>
      <c r="BC287" s="11"/>
      <c r="BD287" s="10" t="s">
        <v>103</v>
      </c>
      <c r="BE287" s="10" t="s">
        <v>65</v>
      </c>
      <c r="BF287" s="10"/>
      <c r="BG287" s="10" t="s">
        <v>103</v>
      </c>
      <c r="BH287" s="10"/>
      <c r="BI287" s="10">
        <f>IFERROR(INDEX([12]Queue_withNearTerm!$AZ$4:$AZ$148,MATCH(B288,[12]Queue_withNearTerm!$B$4:$B$148,0)),99)</f>
        <v>99</v>
      </c>
    </row>
    <row r="288" spans="1:61" s="26" customFormat="1" ht="37.5" x14ac:dyDescent="0.25">
      <c r="A288" s="32" t="s">
        <v>674</v>
      </c>
      <c r="B288" s="10">
        <v>1873</v>
      </c>
      <c r="C288" s="11">
        <v>44292</v>
      </c>
      <c r="D288" s="11">
        <v>44301.291666666701</v>
      </c>
      <c r="E288" s="10" t="s">
        <v>53</v>
      </c>
      <c r="F288" s="10" t="s">
        <v>609</v>
      </c>
      <c r="G288" s="10" t="s">
        <v>56</v>
      </c>
      <c r="H288" s="10"/>
      <c r="I288" s="10"/>
      <c r="J288" s="10" t="s">
        <v>57</v>
      </c>
      <c r="K288" s="10"/>
      <c r="L288" s="10"/>
      <c r="M288" s="10">
        <v>100.9</v>
      </c>
      <c r="N288" s="10"/>
      <c r="O288" s="10"/>
      <c r="P288" s="10"/>
      <c r="Q288" s="10"/>
      <c r="R288" s="10"/>
      <c r="S288" s="10"/>
      <c r="T288" s="10">
        <v>95</v>
      </c>
      <c r="U288" s="10" t="s">
        <v>83</v>
      </c>
      <c r="V288" s="10"/>
      <c r="W288" s="10"/>
      <c r="X288" s="10"/>
      <c r="Y288" s="10"/>
      <c r="Z288" s="10">
        <v>0</v>
      </c>
      <c r="AA288" s="10"/>
      <c r="AB288" s="10"/>
      <c r="AC288" s="10">
        <f t="shared" si="17"/>
        <v>0</v>
      </c>
      <c r="AD288" s="10" t="str" cm="1">
        <f t="array" ref="AD288">IFERROR(INDEX(Res_converter!$A$2:$A$22,MATCH(1,($J288=Res_converter!$B$2:$B$22)*($K288=Res_converter!$C$2:$C$22)*($L288=Res_converter!$D$2:$D$22),0)),"Other")</f>
        <v>Battery</v>
      </c>
      <c r="AE288" s="10">
        <f>IF($J288=Res_converter!$E$2,MAX($M288-$N288-$O288,0),0)+IF($K288=Res_converter!$E$2,MAX($P288-$Q288-$R288,0),0)+IF(L288=Res_converter!$E$2,$S288,0)</f>
        <v>100.9</v>
      </c>
      <c r="AF288" s="10">
        <f>IF($AD288=Res_converter!$A$8,MAX($Z288-$N288-$O288,0),0)+IF(AND($AD288=Res_converter!$A$14,$J288=Res_converter!$B$14),MAX(MIN($Z288,$M288)-$N288-$O288+IF(SUM($Q288,$R288)&gt;0,MAX($Z288-$M288,0)-($Q288+$R288)*$AV288,0),0),0)+IF(AND($AD288=Res_converter!$A$15,$K288=Res_converter!$C$15),MAX(MIN($Z288,$P288)-$Q288-$R288+IF(SUM($N288,$O288)&gt;0,MAX($Z288-$P288,0)-($N288+$O288)*$AV288,0),0),0)+IF(AND($AD288=Res_converter!$A$12,$Y288="See columns P&amp; Q"),IF($J288=Res_converter!$E$2,MAX($AA288*MIN($M288,$T288)-$N288-$O288,0),MAX($AB288*MIN($P288,$T288)-$Q288-$R288,0)),0)+IF(AND($AD288=Res_converter!$A$12,$AC288=1,$Y288&lt;&gt;"See columns P&amp; Q"),IF($J288=Res_converter!$E$2,MAX(MIN($Z288,M288)-$N288-$O288,0),MAX(MIN($Z288,P288)-$Q288-$R288,0)),0)</f>
        <v>0</v>
      </c>
      <c r="AG288" s="60">
        <f>IF($AD288=Res_converter!$A$9,$T288,0)</f>
        <v>0</v>
      </c>
      <c r="AH288" s="10">
        <f>IF($AD288=Res_converter!$A$9,$Z288,0)</f>
        <v>0</v>
      </c>
      <c r="AI288" s="10">
        <f>IF($J288=Res_converter!$E$6,MAX($M288-$N288-$O288,0),0)+IF($K288=Res_converter!$E$6,MAX($P288-$Q288-$R288,0),0)+IF(L288=Res_converter!$E$6,$S288,0)</f>
        <v>0</v>
      </c>
      <c r="AJ288" s="10">
        <f>IF($AD288=Res_converter!$A$7,MAX(MIN($Z288,$M288)-$N288-$O288,0),0)+IF(AND($AD288=Res_converter!$A$12,$Y288="See columns P&amp; Q"),IF($J288=Res_converter!$E$6,MAX($AA288*MIN($M288,$T288)-$N288-$O288,0),MAX($AB288*MIN($P288,$T288)-$Q288-$R288,0)),0)+IF(AND($AD288=Res_converter!$A$12,$AC288=1,$Y288&lt;&gt;"See columns P&amp; Q"),IF($J288=Res_converter!$E$6,MAX(MIN(MAX($Z288-$P288,0)/$AU288,$M288)-$N288-$O288,0),MAX(MIN(MAX($Z288-$M288,0)/$AU288,$P288)-$Q288-$R288,0)),0)</f>
        <v>0</v>
      </c>
      <c r="AK288" s="60">
        <f>IF($AD288=Res_converter!$A$2,$T288,0)</f>
        <v>0</v>
      </c>
      <c r="AL288" s="10">
        <f>IF($AD288=Res_converter!$A$2,$Z288,0)</f>
        <v>0</v>
      </c>
      <c r="AM288" s="10">
        <f>IF($J288=Res_converter!$E$4,MAX($M288-$N288-$O288,0),0)+IF($K288=Res_converter!$E$4,MAX($P288-$Q288-$R288,0),0)+IF(L288=Res_converter!$E$4,$S288,0)</f>
        <v>0</v>
      </c>
      <c r="AN288" s="10">
        <f>IF($AD288=Res_converter!$A$3,MAX(MIN($Z288,$M288)-$N288-$O288,0),0)+IF(AND($AD288=Res_converter!$A$14,$AC288=1,$Y288&lt;&gt;"See columns P&amp; Q"),IF($J288=Res_converter!$E$4,MAX(MIN(MAX($Z288-$P288,0)/$AV288,$M288)-$N288-$O288,0),MAX(MIN(MAX($Z288-$M288,0)/$AV288,$P288)-$Q288-$R288,0)),0)</f>
        <v>0</v>
      </c>
      <c r="AO288" s="10">
        <f>IF($J288=Res_converter!$E$5,$M288,0)+IF($K288=Res_converter!$E$5,$P288,0)</f>
        <v>0</v>
      </c>
      <c r="AP288" s="10">
        <f>IF($AD288=Res_converter!$A$4,$Z288,0)</f>
        <v>0</v>
      </c>
      <c r="AQ288" s="10" t="s">
        <v>112</v>
      </c>
      <c r="AR288" s="10" t="s">
        <v>61</v>
      </c>
      <c r="AS288" s="10" t="s">
        <v>62</v>
      </c>
      <c r="AT288" s="10" t="s">
        <v>63</v>
      </c>
      <c r="AU288" s="10">
        <f t="shared" si="18"/>
        <v>0.1</v>
      </c>
      <c r="AV288" s="10">
        <f t="shared" si="19"/>
        <v>0.66500000000000004</v>
      </c>
      <c r="AW288" s="12" t="s">
        <v>675</v>
      </c>
      <c r="AX288" s="12" t="str">
        <f>INDEX(Subname_converter!$B$1:$B$343,MATCH($AW288,Subname_converter!$A$1:$A$343,0))</f>
        <v>Evergreen</v>
      </c>
      <c r="AY288" s="12">
        <f>INDEX(Subname_converter!$C$1:$C$343,MATCH($AW288,Subname_converter!$A$1:$A$343,0))</f>
        <v>115</v>
      </c>
      <c r="AZ288" s="11">
        <v>45505.291666666701</v>
      </c>
      <c r="BA288" s="11">
        <v>45505.291666666701</v>
      </c>
      <c r="BB288" s="10">
        <f t="shared" si="16"/>
        <v>2024</v>
      </c>
      <c r="BC288" s="11"/>
      <c r="BD288" s="10" t="s">
        <v>103</v>
      </c>
      <c r="BE288" s="10" t="s">
        <v>65</v>
      </c>
      <c r="BF288" s="10"/>
      <c r="BG288" s="10" t="s">
        <v>103</v>
      </c>
      <c r="BH288" s="10"/>
      <c r="BI288" s="10">
        <f>IFERROR(INDEX([12]Queue_withNearTerm!$AZ$4:$AZ$148,MATCH(B289,[12]Queue_withNearTerm!$B$4:$B$148,0)),99)</f>
        <v>99</v>
      </c>
    </row>
    <row r="289" spans="1:61" s="26" customFormat="1" ht="25" x14ac:dyDescent="0.25">
      <c r="A289" s="32" t="s">
        <v>676</v>
      </c>
      <c r="B289" s="10">
        <v>1874</v>
      </c>
      <c r="C289" s="11">
        <v>44293</v>
      </c>
      <c r="D289" s="11">
        <v>44301.291666666701</v>
      </c>
      <c r="E289" s="10" t="s">
        <v>53</v>
      </c>
      <c r="F289" s="10" t="s">
        <v>609</v>
      </c>
      <c r="G289" s="10" t="s">
        <v>56</v>
      </c>
      <c r="H289" s="10"/>
      <c r="I289" s="10"/>
      <c r="J289" s="10" t="s">
        <v>57</v>
      </c>
      <c r="K289" s="10"/>
      <c r="L289" s="10"/>
      <c r="M289" s="10">
        <v>504</v>
      </c>
      <c r="N289" s="10"/>
      <c r="O289" s="10"/>
      <c r="P289" s="10"/>
      <c r="Q289" s="10"/>
      <c r="R289" s="10"/>
      <c r="S289" s="10"/>
      <c r="T289" s="10">
        <v>500</v>
      </c>
      <c r="U289" s="10" t="s">
        <v>83</v>
      </c>
      <c r="V289" s="10"/>
      <c r="W289" s="10"/>
      <c r="X289" s="10"/>
      <c r="Y289" s="10"/>
      <c r="Z289" s="10">
        <v>0</v>
      </c>
      <c r="AA289" s="10"/>
      <c r="AB289" s="10"/>
      <c r="AC289" s="10">
        <f t="shared" si="17"/>
        <v>0</v>
      </c>
      <c r="AD289" s="10" t="str" cm="1">
        <f t="array" ref="AD289">IFERROR(INDEX(Res_converter!$A$2:$A$22,MATCH(1,($J289=Res_converter!$B$2:$B$22)*($K289=Res_converter!$C$2:$C$22)*($L289=Res_converter!$D$2:$D$22),0)),"Other")</f>
        <v>Battery</v>
      </c>
      <c r="AE289" s="10">
        <f>IF($J289=Res_converter!$E$2,MAX($M289-$N289-$O289,0),0)+IF($K289=Res_converter!$E$2,MAX($P289-$Q289-$R289,0),0)+IF(L289=Res_converter!$E$2,$S289,0)</f>
        <v>504</v>
      </c>
      <c r="AF289" s="10">
        <f>IF($AD289=Res_converter!$A$8,MAX($Z289-$N289-$O289,0),0)+IF(AND($AD289=Res_converter!$A$14,$J289=Res_converter!$B$14),MAX(MIN($Z289,$M289)-$N289-$O289+IF(SUM($Q289,$R289)&gt;0,MAX($Z289-$M289,0)-($Q289+$R289)*$AV289,0),0),0)+IF(AND($AD289=Res_converter!$A$15,$K289=Res_converter!$C$15),MAX(MIN($Z289,$P289)-$Q289-$R289+IF(SUM($N289,$O289)&gt;0,MAX($Z289-$P289,0)-($N289+$O289)*$AV289,0),0),0)+IF(AND($AD289=Res_converter!$A$12,$Y289="See columns P&amp; Q"),IF($J289=Res_converter!$E$2,MAX($AA289*MIN($M289,$T289)-$N289-$O289,0),MAX($AB289*MIN($P289,$T289)-$Q289-$R289,0)),0)+IF(AND($AD289=Res_converter!$A$12,$AC289=1,$Y289&lt;&gt;"See columns P&amp; Q"),IF($J289=Res_converter!$E$2,MAX(MIN($Z289,M289)-$N289-$O289,0),MAX(MIN($Z289,P289)-$Q289-$R289,0)),0)</f>
        <v>0</v>
      </c>
      <c r="AG289" s="60">
        <f>IF($AD289=Res_converter!$A$9,$T289,0)</f>
        <v>0</v>
      </c>
      <c r="AH289" s="10">
        <f>IF($AD289=Res_converter!$A$9,$Z289,0)</f>
        <v>0</v>
      </c>
      <c r="AI289" s="10">
        <f>IF($J289=Res_converter!$E$6,MAX($M289-$N289-$O289,0),0)+IF($K289=Res_converter!$E$6,MAX($P289-$Q289-$R289,0),0)+IF(L289=Res_converter!$E$6,$S289,0)</f>
        <v>0</v>
      </c>
      <c r="AJ289" s="10">
        <f>IF($AD289=Res_converter!$A$7,MAX(MIN($Z289,$M289)-$N289-$O289,0),0)+IF(AND($AD289=Res_converter!$A$12,$Y289="See columns P&amp; Q"),IF($J289=Res_converter!$E$6,MAX($AA289*MIN($M289,$T289)-$N289-$O289,0),MAX($AB289*MIN($P289,$T289)-$Q289-$R289,0)),0)+IF(AND($AD289=Res_converter!$A$12,$AC289=1,$Y289&lt;&gt;"See columns P&amp; Q"),IF($J289=Res_converter!$E$6,MAX(MIN(MAX($Z289-$P289,0)/$AU289,$M289)-$N289-$O289,0),MAX(MIN(MAX($Z289-$M289,0)/$AU289,$P289)-$Q289-$R289,0)),0)</f>
        <v>0</v>
      </c>
      <c r="AK289" s="60">
        <f>IF($AD289=Res_converter!$A$2,$T289,0)</f>
        <v>0</v>
      </c>
      <c r="AL289" s="10">
        <f>IF($AD289=Res_converter!$A$2,$Z289,0)</f>
        <v>0</v>
      </c>
      <c r="AM289" s="10">
        <f>IF($J289=Res_converter!$E$4,MAX($M289-$N289-$O289,0),0)+IF($K289=Res_converter!$E$4,MAX($P289-$Q289-$R289,0),0)+IF(L289=Res_converter!$E$4,$S289,0)</f>
        <v>0</v>
      </c>
      <c r="AN289" s="10">
        <f>IF($AD289=Res_converter!$A$3,MAX(MIN($Z289,$M289)-$N289-$O289,0),0)+IF(AND($AD289=Res_converter!$A$14,$AC289=1,$Y289&lt;&gt;"See columns P&amp; Q"),IF($J289=Res_converter!$E$4,MAX(MIN(MAX($Z289-$P289,0)/$AV289,$M289)-$N289-$O289,0),MAX(MIN(MAX($Z289-$M289,0)/$AV289,$P289)-$Q289-$R289,0)),0)</f>
        <v>0</v>
      </c>
      <c r="AO289" s="10">
        <f>IF($J289=Res_converter!$E$5,$M289,0)+IF($K289=Res_converter!$E$5,$P289,0)</f>
        <v>0</v>
      </c>
      <c r="AP289" s="10">
        <f>IF($AD289=Res_converter!$A$4,$Z289,0)</f>
        <v>0</v>
      </c>
      <c r="AQ289" s="10" t="s">
        <v>144</v>
      </c>
      <c r="AR289" s="10" t="s">
        <v>61</v>
      </c>
      <c r="AS289" s="10" t="s">
        <v>62</v>
      </c>
      <c r="AT289" s="10" t="s">
        <v>63</v>
      </c>
      <c r="AU289" s="10">
        <f t="shared" si="18"/>
        <v>0.1</v>
      </c>
      <c r="AV289" s="10">
        <f t="shared" si="19"/>
        <v>0.66500000000000004</v>
      </c>
      <c r="AW289" s="12" t="s">
        <v>677</v>
      </c>
      <c r="AX289" s="12" t="str">
        <f>INDEX(Subname_converter!$B$1:$B$343,MATCH($AW289,Subname_converter!$A$1:$A$343,0))</f>
        <v>Pittsburg</v>
      </c>
      <c r="AY289" s="12">
        <f>INDEX(Subname_converter!$C$1:$C$343,MATCH($AW289,Subname_converter!$A$1:$A$343,0))</f>
        <v>230</v>
      </c>
      <c r="AZ289" s="11">
        <v>45505.291666666701</v>
      </c>
      <c r="BA289" s="11">
        <v>45505.291666666701</v>
      </c>
      <c r="BB289" s="10">
        <f t="shared" si="16"/>
        <v>2024</v>
      </c>
      <c r="BC289" s="11"/>
      <c r="BD289" s="10" t="s">
        <v>103</v>
      </c>
      <c r="BE289" s="10" t="s">
        <v>65</v>
      </c>
      <c r="BF289" s="10"/>
      <c r="BG289" s="10" t="s">
        <v>103</v>
      </c>
      <c r="BH289" s="10"/>
      <c r="BI289" s="10">
        <f>IFERROR(INDEX([12]Queue_withNearTerm!$AZ$4:$AZ$148,MATCH(B290,[12]Queue_withNearTerm!$B$4:$B$148,0)),99)</f>
        <v>99</v>
      </c>
    </row>
    <row r="290" spans="1:61" s="26" customFormat="1" ht="25" x14ac:dyDescent="0.25">
      <c r="A290" s="32" t="s">
        <v>678</v>
      </c>
      <c r="B290" s="10">
        <v>1875</v>
      </c>
      <c r="C290" s="11">
        <v>44292</v>
      </c>
      <c r="D290" s="11">
        <v>44301.291666666701</v>
      </c>
      <c r="E290" s="10" t="s">
        <v>53</v>
      </c>
      <c r="F290" s="10" t="s">
        <v>609</v>
      </c>
      <c r="G290" s="10" t="s">
        <v>56</v>
      </c>
      <c r="H290" s="10"/>
      <c r="I290" s="10"/>
      <c r="J290" s="10" t="s">
        <v>57</v>
      </c>
      <c r="K290" s="10"/>
      <c r="L290" s="10"/>
      <c r="M290" s="10">
        <v>504</v>
      </c>
      <c r="N290" s="10"/>
      <c r="O290" s="10"/>
      <c r="P290" s="10"/>
      <c r="Q290" s="10"/>
      <c r="R290" s="10"/>
      <c r="S290" s="10"/>
      <c r="T290" s="10">
        <v>500</v>
      </c>
      <c r="U290" s="10" t="s">
        <v>83</v>
      </c>
      <c r="V290" s="10"/>
      <c r="W290" s="10"/>
      <c r="X290" s="10"/>
      <c r="Y290" s="10"/>
      <c r="Z290" s="10">
        <v>0</v>
      </c>
      <c r="AA290" s="10"/>
      <c r="AB290" s="10"/>
      <c r="AC290" s="10">
        <f t="shared" si="17"/>
        <v>0</v>
      </c>
      <c r="AD290" s="10" t="str" cm="1">
        <f t="array" ref="AD290">IFERROR(INDEX(Res_converter!$A$2:$A$22,MATCH(1,($J290=Res_converter!$B$2:$B$22)*($K290=Res_converter!$C$2:$C$22)*($L290=Res_converter!$D$2:$D$22),0)),"Other")</f>
        <v>Battery</v>
      </c>
      <c r="AE290" s="10">
        <f>IF($J290=Res_converter!$E$2,MAX($M290-$N290-$O290,0),0)+IF($K290=Res_converter!$E$2,MAX($P290-$Q290-$R290,0),0)+IF(L290=Res_converter!$E$2,$S290,0)</f>
        <v>504</v>
      </c>
      <c r="AF290" s="10">
        <f>IF($AD290=Res_converter!$A$8,MAX($Z290-$N290-$O290,0),0)+IF(AND($AD290=Res_converter!$A$14,$J290=Res_converter!$B$14),MAX(MIN($Z290,$M290)-$N290-$O290+IF(SUM($Q290,$R290)&gt;0,MAX($Z290-$M290,0)-($Q290+$R290)*$AV290,0),0),0)+IF(AND($AD290=Res_converter!$A$15,$K290=Res_converter!$C$15),MAX(MIN($Z290,$P290)-$Q290-$R290+IF(SUM($N290,$O290)&gt;0,MAX($Z290-$P290,0)-($N290+$O290)*$AV290,0),0),0)+IF(AND($AD290=Res_converter!$A$12,$Y290="See columns P&amp; Q"),IF($J290=Res_converter!$E$2,MAX($AA290*MIN($M290,$T290)-$N290-$O290,0),MAX($AB290*MIN($P290,$T290)-$Q290-$R290,0)),0)+IF(AND($AD290=Res_converter!$A$12,$AC290=1,$Y290&lt;&gt;"See columns P&amp; Q"),IF($J290=Res_converter!$E$2,MAX(MIN($Z290,M290)-$N290-$O290,0),MAX(MIN($Z290,P290)-$Q290-$R290,0)),0)</f>
        <v>0</v>
      </c>
      <c r="AG290" s="60">
        <f>IF($AD290=Res_converter!$A$9,$T290,0)</f>
        <v>0</v>
      </c>
      <c r="AH290" s="10">
        <f>IF($AD290=Res_converter!$A$9,$Z290,0)</f>
        <v>0</v>
      </c>
      <c r="AI290" s="10">
        <f>IF($J290=Res_converter!$E$6,MAX($M290-$N290-$O290,0),0)+IF($K290=Res_converter!$E$6,MAX($P290-$Q290-$R290,0),0)+IF(L290=Res_converter!$E$6,$S290,0)</f>
        <v>0</v>
      </c>
      <c r="AJ290" s="10">
        <f>IF($AD290=Res_converter!$A$7,MAX(MIN($Z290,$M290)-$N290-$O290,0),0)+IF(AND($AD290=Res_converter!$A$12,$Y290="See columns P&amp; Q"),IF($J290=Res_converter!$E$6,MAX($AA290*MIN($M290,$T290)-$N290-$O290,0),MAX($AB290*MIN($P290,$T290)-$Q290-$R290,0)),0)+IF(AND($AD290=Res_converter!$A$12,$AC290=1,$Y290&lt;&gt;"See columns P&amp; Q"),IF($J290=Res_converter!$E$6,MAX(MIN(MAX($Z290-$P290,0)/$AU290,$M290)-$N290-$O290,0),MAX(MIN(MAX($Z290-$M290,0)/$AU290,$P290)-$Q290-$R290,0)),0)</f>
        <v>0</v>
      </c>
      <c r="AK290" s="60">
        <f>IF($AD290=Res_converter!$A$2,$T290,0)</f>
        <v>0</v>
      </c>
      <c r="AL290" s="10">
        <f>IF($AD290=Res_converter!$A$2,$Z290,0)</f>
        <v>0</v>
      </c>
      <c r="AM290" s="10">
        <f>IF($J290=Res_converter!$E$4,MAX($M290-$N290-$O290,0),0)+IF($K290=Res_converter!$E$4,MAX($P290-$Q290-$R290,0),0)+IF(L290=Res_converter!$E$4,$S290,0)</f>
        <v>0</v>
      </c>
      <c r="AN290" s="10">
        <f>IF($AD290=Res_converter!$A$3,MAX(MIN($Z290,$M290)-$N290-$O290,0),0)+IF(AND($AD290=Res_converter!$A$14,$AC290=1,$Y290&lt;&gt;"See columns P&amp; Q"),IF($J290=Res_converter!$E$4,MAX(MIN(MAX($Z290-$P290,0)/$AV290,$M290)-$N290-$O290,0),MAX(MIN(MAX($Z290-$M290,0)/$AV290,$P290)-$Q290-$R290,0)),0)</f>
        <v>0</v>
      </c>
      <c r="AO290" s="10">
        <f>IF($J290=Res_converter!$E$5,$M290,0)+IF($K290=Res_converter!$E$5,$P290,0)</f>
        <v>0</v>
      </c>
      <c r="AP290" s="10">
        <f>IF($AD290=Res_converter!$A$4,$Z290,0)</f>
        <v>0</v>
      </c>
      <c r="AQ290" s="10" t="s">
        <v>144</v>
      </c>
      <c r="AR290" s="10" t="s">
        <v>61</v>
      </c>
      <c r="AS290" s="10" t="s">
        <v>62</v>
      </c>
      <c r="AT290" s="10" t="s">
        <v>63</v>
      </c>
      <c r="AU290" s="10">
        <f t="shared" si="18"/>
        <v>0.1</v>
      </c>
      <c r="AV290" s="10">
        <f t="shared" si="19"/>
        <v>0.66500000000000004</v>
      </c>
      <c r="AW290" s="12" t="s">
        <v>679</v>
      </c>
      <c r="AX290" s="12" t="str">
        <f>INDEX(Subname_converter!$B$1:$B$343,MATCH($AW290,Subname_converter!$A$1:$A$343,0))</f>
        <v>Delta PP</v>
      </c>
      <c r="AY290" s="12">
        <f>INDEX(Subname_converter!$C$1:$C$343,MATCH($AW290,Subname_converter!$A$1:$A$343,0))</f>
        <v>230</v>
      </c>
      <c r="AZ290" s="11">
        <v>45505.291666666701</v>
      </c>
      <c r="BA290" s="11">
        <v>45505.291666666701</v>
      </c>
      <c r="BB290" s="10">
        <f t="shared" si="16"/>
        <v>2024</v>
      </c>
      <c r="BC290" s="11"/>
      <c r="BD290" s="10" t="s">
        <v>103</v>
      </c>
      <c r="BE290" s="10" t="s">
        <v>65</v>
      </c>
      <c r="BF290" s="10"/>
      <c r="BG290" s="10" t="s">
        <v>103</v>
      </c>
      <c r="BH290" s="10"/>
      <c r="BI290" s="10">
        <f>IFERROR(INDEX([12]Queue_withNearTerm!$AZ$4:$AZ$148,MATCH(B291,[12]Queue_withNearTerm!$B$4:$B$148,0)),99)</f>
        <v>99</v>
      </c>
    </row>
    <row r="291" spans="1:61" s="26" customFormat="1" ht="25" x14ac:dyDescent="0.25">
      <c r="A291" s="32" t="s">
        <v>680</v>
      </c>
      <c r="B291" s="10">
        <v>1876</v>
      </c>
      <c r="C291" s="11">
        <v>44292</v>
      </c>
      <c r="D291" s="11">
        <v>44301.291666666701</v>
      </c>
      <c r="E291" s="10" t="s">
        <v>53</v>
      </c>
      <c r="F291" s="10" t="s">
        <v>609</v>
      </c>
      <c r="G291" s="10" t="s">
        <v>56</v>
      </c>
      <c r="H291" s="10"/>
      <c r="I291" s="10"/>
      <c r="J291" s="10" t="s">
        <v>57</v>
      </c>
      <c r="K291" s="10"/>
      <c r="L291" s="10"/>
      <c r="M291" s="10">
        <v>101</v>
      </c>
      <c r="N291" s="10"/>
      <c r="O291" s="10"/>
      <c r="P291" s="10"/>
      <c r="Q291" s="10"/>
      <c r="R291" s="10"/>
      <c r="S291" s="10"/>
      <c r="T291" s="10">
        <v>100</v>
      </c>
      <c r="U291" s="10" t="s">
        <v>83</v>
      </c>
      <c r="V291" s="10"/>
      <c r="W291" s="10"/>
      <c r="X291" s="10"/>
      <c r="Y291" s="10"/>
      <c r="Z291" s="10">
        <v>0</v>
      </c>
      <c r="AA291" s="10"/>
      <c r="AB291" s="10"/>
      <c r="AC291" s="10">
        <f t="shared" si="17"/>
        <v>0</v>
      </c>
      <c r="AD291" s="10" t="str" cm="1">
        <f t="array" ref="AD291">IFERROR(INDEX(Res_converter!$A$2:$A$22,MATCH(1,($J291=Res_converter!$B$2:$B$22)*($K291=Res_converter!$C$2:$C$22)*($L291=Res_converter!$D$2:$D$22),0)),"Other")</f>
        <v>Battery</v>
      </c>
      <c r="AE291" s="10">
        <f>IF($J291=Res_converter!$E$2,MAX($M291-$N291-$O291,0),0)+IF($K291=Res_converter!$E$2,MAX($P291-$Q291-$R291,0),0)+IF(L291=Res_converter!$E$2,$S291,0)</f>
        <v>101</v>
      </c>
      <c r="AF291" s="10">
        <f>IF($AD291=Res_converter!$A$8,MAX($Z291-$N291-$O291,0),0)+IF(AND($AD291=Res_converter!$A$14,$J291=Res_converter!$B$14),MAX(MIN($Z291,$M291)-$N291-$O291+IF(SUM($Q291,$R291)&gt;0,MAX($Z291-$M291,0)-($Q291+$R291)*$AV291,0),0),0)+IF(AND($AD291=Res_converter!$A$15,$K291=Res_converter!$C$15),MAX(MIN($Z291,$P291)-$Q291-$R291+IF(SUM($N291,$O291)&gt;0,MAX($Z291-$P291,0)-($N291+$O291)*$AV291,0),0),0)+IF(AND($AD291=Res_converter!$A$12,$Y291="See columns P&amp; Q"),IF($J291=Res_converter!$E$2,MAX($AA291*MIN($M291,$T291)-$N291-$O291,0),MAX($AB291*MIN($P291,$T291)-$Q291-$R291,0)),0)+IF(AND($AD291=Res_converter!$A$12,$AC291=1,$Y291&lt;&gt;"See columns P&amp; Q"),IF($J291=Res_converter!$E$2,MAX(MIN($Z291,M291)-$N291-$O291,0),MAX(MIN($Z291,P291)-$Q291-$R291,0)),0)</f>
        <v>0</v>
      </c>
      <c r="AG291" s="60">
        <f>IF($AD291=Res_converter!$A$9,$T291,0)</f>
        <v>0</v>
      </c>
      <c r="AH291" s="10">
        <f>IF($AD291=Res_converter!$A$9,$Z291,0)</f>
        <v>0</v>
      </c>
      <c r="AI291" s="10">
        <f>IF($J291=Res_converter!$E$6,MAX($M291-$N291-$O291,0),0)+IF($K291=Res_converter!$E$6,MAX($P291-$Q291-$R291,0),0)+IF(L291=Res_converter!$E$6,$S291,0)</f>
        <v>0</v>
      </c>
      <c r="AJ291" s="10">
        <f>IF($AD291=Res_converter!$A$7,MAX(MIN($Z291,$M291)-$N291-$O291,0),0)+IF(AND($AD291=Res_converter!$A$12,$Y291="See columns P&amp; Q"),IF($J291=Res_converter!$E$6,MAX($AA291*MIN($M291,$T291)-$N291-$O291,0),MAX($AB291*MIN($P291,$T291)-$Q291-$R291,0)),0)+IF(AND($AD291=Res_converter!$A$12,$AC291=1,$Y291&lt;&gt;"See columns P&amp; Q"),IF($J291=Res_converter!$E$6,MAX(MIN(MAX($Z291-$P291,0)/$AU291,$M291)-$N291-$O291,0),MAX(MIN(MAX($Z291-$M291,0)/$AU291,$P291)-$Q291-$R291,0)),0)</f>
        <v>0</v>
      </c>
      <c r="AK291" s="60">
        <f>IF($AD291=Res_converter!$A$2,$T291,0)</f>
        <v>0</v>
      </c>
      <c r="AL291" s="10">
        <f>IF($AD291=Res_converter!$A$2,$Z291,0)</f>
        <v>0</v>
      </c>
      <c r="AM291" s="10">
        <f>IF($J291=Res_converter!$E$4,MAX($M291-$N291-$O291,0),0)+IF($K291=Res_converter!$E$4,MAX($P291-$Q291-$R291,0),0)+IF(L291=Res_converter!$E$4,$S291,0)</f>
        <v>0</v>
      </c>
      <c r="AN291" s="10">
        <f>IF($AD291=Res_converter!$A$3,MAX(MIN($Z291,$M291)-$N291-$O291,0),0)+IF(AND($AD291=Res_converter!$A$14,$AC291=1,$Y291&lt;&gt;"See columns P&amp; Q"),IF($J291=Res_converter!$E$4,MAX(MIN(MAX($Z291-$P291,0)/$AV291,$M291)-$N291-$O291,0),MAX(MIN(MAX($Z291-$M291,0)/$AV291,$P291)-$Q291-$R291,0)),0)</f>
        <v>0</v>
      </c>
      <c r="AO291" s="10">
        <f>IF($J291=Res_converter!$E$5,$M291,0)+IF($K291=Res_converter!$E$5,$P291,0)</f>
        <v>0</v>
      </c>
      <c r="AP291" s="10">
        <f>IF($AD291=Res_converter!$A$4,$Z291,0)</f>
        <v>0</v>
      </c>
      <c r="AQ291" s="10" t="s">
        <v>681</v>
      </c>
      <c r="AR291" s="10" t="s">
        <v>61</v>
      </c>
      <c r="AS291" s="10" t="s">
        <v>62</v>
      </c>
      <c r="AT291" s="10" t="s">
        <v>63</v>
      </c>
      <c r="AU291" s="10">
        <f t="shared" si="18"/>
        <v>0.1</v>
      </c>
      <c r="AV291" s="10">
        <f t="shared" si="19"/>
        <v>0.66500000000000004</v>
      </c>
      <c r="AW291" s="12" t="s">
        <v>682</v>
      </c>
      <c r="AX291" s="12" t="str">
        <f>INDEX(Subname_converter!$B$1:$B$343,MATCH($AW291,Subname_converter!$A$1:$A$343,0))</f>
        <v>Bellota</v>
      </c>
      <c r="AY291" s="12">
        <f>INDEX(Subname_converter!$C$1:$C$343,MATCH($AW291,Subname_converter!$A$1:$A$343,0))</f>
        <v>115</v>
      </c>
      <c r="AZ291" s="11">
        <v>45625.333333333299</v>
      </c>
      <c r="BA291" s="11">
        <v>45625.333333333299</v>
      </c>
      <c r="BB291" s="10">
        <f t="shared" si="16"/>
        <v>2025</v>
      </c>
      <c r="BC291" s="11"/>
      <c r="BD291" s="10" t="s">
        <v>103</v>
      </c>
      <c r="BE291" s="10" t="s">
        <v>65</v>
      </c>
      <c r="BF291" s="10"/>
      <c r="BG291" s="10" t="s">
        <v>103</v>
      </c>
      <c r="BH291" s="10"/>
      <c r="BI291" s="10">
        <f>IFERROR(INDEX([12]Queue_withNearTerm!$AZ$4:$AZ$148,MATCH(B292,[12]Queue_withNearTerm!$B$4:$B$148,0)),99)</f>
        <v>99</v>
      </c>
    </row>
    <row r="292" spans="1:61" s="26" customFormat="1" ht="25" x14ac:dyDescent="0.25">
      <c r="A292" s="32" t="s">
        <v>683</v>
      </c>
      <c r="B292" s="10">
        <v>1877</v>
      </c>
      <c r="C292" s="11">
        <v>44292</v>
      </c>
      <c r="D292" s="11">
        <v>44301.291666666701</v>
      </c>
      <c r="E292" s="10" t="s">
        <v>53</v>
      </c>
      <c r="F292" s="10" t="s">
        <v>609</v>
      </c>
      <c r="G292" s="10" t="s">
        <v>56</v>
      </c>
      <c r="H292" s="10"/>
      <c r="I292" s="10"/>
      <c r="J292" s="10" t="s">
        <v>57</v>
      </c>
      <c r="K292" s="10"/>
      <c r="L292" s="10"/>
      <c r="M292" s="10">
        <v>252</v>
      </c>
      <c r="N292" s="10"/>
      <c r="O292" s="10"/>
      <c r="P292" s="10"/>
      <c r="Q292" s="10"/>
      <c r="R292" s="10"/>
      <c r="S292" s="10"/>
      <c r="T292" s="10">
        <v>250</v>
      </c>
      <c r="U292" s="10" t="s">
        <v>83</v>
      </c>
      <c r="V292" s="10"/>
      <c r="W292" s="10"/>
      <c r="X292" s="10"/>
      <c r="Y292" s="10"/>
      <c r="Z292" s="10">
        <v>0</v>
      </c>
      <c r="AA292" s="10"/>
      <c r="AB292" s="10"/>
      <c r="AC292" s="10">
        <f t="shared" si="17"/>
        <v>0</v>
      </c>
      <c r="AD292" s="10" t="str" cm="1">
        <f t="array" ref="AD292">IFERROR(INDEX(Res_converter!$A$2:$A$22,MATCH(1,($J292=Res_converter!$B$2:$B$22)*($K292=Res_converter!$C$2:$C$22)*($L292=Res_converter!$D$2:$D$22),0)),"Other")</f>
        <v>Battery</v>
      </c>
      <c r="AE292" s="10">
        <f>IF($J292=Res_converter!$E$2,MAX($M292-$N292-$O292,0),0)+IF($K292=Res_converter!$E$2,MAX($P292-$Q292-$R292,0),0)+IF(L292=Res_converter!$E$2,$S292,0)</f>
        <v>252</v>
      </c>
      <c r="AF292" s="10">
        <f>IF($AD292=Res_converter!$A$8,MAX($Z292-$N292-$O292,0),0)+IF(AND($AD292=Res_converter!$A$14,$J292=Res_converter!$B$14),MAX(MIN($Z292,$M292)-$N292-$O292+IF(SUM($Q292,$R292)&gt;0,MAX($Z292-$M292,0)-($Q292+$R292)*$AV292,0),0),0)+IF(AND($AD292=Res_converter!$A$15,$K292=Res_converter!$C$15),MAX(MIN($Z292,$P292)-$Q292-$R292+IF(SUM($N292,$O292)&gt;0,MAX($Z292-$P292,0)-($N292+$O292)*$AV292,0),0),0)+IF(AND($AD292=Res_converter!$A$12,$Y292="See columns P&amp; Q"),IF($J292=Res_converter!$E$2,MAX($AA292*MIN($M292,$T292)-$N292-$O292,0),MAX($AB292*MIN($P292,$T292)-$Q292-$R292,0)),0)+IF(AND($AD292=Res_converter!$A$12,$AC292=1,$Y292&lt;&gt;"See columns P&amp; Q"),IF($J292=Res_converter!$E$2,MAX(MIN($Z292,M292)-$N292-$O292,0),MAX(MIN($Z292,P292)-$Q292-$R292,0)),0)</f>
        <v>0</v>
      </c>
      <c r="AG292" s="60">
        <f>IF($AD292=Res_converter!$A$9,$T292,0)</f>
        <v>0</v>
      </c>
      <c r="AH292" s="10">
        <f>IF($AD292=Res_converter!$A$9,$Z292,0)</f>
        <v>0</v>
      </c>
      <c r="AI292" s="10">
        <f>IF($J292=Res_converter!$E$6,MAX($M292-$N292-$O292,0),0)+IF($K292=Res_converter!$E$6,MAX($P292-$Q292-$R292,0),0)+IF(L292=Res_converter!$E$6,$S292,0)</f>
        <v>0</v>
      </c>
      <c r="AJ292" s="10">
        <f>IF($AD292=Res_converter!$A$7,MAX(MIN($Z292,$M292)-$N292-$O292,0),0)+IF(AND($AD292=Res_converter!$A$12,$Y292="See columns P&amp; Q"),IF($J292=Res_converter!$E$6,MAX($AA292*MIN($M292,$T292)-$N292-$O292,0),MAX($AB292*MIN($P292,$T292)-$Q292-$R292,0)),0)+IF(AND($AD292=Res_converter!$A$12,$AC292=1,$Y292&lt;&gt;"See columns P&amp; Q"),IF($J292=Res_converter!$E$6,MAX(MIN(MAX($Z292-$P292,0)/$AU292,$M292)-$N292-$O292,0),MAX(MIN(MAX($Z292-$M292,0)/$AU292,$P292)-$Q292-$R292,0)),0)</f>
        <v>0</v>
      </c>
      <c r="AK292" s="60">
        <f>IF($AD292=Res_converter!$A$2,$T292,0)</f>
        <v>0</v>
      </c>
      <c r="AL292" s="10">
        <f>IF($AD292=Res_converter!$A$2,$Z292,0)</f>
        <v>0</v>
      </c>
      <c r="AM292" s="10">
        <f>IF($J292=Res_converter!$E$4,MAX($M292-$N292-$O292,0),0)+IF($K292=Res_converter!$E$4,MAX($P292-$Q292-$R292,0),0)+IF(L292=Res_converter!$E$4,$S292,0)</f>
        <v>0</v>
      </c>
      <c r="AN292" s="10">
        <f>IF($AD292=Res_converter!$A$3,MAX(MIN($Z292,$M292)-$N292-$O292,0),0)+IF(AND($AD292=Res_converter!$A$14,$AC292=1,$Y292&lt;&gt;"See columns P&amp; Q"),IF($J292=Res_converter!$E$4,MAX(MIN(MAX($Z292-$P292,0)/$AV292,$M292)-$N292-$O292,0),MAX(MIN(MAX($Z292-$M292,0)/$AV292,$P292)-$Q292-$R292,0)),0)</f>
        <v>0</v>
      </c>
      <c r="AO292" s="10">
        <f>IF($J292=Res_converter!$E$5,$M292,0)+IF($K292=Res_converter!$E$5,$P292,0)</f>
        <v>0</v>
      </c>
      <c r="AP292" s="10">
        <f>IF($AD292=Res_converter!$A$4,$Z292,0)</f>
        <v>0</v>
      </c>
      <c r="AQ292" s="10" t="s">
        <v>201</v>
      </c>
      <c r="AR292" s="10" t="s">
        <v>61</v>
      </c>
      <c r="AS292" s="10" t="s">
        <v>62</v>
      </c>
      <c r="AT292" s="10" t="s">
        <v>63</v>
      </c>
      <c r="AU292" s="10">
        <f t="shared" si="18"/>
        <v>0.1</v>
      </c>
      <c r="AV292" s="10">
        <f t="shared" si="19"/>
        <v>0.66500000000000004</v>
      </c>
      <c r="AW292" s="12" t="s">
        <v>684</v>
      </c>
      <c r="AX292" s="12" t="str">
        <f>INDEX(Subname_converter!$B$1:$B$343,MATCH($AW292,Subname_converter!$A$1:$A$343,0))</f>
        <v>East Shore</v>
      </c>
      <c r="AY292" s="12">
        <f>INDEX(Subname_converter!$C$1:$C$343,MATCH($AW292,Subname_converter!$A$1:$A$343,0))</f>
        <v>115</v>
      </c>
      <c r="AZ292" s="11">
        <v>45505.291666666701</v>
      </c>
      <c r="BA292" s="11">
        <v>45505.291666666701</v>
      </c>
      <c r="BB292" s="10">
        <f t="shared" si="16"/>
        <v>2024</v>
      </c>
      <c r="BC292" s="11"/>
      <c r="BD292" s="10" t="s">
        <v>103</v>
      </c>
      <c r="BE292" s="10" t="s">
        <v>65</v>
      </c>
      <c r="BF292" s="10"/>
      <c r="BG292" s="10" t="s">
        <v>103</v>
      </c>
      <c r="BH292" s="10"/>
      <c r="BI292" s="10">
        <f>IFERROR(INDEX([12]Queue_withNearTerm!$AZ$4:$AZ$148,MATCH(B293,[12]Queue_withNearTerm!$B$4:$B$148,0)),99)</f>
        <v>99</v>
      </c>
    </row>
    <row r="293" spans="1:61" s="26" customFormat="1" ht="25" x14ac:dyDescent="0.25">
      <c r="A293" s="32" t="s">
        <v>685</v>
      </c>
      <c r="B293" s="10">
        <v>1880</v>
      </c>
      <c r="C293" s="11">
        <v>44292</v>
      </c>
      <c r="D293" s="11">
        <v>44301.291666666701</v>
      </c>
      <c r="E293" s="10" t="s">
        <v>53</v>
      </c>
      <c r="F293" s="10" t="s">
        <v>609</v>
      </c>
      <c r="G293" s="10" t="s">
        <v>56</v>
      </c>
      <c r="H293" s="10"/>
      <c r="I293" s="10"/>
      <c r="J293" s="10" t="s">
        <v>57</v>
      </c>
      <c r="K293" s="10"/>
      <c r="L293" s="10"/>
      <c r="M293" s="10">
        <v>126</v>
      </c>
      <c r="N293" s="10"/>
      <c r="O293" s="10"/>
      <c r="P293" s="10"/>
      <c r="Q293" s="10"/>
      <c r="R293" s="10"/>
      <c r="S293" s="10"/>
      <c r="T293" s="10">
        <v>75</v>
      </c>
      <c r="U293" s="10" t="s">
        <v>83</v>
      </c>
      <c r="V293" s="10"/>
      <c r="W293" s="10"/>
      <c r="X293" s="10"/>
      <c r="Y293" s="10"/>
      <c r="Z293" s="10">
        <v>0</v>
      </c>
      <c r="AA293" s="10"/>
      <c r="AB293" s="10"/>
      <c r="AC293" s="10">
        <f t="shared" si="17"/>
        <v>0</v>
      </c>
      <c r="AD293" s="10" t="str" cm="1">
        <f t="array" ref="AD293">IFERROR(INDEX(Res_converter!$A$2:$A$22,MATCH(1,($J293=Res_converter!$B$2:$B$22)*($K293=Res_converter!$C$2:$C$22)*($L293=Res_converter!$D$2:$D$22),0)),"Other")</f>
        <v>Battery</v>
      </c>
      <c r="AE293" s="10">
        <f>IF($J293=Res_converter!$E$2,MAX($M293-$N293-$O293,0),0)+IF($K293=Res_converter!$E$2,MAX($P293-$Q293-$R293,0),0)+IF(L293=Res_converter!$E$2,$S293,0)</f>
        <v>126</v>
      </c>
      <c r="AF293" s="10">
        <f>IF($AD293=Res_converter!$A$8,MAX($Z293-$N293-$O293,0),0)+IF(AND($AD293=Res_converter!$A$14,$J293=Res_converter!$B$14),MAX(MIN($Z293,$M293)-$N293-$O293+IF(SUM($Q293,$R293)&gt;0,MAX($Z293-$M293,0)-($Q293+$R293)*$AV293,0),0),0)+IF(AND($AD293=Res_converter!$A$15,$K293=Res_converter!$C$15),MAX(MIN($Z293,$P293)-$Q293-$R293+IF(SUM($N293,$O293)&gt;0,MAX($Z293-$P293,0)-($N293+$O293)*$AV293,0),0),0)+IF(AND($AD293=Res_converter!$A$12,$Y293="See columns P&amp; Q"),IF($J293=Res_converter!$E$2,MAX($AA293*MIN($M293,$T293)-$N293-$O293,0),MAX($AB293*MIN($P293,$T293)-$Q293-$R293,0)),0)+IF(AND($AD293=Res_converter!$A$12,$AC293=1,$Y293&lt;&gt;"See columns P&amp; Q"),IF($J293=Res_converter!$E$2,MAX(MIN($Z293,M293)-$N293-$O293,0),MAX(MIN($Z293,P293)-$Q293-$R293,0)),0)</f>
        <v>0</v>
      </c>
      <c r="AG293" s="60">
        <f>IF($AD293=Res_converter!$A$9,$T293,0)</f>
        <v>0</v>
      </c>
      <c r="AH293" s="10">
        <f>IF($AD293=Res_converter!$A$9,$Z293,0)</f>
        <v>0</v>
      </c>
      <c r="AI293" s="10">
        <f>IF($J293=Res_converter!$E$6,MAX($M293-$N293-$O293,0),0)+IF($K293=Res_converter!$E$6,MAX($P293-$Q293-$R293,0),0)+IF(L293=Res_converter!$E$6,$S293,0)</f>
        <v>0</v>
      </c>
      <c r="AJ293" s="10">
        <f>IF($AD293=Res_converter!$A$7,MAX(MIN($Z293,$M293)-$N293-$O293,0),0)+IF(AND($AD293=Res_converter!$A$12,$Y293="See columns P&amp; Q"),IF($J293=Res_converter!$E$6,MAX($AA293*MIN($M293,$T293)-$N293-$O293,0),MAX($AB293*MIN($P293,$T293)-$Q293-$R293,0)),0)+IF(AND($AD293=Res_converter!$A$12,$AC293=1,$Y293&lt;&gt;"See columns P&amp; Q"),IF($J293=Res_converter!$E$6,MAX(MIN(MAX($Z293-$P293,0)/$AU293,$M293)-$N293-$O293,0),MAX(MIN(MAX($Z293-$M293,0)/$AU293,$P293)-$Q293-$R293,0)),0)</f>
        <v>0</v>
      </c>
      <c r="AK293" s="60">
        <f>IF($AD293=Res_converter!$A$2,$T293,0)</f>
        <v>0</v>
      </c>
      <c r="AL293" s="10">
        <f>IF($AD293=Res_converter!$A$2,$Z293,0)</f>
        <v>0</v>
      </c>
      <c r="AM293" s="10">
        <f>IF($J293=Res_converter!$E$4,MAX($M293-$N293-$O293,0),0)+IF($K293=Res_converter!$E$4,MAX($P293-$Q293-$R293,0),0)+IF(L293=Res_converter!$E$4,$S293,0)</f>
        <v>0</v>
      </c>
      <c r="AN293" s="10">
        <f>IF($AD293=Res_converter!$A$3,MAX(MIN($Z293,$M293)-$N293-$O293,0),0)+IF(AND($AD293=Res_converter!$A$14,$AC293=1,$Y293&lt;&gt;"See columns P&amp; Q"),IF($J293=Res_converter!$E$4,MAX(MIN(MAX($Z293-$P293,0)/$AV293,$M293)-$N293-$O293,0),MAX(MIN(MAX($Z293-$M293,0)/$AV293,$P293)-$Q293-$R293,0)),0)</f>
        <v>0</v>
      </c>
      <c r="AO293" s="10">
        <f>IF($J293=Res_converter!$E$5,$M293,0)+IF($K293=Res_converter!$E$5,$P293,0)</f>
        <v>0</v>
      </c>
      <c r="AP293" s="10">
        <f>IF($AD293=Res_converter!$A$4,$Z293,0)</f>
        <v>0</v>
      </c>
      <c r="AQ293" s="10" t="s">
        <v>201</v>
      </c>
      <c r="AR293" s="10" t="s">
        <v>61</v>
      </c>
      <c r="AS293" s="10" t="s">
        <v>62</v>
      </c>
      <c r="AT293" s="10" t="s">
        <v>63</v>
      </c>
      <c r="AU293" s="10">
        <f t="shared" si="18"/>
        <v>0.1</v>
      </c>
      <c r="AV293" s="10">
        <f t="shared" si="19"/>
        <v>0.66500000000000004</v>
      </c>
      <c r="AW293" s="12" t="s">
        <v>686</v>
      </c>
      <c r="AX293" s="12" t="str">
        <f>INDEX(Subname_converter!$B$1:$B$343,MATCH($AW293,Subname_converter!$A$1:$A$343,0))</f>
        <v>Oakland C</v>
      </c>
      <c r="AY293" s="12">
        <f>INDEX(Subname_converter!$C$1:$C$343,MATCH($AW293,Subname_converter!$A$1:$A$343,0))</f>
        <v>115</v>
      </c>
      <c r="AZ293" s="11">
        <v>45505.291666666701</v>
      </c>
      <c r="BA293" s="11">
        <v>45505.291666666701</v>
      </c>
      <c r="BB293" s="10">
        <f t="shared" si="16"/>
        <v>2024</v>
      </c>
      <c r="BC293" s="11"/>
      <c r="BD293" s="10" t="s">
        <v>103</v>
      </c>
      <c r="BE293" s="10" t="s">
        <v>65</v>
      </c>
      <c r="BF293" s="10"/>
      <c r="BG293" s="10" t="s">
        <v>103</v>
      </c>
      <c r="BH293" s="10"/>
      <c r="BI293" s="10">
        <f>IFERROR(INDEX([12]Queue_withNearTerm!$AZ$4:$AZ$148,MATCH(B294,[12]Queue_withNearTerm!$B$4:$B$148,0)),99)</f>
        <v>99</v>
      </c>
    </row>
    <row r="294" spans="1:61" s="26" customFormat="1" ht="25" x14ac:dyDescent="0.25">
      <c r="A294" s="32" t="s">
        <v>687</v>
      </c>
      <c r="B294" s="10">
        <v>1881</v>
      </c>
      <c r="C294" s="11">
        <v>44292</v>
      </c>
      <c r="D294" s="11">
        <v>44301.291666666701</v>
      </c>
      <c r="E294" s="10" t="s">
        <v>53</v>
      </c>
      <c r="F294" s="10" t="s">
        <v>609</v>
      </c>
      <c r="G294" s="10" t="s">
        <v>56</v>
      </c>
      <c r="H294" s="10"/>
      <c r="I294" s="10"/>
      <c r="J294" s="10" t="s">
        <v>57</v>
      </c>
      <c r="K294" s="10"/>
      <c r="L294" s="10"/>
      <c r="M294" s="10">
        <v>504</v>
      </c>
      <c r="N294" s="10"/>
      <c r="O294" s="10"/>
      <c r="P294" s="10"/>
      <c r="Q294" s="10"/>
      <c r="R294" s="10"/>
      <c r="S294" s="10"/>
      <c r="T294" s="10">
        <v>500</v>
      </c>
      <c r="U294" s="10" t="s">
        <v>83</v>
      </c>
      <c r="V294" s="10"/>
      <c r="W294" s="10"/>
      <c r="X294" s="10"/>
      <c r="Y294" s="10"/>
      <c r="Z294" s="10">
        <v>0</v>
      </c>
      <c r="AA294" s="10"/>
      <c r="AB294" s="10"/>
      <c r="AC294" s="10">
        <f t="shared" si="17"/>
        <v>0</v>
      </c>
      <c r="AD294" s="10" t="str" cm="1">
        <f t="array" ref="AD294">IFERROR(INDEX(Res_converter!$A$2:$A$22,MATCH(1,($J294=Res_converter!$B$2:$B$22)*($K294=Res_converter!$C$2:$C$22)*($L294=Res_converter!$D$2:$D$22),0)),"Other")</f>
        <v>Battery</v>
      </c>
      <c r="AE294" s="10">
        <f>IF($J294=Res_converter!$E$2,MAX($M294-$N294-$O294,0),0)+IF($K294=Res_converter!$E$2,MAX($P294-$Q294-$R294,0),0)+IF(L294=Res_converter!$E$2,$S294,0)</f>
        <v>504</v>
      </c>
      <c r="AF294" s="10">
        <f>IF($AD294=Res_converter!$A$8,MAX($Z294-$N294-$O294,0),0)+IF(AND($AD294=Res_converter!$A$14,$J294=Res_converter!$B$14),MAX(MIN($Z294,$M294)-$N294-$O294+IF(SUM($Q294,$R294)&gt;0,MAX($Z294-$M294,0)-($Q294+$R294)*$AV294,0),0),0)+IF(AND($AD294=Res_converter!$A$15,$K294=Res_converter!$C$15),MAX(MIN($Z294,$P294)-$Q294-$R294+IF(SUM($N294,$O294)&gt;0,MAX($Z294-$P294,0)-($N294+$O294)*$AV294,0),0),0)+IF(AND($AD294=Res_converter!$A$12,$Y294="See columns P&amp; Q"),IF($J294=Res_converter!$E$2,MAX($AA294*MIN($M294,$T294)-$N294-$O294,0),MAX($AB294*MIN($P294,$T294)-$Q294-$R294,0)),0)+IF(AND($AD294=Res_converter!$A$12,$AC294=1,$Y294&lt;&gt;"See columns P&amp; Q"),IF($J294=Res_converter!$E$2,MAX(MIN($Z294,M294)-$N294-$O294,0),MAX(MIN($Z294,P294)-$Q294-$R294,0)),0)</f>
        <v>0</v>
      </c>
      <c r="AG294" s="60">
        <f>IF($AD294=Res_converter!$A$9,$T294,0)</f>
        <v>0</v>
      </c>
      <c r="AH294" s="10">
        <f>IF($AD294=Res_converter!$A$9,$Z294,0)</f>
        <v>0</v>
      </c>
      <c r="AI294" s="10">
        <f>IF($J294=Res_converter!$E$6,MAX($M294-$N294-$O294,0),0)+IF($K294=Res_converter!$E$6,MAX($P294-$Q294-$R294,0),0)+IF(L294=Res_converter!$E$6,$S294,0)</f>
        <v>0</v>
      </c>
      <c r="AJ294" s="10">
        <f>IF($AD294=Res_converter!$A$7,MAX(MIN($Z294,$M294)-$N294-$O294,0),0)+IF(AND($AD294=Res_converter!$A$12,$Y294="See columns P&amp; Q"),IF($J294=Res_converter!$E$6,MAX($AA294*MIN($M294,$T294)-$N294-$O294,0),MAX($AB294*MIN($P294,$T294)-$Q294-$R294,0)),0)+IF(AND($AD294=Res_converter!$A$12,$AC294=1,$Y294&lt;&gt;"See columns P&amp; Q"),IF($J294=Res_converter!$E$6,MAX(MIN(MAX($Z294-$P294,0)/$AU294,$M294)-$N294-$O294,0),MAX(MIN(MAX($Z294-$M294,0)/$AU294,$P294)-$Q294-$R294,0)),0)</f>
        <v>0</v>
      </c>
      <c r="AK294" s="60">
        <f>IF($AD294=Res_converter!$A$2,$T294,0)</f>
        <v>0</v>
      </c>
      <c r="AL294" s="10">
        <f>IF($AD294=Res_converter!$A$2,$Z294,0)</f>
        <v>0</v>
      </c>
      <c r="AM294" s="10">
        <f>IF($J294=Res_converter!$E$4,MAX($M294-$N294-$O294,0),0)+IF($K294=Res_converter!$E$4,MAX($P294-$Q294-$R294,0),0)+IF(L294=Res_converter!$E$4,$S294,0)</f>
        <v>0</v>
      </c>
      <c r="AN294" s="10">
        <f>IF($AD294=Res_converter!$A$3,MAX(MIN($Z294,$M294)-$N294-$O294,0),0)+IF(AND($AD294=Res_converter!$A$14,$AC294=1,$Y294&lt;&gt;"See columns P&amp; Q"),IF($J294=Res_converter!$E$4,MAX(MIN(MAX($Z294-$P294,0)/$AV294,$M294)-$N294-$O294,0),MAX(MIN(MAX($Z294-$M294,0)/$AV294,$P294)-$Q294-$R294,0)),0)</f>
        <v>0</v>
      </c>
      <c r="AO294" s="10">
        <f>IF($J294=Res_converter!$E$5,$M294,0)+IF($K294=Res_converter!$E$5,$P294,0)</f>
        <v>0</v>
      </c>
      <c r="AP294" s="10">
        <f>IF($AD294=Res_converter!$A$4,$Z294,0)</f>
        <v>0</v>
      </c>
      <c r="AQ294" s="10" t="s">
        <v>201</v>
      </c>
      <c r="AR294" s="10" t="s">
        <v>61</v>
      </c>
      <c r="AS294" s="10" t="s">
        <v>62</v>
      </c>
      <c r="AT294" s="10" t="s">
        <v>63</v>
      </c>
      <c r="AU294" s="10">
        <f t="shared" si="18"/>
        <v>0.1</v>
      </c>
      <c r="AV294" s="10">
        <f t="shared" si="19"/>
        <v>0.66500000000000004</v>
      </c>
      <c r="AW294" s="12" t="s">
        <v>688</v>
      </c>
      <c r="AX294" s="12" t="str">
        <f>INDEX(Subname_converter!$B$1:$B$343,MATCH($AW294,Subname_converter!$A$1:$A$343,0))</f>
        <v>Tesla</v>
      </c>
      <c r="AY294" s="12">
        <f>INDEX(Subname_converter!$C$1:$C$343,MATCH($AW294,Subname_converter!$A$1:$A$343,0))</f>
        <v>230</v>
      </c>
      <c r="AZ294" s="11">
        <v>45505.291666666701</v>
      </c>
      <c r="BA294" s="11">
        <v>45505.291666666701</v>
      </c>
      <c r="BB294" s="10">
        <f t="shared" si="16"/>
        <v>2024</v>
      </c>
      <c r="BC294" s="11"/>
      <c r="BD294" s="10" t="s">
        <v>103</v>
      </c>
      <c r="BE294" s="10" t="s">
        <v>65</v>
      </c>
      <c r="BF294" s="10"/>
      <c r="BG294" s="10" t="s">
        <v>103</v>
      </c>
      <c r="BH294" s="10"/>
      <c r="BI294" s="10">
        <f>IFERROR(INDEX([12]Queue_withNearTerm!$AZ$4:$AZ$148,MATCH(B295,[12]Queue_withNearTerm!$B$4:$B$148,0)),99)</f>
        <v>99</v>
      </c>
    </row>
    <row r="295" spans="1:61" s="26" customFormat="1" ht="37.5" x14ac:dyDescent="0.25">
      <c r="A295" s="32" t="s">
        <v>689</v>
      </c>
      <c r="B295" s="10">
        <v>1887</v>
      </c>
      <c r="C295" s="11">
        <v>44293</v>
      </c>
      <c r="D295" s="11">
        <v>44301.291666666701</v>
      </c>
      <c r="E295" s="10" t="s">
        <v>53</v>
      </c>
      <c r="F295" s="10" t="s">
        <v>609</v>
      </c>
      <c r="G295" s="10" t="s">
        <v>56</v>
      </c>
      <c r="H295" s="10" t="s">
        <v>95</v>
      </c>
      <c r="I295" s="10"/>
      <c r="J295" s="10" t="s">
        <v>57</v>
      </c>
      <c r="K295" s="10" t="s">
        <v>96</v>
      </c>
      <c r="L295" s="10"/>
      <c r="M295" s="10">
        <v>356.59199999999998</v>
      </c>
      <c r="N295" s="10"/>
      <c r="O295" s="10"/>
      <c r="P295" s="10">
        <v>357.39600000000002</v>
      </c>
      <c r="Q295" s="10"/>
      <c r="R295" s="10"/>
      <c r="S295" s="10"/>
      <c r="T295" s="10">
        <v>350</v>
      </c>
      <c r="U295" s="10" t="s">
        <v>83</v>
      </c>
      <c r="V295" s="10"/>
      <c r="W295" s="10" t="s">
        <v>58</v>
      </c>
      <c r="X295" s="10"/>
      <c r="Y295" s="10"/>
      <c r="Z295" s="10">
        <v>0</v>
      </c>
      <c r="AA295" s="10"/>
      <c r="AB295" s="10"/>
      <c r="AC295" s="10">
        <f t="shared" si="17"/>
        <v>0</v>
      </c>
      <c r="AD295" s="10" t="str" cm="1">
        <f t="array" ref="AD295">IFERROR(INDEX(Res_converter!$A$2:$A$22,MATCH(1,($J295=Res_converter!$B$2:$B$22)*($K295=Res_converter!$C$2:$C$22)*($L295=Res_converter!$D$2:$D$22),0)),"Other")</f>
        <v>Solar-Hybrid</v>
      </c>
      <c r="AE295" s="10">
        <f>IF($J295=Res_converter!$E$2,MAX($M295-$N295-$O295,0),0)+IF($K295=Res_converter!$E$2,MAX($P295-$Q295-$R295,0),0)+IF(L295=Res_converter!$E$2,$S295,0)</f>
        <v>356.59199999999998</v>
      </c>
      <c r="AF295" s="10">
        <f>IF($AD295=Res_converter!$A$8,MAX($Z295-$N295-$O295,0),0)+IF(AND($AD295=Res_converter!$A$14,$J295=Res_converter!$B$14),MAX(MIN($Z295,$M295)-$N295-$O295+IF(SUM($Q295,$R295)&gt;0,MAX($Z295-$M295,0)-($Q295+$R295)*$AV295,0),0),0)+IF(AND($AD295=Res_converter!$A$15,$K295=Res_converter!$C$15),MAX(MIN($Z295,$P295)-$Q295-$R295+IF(SUM($N295,$O295)&gt;0,MAX($Z295-$P295,0)-($N295+$O295)*$AV295,0),0),0)+IF(AND($AD295=Res_converter!$A$12,$Y295="See columns P&amp; Q"),IF($J295=Res_converter!$E$2,MAX($AA295*MIN($M295,$T295)-$N295-$O295,0),MAX($AB295*MIN($P295,$T295)-$Q295-$R295,0)),0)+IF(AND($AD295=Res_converter!$A$12,$AC295=1,$Y295&lt;&gt;"See columns P&amp; Q"),IF($J295=Res_converter!$E$2,MAX(MIN($Z295,M295)-$N295-$O295,0),MAX(MIN($Z295,P295)-$Q295-$R295,0)),0)</f>
        <v>0</v>
      </c>
      <c r="AG295" s="60">
        <f>IF($AD295=Res_converter!$A$9,$T295,0)</f>
        <v>0</v>
      </c>
      <c r="AH295" s="10">
        <f>IF($AD295=Res_converter!$A$9,$Z295,0)</f>
        <v>0</v>
      </c>
      <c r="AI295" s="10">
        <f>IF($J295=Res_converter!$E$6,MAX($M295-$N295-$O295,0),0)+IF($K295=Res_converter!$E$6,MAX($P295-$Q295-$R295,0),0)+IF(L295=Res_converter!$E$6,$S295,0)</f>
        <v>357.39600000000002</v>
      </c>
      <c r="AJ295" s="10">
        <f>IF($AD295=Res_converter!$A$7,MAX(MIN($Z295,$M295)-$N295-$O295,0),0)+IF(AND($AD295=Res_converter!$A$12,$Y295="See columns P&amp; Q"),IF($J295=Res_converter!$E$6,MAX($AA295*MIN($M295,$T295)-$N295-$O295,0),MAX($AB295*MIN($P295,$T295)-$Q295-$R295,0)),0)+IF(AND($AD295=Res_converter!$A$12,$AC295=1,$Y295&lt;&gt;"See columns P&amp; Q"),IF($J295=Res_converter!$E$6,MAX(MIN(MAX($Z295-$P295,0)/$AU295,$M295)-$N295-$O295,0),MAX(MIN(MAX($Z295-$M295,0)/$AU295,$P295)-$Q295-$R295,0)),0)</f>
        <v>0</v>
      </c>
      <c r="AK295" s="60">
        <f>IF($AD295=Res_converter!$A$2,$T295,0)</f>
        <v>0</v>
      </c>
      <c r="AL295" s="10">
        <f>IF($AD295=Res_converter!$A$2,$Z295,0)</f>
        <v>0</v>
      </c>
      <c r="AM295" s="10">
        <f>IF($J295=Res_converter!$E$4,MAX($M295-$N295-$O295,0),0)+IF($K295=Res_converter!$E$4,MAX($P295-$Q295-$R295,0),0)+IF(L295=Res_converter!$E$4,$S295,0)</f>
        <v>0</v>
      </c>
      <c r="AN295" s="10">
        <f>IF($AD295=Res_converter!$A$3,MAX(MIN($Z295,$M295)-$N295-$O295,0),0)+IF(AND($AD295=Res_converter!$A$14,$AC295=1,$Y295&lt;&gt;"See columns P&amp; Q"),IF($J295=Res_converter!$E$4,MAX(MIN(MAX($Z295-$P295,0)/$AV295,$M295)-$N295-$O295,0),MAX(MIN(MAX($Z295-$M295,0)/$AV295,$P295)-$Q295-$R295,0)),0)</f>
        <v>0</v>
      </c>
      <c r="AO295" s="10">
        <f>IF($J295=Res_converter!$E$5,$M295,0)+IF($K295=Res_converter!$E$5,$P295,0)</f>
        <v>0</v>
      </c>
      <c r="AP295" s="10">
        <f>IF($AD295=Res_converter!$A$4,$Z295,0)</f>
        <v>0</v>
      </c>
      <c r="AQ295" s="10" t="s">
        <v>211</v>
      </c>
      <c r="AR295" s="10" t="s">
        <v>61</v>
      </c>
      <c r="AS295" s="10" t="s">
        <v>62</v>
      </c>
      <c r="AT295" s="10" t="s">
        <v>63</v>
      </c>
      <c r="AU295" s="10">
        <f t="shared" si="18"/>
        <v>0.1</v>
      </c>
      <c r="AV295" s="10">
        <f t="shared" si="19"/>
        <v>0.66500000000000004</v>
      </c>
      <c r="AW295" s="12" t="s">
        <v>690</v>
      </c>
      <c r="AX295" s="12" t="str">
        <f>INDEX(Subname_converter!$B$1:$B$343,MATCH($AW295,Subname_converter!$A$1:$A$343,0))</f>
        <v>New Sub - Rancho Seco - Bellota (Proposed)</v>
      </c>
      <c r="AY295" s="12">
        <f>INDEX(Subname_converter!$C$1:$C$343,MATCH($AW295,Subname_converter!$A$1:$A$343,0))</f>
        <v>230</v>
      </c>
      <c r="AZ295" s="11">
        <v>45809.291666666701</v>
      </c>
      <c r="BA295" s="11">
        <v>45809.291666666701</v>
      </c>
      <c r="BB295" s="10">
        <f t="shared" si="16"/>
        <v>2025</v>
      </c>
      <c r="BC295" s="11"/>
      <c r="BD295" s="10" t="s">
        <v>103</v>
      </c>
      <c r="BE295" s="10" t="s">
        <v>65</v>
      </c>
      <c r="BF295" s="10"/>
      <c r="BG295" s="10" t="s">
        <v>103</v>
      </c>
      <c r="BH295" s="10"/>
      <c r="BI295" s="10">
        <f>IFERROR(INDEX([12]Queue_withNearTerm!$AZ$4:$AZ$148,MATCH(B296,[12]Queue_withNearTerm!$B$4:$B$148,0)),99)</f>
        <v>99</v>
      </c>
    </row>
    <row r="296" spans="1:61" s="26" customFormat="1" ht="25" x14ac:dyDescent="0.25">
      <c r="A296" s="32" t="s">
        <v>691</v>
      </c>
      <c r="B296" s="10">
        <v>1889</v>
      </c>
      <c r="C296" s="11">
        <v>44293</v>
      </c>
      <c r="D296" s="11">
        <v>44301.291666666701</v>
      </c>
      <c r="E296" s="10" t="s">
        <v>53</v>
      </c>
      <c r="F296" s="10" t="s">
        <v>609</v>
      </c>
      <c r="G296" s="10" t="s">
        <v>56</v>
      </c>
      <c r="H296" s="10" t="s">
        <v>55</v>
      </c>
      <c r="I296" s="10"/>
      <c r="J296" s="10" t="s">
        <v>57</v>
      </c>
      <c r="K296" s="10" t="s">
        <v>4352</v>
      </c>
      <c r="L296" s="10"/>
      <c r="M296" s="10">
        <v>756.81299999999999</v>
      </c>
      <c r="N296" s="10"/>
      <c r="O296" s="10"/>
      <c r="P296" s="10">
        <v>1525.172</v>
      </c>
      <c r="Q296" s="10"/>
      <c r="R296" s="10"/>
      <c r="S296" s="10"/>
      <c r="T296" s="10">
        <v>1500</v>
      </c>
      <c r="U296" s="10" t="s">
        <v>83</v>
      </c>
      <c r="V296" s="10"/>
      <c r="W296" s="10" t="s">
        <v>58</v>
      </c>
      <c r="X296" s="10"/>
      <c r="Y296" s="10"/>
      <c r="Z296" s="10">
        <v>0</v>
      </c>
      <c r="AA296" s="10"/>
      <c r="AB296" s="10"/>
      <c r="AC296" s="10">
        <f t="shared" si="17"/>
        <v>0</v>
      </c>
      <c r="AD296" s="10" t="str" cm="1">
        <f t="array" ref="AD296">IFERROR(INDEX(Res_converter!$A$2:$A$22,MATCH(1,($J296=Res_converter!$B$2:$B$22)*($K296=Res_converter!$C$2:$C$22)*($L296=Res_converter!$D$2:$D$22),0)),"Other")</f>
        <v>Offshore Wind</v>
      </c>
      <c r="AE296" s="10">
        <f>IF($J296=Res_converter!$E$2,MAX($M296-$N296-$O296,0),0)+IF($K296=Res_converter!$E$2,MAX($P296-$Q296-$R296,0),0)+IF(L296=Res_converter!$E$2,$S296,0)</f>
        <v>756.81299999999999</v>
      </c>
      <c r="AF296" s="10">
        <f>IF($AD296=Res_converter!$A$8,MAX($Z296-$N296-$O296,0),0)+IF(AND($AD296=Res_converter!$A$14,$J296=Res_converter!$B$14),MAX(MIN($Z296,$M296)-$N296-$O296+IF(SUM($Q296,$R296)&gt;0,MAX($Z296-$M296,0)-($Q296+$R296)*$AV296,0),0),0)+IF(AND($AD296=Res_converter!$A$15,$K296=Res_converter!$C$15),MAX(MIN($Z296,$P296)-$Q296-$R296+IF(SUM($N296,$O296)&gt;0,MAX($Z296-$P296,0)-($N296+$O296)*$AV296,0),0),0)+IF(AND($AD296=Res_converter!$A$12,$Y296="See columns P&amp; Q"),IF($J296=Res_converter!$E$2,MAX($AA296*MIN($M296,$T296)-$N296-$O296,0),MAX($AB296*MIN($P296,$T296)-$Q296-$R296,0)),0)+IF(AND($AD296=Res_converter!$A$12,$AC296=1,$Y296&lt;&gt;"See columns P&amp; Q"),IF($J296=Res_converter!$E$2,MAX(MIN($Z296,M296)-$N296-$O296,0),MAX(MIN($Z296,P296)-$Q296-$R296,0)),0)</f>
        <v>0</v>
      </c>
      <c r="AG296" s="60">
        <f>IF($AD296=Res_converter!$A$9,$T296,0)</f>
        <v>0</v>
      </c>
      <c r="AH296" s="10">
        <f>IF($AD296=Res_converter!$A$9,$Z296,0)</f>
        <v>0</v>
      </c>
      <c r="AI296" s="10">
        <f>IF($J296=Res_converter!$E$6,MAX($M296-$N296-$O296,0),0)+IF($K296=Res_converter!$E$6,MAX($P296-$Q296-$R296,0),0)+IF(L296=Res_converter!$E$6,$S296,0)</f>
        <v>0</v>
      </c>
      <c r="AJ296" s="10">
        <f>IF($AD296=Res_converter!$A$7,MAX(MIN($Z296,$M296)-$N296-$O296,0),0)+IF(AND($AD296=Res_converter!$A$12,$Y296="See columns P&amp; Q"),IF($J296=Res_converter!$E$6,MAX($AA296*MIN($M296,$T296)-$N296-$O296,0),MAX($AB296*MIN($P296,$T296)-$Q296-$R296,0)),0)+IF(AND($AD296=Res_converter!$A$12,$AC296=1,$Y296&lt;&gt;"See columns P&amp; Q"),IF($J296=Res_converter!$E$6,MAX(MIN(MAX($Z296-$P296,0)/$AU296,$M296)-$N296-$O296,0),MAX(MIN(MAX($Z296-$M296,0)/$AU296,$P296)-$Q296-$R296,0)),0)</f>
        <v>0</v>
      </c>
      <c r="AK296" s="60">
        <f>IF($AD296=Res_converter!$A$2,$T296,0)</f>
        <v>0</v>
      </c>
      <c r="AL296" s="10">
        <f>IF($AD296=Res_converter!$A$2,$Z296,0)</f>
        <v>0</v>
      </c>
      <c r="AM296" s="10">
        <f>IF($J296=Res_converter!$E$4,MAX($M296-$N296-$O296,0),0)+IF($K296=Res_converter!$E$4,MAX($P296-$Q296-$R296,0),0)+IF(L296=Res_converter!$E$4,$S296,0)</f>
        <v>0</v>
      </c>
      <c r="AN296" s="10">
        <f>IF($AD296=Res_converter!$A$3,MAX(MIN($Z296,$M296)-$N296-$O296,0),0)+IF(AND($AD296=Res_converter!$A$14,$AC296=1,$Y296&lt;&gt;"See columns P&amp; Q"),IF($J296=Res_converter!$E$4,MAX(MIN(MAX($Z296-$P296,0)/$AV296,$M296)-$N296-$O296,0),MAX(MIN(MAX($Z296-$M296,0)/$AV296,$P296)-$Q296-$R296,0)),0)</f>
        <v>0</v>
      </c>
      <c r="AO296" s="10">
        <f>IF($J296=Res_converter!$E$5,$M296,0)+IF($K296=Res_converter!$E$5,$P296,0)</f>
        <v>1525.172</v>
      </c>
      <c r="AP296" s="10">
        <f>IF($AD296=Res_converter!$A$4,$Z296,0)</f>
        <v>0</v>
      </c>
      <c r="AQ296" s="10" t="s">
        <v>411</v>
      </c>
      <c r="AR296" s="10" t="s">
        <v>61</v>
      </c>
      <c r="AS296" s="10" t="s">
        <v>62</v>
      </c>
      <c r="AT296" s="10" t="s">
        <v>63</v>
      </c>
      <c r="AU296" s="10">
        <f t="shared" si="18"/>
        <v>0.1</v>
      </c>
      <c r="AV296" s="10">
        <f t="shared" si="19"/>
        <v>0.66500000000000004</v>
      </c>
      <c r="AW296" s="12" t="s">
        <v>692</v>
      </c>
      <c r="AX296" s="12" t="str">
        <f>INDEX(Subname_converter!$B$1:$B$343,MATCH($AW296,Subname_converter!$A$1:$A$343,0))</f>
        <v>Moss Landing</v>
      </c>
      <c r="AY296" s="12">
        <f>INDEX(Subname_converter!$C$1:$C$343,MATCH($AW296,Subname_converter!$A$1:$A$343,0))</f>
        <v>500</v>
      </c>
      <c r="AZ296" s="11">
        <v>46844.291666666701</v>
      </c>
      <c r="BA296" s="11">
        <v>46844.291666666701</v>
      </c>
      <c r="BB296" s="10">
        <f t="shared" si="16"/>
        <v>2028</v>
      </c>
      <c r="BC296" s="11"/>
      <c r="BD296" s="10" t="s">
        <v>103</v>
      </c>
      <c r="BE296" s="10" t="s">
        <v>65</v>
      </c>
      <c r="BF296" s="10"/>
      <c r="BG296" s="10" t="s">
        <v>103</v>
      </c>
      <c r="BH296" s="10"/>
      <c r="BI296" s="10">
        <f>IFERROR(INDEX([12]Queue_withNearTerm!$AZ$4:$AZ$148,MATCH(B297,[12]Queue_withNearTerm!$B$4:$B$148,0)),99)</f>
        <v>99</v>
      </c>
    </row>
    <row r="297" spans="1:61" s="26" customFormat="1" ht="50" x14ac:dyDescent="0.25">
      <c r="A297" s="32" t="s">
        <v>693</v>
      </c>
      <c r="B297" s="10">
        <v>1892</v>
      </c>
      <c r="C297" s="11">
        <v>44294</v>
      </c>
      <c r="D297" s="11">
        <v>44301.291666666701</v>
      </c>
      <c r="E297" s="10" t="s">
        <v>53</v>
      </c>
      <c r="F297" s="10" t="s">
        <v>609</v>
      </c>
      <c r="G297" s="10" t="s">
        <v>56</v>
      </c>
      <c r="H297" s="10"/>
      <c r="I297" s="10"/>
      <c r="J297" s="10" t="s">
        <v>57</v>
      </c>
      <c r="K297" s="10"/>
      <c r="L297" s="10"/>
      <c r="M297" s="10">
        <v>307.87799999999999</v>
      </c>
      <c r="N297" s="10"/>
      <c r="O297" s="10"/>
      <c r="P297" s="10"/>
      <c r="Q297" s="10"/>
      <c r="R297" s="10"/>
      <c r="S297" s="10"/>
      <c r="T297" s="10">
        <v>300</v>
      </c>
      <c r="U297" s="10" t="s">
        <v>83</v>
      </c>
      <c r="V297" s="10"/>
      <c r="W297" s="10"/>
      <c r="X297" s="10"/>
      <c r="Y297" s="10"/>
      <c r="Z297" s="10">
        <v>0</v>
      </c>
      <c r="AA297" s="10"/>
      <c r="AB297" s="10"/>
      <c r="AC297" s="10">
        <f t="shared" si="17"/>
        <v>0</v>
      </c>
      <c r="AD297" s="10" t="str" cm="1">
        <f t="array" ref="AD297">IFERROR(INDEX(Res_converter!$A$2:$A$22,MATCH(1,($J297=Res_converter!$B$2:$B$22)*($K297=Res_converter!$C$2:$C$22)*($L297=Res_converter!$D$2:$D$22),0)),"Other")</f>
        <v>Battery</v>
      </c>
      <c r="AE297" s="10">
        <f>IF($J297=Res_converter!$E$2,MAX($M297-$N297-$O297,0),0)+IF($K297=Res_converter!$E$2,MAX($P297-$Q297-$R297,0),0)+IF(L297=Res_converter!$E$2,$S297,0)</f>
        <v>307.87799999999999</v>
      </c>
      <c r="AF297" s="10">
        <f>IF($AD297=Res_converter!$A$8,MAX($Z297-$N297-$O297,0),0)+IF(AND($AD297=Res_converter!$A$14,$J297=Res_converter!$B$14),MAX(MIN($Z297,$M297)-$N297-$O297+IF(SUM($Q297,$R297)&gt;0,MAX($Z297-$M297,0)-($Q297+$R297)*$AV297,0),0),0)+IF(AND($AD297=Res_converter!$A$15,$K297=Res_converter!$C$15),MAX(MIN($Z297,$P297)-$Q297-$R297+IF(SUM($N297,$O297)&gt;0,MAX($Z297-$P297,0)-($N297+$O297)*$AV297,0),0),0)+IF(AND($AD297=Res_converter!$A$12,$Y297="See columns P&amp; Q"),IF($J297=Res_converter!$E$2,MAX($AA297*MIN($M297,$T297)-$N297-$O297,0),MAX($AB297*MIN($P297,$T297)-$Q297-$R297,0)),0)+IF(AND($AD297=Res_converter!$A$12,$AC297=1,$Y297&lt;&gt;"See columns P&amp; Q"),IF($J297=Res_converter!$E$2,MAX(MIN($Z297,M297)-$N297-$O297,0),MAX(MIN($Z297,P297)-$Q297-$R297,0)),0)</f>
        <v>0</v>
      </c>
      <c r="AG297" s="60">
        <f>IF($AD297=Res_converter!$A$9,$T297,0)</f>
        <v>0</v>
      </c>
      <c r="AH297" s="10">
        <f>IF($AD297=Res_converter!$A$9,$Z297,0)</f>
        <v>0</v>
      </c>
      <c r="AI297" s="10">
        <f>IF($J297=Res_converter!$E$6,MAX($M297-$N297-$O297,0),0)+IF($K297=Res_converter!$E$6,MAX($P297-$Q297-$R297,0),0)+IF(L297=Res_converter!$E$6,$S297,0)</f>
        <v>0</v>
      </c>
      <c r="AJ297" s="10">
        <f>IF($AD297=Res_converter!$A$7,MAX(MIN($Z297,$M297)-$N297-$O297,0),0)+IF(AND($AD297=Res_converter!$A$12,$Y297="See columns P&amp; Q"),IF($J297=Res_converter!$E$6,MAX($AA297*MIN($M297,$T297)-$N297-$O297,0),MAX($AB297*MIN($P297,$T297)-$Q297-$R297,0)),0)+IF(AND($AD297=Res_converter!$A$12,$AC297=1,$Y297&lt;&gt;"See columns P&amp; Q"),IF($J297=Res_converter!$E$6,MAX(MIN(MAX($Z297-$P297,0)/$AU297,$M297)-$N297-$O297,0),MAX(MIN(MAX($Z297-$M297,0)/$AU297,$P297)-$Q297-$R297,0)),0)</f>
        <v>0</v>
      </c>
      <c r="AK297" s="60">
        <f>IF($AD297=Res_converter!$A$2,$T297,0)</f>
        <v>0</v>
      </c>
      <c r="AL297" s="10">
        <f>IF($AD297=Res_converter!$A$2,$Z297,0)</f>
        <v>0</v>
      </c>
      <c r="AM297" s="10">
        <f>IF($J297=Res_converter!$E$4,MAX($M297-$N297-$O297,0),0)+IF($K297=Res_converter!$E$4,MAX($P297-$Q297-$R297,0),0)+IF(L297=Res_converter!$E$4,$S297,0)</f>
        <v>0</v>
      </c>
      <c r="AN297" s="10">
        <f>IF($AD297=Res_converter!$A$3,MAX(MIN($Z297,$M297)-$N297-$O297,0),0)+IF(AND($AD297=Res_converter!$A$14,$AC297=1,$Y297&lt;&gt;"See columns P&amp; Q"),IF($J297=Res_converter!$E$4,MAX(MIN(MAX($Z297-$P297,0)/$AV297,$M297)-$N297-$O297,0),MAX(MIN(MAX($Z297-$M297,0)/$AV297,$P297)-$Q297-$R297,0)),0)</f>
        <v>0</v>
      </c>
      <c r="AO297" s="10">
        <f>IF($J297=Res_converter!$E$5,$M297,0)+IF($K297=Res_converter!$E$5,$P297,0)</f>
        <v>0</v>
      </c>
      <c r="AP297" s="10">
        <f>IF($AD297=Res_converter!$A$4,$Z297,0)</f>
        <v>0</v>
      </c>
      <c r="AQ297" s="10" t="s">
        <v>144</v>
      </c>
      <c r="AR297" s="10" t="s">
        <v>61</v>
      </c>
      <c r="AS297" s="10" t="s">
        <v>62</v>
      </c>
      <c r="AT297" s="10" t="s">
        <v>63</v>
      </c>
      <c r="AU297" s="10">
        <f t="shared" si="18"/>
        <v>0.1</v>
      </c>
      <c r="AV297" s="10">
        <f t="shared" si="19"/>
        <v>0.66500000000000004</v>
      </c>
      <c r="AW297" s="12" t="s">
        <v>694</v>
      </c>
      <c r="AX297" s="12" t="str">
        <f>INDEX(Subname_converter!$B$1:$B$343,MATCH($AW297,Subname_converter!$A$1:$A$343,0))</f>
        <v>Contra Costa</v>
      </c>
      <c r="AY297" s="12">
        <f>INDEX(Subname_converter!$C$1:$C$343,MATCH($AW297,Subname_converter!$A$1:$A$343,0))</f>
        <v>230</v>
      </c>
      <c r="AZ297" s="11">
        <v>45960.291666666701</v>
      </c>
      <c r="BA297" s="11">
        <v>45960.291666666701</v>
      </c>
      <c r="BB297" s="10">
        <f t="shared" si="16"/>
        <v>2026</v>
      </c>
      <c r="BC297" s="11"/>
      <c r="BD297" s="10" t="s">
        <v>103</v>
      </c>
      <c r="BE297" s="10" t="s">
        <v>65</v>
      </c>
      <c r="BF297" s="10"/>
      <c r="BG297" s="10" t="s">
        <v>103</v>
      </c>
      <c r="BH297" s="10"/>
      <c r="BI297" s="10">
        <f>IFERROR(INDEX([12]Queue_withNearTerm!$AZ$4:$AZ$148,MATCH(B298,[12]Queue_withNearTerm!$B$4:$B$148,0)),99)</f>
        <v>99</v>
      </c>
    </row>
    <row r="298" spans="1:61" s="26" customFormat="1" ht="25" x14ac:dyDescent="0.25">
      <c r="A298" s="32" t="s">
        <v>695</v>
      </c>
      <c r="B298" s="10">
        <v>1894</v>
      </c>
      <c r="C298" s="11">
        <v>44292</v>
      </c>
      <c r="D298" s="11">
        <v>44301.291666666701</v>
      </c>
      <c r="E298" s="10" t="s">
        <v>53</v>
      </c>
      <c r="F298" s="10" t="s">
        <v>609</v>
      </c>
      <c r="G298" s="10" t="s">
        <v>56</v>
      </c>
      <c r="H298" s="10"/>
      <c r="I298" s="10"/>
      <c r="J298" s="10" t="s">
        <v>57</v>
      </c>
      <c r="K298" s="10"/>
      <c r="L298" s="10"/>
      <c r="M298" s="10">
        <v>505.2</v>
      </c>
      <c r="N298" s="10"/>
      <c r="O298" s="10"/>
      <c r="P298" s="10"/>
      <c r="Q298" s="10"/>
      <c r="R298" s="10"/>
      <c r="S298" s="10"/>
      <c r="T298" s="10">
        <v>500</v>
      </c>
      <c r="U298" s="10" t="s">
        <v>83</v>
      </c>
      <c r="V298" s="10"/>
      <c r="W298" s="10"/>
      <c r="X298" s="10"/>
      <c r="Y298" s="10"/>
      <c r="Z298" s="10">
        <v>0</v>
      </c>
      <c r="AA298" s="10"/>
      <c r="AB298" s="10"/>
      <c r="AC298" s="10">
        <f t="shared" si="17"/>
        <v>0</v>
      </c>
      <c r="AD298" s="10" t="str" cm="1">
        <f t="array" ref="AD298">IFERROR(INDEX(Res_converter!$A$2:$A$22,MATCH(1,($J298=Res_converter!$B$2:$B$22)*($K298=Res_converter!$C$2:$C$22)*($L298=Res_converter!$D$2:$D$22),0)),"Other")</f>
        <v>Battery</v>
      </c>
      <c r="AE298" s="10">
        <f>IF($J298=Res_converter!$E$2,MAX($M298-$N298-$O298,0),0)+IF($K298=Res_converter!$E$2,MAX($P298-$Q298-$R298,0),0)+IF(L298=Res_converter!$E$2,$S298,0)</f>
        <v>505.2</v>
      </c>
      <c r="AF298" s="10">
        <f>IF($AD298=Res_converter!$A$8,MAX($Z298-$N298-$O298,0),0)+IF(AND($AD298=Res_converter!$A$14,$J298=Res_converter!$B$14),MAX(MIN($Z298,$M298)-$N298-$O298+IF(SUM($Q298,$R298)&gt;0,MAX($Z298-$M298,0)-($Q298+$R298)*$AV298,0),0),0)+IF(AND($AD298=Res_converter!$A$15,$K298=Res_converter!$C$15),MAX(MIN($Z298,$P298)-$Q298-$R298+IF(SUM($N298,$O298)&gt;0,MAX($Z298-$P298,0)-($N298+$O298)*$AV298,0),0),0)+IF(AND($AD298=Res_converter!$A$12,$Y298="See columns P&amp; Q"),IF($J298=Res_converter!$E$2,MAX($AA298*MIN($M298,$T298)-$N298-$O298,0),MAX($AB298*MIN($P298,$T298)-$Q298-$R298,0)),0)+IF(AND($AD298=Res_converter!$A$12,$AC298=1,$Y298&lt;&gt;"See columns P&amp; Q"),IF($J298=Res_converter!$E$2,MAX(MIN($Z298,M298)-$N298-$O298,0),MAX(MIN($Z298,P298)-$Q298-$R298,0)),0)</f>
        <v>0</v>
      </c>
      <c r="AG298" s="60">
        <f>IF($AD298=Res_converter!$A$9,$T298,0)</f>
        <v>0</v>
      </c>
      <c r="AH298" s="10">
        <f>IF($AD298=Res_converter!$A$9,$Z298,0)</f>
        <v>0</v>
      </c>
      <c r="AI298" s="10">
        <f>IF($J298=Res_converter!$E$6,MAX($M298-$N298-$O298,0),0)+IF($K298=Res_converter!$E$6,MAX($P298-$Q298-$R298,0),0)+IF(L298=Res_converter!$E$6,$S298,0)</f>
        <v>0</v>
      </c>
      <c r="AJ298" s="10">
        <f>IF($AD298=Res_converter!$A$7,MAX(MIN($Z298,$M298)-$N298-$O298,0),0)+IF(AND($AD298=Res_converter!$A$12,$Y298="See columns P&amp; Q"),IF($J298=Res_converter!$E$6,MAX($AA298*MIN($M298,$T298)-$N298-$O298,0),MAX($AB298*MIN($P298,$T298)-$Q298-$R298,0)),0)+IF(AND($AD298=Res_converter!$A$12,$AC298=1,$Y298&lt;&gt;"See columns P&amp; Q"),IF($J298=Res_converter!$E$6,MAX(MIN(MAX($Z298-$P298,0)/$AU298,$M298)-$N298-$O298,0),MAX(MIN(MAX($Z298-$M298,0)/$AU298,$P298)-$Q298-$R298,0)),0)</f>
        <v>0</v>
      </c>
      <c r="AK298" s="60">
        <f>IF($AD298=Res_converter!$A$2,$T298,0)</f>
        <v>0</v>
      </c>
      <c r="AL298" s="10">
        <f>IF($AD298=Res_converter!$A$2,$Z298,0)</f>
        <v>0</v>
      </c>
      <c r="AM298" s="10">
        <f>IF($J298=Res_converter!$E$4,MAX($M298-$N298-$O298,0),0)+IF($K298=Res_converter!$E$4,MAX($P298-$Q298-$R298,0),0)+IF(L298=Res_converter!$E$4,$S298,0)</f>
        <v>0</v>
      </c>
      <c r="AN298" s="10">
        <f>IF($AD298=Res_converter!$A$3,MAX(MIN($Z298,$M298)-$N298-$O298,0),0)+IF(AND($AD298=Res_converter!$A$14,$AC298=1,$Y298&lt;&gt;"See columns P&amp; Q"),IF($J298=Res_converter!$E$4,MAX(MIN(MAX($Z298-$P298,0)/$AV298,$M298)-$N298-$O298,0),MAX(MIN(MAX($Z298-$M298,0)/$AV298,$P298)-$Q298-$R298,0)),0)</f>
        <v>0</v>
      </c>
      <c r="AO298" s="10">
        <f>IF($J298=Res_converter!$E$5,$M298,0)+IF($K298=Res_converter!$E$5,$P298,0)</f>
        <v>0</v>
      </c>
      <c r="AP298" s="10">
        <f>IF($AD298=Res_converter!$A$4,$Z298,0)</f>
        <v>0</v>
      </c>
      <c r="AQ298" s="10" t="s">
        <v>112</v>
      </c>
      <c r="AR298" s="10" t="s">
        <v>61</v>
      </c>
      <c r="AS298" s="10" t="s">
        <v>62</v>
      </c>
      <c r="AT298" s="10" t="s">
        <v>63</v>
      </c>
      <c r="AU298" s="10">
        <f t="shared" si="18"/>
        <v>0.1</v>
      </c>
      <c r="AV298" s="10">
        <f t="shared" si="19"/>
        <v>0.66500000000000004</v>
      </c>
      <c r="AW298" s="12" t="s">
        <v>696</v>
      </c>
      <c r="AX298" s="12" t="str">
        <f>INDEX(Subname_converter!$B$1:$B$343,MATCH($AW298,Subname_converter!$A$1:$A$343,0))</f>
        <v>Monta Vista</v>
      </c>
      <c r="AY298" s="12">
        <f>INDEX(Subname_converter!$C$1:$C$343,MATCH($AW298,Subname_converter!$A$1:$A$343,0))</f>
        <v>230</v>
      </c>
      <c r="AZ298" s="11">
        <v>45505.291666666701</v>
      </c>
      <c r="BA298" s="11">
        <v>45505.291666666701</v>
      </c>
      <c r="BB298" s="10">
        <f t="shared" si="16"/>
        <v>2024</v>
      </c>
      <c r="BC298" s="11"/>
      <c r="BD298" s="10" t="s">
        <v>103</v>
      </c>
      <c r="BE298" s="10" t="s">
        <v>65</v>
      </c>
      <c r="BF298" s="10"/>
      <c r="BG298" s="10" t="s">
        <v>103</v>
      </c>
      <c r="BH298" s="10"/>
      <c r="BI298" s="10">
        <f>IFERROR(INDEX([12]Queue_withNearTerm!$AZ$4:$AZ$148,MATCH(B299,[12]Queue_withNearTerm!$B$4:$B$148,0)),99)</f>
        <v>99</v>
      </c>
    </row>
    <row r="299" spans="1:61" s="26" customFormat="1" ht="25" x14ac:dyDescent="0.25">
      <c r="A299" s="32" t="s">
        <v>697</v>
      </c>
      <c r="B299" s="10">
        <v>1895</v>
      </c>
      <c r="C299" s="11">
        <v>44294</v>
      </c>
      <c r="D299" s="11">
        <v>44301.291666666701</v>
      </c>
      <c r="E299" s="10" t="s">
        <v>53</v>
      </c>
      <c r="F299" s="10" t="s">
        <v>609</v>
      </c>
      <c r="G299" s="10" t="s">
        <v>56</v>
      </c>
      <c r="H299" s="10"/>
      <c r="I299" s="10"/>
      <c r="J299" s="10" t="s">
        <v>57</v>
      </c>
      <c r="K299" s="10"/>
      <c r="L299" s="10"/>
      <c r="M299" s="10">
        <v>102.672</v>
      </c>
      <c r="N299" s="10"/>
      <c r="O299" s="10"/>
      <c r="P299" s="10"/>
      <c r="Q299" s="10"/>
      <c r="R299" s="10"/>
      <c r="S299" s="10"/>
      <c r="T299" s="10">
        <v>100</v>
      </c>
      <c r="U299" s="10" t="s">
        <v>83</v>
      </c>
      <c r="V299" s="10"/>
      <c r="W299" s="10"/>
      <c r="X299" s="10"/>
      <c r="Y299" s="10"/>
      <c r="Z299" s="10">
        <v>0</v>
      </c>
      <c r="AA299" s="10"/>
      <c r="AB299" s="10"/>
      <c r="AC299" s="10">
        <f t="shared" si="17"/>
        <v>0</v>
      </c>
      <c r="AD299" s="10" t="str" cm="1">
        <f t="array" ref="AD299">IFERROR(INDEX(Res_converter!$A$2:$A$22,MATCH(1,($J299=Res_converter!$B$2:$B$22)*($K299=Res_converter!$C$2:$C$22)*($L299=Res_converter!$D$2:$D$22),0)),"Other")</f>
        <v>Battery</v>
      </c>
      <c r="AE299" s="10">
        <f>IF($J299=Res_converter!$E$2,MAX($M299-$N299-$O299,0),0)+IF($K299=Res_converter!$E$2,MAX($P299-$Q299-$R299,0),0)+IF(L299=Res_converter!$E$2,$S299,0)</f>
        <v>102.672</v>
      </c>
      <c r="AF299" s="10">
        <f>IF($AD299=Res_converter!$A$8,MAX($Z299-$N299-$O299,0),0)+IF(AND($AD299=Res_converter!$A$14,$J299=Res_converter!$B$14),MAX(MIN($Z299,$M299)-$N299-$O299+IF(SUM($Q299,$R299)&gt;0,MAX($Z299-$M299,0)-($Q299+$R299)*$AV299,0),0),0)+IF(AND($AD299=Res_converter!$A$15,$K299=Res_converter!$C$15),MAX(MIN($Z299,$P299)-$Q299-$R299+IF(SUM($N299,$O299)&gt;0,MAX($Z299-$P299,0)-($N299+$O299)*$AV299,0),0),0)+IF(AND($AD299=Res_converter!$A$12,$Y299="See columns P&amp; Q"),IF($J299=Res_converter!$E$2,MAX($AA299*MIN($M299,$T299)-$N299-$O299,0),MAX($AB299*MIN($P299,$T299)-$Q299-$R299,0)),0)+IF(AND($AD299=Res_converter!$A$12,$AC299=1,$Y299&lt;&gt;"See columns P&amp; Q"),IF($J299=Res_converter!$E$2,MAX(MIN($Z299,M299)-$N299-$O299,0),MAX(MIN($Z299,P299)-$Q299-$R299,0)),0)</f>
        <v>0</v>
      </c>
      <c r="AG299" s="60">
        <f>IF($AD299=Res_converter!$A$9,$T299,0)</f>
        <v>0</v>
      </c>
      <c r="AH299" s="10">
        <f>IF($AD299=Res_converter!$A$9,$Z299,0)</f>
        <v>0</v>
      </c>
      <c r="AI299" s="10">
        <f>IF($J299=Res_converter!$E$6,MAX($M299-$N299-$O299,0),0)+IF($K299=Res_converter!$E$6,MAX($P299-$Q299-$R299,0),0)+IF(L299=Res_converter!$E$6,$S299,0)</f>
        <v>0</v>
      </c>
      <c r="AJ299" s="10">
        <f>IF($AD299=Res_converter!$A$7,MAX(MIN($Z299,$M299)-$N299-$O299,0),0)+IF(AND($AD299=Res_converter!$A$12,$Y299="See columns P&amp; Q"),IF($J299=Res_converter!$E$6,MAX($AA299*MIN($M299,$T299)-$N299-$O299,0),MAX($AB299*MIN($P299,$T299)-$Q299-$R299,0)),0)+IF(AND($AD299=Res_converter!$A$12,$AC299=1,$Y299&lt;&gt;"See columns P&amp; Q"),IF($J299=Res_converter!$E$6,MAX(MIN(MAX($Z299-$P299,0)/$AU299,$M299)-$N299-$O299,0),MAX(MIN(MAX($Z299-$M299,0)/$AU299,$P299)-$Q299-$R299,0)),0)</f>
        <v>0</v>
      </c>
      <c r="AK299" s="60">
        <f>IF($AD299=Res_converter!$A$2,$T299,0)</f>
        <v>0</v>
      </c>
      <c r="AL299" s="10">
        <f>IF($AD299=Res_converter!$A$2,$Z299,0)</f>
        <v>0</v>
      </c>
      <c r="AM299" s="10">
        <f>IF($J299=Res_converter!$E$4,MAX($M299-$N299-$O299,0),0)+IF($K299=Res_converter!$E$4,MAX($P299-$Q299-$R299,0),0)+IF(L299=Res_converter!$E$4,$S299,0)</f>
        <v>0</v>
      </c>
      <c r="AN299" s="10">
        <f>IF($AD299=Res_converter!$A$3,MAX(MIN($Z299,$M299)-$N299-$O299,0),0)+IF(AND($AD299=Res_converter!$A$14,$AC299=1,$Y299&lt;&gt;"See columns P&amp; Q"),IF($J299=Res_converter!$E$4,MAX(MIN(MAX($Z299-$P299,0)/$AV299,$M299)-$N299-$O299,0),MAX(MIN(MAX($Z299-$M299,0)/$AV299,$P299)-$Q299-$R299,0)),0)</f>
        <v>0</v>
      </c>
      <c r="AO299" s="10">
        <f>IF($J299=Res_converter!$E$5,$M299,0)+IF($K299=Res_converter!$E$5,$P299,0)</f>
        <v>0</v>
      </c>
      <c r="AP299" s="10">
        <f>IF($AD299=Res_converter!$A$4,$Z299,0)</f>
        <v>0</v>
      </c>
      <c r="AQ299" s="10" t="s">
        <v>128</v>
      </c>
      <c r="AR299" s="10" t="s">
        <v>61</v>
      </c>
      <c r="AS299" s="10" t="s">
        <v>62</v>
      </c>
      <c r="AT299" s="10" t="s">
        <v>63</v>
      </c>
      <c r="AU299" s="10">
        <f t="shared" si="18"/>
        <v>0.1</v>
      </c>
      <c r="AV299" s="10">
        <f t="shared" si="19"/>
        <v>0.66500000000000004</v>
      </c>
      <c r="AW299" s="12" t="s">
        <v>698</v>
      </c>
      <c r="AX299" s="12" t="str">
        <f>INDEX(Subname_converter!$B$1:$B$343,MATCH($AW299,Subname_converter!$A$1:$A$343,0))</f>
        <v>Cottle</v>
      </c>
      <c r="AY299" s="12">
        <f>INDEX(Subname_converter!$C$1:$C$343,MATCH($AW299,Subname_converter!$A$1:$A$343,0))</f>
        <v>230</v>
      </c>
      <c r="AZ299" s="11">
        <v>45960.291666666701</v>
      </c>
      <c r="BA299" s="11">
        <v>45960.291666666701</v>
      </c>
      <c r="BB299" s="10">
        <f t="shared" si="16"/>
        <v>2026</v>
      </c>
      <c r="BC299" s="11"/>
      <c r="BD299" s="10" t="s">
        <v>103</v>
      </c>
      <c r="BE299" s="10" t="s">
        <v>65</v>
      </c>
      <c r="BF299" s="10"/>
      <c r="BG299" s="10" t="s">
        <v>103</v>
      </c>
      <c r="BH299" s="10"/>
      <c r="BI299" s="10">
        <f>IFERROR(INDEX([12]Queue_withNearTerm!$AZ$4:$AZ$148,MATCH(B300,[12]Queue_withNearTerm!$B$4:$B$148,0)),99)</f>
        <v>99</v>
      </c>
    </row>
    <row r="300" spans="1:61" s="26" customFormat="1" ht="25" x14ac:dyDescent="0.25">
      <c r="A300" s="32" t="s">
        <v>699</v>
      </c>
      <c r="B300" s="10">
        <v>1896</v>
      </c>
      <c r="C300" s="11">
        <v>44294</v>
      </c>
      <c r="D300" s="11">
        <v>44301.291666666701</v>
      </c>
      <c r="E300" s="10" t="s">
        <v>53</v>
      </c>
      <c r="F300" s="10" t="s">
        <v>609</v>
      </c>
      <c r="G300" s="10" t="s">
        <v>56</v>
      </c>
      <c r="H300" s="10"/>
      <c r="I300" s="10"/>
      <c r="J300" s="10" t="s">
        <v>57</v>
      </c>
      <c r="K300" s="10"/>
      <c r="L300" s="10"/>
      <c r="M300" s="10">
        <v>268.065</v>
      </c>
      <c r="N300" s="10"/>
      <c r="O300" s="10"/>
      <c r="P300" s="10"/>
      <c r="Q300" s="10"/>
      <c r="R300" s="10"/>
      <c r="S300" s="10"/>
      <c r="T300" s="10">
        <v>260</v>
      </c>
      <c r="U300" s="10" t="s">
        <v>83</v>
      </c>
      <c r="V300" s="10"/>
      <c r="W300" s="10"/>
      <c r="X300" s="10"/>
      <c r="Y300" s="10"/>
      <c r="Z300" s="10">
        <v>0</v>
      </c>
      <c r="AA300" s="10"/>
      <c r="AB300" s="10"/>
      <c r="AC300" s="10">
        <f t="shared" si="17"/>
        <v>0</v>
      </c>
      <c r="AD300" s="10" t="str" cm="1">
        <f t="array" ref="AD300">IFERROR(INDEX(Res_converter!$A$2:$A$22,MATCH(1,($J300=Res_converter!$B$2:$B$22)*($K300=Res_converter!$C$2:$C$22)*($L300=Res_converter!$D$2:$D$22),0)),"Other")</f>
        <v>Battery</v>
      </c>
      <c r="AE300" s="10">
        <f>IF($J300=Res_converter!$E$2,MAX($M300-$N300-$O300,0),0)+IF($K300=Res_converter!$E$2,MAX($P300-$Q300-$R300,0),0)+IF(L300=Res_converter!$E$2,$S300,0)</f>
        <v>268.065</v>
      </c>
      <c r="AF300" s="10">
        <f>IF($AD300=Res_converter!$A$8,MAX($Z300-$N300-$O300,0),0)+IF(AND($AD300=Res_converter!$A$14,$J300=Res_converter!$B$14),MAX(MIN($Z300,$M300)-$N300-$O300+IF(SUM($Q300,$R300)&gt;0,MAX($Z300-$M300,0)-($Q300+$R300)*$AV300,0),0),0)+IF(AND($AD300=Res_converter!$A$15,$K300=Res_converter!$C$15),MAX(MIN($Z300,$P300)-$Q300-$R300+IF(SUM($N300,$O300)&gt;0,MAX($Z300-$P300,0)-($N300+$O300)*$AV300,0),0),0)+IF(AND($AD300=Res_converter!$A$12,$Y300="See columns P&amp; Q"),IF($J300=Res_converter!$E$2,MAX($AA300*MIN($M300,$T300)-$N300-$O300,0),MAX($AB300*MIN($P300,$T300)-$Q300-$R300,0)),0)+IF(AND($AD300=Res_converter!$A$12,$AC300=1,$Y300&lt;&gt;"See columns P&amp; Q"),IF($J300=Res_converter!$E$2,MAX(MIN($Z300,M300)-$N300-$O300,0),MAX(MIN($Z300,P300)-$Q300-$R300,0)),0)</f>
        <v>0</v>
      </c>
      <c r="AG300" s="60">
        <f>IF($AD300=Res_converter!$A$9,$T300,0)</f>
        <v>0</v>
      </c>
      <c r="AH300" s="10">
        <f>IF($AD300=Res_converter!$A$9,$Z300,0)</f>
        <v>0</v>
      </c>
      <c r="AI300" s="10">
        <f>IF($J300=Res_converter!$E$6,MAX($M300-$N300-$O300,0),0)+IF($K300=Res_converter!$E$6,MAX($P300-$Q300-$R300,0),0)+IF(L300=Res_converter!$E$6,$S300,0)</f>
        <v>0</v>
      </c>
      <c r="AJ300" s="10">
        <f>IF($AD300=Res_converter!$A$7,MAX(MIN($Z300,$M300)-$N300-$O300,0),0)+IF(AND($AD300=Res_converter!$A$12,$Y300="See columns P&amp; Q"),IF($J300=Res_converter!$E$6,MAX($AA300*MIN($M300,$T300)-$N300-$O300,0),MAX($AB300*MIN($P300,$T300)-$Q300-$R300,0)),0)+IF(AND($AD300=Res_converter!$A$12,$AC300=1,$Y300&lt;&gt;"See columns P&amp; Q"),IF($J300=Res_converter!$E$6,MAX(MIN(MAX($Z300-$P300,0)/$AU300,$M300)-$N300-$O300,0),MAX(MIN(MAX($Z300-$M300,0)/$AU300,$P300)-$Q300-$R300,0)),0)</f>
        <v>0</v>
      </c>
      <c r="AK300" s="60">
        <f>IF($AD300=Res_converter!$A$2,$T300,0)</f>
        <v>0</v>
      </c>
      <c r="AL300" s="10">
        <f>IF($AD300=Res_converter!$A$2,$Z300,0)</f>
        <v>0</v>
      </c>
      <c r="AM300" s="10">
        <f>IF($J300=Res_converter!$E$4,MAX($M300-$N300-$O300,0),0)+IF($K300=Res_converter!$E$4,MAX($P300-$Q300-$R300,0),0)+IF(L300=Res_converter!$E$4,$S300,0)</f>
        <v>0</v>
      </c>
      <c r="AN300" s="10">
        <f>IF($AD300=Res_converter!$A$3,MAX(MIN($Z300,$M300)-$N300-$O300,0),0)+IF(AND($AD300=Res_converter!$A$14,$AC300=1,$Y300&lt;&gt;"See columns P&amp; Q"),IF($J300=Res_converter!$E$4,MAX(MIN(MAX($Z300-$P300,0)/$AV300,$M300)-$N300-$O300,0),MAX(MIN(MAX($Z300-$M300,0)/$AV300,$P300)-$Q300-$R300,0)),0)</f>
        <v>0</v>
      </c>
      <c r="AO300" s="10">
        <f>IF($J300=Res_converter!$E$5,$M300,0)+IF($K300=Res_converter!$E$5,$P300,0)</f>
        <v>0</v>
      </c>
      <c r="AP300" s="10">
        <f>IF($AD300=Res_converter!$A$4,$Z300,0)</f>
        <v>0</v>
      </c>
      <c r="AQ300" s="10" t="s">
        <v>211</v>
      </c>
      <c r="AR300" s="10" t="s">
        <v>61</v>
      </c>
      <c r="AS300" s="10" t="s">
        <v>62</v>
      </c>
      <c r="AT300" s="10" t="s">
        <v>63</v>
      </c>
      <c r="AU300" s="10">
        <f t="shared" si="18"/>
        <v>0.1</v>
      </c>
      <c r="AV300" s="10">
        <f t="shared" si="19"/>
        <v>0.66500000000000004</v>
      </c>
      <c r="AW300" s="12" t="s">
        <v>700</v>
      </c>
      <c r="AX300" s="12" t="str">
        <f>INDEX(Subname_converter!$B$1:$B$343,MATCH($AW300,Subname_converter!$A$1:$A$343,0))</f>
        <v>Weber</v>
      </c>
      <c r="AY300" s="12">
        <f>INDEX(Subname_converter!$C$1:$C$343,MATCH($AW300,Subname_converter!$A$1:$A$343,0))</f>
        <v>230</v>
      </c>
      <c r="AZ300" s="11">
        <v>45960.291666666701</v>
      </c>
      <c r="BA300" s="11">
        <v>45960.291666666701</v>
      </c>
      <c r="BB300" s="10">
        <f t="shared" si="16"/>
        <v>2026</v>
      </c>
      <c r="BC300" s="11"/>
      <c r="BD300" s="10" t="s">
        <v>103</v>
      </c>
      <c r="BE300" s="10" t="s">
        <v>65</v>
      </c>
      <c r="BF300" s="10"/>
      <c r="BG300" s="10" t="s">
        <v>103</v>
      </c>
      <c r="BH300" s="10"/>
      <c r="BI300" s="10">
        <f>IFERROR(INDEX([12]Queue_withNearTerm!$AZ$4:$AZ$148,MATCH(B301,[12]Queue_withNearTerm!$B$4:$B$148,0)),99)</f>
        <v>99</v>
      </c>
    </row>
    <row r="301" spans="1:61" s="26" customFormat="1" ht="37.5" x14ac:dyDescent="0.25">
      <c r="A301" s="32" t="s">
        <v>701</v>
      </c>
      <c r="B301" s="10">
        <v>1898</v>
      </c>
      <c r="C301" s="11">
        <v>44288</v>
      </c>
      <c r="D301" s="11">
        <v>44301.291666666701</v>
      </c>
      <c r="E301" s="10" t="s">
        <v>53</v>
      </c>
      <c r="F301" s="10" t="s">
        <v>609</v>
      </c>
      <c r="G301" s="10" t="s">
        <v>374</v>
      </c>
      <c r="H301" s="10" t="s">
        <v>56</v>
      </c>
      <c r="I301" s="10"/>
      <c r="J301" s="10" t="s">
        <v>77</v>
      </c>
      <c r="K301" s="10" t="s">
        <v>57</v>
      </c>
      <c r="L301" s="10"/>
      <c r="M301" s="10">
        <v>9.4</v>
      </c>
      <c r="N301" s="10"/>
      <c r="O301" s="10"/>
      <c r="P301" s="10">
        <v>27</v>
      </c>
      <c r="Q301" s="10"/>
      <c r="R301" s="10"/>
      <c r="S301" s="10"/>
      <c r="T301" s="10">
        <v>34.1</v>
      </c>
      <c r="U301" s="10" t="s">
        <v>83</v>
      </c>
      <c r="V301" s="10"/>
      <c r="W301" s="10" t="s">
        <v>58</v>
      </c>
      <c r="X301" s="10"/>
      <c r="Y301" s="10"/>
      <c r="Z301" s="10">
        <v>0</v>
      </c>
      <c r="AA301" s="10"/>
      <c r="AB301" s="10"/>
      <c r="AC301" s="10">
        <f t="shared" si="17"/>
        <v>0</v>
      </c>
      <c r="AD301" s="10" t="str" cm="1">
        <f t="array" ref="AD301">IFERROR(INDEX(Res_converter!$A$2:$A$22,MATCH(1,($J301=Res_converter!$B$2:$B$22)*($K301=Res_converter!$C$2:$C$22)*($L301=Res_converter!$D$2:$D$22),0)),"Other")</f>
        <v>Other</v>
      </c>
      <c r="AE301" s="10">
        <f>IF($J301=Res_converter!$E$2,MAX($M301-$N301-$O301,0),0)+IF($K301=Res_converter!$E$2,MAX($P301-$Q301-$R301,0),0)+IF(L301=Res_converter!$E$2,$S301,0)</f>
        <v>27</v>
      </c>
      <c r="AF301" s="10">
        <f>IF($AD301=Res_converter!$A$8,MAX($Z301-$N301-$O301,0),0)+IF(AND($AD301=Res_converter!$A$14,$J301=Res_converter!$B$14),MAX(MIN($Z301,$M301)-$N301-$O301+IF(SUM($Q301,$R301)&gt;0,MAX($Z301-$M301,0)-($Q301+$R301)*$AV301,0),0),0)+IF(AND($AD301=Res_converter!$A$15,$K301=Res_converter!$C$15),MAX(MIN($Z301,$P301)-$Q301-$R301+IF(SUM($N301,$O301)&gt;0,MAX($Z301-$P301,0)-($N301+$O301)*$AV301,0),0),0)+IF(AND($AD301=Res_converter!$A$12,$Y301="See columns P&amp; Q"),IF($J301=Res_converter!$E$2,MAX($AA301*MIN($M301,$T301)-$N301-$O301,0),MAX($AB301*MIN($P301,$T301)-$Q301-$R301,0)),0)+IF(AND($AD301=Res_converter!$A$12,$AC301=1,$Y301&lt;&gt;"See columns P&amp; Q"),IF($J301=Res_converter!$E$2,MAX(MIN($Z301,M301)-$N301-$O301,0),MAX(MIN($Z301,P301)-$Q301-$R301,0)),0)</f>
        <v>0</v>
      </c>
      <c r="AG301" s="60">
        <f>IF($AD301=Res_converter!$A$9,$T301,0)</f>
        <v>0</v>
      </c>
      <c r="AH301" s="10">
        <f>IF($AD301=Res_converter!$A$9,$Z301,0)</f>
        <v>0</v>
      </c>
      <c r="AI301" s="10">
        <f>IF($J301=Res_converter!$E$6,MAX($M301-$N301-$O301,0),0)+IF($K301=Res_converter!$E$6,MAX($P301-$Q301-$R301,0),0)+IF(L301=Res_converter!$E$6,$S301,0)</f>
        <v>0</v>
      </c>
      <c r="AJ301" s="10">
        <f>IF($AD301=Res_converter!$A$7,MAX(MIN($Z301,$M301)-$N301-$O301,0),0)+IF(AND($AD301=Res_converter!$A$12,$Y301="See columns P&amp; Q"),IF($J301=Res_converter!$E$6,MAX($AA301*MIN($M301,$T301)-$N301-$O301,0),MAX($AB301*MIN($P301,$T301)-$Q301-$R301,0)),0)+IF(AND($AD301=Res_converter!$A$12,$AC301=1,$Y301&lt;&gt;"See columns P&amp; Q"),IF($J301=Res_converter!$E$6,MAX(MIN(MAX($Z301-$P301,0)/$AU301,$M301)-$N301-$O301,0),MAX(MIN(MAX($Z301-$M301,0)/$AU301,$P301)-$Q301-$R301,0)),0)</f>
        <v>0</v>
      </c>
      <c r="AK301" s="60">
        <f>IF($AD301=Res_converter!$A$2,$T301,0)</f>
        <v>0</v>
      </c>
      <c r="AL301" s="10">
        <f>IF($AD301=Res_converter!$A$2,$Z301,0)</f>
        <v>0</v>
      </c>
      <c r="AM301" s="10">
        <f>IF($J301=Res_converter!$E$4,MAX($M301-$N301-$O301,0),0)+IF($K301=Res_converter!$E$4,MAX($P301-$Q301-$R301,0),0)+IF(L301=Res_converter!$E$4,$S301,0)</f>
        <v>0</v>
      </c>
      <c r="AN301" s="10">
        <f>IF($AD301=Res_converter!$A$3,MAX(MIN($Z301,$M301)-$N301-$O301,0),0)+IF(AND($AD301=Res_converter!$A$14,$AC301=1,$Y301&lt;&gt;"See columns P&amp; Q"),IF($J301=Res_converter!$E$4,MAX(MIN(MAX($Z301-$P301,0)/$AV301,$M301)-$N301-$O301,0),MAX(MIN(MAX($Z301-$M301,0)/$AV301,$P301)-$Q301-$R301,0)),0)</f>
        <v>0</v>
      </c>
      <c r="AO301" s="10">
        <f>IF($J301=Res_converter!$E$5,$M301,0)+IF($K301=Res_converter!$E$5,$P301,0)</f>
        <v>0</v>
      </c>
      <c r="AP301" s="10">
        <f>IF($AD301=Res_converter!$A$4,$Z301,0)</f>
        <v>0</v>
      </c>
      <c r="AQ301" s="10" t="s">
        <v>144</v>
      </c>
      <c r="AR301" s="10" t="s">
        <v>61</v>
      </c>
      <c r="AS301" s="10" t="s">
        <v>62</v>
      </c>
      <c r="AT301" s="10" t="s">
        <v>63</v>
      </c>
      <c r="AU301" s="10">
        <f t="shared" si="18"/>
        <v>0.1</v>
      </c>
      <c r="AV301" s="10">
        <f t="shared" si="19"/>
        <v>0.66500000000000004</v>
      </c>
      <c r="AW301" s="12" t="s">
        <v>702</v>
      </c>
      <c r="AX301" s="12" t="str">
        <f>INDEX(Subname_converter!$B$1:$B$343,MATCH($AW301,Subname_converter!$A$1:$A$343,0))</f>
        <v>Kelso</v>
      </c>
      <c r="AY301" s="12">
        <f>INDEX(Subname_converter!$C$1:$C$343,MATCH($AW301,Subname_converter!$A$1:$A$343,0))</f>
        <v>230</v>
      </c>
      <c r="AZ301" s="11">
        <v>46477.291666666701</v>
      </c>
      <c r="BA301" s="11">
        <v>46477.291666666701</v>
      </c>
      <c r="BB301" s="10">
        <f t="shared" si="16"/>
        <v>2027</v>
      </c>
      <c r="BC301" s="11"/>
      <c r="BD301" s="10" t="s">
        <v>103</v>
      </c>
      <c r="BE301" s="10" t="s">
        <v>65</v>
      </c>
      <c r="BF301" s="10"/>
      <c r="BG301" s="10" t="s">
        <v>103</v>
      </c>
      <c r="BH301" s="10"/>
      <c r="BI301" s="10">
        <f>IFERROR(INDEX([12]Queue_withNearTerm!$AZ$4:$AZ$148,MATCH(B302,[12]Queue_withNearTerm!$B$4:$B$148,0)),99)</f>
        <v>99</v>
      </c>
    </row>
    <row r="302" spans="1:61" s="26" customFormat="1" ht="25" x14ac:dyDescent="0.25">
      <c r="A302" s="32" t="s">
        <v>703</v>
      </c>
      <c r="B302" s="10">
        <v>1900</v>
      </c>
      <c r="C302" s="11">
        <v>44298</v>
      </c>
      <c r="D302" s="11">
        <v>44301.291666666701</v>
      </c>
      <c r="E302" s="10" t="s">
        <v>53</v>
      </c>
      <c r="F302" s="10" t="s">
        <v>609</v>
      </c>
      <c r="G302" s="10" t="s">
        <v>56</v>
      </c>
      <c r="H302" s="10"/>
      <c r="I302" s="10"/>
      <c r="J302" s="10" t="s">
        <v>57</v>
      </c>
      <c r="K302" s="10"/>
      <c r="L302" s="10"/>
      <c r="M302" s="10">
        <v>250</v>
      </c>
      <c r="N302" s="10"/>
      <c r="O302" s="10"/>
      <c r="P302" s="10"/>
      <c r="Q302" s="10"/>
      <c r="R302" s="10"/>
      <c r="S302" s="10"/>
      <c r="T302" s="10">
        <v>250</v>
      </c>
      <c r="U302" s="10" t="s">
        <v>83</v>
      </c>
      <c r="V302" s="10"/>
      <c r="W302" s="10"/>
      <c r="X302" s="10"/>
      <c r="Y302" s="10"/>
      <c r="Z302" s="10">
        <v>0</v>
      </c>
      <c r="AA302" s="10"/>
      <c r="AB302" s="10"/>
      <c r="AC302" s="10">
        <f t="shared" si="17"/>
        <v>0</v>
      </c>
      <c r="AD302" s="10" t="str" cm="1">
        <f t="array" ref="AD302">IFERROR(INDEX(Res_converter!$A$2:$A$22,MATCH(1,($J302=Res_converter!$B$2:$B$22)*($K302=Res_converter!$C$2:$C$22)*($L302=Res_converter!$D$2:$D$22),0)),"Other")</f>
        <v>Battery</v>
      </c>
      <c r="AE302" s="10">
        <f>IF($J302=Res_converter!$E$2,MAX($M302-$N302-$O302,0),0)+IF($K302=Res_converter!$E$2,MAX($P302-$Q302-$R302,0),0)+IF(L302=Res_converter!$E$2,$S302,0)</f>
        <v>250</v>
      </c>
      <c r="AF302" s="10">
        <f>IF($AD302=Res_converter!$A$8,MAX($Z302-$N302-$O302,0),0)+IF(AND($AD302=Res_converter!$A$14,$J302=Res_converter!$B$14),MAX(MIN($Z302,$M302)-$N302-$O302+IF(SUM($Q302,$R302)&gt;0,MAX($Z302-$M302,0)-($Q302+$R302)*$AV302,0),0),0)+IF(AND($AD302=Res_converter!$A$15,$K302=Res_converter!$C$15),MAX(MIN($Z302,$P302)-$Q302-$R302+IF(SUM($N302,$O302)&gt;0,MAX($Z302-$P302,0)-($N302+$O302)*$AV302,0),0),0)+IF(AND($AD302=Res_converter!$A$12,$Y302="See columns P&amp; Q"),IF($J302=Res_converter!$E$2,MAX($AA302*MIN($M302,$T302)-$N302-$O302,0),MAX($AB302*MIN($P302,$T302)-$Q302-$R302,0)),0)+IF(AND($AD302=Res_converter!$A$12,$AC302=1,$Y302&lt;&gt;"See columns P&amp; Q"),IF($J302=Res_converter!$E$2,MAX(MIN($Z302,M302)-$N302-$O302,0),MAX(MIN($Z302,P302)-$Q302-$R302,0)),0)</f>
        <v>0</v>
      </c>
      <c r="AG302" s="60">
        <f>IF($AD302=Res_converter!$A$9,$T302,0)</f>
        <v>0</v>
      </c>
      <c r="AH302" s="10">
        <f>IF($AD302=Res_converter!$A$9,$Z302,0)</f>
        <v>0</v>
      </c>
      <c r="AI302" s="10">
        <f>IF($J302=Res_converter!$E$6,MAX($M302-$N302-$O302,0),0)+IF($K302=Res_converter!$E$6,MAX($P302-$Q302-$R302,0),0)+IF(L302=Res_converter!$E$6,$S302,0)</f>
        <v>0</v>
      </c>
      <c r="AJ302" s="10">
        <f>IF($AD302=Res_converter!$A$7,MAX(MIN($Z302,$M302)-$N302-$O302,0),0)+IF(AND($AD302=Res_converter!$A$12,$Y302="See columns P&amp; Q"),IF($J302=Res_converter!$E$6,MAX($AA302*MIN($M302,$T302)-$N302-$O302,0),MAX($AB302*MIN($P302,$T302)-$Q302-$R302,0)),0)+IF(AND($AD302=Res_converter!$A$12,$AC302=1,$Y302&lt;&gt;"See columns P&amp; Q"),IF($J302=Res_converter!$E$6,MAX(MIN(MAX($Z302-$P302,0)/$AU302,$M302)-$N302-$O302,0),MAX(MIN(MAX($Z302-$M302,0)/$AU302,$P302)-$Q302-$R302,0)),0)</f>
        <v>0</v>
      </c>
      <c r="AK302" s="60">
        <f>IF($AD302=Res_converter!$A$2,$T302,0)</f>
        <v>0</v>
      </c>
      <c r="AL302" s="10">
        <f>IF($AD302=Res_converter!$A$2,$Z302,0)</f>
        <v>0</v>
      </c>
      <c r="AM302" s="10">
        <f>IF($J302=Res_converter!$E$4,MAX($M302-$N302-$O302,0),0)+IF($K302=Res_converter!$E$4,MAX($P302-$Q302-$R302,0),0)+IF(L302=Res_converter!$E$4,$S302,0)</f>
        <v>0</v>
      </c>
      <c r="AN302" s="10">
        <f>IF($AD302=Res_converter!$A$3,MAX(MIN($Z302,$M302)-$N302-$O302,0),0)+IF(AND($AD302=Res_converter!$A$14,$AC302=1,$Y302&lt;&gt;"See columns P&amp; Q"),IF($J302=Res_converter!$E$4,MAX(MIN(MAX($Z302-$P302,0)/$AV302,$M302)-$N302-$O302,0),MAX(MIN(MAX($Z302-$M302,0)/$AV302,$P302)-$Q302-$R302,0)),0)</f>
        <v>0</v>
      </c>
      <c r="AO302" s="10">
        <f>IF($J302=Res_converter!$E$5,$M302,0)+IF($K302=Res_converter!$E$5,$P302,0)</f>
        <v>0</v>
      </c>
      <c r="AP302" s="10">
        <f>IF($AD302=Res_converter!$A$4,$Z302,0)</f>
        <v>0</v>
      </c>
      <c r="AQ302" s="10" t="s">
        <v>704</v>
      </c>
      <c r="AR302" s="10" t="s">
        <v>61</v>
      </c>
      <c r="AS302" s="10" t="s">
        <v>62</v>
      </c>
      <c r="AT302" s="10" t="s">
        <v>63</v>
      </c>
      <c r="AU302" s="10">
        <f t="shared" si="18"/>
        <v>0.1</v>
      </c>
      <c r="AV302" s="10">
        <f t="shared" si="19"/>
        <v>0.66500000000000004</v>
      </c>
      <c r="AW302" s="12" t="s">
        <v>705</v>
      </c>
      <c r="AX302" s="12" t="str">
        <f>INDEX(Subname_converter!$B$1:$B$343,MATCH($AW302,Subname_converter!$A$1:$A$343,0))</f>
        <v>Martin</v>
      </c>
      <c r="AY302" s="12">
        <f>INDEX(Subname_converter!$C$1:$C$343,MATCH($AW302,Subname_converter!$A$1:$A$343,0))</f>
        <v>115</v>
      </c>
      <c r="AZ302" s="11">
        <v>45865.291666666701</v>
      </c>
      <c r="BA302" s="11">
        <v>45865.291666666701</v>
      </c>
      <c r="BB302" s="10">
        <f t="shared" si="16"/>
        <v>2025</v>
      </c>
      <c r="BC302" s="11"/>
      <c r="BD302" s="10" t="s">
        <v>103</v>
      </c>
      <c r="BE302" s="10" t="s">
        <v>65</v>
      </c>
      <c r="BF302" s="10"/>
      <c r="BG302" s="10" t="s">
        <v>103</v>
      </c>
      <c r="BH302" s="10"/>
      <c r="BI302" s="10">
        <f>IFERROR(INDEX([12]Queue_withNearTerm!$AZ$4:$AZ$148,MATCH(B303,[12]Queue_withNearTerm!$B$4:$B$148,0)),99)</f>
        <v>99</v>
      </c>
    </row>
    <row r="303" spans="1:61" s="26" customFormat="1" ht="37.5" x14ac:dyDescent="0.25">
      <c r="A303" s="32" t="s">
        <v>706</v>
      </c>
      <c r="B303" s="10">
        <v>1903</v>
      </c>
      <c r="C303" s="11">
        <v>44295</v>
      </c>
      <c r="D303" s="11">
        <v>44301.291666666701</v>
      </c>
      <c r="E303" s="10" t="s">
        <v>53</v>
      </c>
      <c r="F303" s="10" t="s">
        <v>609</v>
      </c>
      <c r="G303" s="10" t="s">
        <v>56</v>
      </c>
      <c r="H303" s="10"/>
      <c r="I303" s="10"/>
      <c r="J303" s="10" t="s">
        <v>57</v>
      </c>
      <c r="K303" s="10"/>
      <c r="L303" s="10"/>
      <c r="M303" s="10">
        <v>365.12</v>
      </c>
      <c r="N303" s="10"/>
      <c r="O303" s="10"/>
      <c r="P303" s="10"/>
      <c r="Q303" s="10"/>
      <c r="R303" s="10"/>
      <c r="S303" s="10"/>
      <c r="T303" s="10">
        <v>300</v>
      </c>
      <c r="U303" s="10" t="s">
        <v>83</v>
      </c>
      <c r="V303" s="10"/>
      <c r="W303" s="10"/>
      <c r="X303" s="10"/>
      <c r="Y303" s="10"/>
      <c r="Z303" s="10">
        <v>0</v>
      </c>
      <c r="AA303" s="10"/>
      <c r="AB303" s="10"/>
      <c r="AC303" s="10">
        <f t="shared" si="17"/>
        <v>0</v>
      </c>
      <c r="AD303" s="10" t="str" cm="1">
        <f t="array" ref="AD303">IFERROR(INDEX(Res_converter!$A$2:$A$22,MATCH(1,($J303=Res_converter!$B$2:$B$22)*($K303=Res_converter!$C$2:$C$22)*($L303=Res_converter!$D$2:$D$22),0)),"Other")</f>
        <v>Battery</v>
      </c>
      <c r="AE303" s="10">
        <f>IF($J303=Res_converter!$E$2,MAX($M303-$N303-$O303,0),0)+IF($K303=Res_converter!$E$2,MAX($P303-$Q303-$R303,0),0)+IF(L303=Res_converter!$E$2,$S303,0)</f>
        <v>365.12</v>
      </c>
      <c r="AF303" s="10">
        <f>IF($AD303=Res_converter!$A$8,MAX($Z303-$N303-$O303,0),0)+IF(AND($AD303=Res_converter!$A$14,$J303=Res_converter!$B$14),MAX(MIN($Z303,$M303)-$N303-$O303+IF(SUM($Q303,$R303)&gt;0,MAX($Z303-$M303,0)-($Q303+$R303)*$AV303,0),0),0)+IF(AND($AD303=Res_converter!$A$15,$K303=Res_converter!$C$15),MAX(MIN($Z303,$P303)-$Q303-$R303+IF(SUM($N303,$O303)&gt;0,MAX($Z303-$P303,0)-($N303+$O303)*$AV303,0),0),0)+IF(AND($AD303=Res_converter!$A$12,$Y303="See columns P&amp; Q"),IF($J303=Res_converter!$E$2,MAX($AA303*MIN($M303,$T303)-$N303-$O303,0),MAX($AB303*MIN($P303,$T303)-$Q303-$R303,0)),0)+IF(AND($AD303=Res_converter!$A$12,$AC303=1,$Y303&lt;&gt;"See columns P&amp; Q"),IF($J303=Res_converter!$E$2,MAX(MIN($Z303,M303)-$N303-$O303,0),MAX(MIN($Z303,P303)-$Q303-$R303,0)),0)</f>
        <v>0</v>
      </c>
      <c r="AG303" s="60">
        <f>IF($AD303=Res_converter!$A$9,$T303,0)</f>
        <v>0</v>
      </c>
      <c r="AH303" s="10">
        <f>IF($AD303=Res_converter!$A$9,$Z303,0)</f>
        <v>0</v>
      </c>
      <c r="AI303" s="10">
        <f>IF($J303=Res_converter!$E$6,MAX($M303-$N303-$O303,0),0)+IF($K303=Res_converter!$E$6,MAX($P303-$Q303-$R303,0),0)+IF(L303=Res_converter!$E$6,$S303,0)</f>
        <v>0</v>
      </c>
      <c r="AJ303" s="10">
        <f>IF($AD303=Res_converter!$A$7,MAX(MIN($Z303,$M303)-$N303-$O303,0),0)+IF(AND($AD303=Res_converter!$A$12,$Y303="See columns P&amp; Q"),IF($J303=Res_converter!$E$6,MAX($AA303*MIN($M303,$T303)-$N303-$O303,0),MAX($AB303*MIN($P303,$T303)-$Q303-$R303,0)),0)+IF(AND($AD303=Res_converter!$A$12,$AC303=1,$Y303&lt;&gt;"See columns P&amp; Q"),IF($J303=Res_converter!$E$6,MAX(MIN(MAX($Z303-$P303,0)/$AU303,$M303)-$N303-$O303,0),MAX(MIN(MAX($Z303-$M303,0)/$AU303,$P303)-$Q303-$R303,0)),0)</f>
        <v>0</v>
      </c>
      <c r="AK303" s="60">
        <f>IF($AD303=Res_converter!$A$2,$T303,0)</f>
        <v>0</v>
      </c>
      <c r="AL303" s="10">
        <f>IF($AD303=Res_converter!$A$2,$Z303,0)</f>
        <v>0</v>
      </c>
      <c r="AM303" s="10">
        <f>IF($J303=Res_converter!$E$4,MAX($M303-$N303-$O303,0),0)+IF($K303=Res_converter!$E$4,MAX($P303-$Q303-$R303,0),0)+IF(L303=Res_converter!$E$4,$S303,0)</f>
        <v>0</v>
      </c>
      <c r="AN303" s="10">
        <f>IF($AD303=Res_converter!$A$3,MAX(MIN($Z303,$M303)-$N303-$O303,0),0)+IF(AND($AD303=Res_converter!$A$14,$AC303=1,$Y303&lt;&gt;"See columns P&amp; Q"),IF($J303=Res_converter!$E$4,MAX(MIN(MAX($Z303-$P303,0)/$AV303,$M303)-$N303-$O303,0),MAX(MIN(MAX($Z303-$M303,0)/$AV303,$P303)-$Q303-$R303,0)),0)</f>
        <v>0</v>
      </c>
      <c r="AO303" s="10">
        <f>IF($J303=Res_converter!$E$5,$M303,0)+IF($K303=Res_converter!$E$5,$P303,0)</f>
        <v>0</v>
      </c>
      <c r="AP303" s="10">
        <f>IF($AD303=Res_converter!$A$4,$Z303,0)</f>
        <v>0</v>
      </c>
      <c r="AQ303" s="10" t="s">
        <v>128</v>
      </c>
      <c r="AR303" s="10" t="s">
        <v>61</v>
      </c>
      <c r="AS303" s="10" t="s">
        <v>62</v>
      </c>
      <c r="AT303" s="10" t="s">
        <v>79</v>
      </c>
      <c r="AU303" s="10">
        <f t="shared" si="18"/>
        <v>0.1</v>
      </c>
      <c r="AV303" s="10">
        <f t="shared" si="19"/>
        <v>0.66500000000000004</v>
      </c>
      <c r="AW303" s="12" t="s">
        <v>707</v>
      </c>
      <c r="AX303" s="12" t="str">
        <f>INDEX(Subname_converter!$B$1:$B$343,MATCH($AW303,Subname_converter!$A$1:$A$343,0))</f>
        <v>New Sub - Westley - Quinto (Proposed)</v>
      </c>
      <c r="AY303" s="12">
        <f>INDEX(Subname_converter!$C$1:$C$343,MATCH($AW303,Subname_converter!$A$1:$A$343,0))</f>
        <v>230</v>
      </c>
      <c r="AZ303" s="11">
        <v>45991.333333333299</v>
      </c>
      <c r="BA303" s="11">
        <v>45991.333333333299</v>
      </c>
      <c r="BB303" s="10">
        <f t="shared" si="16"/>
        <v>2026</v>
      </c>
      <c r="BC303" s="11"/>
      <c r="BD303" s="10" t="s">
        <v>103</v>
      </c>
      <c r="BE303" s="10" t="s">
        <v>65</v>
      </c>
      <c r="BF303" s="10"/>
      <c r="BG303" s="10" t="s">
        <v>103</v>
      </c>
      <c r="BH303" s="10"/>
      <c r="BI303" s="10">
        <f>IFERROR(INDEX([12]Queue_withNearTerm!$AZ$4:$AZ$148,MATCH(B304,[12]Queue_withNearTerm!$B$4:$B$148,0)),99)</f>
        <v>99</v>
      </c>
    </row>
    <row r="304" spans="1:61" s="26" customFormat="1" ht="25" x14ac:dyDescent="0.25">
      <c r="A304" s="32" t="s">
        <v>708</v>
      </c>
      <c r="B304" s="10">
        <v>1904</v>
      </c>
      <c r="C304" s="11">
        <v>44295</v>
      </c>
      <c r="D304" s="11">
        <v>44301.291666666701</v>
      </c>
      <c r="E304" s="10" t="s">
        <v>53</v>
      </c>
      <c r="F304" s="10" t="s">
        <v>609</v>
      </c>
      <c r="G304" s="10" t="s">
        <v>56</v>
      </c>
      <c r="H304" s="10"/>
      <c r="I304" s="10"/>
      <c r="J304" s="10" t="s">
        <v>57</v>
      </c>
      <c r="K304" s="10"/>
      <c r="L304" s="10"/>
      <c r="M304" s="10">
        <v>365.12</v>
      </c>
      <c r="N304" s="10"/>
      <c r="O304" s="10"/>
      <c r="P304" s="10"/>
      <c r="Q304" s="10"/>
      <c r="R304" s="10"/>
      <c r="S304" s="10"/>
      <c r="T304" s="10">
        <v>300</v>
      </c>
      <c r="U304" s="10" t="s">
        <v>83</v>
      </c>
      <c r="V304" s="10"/>
      <c r="W304" s="10"/>
      <c r="X304" s="10"/>
      <c r="Y304" s="10"/>
      <c r="Z304" s="10">
        <v>0</v>
      </c>
      <c r="AA304" s="10"/>
      <c r="AB304" s="10"/>
      <c r="AC304" s="10">
        <f t="shared" si="17"/>
        <v>0</v>
      </c>
      <c r="AD304" s="10" t="str" cm="1">
        <f t="array" ref="AD304">IFERROR(INDEX(Res_converter!$A$2:$A$22,MATCH(1,($J304=Res_converter!$B$2:$B$22)*($K304=Res_converter!$C$2:$C$22)*($L304=Res_converter!$D$2:$D$22),0)),"Other")</f>
        <v>Battery</v>
      </c>
      <c r="AE304" s="10">
        <f>IF($J304=Res_converter!$E$2,MAX($M304-$N304-$O304,0),0)+IF($K304=Res_converter!$E$2,MAX($P304-$Q304-$R304,0),0)+IF(L304=Res_converter!$E$2,$S304,0)</f>
        <v>365.12</v>
      </c>
      <c r="AF304" s="10">
        <f>IF($AD304=Res_converter!$A$8,MAX($Z304-$N304-$O304,0),0)+IF(AND($AD304=Res_converter!$A$14,$J304=Res_converter!$B$14),MAX(MIN($Z304,$M304)-$N304-$O304+IF(SUM($Q304,$R304)&gt;0,MAX($Z304-$M304,0)-($Q304+$R304)*$AV304,0),0),0)+IF(AND($AD304=Res_converter!$A$15,$K304=Res_converter!$C$15),MAX(MIN($Z304,$P304)-$Q304-$R304+IF(SUM($N304,$O304)&gt;0,MAX($Z304-$P304,0)-($N304+$O304)*$AV304,0),0),0)+IF(AND($AD304=Res_converter!$A$12,$Y304="See columns P&amp; Q"),IF($J304=Res_converter!$E$2,MAX($AA304*MIN($M304,$T304)-$N304-$O304,0),MAX($AB304*MIN($P304,$T304)-$Q304-$R304,0)),0)+IF(AND($AD304=Res_converter!$A$12,$AC304=1,$Y304&lt;&gt;"See columns P&amp; Q"),IF($J304=Res_converter!$E$2,MAX(MIN($Z304,M304)-$N304-$O304,0),MAX(MIN($Z304,P304)-$Q304-$R304,0)),0)</f>
        <v>0</v>
      </c>
      <c r="AG304" s="60">
        <f>IF($AD304=Res_converter!$A$9,$T304,0)</f>
        <v>0</v>
      </c>
      <c r="AH304" s="10">
        <f>IF($AD304=Res_converter!$A$9,$Z304,0)</f>
        <v>0</v>
      </c>
      <c r="AI304" s="10">
        <f>IF($J304=Res_converter!$E$6,MAX($M304-$N304-$O304,0),0)+IF($K304=Res_converter!$E$6,MAX($P304-$Q304-$R304,0),0)+IF(L304=Res_converter!$E$6,$S304,0)</f>
        <v>0</v>
      </c>
      <c r="AJ304" s="10">
        <f>IF($AD304=Res_converter!$A$7,MAX(MIN($Z304,$M304)-$N304-$O304,0),0)+IF(AND($AD304=Res_converter!$A$12,$Y304="See columns P&amp; Q"),IF($J304=Res_converter!$E$6,MAX($AA304*MIN($M304,$T304)-$N304-$O304,0),MAX($AB304*MIN($P304,$T304)-$Q304-$R304,0)),0)+IF(AND($AD304=Res_converter!$A$12,$AC304=1,$Y304&lt;&gt;"See columns P&amp; Q"),IF($J304=Res_converter!$E$6,MAX(MIN(MAX($Z304-$P304,0)/$AU304,$M304)-$N304-$O304,0),MAX(MIN(MAX($Z304-$M304,0)/$AU304,$P304)-$Q304-$R304,0)),0)</f>
        <v>0</v>
      </c>
      <c r="AK304" s="60">
        <f>IF($AD304=Res_converter!$A$2,$T304,0)</f>
        <v>0</v>
      </c>
      <c r="AL304" s="10">
        <f>IF($AD304=Res_converter!$A$2,$Z304,0)</f>
        <v>0</v>
      </c>
      <c r="AM304" s="10">
        <f>IF($J304=Res_converter!$E$4,MAX($M304-$N304-$O304,0),0)+IF($K304=Res_converter!$E$4,MAX($P304-$Q304-$R304,0),0)+IF(L304=Res_converter!$E$4,$S304,0)</f>
        <v>0</v>
      </c>
      <c r="AN304" s="10">
        <f>IF($AD304=Res_converter!$A$3,MAX(MIN($Z304,$M304)-$N304-$O304,0),0)+IF(AND($AD304=Res_converter!$A$14,$AC304=1,$Y304&lt;&gt;"See columns P&amp; Q"),IF($J304=Res_converter!$E$4,MAX(MIN(MAX($Z304-$P304,0)/$AV304,$M304)-$N304-$O304,0),MAX(MIN(MAX($Z304-$M304,0)/$AV304,$P304)-$Q304-$R304,0)),0)</f>
        <v>0</v>
      </c>
      <c r="AO304" s="10">
        <f>IF($J304=Res_converter!$E$5,$M304,0)+IF($K304=Res_converter!$E$5,$P304,0)</f>
        <v>0</v>
      </c>
      <c r="AP304" s="10">
        <f>IF($AD304=Res_converter!$A$4,$Z304,0)</f>
        <v>0</v>
      </c>
      <c r="AQ304" s="10" t="s">
        <v>211</v>
      </c>
      <c r="AR304" s="10" t="s">
        <v>61</v>
      </c>
      <c r="AS304" s="10" t="s">
        <v>62</v>
      </c>
      <c r="AT304" s="10" t="s">
        <v>63</v>
      </c>
      <c r="AU304" s="10">
        <f t="shared" si="18"/>
        <v>0.1</v>
      </c>
      <c r="AV304" s="10">
        <f t="shared" si="19"/>
        <v>0.66500000000000004</v>
      </c>
      <c r="AW304" s="12" t="s">
        <v>709</v>
      </c>
      <c r="AX304" s="12" t="str">
        <f>INDEX(Subname_converter!$B$1:$B$343,MATCH($AW304,Subname_converter!$A$1:$A$343,0))</f>
        <v>Bellota</v>
      </c>
      <c r="AY304" s="12">
        <f>INDEX(Subname_converter!$C$1:$C$343,MATCH($AW304,Subname_converter!$A$1:$A$343,0))</f>
        <v>115</v>
      </c>
      <c r="AZ304" s="11">
        <v>45991.333333333299</v>
      </c>
      <c r="BA304" s="11">
        <v>45991.333333333299</v>
      </c>
      <c r="BB304" s="10">
        <f t="shared" si="16"/>
        <v>2026</v>
      </c>
      <c r="BC304" s="11"/>
      <c r="BD304" s="10" t="s">
        <v>103</v>
      </c>
      <c r="BE304" s="10" t="s">
        <v>65</v>
      </c>
      <c r="BF304" s="10"/>
      <c r="BG304" s="10" t="s">
        <v>103</v>
      </c>
      <c r="BH304" s="10"/>
      <c r="BI304" s="10">
        <f>IFERROR(INDEX([12]Queue_withNearTerm!$AZ$4:$AZ$148,MATCH(B305,[12]Queue_withNearTerm!$B$4:$B$148,0)),99)</f>
        <v>99</v>
      </c>
    </row>
    <row r="305" spans="1:61" s="26" customFormat="1" ht="37.5" x14ac:dyDescent="0.25">
      <c r="A305" s="32" t="s">
        <v>710</v>
      </c>
      <c r="B305" s="10">
        <v>1905</v>
      </c>
      <c r="C305" s="11">
        <v>44299</v>
      </c>
      <c r="D305" s="11">
        <v>44301.291666666701</v>
      </c>
      <c r="E305" s="10" t="s">
        <v>53</v>
      </c>
      <c r="F305" s="10" t="s">
        <v>609</v>
      </c>
      <c r="G305" s="10" t="s">
        <v>56</v>
      </c>
      <c r="H305" s="10"/>
      <c r="I305" s="10"/>
      <c r="J305" s="10" t="s">
        <v>57</v>
      </c>
      <c r="K305" s="10"/>
      <c r="L305" s="10"/>
      <c r="M305" s="10">
        <v>55.5</v>
      </c>
      <c r="N305" s="10"/>
      <c r="O305" s="10"/>
      <c r="P305" s="10"/>
      <c r="Q305" s="10"/>
      <c r="R305" s="10"/>
      <c r="S305" s="10"/>
      <c r="T305" s="10">
        <v>41.1</v>
      </c>
      <c r="U305" s="10" t="s">
        <v>83</v>
      </c>
      <c r="V305" s="10"/>
      <c r="W305" s="10"/>
      <c r="X305" s="10"/>
      <c r="Y305" s="10"/>
      <c r="Z305" s="10">
        <v>0</v>
      </c>
      <c r="AA305" s="10"/>
      <c r="AB305" s="10"/>
      <c r="AC305" s="10">
        <f t="shared" si="17"/>
        <v>0</v>
      </c>
      <c r="AD305" s="10" t="str" cm="1">
        <f t="array" ref="AD305">IFERROR(INDEX(Res_converter!$A$2:$A$22,MATCH(1,($J305=Res_converter!$B$2:$B$22)*($K305=Res_converter!$C$2:$C$22)*($L305=Res_converter!$D$2:$D$22),0)),"Other")</f>
        <v>Battery</v>
      </c>
      <c r="AE305" s="10">
        <f>IF($J305=Res_converter!$E$2,MAX($M305-$N305-$O305,0),0)+IF($K305=Res_converter!$E$2,MAX($P305-$Q305-$R305,0),0)+IF(L305=Res_converter!$E$2,$S305,0)</f>
        <v>55.5</v>
      </c>
      <c r="AF305" s="10">
        <f>IF($AD305=Res_converter!$A$8,MAX($Z305-$N305-$O305,0),0)+IF(AND($AD305=Res_converter!$A$14,$J305=Res_converter!$B$14),MAX(MIN($Z305,$M305)-$N305-$O305+IF(SUM($Q305,$R305)&gt;0,MAX($Z305-$M305,0)-($Q305+$R305)*$AV305,0),0),0)+IF(AND($AD305=Res_converter!$A$15,$K305=Res_converter!$C$15),MAX(MIN($Z305,$P305)-$Q305-$R305+IF(SUM($N305,$O305)&gt;0,MAX($Z305-$P305,0)-($N305+$O305)*$AV305,0),0),0)+IF(AND($AD305=Res_converter!$A$12,$Y305="See columns P&amp; Q"),IF($J305=Res_converter!$E$2,MAX($AA305*MIN($M305,$T305)-$N305-$O305,0),MAX($AB305*MIN($P305,$T305)-$Q305-$R305,0)),0)+IF(AND($AD305=Res_converter!$A$12,$AC305=1,$Y305&lt;&gt;"See columns P&amp; Q"),IF($J305=Res_converter!$E$2,MAX(MIN($Z305,M305)-$N305-$O305,0),MAX(MIN($Z305,P305)-$Q305-$R305,0)),0)</f>
        <v>0</v>
      </c>
      <c r="AG305" s="60">
        <f>IF($AD305=Res_converter!$A$9,$T305,0)</f>
        <v>0</v>
      </c>
      <c r="AH305" s="10">
        <f>IF($AD305=Res_converter!$A$9,$Z305,0)</f>
        <v>0</v>
      </c>
      <c r="AI305" s="10">
        <f>IF($J305=Res_converter!$E$6,MAX($M305-$N305-$O305,0),0)+IF($K305=Res_converter!$E$6,MAX($P305-$Q305-$R305,0),0)+IF(L305=Res_converter!$E$6,$S305,0)</f>
        <v>0</v>
      </c>
      <c r="AJ305" s="10">
        <f>IF($AD305=Res_converter!$A$7,MAX(MIN($Z305,$M305)-$N305-$O305,0),0)+IF(AND($AD305=Res_converter!$A$12,$Y305="See columns P&amp; Q"),IF($J305=Res_converter!$E$6,MAX($AA305*MIN($M305,$T305)-$N305-$O305,0),MAX($AB305*MIN($P305,$T305)-$Q305-$R305,0)),0)+IF(AND($AD305=Res_converter!$A$12,$AC305=1,$Y305&lt;&gt;"See columns P&amp; Q"),IF($J305=Res_converter!$E$6,MAX(MIN(MAX($Z305-$P305,0)/$AU305,$M305)-$N305-$O305,0),MAX(MIN(MAX($Z305-$M305,0)/$AU305,$P305)-$Q305-$R305,0)),0)</f>
        <v>0</v>
      </c>
      <c r="AK305" s="60">
        <f>IF($AD305=Res_converter!$A$2,$T305,0)</f>
        <v>0</v>
      </c>
      <c r="AL305" s="10">
        <f>IF($AD305=Res_converter!$A$2,$Z305,0)</f>
        <v>0</v>
      </c>
      <c r="AM305" s="10">
        <f>IF($J305=Res_converter!$E$4,MAX($M305-$N305-$O305,0),0)+IF($K305=Res_converter!$E$4,MAX($P305-$Q305-$R305,0),0)+IF(L305=Res_converter!$E$4,$S305,0)</f>
        <v>0</v>
      </c>
      <c r="AN305" s="10">
        <f>IF($AD305=Res_converter!$A$3,MAX(MIN($Z305,$M305)-$N305-$O305,0),0)+IF(AND($AD305=Res_converter!$A$14,$AC305=1,$Y305&lt;&gt;"See columns P&amp; Q"),IF($J305=Res_converter!$E$4,MAX(MIN(MAX($Z305-$P305,0)/$AV305,$M305)-$N305-$O305,0),MAX(MIN(MAX($Z305-$M305,0)/$AV305,$P305)-$Q305-$R305,0)),0)</f>
        <v>0</v>
      </c>
      <c r="AO305" s="10">
        <f>IF($J305=Res_converter!$E$5,$M305,0)+IF($K305=Res_converter!$E$5,$P305,0)</f>
        <v>0</v>
      </c>
      <c r="AP305" s="10">
        <f>IF($AD305=Res_converter!$A$4,$Z305,0)</f>
        <v>0</v>
      </c>
      <c r="AQ305" s="10" t="s">
        <v>704</v>
      </c>
      <c r="AR305" s="10" t="s">
        <v>61</v>
      </c>
      <c r="AS305" s="10" t="s">
        <v>62</v>
      </c>
      <c r="AT305" s="10" t="s">
        <v>63</v>
      </c>
      <c r="AU305" s="10">
        <f t="shared" si="18"/>
        <v>0.1</v>
      </c>
      <c r="AV305" s="10">
        <f t="shared" si="19"/>
        <v>0.66500000000000004</v>
      </c>
      <c r="AW305" s="12" t="s">
        <v>711</v>
      </c>
      <c r="AX305" s="12" t="str">
        <f>INDEX(Subname_converter!$B$1:$B$343,MATCH($AW305,Subname_converter!$A$1:$A$343,0))</f>
        <v>Martin</v>
      </c>
      <c r="AY305" s="12">
        <f>INDEX(Subname_converter!$C$1:$C$343,MATCH($AW305,Subname_converter!$A$1:$A$343,0))</f>
        <v>115</v>
      </c>
      <c r="AZ305" s="11">
        <v>45839.291666666701</v>
      </c>
      <c r="BA305" s="11">
        <v>45839.291666666701</v>
      </c>
      <c r="BB305" s="10">
        <f t="shared" si="16"/>
        <v>2025</v>
      </c>
      <c r="BC305" s="11"/>
      <c r="BD305" s="10" t="s">
        <v>103</v>
      </c>
      <c r="BE305" s="10" t="s">
        <v>65</v>
      </c>
      <c r="BF305" s="10"/>
      <c r="BG305" s="10" t="s">
        <v>103</v>
      </c>
      <c r="BH305" s="10"/>
      <c r="BI305" s="10">
        <f>IFERROR(INDEX([12]Queue_withNearTerm!$AZ$4:$AZ$148,MATCH(B306,[12]Queue_withNearTerm!$B$4:$B$148,0)),99)</f>
        <v>99</v>
      </c>
    </row>
    <row r="306" spans="1:61" s="26" customFormat="1" ht="25" x14ac:dyDescent="0.25">
      <c r="A306" s="32" t="s">
        <v>712</v>
      </c>
      <c r="B306" s="10">
        <v>1906</v>
      </c>
      <c r="C306" s="11">
        <v>44301</v>
      </c>
      <c r="D306" s="11">
        <v>44301.291666666701</v>
      </c>
      <c r="E306" s="10" t="s">
        <v>53</v>
      </c>
      <c r="F306" s="10" t="s">
        <v>609</v>
      </c>
      <c r="G306" s="10" t="s">
        <v>56</v>
      </c>
      <c r="H306" s="10"/>
      <c r="I306" s="10"/>
      <c r="J306" s="10" t="s">
        <v>57</v>
      </c>
      <c r="K306" s="10"/>
      <c r="L306" s="10"/>
      <c r="M306" s="10">
        <v>256.29000000000002</v>
      </c>
      <c r="N306" s="10"/>
      <c r="O306" s="10"/>
      <c r="P306" s="10"/>
      <c r="Q306" s="10"/>
      <c r="R306" s="10"/>
      <c r="S306" s="10"/>
      <c r="T306" s="10">
        <v>250</v>
      </c>
      <c r="U306" s="10" t="s">
        <v>83</v>
      </c>
      <c r="V306" s="10"/>
      <c r="W306" s="10"/>
      <c r="X306" s="10"/>
      <c r="Y306" s="10"/>
      <c r="Z306" s="10">
        <v>0</v>
      </c>
      <c r="AA306" s="10"/>
      <c r="AB306" s="10"/>
      <c r="AC306" s="10">
        <f t="shared" si="17"/>
        <v>0</v>
      </c>
      <c r="AD306" s="10" t="str" cm="1">
        <f t="array" ref="AD306">IFERROR(INDEX(Res_converter!$A$2:$A$22,MATCH(1,($J306=Res_converter!$B$2:$B$22)*($K306=Res_converter!$C$2:$C$22)*($L306=Res_converter!$D$2:$D$22),0)),"Other")</f>
        <v>Battery</v>
      </c>
      <c r="AE306" s="10">
        <f>IF($J306=Res_converter!$E$2,MAX($M306-$N306-$O306,0),0)+IF($K306=Res_converter!$E$2,MAX($P306-$Q306-$R306,0),0)+IF(L306=Res_converter!$E$2,$S306,0)</f>
        <v>256.29000000000002</v>
      </c>
      <c r="AF306" s="10">
        <f>IF($AD306=Res_converter!$A$8,MAX($Z306-$N306-$O306,0),0)+IF(AND($AD306=Res_converter!$A$14,$J306=Res_converter!$B$14),MAX(MIN($Z306,$M306)-$N306-$O306+IF(SUM($Q306,$R306)&gt;0,MAX($Z306-$M306,0)-($Q306+$R306)*$AV306,0),0),0)+IF(AND($AD306=Res_converter!$A$15,$K306=Res_converter!$C$15),MAX(MIN($Z306,$P306)-$Q306-$R306+IF(SUM($N306,$O306)&gt;0,MAX($Z306-$P306,0)-($N306+$O306)*$AV306,0),0),0)+IF(AND($AD306=Res_converter!$A$12,$Y306="See columns P&amp; Q"),IF($J306=Res_converter!$E$2,MAX($AA306*MIN($M306,$T306)-$N306-$O306,0),MAX($AB306*MIN($P306,$T306)-$Q306-$R306,0)),0)+IF(AND($AD306=Res_converter!$A$12,$AC306=1,$Y306&lt;&gt;"See columns P&amp; Q"),IF($J306=Res_converter!$E$2,MAX(MIN($Z306,M306)-$N306-$O306,0),MAX(MIN($Z306,P306)-$Q306-$R306,0)),0)</f>
        <v>0</v>
      </c>
      <c r="AG306" s="60">
        <f>IF($AD306=Res_converter!$A$9,$T306,0)</f>
        <v>0</v>
      </c>
      <c r="AH306" s="10">
        <f>IF($AD306=Res_converter!$A$9,$Z306,0)</f>
        <v>0</v>
      </c>
      <c r="AI306" s="10">
        <f>IF($J306=Res_converter!$E$6,MAX($M306-$N306-$O306,0),0)+IF($K306=Res_converter!$E$6,MAX($P306-$Q306-$R306,0),0)+IF(L306=Res_converter!$E$6,$S306,0)</f>
        <v>0</v>
      </c>
      <c r="AJ306" s="10">
        <f>IF($AD306=Res_converter!$A$7,MAX(MIN($Z306,$M306)-$N306-$O306,0),0)+IF(AND($AD306=Res_converter!$A$12,$Y306="See columns P&amp; Q"),IF($J306=Res_converter!$E$6,MAX($AA306*MIN($M306,$T306)-$N306-$O306,0),MAX($AB306*MIN($P306,$T306)-$Q306-$R306,0)),0)+IF(AND($AD306=Res_converter!$A$12,$AC306=1,$Y306&lt;&gt;"See columns P&amp; Q"),IF($J306=Res_converter!$E$6,MAX(MIN(MAX($Z306-$P306,0)/$AU306,$M306)-$N306-$O306,0),MAX(MIN(MAX($Z306-$M306,0)/$AU306,$P306)-$Q306-$R306,0)),0)</f>
        <v>0</v>
      </c>
      <c r="AK306" s="60">
        <f>IF($AD306=Res_converter!$A$2,$T306,0)</f>
        <v>0</v>
      </c>
      <c r="AL306" s="10">
        <f>IF($AD306=Res_converter!$A$2,$Z306,0)</f>
        <v>0</v>
      </c>
      <c r="AM306" s="10">
        <f>IF($J306=Res_converter!$E$4,MAX($M306-$N306-$O306,0),0)+IF($K306=Res_converter!$E$4,MAX($P306-$Q306-$R306,0),0)+IF(L306=Res_converter!$E$4,$S306,0)</f>
        <v>0</v>
      </c>
      <c r="AN306" s="10">
        <f>IF($AD306=Res_converter!$A$3,MAX(MIN($Z306,$M306)-$N306-$O306,0),0)+IF(AND($AD306=Res_converter!$A$14,$AC306=1,$Y306&lt;&gt;"See columns P&amp; Q"),IF($J306=Res_converter!$E$4,MAX(MIN(MAX($Z306-$P306,0)/$AV306,$M306)-$N306-$O306,0),MAX(MIN(MAX($Z306-$M306,0)/$AV306,$P306)-$Q306-$R306,0)),0)</f>
        <v>0</v>
      </c>
      <c r="AO306" s="10">
        <f>IF($J306=Res_converter!$E$5,$M306,0)+IF($K306=Res_converter!$E$5,$P306,0)</f>
        <v>0</v>
      </c>
      <c r="AP306" s="10">
        <f>IF($AD306=Res_converter!$A$4,$Z306,0)</f>
        <v>0</v>
      </c>
      <c r="AQ306" s="10" t="s">
        <v>112</v>
      </c>
      <c r="AR306" s="10" t="s">
        <v>61</v>
      </c>
      <c r="AS306" s="10" t="s">
        <v>62</v>
      </c>
      <c r="AT306" s="10" t="s">
        <v>63</v>
      </c>
      <c r="AU306" s="10">
        <f t="shared" si="18"/>
        <v>0.1</v>
      </c>
      <c r="AV306" s="10">
        <f t="shared" si="19"/>
        <v>0.66500000000000004</v>
      </c>
      <c r="AW306" s="12" t="s">
        <v>713</v>
      </c>
      <c r="AX306" s="12" t="str">
        <f>INDEX(Subname_converter!$B$1:$B$343,MATCH($AW306,Subname_converter!$A$1:$A$343,0))</f>
        <v>Los Esteros</v>
      </c>
      <c r="AY306" s="12">
        <f>INDEX(Subname_converter!$C$1:$C$343,MATCH($AW306,Subname_converter!$A$1:$A$343,0))</f>
        <v>115</v>
      </c>
      <c r="AZ306" s="11">
        <v>45809.291666666701</v>
      </c>
      <c r="BA306" s="11">
        <v>45809.291666666701</v>
      </c>
      <c r="BB306" s="10">
        <f t="shared" si="16"/>
        <v>2025</v>
      </c>
      <c r="BC306" s="11"/>
      <c r="BD306" s="10" t="s">
        <v>103</v>
      </c>
      <c r="BE306" s="10" t="s">
        <v>65</v>
      </c>
      <c r="BF306" s="10"/>
      <c r="BG306" s="10" t="s">
        <v>103</v>
      </c>
      <c r="BH306" s="10"/>
      <c r="BI306" s="10">
        <f>IFERROR(INDEX([12]Queue_withNearTerm!$AZ$4:$AZ$148,MATCH(B307,[12]Queue_withNearTerm!$B$4:$B$148,0)),99)</f>
        <v>99</v>
      </c>
    </row>
    <row r="307" spans="1:61" s="26" customFormat="1" ht="25" x14ac:dyDescent="0.25">
      <c r="A307" s="32" t="s">
        <v>714</v>
      </c>
      <c r="B307" s="10">
        <v>1911</v>
      </c>
      <c r="C307" s="11">
        <v>44296</v>
      </c>
      <c r="D307" s="11">
        <v>44301.291666666701</v>
      </c>
      <c r="E307" s="10" t="s">
        <v>53</v>
      </c>
      <c r="F307" s="10" t="s">
        <v>609</v>
      </c>
      <c r="G307" s="10" t="s">
        <v>56</v>
      </c>
      <c r="H307" s="10"/>
      <c r="I307" s="10"/>
      <c r="J307" s="10" t="s">
        <v>57</v>
      </c>
      <c r="K307" s="10"/>
      <c r="L307" s="10"/>
      <c r="M307" s="10">
        <v>252</v>
      </c>
      <c r="N307" s="10"/>
      <c r="O307" s="10"/>
      <c r="P307" s="10"/>
      <c r="Q307" s="10"/>
      <c r="R307" s="10"/>
      <c r="S307" s="10"/>
      <c r="T307" s="10">
        <v>180</v>
      </c>
      <c r="U307" s="10" t="s">
        <v>83</v>
      </c>
      <c r="V307" s="10"/>
      <c r="W307" s="10"/>
      <c r="X307" s="10"/>
      <c r="Y307" s="10"/>
      <c r="Z307" s="10">
        <v>0</v>
      </c>
      <c r="AA307" s="10"/>
      <c r="AB307" s="10"/>
      <c r="AC307" s="10">
        <f t="shared" si="17"/>
        <v>0</v>
      </c>
      <c r="AD307" s="10" t="str" cm="1">
        <f t="array" ref="AD307">IFERROR(INDEX(Res_converter!$A$2:$A$22,MATCH(1,($J307=Res_converter!$B$2:$B$22)*($K307=Res_converter!$C$2:$C$22)*($L307=Res_converter!$D$2:$D$22),0)),"Other")</f>
        <v>Battery</v>
      </c>
      <c r="AE307" s="10">
        <f>IF($J307=Res_converter!$E$2,MAX($M307-$N307-$O307,0),0)+IF($K307=Res_converter!$E$2,MAX($P307-$Q307-$R307,0),0)+IF(L307=Res_converter!$E$2,$S307,0)</f>
        <v>252</v>
      </c>
      <c r="AF307" s="10">
        <f>IF($AD307=Res_converter!$A$8,MAX($Z307-$N307-$O307,0),0)+IF(AND($AD307=Res_converter!$A$14,$J307=Res_converter!$B$14),MAX(MIN($Z307,$M307)-$N307-$O307+IF(SUM($Q307,$R307)&gt;0,MAX($Z307-$M307,0)-($Q307+$R307)*$AV307,0),0),0)+IF(AND($AD307=Res_converter!$A$15,$K307=Res_converter!$C$15),MAX(MIN($Z307,$P307)-$Q307-$R307+IF(SUM($N307,$O307)&gt;0,MAX($Z307-$P307,0)-($N307+$O307)*$AV307,0),0),0)+IF(AND($AD307=Res_converter!$A$12,$Y307="See columns P&amp; Q"),IF($J307=Res_converter!$E$2,MAX($AA307*MIN($M307,$T307)-$N307-$O307,0),MAX($AB307*MIN($P307,$T307)-$Q307-$R307,0)),0)+IF(AND($AD307=Res_converter!$A$12,$AC307=1,$Y307&lt;&gt;"See columns P&amp; Q"),IF($J307=Res_converter!$E$2,MAX(MIN($Z307,M307)-$N307-$O307,0),MAX(MIN($Z307,P307)-$Q307-$R307,0)),0)</f>
        <v>0</v>
      </c>
      <c r="AG307" s="60">
        <f>IF($AD307=Res_converter!$A$9,$T307,0)</f>
        <v>0</v>
      </c>
      <c r="AH307" s="10">
        <f>IF($AD307=Res_converter!$A$9,$Z307,0)</f>
        <v>0</v>
      </c>
      <c r="AI307" s="10">
        <f>IF($J307=Res_converter!$E$6,MAX($M307-$N307-$O307,0),0)+IF($K307=Res_converter!$E$6,MAX($P307-$Q307-$R307,0),0)+IF(L307=Res_converter!$E$6,$S307,0)</f>
        <v>0</v>
      </c>
      <c r="AJ307" s="10">
        <f>IF($AD307=Res_converter!$A$7,MAX(MIN($Z307,$M307)-$N307-$O307,0),0)+IF(AND($AD307=Res_converter!$A$12,$Y307="See columns P&amp; Q"),IF($J307=Res_converter!$E$6,MAX($AA307*MIN($M307,$T307)-$N307-$O307,0),MAX($AB307*MIN($P307,$T307)-$Q307-$R307,0)),0)+IF(AND($AD307=Res_converter!$A$12,$AC307=1,$Y307&lt;&gt;"See columns P&amp; Q"),IF($J307=Res_converter!$E$6,MAX(MIN(MAX($Z307-$P307,0)/$AU307,$M307)-$N307-$O307,0),MAX(MIN(MAX($Z307-$M307,0)/$AU307,$P307)-$Q307-$R307,0)),0)</f>
        <v>0</v>
      </c>
      <c r="AK307" s="60">
        <f>IF($AD307=Res_converter!$A$2,$T307,0)</f>
        <v>0</v>
      </c>
      <c r="AL307" s="10">
        <f>IF($AD307=Res_converter!$A$2,$Z307,0)</f>
        <v>0</v>
      </c>
      <c r="AM307" s="10">
        <f>IF($J307=Res_converter!$E$4,MAX($M307-$N307-$O307,0),0)+IF($K307=Res_converter!$E$4,MAX($P307-$Q307-$R307,0),0)+IF(L307=Res_converter!$E$4,$S307,0)</f>
        <v>0</v>
      </c>
      <c r="AN307" s="10">
        <f>IF($AD307=Res_converter!$A$3,MAX(MIN($Z307,$M307)-$N307-$O307,0),0)+IF(AND($AD307=Res_converter!$A$14,$AC307=1,$Y307&lt;&gt;"See columns P&amp; Q"),IF($J307=Res_converter!$E$4,MAX(MIN(MAX($Z307-$P307,0)/$AV307,$M307)-$N307-$O307,0),MAX(MIN(MAX($Z307-$M307,0)/$AV307,$P307)-$Q307-$R307,0)),0)</f>
        <v>0</v>
      </c>
      <c r="AO307" s="10">
        <f>IF($J307=Res_converter!$E$5,$M307,0)+IF($K307=Res_converter!$E$5,$P307,0)</f>
        <v>0</v>
      </c>
      <c r="AP307" s="10">
        <f>IF($AD307=Res_converter!$A$4,$Z307,0)</f>
        <v>0</v>
      </c>
      <c r="AQ307" s="10" t="s">
        <v>201</v>
      </c>
      <c r="AR307" s="10" t="s">
        <v>61</v>
      </c>
      <c r="AS307" s="10" t="s">
        <v>62</v>
      </c>
      <c r="AT307" s="10" t="s">
        <v>63</v>
      </c>
      <c r="AU307" s="10">
        <f t="shared" si="18"/>
        <v>0.1</v>
      </c>
      <c r="AV307" s="10">
        <f t="shared" si="19"/>
        <v>0.66500000000000004</v>
      </c>
      <c r="AW307" s="12" t="s">
        <v>715</v>
      </c>
      <c r="AX307" s="12" t="str">
        <f>INDEX(Subname_converter!$B$1:$B$343,MATCH($AW307,Subname_converter!$A$1:$A$343,0))</f>
        <v>Newark</v>
      </c>
      <c r="AY307" s="12">
        <f>INDEX(Subname_converter!$C$1:$C$343,MATCH($AW307,Subname_converter!$A$1:$A$343,0))</f>
        <v>230</v>
      </c>
      <c r="AZ307" s="11">
        <v>45596.291666666701</v>
      </c>
      <c r="BA307" s="11">
        <v>45596.291666666701</v>
      </c>
      <c r="BB307" s="10">
        <f t="shared" si="16"/>
        <v>2025</v>
      </c>
      <c r="BC307" s="11"/>
      <c r="BD307" s="10" t="s">
        <v>103</v>
      </c>
      <c r="BE307" s="10" t="s">
        <v>65</v>
      </c>
      <c r="BF307" s="10"/>
      <c r="BG307" s="10" t="s">
        <v>103</v>
      </c>
      <c r="BH307" s="10"/>
      <c r="BI307" s="10">
        <f>IFERROR(INDEX([12]Queue_withNearTerm!$AZ$4:$AZ$148,MATCH(B308,[12]Queue_withNearTerm!$B$4:$B$148,0)),99)</f>
        <v>99</v>
      </c>
    </row>
    <row r="308" spans="1:61" s="26" customFormat="1" ht="25" x14ac:dyDescent="0.25">
      <c r="A308" s="32" t="s">
        <v>716</v>
      </c>
      <c r="B308" s="10">
        <v>1912</v>
      </c>
      <c r="C308" s="11">
        <v>44295</v>
      </c>
      <c r="D308" s="11">
        <v>44301.291666666701</v>
      </c>
      <c r="E308" s="10" t="s">
        <v>53</v>
      </c>
      <c r="F308" s="10" t="s">
        <v>609</v>
      </c>
      <c r="G308" s="10" t="s">
        <v>56</v>
      </c>
      <c r="H308" s="10"/>
      <c r="I308" s="10"/>
      <c r="J308" s="10" t="s">
        <v>57</v>
      </c>
      <c r="K308" s="10"/>
      <c r="L308" s="10"/>
      <c r="M308" s="10">
        <v>365.12</v>
      </c>
      <c r="N308" s="10"/>
      <c r="O308" s="10"/>
      <c r="P308" s="10"/>
      <c r="Q308" s="10"/>
      <c r="R308" s="10"/>
      <c r="S308" s="10"/>
      <c r="T308" s="10">
        <v>300</v>
      </c>
      <c r="U308" s="10" t="s">
        <v>83</v>
      </c>
      <c r="V308" s="10"/>
      <c r="W308" s="10"/>
      <c r="X308" s="10"/>
      <c r="Y308" s="10"/>
      <c r="Z308" s="10">
        <v>0</v>
      </c>
      <c r="AA308" s="10"/>
      <c r="AB308" s="10"/>
      <c r="AC308" s="10">
        <f t="shared" si="17"/>
        <v>0</v>
      </c>
      <c r="AD308" s="10" t="str" cm="1">
        <f t="array" ref="AD308">IFERROR(INDEX(Res_converter!$A$2:$A$22,MATCH(1,($J308=Res_converter!$B$2:$B$22)*($K308=Res_converter!$C$2:$C$22)*($L308=Res_converter!$D$2:$D$22),0)),"Other")</f>
        <v>Battery</v>
      </c>
      <c r="AE308" s="10">
        <f>IF($J308=Res_converter!$E$2,MAX($M308-$N308-$O308,0),0)+IF($K308=Res_converter!$E$2,MAX($P308-$Q308-$R308,0),0)+IF(L308=Res_converter!$E$2,$S308,0)</f>
        <v>365.12</v>
      </c>
      <c r="AF308" s="10">
        <f>IF($AD308=Res_converter!$A$8,MAX($Z308-$N308-$O308,0),0)+IF(AND($AD308=Res_converter!$A$14,$J308=Res_converter!$B$14),MAX(MIN($Z308,$M308)-$N308-$O308+IF(SUM($Q308,$R308)&gt;0,MAX($Z308-$M308,0)-($Q308+$R308)*$AV308,0),0),0)+IF(AND($AD308=Res_converter!$A$15,$K308=Res_converter!$C$15),MAX(MIN($Z308,$P308)-$Q308-$R308+IF(SUM($N308,$O308)&gt;0,MAX($Z308-$P308,0)-($N308+$O308)*$AV308,0),0),0)+IF(AND($AD308=Res_converter!$A$12,$Y308="See columns P&amp; Q"),IF($J308=Res_converter!$E$2,MAX($AA308*MIN($M308,$T308)-$N308-$O308,0),MAX($AB308*MIN($P308,$T308)-$Q308-$R308,0)),0)+IF(AND($AD308=Res_converter!$A$12,$AC308=1,$Y308&lt;&gt;"See columns P&amp; Q"),IF($J308=Res_converter!$E$2,MAX(MIN($Z308,M308)-$N308-$O308,0),MAX(MIN($Z308,P308)-$Q308-$R308,0)),0)</f>
        <v>0</v>
      </c>
      <c r="AG308" s="60">
        <f>IF($AD308=Res_converter!$A$9,$T308,0)</f>
        <v>0</v>
      </c>
      <c r="AH308" s="10">
        <f>IF($AD308=Res_converter!$A$9,$Z308,0)</f>
        <v>0</v>
      </c>
      <c r="AI308" s="10">
        <f>IF($J308=Res_converter!$E$6,MAX($M308-$N308-$O308,0),0)+IF($K308=Res_converter!$E$6,MAX($P308-$Q308-$R308,0),0)+IF(L308=Res_converter!$E$6,$S308,0)</f>
        <v>0</v>
      </c>
      <c r="AJ308" s="10">
        <f>IF($AD308=Res_converter!$A$7,MAX(MIN($Z308,$M308)-$N308-$O308,0),0)+IF(AND($AD308=Res_converter!$A$12,$Y308="See columns P&amp; Q"),IF($J308=Res_converter!$E$6,MAX($AA308*MIN($M308,$T308)-$N308-$O308,0),MAX($AB308*MIN($P308,$T308)-$Q308-$R308,0)),0)+IF(AND($AD308=Res_converter!$A$12,$AC308=1,$Y308&lt;&gt;"See columns P&amp; Q"),IF($J308=Res_converter!$E$6,MAX(MIN(MAX($Z308-$P308,0)/$AU308,$M308)-$N308-$O308,0),MAX(MIN(MAX($Z308-$M308,0)/$AU308,$P308)-$Q308-$R308,0)),0)</f>
        <v>0</v>
      </c>
      <c r="AK308" s="60">
        <f>IF($AD308=Res_converter!$A$2,$T308,0)</f>
        <v>0</v>
      </c>
      <c r="AL308" s="10">
        <f>IF($AD308=Res_converter!$A$2,$Z308,0)</f>
        <v>0</v>
      </c>
      <c r="AM308" s="10">
        <f>IF($J308=Res_converter!$E$4,MAX($M308-$N308-$O308,0),0)+IF($K308=Res_converter!$E$4,MAX($P308-$Q308-$R308,0),0)+IF(L308=Res_converter!$E$4,$S308,0)</f>
        <v>0</v>
      </c>
      <c r="AN308" s="10">
        <f>IF($AD308=Res_converter!$A$3,MAX(MIN($Z308,$M308)-$N308-$O308,0),0)+IF(AND($AD308=Res_converter!$A$14,$AC308=1,$Y308&lt;&gt;"See columns P&amp; Q"),IF($J308=Res_converter!$E$4,MAX(MIN(MAX($Z308-$P308,0)/$AV308,$M308)-$N308-$O308,0),MAX(MIN(MAX($Z308-$M308,0)/$AV308,$P308)-$Q308-$R308,0)),0)</f>
        <v>0</v>
      </c>
      <c r="AO308" s="10">
        <f>IF($J308=Res_converter!$E$5,$M308,0)+IF($K308=Res_converter!$E$5,$P308,0)</f>
        <v>0</v>
      </c>
      <c r="AP308" s="10">
        <f>IF($AD308=Res_converter!$A$4,$Z308,0)</f>
        <v>0</v>
      </c>
      <c r="AQ308" s="10" t="s">
        <v>201</v>
      </c>
      <c r="AR308" s="10" t="s">
        <v>61</v>
      </c>
      <c r="AS308" s="10" t="s">
        <v>62</v>
      </c>
      <c r="AT308" s="10" t="s">
        <v>63</v>
      </c>
      <c r="AU308" s="10">
        <f t="shared" si="18"/>
        <v>0.1</v>
      </c>
      <c r="AV308" s="10">
        <f t="shared" si="19"/>
        <v>0.66500000000000004</v>
      </c>
      <c r="AW308" s="12" t="s">
        <v>717</v>
      </c>
      <c r="AX308" s="12" t="str">
        <f>INDEX(Subname_converter!$B$1:$B$343,MATCH($AW308,Subname_converter!$A$1:$A$343,0))</f>
        <v>Tesla</v>
      </c>
      <c r="AY308" s="12">
        <f>INDEX(Subname_converter!$C$1:$C$343,MATCH($AW308,Subname_converter!$A$1:$A$343,0))</f>
        <v>230</v>
      </c>
      <c r="AZ308" s="11">
        <v>45991.333333333299</v>
      </c>
      <c r="BA308" s="11">
        <v>45991.333333333299</v>
      </c>
      <c r="BB308" s="10">
        <f t="shared" si="16"/>
        <v>2026</v>
      </c>
      <c r="BC308" s="11"/>
      <c r="BD308" s="10" t="s">
        <v>103</v>
      </c>
      <c r="BE308" s="10" t="s">
        <v>65</v>
      </c>
      <c r="BF308" s="10"/>
      <c r="BG308" s="10" t="s">
        <v>103</v>
      </c>
      <c r="BH308" s="10"/>
      <c r="BI308" s="10">
        <f>IFERROR(INDEX([12]Queue_withNearTerm!$AZ$4:$AZ$148,MATCH(B309,[12]Queue_withNearTerm!$B$4:$B$148,0)),99)</f>
        <v>99</v>
      </c>
    </row>
    <row r="309" spans="1:61" s="26" customFormat="1" ht="37.5" x14ac:dyDescent="0.25">
      <c r="A309" s="32" t="s">
        <v>718</v>
      </c>
      <c r="B309" s="10">
        <v>1913</v>
      </c>
      <c r="C309" s="11">
        <v>44299</v>
      </c>
      <c r="D309" s="11">
        <v>44301.291666666701</v>
      </c>
      <c r="E309" s="10" t="s">
        <v>53</v>
      </c>
      <c r="F309" s="10" t="s">
        <v>609</v>
      </c>
      <c r="G309" s="10" t="s">
        <v>56</v>
      </c>
      <c r="H309" s="10"/>
      <c r="I309" s="10"/>
      <c r="J309" s="10" t="s">
        <v>57</v>
      </c>
      <c r="K309" s="10"/>
      <c r="L309" s="10"/>
      <c r="M309" s="10">
        <v>62.6</v>
      </c>
      <c r="N309" s="10"/>
      <c r="O309" s="10"/>
      <c r="P309" s="10"/>
      <c r="Q309" s="10"/>
      <c r="R309" s="10"/>
      <c r="S309" s="10"/>
      <c r="T309" s="10">
        <v>46.5</v>
      </c>
      <c r="U309" s="10" t="s">
        <v>83</v>
      </c>
      <c r="V309" s="10"/>
      <c r="W309" s="10"/>
      <c r="X309" s="10"/>
      <c r="Y309" s="10"/>
      <c r="Z309" s="10">
        <v>0</v>
      </c>
      <c r="AA309" s="10"/>
      <c r="AB309" s="10"/>
      <c r="AC309" s="10">
        <f t="shared" si="17"/>
        <v>0</v>
      </c>
      <c r="AD309" s="10" t="str" cm="1">
        <f t="array" ref="AD309">IFERROR(INDEX(Res_converter!$A$2:$A$22,MATCH(1,($J309=Res_converter!$B$2:$B$22)*($K309=Res_converter!$C$2:$C$22)*($L309=Res_converter!$D$2:$D$22),0)),"Other")</f>
        <v>Battery</v>
      </c>
      <c r="AE309" s="10">
        <f>IF($J309=Res_converter!$E$2,MAX($M309-$N309-$O309,0),0)+IF($K309=Res_converter!$E$2,MAX($P309-$Q309-$R309,0),0)+IF(L309=Res_converter!$E$2,$S309,0)</f>
        <v>62.6</v>
      </c>
      <c r="AF309" s="10">
        <f>IF($AD309=Res_converter!$A$8,MAX($Z309-$N309-$O309,0),0)+IF(AND($AD309=Res_converter!$A$14,$J309=Res_converter!$B$14),MAX(MIN($Z309,$M309)-$N309-$O309+IF(SUM($Q309,$R309)&gt;0,MAX($Z309-$M309,0)-($Q309+$R309)*$AV309,0),0),0)+IF(AND($AD309=Res_converter!$A$15,$K309=Res_converter!$C$15),MAX(MIN($Z309,$P309)-$Q309-$R309+IF(SUM($N309,$O309)&gt;0,MAX($Z309-$P309,0)-($N309+$O309)*$AV309,0),0),0)+IF(AND($AD309=Res_converter!$A$12,$Y309="See columns P&amp; Q"),IF($J309=Res_converter!$E$2,MAX($AA309*MIN($M309,$T309)-$N309-$O309,0),MAX($AB309*MIN($P309,$T309)-$Q309-$R309,0)),0)+IF(AND($AD309=Res_converter!$A$12,$AC309=1,$Y309&lt;&gt;"See columns P&amp; Q"),IF($J309=Res_converter!$E$2,MAX(MIN($Z309,M309)-$N309-$O309,0),MAX(MIN($Z309,P309)-$Q309-$R309,0)),0)</f>
        <v>0</v>
      </c>
      <c r="AG309" s="60">
        <f>IF($AD309=Res_converter!$A$9,$T309,0)</f>
        <v>0</v>
      </c>
      <c r="AH309" s="10">
        <f>IF($AD309=Res_converter!$A$9,$Z309,0)</f>
        <v>0</v>
      </c>
      <c r="AI309" s="10">
        <f>IF($J309=Res_converter!$E$6,MAX($M309-$N309-$O309,0),0)+IF($K309=Res_converter!$E$6,MAX($P309-$Q309-$R309,0),0)+IF(L309=Res_converter!$E$6,$S309,0)</f>
        <v>0</v>
      </c>
      <c r="AJ309" s="10">
        <f>IF($AD309=Res_converter!$A$7,MAX(MIN($Z309,$M309)-$N309-$O309,0),0)+IF(AND($AD309=Res_converter!$A$12,$Y309="See columns P&amp; Q"),IF($J309=Res_converter!$E$6,MAX($AA309*MIN($M309,$T309)-$N309-$O309,0),MAX($AB309*MIN($P309,$T309)-$Q309-$R309,0)),0)+IF(AND($AD309=Res_converter!$A$12,$AC309=1,$Y309&lt;&gt;"See columns P&amp; Q"),IF($J309=Res_converter!$E$6,MAX(MIN(MAX($Z309-$P309,0)/$AU309,$M309)-$N309-$O309,0),MAX(MIN(MAX($Z309-$M309,0)/$AU309,$P309)-$Q309-$R309,0)),0)</f>
        <v>0</v>
      </c>
      <c r="AK309" s="60">
        <f>IF($AD309=Res_converter!$A$2,$T309,0)</f>
        <v>0</v>
      </c>
      <c r="AL309" s="10">
        <f>IF($AD309=Res_converter!$A$2,$Z309,0)</f>
        <v>0</v>
      </c>
      <c r="AM309" s="10">
        <f>IF($J309=Res_converter!$E$4,MAX($M309-$N309-$O309,0),0)+IF($K309=Res_converter!$E$4,MAX($P309-$Q309-$R309,0),0)+IF(L309=Res_converter!$E$4,$S309,0)</f>
        <v>0</v>
      </c>
      <c r="AN309" s="10">
        <f>IF($AD309=Res_converter!$A$3,MAX(MIN($Z309,$M309)-$N309-$O309,0),0)+IF(AND($AD309=Res_converter!$A$14,$AC309=1,$Y309&lt;&gt;"See columns P&amp; Q"),IF($J309=Res_converter!$E$4,MAX(MIN(MAX($Z309-$P309,0)/$AV309,$M309)-$N309-$O309,0),MAX(MIN(MAX($Z309-$M309,0)/$AV309,$P309)-$Q309-$R309,0)),0)</f>
        <v>0</v>
      </c>
      <c r="AO309" s="10">
        <f>IF($J309=Res_converter!$E$5,$M309,0)+IF($K309=Res_converter!$E$5,$P309,0)</f>
        <v>0</v>
      </c>
      <c r="AP309" s="10">
        <f>IF($AD309=Res_converter!$A$4,$Z309,0)</f>
        <v>0</v>
      </c>
      <c r="AQ309" s="10" t="s">
        <v>201</v>
      </c>
      <c r="AR309" s="10" t="s">
        <v>61</v>
      </c>
      <c r="AS309" s="10" t="s">
        <v>62</v>
      </c>
      <c r="AT309" s="10" t="s">
        <v>63</v>
      </c>
      <c r="AU309" s="10">
        <f t="shared" si="18"/>
        <v>0.1</v>
      </c>
      <c r="AV309" s="10">
        <f t="shared" si="19"/>
        <v>0.66500000000000004</v>
      </c>
      <c r="AW309" s="12" t="s">
        <v>719</v>
      </c>
      <c r="AX309" s="12" t="str">
        <f>INDEX(Subname_converter!$B$1:$B$343,MATCH($AW309,Subname_converter!$A$1:$A$343,0))</f>
        <v>Dumbarton</v>
      </c>
      <c r="AY309" s="12">
        <f>INDEX(Subname_converter!$C$1:$C$343,MATCH($AW309,Subname_converter!$A$1:$A$343,0))</f>
        <v>115</v>
      </c>
      <c r="AZ309" s="11">
        <v>45839.291666666701</v>
      </c>
      <c r="BA309" s="11">
        <v>45839.291666666701</v>
      </c>
      <c r="BB309" s="10">
        <f t="shared" si="16"/>
        <v>2025</v>
      </c>
      <c r="BC309" s="11"/>
      <c r="BD309" s="10" t="s">
        <v>103</v>
      </c>
      <c r="BE309" s="10" t="s">
        <v>65</v>
      </c>
      <c r="BF309" s="10"/>
      <c r="BG309" s="10" t="s">
        <v>103</v>
      </c>
      <c r="BH309" s="10"/>
      <c r="BI309" s="10">
        <f>IFERROR(INDEX([12]Queue_withNearTerm!$AZ$4:$AZ$148,MATCH(B310,[12]Queue_withNearTerm!$B$4:$B$148,0)),99)</f>
        <v>99</v>
      </c>
    </row>
    <row r="310" spans="1:61" s="26" customFormat="1" ht="25" x14ac:dyDescent="0.25">
      <c r="A310" s="32" t="s">
        <v>720</v>
      </c>
      <c r="B310" s="10">
        <v>1914</v>
      </c>
      <c r="C310" s="11">
        <v>44301</v>
      </c>
      <c r="D310" s="11">
        <v>44301.291666666701</v>
      </c>
      <c r="E310" s="10" t="s">
        <v>53</v>
      </c>
      <c r="F310" s="10" t="s">
        <v>609</v>
      </c>
      <c r="G310" s="10" t="s">
        <v>56</v>
      </c>
      <c r="H310" s="10"/>
      <c r="I310" s="10"/>
      <c r="J310" s="10" t="s">
        <v>57</v>
      </c>
      <c r="K310" s="10"/>
      <c r="L310" s="10"/>
      <c r="M310" s="10">
        <v>179.4</v>
      </c>
      <c r="N310" s="10"/>
      <c r="O310" s="10"/>
      <c r="P310" s="10"/>
      <c r="Q310" s="10"/>
      <c r="R310" s="10"/>
      <c r="S310" s="10"/>
      <c r="T310" s="10">
        <v>175</v>
      </c>
      <c r="U310" s="10" t="s">
        <v>83</v>
      </c>
      <c r="V310" s="10"/>
      <c r="W310" s="10"/>
      <c r="X310" s="10"/>
      <c r="Y310" s="10"/>
      <c r="Z310" s="10">
        <v>0</v>
      </c>
      <c r="AA310" s="10"/>
      <c r="AB310" s="10"/>
      <c r="AC310" s="10">
        <f t="shared" si="17"/>
        <v>0</v>
      </c>
      <c r="AD310" s="10" t="str" cm="1">
        <f t="array" ref="AD310">IFERROR(INDEX(Res_converter!$A$2:$A$22,MATCH(1,($J310=Res_converter!$B$2:$B$22)*($K310=Res_converter!$C$2:$C$22)*($L310=Res_converter!$D$2:$D$22),0)),"Other")</f>
        <v>Battery</v>
      </c>
      <c r="AE310" s="10">
        <f>IF($J310=Res_converter!$E$2,MAX($M310-$N310-$O310,0),0)+IF($K310=Res_converter!$E$2,MAX($P310-$Q310-$R310,0),0)+IF(L310=Res_converter!$E$2,$S310,0)</f>
        <v>179.4</v>
      </c>
      <c r="AF310" s="10">
        <f>IF($AD310=Res_converter!$A$8,MAX($Z310-$N310-$O310,0),0)+IF(AND($AD310=Res_converter!$A$14,$J310=Res_converter!$B$14),MAX(MIN($Z310,$M310)-$N310-$O310+IF(SUM($Q310,$R310)&gt;0,MAX($Z310-$M310,0)-($Q310+$R310)*$AV310,0),0),0)+IF(AND($AD310=Res_converter!$A$15,$K310=Res_converter!$C$15),MAX(MIN($Z310,$P310)-$Q310-$R310+IF(SUM($N310,$O310)&gt;0,MAX($Z310-$P310,0)-($N310+$O310)*$AV310,0),0),0)+IF(AND($AD310=Res_converter!$A$12,$Y310="See columns P&amp; Q"),IF($J310=Res_converter!$E$2,MAX($AA310*MIN($M310,$T310)-$N310-$O310,0),MAX($AB310*MIN($P310,$T310)-$Q310-$R310,0)),0)+IF(AND($AD310=Res_converter!$A$12,$AC310=1,$Y310&lt;&gt;"See columns P&amp; Q"),IF($J310=Res_converter!$E$2,MAX(MIN($Z310,M310)-$N310-$O310,0),MAX(MIN($Z310,P310)-$Q310-$R310,0)),0)</f>
        <v>0</v>
      </c>
      <c r="AG310" s="60">
        <f>IF($AD310=Res_converter!$A$9,$T310,0)</f>
        <v>0</v>
      </c>
      <c r="AH310" s="10">
        <f>IF($AD310=Res_converter!$A$9,$Z310,0)</f>
        <v>0</v>
      </c>
      <c r="AI310" s="10">
        <f>IF($J310=Res_converter!$E$6,MAX($M310-$N310-$O310,0),0)+IF($K310=Res_converter!$E$6,MAX($P310-$Q310-$R310,0),0)+IF(L310=Res_converter!$E$6,$S310,0)</f>
        <v>0</v>
      </c>
      <c r="AJ310" s="10">
        <f>IF($AD310=Res_converter!$A$7,MAX(MIN($Z310,$M310)-$N310-$O310,0),0)+IF(AND($AD310=Res_converter!$A$12,$Y310="See columns P&amp; Q"),IF($J310=Res_converter!$E$6,MAX($AA310*MIN($M310,$T310)-$N310-$O310,0),MAX($AB310*MIN($P310,$T310)-$Q310-$R310,0)),0)+IF(AND($AD310=Res_converter!$A$12,$AC310=1,$Y310&lt;&gt;"See columns P&amp; Q"),IF($J310=Res_converter!$E$6,MAX(MIN(MAX($Z310-$P310,0)/$AU310,$M310)-$N310-$O310,0),MAX(MIN(MAX($Z310-$M310,0)/$AU310,$P310)-$Q310-$R310,0)),0)</f>
        <v>0</v>
      </c>
      <c r="AK310" s="60">
        <f>IF($AD310=Res_converter!$A$2,$T310,0)</f>
        <v>0</v>
      </c>
      <c r="AL310" s="10">
        <f>IF($AD310=Res_converter!$A$2,$Z310,0)</f>
        <v>0</v>
      </c>
      <c r="AM310" s="10">
        <f>IF($J310=Res_converter!$E$4,MAX($M310-$N310-$O310,0),0)+IF($K310=Res_converter!$E$4,MAX($P310-$Q310-$R310,0),0)+IF(L310=Res_converter!$E$4,$S310,0)</f>
        <v>0</v>
      </c>
      <c r="AN310" s="10">
        <f>IF($AD310=Res_converter!$A$3,MAX(MIN($Z310,$M310)-$N310-$O310,0),0)+IF(AND($AD310=Res_converter!$A$14,$AC310=1,$Y310&lt;&gt;"See columns P&amp; Q"),IF($J310=Res_converter!$E$4,MAX(MIN(MAX($Z310-$P310,0)/$AV310,$M310)-$N310-$O310,0),MAX(MIN(MAX($Z310-$M310,0)/$AV310,$P310)-$Q310-$R310,0)),0)</f>
        <v>0</v>
      </c>
      <c r="AO310" s="10">
        <f>IF($J310=Res_converter!$E$5,$M310,0)+IF($K310=Res_converter!$E$5,$P310,0)</f>
        <v>0</v>
      </c>
      <c r="AP310" s="10">
        <f>IF($AD310=Res_converter!$A$4,$Z310,0)</f>
        <v>0</v>
      </c>
      <c r="AQ310" s="10" t="s">
        <v>144</v>
      </c>
      <c r="AR310" s="10" t="s">
        <v>61</v>
      </c>
      <c r="AS310" s="10" t="s">
        <v>62</v>
      </c>
      <c r="AT310" s="10" t="s">
        <v>63</v>
      </c>
      <c r="AU310" s="10">
        <f t="shared" si="18"/>
        <v>0.1</v>
      </c>
      <c r="AV310" s="10">
        <f t="shared" si="19"/>
        <v>0.66500000000000004</v>
      </c>
      <c r="AW310" s="12" t="s">
        <v>721</v>
      </c>
      <c r="AX310" s="12" t="str">
        <f>INDEX(Subname_converter!$B$1:$B$343,MATCH($AW310,Subname_converter!$A$1:$A$343,0))</f>
        <v>Pittsburg</v>
      </c>
      <c r="AY310" s="12">
        <f>INDEX(Subname_converter!$C$1:$C$343,MATCH($AW310,Subname_converter!$A$1:$A$343,0))</f>
        <v>230</v>
      </c>
      <c r="AZ310" s="11">
        <v>45444.291666666701</v>
      </c>
      <c r="BA310" s="11">
        <v>45444.291666666701</v>
      </c>
      <c r="BB310" s="10">
        <f t="shared" si="16"/>
        <v>2024</v>
      </c>
      <c r="BC310" s="11"/>
      <c r="BD310" s="10" t="s">
        <v>103</v>
      </c>
      <c r="BE310" s="10" t="s">
        <v>65</v>
      </c>
      <c r="BF310" s="10"/>
      <c r="BG310" s="10" t="s">
        <v>103</v>
      </c>
      <c r="BH310" s="10"/>
      <c r="BI310" s="10">
        <f>IFERROR(INDEX([12]Queue_withNearTerm!$AZ$4:$AZ$148,MATCH(B311,[12]Queue_withNearTerm!$B$4:$B$148,0)),99)</f>
        <v>99</v>
      </c>
    </row>
    <row r="311" spans="1:61" s="26" customFormat="1" ht="25" x14ac:dyDescent="0.25">
      <c r="A311" s="32" t="s">
        <v>722</v>
      </c>
      <c r="B311" s="10">
        <v>1915</v>
      </c>
      <c r="C311" s="11">
        <v>44300</v>
      </c>
      <c r="D311" s="11">
        <v>44301.291666666701</v>
      </c>
      <c r="E311" s="10" t="s">
        <v>53</v>
      </c>
      <c r="F311" s="10" t="s">
        <v>609</v>
      </c>
      <c r="G311" s="10" t="s">
        <v>56</v>
      </c>
      <c r="H311" s="10"/>
      <c r="I311" s="10"/>
      <c r="J311" s="10" t="s">
        <v>57</v>
      </c>
      <c r="K311" s="10"/>
      <c r="L311" s="10"/>
      <c r="M311" s="10">
        <v>256.29000000000002</v>
      </c>
      <c r="N311" s="10"/>
      <c r="O311" s="10"/>
      <c r="P311" s="10"/>
      <c r="Q311" s="10"/>
      <c r="R311" s="10"/>
      <c r="S311" s="10"/>
      <c r="T311" s="10">
        <v>250</v>
      </c>
      <c r="U311" s="10" t="s">
        <v>83</v>
      </c>
      <c r="V311" s="10"/>
      <c r="W311" s="10"/>
      <c r="X311" s="10"/>
      <c r="Y311" s="10"/>
      <c r="Z311" s="10">
        <v>0</v>
      </c>
      <c r="AA311" s="10"/>
      <c r="AB311" s="10"/>
      <c r="AC311" s="10">
        <f t="shared" si="17"/>
        <v>0</v>
      </c>
      <c r="AD311" s="10" t="str" cm="1">
        <f t="array" ref="AD311">IFERROR(INDEX(Res_converter!$A$2:$A$22,MATCH(1,($J311=Res_converter!$B$2:$B$22)*($K311=Res_converter!$C$2:$C$22)*($L311=Res_converter!$D$2:$D$22),0)),"Other")</f>
        <v>Battery</v>
      </c>
      <c r="AE311" s="10">
        <f>IF($J311=Res_converter!$E$2,MAX($M311-$N311-$O311,0),0)+IF($K311=Res_converter!$E$2,MAX($P311-$Q311-$R311,0),0)+IF(L311=Res_converter!$E$2,$S311,0)</f>
        <v>256.29000000000002</v>
      </c>
      <c r="AF311" s="10">
        <f>IF($AD311=Res_converter!$A$8,MAX($Z311-$N311-$O311,0),0)+IF(AND($AD311=Res_converter!$A$14,$J311=Res_converter!$B$14),MAX(MIN($Z311,$M311)-$N311-$O311+IF(SUM($Q311,$R311)&gt;0,MAX($Z311-$M311,0)-($Q311+$R311)*$AV311,0),0),0)+IF(AND($AD311=Res_converter!$A$15,$K311=Res_converter!$C$15),MAX(MIN($Z311,$P311)-$Q311-$R311+IF(SUM($N311,$O311)&gt;0,MAX($Z311-$P311,0)-($N311+$O311)*$AV311,0),0),0)+IF(AND($AD311=Res_converter!$A$12,$Y311="See columns P&amp; Q"),IF($J311=Res_converter!$E$2,MAX($AA311*MIN($M311,$T311)-$N311-$O311,0),MAX($AB311*MIN($P311,$T311)-$Q311-$R311,0)),0)+IF(AND($AD311=Res_converter!$A$12,$AC311=1,$Y311&lt;&gt;"See columns P&amp; Q"),IF($J311=Res_converter!$E$2,MAX(MIN($Z311,M311)-$N311-$O311,0),MAX(MIN($Z311,P311)-$Q311-$R311,0)),0)</f>
        <v>0</v>
      </c>
      <c r="AG311" s="60">
        <f>IF($AD311=Res_converter!$A$9,$T311,0)</f>
        <v>0</v>
      </c>
      <c r="AH311" s="10">
        <f>IF($AD311=Res_converter!$A$9,$Z311,0)</f>
        <v>0</v>
      </c>
      <c r="AI311" s="10">
        <f>IF($J311=Res_converter!$E$6,MAX($M311-$N311-$O311,0),0)+IF($K311=Res_converter!$E$6,MAX($P311-$Q311-$R311,0),0)+IF(L311=Res_converter!$E$6,$S311,0)</f>
        <v>0</v>
      </c>
      <c r="AJ311" s="10">
        <f>IF($AD311=Res_converter!$A$7,MAX(MIN($Z311,$M311)-$N311-$O311,0),0)+IF(AND($AD311=Res_converter!$A$12,$Y311="See columns P&amp; Q"),IF($J311=Res_converter!$E$6,MAX($AA311*MIN($M311,$T311)-$N311-$O311,0),MAX($AB311*MIN($P311,$T311)-$Q311-$R311,0)),0)+IF(AND($AD311=Res_converter!$A$12,$AC311=1,$Y311&lt;&gt;"See columns P&amp; Q"),IF($J311=Res_converter!$E$6,MAX(MIN(MAX($Z311-$P311,0)/$AU311,$M311)-$N311-$O311,0),MAX(MIN(MAX($Z311-$M311,0)/$AU311,$P311)-$Q311-$R311,0)),0)</f>
        <v>0</v>
      </c>
      <c r="AK311" s="60">
        <f>IF($AD311=Res_converter!$A$2,$T311,0)</f>
        <v>0</v>
      </c>
      <c r="AL311" s="10">
        <f>IF($AD311=Res_converter!$A$2,$Z311,0)</f>
        <v>0</v>
      </c>
      <c r="AM311" s="10">
        <f>IF($J311=Res_converter!$E$4,MAX($M311-$N311-$O311,0),0)+IF($K311=Res_converter!$E$4,MAX($P311-$Q311-$R311,0),0)+IF(L311=Res_converter!$E$4,$S311,0)</f>
        <v>0</v>
      </c>
      <c r="AN311" s="10">
        <f>IF($AD311=Res_converter!$A$3,MAX(MIN($Z311,$M311)-$N311-$O311,0),0)+IF(AND($AD311=Res_converter!$A$14,$AC311=1,$Y311&lt;&gt;"See columns P&amp; Q"),IF($J311=Res_converter!$E$4,MAX(MIN(MAX($Z311-$P311,0)/$AV311,$M311)-$N311-$O311,0),MAX(MIN(MAX($Z311-$M311,0)/$AV311,$P311)-$Q311-$R311,0)),0)</f>
        <v>0</v>
      </c>
      <c r="AO311" s="10">
        <f>IF($J311=Res_converter!$E$5,$M311,0)+IF($K311=Res_converter!$E$5,$P311,0)</f>
        <v>0</v>
      </c>
      <c r="AP311" s="10">
        <f>IF($AD311=Res_converter!$A$4,$Z311,0)</f>
        <v>0</v>
      </c>
      <c r="AQ311" s="10" t="s">
        <v>144</v>
      </c>
      <c r="AR311" s="10" t="s">
        <v>61</v>
      </c>
      <c r="AS311" s="10" t="s">
        <v>62</v>
      </c>
      <c r="AT311" s="10" t="s">
        <v>63</v>
      </c>
      <c r="AU311" s="10">
        <f t="shared" si="18"/>
        <v>0.1</v>
      </c>
      <c r="AV311" s="10">
        <f t="shared" si="19"/>
        <v>0.66500000000000004</v>
      </c>
      <c r="AW311" s="12" t="s">
        <v>723</v>
      </c>
      <c r="AX311" s="12" t="str">
        <f>INDEX(Subname_converter!$B$1:$B$343,MATCH($AW311,Subname_converter!$A$1:$A$343,0))</f>
        <v>Contra Costa</v>
      </c>
      <c r="AY311" s="12">
        <f>INDEX(Subname_converter!$C$1:$C$343,MATCH($AW311,Subname_converter!$A$1:$A$343,0))</f>
        <v>230</v>
      </c>
      <c r="AZ311" s="11">
        <v>45809.291666666701</v>
      </c>
      <c r="BA311" s="11">
        <v>45809.291666666701</v>
      </c>
      <c r="BB311" s="10">
        <f t="shared" si="16"/>
        <v>2025</v>
      </c>
      <c r="BC311" s="11"/>
      <c r="BD311" s="10" t="s">
        <v>103</v>
      </c>
      <c r="BE311" s="10" t="s">
        <v>65</v>
      </c>
      <c r="BF311" s="10"/>
      <c r="BG311" s="10" t="s">
        <v>103</v>
      </c>
      <c r="BH311" s="10"/>
      <c r="BI311" s="10">
        <f>IFERROR(INDEX([12]Queue_withNearTerm!$AZ$4:$AZ$148,MATCH(B312,[12]Queue_withNearTerm!$B$4:$B$148,0)),99)</f>
        <v>99</v>
      </c>
    </row>
    <row r="312" spans="1:61" s="26" customFormat="1" ht="25" x14ac:dyDescent="0.25">
      <c r="A312" s="32" t="s">
        <v>724</v>
      </c>
      <c r="B312" s="10">
        <v>1916</v>
      </c>
      <c r="C312" s="11">
        <v>44292</v>
      </c>
      <c r="D312" s="11">
        <v>44301.291666666701</v>
      </c>
      <c r="E312" s="10" t="s">
        <v>53</v>
      </c>
      <c r="F312" s="10" t="s">
        <v>609</v>
      </c>
      <c r="G312" s="10" t="s">
        <v>95</v>
      </c>
      <c r="H312" s="10" t="s">
        <v>56</v>
      </c>
      <c r="I312" s="10"/>
      <c r="J312" s="10" t="s">
        <v>96</v>
      </c>
      <c r="K312" s="10" t="s">
        <v>57</v>
      </c>
      <c r="L312" s="10"/>
      <c r="M312" s="10">
        <v>257.35000000000002</v>
      </c>
      <c r="N312" s="10"/>
      <c r="O312" s="10"/>
      <c r="P312" s="10">
        <v>250</v>
      </c>
      <c r="Q312" s="10"/>
      <c r="R312" s="10"/>
      <c r="S312" s="10"/>
      <c r="T312" s="10">
        <v>250</v>
      </c>
      <c r="U312" s="10" t="s">
        <v>83</v>
      </c>
      <c r="V312" s="10"/>
      <c r="W312" s="10"/>
      <c r="X312" s="10"/>
      <c r="Y312" s="10"/>
      <c r="Z312" s="10">
        <v>0</v>
      </c>
      <c r="AA312" s="10"/>
      <c r="AB312" s="10"/>
      <c r="AC312" s="10">
        <f t="shared" si="17"/>
        <v>0</v>
      </c>
      <c r="AD312" s="10" t="str" cm="1">
        <f t="array" ref="AD312">IFERROR(INDEX(Res_converter!$A$2:$A$22,MATCH(1,($J312=Res_converter!$B$2:$B$22)*($K312=Res_converter!$C$2:$C$22)*($L312=Res_converter!$D$2:$D$22),0)),"Other")</f>
        <v>Solar-Hybrid</v>
      </c>
      <c r="AE312" s="10">
        <f>IF($J312=Res_converter!$E$2,MAX($M312-$N312-$O312,0),0)+IF($K312=Res_converter!$E$2,MAX($P312-$Q312-$R312,0),0)+IF(L312=Res_converter!$E$2,$S312,0)</f>
        <v>250</v>
      </c>
      <c r="AF312" s="10">
        <f>IF($AD312=Res_converter!$A$8,MAX($Z312-$N312-$O312,0),0)+IF(AND($AD312=Res_converter!$A$14,$J312=Res_converter!$B$14),MAX(MIN($Z312,$M312)-$N312-$O312+IF(SUM($Q312,$R312)&gt;0,MAX($Z312-$M312,0)-($Q312+$R312)*$AV312,0),0),0)+IF(AND($AD312=Res_converter!$A$15,$K312=Res_converter!$C$15),MAX(MIN($Z312,$P312)-$Q312-$R312+IF(SUM($N312,$O312)&gt;0,MAX($Z312-$P312,0)-($N312+$O312)*$AV312,0),0),0)+IF(AND($AD312=Res_converter!$A$12,$Y312="See columns P&amp; Q"),IF($J312=Res_converter!$E$2,MAX($AA312*MIN($M312,$T312)-$N312-$O312,0),MAX($AB312*MIN($P312,$T312)-$Q312-$R312,0)),0)+IF(AND($AD312=Res_converter!$A$12,$AC312=1,$Y312&lt;&gt;"See columns P&amp; Q"),IF($J312=Res_converter!$E$2,MAX(MIN($Z312,M312)-$N312-$O312,0),MAX(MIN($Z312,P312)-$Q312-$R312,0)),0)</f>
        <v>0</v>
      </c>
      <c r="AG312" s="60">
        <f>IF($AD312=Res_converter!$A$9,$T312,0)</f>
        <v>0</v>
      </c>
      <c r="AH312" s="10">
        <f>IF($AD312=Res_converter!$A$9,$Z312,0)</f>
        <v>0</v>
      </c>
      <c r="AI312" s="10">
        <f>IF($J312=Res_converter!$E$6,MAX($M312-$N312-$O312,0),0)+IF($K312=Res_converter!$E$6,MAX($P312-$Q312-$R312,0),0)+IF(L312=Res_converter!$E$6,$S312,0)</f>
        <v>257.35000000000002</v>
      </c>
      <c r="AJ312" s="10">
        <f>IF($AD312=Res_converter!$A$7,MAX(MIN($Z312,$M312)-$N312-$O312,0),0)+IF(AND($AD312=Res_converter!$A$12,$Y312="See columns P&amp; Q"),IF($J312=Res_converter!$E$6,MAX($AA312*MIN($M312,$T312)-$N312-$O312,0),MAX($AB312*MIN($P312,$T312)-$Q312-$R312,0)),0)+IF(AND($AD312=Res_converter!$A$12,$AC312=1,$Y312&lt;&gt;"See columns P&amp; Q"),IF($J312=Res_converter!$E$6,MAX(MIN(MAX($Z312-$P312,0)/$AU312,$M312)-$N312-$O312,0),MAX(MIN(MAX($Z312-$M312,0)/$AU312,$P312)-$Q312-$R312,0)),0)</f>
        <v>0</v>
      </c>
      <c r="AK312" s="60">
        <f>IF($AD312=Res_converter!$A$2,$T312,0)</f>
        <v>0</v>
      </c>
      <c r="AL312" s="10">
        <f>IF($AD312=Res_converter!$A$2,$Z312,0)</f>
        <v>0</v>
      </c>
      <c r="AM312" s="10">
        <f>IF($J312=Res_converter!$E$4,MAX($M312-$N312-$O312,0),0)+IF($K312=Res_converter!$E$4,MAX($P312-$Q312-$R312,0),0)+IF(L312=Res_converter!$E$4,$S312,0)</f>
        <v>0</v>
      </c>
      <c r="AN312" s="10">
        <f>IF($AD312=Res_converter!$A$3,MAX(MIN($Z312,$M312)-$N312-$O312,0),0)+IF(AND($AD312=Res_converter!$A$14,$AC312=1,$Y312&lt;&gt;"See columns P&amp; Q"),IF($J312=Res_converter!$E$4,MAX(MIN(MAX($Z312-$P312,0)/$AV312,$M312)-$N312-$O312,0),MAX(MIN(MAX($Z312-$M312,0)/$AV312,$P312)-$Q312-$R312,0)),0)</f>
        <v>0</v>
      </c>
      <c r="AO312" s="10">
        <f>IF($J312=Res_converter!$E$5,$M312,0)+IF($K312=Res_converter!$E$5,$P312,0)</f>
        <v>0</v>
      </c>
      <c r="AP312" s="10">
        <f>IF($AD312=Res_converter!$A$4,$Z312,0)</f>
        <v>0</v>
      </c>
      <c r="AQ312" s="10" t="s">
        <v>211</v>
      </c>
      <c r="AR312" s="10" t="s">
        <v>61</v>
      </c>
      <c r="AS312" s="10" t="s">
        <v>62</v>
      </c>
      <c r="AT312" s="10" t="s">
        <v>63</v>
      </c>
      <c r="AU312" s="10">
        <f t="shared" si="18"/>
        <v>0.1</v>
      </c>
      <c r="AV312" s="10">
        <f t="shared" si="19"/>
        <v>0.66500000000000004</v>
      </c>
      <c r="AW312" s="12" t="s">
        <v>709</v>
      </c>
      <c r="AX312" s="12" t="str">
        <f>INDEX(Subname_converter!$B$1:$B$343,MATCH($AW312,Subname_converter!$A$1:$A$343,0))</f>
        <v>Bellota</v>
      </c>
      <c r="AY312" s="12">
        <f>INDEX(Subname_converter!$C$1:$C$343,MATCH($AW312,Subname_converter!$A$1:$A$343,0))</f>
        <v>115</v>
      </c>
      <c r="AZ312" s="11">
        <v>45657.333333333299</v>
      </c>
      <c r="BA312" s="11">
        <v>45657.333333333299</v>
      </c>
      <c r="BB312" s="10">
        <f t="shared" si="16"/>
        <v>2025</v>
      </c>
      <c r="BC312" s="11"/>
      <c r="BD312" s="10" t="s">
        <v>103</v>
      </c>
      <c r="BE312" s="10"/>
      <c r="BF312" s="10"/>
      <c r="BG312" s="10" t="s">
        <v>103</v>
      </c>
      <c r="BH312" s="10"/>
      <c r="BI312" s="10">
        <f>IFERROR(INDEX([12]Queue_withNearTerm!$AZ$4:$AZ$148,MATCH(B313,[12]Queue_withNearTerm!$B$4:$B$148,0)),99)</f>
        <v>99</v>
      </c>
    </row>
    <row r="313" spans="1:61" s="26" customFormat="1" ht="25" x14ac:dyDescent="0.25">
      <c r="A313" s="32" t="s">
        <v>725</v>
      </c>
      <c r="B313" s="10">
        <v>1917</v>
      </c>
      <c r="C313" s="11">
        <v>44298</v>
      </c>
      <c r="D313" s="11">
        <v>44301.291666666701</v>
      </c>
      <c r="E313" s="10" t="s">
        <v>53</v>
      </c>
      <c r="F313" s="10" t="s">
        <v>609</v>
      </c>
      <c r="G313" s="10" t="s">
        <v>56</v>
      </c>
      <c r="H313" s="10"/>
      <c r="I313" s="10"/>
      <c r="J313" s="10" t="s">
        <v>57</v>
      </c>
      <c r="K313" s="10"/>
      <c r="L313" s="10"/>
      <c r="M313" s="10">
        <v>102.6</v>
      </c>
      <c r="N313" s="10"/>
      <c r="O313" s="10"/>
      <c r="P313" s="10"/>
      <c r="Q313" s="10"/>
      <c r="R313" s="10"/>
      <c r="S313" s="10"/>
      <c r="T313" s="10">
        <v>100</v>
      </c>
      <c r="U313" s="10" t="s">
        <v>83</v>
      </c>
      <c r="V313" s="10"/>
      <c r="W313" s="10"/>
      <c r="X313" s="10"/>
      <c r="Y313" s="10"/>
      <c r="Z313" s="10">
        <v>0</v>
      </c>
      <c r="AA313" s="10"/>
      <c r="AB313" s="10"/>
      <c r="AC313" s="10">
        <f t="shared" si="17"/>
        <v>0</v>
      </c>
      <c r="AD313" s="10" t="str" cm="1">
        <f t="array" ref="AD313">IFERROR(INDEX(Res_converter!$A$2:$A$22,MATCH(1,($J313=Res_converter!$B$2:$B$22)*($K313=Res_converter!$C$2:$C$22)*($L313=Res_converter!$D$2:$D$22),0)),"Other")</f>
        <v>Battery</v>
      </c>
      <c r="AE313" s="10">
        <f>IF($J313=Res_converter!$E$2,MAX($M313-$N313-$O313,0),0)+IF($K313=Res_converter!$E$2,MAX($P313-$Q313-$R313,0),0)+IF(L313=Res_converter!$E$2,$S313,0)</f>
        <v>102.6</v>
      </c>
      <c r="AF313" s="10">
        <f>IF($AD313=Res_converter!$A$8,MAX($Z313-$N313-$O313,0),0)+IF(AND($AD313=Res_converter!$A$14,$J313=Res_converter!$B$14),MAX(MIN($Z313,$M313)-$N313-$O313+IF(SUM($Q313,$R313)&gt;0,MAX($Z313-$M313,0)-($Q313+$R313)*$AV313,0),0),0)+IF(AND($AD313=Res_converter!$A$15,$K313=Res_converter!$C$15),MAX(MIN($Z313,$P313)-$Q313-$R313+IF(SUM($N313,$O313)&gt;0,MAX($Z313-$P313,0)-($N313+$O313)*$AV313,0),0),0)+IF(AND($AD313=Res_converter!$A$12,$Y313="See columns P&amp; Q"),IF($J313=Res_converter!$E$2,MAX($AA313*MIN($M313,$T313)-$N313-$O313,0),MAX($AB313*MIN($P313,$T313)-$Q313-$R313,0)),0)+IF(AND($AD313=Res_converter!$A$12,$AC313=1,$Y313&lt;&gt;"See columns P&amp; Q"),IF($J313=Res_converter!$E$2,MAX(MIN($Z313,M313)-$N313-$O313,0),MAX(MIN($Z313,P313)-$Q313-$R313,0)),0)</f>
        <v>0</v>
      </c>
      <c r="AG313" s="60">
        <f>IF($AD313=Res_converter!$A$9,$T313,0)</f>
        <v>0</v>
      </c>
      <c r="AH313" s="10">
        <f>IF($AD313=Res_converter!$A$9,$Z313,0)</f>
        <v>0</v>
      </c>
      <c r="AI313" s="10">
        <f>IF($J313=Res_converter!$E$6,MAX($M313-$N313-$O313,0),0)+IF($K313=Res_converter!$E$6,MAX($P313-$Q313-$R313,0),0)+IF(L313=Res_converter!$E$6,$S313,0)</f>
        <v>0</v>
      </c>
      <c r="AJ313" s="10">
        <f>IF($AD313=Res_converter!$A$7,MAX(MIN($Z313,$M313)-$N313-$O313,0),0)+IF(AND($AD313=Res_converter!$A$12,$Y313="See columns P&amp; Q"),IF($J313=Res_converter!$E$6,MAX($AA313*MIN($M313,$T313)-$N313-$O313,0),MAX($AB313*MIN($P313,$T313)-$Q313-$R313,0)),0)+IF(AND($AD313=Res_converter!$A$12,$AC313=1,$Y313&lt;&gt;"See columns P&amp; Q"),IF($J313=Res_converter!$E$6,MAX(MIN(MAX($Z313-$P313,0)/$AU313,$M313)-$N313-$O313,0),MAX(MIN(MAX($Z313-$M313,0)/$AU313,$P313)-$Q313-$R313,0)),0)</f>
        <v>0</v>
      </c>
      <c r="AK313" s="60">
        <f>IF($AD313=Res_converter!$A$2,$T313,0)</f>
        <v>0</v>
      </c>
      <c r="AL313" s="10">
        <f>IF($AD313=Res_converter!$A$2,$Z313,0)</f>
        <v>0</v>
      </c>
      <c r="AM313" s="10">
        <f>IF($J313=Res_converter!$E$4,MAX($M313-$N313-$O313,0),0)+IF($K313=Res_converter!$E$4,MAX($P313-$Q313-$R313,0),0)+IF(L313=Res_converter!$E$4,$S313,0)</f>
        <v>0</v>
      </c>
      <c r="AN313" s="10">
        <f>IF($AD313=Res_converter!$A$3,MAX(MIN($Z313,$M313)-$N313-$O313,0),0)+IF(AND($AD313=Res_converter!$A$14,$AC313=1,$Y313&lt;&gt;"See columns P&amp; Q"),IF($J313=Res_converter!$E$4,MAX(MIN(MAX($Z313-$P313,0)/$AV313,$M313)-$N313-$O313,0),MAX(MIN(MAX($Z313-$M313,0)/$AV313,$P313)-$Q313-$R313,0)),0)</f>
        <v>0</v>
      </c>
      <c r="AO313" s="10">
        <f>IF($J313=Res_converter!$E$5,$M313,0)+IF($K313=Res_converter!$E$5,$P313,0)</f>
        <v>0</v>
      </c>
      <c r="AP313" s="10">
        <f>IF($AD313=Res_converter!$A$4,$Z313,0)</f>
        <v>0</v>
      </c>
      <c r="AQ313" s="10" t="s">
        <v>211</v>
      </c>
      <c r="AR313" s="10" t="s">
        <v>61</v>
      </c>
      <c r="AS313" s="10" t="s">
        <v>62</v>
      </c>
      <c r="AT313" s="10" t="s">
        <v>63</v>
      </c>
      <c r="AU313" s="10">
        <f t="shared" si="18"/>
        <v>0.1</v>
      </c>
      <c r="AV313" s="10">
        <f t="shared" si="19"/>
        <v>0.66500000000000004</v>
      </c>
      <c r="AW313" s="12" t="s">
        <v>709</v>
      </c>
      <c r="AX313" s="12" t="str">
        <f>INDEX(Subname_converter!$B$1:$B$343,MATCH($AW313,Subname_converter!$A$1:$A$343,0))</f>
        <v>Bellota</v>
      </c>
      <c r="AY313" s="12">
        <f>INDEX(Subname_converter!$C$1:$C$343,MATCH($AW313,Subname_converter!$A$1:$A$343,0))</f>
        <v>115</v>
      </c>
      <c r="AZ313" s="11">
        <v>45657.333333333299</v>
      </c>
      <c r="BA313" s="11">
        <v>45657.333333333299</v>
      </c>
      <c r="BB313" s="10">
        <f t="shared" si="16"/>
        <v>2025</v>
      </c>
      <c r="BC313" s="11"/>
      <c r="BD313" s="10" t="s">
        <v>103</v>
      </c>
      <c r="BE313" s="10"/>
      <c r="BF313" s="10"/>
      <c r="BG313" s="10" t="s">
        <v>103</v>
      </c>
      <c r="BH313" s="10"/>
      <c r="BI313" s="10">
        <f>IFERROR(INDEX([12]Queue_withNearTerm!$AZ$4:$AZ$148,MATCH(B314,[12]Queue_withNearTerm!$B$4:$B$148,0)),99)</f>
        <v>99</v>
      </c>
    </row>
    <row r="314" spans="1:61" s="26" customFormat="1" ht="12.5" x14ac:dyDescent="0.25">
      <c r="A314" s="32" t="s">
        <v>726</v>
      </c>
      <c r="B314" s="10">
        <v>1918</v>
      </c>
      <c r="C314" s="11">
        <v>44299</v>
      </c>
      <c r="D314" s="11">
        <v>44301.291666666701</v>
      </c>
      <c r="E314" s="10" t="s">
        <v>53</v>
      </c>
      <c r="F314" s="10" t="s">
        <v>609</v>
      </c>
      <c r="G314" s="10" t="s">
        <v>56</v>
      </c>
      <c r="H314" s="10"/>
      <c r="I314" s="10"/>
      <c r="J314" s="10" t="s">
        <v>57</v>
      </c>
      <c r="K314" s="10"/>
      <c r="L314" s="10"/>
      <c r="M314" s="10">
        <v>50</v>
      </c>
      <c r="N314" s="10"/>
      <c r="O314" s="10"/>
      <c r="P314" s="10"/>
      <c r="Q314" s="10"/>
      <c r="R314" s="10"/>
      <c r="S314" s="10"/>
      <c r="T314" s="10">
        <v>50</v>
      </c>
      <c r="U314" s="10" t="s">
        <v>83</v>
      </c>
      <c r="V314" s="10"/>
      <c r="W314" s="10"/>
      <c r="X314" s="10"/>
      <c r="Y314" s="10"/>
      <c r="Z314" s="10">
        <v>0</v>
      </c>
      <c r="AA314" s="10"/>
      <c r="AB314" s="10"/>
      <c r="AC314" s="10">
        <f t="shared" si="17"/>
        <v>0</v>
      </c>
      <c r="AD314" s="10" t="str" cm="1">
        <f t="array" ref="AD314">IFERROR(INDEX(Res_converter!$A$2:$A$22,MATCH(1,($J314=Res_converter!$B$2:$B$22)*($K314=Res_converter!$C$2:$C$22)*($L314=Res_converter!$D$2:$D$22),0)),"Other")</f>
        <v>Battery</v>
      </c>
      <c r="AE314" s="10">
        <f>IF($J314=Res_converter!$E$2,MAX($M314-$N314-$O314,0),0)+IF($K314=Res_converter!$E$2,MAX($P314-$Q314-$R314,0),0)+IF(L314=Res_converter!$E$2,$S314,0)</f>
        <v>50</v>
      </c>
      <c r="AF314" s="10">
        <f>IF($AD314=Res_converter!$A$8,MAX($Z314-$N314-$O314,0),0)+IF(AND($AD314=Res_converter!$A$14,$J314=Res_converter!$B$14),MAX(MIN($Z314,$M314)-$N314-$O314+IF(SUM($Q314,$R314)&gt;0,MAX($Z314-$M314,0)-($Q314+$R314)*$AV314,0),0),0)+IF(AND($AD314=Res_converter!$A$15,$K314=Res_converter!$C$15),MAX(MIN($Z314,$P314)-$Q314-$R314+IF(SUM($N314,$O314)&gt;0,MAX($Z314-$P314,0)-($N314+$O314)*$AV314,0),0),0)+IF(AND($AD314=Res_converter!$A$12,$Y314="See columns P&amp; Q"),IF($J314=Res_converter!$E$2,MAX($AA314*MIN($M314,$T314)-$N314-$O314,0),MAX($AB314*MIN($P314,$T314)-$Q314-$R314,0)),0)+IF(AND($AD314=Res_converter!$A$12,$AC314=1,$Y314&lt;&gt;"See columns P&amp; Q"),IF($J314=Res_converter!$E$2,MAX(MIN($Z314,M314)-$N314-$O314,0),MAX(MIN($Z314,P314)-$Q314-$R314,0)),0)</f>
        <v>0</v>
      </c>
      <c r="AG314" s="60">
        <f>IF($AD314=Res_converter!$A$9,$T314,0)</f>
        <v>0</v>
      </c>
      <c r="AH314" s="10">
        <f>IF($AD314=Res_converter!$A$9,$Z314,0)</f>
        <v>0</v>
      </c>
      <c r="AI314" s="10">
        <f>IF($J314=Res_converter!$E$6,MAX($M314-$N314-$O314,0),0)+IF($K314=Res_converter!$E$6,MAX($P314-$Q314-$R314,0),0)+IF(L314=Res_converter!$E$6,$S314,0)</f>
        <v>0</v>
      </c>
      <c r="AJ314" s="10">
        <f>IF($AD314=Res_converter!$A$7,MAX(MIN($Z314,$M314)-$N314-$O314,0),0)+IF(AND($AD314=Res_converter!$A$12,$Y314="See columns P&amp; Q"),IF($J314=Res_converter!$E$6,MAX($AA314*MIN($M314,$T314)-$N314-$O314,0),MAX($AB314*MIN($P314,$T314)-$Q314-$R314,0)),0)+IF(AND($AD314=Res_converter!$A$12,$AC314=1,$Y314&lt;&gt;"See columns P&amp; Q"),IF($J314=Res_converter!$E$6,MAX(MIN(MAX($Z314-$P314,0)/$AU314,$M314)-$N314-$O314,0),MAX(MIN(MAX($Z314-$M314,0)/$AU314,$P314)-$Q314-$R314,0)),0)</f>
        <v>0</v>
      </c>
      <c r="AK314" s="60">
        <f>IF($AD314=Res_converter!$A$2,$T314,0)</f>
        <v>0</v>
      </c>
      <c r="AL314" s="10">
        <f>IF($AD314=Res_converter!$A$2,$Z314,0)</f>
        <v>0</v>
      </c>
      <c r="AM314" s="10">
        <f>IF($J314=Res_converter!$E$4,MAX($M314-$N314-$O314,0),0)+IF($K314=Res_converter!$E$4,MAX($P314-$Q314-$R314,0),0)+IF(L314=Res_converter!$E$4,$S314,0)</f>
        <v>0</v>
      </c>
      <c r="AN314" s="10">
        <f>IF($AD314=Res_converter!$A$3,MAX(MIN($Z314,$M314)-$N314-$O314,0),0)+IF(AND($AD314=Res_converter!$A$14,$AC314=1,$Y314&lt;&gt;"See columns P&amp; Q"),IF($J314=Res_converter!$E$4,MAX(MIN(MAX($Z314-$P314,0)/$AV314,$M314)-$N314-$O314,0),MAX(MIN(MAX($Z314-$M314,0)/$AV314,$P314)-$Q314-$R314,0)),0)</f>
        <v>0</v>
      </c>
      <c r="AO314" s="10">
        <f>IF($J314=Res_converter!$E$5,$M314,0)+IF($K314=Res_converter!$E$5,$P314,0)</f>
        <v>0</v>
      </c>
      <c r="AP314" s="10">
        <f>IF($AD314=Res_converter!$A$4,$Z314,0)</f>
        <v>0</v>
      </c>
      <c r="AQ314" s="10" t="s">
        <v>112</v>
      </c>
      <c r="AR314" s="10" t="s">
        <v>61</v>
      </c>
      <c r="AS314" s="10" t="s">
        <v>62</v>
      </c>
      <c r="AT314" s="10" t="s">
        <v>63</v>
      </c>
      <c r="AU314" s="10">
        <f t="shared" si="18"/>
        <v>0.1</v>
      </c>
      <c r="AV314" s="10">
        <f t="shared" si="19"/>
        <v>0.66500000000000004</v>
      </c>
      <c r="AW314" s="12" t="s">
        <v>727</v>
      </c>
      <c r="AX314" s="12" t="str">
        <f>INDEX(Subname_converter!$B$1:$B$343,MATCH($AW314,Subname_converter!$A$1:$A$343,0))</f>
        <v>Los Esteros</v>
      </c>
      <c r="AY314" s="12">
        <f>INDEX(Subname_converter!$C$1:$C$343,MATCH($AW314,Subname_converter!$A$1:$A$343,0))</f>
        <v>115</v>
      </c>
      <c r="AZ314" s="11">
        <v>45200.291666666701</v>
      </c>
      <c r="BA314" s="11">
        <v>45200.291666666701</v>
      </c>
      <c r="BB314" s="10">
        <f t="shared" si="16"/>
        <v>2023</v>
      </c>
      <c r="BC314" s="11"/>
      <c r="BD314" s="10" t="s">
        <v>103</v>
      </c>
      <c r="BE314" s="10"/>
      <c r="BF314" s="10"/>
      <c r="BG314" s="10" t="s">
        <v>103</v>
      </c>
      <c r="BH314" s="10"/>
      <c r="BI314" s="10">
        <f>IFERROR(INDEX([12]Queue_withNearTerm!$AZ$4:$AZ$148,MATCH(B315,[12]Queue_withNearTerm!$B$4:$B$148,0)),99)</f>
        <v>99</v>
      </c>
    </row>
    <row r="315" spans="1:61" s="26" customFormat="1" ht="25" x14ac:dyDescent="0.25">
      <c r="A315" s="32" t="s">
        <v>728</v>
      </c>
      <c r="B315" s="10">
        <v>1919</v>
      </c>
      <c r="C315" s="11">
        <v>44296</v>
      </c>
      <c r="D315" s="11">
        <v>44301.291666666701</v>
      </c>
      <c r="E315" s="10" t="s">
        <v>53</v>
      </c>
      <c r="F315" s="10" t="s">
        <v>609</v>
      </c>
      <c r="G315" s="10" t="s">
        <v>56</v>
      </c>
      <c r="H315" s="10"/>
      <c r="I315" s="10"/>
      <c r="J315" s="10" t="s">
        <v>57</v>
      </c>
      <c r="K315" s="10"/>
      <c r="L315" s="10"/>
      <c r="M315" s="10">
        <v>100.9</v>
      </c>
      <c r="N315" s="10"/>
      <c r="O315" s="10"/>
      <c r="P315" s="10"/>
      <c r="Q315" s="10"/>
      <c r="R315" s="10"/>
      <c r="S315" s="10"/>
      <c r="T315" s="10">
        <v>65</v>
      </c>
      <c r="U315" s="10" t="s">
        <v>83</v>
      </c>
      <c r="V315" s="10"/>
      <c r="W315" s="10"/>
      <c r="X315" s="10"/>
      <c r="Y315" s="10"/>
      <c r="Z315" s="10">
        <v>0</v>
      </c>
      <c r="AA315" s="10"/>
      <c r="AB315" s="10"/>
      <c r="AC315" s="10">
        <f t="shared" si="17"/>
        <v>0</v>
      </c>
      <c r="AD315" s="10" t="str" cm="1">
        <f t="array" ref="AD315">IFERROR(INDEX(Res_converter!$A$2:$A$22,MATCH(1,($J315=Res_converter!$B$2:$B$22)*($K315=Res_converter!$C$2:$C$22)*($L315=Res_converter!$D$2:$D$22),0)),"Other")</f>
        <v>Battery</v>
      </c>
      <c r="AE315" s="10">
        <f>IF($J315=Res_converter!$E$2,MAX($M315-$N315-$O315,0),0)+IF($K315=Res_converter!$E$2,MAX($P315-$Q315-$R315,0),0)+IF(L315=Res_converter!$E$2,$S315,0)</f>
        <v>100.9</v>
      </c>
      <c r="AF315" s="10">
        <f>IF($AD315=Res_converter!$A$8,MAX($Z315-$N315-$O315,0),0)+IF(AND($AD315=Res_converter!$A$14,$J315=Res_converter!$B$14),MAX(MIN($Z315,$M315)-$N315-$O315+IF(SUM($Q315,$R315)&gt;0,MAX($Z315-$M315,0)-($Q315+$R315)*$AV315,0),0),0)+IF(AND($AD315=Res_converter!$A$15,$K315=Res_converter!$C$15),MAX(MIN($Z315,$P315)-$Q315-$R315+IF(SUM($N315,$O315)&gt;0,MAX($Z315-$P315,0)-($N315+$O315)*$AV315,0),0),0)+IF(AND($AD315=Res_converter!$A$12,$Y315="See columns P&amp; Q"),IF($J315=Res_converter!$E$2,MAX($AA315*MIN($M315,$T315)-$N315-$O315,0),MAX($AB315*MIN($P315,$T315)-$Q315-$R315,0)),0)+IF(AND($AD315=Res_converter!$A$12,$AC315=1,$Y315&lt;&gt;"See columns P&amp; Q"),IF($J315=Res_converter!$E$2,MAX(MIN($Z315,M315)-$N315-$O315,0),MAX(MIN($Z315,P315)-$Q315-$R315,0)),0)</f>
        <v>0</v>
      </c>
      <c r="AG315" s="60">
        <f>IF($AD315=Res_converter!$A$9,$T315,0)</f>
        <v>0</v>
      </c>
      <c r="AH315" s="10">
        <f>IF($AD315=Res_converter!$A$9,$Z315,0)</f>
        <v>0</v>
      </c>
      <c r="AI315" s="10">
        <f>IF($J315=Res_converter!$E$6,MAX($M315-$N315-$O315,0),0)+IF($K315=Res_converter!$E$6,MAX($P315-$Q315-$R315,0),0)+IF(L315=Res_converter!$E$6,$S315,0)</f>
        <v>0</v>
      </c>
      <c r="AJ315" s="10">
        <f>IF($AD315=Res_converter!$A$7,MAX(MIN($Z315,$M315)-$N315-$O315,0),0)+IF(AND($AD315=Res_converter!$A$12,$Y315="See columns P&amp; Q"),IF($J315=Res_converter!$E$6,MAX($AA315*MIN($M315,$T315)-$N315-$O315,0),MAX($AB315*MIN($P315,$T315)-$Q315-$R315,0)),0)+IF(AND($AD315=Res_converter!$A$12,$AC315=1,$Y315&lt;&gt;"See columns P&amp; Q"),IF($J315=Res_converter!$E$6,MAX(MIN(MAX($Z315-$P315,0)/$AU315,$M315)-$N315-$O315,0),MAX(MIN(MAX($Z315-$M315,0)/$AU315,$P315)-$Q315-$R315,0)),0)</f>
        <v>0</v>
      </c>
      <c r="AK315" s="60">
        <f>IF($AD315=Res_converter!$A$2,$T315,0)</f>
        <v>0</v>
      </c>
      <c r="AL315" s="10">
        <f>IF($AD315=Res_converter!$A$2,$Z315,0)</f>
        <v>0</v>
      </c>
      <c r="AM315" s="10">
        <f>IF($J315=Res_converter!$E$4,MAX($M315-$N315-$O315,0),0)+IF($K315=Res_converter!$E$4,MAX($P315-$Q315-$R315,0),0)+IF(L315=Res_converter!$E$4,$S315,0)</f>
        <v>0</v>
      </c>
      <c r="AN315" s="10">
        <f>IF($AD315=Res_converter!$A$3,MAX(MIN($Z315,$M315)-$N315-$O315,0),0)+IF(AND($AD315=Res_converter!$A$14,$AC315=1,$Y315&lt;&gt;"See columns P&amp; Q"),IF($J315=Res_converter!$E$4,MAX(MIN(MAX($Z315-$P315,0)/$AV315,$M315)-$N315-$O315,0),MAX(MIN(MAX($Z315-$M315,0)/$AV315,$P315)-$Q315-$R315,0)),0)</f>
        <v>0</v>
      </c>
      <c r="AO315" s="10">
        <f>IF($J315=Res_converter!$E$5,$M315,0)+IF($K315=Res_converter!$E$5,$P315,0)</f>
        <v>0</v>
      </c>
      <c r="AP315" s="10">
        <f>IF($AD315=Res_converter!$A$4,$Z315,0)</f>
        <v>0</v>
      </c>
      <c r="AQ315" s="10" t="s">
        <v>704</v>
      </c>
      <c r="AR315" s="10" t="s">
        <v>61</v>
      </c>
      <c r="AS315" s="10" t="s">
        <v>62</v>
      </c>
      <c r="AT315" s="10" t="s">
        <v>63</v>
      </c>
      <c r="AU315" s="10">
        <f t="shared" si="18"/>
        <v>0.1</v>
      </c>
      <c r="AV315" s="10">
        <f t="shared" si="19"/>
        <v>0.66500000000000004</v>
      </c>
      <c r="AW315" s="12" t="s">
        <v>729</v>
      </c>
      <c r="AX315" s="12" t="str">
        <f>INDEX(Subname_converter!$B$1:$B$343,MATCH($AW315,Subname_converter!$A$1:$A$343,0))</f>
        <v>Monta Vista</v>
      </c>
      <c r="AY315" s="12">
        <f>INDEX(Subname_converter!$C$1:$C$343,MATCH($AW315,Subname_converter!$A$1:$A$343,0))</f>
        <v>230</v>
      </c>
      <c r="AZ315" s="11">
        <v>45596.291666666701</v>
      </c>
      <c r="BA315" s="11">
        <v>45596.291666666701</v>
      </c>
      <c r="BB315" s="10">
        <f t="shared" si="16"/>
        <v>2025</v>
      </c>
      <c r="BC315" s="11"/>
      <c r="BD315" s="10" t="s">
        <v>103</v>
      </c>
      <c r="BE315" s="10" t="s">
        <v>65</v>
      </c>
      <c r="BF315" s="10"/>
      <c r="BG315" s="10" t="s">
        <v>103</v>
      </c>
      <c r="BH315" s="10"/>
      <c r="BI315" s="10">
        <f>IFERROR(INDEX([12]Queue_withNearTerm!$AZ$4:$AZ$148,MATCH(B316,[12]Queue_withNearTerm!$B$4:$B$148,0)),99)</f>
        <v>99</v>
      </c>
    </row>
    <row r="316" spans="1:61" s="26" customFormat="1" ht="25" x14ac:dyDescent="0.25">
      <c r="A316" s="32" t="s">
        <v>730</v>
      </c>
      <c r="B316" s="10">
        <v>1920</v>
      </c>
      <c r="C316" s="11">
        <v>44301</v>
      </c>
      <c r="D316" s="11">
        <v>44301.291666666701</v>
      </c>
      <c r="E316" s="10" t="s">
        <v>53</v>
      </c>
      <c r="F316" s="10" t="s">
        <v>609</v>
      </c>
      <c r="G316" s="10" t="s">
        <v>56</v>
      </c>
      <c r="H316" s="10"/>
      <c r="I316" s="10"/>
      <c r="J316" s="10" t="s">
        <v>57</v>
      </c>
      <c r="K316" s="10"/>
      <c r="L316" s="10"/>
      <c r="M316" s="10">
        <v>213.55</v>
      </c>
      <c r="N316" s="10"/>
      <c r="O316" s="10"/>
      <c r="P316" s="10"/>
      <c r="Q316" s="10"/>
      <c r="R316" s="10"/>
      <c r="S316" s="10"/>
      <c r="T316" s="10">
        <v>200</v>
      </c>
      <c r="U316" s="10" t="s">
        <v>83</v>
      </c>
      <c r="V316" s="10"/>
      <c r="W316" s="10"/>
      <c r="X316" s="10"/>
      <c r="Y316" s="10"/>
      <c r="Z316" s="10">
        <v>0</v>
      </c>
      <c r="AA316" s="10"/>
      <c r="AB316" s="10"/>
      <c r="AC316" s="10">
        <f t="shared" si="17"/>
        <v>0</v>
      </c>
      <c r="AD316" s="10" t="str" cm="1">
        <f t="array" ref="AD316">IFERROR(INDEX(Res_converter!$A$2:$A$22,MATCH(1,($J316=Res_converter!$B$2:$B$22)*($K316=Res_converter!$C$2:$C$22)*($L316=Res_converter!$D$2:$D$22),0)),"Other")</f>
        <v>Battery</v>
      </c>
      <c r="AE316" s="10">
        <f>IF($J316=Res_converter!$E$2,MAX($M316-$N316-$O316,0),0)+IF($K316=Res_converter!$E$2,MAX($P316-$Q316-$R316,0),0)+IF(L316=Res_converter!$E$2,$S316,0)</f>
        <v>213.55</v>
      </c>
      <c r="AF316" s="10">
        <f>IF($AD316=Res_converter!$A$8,MAX($Z316-$N316-$O316,0),0)+IF(AND($AD316=Res_converter!$A$14,$J316=Res_converter!$B$14),MAX(MIN($Z316,$M316)-$N316-$O316+IF(SUM($Q316,$R316)&gt;0,MAX($Z316-$M316,0)-($Q316+$R316)*$AV316,0),0),0)+IF(AND($AD316=Res_converter!$A$15,$K316=Res_converter!$C$15),MAX(MIN($Z316,$P316)-$Q316-$R316+IF(SUM($N316,$O316)&gt;0,MAX($Z316-$P316,0)-($N316+$O316)*$AV316,0),0),0)+IF(AND($AD316=Res_converter!$A$12,$Y316="See columns P&amp; Q"),IF($J316=Res_converter!$E$2,MAX($AA316*MIN($M316,$T316)-$N316-$O316,0),MAX($AB316*MIN($P316,$T316)-$Q316-$R316,0)),0)+IF(AND($AD316=Res_converter!$A$12,$AC316=1,$Y316&lt;&gt;"See columns P&amp; Q"),IF($J316=Res_converter!$E$2,MAX(MIN($Z316,M316)-$N316-$O316,0),MAX(MIN($Z316,P316)-$Q316-$R316,0)),0)</f>
        <v>0</v>
      </c>
      <c r="AG316" s="60">
        <f>IF($AD316=Res_converter!$A$9,$T316,0)</f>
        <v>0</v>
      </c>
      <c r="AH316" s="10">
        <f>IF($AD316=Res_converter!$A$9,$Z316,0)</f>
        <v>0</v>
      </c>
      <c r="AI316" s="10">
        <f>IF($J316=Res_converter!$E$6,MAX($M316-$N316-$O316,0),0)+IF($K316=Res_converter!$E$6,MAX($P316-$Q316-$R316,0),0)+IF(L316=Res_converter!$E$6,$S316,0)</f>
        <v>0</v>
      </c>
      <c r="AJ316" s="10">
        <f>IF($AD316=Res_converter!$A$7,MAX(MIN($Z316,$M316)-$N316-$O316,0),0)+IF(AND($AD316=Res_converter!$A$12,$Y316="See columns P&amp; Q"),IF($J316=Res_converter!$E$6,MAX($AA316*MIN($M316,$T316)-$N316-$O316,0),MAX($AB316*MIN($P316,$T316)-$Q316-$R316,0)),0)+IF(AND($AD316=Res_converter!$A$12,$AC316=1,$Y316&lt;&gt;"See columns P&amp; Q"),IF($J316=Res_converter!$E$6,MAX(MIN(MAX($Z316-$P316,0)/$AU316,$M316)-$N316-$O316,0),MAX(MIN(MAX($Z316-$M316,0)/$AU316,$P316)-$Q316-$R316,0)),0)</f>
        <v>0</v>
      </c>
      <c r="AK316" s="60">
        <f>IF($AD316=Res_converter!$A$2,$T316,0)</f>
        <v>0</v>
      </c>
      <c r="AL316" s="10">
        <f>IF($AD316=Res_converter!$A$2,$Z316,0)</f>
        <v>0</v>
      </c>
      <c r="AM316" s="10">
        <f>IF($J316=Res_converter!$E$4,MAX($M316-$N316-$O316,0),0)+IF($K316=Res_converter!$E$4,MAX($P316-$Q316-$R316,0),0)+IF(L316=Res_converter!$E$4,$S316,0)</f>
        <v>0</v>
      </c>
      <c r="AN316" s="10">
        <f>IF($AD316=Res_converter!$A$3,MAX(MIN($Z316,$M316)-$N316-$O316,0),0)+IF(AND($AD316=Res_converter!$A$14,$AC316=1,$Y316&lt;&gt;"See columns P&amp; Q"),IF($J316=Res_converter!$E$4,MAX(MIN(MAX($Z316-$P316,0)/$AV316,$M316)-$N316-$O316,0),MAX(MIN(MAX($Z316-$M316,0)/$AV316,$P316)-$Q316-$R316,0)),0)</f>
        <v>0</v>
      </c>
      <c r="AO316" s="10">
        <f>IF($J316=Res_converter!$E$5,$M316,0)+IF($K316=Res_converter!$E$5,$P316,0)</f>
        <v>0</v>
      </c>
      <c r="AP316" s="10">
        <f>IF($AD316=Res_converter!$A$4,$Z316,0)</f>
        <v>0</v>
      </c>
      <c r="AQ316" s="10" t="s">
        <v>211</v>
      </c>
      <c r="AR316" s="10" t="s">
        <v>61</v>
      </c>
      <c r="AS316" s="10" t="s">
        <v>62</v>
      </c>
      <c r="AT316" s="10" t="s">
        <v>63</v>
      </c>
      <c r="AU316" s="10">
        <f t="shared" si="18"/>
        <v>0.1</v>
      </c>
      <c r="AV316" s="10">
        <f t="shared" si="19"/>
        <v>0.66500000000000004</v>
      </c>
      <c r="AW316" s="12" t="s">
        <v>731</v>
      </c>
      <c r="AX316" s="12" t="str">
        <f>INDEX(Subname_converter!$B$1:$B$343,MATCH($AW316,Subname_converter!$A$1:$A$343,0))</f>
        <v>Schulte</v>
      </c>
      <c r="AY316" s="12">
        <f>INDEX(Subname_converter!$C$1:$C$343,MATCH($AW316,Subname_converter!$A$1:$A$343,0))</f>
        <v>115</v>
      </c>
      <c r="AZ316" s="11">
        <v>45444.291666666701</v>
      </c>
      <c r="BA316" s="11">
        <v>46174.291666666701</v>
      </c>
      <c r="BB316" s="10">
        <f t="shared" si="16"/>
        <v>2026</v>
      </c>
      <c r="BC316" s="11"/>
      <c r="BD316" s="10" t="s">
        <v>103</v>
      </c>
      <c r="BE316" s="10" t="s">
        <v>65</v>
      </c>
      <c r="BF316" s="10"/>
      <c r="BG316" s="10" t="s">
        <v>103</v>
      </c>
      <c r="BH316" s="10"/>
      <c r="BI316" s="10">
        <f>IFERROR(INDEX([12]Queue_withNearTerm!$AZ$4:$AZ$148,MATCH(B317,[12]Queue_withNearTerm!$B$4:$B$148,0)),99)</f>
        <v>99</v>
      </c>
    </row>
    <row r="317" spans="1:61" s="26" customFormat="1" ht="37.5" x14ac:dyDescent="0.25">
      <c r="A317" s="32" t="s">
        <v>732</v>
      </c>
      <c r="B317" s="10">
        <v>1921</v>
      </c>
      <c r="C317" s="11">
        <v>44300</v>
      </c>
      <c r="D317" s="11">
        <v>44301.291666666701</v>
      </c>
      <c r="E317" s="10" t="s">
        <v>53</v>
      </c>
      <c r="F317" s="10" t="s">
        <v>609</v>
      </c>
      <c r="G317" s="10" t="s">
        <v>56</v>
      </c>
      <c r="H317" s="10" t="s">
        <v>95</v>
      </c>
      <c r="I317" s="10"/>
      <c r="J317" s="10" t="s">
        <v>57</v>
      </c>
      <c r="K317" s="10" t="s">
        <v>96</v>
      </c>
      <c r="L317" s="10"/>
      <c r="M317" s="10">
        <v>112.386</v>
      </c>
      <c r="N317" s="10"/>
      <c r="O317" s="10"/>
      <c r="P317" s="10">
        <v>112.491</v>
      </c>
      <c r="Q317" s="10"/>
      <c r="R317" s="10"/>
      <c r="S317" s="10"/>
      <c r="T317" s="10">
        <v>110</v>
      </c>
      <c r="U317" s="10" t="s">
        <v>83</v>
      </c>
      <c r="V317" s="10"/>
      <c r="W317" s="10" t="s">
        <v>58</v>
      </c>
      <c r="X317" s="10"/>
      <c r="Y317" s="10"/>
      <c r="Z317" s="10">
        <v>0</v>
      </c>
      <c r="AA317" s="10"/>
      <c r="AB317" s="10"/>
      <c r="AC317" s="10">
        <f t="shared" si="17"/>
        <v>0</v>
      </c>
      <c r="AD317" s="10" t="str" cm="1">
        <f t="array" ref="AD317">IFERROR(INDEX(Res_converter!$A$2:$A$22,MATCH(1,($J317=Res_converter!$B$2:$B$22)*($K317=Res_converter!$C$2:$C$22)*($L317=Res_converter!$D$2:$D$22),0)),"Other")</f>
        <v>Solar-Hybrid</v>
      </c>
      <c r="AE317" s="10">
        <f>IF($J317=Res_converter!$E$2,MAX($M317-$N317-$O317,0),0)+IF($K317=Res_converter!$E$2,MAX($P317-$Q317-$R317,0),0)+IF(L317=Res_converter!$E$2,$S317,0)</f>
        <v>112.386</v>
      </c>
      <c r="AF317" s="10">
        <f>IF($AD317=Res_converter!$A$8,MAX($Z317-$N317-$O317,0),0)+IF(AND($AD317=Res_converter!$A$14,$J317=Res_converter!$B$14),MAX(MIN($Z317,$M317)-$N317-$O317+IF(SUM($Q317,$R317)&gt;0,MAX($Z317-$M317,0)-($Q317+$R317)*$AV317,0),0),0)+IF(AND($AD317=Res_converter!$A$15,$K317=Res_converter!$C$15),MAX(MIN($Z317,$P317)-$Q317-$R317+IF(SUM($N317,$O317)&gt;0,MAX($Z317-$P317,0)-($N317+$O317)*$AV317,0),0),0)+IF(AND($AD317=Res_converter!$A$12,$Y317="See columns P&amp; Q"),IF($J317=Res_converter!$E$2,MAX($AA317*MIN($M317,$T317)-$N317-$O317,0),MAX($AB317*MIN($P317,$T317)-$Q317-$R317,0)),0)+IF(AND($AD317=Res_converter!$A$12,$AC317=1,$Y317&lt;&gt;"See columns P&amp; Q"),IF($J317=Res_converter!$E$2,MAX(MIN($Z317,M317)-$N317-$O317,0),MAX(MIN($Z317,P317)-$Q317-$R317,0)),0)</f>
        <v>0</v>
      </c>
      <c r="AG317" s="60">
        <f>IF($AD317=Res_converter!$A$9,$T317,0)</f>
        <v>0</v>
      </c>
      <c r="AH317" s="10">
        <f>IF($AD317=Res_converter!$A$9,$Z317,0)</f>
        <v>0</v>
      </c>
      <c r="AI317" s="10">
        <f>IF($J317=Res_converter!$E$6,MAX($M317-$N317-$O317,0),0)+IF($K317=Res_converter!$E$6,MAX($P317-$Q317-$R317,0),0)+IF(L317=Res_converter!$E$6,$S317,0)</f>
        <v>112.491</v>
      </c>
      <c r="AJ317" s="10">
        <f>IF($AD317=Res_converter!$A$7,MAX(MIN($Z317,$M317)-$N317-$O317,0),0)+IF(AND($AD317=Res_converter!$A$12,$Y317="See columns P&amp; Q"),IF($J317=Res_converter!$E$6,MAX($AA317*MIN($M317,$T317)-$N317-$O317,0),MAX($AB317*MIN($P317,$T317)-$Q317-$R317,0)),0)+IF(AND($AD317=Res_converter!$A$12,$AC317=1,$Y317&lt;&gt;"See columns P&amp; Q"),IF($J317=Res_converter!$E$6,MAX(MIN(MAX($Z317-$P317,0)/$AU317,$M317)-$N317-$O317,0),MAX(MIN(MAX($Z317-$M317,0)/$AU317,$P317)-$Q317-$R317,0)),0)</f>
        <v>0</v>
      </c>
      <c r="AK317" s="60">
        <f>IF($AD317=Res_converter!$A$2,$T317,0)</f>
        <v>0</v>
      </c>
      <c r="AL317" s="10">
        <f>IF($AD317=Res_converter!$A$2,$Z317,0)</f>
        <v>0</v>
      </c>
      <c r="AM317" s="10">
        <f>IF($J317=Res_converter!$E$4,MAX($M317-$N317-$O317,0),0)+IF($K317=Res_converter!$E$4,MAX($P317-$Q317-$R317,0),0)+IF(L317=Res_converter!$E$4,$S317,0)</f>
        <v>0</v>
      </c>
      <c r="AN317" s="10">
        <f>IF($AD317=Res_converter!$A$3,MAX(MIN($Z317,$M317)-$N317-$O317,0),0)+IF(AND($AD317=Res_converter!$A$14,$AC317=1,$Y317&lt;&gt;"See columns P&amp; Q"),IF($J317=Res_converter!$E$4,MAX(MIN(MAX($Z317-$P317,0)/$AV317,$M317)-$N317-$O317,0),MAX(MIN(MAX($Z317-$M317,0)/$AV317,$P317)-$Q317-$R317,0)),0)</f>
        <v>0</v>
      </c>
      <c r="AO317" s="10">
        <f>IF($J317=Res_converter!$E$5,$M317,0)+IF($K317=Res_converter!$E$5,$P317,0)</f>
        <v>0</v>
      </c>
      <c r="AP317" s="10">
        <f>IF($AD317=Res_converter!$A$4,$Z317,0)</f>
        <v>0</v>
      </c>
      <c r="AQ317" s="10" t="s">
        <v>733</v>
      </c>
      <c r="AR317" s="10" t="s">
        <v>61</v>
      </c>
      <c r="AS317" s="10" t="s">
        <v>62</v>
      </c>
      <c r="AT317" s="10" t="s">
        <v>63</v>
      </c>
      <c r="AU317" s="10">
        <f t="shared" si="18"/>
        <v>0.1</v>
      </c>
      <c r="AV317" s="10">
        <f t="shared" si="19"/>
        <v>0.66500000000000004</v>
      </c>
      <c r="AW317" s="12" t="s">
        <v>734</v>
      </c>
      <c r="AX317" s="12" t="str">
        <f>INDEX(Subname_converter!$B$1:$B$343,MATCH($AW317,Subname_converter!$A$1:$A$343,0))</f>
        <v>Hollister</v>
      </c>
      <c r="AY317" s="12">
        <f>INDEX(Subname_converter!$C$1:$C$343,MATCH($AW317,Subname_converter!$A$1:$A$343,0))</f>
        <v>115</v>
      </c>
      <c r="AZ317" s="11">
        <v>45809.291666666701</v>
      </c>
      <c r="BA317" s="11">
        <v>45809.291666666701</v>
      </c>
      <c r="BB317" s="10">
        <f t="shared" si="16"/>
        <v>2025</v>
      </c>
      <c r="BC317" s="11"/>
      <c r="BD317" s="10" t="s">
        <v>103</v>
      </c>
      <c r="BE317" s="10"/>
      <c r="BF317" s="10"/>
      <c r="BG317" s="10" t="s">
        <v>103</v>
      </c>
      <c r="BH317" s="10"/>
      <c r="BI317" s="10">
        <f>IFERROR(INDEX([12]Queue_withNearTerm!$AZ$4:$AZ$148,MATCH(B318,[12]Queue_withNearTerm!$B$4:$B$148,0)),99)</f>
        <v>99</v>
      </c>
    </row>
    <row r="318" spans="1:61" s="26" customFormat="1" ht="25" x14ac:dyDescent="0.25">
      <c r="A318" s="32" t="s">
        <v>735</v>
      </c>
      <c r="B318" s="10">
        <v>1922</v>
      </c>
      <c r="C318" s="11">
        <v>44300</v>
      </c>
      <c r="D318" s="11">
        <v>44301.291666666701</v>
      </c>
      <c r="E318" s="10" t="s">
        <v>53</v>
      </c>
      <c r="F318" s="10" t="s">
        <v>609</v>
      </c>
      <c r="G318" s="10" t="s">
        <v>56</v>
      </c>
      <c r="H318" s="10"/>
      <c r="I318" s="10"/>
      <c r="J318" s="10" t="s">
        <v>57</v>
      </c>
      <c r="K318" s="10"/>
      <c r="L318" s="10"/>
      <c r="M318" s="10">
        <v>515.41800000000001</v>
      </c>
      <c r="N318" s="10"/>
      <c r="O318" s="10"/>
      <c r="P318" s="10"/>
      <c r="Q318" s="10"/>
      <c r="R318" s="10"/>
      <c r="S318" s="10"/>
      <c r="T318" s="10">
        <v>500</v>
      </c>
      <c r="U318" s="10" t="s">
        <v>83</v>
      </c>
      <c r="V318" s="10"/>
      <c r="W318" s="10"/>
      <c r="X318" s="10"/>
      <c r="Y318" s="10"/>
      <c r="Z318" s="10">
        <v>0</v>
      </c>
      <c r="AA318" s="10"/>
      <c r="AB318" s="10"/>
      <c r="AC318" s="10">
        <f t="shared" si="17"/>
        <v>0</v>
      </c>
      <c r="AD318" s="10" t="str" cm="1">
        <f t="array" ref="AD318">IFERROR(INDEX(Res_converter!$A$2:$A$22,MATCH(1,($J318=Res_converter!$B$2:$B$22)*($K318=Res_converter!$C$2:$C$22)*($L318=Res_converter!$D$2:$D$22),0)),"Other")</f>
        <v>Battery</v>
      </c>
      <c r="AE318" s="10">
        <f>IF($J318=Res_converter!$E$2,MAX($M318-$N318-$O318,0),0)+IF($K318=Res_converter!$E$2,MAX($P318-$Q318-$R318,0),0)+IF(L318=Res_converter!$E$2,$S318,0)</f>
        <v>515.41800000000001</v>
      </c>
      <c r="AF318" s="10">
        <f>IF($AD318=Res_converter!$A$8,MAX($Z318-$N318-$O318,0),0)+IF(AND($AD318=Res_converter!$A$14,$J318=Res_converter!$B$14),MAX(MIN($Z318,$M318)-$N318-$O318+IF(SUM($Q318,$R318)&gt;0,MAX($Z318-$M318,0)-($Q318+$R318)*$AV318,0),0),0)+IF(AND($AD318=Res_converter!$A$15,$K318=Res_converter!$C$15),MAX(MIN($Z318,$P318)-$Q318-$R318+IF(SUM($N318,$O318)&gt;0,MAX($Z318-$P318,0)-($N318+$O318)*$AV318,0),0),0)+IF(AND($AD318=Res_converter!$A$12,$Y318="See columns P&amp; Q"),IF($J318=Res_converter!$E$2,MAX($AA318*MIN($M318,$T318)-$N318-$O318,0),MAX($AB318*MIN($P318,$T318)-$Q318-$R318,0)),0)+IF(AND($AD318=Res_converter!$A$12,$AC318=1,$Y318&lt;&gt;"See columns P&amp; Q"),IF($J318=Res_converter!$E$2,MAX(MIN($Z318,M318)-$N318-$O318,0),MAX(MIN($Z318,P318)-$Q318-$R318,0)),0)</f>
        <v>0</v>
      </c>
      <c r="AG318" s="60">
        <f>IF($AD318=Res_converter!$A$9,$T318,0)</f>
        <v>0</v>
      </c>
      <c r="AH318" s="10">
        <f>IF($AD318=Res_converter!$A$9,$Z318,0)</f>
        <v>0</v>
      </c>
      <c r="AI318" s="10">
        <f>IF($J318=Res_converter!$E$6,MAX($M318-$N318-$O318,0),0)+IF($K318=Res_converter!$E$6,MAX($P318-$Q318-$R318,0),0)+IF(L318=Res_converter!$E$6,$S318,0)</f>
        <v>0</v>
      </c>
      <c r="AJ318" s="10">
        <f>IF($AD318=Res_converter!$A$7,MAX(MIN($Z318,$M318)-$N318-$O318,0),0)+IF(AND($AD318=Res_converter!$A$12,$Y318="See columns P&amp; Q"),IF($J318=Res_converter!$E$6,MAX($AA318*MIN($M318,$T318)-$N318-$O318,0),MAX($AB318*MIN($P318,$T318)-$Q318-$R318,0)),0)+IF(AND($AD318=Res_converter!$A$12,$AC318=1,$Y318&lt;&gt;"See columns P&amp; Q"),IF($J318=Res_converter!$E$6,MAX(MIN(MAX($Z318-$P318,0)/$AU318,$M318)-$N318-$O318,0),MAX(MIN(MAX($Z318-$M318,0)/$AU318,$P318)-$Q318-$R318,0)),0)</f>
        <v>0</v>
      </c>
      <c r="AK318" s="60">
        <f>IF($AD318=Res_converter!$A$2,$T318,0)</f>
        <v>0</v>
      </c>
      <c r="AL318" s="10">
        <f>IF($AD318=Res_converter!$A$2,$Z318,0)</f>
        <v>0</v>
      </c>
      <c r="AM318" s="10">
        <f>IF($J318=Res_converter!$E$4,MAX($M318-$N318-$O318,0),0)+IF($K318=Res_converter!$E$4,MAX($P318-$Q318-$R318,0),0)+IF(L318=Res_converter!$E$4,$S318,0)</f>
        <v>0</v>
      </c>
      <c r="AN318" s="10">
        <f>IF($AD318=Res_converter!$A$3,MAX(MIN($Z318,$M318)-$N318-$O318,0),0)+IF(AND($AD318=Res_converter!$A$14,$AC318=1,$Y318&lt;&gt;"See columns P&amp; Q"),IF($J318=Res_converter!$E$4,MAX(MIN(MAX($Z318-$P318,0)/$AV318,$M318)-$N318-$O318,0),MAX(MIN(MAX($Z318-$M318,0)/$AV318,$P318)-$Q318-$R318,0)),0)</f>
        <v>0</v>
      </c>
      <c r="AO318" s="10">
        <f>IF($J318=Res_converter!$E$5,$M318,0)+IF($K318=Res_converter!$E$5,$P318,0)</f>
        <v>0</v>
      </c>
      <c r="AP318" s="10">
        <f>IF($AD318=Res_converter!$A$4,$Z318,0)</f>
        <v>0</v>
      </c>
      <c r="AQ318" s="10" t="s">
        <v>211</v>
      </c>
      <c r="AR318" s="10" t="s">
        <v>61</v>
      </c>
      <c r="AS318" s="10" t="s">
        <v>62</v>
      </c>
      <c r="AT318" s="10" t="s">
        <v>63</v>
      </c>
      <c r="AU318" s="10">
        <f t="shared" si="18"/>
        <v>0.1</v>
      </c>
      <c r="AV318" s="10">
        <f t="shared" si="19"/>
        <v>0.66500000000000004</v>
      </c>
      <c r="AW318" s="12" t="s">
        <v>525</v>
      </c>
      <c r="AX318" s="12" t="str">
        <f>INDEX(Subname_converter!$B$1:$B$343,MATCH($AW318,Subname_converter!$A$1:$A$343,0))</f>
        <v>Tesla</v>
      </c>
      <c r="AY318" s="12">
        <f>INDEX(Subname_converter!$C$1:$C$343,MATCH($AW318,Subname_converter!$A$1:$A$343,0))</f>
        <v>500</v>
      </c>
      <c r="AZ318" s="11">
        <v>45809.291666666701</v>
      </c>
      <c r="BA318" s="11">
        <v>45809.291666666701</v>
      </c>
      <c r="BB318" s="10">
        <f t="shared" si="16"/>
        <v>2025</v>
      </c>
      <c r="BC318" s="11"/>
      <c r="BD318" s="10" t="s">
        <v>103</v>
      </c>
      <c r="BE318" s="10"/>
      <c r="BF318" s="10"/>
      <c r="BG318" s="10" t="s">
        <v>103</v>
      </c>
      <c r="BH318" s="10"/>
      <c r="BI318" s="10">
        <f>IFERROR(INDEX([12]Queue_withNearTerm!$AZ$4:$AZ$148,MATCH(B319,[12]Queue_withNearTerm!$B$4:$B$148,0)),99)</f>
        <v>99</v>
      </c>
    </row>
    <row r="319" spans="1:61" s="26" customFormat="1" ht="25" x14ac:dyDescent="0.25">
      <c r="A319" s="32" t="s">
        <v>736</v>
      </c>
      <c r="B319" s="10">
        <v>1924</v>
      </c>
      <c r="C319" s="11">
        <v>44300</v>
      </c>
      <c r="D319" s="11">
        <v>44301.291666666701</v>
      </c>
      <c r="E319" s="10" t="s">
        <v>53</v>
      </c>
      <c r="F319" s="10" t="s">
        <v>609</v>
      </c>
      <c r="G319" s="10" t="s">
        <v>56</v>
      </c>
      <c r="H319" s="10"/>
      <c r="I319" s="10"/>
      <c r="J319" s="10" t="s">
        <v>57</v>
      </c>
      <c r="K319" s="10"/>
      <c r="L319" s="10"/>
      <c r="M319" s="10">
        <v>305</v>
      </c>
      <c r="N319" s="10"/>
      <c r="O319" s="10"/>
      <c r="P319" s="10"/>
      <c r="Q319" s="10"/>
      <c r="R319" s="10"/>
      <c r="S319" s="10"/>
      <c r="T319" s="10">
        <v>300</v>
      </c>
      <c r="U319" s="10" t="s">
        <v>83</v>
      </c>
      <c r="V319" s="10"/>
      <c r="W319" s="10"/>
      <c r="X319" s="10"/>
      <c r="Y319" s="10"/>
      <c r="Z319" s="10">
        <v>0</v>
      </c>
      <c r="AA319" s="10"/>
      <c r="AB319" s="10"/>
      <c r="AC319" s="10">
        <f t="shared" si="17"/>
        <v>0</v>
      </c>
      <c r="AD319" s="10" t="str" cm="1">
        <f t="array" ref="AD319">IFERROR(INDEX(Res_converter!$A$2:$A$22,MATCH(1,($J319=Res_converter!$B$2:$B$22)*($K319=Res_converter!$C$2:$C$22)*($L319=Res_converter!$D$2:$D$22),0)),"Other")</f>
        <v>Battery</v>
      </c>
      <c r="AE319" s="10">
        <f>IF($J319=Res_converter!$E$2,MAX($M319-$N319-$O319,0),0)+IF($K319=Res_converter!$E$2,MAX($P319-$Q319-$R319,0),0)+IF(L319=Res_converter!$E$2,$S319,0)</f>
        <v>305</v>
      </c>
      <c r="AF319" s="10">
        <f>IF($AD319=Res_converter!$A$8,MAX($Z319-$N319-$O319,0),0)+IF(AND($AD319=Res_converter!$A$14,$J319=Res_converter!$B$14),MAX(MIN($Z319,$M319)-$N319-$O319+IF(SUM($Q319,$R319)&gt;0,MAX($Z319-$M319,0)-($Q319+$R319)*$AV319,0),0),0)+IF(AND($AD319=Res_converter!$A$15,$K319=Res_converter!$C$15),MAX(MIN($Z319,$P319)-$Q319-$R319+IF(SUM($N319,$O319)&gt;0,MAX($Z319-$P319,0)-($N319+$O319)*$AV319,0),0),0)+IF(AND($AD319=Res_converter!$A$12,$Y319="See columns P&amp; Q"),IF($J319=Res_converter!$E$2,MAX($AA319*MIN($M319,$T319)-$N319-$O319,0),MAX($AB319*MIN($P319,$T319)-$Q319-$R319,0)),0)+IF(AND($AD319=Res_converter!$A$12,$AC319=1,$Y319&lt;&gt;"See columns P&amp; Q"),IF($J319=Res_converter!$E$2,MAX(MIN($Z319,M319)-$N319-$O319,0),MAX(MIN($Z319,P319)-$Q319-$R319,0)),0)</f>
        <v>0</v>
      </c>
      <c r="AG319" s="60">
        <f>IF($AD319=Res_converter!$A$9,$T319,0)</f>
        <v>0</v>
      </c>
      <c r="AH319" s="10">
        <f>IF($AD319=Res_converter!$A$9,$Z319,0)</f>
        <v>0</v>
      </c>
      <c r="AI319" s="10">
        <f>IF($J319=Res_converter!$E$6,MAX($M319-$N319-$O319,0),0)+IF($K319=Res_converter!$E$6,MAX($P319-$Q319-$R319,0),0)+IF(L319=Res_converter!$E$6,$S319,0)</f>
        <v>0</v>
      </c>
      <c r="AJ319" s="10">
        <f>IF($AD319=Res_converter!$A$7,MAX(MIN($Z319,$M319)-$N319-$O319,0),0)+IF(AND($AD319=Res_converter!$A$12,$Y319="See columns P&amp; Q"),IF($J319=Res_converter!$E$6,MAX($AA319*MIN($M319,$T319)-$N319-$O319,0),MAX($AB319*MIN($P319,$T319)-$Q319-$R319,0)),0)+IF(AND($AD319=Res_converter!$A$12,$AC319=1,$Y319&lt;&gt;"See columns P&amp; Q"),IF($J319=Res_converter!$E$6,MAX(MIN(MAX($Z319-$P319,0)/$AU319,$M319)-$N319-$O319,0),MAX(MIN(MAX($Z319-$M319,0)/$AU319,$P319)-$Q319-$R319,0)),0)</f>
        <v>0</v>
      </c>
      <c r="AK319" s="60">
        <f>IF($AD319=Res_converter!$A$2,$T319,0)</f>
        <v>0</v>
      </c>
      <c r="AL319" s="10">
        <f>IF($AD319=Res_converter!$A$2,$Z319,0)</f>
        <v>0</v>
      </c>
      <c r="AM319" s="10">
        <f>IF($J319=Res_converter!$E$4,MAX($M319-$N319-$O319,0),0)+IF($K319=Res_converter!$E$4,MAX($P319-$Q319-$R319,0),0)+IF(L319=Res_converter!$E$4,$S319,0)</f>
        <v>0</v>
      </c>
      <c r="AN319" s="10">
        <f>IF($AD319=Res_converter!$A$3,MAX(MIN($Z319,$M319)-$N319-$O319,0),0)+IF(AND($AD319=Res_converter!$A$14,$AC319=1,$Y319&lt;&gt;"See columns P&amp; Q"),IF($J319=Res_converter!$E$4,MAX(MIN(MAX($Z319-$P319,0)/$AV319,$M319)-$N319-$O319,0),MAX(MIN(MAX($Z319-$M319,0)/$AV319,$P319)-$Q319-$R319,0)),0)</f>
        <v>0</v>
      </c>
      <c r="AO319" s="10">
        <f>IF($J319=Res_converter!$E$5,$M319,0)+IF($K319=Res_converter!$E$5,$P319,0)</f>
        <v>0</v>
      </c>
      <c r="AP319" s="10">
        <f>IF($AD319=Res_converter!$A$4,$Z319,0)</f>
        <v>0</v>
      </c>
      <c r="AQ319" s="10" t="s">
        <v>144</v>
      </c>
      <c r="AR319" s="10" t="s">
        <v>61</v>
      </c>
      <c r="AS319" s="10" t="s">
        <v>62</v>
      </c>
      <c r="AT319" s="10" t="s">
        <v>63</v>
      </c>
      <c r="AU319" s="10">
        <f t="shared" si="18"/>
        <v>0.1</v>
      </c>
      <c r="AV319" s="10">
        <f t="shared" si="19"/>
        <v>0.66500000000000004</v>
      </c>
      <c r="AW319" s="12" t="s">
        <v>737</v>
      </c>
      <c r="AX319" s="12" t="str">
        <f>INDEX(Subname_converter!$B$1:$B$343,MATCH($AW319,Subname_converter!$A$1:$A$343,0))</f>
        <v>Moraga</v>
      </c>
      <c r="AY319" s="12">
        <f>INDEX(Subname_converter!$C$1:$C$343,MATCH($AW319,Subname_converter!$A$1:$A$343,0))</f>
        <v>230</v>
      </c>
      <c r="AZ319" s="11">
        <v>45275.333333333299</v>
      </c>
      <c r="BA319" s="11">
        <v>45275.333333333299</v>
      </c>
      <c r="BB319" s="10">
        <f t="shared" si="16"/>
        <v>2024</v>
      </c>
      <c r="BC319" s="11"/>
      <c r="BD319" s="10" t="s">
        <v>103</v>
      </c>
      <c r="BE319" s="10" t="s">
        <v>65</v>
      </c>
      <c r="BF319" s="10"/>
      <c r="BG319" s="10" t="s">
        <v>103</v>
      </c>
      <c r="BH319" s="10"/>
      <c r="BI319" s="10">
        <f>IFERROR(INDEX([12]Queue_withNearTerm!$AZ$4:$AZ$148,MATCH(B320,[12]Queue_withNearTerm!$B$4:$B$148,0)),99)</f>
        <v>99</v>
      </c>
    </row>
    <row r="320" spans="1:61" s="26" customFormat="1" ht="37.5" x14ac:dyDescent="0.25">
      <c r="A320" s="32" t="s">
        <v>738</v>
      </c>
      <c r="B320" s="10">
        <v>1928</v>
      </c>
      <c r="C320" s="11">
        <v>44296</v>
      </c>
      <c r="D320" s="11">
        <v>44301.291666666701</v>
      </c>
      <c r="E320" s="10" t="s">
        <v>53</v>
      </c>
      <c r="F320" s="10" t="s">
        <v>609</v>
      </c>
      <c r="G320" s="10" t="s">
        <v>56</v>
      </c>
      <c r="H320" s="10"/>
      <c r="I320" s="10"/>
      <c r="J320" s="10" t="s">
        <v>57</v>
      </c>
      <c r="K320" s="10"/>
      <c r="L320" s="10"/>
      <c r="M320" s="10">
        <v>124.3</v>
      </c>
      <c r="N320" s="10"/>
      <c r="O320" s="10"/>
      <c r="P320" s="10"/>
      <c r="Q320" s="10"/>
      <c r="R320" s="10"/>
      <c r="S320" s="10"/>
      <c r="T320" s="10">
        <v>120</v>
      </c>
      <c r="U320" s="10" t="s">
        <v>83</v>
      </c>
      <c r="V320" s="10"/>
      <c r="W320" s="10"/>
      <c r="X320" s="10"/>
      <c r="Y320" s="10"/>
      <c r="Z320" s="10">
        <v>0</v>
      </c>
      <c r="AA320" s="10"/>
      <c r="AB320" s="10"/>
      <c r="AC320" s="10">
        <f t="shared" si="17"/>
        <v>0</v>
      </c>
      <c r="AD320" s="10" t="str" cm="1">
        <f t="array" ref="AD320">IFERROR(INDEX(Res_converter!$A$2:$A$22,MATCH(1,($J320=Res_converter!$B$2:$B$22)*($K320=Res_converter!$C$2:$C$22)*($L320=Res_converter!$D$2:$D$22),0)),"Other")</f>
        <v>Battery</v>
      </c>
      <c r="AE320" s="10">
        <f>IF($J320=Res_converter!$E$2,MAX($M320-$N320-$O320,0),0)+IF($K320=Res_converter!$E$2,MAX($P320-$Q320-$R320,0),0)+IF(L320=Res_converter!$E$2,$S320,0)</f>
        <v>124.3</v>
      </c>
      <c r="AF320" s="10">
        <f>IF($AD320=Res_converter!$A$8,MAX($Z320-$N320-$O320,0),0)+IF(AND($AD320=Res_converter!$A$14,$J320=Res_converter!$B$14),MAX(MIN($Z320,$M320)-$N320-$O320+IF(SUM($Q320,$R320)&gt;0,MAX($Z320-$M320,0)-($Q320+$R320)*$AV320,0),0),0)+IF(AND($AD320=Res_converter!$A$15,$K320=Res_converter!$C$15),MAX(MIN($Z320,$P320)-$Q320-$R320+IF(SUM($N320,$O320)&gt;0,MAX($Z320-$P320,0)-($N320+$O320)*$AV320,0),0),0)+IF(AND($AD320=Res_converter!$A$12,$Y320="See columns P&amp; Q"),IF($J320=Res_converter!$E$2,MAX($AA320*MIN($M320,$T320)-$N320-$O320,0),MAX($AB320*MIN($P320,$T320)-$Q320-$R320,0)),0)+IF(AND($AD320=Res_converter!$A$12,$AC320=1,$Y320&lt;&gt;"See columns P&amp; Q"),IF($J320=Res_converter!$E$2,MAX(MIN($Z320,M320)-$N320-$O320,0),MAX(MIN($Z320,P320)-$Q320-$R320,0)),0)</f>
        <v>0</v>
      </c>
      <c r="AG320" s="60">
        <f>IF($AD320=Res_converter!$A$9,$T320,0)</f>
        <v>0</v>
      </c>
      <c r="AH320" s="10">
        <f>IF($AD320=Res_converter!$A$9,$Z320,0)</f>
        <v>0</v>
      </c>
      <c r="AI320" s="10">
        <f>IF($J320=Res_converter!$E$6,MAX($M320-$N320-$O320,0),0)+IF($K320=Res_converter!$E$6,MAX($P320-$Q320-$R320,0),0)+IF(L320=Res_converter!$E$6,$S320,0)</f>
        <v>0</v>
      </c>
      <c r="AJ320" s="10">
        <f>IF($AD320=Res_converter!$A$7,MAX(MIN($Z320,$M320)-$N320-$O320,0),0)+IF(AND($AD320=Res_converter!$A$12,$Y320="See columns P&amp; Q"),IF($J320=Res_converter!$E$6,MAX($AA320*MIN($M320,$T320)-$N320-$O320,0),MAX($AB320*MIN($P320,$T320)-$Q320-$R320,0)),0)+IF(AND($AD320=Res_converter!$A$12,$AC320=1,$Y320&lt;&gt;"See columns P&amp; Q"),IF($J320=Res_converter!$E$6,MAX(MIN(MAX($Z320-$P320,0)/$AU320,$M320)-$N320-$O320,0),MAX(MIN(MAX($Z320-$M320,0)/$AU320,$P320)-$Q320-$R320,0)),0)</f>
        <v>0</v>
      </c>
      <c r="AK320" s="60">
        <f>IF($AD320=Res_converter!$A$2,$T320,0)</f>
        <v>0</v>
      </c>
      <c r="AL320" s="10">
        <f>IF($AD320=Res_converter!$A$2,$Z320,0)</f>
        <v>0</v>
      </c>
      <c r="AM320" s="10">
        <f>IF($J320=Res_converter!$E$4,MAX($M320-$N320-$O320,0),0)+IF($K320=Res_converter!$E$4,MAX($P320-$Q320-$R320,0),0)+IF(L320=Res_converter!$E$4,$S320,0)</f>
        <v>0</v>
      </c>
      <c r="AN320" s="10">
        <f>IF($AD320=Res_converter!$A$3,MAX(MIN($Z320,$M320)-$N320-$O320,0),0)+IF(AND($AD320=Res_converter!$A$14,$AC320=1,$Y320&lt;&gt;"See columns P&amp; Q"),IF($J320=Res_converter!$E$4,MAX(MIN(MAX($Z320-$P320,0)/$AV320,$M320)-$N320-$O320,0),MAX(MIN(MAX($Z320-$M320,0)/$AV320,$P320)-$Q320-$R320,0)),0)</f>
        <v>0</v>
      </c>
      <c r="AO320" s="10">
        <f>IF($J320=Res_converter!$E$5,$M320,0)+IF($K320=Res_converter!$E$5,$P320,0)</f>
        <v>0</v>
      </c>
      <c r="AP320" s="10">
        <f>IF($AD320=Res_converter!$A$4,$Z320,0)</f>
        <v>0</v>
      </c>
      <c r="AQ320" s="10" t="s">
        <v>411</v>
      </c>
      <c r="AR320" s="10" t="s">
        <v>61</v>
      </c>
      <c r="AS320" s="10" t="s">
        <v>62</v>
      </c>
      <c r="AT320" s="10" t="s">
        <v>63</v>
      </c>
      <c r="AU320" s="10">
        <f t="shared" si="18"/>
        <v>0.1</v>
      </c>
      <c r="AV320" s="10">
        <f t="shared" si="19"/>
        <v>0.66500000000000004</v>
      </c>
      <c r="AW320" s="12" t="s">
        <v>739</v>
      </c>
      <c r="AX320" s="12" t="str">
        <f>INDEX(Subname_converter!$B$1:$B$343,MATCH($AW320,Subname_converter!$A$1:$A$343,0))</f>
        <v>Coburn</v>
      </c>
      <c r="AY320" s="12">
        <f>INDEX(Subname_converter!$C$1:$C$343,MATCH($AW320,Subname_converter!$A$1:$A$343,0))</f>
        <v>230</v>
      </c>
      <c r="AZ320" s="11">
        <v>45748.291666666701</v>
      </c>
      <c r="BA320" s="11">
        <v>45748.291666666701</v>
      </c>
      <c r="BB320" s="10">
        <f t="shared" si="16"/>
        <v>2025</v>
      </c>
      <c r="BC320" s="11"/>
      <c r="BD320" s="10" t="s">
        <v>103</v>
      </c>
      <c r="BE320" s="10" t="s">
        <v>65</v>
      </c>
      <c r="BF320" s="10"/>
      <c r="BG320" s="10" t="s">
        <v>103</v>
      </c>
      <c r="BH320" s="10"/>
      <c r="BI320" s="10">
        <f>IFERROR(INDEX([12]Queue_withNearTerm!$AZ$4:$AZ$148,MATCH(B321,[12]Queue_withNearTerm!$B$4:$B$148,0)),99)</f>
        <v>99</v>
      </c>
    </row>
    <row r="321" spans="1:61" s="26" customFormat="1" ht="25" x14ac:dyDescent="0.25">
      <c r="A321" s="32" t="s">
        <v>740</v>
      </c>
      <c r="B321" s="10">
        <v>1929</v>
      </c>
      <c r="C321" s="11">
        <v>44296</v>
      </c>
      <c r="D321" s="11">
        <v>44301.291666666701</v>
      </c>
      <c r="E321" s="10" t="s">
        <v>53</v>
      </c>
      <c r="F321" s="10" t="s">
        <v>609</v>
      </c>
      <c r="G321" s="10" t="s">
        <v>56</v>
      </c>
      <c r="H321" s="10"/>
      <c r="I321" s="10"/>
      <c r="J321" s="10" t="s">
        <v>57</v>
      </c>
      <c r="K321" s="10"/>
      <c r="L321" s="10"/>
      <c r="M321" s="10">
        <v>151.30000000000001</v>
      </c>
      <c r="N321" s="10"/>
      <c r="O321" s="10"/>
      <c r="P321" s="10"/>
      <c r="Q321" s="10"/>
      <c r="R321" s="10"/>
      <c r="S321" s="10"/>
      <c r="T321" s="10">
        <v>150</v>
      </c>
      <c r="U321" s="10" t="s">
        <v>83</v>
      </c>
      <c r="V321" s="10"/>
      <c r="W321" s="10"/>
      <c r="X321" s="10"/>
      <c r="Y321" s="10"/>
      <c r="Z321" s="10">
        <v>0</v>
      </c>
      <c r="AA321" s="10"/>
      <c r="AB321" s="10"/>
      <c r="AC321" s="10">
        <f t="shared" si="17"/>
        <v>0</v>
      </c>
      <c r="AD321" s="10" t="str" cm="1">
        <f t="array" ref="AD321">IFERROR(INDEX(Res_converter!$A$2:$A$22,MATCH(1,($J321=Res_converter!$B$2:$B$22)*($K321=Res_converter!$C$2:$C$22)*($L321=Res_converter!$D$2:$D$22),0)),"Other")</f>
        <v>Battery</v>
      </c>
      <c r="AE321" s="10">
        <f>IF($J321=Res_converter!$E$2,MAX($M321-$N321-$O321,0),0)+IF($K321=Res_converter!$E$2,MAX($P321-$Q321-$R321,0),0)+IF(L321=Res_converter!$E$2,$S321,0)</f>
        <v>151.30000000000001</v>
      </c>
      <c r="AF321" s="10">
        <f>IF($AD321=Res_converter!$A$8,MAX($Z321-$N321-$O321,0),0)+IF(AND($AD321=Res_converter!$A$14,$J321=Res_converter!$B$14),MAX(MIN($Z321,$M321)-$N321-$O321+IF(SUM($Q321,$R321)&gt;0,MAX($Z321-$M321,0)-($Q321+$R321)*$AV321,0),0),0)+IF(AND($AD321=Res_converter!$A$15,$K321=Res_converter!$C$15),MAX(MIN($Z321,$P321)-$Q321-$R321+IF(SUM($N321,$O321)&gt;0,MAX($Z321-$P321,0)-($N321+$O321)*$AV321,0),0),0)+IF(AND($AD321=Res_converter!$A$12,$Y321="See columns P&amp; Q"),IF($J321=Res_converter!$E$2,MAX($AA321*MIN($M321,$T321)-$N321-$O321,0),MAX($AB321*MIN($P321,$T321)-$Q321-$R321,0)),0)+IF(AND($AD321=Res_converter!$A$12,$AC321=1,$Y321&lt;&gt;"See columns P&amp; Q"),IF($J321=Res_converter!$E$2,MAX(MIN($Z321,M321)-$N321-$O321,0),MAX(MIN($Z321,P321)-$Q321-$R321,0)),0)</f>
        <v>0</v>
      </c>
      <c r="AG321" s="60">
        <f>IF($AD321=Res_converter!$A$9,$T321,0)</f>
        <v>0</v>
      </c>
      <c r="AH321" s="10">
        <f>IF($AD321=Res_converter!$A$9,$Z321,0)</f>
        <v>0</v>
      </c>
      <c r="AI321" s="10">
        <f>IF($J321=Res_converter!$E$6,MAX($M321-$N321-$O321,0),0)+IF($K321=Res_converter!$E$6,MAX($P321-$Q321-$R321,0),0)+IF(L321=Res_converter!$E$6,$S321,0)</f>
        <v>0</v>
      </c>
      <c r="AJ321" s="10">
        <f>IF($AD321=Res_converter!$A$7,MAX(MIN($Z321,$M321)-$N321-$O321,0),0)+IF(AND($AD321=Res_converter!$A$12,$Y321="See columns P&amp; Q"),IF($J321=Res_converter!$E$6,MAX($AA321*MIN($M321,$T321)-$N321-$O321,0),MAX($AB321*MIN($P321,$T321)-$Q321-$R321,0)),0)+IF(AND($AD321=Res_converter!$A$12,$AC321=1,$Y321&lt;&gt;"See columns P&amp; Q"),IF($J321=Res_converter!$E$6,MAX(MIN(MAX($Z321-$P321,0)/$AU321,$M321)-$N321-$O321,0),MAX(MIN(MAX($Z321-$M321,0)/$AU321,$P321)-$Q321-$R321,0)),0)</f>
        <v>0</v>
      </c>
      <c r="AK321" s="60">
        <f>IF($AD321=Res_converter!$A$2,$T321,0)</f>
        <v>0</v>
      </c>
      <c r="AL321" s="10">
        <f>IF($AD321=Res_converter!$A$2,$Z321,0)</f>
        <v>0</v>
      </c>
      <c r="AM321" s="10">
        <f>IF($J321=Res_converter!$E$4,MAX($M321-$N321-$O321,0),0)+IF($K321=Res_converter!$E$4,MAX($P321-$Q321-$R321,0),0)+IF(L321=Res_converter!$E$4,$S321,0)</f>
        <v>0</v>
      </c>
      <c r="AN321" s="10">
        <f>IF($AD321=Res_converter!$A$3,MAX(MIN($Z321,$M321)-$N321-$O321,0),0)+IF(AND($AD321=Res_converter!$A$14,$AC321=1,$Y321&lt;&gt;"See columns P&amp; Q"),IF($J321=Res_converter!$E$4,MAX(MIN(MAX($Z321-$P321,0)/$AV321,$M321)-$N321-$O321,0),MAX(MIN(MAX($Z321-$M321,0)/$AV321,$P321)-$Q321-$R321,0)),0)</f>
        <v>0</v>
      </c>
      <c r="AO321" s="10">
        <f>IF($J321=Res_converter!$E$5,$M321,0)+IF($K321=Res_converter!$E$5,$P321,0)</f>
        <v>0</v>
      </c>
      <c r="AP321" s="10">
        <f>IF($AD321=Res_converter!$A$4,$Z321,0)</f>
        <v>0</v>
      </c>
      <c r="AQ321" s="10" t="s">
        <v>211</v>
      </c>
      <c r="AR321" s="10" t="s">
        <v>61</v>
      </c>
      <c r="AS321" s="10" t="s">
        <v>62</v>
      </c>
      <c r="AT321" s="10" t="s">
        <v>63</v>
      </c>
      <c r="AU321" s="10">
        <f t="shared" si="18"/>
        <v>0.1</v>
      </c>
      <c r="AV321" s="10">
        <f t="shared" si="19"/>
        <v>0.66500000000000004</v>
      </c>
      <c r="AW321" s="12" t="s">
        <v>741</v>
      </c>
      <c r="AX321" s="12" t="str">
        <f>INDEX(Subname_converter!$B$1:$B$343,MATCH($AW321,Subname_converter!$A$1:$A$343,0))</f>
        <v>Lammers</v>
      </c>
      <c r="AY321" s="12">
        <f>INDEX(Subname_converter!$C$1:$C$343,MATCH($AW321,Subname_converter!$A$1:$A$343,0))</f>
        <v>115</v>
      </c>
      <c r="AZ321" s="11">
        <v>45596.291666666701</v>
      </c>
      <c r="BA321" s="11">
        <v>45596.291666666701</v>
      </c>
      <c r="BB321" s="10">
        <f t="shared" si="16"/>
        <v>2025</v>
      </c>
      <c r="BC321" s="11"/>
      <c r="BD321" s="10" t="s">
        <v>103</v>
      </c>
      <c r="BE321" s="10" t="s">
        <v>65</v>
      </c>
      <c r="BF321" s="10"/>
      <c r="BG321" s="10" t="s">
        <v>103</v>
      </c>
      <c r="BH321" s="10"/>
      <c r="BI321" s="10">
        <f>IFERROR(INDEX([12]Queue_withNearTerm!$AZ$4:$AZ$148,MATCH(B322,[12]Queue_withNearTerm!$B$4:$B$148,0)),99)</f>
        <v>99</v>
      </c>
    </row>
    <row r="322" spans="1:61" s="26" customFormat="1" ht="25" x14ac:dyDescent="0.25">
      <c r="A322" s="32" t="s">
        <v>742</v>
      </c>
      <c r="B322" s="10">
        <v>1930</v>
      </c>
      <c r="C322" s="11">
        <v>44279</v>
      </c>
      <c r="D322" s="11">
        <v>44301.291666666701</v>
      </c>
      <c r="E322" s="10" t="s">
        <v>53</v>
      </c>
      <c r="F322" s="10" t="s">
        <v>609</v>
      </c>
      <c r="G322" s="10" t="s">
        <v>56</v>
      </c>
      <c r="H322" s="10"/>
      <c r="I322" s="10"/>
      <c r="J322" s="10" t="s">
        <v>57</v>
      </c>
      <c r="K322" s="10"/>
      <c r="L322" s="10"/>
      <c r="M322" s="10">
        <v>203.69900000000001</v>
      </c>
      <c r="N322" s="10"/>
      <c r="O322" s="10"/>
      <c r="P322" s="10"/>
      <c r="Q322" s="10"/>
      <c r="R322" s="10"/>
      <c r="S322" s="10"/>
      <c r="T322" s="10">
        <v>200</v>
      </c>
      <c r="U322" s="10" t="s">
        <v>83</v>
      </c>
      <c r="V322" s="10"/>
      <c r="W322" s="10"/>
      <c r="X322" s="10"/>
      <c r="Y322" s="10"/>
      <c r="Z322" s="10">
        <v>0</v>
      </c>
      <c r="AA322" s="10"/>
      <c r="AB322" s="10"/>
      <c r="AC322" s="10">
        <f t="shared" si="17"/>
        <v>0</v>
      </c>
      <c r="AD322" s="10" t="str" cm="1">
        <f t="array" ref="AD322">IFERROR(INDEX(Res_converter!$A$2:$A$22,MATCH(1,($J322=Res_converter!$B$2:$B$22)*($K322=Res_converter!$C$2:$C$22)*($L322=Res_converter!$D$2:$D$22),0)),"Other")</f>
        <v>Battery</v>
      </c>
      <c r="AE322" s="10">
        <f>IF($J322=Res_converter!$E$2,MAX($M322-$N322-$O322,0),0)+IF($K322=Res_converter!$E$2,MAX($P322-$Q322-$R322,0),0)+IF(L322=Res_converter!$E$2,$S322,0)</f>
        <v>203.69900000000001</v>
      </c>
      <c r="AF322" s="10">
        <f>IF($AD322=Res_converter!$A$8,MAX($Z322-$N322-$O322,0),0)+IF(AND($AD322=Res_converter!$A$14,$J322=Res_converter!$B$14),MAX(MIN($Z322,$M322)-$N322-$O322+IF(SUM($Q322,$R322)&gt;0,MAX($Z322-$M322,0)-($Q322+$R322)*$AV322,0),0),0)+IF(AND($AD322=Res_converter!$A$15,$K322=Res_converter!$C$15),MAX(MIN($Z322,$P322)-$Q322-$R322+IF(SUM($N322,$O322)&gt;0,MAX($Z322-$P322,0)-($N322+$O322)*$AV322,0),0),0)+IF(AND($AD322=Res_converter!$A$12,$Y322="See columns P&amp; Q"),IF($J322=Res_converter!$E$2,MAX($AA322*MIN($M322,$T322)-$N322-$O322,0),MAX($AB322*MIN($P322,$T322)-$Q322-$R322,0)),0)+IF(AND($AD322=Res_converter!$A$12,$AC322=1,$Y322&lt;&gt;"See columns P&amp; Q"),IF($J322=Res_converter!$E$2,MAX(MIN($Z322,M322)-$N322-$O322,0),MAX(MIN($Z322,P322)-$Q322-$R322,0)),0)</f>
        <v>0</v>
      </c>
      <c r="AG322" s="60">
        <f>IF($AD322=Res_converter!$A$9,$T322,0)</f>
        <v>0</v>
      </c>
      <c r="AH322" s="10">
        <f>IF($AD322=Res_converter!$A$9,$Z322,0)</f>
        <v>0</v>
      </c>
      <c r="AI322" s="10">
        <f>IF($J322=Res_converter!$E$6,MAX($M322-$N322-$O322,0),0)+IF($K322=Res_converter!$E$6,MAX($P322-$Q322-$R322,0),0)+IF(L322=Res_converter!$E$6,$S322,0)</f>
        <v>0</v>
      </c>
      <c r="AJ322" s="10">
        <f>IF($AD322=Res_converter!$A$7,MAX(MIN($Z322,$M322)-$N322-$O322,0),0)+IF(AND($AD322=Res_converter!$A$12,$Y322="See columns P&amp; Q"),IF($J322=Res_converter!$E$6,MAX($AA322*MIN($M322,$T322)-$N322-$O322,0),MAX($AB322*MIN($P322,$T322)-$Q322-$R322,0)),0)+IF(AND($AD322=Res_converter!$A$12,$AC322=1,$Y322&lt;&gt;"See columns P&amp; Q"),IF($J322=Res_converter!$E$6,MAX(MIN(MAX($Z322-$P322,0)/$AU322,$M322)-$N322-$O322,0),MAX(MIN(MAX($Z322-$M322,0)/$AU322,$P322)-$Q322-$R322,0)),0)</f>
        <v>0</v>
      </c>
      <c r="AK322" s="60">
        <f>IF($AD322=Res_converter!$A$2,$T322,0)</f>
        <v>0</v>
      </c>
      <c r="AL322" s="10">
        <f>IF($AD322=Res_converter!$A$2,$Z322,0)</f>
        <v>0</v>
      </c>
      <c r="AM322" s="10">
        <f>IF($J322=Res_converter!$E$4,MAX($M322-$N322-$O322,0),0)+IF($K322=Res_converter!$E$4,MAX($P322-$Q322-$R322,0),0)+IF(L322=Res_converter!$E$4,$S322,0)</f>
        <v>0</v>
      </c>
      <c r="AN322" s="10">
        <f>IF($AD322=Res_converter!$A$3,MAX(MIN($Z322,$M322)-$N322-$O322,0),0)+IF(AND($AD322=Res_converter!$A$14,$AC322=1,$Y322&lt;&gt;"See columns P&amp; Q"),IF($J322=Res_converter!$E$4,MAX(MIN(MAX($Z322-$P322,0)/$AV322,$M322)-$N322-$O322,0),MAX(MIN(MAX($Z322-$M322,0)/$AV322,$P322)-$Q322-$R322,0)),0)</f>
        <v>0</v>
      </c>
      <c r="AO322" s="10">
        <f>IF($J322=Res_converter!$E$5,$M322,0)+IF($K322=Res_converter!$E$5,$P322,0)</f>
        <v>0</v>
      </c>
      <c r="AP322" s="10">
        <f>IF($AD322=Res_converter!$A$4,$Z322,0)</f>
        <v>0</v>
      </c>
      <c r="AQ322" s="10" t="s">
        <v>78</v>
      </c>
      <c r="AR322" s="10" t="s">
        <v>61</v>
      </c>
      <c r="AS322" s="10" t="s">
        <v>62</v>
      </c>
      <c r="AT322" s="10" t="s">
        <v>269</v>
      </c>
      <c r="AU322" s="10">
        <f t="shared" si="18"/>
        <v>0.1</v>
      </c>
      <c r="AV322" s="10">
        <f t="shared" si="19"/>
        <v>0.66500000000000004</v>
      </c>
      <c r="AW322" s="12" t="s">
        <v>743</v>
      </c>
      <c r="AX322" s="12" t="str">
        <f>INDEX(Subname_converter!$B$1:$B$343,MATCH($AW322,Subname_converter!$A$1:$A$343,0))</f>
        <v>Sanger</v>
      </c>
      <c r="AY322" s="12">
        <f>INDEX(Subname_converter!$C$1:$C$343,MATCH($AW322,Subname_converter!$A$1:$A$343,0))</f>
        <v>115</v>
      </c>
      <c r="AZ322" s="11">
        <v>45809.291666666701</v>
      </c>
      <c r="BA322" s="11">
        <v>45809.291666666701</v>
      </c>
      <c r="BB322" s="10">
        <f t="shared" si="16"/>
        <v>2025</v>
      </c>
      <c r="BC322" s="11"/>
      <c r="BD322" s="10" t="s">
        <v>103</v>
      </c>
      <c r="BE322" s="10" t="s">
        <v>65</v>
      </c>
      <c r="BF322" s="10"/>
      <c r="BG322" s="10" t="s">
        <v>103</v>
      </c>
      <c r="BH322" s="10"/>
      <c r="BI322" s="10">
        <f>IFERROR(INDEX([12]Queue_withNearTerm!$AZ$4:$AZ$148,MATCH(B323,[12]Queue_withNearTerm!$B$4:$B$148,0)),99)</f>
        <v>99</v>
      </c>
    </row>
    <row r="323" spans="1:61" s="26" customFormat="1" ht="25" x14ac:dyDescent="0.25">
      <c r="A323" s="32" t="s">
        <v>744</v>
      </c>
      <c r="B323" s="10">
        <v>1932</v>
      </c>
      <c r="C323" s="11">
        <v>44279</v>
      </c>
      <c r="D323" s="11">
        <v>44301.291666666701</v>
      </c>
      <c r="E323" s="10" t="s">
        <v>53</v>
      </c>
      <c r="F323" s="10" t="s">
        <v>609</v>
      </c>
      <c r="G323" s="10" t="s">
        <v>56</v>
      </c>
      <c r="H323" s="10"/>
      <c r="I323" s="10"/>
      <c r="J323" s="10" t="s">
        <v>57</v>
      </c>
      <c r="K323" s="10"/>
      <c r="L323" s="10"/>
      <c r="M323" s="10">
        <v>203.69900000000001</v>
      </c>
      <c r="N323" s="10"/>
      <c r="O323" s="10"/>
      <c r="P323" s="10"/>
      <c r="Q323" s="10"/>
      <c r="R323" s="10"/>
      <c r="S323" s="10"/>
      <c r="T323" s="10">
        <v>200</v>
      </c>
      <c r="U323" s="10" t="s">
        <v>83</v>
      </c>
      <c r="V323" s="10"/>
      <c r="W323" s="10"/>
      <c r="X323" s="10"/>
      <c r="Y323" s="10"/>
      <c r="Z323" s="10">
        <v>0</v>
      </c>
      <c r="AA323" s="10"/>
      <c r="AB323" s="10"/>
      <c r="AC323" s="10">
        <f t="shared" si="17"/>
        <v>0</v>
      </c>
      <c r="AD323" s="10" t="str" cm="1">
        <f t="array" ref="AD323">IFERROR(INDEX(Res_converter!$A$2:$A$22,MATCH(1,($J323=Res_converter!$B$2:$B$22)*($K323=Res_converter!$C$2:$C$22)*($L323=Res_converter!$D$2:$D$22),0)),"Other")</f>
        <v>Battery</v>
      </c>
      <c r="AE323" s="10">
        <f>IF($J323=Res_converter!$E$2,MAX($M323-$N323-$O323,0),0)+IF($K323=Res_converter!$E$2,MAX($P323-$Q323-$R323,0),0)+IF(L323=Res_converter!$E$2,$S323,0)</f>
        <v>203.69900000000001</v>
      </c>
      <c r="AF323" s="10">
        <f>IF($AD323=Res_converter!$A$8,MAX($Z323-$N323-$O323,0),0)+IF(AND($AD323=Res_converter!$A$14,$J323=Res_converter!$B$14),MAX(MIN($Z323,$M323)-$N323-$O323+IF(SUM($Q323,$R323)&gt;0,MAX($Z323-$M323,0)-($Q323+$R323)*$AV323,0),0),0)+IF(AND($AD323=Res_converter!$A$15,$K323=Res_converter!$C$15),MAX(MIN($Z323,$P323)-$Q323-$R323+IF(SUM($N323,$O323)&gt;0,MAX($Z323-$P323,0)-($N323+$O323)*$AV323,0),0),0)+IF(AND($AD323=Res_converter!$A$12,$Y323="See columns P&amp; Q"),IF($J323=Res_converter!$E$2,MAX($AA323*MIN($M323,$T323)-$N323-$O323,0),MAX($AB323*MIN($P323,$T323)-$Q323-$R323,0)),0)+IF(AND($AD323=Res_converter!$A$12,$AC323=1,$Y323&lt;&gt;"See columns P&amp; Q"),IF($J323=Res_converter!$E$2,MAX(MIN($Z323,M323)-$N323-$O323,0),MAX(MIN($Z323,P323)-$Q323-$R323,0)),0)</f>
        <v>0</v>
      </c>
      <c r="AG323" s="60">
        <f>IF($AD323=Res_converter!$A$9,$T323,0)</f>
        <v>0</v>
      </c>
      <c r="AH323" s="10">
        <f>IF($AD323=Res_converter!$A$9,$Z323,0)</f>
        <v>0</v>
      </c>
      <c r="AI323" s="10">
        <f>IF($J323=Res_converter!$E$6,MAX($M323-$N323-$O323,0),0)+IF($K323=Res_converter!$E$6,MAX($P323-$Q323-$R323,0),0)+IF(L323=Res_converter!$E$6,$S323,0)</f>
        <v>0</v>
      </c>
      <c r="AJ323" s="10">
        <f>IF($AD323=Res_converter!$A$7,MAX(MIN($Z323,$M323)-$N323-$O323,0),0)+IF(AND($AD323=Res_converter!$A$12,$Y323="See columns P&amp; Q"),IF($J323=Res_converter!$E$6,MAX($AA323*MIN($M323,$T323)-$N323-$O323,0),MAX($AB323*MIN($P323,$T323)-$Q323-$R323,0)),0)+IF(AND($AD323=Res_converter!$A$12,$AC323=1,$Y323&lt;&gt;"See columns P&amp; Q"),IF($J323=Res_converter!$E$6,MAX(MIN(MAX($Z323-$P323,0)/$AU323,$M323)-$N323-$O323,0),MAX(MIN(MAX($Z323-$M323,0)/$AU323,$P323)-$Q323-$R323,0)),0)</f>
        <v>0</v>
      </c>
      <c r="AK323" s="60">
        <f>IF($AD323=Res_converter!$A$2,$T323,0)</f>
        <v>0</v>
      </c>
      <c r="AL323" s="10">
        <f>IF($AD323=Res_converter!$A$2,$Z323,0)</f>
        <v>0</v>
      </c>
      <c r="AM323" s="10">
        <f>IF($J323=Res_converter!$E$4,MAX($M323-$N323-$O323,0),0)+IF($K323=Res_converter!$E$4,MAX($P323-$Q323-$R323,0),0)+IF(L323=Res_converter!$E$4,$S323,0)</f>
        <v>0</v>
      </c>
      <c r="AN323" s="10">
        <f>IF($AD323=Res_converter!$A$3,MAX(MIN($Z323,$M323)-$N323-$O323,0),0)+IF(AND($AD323=Res_converter!$A$14,$AC323=1,$Y323&lt;&gt;"See columns P&amp; Q"),IF($J323=Res_converter!$E$4,MAX(MIN(MAX($Z323-$P323,0)/$AV323,$M323)-$N323-$O323,0),MAX(MIN(MAX($Z323-$M323,0)/$AV323,$P323)-$Q323-$R323,0)),0)</f>
        <v>0</v>
      </c>
      <c r="AO323" s="10">
        <f>IF($J323=Res_converter!$E$5,$M323,0)+IF($K323=Res_converter!$E$5,$P323,0)</f>
        <v>0</v>
      </c>
      <c r="AP323" s="10">
        <f>IF($AD323=Res_converter!$A$4,$Z323,0)</f>
        <v>0</v>
      </c>
      <c r="AQ323" s="10" t="s">
        <v>156</v>
      </c>
      <c r="AR323" s="10" t="s">
        <v>61</v>
      </c>
      <c r="AS323" s="10" t="s">
        <v>62</v>
      </c>
      <c r="AT323" s="10" t="s">
        <v>79</v>
      </c>
      <c r="AU323" s="10">
        <f t="shared" si="18"/>
        <v>0.1</v>
      </c>
      <c r="AV323" s="10">
        <f t="shared" si="19"/>
        <v>0.66500000000000004</v>
      </c>
      <c r="AW323" s="12" t="s">
        <v>745</v>
      </c>
      <c r="AX323" s="12" t="str">
        <f>INDEX(Subname_converter!$B$1:$B$343,MATCH($AW323,Subname_converter!$A$1:$A$343,0))</f>
        <v>Wilson</v>
      </c>
      <c r="AY323" s="12">
        <f>INDEX(Subname_converter!$C$1:$C$343,MATCH($AW323,Subname_converter!$A$1:$A$343,0))</f>
        <v>115</v>
      </c>
      <c r="AZ323" s="11">
        <v>45809.291666666701</v>
      </c>
      <c r="BA323" s="11">
        <v>45809.291666666701</v>
      </c>
      <c r="BB323" s="10">
        <f t="shared" si="16"/>
        <v>2025</v>
      </c>
      <c r="BC323" s="11"/>
      <c r="BD323" s="10" t="s">
        <v>103</v>
      </c>
      <c r="BE323" s="10" t="s">
        <v>65</v>
      </c>
      <c r="BF323" s="10"/>
      <c r="BG323" s="10" t="s">
        <v>103</v>
      </c>
      <c r="BH323" s="10"/>
      <c r="BI323" s="10">
        <f>IFERROR(INDEX([12]Queue_withNearTerm!$AZ$4:$AZ$148,MATCH(B324,[12]Queue_withNearTerm!$B$4:$B$148,0)),99)</f>
        <v>99</v>
      </c>
    </row>
    <row r="324" spans="1:61" s="26" customFormat="1" ht="25" x14ac:dyDescent="0.25">
      <c r="A324" s="32" t="s">
        <v>746</v>
      </c>
      <c r="B324" s="10">
        <v>1933</v>
      </c>
      <c r="C324" s="11">
        <v>44279</v>
      </c>
      <c r="D324" s="11">
        <v>44301.291666666701</v>
      </c>
      <c r="E324" s="10" t="s">
        <v>53</v>
      </c>
      <c r="F324" s="10" t="s">
        <v>609</v>
      </c>
      <c r="G324" s="10" t="s">
        <v>56</v>
      </c>
      <c r="H324" s="10"/>
      <c r="I324" s="10"/>
      <c r="J324" s="10" t="s">
        <v>57</v>
      </c>
      <c r="K324" s="10"/>
      <c r="L324" s="10"/>
      <c r="M324" s="10">
        <v>203.69900000000001</v>
      </c>
      <c r="N324" s="10"/>
      <c r="O324" s="10"/>
      <c r="P324" s="10"/>
      <c r="Q324" s="10"/>
      <c r="R324" s="10"/>
      <c r="S324" s="10"/>
      <c r="T324" s="10">
        <v>200</v>
      </c>
      <c r="U324" s="10" t="s">
        <v>83</v>
      </c>
      <c r="V324" s="10"/>
      <c r="W324" s="10"/>
      <c r="X324" s="10"/>
      <c r="Y324" s="10"/>
      <c r="Z324" s="10">
        <v>0</v>
      </c>
      <c r="AA324" s="10"/>
      <c r="AB324" s="10"/>
      <c r="AC324" s="10">
        <f t="shared" si="17"/>
        <v>0</v>
      </c>
      <c r="AD324" s="10" t="str" cm="1">
        <f t="array" ref="AD324">IFERROR(INDEX(Res_converter!$A$2:$A$22,MATCH(1,($J324=Res_converter!$B$2:$B$22)*($K324=Res_converter!$C$2:$C$22)*($L324=Res_converter!$D$2:$D$22),0)),"Other")</f>
        <v>Battery</v>
      </c>
      <c r="AE324" s="10">
        <f>IF($J324=Res_converter!$E$2,MAX($M324-$N324-$O324,0),0)+IF($K324=Res_converter!$E$2,MAX($P324-$Q324-$R324,0),0)+IF(L324=Res_converter!$E$2,$S324,0)</f>
        <v>203.69900000000001</v>
      </c>
      <c r="AF324" s="10">
        <f>IF($AD324=Res_converter!$A$8,MAX($Z324-$N324-$O324,0),0)+IF(AND($AD324=Res_converter!$A$14,$J324=Res_converter!$B$14),MAX(MIN($Z324,$M324)-$N324-$O324+IF(SUM($Q324,$R324)&gt;0,MAX($Z324-$M324,0)-($Q324+$R324)*$AV324,0),0),0)+IF(AND($AD324=Res_converter!$A$15,$K324=Res_converter!$C$15),MAX(MIN($Z324,$P324)-$Q324-$R324+IF(SUM($N324,$O324)&gt;0,MAX($Z324-$P324,0)-($N324+$O324)*$AV324,0),0),0)+IF(AND($AD324=Res_converter!$A$12,$Y324="See columns P&amp; Q"),IF($J324=Res_converter!$E$2,MAX($AA324*MIN($M324,$T324)-$N324-$O324,0),MAX($AB324*MIN($P324,$T324)-$Q324-$R324,0)),0)+IF(AND($AD324=Res_converter!$A$12,$AC324=1,$Y324&lt;&gt;"See columns P&amp; Q"),IF($J324=Res_converter!$E$2,MAX(MIN($Z324,M324)-$N324-$O324,0),MAX(MIN($Z324,P324)-$Q324-$R324,0)),0)</f>
        <v>0</v>
      </c>
      <c r="AG324" s="60">
        <f>IF($AD324=Res_converter!$A$9,$T324,0)</f>
        <v>0</v>
      </c>
      <c r="AH324" s="10">
        <f>IF($AD324=Res_converter!$A$9,$Z324,0)</f>
        <v>0</v>
      </c>
      <c r="AI324" s="10">
        <f>IF($J324=Res_converter!$E$6,MAX($M324-$N324-$O324,0),0)+IF($K324=Res_converter!$E$6,MAX($P324-$Q324-$R324,0),0)+IF(L324=Res_converter!$E$6,$S324,0)</f>
        <v>0</v>
      </c>
      <c r="AJ324" s="10">
        <f>IF($AD324=Res_converter!$A$7,MAX(MIN($Z324,$M324)-$N324-$O324,0),0)+IF(AND($AD324=Res_converter!$A$12,$Y324="See columns P&amp; Q"),IF($J324=Res_converter!$E$6,MAX($AA324*MIN($M324,$T324)-$N324-$O324,0),MAX($AB324*MIN($P324,$T324)-$Q324-$R324,0)),0)+IF(AND($AD324=Res_converter!$A$12,$AC324=1,$Y324&lt;&gt;"See columns P&amp; Q"),IF($J324=Res_converter!$E$6,MAX(MIN(MAX($Z324-$P324,0)/$AU324,$M324)-$N324-$O324,0),MAX(MIN(MAX($Z324-$M324,0)/$AU324,$P324)-$Q324-$R324,0)),0)</f>
        <v>0</v>
      </c>
      <c r="AK324" s="60">
        <f>IF($AD324=Res_converter!$A$2,$T324,0)</f>
        <v>0</v>
      </c>
      <c r="AL324" s="10">
        <f>IF($AD324=Res_converter!$A$2,$Z324,0)</f>
        <v>0</v>
      </c>
      <c r="AM324" s="10">
        <f>IF($J324=Res_converter!$E$4,MAX($M324-$N324-$O324,0),0)+IF($K324=Res_converter!$E$4,MAX($P324-$Q324-$R324,0),0)+IF(L324=Res_converter!$E$4,$S324,0)</f>
        <v>0</v>
      </c>
      <c r="AN324" s="10">
        <f>IF($AD324=Res_converter!$A$3,MAX(MIN($Z324,$M324)-$N324-$O324,0),0)+IF(AND($AD324=Res_converter!$A$14,$AC324=1,$Y324&lt;&gt;"See columns P&amp; Q"),IF($J324=Res_converter!$E$4,MAX(MIN(MAX($Z324-$P324,0)/$AV324,$M324)-$N324-$O324,0),MAX(MIN(MAX($Z324-$M324,0)/$AV324,$P324)-$Q324-$R324,0)),0)</f>
        <v>0</v>
      </c>
      <c r="AO324" s="10">
        <f>IF($J324=Res_converter!$E$5,$M324,0)+IF($K324=Res_converter!$E$5,$P324,0)</f>
        <v>0</v>
      </c>
      <c r="AP324" s="10">
        <f>IF($AD324=Res_converter!$A$4,$Z324,0)</f>
        <v>0</v>
      </c>
      <c r="AQ324" s="10" t="s">
        <v>747</v>
      </c>
      <c r="AR324" s="10" t="s">
        <v>61</v>
      </c>
      <c r="AS324" s="10" t="s">
        <v>62</v>
      </c>
      <c r="AT324" s="10" t="s">
        <v>79</v>
      </c>
      <c r="AU324" s="10">
        <f t="shared" si="18"/>
        <v>0.1</v>
      </c>
      <c r="AV324" s="10">
        <f t="shared" si="19"/>
        <v>0.66500000000000004</v>
      </c>
      <c r="AW324" s="12" t="s">
        <v>748</v>
      </c>
      <c r="AX324" s="12" t="str">
        <f>INDEX(Subname_converter!$B$1:$B$343,MATCH($AW324,Subname_converter!$A$1:$A$343,0))</f>
        <v>Borden</v>
      </c>
      <c r="AY324" s="12">
        <f>INDEX(Subname_converter!$C$1:$C$343,MATCH($AW324,Subname_converter!$A$1:$A$343,0))</f>
        <v>230</v>
      </c>
      <c r="AZ324" s="11">
        <v>45809.291666666701</v>
      </c>
      <c r="BA324" s="11">
        <v>45809.291666666701</v>
      </c>
      <c r="BB324" s="10">
        <f t="shared" si="16"/>
        <v>2025</v>
      </c>
      <c r="BC324" s="11"/>
      <c r="BD324" s="10" t="s">
        <v>103</v>
      </c>
      <c r="BE324" s="10" t="s">
        <v>65</v>
      </c>
      <c r="BF324" s="10"/>
      <c r="BG324" s="10" t="s">
        <v>103</v>
      </c>
      <c r="BH324" s="10"/>
      <c r="BI324" s="10">
        <f>IFERROR(INDEX([12]Queue_withNearTerm!$AZ$4:$AZ$148,MATCH(B325,[12]Queue_withNearTerm!$B$4:$B$148,0)),99)</f>
        <v>99</v>
      </c>
    </row>
    <row r="325" spans="1:61" s="26" customFormat="1" ht="25" x14ac:dyDescent="0.25">
      <c r="A325" s="32" t="s">
        <v>749</v>
      </c>
      <c r="B325" s="10">
        <v>1934</v>
      </c>
      <c r="C325" s="11">
        <v>44287</v>
      </c>
      <c r="D325" s="11">
        <v>44301.291666666701</v>
      </c>
      <c r="E325" s="10" t="s">
        <v>53</v>
      </c>
      <c r="F325" s="10" t="s">
        <v>609</v>
      </c>
      <c r="G325" s="10" t="s">
        <v>56</v>
      </c>
      <c r="H325" s="10" t="s">
        <v>95</v>
      </c>
      <c r="I325" s="10"/>
      <c r="J325" s="10" t="s">
        <v>57</v>
      </c>
      <c r="K325" s="10" t="s">
        <v>96</v>
      </c>
      <c r="L325" s="10"/>
      <c r="M325" s="10">
        <v>203.2</v>
      </c>
      <c r="N325" s="10"/>
      <c r="O325" s="10"/>
      <c r="P325" s="10">
        <v>203.2</v>
      </c>
      <c r="Q325" s="10"/>
      <c r="R325" s="10"/>
      <c r="S325" s="10"/>
      <c r="T325" s="10">
        <v>200</v>
      </c>
      <c r="U325" s="10" t="s">
        <v>83</v>
      </c>
      <c r="V325" s="10"/>
      <c r="W325" s="10" t="s">
        <v>58</v>
      </c>
      <c r="X325" s="10"/>
      <c r="Y325" s="10"/>
      <c r="Z325" s="10">
        <v>0</v>
      </c>
      <c r="AA325" s="10"/>
      <c r="AB325" s="10"/>
      <c r="AC325" s="10">
        <f t="shared" si="17"/>
        <v>0</v>
      </c>
      <c r="AD325" s="10" t="str" cm="1">
        <f t="array" ref="AD325">IFERROR(INDEX(Res_converter!$A$2:$A$22,MATCH(1,($J325=Res_converter!$B$2:$B$22)*($K325=Res_converter!$C$2:$C$22)*($L325=Res_converter!$D$2:$D$22),0)),"Other")</f>
        <v>Solar-Hybrid</v>
      </c>
      <c r="AE325" s="10">
        <f>IF($J325=Res_converter!$E$2,MAX($M325-$N325-$O325,0),0)+IF($K325=Res_converter!$E$2,MAX($P325-$Q325-$R325,0),0)+IF(L325=Res_converter!$E$2,$S325,0)</f>
        <v>203.2</v>
      </c>
      <c r="AF325" s="10">
        <f>IF($AD325=Res_converter!$A$8,MAX($Z325-$N325-$O325,0),0)+IF(AND($AD325=Res_converter!$A$14,$J325=Res_converter!$B$14),MAX(MIN($Z325,$M325)-$N325-$O325+IF(SUM($Q325,$R325)&gt;0,MAX($Z325-$M325,0)-($Q325+$R325)*$AV325,0),0),0)+IF(AND($AD325=Res_converter!$A$15,$K325=Res_converter!$C$15),MAX(MIN($Z325,$P325)-$Q325-$R325+IF(SUM($N325,$O325)&gt;0,MAX($Z325-$P325,0)-($N325+$O325)*$AV325,0),0),0)+IF(AND($AD325=Res_converter!$A$12,$Y325="See columns P&amp; Q"),IF($J325=Res_converter!$E$2,MAX($AA325*MIN($M325,$T325)-$N325-$O325,0),MAX($AB325*MIN($P325,$T325)-$Q325-$R325,0)),0)+IF(AND($AD325=Res_converter!$A$12,$AC325=1,$Y325&lt;&gt;"See columns P&amp; Q"),IF($J325=Res_converter!$E$2,MAX(MIN($Z325,M325)-$N325-$O325,0),MAX(MIN($Z325,P325)-$Q325-$R325,0)),0)</f>
        <v>0</v>
      </c>
      <c r="AG325" s="60">
        <f>IF($AD325=Res_converter!$A$9,$T325,0)</f>
        <v>0</v>
      </c>
      <c r="AH325" s="10">
        <f>IF($AD325=Res_converter!$A$9,$Z325,0)</f>
        <v>0</v>
      </c>
      <c r="AI325" s="10">
        <f>IF($J325=Res_converter!$E$6,MAX($M325-$N325-$O325,0),0)+IF($K325=Res_converter!$E$6,MAX($P325-$Q325-$R325,0),0)+IF(L325=Res_converter!$E$6,$S325,0)</f>
        <v>203.2</v>
      </c>
      <c r="AJ325" s="10">
        <f>IF($AD325=Res_converter!$A$7,MAX(MIN($Z325,$M325)-$N325-$O325,0),0)+IF(AND($AD325=Res_converter!$A$12,$Y325="See columns P&amp; Q"),IF($J325=Res_converter!$E$6,MAX($AA325*MIN($M325,$T325)-$N325-$O325,0),MAX($AB325*MIN($P325,$T325)-$Q325-$R325,0)),0)+IF(AND($AD325=Res_converter!$A$12,$AC325=1,$Y325&lt;&gt;"See columns P&amp; Q"),IF($J325=Res_converter!$E$6,MAX(MIN(MAX($Z325-$P325,0)/$AU325,$M325)-$N325-$O325,0),MAX(MIN(MAX($Z325-$M325,0)/$AU325,$P325)-$Q325-$R325,0)),0)</f>
        <v>0</v>
      </c>
      <c r="AK325" s="60">
        <f>IF($AD325=Res_converter!$A$2,$T325,0)</f>
        <v>0</v>
      </c>
      <c r="AL325" s="10">
        <f>IF($AD325=Res_converter!$A$2,$Z325,0)</f>
        <v>0</v>
      </c>
      <c r="AM325" s="10">
        <f>IF($J325=Res_converter!$E$4,MAX($M325-$N325-$O325,0),0)+IF($K325=Res_converter!$E$4,MAX($P325-$Q325-$R325,0),0)+IF(L325=Res_converter!$E$4,$S325,0)</f>
        <v>0</v>
      </c>
      <c r="AN325" s="10">
        <f>IF($AD325=Res_converter!$A$3,MAX(MIN($Z325,$M325)-$N325-$O325,0),0)+IF(AND($AD325=Res_converter!$A$14,$AC325=1,$Y325&lt;&gt;"See columns P&amp; Q"),IF($J325=Res_converter!$E$4,MAX(MIN(MAX($Z325-$P325,0)/$AV325,$M325)-$N325-$O325,0),MAX(MIN(MAX($Z325-$M325,0)/$AV325,$P325)-$Q325-$R325,0)),0)</f>
        <v>0</v>
      </c>
      <c r="AO325" s="10">
        <f>IF($J325=Res_converter!$E$5,$M325,0)+IF($K325=Res_converter!$E$5,$P325,0)</f>
        <v>0</v>
      </c>
      <c r="AP325" s="10">
        <f>IF($AD325=Res_converter!$A$4,$Z325,0)</f>
        <v>0</v>
      </c>
      <c r="AQ325" s="10" t="s">
        <v>747</v>
      </c>
      <c r="AR325" s="10" t="s">
        <v>61</v>
      </c>
      <c r="AS325" s="10" t="s">
        <v>62</v>
      </c>
      <c r="AT325" s="10" t="s">
        <v>79</v>
      </c>
      <c r="AU325" s="10">
        <f t="shared" si="18"/>
        <v>0.1</v>
      </c>
      <c r="AV325" s="10">
        <f t="shared" si="19"/>
        <v>0.66500000000000004</v>
      </c>
      <c r="AW325" s="12" t="s">
        <v>748</v>
      </c>
      <c r="AX325" s="12" t="str">
        <f>INDEX(Subname_converter!$B$1:$B$343,MATCH($AW325,Subname_converter!$A$1:$A$343,0))</f>
        <v>Borden</v>
      </c>
      <c r="AY325" s="12">
        <f>INDEX(Subname_converter!$C$1:$C$343,MATCH($AW325,Subname_converter!$A$1:$A$343,0))</f>
        <v>230</v>
      </c>
      <c r="AZ325" s="11">
        <v>45627.333333333299</v>
      </c>
      <c r="BA325" s="11">
        <v>45627.333333333299</v>
      </c>
      <c r="BB325" s="10">
        <f t="shared" ref="BB325:BB388" si="20">YEAR(BA325+90)</f>
        <v>2025</v>
      </c>
      <c r="BC325" s="11"/>
      <c r="BD325" s="10" t="s">
        <v>103</v>
      </c>
      <c r="BE325" s="10" t="s">
        <v>65</v>
      </c>
      <c r="BF325" s="10"/>
      <c r="BG325" s="10" t="s">
        <v>103</v>
      </c>
      <c r="BH325" s="10"/>
      <c r="BI325" s="10">
        <f>IFERROR(INDEX([12]Queue_withNearTerm!$AZ$4:$AZ$148,MATCH(B326,[12]Queue_withNearTerm!$B$4:$B$148,0)),99)</f>
        <v>99</v>
      </c>
    </row>
    <row r="326" spans="1:61" s="26" customFormat="1" ht="25" x14ac:dyDescent="0.25">
      <c r="A326" s="32" t="s">
        <v>750</v>
      </c>
      <c r="B326" s="10">
        <v>1935</v>
      </c>
      <c r="C326" s="11">
        <v>44287</v>
      </c>
      <c r="D326" s="11">
        <v>44301.291666666701</v>
      </c>
      <c r="E326" s="10" t="s">
        <v>53</v>
      </c>
      <c r="F326" s="10" t="s">
        <v>609</v>
      </c>
      <c r="G326" s="10" t="s">
        <v>95</v>
      </c>
      <c r="H326" s="10" t="s">
        <v>56</v>
      </c>
      <c r="I326" s="10"/>
      <c r="J326" s="10" t="s">
        <v>96</v>
      </c>
      <c r="K326" s="10" t="s">
        <v>57</v>
      </c>
      <c r="L326" s="10"/>
      <c r="M326" s="10">
        <v>206.09100000000001</v>
      </c>
      <c r="N326" s="10"/>
      <c r="O326" s="10"/>
      <c r="P326" s="10">
        <v>206.09100000000001</v>
      </c>
      <c r="Q326" s="10"/>
      <c r="R326" s="10"/>
      <c r="S326" s="10"/>
      <c r="T326" s="10">
        <v>200</v>
      </c>
      <c r="U326" s="10" t="s">
        <v>83</v>
      </c>
      <c r="V326" s="10"/>
      <c r="W326" s="10" t="s">
        <v>58</v>
      </c>
      <c r="X326" s="10"/>
      <c r="Y326" s="10"/>
      <c r="Z326" s="10">
        <v>0</v>
      </c>
      <c r="AA326" s="10"/>
      <c r="AB326" s="10"/>
      <c r="AC326" s="10">
        <f t="shared" ref="AC326:AC389" si="21">IF(SUM(Y326,AA326,AB326)&gt;0,1,0)</f>
        <v>0</v>
      </c>
      <c r="AD326" s="10" t="str" cm="1">
        <f t="array" ref="AD326">IFERROR(INDEX(Res_converter!$A$2:$A$22,MATCH(1,($J326=Res_converter!$B$2:$B$22)*($K326=Res_converter!$C$2:$C$22)*($L326=Res_converter!$D$2:$D$22),0)),"Other")</f>
        <v>Solar-Hybrid</v>
      </c>
      <c r="AE326" s="10">
        <f>IF($J326=Res_converter!$E$2,MAX($M326-$N326-$O326,0),0)+IF($K326=Res_converter!$E$2,MAX($P326-$Q326-$R326,0),0)+IF(L326=Res_converter!$E$2,$S326,0)</f>
        <v>206.09100000000001</v>
      </c>
      <c r="AF326" s="10">
        <f>IF($AD326=Res_converter!$A$8,MAX($Z326-$N326-$O326,0),0)+IF(AND($AD326=Res_converter!$A$14,$J326=Res_converter!$B$14),MAX(MIN($Z326,$M326)-$N326-$O326+IF(SUM($Q326,$R326)&gt;0,MAX($Z326-$M326,0)-($Q326+$R326)*$AV326,0),0),0)+IF(AND($AD326=Res_converter!$A$15,$K326=Res_converter!$C$15),MAX(MIN($Z326,$P326)-$Q326-$R326+IF(SUM($N326,$O326)&gt;0,MAX($Z326-$P326,0)-($N326+$O326)*$AV326,0),0),0)+IF(AND($AD326=Res_converter!$A$12,$Y326="See columns P&amp; Q"),IF($J326=Res_converter!$E$2,MAX($AA326*MIN($M326,$T326)-$N326-$O326,0),MAX($AB326*MIN($P326,$T326)-$Q326-$R326,0)),0)+IF(AND($AD326=Res_converter!$A$12,$AC326=1,$Y326&lt;&gt;"See columns P&amp; Q"),IF($J326=Res_converter!$E$2,MAX(MIN($Z326,M326)-$N326-$O326,0),MAX(MIN($Z326,P326)-$Q326-$R326,0)),0)</f>
        <v>0</v>
      </c>
      <c r="AG326" s="60">
        <f>IF($AD326=Res_converter!$A$9,$T326,0)</f>
        <v>0</v>
      </c>
      <c r="AH326" s="10">
        <f>IF($AD326=Res_converter!$A$9,$Z326,0)</f>
        <v>0</v>
      </c>
      <c r="AI326" s="10">
        <f>IF($J326=Res_converter!$E$6,MAX($M326-$N326-$O326,0),0)+IF($K326=Res_converter!$E$6,MAX($P326-$Q326-$R326,0),0)+IF(L326=Res_converter!$E$6,$S326,0)</f>
        <v>206.09100000000001</v>
      </c>
      <c r="AJ326" s="10">
        <f>IF($AD326=Res_converter!$A$7,MAX(MIN($Z326,$M326)-$N326-$O326,0),0)+IF(AND($AD326=Res_converter!$A$12,$Y326="See columns P&amp; Q"),IF($J326=Res_converter!$E$6,MAX($AA326*MIN($M326,$T326)-$N326-$O326,0),MAX($AB326*MIN($P326,$T326)-$Q326-$R326,0)),0)+IF(AND($AD326=Res_converter!$A$12,$AC326=1,$Y326&lt;&gt;"See columns P&amp; Q"),IF($J326=Res_converter!$E$6,MAX(MIN(MAX($Z326-$P326,0)/$AU326,$M326)-$N326-$O326,0),MAX(MIN(MAX($Z326-$M326,0)/$AU326,$P326)-$Q326-$R326,0)),0)</f>
        <v>0</v>
      </c>
      <c r="AK326" s="60">
        <f>IF($AD326=Res_converter!$A$2,$T326,0)</f>
        <v>0</v>
      </c>
      <c r="AL326" s="10">
        <f>IF($AD326=Res_converter!$A$2,$Z326,0)</f>
        <v>0</v>
      </c>
      <c r="AM326" s="10">
        <f>IF($J326=Res_converter!$E$4,MAX($M326-$N326-$O326,0),0)+IF($K326=Res_converter!$E$4,MAX($P326-$Q326-$R326,0),0)+IF(L326=Res_converter!$E$4,$S326,0)</f>
        <v>0</v>
      </c>
      <c r="AN326" s="10">
        <f>IF($AD326=Res_converter!$A$3,MAX(MIN($Z326,$M326)-$N326-$O326,0),0)+IF(AND($AD326=Res_converter!$A$14,$AC326=1,$Y326&lt;&gt;"See columns P&amp; Q"),IF($J326=Res_converter!$E$4,MAX(MIN(MAX($Z326-$P326,0)/$AV326,$M326)-$N326-$O326,0),MAX(MIN(MAX($Z326-$M326,0)/$AV326,$P326)-$Q326-$R326,0)),0)</f>
        <v>0</v>
      </c>
      <c r="AO326" s="10">
        <f>IF($J326=Res_converter!$E$5,$M326,0)+IF($K326=Res_converter!$E$5,$P326,0)</f>
        <v>0</v>
      </c>
      <c r="AP326" s="10">
        <f>IF($AD326=Res_converter!$A$4,$Z326,0)</f>
        <v>0</v>
      </c>
      <c r="AQ326" s="10" t="s">
        <v>406</v>
      </c>
      <c r="AR326" s="10" t="s">
        <v>61</v>
      </c>
      <c r="AS326" s="10" t="s">
        <v>62</v>
      </c>
      <c r="AT326" s="10" t="s">
        <v>79</v>
      </c>
      <c r="AU326" s="10">
        <f t="shared" ref="AU326:AU389" si="22">IF($AS326="SDGE",0.03,IF($AS326="PGAE",0.1,0.106))</f>
        <v>0.1</v>
      </c>
      <c r="AV326" s="10">
        <f t="shared" ref="AV326:AV389" si="23">IF($AS326="SDGE",0.337,IF($AS326="PGAE",0.665,0.557))</f>
        <v>0.66500000000000004</v>
      </c>
      <c r="AW326" s="12" t="s">
        <v>751</v>
      </c>
      <c r="AX326" s="12" t="str">
        <f>INDEX(Subname_converter!$B$1:$B$343,MATCH($AW326,Subname_converter!$A$1:$A$343,0))</f>
        <v>Tranquility</v>
      </c>
      <c r="AY326" s="12">
        <f>INDEX(Subname_converter!$C$1:$C$343,MATCH($AW326,Subname_converter!$A$1:$A$343,0))</f>
        <v>230</v>
      </c>
      <c r="AZ326" s="11">
        <v>45597.291666666701</v>
      </c>
      <c r="BA326" s="11">
        <v>45597.291666666701</v>
      </c>
      <c r="BB326" s="10">
        <f t="shared" si="20"/>
        <v>2025</v>
      </c>
      <c r="BC326" s="11"/>
      <c r="BD326" s="10" t="s">
        <v>103</v>
      </c>
      <c r="BE326" s="10" t="s">
        <v>65</v>
      </c>
      <c r="BF326" s="10"/>
      <c r="BG326" s="10" t="s">
        <v>103</v>
      </c>
      <c r="BH326" s="10"/>
      <c r="BI326" s="10">
        <f>IFERROR(INDEX([12]Queue_withNearTerm!$AZ$4:$AZ$148,MATCH(B327,[12]Queue_withNearTerm!$B$4:$B$148,0)),99)</f>
        <v>99</v>
      </c>
    </row>
    <row r="327" spans="1:61" s="26" customFormat="1" ht="25" x14ac:dyDescent="0.25">
      <c r="A327" s="32" t="s">
        <v>752</v>
      </c>
      <c r="B327" s="10">
        <v>1940</v>
      </c>
      <c r="C327" s="11">
        <v>44287</v>
      </c>
      <c r="D327" s="11">
        <v>44301.291666666701</v>
      </c>
      <c r="E327" s="10" t="s">
        <v>53</v>
      </c>
      <c r="F327" s="10" t="s">
        <v>609</v>
      </c>
      <c r="G327" s="10" t="s">
        <v>56</v>
      </c>
      <c r="H327" s="10" t="s">
        <v>95</v>
      </c>
      <c r="I327" s="10"/>
      <c r="J327" s="10" t="s">
        <v>57</v>
      </c>
      <c r="K327" s="10" t="s">
        <v>96</v>
      </c>
      <c r="L327" s="10"/>
      <c r="M327" s="10">
        <v>153</v>
      </c>
      <c r="N327" s="10"/>
      <c r="O327" s="10"/>
      <c r="P327" s="10">
        <v>153.30000000000001</v>
      </c>
      <c r="Q327" s="10"/>
      <c r="R327" s="10"/>
      <c r="S327" s="10"/>
      <c r="T327" s="10">
        <v>150</v>
      </c>
      <c r="U327" s="10" t="s">
        <v>83</v>
      </c>
      <c r="V327" s="10"/>
      <c r="W327" s="10" t="s">
        <v>58</v>
      </c>
      <c r="X327" s="10"/>
      <c r="Y327" s="10"/>
      <c r="Z327" s="10">
        <v>0</v>
      </c>
      <c r="AA327" s="10"/>
      <c r="AB327" s="10"/>
      <c r="AC327" s="10">
        <f t="shared" si="21"/>
        <v>0</v>
      </c>
      <c r="AD327" s="10" t="str" cm="1">
        <f t="array" ref="AD327">IFERROR(INDEX(Res_converter!$A$2:$A$22,MATCH(1,($J327=Res_converter!$B$2:$B$22)*($K327=Res_converter!$C$2:$C$22)*($L327=Res_converter!$D$2:$D$22),0)),"Other")</f>
        <v>Solar-Hybrid</v>
      </c>
      <c r="AE327" s="10">
        <f>IF($J327=Res_converter!$E$2,MAX($M327-$N327-$O327,0),0)+IF($K327=Res_converter!$E$2,MAX($P327-$Q327-$R327,0),0)+IF(L327=Res_converter!$E$2,$S327,0)</f>
        <v>153</v>
      </c>
      <c r="AF327" s="10">
        <f>IF($AD327=Res_converter!$A$8,MAX($Z327-$N327-$O327,0),0)+IF(AND($AD327=Res_converter!$A$14,$J327=Res_converter!$B$14),MAX(MIN($Z327,$M327)-$N327-$O327+IF(SUM($Q327,$R327)&gt;0,MAX($Z327-$M327,0)-($Q327+$R327)*$AV327,0),0),0)+IF(AND($AD327=Res_converter!$A$15,$K327=Res_converter!$C$15),MAX(MIN($Z327,$P327)-$Q327-$R327+IF(SUM($N327,$O327)&gt;0,MAX($Z327-$P327,0)-($N327+$O327)*$AV327,0),0),0)+IF(AND($AD327=Res_converter!$A$12,$Y327="See columns P&amp; Q"),IF($J327=Res_converter!$E$2,MAX($AA327*MIN($M327,$T327)-$N327-$O327,0),MAX($AB327*MIN($P327,$T327)-$Q327-$R327,0)),0)+IF(AND($AD327=Res_converter!$A$12,$AC327=1,$Y327&lt;&gt;"See columns P&amp; Q"),IF($J327=Res_converter!$E$2,MAX(MIN($Z327,M327)-$N327-$O327,0),MAX(MIN($Z327,P327)-$Q327-$R327,0)),0)</f>
        <v>0</v>
      </c>
      <c r="AG327" s="60">
        <f>IF($AD327=Res_converter!$A$9,$T327,0)</f>
        <v>0</v>
      </c>
      <c r="AH327" s="10">
        <f>IF($AD327=Res_converter!$A$9,$Z327,0)</f>
        <v>0</v>
      </c>
      <c r="AI327" s="10">
        <f>IF($J327=Res_converter!$E$6,MAX($M327-$N327-$O327,0),0)+IF($K327=Res_converter!$E$6,MAX($P327-$Q327-$R327,0),0)+IF(L327=Res_converter!$E$6,$S327,0)</f>
        <v>153.30000000000001</v>
      </c>
      <c r="AJ327" s="10">
        <f>IF($AD327=Res_converter!$A$7,MAX(MIN($Z327,$M327)-$N327-$O327,0),0)+IF(AND($AD327=Res_converter!$A$12,$Y327="See columns P&amp; Q"),IF($J327=Res_converter!$E$6,MAX($AA327*MIN($M327,$T327)-$N327-$O327,0),MAX($AB327*MIN($P327,$T327)-$Q327-$R327,0)),0)+IF(AND($AD327=Res_converter!$A$12,$AC327=1,$Y327&lt;&gt;"See columns P&amp; Q"),IF($J327=Res_converter!$E$6,MAX(MIN(MAX($Z327-$P327,0)/$AU327,$M327)-$N327-$O327,0),MAX(MIN(MAX($Z327-$M327,0)/$AU327,$P327)-$Q327-$R327,0)),0)</f>
        <v>0</v>
      </c>
      <c r="AK327" s="60">
        <f>IF($AD327=Res_converter!$A$2,$T327,0)</f>
        <v>0</v>
      </c>
      <c r="AL327" s="10">
        <f>IF($AD327=Res_converter!$A$2,$Z327,0)</f>
        <v>0</v>
      </c>
      <c r="AM327" s="10">
        <f>IF($J327=Res_converter!$E$4,MAX($M327-$N327-$O327,0),0)+IF($K327=Res_converter!$E$4,MAX($P327-$Q327-$R327,0),0)+IF(L327=Res_converter!$E$4,$S327,0)</f>
        <v>0</v>
      </c>
      <c r="AN327" s="10">
        <f>IF($AD327=Res_converter!$A$3,MAX(MIN($Z327,$M327)-$N327-$O327,0),0)+IF(AND($AD327=Res_converter!$A$14,$AC327=1,$Y327&lt;&gt;"See columns P&amp; Q"),IF($J327=Res_converter!$E$4,MAX(MIN(MAX($Z327-$P327,0)/$AV327,$M327)-$N327-$O327,0),MAX(MIN(MAX($Z327-$M327,0)/$AV327,$P327)-$Q327-$R327,0)),0)</f>
        <v>0</v>
      </c>
      <c r="AO327" s="10">
        <f>IF($J327=Res_converter!$E$5,$M327,0)+IF($K327=Res_converter!$E$5,$P327,0)</f>
        <v>0</v>
      </c>
      <c r="AP327" s="10">
        <f>IF($AD327=Res_converter!$A$4,$Z327,0)</f>
        <v>0</v>
      </c>
      <c r="AQ327" s="10" t="s">
        <v>406</v>
      </c>
      <c r="AR327" s="10" t="s">
        <v>61</v>
      </c>
      <c r="AS327" s="10" t="s">
        <v>62</v>
      </c>
      <c r="AT327" s="10" t="s">
        <v>79</v>
      </c>
      <c r="AU327" s="10">
        <f t="shared" si="22"/>
        <v>0.1</v>
      </c>
      <c r="AV327" s="10">
        <f t="shared" si="23"/>
        <v>0.66500000000000004</v>
      </c>
      <c r="AW327" s="12" t="s">
        <v>753</v>
      </c>
      <c r="AX327" s="12" t="str">
        <f>INDEX(Subname_converter!$B$1:$B$343,MATCH($AW327,Subname_converter!$A$1:$A$343,0))</f>
        <v>Mendota</v>
      </c>
      <c r="AY327" s="12">
        <f>INDEX(Subname_converter!$C$1:$C$343,MATCH($AW327,Subname_converter!$A$1:$A$343,0))</f>
        <v>115</v>
      </c>
      <c r="AZ327" s="11">
        <v>45597.291666666701</v>
      </c>
      <c r="BA327" s="11">
        <v>45597.291666666701</v>
      </c>
      <c r="BB327" s="10">
        <f t="shared" si="20"/>
        <v>2025</v>
      </c>
      <c r="BC327" s="11"/>
      <c r="BD327" s="10" t="s">
        <v>103</v>
      </c>
      <c r="BE327" s="10" t="s">
        <v>65</v>
      </c>
      <c r="BF327" s="10"/>
      <c r="BG327" s="10" t="s">
        <v>103</v>
      </c>
      <c r="BH327" s="10"/>
      <c r="BI327" s="10">
        <f>IFERROR(INDEX([12]Queue_withNearTerm!$AZ$4:$AZ$148,MATCH(B328,[12]Queue_withNearTerm!$B$4:$B$148,0)),99)</f>
        <v>99</v>
      </c>
    </row>
    <row r="328" spans="1:61" s="26" customFormat="1" ht="25" x14ac:dyDescent="0.25">
      <c r="A328" s="32" t="s">
        <v>754</v>
      </c>
      <c r="B328" s="10">
        <v>1943</v>
      </c>
      <c r="C328" s="11">
        <v>44288</v>
      </c>
      <c r="D328" s="11">
        <v>44301.291666666701</v>
      </c>
      <c r="E328" s="10" t="s">
        <v>53</v>
      </c>
      <c r="F328" s="10" t="s">
        <v>609</v>
      </c>
      <c r="G328" s="10" t="s">
        <v>95</v>
      </c>
      <c r="H328" s="10" t="s">
        <v>56</v>
      </c>
      <c r="I328" s="10"/>
      <c r="J328" s="10" t="s">
        <v>96</v>
      </c>
      <c r="K328" s="10" t="s">
        <v>57</v>
      </c>
      <c r="L328" s="10"/>
      <c r="M328" s="10">
        <v>1176.0999999999999</v>
      </c>
      <c r="N328" s="10"/>
      <c r="O328" s="10"/>
      <c r="P328" s="10">
        <v>1176.0999999999999</v>
      </c>
      <c r="Q328" s="10"/>
      <c r="R328" s="10"/>
      <c r="S328" s="10"/>
      <c r="T328" s="10">
        <v>1150</v>
      </c>
      <c r="U328" s="10" t="s">
        <v>83</v>
      </c>
      <c r="V328" s="10"/>
      <c r="W328" s="10" t="s">
        <v>58</v>
      </c>
      <c r="X328" s="10"/>
      <c r="Y328" s="10"/>
      <c r="Z328" s="10">
        <v>0</v>
      </c>
      <c r="AA328" s="10"/>
      <c r="AB328" s="10"/>
      <c r="AC328" s="10">
        <f t="shared" si="21"/>
        <v>0</v>
      </c>
      <c r="AD328" s="10" t="str" cm="1">
        <f t="array" ref="AD328">IFERROR(INDEX(Res_converter!$A$2:$A$22,MATCH(1,($J328=Res_converter!$B$2:$B$22)*($K328=Res_converter!$C$2:$C$22)*($L328=Res_converter!$D$2:$D$22),0)),"Other")</f>
        <v>Solar-Hybrid</v>
      </c>
      <c r="AE328" s="10">
        <f>IF($J328=Res_converter!$E$2,MAX($M328-$N328-$O328,0),0)+IF($K328=Res_converter!$E$2,MAX($P328-$Q328-$R328,0),0)+IF(L328=Res_converter!$E$2,$S328,0)</f>
        <v>1176.0999999999999</v>
      </c>
      <c r="AF328" s="10">
        <f>IF($AD328=Res_converter!$A$8,MAX($Z328-$N328-$O328,0),0)+IF(AND($AD328=Res_converter!$A$14,$J328=Res_converter!$B$14),MAX(MIN($Z328,$M328)-$N328-$O328+IF(SUM($Q328,$R328)&gt;0,MAX($Z328-$M328,0)-($Q328+$R328)*$AV328,0),0),0)+IF(AND($AD328=Res_converter!$A$15,$K328=Res_converter!$C$15),MAX(MIN($Z328,$P328)-$Q328-$R328+IF(SUM($N328,$O328)&gt;0,MAX($Z328-$P328,0)-($N328+$O328)*$AV328,0),0),0)+IF(AND($AD328=Res_converter!$A$12,$Y328="See columns P&amp; Q"),IF($J328=Res_converter!$E$2,MAX($AA328*MIN($M328,$T328)-$N328-$O328,0),MAX($AB328*MIN($P328,$T328)-$Q328-$R328,0)),0)+IF(AND($AD328=Res_converter!$A$12,$AC328=1,$Y328&lt;&gt;"See columns P&amp; Q"),IF($J328=Res_converter!$E$2,MAX(MIN($Z328,M328)-$N328-$O328,0),MAX(MIN($Z328,P328)-$Q328-$R328,0)),0)</f>
        <v>0</v>
      </c>
      <c r="AG328" s="60">
        <f>IF($AD328=Res_converter!$A$9,$T328,0)</f>
        <v>0</v>
      </c>
      <c r="AH328" s="10">
        <f>IF($AD328=Res_converter!$A$9,$Z328,0)</f>
        <v>0</v>
      </c>
      <c r="AI328" s="10">
        <f>IF($J328=Res_converter!$E$6,MAX($M328-$N328-$O328,0),0)+IF($K328=Res_converter!$E$6,MAX($P328-$Q328-$R328,0),0)+IF(L328=Res_converter!$E$6,$S328,0)</f>
        <v>1176.0999999999999</v>
      </c>
      <c r="AJ328" s="10">
        <f>IF($AD328=Res_converter!$A$7,MAX(MIN($Z328,$M328)-$N328-$O328,0),0)+IF(AND($AD328=Res_converter!$A$12,$Y328="See columns P&amp; Q"),IF($J328=Res_converter!$E$6,MAX($AA328*MIN($M328,$T328)-$N328-$O328,0),MAX($AB328*MIN($P328,$T328)-$Q328-$R328,0)),0)+IF(AND($AD328=Res_converter!$A$12,$AC328=1,$Y328&lt;&gt;"See columns P&amp; Q"),IF($J328=Res_converter!$E$6,MAX(MIN(MAX($Z328-$P328,0)/$AU328,$M328)-$N328-$O328,0),MAX(MIN(MAX($Z328-$M328,0)/$AU328,$P328)-$Q328-$R328,0)),0)</f>
        <v>0</v>
      </c>
      <c r="AK328" s="60">
        <f>IF($AD328=Res_converter!$A$2,$T328,0)</f>
        <v>0</v>
      </c>
      <c r="AL328" s="10">
        <f>IF($AD328=Res_converter!$A$2,$Z328,0)</f>
        <v>0</v>
      </c>
      <c r="AM328" s="10">
        <f>IF($J328=Res_converter!$E$4,MAX($M328-$N328-$O328,0),0)+IF($K328=Res_converter!$E$4,MAX($P328-$Q328-$R328,0),0)+IF(L328=Res_converter!$E$4,$S328,0)</f>
        <v>0</v>
      </c>
      <c r="AN328" s="10">
        <f>IF($AD328=Res_converter!$A$3,MAX(MIN($Z328,$M328)-$N328-$O328,0),0)+IF(AND($AD328=Res_converter!$A$14,$AC328=1,$Y328&lt;&gt;"See columns P&amp; Q"),IF($J328=Res_converter!$E$4,MAX(MIN(MAX($Z328-$P328,0)/$AV328,$M328)-$N328-$O328,0),MAX(MIN(MAX($Z328-$M328,0)/$AV328,$P328)-$Q328-$R328,0)),0)</f>
        <v>0</v>
      </c>
      <c r="AO328" s="10">
        <f>IF($J328=Res_converter!$E$5,$M328,0)+IF($K328=Res_converter!$E$5,$P328,0)</f>
        <v>0</v>
      </c>
      <c r="AP328" s="10">
        <f>IF($AD328=Res_converter!$A$4,$Z328,0)</f>
        <v>0</v>
      </c>
      <c r="AQ328" s="10" t="s">
        <v>156</v>
      </c>
      <c r="AR328" s="10" t="s">
        <v>61</v>
      </c>
      <c r="AS328" s="10" t="s">
        <v>62</v>
      </c>
      <c r="AT328" s="10" t="s">
        <v>79</v>
      </c>
      <c r="AU328" s="10">
        <f t="shared" si="22"/>
        <v>0.1</v>
      </c>
      <c r="AV328" s="10">
        <f t="shared" si="23"/>
        <v>0.66500000000000004</v>
      </c>
      <c r="AW328" s="12" t="s">
        <v>755</v>
      </c>
      <c r="AX328" s="12" t="str">
        <f>INDEX(Subname_converter!$B$1:$B$343,MATCH($AW328,Subname_converter!$A$1:$A$343,0))</f>
        <v>Los Banos</v>
      </c>
      <c r="AY328" s="12">
        <f>INDEX(Subname_converter!$C$1:$C$343,MATCH($AW328,Subname_converter!$A$1:$A$343,0))</f>
        <v>500</v>
      </c>
      <c r="AZ328" s="11">
        <v>46539.291666666701</v>
      </c>
      <c r="BA328" s="11">
        <v>46539.291666666701</v>
      </c>
      <c r="BB328" s="10">
        <f t="shared" si="20"/>
        <v>2027</v>
      </c>
      <c r="BC328" s="11"/>
      <c r="BD328" s="10" t="s">
        <v>103</v>
      </c>
      <c r="BE328" s="10" t="s">
        <v>65</v>
      </c>
      <c r="BF328" s="10"/>
      <c r="BG328" s="10" t="s">
        <v>103</v>
      </c>
      <c r="BH328" s="10"/>
      <c r="BI328" s="10">
        <f>IFERROR(INDEX([12]Queue_withNearTerm!$AZ$4:$AZ$148,MATCH(B329,[12]Queue_withNearTerm!$B$4:$B$148,0)),99)</f>
        <v>99</v>
      </c>
    </row>
    <row r="329" spans="1:61" s="26" customFormat="1" ht="37.5" x14ac:dyDescent="0.25">
      <c r="A329" s="32" t="s">
        <v>756</v>
      </c>
      <c r="B329" s="10">
        <v>1949</v>
      </c>
      <c r="C329" s="11">
        <v>44294</v>
      </c>
      <c r="D329" s="11">
        <v>44301.291666666701</v>
      </c>
      <c r="E329" s="10" t="s">
        <v>53</v>
      </c>
      <c r="F329" s="10" t="s">
        <v>609</v>
      </c>
      <c r="G329" s="10" t="s">
        <v>56</v>
      </c>
      <c r="H329" s="10" t="s">
        <v>95</v>
      </c>
      <c r="I329" s="10"/>
      <c r="J329" s="10" t="s">
        <v>57</v>
      </c>
      <c r="K329" s="10" t="s">
        <v>96</v>
      </c>
      <c r="L329" s="10"/>
      <c r="M329" s="10">
        <v>1182.384</v>
      </c>
      <c r="N329" s="10"/>
      <c r="O329" s="10"/>
      <c r="P329" s="10">
        <v>1182.384</v>
      </c>
      <c r="Q329" s="10"/>
      <c r="R329" s="10"/>
      <c r="S329" s="10"/>
      <c r="T329" s="10">
        <v>1150</v>
      </c>
      <c r="U329" s="10" t="s">
        <v>83</v>
      </c>
      <c r="V329" s="10"/>
      <c r="W329" s="10" t="s">
        <v>58</v>
      </c>
      <c r="X329" s="10"/>
      <c r="Y329" s="10"/>
      <c r="Z329" s="10">
        <v>0</v>
      </c>
      <c r="AA329" s="10"/>
      <c r="AB329" s="10"/>
      <c r="AC329" s="10">
        <f t="shared" si="21"/>
        <v>0</v>
      </c>
      <c r="AD329" s="10" t="str" cm="1">
        <f t="array" ref="AD329">IFERROR(INDEX(Res_converter!$A$2:$A$22,MATCH(1,($J329=Res_converter!$B$2:$B$22)*($K329=Res_converter!$C$2:$C$22)*($L329=Res_converter!$D$2:$D$22),0)),"Other")</f>
        <v>Solar-Hybrid</v>
      </c>
      <c r="AE329" s="10">
        <f>IF($J329=Res_converter!$E$2,MAX($M329-$N329-$O329,0),0)+IF($K329=Res_converter!$E$2,MAX($P329-$Q329-$R329,0),0)+IF(L329=Res_converter!$E$2,$S329,0)</f>
        <v>1182.384</v>
      </c>
      <c r="AF329" s="10">
        <f>IF($AD329=Res_converter!$A$8,MAX($Z329-$N329-$O329,0),0)+IF(AND($AD329=Res_converter!$A$14,$J329=Res_converter!$B$14),MAX(MIN($Z329,$M329)-$N329-$O329+IF(SUM($Q329,$R329)&gt;0,MAX($Z329-$M329,0)-($Q329+$R329)*$AV329,0),0),0)+IF(AND($AD329=Res_converter!$A$15,$K329=Res_converter!$C$15),MAX(MIN($Z329,$P329)-$Q329-$R329+IF(SUM($N329,$O329)&gt;0,MAX($Z329-$P329,0)-($N329+$O329)*$AV329,0),0),0)+IF(AND($AD329=Res_converter!$A$12,$Y329="See columns P&amp; Q"),IF($J329=Res_converter!$E$2,MAX($AA329*MIN($M329,$T329)-$N329-$O329,0),MAX($AB329*MIN($P329,$T329)-$Q329-$R329,0)),0)+IF(AND($AD329=Res_converter!$A$12,$AC329=1,$Y329&lt;&gt;"See columns P&amp; Q"),IF($J329=Res_converter!$E$2,MAX(MIN($Z329,M329)-$N329-$O329,0),MAX(MIN($Z329,P329)-$Q329-$R329,0)),0)</f>
        <v>0</v>
      </c>
      <c r="AG329" s="60">
        <f>IF($AD329=Res_converter!$A$9,$T329,0)</f>
        <v>0</v>
      </c>
      <c r="AH329" s="10">
        <f>IF($AD329=Res_converter!$A$9,$Z329,0)</f>
        <v>0</v>
      </c>
      <c r="AI329" s="10">
        <f>IF($J329=Res_converter!$E$6,MAX($M329-$N329-$O329,0),0)+IF($K329=Res_converter!$E$6,MAX($P329-$Q329-$R329,0),0)+IF(L329=Res_converter!$E$6,$S329,0)</f>
        <v>1182.384</v>
      </c>
      <c r="AJ329" s="10">
        <f>IF($AD329=Res_converter!$A$7,MAX(MIN($Z329,$M329)-$N329-$O329,0),0)+IF(AND($AD329=Res_converter!$A$12,$Y329="See columns P&amp; Q"),IF($J329=Res_converter!$E$6,MAX($AA329*MIN($M329,$T329)-$N329-$O329,0),MAX($AB329*MIN($P329,$T329)-$Q329-$R329,0)),0)+IF(AND($AD329=Res_converter!$A$12,$AC329=1,$Y329&lt;&gt;"See columns P&amp; Q"),IF($J329=Res_converter!$E$6,MAX(MIN(MAX($Z329-$P329,0)/$AU329,$M329)-$N329-$O329,0),MAX(MIN(MAX($Z329-$M329,0)/$AU329,$P329)-$Q329-$R329,0)),0)</f>
        <v>0</v>
      </c>
      <c r="AK329" s="60">
        <f>IF($AD329=Res_converter!$A$2,$T329,0)</f>
        <v>0</v>
      </c>
      <c r="AL329" s="10">
        <f>IF($AD329=Res_converter!$A$2,$Z329,0)</f>
        <v>0</v>
      </c>
      <c r="AM329" s="10">
        <f>IF($J329=Res_converter!$E$4,MAX($M329-$N329-$O329,0),0)+IF($K329=Res_converter!$E$4,MAX($P329-$Q329-$R329,0),0)+IF(L329=Res_converter!$E$4,$S329,0)</f>
        <v>0</v>
      </c>
      <c r="AN329" s="10">
        <f>IF($AD329=Res_converter!$A$3,MAX(MIN($Z329,$M329)-$N329-$O329,0),0)+IF(AND($AD329=Res_converter!$A$14,$AC329=1,$Y329&lt;&gt;"See columns P&amp; Q"),IF($J329=Res_converter!$E$4,MAX(MIN(MAX($Z329-$P329,0)/$AV329,$M329)-$N329-$O329,0),MAX(MIN(MAX($Z329-$M329,0)/$AV329,$P329)-$Q329-$R329,0)),0)</f>
        <v>0</v>
      </c>
      <c r="AO329" s="10">
        <f>IF($J329=Res_converter!$E$5,$M329,0)+IF($K329=Res_converter!$E$5,$P329,0)</f>
        <v>0</v>
      </c>
      <c r="AP329" s="10">
        <f>IF($AD329=Res_converter!$A$4,$Z329,0)</f>
        <v>0</v>
      </c>
      <c r="AQ329" s="10" t="s">
        <v>78</v>
      </c>
      <c r="AR329" s="10" t="s">
        <v>61</v>
      </c>
      <c r="AS329" s="10" t="s">
        <v>62</v>
      </c>
      <c r="AT329" s="10" t="s">
        <v>79</v>
      </c>
      <c r="AU329" s="10">
        <f t="shared" si="22"/>
        <v>0.1</v>
      </c>
      <c r="AV329" s="10">
        <f t="shared" si="23"/>
        <v>0.66500000000000004</v>
      </c>
      <c r="AW329" s="12" t="s">
        <v>757</v>
      </c>
      <c r="AX329" s="12" t="str">
        <f>INDEX(Subname_converter!$B$1:$B$343,MATCH($AW329,Subname_converter!$A$1:$A$343,0))</f>
        <v>New Sub - Los Banos - Midway (Proposed)</v>
      </c>
      <c r="AY329" s="12">
        <f>INDEX(Subname_converter!$C$1:$C$343,MATCH($AW329,Subname_converter!$A$1:$A$343,0))</f>
        <v>500</v>
      </c>
      <c r="AZ329" s="11">
        <v>46387.333333333299</v>
      </c>
      <c r="BA329" s="11">
        <v>46387.333333333299</v>
      </c>
      <c r="BB329" s="10">
        <f t="shared" si="20"/>
        <v>2027</v>
      </c>
      <c r="BC329" s="11"/>
      <c r="BD329" s="10" t="s">
        <v>103</v>
      </c>
      <c r="BE329" s="10" t="s">
        <v>65</v>
      </c>
      <c r="BF329" s="10"/>
      <c r="BG329" s="10" t="s">
        <v>103</v>
      </c>
      <c r="BH329" s="10"/>
      <c r="BI329" s="10">
        <f>IFERROR(INDEX([12]Queue_withNearTerm!$AZ$4:$AZ$148,MATCH(B330,[12]Queue_withNearTerm!$B$4:$B$148,0)),99)</f>
        <v>99</v>
      </c>
    </row>
    <row r="330" spans="1:61" s="26" customFormat="1" ht="25" x14ac:dyDescent="0.25">
      <c r="A330" s="32" t="s">
        <v>758</v>
      </c>
      <c r="B330" s="10">
        <v>1952</v>
      </c>
      <c r="C330" s="11">
        <v>44293</v>
      </c>
      <c r="D330" s="11">
        <v>44301.291666666701</v>
      </c>
      <c r="E330" s="10" t="s">
        <v>53</v>
      </c>
      <c r="F330" s="10" t="s">
        <v>609</v>
      </c>
      <c r="G330" s="10" t="s">
        <v>95</v>
      </c>
      <c r="H330" s="10" t="s">
        <v>56</v>
      </c>
      <c r="I330" s="10"/>
      <c r="J330" s="10" t="s">
        <v>96</v>
      </c>
      <c r="K330" s="10" t="s">
        <v>57</v>
      </c>
      <c r="L330" s="10"/>
      <c r="M330" s="10">
        <v>307</v>
      </c>
      <c r="N330" s="10"/>
      <c r="O330" s="10"/>
      <c r="P330" s="10">
        <v>307</v>
      </c>
      <c r="Q330" s="10"/>
      <c r="R330" s="10"/>
      <c r="S330" s="10"/>
      <c r="T330" s="10">
        <v>300</v>
      </c>
      <c r="U330" s="10" t="s">
        <v>83</v>
      </c>
      <c r="V330" s="10"/>
      <c r="W330" s="10" t="s">
        <v>58</v>
      </c>
      <c r="X330" s="10"/>
      <c r="Y330" s="10"/>
      <c r="Z330" s="10">
        <v>0</v>
      </c>
      <c r="AA330" s="10"/>
      <c r="AB330" s="10"/>
      <c r="AC330" s="10">
        <f t="shared" si="21"/>
        <v>0</v>
      </c>
      <c r="AD330" s="10" t="str" cm="1">
        <f t="array" ref="AD330">IFERROR(INDEX(Res_converter!$A$2:$A$22,MATCH(1,($J330=Res_converter!$B$2:$B$22)*($K330=Res_converter!$C$2:$C$22)*($L330=Res_converter!$D$2:$D$22),0)),"Other")</f>
        <v>Solar-Hybrid</v>
      </c>
      <c r="AE330" s="10">
        <f>IF($J330=Res_converter!$E$2,MAX($M330-$N330-$O330,0),0)+IF($K330=Res_converter!$E$2,MAX($P330-$Q330-$R330,0),0)+IF(L330=Res_converter!$E$2,$S330,0)</f>
        <v>307</v>
      </c>
      <c r="AF330" s="10">
        <f>IF($AD330=Res_converter!$A$8,MAX($Z330-$N330-$O330,0),0)+IF(AND($AD330=Res_converter!$A$14,$J330=Res_converter!$B$14),MAX(MIN($Z330,$M330)-$N330-$O330+IF(SUM($Q330,$R330)&gt;0,MAX($Z330-$M330,0)-($Q330+$R330)*$AV330,0),0),0)+IF(AND($AD330=Res_converter!$A$15,$K330=Res_converter!$C$15),MAX(MIN($Z330,$P330)-$Q330-$R330+IF(SUM($N330,$O330)&gt;0,MAX($Z330-$P330,0)-($N330+$O330)*$AV330,0),0),0)+IF(AND($AD330=Res_converter!$A$12,$Y330="See columns P&amp; Q"),IF($J330=Res_converter!$E$2,MAX($AA330*MIN($M330,$T330)-$N330-$O330,0),MAX($AB330*MIN($P330,$T330)-$Q330-$R330,0)),0)+IF(AND($AD330=Res_converter!$A$12,$AC330=1,$Y330&lt;&gt;"See columns P&amp; Q"),IF($J330=Res_converter!$E$2,MAX(MIN($Z330,M330)-$N330-$O330,0),MAX(MIN($Z330,P330)-$Q330-$R330,0)),0)</f>
        <v>0</v>
      </c>
      <c r="AG330" s="60">
        <f>IF($AD330=Res_converter!$A$9,$T330,0)</f>
        <v>0</v>
      </c>
      <c r="AH330" s="10">
        <f>IF($AD330=Res_converter!$A$9,$Z330,0)</f>
        <v>0</v>
      </c>
      <c r="AI330" s="10">
        <f>IF($J330=Res_converter!$E$6,MAX($M330-$N330-$O330,0),0)+IF($K330=Res_converter!$E$6,MAX($P330-$Q330-$R330,0),0)+IF(L330=Res_converter!$E$6,$S330,0)</f>
        <v>307</v>
      </c>
      <c r="AJ330" s="10">
        <f>IF($AD330=Res_converter!$A$7,MAX(MIN($Z330,$M330)-$N330-$O330,0),0)+IF(AND($AD330=Res_converter!$A$12,$Y330="See columns P&amp; Q"),IF($J330=Res_converter!$E$6,MAX($AA330*MIN($M330,$T330)-$N330-$O330,0),MAX($AB330*MIN($P330,$T330)-$Q330-$R330,0)),0)+IF(AND($AD330=Res_converter!$A$12,$AC330=1,$Y330&lt;&gt;"See columns P&amp; Q"),IF($J330=Res_converter!$E$6,MAX(MIN(MAX($Z330-$P330,0)/$AU330,$M330)-$N330-$O330,0),MAX(MIN(MAX($Z330-$M330,0)/$AU330,$P330)-$Q330-$R330,0)),0)</f>
        <v>0</v>
      </c>
      <c r="AK330" s="60">
        <f>IF($AD330=Res_converter!$A$2,$T330,0)</f>
        <v>0</v>
      </c>
      <c r="AL330" s="10">
        <f>IF($AD330=Res_converter!$A$2,$Z330,0)</f>
        <v>0</v>
      </c>
      <c r="AM330" s="10">
        <f>IF($J330=Res_converter!$E$4,MAX($M330-$N330-$O330,0),0)+IF($K330=Res_converter!$E$4,MAX($P330-$Q330-$R330,0),0)+IF(L330=Res_converter!$E$4,$S330,0)</f>
        <v>0</v>
      </c>
      <c r="AN330" s="10">
        <f>IF($AD330=Res_converter!$A$3,MAX(MIN($Z330,$M330)-$N330-$O330,0),0)+IF(AND($AD330=Res_converter!$A$14,$AC330=1,$Y330&lt;&gt;"See columns P&amp; Q"),IF($J330=Res_converter!$E$4,MAX(MIN(MAX($Z330-$P330,0)/$AV330,$M330)-$N330-$O330,0),MAX(MIN(MAX($Z330-$M330,0)/$AV330,$P330)-$Q330-$R330,0)),0)</f>
        <v>0</v>
      </c>
      <c r="AO330" s="10">
        <f>IF($J330=Res_converter!$E$5,$M330,0)+IF($K330=Res_converter!$E$5,$P330,0)</f>
        <v>0</v>
      </c>
      <c r="AP330" s="10">
        <f>IF($AD330=Res_converter!$A$4,$Z330,0)</f>
        <v>0</v>
      </c>
      <c r="AQ330" s="10" t="s">
        <v>156</v>
      </c>
      <c r="AR330" s="10" t="s">
        <v>61</v>
      </c>
      <c r="AS330" s="10" t="s">
        <v>62</v>
      </c>
      <c r="AT330" s="10" t="s">
        <v>79</v>
      </c>
      <c r="AU330" s="10">
        <f t="shared" si="22"/>
        <v>0.1</v>
      </c>
      <c r="AV330" s="10">
        <f t="shared" si="23"/>
        <v>0.66500000000000004</v>
      </c>
      <c r="AW330" s="12" t="s">
        <v>759</v>
      </c>
      <c r="AX330" s="12" t="str">
        <f>INDEX(Subname_converter!$B$1:$B$343,MATCH($AW330,Subname_converter!$A$1:$A$343,0))</f>
        <v>Los Banos</v>
      </c>
      <c r="AY330" s="12">
        <f>INDEX(Subname_converter!$C$1:$C$343,MATCH($AW330,Subname_converter!$A$1:$A$343,0))</f>
        <v>230</v>
      </c>
      <c r="AZ330" s="11">
        <v>45809.291666666701</v>
      </c>
      <c r="BA330" s="11">
        <v>45809.291666666701</v>
      </c>
      <c r="BB330" s="10">
        <f t="shared" si="20"/>
        <v>2025</v>
      </c>
      <c r="BC330" s="11"/>
      <c r="BD330" s="10" t="s">
        <v>103</v>
      </c>
      <c r="BE330" s="10" t="s">
        <v>65</v>
      </c>
      <c r="BF330" s="10"/>
      <c r="BG330" s="10" t="s">
        <v>103</v>
      </c>
      <c r="BH330" s="10"/>
      <c r="BI330" s="10">
        <f>IFERROR(INDEX([12]Queue_withNearTerm!$AZ$4:$AZ$148,MATCH(B331,[12]Queue_withNearTerm!$B$4:$B$148,0)),99)</f>
        <v>99</v>
      </c>
    </row>
    <row r="331" spans="1:61" s="26" customFormat="1" ht="25" x14ac:dyDescent="0.25">
      <c r="A331" s="32" t="s">
        <v>760</v>
      </c>
      <c r="B331" s="10">
        <v>1953</v>
      </c>
      <c r="C331" s="11">
        <v>44293</v>
      </c>
      <c r="D331" s="11">
        <v>44301.291666666701</v>
      </c>
      <c r="E331" s="10" t="s">
        <v>53</v>
      </c>
      <c r="F331" s="10" t="s">
        <v>609</v>
      </c>
      <c r="G331" s="10" t="s">
        <v>56</v>
      </c>
      <c r="H331" s="10"/>
      <c r="I331" s="10"/>
      <c r="J331" s="10" t="s">
        <v>57</v>
      </c>
      <c r="K331" s="10"/>
      <c r="L331" s="10"/>
      <c r="M331" s="10">
        <v>151.74160000000001</v>
      </c>
      <c r="N331" s="10"/>
      <c r="O331" s="10"/>
      <c r="P331" s="10"/>
      <c r="Q331" s="10"/>
      <c r="R331" s="10"/>
      <c r="S331" s="10"/>
      <c r="T331" s="10">
        <v>150</v>
      </c>
      <c r="U331" s="10" t="s">
        <v>83</v>
      </c>
      <c r="V331" s="10"/>
      <c r="W331" s="10" t="s">
        <v>58</v>
      </c>
      <c r="X331" s="10"/>
      <c r="Y331" s="10"/>
      <c r="Z331" s="10">
        <v>0</v>
      </c>
      <c r="AA331" s="10"/>
      <c r="AB331" s="10"/>
      <c r="AC331" s="10">
        <f t="shared" si="21"/>
        <v>0</v>
      </c>
      <c r="AD331" s="10" t="str" cm="1">
        <f t="array" ref="AD331">IFERROR(INDEX(Res_converter!$A$2:$A$22,MATCH(1,($J331=Res_converter!$B$2:$B$22)*($K331=Res_converter!$C$2:$C$22)*($L331=Res_converter!$D$2:$D$22),0)),"Other")</f>
        <v>Battery</v>
      </c>
      <c r="AE331" s="10">
        <f>IF($J331=Res_converter!$E$2,MAX($M331-$N331-$O331,0),0)+IF($K331=Res_converter!$E$2,MAX($P331-$Q331-$R331,0),0)+IF(L331=Res_converter!$E$2,$S331,0)</f>
        <v>151.74160000000001</v>
      </c>
      <c r="AF331" s="10">
        <f>IF($AD331=Res_converter!$A$8,MAX($Z331-$N331-$O331,0),0)+IF(AND($AD331=Res_converter!$A$14,$J331=Res_converter!$B$14),MAX(MIN($Z331,$M331)-$N331-$O331+IF(SUM($Q331,$R331)&gt;0,MAX($Z331-$M331,0)-($Q331+$R331)*$AV331,0),0),0)+IF(AND($AD331=Res_converter!$A$15,$K331=Res_converter!$C$15),MAX(MIN($Z331,$P331)-$Q331-$R331+IF(SUM($N331,$O331)&gt;0,MAX($Z331-$P331,0)-($N331+$O331)*$AV331,0),0),0)+IF(AND($AD331=Res_converter!$A$12,$Y331="See columns P&amp; Q"),IF($J331=Res_converter!$E$2,MAX($AA331*MIN($M331,$T331)-$N331-$O331,0),MAX($AB331*MIN($P331,$T331)-$Q331-$R331,0)),0)+IF(AND($AD331=Res_converter!$A$12,$AC331=1,$Y331&lt;&gt;"See columns P&amp; Q"),IF($J331=Res_converter!$E$2,MAX(MIN($Z331,M331)-$N331-$O331,0),MAX(MIN($Z331,P331)-$Q331-$R331,0)),0)</f>
        <v>0</v>
      </c>
      <c r="AG331" s="60">
        <f>IF($AD331=Res_converter!$A$9,$T331,0)</f>
        <v>0</v>
      </c>
      <c r="AH331" s="10">
        <f>IF($AD331=Res_converter!$A$9,$Z331,0)</f>
        <v>0</v>
      </c>
      <c r="AI331" s="10">
        <f>IF($J331=Res_converter!$E$6,MAX($M331-$N331-$O331,0),0)+IF($K331=Res_converter!$E$6,MAX($P331-$Q331-$R331,0),0)+IF(L331=Res_converter!$E$6,$S331,0)</f>
        <v>0</v>
      </c>
      <c r="AJ331" s="10">
        <f>IF($AD331=Res_converter!$A$7,MAX(MIN($Z331,$M331)-$N331-$O331,0),0)+IF(AND($AD331=Res_converter!$A$12,$Y331="See columns P&amp; Q"),IF($J331=Res_converter!$E$6,MAX($AA331*MIN($M331,$T331)-$N331-$O331,0),MAX($AB331*MIN($P331,$T331)-$Q331-$R331,0)),0)+IF(AND($AD331=Res_converter!$A$12,$AC331=1,$Y331&lt;&gt;"See columns P&amp; Q"),IF($J331=Res_converter!$E$6,MAX(MIN(MAX($Z331-$P331,0)/$AU331,$M331)-$N331-$O331,0),MAX(MIN(MAX($Z331-$M331,0)/$AU331,$P331)-$Q331-$R331,0)),0)</f>
        <v>0</v>
      </c>
      <c r="AK331" s="60">
        <f>IF($AD331=Res_converter!$A$2,$T331,0)</f>
        <v>0</v>
      </c>
      <c r="AL331" s="10">
        <f>IF($AD331=Res_converter!$A$2,$Z331,0)</f>
        <v>0</v>
      </c>
      <c r="AM331" s="10">
        <f>IF($J331=Res_converter!$E$4,MAX($M331-$N331-$O331,0),0)+IF($K331=Res_converter!$E$4,MAX($P331-$Q331-$R331,0),0)+IF(L331=Res_converter!$E$4,$S331,0)</f>
        <v>0</v>
      </c>
      <c r="AN331" s="10">
        <f>IF($AD331=Res_converter!$A$3,MAX(MIN($Z331,$M331)-$N331-$O331,0),0)+IF(AND($AD331=Res_converter!$A$14,$AC331=1,$Y331&lt;&gt;"See columns P&amp; Q"),IF($J331=Res_converter!$E$4,MAX(MIN(MAX($Z331-$P331,0)/$AV331,$M331)-$N331-$O331,0),MAX(MIN(MAX($Z331-$M331,0)/$AV331,$P331)-$Q331-$R331,0)),0)</f>
        <v>0</v>
      </c>
      <c r="AO331" s="10">
        <f>IF($J331=Res_converter!$E$5,$M331,0)+IF($K331=Res_converter!$E$5,$P331,0)</f>
        <v>0</v>
      </c>
      <c r="AP331" s="10">
        <f>IF($AD331=Res_converter!$A$4,$Z331,0)</f>
        <v>0</v>
      </c>
      <c r="AQ331" s="10" t="s">
        <v>747</v>
      </c>
      <c r="AR331" s="10" t="s">
        <v>61</v>
      </c>
      <c r="AS331" s="10" t="s">
        <v>62</v>
      </c>
      <c r="AT331" s="10" t="s">
        <v>79</v>
      </c>
      <c r="AU331" s="10">
        <f t="shared" si="22"/>
        <v>0.1</v>
      </c>
      <c r="AV331" s="10">
        <f t="shared" si="23"/>
        <v>0.66500000000000004</v>
      </c>
      <c r="AW331" s="12" t="s">
        <v>761</v>
      </c>
      <c r="AX331" s="12" t="str">
        <f>INDEX(Subname_converter!$B$1:$B$343,MATCH($AW331,Subname_converter!$A$1:$A$343,0))</f>
        <v>Gregg</v>
      </c>
      <c r="AY331" s="12">
        <f>INDEX(Subname_converter!$C$1:$C$343,MATCH($AW331,Subname_converter!$A$1:$A$343,0))</f>
        <v>230</v>
      </c>
      <c r="AZ331" s="11">
        <v>45931.291666666701</v>
      </c>
      <c r="BA331" s="11">
        <v>45931.291666666701</v>
      </c>
      <c r="BB331" s="10">
        <f t="shared" si="20"/>
        <v>2025</v>
      </c>
      <c r="BC331" s="11"/>
      <c r="BD331" s="10" t="s">
        <v>103</v>
      </c>
      <c r="BE331" s="10"/>
      <c r="BF331" s="10"/>
      <c r="BG331" s="10" t="s">
        <v>103</v>
      </c>
      <c r="BH331" s="10"/>
      <c r="BI331" s="10">
        <f>IFERROR(INDEX([12]Queue_withNearTerm!$AZ$4:$AZ$148,MATCH(B332,[12]Queue_withNearTerm!$B$4:$B$148,0)),99)</f>
        <v>99</v>
      </c>
    </row>
    <row r="332" spans="1:61" s="26" customFormat="1" ht="25" x14ac:dyDescent="0.25">
      <c r="A332" s="32" t="s">
        <v>762</v>
      </c>
      <c r="B332" s="10">
        <v>1954</v>
      </c>
      <c r="C332" s="11">
        <v>44292</v>
      </c>
      <c r="D332" s="11">
        <v>44301.291666666701</v>
      </c>
      <c r="E332" s="10" t="s">
        <v>53</v>
      </c>
      <c r="F332" s="10" t="s">
        <v>609</v>
      </c>
      <c r="G332" s="10" t="s">
        <v>56</v>
      </c>
      <c r="H332" s="10" t="s">
        <v>95</v>
      </c>
      <c r="I332" s="10"/>
      <c r="J332" s="10" t="s">
        <v>57</v>
      </c>
      <c r="K332" s="10" t="s">
        <v>96</v>
      </c>
      <c r="L332" s="10"/>
      <c r="M332" s="10">
        <v>101.83</v>
      </c>
      <c r="N332" s="10"/>
      <c r="O332" s="10"/>
      <c r="P332" s="10">
        <v>102.1</v>
      </c>
      <c r="Q332" s="10"/>
      <c r="R332" s="10"/>
      <c r="S332" s="10"/>
      <c r="T332" s="10">
        <v>100</v>
      </c>
      <c r="U332" s="10" t="s">
        <v>83</v>
      </c>
      <c r="V332" s="10"/>
      <c r="W332" s="10" t="s">
        <v>58</v>
      </c>
      <c r="X332" s="10"/>
      <c r="Y332" s="10"/>
      <c r="Z332" s="10">
        <v>0</v>
      </c>
      <c r="AA332" s="10"/>
      <c r="AB332" s="10"/>
      <c r="AC332" s="10">
        <f t="shared" si="21"/>
        <v>0</v>
      </c>
      <c r="AD332" s="10" t="str" cm="1">
        <f t="array" ref="AD332">IFERROR(INDEX(Res_converter!$A$2:$A$22,MATCH(1,($J332=Res_converter!$B$2:$B$22)*($K332=Res_converter!$C$2:$C$22)*($L332=Res_converter!$D$2:$D$22),0)),"Other")</f>
        <v>Solar-Hybrid</v>
      </c>
      <c r="AE332" s="10">
        <f>IF($J332=Res_converter!$E$2,MAX($M332-$N332-$O332,0),0)+IF($K332=Res_converter!$E$2,MAX($P332-$Q332-$R332,0),0)+IF(L332=Res_converter!$E$2,$S332,0)</f>
        <v>101.83</v>
      </c>
      <c r="AF332" s="10">
        <f>IF($AD332=Res_converter!$A$8,MAX($Z332-$N332-$O332,0),0)+IF(AND($AD332=Res_converter!$A$14,$J332=Res_converter!$B$14),MAX(MIN($Z332,$M332)-$N332-$O332+IF(SUM($Q332,$R332)&gt;0,MAX($Z332-$M332,0)-($Q332+$R332)*$AV332,0),0),0)+IF(AND($AD332=Res_converter!$A$15,$K332=Res_converter!$C$15),MAX(MIN($Z332,$P332)-$Q332-$R332+IF(SUM($N332,$O332)&gt;0,MAX($Z332-$P332,0)-($N332+$O332)*$AV332,0),0),0)+IF(AND($AD332=Res_converter!$A$12,$Y332="See columns P&amp; Q"),IF($J332=Res_converter!$E$2,MAX($AA332*MIN($M332,$T332)-$N332-$O332,0),MAX($AB332*MIN($P332,$T332)-$Q332-$R332,0)),0)+IF(AND($AD332=Res_converter!$A$12,$AC332=1,$Y332&lt;&gt;"See columns P&amp; Q"),IF($J332=Res_converter!$E$2,MAX(MIN($Z332,M332)-$N332-$O332,0),MAX(MIN($Z332,P332)-$Q332-$R332,0)),0)</f>
        <v>0</v>
      </c>
      <c r="AG332" s="60">
        <f>IF($AD332=Res_converter!$A$9,$T332,0)</f>
        <v>0</v>
      </c>
      <c r="AH332" s="10">
        <f>IF($AD332=Res_converter!$A$9,$Z332,0)</f>
        <v>0</v>
      </c>
      <c r="AI332" s="10">
        <f>IF($J332=Res_converter!$E$6,MAX($M332-$N332-$O332,0),0)+IF($K332=Res_converter!$E$6,MAX($P332-$Q332-$R332,0),0)+IF(L332=Res_converter!$E$6,$S332,0)</f>
        <v>102.1</v>
      </c>
      <c r="AJ332" s="10">
        <f>IF($AD332=Res_converter!$A$7,MAX(MIN($Z332,$M332)-$N332-$O332,0),0)+IF(AND($AD332=Res_converter!$A$12,$Y332="See columns P&amp; Q"),IF($J332=Res_converter!$E$6,MAX($AA332*MIN($M332,$T332)-$N332-$O332,0),MAX($AB332*MIN($P332,$T332)-$Q332-$R332,0)),0)+IF(AND($AD332=Res_converter!$A$12,$AC332=1,$Y332&lt;&gt;"See columns P&amp; Q"),IF($J332=Res_converter!$E$6,MAX(MIN(MAX($Z332-$P332,0)/$AU332,$M332)-$N332-$O332,0),MAX(MIN(MAX($Z332-$M332,0)/$AU332,$P332)-$Q332-$R332,0)),0)</f>
        <v>0</v>
      </c>
      <c r="AK332" s="60">
        <f>IF($AD332=Res_converter!$A$2,$T332,0)</f>
        <v>0</v>
      </c>
      <c r="AL332" s="10">
        <f>IF($AD332=Res_converter!$A$2,$Z332,0)</f>
        <v>0</v>
      </c>
      <c r="AM332" s="10">
        <f>IF($J332=Res_converter!$E$4,MAX($M332-$N332-$O332,0),0)+IF($K332=Res_converter!$E$4,MAX($P332-$Q332-$R332,0),0)+IF(L332=Res_converter!$E$4,$S332,0)</f>
        <v>0</v>
      </c>
      <c r="AN332" s="10">
        <f>IF($AD332=Res_converter!$A$3,MAX(MIN($Z332,$M332)-$N332-$O332,0),0)+IF(AND($AD332=Res_converter!$A$14,$AC332=1,$Y332&lt;&gt;"See columns P&amp; Q"),IF($J332=Res_converter!$E$4,MAX(MIN(MAX($Z332-$P332,0)/$AV332,$M332)-$N332-$O332,0),MAX(MIN(MAX($Z332-$M332,0)/$AV332,$P332)-$Q332-$R332,0)),0)</f>
        <v>0</v>
      </c>
      <c r="AO332" s="10">
        <f>IF($J332=Res_converter!$E$5,$M332,0)+IF($K332=Res_converter!$E$5,$P332,0)</f>
        <v>0</v>
      </c>
      <c r="AP332" s="10">
        <f>IF($AD332=Res_converter!$A$4,$Z332,0)</f>
        <v>0</v>
      </c>
      <c r="AQ332" s="10" t="s">
        <v>78</v>
      </c>
      <c r="AR332" s="10" t="s">
        <v>61</v>
      </c>
      <c r="AS332" s="10" t="s">
        <v>62</v>
      </c>
      <c r="AT332" s="10" t="s">
        <v>79</v>
      </c>
      <c r="AU332" s="10">
        <f t="shared" si="22"/>
        <v>0.1</v>
      </c>
      <c r="AV332" s="10">
        <f t="shared" si="23"/>
        <v>0.66500000000000004</v>
      </c>
      <c r="AW332" s="12" t="s">
        <v>170</v>
      </c>
      <c r="AX332" s="12" t="str">
        <f>INDEX(Subname_converter!$B$1:$B$343,MATCH($AW332,Subname_converter!$A$1:$A$343,0))</f>
        <v>Gates</v>
      </c>
      <c r="AY332" s="12">
        <f>INDEX(Subname_converter!$C$1:$C$343,MATCH($AW332,Subname_converter!$A$1:$A$343,0))</f>
        <v>230</v>
      </c>
      <c r="AZ332" s="11">
        <v>45992.333333333299</v>
      </c>
      <c r="BA332" s="11">
        <v>45992.333333333299</v>
      </c>
      <c r="BB332" s="10">
        <f t="shared" si="20"/>
        <v>2026</v>
      </c>
      <c r="BC332" s="11"/>
      <c r="BD332" s="10" t="s">
        <v>103</v>
      </c>
      <c r="BE332" s="10"/>
      <c r="BF332" s="10"/>
      <c r="BG332" s="10" t="s">
        <v>103</v>
      </c>
      <c r="BH332" s="10"/>
      <c r="BI332" s="10">
        <f>IFERROR(INDEX([12]Queue_withNearTerm!$AZ$4:$AZ$148,MATCH(B333,[12]Queue_withNearTerm!$B$4:$B$148,0)),99)</f>
        <v>99</v>
      </c>
    </row>
    <row r="333" spans="1:61" s="26" customFormat="1" ht="25" x14ac:dyDescent="0.25">
      <c r="A333" s="32" t="s">
        <v>763</v>
      </c>
      <c r="B333" s="10">
        <v>1955</v>
      </c>
      <c r="C333" s="11">
        <v>44292</v>
      </c>
      <c r="D333" s="11">
        <v>44301.291666666701</v>
      </c>
      <c r="E333" s="10" t="s">
        <v>53</v>
      </c>
      <c r="F333" s="10" t="s">
        <v>609</v>
      </c>
      <c r="G333" s="10" t="s">
        <v>56</v>
      </c>
      <c r="H333" s="10" t="s">
        <v>95</v>
      </c>
      <c r="I333" s="10"/>
      <c r="J333" s="10" t="s">
        <v>57</v>
      </c>
      <c r="K333" s="10" t="s">
        <v>96</v>
      </c>
      <c r="L333" s="10"/>
      <c r="M333" s="10">
        <v>127.37</v>
      </c>
      <c r="N333" s="10"/>
      <c r="O333" s="10"/>
      <c r="P333" s="10">
        <v>127.57</v>
      </c>
      <c r="Q333" s="10"/>
      <c r="R333" s="10"/>
      <c r="S333" s="10"/>
      <c r="T333" s="10">
        <v>125</v>
      </c>
      <c r="U333" s="10" t="s">
        <v>83</v>
      </c>
      <c r="V333" s="10"/>
      <c r="W333" s="10" t="s">
        <v>58</v>
      </c>
      <c r="X333" s="10"/>
      <c r="Y333" s="10"/>
      <c r="Z333" s="10">
        <v>0</v>
      </c>
      <c r="AA333" s="10"/>
      <c r="AB333" s="10"/>
      <c r="AC333" s="10">
        <f t="shared" si="21"/>
        <v>0</v>
      </c>
      <c r="AD333" s="10" t="str" cm="1">
        <f t="array" ref="AD333">IFERROR(INDEX(Res_converter!$A$2:$A$22,MATCH(1,($J333=Res_converter!$B$2:$B$22)*($K333=Res_converter!$C$2:$C$22)*($L333=Res_converter!$D$2:$D$22),0)),"Other")</f>
        <v>Solar-Hybrid</v>
      </c>
      <c r="AE333" s="10">
        <f>IF($J333=Res_converter!$E$2,MAX($M333-$N333-$O333,0),0)+IF($K333=Res_converter!$E$2,MAX($P333-$Q333-$R333,0),0)+IF(L333=Res_converter!$E$2,$S333,0)</f>
        <v>127.37</v>
      </c>
      <c r="AF333" s="10">
        <f>IF($AD333=Res_converter!$A$8,MAX($Z333-$N333-$O333,0),0)+IF(AND($AD333=Res_converter!$A$14,$J333=Res_converter!$B$14),MAX(MIN($Z333,$M333)-$N333-$O333+IF(SUM($Q333,$R333)&gt;0,MAX($Z333-$M333,0)-($Q333+$R333)*$AV333,0),0),0)+IF(AND($AD333=Res_converter!$A$15,$K333=Res_converter!$C$15),MAX(MIN($Z333,$P333)-$Q333-$R333+IF(SUM($N333,$O333)&gt;0,MAX($Z333-$P333,0)-($N333+$O333)*$AV333,0),0),0)+IF(AND($AD333=Res_converter!$A$12,$Y333="See columns P&amp; Q"),IF($J333=Res_converter!$E$2,MAX($AA333*MIN($M333,$T333)-$N333-$O333,0),MAX($AB333*MIN($P333,$T333)-$Q333-$R333,0)),0)+IF(AND($AD333=Res_converter!$A$12,$AC333=1,$Y333&lt;&gt;"See columns P&amp; Q"),IF($J333=Res_converter!$E$2,MAX(MIN($Z333,M333)-$N333-$O333,0),MAX(MIN($Z333,P333)-$Q333-$R333,0)),0)</f>
        <v>0</v>
      </c>
      <c r="AG333" s="60">
        <f>IF($AD333=Res_converter!$A$9,$T333,0)</f>
        <v>0</v>
      </c>
      <c r="AH333" s="10">
        <f>IF($AD333=Res_converter!$A$9,$Z333,0)</f>
        <v>0</v>
      </c>
      <c r="AI333" s="10">
        <f>IF($J333=Res_converter!$E$6,MAX($M333-$N333-$O333,0),0)+IF($K333=Res_converter!$E$6,MAX($P333-$Q333-$R333,0),0)+IF(L333=Res_converter!$E$6,$S333,0)</f>
        <v>127.57</v>
      </c>
      <c r="AJ333" s="10">
        <f>IF($AD333=Res_converter!$A$7,MAX(MIN($Z333,$M333)-$N333-$O333,0),0)+IF(AND($AD333=Res_converter!$A$12,$Y333="See columns P&amp; Q"),IF($J333=Res_converter!$E$6,MAX($AA333*MIN($M333,$T333)-$N333-$O333,0),MAX($AB333*MIN($P333,$T333)-$Q333-$R333,0)),0)+IF(AND($AD333=Res_converter!$A$12,$AC333=1,$Y333&lt;&gt;"See columns P&amp; Q"),IF($J333=Res_converter!$E$6,MAX(MIN(MAX($Z333-$P333,0)/$AU333,$M333)-$N333-$O333,0),MAX(MIN(MAX($Z333-$M333,0)/$AU333,$P333)-$Q333-$R333,0)),0)</f>
        <v>0</v>
      </c>
      <c r="AK333" s="60">
        <f>IF($AD333=Res_converter!$A$2,$T333,0)</f>
        <v>0</v>
      </c>
      <c r="AL333" s="10">
        <f>IF($AD333=Res_converter!$A$2,$Z333,0)</f>
        <v>0</v>
      </c>
      <c r="AM333" s="10">
        <f>IF($J333=Res_converter!$E$4,MAX($M333-$N333-$O333,0),0)+IF($K333=Res_converter!$E$4,MAX($P333-$Q333-$R333,0),0)+IF(L333=Res_converter!$E$4,$S333,0)</f>
        <v>0</v>
      </c>
      <c r="AN333" s="10">
        <f>IF($AD333=Res_converter!$A$3,MAX(MIN($Z333,$M333)-$N333-$O333,0),0)+IF(AND($AD333=Res_converter!$A$14,$AC333=1,$Y333&lt;&gt;"See columns P&amp; Q"),IF($J333=Res_converter!$E$4,MAX(MIN(MAX($Z333-$P333,0)/$AV333,$M333)-$N333-$O333,0),MAX(MIN(MAX($Z333-$M333,0)/$AV333,$P333)-$Q333-$R333,0)),0)</f>
        <v>0</v>
      </c>
      <c r="AO333" s="10">
        <f>IF($J333=Res_converter!$E$5,$M333,0)+IF($K333=Res_converter!$E$5,$P333,0)</f>
        <v>0</v>
      </c>
      <c r="AP333" s="10">
        <f>IF($AD333=Res_converter!$A$4,$Z333,0)</f>
        <v>0</v>
      </c>
      <c r="AQ333" s="10" t="s">
        <v>78</v>
      </c>
      <c r="AR333" s="10" t="s">
        <v>61</v>
      </c>
      <c r="AS333" s="10" t="s">
        <v>62</v>
      </c>
      <c r="AT333" s="10" t="s">
        <v>79</v>
      </c>
      <c r="AU333" s="10">
        <f t="shared" si="22"/>
        <v>0.1</v>
      </c>
      <c r="AV333" s="10">
        <f t="shared" si="23"/>
        <v>0.66500000000000004</v>
      </c>
      <c r="AW333" s="12" t="s">
        <v>764</v>
      </c>
      <c r="AX333" s="12" t="str">
        <f>INDEX(Subname_converter!$B$1:$B$343,MATCH($AW333,Subname_converter!$A$1:$A$343,0))</f>
        <v>Excelsior</v>
      </c>
      <c r="AY333" s="12">
        <f>INDEX(Subname_converter!$C$1:$C$343,MATCH($AW333,Subname_converter!$A$1:$A$343,0))</f>
        <v>115</v>
      </c>
      <c r="AZ333" s="11">
        <v>45992.333333333299</v>
      </c>
      <c r="BA333" s="11">
        <v>45992.333333333299</v>
      </c>
      <c r="BB333" s="10">
        <f t="shared" si="20"/>
        <v>2026</v>
      </c>
      <c r="BC333" s="11"/>
      <c r="BD333" s="10" t="s">
        <v>103</v>
      </c>
      <c r="BE333" s="10"/>
      <c r="BF333" s="10"/>
      <c r="BG333" s="10" t="s">
        <v>103</v>
      </c>
      <c r="BH333" s="10"/>
      <c r="BI333" s="10">
        <f>IFERROR(INDEX([12]Queue_withNearTerm!$AZ$4:$AZ$148,MATCH(B334,[12]Queue_withNearTerm!$B$4:$B$148,0)),99)</f>
        <v>99</v>
      </c>
    </row>
    <row r="334" spans="1:61" s="26" customFormat="1" ht="25" x14ac:dyDescent="0.25">
      <c r="A334" s="32" t="s">
        <v>573</v>
      </c>
      <c r="B334" s="10">
        <v>1956</v>
      </c>
      <c r="C334" s="11">
        <v>44294</v>
      </c>
      <c r="D334" s="11">
        <v>44301.291666666701</v>
      </c>
      <c r="E334" s="10" t="s">
        <v>53</v>
      </c>
      <c r="F334" s="10" t="s">
        <v>609</v>
      </c>
      <c r="G334" s="10" t="s">
        <v>56</v>
      </c>
      <c r="H334" s="10" t="s">
        <v>95</v>
      </c>
      <c r="I334" s="10"/>
      <c r="J334" s="10" t="s">
        <v>57</v>
      </c>
      <c r="K334" s="10" t="s">
        <v>96</v>
      </c>
      <c r="L334" s="10"/>
      <c r="M334" s="10">
        <v>203.65899999999999</v>
      </c>
      <c r="N334" s="10"/>
      <c r="O334" s="10"/>
      <c r="P334" s="10">
        <v>203.84899999999999</v>
      </c>
      <c r="Q334" s="10"/>
      <c r="R334" s="10"/>
      <c r="S334" s="10"/>
      <c r="T334" s="10">
        <v>200</v>
      </c>
      <c r="U334" s="10" t="s">
        <v>83</v>
      </c>
      <c r="V334" s="10"/>
      <c r="W334" s="10" t="s">
        <v>58</v>
      </c>
      <c r="X334" s="10"/>
      <c r="Y334" s="10"/>
      <c r="Z334" s="10">
        <v>0</v>
      </c>
      <c r="AA334" s="10"/>
      <c r="AB334" s="10"/>
      <c r="AC334" s="10">
        <f t="shared" si="21"/>
        <v>0</v>
      </c>
      <c r="AD334" s="10" t="str" cm="1">
        <f t="array" ref="AD334">IFERROR(INDEX(Res_converter!$A$2:$A$22,MATCH(1,($J334=Res_converter!$B$2:$B$22)*($K334=Res_converter!$C$2:$C$22)*($L334=Res_converter!$D$2:$D$22),0)),"Other")</f>
        <v>Solar-Hybrid</v>
      </c>
      <c r="AE334" s="10">
        <f>IF($J334=Res_converter!$E$2,MAX($M334-$N334-$O334,0),0)+IF($K334=Res_converter!$E$2,MAX($P334-$Q334-$R334,0),0)+IF(L334=Res_converter!$E$2,$S334,0)</f>
        <v>203.65899999999999</v>
      </c>
      <c r="AF334" s="10">
        <f>IF($AD334=Res_converter!$A$8,MAX($Z334-$N334-$O334,0),0)+IF(AND($AD334=Res_converter!$A$14,$J334=Res_converter!$B$14),MAX(MIN($Z334,$M334)-$N334-$O334+IF(SUM($Q334,$R334)&gt;0,MAX($Z334-$M334,0)-($Q334+$R334)*$AV334,0),0),0)+IF(AND($AD334=Res_converter!$A$15,$K334=Res_converter!$C$15),MAX(MIN($Z334,$P334)-$Q334-$R334+IF(SUM($N334,$O334)&gt;0,MAX($Z334-$P334,0)-($N334+$O334)*$AV334,0),0),0)+IF(AND($AD334=Res_converter!$A$12,$Y334="See columns P&amp; Q"),IF($J334=Res_converter!$E$2,MAX($AA334*MIN($M334,$T334)-$N334-$O334,0),MAX($AB334*MIN($P334,$T334)-$Q334-$R334,0)),0)+IF(AND($AD334=Res_converter!$A$12,$AC334=1,$Y334&lt;&gt;"See columns P&amp; Q"),IF($J334=Res_converter!$E$2,MAX(MIN($Z334,M334)-$N334-$O334,0),MAX(MIN($Z334,P334)-$Q334-$R334,0)),0)</f>
        <v>0</v>
      </c>
      <c r="AG334" s="60">
        <f>IF($AD334=Res_converter!$A$9,$T334,0)</f>
        <v>0</v>
      </c>
      <c r="AH334" s="10">
        <f>IF($AD334=Res_converter!$A$9,$Z334,0)</f>
        <v>0</v>
      </c>
      <c r="AI334" s="10">
        <f>IF($J334=Res_converter!$E$6,MAX($M334-$N334-$O334,0),0)+IF($K334=Res_converter!$E$6,MAX($P334-$Q334-$R334,0),0)+IF(L334=Res_converter!$E$6,$S334,0)</f>
        <v>203.84899999999999</v>
      </c>
      <c r="AJ334" s="10">
        <f>IF($AD334=Res_converter!$A$7,MAX(MIN($Z334,$M334)-$N334-$O334,0),0)+IF(AND($AD334=Res_converter!$A$12,$Y334="See columns P&amp; Q"),IF($J334=Res_converter!$E$6,MAX($AA334*MIN($M334,$T334)-$N334-$O334,0),MAX($AB334*MIN($P334,$T334)-$Q334-$R334,0)),0)+IF(AND($AD334=Res_converter!$A$12,$AC334=1,$Y334&lt;&gt;"See columns P&amp; Q"),IF($J334=Res_converter!$E$6,MAX(MIN(MAX($Z334-$P334,0)/$AU334,$M334)-$N334-$O334,0),MAX(MIN(MAX($Z334-$M334,0)/$AU334,$P334)-$Q334-$R334,0)),0)</f>
        <v>0</v>
      </c>
      <c r="AK334" s="60">
        <f>IF($AD334=Res_converter!$A$2,$T334,0)</f>
        <v>0</v>
      </c>
      <c r="AL334" s="10">
        <f>IF($AD334=Res_converter!$A$2,$Z334,0)</f>
        <v>0</v>
      </c>
      <c r="AM334" s="10">
        <f>IF($J334=Res_converter!$E$4,MAX($M334-$N334-$O334,0),0)+IF($K334=Res_converter!$E$4,MAX($P334-$Q334-$R334,0),0)+IF(L334=Res_converter!$E$4,$S334,0)</f>
        <v>0</v>
      </c>
      <c r="AN334" s="10">
        <f>IF($AD334=Res_converter!$A$3,MAX(MIN($Z334,$M334)-$N334-$O334,0),0)+IF(AND($AD334=Res_converter!$A$14,$AC334=1,$Y334&lt;&gt;"See columns P&amp; Q"),IF($J334=Res_converter!$E$4,MAX(MIN(MAX($Z334-$P334,0)/$AV334,$M334)-$N334-$O334,0),MAX(MIN(MAX($Z334-$M334,0)/$AV334,$P334)-$Q334-$R334,0)),0)</f>
        <v>0</v>
      </c>
      <c r="AO334" s="10">
        <f>IF($J334=Res_converter!$E$5,$M334,0)+IF($K334=Res_converter!$E$5,$P334,0)</f>
        <v>0</v>
      </c>
      <c r="AP334" s="10">
        <f>IF($AD334=Res_converter!$A$4,$Z334,0)</f>
        <v>0</v>
      </c>
      <c r="AQ334" s="10" t="s">
        <v>78</v>
      </c>
      <c r="AR334" s="10" t="s">
        <v>61</v>
      </c>
      <c r="AS334" s="10" t="s">
        <v>62</v>
      </c>
      <c r="AT334" s="10" t="s">
        <v>79</v>
      </c>
      <c r="AU334" s="10">
        <f t="shared" si="22"/>
        <v>0.1</v>
      </c>
      <c r="AV334" s="10">
        <f t="shared" si="23"/>
        <v>0.66500000000000004</v>
      </c>
      <c r="AW334" s="12" t="s">
        <v>765</v>
      </c>
      <c r="AX334" s="12" t="str">
        <f>INDEX(Subname_converter!$B$1:$B$343,MATCH($AW334,Subname_converter!$A$1:$A$343,0))</f>
        <v>Tranquility</v>
      </c>
      <c r="AY334" s="12">
        <f>INDEX(Subname_converter!$C$1:$C$343,MATCH($AW334,Subname_converter!$A$1:$A$343,0))</f>
        <v>230</v>
      </c>
      <c r="AZ334" s="11">
        <v>45809.291666666701</v>
      </c>
      <c r="BA334" s="11">
        <v>45809.291666666701</v>
      </c>
      <c r="BB334" s="10">
        <f t="shared" si="20"/>
        <v>2025</v>
      </c>
      <c r="BC334" s="11"/>
      <c r="BD334" s="10" t="s">
        <v>103</v>
      </c>
      <c r="BE334" s="10" t="s">
        <v>65</v>
      </c>
      <c r="BF334" s="10"/>
      <c r="BG334" s="10" t="s">
        <v>103</v>
      </c>
      <c r="BH334" s="10"/>
      <c r="BI334" s="10">
        <f>IFERROR(INDEX([12]Queue_withNearTerm!$AZ$4:$AZ$148,MATCH(B335,[12]Queue_withNearTerm!$B$4:$B$148,0)),99)</f>
        <v>99</v>
      </c>
    </row>
    <row r="335" spans="1:61" s="26" customFormat="1" ht="25" x14ac:dyDescent="0.25">
      <c r="A335" s="32" t="s">
        <v>766</v>
      </c>
      <c r="B335" s="10">
        <v>1958</v>
      </c>
      <c r="C335" s="11">
        <v>44295</v>
      </c>
      <c r="D335" s="11">
        <v>44301.291666666701</v>
      </c>
      <c r="E335" s="10" t="s">
        <v>53</v>
      </c>
      <c r="F335" s="10" t="s">
        <v>609</v>
      </c>
      <c r="G335" s="10" t="s">
        <v>95</v>
      </c>
      <c r="H335" s="10" t="s">
        <v>56</v>
      </c>
      <c r="I335" s="10"/>
      <c r="J335" s="10" t="s">
        <v>96</v>
      </c>
      <c r="K335" s="10" t="s">
        <v>57</v>
      </c>
      <c r="L335" s="10"/>
      <c r="M335" s="10">
        <v>158.97829999999999</v>
      </c>
      <c r="N335" s="10"/>
      <c r="O335" s="10"/>
      <c r="P335" s="10">
        <v>158.56780000000001</v>
      </c>
      <c r="Q335" s="10"/>
      <c r="R335" s="10"/>
      <c r="S335" s="10"/>
      <c r="T335" s="10">
        <v>150</v>
      </c>
      <c r="U335" s="10" t="s">
        <v>83</v>
      </c>
      <c r="V335" s="10"/>
      <c r="W335" s="10" t="s">
        <v>58</v>
      </c>
      <c r="X335" s="10"/>
      <c r="Y335" s="10"/>
      <c r="Z335" s="10">
        <v>0</v>
      </c>
      <c r="AA335" s="10"/>
      <c r="AB335" s="10"/>
      <c r="AC335" s="10">
        <f t="shared" si="21"/>
        <v>0</v>
      </c>
      <c r="AD335" s="10" t="str" cm="1">
        <f t="array" ref="AD335">IFERROR(INDEX(Res_converter!$A$2:$A$22,MATCH(1,($J335=Res_converter!$B$2:$B$22)*($K335=Res_converter!$C$2:$C$22)*($L335=Res_converter!$D$2:$D$22),0)),"Other")</f>
        <v>Solar-Hybrid</v>
      </c>
      <c r="AE335" s="10">
        <f>IF($J335=Res_converter!$E$2,MAX($M335-$N335-$O335,0),0)+IF($K335=Res_converter!$E$2,MAX($P335-$Q335-$R335,0),0)+IF(L335=Res_converter!$E$2,$S335,0)</f>
        <v>158.56780000000001</v>
      </c>
      <c r="AF335" s="10">
        <f>IF($AD335=Res_converter!$A$8,MAX($Z335-$N335-$O335,0),0)+IF(AND($AD335=Res_converter!$A$14,$J335=Res_converter!$B$14),MAX(MIN($Z335,$M335)-$N335-$O335+IF(SUM($Q335,$R335)&gt;0,MAX($Z335-$M335,0)-($Q335+$R335)*$AV335,0),0),0)+IF(AND($AD335=Res_converter!$A$15,$K335=Res_converter!$C$15),MAX(MIN($Z335,$P335)-$Q335-$R335+IF(SUM($N335,$O335)&gt;0,MAX($Z335-$P335,0)-($N335+$O335)*$AV335,0),0),0)+IF(AND($AD335=Res_converter!$A$12,$Y335="See columns P&amp; Q"),IF($J335=Res_converter!$E$2,MAX($AA335*MIN($M335,$T335)-$N335-$O335,0),MAX($AB335*MIN($P335,$T335)-$Q335-$R335,0)),0)+IF(AND($AD335=Res_converter!$A$12,$AC335=1,$Y335&lt;&gt;"See columns P&amp; Q"),IF($J335=Res_converter!$E$2,MAX(MIN($Z335,M335)-$N335-$O335,0),MAX(MIN($Z335,P335)-$Q335-$R335,0)),0)</f>
        <v>0</v>
      </c>
      <c r="AG335" s="60">
        <f>IF($AD335=Res_converter!$A$9,$T335,0)</f>
        <v>0</v>
      </c>
      <c r="AH335" s="10">
        <f>IF($AD335=Res_converter!$A$9,$Z335,0)</f>
        <v>0</v>
      </c>
      <c r="AI335" s="10">
        <f>IF($J335=Res_converter!$E$6,MAX($M335-$N335-$O335,0),0)+IF($K335=Res_converter!$E$6,MAX($P335-$Q335-$R335,0),0)+IF(L335=Res_converter!$E$6,$S335,0)</f>
        <v>158.97829999999999</v>
      </c>
      <c r="AJ335" s="10">
        <f>IF($AD335=Res_converter!$A$7,MAX(MIN($Z335,$M335)-$N335-$O335,0),0)+IF(AND($AD335=Res_converter!$A$12,$Y335="See columns P&amp; Q"),IF($J335=Res_converter!$E$6,MAX($AA335*MIN($M335,$T335)-$N335-$O335,0),MAX($AB335*MIN($P335,$T335)-$Q335-$R335,0)),0)+IF(AND($AD335=Res_converter!$A$12,$AC335=1,$Y335&lt;&gt;"See columns P&amp; Q"),IF($J335=Res_converter!$E$6,MAX(MIN(MAX($Z335-$P335,0)/$AU335,$M335)-$N335-$O335,0),MAX(MIN(MAX($Z335-$M335,0)/$AU335,$P335)-$Q335-$R335,0)),0)</f>
        <v>0</v>
      </c>
      <c r="AK335" s="60">
        <f>IF($AD335=Res_converter!$A$2,$T335,0)</f>
        <v>0</v>
      </c>
      <c r="AL335" s="10">
        <f>IF($AD335=Res_converter!$A$2,$Z335,0)</f>
        <v>0</v>
      </c>
      <c r="AM335" s="10">
        <f>IF($J335=Res_converter!$E$4,MAX($M335-$N335-$O335,0),0)+IF($K335=Res_converter!$E$4,MAX($P335-$Q335-$R335,0),0)+IF(L335=Res_converter!$E$4,$S335,0)</f>
        <v>0</v>
      </c>
      <c r="AN335" s="10">
        <f>IF($AD335=Res_converter!$A$3,MAX(MIN($Z335,$M335)-$N335-$O335,0),0)+IF(AND($AD335=Res_converter!$A$14,$AC335=1,$Y335&lt;&gt;"See columns P&amp; Q"),IF($J335=Res_converter!$E$4,MAX(MIN(MAX($Z335-$P335,0)/$AV335,$M335)-$N335-$O335,0),MAX(MIN(MAX($Z335-$M335,0)/$AV335,$P335)-$Q335-$R335,0)),0)</f>
        <v>0</v>
      </c>
      <c r="AO335" s="10">
        <f>IF($J335=Res_converter!$E$5,$M335,0)+IF($K335=Res_converter!$E$5,$P335,0)</f>
        <v>0</v>
      </c>
      <c r="AP335" s="10">
        <f>IF($AD335=Res_converter!$A$4,$Z335,0)</f>
        <v>0</v>
      </c>
      <c r="AQ335" s="10" t="s">
        <v>156</v>
      </c>
      <c r="AR335" s="10" t="s">
        <v>61</v>
      </c>
      <c r="AS335" s="10" t="s">
        <v>62</v>
      </c>
      <c r="AT335" s="10" t="s">
        <v>79</v>
      </c>
      <c r="AU335" s="10">
        <f t="shared" si="22"/>
        <v>0.1</v>
      </c>
      <c r="AV335" s="10">
        <f t="shared" si="23"/>
        <v>0.66500000000000004</v>
      </c>
      <c r="AW335" s="12" t="s">
        <v>767</v>
      </c>
      <c r="AX335" s="12" t="str">
        <f>INDEX(Subname_converter!$B$1:$B$343,MATCH($AW335,Subname_converter!$A$1:$A$343,0))</f>
        <v>Quinto</v>
      </c>
      <c r="AY335" s="12">
        <f>INDEX(Subname_converter!$C$1:$C$343,MATCH($AW335,Subname_converter!$A$1:$A$343,0))</f>
        <v>230</v>
      </c>
      <c r="AZ335" s="11">
        <v>45931.291666666701</v>
      </c>
      <c r="BA335" s="11">
        <v>45931.291666666701</v>
      </c>
      <c r="BB335" s="10">
        <f t="shared" si="20"/>
        <v>2025</v>
      </c>
      <c r="BC335" s="11"/>
      <c r="BD335" s="10" t="s">
        <v>103</v>
      </c>
      <c r="BE335" s="10"/>
      <c r="BF335" s="10"/>
      <c r="BG335" s="10" t="s">
        <v>103</v>
      </c>
      <c r="BH335" s="10"/>
      <c r="BI335" s="10">
        <f>IFERROR(INDEX([12]Queue_withNearTerm!$AZ$4:$AZ$148,MATCH(B336,[12]Queue_withNearTerm!$B$4:$B$148,0)),99)</f>
        <v>99</v>
      </c>
    </row>
    <row r="336" spans="1:61" s="26" customFormat="1" ht="37.5" x14ac:dyDescent="0.25">
      <c r="A336" s="32" t="s">
        <v>768</v>
      </c>
      <c r="B336" s="10">
        <v>1959</v>
      </c>
      <c r="C336" s="11">
        <v>44298</v>
      </c>
      <c r="D336" s="11">
        <v>44301.291666666701</v>
      </c>
      <c r="E336" s="10" t="s">
        <v>53</v>
      </c>
      <c r="F336" s="10" t="s">
        <v>609</v>
      </c>
      <c r="G336" s="10" t="s">
        <v>56</v>
      </c>
      <c r="H336" s="10" t="s">
        <v>95</v>
      </c>
      <c r="I336" s="10"/>
      <c r="J336" s="10" t="s">
        <v>57</v>
      </c>
      <c r="K336" s="10" t="s">
        <v>96</v>
      </c>
      <c r="L336" s="10"/>
      <c r="M336" s="10">
        <v>300.95100000000002</v>
      </c>
      <c r="N336" s="10"/>
      <c r="O336" s="10"/>
      <c r="P336" s="10">
        <v>303.678</v>
      </c>
      <c r="Q336" s="10"/>
      <c r="R336" s="10"/>
      <c r="S336" s="10"/>
      <c r="T336" s="10">
        <v>300</v>
      </c>
      <c r="U336" s="10" t="s">
        <v>83</v>
      </c>
      <c r="V336" s="10"/>
      <c r="W336" s="10" t="s">
        <v>58</v>
      </c>
      <c r="X336" s="10"/>
      <c r="Y336" s="10"/>
      <c r="Z336" s="10">
        <v>0</v>
      </c>
      <c r="AA336" s="10"/>
      <c r="AB336" s="10"/>
      <c r="AC336" s="10">
        <f t="shared" si="21"/>
        <v>0</v>
      </c>
      <c r="AD336" s="10" t="str" cm="1">
        <f t="array" ref="AD336">IFERROR(INDEX(Res_converter!$A$2:$A$22,MATCH(1,($J336=Res_converter!$B$2:$B$22)*($K336=Res_converter!$C$2:$C$22)*($L336=Res_converter!$D$2:$D$22),0)),"Other")</f>
        <v>Solar-Hybrid</v>
      </c>
      <c r="AE336" s="10">
        <f>IF($J336=Res_converter!$E$2,MAX($M336-$N336-$O336,0),0)+IF($K336=Res_converter!$E$2,MAX($P336-$Q336-$R336,0),0)+IF(L336=Res_converter!$E$2,$S336,0)</f>
        <v>300.95100000000002</v>
      </c>
      <c r="AF336" s="10">
        <f>IF($AD336=Res_converter!$A$8,MAX($Z336-$N336-$O336,0),0)+IF(AND($AD336=Res_converter!$A$14,$J336=Res_converter!$B$14),MAX(MIN($Z336,$M336)-$N336-$O336+IF(SUM($Q336,$R336)&gt;0,MAX($Z336-$M336,0)-($Q336+$R336)*$AV336,0),0),0)+IF(AND($AD336=Res_converter!$A$15,$K336=Res_converter!$C$15),MAX(MIN($Z336,$P336)-$Q336-$R336+IF(SUM($N336,$O336)&gt;0,MAX($Z336-$P336,0)-($N336+$O336)*$AV336,0),0),0)+IF(AND($AD336=Res_converter!$A$12,$Y336="See columns P&amp; Q"),IF($J336=Res_converter!$E$2,MAX($AA336*MIN($M336,$T336)-$N336-$O336,0),MAX($AB336*MIN($P336,$T336)-$Q336-$R336,0)),0)+IF(AND($AD336=Res_converter!$A$12,$AC336=1,$Y336&lt;&gt;"See columns P&amp; Q"),IF($J336=Res_converter!$E$2,MAX(MIN($Z336,M336)-$N336-$O336,0),MAX(MIN($Z336,P336)-$Q336-$R336,0)),0)</f>
        <v>0</v>
      </c>
      <c r="AG336" s="60">
        <f>IF($AD336=Res_converter!$A$9,$T336,0)</f>
        <v>0</v>
      </c>
      <c r="AH336" s="10">
        <f>IF($AD336=Res_converter!$A$9,$Z336,0)</f>
        <v>0</v>
      </c>
      <c r="AI336" s="10">
        <f>IF($J336=Res_converter!$E$6,MAX($M336-$N336-$O336,0),0)+IF($K336=Res_converter!$E$6,MAX($P336-$Q336-$R336,0),0)+IF(L336=Res_converter!$E$6,$S336,0)</f>
        <v>303.678</v>
      </c>
      <c r="AJ336" s="10">
        <f>IF($AD336=Res_converter!$A$7,MAX(MIN($Z336,$M336)-$N336-$O336,0),0)+IF(AND($AD336=Res_converter!$A$12,$Y336="See columns P&amp; Q"),IF($J336=Res_converter!$E$6,MAX($AA336*MIN($M336,$T336)-$N336-$O336,0),MAX($AB336*MIN($P336,$T336)-$Q336-$R336,0)),0)+IF(AND($AD336=Res_converter!$A$12,$AC336=1,$Y336&lt;&gt;"See columns P&amp; Q"),IF($J336=Res_converter!$E$6,MAX(MIN(MAX($Z336-$P336,0)/$AU336,$M336)-$N336-$O336,0),MAX(MIN(MAX($Z336-$M336,0)/$AU336,$P336)-$Q336-$R336,0)),0)</f>
        <v>0</v>
      </c>
      <c r="AK336" s="60">
        <f>IF($AD336=Res_converter!$A$2,$T336,0)</f>
        <v>0</v>
      </c>
      <c r="AL336" s="10">
        <f>IF($AD336=Res_converter!$A$2,$Z336,0)</f>
        <v>0</v>
      </c>
      <c r="AM336" s="10">
        <f>IF($J336=Res_converter!$E$4,MAX($M336-$N336-$O336,0),0)+IF($K336=Res_converter!$E$4,MAX($P336-$Q336-$R336,0),0)+IF(L336=Res_converter!$E$4,$S336,0)</f>
        <v>0</v>
      </c>
      <c r="AN336" s="10">
        <f>IF($AD336=Res_converter!$A$3,MAX(MIN($Z336,$M336)-$N336-$O336,0),0)+IF(AND($AD336=Res_converter!$A$14,$AC336=1,$Y336&lt;&gt;"See columns P&amp; Q"),IF($J336=Res_converter!$E$4,MAX(MIN(MAX($Z336-$P336,0)/$AV336,$M336)-$N336-$O336,0),MAX(MIN(MAX($Z336-$M336,0)/$AV336,$P336)-$Q336-$R336,0)),0)</f>
        <v>0</v>
      </c>
      <c r="AO336" s="10">
        <f>IF($J336=Res_converter!$E$5,$M336,0)+IF($K336=Res_converter!$E$5,$P336,0)</f>
        <v>0</v>
      </c>
      <c r="AP336" s="10">
        <f>IF($AD336=Res_converter!$A$4,$Z336,0)</f>
        <v>0</v>
      </c>
      <c r="AQ336" s="10" t="s">
        <v>78</v>
      </c>
      <c r="AR336" s="10" t="s">
        <v>61</v>
      </c>
      <c r="AS336" s="10" t="s">
        <v>62</v>
      </c>
      <c r="AT336" s="10" t="s">
        <v>79</v>
      </c>
      <c r="AU336" s="10">
        <f t="shared" si="22"/>
        <v>0.1</v>
      </c>
      <c r="AV336" s="10">
        <f t="shared" si="23"/>
        <v>0.66500000000000004</v>
      </c>
      <c r="AW336" s="12" t="s">
        <v>769</v>
      </c>
      <c r="AX336" s="12" t="str">
        <f>INDEX(Subname_converter!$B$1:$B$343,MATCH($AW336,Subname_converter!$A$1:$A$343,0))</f>
        <v>New Sub - Gates - Templeton (Proposed)</v>
      </c>
      <c r="AY336" s="12">
        <f>INDEX(Subname_converter!$C$1:$C$343,MATCH($AW336,Subname_converter!$A$1:$A$343,0))</f>
        <v>230</v>
      </c>
      <c r="AZ336" s="11">
        <v>45824.291666666701</v>
      </c>
      <c r="BA336" s="11">
        <v>45824.291666666701</v>
      </c>
      <c r="BB336" s="10">
        <f t="shared" si="20"/>
        <v>2025</v>
      </c>
      <c r="BC336" s="11"/>
      <c r="BD336" s="10" t="s">
        <v>103</v>
      </c>
      <c r="BE336" s="10" t="s">
        <v>65</v>
      </c>
      <c r="BF336" s="10"/>
      <c r="BG336" s="10" t="s">
        <v>103</v>
      </c>
      <c r="BH336" s="10"/>
      <c r="BI336" s="10">
        <f>IFERROR(INDEX([12]Queue_withNearTerm!$AZ$4:$AZ$148,MATCH(B337,[12]Queue_withNearTerm!$B$4:$B$148,0)),99)</f>
        <v>99</v>
      </c>
    </row>
    <row r="337" spans="1:61" s="26" customFormat="1" ht="25" x14ac:dyDescent="0.25">
      <c r="A337" s="32" t="s">
        <v>770</v>
      </c>
      <c r="B337" s="10">
        <v>1960</v>
      </c>
      <c r="C337" s="11">
        <v>44295</v>
      </c>
      <c r="D337" s="11">
        <v>44301.291666666701</v>
      </c>
      <c r="E337" s="10" t="s">
        <v>53</v>
      </c>
      <c r="F337" s="10" t="s">
        <v>609</v>
      </c>
      <c r="G337" s="10" t="s">
        <v>56</v>
      </c>
      <c r="H337" s="10"/>
      <c r="I337" s="10"/>
      <c r="J337" s="10" t="s">
        <v>57</v>
      </c>
      <c r="K337" s="10"/>
      <c r="L337" s="10"/>
      <c r="M337" s="10">
        <v>101</v>
      </c>
      <c r="N337" s="10"/>
      <c r="O337" s="10"/>
      <c r="P337" s="10"/>
      <c r="Q337" s="10"/>
      <c r="R337" s="10"/>
      <c r="S337" s="10"/>
      <c r="T337" s="10">
        <v>100</v>
      </c>
      <c r="U337" s="10" t="s">
        <v>83</v>
      </c>
      <c r="V337" s="10"/>
      <c r="W337" s="10"/>
      <c r="X337" s="10"/>
      <c r="Y337" s="10"/>
      <c r="Z337" s="10">
        <v>0</v>
      </c>
      <c r="AA337" s="10"/>
      <c r="AB337" s="10"/>
      <c r="AC337" s="10">
        <f t="shared" si="21"/>
        <v>0</v>
      </c>
      <c r="AD337" s="10" t="str" cm="1">
        <f t="array" ref="AD337">IFERROR(INDEX(Res_converter!$A$2:$A$22,MATCH(1,($J337=Res_converter!$B$2:$B$22)*($K337=Res_converter!$C$2:$C$22)*($L337=Res_converter!$D$2:$D$22),0)),"Other")</f>
        <v>Battery</v>
      </c>
      <c r="AE337" s="10">
        <f>IF($J337=Res_converter!$E$2,MAX($M337-$N337-$O337,0),0)+IF($K337=Res_converter!$E$2,MAX($P337-$Q337-$R337,0),0)+IF(L337=Res_converter!$E$2,$S337,0)</f>
        <v>101</v>
      </c>
      <c r="AF337" s="10">
        <f>IF($AD337=Res_converter!$A$8,MAX($Z337-$N337-$O337,0),0)+IF(AND($AD337=Res_converter!$A$14,$J337=Res_converter!$B$14),MAX(MIN($Z337,$M337)-$N337-$O337+IF(SUM($Q337,$R337)&gt;0,MAX($Z337-$M337,0)-($Q337+$R337)*$AV337,0),0),0)+IF(AND($AD337=Res_converter!$A$15,$K337=Res_converter!$C$15),MAX(MIN($Z337,$P337)-$Q337-$R337+IF(SUM($N337,$O337)&gt;0,MAX($Z337-$P337,0)-($N337+$O337)*$AV337,0),0),0)+IF(AND($AD337=Res_converter!$A$12,$Y337="See columns P&amp; Q"),IF($J337=Res_converter!$E$2,MAX($AA337*MIN($M337,$T337)-$N337-$O337,0),MAX($AB337*MIN($P337,$T337)-$Q337-$R337,0)),0)+IF(AND($AD337=Res_converter!$A$12,$AC337=1,$Y337&lt;&gt;"See columns P&amp; Q"),IF($J337=Res_converter!$E$2,MAX(MIN($Z337,M337)-$N337-$O337,0),MAX(MIN($Z337,P337)-$Q337-$R337,0)),0)</f>
        <v>0</v>
      </c>
      <c r="AG337" s="60">
        <f>IF($AD337=Res_converter!$A$9,$T337,0)</f>
        <v>0</v>
      </c>
      <c r="AH337" s="10">
        <f>IF($AD337=Res_converter!$A$9,$Z337,0)</f>
        <v>0</v>
      </c>
      <c r="AI337" s="10">
        <f>IF($J337=Res_converter!$E$6,MAX($M337-$N337-$O337,0),0)+IF($K337=Res_converter!$E$6,MAX($P337-$Q337-$R337,0),0)+IF(L337=Res_converter!$E$6,$S337,0)</f>
        <v>0</v>
      </c>
      <c r="AJ337" s="10">
        <f>IF($AD337=Res_converter!$A$7,MAX(MIN($Z337,$M337)-$N337-$O337,0),0)+IF(AND($AD337=Res_converter!$A$12,$Y337="See columns P&amp; Q"),IF($J337=Res_converter!$E$6,MAX($AA337*MIN($M337,$T337)-$N337-$O337,0),MAX($AB337*MIN($P337,$T337)-$Q337-$R337,0)),0)+IF(AND($AD337=Res_converter!$A$12,$AC337=1,$Y337&lt;&gt;"See columns P&amp; Q"),IF($J337=Res_converter!$E$6,MAX(MIN(MAX($Z337-$P337,0)/$AU337,$M337)-$N337-$O337,0),MAX(MIN(MAX($Z337-$M337,0)/$AU337,$P337)-$Q337-$R337,0)),0)</f>
        <v>0</v>
      </c>
      <c r="AK337" s="60">
        <f>IF($AD337=Res_converter!$A$2,$T337,0)</f>
        <v>0</v>
      </c>
      <c r="AL337" s="10">
        <f>IF($AD337=Res_converter!$A$2,$Z337,0)</f>
        <v>0</v>
      </c>
      <c r="AM337" s="10">
        <f>IF($J337=Res_converter!$E$4,MAX($M337-$N337-$O337,0),0)+IF($K337=Res_converter!$E$4,MAX($P337-$Q337-$R337,0),0)+IF(L337=Res_converter!$E$4,$S337,0)</f>
        <v>0</v>
      </c>
      <c r="AN337" s="10">
        <f>IF($AD337=Res_converter!$A$3,MAX(MIN($Z337,$M337)-$N337-$O337,0),0)+IF(AND($AD337=Res_converter!$A$14,$AC337=1,$Y337&lt;&gt;"See columns P&amp; Q"),IF($J337=Res_converter!$E$4,MAX(MIN(MAX($Z337-$P337,0)/$AV337,$M337)-$N337-$O337,0),MAX(MIN(MAX($Z337-$M337,0)/$AV337,$P337)-$Q337-$R337,0)),0)</f>
        <v>0</v>
      </c>
      <c r="AO337" s="10">
        <f>IF($J337=Res_converter!$E$5,$M337,0)+IF($K337=Res_converter!$E$5,$P337,0)</f>
        <v>0</v>
      </c>
      <c r="AP337" s="10">
        <f>IF($AD337=Res_converter!$A$4,$Z337,0)</f>
        <v>0</v>
      </c>
      <c r="AQ337" s="10" t="s">
        <v>156</v>
      </c>
      <c r="AR337" s="10" t="s">
        <v>61</v>
      </c>
      <c r="AS337" s="10" t="s">
        <v>62</v>
      </c>
      <c r="AT337" s="10" t="s">
        <v>79</v>
      </c>
      <c r="AU337" s="10">
        <f t="shared" si="22"/>
        <v>0.1</v>
      </c>
      <c r="AV337" s="10">
        <f t="shared" si="23"/>
        <v>0.66500000000000004</v>
      </c>
      <c r="AW337" s="12" t="s">
        <v>771</v>
      </c>
      <c r="AX337" s="12" t="str">
        <f>INDEX(Subname_converter!$B$1:$B$343,MATCH($AW337,Subname_converter!$A$1:$A$343,0))</f>
        <v>Los Banos</v>
      </c>
      <c r="AY337" s="12">
        <f>INDEX(Subname_converter!$C$1:$C$343,MATCH($AW337,Subname_converter!$A$1:$A$343,0))</f>
        <v>230</v>
      </c>
      <c r="AZ337" s="11">
        <v>45784.291666666701</v>
      </c>
      <c r="BA337" s="11">
        <v>45784.291666666701</v>
      </c>
      <c r="BB337" s="10">
        <f t="shared" si="20"/>
        <v>2025</v>
      </c>
      <c r="BC337" s="11"/>
      <c r="BD337" s="10" t="s">
        <v>103</v>
      </c>
      <c r="BE337" s="10" t="s">
        <v>65</v>
      </c>
      <c r="BF337" s="10"/>
      <c r="BG337" s="10" t="s">
        <v>103</v>
      </c>
      <c r="BH337" s="10"/>
      <c r="BI337" s="10">
        <f>IFERROR(INDEX([12]Queue_withNearTerm!$AZ$4:$AZ$148,MATCH(B338,[12]Queue_withNearTerm!$B$4:$B$148,0)),99)</f>
        <v>99</v>
      </c>
    </row>
    <row r="338" spans="1:61" s="26" customFormat="1" ht="25" x14ac:dyDescent="0.25">
      <c r="A338" s="32" t="s">
        <v>772</v>
      </c>
      <c r="B338" s="10">
        <v>1962</v>
      </c>
      <c r="C338" s="11">
        <v>44295</v>
      </c>
      <c r="D338" s="11">
        <v>44301.291666666701</v>
      </c>
      <c r="E338" s="10" t="s">
        <v>53</v>
      </c>
      <c r="F338" s="10" t="s">
        <v>609</v>
      </c>
      <c r="G338" s="10" t="s">
        <v>56</v>
      </c>
      <c r="H338" s="10"/>
      <c r="I338" s="10"/>
      <c r="J338" s="10" t="s">
        <v>57</v>
      </c>
      <c r="K338" s="10"/>
      <c r="L338" s="10"/>
      <c r="M338" s="10">
        <v>508</v>
      </c>
      <c r="N338" s="10"/>
      <c r="O338" s="10"/>
      <c r="P338" s="10"/>
      <c r="Q338" s="10"/>
      <c r="R338" s="10"/>
      <c r="S338" s="10"/>
      <c r="T338" s="10">
        <v>500.01</v>
      </c>
      <c r="U338" s="10" t="s">
        <v>83</v>
      </c>
      <c r="V338" s="10"/>
      <c r="W338" s="10"/>
      <c r="X338" s="10"/>
      <c r="Y338" s="10"/>
      <c r="Z338" s="10">
        <v>0</v>
      </c>
      <c r="AA338" s="10"/>
      <c r="AB338" s="10"/>
      <c r="AC338" s="10">
        <f t="shared" si="21"/>
        <v>0</v>
      </c>
      <c r="AD338" s="10" t="str" cm="1">
        <f t="array" ref="AD338">IFERROR(INDEX(Res_converter!$A$2:$A$22,MATCH(1,($J338=Res_converter!$B$2:$B$22)*($K338=Res_converter!$C$2:$C$22)*($L338=Res_converter!$D$2:$D$22),0)),"Other")</f>
        <v>Battery</v>
      </c>
      <c r="AE338" s="10">
        <f>IF($J338=Res_converter!$E$2,MAX($M338-$N338-$O338,0),0)+IF($K338=Res_converter!$E$2,MAX($P338-$Q338-$R338,0),0)+IF(L338=Res_converter!$E$2,$S338,0)</f>
        <v>508</v>
      </c>
      <c r="AF338" s="10">
        <f>IF($AD338=Res_converter!$A$8,MAX($Z338-$N338-$O338,0),0)+IF(AND($AD338=Res_converter!$A$14,$J338=Res_converter!$B$14),MAX(MIN($Z338,$M338)-$N338-$O338+IF(SUM($Q338,$R338)&gt;0,MAX($Z338-$M338,0)-($Q338+$R338)*$AV338,0),0),0)+IF(AND($AD338=Res_converter!$A$15,$K338=Res_converter!$C$15),MAX(MIN($Z338,$P338)-$Q338-$R338+IF(SUM($N338,$O338)&gt;0,MAX($Z338-$P338,0)-($N338+$O338)*$AV338,0),0),0)+IF(AND($AD338=Res_converter!$A$12,$Y338="See columns P&amp; Q"),IF($J338=Res_converter!$E$2,MAX($AA338*MIN($M338,$T338)-$N338-$O338,0),MAX($AB338*MIN($P338,$T338)-$Q338-$R338,0)),0)+IF(AND($AD338=Res_converter!$A$12,$AC338=1,$Y338&lt;&gt;"See columns P&amp; Q"),IF($J338=Res_converter!$E$2,MAX(MIN($Z338,M338)-$N338-$O338,0),MAX(MIN($Z338,P338)-$Q338-$R338,0)),0)</f>
        <v>0</v>
      </c>
      <c r="AG338" s="60">
        <f>IF($AD338=Res_converter!$A$9,$T338,0)</f>
        <v>0</v>
      </c>
      <c r="AH338" s="10">
        <f>IF($AD338=Res_converter!$A$9,$Z338,0)</f>
        <v>0</v>
      </c>
      <c r="AI338" s="10">
        <f>IF($J338=Res_converter!$E$6,MAX($M338-$N338-$O338,0),0)+IF($K338=Res_converter!$E$6,MAX($P338-$Q338-$R338,0),0)+IF(L338=Res_converter!$E$6,$S338,0)</f>
        <v>0</v>
      </c>
      <c r="AJ338" s="10">
        <f>IF($AD338=Res_converter!$A$7,MAX(MIN($Z338,$M338)-$N338-$O338,0),0)+IF(AND($AD338=Res_converter!$A$12,$Y338="See columns P&amp; Q"),IF($J338=Res_converter!$E$6,MAX($AA338*MIN($M338,$T338)-$N338-$O338,0),MAX($AB338*MIN($P338,$T338)-$Q338-$R338,0)),0)+IF(AND($AD338=Res_converter!$A$12,$AC338=1,$Y338&lt;&gt;"See columns P&amp; Q"),IF($J338=Res_converter!$E$6,MAX(MIN(MAX($Z338-$P338,0)/$AU338,$M338)-$N338-$O338,0),MAX(MIN(MAX($Z338-$M338,0)/$AU338,$P338)-$Q338-$R338,0)),0)</f>
        <v>0</v>
      </c>
      <c r="AK338" s="60">
        <f>IF($AD338=Res_converter!$A$2,$T338,0)</f>
        <v>0</v>
      </c>
      <c r="AL338" s="10">
        <f>IF($AD338=Res_converter!$A$2,$Z338,0)</f>
        <v>0</v>
      </c>
      <c r="AM338" s="10">
        <f>IF($J338=Res_converter!$E$4,MAX($M338-$N338-$O338,0),0)+IF($K338=Res_converter!$E$4,MAX($P338-$Q338-$R338,0),0)+IF(L338=Res_converter!$E$4,$S338,0)</f>
        <v>0</v>
      </c>
      <c r="AN338" s="10">
        <f>IF($AD338=Res_converter!$A$3,MAX(MIN($Z338,$M338)-$N338-$O338,0),0)+IF(AND($AD338=Res_converter!$A$14,$AC338=1,$Y338&lt;&gt;"See columns P&amp; Q"),IF($J338=Res_converter!$E$4,MAX(MIN(MAX($Z338-$P338,0)/$AV338,$M338)-$N338-$O338,0),MAX(MIN(MAX($Z338-$M338,0)/$AV338,$P338)-$Q338-$R338,0)),0)</f>
        <v>0</v>
      </c>
      <c r="AO338" s="10">
        <f>IF($J338=Res_converter!$E$5,$M338,0)+IF($K338=Res_converter!$E$5,$P338,0)</f>
        <v>0</v>
      </c>
      <c r="AP338" s="10">
        <f>IF($AD338=Res_converter!$A$4,$Z338,0)</f>
        <v>0</v>
      </c>
      <c r="AQ338" s="10" t="s">
        <v>78</v>
      </c>
      <c r="AR338" s="10" t="s">
        <v>61</v>
      </c>
      <c r="AS338" s="10" t="s">
        <v>62</v>
      </c>
      <c r="AT338" s="10" t="s">
        <v>79</v>
      </c>
      <c r="AU338" s="10">
        <f t="shared" si="22"/>
        <v>0.1</v>
      </c>
      <c r="AV338" s="10">
        <f t="shared" si="23"/>
        <v>0.66500000000000004</v>
      </c>
      <c r="AW338" s="12" t="s">
        <v>773</v>
      </c>
      <c r="AX338" s="12" t="str">
        <f>INDEX(Subname_converter!$B$1:$B$343,MATCH($AW338,Subname_converter!$A$1:$A$343,0))</f>
        <v>Gates</v>
      </c>
      <c r="AY338" s="12">
        <f>INDEX(Subname_converter!$C$1:$C$343,MATCH($AW338,Subname_converter!$A$1:$A$343,0))</f>
        <v>500</v>
      </c>
      <c r="AZ338" s="11">
        <v>45991.333333333299</v>
      </c>
      <c r="BA338" s="11">
        <v>45991.333333333299</v>
      </c>
      <c r="BB338" s="10">
        <f t="shared" si="20"/>
        <v>2026</v>
      </c>
      <c r="BC338" s="11"/>
      <c r="BD338" s="10" t="s">
        <v>103</v>
      </c>
      <c r="BE338" s="10" t="s">
        <v>65</v>
      </c>
      <c r="BF338" s="10"/>
      <c r="BG338" s="10" t="s">
        <v>103</v>
      </c>
      <c r="BH338" s="10"/>
      <c r="BI338" s="10">
        <f>IFERROR(INDEX([12]Queue_withNearTerm!$AZ$4:$AZ$148,MATCH(B339,[12]Queue_withNearTerm!$B$4:$B$148,0)),99)</f>
        <v>99</v>
      </c>
    </row>
    <row r="339" spans="1:61" s="26" customFormat="1" ht="25" x14ac:dyDescent="0.25">
      <c r="A339" s="32" t="s">
        <v>774</v>
      </c>
      <c r="B339" s="10">
        <v>1963</v>
      </c>
      <c r="C339" s="11">
        <v>44300</v>
      </c>
      <c r="D339" s="11">
        <v>44301.291666666701</v>
      </c>
      <c r="E339" s="10" t="s">
        <v>53</v>
      </c>
      <c r="F339" s="10" t="s">
        <v>609</v>
      </c>
      <c r="G339" s="10" t="s">
        <v>56</v>
      </c>
      <c r="H339" s="10"/>
      <c r="I339" s="10"/>
      <c r="J339" s="10" t="s">
        <v>57</v>
      </c>
      <c r="K339" s="10"/>
      <c r="L339" s="10"/>
      <c r="M339" s="10">
        <v>256.29000000000002</v>
      </c>
      <c r="N339" s="10"/>
      <c r="O339" s="10"/>
      <c r="P339" s="10"/>
      <c r="Q339" s="10"/>
      <c r="R339" s="10"/>
      <c r="S339" s="10"/>
      <c r="T339" s="10">
        <v>250</v>
      </c>
      <c r="U339" s="10" t="s">
        <v>83</v>
      </c>
      <c r="V339" s="10"/>
      <c r="W339" s="10"/>
      <c r="X339" s="10"/>
      <c r="Y339" s="10"/>
      <c r="Z339" s="10">
        <v>0</v>
      </c>
      <c r="AA339" s="10"/>
      <c r="AB339" s="10"/>
      <c r="AC339" s="10">
        <f t="shared" si="21"/>
        <v>0</v>
      </c>
      <c r="AD339" s="10" t="str" cm="1">
        <f t="array" ref="AD339">IFERROR(INDEX(Res_converter!$A$2:$A$22,MATCH(1,($J339=Res_converter!$B$2:$B$22)*($K339=Res_converter!$C$2:$C$22)*($L339=Res_converter!$D$2:$D$22),0)),"Other")</f>
        <v>Battery</v>
      </c>
      <c r="AE339" s="10">
        <f>IF($J339=Res_converter!$E$2,MAX($M339-$N339-$O339,0),0)+IF($K339=Res_converter!$E$2,MAX($P339-$Q339-$R339,0),0)+IF(L339=Res_converter!$E$2,$S339,0)</f>
        <v>256.29000000000002</v>
      </c>
      <c r="AF339" s="10">
        <f>IF($AD339=Res_converter!$A$8,MAX($Z339-$N339-$O339,0),0)+IF(AND($AD339=Res_converter!$A$14,$J339=Res_converter!$B$14),MAX(MIN($Z339,$M339)-$N339-$O339+IF(SUM($Q339,$R339)&gt;0,MAX($Z339-$M339,0)-($Q339+$R339)*$AV339,0),0),0)+IF(AND($AD339=Res_converter!$A$15,$K339=Res_converter!$C$15),MAX(MIN($Z339,$P339)-$Q339-$R339+IF(SUM($N339,$O339)&gt;0,MAX($Z339-$P339,0)-($N339+$O339)*$AV339,0),0),0)+IF(AND($AD339=Res_converter!$A$12,$Y339="See columns P&amp; Q"),IF($J339=Res_converter!$E$2,MAX($AA339*MIN($M339,$T339)-$N339-$O339,0),MAX($AB339*MIN($P339,$T339)-$Q339-$R339,0)),0)+IF(AND($AD339=Res_converter!$A$12,$AC339=1,$Y339&lt;&gt;"See columns P&amp; Q"),IF($J339=Res_converter!$E$2,MAX(MIN($Z339,M339)-$N339-$O339,0),MAX(MIN($Z339,P339)-$Q339-$R339,0)),0)</f>
        <v>0</v>
      </c>
      <c r="AG339" s="60">
        <f>IF($AD339=Res_converter!$A$9,$T339,0)</f>
        <v>0</v>
      </c>
      <c r="AH339" s="10">
        <f>IF($AD339=Res_converter!$A$9,$Z339,0)</f>
        <v>0</v>
      </c>
      <c r="AI339" s="10">
        <f>IF($J339=Res_converter!$E$6,MAX($M339-$N339-$O339,0),0)+IF($K339=Res_converter!$E$6,MAX($P339-$Q339-$R339,0),0)+IF(L339=Res_converter!$E$6,$S339,0)</f>
        <v>0</v>
      </c>
      <c r="AJ339" s="10">
        <f>IF($AD339=Res_converter!$A$7,MAX(MIN($Z339,$M339)-$N339-$O339,0),0)+IF(AND($AD339=Res_converter!$A$12,$Y339="See columns P&amp; Q"),IF($J339=Res_converter!$E$6,MAX($AA339*MIN($M339,$T339)-$N339-$O339,0),MAX($AB339*MIN($P339,$T339)-$Q339-$R339,0)),0)+IF(AND($AD339=Res_converter!$A$12,$AC339=1,$Y339&lt;&gt;"See columns P&amp; Q"),IF($J339=Res_converter!$E$6,MAX(MIN(MAX($Z339-$P339,0)/$AU339,$M339)-$N339-$O339,0),MAX(MIN(MAX($Z339-$M339,0)/$AU339,$P339)-$Q339-$R339,0)),0)</f>
        <v>0</v>
      </c>
      <c r="AK339" s="60">
        <f>IF($AD339=Res_converter!$A$2,$T339,0)</f>
        <v>0</v>
      </c>
      <c r="AL339" s="10">
        <f>IF($AD339=Res_converter!$A$2,$Z339,0)</f>
        <v>0</v>
      </c>
      <c r="AM339" s="10">
        <f>IF($J339=Res_converter!$E$4,MAX($M339-$N339-$O339,0),0)+IF($K339=Res_converter!$E$4,MAX($P339-$Q339-$R339,0),0)+IF(L339=Res_converter!$E$4,$S339,0)</f>
        <v>0</v>
      </c>
      <c r="AN339" s="10">
        <f>IF($AD339=Res_converter!$A$3,MAX(MIN($Z339,$M339)-$N339-$O339,0),0)+IF(AND($AD339=Res_converter!$A$14,$AC339=1,$Y339&lt;&gt;"See columns P&amp; Q"),IF($J339=Res_converter!$E$4,MAX(MIN(MAX($Z339-$P339,0)/$AV339,$M339)-$N339-$O339,0),MAX(MIN(MAX($Z339-$M339,0)/$AV339,$P339)-$Q339-$R339,0)),0)</f>
        <v>0</v>
      </c>
      <c r="AO339" s="10">
        <f>IF($J339=Res_converter!$E$5,$M339,0)+IF($K339=Res_converter!$E$5,$P339,0)</f>
        <v>0</v>
      </c>
      <c r="AP339" s="10">
        <f>IF($AD339=Res_converter!$A$4,$Z339,0)</f>
        <v>0</v>
      </c>
      <c r="AQ339" s="10" t="s">
        <v>156</v>
      </c>
      <c r="AR339" s="10" t="s">
        <v>61</v>
      </c>
      <c r="AS339" s="10" t="s">
        <v>62</v>
      </c>
      <c r="AT339" s="10" t="s">
        <v>79</v>
      </c>
      <c r="AU339" s="10">
        <f t="shared" si="22"/>
        <v>0.1</v>
      </c>
      <c r="AV339" s="10">
        <f t="shared" si="23"/>
        <v>0.66500000000000004</v>
      </c>
      <c r="AW339" s="12" t="s">
        <v>775</v>
      </c>
      <c r="AX339" s="12" t="str">
        <f>INDEX(Subname_converter!$B$1:$B$343,MATCH($AW339,Subname_converter!$A$1:$A$343,0))</f>
        <v>Wilson</v>
      </c>
      <c r="AY339" s="12">
        <f>INDEX(Subname_converter!$C$1:$C$343,MATCH($AW339,Subname_converter!$A$1:$A$343,0))</f>
        <v>230</v>
      </c>
      <c r="AZ339" s="11">
        <v>45809.291666666701</v>
      </c>
      <c r="BA339" s="11">
        <v>45809.291666666701</v>
      </c>
      <c r="BB339" s="10">
        <f t="shared" si="20"/>
        <v>2025</v>
      </c>
      <c r="BC339" s="11"/>
      <c r="BD339" s="10" t="s">
        <v>103</v>
      </c>
      <c r="BE339" s="10" t="s">
        <v>65</v>
      </c>
      <c r="BF339" s="10"/>
      <c r="BG339" s="10" t="s">
        <v>103</v>
      </c>
      <c r="BH339" s="10"/>
      <c r="BI339" s="10">
        <f>IFERROR(INDEX([12]Queue_withNearTerm!$AZ$4:$AZ$148,MATCH(B340,[12]Queue_withNearTerm!$B$4:$B$148,0)),99)</f>
        <v>99</v>
      </c>
    </row>
    <row r="340" spans="1:61" s="26" customFormat="1" ht="25" x14ac:dyDescent="0.25">
      <c r="A340" s="32" t="s">
        <v>776</v>
      </c>
      <c r="B340" s="10">
        <v>1966</v>
      </c>
      <c r="C340" s="11">
        <v>44292</v>
      </c>
      <c r="D340" s="11">
        <v>44301.291666666701</v>
      </c>
      <c r="E340" s="10" t="s">
        <v>53</v>
      </c>
      <c r="F340" s="10" t="s">
        <v>609</v>
      </c>
      <c r="G340" s="10" t="s">
        <v>95</v>
      </c>
      <c r="H340" s="10" t="s">
        <v>56</v>
      </c>
      <c r="I340" s="10"/>
      <c r="J340" s="10" t="s">
        <v>96</v>
      </c>
      <c r="K340" s="10" t="s">
        <v>57</v>
      </c>
      <c r="L340" s="10"/>
      <c r="M340" s="10">
        <v>25.54</v>
      </c>
      <c r="N340" s="10"/>
      <c r="O340" s="10"/>
      <c r="P340" s="10">
        <v>25.54</v>
      </c>
      <c r="Q340" s="10"/>
      <c r="R340" s="10"/>
      <c r="S340" s="10"/>
      <c r="T340" s="10">
        <v>25</v>
      </c>
      <c r="U340" s="10" t="s">
        <v>83</v>
      </c>
      <c r="V340" s="10"/>
      <c r="W340" s="10"/>
      <c r="X340" s="10"/>
      <c r="Y340" s="10"/>
      <c r="Z340" s="10">
        <v>0</v>
      </c>
      <c r="AA340" s="10"/>
      <c r="AB340" s="10"/>
      <c r="AC340" s="10">
        <f t="shared" si="21"/>
        <v>0</v>
      </c>
      <c r="AD340" s="10" t="str" cm="1">
        <f t="array" ref="AD340">IFERROR(INDEX(Res_converter!$A$2:$A$22,MATCH(1,($J340=Res_converter!$B$2:$B$22)*($K340=Res_converter!$C$2:$C$22)*($L340=Res_converter!$D$2:$D$22),0)),"Other")</f>
        <v>Solar-Hybrid</v>
      </c>
      <c r="AE340" s="10">
        <f>IF($J340=Res_converter!$E$2,MAX($M340-$N340-$O340,0),0)+IF($K340=Res_converter!$E$2,MAX($P340-$Q340-$R340,0),0)+IF(L340=Res_converter!$E$2,$S340,0)</f>
        <v>25.54</v>
      </c>
      <c r="AF340" s="10">
        <f>IF($AD340=Res_converter!$A$8,MAX($Z340-$N340-$O340,0),0)+IF(AND($AD340=Res_converter!$A$14,$J340=Res_converter!$B$14),MAX(MIN($Z340,$M340)-$N340-$O340+IF(SUM($Q340,$R340)&gt;0,MAX($Z340-$M340,0)-($Q340+$R340)*$AV340,0),0),0)+IF(AND($AD340=Res_converter!$A$15,$K340=Res_converter!$C$15),MAX(MIN($Z340,$P340)-$Q340-$R340+IF(SUM($N340,$O340)&gt;0,MAX($Z340-$P340,0)-($N340+$O340)*$AV340,0),0),0)+IF(AND($AD340=Res_converter!$A$12,$Y340="See columns P&amp; Q"),IF($J340=Res_converter!$E$2,MAX($AA340*MIN($M340,$T340)-$N340-$O340,0),MAX($AB340*MIN($P340,$T340)-$Q340-$R340,0)),0)+IF(AND($AD340=Res_converter!$A$12,$AC340=1,$Y340&lt;&gt;"See columns P&amp; Q"),IF($J340=Res_converter!$E$2,MAX(MIN($Z340,M340)-$N340-$O340,0),MAX(MIN($Z340,P340)-$Q340-$R340,0)),0)</f>
        <v>0</v>
      </c>
      <c r="AG340" s="60">
        <f>IF($AD340=Res_converter!$A$9,$T340,0)</f>
        <v>0</v>
      </c>
      <c r="AH340" s="10">
        <f>IF($AD340=Res_converter!$A$9,$Z340,0)</f>
        <v>0</v>
      </c>
      <c r="AI340" s="10">
        <f>IF($J340=Res_converter!$E$6,MAX($M340-$N340-$O340,0),0)+IF($K340=Res_converter!$E$6,MAX($P340-$Q340-$R340,0),0)+IF(L340=Res_converter!$E$6,$S340,0)</f>
        <v>25.54</v>
      </c>
      <c r="AJ340" s="10">
        <f>IF($AD340=Res_converter!$A$7,MAX(MIN($Z340,$M340)-$N340-$O340,0),0)+IF(AND($AD340=Res_converter!$A$12,$Y340="See columns P&amp; Q"),IF($J340=Res_converter!$E$6,MAX($AA340*MIN($M340,$T340)-$N340-$O340,0),MAX($AB340*MIN($P340,$T340)-$Q340-$R340,0)),0)+IF(AND($AD340=Res_converter!$A$12,$AC340=1,$Y340&lt;&gt;"See columns P&amp; Q"),IF($J340=Res_converter!$E$6,MAX(MIN(MAX($Z340-$P340,0)/$AU340,$M340)-$N340-$O340,0),MAX(MIN(MAX($Z340-$M340,0)/$AU340,$P340)-$Q340-$R340,0)),0)</f>
        <v>0</v>
      </c>
      <c r="AK340" s="60">
        <f>IF($AD340=Res_converter!$A$2,$T340,0)</f>
        <v>0</v>
      </c>
      <c r="AL340" s="10">
        <f>IF($AD340=Res_converter!$A$2,$Z340,0)</f>
        <v>0</v>
      </c>
      <c r="AM340" s="10">
        <f>IF($J340=Res_converter!$E$4,MAX($M340-$N340-$O340,0),0)+IF($K340=Res_converter!$E$4,MAX($P340-$Q340-$R340,0),0)+IF(L340=Res_converter!$E$4,$S340,0)</f>
        <v>0</v>
      </c>
      <c r="AN340" s="10">
        <f>IF($AD340=Res_converter!$A$3,MAX(MIN($Z340,$M340)-$N340-$O340,0),0)+IF(AND($AD340=Res_converter!$A$14,$AC340=1,$Y340&lt;&gt;"See columns P&amp; Q"),IF($J340=Res_converter!$E$4,MAX(MIN(MAX($Z340-$P340,0)/$AV340,$M340)-$N340-$O340,0),MAX(MIN(MAX($Z340-$M340,0)/$AV340,$P340)-$Q340-$R340,0)),0)</f>
        <v>0</v>
      </c>
      <c r="AO340" s="10">
        <f>IF($J340=Res_converter!$E$5,$M340,0)+IF($K340=Res_converter!$E$5,$P340,0)</f>
        <v>0</v>
      </c>
      <c r="AP340" s="10">
        <f>IF($AD340=Res_converter!$A$4,$Z340,0)</f>
        <v>0</v>
      </c>
      <c r="AQ340" s="10" t="s">
        <v>78</v>
      </c>
      <c r="AR340" s="10" t="s">
        <v>61</v>
      </c>
      <c r="AS340" s="10" t="s">
        <v>62</v>
      </c>
      <c r="AT340" s="10" t="s">
        <v>79</v>
      </c>
      <c r="AU340" s="10">
        <f t="shared" si="22"/>
        <v>0.1</v>
      </c>
      <c r="AV340" s="10">
        <f t="shared" si="23"/>
        <v>0.66500000000000004</v>
      </c>
      <c r="AW340" s="12" t="s">
        <v>777</v>
      </c>
      <c r="AX340" s="12" t="str">
        <f>INDEX(Subname_converter!$B$1:$B$343,MATCH($AW340,Subname_converter!$A$1:$A$343,0))</f>
        <v>Giffen</v>
      </c>
      <c r="AY340" s="12">
        <f>INDEX(Subname_converter!$C$1:$C$343,MATCH($AW340,Subname_converter!$A$1:$A$343,0))</f>
        <v>70</v>
      </c>
      <c r="AZ340" s="11">
        <v>45657.333333333299</v>
      </c>
      <c r="BA340" s="11">
        <v>45657.333333333299</v>
      </c>
      <c r="BB340" s="10">
        <f t="shared" si="20"/>
        <v>2025</v>
      </c>
      <c r="BC340" s="11"/>
      <c r="BD340" s="10" t="s">
        <v>103</v>
      </c>
      <c r="BE340" s="10"/>
      <c r="BF340" s="10"/>
      <c r="BG340" s="10" t="s">
        <v>103</v>
      </c>
      <c r="BH340" s="10"/>
      <c r="BI340" s="10">
        <f>IFERROR(INDEX([12]Queue_withNearTerm!$AZ$4:$AZ$148,MATCH(B341,[12]Queue_withNearTerm!$B$4:$B$148,0)),99)</f>
        <v>99</v>
      </c>
    </row>
    <row r="341" spans="1:61" s="26" customFormat="1" ht="25" x14ac:dyDescent="0.25">
      <c r="A341" s="32" t="s">
        <v>778</v>
      </c>
      <c r="B341" s="10">
        <v>1968</v>
      </c>
      <c r="C341" s="11">
        <v>44301</v>
      </c>
      <c r="D341" s="11">
        <v>44301.291666666701</v>
      </c>
      <c r="E341" s="10" t="s">
        <v>53</v>
      </c>
      <c r="F341" s="10" t="s">
        <v>609</v>
      </c>
      <c r="G341" s="10" t="s">
        <v>95</v>
      </c>
      <c r="H341" s="10" t="s">
        <v>56</v>
      </c>
      <c r="I341" s="10"/>
      <c r="J341" s="10" t="s">
        <v>96</v>
      </c>
      <c r="K341" s="10" t="s">
        <v>57</v>
      </c>
      <c r="L341" s="10"/>
      <c r="M341" s="10">
        <v>1040</v>
      </c>
      <c r="N341" s="10"/>
      <c r="O341" s="10"/>
      <c r="P341" s="10">
        <v>520</v>
      </c>
      <c r="Q341" s="10"/>
      <c r="R341" s="10"/>
      <c r="S341" s="10"/>
      <c r="T341" s="10">
        <v>1000</v>
      </c>
      <c r="U341" s="10" t="s">
        <v>83</v>
      </c>
      <c r="V341" s="10"/>
      <c r="W341" s="10" t="s">
        <v>58</v>
      </c>
      <c r="X341" s="10"/>
      <c r="Y341" s="10"/>
      <c r="Z341" s="10">
        <v>0</v>
      </c>
      <c r="AA341" s="10"/>
      <c r="AB341" s="10"/>
      <c r="AC341" s="10">
        <f t="shared" si="21"/>
        <v>0</v>
      </c>
      <c r="AD341" s="10" t="str" cm="1">
        <f t="array" ref="AD341">IFERROR(INDEX(Res_converter!$A$2:$A$22,MATCH(1,($J341=Res_converter!$B$2:$B$22)*($K341=Res_converter!$C$2:$C$22)*($L341=Res_converter!$D$2:$D$22),0)),"Other")</f>
        <v>Solar-Hybrid</v>
      </c>
      <c r="AE341" s="10">
        <f>IF($J341=Res_converter!$E$2,MAX($M341-$N341-$O341,0),0)+IF($K341=Res_converter!$E$2,MAX($P341-$Q341-$R341,0),0)+IF(L341=Res_converter!$E$2,$S341,0)</f>
        <v>520</v>
      </c>
      <c r="AF341" s="10">
        <f>IF($AD341=Res_converter!$A$8,MAX($Z341-$N341-$O341,0),0)+IF(AND($AD341=Res_converter!$A$14,$J341=Res_converter!$B$14),MAX(MIN($Z341,$M341)-$N341-$O341+IF(SUM($Q341,$R341)&gt;0,MAX($Z341-$M341,0)-($Q341+$R341)*$AV341,0),0),0)+IF(AND($AD341=Res_converter!$A$15,$K341=Res_converter!$C$15),MAX(MIN($Z341,$P341)-$Q341-$R341+IF(SUM($N341,$O341)&gt;0,MAX($Z341-$P341,0)-($N341+$O341)*$AV341,0),0),0)+IF(AND($AD341=Res_converter!$A$12,$Y341="See columns P&amp; Q"),IF($J341=Res_converter!$E$2,MAX($AA341*MIN($M341,$T341)-$N341-$O341,0),MAX($AB341*MIN($P341,$T341)-$Q341-$R341,0)),0)+IF(AND($AD341=Res_converter!$A$12,$AC341=1,$Y341&lt;&gt;"See columns P&amp; Q"),IF($J341=Res_converter!$E$2,MAX(MIN($Z341,M341)-$N341-$O341,0),MAX(MIN($Z341,P341)-$Q341-$R341,0)),0)</f>
        <v>0</v>
      </c>
      <c r="AG341" s="60">
        <f>IF($AD341=Res_converter!$A$9,$T341,0)</f>
        <v>0</v>
      </c>
      <c r="AH341" s="10">
        <f>IF($AD341=Res_converter!$A$9,$Z341,0)</f>
        <v>0</v>
      </c>
      <c r="AI341" s="10">
        <f>IF($J341=Res_converter!$E$6,MAX($M341-$N341-$O341,0),0)+IF($K341=Res_converter!$E$6,MAX($P341-$Q341-$R341,0),0)+IF(L341=Res_converter!$E$6,$S341,0)</f>
        <v>1040</v>
      </c>
      <c r="AJ341" s="10">
        <f>IF($AD341=Res_converter!$A$7,MAX(MIN($Z341,$M341)-$N341-$O341,0),0)+IF(AND($AD341=Res_converter!$A$12,$Y341="See columns P&amp; Q"),IF($J341=Res_converter!$E$6,MAX($AA341*MIN($M341,$T341)-$N341-$O341,0),MAX($AB341*MIN($P341,$T341)-$Q341-$R341,0)),0)+IF(AND($AD341=Res_converter!$A$12,$AC341=1,$Y341&lt;&gt;"See columns P&amp; Q"),IF($J341=Res_converter!$E$6,MAX(MIN(MAX($Z341-$P341,0)/$AU341,$M341)-$N341-$O341,0),MAX(MIN(MAX($Z341-$M341,0)/$AU341,$P341)-$Q341-$R341,0)),0)</f>
        <v>0</v>
      </c>
      <c r="AK341" s="60">
        <f>IF($AD341=Res_converter!$A$2,$T341,0)</f>
        <v>0</v>
      </c>
      <c r="AL341" s="10">
        <f>IF($AD341=Res_converter!$A$2,$Z341,0)</f>
        <v>0</v>
      </c>
      <c r="AM341" s="10">
        <f>IF($J341=Res_converter!$E$4,MAX($M341-$N341-$O341,0),0)+IF($K341=Res_converter!$E$4,MAX($P341-$Q341-$R341,0),0)+IF(L341=Res_converter!$E$4,$S341,0)</f>
        <v>0</v>
      </c>
      <c r="AN341" s="10">
        <f>IF($AD341=Res_converter!$A$3,MAX(MIN($Z341,$M341)-$N341-$O341,0),0)+IF(AND($AD341=Res_converter!$A$14,$AC341=1,$Y341&lt;&gt;"See columns P&amp; Q"),IF($J341=Res_converter!$E$4,MAX(MIN(MAX($Z341-$P341,0)/$AV341,$M341)-$N341-$O341,0),MAX(MIN(MAX($Z341-$M341,0)/$AV341,$P341)-$Q341-$R341,0)),0)</f>
        <v>0</v>
      </c>
      <c r="AO341" s="10">
        <f>IF($J341=Res_converter!$E$5,$M341,0)+IF($K341=Res_converter!$E$5,$P341,0)</f>
        <v>0</v>
      </c>
      <c r="AP341" s="10">
        <f>IF($AD341=Res_converter!$A$4,$Z341,0)</f>
        <v>0</v>
      </c>
      <c r="AQ341" s="10" t="s">
        <v>133</v>
      </c>
      <c r="AR341" s="10" t="s">
        <v>61</v>
      </c>
      <c r="AS341" s="10" t="s">
        <v>62</v>
      </c>
      <c r="AT341" s="10" t="s">
        <v>79</v>
      </c>
      <c r="AU341" s="10">
        <f t="shared" si="22"/>
        <v>0.1</v>
      </c>
      <c r="AV341" s="10">
        <f t="shared" si="23"/>
        <v>0.66500000000000004</v>
      </c>
      <c r="AW341" s="12" t="s">
        <v>170</v>
      </c>
      <c r="AX341" s="12" t="str">
        <f>INDEX(Subname_converter!$B$1:$B$343,MATCH($AW341,Subname_converter!$A$1:$A$343,0))</f>
        <v>Gates</v>
      </c>
      <c r="AY341" s="12">
        <f>INDEX(Subname_converter!$C$1:$C$343,MATCH($AW341,Subname_converter!$A$1:$A$343,0))</f>
        <v>230</v>
      </c>
      <c r="AZ341" s="11">
        <v>45636.333333333299</v>
      </c>
      <c r="BA341" s="11">
        <v>46722.333333333299</v>
      </c>
      <c r="BB341" s="10">
        <f t="shared" si="20"/>
        <v>2028</v>
      </c>
      <c r="BC341" s="11"/>
      <c r="BD341" s="10" t="s">
        <v>103</v>
      </c>
      <c r="BE341" s="10" t="s">
        <v>65</v>
      </c>
      <c r="BF341" s="10"/>
      <c r="BG341" s="10" t="s">
        <v>103</v>
      </c>
      <c r="BH341" s="10"/>
      <c r="BI341" s="10">
        <f>IFERROR(INDEX([12]Queue_withNearTerm!$AZ$4:$AZ$148,MATCH(B342,[12]Queue_withNearTerm!$B$4:$B$148,0)),99)</f>
        <v>99</v>
      </c>
    </row>
    <row r="342" spans="1:61" s="26" customFormat="1" ht="25" x14ac:dyDescent="0.25">
      <c r="A342" s="32" t="s">
        <v>779</v>
      </c>
      <c r="B342" s="10">
        <v>1969</v>
      </c>
      <c r="C342" s="11">
        <v>44292</v>
      </c>
      <c r="D342" s="11">
        <v>44301.291666666701</v>
      </c>
      <c r="E342" s="10" t="s">
        <v>53</v>
      </c>
      <c r="F342" s="10" t="s">
        <v>609</v>
      </c>
      <c r="G342" s="10" t="s">
        <v>95</v>
      </c>
      <c r="H342" s="10" t="s">
        <v>56</v>
      </c>
      <c r="I342" s="10"/>
      <c r="J342" s="10" t="s">
        <v>96</v>
      </c>
      <c r="K342" s="10" t="s">
        <v>57</v>
      </c>
      <c r="L342" s="10"/>
      <c r="M342" s="10">
        <v>87.5</v>
      </c>
      <c r="N342" s="10"/>
      <c r="O342" s="10"/>
      <c r="P342" s="10">
        <v>87.5</v>
      </c>
      <c r="Q342" s="10"/>
      <c r="R342" s="10"/>
      <c r="S342" s="10"/>
      <c r="T342" s="10">
        <v>85</v>
      </c>
      <c r="U342" s="10" t="s">
        <v>83</v>
      </c>
      <c r="V342" s="10"/>
      <c r="W342" s="10"/>
      <c r="X342" s="10"/>
      <c r="Y342" s="10"/>
      <c r="Z342" s="10">
        <v>0</v>
      </c>
      <c r="AA342" s="10"/>
      <c r="AB342" s="10"/>
      <c r="AC342" s="10">
        <f t="shared" si="21"/>
        <v>0</v>
      </c>
      <c r="AD342" s="10" t="str" cm="1">
        <f t="array" ref="AD342">IFERROR(INDEX(Res_converter!$A$2:$A$22,MATCH(1,($J342=Res_converter!$B$2:$B$22)*($K342=Res_converter!$C$2:$C$22)*($L342=Res_converter!$D$2:$D$22),0)),"Other")</f>
        <v>Solar-Hybrid</v>
      </c>
      <c r="AE342" s="10">
        <f>IF($J342=Res_converter!$E$2,MAX($M342-$N342-$O342,0),0)+IF($K342=Res_converter!$E$2,MAX($P342-$Q342-$R342,0),0)+IF(L342=Res_converter!$E$2,$S342,0)</f>
        <v>87.5</v>
      </c>
      <c r="AF342" s="10">
        <f>IF($AD342=Res_converter!$A$8,MAX($Z342-$N342-$O342,0),0)+IF(AND($AD342=Res_converter!$A$14,$J342=Res_converter!$B$14),MAX(MIN($Z342,$M342)-$N342-$O342+IF(SUM($Q342,$R342)&gt;0,MAX($Z342-$M342,0)-($Q342+$R342)*$AV342,0),0),0)+IF(AND($AD342=Res_converter!$A$15,$K342=Res_converter!$C$15),MAX(MIN($Z342,$P342)-$Q342-$R342+IF(SUM($N342,$O342)&gt;0,MAX($Z342-$P342,0)-($N342+$O342)*$AV342,0),0),0)+IF(AND($AD342=Res_converter!$A$12,$Y342="See columns P&amp; Q"),IF($J342=Res_converter!$E$2,MAX($AA342*MIN($M342,$T342)-$N342-$O342,0),MAX($AB342*MIN($P342,$T342)-$Q342-$R342,0)),0)+IF(AND($AD342=Res_converter!$A$12,$AC342=1,$Y342&lt;&gt;"See columns P&amp; Q"),IF($J342=Res_converter!$E$2,MAX(MIN($Z342,M342)-$N342-$O342,0),MAX(MIN($Z342,P342)-$Q342-$R342,0)),0)</f>
        <v>0</v>
      </c>
      <c r="AG342" s="60">
        <f>IF($AD342=Res_converter!$A$9,$T342,0)</f>
        <v>0</v>
      </c>
      <c r="AH342" s="10">
        <f>IF($AD342=Res_converter!$A$9,$Z342,0)</f>
        <v>0</v>
      </c>
      <c r="AI342" s="10">
        <f>IF($J342=Res_converter!$E$6,MAX($M342-$N342-$O342,0),0)+IF($K342=Res_converter!$E$6,MAX($P342-$Q342-$R342,0),0)+IF(L342=Res_converter!$E$6,$S342,0)</f>
        <v>87.5</v>
      </c>
      <c r="AJ342" s="10">
        <f>IF($AD342=Res_converter!$A$7,MAX(MIN($Z342,$M342)-$N342-$O342,0),0)+IF(AND($AD342=Res_converter!$A$12,$Y342="See columns P&amp; Q"),IF($J342=Res_converter!$E$6,MAX($AA342*MIN($M342,$T342)-$N342-$O342,0),MAX($AB342*MIN($P342,$T342)-$Q342-$R342,0)),0)+IF(AND($AD342=Res_converter!$A$12,$AC342=1,$Y342&lt;&gt;"See columns P&amp; Q"),IF($J342=Res_converter!$E$6,MAX(MIN(MAX($Z342-$P342,0)/$AU342,$M342)-$N342-$O342,0),MAX(MIN(MAX($Z342-$M342,0)/$AU342,$P342)-$Q342-$R342,0)),0)</f>
        <v>0</v>
      </c>
      <c r="AK342" s="60">
        <f>IF($AD342=Res_converter!$A$2,$T342,0)</f>
        <v>0</v>
      </c>
      <c r="AL342" s="10">
        <f>IF($AD342=Res_converter!$A$2,$Z342,0)</f>
        <v>0</v>
      </c>
      <c r="AM342" s="10">
        <f>IF($J342=Res_converter!$E$4,MAX($M342-$N342-$O342,0),0)+IF($K342=Res_converter!$E$4,MAX($P342-$Q342-$R342,0),0)+IF(L342=Res_converter!$E$4,$S342,0)</f>
        <v>0</v>
      </c>
      <c r="AN342" s="10">
        <f>IF($AD342=Res_converter!$A$3,MAX(MIN($Z342,$M342)-$N342-$O342,0),0)+IF(AND($AD342=Res_converter!$A$14,$AC342=1,$Y342&lt;&gt;"See columns P&amp; Q"),IF($J342=Res_converter!$E$4,MAX(MIN(MAX($Z342-$P342,0)/$AV342,$M342)-$N342-$O342,0),MAX(MIN(MAX($Z342-$M342,0)/$AV342,$P342)-$Q342-$R342,0)),0)</f>
        <v>0</v>
      </c>
      <c r="AO342" s="10">
        <f>IF($J342=Res_converter!$E$5,$M342,0)+IF($K342=Res_converter!$E$5,$P342,0)</f>
        <v>0</v>
      </c>
      <c r="AP342" s="10">
        <f>IF($AD342=Res_converter!$A$4,$Z342,0)</f>
        <v>0</v>
      </c>
      <c r="AQ342" s="10" t="s">
        <v>133</v>
      </c>
      <c r="AR342" s="10" t="s">
        <v>61</v>
      </c>
      <c r="AS342" s="10" t="s">
        <v>62</v>
      </c>
      <c r="AT342" s="10" t="s">
        <v>79</v>
      </c>
      <c r="AU342" s="10">
        <f t="shared" si="22"/>
        <v>0.1</v>
      </c>
      <c r="AV342" s="10">
        <f t="shared" si="23"/>
        <v>0.66500000000000004</v>
      </c>
      <c r="AW342" s="12" t="s">
        <v>780</v>
      </c>
      <c r="AX342" s="12" t="str">
        <f>INDEX(Subname_converter!$B$1:$B$343,MATCH($AW342,Subname_converter!$A$1:$A$343,0))</f>
        <v>Corcoran</v>
      </c>
      <c r="AY342" s="12">
        <f>INDEX(Subname_converter!$C$1:$C$343,MATCH($AW342,Subname_converter!$A$1:$A$343,0))</f>
        <v>115</v>
      </c>
      <c r="AZ342" s="11">
        <v>45657.333333333299</v>
      </c>
      <c r="BA342" s="11">
        <v>45657.333333333299</v>
      </c>
      <c r="BB342" s="10">
        <f t="shared" si="20"/>
        <v>2025</v>
      </c>
      <c r="BC342" s="11"/>
      <c r="BD342" s="10" t="s">
        <v>103</v>
      </c>
      <c r="BE342" s="10"/>
      <c r="BF342" s="10"/>
      <c r="BG342" s="10" t="s">
        <v>103</v>
      </c>
      <c r="BH342" s="10"/>
      <c r="BI342" s="10">
        <f>IFERROR(INDEX([12]Queue_withNearTerm!$AZ$4:$AZ$148,MATCH(B343,[12]Queue_withNearTerm!$B$4:$B$148,0)),99)</f>
        <v>99</v>
      </c>
    </row>
    <row r="343" spans="1:61" s="26" customFormat="1" ht="25" x14ac:dyDescent="0.25">
      <c r="A343" s="32" t="s">
        <v>781</v>
      </c>
      <c r="B343" s="10">
        <v>1970</v>
      </c>
      <c r="C343" s="11">
        <v>44300</v>
      </c>
      <c r="D343" s="11">
        <v>44301.291666666701</v>
      </c>
      <c r="E343" s="10" t="s">
        <v>53</v>
      </c>
      <c r="F343" s="10" t="s">
        <v>609</v>
      </c>
      <c r="G343" s="10" t="s">
        <v>95</v>
      </c>
      <c r="H343" s="10" t="s">
        <v>56</v>
      </c>
      <c r="I343" s="10"/>
      <c r="J343" s="10" t="s">
        <v>96</v>
      </c>
      <c r="K343" s="10" t="s">
        <v>57</v>
      </c>
      <c r="L343" s="10"/>
      <c r="M343" s="10">
        <v>131.43</v>
      </c>
      <c r="N343" s="10"/>
      <c r="O343" s="10"/>
      <c r="P343" s="10">
        <v>65.47</v>
      </c>
      <c r="Q343" s="10"/>
      <c r="R343" s="10"/>
      <c r="S343" s="10"/>
      <c r="T343" s="10">
        <v>130</v>
      </c>
      <c r="U343" s="10" t="s">
        <v>83</v>
      </c>
      <c r="V343" s="10"/>
      <c r="W343" s="10" t="s">
        <v>58</v>
      </c>
      <c r="X343" s="10"/>
      <c r="Y343" s="10"/>
      <c r="Z343" s="10">
        <v>0</v>
      </c>
      <c r="AA343" s="10"/>
      <c r="AB343" s="10"/>
      <c r="AC343" s="10">
        <f t="shared" si="21"/>
        <v>0</v>
      </c>
      <c r="AD343" s="10" t="str" cm="1">
        <f t="array" ref="AD343">IFERROR(INDEX(Res_converter!$A$2:$A$22,MATCH(1,($J343=Res_converter!$B$2:$B$22)*($K343=Res_converter!$C$2:$C$22)*($L343=Res_converter!$D$2:$D$22),0)),"Other")</f>
        <v>Solar-Hybrid</v>
      </c>
      <c r="AE343" s="10">
        <f>IF($J343=Res_converter!$E$2,MAX($M343-$N343-$O343,0),0)+IF($K343=Res_converter!$E$2,MAX($P343-$Q343-$R343,0),0)+IF(L343=Res_converter!$E$2,$S343,0)</f>
        <v>65.47</v>
      </c>
      <c r="AF343" s="10">
        <f>IF($AD343=Res_converter!$A$8,MAX($Z343-$N343-$O343,0),0)+IF(AND($AD343=Res_converter!$A$14,$J343=Res_converter!$B$14),MAX(MIN($Z343,$M343)-$N343-$O343+IF(SUM($Q343,$R343)&gt;0,MAX($Z343-$M343,0)-($Q343+$R343)*$AV343,0),0),0)+IF(AND($AD343=Res_converter!$A$15,$K343=Res_converter!$C$15),MAX(MIN($Z343,$P343)-$Q343-$R343+IF(SUM($N343,$O343)&gt;0,MAX($Z343-$P343,0)-($N343+$O343)*$AV343,0),0),0)+IF(AND($AD343=Res_converter!$A$12,$Y343="See columns P&amp; Q"),IF($J343=Res_converter!$E$2,MAX($AA343*MIN($M343,$T343)-$N343-$O343,0),MAX($AB343*MIN($P343,$T343)-$Q343-$R343,0)),0)+IF(AND($AD343=Res_converter!$A$12,$AC343=1,$Y343&lt;&gt;"See columns P&amp; Q"),IF($J343=Res_converter!$E$2,MAX(MIN($Z343,M343)-$N343-$O343,0),MAX(MIN($Z343,P343)-$Q343-$R343,0)),0)</f>
        <v>0</v>
      </c>
      <c r="AG343" s="60">
        <f>IF($AD343=Res_converter!$A$9,$T343,0)</f>
        <v>0</v>
      </c>
      <c r="AH343" s="10">
        <f>IF($AD343=Res_converter!$A$9,$Z343,0)</f>
        <v>0</v>
      </c>
      <c r="AI343" s="10">
        <f>IF($J343=Res_converter!$E$6,MAX($M343-$N343-$O343,0),0)+IF($K343=Res_converter!$E$6,MAX($P343-$Q343-$R343,0),0)+IF(L343=Res_converter!$E$6,$S343,0)</f>
        <v>131.43</v>
      </c>
      <c r="AJ343" s="10">
        <f>IF($AD343=Res_converter!$A$7,MAX(MIN($Z343,$M343)-$N343-$O343,0),0)+IF(AND($AD343=Res_converter!$A$12,$Y343="See columns P&amp; Q"),IF($J343=Res_converter!$E$6,MAX($AA343*MIN($M343,$T343)-$N343-$O343,0),MAX($AB343*MIN($P343,$T343)-$Q343-$R343,0)),0)+IF(AND($AD343=Res_converter!$A$12,$AC343=1,$Y343&lt;&gt;"See columns P&amp; Q"),IF($J343=Res_converter!$E$6,MAX(MIN(MAX($Z343-$P343,0)/$AU343,$M343)-$N343-$O343,0),MAX(MIN(MAX($Z343-$M343,0)/$AU343,$P343)-$Q343-$R343,0)),0)</f>
        <v>0</v>
      </c>
      <c r="AK343" s="60">
        <f>IF($AD343=Res_converter!$A$2,$T343,0)</f>
        <v>0</v>
      </c>
      <c r="AL343" s="10">
        <f>IF($AD343=Res_converter!$A$2,$Z343,0)</f>
        <v>0</v>
      </c>
      <c r="AM343" s="10">
        <f>IF($J343=Res_converter!$E$4,MAX($M343-$N343-$O343,0),0)+IF($K343=Res_converter!$E$4,MAX($P343-$Q343-$R343,0),0)+IF(L343=Res_converter!$E$4,$S343,0)</f>
        <v>0</v>
      </c>
      <c r="AN343" s="10">
        <f>IF($AD343=Res_converter!$A$3,MAX(MIN($Z343,$M343)-$N343-$O343,0),0)+IF(AND($AD343=Res_converter!$A$14,$AC343=1,$Y343&lt;&gt;"See columns P&amp; Q"),IF($J343=Res_converter!$E$4,MAX(MIN(MAX($Z343-$P343,0)/$AV343,$M343)-$N343-$O343,0),MAX(MIN(MAX($Z343-$M343,0)/$AV343,$P343)-$Q343-$R343,0)),0)</f>
        <v>0</v>
      </c>
      <c r="AO343" s="10">
        <f>IF($J343=Res_converter!$E$5,$M343,0)+IF($K343=Res_converter!$E$5,$P343,0)</f>
        <v>0</v>
      </c>
      <c r="AP343" s="10">
        <f>IF($AD343=Res_converter!$A$4,$Z343,0)</f>
        <v>0</v>
      </c>
      <c r="AQ343" s="10" t="s">
        <v>156</v>
      </c>
      <c r="AR343" s="10" t="s">
        <v>61</v>
      </c>
      <c r="AS343" s="10" t="s">
        <v>62</v>
      </c>
      <c r="AT343" s="10" t="s">
        <v>79</v>
      </c>
      <c r="AU343" s="10">
        <f t="shared" si="22"/>
        <v>0.1</v>
      </c>
      <c r="AV343" s="10">
        <f t="shared" si="23"/>
        <v>0.66500000000000004</v>
      </c>
      <c r="AW343" s="12" t="s">
        <v>782</v>
      </c>
      <c r="AX343" s="12" t="str">
        <f>INDEX(Subname_converter!$B$1:$B$343,MATCH($AW343,Subname_converter!$A$1:$A$343,0))</f>
        <v>Le Grand</v>
      </c>
      <c r="AY343" s="12">
        <f>INDEX(Subname_converter!$C$1:$C$343,MATCH($AW343,Subname_converter!$A$1:$A$343,0))</f>
        <v>115</v>
      </c>
      <c r="AZ343" s="11">
        <v>45626.333333333299</v>
      </c>
      <c r="BA343" s="11">
        <v>45626.333333333299</v>
      </c>
      <c r="BB343" s="10">
        <f t="shared" si="20"/>
        <v>2025</v>
      </c>
      <c r="BC343" s="11"/>
      <c r="BD343" s="10" t="s">
        <v>103</v>
      </c>
      <c r="BE343" s="10" t="s">
        <v>65</v>
      </c>
      <c r="BF343" s="10"/>
      <c r="BG343" s="10" t="s">
        <v>103</v>
      </c>
      <c r="BH343" s="10"/>
      <c r="BI343" s="10">
        <f>IFERROR(INDEX([12]Queue_withNearTerm!$AZ$4:$AZ$148,MATCH(B344,[12]Queue_withNearTerm!$B$4:$B$148,0)),99)</f>
        <v>99</v>
      </c>
    </row>
    <row r="344" spans="1:61" s="26" customFormat="1" ht="37.5" x14ac:dyDescent="0.25">
      <c r="A344" s="32" t="s">
        <v>783</v>
      </c>
      <c r="B344" s="10">
        <v>1973</v>
      </c>
      <c r="C344" s="11">
        <v>44300</v>
      </c>
      <c r="D344" s="11">
        <v>44301.291666666701</v>
      </c>
      <c r="E344" s="10" t="s">
        <v>53</v>
      </c>
      <c r="F344" s="10" t="s">
        <v>609</v>
      </c>
      <c r="G344" s="10" t="s">
        <v>56</v>
      </c>
      <c r="H344" s="10"/>
      <c r="I344" s="10"/>
      <c r="J344" s="10" t="s">
        <v>57</v>
      </c>
      <c r="K344" s="10"/>
      <c r="L344" s="10"/>
      <c r="M344" s="10">
        <v>100</v>
      </c>
      <c r="N344" s="10"/>
      <c r="O344" s="10"/>
      <c r="P344" s="10"/>
      <c r="Q344" s="10"/>
      <c r="R344" s="10"/>
      <c r="S344" s="10"/>
      <c r="T344" s="10">
        <v>75</v>
      </c>
      <c r="U344" s="10" t="s">
        <v>83</v>
      </c>
      <c r="V344" s="10"/>
      <c r="W344" s="10"/>
      <c r="X344" s="10"/>
      <c r="Y344" s="10"/>
      <c r="Z344" s="10">
        <v>0</v>
      </c>
      <c r="AA344" s="10"/>
      <c r="AB344" s="10"/>
      <c r="AC344" s="10">
        <f t="shared" si="21"/>
        <v>0</v>
      </c>
      <c r="AD344" s="10" t="str" cm="1">
        <f t="array" ref="AD344">IFERROR(INDEX(Res_converter!$A$2:$A$22,MATCH(1,($J344=Res_converter!$B$2:$B$22)*($K344=Res_converter!$C$2:$C$22)*($L344=Res_converter!$D$2:$D$22),0)),"Other")</f>
        <v>Battery</v>
      </c>
      <c r="AE344" s="10">
        <f>IF($J344=Res_converter!$E$2,MAX($M344-$N344-$O344,0),0)+IF($K344=Res_converter!$E$2,MAX($P344-$Q344-$R344,0),0)+IF(L344=Res_converter!$E$2,$S344,0)</f>
        <v>100</v>
      </c>
      <c r="AF344" s="10">
        <f>IF($AD344=Res_converter!$A$8,MAX($Z344-$N344-$O344,0),0)+IF(AND($AD344=Res_converter!$A$14,$J344=Res_converter!$B$14),MAX(MIN($Z344,$M344)-$N344-$O344+IF(SUM($Q344,$R344)&gt;0,MAX($Z344-$M344,0)-($Q344+$R344)*$AV344,0),0),0)+IF(AND($AD344=Res_converter!$A$15,$K344=Res_converter!$C$15),MAX(MIN($Z344,$P344)-$Q344-$R344+IF(SUM($N344,$O344)&gt;0,MAX($Z344-$P344,0)-($N344+$O344)*$AV344,0),0),0)+IF(AND($AD344=Res_converter!$A$12,$Y344="See columns P&amp; Q"),IF($J344=Res_converter!$E$2,MAX($AA344*MIN($M344,$T344)-$N344-$O344,0),MAX($AB344*MIN($P344,$T344)-$Q344-$R344,0)),0)+IF(AND($AD344=Res_converter!$A$12,$AC344=1,$Y344&lt;&gt;"See columns P&amp; Q"),IF($J344=Res_converter!$E$2,MAX(MIN($Z344,M344)-$N344-$O344,0),MAX(MIN($Z344,P344)-$Q344-$R344,0)),0)</f>
        <v>0</v>
      </c>
      <c r="AG344" s="60">
        <f>IF($AD344=Res_converter!$A$9,$T344,0)</f>
        <v>0</v>
      </c>
      <c r="AH344" s="10">
        <f>IF($AD344=Res_converter!$A$9,$Z344,0)</f>
        <v>0</v>
      </c>
      <c r="AI344" s="10">
        <f>IF($J344=Res_converter!$E$6,MAX($M344-$N344-$O344,0),0)+IF($K344=Res_converter!$E$6,MAX($P344-$Q344-$R344,0),0)+IF(L344=Res_converter!$E$6,$S344,0)</f>
        <v>0</v>
      </c>
      <c r="AJ344" s="10">
        <f>IF($AD344=Res_converter!$A$7,MAX(MIN($Z344,$M344)-$N344-$O344,0),0)+IF(AND($AD344=Res_converter!$A$12,$Y344="See columns P&amp; Q"),IF($J344=Res_converter!$E$6,MAX($AA344*MIN($M344,$T344)-$N344-$O344,0),MAX($AB344*MIN($P344,$T344)-$Q344-$R344,0)),0)+IF(AND($AD344=Res_converter!$A$12,$AC344=1,$Y344&lt;&gt;"See columns P&amp; Q"),IF($J344=Res_converter!$E$6,MAX(MIN(MAX($Z344-$P344,0)/$AU344,$M344)-$N344-$O344,0),MAX(MIN(MAX($Z344-$M344,0)/$AU344,$P344)-$Q344-$R344,0)),0)</f>
        <v>0</v>
      </c>
      <c r="AK344" s="60">
        <f>IF($AD344=Res_converter!$A$2,$T344,0)</f>
        <v>0</v>
      </c>
      <c r="AL344" s="10">
        <f>IF($AD344=Res_converter!$A$2,$Z344,0)</f>
        <v>0</v>
      </c>
      <c r="AM344" s="10">
        <f>IF($J344=Res_converter!$E$4,MAX($M344-$N344-$O344,0),0)+IF($K344=Res_converter!$E$4,MAX($P344-$Q344-$R344,0),0)+IF(L344=Res_converter!$E$4,$S344,0)</f>
        <v>0</v>
      </c>
      <c r="AN344" s="10">
        <f>IF($AD344=Res_converter!$A$3,MAX(MIN($Z344,$M344)-$N344-$O344,0),0)+IF(AND($AD344=Res_converter!$A$14,$AC344=1,$Y344&lt;&gt;"See columns P&amp; Q"),IF($J344=Res_converter!$E$4,MAX(MIN(MAX($Z344-$P344,0)/$AV344,$M344)-$N344-$O344,0),MAX(MIN(MAX($Z344-$M344,0)/$AV344,$P344)-$Q344-$R344,0)),0)</f>
        <v>0</v>
      </c>
      <c r="AO344" s="10">
        <f>IF($J344=Res_converter!$E$5,$M344,0)+IF($K344=Res_converter!$E$5,$P344,0)</f>
        <v>0</v>
      </c>
      <c r="AP344" s="10">
        <f>IF($AD344=Res_converter!$A$4,$Z344,0)</f>
        <v>0</v>
      </c>
      <c r="AQ344" s="10" t="s">
        <v>78</v>
      </c>
      <c r="AR344" s="10" t="s">
        <v>61</v>
      </c>
      <c r="AS344" s="10" t="s">
        <v>62</v>
      </c>
      <c r="AT344" s="10" t="s">
        <v>79</v>
      </c>
      <c r="AU344" s="10">
        <f t="shared" si="22"/>
        <v>0.1</v>
      </c>
      <c r="AV344" s="10">
        <f t="shared" si="23"/>
        <v>0.66500000000000004</v>
      </c>
      <c r="AW344" s="12" t="s">
        <v>784</v>
      </c>
      <c r="AX344" s="12" t="str">
        <f>INDEX(Subname_converter!$B$1:$B$343,MATCH($AW344,Subname_converter!$A$1:$A$343,0))</f>
        <v>Tranquility</v>
      </c>
      <c r="AY344" s="12">
        <f>INDEX(Subname_converter!$C$1:$C$343,MATCH($AW344,Subname_converter!$A$1:$A$343,0))</f>
        <v>230</v>
      </c>
      <c r="AZ344" s="11">
        <v>45444.291666666701</v>
      </c>
      <c r="BA344" s="11">
        <v>45444.291666666701</v>
      </c>
      <c r="BB344" s="10">
        <f t="shared" si="20"/>
        <v>2024</v>
      </c>
      <c r="BC344" s="11"/>
      <c r="BD344" s="10" t="s">
        <v>103</v>
      </c>
      <c r="BE344" s="10" t="s">
        <v>65</v>
      </c>
      <c r="BF344" s="10"/>
      <c r="BG344" s="10" t="s">
        <v>103</v>
      </c>
      <c r="BH344" s="10"/>
      <c r="BI344" s="10">
        <f>IFERROR(INDEX([12]Queue_withNearTerm!$AZ$4:$AZ$148,MATCH(B345,[12]Queue_withNearTerm!$B$4:$B$148,0)),99)</f>
        <v>99</v>
      </c>
    </row>
    <row r="345" spans="1:61" s="26" customFormat="1" ht="37.5" x14ac:dyDescent="0.25">
      <c r="A345" s="32" t="s">
        <v>785</v>
      </c>
      <c r="B345" s="10">
        <v>1974</v>
      </c>
      <c r="C345" s="11">
        <v>44300</v>
      </c>
      <c r="D345" s="11">
        <v>44301.291666666701</v>
      </c>
      <c r="E345" s="10" t="s">
        <v>53</v>
      </c>
      <c r="F345" s="10" t="s">
        <v>609</v>
      </c>
      <c r="G345" s="10" t="s">
        <v>95</v>
      </c>
      <c r="H345" s="10" t="s">
        <v>56</v>
      </c>
      <c r="I345" s="10"/>
      <c r="J345" s="10" t="s">
        <v>96</v>
      </c>
      <c r="K345" s="10" t="s">
        <v>57</v>
      </c>
      <c r="L345" s="10"/>
      <c r="M345" s="10">
        <v>60.599997999999999</v>
      </c>
      <c r="N345" s="10"/>
      <c r="O345" s="10"/>
      <c r="P345" s="10">
        <v>30.219999000000001</v>
      </c>
      <c r="Q345" s="10"/>
      <c r="R345" s="10"/>
      <c r="S345" s="10"/>
      <c r="T345" s="10">
        <v>60</v>
      </c>
      <c r="U345" s="10" t="s">
        <v>83</v>
      </c>
      <c r="V345" s="10"/>
      <c r="W345" s="10" t="s">
        <v>58</v>
      </c>
      <c r="X345" s="10"/>
      <c r="Y345" s="10"/>
      <c r="Z345" s="10">
        <v>0</v>
      </c>
      <c r="AA345" s="10"/>
      <c r="AB345" s="10"/>
      <c r="AC345" s="10">
        <f t="shared" si="21"/>
        <v>0</v>
      </c>
      <c r="AD345" s="10" t="str" cm="1">
        <f t="array" ref="AD345">IFERROR(INDEX(Res_converter!$A$2:$A$22,MATCH(1,($J345=Res_converter!$B$2:$B$22)*($K345=Res_converter!$C$2:$C$22)*($L345=Res_converter!$D$2:$D$22),0)),"Other")</f>
        <v>Solar-Hybrid</v>
      </c>
      <c r="AE345" s="10">
        <f>IF($J345=Res_converter!$E$2,MAX($M345-$N345-$O345,0),0)+IF($K345=Res_converter!$E$2,MAX($P345-$Q345-$R345,0),0)+IF(L345=Res_converter!$E$2,$S345,0)</f>
        <v>30.219999000000001</v>
      </c>
      <c r="AF345" s="10">
        <f>IF($AD345=Res_converter!$A$8,MAX($Z345-$N345-$O345,0),0)+IF(AND($AD345=Res_converter!$A$14,$J345=Res_converter!$B$14),MAX(MIN($Z345,$M345)-$N345-$O345+IF(SUM($Q345,$R345)&gt;0,MAX($Z345-$M345,0)-($Q345+$R345)*$AV345,0),0),0)+IF(AND($AD345=Res_converter!$A$15,$K345=Res_converter!$C$15),MAX(MIN($Z345,$P345)-$Q345-$R345+IF(SUM($N345,$O345)&gt;0,MAX($Z345-$P345,0)-($N345+$O345)*$AV345,0),0),0)+IF(AND($AD345=Res_converter!$A$12,$Y345="See columns P&amp; Q"),IF($J345=Res_converter!$E$2,MAX($AA345*MIN($M345,$T345)-$N345-$O345,0),MAX($AB345*MIN($P345,$T345)-$Q345-$R345,0)),0)+IF(AND($AD345=Res_converter!$A$12,$AC345=1,$Y345&lt;&gt;"See columns P&amp; Q"),IF($J345=Res_converter!$E$2,MAX(MIN($Z345,M345)-$N345-$O345,0),MAX(MIN($Z345,P345)-$Q345-$R345,0)),0)</f>
        <v>0</v>
      </c>
      <c r="AG345" s="60">
        <f>IF($AD345=Res_converter!$A$9,$T345,0)</f>
        <v>0</v>
      </c>
      <c r="AH345" s="10">
        <f>IF($AD345=Res_converter!$A$9,$Z345,0)</f>
        <v>0</v>
      </c>
      <c r="AI345" s="10">
        <f>IF($J345=Res_converter!$E$6,MAX($M345-$N345-$O345,0),0)+IF($K345=Res_converter!$E$6,MAX($P345-$Q345-$R345,0),0)+IF(L345=Res_converter!$E$6,$S345,0)</f>
        <v>60.599997999999999</v>
      </c>
      <c r="AJ345" s="10">
        <f>IF($AD345=Res_converter!$A$7,MAX(MIN($Z345,$M345)-$N345-$O345,0),0)+IF(AND($AD345=Res_converter!$A$12,$Y345="See columns P&amp; Q"),IF($J345=Res_converter!$E$6,MAX($AA345*MIN($M345,$T345)-$N345-$O345,0),MAX($AB345*MIN($P345,$T345)-$Q345-$R345,0)),0)+IF(AND($AD345=Res_converter!$A$12,$AC345=1,$Y345&lt;&gt;"See columns P&amp; Q"),IF($J345=Res_converter!$E$6,MAX(MIN(MAX($Z345-$P345,0)/$AU345,$M345)-$N345-$O345,0),MAX(MIN(MAX($Z345-$M345,0)/$AU345,$P345)-$Q345-$R345,0)),0)</f>
        <v>0</v>
      </c>
      <c r="AK345" s="60">
        <f>IF($AD345=Res_converter!$A$2,$T345,0)</f>
        <v>0</v>
      </c>
      <c r="AL345" s="10">
        <f>IF($AD345=Res_converter!$A$2,$Z345,0)</f>
        <v>0</v>
      </c>
      <c r="AM345" s="10">
        <f>IF($J345=Res_converter!$E$4,MAX($M345-$N345-$O345,0),0)+IF($K345=Res_converter!$E$4,MAX($P345-$Q345-$R345,0),0)+IF(L345=Res_converter!$E$4,$S345,0)</f>
        <v>0</v>
      </c>
      <c r="AN345" s="10">
        <f>IF($AD345=Res_converter!$A$3,MAX(MIN($Z345,$M345)-$N345-$O345,0),0)+IF(AND($AD345=Res_converter!$A$14,$AC345=1,$Y345&lt;&gt;"See columns P&amp; Q"),IF($J345=Res_converter!$E$4,MAX(MIN(MAX($Z345-$P345,0)/$AV345,$M345)-$N345-$O345,0),MAX(MIN(MAX($Z345-$M345,0)/$AV345,$P345)-$Q345-$R345,0)),0)</f>
        <v>0</v>
      </c>
      <c r="AO345" s="10">
        <f>IF($J345=Res_converter!$E$5,$M345,0)+IF($K345=Res_converter!$E$5,$P345,0)</f>
        <v>0</v>
      </c>
      <c r="AP345" s="10">
        <f>IF($AD345=Res_converter!$A$4,$Z345,0)</f>
        <v>0</v>
      </c>
      <c r="AQ345" s="10" t="s">
        <v>411</v>
      </c>
      <c r="AR345" s="10" t="s">
        <v>61</v>
      </c>
      <c r="AS345" s="10" t="s">
        <v>62</v>
      </c>
      <c r="AT345" s="10" t="s">
        <v>79</v>
      </c>
      <c r="AU345" s="10">
        <f t="shared" si="22"/>
        <v>0.1</v>
      </c>
      <c r="AV345" s="10">
        <f t="shared" si="23"/>
        <v>0.66500000000000004</v>
      </c>
      <c r="AW345" s="12" t="s">
        <v>786</v>
      </c>
      <c r="AX345" s="12" t="str">
        <f>INDEX(Subname_converter!$B$1:$B$343,MATCH($AW345,Subname_converter!$A$1:$A$343,0))</f>
        <v>Cal Flats</v>
      </c>
      <c r="AY345" s="12">
        <f>INDEX(Subname_converter!$C$1:$C$343,MATCH($AW345,Subname_converter!$A$1:$A$343,0))</f>
        <v>230</v>
      </c>
      <c r="AZ345" s="11">
        <v>45626.333333333299</v>
      </c>
      <c r="BA345" s="11">
        <v>45626.333333333299</v>
      </c>
      <c r="BB345" s="10">
        <f t="shared" si="20"/>
        <v>2025</v>
      </c>
      <c r="BC345" s="11"/>
      <c r="BD345" s="10" t="s">
        <v>103</v>
      </c>
      <c r="BE345" s="10" t="s">
        <v>65</v>
      </c>
      <c r="BF345" s="10"/>
      <c r="BG345" s="10" t="s">
        <v>103</v>
      </c>
      <c r="BH345" s="10"/>
      <c r="BI345" s="10">
        <f>IFERROR(INDEX([12]Queue_withNearTerm!$AZ$4:$AZ$148,MATCH(B346,[12]Queue_withNearTerm!$B$4:$B$148,0)),99)</f>
        <v>99</v>
      </c>
    </row>
    <row r="346" spans="1:61" s="26" customFormat="1" ht="37.5" x14ac:dyDescent="0.25">
      <c r="A346" s="32" t="s">
        <v>787</v>
      </c>
      <c r="B346" s="10">
        <v>1975</v>
      </c>
      <c r="C346" s="11">
        <v>44300</v>
      </c>
      <c r="D346" s="11">
        <v>44301.291666666701</v>
      </c>
      <c r="E346" s="10" t="s">
        <v>53</v>
      </c>
      <c r="F346" s="10" t="s">
        <v>609</v>
      </c>
      <c r="G346" s="10" t="s">
        <v>95</v>
      </c>
      <c r="H346" s="10" t="s">
        <v>56</v>
      </c>
      <c r="I346" s="10"/>
      <c r="J346" s="10" t="s">
        <v>96</v>
      </c>
      <c r="K346" s="10" t="s">
        <v>57</v>
      </c>
      <c r="L346" s="10"/>
      <c r="M346" s="10">
        <v>35.978999999999999</v>
      </c>
      <c r="N346" s="10"/>
      <c r="O346" s="10"/>
      <c r="P346" s="10">
        <v>35.951000000000001</v>
      </c>
      <c r="Q346" s="10"/>
      <c r="R346" s="10"/>
      <c r="S346" s="10"/>
      <c r="T346" s="10">
        <v>35</v>
      </c>
      <c r="U346" s="10" t="s">
        <v>83</v>
      </c>
      <c r="V346" s="10"/>
      <c r="W346" s="10" t="s">
        <v>58</v>
      </c>
      <c r="X346" s="10"/>
      <c r="Y346" s="10"/>
      <c r="Z346" s="10">
        <v>0</v>
      </c>
      <c r="AA346" s="10"/>
      <c r="AB346" s="10"/>
      <c r="AC346" s="10">
        <f t="shared" si="21"/>
        <v>0</v>
      </c>
      <c r="AD346" s="10" t="str" cm="1">
        <f t="array" ref="AD346">IFERROR(INDEX(Res_converter!$A$2:$A$22,MATCH(1,($J346=Res_converter!$B$2:$B$22)*($K346=Res_converter!$C$2:$C$22)*($L346=Res_converter!$D$2:$D$22),0)),"Other")</f>
        <v>Solar-Hybrid</v>
      </c>
      <c r="AE346" s="10">
        <f>IF($J346=Res_converter!$E$2,MAX($M346-$N346-$O346,0),0)+IF($K346=Res_converter!$E$2,MAX($P346-$Q346-$R346,0),0)+IF(L346=Res_converter!$E$2,$S346,0)</f>
        <v>35.951000000000001</v>
      </c>
      <c r="AF346" s="10">
        <f>IF($AD346=Res_converter!$A$8,MAX($Z346-$N346-$O346,0),0)+IF(AND($AD346=Res_converter!$A$14,$J346=Res_converter!$B$14),MAX(MIN($Z346,$M346)-$N346-$O346+IF(SUM($Q346,$R346)&gt;0,MAX($Z346-$M346,0)-($Q346+$R346)*$AV346,0),0),0)+IF(AND($AD346=Res_converter!$A$15,$K346=Res_converter!$C$15),MAX(MIN($Z346,$P346)-$Q346-$R346+IF(SUM($N346,$O346)&gt;0,MAX($Z346-$P346,0)-($N346+$O346)*$AV346,0),0),0)+IF(AND($AD346=Res_converter!$A$12,$Y346="See columns P&amp; Q"),IF($J346=Res_converter!$E$2,MAX($AA346*MIN($M346,$T346)-$N346-$O346,0),MAX($AB346*MIN($P346,$T346)-$Q346-$R346,0)),0)+IF(AND($AD346=Res_converter!$A$12,$AC346=1,$Y346&lt;&gt;"See columns P&amp; Q"),IF($J346=Res_converter!$E$2,MAX(MIN($Z346,M346)-$N346-$O346,0),MAX(MIN($Z346,P346)-$Q346-$R346,0)),0)</f>
        <v>0</v>
      </c>
      <c r="AG346" s="60">
        <f>IF($AD346=Res_converter!$A$9,$T346,0)</f>
        <v>0</v>
      </c>
      <c r="AH346" s="10">
        <f>IF($AD346=Res_converter!$A$9,$Z346,0)</f>
        <v>0</v>
      </c>
      <c r="AI346" s="10">
        <f>IF($J346=Res_converter!$E$6,MAX($M346-$N346-$O346,0),0)+IF($K346=Res_converter!$E$6,MAX($P346-$Q346-$R346,0),0)+IF(L346=Res_converter!$E$6,$S346,0)</f>
        <v>35.978999999999999</v>
      </c>
      <c r="AJ346" s="10">
        <f>IF($AD346=Res_converter!$A$7,MAX(MIN($Z346,$M346)-$N346-$O346,0),0)+IF(AND($AD346=Res_converter!$A$12,$Y346="See columns P&amp; Q"),IF($J346=Res_converter!$E$6,MAX($AA346*MIN($M346,$T346)-$N346-$O346,0),MAX($AB346*MIN($P346,$T346)-$Q346-$R346,0)),0)+IF(AND($AD346=Res_converter!$A$12,$AC346=1,$Y346&lt;&gt;"See columns P&amp; Q"),IF($J346=Res_converter!$E$6,MAX(MIN(MAX($Z346-$P346,0)/$AU346,$M346)-$N346-$O346,0),MAX(MIN(MAX($Z346-$M346,0)/$AU346,$P346)-$Q346-$R346,0)),0)</f>
        <v>0</v>
      </c>
      <c r="AK346" s="60">
        <f>IF($AD346=Res_converter!$A$2,$T346,0)</f>
        <v>0</v>
      </c>
      <c r="AL346" s="10">
        <f>IF($AD346=Res_converter!$A$2,$Z346,0)</f>
        <v>0</v>
      </c>
      <c r="AM346" s="10">
        <f>IF($J346=Res_converter!$E$4,MAX($M346-$N346-$O346,0),0)+IF($K346=Res_converter!$E$4,MAX($P346-$Q346-$R346,0),0)+IF(L346=Res_converter!$E$4,$S346,0)</f>
        <v>0</v>
      </c>
      <c r="AN346" s="10">
        <f>IF($AD346=Res_converter!$A$3,MAX(MIN($Z346,$M346)-$N346-$O346,0),0)+IF(AND($AD346=Res_converter!$A$14,$AC346=1,$Y346&lt;&gt;"See columns P&amp; Q"),IF($J346=Res_converter!$E$4,MAX(MIN(MAX($Z346-$P346,0)/$AV346,$M346)-$N346-$O346,0),MAX(MIN(MAX($Z346-$M346,0)/$AV346,$P346)-$Q346-$R346,0)),0)</f>
        <v>0</v>
      </c>
      <c r="AO346" s="10">
        <f>IF($J346=Res_converter!$E$5,$M346,0)+IF($K346=Res_converter!$E$5,$P346,0)</f>
        <v>0</v>
      </c>
      <c r="AP346" s="10">
        <f>IF($AD346=Res_converter!$A$4,$Z346,0)</f>
        <v>0</v>
      </c>
      <c r="AQ346" s="10" t="s">
        <v>78</v>
      </c>
      <c r="AR346" s="10" t="s">
        <v>61</v>
      </c>
      <c r="AS346" s="10" t="s">
        <v>62</v>
      </c>
      <c r="AT346" s="10" t="s">
        <v>79</v>
      </c>
      <c r="AU346" s="10">
        <f t="shared" si="22"/>
        <v>0.1</v>
      </c>
      <c r="AV346" s="10">
        <f t="shared" si="23"/>
        <v>0.66500000000000004</v>
      </c>
      <c r="AW346" s="12" t="s">
        <v>788</v>
      </c>
      <c r="AX346" s="12" t="str">
        <f>INDEX(Subname_converter!$B$1:$B$343,MATCH($AW346,Subname_converter!$A$1:$A$343,0))</f>
        <v>Helm</v>
      </c>
      <c r="AY346" s="12">
        <f>INDEX(Subname_converter!$C$1:$C$343,MATCH($AW346,Subname_converter!$A$1:$A$343,0))</f>
        <v>230</v>
      </c>
      <c r="AZ346" s="11">
        <v>45809.291666666701</v>
      </c>
      <c r="BA346" s="11">
        <v>45809.291666666701</v>
      </c>
      <c r="BB346" s="10">
        <f t="shared" si="20"/>
        <v>2025</v>
      </c>
      <c r="BC346" s="11"/>
      <c r="BD346" s="10" t="s">
        <v>103</v>
      </c>
      <c r="BE346" s="10"/>
      <c r="BF346" s="10"/>
      <c r="BG346" s="10" t="s">
        <v>103</v>
      </c>
      <c r="BH346" s="10"/>
      <c r="BI346" s="10">
        <f>IFERROR(INDEX([12]Queue_withNearTerm!$AZ$4:$AZ$148,MATCH(B347,[12]Queue_withNearTerm!$B$4:$B$148,0)),99)</f>
        <v>99</v>
      </c>
    </row>
    <row r="347" spans="1:61" s="26" customFormat="1" ht="25" x14ac:dyDescent="0.25">
      <c r="A347" s="32" t="s">
        <v>789</v>
      </c>
      <c r="B347" s="10">
        <v>1977</v>
      </c>
      <c r="C347" s="11">
        <v>44469</v>
      </c>
      <c r="D347" s="11">
        <v>44301.291666666701</v>
      </c>
      <c r="E347" s="10" t="s">
        <v>53</v>
      </c>
      <c r="F347" s="10" t="s">
        <v>609</v>
      </c>
      <c r="G347" s="10" t="s">
        <v>56</v>
      </c>
      <c r="H347" s="10"/>
      <c r="I347" s="10"/>
      <c r="J347" s="10" t="s">
        <v>57</v>
      </c>
      <c r="K347" s="10"/>
      <c r="L347" s="10"/>
      <c r="M347" s="10">
        <v>79.587100000000007</v>
      </c>
      <c r="N347" s="10"/>
      <c r="O347" s="10"/>
      <c r="P347" s="10"/>
      <c r="Q347" s="10"/>
      <c r="R347" s="10"/>
      <c r="S347" s="10"/>
      <c r="T347" s="10">
        <v>75</v>
      </c>
      <c r="U347" s="10" t="s">
        <v>83</v>
      </c>
      <c r="V347" s="10"/>
      <c r="W347" s="10"/>
      <c r="X347" s="10"/>
      <c r="Y347" s="10"/>
      <c r="Z347" s="10">
        <v>0</v>
      </c>
      <c r="AA347" s="10"/>
      <c r="AB347" s="10"/>
      <c r="AC347" s="10">
        <f t="shared" si="21"/>
        <v>0</v>
      </c>
      <c r="AD347" s="10" t="str" cm="1">
        <f t="array" ref="AD347">IFERROR(INDEX(Res_converter!$A$2:$A$22,MATCH(1,($J347=Res_converter!$B$2:$B$22)*($K347=Res_converter!$C$2:$C$22)*($L347=Res_converter!$D$2:$D$22),0)),"Other")</f>
        <v>Battery</v>
      </c>
      <c r="AE347" s="10">
        <f>IF($J347=Res_converter!$E$2,MAX($M347-$N347-$O347,0),0)+IF($K347=Res_converter!$E$2,MAX($P347-$Q347-$R347,0),0)+IF(L347=Res_converter!$E$2,$S347,0)</f>
        <v>79.587100000000007</v>
      </c>
      <c r="AF347" s="10">
        <f>IF($AD347=Res_converter!$A$8,MAX($Z347-$N347-$O347,0),0)+IF(AND($AD347=Res_converter!$A$14,$J347=Res_converter!$B$14),MAX(MIN($Z347,$M347)-$N347-$O347+IF(SUM($Q347,$R347)&gt;0,MAX($Z347-$M347,0)-($Q347+$R347)*$AV347,0),0),0)+IF(AND($AD347=Res_converter!$A$15,$K347=Res_converter!$C$15),MAX(MIN($Z347,$P347)-$Q347-$R347+IF(SUM($N347,$O347)&gt;0,MAX($Z347-$P347,0)-($N347+$O347)*$AV347,0),0),0)+IF(AND($AD347=Res_converter!$A$12,$Y347="See columns P&amp; Q"),IF($J347=Res_converter!$E$2,MAX($AA347*MIN($M347,$T347)-$N347-$O347,0),MAX($AB347*MIN($P347,$T347)-$Q347-$R347,0)),0)+IF(AND($AD347=Res_converter!$A$12,$AC347=1,$Y347&lt;&gt;"See columns P&amp; Q"),IF($J347=Res_converter!$E$2,MAX(MIN($Z347,M347)-$N347-$O347,0),MAX(MIN($Z347,P347)-$Q347-$R347,0)),0)</f>
        <v>0</v>
      </c>
      <c r="AG347" s="60">
        <f>IF($AD347=Res_converter!$A$9,$T347,0)</f>
        <v>0</v>
      </c>
      <c r="AH347" s="10">
        <f>IF($AD347=Res_converter!$A$9,$Z347,0)</f>
        <v>0</v>
      </c>
      <c r="AI347" s="10">
        <f>IF($J347=Res_converter!$E$6,MAX($M347-$N347-$O347,0),0)+IF($K347=Res_converter!$E$6,MAX($P347-$Q347-$R347,0),0)+IF(L347=Res_converter!$E$6,$S347,0)</f>
        <v>0</v>
      </c>
      <c r="AJ347" s="10">
        <f>IF($AD347=Res_converter!$A$7,MAX(MIN($Z347,$M347)-$N347-$O347,0),0)+IF(AND($AD347=Res_converter!$A$12,$Y347="See columns P&amp; Q"),IF($J347=Res_converter!$E$6,MAX($AA347*MIN($M347,$T347)-$N347-$O347,0),MAX($AB347*MIN($P347,$T347)-$Q347-$R347,0)),0)+IF(AND($AD347=Res_converter!$A$12,$AC347=1,$Y347&lt;&gt;"See columns P&amp; Q"),IF($J347=Res_converter!$E$6,MAX(MIN(MAX($Z347-$P347,0)/$AU347,$M347)-$N347-$O347,0),MAX(MIN(MAX($Z347-$M347,0)/$AU347,$P347)-$Q347-$R347,0)),0)</f>
        <v>0</v>
      </c>
      <c r="AK347" s="60">
        <f>IF($AD347=Res_converter!$A$2,$T347,0)</f>
        <v>0</v>
      </c>
      <c r="AL347" s="10">
        <f>IF($AD347=Res_converter!$A$2,$Z347,0)</f>
        <v>0</v>
      </c>
      <c r="AM347" s="10">
        <f>IF($J347=Res_converter!$E$4,MAX($M347-$N347-$O347,0),0)+IF($K347=Res_converter!$E$4,MAX($P347-$Q347-$R347,0),0)+IF(L347=Res_converter!$E$4,$S347,0)</f>
        <v>0</v>
      </c>
      <c r="AN347" s="10">
        <f>IF($AD347=Res_converter!$A$3,MAX(MIN($Z347,$M347)-$N347-$O347,0),0)+IF(AND($AD347=Res_converter!$A$14,$AC347=1,$Y347&lt;&gt;"See columns P&amp; Q"),IF($J347=Res_converter!$E$4,MAX(MIN(MAX($Z347-$P347,0)/$AV347,$M347)-$N347-$O347,0),MAX(MIN(MAX($Z347-$M347,0)/$AV347,$P347)-$Q347-$R347,0)),0)</f>
        <v>0</v>
      </c>
      <c r="AO347" s="10">
        <f>IF($J347=Res_converter!$E$5,$M347,0)+IF($K347=Res_converter!$E$5,$P347,0)</f>
        <v>0</v>
      </c>
      <c r="AP347" s="10">
        <f>IF($AD347=Res_converter!$A$4,$Z347,0)</f>
        <v>0</v>
      </c>
      <c r="AQ347" s="10" t="s">
        <v>747</v>
      </c>
      <c r="AR347" s="10" t="s">
        <v>61</v>
      </c>
      <c r="AS347" s="10" t="s">
        <v>62</v>
      </c>
      <c r="AT347" s="10" t="s">
        <v>79</v>
      </c>
      <c r="AU347" s="10">
        <f t="shared" si="22"/>
        <v>0.1</v>
      </c>
      <c r="AV347" s="10">
        <f t="shared" si="23"/>
        <v>0.66500000000000004</v>
      </c>
      <c r="AW347" s="12" t="s">
        <v>790</v>
      </c>
      <c r="AX347" s="12" t="str">
        <f>INDEX(Subname_converter!$B$1:$B$343,MATCH($AW347,Subname_converter!$A$1:$A$343,0))</f>
        <v>Chowchilla</v>
      </c>
      <c r="AY347" s="12">
        <f>INDEX(Subname_converter!$C$1:$C$343,MATCH($AW347,Subname_converter!$A$1:$A$343,0))</f>
        <v>115</v>
      </c>
      <c r="AZ347" s="11">
        <v>44926.333333333299</v>
      </c>
      <c r="BA347" s="11">
        <v>44926.333333333299</v>
      </c>
      <c r="BB347" s="10">
        <f t="shared" si="20"/>
        <v>2023</v>
      </c>
      <c r="BC347" s="11"/>
      <c r="BD347" s="10" t="s">
        <v>103</v>
      </c>
      <c r="BE347" s="10" t="s">
        <v>65</v>
      </c>
      <c r="BF347" s="10"/>
      <c r="BG347" s="10" t="s">
        <v>103</v>
      </c>
      <c r="BH347" s="10"/>
      <c r="BI347" s="10">
        <f>IFERROR(INDEX([12]Queue_withNearTerm!$AZ$4:$AZ$148,MATCH(B348,[12]Queue_withNearTerm!$B$4:$B$148,0)),99)</f>
        <v>99</v>
      </c>
    </row>
    <row r="348" spans="1:61" s="26" customFormat="1" ht="25" x14ac:dyDescent="0.25">
      <c r="A348" s="32" t="s">
        <v>791</v>
      </c>
      <c r="B348" s="10">
        <v>1980</v>
      </c>
      <c r="C348" s="11">
        <v>44286</v>
      </c>
      <c r="D348" s="11">
        <v>44301.291666666701</v>
      </c>
      <c r="E348" s="10" t="s">
        <v>53</v>
      </c>
      <c r="F348" s="10" t="s">
        <v>609</v>
      </c>
      <c r="G348" s="10" t="s">
        <v>95</v>
      </c>
      <c r="H348" s="10" t="s">
        <v>56</v>
      </c>
      <c r="I348" s="10"/>
      <c r="J348" s="10" t="s">
        <v>96</v>
      </c>
      <c r="K348" s="10" t="s">
        <v>57</v>
      </c>
      <c r="L348" s="10"/>
      <c r="M348" s="10">
        <v>412.33600000000001</v>
      </c>
      <c r="N348" s="10"/>
      <c r="O348" s="10"/>
      <c r="P348" s="10">
        <v>412.33600000000001</v>
      </c>
      <c r="Q348" s="10"/>
      <c r="R348" s="10"/>
      <c r="S348" s="10"/>
      <c r="T348" s="10">
        <v>400</v>
      </c>
      <c r="U348" s="10" t="s">
        <v>83</v>
      </c>
      <c r="V348" s="10"/>
      <c r="W348" s="10" t="s">
        <v>58</v>
      </c>
      <c r="X348" s="10"/>
      <c r="Y348" s="10"/>
      <c r="Z348" s="10">
        <v>0</v>
      </c>
      <c r="AA348" s="10"/>
      <c r="AB348" s="10"/>
      <c r="AC348" s="10">
        <f t="shared" si="21"/>
        <v>0</v>
      </c>
      <c r="AD348" s="10" t="str" cm="1">
        <f t="array" ref="AD348">IFERROR(INDEX(Res_converter!$A$2:$A$22,MATCH(1,($J348=Res_converter!$B$2:$B$22)*($K348=Res_converter!$C$2:$C$22)*($L348=Res_converter!$D$2:$D$22),0)),"Other")</f>
        <v>Solar-Hybrid</v>
      </c>
      <c r="AE348" s="10">
        <f>IF($J348=Res_converter!$E$2,MAX($M348-$N348-$O348,0),0)+IF($K348=Res_converter!$E$2,MAX($P348-$Q348-$R348,0),0)+IF(L348=Res_converter!$E$2,$S348,0)</f>
        <v>412.33600000000001</v>
      </c>
      <c r="AF348" s="10">
        <f>IF($AD348=Res_converter!$A$8,MAX($Z348-$N348-$O348,0),0)+IF(AND($AD348=Res_converter!$A$14,$J348=Res_converter!$B$14),MAX(MIN($Z348,$M348)-$N348-$O348+IF(SUM($Q348,$R348)&gt;0,MAX($Z348-$M348,0)-($Q348+$R348)*$AV348,0),0),0)+IF(AND($AD348=Res_converter!$A$15,$K348=Res_converter!$C$15),MAX(MIN($Z348,$P348)-$Q348-$R348+IF(SUM($N348,$O348)&gt;0,MAX($Z348-$P348,0)-($N348+$O348)*$AV348,0),0),0)+IF(AND($AD348=Res_converter!$A$12,$Y348="See columns P&amp; Q"),IF($J348=Res_converter!$E$2,MAX($AA348*MIN($M348,$T348)-$N348-$O348,0),MAX($AB348*MIN($P348,$T348)-$Q348-$R348,0)),0)+IF(AND($AD348=Res_converter!$A$12,$AC348=1,$Y348&lt;&gt;"See columns P&amp; Q"),IF($J348=Res_converter!$E$2,MAX(MIN($Z348,M348)-$N348-$O348,0),MAX(MIN($Z348,P348)-$Q348-$R348,0)),0)</f>
        <v>0</v>
      </c>
      <c r="AG348" s="60">
        <f>IF($AD348=Res_converter!$A$9,$T348,0)</f>
        <v>0</v>
      </c>
      <c r="AH348" s="10">
        <f>IF($AD348=Res_converter!$A$9,$Z348,0)</f>
        <v>0</v>
      </c>
      <c r="AI348" s="10">
        <f>IF($J348=Res_converter!$E$6,MAX($M348-$N348-$O348,0),0)+IF($K348=Res_converter!$E$6,MAX($P348-$Q348-$R348,0),0)+IF(L348=Res_converter!$E$6,$S348,0)</f>
        <v>412.33600000000001</v>
      </c>
      <c r="AJ348" s="10">
        <f>IF($AD348=Res_converter!$A$7,MAX(MIN($Z348,$M348)-$N348-$O348,0),0)+IF(AND($AD348=Res_converter!$A$12,$Y348="See columns P&amp; Q"),IF($J348=Res_converter!$E$6,MAX($AA348*MIN($M348,$T348)-$N348-$O348,0),MAX($AB348*MIN($P348,$T348)-$Q348-$R348,0)),0)+IF(AND($AD348=Res_converter!$A$12,$AC348=1,$Y348&lt;&gt;"See columns P&amp; Q"),IF($J348=Res_converter!$E$6,MAX(MIN(MAX($Z348-$P348,0)/$AU348,$M348)-$N348-$O348,0),MAX(MIN(MAX($Z348-$M348,0)/$AU348,$P348)-$Q348-$R348,0)),0)</f>
        <v>0</v>
      </c>
      <c r="AK348" s="60">
        <f>IF($AD348=Res_converter!$A$2,$T348,0)</f>
        <v>0</v>
      </c>
      <c r="AL348" s="10">
        <f>IF($AD348=Res_converter!$A$2,$Z348,0)</f>
        <v>0</v>
      </c>
      <c r="AM348" s="10">
        <f>IF($J348=Res_converter!$E$4,MAX($M348-$N348-$O348,0),0)+IF($K348=Res_converter!$E$4,MAX($P348-$Q348-$R348,0),0)+IF(L348=Res_converter!$E$4,$S348,0)</f>
        <v>0</v>
      </c>
      <c r="AN348" s="10">
        <f>IF($AD348=Res_converter!$A$3,MAX(MIN($Z348,$M348)-$N348-$O348,0),0)+IF(AND($AD348=Res_converter!$A$14,$AC348=1,$Y348&lt;&gt;"See columns P&amp; Q"),IF($J348=Res_converter!$E$4,MAX(MIN(MAX($Z348-$P348,0)/$AV348,$M348)-$N348-$O348,0),MAX(MIN(MAX($Z348-$M348,0)/$AV348,$P348)-$Q348-$R348,0)),0)</f>
        <v>0</v>
      </c>
      <c r="AO348" s="10">
        <f>IF($J348=Res_converter!$E$5,$M348,0)+IF($K348=Res_converter!$E$5,$P348,0)</f>
        <v>0</v>
      </c>
      <c r="AP348" s="10">
        <f>IF($AD348=Res_converter!$A$4,$Z348,0)</f>
        <v>0</v>
      </c>
      <c r="AQ348" s="10" t="s">
        <v>406</v>
      </c>
      <c r="AR348" s="10" t="s">
        <v>61</v>
      </c>
      <c r="AS348" s="10" t="s">
        <v>62</v>
      </c>
      <c r="AT348" s="10" t="s">
        <v>269</v>
      </c>
      <c r="AU348" s="10">
        <f t="shared" si="22"/>
        <v>0.1</v>
      </c>
      <c r="AV348" s="10">
        <f t="shared" si="23"/>
        <v>0.66500000000000004</v>
      </c>
      <c r="AW348" s="12" t="s">
        <v>792</v>
      </c>
      <c r="AX348" s="12" t="str">
        <f>INDEX(Subname_converter!$B$1:$B$343,MATCH($AW348,Subname_converter!$A$1:$A$343,0))</f>
        <v>Arco</v>
      </c>
      <c r="AY348" s="12">
        <f>INDEX(Subname_converter!$C$1:$C$343,MATCH($AW348,Subname_converter!$A$1:$A$343,0))</f>
        <v>230</v>
      </c>
      <c r="AZ348" s="11">
        <v>45597.291666666701</v>
      </c>
      <c r="BA348" s="11">
        <v>45597.291666666701</v>
      </c>
      <c r="BB348" s="10">
        <f t="shared" si="20"/>
        <v>2025</v>
      </c>
      <c r="BC348" s="11"/>
      <c r="BD348" s="10" t="s">
        <v>103</v>
      </c>
      <c r="BE348" s="10" t="s">
        <v>65</v>
      </c>
      <c r="BF348" s="10"/>
      <c r="BG348" s="10" t="s">
        <v>103</v>
      </c>
      <c r="BH348" s="10"/>
      <c r="BI348" s="10">
        <f>IFERROR(INDEX([12]Queue_withNearTerm!$AZ$4:$AZ$148,MATCH(B349,[12]Queue_withNearTerm!$B$4:$B$148,0)),99)</f>
        <v>99</v>
      </c>
    </row>
    <row r="349" spans="1:61" s="26" customFormat="1" ht="25" x14ac:dyDescent="0.25">
      <c r="A349" s="32" t="s">
        <v>793</v>
      </c>
      <c r="B349" s="10">
        <v>1983</v>
      </c>
      <c r="C349" s="11">
        <v>44287</v>
      </c>
      <c r="D349" s="11">
        <v>44301.291666666701</v>
      </c>
      <c r="E349" s="10" t="s">
        <v>53</v>
      </c>
      <c r="F349" s="10" t="s">
        <v>609</v>
      </c>
      <c r="G349" s="10" t="s">
        <v>95</v>
      </c>
      <c r="H349" s="10" t="s">
        <v>56</v>
      </c>
      <c r="I349" s="10"/>
      <c r="J349" s="10" t="s">
        <v>96</v>
      </c>
      <c r="K349" s="10" t="s">
        <v>57</v>
      </c>
      <c r="L349" s="10"/>
      <c r="M349" s="10">
        <v>102.254047</v>
      </c>
      <c r="N349" s="10"/>
      <c r="O349" s="10"/>
      <c r="P349" s="10">
        <v>101.763518</v>
      </c>
      <c r="Q349" s="10"/>
      <c r="R349" s="10"/>
      <c r="S349" s="10"/>
      <c r="T349" s="10">
        <v>100</v>
      </c>
      <c r="U349" s="10" t="s">
        <v>83</v>
      </c>
      <c r="V349" s="10"/>
      <c r="W349" s="10" t="s">
        <v>58</v>
      </c>
      <c r="X349" s="10"/>
      <c r="Y349" s="10"/>
      <c r="Z349" s="10">
        <v>0</v>
      </c>
      <c r="AA349" s="10"/>
      <c r="AB349" s="10"/>
      <c r="AC349" s="10">
        <f t="shared" si="21"/>
        <v>0</v>
      </c>
      <c r="AD349" s="10" t="str" cm="1">
        <f t="array" ref="AD349">IFERROR(INDEX(Res_converter!$A$2:$A$22,MATCH(1,($J349=Res_converter!$B$2:$B$22)*($K349=Res_converter!$C$2:$C$22)*($L349=Res_converter!$D$2:$D$22),0)),"Other")</f>
        <v>Solar-Hybrid</v>
      </c>
      <c r="AE349" s="10">
        <f>IF($J349=Res_converter!$E$2,MAX($M349-$N349-$O349,0),0)+IF($K349=Res_converter!$E$2,MAX($P349-$Q349-$R349,0),0)+IF(L349=Res_converter!$E$2,$S349,0)</f>
        <v>101.763518</v>
      </c>
      <c r="AF349" s="10">
        <f>IF($AD349=Res_converter!$A$8,MAX($Z349-$N349-$O349,0),0)+IF(AND($AD349=Res_converter!$A$14,$J349=Res_converter!$B$14),MAX(MIN($Z349,$M349)-$N349-$O349+IF(SUM($Q349,$R349)&gt;0,MAX($Z349-$M349,0)-($Q349+$R349)*$AV349,0),0),0)+IF(AND($AD349=Res_converter!$A$15,$K349=Res_converter!$C$15),MAX(MIN($Z349,$P349)-$Q349-$R349+IF(SUM($N349,$O349)&gt;0,MAX($Z349-$P349,0)-($N349+$O349)*$AV349,0),0),0)+IF(AND($AD349=Res_converter!$A$12,$Y349="See columns P&amp; Q"),IF($J349=Res_converter!$E$2,MAX($AA349*MIN($M349,$T349)-$N349-$O349,0),MAX($AB349*MIN($P349,$T349)-$Q349-$R349,0)),0)+IF(AND($AD349=Res_converter!$A$12,$AC349=1,$Y349&lt;&gt;"See columns P&amp; Q"),IF($J349=Res_converter!$E$2,MAX(MIN($Z349,M349)-$N349-$O349,0),MAX(MIN($Z349,P349)-$Q349-$R349,0)),0)</f>
        <v>0</v>
      </c>
      <c r="AG349" s="60">
        <f>IF($AD349=Res_converter!$A$9,$T349,0)</f>
        <v>0</v>
      </c>
      <c r="AH349" s="10">
        <f>IF($AD349=Res_converter!$A$9,$Z349,0)</f>
        <v>0</v>
      </c>
      <c r="AI349" s="10">
        <f>IF($J349=Res_converter!$E$6,MAX($M349-$N349-$O349,0),0)+IF($K349=Res_converter!$E$6,MAX($P349-$Q349-$R349,0),0)+IF(L349=Res_converter!$E$6,$S349,0)</f>
        <v>102.254047</v>
      </c>
      <c r="AJ349" s="10">
        <f>IF($AD349=Res_converter!$A$7,MAX(MIN($Z349,$M349)-$N349-$O349,0),0)+IF(AND($AD349=Res_converter!$A$12,$Y349="See columns P&amp; Q"),IF($J349=Res_converter!$E$6,MAX($AA349*MIN($M349,$T349)-$N349-$O349,0),MAX($AB349*MIN($P349,$T349)-$Q349-$R349,0)),0)+IF(AND($AD349=Res_converter!$A$12,$AC349=1,$Y349&lt;&gt;"See columns P&amp; Q"),IF($J349=Res_converter!$E$6,MAX(MIN(MAX($Z349-$P349,0)/$AU349,$M349)-$N349-$O349,0),MAX(MIN(MAX($Z349-$M349,0)/$AU349,$P349)-$Q349-$R349,0)),0)</f>
        <v>0</v>
      </c>
      <c r="AK349" s="60">
        <f>IF($AD349=Res_converter!$A$2,$T349,0)</f>
        <v>0</v>
      </c>
      <c r="AL349" s="10">
        <f>IF($AD349=Res_converter!$A$2,$Z349,0)</f>
        <v>0</v>
      </c>
      <c r="AM349" s="10">
        <f>IF($J349=Res_converter!$E$4,MAX($M349-$N349-$O349,0),0)+IF($K349=Res_converter!$E$4,MAX($P349-$Q349-$R349,0),0)+IF(L349=Res_converter!$E$4,$S349,0)</f>
        <v>0</v>
      </c>
      <c r="AN349" s="10">
        <f>IF($AD349=Res_converter!$A$3,MAX(MIN($Z349,$M349)-$N349-$O349,0),0)+IF(AND($AD349=Res_converter!$A$14,$AC349=1,$Y349&lt;&gt;"See columns P&amp; Q"),IF($J349=Res_converter!$E$4,MAX(MIN(MAX($Z349-$P349,0)/$AV349,$M349)-$N349-$O349,0),MAX(MIN(MAX($Z349-$M349,0)/$AV349,$P349)-$Q349-$R349,0)),0)</f>
        <v>0</v>
      </c>
      <c r="AO349" s="10">
        <f>IF($J349=Res_converter!$E$5,$M349,0)+IF($K349=Res_converter!$E$5,$P349,0)</f>
        <v>0</v>
      </c>
      <c r="AP349" s="10">
        <f>IF($AD349=Res_converter!$A$4,$Z349,0)</f>
        <v>0</v>
      </c>
      <c r="AQ349" s="10" t="s">
        <v>88</v>
      </c>
      <c r="AR349" s="10" t="s">
        <v>61</v>
      </c>
      <c r="AS349" s="10" t="s">
        <v>62</v>
      </c>
      <c r="AT349" s="10" t="s">
        <v>269</v>
      </c>
      <c r="AU349" s="10">
        <f t="shared" si="22"/>
        <v>0.1</v>
      </c>
      <c r="AV349" s="10">
        <f t="shared" si="23"/>
        <v>0.66500000000000004</v>
      </c>
      <c r="AW349" s="12" t="s">
        <v>794</v>
      </c>
      <c r="AX349" s="12" t="str">
        <f>INDEX(Subname_converter!$B$1:$B$343,MATCH($AW349,Subname_converter!$A$1:$A$343,0))</f>
        <v>Shafter</v>
      </c>
      <c r="AY349" s="12">
        <f>INDEX(Subname_converter!$C$1:$C$343,MATCH($AW349,Subname_converter!$A$1:$A$343,0))</f>
        <v>115</v>
      </c>
      <c r="AZ349" s="11">
        <v>45657.333333333299</v>
      </c>
      <c r="BA349" s="11">
        <v>47402.291666666701</v>
      </c>
      <c r="BB349" s="10">
        <f t="shared" si="20"/>
        <v>2030</v>
      </c>
      <c r="BC349" s="11"/>
      <c r="BD349" s="10" t="s">
        <v>103</v>
      </c>
      <c r="BE349" s="10" t="s">
        <v>65</v>
      </c>
      <c r="BF349" s="10"/>
      <c r="BG349" s="10" t="s">
        <v>103</v>
      </c>
      <c r="BH349" s="10"/>
      <c r="BI349" s="10">
        <f>IFERROR(INDEX([12]Queue_withNearTerm!$AZ$4:$AZ$148,MATCH(B350,[12]Queue_withNearTerm!$B$4:$B$148,0)),99)</f>
        <v>99</v>
      </c>
    </row>
    <row r="350" spans="1:61" s="26" customFormat="1" ht="12.5" x14ac:dyDescent="0.25">
      <c r="A350" s="32" t="s">
        <v>795</v>
      </c>
      <c r="B350" s="10">
        <v>1987</v>
      </c>
      <c r="C350" s="11">
        <v>44289</v>
      </c>
      <c r="D350" s="11">
        <v>44301.291666666701</v>
      </c>
      <c r="E350" s="10" t="s">
        <v>53</v>
      </c>
      <c r="F350" s="10" t="s">
        <v>609</v>
      </c>
      <c r="G350" s="10" t="s">
        <v>95</v>
      </c>
      <c r="H350" s="10" t="s">
        <v>56</v>
      </c>
      <c r="I350" s="10"/>
      <c r="J350" s="10" t="s">
        <v>96</v>
      </c>
      <c r="K350" s="10" t="s">
        <v>57</v>
      </c>
      <c r="L350" s="10"/>
      <c r="M350" s="10">
        <v>358.2</v>
      </c>
      <c r="N350" s="10"/>
      <c r="O350" s="10"/>
      <c r="P350" s="10">
        <v>358.2</v>
      </c>
      <c r="Q350" s="10"/>
      <c r="R350" s="10"/>
      <c r="S350" s="10"/>
      <c r="T350" s="10">
        <v>350</v>
      </c>
      <c r="U350" s="10" t="s">
        <v>83</v>
      </c>
      <c r="V350" s="10"/>
      <c r="W350" s="10" t="s">
        <v>58</v>
      </c>
      <c r="X350" s="10"/>
      <c r="Y350" s="10"/>
      <c r="Z350" s="10">
        <v>0</v>
      </c>
      <c r="AA350" s="10"/>
      <c r="AB350" s="10"/>
      <c r="AC350" s="10">
        <f t="shared" si="21"/>
        <v>0</v>
      </c>
      <c r="AD350" s="10" t="str" cm="1">
        <f t="array" ref="AD350">IFERROR(INDEX(Res_converter!$A$2:$A$22,MATCH(1,($J350=Res_converter!$B$2:$B$22)*($K350=Res_converter!$C$2:$C$22)*($L350=Res_converter!$D$2:$D$22),0)),"Other")</f>
        <v>Solar-Hybrid</v>
      </c>
      <c r="AE350" s="10">
        <f>IF($J350=Res_converter!$E$2,MAX($M350-$N350-$O350,0),0)+IF($K350=Res_converter!$E$2,MAX($P350-$Q350-$R350,0),0)+IF(L350=Res_converter!$E$2,$S350,0)</f>
        <v>358.2</v>
      </c>
      <c r="AF350" s="10">
        <f>IF($AD350=Res_converter!$A$8,MAX($Z350-$N350-$O350,0),0)+IF(AND($AD350=Res_converter!$A$14,$J350=Res_converter!$B$14),MAX(MIN($Z350,$M350)-$N350-$O350+IF(SUM($Q350,$R350)&gt;0,MAX($Z350-$M350,0)-($Q350+$R350)*$AV350,0),0),0)+IF(AND($AD350=Res_converter!$A$15,$K350=Res_converter!$C$15),MAX(MIN($Z350,$P350)-$Q350-$R350+IF(SUM($N350,$O350)&gt;0,MAX($Z350-$P350,0)-($N350+$O350)*$AV350,0),0),0)+IF(AND($AD350=Res_converter!$A$12,$Y350="See columns P&amp; Q"),IF($J350=Res_converter!$E$2,MAX($AA350*MIN($M350,$T350)-$N350-$O350,0),MAX($AB350*MIN($P350,$T350)-$Q350-$R350,0)),0)+IF(AND($AD350=Res_converter!$A$12,$AC350=1,$Y350&lt;&gt;"See columns P&amp; Q"),IF($J350=Res_converter!$E$2,MAX(MIN($Z350,M350)-$N350-$O350,0),MAX(MIN($Z350,P350)-$Q350-$R350,0)),0)</f>
        <v>0</v>
      </c>
      <c r="AG350" s="60">
        <f>IF($AD350=Res_converter!$A$9,$T350,0)</f>
        <v>0</v>
      </c>
      <c r="AH350" s="10">
        <f>IF($AD350=Res_converter!$A$9,$Z350,0)</f>
        <v>0</v>
      </c>
      <c r="AI350" s="10">
        <f>IF($J350=Res_converter!$E$6,MAX($M350-$N350-$O350,0),0)+IF($K350=Res_converter!$E$6,MAX($P350-$Q350-$R350,0),0)+IF(L350=Res_converter!$E$6,$S350,0)</f>
        <v>358.2</v>
      </c>
      <c r="AJ350" s="10">
        <f>IF($AD350=Res_converter!$A$7,MAX(MIN($Z350,$M350)-$N350-$O350,0),0)+IF(AND($AD350=Res_converter!$A$12,$Y350="See columns P&amp; Q"),IF($J350=Res_converter!$E$6,MAX($AA350*MIN($M350,$T350)-$N350-$O350,0),MAX($AB350*MIN($P350,$T350)-$Q350-$R350,0)),0)+IF(AND($AD350=Res_converter!$A$12,$AC350=1,$Y350&lt;&gt;"See columns P&amp; Q"),IF($J350=Res_converter!$E$6,MAX(MIN(MAX($Z350-$P350,0)/$AU350,$M350)-$N350-$O350,0),MAX(MIN(MAX($Z350-$M350,0)/$AU350,$P350)-$Q350-$R350,0)),0)</f>
        <v>0</v>
      </c>
      <c r="AK350" s="60">
        <f>IF($AD350=Res_converter!$A$2,$T350,0)</f>
        <v>0</v>
      </c>
      <c r="AL350" s="10">
        <f>IF($AD350=Res_converter!$A$2,$Z350,0)</f>
        <v>0</v>
      </c>
      <c r="AM350" s="10">
        <f>IF($J350=Res_converter!$E$4,MAX($M350-$N350-$O350,0),0)+IF($K350=Res_converter!$E$4,MAX($P350-$Q350-$R350,0),0)+IF(L350=Res_converter!$E$4,$S350,0)</f>
        <v>0</v>
      </c>
      <c r="AN350" s="10">
        <f>IF($AD350=Res_converter!$A$3,MAX(MIN($Z350,$M350)-$N350-$O350,0),0)+IF(AND($AD350=Res_converter!$A$14,$AC350=1,$Y350&lt;&gt;"See columns P&amp; Q"),IF($J350=Res_converter!$E$4,MAX(MIN(MAX($Z350-$P350,0)/$AV350,$M350)-$N350-$O350,0),MAX(MIN(MAX($Z350-$M350,0)/$AV350,$P350)-$Q350-$R350,0)),0)</f>
        <v>0</v>
      </c>
      <c r="AO350" s="10">
        <f>IF($J350=Res_converter!$E$5,$M350,0)+IF($K350=Res_converter!$E$5,$P350,0)</f>
        <v>0</v>
      </c>
      <c r="AP350" s="10">
        <f>IF($AD350=Res_converter!$A$4,$Z350,0)</f>
        <v>0</v>
      </c>
      <c r="AQ350" s="10" t="s">
        <v>88</v>
      </c>
      <c r="AR350" s="10" t="s">
        <v>61</v>
      </c>
      <c r="AS350" s="10" t="s">
        <v>62</v>
      </c>
      <c r="AT350" s="10" t="s">
        <v>269</v>
      </c>
      <c r="AU350" s="10">
        <f t="shared" si="22"/>
        <v>0.1</v>
      </c>
      <c r="AV350" s="10">
        <f t="shared" si="23"/>
        <v>0.66500000000000004</v>
      </c>
      <c r="AW350" s="12" t="s">
        <v>796</v>
      </c>
      <c r="AX350" s="12" t="str">
        <f>INDEX(Subname_converter!$B$1:$B$343,MATCH($AW350,Subname_converter!$A$1:$A$343,0))</f>
        <v>Midway</v>
      </c>
      <c r="AY350" s="12">
        <f>INDEX(Subname_converter!$C$1:$C$343,MATCH($AW350,Subname_converter!$A$1:$A$343,0))</f>
        <v>115</v>
      </c>
      <c r="AZ350" s="11">
        <v>46844.291666666701</v>
      </c>
      <c r="BA350" s="11">
        <v>46844.291666666701</v>
      </c>
      <c r="BB350" s="10">
        <f t="shared" si="20"/>
        <v>2028</v>
      </c>
      <c r="BC350" s="11"/>
      <c r="BD350" s="10" t="s">
        <v>103</v>
      </c>
      <c r="BE350" s="10" t="s">
        <v>65</v>
      </c>
      <c r="BF350" s="10"/>
      <c r="BG350" s="10" t="s">
        <v>103</v>
      </c>
      <c r="BH350" s="10"/>
      <c r="BI350" s="10">
        <f>IFERROR(INDEX([12]Queue_withNearTerm!$AZ$4:$AZ$148,MATCH(B351,[12]Queue_withNearTerm!$B$4:$B$148,0)),99)</f>
        <v>99</v>
      </c>
    </row>
    <row r="351" spans="1:61" s="26" customFormat="1" ht="25" x14ac:dyDescent="0.25">
      <c r="A351" s="32" t="s">
        <v>797</v>
      </c>
      <c r="B351" s="10">
        <v>1992</v>
      </c>
      <c r="C351" s="11">
        <v>44292</v>
      </c>
      <c r="D351" s="11">
        <v>44301.291666666701</v>
      </c>
      <c r="E351" s="10" t="s">
        <v>53</v>
      </c>
      <c r="F351" s="10" t="s">
        <v>609</v>
      </c>
      <c r="G351" s="10" t="s">
        <v>56</v>
      </c>
      <c r="H351" s="10" t="s">
        <v>95</v>
      </c>
      <c r="I351" s="10"/>
      <c r="J351" s="10" t="s">
        <v>57</v>
      </c>
      <c r="K351" s="10" t="s">
        <v>96</v>
      </c>
      <c r="L351" s="10"/>
      <c r="M351" s="10">
        <v>159.4008</v>
      </c>
      <c r="N351" s="10"/>
      <c r="O351" s="10"/>
      <c r="P351" s="10">
        <v>160.3879</v>
      </c>
      <c r="Q351" s="10"/>
      <c r="R351" s="10"/>
      <c r="S351" s="10"/>
      <c r="T351" s="10">
        <v>150</v>
      </c>
      <c r="U351" s="10" t="s">
        <v>83</v>
      </c>
      <c r="V351" s="10"/>
      <c r="W351" s="10" t="s">
        <v>58</v>
      </c>
      <c r="X351" s="10"/>
      <c r="Y351" s="10"/>
      <c r="Z351" s="10">
        <v>0</v>
      </c>
      <c r="AA351" s="10"/>
      <c r="AB351" s="10"/>
      <c r="AC351" s="10">
        <f t="shared" si="21"/>
        <v>0</v>
      </c>
      <c r="AD351" s="10" t="str" cm="1">
        <f t="array" ref="AD351">IFERROR(INDEX(Res_converter!$A$2:$A$22,MATCH(1,($J351=Res_converter!$B$2:$B$22)*($K351=Res_converter!$C$2:$C$22)*($L351=Res_converter!$D$2:$D$22),0)),"Other")</f>
        <v>Solar-Hybrid</v>
      </c>
      <c r="AE351" s="10">
        <f>IF($J351=Res_converter!$E$2,MAX($M351-$N351-$O351,0),0)+IF($K351=Res_converter!$E$2,MAX($P351-$Q351-$R351,0),0)+IF(L351=Res_converter!$E$2,$S351,0)</f>
        <v>159.4008</v>
      </c>
      <c r="AF351" s="10">
        <f>IF($AD351=Res_converter!$A$8,MAX($Z351-$N351-$O351,0),0)+IF(AND($AD351=Res_converter!$A$14,$J351=Res_converter!$B$14),MAX(MIN($Z351,$M351)-$N351-$O351+IF(SUM($Q351,$R351)&gt;0,MAX($Z351-$M351,0)-($Q351+$R351)*$AV351,0),0),0)+IF(AND($AD351=Res_converter!$A$15,$K351=Res_converter!$C$15),MAX(MIN($Z351,$P351)-$Q351-$R351+IF(SUM($N351,$O351)&gt;0,MAX($Z351-$P351,0)-($N351+$O351)*$AV351,0),0),0)+IF(AND($AD351=Res_converter!$A$12,$Y351="See columns P&amp; Q"),IF($J351=Res_converter!$E$2,MAX($AA351*MIN($M351,$T351)-$N351-$O351,0),MAX($AB351*MIN($P351,$T351)-$Q351-$R351,0)),0)+IF(AND($AD351=Res_converter!$A$12,$AC351=1,$Y351&lt;&gt;"See columns P&amp; Q"),IF($J351=Res_converter!$E$2,MAX(MIN($Z351,M351)-$N351-$O351,0),MAX(MIN($Z351,P351)-$Q351-$R351,0)),0)</f>
        <v>0</v>
      </c>
      <c r="AG351" s="60">
        <f>IF($AD351=Res_converter!$A$9,$T351,0)</f>
        <v>0</v>
      </c>
      <c r="AH351" s="10">
        <f>IF($AD351=Res_converter!$A$9,$Z351,0)</f>
        <v>0</v>
      </c>
      <c r="AI351" s="10">
        <f>IF($J351=Res_converter!$E$6,MAX($M351-$N351-$O351,0),0)+IF($K351=Res_converter!$E$6,MAX($P351-$Q351-$R351,0),0)+IF(L351=Res_converter!$E$6,$S351,0)</f>
        <v>160.3879</v>
      </c>
      <c r="AJ351" s="10">
        <f>IF($AD351=Res_converter!$A$7,MAX(MIN($Z351,$M351)-$N351-$O351,0),0)+IF(AND($AD351=Res_converter!$A$12,$Y351="See columns P&amp; Q"),IF($J351=Res_converter!$E$6,MAX($AA351*MIN($M351,$T351)-$N351-$O351,0),MAX($AB351*MIN($P351,$T351)-$Q351-$R351,0)),0)+IF(AND($AD351=Res_converter!$A$12,$AC351=1,$Y351&lt;&gt;"See columns P&amp; Q"),IF($J351=Res_converter!$E$6,MAX(MIN(MAX($Z351-$P351,0)/$AU351,$M351)-$N351-$O351,0),MAX(MIN(MAX($Z351-$M351,0)/$AU351,$P351)-$Q351-$R351,0)),0)</f>
        <v>0</v>
      </c>
      <c r="AK351" s="60">
        <f>IF($AD351=Res_converter!$A$2,$T351,0)</f>
        <v>0</v>
      </c>
      <c r="AL351" s="10">
        <f>IF($AD351=Res_converter!$A$2,$Z351,0)</f>
        <v>0</v>
      </c>
      <c r="AM351" s="10">
        <f>IF($J351=Res_converter!$E$4,MAX($M351-$N351-$O351,0),0)+IF($K351=Res_converter!$E$4,MAX($P351-$Q351-$R351,0),0)+IF(L351=Res_converter!$E$4,$S351,0)</f>
        <v>0</v>
      </c>
      <c r="AN351" s="10">
        <f>IF($AD351=Res_converter!$A$3,MAX(MIN($Z351,$M351)-$N351-$O351,0),0)+IF(AND($AD351=Res_converter!$A$14,$AC351=1,$Y351&lt;&gt;"See columns P&amp; Q"),IF($J351=Res_converter!$E$4,MAX(MIN(MAX($Z351-$P351,0)/$AV351,$M351)-$N351-$O351,0),MAX(MIN(MAX($Z351-$M351,0)/$AV351,$P351)-$Q351-$R351,0)),0)</f>
        <v>0</v>
      </c>
      <c r="AO351" s="10">
        <f>IF($J351=Res_converter!$E$5,$M351,0)+IF($K351=Res_converter!$E$5,$P351,0)</f>
        <v>0</v>
      </c>
      <c r="AP351" s="10">
        <f>IF($AD351=Res_converter!$A$4,$Z351,0)</f>
        <v>0</v>
      </c>
      <c r="AQ351" s="10" t="s">
        <v>88</v>
      </c>
      <c r="AR351" s="10" t="s">
        <v>61</v>
      </c>
      <c r="AS351" s="10" t="s">
        <v>62</v>
      </c>
      <c r="AT351" s="10" t="s">
        <v>269</v>
      </c>
      <c r="AU351" s="10">
        <f t="shared" si="22"/>
        <v>0.1</v>
      </c>
      <c r="AV351" s="10">
        <f t="shared" si="23"/>
        <v>0.66500000000000004</v>
      </c>
      <c r="AW351" s="12" t="s">
        <v>792</v>
      </c>
      <c r="AX351" s="12" t="str">
        <f>INDEX(Subname_converter!$B$1:$B$343,MATCH($AW351,Subname_converter!$A$1:$A$343,0))</f>
        <v>Arco</v>
      </c>
      <c r="AY351" s="12">
        <f>INDEX(Subname_converter!$C$1:$C$343,MATCH($AW351,Subname_converter!$A$1:$A$343,0))</f>
        <v>230</v>
      </c>
      <c r="AZ351" s="11">
        <v>45931.291666666701</v>
      </c>
      <c r="BA351" s="11">
        <v>45931.291666666701</v>
      </c>
      <c r="BB351" s="10">
        <f t="shared" si="20"/>
        <v>2025</v>
      </c>
      <c r="BC351" s="11"/>
      <c r="BD351" s="10" t="s">
        <v>103</v>
      </c>
      <c r="BE351" s="10"/>
      <c r="BF351" s="10"/>
      <c r="BG351" s="10" t="s">
        <v>103</v>
      </c>
      <c r="BH351" s="10"/>
      <c r="BI351" s="10">
        <f>IFERROR(INDEX([12]Queue_withNearTerm!$AZ$4:$AZ$148,MATCH(B352,[12]Queue_withNearTerm!$B$4:$B$148,0)),99)</f>
        <v>99</v>
      </c>
    </row>
    <row r="352" spans="1:61" s="26" customFormat="1" ht="25" x14ac:dyDescent="0.25">
      <c r="A352" s="32" t="s">
        <v>798</v>
      </c>
      <c r="B352" s="10">
        <v>1994</v>
      </c>
      <c r="C352" s="11">
        <v>44292</v>
      </c>
      <c r="D352" s="11">
        <v>44301.291666666701</v>
      </c>
      <c r="E352" s="10" t="s">
        <v>53</v>
      </c>
      <c r="F352" s="10" t="s">
        <v>609</v>
      </c>
      <c r="G352" s="10" t="s">
        <v>56</v>
      </c>
      <c r="H352" s="10"/>
      <c r="I352" s="10"/>
      <c r="J352" s="10" t="s">
        <v>57</v>
      </c>
      <c r="K352" s="10"/>
      <c r="L352" s="10"/>
      <c r="M352" s="10">
        <v>100.9</v>
      </c>
      <c r="N352" s="10"/>
      <c r="O352" s="10"/>
      <c r="P352" s="10"/>
      <c r="Q352" s="10"/>
      <c r="R352" s="10"/>
      <c r="S352" s="10"/>
      <c r="T352" s="10">
        <v>100</v>
      </c>
      <c r="U352" s="10" t="s">
        <v>83</v>
      </c>
      <c r="V352" s="10"/>
      <c r="W352" s="10"/>
      <c r="X352" s="10"/>
      <c r="Y352" s="10"/>
      <c r="Z352" s="10">
        <v>0</v>
      </c>
      <c r="AA352" s="10"/>
      <c r="AB352" s="10"/>
      <c r="AC352" s="10">
        <f t="shared" si="21"/>
        <v>0</v>
      </c>
      <c r="AD352" s="10" t="str" cm="1">
        <f t="array" ref="AD352">IFERROR(INDEX(Res_converter!$A$2:$A$22,MATCH(1,($J352=Res_converter!$B$2:$B$22)*($K352=Res_converter!$C$2:$C$22)*($L352=Res_converter!$D$2:$D$22),0)),"Other")</f>
        <v>Battery</v>
      </c>
      <c r="AE352" s="10">
        <f>IF($J352=Res_converter!$E$2,MAX($M352-$N352-$O352,0),0)+IF($K352=Res_converter!$E$2,MAX($P352-$Q352-$R352,0),0)+IF(L352=Res_converter!$E$2,$S352,0)</f>
        <v>100.9</v>
      </c>
      <c r="AF352" s="10">
        <f>IF($AD352=Res_converter!$A$8,MAX($Z352-$N352-$O352,0),0)+IF(AND($AD352=Res_converter!$A$14,$J352=Res_converter!$B$14),MAX(MIN($Z352,$M352)-$N352-$O352+IF(SUM($Q352,$R352)&gt;0,MAX($Z352-$M352,0)-($Q352+$R352)*$AV352,0),0),0)+IF(AND($AD352=Res_converter!$A$15,$K352=Res_converter!$C$15),MAX(MIN($Z352,$P352)-$Q352-$R352+IF(SUM($N352,$O352)&gt;0,MAX($Z352-$P352,0)-($N352+$O352)*$AV352,0),0),0)+IF(AND($AD352=Res_converter!$A$12,$Y352="See columns P&amp; Q"),IF($J352=Res_converter!$E$2,MAX($AA352*MIN($M352,$T352)-$N352-$O352,0),MAX($AB352*MIN($P352,$T352)-$Q352-$R352,0)),0)+IF(AND($AD352=Res_converter!$A$12,$AC352=1,$Y352&lt;&gt;"See columns P&amp; Q"),IF($J352=Res_converter!$E$2,MAX(MIN($Z352,M352)-$N352-$O352,0),MAX(MIN($Z352,P352)-$Q352-$R352,0)),0)</f>
        <v>0</v>
      </c>
      <c r="AG352" s="60">
        <f>IF($AD352=Res_converter!$A$9,$T352,0)</f>
        <v>0</v>
      </c>
      <c r="AH352" s="10">
        <f>IF($AD352=Res_converter!$A$9,$Z352,0)</f>
        <v>0</v>
      </c>
      <c r="AI352" s="10">
        <f>IF($J352=Res_converter!$E$6,MAX($M352-$N352-$O352,0),0)+IF($K352=Res_converter!$E$6,MAX($P352-$Q352-$R352,0),0)+IF(L352=Res_converter!$E$6,$S352,0)</f>
        <v>0</v>
      </c>
      <c r="AJ352" s="10">
        <f>IF($AD352=Res_converter!$A$7,MAX(MIN($Z352,$M352)-$N352-$O352,0),0)+IF(AND($AD352=Res_converter!$A$12,$Y352="See columns P&amp; Q"),IF($J352=Res_converter!$E$6,MAX($AA352*MIN($M352,$T352)-$N352-$O352,0),MAX($AB352*MIN($P352,$T352)-$Q352-$R352,0)),0)+IF(AND($AD352=Res_converter!$A$12,$AC352=1,$Y352&lt;&gt;"See columns P&amp; Q"),IF($J352=Res_converter!$E$6,MAX(MIN(MAX($Z352-$P352,0)/$AU352,$M352)-$N352-$O352,0),MAX(MIN(MAX($Z352-$M352,0)/$AU352,$P352)-$Q352-$R352,0)),0)</f>
        <v>0</v>
      </c>
      <c r="AK352" s="60">
        <f>IF($AD352=Res_converter!$A$2,$T352,0)</f>
        <v>0</v>
      </c>
      <c r="AL352" s="10">
        <f>IF($AD352=Res_converter!$A$2,$Z352,0)</f>
        <v>0</v>
      </c>
      <c r="AM352" s="10">
        <f>IF($J352=Res_converter!$E$4,MAX($M352-$N352-$O352,0),0)+IF($K352=Res_converter!$E$4,MAX($P352-$Q352-$R352,0),0)+IF(L352=Res_converter!$E$4,$S352,0)</f>
        <v>0</v>
      </c>
      <c r="AN352" s="10">
        <f>IF($AD352=Res_converter!$A$3,MAX(MIN($Z352,$M352)-$N352-$O352,0),0)+IF(AND($AD352=Res_converter!$A$14,$AC352=1,$Y352&lt;&gt;"See columns P&amp; Q"),IF($J352=Res_converter!$E$4,MAX(MIN(MAX($Z352-$P352,0)/$AV352,$M352)-$N352-$O352,0),MAX(MIN(MAX($Z352-$M352,0)/$AV352,$P352)-$Q352-$R352,0)),0)</f>
        <v>0</v>
      </c>
      <c r="AO352" s="10">
        <f>IF($J352=Res_converter!$E$5,$M352,0)+IF($K352=Res_converter!$E$5,$P352,0)</f>
        <v>0</v>
      </c>
      <c r="AP352" s="10">
        <f>IF($AD352=Res_converter!$A$4,$Z352,0)</f>
        <v>0</v>
      </c>
      <c r="AQ352" s="10" t="s">
        <v>88</v>
      </c>
      <c r="AR352" s="10" t="s">
        <v>61</v>
      </c>
      <c r="AS352" s="10" t="s">
        <v>62</v>
      </c>
      <c r="AT352" s="10" t="s">
        <v>269</v>
      </c>
      <c r="AU352" s="10">
        <f t="shared" si="22"/>
        <v>0.1</v>
      </c>
      <c r="AV352" s="10">
        <f t="shared" si="23"/>
        <v>0.66500000000000004</v>
      </c>
      <c r="AW352" s="12" t="s">
        <v>799</v>
      </c>
      <c r="AX352" s="12" t="str">
        <f>INDEX(Subname_converter!$B$1:$B$343,MATCH($AW352,Subname_converter!$A$1:$A$343,0))</f>
        <v>Lamont</v>
      </c>
      <c r="AY352" s="12">
        <f>INDEX(Subname_converter!$C$1:$C$343,MATCH($AW352,Subname_converter!$A$1:$A$343,0))</f>
        <v>115</v>
      </c>
      <c r="AZ352" s="11">
        <v>45658.333333333299</v>
      </c>
      <c r="BA352" s="11">
        <v>45658.333333333299</v>
      </c>
      <c r="BB352" s="10">
        <f t="shared" si="20"/>
        <v>2025</v>
      </c>
      <c r="BC352" s="11"/>
      <c r="BD352" s="10" t="s">
        <v>103</v>
      </c>
      <c r="BE352" s="10" t="s">
        <v>65</v>
      </c>
      <c r="BF352" s="10"/>
      <c r="BG352" s="10" t="s">
        <v>103</v>
      </c>
      <c r="BH352" s="10"/>
      <c r="BI352" s="10">
        <f>IFERROR(INDEX([12]Queue_withNearTerm!$AZ$4:$AZ$148,MATCH(B353,[12]Queue_withNearTerm!$B$4:$B$148,0)),99)</f>
        <v>99</v>
      </c>
    </row>
    <row r="353" spans="1:61" s="26" customFormat="1" ht="25" x14ac:dyDescent="0.25">
      <c r="A353" s="32" t="s">
        <v>800</v>
      </c>
      <c r="B353" s="10">
        <v>1995</v>
      </c>
      <c r="C353" s="11">
        <v>44292</v>
      </c>
      <c r="D353" s="11">
        <v>44301.291666666701</v>
      </c>
      <c r="E353" s="10" t="s">
        <v>53</v>
      </c>
      <c r="F353" s="10" t="s">
        <v>609</v>
      </c>
      <c r="G353" s="10" t="s">
        <v>56</v>
      </c>
      <c r="H353" s="10"/>
      <c r="I353" s="10"/>
      <c r="J353" s="10" t="s">
        <v>57</v>
      </c>
      <c r="K353" s="10"/>
      <c r="L353" s="10"/>
      <c r="M353" s="10">
        <v>201.8</v>
      </c>
      <c r="N353" s="10"/>
      <c r="O353" s="10"/>
      <c r="P353" s="10"/>
      <c r="Q353" s="10"/>
      <c r="R353" s="10"/>
      <c r="S353" s="10"/>
      <c r="T353" s="10">
        <v>200</v>
      </c>
      <c r="U353" s="10" t="s">
        <v>83</v>
      </c>
      <c r="V353" s="10"/>
      <c r="W353" s="10"/>
      <c r="X353" s="10"/>
      <c r="Y353" s="10"/>
      <c r="Z353" s="10">
        <v>0</v>
      </c>
      <c r="AA353" s="10"/>
      <c r="AB353" s="10"/>
      <c r="AC353" s="10">
        <f t="shared" si="21"/>
        <v>0</v>
      </c>
      <c r="AD353" s="10" t="str" cm="1">
        <f t="array" ref="AD353">IFERROR(INDEX(Res_converter!$A$2:$A$22,MATCH(1,($J353=Res_converter!$B$2:$B$22)*($K353=Res_converter!$C$2:$C$22)*($L353=Res_converter!$D$2:$D$22),0)),"Other")</f>
        <v>Battery</v>
      </c>
      <c r="AE353" s="10">
        <f>IF($J353=Res_converter!$E$2,MAX($M353-$N353-$O353,0),0)+IF($K353=Res_converter!$E$2,MAX($P353-$Q353-$R353,0),0)+IF(L353=Res_converter!$E$2,$S353,0)</f>
        <v>201.8</v>
      </c>
      <c r="AF353" s="10">
        <f>IF($AD353=Res_converter!$A$8,MAX($Z353-$N353-$O353,0),0)+IF(AND($AD353=Res_converter!$A$14,$J353=Res_converter!$B$14),MAX(MIN($Z353,$M353)-$N353-$O353+IF(SUM($Q353,$R353)&gt;0,MAX($Z353-$M353,0)-($Q353+$R353)*$AV353,0),0),0)+IF(AND($AD353=Res_converter!$A$15,$K353=Res_converter!$C$15),MAX(MIN($Z353,$P353)-$Q353-$R353+IF(SUM($N353,$O353)&gt;0,MAX($Z353-$P353,0)-($N353+$O353)*$AV353,0),0),0)+IF(AND($AD353=Res_converter!$A$12,$Y353="See columns P&amp; Q"),IF($J353=Res_converter!$E$2,MAX($AA353*MIN($M353,$T353)-$N353-$O353,0),MAX($AB353*MIN($P353,$T353)-$Q353-$R353,0)),0)+IF(AND($AD353=Res_converter!$A$12,$AC353=1,$Y353&lt;&gt;"See columns P&amp; Q"),IF($J353=Res_converter!$E$2,MAX(MIN($Z353,M353)-$N353-$O353,0),MAX(MIN($Z353,P353)-$Q353-$R353,0)),0)</f>
        <v>0</v>
      </c>
      <c r="AG353" s="60">
        <f>IF($AD353=Res_converter!$A$9,$T353,0)</f>
        <v>0</v>
      </c>
      <c r="AH353" s="10">
        <f>IF($AD353=Res_converter!$A$9,$Z353,0)</f>
        <v>0</v>
      </c>
      <c r="AI353" s="10">
        <f>IF($J353=Res_converter!$E$6,MAX($M353-$N353-$O353,0),0)+IF($K353=Res_converter!$E$6,MAX($P353-$Q353-$R353,0),0)+IF(L353=Res_converter!$E$6,$S353,0)</f>
        <v>0</v>
      </c>
      <c r="AJ353" s="10">
        <f>IF($AD353=Res_converter!$A$7,MAX(MIN($Z353,$M353)-$N353-$O353,0),0)+IF(AND($AD353=Res_converter!$A$12,$Y353="See columns P&amp; Q"),IF($J353=Res_converter!$E$6,MAX($AA353*MIN($M353,$T353)-$N353-$O353,0),MAX($AB353*MIN($P353,$T353)-$Q353-$R353,0)),0)+IF(AND($AD353=Res_converter!$A$12,$AC353=1,$Y353&lt;&gt;"See columns P&amp; Q"),IF($J353=Res_converter!$E$6,MAX(MIN(MAX($Z353-$P353,0)/$AU353,$M353)-$N353-$O353,0),MAX(MIN(MAX($Z353-$M353,0)/$AU353,$P353)-$Q353-$R353,0)),0)</f>
        <v>0</v>
      </c>
      <c r="AK353" s="60">
        <f>IF($AD353=Res_converter!$A$2,$T353,0)</f>
        <v>0</v>
      </c>
      <c r="AL353" s="10">
        <f>IF($AD353=Res_converter!$A$2,$Z353,0)</f>
        <v>0</v>
      </c>
      <c r="AM353" s="10">
        <f>IF($J353=Res_converter!$E$4,MAX($M353-$N353-$O353,0),0)+IF($K353=Res_converter!$E$4,MAX($P353-$Q353-$R353,0),0)+IF(L353=Res_converter!$E$4,$S353,0)</f>
        <v>0</v>
      </c>
      <c r="AN353" s="10">
        <f>IF($AD353=Res_converter!$A$3,MAX(MIN($Z353,$M353)-$N353-$O353,0),0)+IF(AND($AD353=Res_converter!$A$14,$AC353=1,$Y353&lt;&gt;"See columns P&amp; Q"),IF($J353=Res_converter!$E$4,MAX(MIN(MAX($Z353-$P353,0)/$AV353,$M353)-$N353-$O353,0),MAX(MIN(MAX($Z353-$M353,0)/$AV353,$P353)-$Q353-$R353,0)),0)</f>
        <v>0</v>
      </c>
      <c r="AO353" s="10">
        <f>IF($J353=Res_converter!$E$5,$M353,0)+IF($K353=Res_converter!$E$5,$P353,0)</f>
        <v>0</v>
      </c>
      <c r="AP353" s="10">
        <f>IF($AD353=Res_converter!$A$4,$Z353,0)</f>
        <v>0</v>
      </c>
      <c r="AQ353" s="10" t="s">
        <v>88</v>
      </c>
      <c r="AR353" s="10" t="s">
        <v>61</v>
      </c>
      <c r="AS353" s="10" t="s">
        <v>62</v>
      </c>
      <c r="AT353" s="10" t="s">
        <v>269</v>
      </c>
      <c r="AU353" s="10">
        <f t="shared" si="22"/>
        <v>0.1</v>
      </c>
      <c r="AV353" s="10">
        <f t="shared" si="23"/>
        <v>0.66500000000000004</v>
      </c>
      <c r="AW353" s="12" t="s">
        <v>801</v>
      </c>
      <c r="AX353" s="12" t="str">
        <f>INDEX(Subname_converter!$B$1:$B$343,MATCH($AW353,Subname_converter!$A$1:$A$343,0))</f>
        <v>Kern PP</v>
      </c>
      <c r="AY353" s="12">
        <f>INDEX(Subname_converter!$C$1:$C$343,MATCH($AW353,Subname_converter!$A$1:$A$343,0))</f>
        <v>115</v>
      </c>
      <c r="AZ353" s="11">
        <v>45658.333333333299</v>
      </c>
      <c r="BA353" s="11">
        <v>46096.291666666701</v>
      </c>
      <c r="BB353" s="10">
        <f t="shared" si="20"/>
        <v>2026</v>
      </c>
      <c r="BC353" s="11"/>
      <c r="BD353" s="10" t="s">
        <v>103</v>
      </c>
      <c r="BE353" s="10" t="s">
        <v>65</v>
      </c>
      <c r="BF353" s="10"/>
      <c r="BG353" s="10" t="s">
        <v>103</v>
      </c>
      <c r="BH353" s="10"/>
      <c r="BI353" s="10">
        <f>IFERROR(INDEX([12]Queue_withNearTerm!$AZ$4:$AZ$148,MATCH(B354,[12]Queue_withNearTerm!$B$4:$B$148,0)),99)</f>
        <v>99</v>
      </c>
    </row>
    <row r="354" spans="1:61" s="26" customFormat="1" ht="25" x14ac:dyDescent="0.25">
      <c r="A354" s="32" t="s">
        <v>802</v>
      </c>
      <c r="B354" s="10">
        <v>1998</v>
      </c>
      <c r="C354" s="11">
        <v>44293</v>
      </c>
      <c r="D354" s="11">
        <v>44301.291666666701</v>
      </c>
      <c r="E354" s="10" t="s">
        <v>53</v>
      </c>
      <c r="F354" s="10" t="s">
        <v>609</v>
      </c>
      <c r="G354" s="10" t="s">
        <v>56</v>
      </c>
      <c r="H354" s="10" t="s">
        <v>55</v>
      </c>
      <c r="I354" s="10"/>
      <c r="J354" s="10" t="s">
        <v>57</v>
      </c>
      <c r="K354" s="10" t="s">
        <v>4352</v>
      </c>
      <c r="L354" s="10"/>
      <c r="M354" s="10">
        <v>756.05399999999997</v>
      </c>
      <c r="N354" s="10"/>
      <c r="O354" s="10"/>
      <c r="P354" s="10">
        <v>1518.472</v>
      </c>
      <c r="Q354" s="10"/>
      <c r="R354" s="10"/>
      <c r="S354" s="10"/>
      <c r="T354" s="10">
        <v>1500</v>
      </c>
      <c r="U354" s="10" t="s">
        <v>83</v>
      </c>
      <c r="V354" s="10"/>
      <c r="W354" s="10" t="s">
        <v>58</v>
      </c>
      <c r="X354" s="10"/>
      <c r="Y354" s="10"/>
      <c r="Z354" s="10">
        <v>0</v>
      </c>
      <c r="AA354" s="10"/>
      <c r="AB354" s="10"/>
      <c r="AC354" s="10">
        <f t="shared" si="21"/>
        <v>0</v>
      </c>
      <c r="AD354" s="10" t="str" cm="1">
        <f t="array" ref="AD354">IFERROR(INDEX(Res_converter!$A$2:$A$22,MATCH(1,($J354=Res_converter!$B$2:$B$22)*($K354=Res_converter!$C$2:$C$22)*($L354=Res_converter!$D$2:$D$22),0)),"Other")</f>
        <v>Offshore Wind</v>
      </c>
      <c r="AE354" s="10">
        <f>IF($J354=Res_converter!$E$2,MAX($M354-$N354-$O354,0),0)+IF($K354=Res_converter!$E$2,MAX($P354-$Q354-$R354,0),0)+IF(L354=Res_converter!$E$2,$S354,0)</f>
        <v>756.05399999999997</v>
      </c>
      <c r="AF354" s="10">
        <f>IF($AD354=Res_converter!$A$8,MAX($Z354-$N354-$O354,0),0)+IF(AND($AD354=Res_converter!$A$14,$J354=Res_converter!$B$14),MAX(MIN($Z354,$M354)-$N354-$O354+IF(SUM($Q354,$R354)&gt;0,MAX($Z354-$M354,0)-($Q354+$R354)*$AV354,0),0),0)+IF(AND($AD354=Res_converter!$A$15,$K354=Res_converter!$C$15),MAX(MIN($Z354,$P354)-$Q354-$R354+IF(SUM($N354,$O354)&gt;0,MAX($Z354-$P354,0)-($N354+$O354)*$AV354,0),0),0)+IF(AND($AD354=Res_converter!$A$12,$Y354="See columns P&amp; Q"),IF($J354=Res_converter!$E$2,MAX($AA354*MIN($M354,$T354)-$N354-$O354,0),MAX($AB354*MIN($P354,$T354)-$Q354-$R354,0)),0)+IF(AND($AD354=Res_converter!$A$12,$AC354=1,$Y354&lt;&gt;"See columns P&amp; Q"),IF($J354=Res_converter!$E$2,MAX(MIN($Z354,M354)-$N354-$O354,0),MAX(MIN($Z354,P354)-$Q354-$R354,0)),0)</f>
        <v>0</v>
      </c>
      <c r="AG354" s="60">
        <f>IF($AD354=Res_converter!$A$9,$T354,0)</f>
        <v>0</v>
      </c>
      <c r="AH354" s="10">
        <f>IF($AD354=Res_converter!$A$9,$Z354,0)</f>
        <v>0</v>
      </c>
      <c r="AI354" s="10">
        <f>IF($J354=Res_converter!$E$6,MAX($M354-$N354-$O354,0),0)+IF($K354=Res_converter!$E$6,MAX($P354-$Q354-$R354,0),0)+IF(L354=Res_converter!$E$6,$S354,0)</f>
        <v>0</v>
      </c>
      <c r="AJ354" s="10">
        <f>IF($AD354=Res_converter!$A$7,MAX(MIN($Z354,$M354)-$N354-$O354,0),0)+IF(AND($AD354=Res_converter!$A$12,$Y354="See columns P&amp; Q"),IF($J354=Res_converter!$E$6,MAX($AA354*MIN($M354,$T354)-$N354-$O354,0),MAX($AB354*MIN($P354,$T354)-$Q354-$R354,0)),0)+IF(AND($AD354=Res_converter!$A$12,$AC354=1,$Y354&lt;&gt;"See columns P&amp; Q"),IF($J354=Res_converter!$E$6,MAX(MIN(MAX($Z354-$P354,0)/$AU354,$M354)-$N354-$O354,0),MAX(MIN(MAX($Z354-$M354,0)/$AU354,$P354)-$Q354-$R354,0)),0)</f>
        <v>0</v>
      </c>
      <c r="AK354" s="60">
        <f>IF($AD354=Res_converter!$A$2,$T354,0)</f>
        <v>0</v>
      </c>
      <c r="AL354" s="10">
        <f>IF($AD354=Res_converter!$A$2,$Z354,0)</f>
        <v>0</v>
      </c>
      <c r="AM354" s="10">
        <f>IF($J354=Res_converter!$E$4,MAX($M354-$N354-$O354,0),0)+IF($K354=Res_converter!$E$4,MAX($P354-$Q354-$R354,0),0)+IF(L354=Res_converter!$E$4,$S354,0)</f>
        <v>0</v>
      </c>
      <c r="AN354" s="10">
        <f>IF($AD354=Res_converter!$A$3,MAX(MIN($Z354,$M354)-$N354-$O354,0),0)+IF(AND($AD354=Res_converter!$A$14,$AC354=1,$Y354&lt;&gt;"See columns P&amp; Q"),IF($J354=Res_converter!$E$4,MAX(MIN(MAX($Z354-$P354,0)/$AV354,$M354)-$N354-$O354,0),MAX(MIN(MAX($Z354-$M354,0)/$AV354,$P354)-$Q354-$R354,0)),0)</f>
        <v>0</v>
      </c>
      <c r="AO354" s="10">
        <f>IF($J354=Res_converter!$E$5,$M354,0)+IF($K354=Res_converter!$E$5,$P354,0)</f>
        <v>1518.472</v>
      </c>
      <c r="AP354" s="10">
        <f>IF($AD354=Res_converter!$A$4,$Z354,0)</f>
        <v>0</v>
      </c>
      <c r="AQ354" s="10" t="s">
        <v>369</v>
      </c>
      <c r="AR354" s="10" t="s">
        <v>61</v>
      </c>
      <c r="AS354" s="10" t="s">
        <v>62</v>
      </c>
      <c r="AT354" s="10" t="s">
        <v>269</v>
      </c>
      <c r="AU354" s="10">
        <f t="shared" si="22"/>
        <v>0.1</v>
      </c>
      <c r="AV354" s="10">
        <f t="shared" si="23"/>
        <v>0.66500000000000004</v>
      </c>
      <c r="AW354" s="12" t="s">
        <v>803</v>
      </c>
      <c r="AX354" s="12" t="str">
        <f>INDEX(Subname_converter!$B$1:$B$343,MATCH($AW354,Subname_converter!$A$1:$A$343,0))</f>
        <v>Diablo</v>
      </c>
      <c r="AY354" s="12">
        <f>INDEX(Subname_converter!$C$1:$C$343,MATCH($AW354,Subname_converter!$A$1:$A$343,0))</f>
        <v>500</v>
      </c>
      <c r="AZ354" s="11">
        <v>46844.291666666701</v>
      </c>
      <c r="BA354" s="11">
        <v>46844.291666666701</v>
      </c>
      <c r="BB354" s="10">
        <f t="shared" si="20"/>
        <v>2028</v>
      </c>
      <c r="BC354" s="11"/>
      <c r="BD354" s="10" t="s">
        <v>103</v>
      </c>
      <c r="BE354" s="10" t="s">
        <v>65</v>
      </c>
      <c r="BF354" s="10"/>
      <c r="BG354" s="10" t="s">
        <v>103</v>
      </c>
      <c r="BH354" s="10"/>
      <c r="BI354" s="10">
        <f>IFERROR(INDEX([12]Queue_withNearTerm!$AZ$4:$AZ$148,MATCH(B355,[12]Queue_withNearTerm!$B$4:$B$148,0)),99)</f>
        <v>99</v>
      </c>
    </row>
    <row r="355" spans="1:61" s="26" customFormat="1" ht="25" x14ac:dyDescent="0.25">
      <c r="A355" s="32" t="s">
        <v>804</v>
      </c>
      <c r="B355" s="10">
        <v>2001</v>
      </c>
      <c r="C355" s="11">
        <v>44296</v>
      </c>
      <c r="D355" s="11">
        <v>44301.291666666701</v>
      </c>
      <c r="E355" s="10" t="s">
        <v>53</v>
      </c>
      <c r="F355" s="10" t="s">
        <v>609</v>
      </c>
      <c r="G355" s="10" t="s">
        <v>56</v>
      </c>
      <c r="H355" s="10"/>
      <c r="I355" s="10"/>
      <c r="J355" s="10" t="s">
        <v>57</v>
      </c>
      <c r="K355" s="10"/>
      <c r="L355" s="10"/>
      <c r="M355" s="10">
        <v>114.264</v>
      </c>
      <c r="N355" s="10"/>
      <c r="O355" s="10"/>
      <c r="P355" s="10"/>
      <c r="Q355" s="10"/>
      <c r="R355" s="10"/>
      <c r="S355" s="10"/>
      <c r="T355" s="10">
        <v>110</v>
      </c>
      <c r="U355" s="10" t="s">
        <v>83</v>
      </c>
      <c r="V355" s="10"/>
      <c r="W355" s="10"/>
      <c r="X355" s="10"/>
      <c r="Y355" s="10"/>
      <c r="Z355" s="10">
        <v>0</v>
      </c>
      <c r="AA355" s="10"/>
      <c r="AB355" s="10"/>
      <c r="AC355" s="10">
        <f t="shared" si="21"/>
        <v>0</v>
      </c>
      <c r="AD355" s="10" t="str" cm="1">
        <f t="array" ref="AD355">IFERROR(INDEX(Res_converter!$A$2:$A$22,MATCH(1,($J355=Res_converter!$B$2:$B$22)*($K355=Res_converter!$C$2:$C$22)*($L355=Res_converter!$D$2:$D$22),0)),"Other")</f>
        <v>Battery</v>
      </c>
      <c r="AE355" s="10">
        <f>IF($J355=Res_converter!$E$2,MAX($M355-$N355-$O355,0),0)+IF($K355=Res_converter!$E$2,MAX($P355-$Q355-$R355,0),0)+IF(L355=Res_converter!$E$2,$S355,0)</f>
        <v>114.264</v>
      </c>
      <c r="AF355" s="10">
        <f>IF($AD355=Res_converter!$A$8,MAX($Z355-$N355-$O355,0),0)+IF(AND($AD355=Res_converter!$A$14,$J355=Res_converter!$B$14),MAX(MIN($Z355,$M355)-$N355-$O355+IF(SUM($Q355,$R355)&gt;0,MAX($Z355-$M355,0)-($Q355+$R355)*$AV355,0),0),0)+IF(AND($AD355=Res_converter!$A$15,$K355=Res_converter!$C$15),MAX(MIN($Z355,$P355)-$Q355-$R355+IF(SUM($N355,$O355)&gt;0,MAX($Z355-$P355,0)-($N355+$O355)*$AV355,0),0),0)+IF(AND($AD355=Res_converter!$A$12,$Y355="See columns P&amp; Q"),IF($J355=Res_converter!$E$2,MAX($AA355*MIN($M355,$T355)-$N355-$O355,0),MAX($AB355*MIN($P355,$T355)-$Q355-$R355,0)),0)+IF(AND($AD355=Res_converter!$A$12,$AC355=1,$Y355&lt;&gt;"See columns P&amp; Q"),IF($J355=Res_converter!$E$2,MAX(MIN($Z355,M355)-$N355-$O355,0),MAX(MIN($Z355,P355)-$Q355-$R355,0)),0)</f>
        <v>0</v>
      </c>
      <c r="AG355" s="60">
        <f>IF($AD355=Res_converter!$A$9,$T355,0)</f>
        <v>0</v>
      </c>
      <c r="AH355" s="10">
        <f>IF($AD355=Res_converter!$A$9,$Z355,0)</f>
        <v>0</v>
      </c>
      <c r="AI355" s="10">
        <f>IF($J355=Res_converter!$E$6,MAX($M355-$N355-$O355,0),0)+IF($K355=Res_converter!$E$6,MAX($P355-$Q355-$R355,0),0)+IF(L355=Res_converter!$E$6,$S355,0)</f>
        <v>0</v>
      </c>
      <c r="AJ355" s="10">
        <f>IF($AD355=Res_converter!$A$7,MAX(MIN($Z355,$M355)-$N355-$O355,0),0)+IF(AND($AD355=Res_converter!$A$12,$Y355="See columns P&amp; Q"),IF($J355=Res_converter!$E$6,MAX($AA355*MIN($M355,$T355)-$N355-$O355,0),MAX($AB355*MIN($P355,$T355)-$Q355-$R355,0)),0)+IF(AND($AD355=Res_converter!$A$12,$AC355=1,$Y355&lt;&gt;"See columns P&amp; Q"),IF($J355=Res_converter!$E$6,MAX(MIN(MAX($Z355-$P355,0)/$AU355,$M355)-$N355-$O355,0),MAX(MIN(MAX($Z355-$M355,0)/$AU355,$P355)-$Q355-$R355,0)),0)</f>
        <v>0</v>
      </c>
      <c r="AK355" s="60">
        <f>IF($AD355=Res_converter!$A$2,$T355,0)</f>
        <v>0</v>
      </c>
      <c r="AL355" s="10">
        <f>IF($AD355=Res_converter!$A$2,$Z355,0)</f>
        <v>0</v>
      </c>
      <c r="AM355" s="10">
        <f>IF($J355=Res_converter!$E$4,MAX($M355-$N355-$O355,0),0)+IF($K355=Res_converter!$E$4,MAX($P355-$Q355-$R355,0),0)+IF(L355=Res_converter!$E$4,$S355,0)</f>
        <v>0</v>
      </c>
      <c r="AN355" s="10">
        <f>IF($AD355=Res_converter!$A$3,MAX(MIN($Z355,$M355)-$N355-$O355,0),0)+IF(AND($AD355=Res_converter!$A$14,$AC355=1,$Y355&lt;&gt;"See columns P&amp; Q"),IF($J355=Res_converter!$E$4,MAX(MIN(MAX($Z355-$P355,0)/$AV355,$M355)-$N355-$O355,0),MAX(MIN(MAX($Z355-$M355,0)/$AV355,$P355)-$Q355-$R355,0)),0)</f>
        <v>0</v>
      </c>
      <c r="AO355" s="10">
        <f>IF($J355=Res_converter!$E$5,$M355,0)+IF($K355=Res_converter!$E$5,$P355,0)</f>
        <v>0</v>
      </c>
      <c r="AP355" s="10">
        <f>IF($AD355=Res_converter!$A$4,$Z355,0)</f>
        <v>0</v>
      </c>
      <c r="AQ355" s="10" t="s">
        <v>88</v>
      </c>
      <c r="AR355" s="10" t="s">
        <v>61</v>
      </c>
      <c r="AS355" s="10" t="s">
        <v>62</v>
      </c>
      <c r="AT355" s="10" t="s">
        <v>269</v>
      </c>
      <c r="AU355" s="10">
        <f t="shared" si="22"/>
        <v>0.1</v>
      </c>
      <c r="AV355" s="10">
        <f t="shared" si="23"/>
        <v>0.66500000000000004</v>
      </c>
      <c r="AW355" s="12" t="s">
        <v>805</v>
      </c>
      <c r="AX355" s="12" t="str">
        <f>INDEX(Subname_converter!$B$1:$B$343,MATCH($AW355,Subname_converter!$A$1:$A$343,0))</f>
        <v>Kern PP</v>
      </c>
      <c r="AY355" s="12">
        <f>INDEX(Subname_converter!$C$1:$C$343,MATCH($AW355,Subname_converter!$A$1:$A$343,0))</f>
        <v>115</v>
      </c>
      <c r="AZ355" s="11">
        <v>45960.291666666701</v>
      </c>
      <c r="BA355" s="11">
        <v>45960.291666666701</v>
      </c>
      <c r="BB355" s="10">
        <f t="shared" si="20"/>
        <v>2026</v>
      </c>
      <c r="BC355" s="11"/>
      <c r="BD355" s="10" t="s">
        <v>103</v>
      </c>
      <c r="BE355" s="10" t="s">
        <v>65</v>
      </c>
      <c r="BF355" s="10"/>
      <c r="BG355" s="10" t="s">
        <v>103</v>
      </c>
      <c r="BH355" s="10"/>
      <c r="BI355" s="10">
        <f>IFERROR(INDEX([12]Queue_withNearTerm!$AZ$4:$AZ$148,MATCH(B356,[12]Queue_withNearTerm!$B$4:$B$148,0)),99)</f>
        <v>99</v>
      </c>
    </row>
    <row r="356" spans="1:61" s="26" customFormat="1" ht="37.5" x14ac:dyDescent="0.25">
      <c r="A356" s="32" t="s">
        <v>806</v>
      </c>
      <c r="B356" s="10">
        <v>2004</v>
      </c>
      <c r="C356" s="11">
        <v>44296</v>
      </c>
      <c r="D356" s="11">
        <v>44301.291666666701</v>
      </c>
      <c r="E356" s="10" t="s">
        <v>53</v>
      </c>
      <c r="F356" s="10" t="s">
        <v>609</v>
      </c>
      <c r="G356" s="10" t="s">
        <v>95</v>
      </c>
      <c r="H356" s="10" t="s">
        <v>56</v>
      </c>
      <c r="I356" s="10"/>
      <c r="J356" s="10" t="s">
        <v>96</v>
      </c>
      <c r="K356" s="10" t="s">
        <v>57</v>
      </c>
      <c r="L356" s="10"/>
      <c r="M356" s="10">
        <v>410</v>
      </c>
      <c r="N356" s="10"/>
      <c r="O356" s="10"/>
      <c r="P356" s="10">
        <v>411.30180000000001</v>
      </c>
      <c r="Q356" s="10"/>
      <c r="R356" s="10"/>
      <c r="S356" s="10"/>
      <c r="T356" s="10">
        <v>400</v>
      </c>
      <c r="U356" s="10" t="s">
        <v>83</v>
      </c>
      <c r="V356" s="10"/>
      <c r="W356" s="10" t="s">
        <v>58</v>
      </c>
      <c r="X356" s="10"/>
      <c r="Y356" s="10"/>
      <c r="Z356" s="10">
        <v>0</v>
      </c>
      <c r="AA356" s="10"/>
      <c r="AB356" s="10"/>
      <c r="AC356" s="10">
        <f t="shared" si="21"/>
        <v>0</v>
      </c>
      <c r="AD356" s="10" t="str" cm="1">
        <f t="array" ref="AD356">IFERROR(INDEX(Res_converter!$A$2:$A$22,MATCH(1,($J356=Res_converter!$B$2:$B$22)*($K356=Res_converter!$C$2:$C$22)*($L356=Res_converter!$D$2:$D$22),0)),"Other")</f>
        <v>Solar-Hybrid</v>
      </c>
      <c r="AE356" s="10">
        <f>IF($J356=Res_converter!$E$2,MAX($M356-$N356-$O356,0),0)+IF($K356=Res_converter!$E$2,MAX($P356-$Q356-$R356,0),0)+IF(L356=Res_converter!$E$2,$S356,0)</f>
        <v>411.30180000000001</v>
      </c>
      <c r="AF356" s="10">
        <f>IF($AD356=Res_converter!$A$8,MAX($Z356-$N356-$O356,0),0)+IF(AND($AD356=Res_converter!$A$14,$J356=Res_converter!$B$14),MAX(MIN($Z356,$M356)-$N356-$O356+IF(SUM($Q356,$R356)&gt;0,MAX($Z356-$M356,0)-($Q356+$R356)*$AV356,0),0),0)+IF(AND($AD356=Res_converter!$A$15,$K356=Res_converter!$C$15),MAX(MIN($Z356,$P356)-$Q356-$R356+IF(SUM($N356,$O356)&gt;0,MAX($Z356-$P356,0)-($N356+$O356)*$AV356,0),0),0)+IF(AND($AD356=Res_converter!$A$12,$Y356="See columns P&amp; Q"),IF($J356=Res_converter!$E$2,MAX($AA356*MIN($M356,$T356)-$N356-$O356,0),MAX($AB356*MIN($P356,$T356)-$Q356-$R356,0)),0)+IF(AND($AD356=Res_converter!$A$12,$AC356=1,$Y356&lt;&gt;"See columns P&amp; Q"),IF($J356=Res_converter!$E$2,MAX(MIN($Z356,M356)-$N356-$O356,0),MAX(MIN($Z356,P356)-$Q356-$R356,0)),0)</f>
        <v>0</v>
      </c>
      <c r="AG356" s="60">
        <f>IF($AD356=Res_converter!$A$9,$T356,0)</f>
        <v>0</v>
      </c>
      <c r="AH356" s="10">
        <f>IF($AD356=Res_converter!$A$9,$Z356,0)</f>
        <v>0</v>
      </c>
      <c r="AI356" s="10">
        <f>IF($J356=Res_converter!$E$6,MAX($M356-$N356-$O356,0),0)+IF($K356=Res_converter!$E$6,MAX($P356-$Q356-$R356,0),0)+IF(L356=Res_converter!$E$6,$S356,0)</f>
        <v>410</v>
      </c>
      <c r="AJ356" s="10">
        <f>IF($AD356=Res_converter!$A$7,MAX(MIN($Z356,$M356)-$N356-$O356,0),0)+IF(AND($AD356=Res_converter!$A$12,$Y356="See columns P&amp; Q"),IF($J356=Res_converter!$E$6,MAX($AA356*MIN($M356,$T356)-$N356-$O356,0),MAX($AB356*MIN($P356,$T356)-$Q356-$R356,0)),0)+IF(AND($AD356=Res_converter!$A$12,$AC356=1,$Y356&lt;&gt;"See columns P&amp; Q"),IF($J356=Res_converter!$E$6,MAX(MIN(MAX($Z356-$P356,0)/$AU356,$M356)-$N356-$O356,0),MAX(MIN(MAX($Z356-$M356,0)/$AU356,$P356)-$Q356-$R356,0)),0)</f>
        <v>0</v>
      </c>
      <c r="AK356" s="60">
        <f>IF($AD356=Res_converter!$A$2,$T356,0)</f>
        <v>0</v>
      </c>
      <c r="AL356" s="10">
        <f>IF($AD356=Res_converter!$A$2,$Z356,0)</f>
        <v>0</v>
      </c>
      <c r="AM356" s="10">
        <f>IF($J356=Res_converter!$E$4,MAX($M356-$N356-$O356,0),0)+IF($K356=Res_converter!$E$4,MAX($P356-$Q356-$R356,0),0)+IF(L356=Res_converter!$E$4,$S356,0)</f>
        <v>0</v>
      </c>
      <c r="AN356" s="10">
        <f>IF($AD356=Res_converter!$A$3,MAX(MIN($Z356,$M356)-$N356-$O356,0),0)+IF(AND($AD356=Res_converter!$A$14,$AC356=1,$Y356&lt;&gt;"See columns P&amp; Q"),IF($J356=Res_converter!$E$4,MAX(MIN(MAX($Z356-$P356,0)/$AV356,$M356)-$N356-$O356,0),MAX(MIN(MAX($Z356-$M356,0)/$AV356,$P356)-$Q356-$R356,0)),0)</f>
        <v>0</v>
      </c>
      <c r="AO356" s="10">
        <f>IF($J356=Res_converter!$E$5,$M356,0)+IF($K356=Res_converter!$E$5,$P356,0)</f>
        <v>0</v>
      </c>
      <c r="AP356" s="10">
        <f>IF($AD356=Res_converter!$A$4,$Z356,0)</f>
        <v>0</v>
      </c>
      <c r="AQ356" s="10" t="s">
        <v>133</v>
      </c>
      <c r="AR356" s="10" t="s">
        <v>61</v>
      </c>
      <c r="AS356" s="10" t="s">
        <v>62</v>
      </c>
      <c r="AT356" s="10" t="s">
        <v>269</v>
      </c>
      <c r="AU356" s="10">
        <f t="shared" si="22"/>
        <v>0.1</v>
      </c>
      <c r="AV356" s="10">
        <f t="shared" si="23"/>
        <v>0.66500000000000004</v>
      </c>
      <c r="AW356" s="12" t="s">
        <v>807</v>
      </c>
      <c r="AX356" s="12" t="str">
        <f>INDEX(Subname_converter!$B$1:$B$343,MATCH($AW356,Subname_converter!$A$1:$A$343,0))</f>
        <v>New Sub - Gates - Midway (Proposed)</v>
      </c>
      <c r="AY356" s="12">
        <f>INDEX(Subname_converter!$C$1:$C$343,MATCH($AW356,Subname_converter!$A$1:$A$343,0))</f>
        <v>230</v>
      </c>
      <c r="AZ356" s="11">
        <v>45818.291666666701</v>
      </c>
      <c r="BA356" s="11">
        <v>45818.291666666701</v>
      </c>
      <c r="BB356" s="10">
        <f t="shared" si="20"/>
        <v>2025</v>
      </c>
      <c r="BC356" s="11"/>
      <c r="BD356" s="10" t="s">
        <v>103</v>
      </c>
      <c r="BE356" s="10" t="s">
        <v>65</v>
      </c>
      <c r="BF356" s="10"/>
      <c r="BG356" s="10" t="s">
        <v>103</v>
      </c>
      <c r="BH356" s="10"/>
      <c r="BI356" s="10">
        <f>IFERROR(INDEX([12]Queue_withNearTerm!$AZ$4:$AZ$148,MATCH(B357,[12]Queue_withNearTerm!$B$4:$B$148,0)),99)</f>
        <v>99</v>
      </c>
    </row>
    <row r="357" spans="1:61" s="26" customFormat="1" ht="25" x14ac:dyDescent="0.25">
      <c r="A357" s="32" t="s">
        <v>808</v>
      </c>
      <c r="B357" s="10">
        <v>2006</v>
      </c>
      <c r="C357" s="11">
        <v>44298</v>
      </c>
      <c r="D357" s="11">
        <v>44301.291666666701</v>
      </c>
      <c r="E357" s="10" t="s">
        <v>53</v>
      </c>
      <c r="F357" s="10" t="s">
        <v>609</v>
      </c>
      <c r="G357" s="10" t="s">
        <v>56</v>
      </c>
      <c r="H357" s="10"/>
      <c r="I357" s="10"/>
      <c r="J357" s="10" t="s">
        <v>57</v>
      </c>
      <c r="K357" s="10"/>
      <c r="L357" s="10"/>
      <c r="M357" s="10">
        <v>92.07</v>
      </c>
      <c r="N357" s="10"/>
      <c r="O357" s="10"/>
      <c r="P357" s="10"/>
      <c r="Q357" s="10"/>
      <c r="R357" s="10"/>
      <c r="S357" s="10"/>
      <c r="T357" s="10">
        <v>82.9</v>
      </c>
      <c r="U357" s="10" t="s">
        <v>83</v>
      </c>
      <c r="V357" s="10"/>
      <c r="W357" s="10"/>
      <c r="X357" s="10"/>
      <c r="Y357" s="10"/>
      <c r="Z357" s="10">
        <v>0</v>
      </c>
      <c r="AA357" s="10"/>
      <c r="AB357" s="10"/>
      <c r="AC357" s="10">
        <f t="shared" si="21"/>
        <v>0</v>
      </c>
      <c r="AD357" s="10" t="str" cm="1">
        <f t="array" ref="AD357">IFERROR(INDEX(Res_converter!$A$2:$A$22,MATCH(1,($J357=Res_converter!$B$2:$B$22)*($K357=Res_converter!$C$2:$C$22)*($L357=Res_converter!$D$2:$D$22),0)),"Other")</f>
        <v>Battery</v>
      </c>
      <c r="AE357" s="10">
        <f>IF($J357=Res_converter!$E$2,MAX($M357-$N357-$O357,0),0)+IF($K357=Res_converter!$E$2,MAX($P357-$Q357-$R357,0),0)+IF(L357=Res_converter!$E$2,$S357,0)</f>
        <v>92.07</v>
      </c>
      <c r="AF357" s="10">
        <f>IF($AD357=Res_converter!$A$8,MAX($Z357-$N357-$O357,0),0)+IF(AND($AD357=Res_converter!$A$14,$J357=Res_converter!$B$14),MAX(MIN($Z357,$M357)-$N357-$O357+IF(SUM($Q357,$R357)&gt;0,MAX($Z357-$M357,0)-($Q357+$R357)*$AV357,0),0),0)+IF(AND($AD357=Res_converter!$A$15,$K357=Res_converter!$C$15),MAX(MIN($Z357,$P357)-$Q357-$R357+IF(SUM($N357,$O357)&gt;0,MAX($Z357-$P357,0)-($N357+$O357)*$AV357,0),0),0)+IF(AND($AD357=Res_converter!$A$12,$Y357="See columns P&amp; Q"),IF($J357=Res_converter!$E$2,MAX($AA357*MIN($M357,$T357)-$N357-$O357,0),MAX($AB357*MIN($P357,$T357)-$Q357-$R357,0)),0)+IF(AND($AD357=Res_converter!$A$12,$AC357=1,$Y357&lt;&gt;"See columns P&amp; Q"),IF($J357=Res_converter!$E$2,MAX(MIN($Z357,M357)-$N357-$O357,0),MAX(MIN($Z357,P357)-$Q357-$R357,0)),0)</f>
        <v>0</v>
      </c>
      <c r="AG357" s="60">
        <f>IF($AD357=Res_converter!$A$9,$T357,0)</f>
        <v>0</v>
      </c>
      <c r="AH357" s="10">
        <f>IF($AD357=Res_converter!$A$9,$Z357,0)</f>
        <v>0</v>
      </c>
      <c r="AI357" s="10">
        <f>IF($J357=Res_converter!$E$6,MAX($M357-$N357-$O357,0),0)+IF($K357=Res_converter!$E$6,MAX($P357-$Q357-$R357,0),0)+IF(L357=Res_converter!$E$6,$S357,0)</f>
        <v>0</v>
      </c>
      <c r="AJ357" s="10">
        <f>IF($AD357=Res_converter!$A$7,MAX(MIN($Z357,$M357)-$N357-$O357,0),0)+IF(AND($AD357=Res_converter!$A$12,$Y357="See columns P&amp; Q"),IF($J357=Res_converter!$E$6,MAX($AA357*MIN($M357,$T357)-$N357-$O357,0),MAX($AB357*MIN($P357,$T357)-$Q357-$R357,0)),0)+IF(AND($AD357=Res_converter!$A$12,$AC357=1,$Y357&lt;&gt;"See columns P&amp; Q"),IF($J357=Res_converter!$E$6,MAX(MIN(MAX($Z357-$P357,0)/$AU357,$M357)-$N357-$O357,0),MAX(MIN(MAX($Z357-$M357,0)/$AU357,$P357)-$Q357-$R357,0)),0)</f>
        <v>0</v>
      </c>
      <c r="AK357" s="60">
        <f>IF($AD357=Res_converter!$A$2,$T357,0)</f>
        <v>0</v>
      </c>
      <c r="AL357" s="10">
        <f>IF($AD357=Res_converter!$A$2,$Z357,0)</f>
        <v>0</v>
      </c>
      <c r="AM357" s="10">
        <f>IF($J357=Res_converter!$E$4,MAX($M357-$N357-$O357,0),0)+IF($K357=Res_converter!$E$4,MAX($P357-$Q357-$R357,0),0)+IF(L357=Res_converter!$E$4,$S357,0)</f>
        <v>0</v>
      </c>
      <c r="AN357" s="10">
        <f>IF($AD357=Res_converter!$A$3,MAX(MIN($Z357,$M357)-$N357-$O357,0),0)+IF(AND($AD357=Res_converter!$A$14,$AC357=1,$Y357&lt;&gt;"See columns P&amp; Q"),IF($J357=Res_converter!$E$4,MAX(MIN(MAX($Z357-$P357,0)/$AV357,$M357)-$N357-$O357,0),MAX(MIN(MAX($Z357-$M357,0)/$AV357,$P357)-$Q357-$R357,0)),0)</f>
        <v>0</v>
      </c>
      <c r="AO357" s="10">
        <f>IF($J357=Res_converter!$E$5,$M357,0)+IF($K357=Res_converter!$E$5,$P357,0)</f>
        <v>0</v>
      </c>
      <c r="AP357" s="10">
        <f>IF($AD357=Res_converter!$A$4,$Z357,0)</f>
        <v>0</v>
      </c>
      <c r="AQ357" s="10" t="s">
        <v>88</v>
      </c>
      <c r="AR357" s="10" t="s">
        <v>61</v>
      </c>
      <c r="AS357" s="10" t="s">
        <v>62</v>
      </c>
      <c r="AT357" s="10" t="s">
        <v>269</v>
      </c>
      <c r="AU357" s="10">
        <f t="shared" si="22"/>
        <v>0.1</v>
      </c>
      <c r="AV357" s="10">
        <f t="shared" si="23"/>
        <v>0.66500000000000004</v>
      </c>
      <c r="AW357" s="12" t="s">
        <v>809</v>
      </c>
      <c r="AX357" s="12" t="str">
        <f>INDEX(Subname_converter!$B$1:$B$343,MATCH($AW357,Subname_converter!$A$1:$A$343,0))</f>
        <v>7th Standard</v>
      </c>
      <c r="AY357" s="12">
        <f>INDEX(Subname_converter!$C$1:$C$343,MATCH($AW357,Subname_converter!$A$1:$A$343,0))</f>
        <v>115</v>
      </c>
      <c r="AZ357" s="11">
        <v>45444.291666666701</v>
      </c>
      <c r="BA357" s="11">
        <v>45444.291666666701</v>
      </c>
      <c r="BB357" s="10">
        <f t="shared" si="20"/>
        <v>2024</v>
      </c>
      <c r="BC357" s="11"/>
      <c r="BD357" s="10" t="s">
        <v>103</v>
      </c>
      <c r="BE357" s="10" t="s">
        <v>65</v>
      </c>
      <c r="BF357" s="10"/>
      <c r="BG357" s="10" t="s">
        <v>103</v>
      </c>
      <c r="BH357" s="10"/>
      <c r="BI357" s="10">
        <f>IFERROR(INDEX([12]Queue_withNearTerm!$AZ$4:$AZ$148,MATCH(B358,[12]Queue_withNearTerm!$B$4:$B$148,0)),99)</f>
        <v>99</v>
      </c>
    </row>
    <row r="358" spans="1:61" s="26" customFormat="1" ht="25" x14ac:dyDescent="0.25">
      <c r="A358" s="32" t="s">
        <v>810</v>
      </c>
      <c r="B358" s="10">
        <v>2008</v>
      </c>
      <c r="C358" s="11">
        <v>44297</v>
      </c>
      <c r="D358" s="11">
        <v>44301.291666666701</v>
      </c>
      <c r="E358" s="10" t="s">
        <v>53</v>
      </c>
      <c r="F358" s="10" t="s">
        <v>609</v>
      </c>
      <c r="G358" s="10" t="s">
        <v>55</v>
      </c>
      <c r="H358" s="10" t="s">
        <v>56</v>
      </c>
      <c r="I358" s="10"/>
      <c r="J358" s="10" t="s">
        <v>4352</v>
      </c>
      <c r="K358" s="10" t="s">
        <v>57</v>
      </c>
      <c r="L358" s="10"/>
      <c r="M358" s="10">
        <v>1190</v>
      </c>
      <c r="N358" s="10"/>
      <c r="O358" s="10"/>
      <c r="P358" s="10">
        <v>319.35000000000002</v>
      </c>
      <c r="Q358" s="10"/>
      <c r="R358" s="10"/>
      <c r="S358" s="10"/>
      <c r="T358" s="10">
        <v>1148.3699999999999</v>
      </c>
      <c r="U358" s="10" t="s">
        <v>83</v>
      </c>
      <c r="V358" s="10"/>
      <c r="W358" s="10" t="s">
        <v>58</v>
      </c>
      <c r="X358" s="10"/>
      <c r="Y358" s="10"/>
      <c r="Z358" s="10">
        <v>0</v>
      </c>
      <c r="AA358" s="10"/>
      <c r="AB358" s="10"/>
      <c r="AC358" s="10">
        <f t="shared" si="21"/>
        <v>0</v>
      </c>
      <c r="AD358" s="10" t="str" cm="1">
        <f t="array" ref="AD358">IFERROR(INDEX(Res_converter!$A$2:$A$22,MATCH(1,($J358=Res_converter!$B$2:$B$22)*($K358=Res_converter!$C$2:$C$22)*($L358=Res_converter!$D$2:$D$22),0)),"Other")</f>
        <v>Offshore Wind</v>
      </c>
      <c r="AE358" s="10">
        <f>IF($J358=Res_converter!$E$2,MAX($M358-$N358-$O358,0),0)+IF($K358=Res_converter!$E$2,MAX($P358-$Q358-$R358,0),0)+IF(L358=Res_converter!$E$2,$S358,0)</f>
        <v>319.35000000000002</v>
      </c>
      <c r="AF358" s="10">
        <f>IF($AD358=Res_converter!$A$8,MAX($Z358-$N358-$O358,0),0)+IF(AND($AD358=Res_converter!$A$14,$J358=Res_converter!$B$14),MAX(MIN($Z358,$M358)-$N358-$O358+IF(SUM($Q358,$R358)&gt;0,MAX($Z358-$M358,0)-($Q358+$R358)*$AV358,0),0),0)+IF(AND($AD358=Res_converter!$A$15,$K358=Res_converter!$C$15),MAX(MIN($Z358,$P358)-$Q358-$R358+IF(SUM($N358,$O358)&gt;0,MAX($Z358-$P358,0)-($N358+$O358)*$AV358,0),0),0)+IF(AND($AD358=Res_converter!$A$12,$Y358="See columns P&amp; Q"),IF($J358=Res_converter!$E$2,MAX($AA358*MIN($M358,$T358)-$N358-$O358,0),MAX($AB358*MIN($P358,$T358)-$Q358-$R358,0)),0)+IF(AND($AD358=Res_converter!$A$12,$AC358=1,$Y358&lt;&gt;"See columns P&amp; Q"),IF($J358=Res_converter!$E$2,MAX(MIN($Z358,M358)-$N358-$O358,0),MAX(MIN($Z358,P358)-$Q358-$R358,0)),0)</f>
        <v>0</v>
      </c>
      <c r="AG358" s="60">
        <f>IF($AD358=Res_converter!$A$9,$T358,0)</f>
        <v>0</v>
      </c>
      <c r="AH358" s="10">
        <f>IF($AD358=Res_converter!$A$9,$Z358,0)</f>
        <v>0</v>
      </c>
      <c r="AI358" s="10">
        <f>IF($J358=Res_converter!$E$6,MAX($M358-$N358-$O358,0),0)+IF($K358=Res_converter!$E$6,MAX($P358-$Q358-$R358,0),0)+IF(L358=Res_converter!$E$6,$S358,0)</f>
        <v>0</v>
      </c>
      <c r="AJ358" s="10">
        <f>IF($AD358=Res_converter!$A$7,MAX(MIN($Z358,$M358)-$N358-$O358,0),0)+IF(AND($AD358=Res_converter!$A$12,$Y358="See columns P&amp; Q"),IF($J358=Res_converter!$E$6,MAX($AA358*MIN($M358,$T358)-$N358-$O358,0),MAX($AB358*MIN($P358,$T358)-$Q358-$R358,0)),0)+IF(AND($AD358=Res_converter!$A$12,$AC358=1,$Y358&lt;&gt;"See columns P&amp; Q"),IF($J358=Res_converter!$E$6,MAX(MIN(MAX($Z358-$P358,0)/$AU358,$M358)-$N358-$O358,0),MAX(MIN(MAX($Z358-$M358,0)/$AU358,$P358)-$Q358-$R358,0)),0)</f>
        <v>0</v>
      </c>
      <c r="AK358" s="60">
        <f>IF($AD358=Res_converter!$A$2,$T358,0)</f>
        <v>0</v>
      </c>
      <c r="AL358" s="10">
        <f>IF($AD358=Res_converter!$A$2,$Z358,0)</f>
        <v>0</v>
      </c>
      <c r="AM358" s="10">
        <f>IF($J358=Res_converter!$E$4,MAX($M358-$N358-$O358,0),0)+IF($K358=Res_converter!$E$4,MAX($P358-$Q358-$R358,0),0)+IF(L358=Res_converter!$E$4,$S358,0)</f>
        <v>0</v>
      </c>
      <c r="AN358" s="10">
        <f>IF($AD358=Res_converter!$A$3,MAX(MIN($Z358,$M358)-$N358-$O358,0),0)+IF(AND($AD358=Res_converter!$A$14,$AC358=1,$Y358&lt;&gt;"See columns P&amp; Q"),IF($J358=Res_converter!$E$4,MAX(MIN(MAX($Z358-$P358,0)/$AV358,$M358)-$N358-$O358,0),MAX(MIN(MAX($Z358-$M358,0)/$AV358,$P358)-$Q358-$R358,0)),0)</f>
        <v>0</v>
      </c>
      <c r="AO358" s="10">
        <f>IF($J358=Res_converter!$E$5,$M358,0)+IF($K358=Res_converter!$E$5,$P358,0)</f>
        <v>1190</v>
      </c>
      <c r="AP358" s="10">
        <f>IF($AD358=Res_converter!$A$4,$Z358,0)</f>
        <v>0</v>
      </c>
      <c r="AQ358" s="10" t="s">
        <v>369</v>
      </c>
      <c r="AR358" s="10" t="s">
        <v>61</v>
      </c>
      <c r="AS358" s="10" t="s">
        <v>62</v>
      </c>
      <c r="AT358" s="10" t="s">
        <v>269</v>
      </c>
      <c r="AU358" s="10">
        <f t="shared" si="22"/>
        <v>0.1</v>
      </c>
      <c r="AV358" s="10">
        <f t="shared" si="23"/>
        <v>0.66500000000000004</v>
      </c>
      <c r="AW358" s="12" t="s">
        <v>811</v>
      </c>
      <c r="AX358" s="12" t="str">
        <f>INDEX(Subname_converter!$B$1:$B$343,MATCH($AW358,Subname_converter!$A$1:$A$343,0))</f>
        <v>Morro Bay (proposed)</v>
      </c>
      <c r="AY358" s="12">
        <f>INDEX(Subname_converter!$C$1:$C$343,MATCH($AW358,Subname_converter!$A$1:$A$343,0))</f>
        <v>500</v>
      </c>
      <c r="AZ358" s="11">
        <v>46854.291666666701</v>
      </c>
      <c r="BA358" s="11">
        <v>46854.291666666701</v>
      </c>
      <c r="BB358" s="10">
        <f t="shared" si="20"/>
        <v>2028</v>
      </c>
      <c r="BC358" s="11"/>
      <c r="BD358" s="10" t="s">
        <v>103</v>
      </c>
      <c r="BE358" s="10" t="s">
        <v>65</v>
      </c>
      <c r="BF358" s="10"/>
      <c r="BG358" s="10" t="s">
        <v>103</v>
      </c>
      <c r="BH358" s="10"/>
      <c r="BI358" s="10">
        <f>IFERROR(INDEX([12]Queue_withNearTerm!$AZ$4:$AZ$148,MATCH(B359,[12]Queue_withNearTerm!$B$4:$B$148,0)),99)</f>
        <v>99</v>
      </c>
    </row>
    <row r="359" spans="1:61" s="26" customFormat="1" ht="25" x14ac:dyDescent="0.25">
      <c r="A359" s="32" t="s">
        <v>812</v>
      </c>
      <c r="B359" s="10">
        <v>2010</v>
      </c>
      <c r="C359" s="11">
        <v>44292</v>
      </c>
      <c r="D359" s="11">
        <v>44301.291666666701</v>
      </c>
      <c r="E359" s="10" t="s">
        <v>53</v>
      </c>
      <c r="F359" s="10" t="s">
        <v>609</v>
      </c>
      <c r="G359" s="10" t="s">
        <v>95</v>
      </c>
      <c r="H359" s="10" t="s">
        <v>56</v>
      </c>
      <c r="I359" s="10"/>
      <c r="J359" s="10" t="s">
        <v>96</v>
      </c>
      <c r="K359" s="10" t="s">
        <v>57</v>
      </c>
      <c r="L359" s="10"/>
      <c r="M359" s="10">
        <v>118.5</v>
      </c>
      <c r="N359" s="10"/>
      <c r="O359" s="10"/>
      <c r="P359" s="10">
        <v>115</v>
      </c>
      <c r="Q359" s="10"/>
      <c r="R359" s="10"/>
      <c r="S359" s="10"/>
      <c r="T359" s="10">
        <v>115</v>
      </c>
      <c r="U359" s="10" t="s">
        <v>83</v>
      </c>
      <c r="V359" s="10"/>
      <c r="W359" s="10"/>
      <c r="X359" s="10"/>
      <c r="Y359" s="10"/>
      <c r="Z359" s="10">
        <v>0</v>
      </c>
      <c r="AA359" s="10"/>
      <c r="AB359" s="10"/>
      <c r="AC359" s="10">
        <f t="shared" si="21"/>
        <v>0</v>
      </c>
      <c r="AD359" s="10" t="str" cm="1">
        <f t="array" ref="AD359">IFERROR(INDEX(Res_converter!$A$2:$A$22,MATCH(1,($J359=Res_converter!$B$2:$B$22)*($K359=Res_converter!$C$2:$C$22)*($L359=Res_converter!$D$2:$D$22),0)),"Other")</f>
        <v>Solar-Hybrid</v>
      </c>
      <c r="AE359" s="10">
        <f>IF($J359=Res_converter!$E$2,MAX($M359-$N359-$O359,0),0)+IF($K359=Res_converter!$E$2,MAX($P359-$Q359-$R359,0),0)+IF(L359=Res_converter!$E$2,$S359,0)</f>
        <v>115</v>
      </c>
      <c r="AF359" s="10">
        <f>IF($AD359=Res_converter!$A$8,MAX($Z359-$N359-$O359,0),0)+IF(AND($AD359=Res_converter!$A$14,$J359=Res_converter!$B$14),MAX(MIN($Z359,$M359)-$N359-$O359+IF(SUM($Q359,$R359)&gt;0,MAX($Z359-$M359,0)-($Q359+$R359)*$AV359,0),0),0)+IF(AND($AD359=Res_converter!$A$15,$K359=Res_converter!$C$15),MAX(MIN($Z359,$P359)-$Q359-$R359+IF(SUM($N359,$O359)&gt;0,MAX($Z359-$P359,0)-($N359+$O359)*$AV359,0),0),0)+IF(AND($AD359=Res_converter!$A$12,$Y359="See columns P&amp; Q"),IF($J359=Res_converter!$E$2,MAX($AA359*MIN($M359,$T359)-$N359-$O359,0),MAX($AB359*MIN($P359,$T359)-$Q359-$R359,0)),0)+IF(AND($AD359=Res_converter!$A$12,$AC359=1,$Y359&lt;&gt;"See columns P&amp; Q"),IF($J359=Res_converter!$E$2,MAX(MIN($Z359,M359)-$N359-$O359,0),MAX(MIN($Z359,P359)-$Q359-$R359,0)),0)</f>
        <v>0</v>
      </c>
      <c r="AG359" s="60">
        <f>IF($AD359=Res_converter!$A$9,$T359,0)</f>
        <v>0</v>
      </c>
      <c r="AH359" s="10">
        <f>IF($AD359=Res_converter!$A$9,$Z359,0)</f>
        <v>0</v>
      </c>
      <c r="AI359" s="10">
        <f>IF($J359=Res_converter!$E$6,MAX($M359-$N359-$O359,0),0)+IF($K359=Res_converter!$E$6,MAX($P359-$Q359-$R359,0),0)+IF(L359=Res_converter!$E$6,$S359,0)</f>
        <v>118.5</v>
      </c>
      <c r="AJ359" s="10">
        <f>IF($AD359=Res_converter!$A$7,MAX(MIN($Z359,$M359)-$N359-$O359,0),0)+IF(AND($AD359=Res_converter!$A$12,$Y359="See columns P&amp; Q"),IF($J359=Res_converter!$E$6,MAX($AA359*MIN($M359,$T359)-$N359-$O359,0),MAX($AB359*MIN($P359,$T359)-$Q359-$R359,0)),0)+IF(AND($AD359=Res_converter!$A$12,$AC359=1,$Y359&lt;&gt;"See columns P&amp; Q"),IF($J359=Res_converter!$E$6,MAX(MIN(MAX($Z359-$P359,0)/$AU359,$M359)-$N359-$O359,0),MAX(MIN(MAX($Z359-$M359,0)/$AU359,$P359)-$Q359-$R359,0)),0)</f>
        <v>0</v>
      </c>
      <c r="AK359" s="60">
        <f>IF($AD359=Res_converter!$A$2,$T359,0)</f>
        <v>0</v>
      </c>
      <c r="AL359" s="10">
        <f>IF($AD359=Res_converter!$A$2,$Z359,0)</f>
        <v>0</v>
      </c>
      <c r="AM359" s="10">
        <f>IF($J359=Res_converter!$E$4,MAX($M359-$N359-$O359,0),0)+IF($K359=Res_converter!$E$4,MAX($P359-$Q359-$R359,0),0)+IF(L359=Res_converter!$E$4,$S359,0)</f>
        <v>0</v>
      </c>
      <c r="AN359" s="10">
        <f>IF($AD359=Res_converter!$A$3,MAX(MIN($Z359,$M359)-$N359-$O359,0),0)+IF(AND($AD359=Res_converter!$A$14,$AC359=1,$Y359&lt;&gt;"See columns P&amp; Q"),IF($J359=Res_converter!$E$4,MAX(MIN(MAX($Z359-$P359,0)/$AV359,$M359)-$N359-$O359,0),MAX(MIN(MAX($Z359-$M359,0)/$AV359,$P359)-$Q359-$R359,0)),0)</f>
        <v>0</v>
      </c>
      <c r="AO359" s="10">
        <f>IF($J359=Res_converter!$E$5,$M359,0)+IF($K359=Res_converter!$E$5,$P359,0)</f>
        <v>0</v>
      </c>
      <c r="AP359" s="10">
        <f>IF($AD359=Res_converter!$A$4,$Z359,0)</f>
        <v>0</v>
      </c>
      <c r="AQ359" s="10" t="s">
        <v>88</v>
      </c>
      <c r="AR359" s="10" t="s">
        <v>61</v>
      </c>
      <c r="AS359" s="10" t="s">
        <v>62</v>
      </c>
      <c r="AT359" s="10" t="s">
        <v>269</v>
      </c>
      <c r="AU359" s="10">
        <f t="shared" si="22"/>
        <v>0.1</v>
      </c>
      <c r="AV359" s="10">
        <f t="shared" si="23"/>
        <v>0.66500000000000004</v>
      </c>
      <c r="AW359" s="12" t="s">
        <v>813</v>
      </c>
      <c r="AX359" s="12" t="str">
        <f>INDEX(Subname_converter!$B$1:$B$343,MATCH($AW359,Subname_converter!$A$1:$A$343,0))</f>
        <v>Midway</v>
      </c>
      <c r="AY359" s="12">
        <f>INDEX(Subname_converter!$C$1:$C$343,MATCH($AW359,Subname_converter!$A$1:$A$343,0))</f>
        <v>115</v>
      </c>
      <c r="AZ359" s="11">
        <v>45657.333333333299</v>
      </c>
      <c r="BA359" s="11">
        <v>45657.333333333299</v>
      </c>
      <c r="BB359" s="10">
        <f t="shared" si="20"/>
        <v>2025</v>
      </c>
      <c r="BC359" s="11"/>
      <c r="BD359" s="10" t="s">
        <v>103</v>
      </c>
      <c r="BE359" s="10"/>
      <c r="BF359" s="10"/>
      <c r="BG359" s="10" t="s">
        <v>103</v>
      </c>
      <c r="BH359" s="10"/>
      <c r="BI359" s="10">
        <f>IFERROR(INDEX([12]Queue_withNearTerm!$AZ$4:$AZ$148,MATCH(B360,[12]Queue_withNearTerm!$B$4:$B$148,0)),99)</f>
        <v>99</v>
      </c>
    </row>
    <row r="360" spans="1:61" s="26" customFormat="1" ht="25" x14ac:dyDescent="0.25">
      <c r="A360" s="32" t="s">
        <v>814</v>
      </c>
      <c r="B360" s="10">
        <v>2012</v>
      </c>
      <c r="C360" s="11">
        <v>44301</v>
      </c>
      <c r="D360" s="11">
        <v>44301.291666666701</v>
      </c>
      <c r="E360" s="10" t="s">
        <v>53</v>
      </c>
      <c r="F360" s="10" t="s">
        <v>609</v>
      </c>
      <c r="G360" s="10" t="s">
        <v>55</v>
      </c>
      <c r="H360" s="10"/>
      <c r="I360" s="10"/>
      <c r="J360" s="10" t="s">
        <v>4352</v>
      </c>
      <c r="K360" s="10"/>
      <c r="L360" s="10"/>
      <c r="M360" s="10">
        <v>628.65</v>
      </c>
      <c r="N360" s="10"/>
      <c r="O360" s="10"/>
      <c r="P360" s="10"/>
      <c r="Q360" s="10"/>
      <c r="R360" s="10"/>
      <c r="S360" s="10"/>
      <c r="T360" s="10">
        <v>606.10239999999999</v>
      </c>
      <c r="U360" s="10" t="s">
        <v>83</v>
      </c>
      <c r="V360" s="10"/>
      <c r="W360" s="10" t="s">
        <v>58</v>
      </c>
      <c r="X360" s="10"/>
      <c r="Y360" s="10"/>
      <c r="Z360" s="10">
        <v>0</v>
      </c>
      <c r="AA360" s="10"/>
      <c r="AB360" s="10"/>
      <c r="AC360" s="10">
        <f t="shared" si="21"/>
        <v>0</v>
      </c>
      <c r="AD360" s="10" t="str" cm="1">
        <f t="array" ref="AD360">IFERROR(INDEX(Res_converter!$A$2:$A$22,MATCH(1,($J360=Res_converter!$B$2:$B$22)*($K360=Res_converter!$C$2:$C$22)*($L360=Res_converter!$D$2:$D$22),0)),"Other")</f>
        <v>Offshore Wind</v>
      </c>
      <c r="AE360" s="10">
        <f>IF($J360=Res_converter!$E$2,MAX($M360-$N360-$O360,0),0)+IF($K360=Res_converter!$E$2,MAX($P360-$Q360-$R360,0),0)+IF(L360=Res_converter!$E$2,$S360,0)</f>
        <v>0</v>
      </c>
      <c r="AF360" s="10">
        <f>IF($AD360=Res_converter!$A$8,MAX($Z360-$N360-$O360,0),0)+IF(AND($AD360=Res_converter!$A$14,$J360=Res_converter!$B$14),MAX(MIN($Z360,$M360)-$N360-$O360+IF(SUM($Q360,$R360)&gt;0,MAX($Z360-$M360,0)-($Q360+$R360)*$AV360,0),0),0)+IF(AND($AD360=Res_converter!$A$15,$K360=Res_converter!$C$15),MAX(MIN($Z360,$P360)-$Q360-$R360+IF(SUM($N360,$O360)&gt;0,MAX($Z360-$P360,0)-($N360+$O360)*$AV360,0),0),0)+IF(AND($AD360=Res_converter!$A$12,$Y360="See columns P&amp; Q"),IF($J360=Res_converter!$E$2,MAX($AA360*MIN($M360,$T360)-$N360-$O360,0),MAX($AB360*MIN($P360,$T360)-$Q360-$R360,0)),0)+IF(AND($AD360=Res_converter!$A$12,$AC360=1,$Y360&lt;&gt;"See columns P&amp; Q"),IF($J360=Res_converter!$E$2,MAX(MIN($Z360,M360)-$N360-$O360,0),MAX(MIN($Z360,P360)-$Q360-$R360,0)),0)</f>
        <v>0</v>
      </c>
      <c r="AG360" s="60">
        <f>IF($AD360=Res_converter!$A$9,$T360,0)</f>
        <v>0</v>
      </c>
      <c r="AH360" s="10">
        <f>IF($AD360=Res_converter!$A$9,$Z360,0)</f>
        <v>0</v>
      </c>
      <c r="AI360" s="10">
        <f>IF($J360=Res_converter!$E$6,MAX($M360-$N360-$O360,0),0)+IF($K360=Res_converter!$E$6,MAX($P360-$Q360-$R360,0),0)+IF(L360=Res_converter!$E$6,$S360,0)</f>
        <v>0</v>
      </c>
      <c r="AJ360" s="10">
        <f>IF($AD360=Res_converter!$A$7,MAX(MIN($Z360,$M360)-$N360-$O360,0),0)+IF(AND($AD360=Res_converter!$A$12,$Y360="See columns P&amp; Q"),IF($J360=Res_converter!$E$6,MAX($AA360*MIN($M360,$T360)-$N360-$O360,0),MAX($AB360*MIN($P360,$T360)-$Q360-$R360,0)),0)+IF(AND($AD360=Res_converter!$A$12,$AC360=1,$Y360&lt;&gt;"See columns P&amp; Q"),IF($J360=Res_converter!$E$6,MAX(MIN(MAX($Z360-$P360,0)/$AU360,$M360)-$N360-$O360,0),MAX(MIN(MAX($Z360-$M360,0)/$AU360,$P360)-$Q360-$R360,0)),0)</f>
        <v>0</v>
      </c>
      <c r="AK360" s="60">
        <f>IF($AD360=Res_converter!$A$2,$T360,0)</f>
        <v>0</v>
      </c>
      <c r="AL360" s="10">
        <f>IF($AD360=Res_converter!$A$2,$Z360,0)</f>
        <v>0</v>
      </c>
      <c r="AM360" s="10">
        <f>IF($J360=Res_converter!$E$4,MAX($M360-$N360-$O360,0),0)+IF($K360=Res_converter!$E$4,MAX($P360-$Q360-$R360,0),0)+IF(L360=Res_converter!$E$4,$S360,0)</f>
        <v>0</v>
      </c>
      <c r="AN360" s="10">
        <f>IF($AD360=Res_converter!$A$3,MAX(MIN($Z360,$M360)-$N360-$O360,0),0)+IF(AND($AD360=Res_converter!$A$14,$AC360=1,$Y360&lt;&gt;"See columns P&amp; Q"),IF($J360=Res_converter!$E$4,MAX(MIN(MAX($Z360-$P360,0)/$AV360,$M360)-$N360-$O360,0),MAX(MIN(MAX($Z360-$M360,0)/$AV360,$P360)-$Q360-$R360,0)),0)</f>
        <v>0</v>
      </c>
      <c r="AO360" s="10">
        <f>IF($J360=Res_converter!$E$5,$M360,0)+IF($K360=Res_converter!$E$5,$P360,0)</f>
        <v>628.65</v>
      </c>
      <c r="AP360" s="10">
        <f>IF($AD360=Res_converter!$A$4,$Z360,0)</f>
        <v>0</v>
      </c>
      <c r="AQ360" s="10" t="s">
        <v>369</v>
      </c>
      <c r="AR360" s="10" t="s">
        <v>61</v>
      </c>
      <c r="AS360" s="10" t="s">
        <v>62</v>
      </c>
      <c r="AT360" s="10" t="s">
        <v>269</v>
      </c>
      <c r="AU360" s="10">
        <f t="shared" si="22"/>
        <v>0.1</v>
      </c>
      <c r="AV360" s="10">
        <f t="shared" si="23"/>
        <v>0.66500000000000004</v>
      </c>
      <c r="AW360" s="12" t="s">
        <v>815</v>
      </c>
      <c r="AX360" s="12" t="str">
        <f>INDEX(Subname_converter!$B$1:$B$343,MATCH($AW360,Subname_converter!$A$1:$A$343,0))</f>
        <v>Morro Bay</v>
      </c>
      <c r="AY360" s="12">
        <f>INDEX(Subname_converter!$C$1:$C$343,MATCH($AW360,Subname_converter!$A$1:$A$343,0))</f>
        <v>230</v>
      </c>
      <c r="AZ360" s="11">
        <v>46813.333333333299</v>
      </c>
      <c r="BA360" s="11">
        <v>46813.333333333299</v>
      </c>
      <c r="BB360" s="10">
        <f t="shared" si="20"/>
        <v>2028</v>
      </c>
      <c r="BC360" s="11"/>
      <c r="BD360" s="10" t="s">
        <v>103</v>
      </c>
      <c r="BE360" s="10"/>
      <c r="BF360" s="10"/>
      <c r="BG360" s="10" t="s">
        <v>103</v>
      </c>
      <c r="BH360" s="10"/>
      <c r="BI360" s="10">
        <f>IFERROR(INDEX([12]Queue_withNearTerm!$AZ$4:$AZ$148,MATCH(B361,[12]Queue_withNearTerm!$B$4:$B$148,0)),99)</f>
        <v>99</v>
      </c>
    </row>
    <row r="361" spans="1:61" s="26" customFormat="1" ht="25" x14ac:dyDescent="0.25">
      <c r="A361" s="32" t="s">
        <v>816</v>
      </c>
      <c r="B361" s="10">
        <v>2013</v>
      </c>
      <c r="C361" s="11">
        <v>44295</v>
      </c>
      <c r="D361" s="11">
        <v>44301.291666666701</v>
      </c>
      <c r="E361" s="10" t="s">
        <v>53</v>
      </c>
      <c r="F361" s="10" t="s">
        <v>609</v>
      </c>
      <c r="G361" s="10" t="s">
        <v>56</v>
      </c>
      <c r="H361" s="10" t="s">
        <v>95</v>
      </c>
      <c r="I361" s="10"/>
      <c r="J361" s="10" t="s">
        <v>57</v>
      </c>
      <c r="K361" s="10" t="s">
        <v>96</v>
      </c>
      <c r="L361" s="10"/>
      <c r="M361" s="10">
        <v>172.83500000000001</v>
      </c>
      <c r="N361" s="10"/>
      <c r="O361" s="10"/>
      <c r="P361" s="10">
        <v>172.83500000000001</v>
      </c>
      <c r="Q361" s="10"/>
      <c r="R361" s="10"/>
      <c r="S361" s="10"/>
      <c r="T361" s="10">
        <v>160</v>
      </c>
      <c r="U361" s="10" t="s">
        <v>83</v>
      </c>
      <c r="V361" s="10"/>
      <c r="W361" s="10" t="s">
        <v>58</v>
      </c>
      <c r="X361" s="10"/>
      <c r="Y361" s="10"/>
      <c r="Z361" s="10">
        <v>0</v>
      </c>
      <c r="AA361" s="10"/>
      <c r="AB361" s="10"/>
      <c r="AC361" s="10">
        <f t="shared" si="21"/>
        <v>0</v>
      </c>
      <c r="AD361" s="10" t="str" cm="1">
        <f t="array" ref="AD361">IFERROR(INDEX(Res_converter!$A$2:$A$22,MATCH(1,($J361=Res_converter!$B$2:$B$22)*($K361=Res_converter!$C$2:$C$22)*($L361=Res_converter!$D$2:$D$22),0)),"Other")</f>
        <v>Solar-Hybrid</v>
      </c>
      <c r="AE361" s="10">
        <f>IF($J361=Res_converter!$E$2,MAX($M361-$N361-$O361,0),0)+IF($K361=Res_converter!$E$2,MAX($P361-$Q361-$R361,0),0)+IF(L361=Res_converter!$E$2,$S361,0)</f>
        <v>172.83500000000001</v>
      </c>
      <c r="AF361" s="10">
        <f>IF($AD361=Res_converter!$A$8,MAX($Z361-$N361-$O361,0),0)+IF(AND($AD361=Res_converter!$A$14,$J361=Res_converter!$B$14),MAX(MIN($Z361,$M361)-$N361-$O361+IF(SUM($Q361,$R361)&gt;0,MAX($Z361-$M361,0)-($Q361+$R361)*$AV361,0),0),0)+IF(AND($AD361=Res_converter!$A$15,$K361=Res_converter!$C$15),MAX(MIN($Z361,$P361)-$Q361-$R361+IF(SUM($N361,$O361)&gt;0,MAX($Z361-$P361,0)-($N361+$O361)*$AV361,0),0),0)+IF(AND($AD361=Res_converter!$A$12,$Y361="See columns P&amp; Q"),IF($J361=Res_converter!$E$2,MAX($AA361*MIN($M361,$T361)-$N361-$O361,0),MAX($AB361*MIN($P361,$T361)-$Q361-$R361,0)),0)+IF(AND($AD361=Res_converter!$A$12,$AC361=1,$Y361&lt;&gt;"See columns P&amp; Q"),IF($J361=Res_converter!$E$2,MAX(MIN($Z361,M361)-$N361-$O361,0),MAX(MIN($Z361,P361)-$Q361-$R361,0)),0)</f>
        <v>0</v>
      </c>
      <c r="AG361" s="60">
        <f>IF($AD361=Res_converter!$A$9,$T361,0)</f>
        <v>0</v>
      </c>
      <c r="AH361" s="10">
        <f>IF($AD361=Res_converter!$A$9,$Z361,0)</f>
        <v>0</v>
      </c>
      <c r="AI361" s="10">
        <f>IF($J361=Res_converter!$E$6,MAX($M361-$N361-$O361,0),0)+IF($K361=Res_converter!$E$6,MAX($P361-$Q361-$R361,0),0)+IF(L361=Res_converter!$E$6,$S361,0)</f>
        <v>172.83500000000001</v>
      </c>
      <c r="AJ361" s="10">
        <f>IF($AD361=Res_converter!$A$7,MAX(MIN($Z361,$M361)-$N361-$O361,0),0)+IF(AND($AD361=Res_converter!$A$12,$Y361="See columns P&amp; Q"),IF($J361=Res_converter!$E$6,MAX($AA361*MIN($M361,$T361)-$N361-$O361,0),MAX($AB361*MIN($P361,$T361)-$Q361-$R361,0)),0)+IF(AND($AD361=Res_converter!$A$12,$AC361=1,$Y361&lt;&gt;"See columns P&amp; Q"),IF($J361=Res_converter!$E$6,MAX(MIN(MAX($Z361-$P361,0)/$AU361,$M361)-$N361-$O361,0),MAX(MIN(MAX($Z361-$M361,0)/$AU361,$P361)-$Q361-$R361,0)),0)</f>
        <v>0</v>
      </c>
      <c r="AK361" s="60">
        <f>IF($AD361=Res_converter!$A$2,$T361,0)</f>
        <v>0</v>
      </c>
      <c r="AL361" s="10">
        <f>IF($AD361=Res_converter!$A$2,$Z361,0)</f>
        <v>0</v>
      </c>
      <c r="AM361" s="10">
        <f>IF($J361=Res_converter!$E$4,MAX($M361-$N361-$O361,0),0)+IF($K361=Res_converter!$E$4,MAX($P361-$Q361-$R361,0),0)+IF(L361=Res_converter!$E$4,$S361,0)</f>
        <v>0</v>
      </c>
      <c r="AN361" s="10">
        <f>IF($AD361=Res_converter!$A$3,MAX(MIN($Z361,$M361)-$N361-$O361,0),0)+IF(AND($AD361=Res_converter!$A$14,$AC361=1,$Y361&lt;&gt;"See columns P&amp; Q"),IF($J361=Res_converter!$E$4,MAX(MIN(MAX($Z361-$P361,0)/$AV361,$M361)-$N361-$O361,0),MAX(MIN(MAX($Z361-$M361,0)/$AV361,$P361)-$Q361-$R361,0)),0)</f>
        <v>0</v>
      </c>
      <c r="AO361" s="10">
        <f>IF($J361=Res_converter!$E$5,$M361,0)+IF($K361=Res_converter!$E$5,$P361,0)</f>
        <v>0</v>
      </c>
      <c r="AP361" s="10">
        <f>IF($AD361=Res_converter!$A$4,$Z361,0)</f>
        <v>0</v>
      </c>
      <c r="AQ361" s="10" t="s">
        <v>226</v>
      </c>
      <c r="AR361" s="10" t="s">
        <v>61</v>
      </c>
      <c r="AS361" s="10" t="s">
        <v>62</v>
      </c>
      <c r="AT361" s="10" t="s">
        <v>269</v>
      </c>
      <c r="AU361" s="10">
        <f t="shared" si="22"/>
        <v>0.1</v>
      </c>
      <c r="AV361" s="10">
        <f t="shared" si="23"/>
        <v>0.66500000000000004</v>
      </c>
      <c r="AW361" s="12" t="s">
        <v>817</v>
      </c>
      <c r="AX361" s="12" t="str">
        <f>INDEX(Subname_converter!$B$1:$B$343,MATCH($AW361,Subname_converter!$A$1:$A$343,0))</f>
        <v>Alpaugh</v>
      </c>
      <c r="AY361" s="12">
        <f>INDEX(Subname_converter!$C$1:$C$343,MATCH($AW361,Subname_converter!$A$1:$A$343,0))</f>
        <v>115</v>
      </c>
      <c r="AZ361" s="11">
        <v>46387.333333333299</v>
      </c>
      <c r="BA361" s="11">
        <v>47218.291666666701</v>
      </c>
      <c r="BB361" s="10">
        <f t="shared" si="20"/>
        <v>2029</v>
      </c>
      <c r="BC361" s="11"/>
      <c r="BD361" s="10" t="s">
        <v>103</v>
      </c>
      <c r="BE361" s="10" t="s">
        <v>65</v>
      </c>
      <c r="BF361" s="10"/>
      <c r="BG361" s="10" t="s">
        <v>103</v>
      </c>
      <c r="BH361" s="10"/>
      <c r="BI361" s="10">
        <f>IFERROR(INDEX([12]Queue_withNearTerm!$AZ$4:$AZ$148,MATCH(B362,[12]Queue_withNearTerm!$B$4:$B$148,0)),99)</f>
        <v>99</v>
      </c>
    </row>
    <row r="362" spans="1:61" s="26" customFormat="1" ht="37.5" x14ac:dyDescent="0.25">
      <c r="A362" s="32" t="s">
        <v>818</v>
      </c>
      <c r="B362" s="10">
        <v>2014</v>
      </c>
      <c r="C362" s="11">
        <v>44298</v>
      </c>
      <c r="D362" s="11">
        <v>44301.291666666701</v>
      </c>
      <c r="E362" s="10" t="s">
        <v>53</v>
      </c>
      <c r="F362" s="10" t="s">
        <v>609</v>
      </c>
      <c r="G362" s="10" t="s">
        <v>55</v>
      </c>
      <c r="H362" s="10"/>
      <c r="I362" s="10"/>
      <c r="J362" s="10" t="s">
        <v>4352</v>
      </c>
      <c r="K362" s="10"/>
      <c r="L362" s="10"/>
      <c r="M362" s="10">
        <v>1464.6</v>
      </c>
      <c r="N362" s="10"/>
      <c r="O362" s="10"/>
      <c r="P362" s="10"/>
      <c r="Q362" s="10"/>
      <c r="R362" s="10"/>
      <c r="S362" s="10"/>
      <c r="T362" s="10">
        <v>1400</v>
      </c>
      <c r="U362" s="10" t="s">
        <v>83</v>
      </c>
      <c r="V362" s="10"/>
      <c r="W362" s="10" t="s">
        <v>58</v>
      </c>
      <c r="X362" s="10"/>
      <c r="Y362" s="10"/>
      <c r="Z362" s="10">
        <v>0</v>
      </c>
      <c r="AA362" s="10"/>
      <c r="AB362" s="10"/>
      <c r="AC362" s="10">
        <f t="shared" si="21"/>
        <v>0</v>
      </c>
      <c r="AD362" s="10" t="str" cm="1">
        <f t="array" ref="AD362">IFERROR(INDEX(Res_converter!$A$2:$A$22,MATCH(1,($J362=Res_converter!$B$2:$B$22)*($K362=Res_converter!$C$2:$C$22)*($L362=Res_converter!$D$2:$D$22),0)),"Other")</f>
        <v>Offshore Wind</v>
      </c>
      <c r="AE362" s="10">
        <f>IF($J362=Res_converter!$E$2,MAX($M362-$N362-$O362,0),0)+IF($K362=Res_converter!$E$2,MAX($P362-$Q362-$R362,0),0)+IF(L362=Res_converter!$E$2,$S362,0)</f>
        <v>0</v>
      </c>
      <c r="AF362" s="10">
        <f>IF($AD362=Res_converter!$A$8,MAX($Z362-$N362-$O362,0),0)+IF(AND($AD362=Res_converter!$A$14,$J362=Res_converter!$B$14),MAX(MIN($Z362,$M362)-$N362-$O362+IF(SUM($Q362,$R362)&gt;0,MAX($Z362-$M362,0)-($Q362+$R362)*$AV362,0),0),0)+IF(AND($AD362=Res_converter!$A$15,$K362=Res_converter!$C$15),MAX(MIN($Z362,$P362)-$Q362-$R362+IF(SUM($N362,$O362)&gt;0,MAX($Z362-$P362,0)-($N362+$O362)*$AV362,0),0),0)+IF(AND($AD362=Res_converter!$A$12,$Y362="See columns P&amp; Q"),IF($J362=Res_converter!$E$2,MAX($AA362*MIN($M362,$T362)-$N362-$O362,0),MAX($AB362*MIN($P362,$T362)-$Q362-$R362,0)),0)+IF(AND($AD362=Res_converter!$A$12,$AC362=1,$Y362&lt;&gt;"See columns P&amp; Q"),IF($J362=Res_converter!$E$2,MAX(MIN($Z362,M362)-$N362-$O362,0),MAX(MIN($Z362,P362)-$Q362-$R362,0)),0)</f>
        <v>0</v>
      </c>
      <c r="AG362" s="60">
        <f>IF($AD362=Res_converter!$A$9,$T362,0)</f>
        <v>0</v>
      </c>
      <c r="AH362" s="10">
        <f>IF($AD362=Res_converter!$A$9,$Z362,0)</f>
        <v>0</v>
      </c>
      <c r="AI362" s="10">
        <f>IF($J362=Res_converter!$E$6,MAX($M362-$N362-$O362,0),0)+IF($K362=Res_converter!$E$6,MAX($P362-$Q362-$R362,0),0)+IF(L362=Res_converter!$E$6,$S362,0)</f>
        <v>0</v>
      </c>
      <c r="AJ362" s="10">
        <f>IF($AD362=Res_converter!$A$7,MAX(MIN($Z362,$M362)-$N362-$O362,0),0)+IF(AND($AD362=Res_converter!$A$12,$Y362="See columns P&amp; Q"),IF($J362=Res_converter!$E$6,MAX($AA362*MIN($M362,$T362)-$N362-$O362,0),MAX($AB362*MIN($P362,$T362)-$Q362-$R362,0)),0)+IF(AND($AD362=Res_converter!$A$12,$AC362=1,$Y362&lt;&gt;"See columns P&amp; Q"),IF($J362=Res_converter!$E$6,MAX(MIN(MAX($Z362-$P362,0)/$AU362,$M362)-$N362-$O362,0),MAX(MIN(MAX($Z362-$M362,0)/$AU362,$P362)-$Q362-$R362,0)),0)</f>
        <v>0</v>
      </c>
      <c r="AK362" s="60">
        <f>IF($AD362=Res_converter!$A$2,$T362,0)</f>
        <v>0</v>
      </c>
      <c r="AL362" s="10">
        <f>IF($AD362=Res_converter!$A$2,$Z362,0)</f>
        <v>0</v>
      </c>
      <c r="AM362" s="10">
        <f>IF($J362=Res_converter!$E$4,MAX($M362-$N362-$O362,0),0)+IF($K362=Res_converter!$E$4,MAX($P362-$Q362-$R362,0),0)+IF(L362=Res_converter!$E$4,$S362,0)</f>
        <v>0</v>
      </c>
      <c r="AN362" s="10">
        <f>IF($AD362=Res_converter!$A$3,MAX(MIN($Z362,$M362)-$N362-$O362,0),0)+IF(AND($AD362=Res_converter!$A$14,$AC362=1,$Y362&lt;&gt;"See columns P&amp; Q"),IF($J362=Res_converter!$E$4,MAX(MIN(MAX($Z362-$P362,0)/$AV362,$M362)-$N362-$O362,0),MAX(MIN(MAX($Z362-$M362,0)/$AV362,$P362)-$Q362-$R362,0)),0)</f>
        <v>0</v>
      </c>
      <c r="AO362" s="10">
        <f>IF($J362=Res_converter!$E$5,$M362,0)+IF($K362=Res_converter!$E$5,$P362,0)</f>
        <v>1464.6</v>
      </c>
      <c r="AP362" s="10">
        <f>IF($AD362=Res_converter!$A$4,$Z362,0)</f>
        <v>0</v>
      </c>
      <c r="AQ362" s="10" t="s">
        <v>369</v>
      </c>
      <c r="AR362" s="10" t="s">
        <v>61</v>
      </c>
      <c r="AS362" s="10" t="s">
        <v>62</v>
      </c>
      <c r="AT362" s="10" t="s">
        <v>269</v>
      </c>
      <c r="AU362" s="10">
        <f t="shared" si="22"/>
        <v>0.1</v>
      </c>
      <c r="AV362" s="10">
        <f t="shared" si="23"/>
        <v>0.66500000000000004</v>
      </c>
      <c r="AW362" s="12" t="s">
        <v>819</v>
      </c>
      <c r="AX362" s="12" t="str">
        <f>INDEX(Subname_converter!$B$1:$B$343,MATCH($AW362,Subname_converter!$A$1:$A$343,0))</f>
        <v>Diablo</v>
      </c>
      <c r="AY362" s="12">
        <f>INDEX(Subname_converter!$C$1:$C$343,MATCH($AW362,Subname_converter!$A$1:$A$343,0))</f>
        <v>500</v>
      </c>
      <c r="AZ362" s="11">
        <v>46813.333333333299</v>
      </c>
      <c r="BA362" s="11">
        <v>46813.333333333299</v>
      </c>
      <c r="BB362" s="10">
        <f t="shared" si="20"/>
        <v>2028</v>
      </c>
      <c r="BC362" s="11"/>
      <c r="BD362" s="10" t="s">
        <v>103</v>
      </c>
      <c r="BE362" s="10"/>
      <c r="BF362" s="10"/>
      <c r="BG362" s="10" t="s">
        <v>103</v>
      </c>
      <c r="BH362" s="10"/>
      <c r="BI362" s="10">
        <f>IFERROR(INDEX([12]Queue_withNearTerm!$AZ$4:$AZ$148,MATCH(B363,[12]Queue_withNearTerm!$B$4:$B$148,0)),99)</f>
        <v>99</v>
      </c>
    </row>
    <row r="363" spans="1:61" s="26" customFormat="1" ht="25" x14ac:dyDescent="0.25">
      <c r="A363" s="32" t="s">
        <v>820</v>
      </c>
      <c r="B363" s="10">
        <v>2015</v>
      </c>
      <c r="C363" s="11">
        <v>44300</v>
      </c>
      <c r="D363" s="11">
        <v>44301.291666666701</v>
      </c>
      <c r="E363" s="10" t="s">
        <v>53</v>
      </c>
      <c r="F363" s="10" t="s">
        <v>609</v>
      </c>
      <c r="G363" s="10" t="s">
        <v>56</v>
      </c>
      <c r="H363" s="10" t="s">
        <v>95</v>
      </c>
      <c r="I363" s="10"/>
      <c r="J363" s="10" t="s">
        <v>57</v>
      </c>
      <c r="K363" s="10" t="s">
        <v>96</v>
      </c>
      <c r="L363" s="10"/>
      <c r="M363" s="10">
        <v>310.63</v>
      </c>
      <c r="N363" s="10"/>
      <c r="O363" s="10"/>
      <c r="P363" s="10">
        <v>310.63</v>
      </c>
      <c r="Q363" s="10"/>
      <c r="R363" s="10"/>
      <c r="S363" s="10"/>
      <c r="T363" s="10">
        <v>300</v>
      </c>
      <c r="U363" s="10" t="s">
        <v>83</v>
      </c>
      <c r="V363" s="10"/>
      <c r="W363" s="10" t="s">
        <v>58</v>
      </c>
      <c r="X363" s="10"/>
      <c r="Y363" s="10"/>
      <c r="Z363" s="10">
        <v>0</v>
      </c>
      <c r="AA363" s="10"/>
      <c r="AB363" s="10"/>
      <c r="AC363" s="10">
        <f t="shared" si="21"/>
        <v>0</v>
      </c>
      <c r="AD363" s="10" t="str" cm="1">
        <f t="array" ref="AD363">IFERROR(INDEX(Res_converter!$A$2:$A$22,MATCH(1,($J363=Res_converter!$B$2:$B$22)*($K363=Res_converter!$C$2:$C$22)*($L363=Res_converter!$D$2:$D$22),0)),"Other")</f>
        <v>Solar-Hybrid</v>
      </c>
      <c r="AE363" s="10">
        <f>IF($J363=Res_converter!$E$2,MAX($M363-$N363-$O363,0),0)+IF($K363=Res_converter!$E$2,MAX($P363-$Q363-$R363,0),0)+IF(L363=Res_converter!$E$2,$S363,0)</f>
        <v>310.63</v>
      </c>
      <c r="AF363" s="10">
        <f>IF($AD363=Res_converter!$A$8,MAX($Z363-$N363-$O363,0),0)+IF(AND($AD363=Res_converter!$A$14,$J363=Res_converter!$B$14),MAX(MIN($Z363,$M363)-$N363-$O363+IF(SUM($Q363,$R363)&gt;0,MAX($Z363-$M363,0)-($Q363+$R363)*$AV363,0),0),0)+IF(AND($AD363=Res_converter!$A$15,$K363=Res_converter!$C$15),MAX(MIN($Z363,$P363)-$Q363-$R363+IF(SUM($N363,$O363)&gt;0,MAX($Z363-$P363,0)-($N363+$O363)*$AV363,0),0),0)+IF(AND($AD363=Res_converter!$A$12,$Y363="See columns P&amp; Q"),IF($J363=Res_converter!$E$2,MAX($AA363*MIN($M363,$T363)-$N363-$O363,0),MAX($AB363*MIN($P363,$T363)-$Q363-$R363,0)),0)+IF(AND($AD363=Res_converter!$A$12,$AC363=1,$Y363&lt;&gt;"See columns P&amp; Q"),IF($J363=Res_converter!$E$2,MAX(MIN($Z363,M363)-$N363-$O363,0),MAX(MIN($Z363,P363)-$Q363-$R363,0)),0)</f>
        <v>0</v>
      </c>
      <c r="AG363" s="60">
        <f>IF($AD363=Res_converter!$A$9,$T363,0)</f>
        <v>0</v>
      </c>
      <c r="AH363" s="10">
        <f>IF($AD363=Res_converter!$A$9,$Z363,0)</f>
        <v>0</v>
      </c>
      <c r="AI363" s="10">
        <f>IF($J363=Res_converter!$E$6,MAX($M363-$N363-$O363,0),0)+IF($K363=Res_converter!$E$6,MAX($P363-$Q363-$R363,0),0)+IF(L363=Res_converter!$E$6,$S363,0)</f>
        <v>310.63</v>
      </c>
      <c r="AJ363" s="10">
        <f>IF($AD363=Res_converter!$A$7,MAX(MIN($Z363,$M363)-$N363-$O363,0),0)+IF(AND($AD363=Res_converter!$A$12,$Y363="See columns P&amp; Q"),IF($J363=Res_converter!$E$6,MAX($AA363*MIN($M363,$T363)-$N363-$O363,0),MAX($AB363*MIN($P363,$T363)-$Q363-$R363,0)),0)+IF(AND($AD363=Res_converter!$A$12,$AC363=1,$Y363&lt;&gt;"See columns P&amp; Q"),IF($J363=Res_converter!$E$6,MAX(MIN(MAX($Z363-$P363,0)/$AU363,$M363)-$N363-$O363,0),MAX(MIN(MAX($Z363-$M363,0)/$AU363,$P363)-$Q363-$R363,0)),0)</f>
        <v>0</v>
      </c>
      <c r="AK363" s="60">
        <f>IF($AD363=Res_converter!$A$2,$T363,0)</f>
        <v>0</v>
      </c>
      <c r="AL363" s="10">
        <f>IF($AD363=Res_converter!$A$2,$Z363,0)</f>
        <v>0</v>
      </c>
      <c r="AM363" s="10">
        <f>IF($J363=Res_converter!$E$4,MAX($M363-$N363-$O363,0),0)+IF($K363=Res_converter!$E$4,MAX($P363-$Q363-$R363,0),0)+IF(L363=Res_converter!$E$4,$S363,0)</f>
        <v>0</v>
      </c>
      <c r="AN363" s="10">
        <f>IF($AD363=Res_converter!$A$3,MAX(MIN($Z363,$M363)-$N363-$O363,0),0)+IF(AND($AD363=Res_converter!$A$14,$AC363=1,$Y363&lt;&gt;"See columns P&amp; Q"),IF($J363=Res_converter!$E$4,MAX(MIN(MAX($Z363-$P363,0)/$AV363,$M363)-$N363-$O363,0),MAX(MIN(MAX($Z363-$M363,0)/$AV363,$P363)-$Q363-$R363,0)),0)</f>
        <v>0</v>
      </c>
      <c r="AO363" s="10">
        <f>IF($J363=Res_converter!$E$5,$M363,0)+IF($K363=Res_converter!$E$5,$P363,0)</f>
        <v>0</v>
      </c>
      <c r="AP363" s="10">
        <f>IF($AD363=Res_converter!$A$4,$Z363,0)</f>
        <v>0</v>
      </c>
      <c r="AQ363" s="10" t="s">
        <v>88</v>
      </c>
      <c r="AR363" s="10" t="s">
        <v>61</v>
      </c>
      <c r="AS363" s="10" t="s">
        <v>62</v>
      </c>
      <c r="AT363" s="10" t="s">
        <v>269</v>
      </c>
      <c r="AU363" s="10">
        <f t="shared" si="22"/>
        <v>0.1</v>
      </c>
      <c r="AV363" s="10">
        <f t="shared" si="23"/>
        <v>0.66500000000000004</v>
      </c>
      <c r="AW363" s="12" t="s">
        <v>821</v>
      </c>
      <c r="AX363" s="12" t="str">
        <f>INDEX(Subname_converter!$B$1:$B$343,MATCH($AW363,Subname_converter!$A$1:$A$343,0))</f>
        <v>Wheeler Ridge</v>
      </c>
      <c r="AY363" s="12">
        <f>INDEX(Subname_converter!$C$1:$C$343,MATCH($AW363,Subname_converter!$A$1:$A$343,0))</f>
        <v>230</v>
      </c>
      <c r="AZ363" s="11">
        <v>45809.291666666701</v>
      </c>
      <c r="BA363" s="11">
        <v>45809.291666666701</v>
      </c>
      <c r="BB363" s="10">
        <f t="shared" si="20"/>
        <v>2025</v>
      </c>
      <c r="BC363" s="11"/>
      <c r="BD363" s="10" t="s">
        <v>103</v>
      </c>
      <c r="BE363" s="10"/>
      <c r="BF363" s="10"/>
      <c r="BG363" s="10" t="s">
        <v>103</v>
      </c>
      <c r="BH363" s="10"/>
      <c r="BI363" s="10">
        <f>IFERROR(INDEX([12]Queue_withNearTerm!$AZ$4:$AZ$148,MATCH(B364,[12]Queue_withNearTerm!$B$4:$B$148,0)),99)</f>
        <v>99</v>
      </c>
    </row>
    <row r="364" spans="1:61" s="26" customFormat="1" ht="12.5" x14ac:dyDescent="0.25">
      <c r="A364" s="32" t="s">
        <v>822</v>
      </c>
      <c r="B364" s="10">
        <v>2017</v>
      </c>
      <c r="C364" s="11">
        <v>44300</v>
      </c>
      <c r="D364" s="11">
        <v>44301.291666666701</v>
      </c>
      <c r="E364" s="10" t="s">
        <v>53</v>
      </c>
      <c r="F364" s="10" t="s">
        <v>609</v>
      </c>
      <c r="G364" s="10" t="s">
        <v>95</v>
      </c>
      <c r="H364" s="10" t="s">
        <v>56</v>
      </c>
      <c r="I364" s="10"/>
      <c r="J364" s="10" t="s">
        <v>96</v>
      </c>
      <c r="K364" s="10" t="s">
        <v>57</v>
      </c>
      <c r="L364" s="10"/>
      <c r="M364" s="10">
        <v>163.268</v>
      </c>
      <c r="N364" s="10"/>
      <c r="O364" s="10"/>
      <c r="P364" s="10">
        <v>163.268</v>
      </c>
      <c r="Q364" s="10"/>
      <c r="R364" s="10"/>
      <c r="S364" s="10"/>
      <c r="T364" s="10">
        <v>160</v>
      </c>
      <c r="U364" s="10" t="s">
        <v>83</v>
      </c>
      <c r="V364" s="10"/>
      <c r="W364" s="10" t="s">
        <v>58</v>
      </c>
      <c r="X364" s="10"/>
      <c r="Y364" s="10"/>
      <c r="Z364" s="10">
        <v>0</v>
      </c>
      <c r="AA364" s="10"/>
      <c r="AB364" s="10"/>
      <c r="AC364" s="10">
        <f t="shared" si="21"/>
        <v>0</v>
      </c>
      <c r="AD364" s="10" t="str" cm="1">
        <f t="array" ref="AD364">IFERROR(INDEX(Res_converter!$A$2:$A$22,MATCH(1,($J364=Res_converter!$B$2:$B$22)*($K364=Res_converter!$C$2:$C$22)*($L364=Res_converter!$D$2:$D$22),0)),"Other")</f>
        <v>Solar-Hybrid</v>
      </c>
      <c r="AE364" s="10">
        <f>IF($J364=Res_converter!$E$2,MAX($M364-$N364-$O364,0),0)+IF($K364=Res_converter!$E$2,MAX($P364-$Q364-$R364,0),0)+IF(L364=Res_converter!$E$2,$S364,0)</f>
        <v>163.268</v>
      </c>
      <c r="AF364" s="10">
        <f>IF($AD364=Res_converter!$A$8,MAX($Z364-$N364-$O364,0),0)+IF(AND($AD364=Res_converter!$A$14,$J364=Res_converter!$B$14),MAX(MIN($Z364,$M364)-$N364-$O364+IF(SUM($Q364,$R364)&gt;0,MAX($Z364-$M364,0)-($Q364+$R364)*$AV364,0),0),0)+IF(AND($AD364=Res_converter!$A$15,$K364=Res_converter!$C$15),MAX(MIN($Z364,$P364)-$Q364-$R364+IF(SUM($N364,$O364)&gt;0,MAX($Z364-$P364,0)-($N364+$O364)*$AV364,0),0),0)+IF(AND($AD364=Res_converter!$A$12,$Y364="See columns P&amp; Q"),IF($J364=Res_converter!$E$2,MAX($AA364*MIN($M364,$T364)-$N364-$O364,0),MAX($AB364*MIN($P364,$T364)-$Q364-$R364,0)),0)+IF(AND($AD364=Res_converter!$A$12,$AC364=1,$Y364&lt;&gt;"See columns P&amp; Q"),IF($J364=Res_converter!$E$2,MAX(MIN($Z364,M364)-$N364-$O364,0),MAX(MIN($Z364,P364)-$Q364-$R364,0)),0)</f>
        <v>0</v>
      </c>
      <c r="AG364" s="60">
        <f>IF($AD364=Res_converter!$A$9,$T364,0)</f>
        <v>0</v>
      </c>
      <c r="AH364" s="10">
        <f>IF($AD364=Res_converter!$A$9,$Z364,0)</f>
        <v>0</v>
      </c>
      <c r="AI364" s="10">
        <f>IF($J364=Res_converter!$E$6,MAX($M364-$N364-$O364,0),0)+IF($K364=Res_converter!$E$6,MAX($P364-$Q364-$R364,0),0)+IF(L364=Res_converter!$E$6,$S364,0)</f>
        <v>163.268</v>
      </c>
      <c r="AJ364" s="10">
        <f>IF($AD364=Res_converter!$A$7,MAX(MIN($Z364,$M364)-$N364-$O364,0),0)+IF(AND($AD364=Res_converter!$A$12,$Y364="See columns P&amp; Q"),IF($J364=Res_converter!$E$6,MAX($AA364*MIN($M364,$T364)-$N364-$O364,0),MAX($AB364*MIN($P364,$T364)-$Q364-$R364,0)),0)+IF(AND($AD364=Res_converter!$A$12,$AC364=1,$Y364&lt;&gt;"See columns P&amp; Q"),IF($J364=Res_converter!$E$6,MAX(MIN(MAX($Z364-$P364,0)/$AU364,$M364)-$N364-$O364,0),MAX(MIN(MAX($Z364-$M364,0)/$AU364,$P364)-$Q364-$R364,0)),0)</f>
        <v>0</v>
      </c>
      <c r="AK364" s="60">
        <f>IF($AD364=Res_converter!$A$2,$T364,0)</f>
        <v>0</v>
      </c>
      <c r="AL364" s="10">
        <f>IF($AD364=Res_converter!$A$2,$Z364,0)</f>
        <v>0</v>
      </c>
      <c r="AM364" s="10">
        <f>IF($J364=Res_converter!$E$4,MAX($M364-$N364-$O364,0),0)+IF($K364=Res_converter!$E$4,MAX($P364-$Q364-$R364,0),0)+IF(L364=Res_converter!$E$4,$S364,0)</f>
        <v>0</v>
      </c>
      <c r="AN364" s="10">
        <f>IF($AD364=Res_converter!$A$3,MAX(MIN($Z364,$M364)-$N364-$O364,0),0)+IF(AND($AD364=Res_converter!$A$14,$AC364=1,$Y364&lt;&gt;"See columns P&amp; Q"),IF($J364=Res_converter!$E$4,MAX(MIN(MAX($Z364-$P364,0)/$AV364,$M364)-$N364-$O364,0),MAX(MIN(MAX($Z364-$M364,0)/$AV364,$P364)-$Q364-$R364,0)),0)</f>
        <v>0</v>
      </c>
      <c r="AO364" s="10">
        <f>IF($J364=Res_converter!$E$5,$M364,0)+IF($K364=Res_converter!$E$5,$P364,0)</f>
        <v>0</v>
      </c>
      <c r="AP364" s="10">
        <f>IF($AD364=Res_converter!$A$4,$Z364,0)</f>
        <v>0</v>
      </c>
      <c r="AQ364" s="10" t="s">
        <v>226</v>
      </c>
      <c r="AR364" s="10" t="s">
        <v>61</v>
      </c>
      <c r="AS364" s="10" t="s">
        <v>62</v>
      </c>
      <c r="AT364" s="10" t="s">
        <v>269</v>
      </c>
      <c r="AU364" s="10">
        <f t="shared" si="22"/>
        <v>0.1</v>
      </c>
      <c r="AV364" s="10">
        <f t="shared" si="23"/>
        <v>0.66500000000000004</v>
      </c>
      <c r="AW364" s="12" t="s">
        <v>823</v>
      </c>
      <c r="AX364" s="12" t="str">
        <f>INDEX(Subname_converter!$B$1:$B$343,MATCH($AW364,Subname_converter!$A$1:$A$343,0))</f>
        <v>Olive</v>
      </c>
      <c r="AY364" s="12">
        <f>INDEX(Subname_converter!$C$1:$C$343,MATCH($AW364,Subname_converter!$A$1:$A$343,0))</f>
        <v>115</v>
      </c>
      <c r="AZ364" s="11">
        <v>45291.333333333299</v>
      </c>
      <c r="BA364" s="11">
        <v>45291.333333333299</v>
      </c>
      <c r="BB364" s="10">
        <f t="shared" si="20"/>
        <v>2024</v>
      </c>
      <c r="BC364" s="11"/>
      <c r="BD364" s="10" t="s">
        <v>103</v>
      </c>
      <c r="BE364" s="10" t="s">
        <v>65</v>
      </c>
      <c r="BF364" s="10"/>
      <c r="BG364" s="10" t="s">
        <v>103</v>
      </c>
      <c r="BH364" s="10"/>
      <c r="BI364" s="10">
        <f>IFERROR(INDEX([12]Queue_withNearTerm!$AZ$4:$AZ$148,MATCH(B365,[12]Queue_withNearTerm!$B$4:$B$148,0)),99)</f>
        <v>99</v>
      </c>
    </row>
    <row r="365" spans="1:61" s="26" customFormat="1" ht="25" x14ac:dyDescent="0.25">
      <c r="A365" s="32" t="s">
        <v>824</v>
      </c>
      <c r="B365" s="10">
        <v>2018</v>
      </c>
      <c r="C365" s="11">
        <v>44300</v>
      </c>
      <c r="D365" s="11">
        <v>44301.291666666701</v>
      </c>
      <c r="E365" s="10" t="s">
        <v>53</v>
      </c>
      <c r="F365" s="10" t="s">
        <v>609</v>
      </c>
      <c r="G365" s="10" t="s">
        <v>56</v>
      </c>
      <c r="H365" s="10"/>
      <c r="I365" s="10"/>
      <c r="J365" s="10" t="s">
        <v>57</v>
      </c>
      <c r="K365" s="10"/>
      <c r="L365" s="10"/>
      <c r="M365" s="10">
        <v>30.8</v>
      </c>
      <c r="N365" s="10"/>
      <c r="O365" s="10"/>
      <c r="P365" s="10"/>
      <c r="Q365" s="10"/>
      <c r="R365" s="10"/>
      <c r="S365" s="10"/>
      <c r="T365" s="10">
        <v>30</v>
      </c>
      <c r="U365" s="10" t="s">
        <v>83</v>
      </c>
      <c r="V365" s="10"/>
      <c r="W365" s="10"/>
      <c r="X365" s="10"/>
      <c r="Y365" s="10"/>
      <c r="Z365" s="10">
        <v>0</v>
      </c>
      <c r="AA365" s="10"/>
      <c r="AB365" s="10"/>
      <c r="AC365" s="10">
        <f t="shared" si="21"/>
        <v>0</v>
      </c>
      <c r="AD365" s="10" t="str" cm="1">
        <f t="array" ref="AD365">IFERROR(INDEX(Res_converter!$A$2:$A$22,MATCH(1,($J365=Res_converter!$B$2:$B$22)*($K365=Res_converter!$C$2:$C$22)*($L365=Res_converter!$D$2:$D$22),0)),"Other")</f>
        <v>Battery</v>
      </c>
      <c r="AE365" s="10">
        <f>IF($J365=Res_converter!$E$2,MAX($M365-$N365-$O365,0),0)+IF($K365=Res_converter!$E$2,MAX($P365-$Q365-$R365,0),0)+IF(L365=Res_converter!$E$2,$S365,0)</f>
        <v>30.8</v>
      </c>
      <c r="AF365" s="10">
        <f>IF($AD365=Res_converter!$A$8,MAX($Z365-$N365-$O365,0),0)+IF(AND($AD365=Res_converter!$A$14,$J365=Res_converter!$B$14),MAX(MIN($Z365,$M365)-$N365-$O365+IF(SUM($Q365,$R365)&gt;0,MAX($Z365-$M365,0)-($Q365+$R365)*$AV365,0),0),0)+IF(AND($AD365=Res_converter!$A$15,$K365=Res_converter!$C$15),MAX(MIN($Z365,$P365)-$Q365-$R365+IF(SUM($N365,$O365)&gt;0,MAX($Z365-$P365,0)-($N365+$O365)*$AV365,0),0),0)+IF(AND($AD365=Res_converter!$A$12,$Y365="See columns P&amp; Q"),IF($J365=Res_converter!$E$2,MAX($AA365*MIN($M365,$T365)-$N365-$O365,0),MAX($AB365*MIN($P365,$T365)-$Q365-$R365,0)),0)+IF(AND($AD365=Res_converter!$A$12,$AC365=1,$Y365&lt;&gt;"See columns P&amp; Q"),IF($J365=Res_converter!$E$2,MAX(MIN($Z365,M365)-$N365-$O365,0),MAX(MIN($Z365,P365)-$Q365-$R365,0)),0)</f>
        <v>0</v>
      </c>
      <c r="AG365" s="60">
        <f>IF($AD365=Res_converter!$A$9,$T365,0)</f>
        <v>0</v>
      </c>
      <c r="AH365" s="10">
        <f>IF($AD365=Res_converter!$A$9,$Z365,0)</f>
        <v>0</v>
      </c>
      <c r="AI365" s="10">
        <f>IF($J365=Res_converter!$E$6,MAX($M365-$N365-$O365,0),0)+IF($K365=Res_converter!$E$6,MAX($P365-$Q365-$R365,0),0)+IF(L365=Res_converter!$E$6,$S365,0)</f>
        <v>0</v>
      </c>
      <c r="AJ365" s="10">
        <f>IF($AD365=Res_converter!$A$7,MAX(MIN($Z365,$M365)-$N365-$O365,0),0)+IF(AND($AD365=Res_converter!$A$12,$Y365="See columns P&amp; Q"),IF($J365=Res_converter!$E$6,MAX($AA365*MIN($M365,$T365)-$N365-$O365,0),MAX($AB365*MIN($P365,$T365)-$Q365-$R365,0)),0)+IF(AND($AD365=Res_converter!$A$12,$AC365=1,$Y365&lt;&gt;"See columns P&amp; Q"),IF($J365=Res_converter!$E$6,MAX(MIN(MAX($Z365-$P365,0)/$AU365,$M365)-$N365-$O365,0),MAX(MIN(MAX($Z365-$M365,0)/$AU365,$P365)-$Q365-$R365,0)),0)</f>
        <v>0</v>
      </c>
      <c r="AK365" s="60">
        <f>IF($AD365=Res_converter!$A$2,$T365,0)</f>
        <v>0</v>
      </c>
      <c r="AL365" s="10">
        <f>IF($AD365=Res_converter!$A$2,$Z365,0)</f>
        <v>0</v>
      </c>
      <c r="AM365" s="10">
        <f>IF($J365=Res_converter!$E$4,MAX($M365-$N365-$O365,0),0)+IF($K365=Res_converter!$E$4,MAX($P365-$Q365-$R365,0),0)+IF(L365=Res_converter!$E$4,$S365,0)</f>
        <v>0</v>
      </c>
      <c r="AN365" s="10">
        <f>IF($AD365=Res_converter!$A$3,MAX(MIN($Z365,$M365)-$N365-$O365,0),0)+IF(AND($AD365=Res_converter!$A$14,$AC365=1,$Y365&lt;&gt;"See columns P&amp; Q"),IF($J365=Res_converter!$E$4,MAX(MIN(MAX($Z365-$P365,0)/$AV365,$M365)-$N365-$O365,0),MAX(MIN(MAX($Z365-$M365,0)/$AV365,$P365)-$Q365-$R365,0)),0)</f>
        <v>0</v>
      </c>
      <c r="AO365" s="10">
        <f>IF($J365=Res_converter!$E$5,$M365,0)+IF($K365=Res_converter!$E$5,$P365,0)</f>
        <v>0</v>
      </c>
      <c r="AP365" s="10">
        <f>IF($AD365=Res_converter!$A$4,$Z365,0)</f>
        <v>0</v>
      </c>
      <c r="AQ365" s="10" t="s">
        <v>88</v>
      </c>
      <c r="AR365" s="10" t="s">
        <v>61</v>
      </c>
      <c r="AS365" s="10" t="s">
        <v>62</v>
      </c>
      <c r="AT365" s="10" t="s">
        <v>269</v>
      </c>
      <c r="AU365" s="10">
        <f t="shared" si="22"/>
        <v>0.1</v>
      </c>
      <c r="AV365" s="10">
        <f t="shared" si="23"/>
        <v>0.66500000000000004</v>
      </c>
      <c r="AW365" s="12" t="s">
        <v>825</v>
      </c>
      <c r="AX365" s="12" t="str">
        <f>INDEX(Subname_converter!$B$1:$B$343,MATCH($AW365,Subname_converter!$A$1:$A$343,0))</f>
        <v>Arco</v>
      </c>
      <c r="AY365" s="12">
        <f>INDEX(Subname_converter!$C$1:$C$343,MATCH($AW365,Subname_converter!$A$1:$A$343,0))</f>
        <v>230</v>
      </c>
      <c r="AZ365" s="11">
        <v>45444.291666666701</v>
      </c>
      <c r="BA365" s="11">
        <v>45444.291666666701</v>
      </c>
      <c r="BB365" s="10">
        <f t="shared" si="20"/>
        <v>2024</v>
      </c>
      <c r="BC365" s="11"/>
      <c r="BD365" s="10" t="s">
        <v>103</v>
      </c>
      <c r="BE365" s="10" t="s">
        <v>65</v>
      </c>
      <c r="BF365" s="10"/>
      <c r="BG365" s="10" t="s">
        <v>103</v>
      </c>
      <c r="BH365" s="10"/>
      <c r="BI365" s="10">
        <f>IFERROR(INDEX([12]Queue_withNearTerm!$AZ$4:$AZ$148,MATCH(B366,[12]Queue_withNearTerm!$B$4:$B$148,0)),99)</f>
        <v>99</v>
      </c>
    </row>
    <row r="366" spans="1:61" s="26" customFormat="1" ht="25" x14ac:dyDescent="0.25">
      <c r="A366" s="32" t="s">
        <v>826</v>
      </c>
      <c r="B366" s="10">
        <v>2022</v>
      </c>
      <c r="C366" s="11">
        <v>44295</v>
      </c>
      <c r="D366" s="11">
        <v>44301.291666666701</v>
      </c>
      <c r="E366" s="10" t="s">
        <v>53</v>
      </c>
      <c r="F366" s="10" t="s">
        <v>609</v>
      </c>
      <c r="G366" s="10" t="s">
        <v>95</v>
      </c>
      <c r="H366" s="10" t="s">
        <v>56</v>
      </c>
      <c r="I366" s="10"/>
      <c r="J366" s="10" t="s">
        <v>96</v>
      </c>
      <c r="K366" s="10" t="s">
        <v>57</v>
      </c>
      <c r="L366" s="10"/>
      <c r="M366" s="10">
        <v>379.75049999999999</v>
      </c>
      <c r="N366" s="10"/>
      <c r="O366" s="10"/>
      <c r="P366" s="10">
        <v>376.0403</v>
      </c>
      <c r="Q366" s="10"/>
      <c r="R366" s="10"/>
      <c r="S366" s="10"/>
      <c r="T366" s="10">
        <v>350</v>
      </c>
      <c r="U366" s="10" t="s">
        <v>83</v>
      </c>
      <c r="V366" s="10"/>
      <c r="W366" s="10" t="s">
        <v>58</v>
      </c>
      <c r="X366" s="10"/>
      <c r="Y366" s="10"/>
      <c r="Z366" s="10">
        <v>0</v>
      </c>
      <c r="AA366" s="10"/>
      <c r="AB366" s="10"/>
      <c r="AC366" s="10">
        <f t="shared" si="21"/>
        <v>0</v>
      </c>
      <c r="AD366" s="10" t="str" cm="1">
        <f t="array" ref="AD366">IFERROR(INDEX(Res_converter!$A$2:$A$22,MATCH(1,($J366=Res_converter!$B$2:$B$22)*($K366=Res_converter!$C$2:$C$22)*($L366=Res_converter!$D$2:$D$22),0)),"Other")</f>
        <v>Solar-Hybrid</v>
      </c>
      <c r="AE366" s="10">
        <f>IF($J366=Res_converter!$E$2,MAX($M366-$N366-$O366,0),0)+IF($K366=Res_converter!$E$2,MAX($P366-$Q366-$R366,0),0)+IF(L366=Res_converter!$E$2,$S366,0)</f>
        <v>376.0403</v>
      </c>
      <c r="AF366" s="10">
        <f>IF($AD366=Res_converter!$A$8,MAX($Z366-$N366-$O366,0),0)+IF(AND($AD366=Res_converter!$A$14,$J366=Res_converter!$B$14),MAX(MIN($Z366,$M366)-$N366-$O366+IF(SUM($Q366,$R366)&gt;0,MAX($Z366-$M366,0)-($Q366+$R366)*$AV366,0),0),0)+IF(AND($AD366=Res_converter!$A$15,$K366=Res_converter!$C$15),MAX(MIN($Z366,$P366)-$Q366-$R366+IF(SUM($N366,$O366)&gt;0,MAX($Z366-$P366,0)-($N366+$O366)*$AV366,0),0),0)+IF(AND($AD366=Res_converter!$A$12,$Y366="See columns P&amp; Q"),IF($J366=Res_converter!$E$2,MAX($AA366*MIN($M366,$T366)-$N366-$O366,0),MAX($AB366*MIN($P366,$T366)-$Q366-$R366,0)),0)+IF(AND($AD366=Res_converter!$A$12,$AC366=1,$Y366&lt;&gt;"See columns P&amp; Q"),IF($J366=Res_converter!$E$2,MAX(MIN($Z366,M366)-$N366-$O366,0),MAX(MIN($Z366,P366)-$Q366-$R366,0)),0)</f>
        <v>0</v>
      </c>
      <c r="AG366" s="60">
        <f>IF($AD366=Res_converter!$A$9,$T366,0)</f>
        <v>0</v>
      </c>
      <c r="AH366" s="10">
        <f>IF($AD366=Res_converter!$A$9,$Z366,0)</f>
        <v>0</v>
      </c>
      <c r="AI366" s="10">
        <f>IF($J366=Res_converter!$E$6,MAX($M366-$N366-$O366,0),0)+IF($K366=Res_converter!$E$6,MAX($P366-$Q366-$R366,0),0)+IF(L366=Res_converter!$E$6,$S366,0)</f>
        <v>379.75049999999999</v>
      </c>
      <c r="AJ366" s="10">
        <f>IF($AD366=Res_converter!$A$7,MAX(MIN($Z366,$M366)-$N366-$O366,0),0)+IF(AND($AD366=Res_converter!$A$12,$Y366="See columns P&amp; Q"),IF($J366=Res_converter!$E$6,MAX($AA366*MIN($M366,$T366)-$N366-$O366,0),MAX($AB366*MIN($P366,$T366)-$Q366-$R366,0)),0)+IF(AND($AD366=Res_converter!$A$12,$AC366=1,$Y366&lt;&gt;"See columns P&amp; Q"),IF($J366=Res_converter!$E$6,MAX(MIN(MAX($Z366-$P366,0)/$AU366,$M366)-$N366-$O366,0),MAX(MIN(MAX($Z366-$M366,0)/$AU366,$P366)-$Q366-$R366,0)),0)</f>
        <v>0</v>
      </c>
      <c r="AK366" s="60">
        <f>IF($AD366=Res_converter!$A$2,$T366,0)</f>
        <v>0</v>
      </c>
      <c r="AL366" s="10">
        <f>IF($AD366=Res_converter!$A$2,$Z366,0)</f>
        <v>0</v>
      </c>
      <c r="AM366" s="10">
        <f>IF($J366=Res_converter!$E$4,MAX($M366-$N366-$O366,0),0)+IF($K366=Res_converter!$E$4,MAX($P366-$Q366-$R366,0),0)+IF(L366=Res_converter!$E$4,$S366,0)</f>
        <v>0</v>
      </c>
      <c r="AN366" s="10">
        <f>IF($AD366=Res_converter!$A$3,MAX(MIN($Z366,$M366)-$N366-$O366,0),0)+IF(AND($AD366=Res_converter!$A$14,$AC366=1,$Y366&lt;&gt;"See columns P&amp; Q"),IF($J366=Res_converter!$E$4,MAX(MIN(MAX($Z366-$P366,0)/$AV366,$M366)-$N366-$O366,0),MAX(MIN(MAX($Z366-$M366,0)/$AV366,$P366)-$Q366-$R366,0)),0)</f>
        <v>0</v>
      </c>
      <c r="AO366" s="10">
        <f>IF($J366=Res_converter!$E$5,$M366,0)+IF($K366=Res_converter!$E$5,$P366,0)</f>
        <v>0</v>
      </c>
      <c r="AP366" s="10">
        <f>IF($AD366=Res_converter!$A$4,$Z366,0)</f>
        <v>0</v>
      </c>
      <c r="AQ366" s="10" t="s">
        <v>333</v>
      </c>
      <c r="AR366" s="10" t="s">
        <v>189</v>
      </c>
      <c r="AS366" s="10" t="s">
        <v>334</v>
      </c>
      <c r="AT366" s="10"/>
      <c r="AU366" s="10">
        <f t="shared" si="22"/>
        <v>0.106</v>
      </c>
      <c r="AV366" s="10">
        <f t="shared" si="23"/>
        <v>0.55700000000000005</v>
      </c>
      <c r="AW366" s="12" t="s">
        <v>827</v>
      </c>
      <c r="AX366" s="12" t="str">
        <f>INDEX(Subname_converter!$B$1:$B$343,MATCH($AW366,Subname_converter!$A$1:$A$343,0))</f>
        <v>Cielo Azul</v>
      </c>
      <c r="AY366" s="12">
        <f>INDEX(Subname_converter!$C$1:$C$343,MATCH($AW366,Subname_converter!$A$1:$A$343,0))</f>
        <v>500</v>
      </c>
      <c r="AZ366" s="11">
        <v>45931.291666666701</v>
      </c>
      <c r="BA366" s="11">
        <v>45931.291666666701</v>
      </c>
      <c r="BB366" s="10">
        <f t="shared" si="20"/>
        <v>2025</v>
      </c>
      <c r="BC366" s="11"/>
      <c r="BD366" s="10" t="s">
        <v>103</v>
      </c>
      <c r="BE366" s="10" t="s">
        <v>65</v>
      </c>
      <c r="BF366" s="10"/>
      <c r="BG366" s="10" t="s">
        <v>103</v>
      </c>
      <c r="BH366" s="10"/>
      <c r="BI366" s="10">
        <f>IFERROR(INDEX([12]Queue_withNearTerm!$AZ$4:$AZ$148,MATCH(B367,[12]Queue_withNearTerm!$B$4:$B$148,0)),99)</f>
        <v>99</v>
      </c>
    </row>
    <row r="367" spans="1:61" s="26" customFormat="1" ht="25" x14ac:dyDescent="0.25">
      <c r="A367" s="32" t="s">
        <v>828</v>
      </c>
      <c r="B367" s="10">
        <v>2023</v>
      </c>
      <c r="C367" s="11">
        <v>44291</v>
      </c>
      <c r="D367" s="11">
        <v>44301.291666666701</v>
      </c>
      <c r="E367" s="10" t="s">
        <v>53</v>
      </c>
      <c r="F367" s="10" t="s">
        <v>609</v>
      </c>
      <c r="G367" s="10" t="s">
        <v>95</v>
      </c>
      <c r="H367" s="10" t="s">
        <v>56</v>
      </c>
      <c r="I367" s="10"/>
      <c r="J367" s="10" t="s">
        <v>96</v>
      </c>
      <c r="K367" s="10" t="s">
        <v>57</v>
      </c>
      <c r="L367" s="10"/>
      <c r="M367" s="10">
        <v>2042.4</v>
      </c>
      <c r="N367" s="10"/>
      <c r="O367" s="10"/>
      <c r="P367" s="10">
        <v>2090.1999999999998</v>
      </c>
      <c r="Q367" s="10"/>
      <c r="R367" s="10"/>
      <c r="S367" s="10"/>
      <c r="T367" s="10">
        <v>2000</v>
      </c>
      <c r="U367" s="10" t="s">
        <v>83</v>
      </c>
      <c r="V367" s="10"/>
      <c r="W367" s="10" t="s">
        <v>58</v>
      </c>
      <c r="X367" s="10"/>
      <c r="Y367" s="10"/>
      <c r="Z367" s="10">
        <v>0</v>
      </c>
      <c r="AA367" s="10"/>
      <c r="AB367" s="10"/>
      <c r="AC367" s="10">
        <f t="shared" si="21"/>
        <v>0</v>
      </c>
      <c r="AD367" s="10" t="str" cm="1">
        <f t="array" ref="AD367">IFERROR(INDEX(Res_converter!$A$2:$A$22,MATCH(1,($J367=Res_converter!$B$2:$B$22)*($K367=Res_converter!$C$2:$C$22)*($L367=Res_converter!$D$2:$D$22),0)),"Other")</f>
        <v>Solar-Hybrid</v>
      </c>
      <c r="AE367" s="10">
        <f>IF($J367=Res_converter!$E$2,MAX($M367-$N367-$O367,0),0)+IF($K367=Res_converter!$E$2,MAX($P367-$Q367-$R367,0),0)+IF(L367=Res_converter!$E$2,$S367,0)</f>
        <v>2090.1999999999998</v>
      </c>
      <c r="AF367" s="10">
        <f>IF($AD367=Res_converter!$A$8,MAX($Z367-$N367-$O367,0),0)+IF(AND($AD367=Res_converter!$A$14,$J367=Res_converter!$B$14),MAX(MIN($Z367,$M367)-$N367-$O367+IF(SUM($Q367,$R367)&gt;0,MAX($Z367-$M367,0)-($Q367+$R367)*$AV367,0),0),0)+IF(AND($AD367=Res_converter!$A$15,$K367=Res_converter!$C$15),MAX(MIN($Z367,$P367)-$Q367-$R367+IF(SUM($N367,$O367)&gt;0,MAX($Z367-$P367,0)-($N367+$O367)*$AV367,0),0),0)+IF(AND($AD367=Res_converter!$A$12,$Y367="See columns P&amp; Q"),IF($J367=Res_converter!$E$2,MAX($AA367*MIN($M367,$T367)-$N367-$O367,0),MAX($AB367*MIN($P367,$T367)-$Q367-$R367,0)),0)+IF(AND($AD367=Res_converter!$A$12,$AC367=1,$Y367&lt;&gt;"See columns P&amp; Q"),IF($J367=Res_converter!$E$2,MAX(MIN($Z367,M367)-$N367-$O367,0),MAX(MIN($Z367,P367)-$Q367-$R367,0)),0)</f>
        <v>0</v>
      </c>
      <c r="AG367" s="60">
        <f>IF($AD367=Res_converter!$A$9,$T367,0)</f>
        <v>0</v>
      </c>
      <c r="AH367" s="10">
        <f>IF($AD367=Res_converter!$A$9,$Z367,0)</f>
        <v>0</v>
      </c>
      <c r="AI367" s="10">
        <f>IF($J367=Res_converter!$E$6,MAX($M367-$N367-$O367,0),0)+IF($K367=Res_converter!$E$6,MAX($P367-$Q367-$R367,0),0)+IF(L367=Res_converter!$E$6,$S367,0)</f>
        <v>2042.4</v>
      </c>
      <c r="AJ367" s="10">
        <f>IF($AD367=Res_converter!$A$7,MAX(MIN($Z367,$M367)-$N367-$O367,0),0)+IF(AND($AD367=Res_converter!$A$12,$Y367="See columns P&amp; Q"),IF($J367=Res_converter!$E$6,MAX($AA367*MIN($M367,$T367)-$N367-$O367,0),MAX($AB367*MIN($P367,$T367)-$Q367-$R367,0)),0)+IF(AND($AD367=Res_converter!$A$12,$AC367=1,$Y367&lt;&gt;"See columns P&amp; Q"),IF($J367=Res_converter!$E$6,MAX(MIN(MAX($Z367-$P367,0)/$AU367,$M367)-$N367-$O367,0),MAX(MIN(MAX($Z367-$M367,0)/$AU367,$P367)-$Q367-$R367,0)),0)</f>
        <v>0</v>
      </c>
      <c r="AK367" s="60">
        <f>IF($AD367=Res_converter!$A$2,$T367,0)</f>
        <v>0</v>
      </c>
      <c r="AL367" s="10">
        <f>IF($AD367=Res_converter!$A$2,$Z367,0)</f>
        <v>0</v>
      </c>
      <c r="AM367" s="10">
        <f>IF($J367=Res_converter!$E$4,MAX($M367-$N367-$O367,0),0)+IF($K367=Res_converter!$E$4,MAX($P367-$Q367-$R367,0),0)+IF(L367=Res_converter!$E$4,$S367,0)</f>
        <v>0</v>
      </c>
      <c r="AN367" s="10">
        <f>IF($AD367=Res_converter!$A$3,MAX(MIN($Z367,$M367)-$N367-$O367,0),0)+IF(AND($AD367=Res_converter!$A$14,$AC367=1,$Y367&lt;&gt;"See columns P&amp; Q"),IF($J367=Res_converter!$E$4,MAX(MIN(MAX($Z367-$P367,0)/$AV367,$M367)-$N367-$O367,0),MAX(MIN(MAX($Z367-$M367,0)/$AV367,$P367)-$Q367-$R367,0)),0)</f>
        <v>0</v>
      </c>
      <c r="AO367" s="10">
        <f>IF($J367=Res_converter!$E$5,$M367,0)+IF($K367=Res_converter!$E$5,$P367,0)</f>
        <v>0</v>
      </c>
      <c r="AP367" s="10">
        <f>IF($AD367=Res_converter!$A$4,$Z367,0)</f>
        <v>0</v>
      </c>
      <c r="AQ367" s="10" t="s">
        <v>333</v>
      </c>
      <c r="AR367" s="10" t="s">
        <v>189</v>
      </c>
      <c r="AS367" s="10" t="s">
        <v>334</v>
      </c>
      <c r="AT367" s="10"/>
      <c r="AU367" s="10">
        <f t="shared" si="22"/>
        <v>0.106</v>
      </c>
      <c r="AV367" s="10">
        <f t="shared" si="23"/>
        <v>0.55700000000000005</v>
      </c>
      <c r="AW367" s="12" t="s">
        <v>827</v>
      </c>
      <c r="AX367" s="12" t="str">
        <f>INDEX(Subname_converter!$B$1:$B$343,MATCH($AW367,Subname_converter!$A$1:$A$343,0))</f>
        <v>Cielo Azul</v>
      </c>
      <c r="AY367" s="12">
        <f>INDEX(Subname_converter!$C$1:$C$343,MATCH($AW367,Subname_converter!$A$1:$A$343,0))</f>
        <v>500</v>
      </c>
      <c r="AZ367" s="11">
        <v>45657.333333333299</v>
      </c>
      <c r="BA367" s="11">
        <v>45657.333333333299</v>
      </c>
      <c r="BB367" s="10">
        <f t="shared" si="20"/>
        <v>2025</v>
      </c>
      <c r="BC367" s="11"/>
      <c r="BD367" s="10" t="s">
        <v>103</v>
      </c>
      <c r="BE367" s="10" t="s">
        <v>65</v>
      </c>
      <c r="BF367" s="10"/>
      <c r="BG367" s="10" t="s">
        <v>103</v>
      </c>
      <c r="BH367" s="10"/>
      <c r="BI367" s="10">
        <f>IFERROR(INDEX([12]Queue_withNearTerm!$AZ$4:$AZ$148,MATCH(B368,[12]Queue_withNearTerm!$B$4:$B$148,0)),99)</f>
        <v>99</v>
      </c>
    </row>
    <row r="368" spans="1:61" s="26" customFormat="1" ht="37.5" x14ac:dyDescent="0.25">
      <c r="A368" s="32" t="s">
        <v>829</v>
      </c>
      <c r="B368" s="10">
        <v>2025</v>
      </c>
      <c r="C368" s="11">
        <v>44293</v>
      </c>
      <c r="D368" s="11">
        <v>44301.291666666701</v>
      </c>
      <c r="E368" s="10" t="s">
        <v>53</v>
      </c>
      <c r="F368" s="10" t="s">
        <v>609</v>
      </c>
      <c r="G368" s="10" t="s">
        <v>56</v>
      </c>
      <c r="H368" s="10" t="s">
        <v>95</v>
      </c>
      <c r="I368" s="10"/>
      <c r="J368" s="10" t="s">
        <v>57</v>
      </c>
      <c r="K368" s="10" t="s">
        <v>96</v>
      </c>
      <c r="L368" s="10"/>
      <c r="M368" s="10">
        <v>718.81</v>
      </c>
      <c r="N368" s="10"/>
      <c r="O368" s="10"/>
      <c r="P368" s="10">
        <v>718.81</v>
      </c>
      <c r="Q368" s="10"/>
      <c r="R368" s="10"/>
      <c r="S368" s="10"/>
      <c r="T368" s="10">
        <v>700</v>
      </c>
      <c r="U368" s="10" t="s">
        <v>83</v>
      </c>
      <c r="V368" s="10"/>
      <c r="W368" s="10" t="s">
        <v>58</v>
      </c>
      <c r="X368" s="10"/>
      <c r="Y368" s="10"/>
      <c r="Z368" s="10">
        <v>0</v>
      </c>
      <c r="AA368" s="10"/>
      <c r="AB368" s="10"/>
      <c r="AC368" s="10">
        <f t="shared" si="21"/>
        <v>0</v>
      </c>
      <c r="AD368" s="10" t="str" cm="1">
        <f t="array" ref="AD368">IFERROR(INDEX(Res_converter!$A$2:$A$22,MATCH(1,($J368=Res_converter!$B$2:$B$22)*($K368=Res_converter!$C$2:$C$22)*($L368=Res_converter!$D$2:$D$22),0)),"Other")</f>
        <v>Solar-Hybrid</v>
      </c>
      <c r="AE368" s="10">
        <f>IF($J368=Res_converter!$E$2,MAX($M368-$N368-$O368,0),0)+IF($K368=Res_converter!$E$2,MAX($P368-$Q368-$R368,0),0)+IF(L368=Res_converter!$E$2,$S368,0)</f>
        <v>718.81</v>
      </c>
      <c r="AF368" s="10">
        <f>IF($AD368=Res_converter!$A$8,MAX($Z368-$N368-$O368,0),0)+IF(AND($AD368=Res_converter!$A$14,$J368=Res_converter!$B$14),MAX(MIN($Z368,$M368)-$N368-$O368+IF(SUM($Q368,$R368)&gt;0,MAX($Z368-$M368,0)-($Q368+$R368)*$AV368,0),0),0)+IF(AND($AD368=Res_converter!$A$15,$K368=Res_converter!$C$15),MAX(MIN($Z368,$P368)-$Q368-$R368+IF(SUM($N368,$O368)&gt;0,MAX($Z368-$P368,0)-($N368+$O368)*$AV368,0),0),0)+IF(AND($AD368=Res_converter!$A$12,$Y368="See columns P&amp; Q"),IF($J368=Res_converter!$E$2,MAX($AA368*MIN($M368,$T368)-$N368-$O368,0),MAX($AB368*MIN($P368,$T368)-$Q368-$R368,0)),0)+IF(AND($AD368=Res_converter!$A$12,$AC368=1,$Y368&lt;&gt;"See columns P&amp; Q"),IF($J368=Res_converter!$E$2,MAX(MIN($Z368,M368)-$N368-$O368,0),MAX(MIN($Z368,P368)-$Q368-$R368,0)),0)</f>
        <v>0</v>
      </c>
      <c r="AG368" s="60">
        <f>IF($AD368=Res_converter!$A$9,$T368,0)</f>
        <v>0</v>
      </c>
      <c r="AH368" s="10">
        <f>IF($AD368=Res_converter!$A$9,$Z368,0)</f>
        <v>0</v>
      </c>
      <c r="AI368" s="10">
        <f>IF($J368=Res_converter!$E$6,MAX($M368-$N368-$O368,0),0)+IF($K368=Res_converter!$E$6,MAX($P368-$Q368-$R368,0),0)+IF(L368=Res_converter!$E$6,$S368,0)</f>
        <v>718.81</v>
      </c>
      <c r="AJ368" s="10">
        <f>IF($AD368=Res_converter!$A$7,MAX(MIN($Z368,$M368)-$N368-$O368,0),0)+IF(AND($AD368=Res_converter!$A$12,$Y368="See columns P&amp; Q"),IF($J368=Res_converter!$E$6,MAX($AA368*MIN($M368,$T368)-$N368-$O368,0),MAX($AB368*MIN($P368,$T368)-$Q368-$R368,0)),0)+IF(AND($AD368=Res_converter!$A$12,$AC368=1,$Y368&lt;&gt;"See columns P&amp; Q"),IF($J368=Res_converter!$E$6,MAX(MIN(MAX($Z368-$P368,0)/$AU368,$M368)-$N368-$O368,0),MAX(MIN(MAX($Z368-$M368,0)/$AU368,$P368)-$Q368-$R368,0)),0)</f>
        <v>0</v>
      </c>
      <c r="AK368" s="60">
        <f>IF($AD368=Res_converter!$A$2,$T368,0)</f>
        <v>0</v>
      </c>
      <c r="AL368" s="10">
        <f>IF($AD368=Res_converter!$A$2,$Z368,0)</f>
        <v>0</v>
      </c>
      <c r="AM368" s="10">
        <f>IF($J368=Res_converter!$E$4,MAX($M368-$N368-$O368,0),0)+IF($K368=Res_converter!$E$4,MAX($P368-$Q368-$R368,0),0)+IF(L368=Res_converter!$E$4,$S368,0)</f>
        <v>0</v>
      </c>
      <c r="AN368" s="10">
        <f>IF($AD368=Res_converter!$A$3,MAX(MIN($Z368,$M368)-$N368-$O368,0),0)+IF(AND($AD368=Res_converter!$A$14,$AC368=1,$Y368&lt;&gt;"See columns P&amp; Q"),IF($J368=Res_converter!$E$4,MAX(MIN(MAX($Z368-$P368,0)/$AV368,$M368)-$N368-$O368,0),MAX(MIN(MAX($Z368-$M368,0)/$AV368,$P368)-$Q368-$R368,0)),0)</f>
        <v>0</v>
      </c>
      <c r="AO368" s="10">
        <f>IF($J368=Res_converter!$E$5,$M368,0)+IF($K368=Res_converter!$E$5,$P368,0)</f>
        <v>0</v>
      </c>
      <c r="AP368" s="10">
        <f>IF($AD368=Res_converter!$A$4,$Z368,0)</f>
        <v>0</v>
      </c>
      <c r="AQ368" s="10" t="s">
        <v>333</v>
      </c>
      <c r="AR368" s="10" t="s">
        <v>189</v>
      </c>
      <c r="AS368" s="10" t="s">
        <v>334</v>
      </c>
      <c r="AT368" s="10"/>
      <c r="AU368" s="10">
        <f t="shared" si="22"/>
        <v>0.106</v>
      </c>
      <c r="AV368" s="10">
        <f t="shared" si="23"/>
        <v>0.55700000000000005</v>
      </c>
      <c r="AW368" s="12" t="s">
        <v>830</v>
      </c>
      <c r="AX368" s="12" t="str">
        <f>INDEX(Subname_converter!$B$1:$B$343,MATCH($AW368,Subname_converter!$A$1:$A$343,0))</f>
        <v>Cielo Azul</v>
      </c>
      <c r="AY368" s="12">
        <f>INDEX(Subname_converter!$C$1:$C$343,MATCH($AW368,Subname_converter!$A$1:$A$343,0))</f>
        <v>500</v>
      </c>
      <c r="AZ368" s="11">
        <v>45809.291666666701</v>
      </c>
      <c r="BA368" s="11">
        <v>46631.291666666701</v>
      </c>
      <c r="BB368" s="10">
        <f t="shared" si="20"/>
        <v>2027</v>
      </c>
      <c r="BC368" s="11"/>
      <c r="BD368" s="10" t="s">
        <v>103</v>
      </c>
      <c r="BE368" s="10" t="s">
        <v>65</v>
      </c>
      <c r="BF368" s="10"/>
      <c r="BG368" s="10" t="s">
        <v>103</v>
      </c>
      <c r="BH368" s="10"/>
      <c r="BI368" s="10">
        <f>IFERROR(INDEX([12]Queue_withNearTerm!$AZ$4:$AZ$148,MATCH(B369,[12]Queue_withNearTerm!$B$4:$B$148,0)),99)</f>
        <v>99</v>
      </c>
    </row>
    <row r="369" spans="1:61" s="26" customFormat="1" ht="25" x14ac:dyDescent="0.25">
      <c r="A369" s="32" t="s">
        <v>831</v>
      </c>
      <c r="B369" s="10">
        <v>2027</v>
      </c>
      <c r="C369" s="11">
        <v>44295</v>
      </c>
      <c r="D369" s="11">
        <v>44301.291666666701</v>
      </c>
      <c r="E369" s="10" t="s">
        <v>53</v>
      </c>
      <c r="F369" s="10" t="s">
        <v>609</v>
      </c>
      <c r="G369" s="10" t="s">
        <v>56</v>
      </c>
      <c r="H369" s="10" t="s">
        <v>95</v>
      </c>
      <c r="I369" s="10"/>
      <c r="J369" s="10" t="s">
        <v>57</v>
      </c>
      <c r="K369" s="10" t="s">
        <v>96</v>
      </c>
      <c r="L369" s="10"/>
      <c r="M369" s="10">
        <v>410.76</v>
      </c>
      <c r="N369" s="10"/>
      <c r="O369" s="10"/>
      <c r="P369" s="10">
        <v>410.76</v>
      </c>
      <c r="Q369" s="10"/>
      <c r="R369" s="10"/>
      <c r="S369" s="10"/>
      <c r="T369" s="10">
        <v>400</v>
      </c>
      <c r="U369" s="10" t="s">
        <v>83</v>
      </c>
      <c r="V369" s="10"/>
      <c r="W369" s="10" t="s">
        <v>58</v>
      </c>
      <c r="X369" s="10"/>
      <c r="Y369" s="10"/>
      <c r="Z369" s="10">
        <v>0</v>
      </c>
      <c r="AA369" s="10"/>
      <c r="AB369" s="10"/>
      <c r="AC369" s="10">
        <f t="shared" si="21"/>
        <v>0</v>
      </c>
      <c r="AD369" s="10" t="str" cm="1">
        <f t="array" ref="AD369">IFERROR(INDEX(Res_converter!$A$2:$A$22,MATCH(1,($J369=Res_converter!$B$2:$B$22)*($K369=Res_converter!$C$2:$C$22)*($L369=Res_converter!$D$2:$D$22),0)),"Other")</f>
        <v>Solar-Hybrid</v>
      </c>
      <c r="AE369" s="10">
        <f>IF($J369=Res_converter!$E$2,MAX($M369-$N369-$O369,0),0)+IF($K369=Res_converter!$E$2,MAX($P369-$Q369-$R369,0),0)+IF(L369=Res_converter!$E$2,$S369,0)</f>
        <v>410.76</v>
      </c>
      <c r="AF369" s="10">
        <f>IF($AD369=Res_converter!$A$8,MAX($Z369-$N369-$O369,0),0)+IF(AND($AD369=Res_converter!$A$14,$J369=Res_converter!$B$14),MAX(MIN($Z369,$M369)-$N369-$O369+IF(SUM($Q369,$R369)&gt;0,MAX($Z369-$M369,0)-($Q369+$R369)*$AV369,0),0),0)+IF(AND($AD369=Res_converter!$A$15,$K369=Res_converter!$C$15),MAX(MIN($Z369,$P369)-$Q369-$R369+IF(SUM($N369,$O369)&gt;0,MAX($Z369-$P369,0)-($N369+$O369)*$AV369,0),0),0)+IF(AND($AD369=Res_converter!$A$12,$Y369="See columns P&amp; Q"),IF($J369=Res_converter!$E$2,MAX($AA369*MIN($M369,$T369)-$N369-$O369,0),MAX($AB369*MIN($P369,$T369)-$Q369-$R369,0)),0)+IF(AND($AD369=Res_converter!$A$12,$AC369=1,$Y369&lt;&gt;"See columns P&amp; Q"),IF($J369=Res_converter!$E$2,MAX(MIN($Z369,M369)-$N369-$O369,0),MAX(MIN($Z369,P369)-$Q369-$R369,0)),0)</f>
        <v>0</v>
      </c>
      <c r="AG369" s="60">
        <f>IF($AD369=Res_converter!$A$9,$T369,0)</f>
        <v>0</v>
      </c>
      <c r="AH369" s="10">
        <f>IF($AD369=Res_converter!$A$9,$Z369,0)</f>
        <v>0</v>
      </c>
      <c r="AI369" s="10">
        <f>IF($J369=Res_converter!$E$6,MAX($M369-$N369-$O369,0),0)+IF($K369=Res_converter!$E$6,MAX($P369-$Q369-$R369,0),0)+IF(L369=Res_converter!$E$6,$S369,0)</f>
        <v>410.76</v>
      </c>
      <c r="AJ369" s="10">
        <f>IF($AD369=Res_converter!$A$7,MAX(MIN($Z369,$M369)-$N369-$O369,0),0)+IF(AND($AD369=Res_converter!$A$12,$Y369="See columns P&amp; Q"),IF($J369=Res_converter!$E$6,MAX($AA369*MIN($M369,$T369)-$N369-$O369,0),MAX($AB369*MIN($P369,$T369)-$Q369-$R369,0)),0)+IF(AND($AD369=Res_converter!$A$12,$AC369=1,$Y369&lt;&gt;"See columns P&amp; Q"),IF($J369=Res_converter!$E$6,MAX(MIN(MAX($Z369-$P369,0)/$AU369,$M369)-$N369-$O369,0),MAX(MIN(MAX($Z369-$M369,0)/$AU369,$P369)-$Q369-$R369,0)),0)</f>
        <v>0</v>
      </c>
      <c r="AK369" s="60">
        <f>IF($AD369=Res_converter!$A$2,$T369,0)</f>
        <v>0</v>
      </c>
      <c r="AL369" s="10">
        <f>IF($AD369=Res_converter!$A$2,$Z369,0)</f>
        <v>0</v>
      </c>
      <c r="AM369" s="10">
        <f>IF($J369=Res_converter!$E$4,MAX($M369-$N369-$O369,0),0)+IF($K369=Res_converter!$E$4,MAX($P369-$Q369-$R369,0),0)+IF(L369=Res_converter!$E$4,$S369,0)</f>
        <v>0</v>
      </c>
      <c r="AN369" s="10">
        <f>IF($AD369=Res_converter!$A$3,MAX(MIN($Z369,$M369)-$N369-$O369,0),0)+IF(AND($AD369=Res_converter!$A$14,$AC369=1,$Y369&lt;&gt;"See columns P&amp; Q"),IF($J369=Res_converter!$E$4,MAX(MIN(MAX($Z369-$P369,0)/$AV369,$M369)-$N369-$O369,0),MAX(MIN(MAX($Z369-$M369,0)/$AV369,$P369)-$Q369-$R369,0)),0)</f>
        <v>0</v>
      </c>
      <c r="AO369" s="10">
        <f>IF($J369=Res_converter!$E$5,$M369,0)+IF($K369=Res_converter!$E$5,$P369,0)</f>
        <v>0</v>
      </c>
      <c r="AP369" s="10">
        <f>IF($AD369=Res_converter!$A$4,$Z369,0)</f>
        <v>0</v>
      </c>
      <c r="AQ369" s="10" t="s">
        <v>257</v>
      </c>
      <c r="AR369" s="10" t="s">
        <v>189</v>
      </c>
      <c r="AS369" s="10" t="s">
        <v>334</v>
      </c>
      <c r="AT369" s="10"/>
      <c r="AU369" s="10">
        <f t="shared" si="22"/>
        <v>0.106</v>
      </c>
      <c r="AV369" s="10">
        <f t="shared" si="23"/>
        <v>0.55700000000000005</v>
      </c>
      <c r="AW369" s="12" t="s">
        <v>506</v>
      </c>
      <c r="AX369" s="12" t="str">
        <f>INDEX(Subname_converter!$B$1:$B$343,MATCH($AW369,Subname_converter!$A$1:$A$343,0))</f>
        <v>Delaney</v>
      </c>
      <c r="AY369" s="12">
        <f>INDEX(Subname_converter!$C$1:$C$343,MATCH($AW369,Subname_converter!$A$1:$A$343,0))</f>
        <v>500</v>
      </c>
      <c r="AZ369" s="11">
        <v>45991.333333333299</v>
      </c>
      <c r="BA369" s="11">
        <v>45992.333333333299</v>
      </c>
      <c r="BB369" s="10">
        <f t="shared" si="20"/>
        <v>2026</v>
      </c>
      <c r="BC369" s="11"/>
      <c r="BD369" s="10" t="s">
        <v>103</v>
      </c>
      <c r="BE369" s="10" t="s">
        <v>65</v>
      </c>
      <c r="BF369" s="10"/>
      <c r="BG369" s="10" t="s">
        <v>103</v>
      </c>
      <c r="BH369" s="10"/>
      <c r="BI369" s="10">
        <f>IFERROR(INDEX([12]Queue_withNearTerm!$AZ$4:$AZ$148,MATCH(B370,[12]Queue_withNearTerm!$B$4:$B$148,0)),99)</f>
        <v>99</v>
      </c>
    </row>
    <row r="370" spans="1:61" s="26" customFormat="1" ht="25" x14ac:dyDescent="0.25">
      <c r="A370" s="32" t="s">
        <v>832</v>
      </c>
      <c r="B370" s="10">
        <v>2029</v>
      </c>
      <c r="C370" s="11">
        <v>44301</v>
      </c>
      <c r="D370" s="11">
        <v>44301.291666666701</v>
      </c>
      <c r="E370" s="10" t="s">
        <v>53</v>
      </c>
      <c r="F370" s="10" t="s">
        <v>609</v>
      </c>
      <c r="G370" s="10" t="s">
        <v>95</v>
      </c>
      <c r="H370" s="10" t="s">
        <v>56</v>
      </c>
      <c r="I370" s="10"/>
      <c r="J370" s="10" t="s">
        <v>96</v>
      </c>
      <c r="K370" s="10" t="s">
        <v>57</v>
      </c>
      <c r="L370" s="10"/>
      <c r="M370" s="10">
        <v>169.2</v>
      </c>
      <c r="N370" s="10"/>
      <c r="O370" s="10"/>
      <c r="P370" s="10">
        <v>160.97999999999999</v>
      </c>
      <c r="Q370" s="10"/>
      <c r="R370" s="10"/>
      <c r="S370" s="10"/>
      <c r="T370" s="10">
        <v>150</v>
      </c>
      <c r="U370" s="10" t="s">
        <v>83</v>
      </c>
      <c r="V370" s="10"/>
      <c r="W370" s="10" t="s">
        <v>58</v>
      </c>
      <c r="X370" s="10"/>
      <c r="Y370" s="10"/>
      <c r="Z370" s="10">
        <v>0</v>
      </c>
      <c r="AA370" s="10"/>
      <c r="AB370" s="10"/>
      <c r="AC370" s="10">
        <f t="shared" si="21"/>
        <v>0</v>
      </c>
      <c r="AD370" s="10" t="str" cm="1">
        <f t="array" ref="AD370">IFERROR(INDEX(Res_converter!$A$2:$A$22,MATCH(1,($J370=Res_converter!$B$2:$B$22)*($K370=Res_converter!$C$2:$C$22)*($L370=Res_converter!$D$2:$D$22),0)),"Other")</f>
        <v>Solar-Hybrid</v>
      </c>
      <c r="AE370" s="10">
        <f>IF($J370=Res_converter!$E$2,MAX($M370-$N370-$O370,0),0)+IF($K370=Res_converter!$E$2,MAX($P370-$Q370-$R370,0),0)+IF(L370=Res_converter!$E$2,$S370,0)</f>
        <v>160.97999999999999</v>
      </c>
      <c r="AF370" s="10">
        <f>IF($AD370=Res_converter!$A$8,MAX($Z370-$N370-$O370,0),0)+IF(AND($AD370=Res_converter!$A$14,$J370=Res_converter!$B$14),MAX(MIN($Z370,$M370)-$N370-$O370+IF(SUM($Q370,$R370)&gt;0,MAX($Z370-$M370,0)-($Q370+$R370)*$AV370,0),0),0)+IF(AND($AD370=Res_converter!$A$15,$K370=Res_converter!$C$15),MAX(MIN($Z370,$P370)-$Q370-$R370+IF(SUM($N370,$O370)&gt;0,MAX($Z370-$P370,0)-($N370+$O370)*$AV370,0),0),0)+IF(AND($AD370=Res_converter!$A$12,$Y370="See columns P&amp; Q"),IF($J370=Res_converter!$E$2,MAX($AA370*MIN($M370,$T370)-$N370-$O370,0),MAX($AB370*MIN($P370,$T370)-$Q370-$R370,0)),0)+IF(AND($AD370=Res_converter!$A$12,$AC370=1,$Y370&lt;&gt;"See columns P&amp; Q"),IF($J370=Res_converter!$E$2,MAX(MIN($Z370,M370)-$N370-$O370,0),MAX(MIN($Z370,P370)-$Q370-$R370,0)),0)</f>
        <v>0</v>
      </c>
      <c r="AG370" s="60">
        <f>IF($AD370=Res_converter!$A$9,$T370,0)</f>
        <v>0</v>
      </c>
      <c r="AH370" s="10">
        <f>IF($AD370=Res_converter!$A$9,$Z370,0)</f>
        <v>0</v>
      </c>
      <c r="AI370" s="10">
        <f>IF($J370=Res_converter!$E$6,MAX($M370-$N370-$O370,0),0)+IF($K370=Res_converter!$E$6,MAX($P370-$Q370-$R370,0),0)+IF(L370=Res_converter!$E$6,$S370,0)</f>
        <v>169.2</v>
      </c>
      <c r="AJ370" s="10">
        <f>IF($AD370=Res_converter!$A$7,MAX(MIN($Z370,$M370)-$N370-$O370,0),0)+IF(AND($AD370=Res_converter!$A$12,$Y370="See columns P&amp; Q"),IF($J370=Res_converter!$E$6,MAX($AA370*MIN($M370,$T370)-$N370-$O370,0),MAX($AB370*MIN($P370,$T370)-$Q370-$R370,0)),0)+IF(AND($AD370=Res_converter!$A$12,$AC370=1,$Y370&lt;&gt;"See columns P&amp; Q"),IF($J370=Res_converter!$E$6,MAX(MIN(MAX($Z370-$P370,0)/$AU370,$M370)-$N370-$O370,0),MAX(MIN(MAX($Z370-$M370,0)/$AU370,$P370)-$Q370-$R370,0)),0)</f>
        <v>0</v>
      </c>
      <c r="AK370" s="60">
        <f>IF($AD370=Res_converter!$A$2,$T370,0)</f>
        <v>0</v>
      </c>
      <c r="AL370" s="10">
        <f>IF($AD370=Res_converter!$A$2,$Z370,0)</f>
        <v>0</v>
      </c>
      <c r="AM370" s="10">
        <f>IF($J370=Res_converter!$E$4,MAX($M370-$N370-$O370,0),0)+IF($K370=Res_converter!$E$4,MAX($P370-$Q370-$R370,0),0)+IF(L370=Res_converter!$E$4,$S370,0)</f>
        <v>0</v>
      </c>
      <c r="AN370" s="10">
        <f>IF($AD370=Res_converter!$A$3,MAX(MIN($Z370,$M370)-$N370-$O370,0),0)+IF(AND($AD370=Res_converter!$A$14,$AC370=1,$Y370&lt;&gt;"See columns P&amp; Q"),IF($J370=Res_converter!$E$4,MAX(MIN(MAX($Z370-$P370,0)/$AV370,$M370)-$N370-$O370,0),MAX(MIN(MAX($Z370-$M370,0)/$AV370,$P370)-$Q370-$R370,0)),0)</f>
        <v>0</v>
      </c>
      <c r="AO370" s="10">
        <f>IF($J370=Res_converter!$E$5,$M370,0)+IF($K370=Res_converter!$E$5,$P370,0)</f>
        <v>0</v>
      </c>
      <c r="AP370" s="10">
        <f>IF($AD370=Res_converter!$A$4,$Z370,0)</f>
        <v>0</v>
      </c>
      <c r="AQ370" s="10" t="s">
        <v>257</v>
      </c>
      <c r="AR370" s="10" t="s">
        <v>189</v>
      </c>
      <c r="AS370" s="10" t="s">
        <v>334</v>
      </c>
      <c r="AT370" s="10"/>
      <c r="AU370" s="10">
        <f t="shared" si="22"/>
        <v>0.106</v>
      </c>
      <c r="AV370" s="10">
        <f t="shared" si="23"/>
        <v>0.55700000000000005</v>
      </c>
      <c r="AW370" s="12" t="s">
        <v>506</v>
      </c>
      <c r="AX370" s="12" t="str">
        <f>INDEX(Subname_converter!$B$1:$B$343,MATCH($AW370,Subname_converter!$A$1:$A$343,0))</f>
        <v>Delaney</v>
      </c>
      <c r="AY370" s="12">
        <f>INDEX(Subname_converter!$C$1:$C$343,MATCH($AW370,Subname_converter!$A$1:$A$343,0))</f>
        <v>500</v>
      </c>
      <c r="AZ370" s="11">
        <v>45597.291666666701</v>
      </c>
      <c r="BA370" s="11">
        <v>45597.291666666701</v>
      </c>
      <c r="BB370" s="10">
        <f t="shared" si="20"/>
        <v>2025</v>
      </c>
      <c r="BC370" s="11"/>
      <c r="BD370" s="10" t="s">
        <v>103</v>
      </c>
      <c r="BE370" s="10" t="s">
        <v>65</v>
      </c>
      <c r="BF370" s="10"/>
      <c r="BG370" s="10" t="s">
        <v>103</v>
      </c>
      <c r="BH370" s="10"/>
      <c r="BI370" s="10">
        <f>IFERROR(INDEX([12]Queue_withNearTerm!$AZ$4:$AZ$148,MATCH(B371,[12]Queue_withNearTerm!$B$4:$B$148,0)),99)</f>
        <v>99</v>
      </c>
    </row>
    <row r="371" spans="1:61" s="26" customFormat="1" ht="25" x14ac:dyDescent="0.25">
      <c r="A371" s="32" t="s">
        <v>833</v>
      </c>
      <c r="B371" s="10">
        <v>2031</v>
      </c>
      <c r="C371" s="11">
        <v>44287</v>
      </c>
      <c r="D371" s="11">
        <v>44301.291666666701</v>
      </c>
      <c r="E371" s="10" t="s">
        <v>53</v>
      </c>
      <c r="F371" s="10" t="s">
        <v>609</v>
      </c>
      <c r="G371" s="10" t="s">
        <v>56</v>
      </c>
      <c r="H371" s="10"/>
      <c r="I371" s="10"/>
      <c r="J371" s="10" t="s">
        <v>57</v>
      </c>
      <c r="K371" s="10"/>
      <c r="L371" s="10"/>
      <c r="M371" s="10">
        <v>206.09100000000001</v>
      </c>
      <c r="N371" s="10"/>
      <c r="O371" s="10"/>
      <c r="P371" s="10"/>
      <c r="Q371" s="10"/>
      <c r="R371" s="10"/>
      <c r="S371" s="10"/>
      <c r="T371" s="10">
        <v>200</v>
      </c>
      <c r="U371" s="10" t="s">
        <v>83</v>
      </c>
      <c r="V371" s="10"/>
      <c r="W371" s="10"/>
      <c r="X371" s="10"/>
      <c r="Y371" s="10"/>
      <c r="Z371" s="10">
        <v>0</v>
      </c>
      <c r="AA371" s="10"/>
      <c r="AB371" s="10"/>
      <c r="AC371" s="10">
        <f t="shared" si="21"/>
        <v>0</v>
      </c>
      <c r="AD371" s="10" t="str" cm="1">
        <f t="array" ref="AD371">IFERROR(INDEX(Res_converter!$A$2:$A$22,MATCH(1,($J371=Res_converter!$B$2:$B$22)*($K371=Res_converter!$C$2:$C$22)*($L371=Res_converter!$D$2:$D$22),0)),"Other")</f>
        <v>Battery</v>
      </c>
      <c r="AE371" s="10">
        <f>IF($J371=Res_converter!$E$2,MAX($M371-$N371-$O371,0),0)+IF($K371=Res_converter!$E$2,MAX($P371-$Q371-$R371,0),0)+IF(L371=Res_converter!$E$2,$S371,0)</f>
        <v>206.09100000000001</v>
      </c>
      <c r="AF371" s="10">
        <f>IF($AD371=Res_converter!$A$8,MAX($Z371-$N371-$O371,0),0)+IF(AND($AD371=Res_converter!$A$14,$J371=Res_converter!$B$14),MAX(MIN($Z371,$M371)-$N371-$O371+IF(SUM($Q371,$R371)&gt;0,MAX($Z371-$M371,0)-($Q371+$R371)*$AV371,0),0),0)+IF(AND($AD371=Res_converter!$A$15,$K371=Res_converter!$C$15),MAX(MIN($Z371,$P371)-$Q371-$R371+IF(SUM($N371,$O371)&gt;0,MAX($Z371-$P371,0)-($N371+$O371)*$AV371,0),0),0)+IF(AND($AD371=Res_converter!$A$12,$Y371="See columns P&amp; Q"),IF($J371=Res_converter!$E$2,MAX($AA371*MIN($M371,$T371)-$N371-$O371,0),MAX($AB371*MIN($P371,$T371)-$Q371-$R371,0)),0)+IF(AND($AD371=Res_converter!$A$12,$AC371=1,$Y371&lt;&gt;"See columns P&amp; Q"),IF($J371=Res_converter!$E$2,MAX(MIN($Z371,M371)-$N371-$O371,0),MAX(MIN($Z371,P371)-$Q371-$R371,0)),0)</f>
        <v>0</v>
      </c>
      <c r="AG371" s="60">
        <f>IF($AD371=Res_converter!$A$9,$T371,0)</f>
        <v>0</v>
      </c>
      <c r="AH371" s="10">
        <f>IF($AD371=Res_converter!$A$9,$Z371,0)</f>
        <v>0</v>
      </c>
      <c r="AI371" s="10">
        <f>IF($J371=Res_converter!$E$6,MAX($M371-$N371-$O371,0),0)+IF($K371=Res_converter!$E$6,MAX($P371-$Q371-$R371,0),0)+IF(L371=Res_converter!$E$6,$S371,0)</f>
        <v>0</v>
      </c>
      <c r="AJ371" s="10">
        <f>IF($AD371=Res_converter!$A$7,MAX(MIN($Z371,$M371)-$N371-$O371,0),0)+IF(AND($AD371=Res_converter!$A$12,$Y371="See columns P&amp; Q"),IF($J371=Res_converter!$E$6,MAX($AA371*MIN($M371,$T371)-$N371-$O371,0),MAX($AB371*MIN($P371,$T371)-$Q371-$R371,0)),0)+IF(AND($AD371=Res_converter!$A$12,$AC371=1,$Y371&lt;&gt;"See columns P&amp; Q"),IF($J371=Res_converter!$E$6,MAX(MIN(MAX($Z371-$P371,0)/$AU371,$M371)-$N371-$O371,0),MAX(MIN(MAX($Z371-$M371,0)/$AU371,$P371)-$Q371-$R371,0)),0)</f>
        <v>0</v>
      </c>
      <c r="AK371" s="60">
        <f>IF($AD371=Res_converter!$A$2,$T371,0)</f>
        <v>0</v>
      </c>
      <c r="AL371" s="10">
        <f>IF($AD371=Res_converter!$A$2,$Z371,0)</f>
        <v>0</v>
      </c>
      <c r="AM371" s="10">
        <f>IF($J371=Res_converter!$E$4,MAX($M371-$N371-$O371,0),0)+IF($K371=Res_converter!$E$4,MAX($P371-$Q371-$R371,0),0)+IF(L371=Res_converter!$E$4,$S371,0)</f>
        <v>0</v>
      </c>
      <c r="AN371" s="10">
        <f>IF($AD371=Res_converter!$A$3,MAX(MIN($Z371,$M371)-$N371-$O371,0),0)+IF(AND($AD371=Res_converter!$A$14,$AC371=1,$Y371&lt;&gt;"See columns P&amp; Q"),IF($J371=Res_converter!$E$4,MAX(MIN(MAX($Z371-$P371,0)/$AV371,$M371)-$N371-$O371,0),MAX(MIN(MAX($Z371-$M371,0)/$AV371,$P371)-$Q371-$R371,0)),0)</f>
        <v>0</v>
      </c>
      <c r="AO371" s="10">
        <f>IF($J371=Res_converter!$E$5,$M371,0)+IF($K371=Res_converter!$E$5,$P371,0)</f>
        <v>0</v>
      </c>
      <c r="AP371" s="10">
        <f>IF($AD371=Res_converter!$A$4,$Z371,0)</f>
        <v>0</v>
      </c>
      <c r="AQ371" s="10" t="s">
        <v>84</v>
      </c>
      <c r="AR371" s="10" t="s">
        <v>61</v>
      </c>
      <c r="AS371" s="10" t="s">
        <v>89</v>
      </c>
      <c r="AT371" s="10" t="s">
        <v>92</v>
      </c>
      <c r="AU371" s="10">
        <f t="shared" si="22"/>
        <v>0.106</v>
      </c>
      <c r="AV371" s="10">
        <f t="shared" si="23"/>
        <v>0.55700000000000005</v>
      </c>
      <c r="AW371" s="12" t="s">
        <v>834</v>
      </c>
      <c r="AX371" s="12" t="str">
        <f>INDEX(Subname_converter!$B$1:$B$343,MATCH($AW371,Subname_converter!$A$1:$A$343,0))</f>
        <v>Mira Loma</v>
      </c>
      <c r="AY371" s="12">
        <f>INDEX(Subname_converter!$C$1:$C$343,MATCH($AW371,Subname_converter!$A$1:$A$343,0))</f>
        <v>230</v>
      </c>
      <c r="AZ371" s="11">
        <v>45597.291666666701</v>
      </c>
      <c r="BA371" s="11">
        <v>46661.291666666701</v>
      </c>
      <c r="BB371" s="10">
        <f t="shared" si="20"/>
        <v>2027</v>
      </c>
      <c r="BC371" s="11"/>
      <c r="BD371" s="10" t="s">
        <v>103</v>
      </c>
      <c r="BE371" s="10"/>
      <c r="BF371" s="10"/>
      <c r="BG371" s="10" t="s">
        <v>103</v>
      </c>
      <c r="BH371" s="10"/>
      <c r="BI371" s="10">
        <f>IFERROR(INDEX([12]Queue_withNearTerm!$AZ$4:$AZ$148,MATCH(B372,[12]Queue_withNearTerm!$B$4:$B$148,0)),99)</f>
        <v>99</v>
      </c>
    </row>
    <row r="372" spans="1:61" s="26" customFormat="1" ht="25" x14ac:dyDescent="0.25">
      <c r="A372" s="32" t="s">
        <v>835</v>
      </c>
      <c r="B372" s="10">
        <v>2032</v>
      </c>
      <c r="C372" s="11">
        <v>44287</v>
      </c>
      <c r="D372" s="11">
        <v>44301.291666666701</v>
      </c>
      <c r="E372" s="10" t="s">
        <v>53</v>
      </c>
      <c r="F372" s="10" t="s">
        <v>609</v>
      </c>
      <c r="G372" s="10" t="s">
        <v>56</v>
      </c>
      <c r="H372" s="10"/>
      <c r="I372" s="10"/>
      <c r="J372" s="10" t="s">
        <v>57</v>
      </c>
      <c r="K372" s="10"/>
      <c r="L372" s="10"/>
      <c r="M372" s="10">
        <v>405.66341199999999</v>
      </c>
      <c r="N372" s="10"/>
      <c r="O372" s="10"/>
      <c r="P372" s="10"/>
      <c r="Q372" s="10"/>
      <c r="R372" s="10"/>
      <c r="S372" s="10"/>
      <c r="T372" s="10">
        <v>400</v>
      </c>
      <c r="U372" s="10" t="s">
        <v>83</v>
      </c>
      <c r="V372" s="10"/>
      <c r="W372" s="10"/>
      <c r="X372" s="10"/>
      <c r="Y372" s="10"/>
      <c r="Z372" s="10">
        <v>0</v>
      </c>
      <c r="AA372" s="10"/>
      <c r="AB372" s="10"/>
      <c r="AC372" s="10">
        <f t="shared" si="21"/>
        <v>0</v>
      </c>
      <c r="AD372" s="10" t="str" cm="1">
        <f t="array" ref="AD372">IFERROR(INDEX(Res_converter!$A$2:$A$22,MATCH(1,($J372=Res_converter!$B$2:$B$22)*($K372=Res_converter!$C$2:$C$22)*($L372=Res_converter!$D$2:$D$22),0)),"Other")</f>
        <v>Battery</v>
      </c>
      <c r="AE372" s="10">
        <f>IF($J372=Res_converter!$E$2,MAX($M372-$N372-$O372,0),0)+IF($K372=Res_converter!$E$2,MAX($P372-$Q372-$R372,0),0)+IF(L372=Res_converter!$E$2,$S372,0)</f>
        <v>405.66341199999999</v>
      </c>
      <c r="AF372" s="10">
        <f>IF($AD372=Res_converter!$A$8,MAX($Z372-$N372-$O372,0),0)+IF(AND($AD372=Res_converter!$A$14,$J372=Res_converter!$B$14),MAX(MIN($Z372,$M372)-$N372-$O372+IF(SUM($Q372,$R372)&gt;0,MAX($Z372-$M372,0)-($Q372+$R372)*$AV372,0),0),0)+IF(AND($AD372=Res_converter!$A$15,$K372=Res_converter!$C$15),MAX(MIN($Z372,$P372)-$Q372-$R372+IF(SUM($N372,$O372)&gt;0,MAX($Z372-$P372,0)-($N372+$O372)*$AV372,0),0),0)+IF(AND($AD372=Res_converter!$A$12,$Y372="See columns P&amp; Q"),IF($J372=Res_converter!$E$2,MAX($AA372*MIN($M372,$T372)-$N372-$O372,0),MAX($AB372*MIN($P372,$T372)-$Q372-$R372,0)),0)+IF(AND($AD372=Res_converter!$A$12,$AC372=1,$Y372&lt;&gt;"See columns P&amp; Q"),IF($J372=Res_converter!$E$2,MAX(MIN($Z372,M372)-$N372-$O372,0),MAX(MIN($Z372,P372)-$Q372-$R372,0)),0)</f>
        <v>0</v>
      </c>
      <c r="AG372" s="60">
        <f>IF($AD372=Res_converter!$A$9,$T372,0)</f>
        <v>0</v>
      </c>
      <c r="AH372" s="10">
        <f>IF($AD372=Res_converter!$A$9,$Z372,0)</f>
        <v>0</v>
      </c>
      <c r="AI372" s="10">
        <f>IF($J372=Res_converter!$E$6,MAX($M372-$N372-$O372,0),0)+IF($K372=Res_converter!$E$6,MAX($P372-$Q372-$R372,0),0)+IF(L372=Res_converter!$E$6,$S372,0)</f>
        <v>0</v>
      </c>
      <c r="AJ372" s="10">
        <f>IF($AD372=Res_converter!$A$7,MAX(MIN($Z372,$M372)-$N372-$O372,0),0)+IF(AND($AD372=Res_converter!$A$12,$Y372="See columns P&amp; Q"),IF($J372=Res_converter!$E$6,MAX($AA372*MIN($M372,$T372)-$N372-$O372,0),MAX($AB372*MIN($P372,$T372)-$Q372-$R372,0)),0)+IF(AND($AD372=Res_converter!$A$12,$AC372=1,$Y372&lt;&gt;"See columns P&amp; Q"),IF($J372=Res_converter!$E$6,MAX(MIN(MAX($Z372-$P372,0)/$AU372,$M372)-$N372-$O372,0),MAX(MIN(MAX($Z372-$M372,0)/$AU372,$P372)-$Q372-$R372,0)),0)</f>
        <v>0</v>
      </c>
      <c r="AK372" s="60">
        <f>IF($AD372=Res_converter!$A$2,$T372,0)</f>
        <v>0</v>
      </c>
      <c r="AL372" s="10">
        <f>IF($AD372=Res_converter!$A$2,$Z372,0)</f>
        <v>0</v>
      </c>
      <c r="AM372" s="10">
        <f>IF($J372=Res_converter!$E$4,MAX($M372-$N372-$O372,0),0)+IF($K372=Res_converter!$E$4,MAX($P372-$Q372-$R372,0),0)+IF(L372=Res_converter!$E$4,$S372,0)</f>
        <v>0</v>
      </c>
      <c r="AN372" s="10">
        <f>IF($AD372=Res_converter!$A$3,MAX(MIN($Z372,$M372)-$N372-$O372,0),0)+IF(AND($AD372=Res_converter!$A$14,$AC372=1,$Y372&lt;&gt;"See columns P&amp; Q"),IF($J372=Res_converter!$E$4,MAX(MIN(MAX($Z372-$P372,0)/$AV372,$M372)-$N372-$O372,0),MAX(MIN(MAX($Z372-$M372,0)/$AV372,$P372)-$Q372-$R372,0)),0)</f>
        <v>0</v>
      </c>
      <c r="AO372" s="10">
        <f>IF($J372=Res_converter!$E$5,$M372,0)+IF($K372=Res_converter!$E$5,$P372,0)</f>
        <v>0</v>
      </c>
      <c r="AP372" s="10">
        <f>IF($AD372=Res_converter!$A$4,$Z372,0)</f>
        <v>0</v>
      </c>
      <c r="AQ372" s="10" t="s">
        <v>163</v>
      </c>
      <c r="AR372" s="10" t="s">
        <v>61</v>
      </c>
      <c r="AS372" s="10" t="s">
        <v>89</v>
      </c>
      <c r="AT372" s="10" t="s">
        <v>92</v>
      </c>
      <c r="AU372" s="10">
        <f t="shared" si="22"/>
        <v>0.106</v>
      </c>
      <c r="AV372" s="10">
        <f t="shared" si="23"/>
        <v>0.55700000000000005</v>
      </c>
      <c r="AW372" s="12" t="s">
        <v>836</v>
      </c>
      <c r="AX372" s="12" t="str">
        <f>INDEX(Subname_converter!$B$1:$B$343,MATCH($AW372,Subname_converter!$A$1:$A$343,0))</f>
        <v>Etiwanda</v>
      </c>
      <c r="AY372" s="12">
        <f>INDEX(Subname_converter!$C$1:$C$343,MATCH($AW372,Subname_converter!$A$1:$A$343,0))</f>
        <v>230</v>
      </c>
      <c r="AZ372" s="11">
        <v>45473.291666666701</v>
      </c>
      <c r="BA372" s="11">
        <v>47796.333333333299</v>
      </c>
      <c r="BB372" s="10">
        <f t="shared" si="20"/>
        <v>2031</v>
      </c>
      <c r="BC372" s="11"/>
      <c r="BD372" s="10" t="s">
        <v>103</v>
      </c>
      <c r="BE372" s="10" t="s">
        <v>65</v>
      </c>
      <c r="BF372" s="10"/>
      <c r="BG372" s="10" t="s">
        <v>103</v>
      </c>
      <c r="BH372" s="10"/>
      <c r="BI372" s="10">
        <f>IFERROR(INDEX([12]Queue_withNearTerm!$AZ$4:$AZ$148,MATCH(B373,[12]Queue_withNearTerm!$B$4:$B$148,0)),99)</f>
        <v>99</v>
      </c>
    </row>
    <row r="373" spans="1:61" s="26" customFormat="1" ht="25" x14ac:dyDescent="0.25">
      <c r="A373" s="32" t="s">
        <v>837</v>
      </c>
      <c r="B373" s="10">
        <v>2033</v>
      </c>
      <c r="C373" s="11">
        <v>44287</v>
      </c>
      <c r="D373" s="11">
        <v>44301.291666666701</v>
      </c>
      <c r="E373" s="10" t="s">
        <v>53</v>
      </c>
      <c r="F373" s="10" t="s">
        <v>609</v>
      </c>
      <c r="G373" s="10" t="s">
        <v>56</v>
      </c>
      <c r="H373" s="10"/>
      <c r="I373" s="10"/>
      <c r="J373" s="10" t="s">
        <v>57</v>
      </c>
      <c r="K373" s="10"/>
      <c r="L373" s="10"/>
      <c r="M373" s="10">
        <v>360.29599999999999</v>
      </c>
      <c r="N373" s="10"/>
      <c r="O373" s="10"/>
      <c r="P373" s="10"/>
      <c r="Q373" s="10"/>
      <c r="R373" s="10"/>
      <c r="S373" s="10"/>
      <c r="T373" s="10">
        <v>350</v>
      </c>
      <c r="U373" s="10" t="s">
        <v>83</v>
      </c>
      <c r="V373" s="10"/>
      <c r="W373" s="10" t="s">
        <v>58</v>
      </c>
      <c r="X373" s="10"/>
      <c r="Y373" s="10"/>
      <c r="Z373" s="10">
        <v>0</v>
      </c>
      <c r="AA373" s="10"/>
      <c r="AB373" s="10"/>
      <c r="AC373" s="10">
        <f t="shared" si="21"/>
        <v>0</v>
      </c>
      <c r="AD373" s="10" t="str" cm="1">
        <f t="array" ref="AD373">IFERROR(INDEX(Res_converter!$A$2:$A$22,MATCH(1,($J373=Res_converter!$B$2:$B$22)*($K373=Res_converter!$C$2:$C$22)*($L373=Res_converter!$D$2:$D$22),0)),"Other")</f>
        <v>Battery</v>
      </c>
      <c r="AE373" s="10">
        <f>IF($J373=Res_converter!$E$2,MAX($M373-$N373-$O373,0),0)+IF($K373=Res_converter!$E$2,MAX($P373-$Q373-$R373,0),0)+IF(L373=Res_converter!$E$2,$S373,0)</f>
        <v>360.29599999999999</v>
      </c>
      <c r="AF373" s="10">
        <f>IF($AD373=Res_converter!$A$8,MAX($Z373-$N373-$O373,0),0)+IF(AND($AD373=Res_converter!$A$14,$J373=Res_converter!$B$14),MAX(MIN($Z373,$M373)-$N373-$O373+IF(SUM($Q373,$R373)&gt;0,MAX($Z373-$M373,0)-($Q373+$R373)*$AV373,0),0),0)+IF(AND($AD373=Res_converter!$A$15,$K373=Res_converter!$C$15),MAX(MIN($Z373,$P373)-$Q373-$R373+IF(SUM($N373,$O373)&gt;0,MAX($Z373-$P373,0)-($N373+$O373)*$AV373,0),0),0)+IF(AND($AD373=Res_converter!$A$12,$Y373="See columns P&amp; Q"),IF($J373=Res_converter!$E$2,MAX($AA373*MIN($M373,$T373)-$N373-$O373,0),MAX($AB373*MIN($P373,$T373)-$Q373-$R373,0)),0)+IF(AND($AD373=Res_converter!$A$12,$AC373=1,$Y373&lt;&gt;"See columns P&amp; Q"),IF($J373=Res_converter!$E$2,MAX(MIN($Z373,M373)-$N373-$O373,0),MAX(MIN($Z373,P373)-$Q373-$R373,0)),0)</f>
        <v>0</v>
      </c>
      <c r="AG373" s="60">
        <f>IF($AD373=Res_converter!$A$9,$T373,0)</f>
        <v>0</v>
      </c>
      <c r="AH373" s="10">
        <f>IF($AD373=Res_converter!$A$9,$Z373,0)</f>
        <v>0</v>
      </c>
      <c r="AI373" s="10">
        <f>IF($J373=Res_converter!$E$6,MAX($M373-$N373-$O373,0),0)+IF($K373=Res_converter!$E$6,MAX($P373-$Q373-$R373,0),0)+IF(L373=Res_converter!$E$6,$S373,0)</f>
        <v>0</v>
      </c>
      <c r="AJ373" s="10">
        <f>IF($AD373=Res_converter!$A$7,MAX(MIN($Z373,$M373)-$N373-$O373,0),0)+IF(AND($AD373=Res_converter!$A$12,$Y373="See columns P&amp; Q"),IF($J373=Res_converter!$E$6,MAX($AA373*MIN($M373,$T373)-$N373-$O373,0),MAX($AB373*MIN($P373,$T373)-$Q373-$R373,0)),0)+IF(AND($AD373=Res_converter!$A$12,$AC373=1,$Y373&lt;&gt;"See columns P&amp; Q"),IF($J373=Res_converter!$E$6,MAX(MIN(MAX($Z373-$P373,0)/$AU373,$M373)-$N373-$O373,0),MAX(MIN(MAX($Z373-$M373,0)/$AU373,$P373)-$Q373-$R373,0)),0)</f>
        <v>0</v>
      </c>
      <c r="AK373" s="60">
        <f>IF($AD373=Res_converter!$A$2,$T373,0)</f>
        <v>0</v>
      </c>
      <c r="AL373" s="10">
        <f>IF($AD373=Res_converter!$A$2,$Z373,0)</f>
        <v>0</v>
      </c>
      <c r="AM373" s="10">
        <f>IF($J373=Res_converter!$E$4,MAX($M373-$N373-$O373,0),0)+IF($K373=Res_converter!$E$4,MAX($P373-$Q373-$R373,0),0)+IF(L373=Res_converter!$E$4,$S373,0)</f>
        <v>0</v>
      </c>
      <c r="AN373" s="10">
        <f>IF($AD373=Res_converter!$A$3,MAX(MIN($Z373,$M373)-$N373-$O373,0),0)+IF(AND($AD373=Res_converter!$A$14,$AC373=1,$Y373&lt;&gt;"See columns P&amp; Q"),IF($J373=Res_converter!$E$4,MAX(MIN(MAX($Z373-$P373,0)/$AV373,$M373)-$N373-$O373,0),MAX(MIN(MAX($Z373-$M373,0)/$AV373,$P373)-$Q373-$R373,0)),0)</f>
        <v>0</v>
      </c>
      <c r="AO373" s="10">
        <f>IF($J373=Res_converter!$E$5,$M373,0)+IF($K373=Res_converter!$E$5,$P373,0)</f>
        <v>0</v>
      </c>
      <c r="AP373" s="10">
        <f>IF($AD373=Res_converter!$A$4,$Z373,0)</f>
        <v>0</v>
      </c>
      <c r="AQ373" s="10" t="s">
        <v>84</v>
      </c>
      <c r="AR373" s="10" t="s">
        <v>61</v>
      </c>
      <c r="AS373" s="10" t="s">
        <v>89</v>
      </c>
      <c r="AT373" s="10" t="s">
        <v>92</v>
      </c>
      <c r="AU373" s="10">
        <f t="shared" si="22"/>
        <v>0.106</v>
      </c>
      <c r="AV373" s="10">
        <f t="shared" si="23"/>
        <v>0.55700000000000005</v>
      </c>
      <c r="AW373" s="12" t="s">
        <v>838</v>
      </c>
      <c r="AX373" s="12" t="str">
        <f>INDEX(Subname_converter!$B$1:$B$343,MATCH($AW373,Subname_converter!$A$1:$A$343,0))</f>
        <v>Colorado River</v>
      </c>
      <c r="AY373" s="12">
        <f>INDEX(Subname_converter!$C$1:$C$343,MATCH($AW373,Subname_converter!$A$1:$A$343,0))</f>
        <v>230</v>
      </c>
      <c r="AZ373" s="11">
        <v>45597.291666666701</v>
      </c>
      <c r="BA373" s="11">
        <v>46661.291666666701</v>
      </c>
      <c r="BB373" s="10">
        <f t="shared" si="20"/>
        <v>2027</v>
      </c>
      <c r="BC373" s="11"/>
      <c r="BD373" s="10" t="s">
        <v>103</v>
      </c>
      <c r="BE373" s="10"/>
      <c r="BF373" s="10"/>
      <c r="BG373" s="10" t="s">
        <v>103</v>
      </c>
      <c r="BH373" s="10"/>
      <c r="BI373" s="10">
        <f>IFERROR(INDEX([12]Queue_withNearTerm!$AZ$4:$AZ$148,MATCH(B374,[12]Queue_withNearTerm!$B$4:$B$148,0)),99)</f>
        <v>99</v>
      </c>
    </row>
    <row r="374" spans="1:61" s="26" customFormat="1" ht="12.5" x14ac:dyDescent="0.25">
      <c r="A374" s="32" t="s">
        <v>839</v>
      </c>
      <c r="B374" s="10">
        <v>2034</v>
      </c>
      <c r="C374" s="11">
        <v>44289</v>
      </c>
      <c r="D374" s="11">
        <v>44301.291666666701</v>
      </c>
      <c r="E374" s="10" t="s">
        <v>53</v>
      </c>
      <c r="F374" s="10" t="s">
        <v>609</v>
      </c>
      <c r="G374" s="10" t="s">
        <v>56</v>
      </c>
      <c r="H374" s="10"/>
      <c r="I374" s="10"/>
      <c r="J374" s="10" t="s">
        <v>57</v>
      </c>
      <c r="K374" s="10"/>
      <c r="L374" s="10"/>
      <c r="M374" s="10">
        <v>261</v>
      </c>
      <c r="N374" s="10"/>
      <c r="O374" s="10"/>
      <c r="P374" s="10"/>
      <c r="Q374" s="10"/>
      <c r="R374" s="10"/>
      <c r="S374" s="10"/>
      <c r="T374" s="10">
        <v>250</v>
      </c>
      <c r="U374" s="10" t="s">
        <v>83</v>
      </c>
      <c r="V374" s="10"/>
      <c r="W374" s="10"/>
      <c r="X374" s="10"/>
      <c r="Y374" s="10"/>
      <c r="Z374" s="10">
        <v>0</v>
      </c>
      <c r="AA374" s="10"/>
      <c r="AB374" s="10"/>
      <c r="AC374" s="10">
        <f t="shared" si="21"/>
        <v>0</v>
      </c>
      <c r="AD374" s="10" t="str" cm="1">
        <f t="array" ref="AD374">IFERROR(INDEX(Res_converter!$A$2:$A$22,MATCH(1,($J374=Res_converter!$B$2:$B$22)*($K374=Res_converter!$C$2:$C$22)*($L374=Res_converter!$D$2:$D$22),0)),"Other")</f>
        <v>Battery</v>
      </c>
      <c r="AE374" s="10">
        <f>IF($J374=Res_converter!$E$2,MAX($M374-$N374-$O374,0),0)+IF($K374=Res_converter!$E$2,MAX($P374-$Q374-$R374,0),0)+IF(L374=Res_converter!$E$2,$S374,0)</f>
        <v>261</v>
      </c>
      <c r="AF374" s="10">
        <f>IF($AD374=Res_converter!$A$8,MAX($Z374-$N374-$O374,0),0)+IF(AND($AD374=Res_converter!$A$14,$J374=Res_converter!$B$14),MAX(MIN($Z374,$M374)-$N374-$O374+IF(SUM($Q374,$R374)&gt;0,MAX($Z374-$M374,0)-($Q374+$R374)*$AV374,0),0),0)+IF(AND($AD374=Res_converter!$A$15,$K374=Res_converter!$C$15),MAX(MIN($Z374,$P374)-$Q374-$R374+IF(SUM($N374,$O374)&gt;0,MAX($Z374-$P374,0)-($N374+$O374)*$AV374,0),0),0)+IF(AND($AD374=Res_converter!$A$12,$Y374="See columns P&amp; Q"),IF($J374=Res_converter!$E$2,MAX($AA374*MIN($M374,$T374)-$N374-$O374,0),MAX($AB374*MIN($P374,$T374)-$Q374-$R374,0)),0)+IF(AND($AD374=Res_converter!$A$12,$AC374=1,$Y374&lt;&gt;"See columns P&amp; Q"),IF($J374=Res_converter!$E$2,MAX(MIN($Z374,M374)-$N374-$O374,0),MAX(MIN($Z374,P374)-$Q374-$R374,0)),0)</f>
        <v>0</v>
      </c>
      <c r="AG374" s="60">
        <f>IF($AD374=Res_converter!$A$9,$T374,0)</f>
        <v>0</v>
      </c>
      <c r="AH374" s="10">
        <f>IF($AD374=Res_converter!$A$9,$Z374,0)</f>
        <v>0</v>
      </c>
      <c r="AI374" s="10">
        <f>IF($J374=Res_converter!$E$6,MAX($M374-$N374-$O374,0),0)+IF($K374=Res_converter!$E$6,MAX($P374-$Q374-$R374,0),0)+IF(L374=Res_converter!$E$6,$S374,0)</f>
        <v>0</v>
      </c>
      <c r="AJ374" s="10">
        <f>IF($AD374=Res_converter!$A$7,MAX(MIN($Z374,$M374)-$N374-$O374,0),0)+IF(AND($AD374=Res_converter!$A$12,$Y374="See columns P&amp; Q"),IF($J374=Res_converter!$E$6,MAX($AA374*MIN($M374,$T374)-$N374-$O374,0),MAX($AB374*MIN($P374,$T374)-$Q374-$R374,0)),0)+IF(AND($AD374=Res_converter!$A$12,$AC374=1,$Y374&lt;&gt;"See columns P&amp; Q"),IF($J374=Res_converter!$E$6,MAX(MIN(MAX($Z374-$P374,0)/$AU374,$M374)-$N374-$O374,0),MAX(MIN(MAX($Z374-$M374,0)/$AU374,$P374)-$Q374-$R374,0)),0)</f>
        <v>0</v>
      </c>
      <c r="AK374" s="60">
        <f>IF($AD374=Res_converter!$A$2,$T374,0)</f>
        <v>0</v>
      </c>
      <c r="AL374" s="10">
        <f>IF($AD374=Res_converter!$A$2,$Z374,0)</f>
        <v>0</v>
      </c>
      <c r="AM374" s="10">
        <f>IF($J374=Res_converter!$E$4,MAX($M374-$N374-$O374,0),0)+IF($K374=Res_converter!$E$4,MAX($P374-$Q374-$R374,0),0)+IF(L374=Res_converter!$E$4,$S374,0)</f>
        <v>0</v>
      </c>
      <c r="AN374" s="10">
        <f>IF($AD374=Res_converter!$A$3,MAX(MIN($Z374,$M374)-$N374-$O374,0),0)+IF(AND($AD374=Res_converter!$A$14,$AC374=1,$Y374&lt;&gt;"See columns P&amp; Q"),IF($J374=Res_converter!$E$4,MAX(MIN(MAX($Z374-$P374,0)/$AV374,$M374)-$N374-$O374,0),MAX(MIN(MAX($Z374-$M374,0)/$AV374,$P374)-$Q374-$R374,0)),0)</f>
        <v>0</v>
      </c>
      <c r="AO374" s="10">
        <f>IF($J374=Res_converter!$E$5,$M374,0)+IF($K374=Res_converter!$E$5,$P374,0)</f>
        <v>0</v>
      </c>
      <c r="AP374" s="10">
        <f>IF($AD374=Res_converter!$A$4,$Z374,0)</f>
        <v>0</v>
      </c>
      <c r="AQ374" s="10" t="s">
        <v>163</v>
      </c>
      <c r="AR374" s="10" t="s">
        <v>61</v>
      </c>
      <c r="AS374" s="10" t="s">
        <v>89</v>
      </c>
      <c r="AT374" s="10" t="s">
        <v>92</v>
      </c>
      <c r="AU374" s="10">
        <f t="shared" si="22"/>
        <v>0.106</v>
      </c>
      <c r="AV374" s="10">
        <f t="shared" si="23"/>
        <v>0.55700000000000005</v>
      </c>
      <c r="AW374" s="12" t="s">
        <v>840</v>
      </c>
      <c r="AX374" s="12" t="str">
        <f>INDEX(Subname_converter!$B$1:$B$343,MATCH($AW374,Subname_converter!$A$1:$A$343,0))</f>
        <v>Devers</v>
      </c>
      <c r="AY374" s="12">
        <f>INDEX(Subname_converter!$C$1:$C$343,MATCH($AW374,Subname_converter!$A$1:$A$343,0))</f>
        <v>230</v>
      </c>
      <c r="AZ374" s="11">
        <v>45809.291666666701</v>
      </c>
      <c r="BA374" s="11">
        <v>45992.333333333299</v>
      </c>
      <c r="BB374" s="10">
        <f t="shared" si="20"/>
        <v>2026</v>
      </c>
      <c r="BC374" s="11"/>
      <c r="BD374" s="10" t="s">
        <v>103</v>
      </c>
      <c r="BE374" s="10" t="s">
        <v>65</v>
      </c>
      <c r="BF374" s="10"/>
      <c r="BG374" s="10" t="s">
        <v>103</v>
      </c>
      <c r="BH374" s="10"/>
      <c r="BI374" s="10">
        <f>IFERROR(INDEX([12]Queue_withNearTerm!$AZ$4:$AZ$148,MATCH(B375,[12]Queue_withNearTerm!$B$4:$B$148,0)),99)</f>
        <v>99</v>
      </c>
    </row>
    <row r="375" spans="1:61" s="26" customFormat="1" ht="25" x14ac:dyDescent="0.25">
      <c r="A375" s="32" t="s">
        <v>841</v>
      </c>
      <c r="B375" s="10">
        <v>2036</v>
      </c>
      <c r="C375" s="11">
        <v>44291</v>
      </c>
      <c r="D375" s="11">
        <v>44301.291666666701</v>
      </c>
      <c r="E375" s="10" t="s">
        <v>53</v>
      </c>
      <c r="F375" s="10" t="s">
        <v>609</v>
      </c>
      <c r="G375" s="10" t="s">
        <v>95</v>
      </c>
      <c r="H375" s="10" t="s">
        <v>56</v>
      </c>
      <c r="I375" s="10"/>
      <c r="J375" s="10" t="s">
        <v>96</v>
      </c>
      <c r="K375" s="10" t="s">
        <v>57</v>
      </c>
      <c r="L375" s="10"/>
      <c r="M375" s="10">
        <v>273.02120000000002</v>
      </c>
      <c r="N375" s="10"/>
      <c r="O375" s="10"/>
      <c r="P375" s="10">
        <v>268.71379999999999</v>
      </c>
      <c r="Q375" s="10"/>
      <c r="R375" s="10"/>
      <c r="S375" s="10"/>
      <c r="T375" s="10">
        <v>250</v>
      </c>
      <c r="U375" s="10" t="s">
        <v>83</v>
      </c>
      <c r="V375" s="10"/>
      <c r="W375" s="10" t="s">
        <v>58</v>
      </c>
      <c r="X375" s="10"/>
      <c r="Y375" s="10"/>
      <c r="Z375" s="10">
        <v>0</v>
      </c>
      <c r="AA375" s="10"/>
      <c r="AB375" s="10"/>
      <c r="AC375" s="10">
        <f t="shared" si="21"/>
        <v>0</v>
      </c>
      <c r="AD375" s="10" t="str" cm="1">
        <f t="array" ref="AD375">IFERROR(INDEX(Res_converter!$A$2:$A$22,MATCH(1,($J375=Res_converter!$B$2:$B$22)*($K375=Res_converter!$C$2:$C$22)*($L375=Res_converter!$D$2:$D$22),0)),"Other")</f>
        <v>Solar-Hybrid</v>
      </c>
      <c r="AE375" s="10">
        <f>IF($J375=Res_converter!$E$2,MAX($M375-$N375-$O375,0),0)+IF($K375=Res_converter!$E$2,MAX($P375-$Q375-$R375,0),0)+IF(L375=Res_converter!$E$2,$S375,0)</f>
        <v>268.71379999999999</v>
      </c>
      <c r="AF375" s="10">
        <f>IF($AD375=Res_converter!$A$8,MAX($Z375-$N375-$O375,0),0)+IF(AND($AD375=Res_converter!$A$14,$J375=Res_converter!$B$14),MAX(MIN($Z375,$M375)-$N375-$O375+IF(SUM($Q375,$R375)&gt;0,MAX($Z375-$M375,0)-($Q375+$R375)*$AV375,0),0),0)+IF(AND($AD375=Res_converter!$A$15,$K375=Res_converter!$C$15),MAX(MIN($Z375,$P375)-$Q375-$R375+IF(SUM($N375,$O375)&gt;0,MAX($Z375-$P375,0)-($N375+$O375)*$AV375,0),0),0)+IF(AND($AD375=Res_converter!$A$12,$Y375="See columns P&amp; Q"),IF($J375=Res_converter!$E$2,MAX($AA375*MIN($M375,$T375)-$N375-$O375,0),MAX($AB375*MIN($P375,$T375)-$Q375-$R375,0)),0)+IF(AND($AD375=Res_converter!$A$12,$AC375=1,$Y375&lt;&gt;"See columns P&amp; Q"),IF($J375=Res_converter!$E$2,MAX(MIN($Z375,M375)-$N375-$O375,0),MAX(MIN($Z375,P375)-$Q375-$R375,0)),0)</f>
        <v>0</v>
      </c>
      <c r="AG375" s="60">
        <f>IF($AD375=Res_converter!$A$9,$T375,0)</f>
        <v>0</v>
      </c>
      <c r="AH375" s="10">
        <f>IF($AD375=Res_converter!$A$9,$Z375,0)</f>
        <v>0</v>
      </c>
      <c r="AI375" s="10">
        <f>IF($J375=Res_converter!$E$6,MAX($M375-$N375-$O375,0),0)+IF($K375=Res_converter!$E$6,MAX($P375-$Q375-$R375,0),0)+IF(L375=Res_converter!$E$6,$S375,0)</f>
        <v>273.02120000000002</v>
      </c>
      <c r="AJ375" s="10">
        <f>IF($AD375=Res_converter!$A$7,MAX(MIN($Z375,$M375)-$N375-$O375,0),0)+IF(AND($AD375=Res_converter!$A$12,$Y375="See columns P&amp; Q"),IF($J375=Res_converter!$E$6,MAX($AA375*MIN($M375,$T375)-$N375-$O375,0),MAX($AB375*MIN($P375,$T375)-$Q375-$R375,0)),0)+IF(AND($AD375=Res_converter!$A$12,$AC375=1,$Y375&lt;&gt;"See columns P&amp; Q"),IF($J375=Res_converter!$E$6,MAX(MIN(MAX($Z375-$P375,0)/$AU375,$M375)-$N375-$O375,0),MAX(MIN(MAX($Z375-$M375,0)/$AU375,$P375)-$Q375-$R375,0)),0)</f>
        <v>0</v>
      </c>
      <c r="AK375" s="60">
        <f>IF($AD375=Res_converter!$A$2,$T375,0)</f>
        <v>0</v>
      </c>
      <c r="AL375" s="10">
        <f>IF($AD375=Res_converter!$A$2,$Z375,0)</f>
        <v>0</v>
      </c>
      <c r="AM375" s="10">
        <f>IF($J375=Res_converter!$E$4,MAX($M375-$N375-$O375,0),0)+IF($K375=Res_converter!$E$4,MAX($P375-$Q375-$R375,0),0)+IF(L375=Res_converter!$E$4,$S375,0)</f>
        <v>0</v>
      </c>
      <c r="AN375" s="10">
        <f>IF($AD375=Res_converter!$A$3,MAX(MIN($Z375,$M375)-$N375-$O375,0),0)+IF(AND($AD375=Res_converter!$A$14,$AC375=1,$Y375&lt;&gt;"See columns P&amp; Q"),IF($J375=Res_converter!$E$4,MAX(MIN(MAX($Z375-$P375,0)/$AV375,$M375)-$N375-$O375,0),MAX(MIN(MAX($Z375-$M375,0)/$AV375,$P375)-$Q375-$R375,0)),0)</f>
        <v>0</v>
      </c>
      <c r="AO375" s="10">
        <f>IF($J375=Res_converter!$E$5,$M375,0)+IF($K375=Res_converter!$E$5,$P375,0)</f>
        <v>0</v>
      </c>
      <c r="AP375" s="10">
        <f>IF($AD375=Res_converter!$A$4,$Z375,0)</f>
        <v>0</v>
      </c>
      <c r="AQ375" s="10" t="s">
        <v>84</v>
      </c>
      <c r="AR375" s="10" t="s">
        <v>61</v>
      </c>
      <c r="AS375" s="10" t="s">
        <v>89</v>
      </c>
      <c r="AT375" s="10" t="s">
        <v>92</v>
      </c>
      <c r="AU375" s="10">
        <f t="shared" si="22"/>
        <v>0.106</v>
      </c>
      <c r="AV375" s="10">
        <f t="shared" si="23"/>
        <v>0.55700000000000005</v>
      </c>
      <c r="AW375" s="12" t="s">
        <v>842</v>
      </c>
      <c r="AX375" s="12" t="str">
        <f>INDEX(Subname_converter!$B$1:$B$343,MATCH($AW375,Subname_converter!$A$1:$A$343,0))</f>
        <v>Red bluff</v>
      </c>
      <c r="AY375" s="12">
        <f>INDEX(Subname_converter!$C$1:$C$343,MATCH($AW375,Subname_converter!$A$1:$A$343,0))</f>
        <v>230</v>
      </c>
      <c r="AZ375" s="11">
        <v>45627.333333333299</v>
      </c>
      <c r="BA375" s="11">
        <v>47401.291666666701</v>
      </c>
      <c r="BB375" s="10">
        <f t="shared" si="20"/>
        <v>2030</v>
      </c>
      <c r="BC375" s="11"/>
      <c r="BD375" s="10" t="s">
        <v>103</v>
      </c>
      <c r="BE375" s="10" t="s">
        <v>65</v>
      </c>
      <c r="BF375" s="10"/>
      <c r="BG375" s="10" t="s">
        <v>103</v>
      </c>
      <c r="BH375" s="10"/>
      <c r="BI375" s="10">
        <f>IFERROR(INDEX([12]Queue_withNearTerm!$AZ$4:$AZ$148,MATCH(B376,[12]Queue_withNearTerm!$B$4:$B$148,0)),99)</f>
        <v>99</v>
      </c>
    </row>
    <row r="376" spans="1:61" s="26" customFormat="1" ht="25" x14ac:dyDescent="0.25">
      <c r="A376" s="32" t="s">
        <v>843</v>
      </c>
      <c r="B376" s="10">
        <v>2037</v>
      </c>
      <c r="C376" s="11">
        <v>44292</v>
      </c>
      <c r="D376" s="11">
        <v>44301.291666666701</v>
      </c>
      <c r="E376" s="10" t="s">
        <v>53</v>
      </c>
      <c r="F376" s="10" t="s">
        <v>609</v>
      </c>
      <c r="G376" s="10" t="s">
        <v>56</v>
      </c>
      <c r="H376" s="10"/>
      <c r="I376" s="10"/>
      <c r="J376" s="10" t="s">
        <v>57</v>
      </c>
      <c r="K376" s="10"/>
      <c r="L376" s="10"/>
      <c r="M376" s="10">
        <v>202.8</v>
      </c>
      <c r="N376" s="10"/>
      <c r="O376" s="10"/>
      <c r="P376" s="10"/>
      <c r="Q376" s="10"/>
      <c r="R376" s="10"/>
      <c r="S376" s="10"/>
      <c r="T376" s="10">
        <v>200</v>
      </c>
      <c r="U376" s="10" t="s">
        <v>83</v>
      </c>
      <c r="V376" s="10"/>
      <c r="W376" s="10"/>
      <c r="X376" s="10"/>
      <c r="Y376" s="10"/>
      <c r="Z376" s="10">
        <v>0</v>
      </c>
      <c r="AA376" s="10"/>
      <c r="AB376" s="10"/>
      <c r="AC376" s="10">
        <f t="shared" si="21"/>
        <v>0</v>
      </c>
      <c r="AD376" s="10" t="str" cm="1">
        <f t="array" ref="AD376">IFERROR(INDEX(Res_converter!$A$2:$A$22,MATCH(1,($J376=Res_converter!$B$2:$B$22)*($K376=Res_converter!$C$2:$C$22)*($L376=Res_converter!$D$2:$D$22),0)),"Other")</f>
        <v>Battery</v>
      </c>
      <c r="AE376" s="10">
        <f>IF($J376=Res_converter!$E$2,MAX($M376-$N376-$O376,0),0)+IF($K376=Res_converter!$E$2,MAX($P376-$Q376-$R376,0),0)+IF(L376=Res_converter!$E$2,$S376,0)</f>
        <v>202.8</v>
      </c>
      <c r="AF376" s="10">
        <f>IF($AD376=Res_converter!$A$8,MAX($Z376-$N376-$O376,0),0)+IF(AND($AD376=Res_converter!$A$14,$J376=Res_converter!$B$14),MAX(MIN($Z376,$M376)-$N376-$O376+IF(SUM($Q376,$R376)&gt;0,MAX($Z376-$M376,0)-($Q376+$R376)*$AV376,0),0),0)+IF(AND($AD376=Res_converter!$A$15,$K376=Res_converter!$C$15),MAX(MIN($Z376,$P376)-$Q376-$R376+IF(SUM($N376,$O376)&gt;0,MAX($Z376-$P376,0)-($N376+$O376)*$AV376,0),0),0)+IF(AND($AD376=Res_converter!$A$12,$Y376="See columns P&amp; Q"),IF($J376=Res_converter!$E$2,MAX($AA376*MIN($M376,$T376)-$N376-$O376,0),MAX($AB376*MIN($P376,$T376)-$Q376-$R376,0)),0)+IF(AND($AD376=Res_converter!$A$12,$AC376=1,$Y376&lt;&gt;"See columns P&amp; Q"),IF($J376=Res_converter!$E$2,MAX(MIN($Z376,M376)-$N376-$O376,0),MAX(MIN($Z376,P376)-$Q376-$R376,0)),0)</f>
        <v>0</v>
      </c>
      <c r="AG376" s="60">
        <f>IF($AD376=Res_converter!$A$9,$T376,0)</f>
        <v>0</v>
      </c>
      <c r="AH376" s="10">
        <f>IF($AD376=Res_converter!$A$9,$Z376,0)</f>
        <v>0</v>
      </c>
      <c r="AI376" s="10">
        <f>IF($J376=Res_converter!$E$6,MAX($M376-$N376-$O376,0),0)+IF($K376=Res_converter!$E$6,MAX($P376-$Q376-$R376,0),0)+IF(L376=Res_converter!$E$6,$S376,0)</f>
        <v>0</v>
      </c>
      <c r="AJ376" s="10">
        <f>IF($AD376=Res_converter!$A$7,MAX(MIN($Z376,$M376)-$N376-$O376,0),0)+IF(AND($AD376=Res_converter!$A$12,$Y376="See columns P&amp; Q"),IF($J376=Res_converter!$E$6,MAX($AA376*MIN($M376,$T376)-$N376-$O376,0),MAX($AB376*MIN($P376,$T376)-$Q376-$R376,0)),0)+IF(AND($AD376=Res_converter!$A$12,$AC376=1,$Y376&lt;&gt;"See columns P&amp; Q"),IF($J376=Res_converter!$E$6,MAX(MIN(MAX($Z376-$P376,0)/$AU376,$M376)-$N376-$O376,0),MAX(MIN(MAX($Z376-$M376,0)/$AU376,$P376)-$Q376-$R376,0)),0)</f>
        <v>0</v>
      </c>
      <c r="AK376" s="60">
        <f>IF($AD376=Res_converter!$A$2,$T376,0)</f>
        <v>0</v>
      </c>
      <c r="AL376" s="10">
        <f>IF($AD376=Res_converter!$A$2,$Z376,0)</f>
        <v>0</v>
      </c>
      <c r="AM376" s="10">
        <f>IF($J376=Res_converter!$E$4,MAX($M376-$N376-$O376,0),0)+IF($K376=Res_converter!$E$4,MAX($P376-$Q376-$R376,0),0)+IF(L376=Res_converter!$E$4,$S376,0)</f>
        <v>0</v>
      </c>
      <c r="AN376" s="10">
        <f>IF($AD376=Res_converter!$A$3,MAX(MIN($Z376,$M376)-$N376-$O376,0),0)+IF(AND($AD376=Res_converter!$A$14,$AC376=1,$Y376&lt;&gt;"See columns P&amp; Q"),IF($J376=Res_converter!$E$4,MAX(MIN(MAX($Z376-$P376,0)/$AV376,$M376)-$N376-$O376,0),MAX(MIN(MAX($Z376-$M376,0)/$AV376,$P376)-$Q376-$R376,0)),0)</f>
        <v>0</v>
      </c>
      <c r="AO376" s="10">
        <f>IF($J376=Res_converter!$E$5,$M376,0)+IF($K376=Res_converter!$E$5,$P376,0)</f>
        <v>0</v>
      </c>
      <c r="AP376" s="10">
        <f>IF($AD376=Res_converter!$A$4,$Z376,0)</f>
        <v>0</v>
      </c>
      <c r="AQ376" s="10" t="s">
        <v>163</v>
      </c>
      <c r="AR376" s="10" t="s">
        <v>61</v>
      </c>
      <c r="AS376" s="10" t="s">
        <v>89</v>
      </c>
      <c r="AT376" s="10" t="s">
        <v>92</v>
      </c>
      <c r="AU376" s="10">
        <f t="shared" si="22"/>
        <v>0.106</v>
      </c>
      <c r="AV376" s="10">
        <f t="shared" si="23"/>
        <v>0.55700000000000005</v>
      </c>
      <c r="AW376" s="12" t="s">
        <v>844</v>
      </c>
      <c r="AX376" s="12" t="str">
        <f>INDEX(Subname_converter!$B$1:$B$343,MATCH($AW376,Subname_converter!$A$1:$A$343,0))</f>
        <v>San Bernardino</v>
      </c>
      <c r="AY376" s="12">
        <f>INDEX(Subname_converter!$C$1:$C$343,MATCH($AW376,Subname_converter!$A$1:$A$343,0))</f>
        <v>230</v>
      </c>
      <c r="AZ376" s="11">
        <v>45641.333333333299</v>
      </c>
      <c r="BA376" s="11">
        <v>46127.291666666701</v>
      </c>
      <c r="BB376" s="10">
        <f t="shared" si="20"/>
        <v>2026</v>
      </c>
      <c r="BC376" s="11"/>
      <c r="BD376" s="10" t="s">
        <v>103</v>
      </c>
      <c r="BE376" s="10" t="s">
        <v>65</v>
      </c>
      <c r="BF376" s="10"/>
      <c r="BG376" s="10" t="s">
        <v>103</v>
      </c>
      <c r="BH376" s="10"/>
      <c r="BI376" s="10">
        <f>IFERROR(INDEX([12]Queue_withNearTerm!$AZ$4:$AZ$148,MATCH(B377,[12]Queue_withNearTerm!$B$4:$B$148,0)),99)</f>
        <v>99</v>
      </c>
    </row>
    <row r="377" spans="1:61" s="26" customFormat="1" ht="25" x14ac:dyDescent="0.25">
      <c r="A377" s="32" t="s">
        <v>845</v>
      </c>
      <c r="B377" s="10">
        <v>2039</v>
      </c>
      <c r="C377" s="11">
        <v>44293</v>
      </c>
      <c r="D377" s="11">
        <v>44301.291666666701</v>
      </c>
      <c r="E377" s="10" t="s">
        <v>53</v>
      </c>
      <c r="F377" s="10" t="s">
        <v>609</v>
      </c>
      <c r="G377" s="10" t="s">
        <v>56</v>
      </c>
      <c r="H377" s="10"/>
      <c r="I377" s="10"/>
      <c r="J377" s="10" t="s">
        <v>57</v>
      </c>
      <c r="K377" s="10"/>
      <c r="L377" s="10"/>
      <c r="M377" s="10">
        <v>254.77</v>
      </c>
      <c r="N377" s="10"/>
      <c r="O377" s="10"/>
      <c r="P377" s="10"/>
      <c r="Q377" s="10"/>
      <c r="R377" s="10"/>
      <c r="S377" s="10"/>
      <c r="T377" s="10">
        <v>250</v>
      </c>
      <c r="U377" s="10" t="s">
        <v>83</v>
      </c>
      <c r="V377" s="10"/>
      <c r="W377" s="10"/>
      <c r="X377" s="10"/>
      <c r="Y377" s="10"/>
      <c r="Z377" s="10">
        <v>0</v>
      </c>
      <c r="AA377" s="10"/>
      <c r="AB377" s="10"/>
      <c r="AC377" s="10">
        <f t="shared" si="21"/>
        <v>0</v>
      </c>
      <c r="AD377" s="10" t="str" cm="1">
        <f t="array" ref="AD377">IFERROR(INDEX(Res_converter!$A$2:$A$22,MATCH(1,($J377=Res_converter!$B$2:$B$22)*($K377=Res_converter!$C$2:$C$22)*($L377=Res_converter!$D$2:$D$22),0)),"Other")</f>
        <v>Battery</v>
      </c>
      <c r="AE377" s="10">
        <f>IF($J377=Res_converter!$E$2,MAX($M377-$N377-$O377,0),0)+IF($K377=Res_converter!$E$2,MAX($P377-$Q377-$R377,0),0)+IF(L377=Res_converter!$E$2,$S377,0)</f>
        <v>254.77</v>
      </c>
      <c r="AF377" s="10">
        <f>IF($AD377=Res_converter!$A$8,MAX($Z377-$N377-$O377,0),0)+IF(AND($AD377=Res_converter!$A$14,$J377=Res_converter!$B$14),MAX(MIN($Z377,$M377)-$N377-$O377+IF(SUM($Q377,$R377)&gt;0,MAX($Z377-$M377,0)-($Q377+$R377)*$AV377,0),0),0)+IF(AND($AD377=Res_converter!$A$15,$K377=Res_converter!$C$15),MAX(MIN($Z377,$P377)-$Q377-$R377+IF(SUM($N377,$O377)&gt;0,MAX($Z377-$P377,0)-($N377+$O377)*$AV377,0),0),0)+IF(AND($AD377=Res_converter!$A$12,$Y377="See columns P&amp; Q"),IF($J377=Res_converter!$E$2,MAX($AA377*MIN($M377,$T377)-$N377-$O377,0),MAX($AB377*MIN($P377,$T377)-$Q377-$R377,0)),0)+IF(AND($AD377=Res_converter!$A$12,$AC377=1,$Y377&lt;&gt;"See columns P&amp; Q"),IF($J377=Res_converter!$E$2,MAX(MIN($Z377,M377)-$N377-$O377,0),MAX(MIN($Z377,P377)-$Q377-$R377,0)),0)</f>
        <v>0</v>
      </c>
      <c r="AG377" s="60">
        <f>IF($AD377=Res_converter!$A$9,$T377,0)</f>
        <v>0</v>
      </c>
      <c r="AH377" s="10">
        <f>IF($AD377=Res_converter!$A$9,$Z377,0)</f>
        <v>0</v>
      </c>
      <c r="AI377" s="10">
        <f>IF($J377=Res_converter!$E$6,MAX($M377-$N377-$O377,0),0)+IF($K377=Res_converter!$E$6,MAX($P377-$Q377-$R377,0),0)+IF(L377=Res_converter!$E$6,$S377,0)</f>
        <v>0</v>
      </c>
      <c r="AJ377" s="10">
        <f>IF($AD377=Res_converter!$A$7,MAX(MIN($Z377,$M377)-$N377-$O377,0),0)+IF(AND($AD377=Res_converter!$A$12,$Y377="See columns P&amp; Q"),IF($J377=Res_converter!$E$6,MAX($AA377*MIN($M377,$T377)-$N377-$O377,0),MAX($AB377*MIN($P377,$T377)-$Q377-$R377,0)),0)+IF(AND($AD377=Res_converter!$A$12,$AC377=1,$Y377&lt;&gt;"See columns P&amp; Q"),IF($J377=Res_converter!$E$6,MAX(MIN(MAX($Z377-$P377,0)/$AU377,$M377)-$N377-$O377,0),MAX(MIN(MAX($Z377-$M377,0)/$AU377,$P377)-$Q377-$R377,0)),0)</f>
        <v>0</v>
      </c>
      <c r="AK377" s="60">
        <f>IF($AD377=Res_converter!$A$2,$T377,0)</f>
        <v>0</v>
      </c>
      <c r="AL377" s="10">
        <f>IF($AD377=Res_converter!$A$2,$Z377,0)</f>
        <v>0</v>
      </c>
      <c r="AM377" s="10">
        <f>IF($J377=Res_converter!$E$4,MAX($M377-$N377-$O377,0),0)+IF($K377=Res_converter!$E$4,MAX($P377-$Q377-$R377,0),0)+IF(L377=Res_converter!$E$4,$S377,0)</f>
        <v>0</v>
      </c>
      <c r="AN377" s="10">
        <f>IF($AD377=Res_converter!$A$3,MAX(MIN($Z377,$M377)-$N377-$O377,0),0)+IF(AND($AD377=Res_converter!$A$14,$AC377=1,$Y377&lt;&gt;"See columns P&amp; Q"),IF($J377=Res_converter!$E$4,MAX(MIN(MAX($Z377-$P377,0)/$AV377,$M377)-$N377-$O377,0),MAX(MIN(MAX($Z377-$M377,0)/$AV377,$P377)-$Q377-$R377,0)),0)</f>
        <v>0</v>
      </c>
      <c r="AO377" s="10">
        <f>IF($J377=Res_converter!$E$5,$M377,0)+IF($K377=Res_converter!$E$5,$P377,0)</f>
        <v>0</v>
      </c>
      <c r="AP377" s="10">
        <f>IF($AD377=Res_converter!$A$4,$Z377,0)</f>
        <v>0</v>
      </c>
      <c r="AQ377" s="10" t="s">
        <v>84</v>
      </c>
      <c r="AR377" s="10" t="s">
        <v>61</v>
      </c>
      <c r="AS377" s="10" t="s">
        <v>89</v>
      </c>
      <c r="AT377" s="10" t="s">
        <v>92</v>
      </c>
      <c r="AU377" s="10">
        <f t="shared" si="22"/>
        <v>0.106</v>
      </c>
      <c r="AV377" s="10">
        <f t="shared" si="23"/>
        <v>0.55700000000000005</v>
      </c>
      <c r="AW377" s="12" t="s">
        <v>846</v>
      </c>
      <c r="AX377" s="12" t="str">
        <f>INDEX(Subname_converter!$B$1:$B$343,MATCH($AW377,Subname_converter!$A$1:$A$343,0))</f>
        <v>Red bluff</v>
      </c>
      <c r="AY377" s="12">
        <f>INDEX(Subname_converter!$C$1:$C$343,MATCH($AW377,Subname_converter!$A$1:$A$343,0))</f>
        <v>230</v>
      </c>
      <c r="AZ377" s="11">
        <v>45291.333333333299</v>
      </c>
      <c r="BA377" s="11">
        <v>45809.291666666701</v>
      </c>
      <c r="BB377" s="10">
        <f t="shared" si="20"/>
        <v>2025</v>
      </c>
      <c r="BC377" s="11"/>
      <c r="BD377" s="10" t="s">
        <v>103</v>
      </c>
      <c r="BE377" s="10" t="s">
        <v>65</v>
      </c>
      <c r="BF377" s="10"/>
      <c r="BG377" s="10" t="s">
        <v>103</v>
      </c>
      <c r="BH377" s="10"/>
      <c r="BI377" s="10">
        <f>IFERROR(INDEX([12]Queue_withNearTerm!$AZ$4:$AZ$148,MATCH(B378,[12]Queue_withNearTerm!$B$4:$B$148,0)),99)</f>
        <v>99</v>
      </c>
    </row>
    <row r="378" spans="1:61" s="26" customFormat="1" ht="25" x14ac:dyDescent="0.25">
      <c r="A378" s="32" t="s">
        <v>847</v>
      </c>
      <c r="B378" s="10">
        <v>2041</v>
      </c>
      <c r="C378" s="11">
        <v>44293</v>
      </c>
      <c r="D378" s="11">
        <v>44301.291666666701</v>
      </c>
      <c r="E378" s="10" t="s">
        <v>53</v>
      </c>
      <c r="F378" s="10" t="s">
        <v>609</v>
      </c>
      <c r="G378" s="10" t="s">
        <v>56</v>
      </c>
      <c r="H378" s="10"/>
      <c r="I378" s="10"/>
      <c r="J378" s="10" t="s">
        <v>57</v>
      </c>
      <c r="K378" s="10"/>
      <c r="L378" s="10"/>
      <c r="M378" s="10">
        <v>254.77</v>
      </c>
      <c r="N378" s="10"/>
      <c r="O378" s="10"/>
      <c r="P378" s="10"/>
      <c r="Q378" s="10"/>
      <c r="R378" s="10"/>
      <c r="S378" s="10"/>
      <c r="T378" s="10">
        <v>250</v>
      </c>
      <c r="U378" s="10" t="s">
        <v>83</v>
      </c>
      <c r="V378" s="10"/>
      <c r="W378" s="10"/>
      <c r="X378" s="10"/>
      <c r="Y378" s="10"/>
      <c r="Z378" s="10">
        <v>0</v>
      </c>
      <c r="AA378" s="10"/>
      <c r="AB378" s="10"/>
      <c r="AC378" s="10">
        <f t="shared" si="21"/>
        <v>0</v>
      </c>
      <c r="AD378" s="10" t="str" cm="1">
        <f t="array" ref="AD378">IFERROR(INDEX(Res_converter!$A$2:$A$22,MATCH(1,($J378=Res_converter!$B$2:$B$22)*($K378=Res_converter!$C$2:$C$22)*($L378=Res_converter!$D$2:$D$22),0)),"Other")</f>
        <v>Battery</v>
      </c>
      <c r="AE378" s="10">
        <f>IF($J378=Res_converter!$E$2,MAX($M378-$N378-$O378,0),0)+IF($K378=Res_converter!$E$2,MAX($P378-$Q378-$R378,0),0)+IF(L378=Res_converter!$E$2,$S378,0)</f>
        <v>254.77</v>
      </c>
      <c r="AF378" s="10">
        <f>IF($AD378=Res_converter!$A$8,MAX($Z378-$N378-$O378,0),0)+IF(AND($AD378=Res_converter!$A$14,$J378=Res_converter!$B$14),MAX(MIN($Z378,$M378)-$N378-$O378+IF(SUM($Q378,$R378)&gt;0,MAX($Z378-$M378,0)-($Q378+$R378)*$AV378,0),0),0)+IF(AND($AD378=Res_converter!$A$15,$K378=Res_converter!$C$15),MAX(MIN($Z378,$P378)-$Q378-$R378+IF(SUM($N378,$O378)&gt;0,MAX($Z378-$P378,0)-($N378+$O378)*$AV378,0),0),0)+IF(AND($AD378=Res_converter!$A$12,$Y378="See columns P&amp; Q"),IF($J378=Res_converter!$E$2,MAX($AA378*MIN($M378,$T378)-$N378-$O378,0),MAX($AB378*MIN($P378,$T378)-$Q378-$R378,0)),0)+IF(AND($AD378=Res_converter!$A$12,$AC378=1,$Y378&lt;&gt;"See columns P&amp; Q"),IF($J378=Res_converter!$E$2,MAX(MIN($Z378,M378)-$N378-$O378,0),MAX(MIN($Z378,P378)-$Q378-$R378,0)),0)</f>
        <v>0</v>
      </c>
      <c r="AG378" s="60">
        <f>IF($AD378=Res_converter!$A$9,$T378,0)</f>
        <v>0</v>
      </c>
      <c r="AH378" s="10">
        <f>IF($AD378=Res_converter!$A$9,$Z378,0)</f>
        <v>0</v>
      </c>
      <c r="AI378" s="10">
        <f>IF($J378=Res_converter!$E$6,MAX($M378-$N378-$O378,0),0)+IF($K378=Res_converter!$E$6,MAX($P378-$Q378-$R378,0),0)+IF(L378=Res_converter!$E$6,$S378,0)</f>
        <v>0</v>
      </c>
      <c r="AJ378" s="10">
        <f>IF($AD378=Res_converter!$A$7,MAX(MIN($Z378,$M378)-$N378-$O378,0),0)+IF(AND($AD378=Res_converter!$A$12,$Y378="See columns P&amp; Q"),IF($J378=Res_converter!$E$6,MAX($AA378*MIN($M378,$T378)-$N378-$O378,0),MAX($AB378*MIN($P378,$T378)-$Q378-$R378,0)),0)+IF(AND($AD378=Res_converter!$A$12,$AC378=1,$Y378&lt;&gt;"See columns P&amp; Q"),IF($J378=Res_converter!$E$6,MAX(MIN(MAX($Z378-$P378,0)/$AU378,$M378)-$N378-$O378,0),MAX(MIN(MAX($Z378-$M378,0)/$AU378,$P378)-$Q378-$R378,0)),0)</f>
        <v>0</v>
      </c>
      <c r="AK378" s="60">
        <f>IF($AD378=Res_converter!$A$2,$T378,0)</f>
        <v>0</v>
      </c>
      <c r="AL378" s="10">
        <f>IF($AD378=Res_converter!$A$2,$Z378,0)</f>
        <v>0</v>
      </c>
      <c r="AM378" s="10">
        <f>IF($J378=Res_converter!$E$4,MAX($M378-$N378-$O378,0),0)+IF($K378=Res_converter!$E$4,MAX($P378-$Q378-$R378,0),0)+IF(L378=Res_converter!$E$4,$S378,0)</f>
        <v>0</v>
      </c>
      <c r="AN378" s="10">
        <f>IF($AD378=Res_converter!$A$3,MAX(MIN($Z378,$M378)-$N378-$O378,0),0)+IF(AND($AD378=Res_converter!$A$14,$AC378=1,$Y378&lt;&gt;"See columns P&amp; Q"),IF($J378=Res_converter!$E$4,MAX(MIN(MAX($Z378-$P378,0)/$AV378,$M378)-$N378-$O378,0),MAX(MIN(MAX($Z378-$M378,0)/$AV378,$P378)-$Q378-$R378,0)),0)</f>
        <v>0</v>
      </c>
      <c r="AO378" s="10">
        <f>IF($J378=Res_converter!$E$5,$M378,0)+IF($K378=Res_converter!$E$5,$P378,0)</f>
        <v>0</v>
      </c>
      <c r="AP378" s="10">
        <f>IF($AD378=Res_converter!$A$4,$Z378,0)</f>
        <v>0</v>
      </c>
      <c r="AQ378" s="10" t="s">
        <v>84</v>
      </c>
      <c r="AR378" s="10" t="s">
        <v>61</v>
      </c>
      <c r="AS378" s="10" t="s">
        <v>89</v>
      </c>
      <c r="AT378" s="10" t="s">
        <v>92</v>
      </c>
      <c r="AU378" s="10">
        <f t="shared" si="22"/>
        <v>0.106</v>
      </c>
      <c r="AV378" s="10">
        <f t="shared" si="23"/>
        <v>0.55700000000000005</v>
      </c>
      <c r="AW378" s="12" t="s">
        <v>846</v>
      </c>
      <c r="AX378" s="12" t="str">
        <f>INDEX(Subname_converter!$B$1:$B$343,MATCH($AW378,Subname_converter!$A$1:$A$343,0))</f>
        <v>Red bluff</v>
      </c>
      <c r="AY378" s="12">
        <f>INDEX(Subname_converter!$C$1:$C$343,MATCH($AW378,Subname_converter!$A$1:$A$343,0))</f>
        <v>230</v>
      </c>
      <c r="AZ378" s="11">
        <v>45291.333333333299</v>
      </c>
      <c r="BA378" s="11">
        <v>45809.291666666701</v>
      </c>
      <c r="BB378" s="10">
        <f t="shared" si="20"/>
        <v>2025</v>
      </c>
      <c r="BC378" s="11"/>
      <c r="BD378" s="10" t="s">
        <v>103</v>
      </c>
      <c r="BE378" s="10"/>
      <c r="BF378" s="10"/>
      <c r="BG378" s="10" t="s">
        <v>103</v>
      </c>
      <c r="BH378" s="10"/>
      <c r="BI378" s="10">
        <f>IFERROR(INDEX([12]Queue_withNearTerm!$AZ$4:$AZ$148,MATCH(B379,[12]Queue_withNearTerm!$B$4:$B$148,0)),99)</f>
        <v>99</v>
      </c>
    </row>
    <row r="379" spans="1:61" s="26" customFormat="1" ht="25" x14ac:dyDescent="0.25">
      <c r="A379" s="32" t="s">
        <v>848</v>
      </c>
      <c r="B379" s="10">
        <v>2042</v>
      </c>
      <c r="C379" s="11">
        <v>44294</v>
      </c>
      <c r="D379" s="11">
        <v>44301.291666666701</v>
      </c>
      <c r="E379" s="10" t="s">
        <v>53</v>
      </c>
      <c r="F379" s="10" t="s">
        <v>609</v>
      </c>
      <c r="G379" s="10" t="s">
        <v>56</v>
      </c>
      <c r="H379" s="10" t="s">
        <v>95</v>
      </c>
      <c r="I379" s="10"/>
      <c r="J379" s="10" t="s">
        <v>57</v>
      </c>
      <c r="K379" s="10" t="s">
        <v>96</v>
      </c>
      <c r="L379" s="10"/>
      <c r="M379" s="10">
        <v>675.65</v>
      </c>
      <c r="N379" s="10"/>
      <c r="O379" s="10"/>
      <c r="P379" s="10">
        <v>675.65</v>
      </c>
      <c r="Q379" s="10"/>
      <c r="R379" s="10"/>
      <c r="S379" s="10"/>
      <c r="T379" s="10">
        <v>650</v>
      </c>
      <c r="U379" s="10" t="s">
        <v>83</v>
      </c>
      <c r="V379" s="10"/>
      <c r="W379" s="10" t="s">
        <v>58</v>
      </c>
      <c r="X379" s="10"/>
      <c r="Y379" s="10"/>
      <c r="Z379" s="10">
        <v>0</v>
      </c>
      <c r="AA379" s="10"/>
      <c r="AB379" s="10"/>
      <c r="AC379" s="10">
        <f t="shared" si="21"/>
        <v>0</v>
      </c>
      <c r="AD379" s="10" t="str" cm="1">
        <f t="array" ref="AD379">IFERROR(INDEX(Res_converter!$A$2:$A$22,MATCH(1,($J379=Res_converter!$B$2:$B$22)*($K379=Res_converter!$C$2:$C$22)*($L379=Res_converter!$D$2:$D$22),0)),"Other")</f>
        <v>Solar-Hybrid</v>
      </c>
      <c r="AE379" s="10">
        <f>IF($J379=Res_converter!$E$2,MAX($M379-$N379-$O379,0),0)+IF($K379=Res_converter!$E$2,MAX($P379-$Q379-$R379,0),0)+IF(L379=Res_converter!$E$2,$S379,0)</f>
        <v>675.65</v>
      </c>
      <c r="AF379" s="10">
        <f>IF($AD379=Res_converter!$A$8,MAX($Z379-$N379-$O379,0),0)+IF(AND($AD379=Res_converter!$A$14,$J379=Res_converter!$B$14),MAX(MIN($Z379,$M379)-$N379-$O379+IF(SUM($Q379,$R379)&gt;0,MAX($Z379-$M379,0)-($Q379+$R379)*$AV379,0),0),0)+IF(AND($AD379=Res_converter!$A$15,$K379=Res_converter!$C$15),MAX(MIN($Z379,$P379)-$Q379-$R379+IF(SUM($N379,$O379)&gt;0,MAX($Z379-$P379,0)-($N379+$O379)*$AV379,0),0),0)+IF(AND($AD379=Res_converter!$A$12,$Y379="See columns P&amp; Q"),IF($J379=Res_converter!$E$2,MAX($AA379*MIN($M379,$T379)-$N379-$O379,0),MAX($AB379*MIN($P379,$T379)-$Q379-$R379,0)),0)+IF(AND($AD379=Res_converter!$A$12,$AC379=1,$Y379&lt;&gt;"See columns P&amp; Q"),IF($J379=Res_converter!$E$2,MAX(MIN($Z379,M379)-$N379-$O379,0),MAX(MIN($Z379,P379)-$Q379-$R379,0)),0)</f>
        <v>0</v>
      </c>
      <c r="AG379" s="60">
        <f>IF($AD379=Res_converter!$A$9,$T379,0)</f>
        <v>0</v>
      </c>
      <c r="AH379" s="10">
        <f>IF($AD379=Res_converter!$A$9,$Z379,0)</f>
        <v>0</v>
      </c>
      <c r="AI379" s="10">
        <f>IF($J379=Res_converter!$E$6,MAX($M379-$N379-$O379,0),0)+IF($K379=Res_converter!$E$6,MAX($P379-$Q379-$R379,0),0)+IF(L379=Res_converter!$E$6,$S379,0)</f>
        <v>675.65</v>
      </c>
      <c r="AJ379" s="10">
        <f>IF($AD379=Res_converter!$A$7,MAX(MIN($Z379,$M379)-$N379-$O379,0),0)+IF(AND($AD379=Res_converter!$A$12,$Y379="See columns P&amp; Q"),IF($J379=Res_converter!$E$6,MAX($AA379*MIN($M379,$T379)-$N379-$O379,0),MAX($AB379*MIN($P379,$T379)-$Q379-$R379,0)),0)+IF(AND($AD379=Res_converter!$A$12,$AC379=1,$Y379&lt;&gt;"See columns P&amp; Q"),IF($J379=Res_converter!$E$6,MAX(MIN(MAX($Z379-$P379,0)/$AU379,$M379)-$N379-$O379,0),MAX(MIN(MAX($Z379-$M379,0)/$AU379,$P379)-$Q379-$R379,0)),0)</f>
        <v>0</v>
      </c>
      <c r="AK379" s="60">
        <f>IF($AD379=Res_converter!$A$2,$T379,0)</f>
        <v>0</v>
      </c>
      <c r="AL379" s="10">
        <f>IF($AD379=Res_converter!$A$2,$Z379,0)</f>
        <v>0</v>
      </c>
      <c r="AM379" s="10">
        <f>IF($J379=Res_converter!$E$4,MAX($M379-$N379-$O379,0),0)+IF($K379=Res_converter!$E$4,MAX($P379-$Q379-$R379,0),0)+IF(L379=Res_converter!$E$4,$S379,0)</f>
        <v>0</v>
      </c>
      <c r="AN379" s="10">
        <f>IF($AD379=Res_converter!$A$3,MAX(MIN($Z379,$M379)-$N379-$O379,0),0)+IF(AND($AD379=Res_converter!$A$14,$AC379=1,$Y379&lt;&gt;"See columns P&amp; Q"),IF($J379=Res_converter!$E$4,MAX(MIN(MAX($Z379-$P379,0)/$AV379,$M379)-$N379-$O379,0),MAX(MIN(MAX($Z379-$M379,0)/$AV379,$P379)-$Q379-$R379,0)),0)</f>
        <v>0</v>
      </c>
      <c r="AO379" s="10">
        <f>IF($J379=Res_converter!$E$5,$M379,0)+IF($K379=Res_converter!$E$5,$P379,0)</f>
        <v>0</v>
      </c>
      <c r="AP379" s="10">
        <f>IF($AD379=Res_converter!$A$4,$Z379,0)</f>
        <v>0</v>
      </c>
      <c r="AQ379" s="10" t="s">
        <v>84</v>
      </c>
      <c r="AR379" s="10" t="s">
        <v>61</v>
      </c>
      <c r="AS379" s="10" t="s">
        <v>89</v>
      </c>
      <c r="AT379" s="10" t="s">
        <v>92</v>
      </c>
      <c r="AU379" s="10">
        <f t="shared" si="22"/>
        <v>0.106</v>
      </c>
      <c r="AV379" s="10">
        <f t="shared" si="23"/>
        <v>0.55700000000000005</v>
      </c>
      <c r="AW379" s="12" t="s">
        <v>849</v>
      </c>
      <c r="AX379" s="12" t="str">
        <f>INDEX(Subname_converter!$B$1:$B$343,MATCH($AW379,Subname_converter!$A$1:$A$343,0))</f>
        <v>Red bluff</v>
      </c>
      <c r="AY379" s="12">
        <f>INDEX(Subname_converter!$C$1:$C$343,MATCH($AW379,Subname_converter!$A$1:$A$343,0))</f>
        <v>500</v>
      </c>
      <c r="AZ379" s="11">
        <v>45657.333333333299</v>
      </c>
      <c r="BA379" s="11">
        <v>45748.291666666701</v>
      </c>
      <c r="BB379" s="10">
        <f t="shared" si="20"/>
        <v>2025</v>
      </c>
      <c r="BC379" s="11"/>
      <c r="BD379" s="10" t="s">
        <v>103</v>
      </c>
      <c r="BE379" s="10" t="s">
        <v>65</v>
      </c>
      <c r="BF379" s="10"/>
      <c r="BG379" s="10" t="s">
        <v>103</v>
      </c>
      <c r="BH379" s="10"/>
      <c r="BI379" s="10">
        <f>IFERROR(INDEX([12]Queue_withNearTerm!$AZ$4:$AZ$148,MATCH(B380,[12]Queue_withNearTerm!$B$4:$B$148,0)),99)</f>
        <v>99</v>
      </c>
    </row>
    <row r="380" spans="1:61" s="26" customFormat="1" ht="25" x14ac:dyDescent="0.25">
      <c r="A380" s="32" t="s">
        <v>850</v>
      </c>
      <c r="B380" s="10">
        <v>2043</v>
      </c>
      <c r="C380" s="11">
        <v>44292</v>
      </c>
      <c r="D380" s="11">
        <v>44301.291666666701</v>
      </c>
      <c r="E380" s="10" t="s">
        <v>53</v>
      </c>
      <c r="F380" s="10" t="s">
        <v>609</v>
      </c>
      <c r="G380" s="10" t="s">
        <v>56</v>
      </c>
      <c r="H380" s="10"/>
      <c r="I380" s="10"/>
      <c r="J380" s="10" t="s">
        <v>57</v>
      </c>
      <c r="K380" s="10"/>
      <c r="L380" s="10"/>
      <c r="M380" s="10">
        <v>252</v>
      </c>
      <c r="N380" s="10"/>
      <c r="O380" s="10"/>
      <c r="P380" s="10"/>
      <c r="Q380" s="10"/>
      <c r="R380" s="10"/>
      <c r="S380" s="10"/>
      <c r="T380" s="10">
        <v>250</v>
      </c>
      <c r="U380" s="10" t="s">
        <v>83</v>
      </c>
      <c r="V380" s="10"/>
      <c r="W380" s="10"/>
      <c r="X380" s="10"/>
      <c r="Y380" s="10"/>
      <c r="Z380" s="10">
        <v>0</v>
      </c>
      <c r="AA380" s="10"/>
      <c r="AB380" s="10"/>
      <c r="AC380" s="10">
        <f t="shared" si="21"/>
        <v>0</v>
      </c>
      <c r="AD380" s="10" t="str" cm="1">
        <f t="array" ref="AD380">IFERROR(INDEX(Res_converter!$A$2:$A$22,MATCH(1,($J380=Res_converter!$B$2:$B$22)*($K380=Res_converter!$C$2:$C$22)*($L380=Res_converter!$D$2:$D$22),0)),"Other")</f>
        <v>Battery</v>
      </c>
      <c r="AE380" s="10">
        <f>IF($J380=Res_converter!$E$2,MAX($M380-$N380-$O380,0),0)+IF($K380=Res_converter!$E$2,MAX($P380-$Q380-$R380,0),0)+IF(L380=Res_converter!$E$2,$S380,0)</f>
        <v>252</v>
      </c>
      <c r="AF380" s="10">
        <f>IF($AD380=Res_converter!$A$8,MAX($Z380-$N380-$O380,0),0)+IF(AND($AD380=Res_converter!$A$14,$J380=Res_converter!$B$14),MAX(MIN($Z380,$M380)-$N380-$O380+IF(SUM($Q380,$R380)&gt;0,MAX($Z380-$M380,0)-($Q380+$R380)*$AV380,0),0),0)+IF(AND($AD380=Res_converter!$A$15,$K380=Res_converter!$C$15),MAX(MIN($Z380,$P380)-$Q380-$R380+IF(SUM($N380,$O380)&gt;0,MAX($Z380-$P380,0)-($N380+$O380)*$AV380,0),0),0)+IF(AND($AD380=Res_converter!$A$12,$Y380="See columns P&amp; Q"),IF($J380=Res_converter!$E$2,MAX($AA380*MIN($M380,$T380)-$N380-$O380,0),MAX($AB380*MIN($P380,$T380)-$Q380-$R380,0)),0)+IF(AND($AD380=Res_converter!$A$12,$AC380=1,$Y380&lt;&gt;"See columns P&amp; Q"),IF($J380=Res_converter!$E$2,MAX(MIN($Z380,M380)-$N380-$O380,0),MAX(MIN($Z380,P380)-$Q380-$R380,0)),0)</f>
        <v>0</v>
      </c>
      <c r="AG380" s="60">
        <f>IF($AD380=Res_converter!$A$9,$T380,0)</f>
        <v>0</v>
      </c>
      <c r="AH380" s="10">
        <f>IF($AD380=Res_converter!$A$9,$Z380,0)</f>
        <v>0</v>
      </c>
      <c r="AI380" s="10">
        <f>IF($J380=Res_converter!$E$6,MAX($M380-$N380-$O380,0),0)+IF($K380=Res_converter!$E$6,MAX($P380-$Q380-$R380,0),0)+IF(L380=Res_converter!$E$6,$S380,0)</f>
        <v>0</v>
      </c>
      <c r="AJ380" s="10">
        <f>IF($AD380=Res_converter!$A$7,MAX(MIN($Z380,$M380)-$N380-$O380,0),0)+IF(AND($AD380=Res_converter!$A$12,$Y380="See columns P&amp; Q"),IF($J380=Res_converter!$E$6,MAX($AA380*MIN($M380,$T380)-$N380-$O380,0),MAX($AB380*MIN($P380,$T380)-$Q380-$R380,0)),0)+IF(AND($AD380=Res_converter!$A$12,$AC380=1,$Y380&lt;&gt;"See columns P&amp; Q"),IF($J380=Res_converter!$E$6,MAX(MIN(MAX($Z380-$P380,0)/$AU380,$M380)-$N380-$O380,0),MAX(MIN(MAX($Z380-$M380,0)/$AU380,$P380)-$Q380-$R380,0)),0)</f>
        <v>0</v>
      </c>
      <c r="AK380" s="60">
        <f>IF($AD380=Res_converter!$A$2,$T380,0)</f>
        <v>0</v>
      </c>
      <c r="AL380" s="10">
        <f>IF($AD380=Res_converter!$A$2,$Z380,0)</f>
        <v>0</v>
      </c>
      <c r="AM380" s="10">
        <f>IF($J380=Res_converter!$E$4,MAX($M380-$N380-$O380,0),0)+IF($K380=Res_converter!$E$4,MAX($P380-$Q380-$R380,0),0)+IF(L380=Res_converter!$E$4,$S380,0)</f>
        <v>0</v>
      </c>
      <c r="AN380" s="10">
        <f>IF($AD380=Res_converter!$A$3,MAX(MIN($Z380,$M380)-$N380-$O380,0),0)+IF(AND($AD380=Res_converter!$A$14,$AC380=1,$Y380&lt;&gt;"See columns P&amp; Q"),IF($J380=Res_converter!$E$4,MAX(MIN(MAX($Z380-$P380,0)/$AV380,$M380)-$N380-$O380,0),MAX(MIN(MAX($Z380-$M380,0)/$AV380,$P380)-$Q380-$R380,0)),0)</f>
        <v>0</v>
      </c>
      <c r="AO380" s="10">
        <f>IF($J380=Res_converter!$E$5,$M380,0)+IF($K380=Res_converter!$E$5,$P380,0)</f>
        <v>0</v>
      </c>
      <c r="AP380" s="10">
        <f>IF($AD380=Res_converter!$A$4,$Z380,0)</f>
        <v>0</v>
      </c>
      <c r="AQ380" s="10" t="s">
        <v>163</v>
      </c>
      <c r="AR380" s="10" t="s">
        <v>61</v>
      </c>
      <c r="AS380" s="10" t="s">
        <v>89</v>
      </c>
      <c r="AT380" s="10" t="s">
        <v>92</v>
      </c>
      <c r="AU380" s="10">
        <f t="shared" si="22"/>
        <v>0.106</v>
      </c>
      <c r="AV380" s="10">
        <f t="shared" si="23"/>
        <v>0.55700000000000005</v>
      </c>
      <c r="AW380" s="12" t="s">
        <v>836</v>
      </c>
      <c r="AX380" s="12" t="str">
        <f>INDEX(Subname_converter!$B$1:$B$343,MATCH($AW380,Subname_converter!$A$1:$A$343,0))</f>
        <v>Etiwanda</v>
      </c>
      <c r="AY380" s="12">
        <f>INDEX(Subname_converter!$C$1:$C$343,MATCH($AW380,Subname_converter!$A$1:$A$343,0))</f>
        <v>230</v>
      </c>
      <c r="AZ380" s="11">
        <v>45505.291666666701</v>
      </c>
      <c r="BA380" s="11">
        <v>45505.291666666701</v>
      </c>
      <c r="BB380" s="10">
        <f t="shared" si="20"/>
        <v>2024</v>
      </c>
      <c r="BC380" s="11"/>
      <c r="BD380" s="10" t="s">
        <v>103</v>
      </c>
      <c r="BE380" s="10" t="s">
        <v>65</v>
      </c>
      <c r="BF380" s="10"/>
      <c r="BG380" s="10" t="s">
        <v>103</v>
      </c>
      <c r="BH380" s="10"/>
      <c r="BI380" s="10">
        <f>IFERROR(INDEX([12]Queue_withNearTerm!$AZ$4:$AZ$148,MATCH(B381,[12]Queue_withNearTerm!$B$4:$B$148,0)),99)</f>
        <v>99</v>
      </c>
    </row>
    <row r="381" spans="1:61" s="26" customFormat="1" ht="25" x14ac:dyDescent="0.25">
      <c r="A381" s="32" t="s">
        <v>851</v>
      </c>
      <c r="B381" s="10">
        <v>2045</v>
      </c>
      <c r="C381" s="11">
        <v>44296</v>
      </c>
      <c r="D381" s="11">
        <v>44301.291666666701</v>
      </c>
      <c r="E381" s="10" t="s">
        <v>53</v>
      </c>
      <c r="F381" s="10" t="s">
        <v>609</v>
      </c>
      <c r="G381" s="10" t="s">
        <v>56</v>
      </c>
      <c r="H381" s="10" t="s">
        <v>95</v>
      </c>
      <c r="I381" s="10"/>
      <c r="J381" s="10" t="s">
        <v>57</v>
      </c>
      <c r="K381" s="10" t="s">
        <v>96</v>
      </c>
      <c r="L381" s="10"/>
      <c r="M381" s="10">
        <v>430.19200000000001</v>
      </c>
      <c r="N381" s="10"/>
      <c r="O381" s="10"/>
      <c r="P381" s="10">
        <v>430.19200000000001</v>
      </c>
      <c r="Q381" s="10"/>
      <c r="R381" s="10"/>
      <c r="S381" s="10"/>
      <c r="T381" s="10">
        <v>300</v>
      </c>
      <c r="U381" s="10" t="s">
        <v>83</v>
      </c>
      <c r="V381" s="10"/>
      <c r="W381" s="10" t="s">
        <v>58</v>
      </c>
      <c r="X381" s="10"/>
      <c r="Y381" s="10"/>
      <c r="Z381" s="10">
        <v>0</v>
      </c>
      <c r="AA381" s="10"/>
      <c r="AB381" s="10"/>
      <c r="AC381" s="10">
        <f t="shared" si="21"/>
        <v>0</v>
      </c>
      <c r="AD381" s="10" t="str" cm="1">
        <f t="array" ref="AD381">IFERROR(INDEX(Res_converter!$A$2:$A$22,MATCH(1,($J381=Res_converter!$B$2:$B$22)*($K381=Res_converter!$C$2:$C$22)*($L381=Res_converter!$D$2:$D$22),0)),"Other")</f>
        <v>Solar-Hybrid</v>
      </c>
      <c r="AE381" s="10">
        <f>IF($J381=Res_converter!$E$2,MAX($M381-$N381-$O381,0),0)+IF($K381=Res_converter!$E$2,MAX($P381-$Q381-$R381,0),0)+IF(L381=Res_converter!$E$2,$S381,0)</f>
        <v>430.19200000000001</v>
      </c>
      <c r="AF381" s="10">
        <f>IF($AD381=Res_converter!$A$8,MAX($Z381-$N381-$O381,0),0)+IF(AND($AD381=Res_converter!$A$14,$J381=Res_converter!$B$14),MAX(MIN($Z381,$M381)-$N381-$O381+IF(SUM($Q381,$R381)&gt;0,MAX($Z381-$M381,0)-($Q381+$R381)*$AV381,0),0),0)+IF(AND($AD381=Res_converter!$A$15,$K381=Res_converter!$C$15),MAX(MIN($Z381,$P381)-$Q381-$R381+IF(SUM($N381,$O381)&gt;0,MAX($Z381-$P381,0)-($N381+$O381)*$AV381,0),0),0)+IF(AND($AD381=Res_converter!$A$12,$Y381="See columns P&amp; Q"),IF($J381=Res_converter!$E$2,MAX($AA381*MIN($M381,$T381)-$N381-$O381,0),MAX($AB381*MIN($P381,$T381)-$Q381-$R381,0)),0)+IF(AND($AD381=Res_converter!$A$12,$AC381=1,$Y381&lt;&gt;"See columns P&amp; Q"),IF($J381=Res_converter!$E$2,MAX(MIN($Z381,M381)-$N381-$O381,0),MAX(MIN($Z381,P381)-$Q381-$R381,0)),0)</f>
        <v>0</v>
      </c>
      <c r="AG381" s="60">
        <f>IF($AD381=Res_converter!$A$9,$T381,0)</f>
        <v>0</v>
      </c>
      <c r="AH381" s="10">
        <f>IF($AD381=Res_converter!$A$9,$Z381,0)</f>
        <v>0</v>
      </c>
      <c r="AI381" s="10">
        <f>IF($J381=Res_converter!$E$6,MAX($M381-$N381-$O381,0),0)+IF($K381=Res_converter!$E$6,MAX($P381-$Q381-$R381,0),0)+IF(L381=Res_converter!$E$6,$S381,0)</f>
        <v>430.19200000000001</v>
      </c>
      <c r="AJ381" s="10">
        <f>IF($AD381=Res_converter!$A$7,MAX(MIN($Z381,$M381)-$N381-$O381,0),0)+IF(AND($AD381=Res_converter!$A$12,$Y381="See columns P&amp; Q"),IF($J381=Res_converter!$E$6,MAX($AA381*MIN($M381,$T381)-$N381-$O381,0),MAX($AB381*MIN($P381,$T381)-$Q381-$R381,0)),0)+IF(AND($AD381=Res_converter!$A$12,$AC381=1,$Y381&lt;&gt;"See columns P&amp; Q"),IF($J381=Res_converter!$E$6,MAX(MIN(MAX($Z381-$P381,0)/$AU381,$M381)-$N381-$O381,0),MAX(MIN(MAX($Z381-$M381,0)/$AU381,$P381)-$Q381-$R381,0)),0)</f>
        <v>0</v>
      </c>
      <c r="AK381" s="60">
        <f>IF($AD381=Res_converter!$A$2,$T381,0)</f>
        <v>0</v>
      </c>
      <c r="AL381" s="10">
        <f>IF($AD381=Res_converter!$A$2,$Z381,0)</f>
        <v>0</v>
      </c>
      <c r="AM381" s="10">
        <f>IF($J381=Res_converter!$E$4,MAX($M381-$N381-$O381,0),0)+IF($K381=Res_converter!$E$4,MAX($P381-$Q381-$R381,0),0)+IF(L381=Res_converter!$E$4,$S381,0)</f>
        <v>0</v>
      </c>
      <c r="AN381" s="10">
        <f>IF($AD381=Res_converter!$A$3,MAX(MIN($Z381,$M381)-$N381-$O381,0),0)+IF(AND($AD381=Res_converter!$A$14,$AC381=1,$Y381&lt;&gt;"See columns P&amp; Q"),IF($J381=Res_converter!$E$4,MAX(MIN(MAX($Z381-$P381,0)/$AV381,$M381)-$N381-$O381,0),MAX(MIN(MAX($Z381-$M381,0)/$AV381,$P381)-$Q381-$R381,0)),0)</f>
        <v>0</v>
      </c>
      <c r="AO381" s="10">
        <f>IF($J381=Res_converter!$E$5,$M381,0)+IF($K381=Res_converter!$E$5,$P381,0)</f>
        <v>0</v>
      </c>
      <c r="AP381" s="10">
        <f>IF($AD381=Res_converter!$A$4,$Z381,0)</f>
        <v>0</v>
      </c>
      <c r="AQ381" s="10" t="s">
        <v>84</v>
      </c>
      <c r="AR381" s="10" t="s">
        <v>61</v>
      </c>
      <c r="AS381" s="10" t="s">
        <v>89</v>
      </c>
      <c r="AT381" s="10" t="s">
        <v>92</v>
      </c>
      <c r="AU381" s="10">
        <f t="shared" si="22"/>
        <v>0.106</v>
      </c>
      <c r="AV381" s="10">
        <f t="shared" si="23"/>
        <v>0.55700000000000005</v>
      </c>
      <c r="AW381" s="12" t="s">
        <v>852</v>
      </c>
      <c r="AX381" s="12" t="str">
        <f>INDEX(Subname_converter!$B$1:$B$343,MATCH($AW381,Subname_converter!$A$1:$A$343,0))</f>
        <v>Colorado River</v>
      </c>
      <c r="AY381" s="12">
        <f>INDEX(Subname_converter!$C$1:$C$343,MATCH($AW381,Subname_converter!$A$1:$A$343,0))</f>
        <v>230</v>
      </c>
      <c r="AZ381" s="11">
        <v>46006.333333333299</v>
      </c>
      <c r="BA381" s="11">
        <v>46006.333333333299</v>
      </c>
      <c r="BB381" s="10">
        <f t="shared" si="20"/>
        <v>2026</v>
      </c>
      <c r="BC381" s="11"/>
      <c r="BD381" s="10" t="s">
        <v>103</v>
      </c>
      <c r="BE381" s="10"/>
      <c r="BF381" s="10"/>
      <c r="BG381" s="10" t="s">
        <v>103</v>
      </c>
      <c r="BH381" s="10"/>
      <c r="BI381" s="10">
        <f>IFERROR(INDEX([12]Queue_withNearTerm!$AZ$4:$AZ$148,MATCH(B382,[12]Queue_withNearTerm!$B$4:$B$148,0)),99)</f>
        <v>99</v>
      </c>
    </row>
    <row r="382" spans="1:61" s="26" customFormat="1" ht="25" x14ac:dyDescent="0.25">
      <c r="A382" s="32" t="s">
        <v>853</v>
      </c>
      <c r="B382" s="10">
        <v>2048</v>
      </c>
      <c r="C382" s="11">
        <v>44294</v>
      </c>
      <c r="D382" s="11">
        <v>44301.291666666701</v>
      </c>
      <c r="E382" s="10" t="s">
        <v>53</v>
      </c>
      <c r="F382" s="10" t="s">
        <v>609</v>
      </c>
      <c r="G382" s="10" t="s">
        <v>56</v>
      </c>
      <c r="H382" s="10" t="s">
        <v>95</v>
      </c>
      <c r="I382" s="10"/>
      <c r="J382" s="10" t="s">
        <v>57</v>
      </c>
      <c r="K382" s="10" t="s">
        <v>96</v>
      </c>
      <c r="L382" s="10"/>
      <c r="M382" s="10">
        <v>288.14400000000001</v>
      </c>
      <c r="N382" s="10"/>
      <c r="O382" s="10"/>
      <c r="P382" s="10">
        <v>288</v>
      </c>
      <c r="Q382" s="10"/>
      <c r="R382" s="10"/>
      <c r="S382" s="10"/>
      <c r="T382" s="10">
        <v>280</v>
      </c>
      <c r="U382" s="10" t="s">
        <v>83</v>
      </c>
      <c r="V382" s="10"/>
      <c r="W382" s="10" t="s">
        <v>58</v>
      </c>
      <c r="X382" s="10"/>
      <c r="Y382" s="10"/>
      <c r="Z382" s="10">
        <v>0</v>
      </c>
      <c r="AA382" s="10"/>
      <c r="AB382" s="10"/>
      <c r="AC382" s="10">
        <f t="shared" si="21"/>
        <v>0</v>
      </c>
      <c r="AD382" s="10" t="str" cm="1">
        <f t="array" ref="AD382">IFERROR(INDEX(Res_converter!$A$2:$A$22,MATCH(1,($J382=Res_converter!$B$2:$B$22)*($K382=Res_converter!$C$2:$C$22)*($L382=Res_converter!$D$2:$D$22),0)),"Other")</f>
        <v>Solar-Hybrid</v>
      </c>
      <c r="AE382" s="10">
        <f>IF($J382=Res_converter!$E$2,MAX($M382-$N382-$O382,0),0)+IF($K382=Res_converter!$E$2,MAX($P382-$Q382-$R382,0),0)+IF(L382=Res_converter!$E$2,$S382,0)</f>
        <v>288.14400000000001</v>
      </c>
      <c r="AF382" s="10">
        <f>IF($AD382=Res_converter!$A$8,MAX($Z382-$N382-$O382,0),0)+IF(AND($AD382=Res_converter!$A$14,$J382=Res_converter!$B$14),MAX(MIN($Z382,$M382)-$N382-$O382+IF(SUM($Q382,$R382)&gt;0,MAX($Z382-$M382,0)-($Q382+$R382)*$AV382,0),0),0)+IF(AND($AD382=Res_converter!$A$15,$K382=Res_converter!$C$15),MAX(MIN($Z382,$P382)-$Q382-$R382+IF(SUM($N382,$O382)&gt;0,MAX($Z382-$P382,0)-($N382+$O382)*$AV382,0),0),0)+IF(AND($AD382=Res_converter!$A$12,$Y382="See columns P&amp; Q"),IF($J382=Res_converter!$E$2,MAX($AA382*MIN($M382,$T382)-$N382-$O382,0),MAX($AB382*MIN($P382,$T382)-$Q382-$R382,0)),0)+IF(AND($AD382=Res_converter!$A$12,$AC382=1,$Y382&lt;&gt;"See columns P&amp; Q"),IF($J382=Res_converter!$E$2,MAX(MIN($Z382,M382)-$N382-$O382,0),MAX(MIN($Z382,P382)-$Q382-$R382,0)),0)</f>
        <v>0</v>
      </c>
      <c r="AG382" s="60">
        <f>IF($AD382=Res_converter!$A$9,$T382,0)</f>
        <v>0</v>
      </c>
      <c r="AH382" s="10">
        <f>IF($AD382=Res_converter!$A$9,$Z382,0)</f>
        <v>0</v>
      </c>
      <c r="AI382" s="10">
        <f>IF($J382=Res_converter!$E$6,MAX($M382-$N382-$O382,0),0)+IF($K382=Res_converter!$E$6,MAX($P382-$Q382-$R382,0),0)+IF(L382=Res_converter!$E$6,$S382,0)</f>
        <v>288</v>
      </c>
      <c r="AJ382" s="10">
        <f>IF($AD382=Res_converter!$A$7,MAX(MIN($Z382,$M382)-$N382-$O382,0),0)+IF(AND($AD382=Res_converter!$A$12,$Y382="See columns P&amp; Q"),IF($J382=Res_converter!$E$6,MAX($AA382*MIN($M382,$T382)-$N382-$O382,0),MAX($AB382*MIN($P382,$T382)-$Q382-$R382,0)),0)+IF(AND($AD382=Res_converter!$A$12,$AC382=1,$Y382&lt;&gt;"See columns P&amp; Q"),IF($J382=Res_converter!$E$6,MAX(MIN(MAX($Z382-$P382,0)/$AU382,$M382)-$N382-$O382,0),MAX(MIN(MAX($Z382-$M382,0)/$AU382,$P382)-$Q382-$R382,0)),0)</f>
        <v>0</v>
      </c>
      <c r="AK382" s="60">
        <f>IF($AD382=Res_converter!$A$2,$T382,0)</f>
        <v>0</v>
      </c>
      <c r="AL382" s="10">
        <f>IF($AD382=Res_converter!$A$2,$Z382,0)</f>
        <v>0</v>
      </c>
      <c r="AM382" s="10">
        <f>IF($J382=Res_converter!$E$4,MAX($M382-$N382-$O382,0),0)+IF($K382=Res_converter!$E$4,MAX($P382-$Q382-$R382,0),0)+IF(L382=Res_converter!$E$4,$S382,0)</f>
        <v>0</v>
      </c>
      <c r="AN382" s="10">
        <f>IF($AD382=Res_converter!$A$3,MAX(MIN($Z382,$M382)-$N382-$O382,0),0)+IF(AND($AD382=Res_converter!$A$14,$AC382=1,$Y382&lt;&gt;"See columns P&amp; Q"),IF($J382=Res_converter!$E$4,MAX(MIN(MAX($Z382-$P382,0)/$AV382,$M382)-$N382-$O382,0),MAX(MIN(MAX($Z382-$M382,0)/$AV382,$P382)-$Q382-$R382,0)),0)</f>
        <v>0</v>
      </c>
      <c r="AO382" s="10">
        <f>IF($J382=Res_converter!$E$5,$M382,0)+IF($K382=Res_converter!$E$5,$P382,0)</f>
        <v>0</v>
      </c>
      <c r="AP382" s="10">
        <f>IF($AD382=Res_converter!$A$4,$Z382,0)</f>
        <v>0</v>
      </c>
      <c r="AQ382" s="10" t="s">
        <v>84</v>
      </c>
      <c r="AR382" s="10" t="s">
        <v>61</v>
      </c>
      <c r="AS382" s="10" t="s">
        <v>89</v>
      </c>
      <c r="AT382" s="10" t="s">
        <v>92</v>
      </c>
      <c r="AU382" s="10">
        <f t="shared" si="22"/>
        <v>0.106</v>
      </c>
      <c r="AV382" s="10">
        <f t="shared" si="23"/>
        <v>0.55700000000000005</v>
      </c>
      <c r="AW382" s="12" t="s">
        <v>838</v>
      </c>
      <c r="AX382" s="12" t="str">
        <f>INDEX(Subname_converter!$B$1:$B$343,MATCH($AW382,Subname_converter!$A$1:$A$343,0))</f>
        <v>Colorado River</v>
      </c>
      <c r="AY382" s="12">
        <f>INDEX(Subname_converter!$C$1:$C$343,MATCH($AW382,Subname_converter!$A$1:$A$343,0))</f>
        <v>230</v>
      </c>
      <c r="AZ382" s="11">
        <v>45960.291666666701</v>
      </c>
      <c r="BA382" s="11">
        <v>46386.333333333299</v>
      </c>
      <c r="BB382" s="10">
        <f t="shared" si="20"/>
        <v>2027</v>
      </c>
      <c r="BC382" s="11"/>
      <c r="BD382" s="10" t="s">
        <v>103</v>
      </c>
      <c r="BE382" s="10" t="s">
        <v>65</v>
      </c>
      <c r="BF382" s="10"/>
      <c r="BG382" s="10" t="s">
        <v>103</v>
      </c>
      <c r="BH382" s="10"/>
      <c r="BI382" s="10">
        <f>IFERROR(INDEX([12]Queue_withNearTerm!$AZ$4:$AZ$148,MATCH(B383,[12]Queue_withNearTerm!$B$4:$B$148,0)),99)</f>
        <v>99</v>
      </c>
    </row>
    <row r="383" spans="1:61" s="26" customFormat="1" ht="25" x14ac:dyDescent="0.25">
      <c r="A383" s="32" t="s">
        <v>854</v>
      </c>
      <c r="B383" s="10">
        <v>2049</v>
      </c>
      <c r="C383" s="11">
        <v>44295</v>
      </c>
      <c r="D383" s="11">
        <v>44301.291666666701</v>
      </c>
      <c r="E383" s="10" t="s">
        <v>53</v>
      </c>
      <c r="F383" s="10" t="s">
        <v>609</v>
      </c>
      <c r="G383" s="10" t="s">
        <v>56</v>
      </c>
      <c r="H383" s="10"/>
      <c r="I383" s="10"/>
      <c r="J383" s="10" t="s">
        <v>57</v>
      </c>
      <c r="K383" s="10"/>
      <c r="L383" s="10"/>
      <c r="M383" s="10">
        <v>410.76</v>
      </c>
      <c r="N383" s="10"/>
      <c r="O383" s="10"/>
      <c r="P383" s="10"/>
      <c r="Q383" s="10"/>
      <c r="R383" s="10"/>
      <c r="S383" s="10"/>
      <c r="T383" s="10">
        <v>400</v>
      </c>
      <c r="U383" s="10" t="s">
        <v>83</v>
      </c>
      <c r="V383" s="10"/>
      <c r="W383" s="10"/>
      <c r="X383" s="10"/>
      <c r="Y383" s="10"/>
      <c r="Z383" s="10">
        <v>0</v>
      </c>
      <c r="AA383" s="10"/>
      <c r="AB383" s="10"/>
      <c r="AC383" s="10">
        <f t="shared" si="21"/>
        <v>0</v>
      </c>
      <c r="AD383" s="10" t="str" cm="1">
        <f t="array" ref="AD383">IFERROR(INDEX(Res_converter!$A$2:$A$22,MATCH(1,($J383=Res_converter!$B$2:$B$22)*($K383=Res_converter!$C$2:$C$22)*($L383=Res_converter!$D$2:$D$22),0)),"Other")</f>
        <v>Battery</v>
      </c>
      <c r="AE383" s="10">
        <f>IF($J383=Res_converter!$E$2,MAX($M383-$N383-$O383,0),0)+IF($K383=Res_converter!$E$2,MAX($P383-$Q383-$R383,0),0)+IF(L383=Res_converter!$E$2,$S383,0)</f>
        <v>410.76</v>
      </c>
      <c r="AF383" s="10">
        <f>IF($AD383=Res_converter!$A$8,MAX($Z383-$N383-$O383,0),0)+IF(AND($AD383=Res_converter!$A$14,$J383=Res_converter!$B$14),MAX(MIN($Z383,$M383)-$N383-$O383+IF(SUM($Q383,$R383)&gt;0,MAX($Z383-$M383,0)-($Q383+$R383)*$AV383,0),0),0)+IF(AND($AD383=Res_converter!$A$15,$K383=Res_converter!$C$15),MAX(MIN($Z383,$P383)-$Q383-$R383+IF(SUM($N383,$O383)&gt;0,MAX($Z383-$P383,0)-($N383+$O383)*$AV383,0),0),0)+IF(AND($AD383=Res_converter!$A$12,$Y383="See columns P&amp; Q"),IF($J383=Res_converter!$E$2,MAX($AA383*MIN($M383,$T383)-$N383-$O383,0),MAX($AB383*MIN($P383,$T383)-$Q383-$R383,0)),0)+IF(AND($AD383=Res_converter!$A$12,$AC383=1,$Y383&lt;&gt;"See columns P&amp; Q"),IF($J383=Res_converter!$E$2,MAX(MIN($Z383,M383)-$N383-$O383,0),MAX(MIN($Z383,P383)-$Q383-$R383,0)),0)</f>
        <v>0</v>
      </c>
      <c r="AG383" s="60">
        <f>IF($AD383=Res_converter!$A$9,$T383,0)</f>
        <v>0</v>
      </c>
      <c r="AH383" s="10">
        <f>IF($AD383=Res_converter!$A$9,$Z383,0)</f>
        <v>0</v>
      </c>
      <c r="AI383" s="10">
        <f>IF($J383=Res_converter!$E$6,MAX($M383-$N383-$O383,0),0)+IF($K383=Res_converter!$E$6,MAX($P383-$Q383-$R383,0),0)+IF(L383=Res_converter!$E$6,$S383,0)</f>
        <v>0</v>
      </c>
      <c r="AJ383" s="10">
        <f>IF($AD383=Res_converter!$A$7,MAX(MIN($Z383,$M383)-$N383-$O383,0),0)+IF(AND($AD383=Res_converter!$A$12,$Y383="See columns P&amp; Q"),IF($J383=Res_converter!$E$6,MAX($AA383*MIN($M383,$T383)-$N383-$O383,0),MAX($AB383*MIN($P383,$T383)-$Q383-$R383,0)),0)+IF(AND($AD383=Res_converter!$A$12,$AC383=1,$Y383&lt;&gt;"See columns P&amp; Q"),IF($J383=Res_converter!$E$6,MAX(MIN(MAX($Z383-$P383,0)/$AU383,$M383)-$N383-$O383,0),MAX(MIN(MAX($Z383-$M383,0)/$AU383,$P383)-$Q383-$R383,0)),0)</f>
        <v>0</v>
      </c>
      <c r="AK383" s="60">
        <f>IF($AD383=Res_converter!$A$2,$T383,0)</f>
        <v>0</v>
      </c>
      <c r="AL383" s="10">
        <f>IF($AD383=Res_converter!$A$2,$Z383,0)</f>
        <v>0</v>
      </c>
      <c r="AM383" s="10">
        <f>IF($J383=Res_converter!$E$4,MAX($M383-$N383-$O383,0),0)+IF($K383=Res_converter!$E$4,MAX($P383-$Q383-$R383,0),0)+IF(L383=Res_converter!$E$4,$S383,0)</f>
        <v>0</v>
      </c>
      <c r="AN383" s="10">
        <f>IF($AD383=Res_converter!$A$3,MAX(MIN($Z383,$M383)-$N383-$O383,0),0)+IF(AND($AD383=Res_converter!$A$14,$AC383=1,$Y383&lt;&gt;"See columns P&amp; Q"),IF($J383=Res_converter!$E$4,MAX(MIN(MAX($Z383-$P383,0)/$AV383,$M383)-$N383-$O383,0),MAX(MIN(MAX($Z383-$M383,0)/$AV383,$P383)-$Q383-$R383,0)),0)</f>
        <v>0</v>
      </c>
      <c r="AO383" s="10">
        <f>IF($J383=Res_converter!$E$5,$M383,0)+IF($K383=Res_converter!$E$5,$P383,0)</f>
        <v>0</v>
      </c>
      <c r="AP383" s="10">
        <f>IF($AD383=Res_converter!$A$4,$Z383,0)</f>
        <v>0</v>
      </c>
      <c r="AQ383" s="10" t="s">
        <v>84</v>
      </c>
      <c r="AR383" s="10" t="s">
        <v>61</v>
      </c>
      <c r="AS383" s="10" t="s">
        <v>89</v>
      </c>
      <c r="AT383" s="10" t="s">
        <v>92</v>
      </c>
      <c r="AU383" s="10">
        <f t="shared" si="22"/>
        <v>0.106</v>
      </c>
      <c r="AV383" s="10">
        <f t="shared" si="23"/>
        <v>0.55700000000000005</v>
      </c>
      <c r="AW383" s="12" t="s">
        <v>283</v>
      </c>
      <c r="AX383" s="12" t="str">
        <f>INDEX(Subname_converter!$B$1:$B$343,MATCH($AW383,Subname_converter!$A$1:$A$343,0))</f>
        <v>Devers</v>
      </c>
      <c r="AY383" s="12">
        <f>INDEX(Subname_converter!$C$1:$C$343,MATCH($AW383,Subname_converter!$A$1:$A$343,0))</f>
        <v>230</v>
      </c>
      <c r="AZ383" s="11">
        <v>45991.333333333299</v>
      </c>
      <c r="BA383" s="11">
        <v>47766.291666666701</v>
      </c>
      <c r="BB383" s="10">
        <f t="shared" si="20"/>
        <v>2031</v>
      </c>
      <c r="BC383" s="11"/>
      <c r="BD383" s="10" t="s">
        <v>103</v>
      </c>
      <c r="BE383" s="10" t="s">
        <v>65</v>
      </c>
      <c r="BF383" s="10"/>
      <c r="BG383" s="10" t="s">
        <v>103</v>
      </c>
      <c r="BH383" s="10"/>
      <c r="BI383" s="10">
        <f>IFERROR(INDEX([12]Queue_withNearTerm!$AZ$4:$AZ$148,MATCH(B384,[12]Queue_withNearTerm!$B$4:$B$148,0)),99)</f>
        <v>99</v>
      </c>
    </row>
    <row r="384" spans="1:61" s="26" customFormat="1" ht="25" x14ac:dyDescent="0.25">
      <c r="A384" s="32" t="s">
        <v>855</v>
      </c>
      <c r="B384" s="10">
        <v>2050</v>
      </c>
      <c r="C384" s="11">
        <v>44299</v>
      </c>
      <c r="D384" s="11">
        <v>44301.291666666701</v>
      </c>
      <c r="E384" s="10" t="s">
        <v>53</v>
      </c>
      <c r="F384" s="10" t="s">
        <v>609</v>
      </c>
      <c r="G384" s="10" t="s">
        <v>56</v>
      </c>
      <c r="H384" s="10" t="s">
        <v>56</v>
      </c>
      <c r="I384" s="10"/>
      <c r="J384" s="10" t="s">
        <v>82</v>
      </c>
      <c r="K384" s="10" t="s">
        <v>57</v>
      </c>
      <c r="L384" s="10"/>
      <c r="M384" s="10">
        <v>1417</v>
      </c>
      <c r="N384" s="10"/>
      <c r="O384" s="10"/>
      <c r="P384" s="10">
        <v>1434.4</v>
      </c>
      <c r="Q384" s="10"/>
      <c r="R384" s="10"/>
      <c r="S384" s="10"/>
      <c r="T384" s="10">
        <v>1400</v>
      </c>
      <c r="U384" s="10" t="s">
        <v>83</v>
      </c>
      <c r="V384" s="10"/>
      <c r="W384" s="10" t="s">
        <v>58</v>
      </c>
      <c r="X384" s="10"/>
      <c r="Y384" s="10"/>
      <c r="Z384" s="10">
        <v>0</v>
      </c>
      <c r="AA384" s="10"/>
      <c r="AB384" s="10"/>
      <c r="AC384" s="10">
        <f t="shared" si="21"/>
        <v>0</v>
      </c>
      <c r="AD384" s="10" t="str" cm="1">
        <f t="array" ref="AD384">IFERROR(INDEX(Res_converter!$A$2:$A$22,MATCH(1,($J384=Res_converter!$B$2:$B$22)*($K384=Res_converter!$C$2:$C$22)*($L384=Res_converter!$D$2:$D$22),0)),"Other")</f>
        <v>LDES</v>
      </c>
      <c r="AE384" s="10">
        <f>IF($J384=Res_converter!$E$2,MAX($M384-$N384-$O384,0),0)+IF($K384=Res_converter!$E$2,MAX($P384-$Q384-$R384,0),0)+IF(L384=Res_converter!$E$2,$S384,0)</f>
        <v>1434.4</v>
      </c>
      <c r="AF384" s="10">
        <f>IF($AD384=Res_converter!$A$8,MAX($Z384-$N384-$O384,0),0)+IF(AND($AD384=Res_converter!$A$14,$J384=Res_converter!$B$14),MAX(MIN($Z384,$M384)-$N384-$O384+IF(SUM($Q384,$R384)&gt;0,MAX($Z384-$M384,0)-($Q384+$R384)*$AV384,0),0),0)+IF(AND($AD384=Res_converter!$A$15,$K384=Res_converter!$C$15),MAX(MIN($Z384,$P384)-$Q384-$R384+IF(SUM($N384,$O384)&gt;0,MAX($Z384-$P384,0)-($N384+$O384)*$AV384,0),0),0)+IF(AND($AD384=Res_converter!$A$12,$Y384="See columns P&amp; Q"),IF($J384=Res_converter!$E$2,MAX($AA384*MIN($M384,$T384)-$N384-$O384,0),MAX($AB384*MIN($P384,$T384)-$Q384-$R384,0)),0)+IF(AND($AD384=Res_converter!$A$12,$AC384=1,$Y384&lt;&gt;"See columns P&amp; Q"),IF($J384=Res_converter!$E$2,MAX(MIN($Z384,M384)-$N384-$O384,0),MAX(MIN($Z384,P384)-$Q384-$R384,0)),0)</f>
        <v>0</v>
      </c>
      <c r="AG384" s="60">
        <f>IF($AD384=Res_converter!$A$9,$T384,0)</f>
        <v>1400</v>
      </c>
      <c r="AH384" s="10">
        <f>IF($AD384=Res_converter!$A$9,$Z384,0)</f>
        <v>0</v>
      </c>
      <c r="AI384" s="10">
        <f>IF($J384=Res_converter!$E$6,MAX($M384-$N384-$O384,0),0)+IF($K384=Res_converter!$E$6,MAX($P384-$Q384-$R384,0),0)+IF(L384=Res_converter!$E$6,$S384,0)</f>
        <v>0</v>
      </c>
      <c r="AJ384" s="10">
        <f>IF($AD384=Res_converter!$A$7,MAX(MIN($Z384,$M384)-$N384-$O384,0),0)+IF(AND($AD384=Res_converter!$A$12,$Y384="See columns P&amp; Q"),IF($J384=Res_converter!$E$6,MAX($AA384*MIN($M384,$T384)-$N384-$O384,0),MAX($AB384*MIN($P384,$T384)-$Q384-$R384,0)),0)+IF(AND($AD384=Res_converter!$A$12,$AC384=1,$Y384&lt;&gt;"See columns P&amp; Q"),IF($J384=Res_converter!$E$6,MAX(MIN(MAX($Z384-$P384,0)/$AU384,$M384)-$N384-$O384,0),MAX(MIN(MAX($Z384-$M384,0)/$AU384,$P384)-$Q384-$R384,0)),0)</f>
        <v>0</v>
      </c>
      <c r="AK384" s="60">
        <f>IF($AD384=Res_converter!$A$2,$T384,0)</f>
        <v>0</v>
      </c>
      <c r="AL384" s="10">
        <f>IF($AD384=Res_converter!$A$2,$Z384,0)</f>
        <v>0</v>
      </c>
      <c r="AM384" s="10">
        <f>IF($J384=Res_converter!$E$4,MAX($M384-$N384-$O384,0),0)+IF($K384=Res_converter!$E$4,MAX($P384-$Q384-$R384,0),0)+IF(L384=Res_converter!$E$4,$S384,0)</f>
        <v>0</v>
      </c>
      <c r="AN384" s="10">
        <f>IF($AD384=Res_converter!$A$3,MAX(MIN($Z384,$M384)-$N384-$O384,0),0)+IF(AND($AD384=Res_converter!$A$14,$AC384=1,$Y384&lt;&gt;"See columns P&amp; Q"),IF($J384=Res_converter!$E$4,MAX(MIN(MAX($Z384-$P384,0)/$AV384,$M384)-$N384-$O384,0),MAX(MIN(MAX($Z384-$M384,0)/$AV384,$P384)-$Q384-$R384,0)),0)</f>
        <v>0</v>
      </c>
      <c r="AO384" s="10">
        <f>IF($J384=Res_converter!$E$5,$M384,0)+IF($K384=Res_converter!$E$5,$P384,0)</f>
        <v>0</v>
      </c>
      <c r="AP384" s="10">
        <f>IF($AD384=Res_converter!$A$4,$Z384,0)</f>
        <v>0</v>
      </c>
      <c r="AQ384" s="10" t="s">
        <v>84</v>
      </c>
      <c r="AR384" s="10" t="s">
        <v>61</v>
      </c>
      <c r="AS384" s="10" t="s">
        <v>89</v>
      </c>
      <c r="AT384" s="10" t="s">
        <v>92</v>
      </c>
      <c r="AU384" s="10">
        <f t="shared" si="22"/>
        <v>0.106</v>
      </c>
      <c r="AV384" s="10">
        <f t="shared" si="23"/>
        <v>0.55700000000000005</v>
      </c>
      <c r="AW384" s="12" t="s">
        <v>849</v>
      </c>
      <c r="AX384" s="12" t="str">
        <f>INDEX(Subname_converter!$B$1:$B$343,MATCH($AW384,Subname_converter!$A$1:$A$343,0))</f>
        <v>Red bluff</v>
      </c>
      <c r="AY384" s="12">
        <f>INDEX(Subname_converter!$C$1:$C$343,MATCH($AW384,Subname_converter!$A$1:$A$343,0))</f>
        <v>500</v>
      </c>
      <c r="AZ384" s="11">
        <v>46357.333333333299</v>
      </c>
      <c r="BA384" s="11">
        <v>47371.291666666701</v>
      </c>
      <c r="BB384" s="10">
        <f t="shared" si="20"/>
        <v>2029</v>
      </c>
      <c r="BC384" s="11"/>
      <c r="BD384" s="10" t="s">
        <v>103</v>
      </c>
      <c r="BE384" s="10" t="s">
        <v>65</v>
      </c>
      <c r="BF384" s="10"/>
      <c r="BG384" s="10" t="s">
        <v>103</v>
      </c>
      <c r="BH384" s="10"/>
      <c r="BI384" s="10">
        <f>IFERROR(INDEX([12]Queue_withNearTerm!$AZ$4:$AZ$148,MATCH(B385,[12]Queue_withNearTerm!$B$4:$B$148,0)),99)</f>
        <v>99</v>
      </c>
    </row>
    <row r="385" spans="1:61" s="26" customFormat="1" ht="25" x14ac:dyDescent="0.25">
      <c r="A385" s="32" t="s">
        <v>856</v>
      </c>
      <c r="B385" s="10">
        <v>2051</v>
      </c>
      <c r="C385" s="11">
        <v>44299</v>
      </c>
      <c r="D385" s="11">
        <v>44301.291666666701</v>
      </c>
      <c r="E385" s="10" t="s">
        <v>53</v>
      </c>
      <c r="F385" s="10" t="s">
        <v>609</v>
      </c>
      <c r="G385" s="10" t="s">
        <v>95</v>
      </c>
      <c r="H385" s="10" t="s">
        <v>56</v>
      </c>
      <c r="I385" s="10"/>
      <c r="J385" s="10" t="s">
        <v>96</v>
      </c>
      <c r="K385" s="10" t="s">
        <v>57</v>
      </c>
      <c r="L385" s="10"/>
      <c r="M385" s="10">
        <v>65</v>
      </c>
      <c r="N385" s="10"/>
      <c r="O385" s="10"/>
      <c r="P385" s="10">
        <v>404.8</v>
      </c>
      <c r="Q385" s="10"/>
      <c r="R385" s="10"/>
      <c r="S385" s="10"/>
      <c r="T385" s="10">
        <v>400</v>
      </c>
      <c r="U385" s="10" t="s">
        <v>83</v>
      </c>
      <c r="V385" s="10"/>
      <c r="W385" s="10" t="s">
        <v>58</v>
      </c>
      <c r="X385" s="10"/>
      <c r="Y385" s="10"/>
      <c r="Z385" s="10">
        <v>0</v>
      </c>
      <c r="AA385" s="10"/>
      <c r="AB385" s="10"/>
      <c r="AC385" s="10">
        <f t="shared" si="21"/>
        <v>0</v>
      </c>
      <c r="AD385" s="10" t="str" cm="1">
        <f t="array" ref="AD385">IFERROR(INDEX(Res_converter!$A$2:$A$22,MATCH(1,($J385=Res_converter!$B$2:$B$22)*($K385=Res_converter!$C$2:$C$22)*($L385=Res_converter!$D$2:$D$22),0)),"Other")</f>
        <v>Solar-Hybrid</v>
      </c>
      <c r="AE385" s="10">
        <f>IF($J385=Res_converter!$E$2,MAX($M385-$N385-$O385,0),0)+IF($K385=Res_converter!$E$2,MAX($P385-$Q385-$R385,0),0)+IF(L385=Res_converter!$E$2,$S385,0)</f>
        <v>404.8</v>
      </c>
      <c r="AF385" s="10">
        <f>IF($AD385=Res_converter!$A$8,MAX($Z385-$N385-$O385,0),0)+IF(AND($AD385=Res_converter!$A$14,$J385=Res_converter!$B$14),MAX(MIN($Z385,$M385)-$N385-$O385+IF(SUM($Q385,$R385)&gt;0,MAX($Z385-$M385,0)-($Q385+$R385)*$AV385,0),0),0)+IF(AND($AD385=Res_converter!$A$15,$K385=Res_converter!$C$15),MAX(MIN($Z385,$P385)-$Q385-$R385+IF(SUM($N385,$O385)&gt;0,MAX($Z385-$P385,0)-($N385+$O385)*$AV385,0),0),0)+IF(AND($AD385=Res_converter!$A$12,$Y385="See columns P&amp; Q"),IF($J385=Res_converter!$E$2,MAX($AA385*MIN($M385,$T385)-$N385-$O385,0),MAX($AB385*MIN($P385,$T385)-$Q385-$R385,0)),0)+IF(AND($AD385=Res_converter!$A$12,$AC385=1,$Y385&lt;&gt;"See columns P&amp; Q"),IF($J385=Res_converter!$E$2,MAX(MIN($Z385,M385)-$N385-$O385,0),MAX(MIN($Z385,P385)-$Q385-$R385,0)),0)</f>
        <v>0</v>
      </c>
      <c r="AG385" s="60">
        <f>IF($AD385=Res_converter!$A$9,$T385,0)</f>
        <v>0</v>
      </c>
      <c r="AH385" s="10">
        <f>IF($AD385=Res_converter!$A$9,$Z385,0)</f>
        <v>0</v>
      </c>
      <c r="AI385" s="10">
        <f>IF($J385=Res_converter!$E$6,MAX($M385-$N385-$O385,0),0)+IF($K385=Res_converter!$E$6,MAX($P385-$Q385-$R385,0),0)+IF(L385=Res_converter!$E$6,$S385,0)</f>
        <v>65</v>
      </c>
      <c r="AJ385" s="10">
        <f>IF($AD385=Res_converter!$A$7,MAX(MIN($Z385,$M385)-$N385-$O385,0),0)+IF(AND($AD385=Res_converter!$A$12,$Y385="See columns P&amp; Q"),IF($J385=Res_converter!$E$6,MAX($AA385*MIN($M385,$T385)-$N385-$O385,0),MAX($AB385*MIN($P385,$T385)-$Q385-$R385,0)),0)+IF(AND($AD385=Res_converter!$A$12,$AC385=1,$Y385&lt;&gt;"See columns P&amp; Q"),IF($J385=Res_converter!$E$6,MAX(MIN(MAX($Z385-$P385,0)/$AU385,$M385)-$N385-$O385,0),MAX(MIN(MAX($Z385-$M385,0)/$AU385,$P385)-$Q385-$R385,0)),0)</f>
        <v>0</v>
      </c>
      <c r="AK385" s="60">
        <f>IF($AD385=Res_converter!$A$2,$T385,0)</f>
        <v>0</v>
      </c>
      <c r="AL385" s="10">
        <f>IF($AD385=Res_converter!$A$2,$Z385,0)</f>
        <v>0</v>
      </c>
      <c r="AM385" s="10">
        <f>IF($J385=Res_converter!$E$4,MAX($M385-$N385-$O385,0),0)+IF($K385=Res_converter!$E$4,MAX($P385-$Q385-$R385,0),0)+IF(L385=Res_converter!$E$4,$S385,0)</f>
        <v>0</v>
      </c>
      <c r="AN385" s="10">
        <f>IF($AD385=Res_converter!$A$3,MAX(MIN($Z385,$M385)-$N385-$O385,0),0)+IF(AND($AD385=Res_converter!$A$14,$AC385=1,$Y385&lt;&gt;"See columns P&amp; Q"),IF($J385=Res_converter!$E$4,MAX(MIN(MAX($Z385-$P385,0)/$AV385,$M385)-$N385-$O385,0),MAX(MIN(MAX($Z385-$M385,0)/$AV385,$P385)-$Q385-$R385,0)),0)</f>
        <v>0</v>
      </c>
      <c r="AO385" s="10">
        <f>IF($J385=Res_converter!$E$5,$M385,0)+IF($K385=Res_converter!$E$5,$P385,0)</f>
        <v>0</v>
      </c>
      <c r="AP385" s="10">
        <f>IF($AD385=Res_converter!$A$4,$Z385,0)</f>
        <v>0</v>
      </c>
      <c r="AQ385" s="10" t="s">
        <v>84</v>
      </c>
      <c r="AR385" s="10" t="s">
        <v>61</v>
      </c>
      <c r="AS385" s="10" t="s">
        <v>89</v>
      </c>
      <c r="AT385" s="10" t="s">
        <v>92</v>
      </c>
      <c r="AU385" s="10">
        <f t="shared" si="22"/>
        <v>0.106</v>
      </c>
      <c r="AV385" s="10">
        <f t="shared" si="23"/>
        <v>0.55700000000000005</v>
      </c>
      <c r="AW385" s="12" t="s">
        <v>857</v>
      </c>
      <c r="AX385" s="12" t="str">
        <f>INDEX(Subname_converter!$B$1:$B$343,MATCH($AW385,Subname_converter!$A$1:$A$343,0))</f>
        <v>Mirage</v>
      </c>
      <c r="AY385" s="12">
        <f>INDEX(Subname_converter!$C$1:$C$343,MATCH($AW385,Subname_converter!$A$1:$A$343,0))</f>
        <v>230</v>
      </c>
      <c r="AZ385" s="11">
        <v>46006.333333333299</v>
      </c>
      <c r="BA385" s="11">
        <v>46006.333333333299</v>
      </c>
      <c r="BB385" s="10">
        <f t="shared" si="20"/>
        <v>2026</v>
      </c>
      <c r="BC385" s="11"/>
      <c r="BD385" s="10" t="s">
        <v>103</v>
      </c>
      <c r="BE385" s="10"/>
      <c r="BF385" s="10"/>
      <c r="BG385" s="10" t="s">
        <v>103</v>
      </c>
      <c r="BH385" s="10"/>
      <c r="BI385" s="10">
        <f>IFERROR(INDEX([12]Queue_withNearTerm!$AZ$4:$AZ$148,MATCH(B386,[12]Queue_withNearTerm!$B$4:$B$148,0)),99)</f>
        <v>99</v>
      </c>
    </row>
    <row r="386" spans="1:61" s="26" customFormat="1" ht="25" x14ac:dyDescent="0.25">
      <c r="A386" s="32" t="s">
        <v>858</v>
      </c>
      <c r="B386" s="10">
        <v>2052</v>
      </c>
      <c r="C386" s="11">
        <v>44301</v>
      </c>
      <c r="D386" s="11">
        <v>44301.291666666701</v>
      </c>
      <c r="E386" s="10" t="s">
        <v>53</v>
      </c>
      <c r="F386" s="10" t="s">
        <v>609</v>
      </c>
      <c r="G386" s="10" t="s">
        <v>95</v>
      </c>
      <c r="H386" s="10" t="s">
        <v>56</v>
      </c>
      <c r="I386" s="10"/>
      <c r="J386" s="10" t="s">
        <v>96</v>
      </c>
      <c r="K386" s="10" t="s">
        <v>57</v>
      </c>
      <c r="L386" s="10"/>
      <c r="M386" s="10">
        <v>1009.9</v>
      </c>
      <c r="N386" s="10"/>
      <c r="O386" s="10"/>
      <c r="P386" s="10">
        <v>1010.88</v>
      </c>
      <c r="Q386" s="10"/>
      <c r="R386" s="10"/>
      <c r="S386" s="10"/>
      <c r="T386" s="10">
        <v>1000</v>
      </c>
      <c r="U386" s="10" t="s">
        <v>83</v>
      </c>
      <c r="V386" s="10"/>
      <c r="W386" s="10" t="s">
        <v>58</v>
      </c>
      <c r="X386" s="10"/>
      <c r="Y386" s="10"/>
      <c r="Z386" s="10">
        <v>0</v>
      </c>
      <c r="AA386" s="10"/>
      <c r="AB386" s="10"/>
      <c r="AC386" s="10">
        <f t="shared" si="21"/>
        <v>0</v>
      </c>
      <c r="AD386" s="10" t="str" cm="1">
        <f t="array" ref="AD386">IFERROR(INDEX(Res_converter!$A$2:$A$22,MATCH(1,($J386=Res_converter!$B$2:$B$22)*($K386=Res_converter!$C$2:$C$22)*($L386=Res_converter!$D$2:$D$22),0)),"Other")</f>
        <v>Solar-Hybrid</v>
      </c>
      <c r="AE386" s="10">
        <f>IF($J386=Res_converter!$E$2,MAX($M386-$N386-$O386,0),0)+IF($K386=Res_converter!$E$2,MAX($P386-$Q386-$R386,0),0)+IF(L386=Res_converter!$E$2,$S386,0)</f>
        <v>1010.88</v>
      </c>
      <c r="AF386" s="10">
        <f>IF($AD386=Res_converter!$A$8,MAX($Z386-$N386-$O386,0),0)+IF(AND($AD386=Res_converter!$A$14,$J386=Res_converter!$B$14),MAX(MIN($Z386,$M386)-$N386-$O386+IF(SUM($Q386,$R386)&gt;0,MAX($Z386-$M386,0)-($Q386+$R386)*$AV386,0),0),0)+IF(AND($AD386=Res_converter!$A$15,$K386=Res_converter!$C$15),MAX(MIN($Z386,$P386)-$Q386-$R386+IF(SUM($N386,$O386)&gt;0,MAX($Z386-$P386,0)-($N386+$O386)*$AV386,0),0),0)+IF(AND($AD386=Res_converter!$A$12,$Y386="See columns P&amp; Q"),IF($J386=Res_converter!$E$2,MAX($AA386*MIN($M386,$T386)-$N386-$O386,0),MAX($AB386*MIN($P386,$T386)-$Q386-$R386,0)),0)+IF(AND($AD386=Res_converter!$A$12,$AC386=1,$Y386&lt;&gt;"See columns P&amp; Q"),IF($J386=Res_converter!$E$2,MAX(MIN($Z386,M386)-$N386-$O386,0),MAX(MIN($Z386,P386)-$Q386-$R386,0)),0)</f>
        <v>0</v>
      </c>
      <c r="AG386" s="60">
        <f>IF($AD386=Res_converter!$A$9,$T386,0)</f>
        <v>0</v>
      </c>
      <c r="AH386" s="10">
        <f>IF($AD386=Res_converter!$A$9,$Z386,0)</f>
        <v>0</v>
      </c>
      <c r="AI386" s="10">
        <f>IF($J386=Res_converter!$E$6,MAX($M386-$N386-$O386,0),0)+IF($K386=Res_converter!$E$6,MAX($P386-$Q386-$R386,0),0)+IF(L386=Res_converter!$E$6,$S386,0)</f>
        <v>1009.9</v>
      </c>
      <c r="AJ386" s="10">
        <f>IF($AD386=Res_converter!$A$7,MAX(MIN($Z386,$M386)-$N386-$O386,0),0)+IF(AND($AD386=Res_converter!$A$12,$Y386="See columns P&amp; Q"),IF($J386=Res_converter!$E$6,MAX($AA386*MIN($M386,$T386)-$N386-$O386,0),MAX($AB386*MIN($P386,$T386)-$Q386-$R386,0)),0)+IF(AND($AD386=Res_converter!$A$12,$AC386=1,$Y386&lt;&gt;"See columns P&amp; Q"),IF($J386=Res_converter!$E$6,MAX(MIN(MAX($Z386-$P386,0)/$AU386,$M386)-$N386-$O386,0),MAX(MIN(MAX($Z386-$M386,0)/$AU386,$P386)-$Q386-$R386,0)),0)</f>
        <v>0</v>
      </c>
      <c r="AK386" s="60">
        <f>IF($AD386=Res_converter!$A$2,$T386,0)</f>
        <v>0</v>
      </c>
      <c r="AL386" s="10">
        <f>IF($AD386=Res_converter!$A$2,$Z386,0)</f>
        <v>0</v>
      </c>
      <c r="AM386" s="10">
        <f>IF($J386=Res_converter!$E$4,MAX($M386-$N386-$O386,0),0)+IF($K386=Res_converter!$E$4,MAX($P386-$Q386-$R386,0),0)+IF(L386=Res_converter!$E$4,$S386,0)</f>
        <v>0</v>
      </c>
      <c r="AN386" s="10">
        <f>IF($AD386=Res_converter!$A$3,MAX(MIN($Z386,$M386)-$N386-$O386,0),0)+IF(AND($AD386=Res_converter!$A$14,$AC386=1,$Y386&lt;&gt;"See columns P&amp; Q"),IF($J386=Res_converter!$E$4,MAX(MIN(MAX($Z386-$P386,0)/$AV386,$M386)-$N386-$O386,0),MAX(MIN(MAX($Z386-$M386,0)/$AV386,$P386)-$Q386-$R386,0)),0)</f>
        <v>0</v>
      </c>
      <c r="AO386" s="10">
        <f>IF($J386=Res_converter!$E$5,$M386,0)+IF($K386=Res_converter!$E$5,$P386,0)</f>
        <v>0</v>
      </c>
      <c r="AP386" s="10">
        <f>IF($AD386=Res_converter!$A$4,$Z386,0)</f>
        <v>0</v>
      </c>
      <c r="AQ386" s="10" t="s">
        <v>333</v>
      </c>
      <c r="AR386" s="10" t="s">
        <v>189</v>
      </c>
      <c r="AS386" s="10" t="s">
        <v>89</v>
      </c>
      <c r="AT386" s="10" t="s">
        <v>92</v>
      </c>
      <c r="AU386" s="10">
        <f t="shared" si="22"/>
        <v>0.106</v>
      </c>
      <c r="AV386" s="10">
        <f t="shared" si="23"/>
        <v>0.55700000000000005</v>
      </c>
      <c r="AW386" s="12" t="s">
        <v>859</v>
      </c>
      <c r="AX386" s="12" t="str">
        <f>INDEX(Subname_converter!$B$1:$B$343,MATCH($AW386,Subname_converter!$A$1:$A$343,0))</f>
        <v>Cielo Azul</v>
      </c>
      <c r="AY386" s="12">
        <f>INDEX(Subname_converter!$C$1:$C$343,MATCH($AW386,Subname_converter!$A$1:$A$343,0))</f>
        <v>500</v>
      </c>
      <c r="AZ386" s="11">
        <v>46058.333333333299</v>
      </c>
      <c r="BA386" s="11">
        <v>46058.333333333299</v>
      </c>
      <c r="BB386" s="10">
        <f t="shared" si="20"/>
        <v>2026</v>
      </c>
      <c r="BC386" s="11"/>
      <c r="BD386" s="10" t="s">
        <v>103</v>
      </c>
      <c r="BE386" s="10" t="s">
        <v>65</v>
      </c>
      <c r="BF386" s="10"/>
      <c r="BG386" s="10" t="s">
        <v>103</v>
      </c>
      <c r="BH386" s="10"/>
      <c r="BI386" s="10">
        <f>IFERROR(INDEX([12]Queue_withNearTerm!$AZ$4:$AZ$148,MATCH(B387,[12]Queue_withNearTerm!$B$4:$B$148,0)),99)</f>
        <v>99</v>
      </c>
    </row>
    <row r="387" spans="1:61" s="26" customFormat="1" ht="25" x14ac:dyDescent="0.25">
      <c r="A387" s="32" t="s">
        <v>860</v>
      </c>
      <c r="B387" s="10">
        <v>2055</v>
      </c>
      <c r="C387" s="11">
        <v>44287</v>
      </c>
      <c r="D387" s="11">
        <v>44301.291666666701</v>
      </c>
      <c r="E387" s="10" t="s">
        <v>53</v>
      </c>
      <c r="F387" s="10" t="s">
        <v>609</v>
      </c>
      <c r="G387" s="10" t="s">
        <v>95</v>
      </c>
      <c r="H387" s="10" t="s">
        <v>56</v>
      </c>
      <c r="I387" s="10"/>
      <c r="J387" s="10" t="s">
        <v>96</v>
      </c>
      <c r="K387" s="10" t="s">
        <v>57</v>
      </c>
      <c r="L387" s="10"/>
      <c r="M387" s="10">
        <v>623.48</v>
      </c>
      <c r="N387" s="10"/>
      <c r="O387" s="10"/>
      <c r="P387" s="10">
        <v>623.48</v>
      </c>
      <c r="Q387" s="10"/>
      <c r="R387" s="10"/>
      <c r="S387" s="10"/>
      <c r="T387" s="10">
        <v>600</v>
      </c>
      <c r="U387" s="10" t="s">
        <v>83</v>
      </c>
      <c r="V387" s="10"/>
      <c r="W387" s="10" t="s">
        <v>58</v>
      </c>
      <c r="X387" s="10"/>
      <c r="Y387" s="10"/>
      <c r="Z387" s="10">
        <v>0</v>
      </c>
      <c r="AA387" s="10"/>
      <c r="AB387" s="10"/>
      <c r="AC387" s="10">
        <f t="shared" si="21"/>
        <v>0</v>
      </c>
      <c r="AD387" s="10" t="str" cm="1">
        <f t="array" ref="AD387">IFERROR(INDEX(Res_converter!$A$2:$A$22,MATCH(1,($J387=Res_converter!$B$2:$B$22)*($K387=Res_converter!$C$2:$C$22)*($L387=Res_converter!$D$2:$D$22),0)),"Other")</f>
        <v>Solar-Hybrid</v>
      </c>
      <c r="AE387" s="10">
        <f>IF($J387=Res_converter!$E$2,MAX($M387-$N387-$O387,0),0)+IF($K387=Res_converter!$E$2,MAX($P387-$Q387-$R387,0),0)+IF(L387=Res_converter!$E$2,$S387,0)</f>
        <v>623.48</v>
      </c>
      <c r="AF387" s="10">
        <f>IF($AD387=Res_converter!$A$8,MAX($Z387-$N387-$O387,0),0)+IF(AND($AD387=Res_converter!$A$14,$J387=Res_converter!$B$14),MAX(MIN($Z387,$M387)-$N387-$O387+IF(SUM($Q387,$R387)&gt;0,MAX($Z387-$M387,0)-($Q387+$R387)*$AV387,0),0),0)+IF(AND($AD387=Res_converter!$A$15,$K387=Res_converter!$C$15),MAX(MIN($Z387,$P387)-$Q387-$R387+IF(SUM($N387,$O387)&gt;0,MAX($Z387-$P387,0)-($N387+$O387)*$AV387,0),0),0)+IF(AND($AD387=Res_converter!$A$12,$Y387="See columns P&amp; Q"),IF($J387=Res_converter!$E$2,MAX($AA387*MIN($M387,$T387)-$N387-$O387,0),MAX($AB387*MIN($P387,$T387)-$Q387-$R387,0)),0)+IF(AND($AD387=Res_converter!$A$12,$AC387=1,$Y387&lt;&gt;"See columns P&amp; Q"),IF($J387=Res_converter!$E$2,MAX(MIN($Z387,M387)-$N387-$O387,0),MAX(MIN($Z387,P387)-$Q387-$R387,0)),0)</f>
        <v>0</v>
      </c>
      <c r="AG387" s="60">
        <f>IF($AD387=Res_converter!$A$9,$T387,0)</f>
        <v>0</v>
      </c>
      <c r="AH387" s="10">
        <f>IF($AD387=Res_converter!$A$9,$Z387,0)</f>
        <v>0</v>
      </c>
      <c r="AI387" s="10">
        <f>IF($J387=Res_converter!$E$6,MAX($M387-$N387-$O387,0),0)+IF($K387=Res_converter!$E$6,MAX($P387-$Q387-$R387,0),0)+IF(L387=Res_converter!$E$6,$S387,0)</f>
        <v>623.48</v>
      </c>
      <c r="AJ387" s="10">
        <f>IF($AD387=Res_converter!$A$7,MAX(MIN($Z387,$M387)-$N387-$O387,0),0)+IF(AND($AD387=Res_converter!$A$12,$Y387="See columns P&amp; Q"),IF($J387=Res_converter!$E$6,MAX($AA387*MIN($M387,$T387)-$N387-$O387,0),MAX($AB387*MIN($P387,$T387)-$Q387-$R387,0)),0)+IF(AND($AD387=Res_converter!$A$12,$AC387=1,$Y387&lt;&gt;"See columns P&amp; Q"),IF($J387=Res_converter!$E$6,MAX(MIN(MAX($Z387-$P387,0)/$AU387,$M387)-$N387-$O387,0),MAX(MIN(MAX($Z387-$M387,0)/$AU387,$P387)-$Q387-$R387,0)),0)</f>
        <v>0</v>
      </c>
      <c r="AK387" s="60">
        <f>IF($AD387=Res_converter!$A$2,$T387,0)</f>
        <v>0</v>
      </c>
      <c r="AL387" s="10">
        <f>IF($AD387=Res_converter!$A$2,$Z387,0)</f>
        <v>0</v>
      </c>
      <c r="AM387" s="10">
        <f>IF($J387=Res_converter!$E$4,MAX($M387-$N387-$O387,0),0)+IF($K387=Res_converter!$E$4,MAX($P387-$Q387-$R387,0),0)+IF(L387=Res_converter!$E$4,$S387,0)</f>
        <v>0</v>
      </c>
      <c r="AN387" s="10">
        <f>IF($AD387=Res_converter!$A$3,MAX(MIN($Z387,$M387)-$N387-$O387,0),0)+IF(AND($AD387=Res_converter!$A$14,$AC387=1,$Y387&lt;&gt;"See columns P&amp; Q"),IF($J387=Res_converter!$E$4,MAX(MIN(MAX($Z387-$P387,0)/$AV387,$M387)-$N387-$O387,0),MAX(MIN(MAX($Z387-$M387,0)/$AV387,$P387)-$Q387-$R387,0)),0)</f>
        <v>0</v>
      </c>
      <c r="AO387" s="10">
        <f>IF($J387=Res_converter!$E$5,$M387,0)+IF($K387=Res_converter!$E$5,$P387,0)</f>
        <v>0</v>
      </c>
      <c r="AP387" s="10">
        <f>IF($AD387=Res_converter!$A$4,$Z387,0)</f>
        <v>0</v>
      </c>
      <c r="AQ387" s="10" t="s">
        <v>88</v>
      </c>
      <c r="AR387" s="10" t="s">
        <v>61</v>
      </c>
      <c r="AS387" s="10" t="s">
        <v>89</v>
      </c>
      <c r="AT387" s="10" t="s">
        <v>63</v>
      </c>
      <c r="AU387" s="10">
        <f t="shared" si="22"/>
        <v>0.106</v>
      </c>
      <c r="AV387" s="10">
        <f t="shared" si="23"/>
        <v>0.55700000000000005</v>
      </c>
      <c r="AW387" s="12" t="s">
        <v>861</v>
      </c>
      <c r="AX387" s="12" t="str">
        <f>INDEX(Subname_converter!$B$1:$B$343,MATCH($AW387,Subname_converter!$A$1:$A$343,0))</f>
        <v>Whirlwind</v>
      </c>
      <c r="AY387" s="12">
        <f>INDEX(Subname_converter!$C$1:$C$343,MATCH($AW387,Subname_converter!$A$1:$A$343,0))</f>
        <v>230</v>
      </c>
      <c r="AZ387" s="11">
        <v>45473.291666666701</v>
      </c>
      <c r="BA387" s="11">
        <v>47796.333333333299</v>
      </c>
      <c r="BB387" s="10">
        <f t="shared" si="20"/>
        <v>2031</v>
      </c>
      <c r="BC387" s="11"/>
      <c r="BD387" s="10" t="s">
        <v>103</v>
      </c>
      <c r="BE387" s="10" t="s">
        <v>65</v>
      </c>
      <c r="BF387" s="10"/>
      <c r="BG387" s="10" t="s">
        <v>103</v>
      </c>
      <c r="BH387" s="10"/>
      <c r="BI387" s="10">
        <f>IFERROR(INDEX([12]Queue_withNearTerm!$AZ$4:$AZ$148,MATCH(B388,[12]Queue_withNearTerm!$B$4:$B$148,0)),99)</f>
        <v>99</v>
      </c>
    </row>
    <row r="388" spans="1:61" s="26" customFormat="1" ht="25" x14ac:dyDescent="0.25">
      <c r="A388" s="32" t="s">
        <v>862</v>
      </c>
      <c r="B388" s="10">
        <v>2056</v>
      </c>
      <c r="C388" s="11">
        <v>44287</v>
      </c>
      <c r="D388" s="11">
        <v>44301.291666666701</v>
      </c>
      <c r="E388" s="10" t="s">
        <v>53</v>
      </c>
      <c r="F388" s="10" t="s">
        <v>609</v>
      </c>
      <c r="G388" s="10" t="s">
        <v>56</v>
      </c>
      <c r="H388" s="10"/>
      <c r="I388" s="10"/>
      <c r="J388" s="10" t="s">
        <v>57</v>
      </c>
      <c r="K388" s="10"/>
      <c r="L388" s="10"/>
      <c r="M388" s="10">
        <v>405.66341199999999</v>
      </c>
      <c r="N388" s="10"/>
      <c r="O388" s="10"/>
      <c r="P388" s="10"/>
      <c r="Q388" s="10"/>
      <c r="R388" s="10"/>
      <c r="S388" s="10"/>
      <c r="T388" s="10">
        <v>400</v>
      </c>
      <c r="U388" s="10" t="s">
        <v>83</v>
      </c>
      <c r="V388" s="10"/>
      <c r="W388" s="10"/>
      <c r="X388" s="10"/>
      <c r="Y388" s="10"/>
      <c r="Z388" s="10">
        <v>0</v>
      </c>
      <c r="AA388" s="10"/>
      <c r="AB388" s="10"/>
      <c r="AC388" s="10">
        <f t="shared" si="21"/>
        <v>0</v>
      </c>
      <c r="AD388" s="10" t="str" cm="1">
        <f t="array" ref="AD388">IFERROR(INDEX(Res_converter!$A$2:$A$22,MATCH(1,($J388=Res_converter!$B$2:$B$22)*($K388=Res_converter!$C$2:$C$22)*($L388=Res_converter!$D$2:$D$22),0)),"Other")</f>
        <v>Battery</v>
      </c>
      <c r="AE388" s="10">
        <f>IF($J388=Res_converter!$E$2,MAX($M388-$N388-$O388,0),0)+IF($K388=Res_converter!$E$2,MAX($P388-$Q388-$R388,0),0)+IF(L388=Res_converter!$E$2,$S388,0)</f>
        <v>405.66341199999999</v>
      </c>
      <c r="AF388" s="10">
        <f>IF($AD388=Res_converter!$A$8,MAX($Z388-$N388-$O388,0),0)+IF(AND($AD388=Res_converter!$A$14,$J388=Res_converter!$B$14),MAX(MIN($Z388,$M388)-$N388-$O388+IF(SUM($Q388,$R388)&gt;0,MAX($Z388-$M388,0)-($Q388+$R388)*$AV388,0),0),0)+IF(AND($AD388=Res_converter!$A$15,$K388=Res_converter!$C$15),MAX(MIN($Z388,$P388)-$Q388-$R388+IF(SUM($N388,$O388)&gt;0,MAX($Z388-$P388,0)-($N388+$O388)*$AV388,0),0),0)+IF(AND($AD388=Res_converter!$A$12,$Y388="See columns P&amp; Q"),IF($J388=Res_converter!$E$2,MAX($AA388*MIN($M388,$T388)-$N388-$O388,0),MAX($AB388*MIN($P388,$T388)-$Q388-$R388,0)),0)+IF(AND($AD388=Res_converter!$A$12,$AC388=1,$Y388&lt;&gt;"See columns P&amp; Q"),IF($J388=Res_converter!$E$2,MAX(MIN($Z388,M388)-$N388-$O388,0),MAX(MIN($Z388,P388)-$Q388-$R388,0)),0)</f>
        <v>0</v>
      </c>
      <c r="AG388" s="60">
        <f>IF($AD388=Res_converter!$A$9,$T388,0)</f>
        <v>0</v>
      </c>
      <c r="AH388" s="10">
        <f>IF($AD388=Res_converter!$A$9,$Z388,0)</f>
        <v>0</v>
      </c>
      <c r="AI388" s="10">
        <f>IF($J388=Res_converter!$E$6,MAX($M388-$N388-$O388,0),0)+IF($K388=Res_converter!$E$6,MAX($P388-$Q388-$R388,0),0)+IF(L388=Res_converter!$E$6,$S388,0)</f>
        <v>0</v>
      </c>
      <c r="AJ388" s="10">
        <f>IF($AD388=Res_converter!$A$7,MAX(MIN($Z388,$M388)-$N388-$O388,0),0)+IF(AND($AD388=Res_converter!$A$12,$Y388="See columns P&amp; Q"),IF($J388=Res_converter!$E$6,MAX($AA388*MIN($M388,$T388)-$N388-$O388,0),MAX($AB388*MIN($P388,$T388)-$Q388-$R388,0)),0)+IF(AND($AD388=Res_converter!$A$12,$AC388=1,$Y388&lt;&gt;"See columns P&amp; Q"),IF($J388=Res_converter!$E$6,MAX(MIN(MAX($Z388-$P388,0)/$AU388,$M388)-$N388-$O388,0),MAX(MIN(MAX($Z388-$M388,0)/$AU388,$P388)-$Q388-$R388,0)),0)</f>
        <v>0</v>
      </c>
      <c r="AK388" s="60">
        <f>IF($AD388=Res_converter!$A$2,$T388,0)</f>
        <v>0</v>
      </c>
      <c r="AL388" s="10">
        <f>IF($AD388=Res_converter!$A$2,$Z388,0)</f>
        <v>0</v>
      </c>
      <c r="AM388" s="10">
        <f>IF($J388=Res_converter!$E$4,MAX($M388-$N388-$O388,0),0)+IF($K388=Res_converter!$E$4,MAX($P388-$Q388-$R388,0),0)+IF(L388=Res_converter!$E$4,$S388,0)</f>
        <v>0</v>
      </c>
      <c r="AN388" s="10">
        <f>IF($AD388=Res_converter!$A$3,MAX(MIN($Z388,$M388)-$N388-$O388,0),0)+IF(AND($AD388=Res_converter!$A$14,$AC388=1,$Y388&lt;&gt;"See columns P&amp; Q"),IF($J388=Res_converter!$E$4,MAX(MIN(MAX($Z388-$P388,0)/$AV388,$M388)-$N388-$O388,0),MAX(MIN(MAX($Z388-$M388,0)/$AV388,$P388)-$Q388-$R388,0)),0)</f>
        <v>0</v>
      </c>
      <c r="AO388" s="10">
        <f>IF($J388=Res_converter!$E$5,$M388,0)+IF($K388=Res_converter!$E$5,$P388,0)</f>
        <v>0</v>
      </c>
      <c r="AP388" s="10">
        <f>IF($AD388=Res_converter!$A$4,$Z388,0)</f>
        <v>0</v>
      </c>
      <c r="AQ388" s="10" t="s">
        <v>107</v>
      </c>
      <c r="AR388" s="10" t="s">
        <v>61</v>
      </c>
      <c r="AS388" s="10" t="s">
        <v>89</v>
      </c>
      <c r="AT388" s="10" t="s">
        <v>63</v>
      </c>
      <c r="AU388" s="10">
        <f t="shared" si="22"/>
        <v>0.106</v>
      </c>
      <c r="AV388" s="10">
        <f t="shared" si="23"/>
        <v>0.55700000000000005</v>
      </c>
      <c r="AW388" s="12" t="s">
        <v>863</v>
      </c>
      <c r="AX388" s="12" t="str">
        <f>INDEX(Subname_converter!$B$1:$B$343,MATCH($AW388,Subname_converter!$A$1:$A$343,0))</f>
        <v>Vincent</v>
      </c>
      <c r="AY388" s="12">
        <f>INDEX(Subname_converter!$C$1:$C$343,MATCH($AW388,Subname_converter!$A$1:$A$343,0))</f>
        <v>230</v>
      </c>
      <c r="AZ388" s="11">
        <v>45473.291666666701</v>
      </c>
      <c r="BA388" s="11">
        <v>48800.291666666701</v>
      </c>
      <c r="BB388" s="10">
        <f t="shared" si="20"/>
        <v>2033</v>
      </c>
      <c r="BC388" s="11"/>
      <c r="BD388" s="10" t="s">
        <v>103</v>
      </c>
      <c r="BE388" s="10" t="s">
        <v>65</v>
      </c>
      <c r="BF388" s="10"/>
      <c r="BG388" s="10" t="s">
        <v>103</v>
      </c>
      <c r="BH388" s="10"/>
      <c r="BI388" s="10">
        <f>IFERROR(INDEX([12]Queue_withNearTerm!$AZ$4:$AZ$148,MATCH(B389,[12]Queue_withNearTerm!$B$4:$B$148,0)),99)</f>
        <v>99</v>
      </c>
    </row>
    <row r="389" spans="1:61" s="26" customFormat="1" ht="25" x14ac:dyDescent="0.25">
      <c r="A389" s="32" t="s">
        <v>864</v>
      </c>
      <c r="B389" s="10">
        <v>2058</v>
      </c>
      <c r="C389" s="11">
        <v>44288</v>
      </c>
      <c r="D389" s="11">
        <v>44301.291666666701</v>
      </c>
      <c r="E389" s="10" t="s">
        <v>53</v>
      </c>
      <c r="F389" s="10" t="s">
        <v>609</v>
      </c>
      <c r="G389" s="10" t="s">
        <v>56</v>
      </c>
      <c r="H389" s="10"/>
      <c r="I389" s="10"/>
      <c r="J389" s="10" t="s">
        <v>57</v>
      </c>
      <c r="K389" s="10"/>
      <c r="L389" s="10"/>
      <c r="M389" s="10">
        <v>261</v>
      </c>
      <c r="N389" s="10"/>
      <c r="O389" s="10"/>
      <c r="P389" s="10"/>
      <c r="Q389" s="10"/>
      <c r="R389" s="10"/>
      <c r="S389" s="10"/>
      <c r="T389" s="10">
        <v>250</v>
      </c>
      <c r="U389" s="10" t="s">
        <v>83</v>
      </c>
      <c r="V389" s="10"/>
      <c r="W389" s="10"/>
      <c r="X389" s="10"/>
      <c r="Y389" s="10"/>
      <c r="Z389" s="10">
        <v>0</v>
      </c>
      <c r="AA389" s="10"/>
      <c r="AB389" s="10"/>
      <c r="AC389" s="10">
        <f t="shared" si="21"/>
        <v>0</v>
      </c>
      <c r="AD389" s="10" t="str" cm="1">
        <f t="array" ref="AD389">IFERROR(INDEX(Res_converter!$A$2:$A$22,MATCH(1,($J389=Res_converter!$B$2:$B$22)*($K389=Res_converter!$C$2:$C$22)*($L389=Res_converter!$D$2:$D$22),0)),"Other")</f>
        <v>Battery</v>
      </c>
      <c r="AE389" s="10">
        <f>IF($J389=Res_converter!$E$2,MAX($M389-$N389-$O389,0),0)+IF($K389=Res_converter!$E$2,MAX($P389-$Q389-$R389,0),0)+IF(L389=Res_converter!$E$2,$S389,0)</f>
        <v>261</v>
      </c>
      <c r="AF389" s="10">
        <f>IF($AD389=Res_converter!$A$8,MAX($Z389-$N389-$O389,0),0)+IF(AND($AD389=Res_converter!$A$14,$J389=Res_converter!$B$14),MAX(MIN($Z389,$M389)-$N389-$O389+IF(SUM($Q389,$R389)&gt;0,MAX($Z389-$M389,0)-($Q389+$R389)*$AV389,0),0),0)+IF(AND($AD389=Res_converter!$A$15,$K389=Res_converter!$C$15),MAX(MIN($Z389,$P389)-$Q389-$R389+IF(SUM($N389,$O389)&gt;0,MAX($Z389-$P389,0)-($N389+$O389)*$AV389,0),0),0)+IF(AND($AD389=Res_converter!$A$12,$Y389="See columns P&amp; Q"),IF($J389=Res_converter!$E$2,MAX($AA389*MIN($M389,$T389)-$N389-$O389,0),MAX($AB389*MIN($P389,$T389)-$Q389-$R389,0)),0)+IF(AND($AD389=Res_converter!$A$12,$AC389=1,$Y389&lt;&gt;"See columns P&amp; Q"),IF($J389=Res_converter!$E$2,MAX(MIN($Z389,M389)-$N389-$O389,0),MAX(MIN($Z389,P389)-$Q389-$R389,0)),0)</f>
        <v>0</v>
      </c>
      <c r="AG389" s="60">
        <f>IF($AD389=Res_converter!$A$9,$T389,0)</f>
        <v>0</v>
      </c>
      <c r="AH389" s="10">
        <f>IF($AD389=Res_converter!$A$9,$Z389,0)</f>
        <v>0</v>
      </c>
      <c r="AI389" s="10">
        <f>IF($J389=Res_converter!$E$6,MAX($M389-$N389-$O389,0),0)+IF($K389=Res_converter!$E$6,MAX($P389-$Q389-$R389,0),0)+IF(L389=Res_converter!$E$6,$S389,0)</f>
        <v>0</v>
      </c>
      <c r="AJ389" s="10">
        <f>IF($AD389=Res_converter!$A$7,MAX(MIN($Z389,$M389)-$N389-$O389,0),0)+IF(AND($AD389=Res_converter!$A$12,$Y389="See columns P&amp; Q"),IF($J389=Res_converter!$E$6,MAX($AA389*MIN($M389,$T389)-$N389-$O389,0),MAX($AB389*MIN($P389,$T389)-$Q389-$R389,0)),0)+IF(AND($AD389=Res_converter!$A$12,$AC389=1,$Y389&lt;&gt;"See columns P&amp; Q"),IF($J389=Res_converter!$E$6,MAX(MIN(MAX($Z389-$P389,0)/$AU389,$M389)-$N389-$O389,0),MAX(MIN(MAX($Z389-$M389,0)/$AU389,$P389)-$Q389-$R389,0)),0)</f>
        <v>0</v>
      </c>
      <c r="AK389" s="60">
        <f>IF($AD389=Res_converter!$A$2,$T389,0)</f>
        <v>0</v>
      </c>
      <c r="AL389" s="10">
        <f>IF($AD389=Res_converter!$A$2,$Z389,0)</f>
        <v>0</v>
      </c>
      <c r="AM389" s="10">
        <f>IF($J389=Res_converter!$E$4,MAX($M389-$N389-$O389,0),0)+IF($K389=Res_converter!$E$4,MAX($P389-$Q389-$R389,0),0)+IF(L389=Res_converter!$E$4,$S389,0)</f>
        <v>0</v>
      </c>
      <c r="AN389" s="10">
        <f>IF($AD389=Res_converter!$A$3,MAX(MIN($Z389,$M389)-$N389-$O389,0),0)+IF(AND($AD389=Res_converter!$A$14,$AC389=1,$Y389&lt;&gt;"See columns P&amp; Q"),IF($J389=Res_converter!$E$4,MAX(MIN(MAX($Z389-$P389,0)/$AV389,$M389)-$N389-$O389,0),MAX(MIN(MAX($Z389-$M389,0)/$AV389,$P389)-$Q389-$R389,0)),0)</f>
        <v>0</v>
      </c>
      <c r="AO389" s="10">
        <f>IF($J389=Res_converter!$E$5,$M389,0)+IF($K389=Res_converter!$E$5,$P389,0)</f>
        <v>0</v>
      </c>
      <c r="AP389" s="10">
        <f>IF($AD389=Res_converter!$A$4,$Z389,0)</f>
        <v>0</v>
      </c>
      <c r="AQ389" s="10" t="s">
        <v>226</v>
      </c>
      <c r="AR389" s="10" t="s">
        <v>61</v>
      </c>
      <c r="AS389" s="10" t="s">
        <v>89</v>
      </c>
      <c r="AT389" s="10" t="s">
        <v>63</v>
      </c>
      <c r="AU389" s="10">
        <f t="shared" si="22"/>
        <v>0.106</v>
      </c>
      <c r="AV389" s="10">
        <f t="shared" si="23"/>
        <v>0.55700000000000005</v>
      </c>
      <c r="AW389" s="12" t="s">
        <v>865</v>
      </c>
      <c r="AX389" s="12" t="str">
        <f>INDEX(Subname_converter!$B$1:$B$343,MATCH($AW389,Subname_converter!$A$1:$A$343,0))</f>
        <v>Rector</v>
      </c>
      <c r="AY389" s="12">
        <f>INDEX(Subname_converter!$C$1:$C$343,MATCH($AW389,Subname_converter!$A$1:$A$343,0))</f>
        <v>230</v>
      </c>
      <c r="AZ389" s="11">
        <v>45809.291666666701</v>
      </c>
      <c r="BA389" s="11">
        <v>45809.291666666701</v>
      </c>
      <c r="BB389" s="10">
        <f t="shared" ref="BB389:BB452" si="24">YEAR(BA389+90)</f>
        <v>2025</v>
      </c>
      <c r="BC389" s="11"/>
      <c r="BD389" s="10" t="s">
        <v>103</v>
      </c>
      <c r="BE389" s="10" t="s">
        <v>65</v>
      </c>
      <c r="BF389" s="10"/>
      <c r="BG389" s="10" t="s">
        <v>103</v>
      </c>
      <c r="BH389" s="10"/>
      <c r="BI389" s="10">
        <f>IFERROR(INDEX([12]Queue_withNearTerm!$AZ$4:$AZ$148,MATCH(B390,[12]Queue_withNearTerm!$B$4:$B$148,0)),99)</f>
        <v>99</v>
      </c>
    </row>
    <row r="390" spans="1:61" s="26" customFormat="1" ht="25" x14ac:dyDescent="0.25">
      <c r="A390" s="32" t="s">
        <v>866</v>
      </c>
      <c r="B390" s="10">
        <v>2059</v>
      </c>
      <c r="C390" s="11">
        <v>44288</v>
      </c>
      <c r="D390" s="11">
        <v>44301.291666666701</v>
      </c>
      <c r="E390" s="10" t="s">
        <v>53</v>
      </c>
      <c r="F390" s="10" t="s">
        <v>609</v>
      </c>
      <c r="G390" s="10" t="s">
        <v>56</v>
      </c>
      <c r="H390" s="10"/>
      <c r="I390" s="10"/>
      <c r="J390" s="10" t="s">
        <v>57</v>
      </c>
      <c r="K390" s="10"/>
      <c r="L390" s="10"/>
      <c r="M390" s="10">
        <v>261</v>
      </c>
      <c r="N390" s="10"/>
      <c r="O390" s="10"/>
      <c r="P390" s="10"/>
      <c r="Q390" s="10"/>
      <c r="R390" s="10"/>
      <c r="S390" s="10"/>
      <c r="T390" s="10">
        <v>250</v>
      </c>
      <c r="U390" s="10" t="s">
        <v>83</v>
      </c>
      <c r="V390" s="10"/>
      <c r="W390" s="10"/>
      <c r="X390" s="10"/>
      <c r="Y390" s="10"/>
      <c r="Z390" s="10">
        <v>0</v>
      </c>
      <c r="AA390" s="10"/>
      <c r="AB390" s="10"/>
      <c r="AC390" s="10">
        <f t="shared" ref="AC390:AC453" si="25">IF(SUM(Y390,AA390,AB390)&gt;0,1,0)</f>
        <v>0</v>
      </c>
      <c r="AD390" s="10" t="str" cm="1">
        <f t="array" ref="AD390">IFERROR(INDEX(Res_converter!$A$2:$A$22,MATCH(1,($J390=Res_converter!$B$2:$B$22)*($K390=Res_converter!$C$2:$C$22)*($L390=Res_converter!$D$2:$D$22),0)),"Other")</f>
        <v>Battery</v>
      </c>
      <c r="AE390" s="10">
        <f>IF($J390=Res_converter!$E$2,MAX($M390-$N390-$O390,0),0)+IF($K390=Res_converter!$E$2,MAX($P390-$Q390-$R390,0),0)+IF(L390=Res_converter!$E$2,$S390,0)</f>
        <v>261</v>
      </c>
      <c r="AF390" s="10">
        <f>IF($AD390=Res_converter!$A$8,MAX($Z390-$N390-$O390,0),0)+IF(AND($AD390=Res_converter!$A$14,$J390=Res_converter!$B$14),MAX(MIN($Z390,$M390)-$N390-$O390+IF(SUM($Q390,$R390)&gt;0,MAX($Z390-$M390,0)-($Q390+$R390)*$AV390,0),0),0)+IF(AND($AD390=Res_converter!$A$15,$K390=Res_converter!$C$15),MAX(MIN($Z390,$P390)-$Q390-$R390+IF(SUM($N390,$O390)&gt;0,MAX($Z390-$P390,0)-($N390+$O390)*$AV390,0),0),0)+IF(AND($AD390=Res_converter!$A$12,$Y390="See columns P&amp; Q"),IF($J390=Res_converter!$E$2,MAX($AA390*MIN($M390,$T390)-$N390-$O390,0),MAX($AB390*MIN($P390,$T390)-$Q390-$R390,0)),0)+IF(AND($AD390=Res_converter!$A$12,$AC390=1,$Y390&lt;&gt;"See columns P&amp; Q"),IF($J390=Res_converter!$E$2,MAX(MIN($Z390,M390)-$N390-$O390,0),MAX(MIN($Z390,P390)-$Q390-$R390,0)),0)</f>
        <v>0</v>
      </c>
      <c r="AG390" s="60">
        <f>IF($AD390=Res_converter!$A$9,$T390,0)</f>
        <v>0</v>
      </c>
      <c r="AH390" s="10">
        <f>IF($AD390=Res_converter!$A$9,$Z390,0)</f>
        <v>0</v>
      </c>
      <c r="AI390" s="10">
        <f>IF($J390=Res_converter!$E$6,MAX($M390-$N390-$O390,0),0)+IF($K390=Res_converter!$E$6,MAX($P390-$Q390-$R390,0),0)+IF(L390=Res_converter!$E$6,$S390,0)</f>
        <v>0</v>
      </c>
      <c r="AJ390" s="10">
        <f>IF($AD390=Res_converter!$A$7,MAX(MIN($Z390,$M390)-$N390-$O390,0),0)+IF(AND($AD390=Res_converter!$A$12,$Y390="See columns P&amp; Q"),IF($J390=Res_converter!$E$6,MAX($AA390*MIN($M390,$T390)-$N390-$O390,0),MAX($AB390*MIN($P390,$T390)-$Q390-$R390,0)),0)+IF(AND($AD390=Res_converter!$A$12,$AC390=1,$Y390&lt;&gt;"See columns P&amp; Q"),IF($J390=Res_converter!$E$6,MAX(MIN(MAX($Z390-$P390,0)/$AU390,$M390)-$N390-$O390,0),MAX(MIN(MAX($Z390-$M390,0)/$AU390,$P390)-$Q390-$R390,0)),0)</f>
        <v>0</v>
      </c>
      <c r="AK390" s="60">
        <f>IF($AD390=Res_converter!$A$2,$T390,0)</f>
        <v>0</v>
      </c>
      <c r="AL390" s="10">
        <f>IF($AD390=Res_converter!$A$2,$Z390,0)</f>
        <v>0</v>
      </c>
      <c r="AM390" s="10">
        <f>IF($J390=Res_converter!$E$4,MAX($M390-$N390-$O390,0),0)+IF($K390=Res_converter!$E$4,MAX($P390-$Q390-$R390,0),0)+IF(L390=Res_converter!$E$4,$S390,0)</f>
        <v>0</v>
      </c>
      <c r="AN390" s="10">
        <f>IF($AD390=Res_converter!$A$3,MAX(MIN($Z390,$M390)-$N390-$O390,0),0)+IF(AND($AD390=Res_converter!$A$14,$AC390=1,$Y390&lt;&gt;"See columns P&amp; Q"),IF($J390=Res_converter!$E$4,MAX(MIN(MAX($Z390-$P390,0)/$AV390,$M390)-$N390-$O390,0),MAX(MIN(MAX($Z390-$M390,0)/$AV390,$P390)-$Q390-$R390,0)),0)</f>
        <v>0</v>
      </c>
      <c r="AO390" s="10">
        <f>IF($J390=Res_converter!$E$5,$M390,0)+IF($K390=Res_converter!$E$5,$P390,0)</f>
        <v>0</v>
      </c>
      <c r="AP390" s="10">
        <f>IF($AD390=Res_converter!$A$4,$Z390,0)</f>
        <v>0</v>
      </c>
      <c r="AQ390" s="10" t="s">
        <v>107</v>
      </c>
      <c r="AR390" s="10" t="s">
        <v>61</v>
      </c>
      <c r="AS390" s="10" t="s">
        <v>89</v>
      </c>
      <c r="AT390" s="10" t="s">
        <v>63</v>
      </c>
      <c r="AU390" s="10">
        <f t="shared" ref="AU390:AU453" si="26">IF($AS390="SDGE",0.03,IF($AS390="PGAE",0.1,0.106))</f>
        <v>0.106</v>
      </c>
      <c r="AV390" s="10">
        <f t="shared" ref="AV390:AV453" si="27">IF($AS390="SDGE",0.337,IF($AS390="PGAE",0.665,0.557))</f>
        <v>0.55700000000000005</v>
      </c>
      <c r="AW390" s="12" t="s">
        <v>867</v>
      </c>
      <c r="AX390" s="12" t="str">
        <f>INDEX(Subname_converter!$B$1:$B$343,MATCH($AW390,Subname_converter!$A$1:$A$343,0))</f>
        <v>Antelope</v>
      </c>
      <c r="AY390" s="12">
        <f>INDEX(Subname_converter!$C$1:$C$343,MATCH($AW390,Subname_converter!$A$1:$A$343,0))</f>
        <v>230</v>
      </c>
      <c r="AZ390" s="11">
        <v>45809.291666666701</v>
      </c>
      <c r="BA390" s="11">
        <v>45809.291666666701</v>
      </c>
      <c r="BB390" s="10">
        <f t="shared" si="24"/>
        <v>2025</v>
      </c>
      <c r="BC390" s="11"/>
      <c r="BD390" s="10" t="s">
        <v>103</v>
      </c>
      <c r="BE390" s="10" t="s">
        <v>65</v>
      </c>
      <c r="BF390" s="10"/>
      <c r="BG390" s="10" t="s">
        <v>103</v>
      </c>
      <c r="BH390" s="10"/>
      <c r="BI390" s="10">
        <f>IFERROR(INDEX([12]Queue_withNearTerm!$AZ$4:$AZ$148,MATCH(B391,[12]Queue_withNearTerm!$B$4:$B$148,0)),99)</f>
        <v>99</v>
      </c>
    </row>
    <row r="391" spans="1:61" s="26" customFormat="1" ht="25" x14ac:dyDescent="0.25">
      <c r="A391" s="32" t="s">
        <v>868</v>
      </c>
      <c r="B391" s="10">
        <v>2060</v>
      </c>
      <c r="C391" s="11">
        <v>44291</v>
      </c>
      <c r="D391" s="11">
        <v>44301.291666666701</v>
      </c>
      <c r="E391" s="10" t="s">
        <v>53</v>
      </c>
      <c r="F391" s="10" t="s">
        <v>609</v>
      </c>
      <c r="G391" s="10" t="s">
        <v>56</v>
      </c>
      <c r="H391" s="10"/>
      <c r="I391" s="10"/>
      <c r="J391" s="10" t="s">
        <v>57</v>
      </c>
      <c r="K391" s="10"/>
      <c r="L391" s="10"/>
      <c r="M391" s="10">
        <v>528</v>
      </c>
      <c r="N391" s="10"/>
      <c r="O391" s="10"/>
      <c r="P391" s="10"/>
      <c r="Q391" s="10"/>
      <c r="R391" s="10"/>
      <c r="S391" s="10"/>
      <c r="T391" s="10">
        <v>500</v>
      </c>
      <c r="U391" s="10" t="s">
        <v>83</v>
      </c>
      <c r="V391" s="10"/>
      <c r="W391" s="10"/>
      <c r="X391" s="10"/>
      <c r="Y391" s="10"/>
      <c r="Z391" s="10">
        <v>0</v>
      </c>
      <c r="AA391" s="10"/>
      <c r="AB391" s="10"/>
      <c r="AC391" s="10">
        <f t="shared" si="25"/>
        <v>0</v>
      </c>
      <c r="AD391" s="10" t="str" cm="1">
        <f t="array" ref="AD391">IFERROR(INDEX(Res_converter!$A$2:$A$22,MATCH(1,($J391=Res_converter!$B$2:$B$22)*($K391=Res_converter!$C$2:$C$22)*($L391=Res_converter!$D$2:$D$22),0)),"Other")</f>
        <v>Battery</v>
      </c>
      <c r="AE391" s="10">
        <f>IF($J391=Res_converter!$E$2,MAX($M391-$N391-$O391,0),0)+IF($K391=Res_converter!$E$2,MAX($P391-$Q391-$R391,0),0)+IF(L391=Res_converter!$E$2,$S391,0)</f>
        <v>528</v>
      </c>
      <c r="AF391" s="10">
        <f>IF($AD391=Res_converter!$A$8,MAX($Z391-$N391-$O391,0),0)+IF(AND($AD391=Res_converter!$A$14,$J391=Res_converter!$B$14),MAX(MIN($Z391,$M391)-$N391-$O391+IF(SUM($Q391,$R391)&gt;0,MAX($Z391-$M391,0)-($Q391+$R391)*$AV391,0),0),0)+IF(AND($AD391=Res_converter!$A$15,$K391=Res_converter!$C$15),MAX(MIN($Z391,$P391)-$Q391-$R391+IF(SUM($N391,$O391)&gt;0,MAX($Z391-$P391,0)-($N391+$O391)*$AV391,0),0),0)+IF(AND($AD391=Res_converter!$A$12,$Y391="See columns P&amp; Q"),IF($J391=Res_converter!$E$2,MAX($AA391*MIN($M391,$T391)-$N391-$O391,0),MAX($AB391*MIN($P391,$T391)-$Q391-$R391,0)),0)+IF(AND($AD391=Res_converter!$A$12,$AC391=1,$Y391&lt;&gt;"See columns P&amp; Q"),IF($J391=Res_converter!$E$2,MAX(MIN($Z391,M391)-$N391-$O391,0),MAX(MIN($Z391,P391)-$Q391-$R391,0)),0)</f>
        <v>0</v>
      </c>
      <c r="AG391" s="60">
        <f>IF($AD391=Res_converter!$A$9,$T391,0)</f>
        <v>0</v>
      </c>
      <c r="AH391" s="10">
        <f>IF($AD391=Res_converter!$A$9,$Z391,0)</f>
        <v>0</v>
      </c>
      <c r="AI391" s="10">
        <f>IF($J391=Res_converter!$E$6,MAX($M391-$N391-$O391,0),0)+IF($K391=Res_converter!$E$6,MAX($P391-$Q391-$R391,0),0)+IF(L391=Res_converter!$E$6,$S391,0)</f>
        <v>0</v>
      </c>
      <c r="AJ391" s="10">
        <f>IF($AD391=Res_converter!$A$7,MAX(MIN($Z391,$M391)-$N391-$O391,0),0)+IF(AND($AD391=Res_converter!$A$12,$Y391="See columns P&amp; Q"),IF($J391=Res_converter!$E$6,MAX($AA391*MIN($M391,$T391)-$N391-$O391,0),MAX($AB391*MIN($P391,$T391)-$Q391-$R391,0)),0)+IF(AND($AD391=Res_converter!$A$12,$AC391=1,$Y391&lt;&gt;"See columns P&amp; Q"),IF($J391=Res_converter!$E$6,MAX(MIN(MAX($Z391-$P391,0)/$AU391,$M391)-$N391-$O391,0),MAX(MIN(MAX($Z391-$M391,0)/$AU391,$P391)-$Q391-$R391,0)),0)</f>
        <v>0</v>
      </c>
      <c r="AK391" s="60">
        <f>IF($AD391=Res_converter!$A$2,$T391,0)</f>
        <v>0</v>
      </c>
      <c r="AL391" s="10">
        <f>IF($AD391=Res_converter!$A$2,$Z391,0)</f>
        <v>0</v>
      </c>
      <c r="AM391" s="10">
        <f>IF($J391=Res_converter!$E$4,MAX($M391-$N391-$O391,0),0)+IF($K391=Res_converter!$E$4,MAX($P391-$Q391-$R391,0),0)+IF(L391=Res_converter!$E$4,$S391,0)</f>
        <v>0</v>
      </c>
      <c r="AN391" s="10">
        <f>IF($AD391=Res_converter!$A$3,MAX(MIN($Z391,$M391)-$N391-$O391,0),0)+IF(AND($AD391=Res_converter!$A$14,$AC391=1,$Y391&lt;&gt;"See columns P&amp; Q"),IF($J391=Res_converter!$E$4,MAX(MIN(MAX($Z391-$P391,0)/$AV391,$M391)-$N391-$O391,0),MAX(MIN(MAX($Z391-$M391,0)/$AV391,$P391)-$Q391-$R391,0)),0)</f>
        <v>0</v>
      </c>
      <c r="AO391" s="10">
        <f>IF($J391=Res_converter!$E$5,$M391,0)+IF($K391=Res_converter!$E$5,$P391,0)</f>
        <v>0</v>
      </c>
      <c r="AP391" s="10">
        <f>IF($AD391=Res_converter!$A$4,$Z391,0)</f>
        <v>0</v>
      </c>
      <c r="AQ391" s="10" t="s">
        <v>88</v>
      </c>
      <c r="AR391" s="10" t="s">
        <v>61</v>
      </c>
      <c r="AS391" s="10" t="s">
        <v>89</v>
      </c>
      <c r="AT391" s="10" t="s">
        <v>63</v>
      </c>
      <c r="AU391" s="10">
        <f t="shared" si="26"/>
        <v>0.106</v>
      </c>
      <c r="AV391" s="10">
        <f t="shared" si="27"/>
        <v>0.55700000000000005</v>
      </c>
      <c r="AW391" s="12" t="s">
        <v>455</v>
      </c>
      <c r="AX391" s="12" t="str">
        <f>INDEX(Subname_converter!$B$1:$B$343,MATCH($AW391,Subname_converter!$A$1:$A$343,0))</f>
        <v>Vincent</v>
      </c>
      <c r="AY391" s="12">
        <f>INDEX(Subname_converter!$C$1:$C$343,MATCH($AW391,Subname_converter!$A$1:$A$343,0))</f>
        <v>230</v>
      </c>
      <c r="AZ391" s="11">
        <v>45839.291666666701</v>
      </c>
      <c r="BA391" s="11">
        <v>45839.291666666701</v>
      </c>
      <c r="BB391" s="10">
        <f t="shared" si="24"/>
        <v>2025</v>
      </c>
      <c r="BC391" s="11"/>
      <c r="BD391" s="10" t="s">
        <v>103</v>
      </c>
      <c r="BE391" s="10" t="s">
        <v>65</v>
      </c>
      <c r="BF391" s="10"/>
      <c r="BG391" s="10" t="s">
        <v>103</v>
      </c>
      <c r="BH391" s="10"/>
      <c r="BI391" s="10">
        <f>IFERROR(INDEX([12]Queue_withNearTerm!$AZ$4:$AZ$148,MATCH(B392,[12]Queue_withNearTerm!$B$4:$B$148,0)),99)</f>
        <v>99</v>
      </c>
    </row>
    <row r="392" spans="1:61" s="26" customFormat="1" ht="37.5" x14ac:dyDescent="0.25">
      <c r="A392" s="32" t="s">
        <v>869</v>
      </c>
      <c r="B392" s="10">
        <v>2061</v>
      </c>
      <c r="C392" s="11">
        <v>44291</v>
      </c>
      <c r="D392" s="11">
        <v>44301.291666666701</v>
      </c>
      <c r="E392" s="10" t="s">
        <v>53</v>
      </c>
      <c r="F392" s="10" t="s">
        <v>609</v>
      </c>
      <c r="G392" s="10" t="s">
        <v>95</v>
      </c>
      <c r="H392" s="10" t="s">
        <v>56</v>
      </c>
      <c r="I392" s="10"/>
      <c r="J392" s="10" t="s">
        <v>96</v>
      </c>
      <c r="K392" s="10" t="s">
        <v>57</v>
      </c>
      <c r="L392" s="10"/>
      <c r="M392" s="10">
        <v>153.5</v>
      </c>
      <c r="N392" s="10"/>
      <c r="O392" s="10"/>
      <c r="P392" s="10">
        <v>153.5</v>
      </c>
      <c r="Q392" s="10"/>
      <c r="R392" s="10"/>
      <c r="S392" s="10"/>
      <c r="T392" s="10">
        <v>150</v>
      </c>
      <c r="U392" s="10" t="s">
        <v>83</v>
      </c>
      <c r="V392" s="10"/>
      <c r="W392" s="10" t="s">
        <v>58</v>
      </c>
      <c r="X392" s="10"/>
      <c r="Y392" s="10"/>
      <c r="Z392" s="10">
        <v>0</v>
      </c>
      <c r="AA392" s="10"/>
      <c r="AB392" s="10"/>
      <c r="AC392" s="10">
        <f t="shared" si="25"/>
        <v>0</v>
      </c>
      <c r="AD392" s="10" t="str" cm="1">
        <f t="array" ref="AD392">IFERROR(INDEX(Res_converter!$A$2:$A$22,MATCH(1,($J392=Res_converter!$B$2:$B$22)*($K392=Res_converter!$C$2:$C$22)*($L392=Res_converter!$D$2:$D$22),0)),"Other")</f>
        <v>Solar-Hybrid</v>
      </c>
      <c r="AE392" s="10">
        <f>IF($J392=Res_converter!$E$2,MAX($M392-$N392-$O392,0),0)+IF($K392=Res_converter!$E$2,MAX($P392-$Q392-$R392,0),0)+IF(L392=Res_converter!$E$2,$S392,0)</f>
        <v>153.5</v>
      </c>
      <c r="AF392" s="10">
        <f>IF($AD392=Res_converter!$A$8,MAX($Z392-$N392-$O392,0),0)+IF(AND($AD392=Res_converter!$A$14,$J392=Res_converter!$B$14),MAX(MIN($Z392,$M392)-$N392-$O392+IF(SUM($Q392,$R392)&gt;0,MAX($Z392-$M392,0)-($Q392+$R392)*$AV392,0),0),0)+IF(AND($AD392=Res_converter!$A$15,$K392=Res_converter!$C$15),MAX(MIN($Z392,$P392)-$Q392-$R392+IF(SUM($N392,$O392)&gt;0,MAX($Z392-$P392,0)-($N392+$O392)*$AV392,0),0),0)+IF(AND($AD392=Res_converter!$A$12,$Y392="See columns P&amp; Q"),IF($J392=Res_converter!$E$2,MAX($AA392*MIN($M392,$T392)-$N392-$O392,0),MAX($AB392*MIN($P392,$T392)-$Q392-$R392,0)),0)+IF(AND($AD392=Res_converter!$A$12,$AC392=1,$Y392&lt;&gt;"See columns P&amp; Q"),IF($J392=Res_converter!$E$2,MAX(MIN($Z392,M392)-$N392-$O392,0),MAX(MIN($Z392,P392)-$Q392-$R392,0)),0)</f>
        <v>0</v>
      </c>
      <c r="AG392" s="60">
        <f>IF($AD392=Res_converter!$A$9,$T392,0)</f>
        <v>0</v>
      </c>
      <c r="AH392" s="10">
        <f>IF($AD392=Res_converter!$A$9,$Z392,0)</f>
        <v>0</v>
      </c>
      <c r="AI392" s="10">
        <f>IF($J392=Res_converter!$E$6,MAX($M392-$N392-$O392,0),0)+IF($K392=Res_converter!$E$6,MAX($P392-$Q392-$R392,0),0)+IF(L392=Res_converter!$E$6,$S392,0)</f>
        <v>153.5</v>
      </c>
      <c r="AJ392" s="10">
        <f>IF($AD392=Res_converter!$A$7,MAX(MIN($Z392,$M392)-$N392-$O392,0),0)+IF(AND($AD392=Res_converter!$A$12,$Y392="See columns P&amp; Q"),IF($J392=Res_converter!$E$6,MAX($AA392*MIN($M392,$T392)-$N392-$O392,0),MAX($AB392*MIN($P392,$T392)-$Q392-$R392,0)),0)+IF(AND($AD392=Res_converter!$A$12,$AC392=1,$Y392&lt;&gt;"See columns P&amp; Q"),IF($J392=Res_converter!$E$6,MAX(MIN(MAX($Z392-$P392,0)/$AU392,$M392)-$N392-$O392,0),MAX(MIN(MAX($Z392-$M392,0)/$AU392,$P392)-$Q392-$R392,0)),0)</f>
        <v>0</v>
      </c>
      <c r="AK392" s="60">
        <f>IF($AD392=Res_converter!$A$2,$T392,0)</f>
        <v>0</v>
      </c>
      <c r="AL392" s="10">
        <f>IF($AD392=Res_converter!$A$2,$Z392,0)</f>
        <v>0</v>
      </c>
      <c r="AM392" s="10">
        <f>IF($J392=Res_converter!$E$4,MAX($M392-$N392-$O392,0),0)+IF($K392=Res_converter!$E$4,MAX($P392-$Q392-$R392,0),0)+IF(L392=Res_converter!$E$4,$S392,0)</f>
        <v>0</v>
      </c>
      <c r="AN392" s="10">
        <f>IF($AD392=Res_converter!$A$3,MAX(MIN($Z392,$M392)-$N392-$O392,0),0)+IF(AND($AD392=Res_converter!$A$14,$AC392=1,$Y392&lt;&gt;"See columns P&amp; Q"),IF($J392=Res_converter!$E$4,MAX(MIN(MAX($Z392-$P392,0)/$AV392,$M392)-$N392-$O392,0),MAX(MIN(MAX($Z392-$M392,0)/$AV392,$P392)-$Q392-$R392,0)),0)</f>
        <v>0</v>
      </c>
      <c r="AO392" s="10">
        <f>IF($J392=Res_converter!$E$5,$M392,0)+IF($K392=Res_converter!$E$5,$P392,0)</f>
        <v>0</v>
      </c>
      <c r="AP392" s="10">
        <f>IF($AD392=Res_converter!$A$4,$Z392,0)</f>
        <v>0</v>
      </c>
      <c r="AQ392" s="10" t="s">
        <v>107</v>
      </c>
      <c r="AR392" s="10" t="s">
        <v>61</v>
      </c>
      <c r="AS392" s="10" t="s">
        <v>89</v>
      </c>
      <c r="AT392" s="10" t="s">
        <v>63</v>
      </c>
      <c r="AU392" s="10">
        <f t="shared" si="26"/>
        <v>0.106</v>
      </c>
      <c r="AV392" s="10">
        <f t="shared" si="27"/>
        <v>0.55700000000000005</v>
      </c>
      <c r="AW392" s="12" t="s">
        <v>870</v>
      </c>
      <c r="AX392" s="12" t="str">
        <f>INDEX(Subname_converter!$B$1:$B$343,MATCH($AW392,Subname_converter!$A$1:$A$343,0))</f>
        <v>Vincent</v>
      </c>
      <c r="AY392" s="12">
        <f>INDEX(Subname_converter!$C$1:$C$343,MATCH($AW392,Subname_converter!$A$1:$A$343,0))</f>
        <v>230</v>
      </c>
      <c r="AZ392" s="11">
        <v>45473.291666666701</v>
      </c>
      <c r="BA392" s="11">
        <v>47796.333333333299</v>
      </c>
      <c r="BB392" s="10">
        <f t="shared" si="24"/>
        <v>2031</v>
      </c>
      <c r="BC392" s="11"/>
      <c r="BD392" s="10" t="s">
        <v>103</v>
      </c>
      <c r="BE392" s="10" t="s">
        <v>65</v>
      </c>
      <c r="BF392" s="10"/>
      <c r="BG392" s="10" t="s">
        <v>103</v>
      </c>
      <c r="BH392" s="10"/>
      <c r="BI392" s="10">
        <f>IFERROR(INDEX([12]Queue_withNearTerm!$AZ$4:$AZ$148,MATCH(B393,[12]Queue_withNearTerm!$B$4:$B$148,0)),99)</f>
        <v>99</v>
      </c>
    </row>
    <row r="393" spans="1:61" s="26" customFormat="1" ht="25" x14ac:dyDescent="0.25">
      <c r="A393" s="32" t="s">
        <v>871</v>
      </c>
      <c r="B393" s="10">
        <v>2062</v>
      </c>
      <c r="C393" s="11">
        <v>44292</v>
      </c>
      <c r="D393" s="11">
        <v>44301.291666666701</v>
      </c>
      <c r="E393" s="10" t="s">
        <v>53</v>
      </c>
      <c r="F393" s="10" t="s">
        <v>609</v>
      </c>
      <c r="G393" s="10" t="s">
        <v>56</v>
      </c>
      <c r="H393" s="10"/>
      <c r="I393" s="10"/>
      <c r="J393" s="10" t="s">
        <v>57</v>
      </c>
      <c r="K393" s="10"/>
      <c r="L393" s="10"/>
      <c r="M393" s="10">
        <v>213.5926</v>
      </c>
      <c r="N393" s="10"/>
      <c r="O393" s="10"/>
      <c r="P393" s="10"/>
      <c r="Q393" s="10"/>
      <c r="R393" s="10"/>
      <c r="S393" s="10"/>
      <c r="T393" s="10">
        <v>200</v>
      </c>
      <c r="U393" s="10" t="s">
        <v>83</v>
      </c>
      <c r="V393" s="10"/>
      <c r="W393" s="10" t="s">
        <v>58</v>
      </c>
      <c r="X393" s="10"/>
      <c r="Y393" s="10"/>
      <c r="Z393" s="10">
        <v>0</v>
      </c>
      <c r="AA393" s="10"/>
      <c r="AB393" s="10"/>
      <c r="AC393" s="10">
        <f t="shared" si="25"/>
        <v>0</v>
      </c>
      <c r="AD393" s="10" t="str" cm="1">
        <f t="array" ref="AD393">IFERROR(INDEX(Res_converter!$A$2:$A$22,MATCH(1,($J393=Res_converter!$B$2:$B$22)*($K393=Res_converter!$C$2:$C$22)*($L393=Res_converter!$D$2:$D$22),0)),"Other")</f>
        <v>Battery</v>
      </c>
      <c r="AE393" s="10">
        <f>IF($J393=Res_converter!$E$2,MAX($M393-$N393-$O393,0),0)+IF($K393=Res_converter!$E$2,MAX($P393-$Q393-$R393,0),0)+IF(L393=Res_converter!$E$2,$S393,0)</f>
        <v>213.5926</v>
      </c>
      <c r="AF393" s="10">
        <f>IF($AD393=Res_converter!$A$8,MAX($Z393-$N393-$O393,0),0)+IF(AND($AD393=Res_converter!$A$14,$J393=Res_converter!$B$14),MAX(MIN($Z393,$M393)-$N393-$O393+IF(SUM($Q393,$R393)&gt;0,MAX($Z393-$M393,0)-($Q393+$R393)*$AV393,0),0),0)+IF(AND($AD393=Res_converter!$A$15,$K393=Res_converter!$C$15),MAX(MIN($Z393,$P393)-$Q393-$R393+IF(SUM($N393,$O393)&gt;0,MAX($Z393-$P393,0)-($N393+$O393)*$AV393,0),0),0)+IF(AND($AD393=Res_converter!$A$12,$Y393="See columns P&amp; Q"),IF($J393=Res_converter!$E$2,MAX($AA393*MIN($M393,$T393)-$N393-$O393,0),MAX($AB393*MIN($P393,$T393)-$Q393-$R393,0)),0)+IF(AND($AD393=Res_converter!$A$12,$AC393=1,$Y393&lt;&gt;"See columns P&amp; Q"),IF($J393=Res_converter!$E$2,MAX(MIN($Z393,M393)-$N393-$O393,0),MAX(MIN($Z393,P393)-$Q393-$R393,0)),0)</f>
        <v>0</v>
      </c>
      <c r="AG393" s="60">
        <f>IF($AD393=Res_converter!$A$9,$T393,0)</f>
        <v>0</v>
      </c>
      <c r="AH393" s="10">
        <f>IF($AD393=Res_converter!$A$9,$Z393,0)</f>
        <v>0</v>
      </c>
      <c r="AI393" s="10">
        <f>IF($J393=Res_converter!$E$6,MAX($M393-$N393-$O393,0),0)+IF($K393=Res_converter!$E$6,MAX($P393-$Q393-$R393,0),0)+IF(L393=Res_converter!$E$6,$S393,0)</f>
        <v>0</v>
      </c>
      <c r="AJ393" s="10">
        <f>IF($AD393=Res_converter!$A$7,MAX(MIN($Z393,$M393)-$N393-$O393,0),0)+IF(AND($AD393=Res_converter!$A$12,$Y393="See columns P&amp; Q"),IF($J393=Res_converter!$E$6,MAX($AA393*MIN($M393,$T393)-$N393-$O393,0),MAX($AB393*MIN($P393,$T393)-$Q393-$R393,0)),0)+IF(AND($AD393=Res_converter!$A$12,$AC393=1,$Y393&lt;&gt;"See columns P&amp; Q"),IF($J393=Res_converter!$E$6,MAX(MIN(MAX($Z393-$P393,0)/$AU393,$M393)-$N393-$O393,0),MAX(MIN(MAX($Z393-$M393,0)/$AU393,$P393)-$Q393-$R393,0)),0)</f>
        <v>0</v>
      </c>
      <c r="AK393" s="60">
        <f>IF($AD393=Res_converter!$A$2,$T393,0)</f>
        <v>0</v>
      </c>
      <c r="AL393" s="10">
        <f>IF($AD393=Res_converter!$A$2,$Z393,0)</f>
        <v>0</v>
      </c>
      <c r="AM393" s="10">
        <f>IF($J393=Res_converter!$E$4,MAX($M393-$N393-$O393,0),0)+IF($K393=Res_converter!$E$4,MAX($P393-$Q393-$R393,0),0)+IF(L393=Res_converter!$E$4,$S393,0)</f>
        <v>0</v>
      </c>
      <c r="AN393" s="10">
        <f>IF($AD393=Res_converter!$A$3,MAX(MIN($Z393,$M393)-$N393-$O393,0),0)+IF(AND($AD393=Res_converter!$A$14,$AC393=1,$Y393&lt;&gt;"See columns P&amp; Q"),IF($J393=Res_converter!$E$4,MAX(MIN(MAX($Z393-$P393,0)/$AV393,$M393)-$N393-$O393,0),MAX(MIN(MAX($Z393-$M393,0)/$AV393,$P393)-$Q393-$R393,0)),0)</f>
        <v>0</v>
      </c>
      <c r="AO393" s="10">
        <f>IF($J393=Res_converter!$E$5,$M393,0)+IF($K393=Res_converter!$E$5,$P393,0)</f>
        <v>0</v>
      </c>
      <c r="AP393" s="10">
        <f>IF($AD393=Res_converter!$A$4,$Z393,0)</f>
        <v>0</v>
      </c>
      <c r="AQ393" s="10" t="s">
        <v>107</v>
      </c>
      <c r="AR393" s="10" t="s">
        <v>61</v>
      </c>
      <c r="AS393" s="10" t="s">
        <v>89</v>
      </c>
      <c r="AT393" s="10" t="s">
        <v>63</v>
      </c>
      <c r="AU393" s="10">
        <f t="shared" si="26"/>
        <v>0.106</v>
      </c>
      <c r="AV393" s="10">
        <f t="shared" si="27"/>
        <v>0.55700000000000005</v>
      </c>
      <c r="AW393" s="12" t="s">
        <v>867</v>
      </c>
      <c r="AX393" s="12" t="str">
        <f>INDEX(Subname_converter!$B$1:$B$343,MATCH($AW393,Subname_converter!$A$1:$A$343,0))</f>
        <v>Antelope</v>
      </c>
      <c r="AY393" s="12">
        <f>INDEX(Subname_converter!$C$1:$C$343,MATCH($AW393,Subname_converter!$A$1:$A$343,0))</f>
        <v>230</v>
      </c>
      <c r="AZ393" s="11">
        <v>45931.291666666701</v>
      </c>
      <c r="BA393" s="11">
        <v>45931.291666666701</v>
      </c>
      <c r="BB393" s="10">
        <f t="shared" si="24"/>
        <v>2025</v>
      </c>
      <c r="BC393" s="11"/>
      <c r="BD393" s="10" t="s">
        <v>103</v>
      </c>
      <c r="BE393" s="10"/>
      <c r="BF393" s="10"/>
      <c r="BG393" s="10" t="s">
        <v>103</v>
      </c>
      <c r="BH393" s="10"/>
      <c r="BI393" s="10">
        <f>IFERROR(INDEX([12]Queue_withNearTerm!$AZ$4:$AZ$148,MATCH(B394,[12]Queue_withNearTerm!$B$4:$B$148,0)),99)</f>
        <v>99</v>
      </c>
    </row>
    <row r="394" spans="1:61" s="26" customFormat="1" ht="37.5" x14ac:dyDescent="0.25">
      <c r="A394" s="32" t="s">
        <v>872</v>
      </c>
      <c r="B394" s="10">
        <v>2064</v>
      </c>
      <c r="C394" s="11">
        <v>44292</v>
      </c>
      <c r="D394" s="11">
        <v>44301.291666666701</v>
      </c>
      <c r="E394" s="10" t="s">
        <v>53</v>
      </c>
      <c r="F394" s="10" t="s">
        <v>609</v>
      </c>
      <c r="G394" s="10" t="s">
        <v>56</v>
      </c>
      <c r="H394" s="10"/>
      <c r="I394" s="10"/>
      <c r="J394" s="10" t="s">
        <v>57</v>
      </c>
      <c r="K394" s="10"/>
      <c r="L394" s="10"/>
      <c r="M394" s="10">
        <v>302.39999999999998</v>
      </c>
      <c r="N394" s="10"/>
      <c r="O394" s="10"/>
      <c r="P394" s="10"/>
      <c r="Q394" s="10"/>
      <c r="R394" s="10"/>
      <c r="S394" s="10"/>
      <c r="T394" s="10">
        <v>300</v>
      </c>
      <c r="U394" s="10" t="s">
        <v>83</v>
      </c>
      <c r="V394" s="10"/>
      <c r="W394" s="10"/>
      <c r="X394" s="10"/>
      <c r="Y394" s="10"/>
      <c r="Z394" s="10">
        <v>0</v>
      </c>
      <c r="AA394" s="10"/>
      <c r="AB394" s="10"/>
      <c r="AC394" s="10">
        <f t="shared" si="25"/>
        <v>0</v>
      </c>
      <c r="AD394" s="10" t="str" cm="1">
        <f t="array" ref="AD394">IFERROR(INDEX(Res_converter!$A$2:$A$22,MATCH(1,($J394=Res_converter!$B$2:$B$22)*($K394=Res_converter!$C$2:$C$22)*($L394=Res_converter!$D$2:$D$22),0)),"Other")</f>
        <v>Battery</v>
      </c>
      <c r="AE394" s="10">
        <f>IF($J394=Res_converter!$E$2,MAX($M394-$N394-$O394,0),0)+IF($K394=Res_converter!$E$2,MAX($P394-$Q394-$R394,0),0)+IF(L394=Res_converter!$E$2,$S394,0)</f>
        <v>302.39999999999998</v>
      </c>
      <c r="AF394" s="10">
        <f>IF($AD394=Res_converter!$A$8,MAX($Z394-$N394-$O394,0),0)+IF(AND($AD394=Res_converter!$A$14,$J394=Res_converter!$B$14),MAX(MIN($Z394,$M394)-$N394-$O394+IF(SUM($Q394,$R394)&gt;0,MAX($Z394-$M394,0)-($Q394+$R394)*$AV394,0),0),0)+IF(AND($AD394=Res_converter!$A$15,$K394=Res_converter!$C$15),MAX(MIN($Z394,$P394)-$Q394-$R394+IF(SUM($N394,$O394)&gt;0,MAX($Z394-$P394,0)-($N394+$O394)*$AV394,0),0),0)+IF(AND($AD394=Res_converter!$A$12,$Y394="See columns P&amp; Q"),IF($J394=Res_converter!$E$2,MAX($AA394*MIN($M394,$T394)-$N394-$O394,0),MAX($AB394*MIN($P394,$T394)-$Q394-$R394,0)),0)+IF(AND($AD394=Res_converter!$A$12,$AC394=1,$Y394&lt;&gt;"See columns P&amp; Q"),IF($J394=Res_converter!$E$2,MAX(MIN($Z394,M394)-$N394-$O394,0),MAX(MIN($Z394,P394)-$Q394-$R394,0)),0)</f>
        <v>0</v>
      </c>
      <c r="AG394" s="60">
        <f>IF($AD394=Res_converter!$A$9,$T394,0)</f>
        <v>0</v>
      </c>
      <c r="AH394" s="10">
        <f>IF($AD394=Res_converter!$A$9,$Z394,0)</f>
        <v>0</v>
      </c>
      <c r="AI394" s="10">
        <f>IF($J394=Res_converter!$E$6,MAX($M394-$N394-$O394,0),0)+IF($K394=Res_converter!$E$6,MAX($P394-$Q394-$R394,0),0)+IF(L394=Res_converter!$E$6,$S394,0)</f>
        <v>0</v>
      </c>
      <c r="AJ394" s="10">
        <f>IF($AD394=Res_converter!$A$7,MAX(MIN($Z394,$M394)-$N394-$O394,0),0)+IF(AND($AD394=Res_converter!$A$12,$Y394="See columns P&amp; Q"),IF($J394=Res_converter!$E$6,MAX($AA394*MIN($M394,$T394)-$N394-$O394,0),MAX($AB394*MIN($P394,$T394)-$Q394-$R394,0)),0)+IF(AND($AD394=Res_converter!$A$12,$AC394=1,$Y394&lt;&gt;"See columns P&amp; Q"),IF($J394=Res_converter!$E$6,MAX(MIN(MAX($Z394-$P394,0)/$AU394,$M394)-$N394-$O394,0),MAX(MIN(MAX($Z394-$M394,0)/$AU394,$P394)-$Q394-$R394,0)),0)</f>
        <v>0</v>
      </c>
      <c r="AK394" s="60">
        <f>IF($AD394=Res_converter!$A$2,$T394,0)</f>
        <v>0</v>
      </c>
      <c r="AL394" s="10">
        <f>IF($AD394=Res_converter!$A$2,$Z394,0)</f>
        <v>0</v>
      </c>
      <c r="AM394" s="10">
        <f>IF($J394=Res_converter!$E$4,MAX($M394-$N394-$O394,0),0)+IF($K394=Res_converter!$E$4,MAX($P394-$Q394-$R394,0),0)+IF(L394=Res_converter!$E$4,$S394,0)</f>
        <v>0</v>
      </c>
      <c r="AN394" s="10">
        <f>IF($AD394=Res_converter!$A$3,MAX(MIN($Z394,$M394)-$N394-$O394,0),0)+IF(AND($AD394=Res_converter!$A$14,$AC394=1,$Y394&lt;&gt;"See columns P&amp; Q"),IF($J394=Res_converter!$E$4,MAX(MIN(MAX($Z394-$P394,0)/$AV394,$M394)-$N394-$O394,0),MAX(MIN(MAX($Z394-$M394,0)/$AV394,$P394)-$Q394-$R394,0)),0)</f>
        <v>0</v>
      </c>
      <c r="AO394" s="10">
        <f>IF($J394=Res_converter!$E$5,$M394,0)+IF($K394=Res_converter!$E$5,$P394,0)</f>
        <v>0</v>
      </c>
      <c r="AP394" s="10">
        <f>IF($AD394=Res_converter!$A$4,$Z394,0)</f>
        <v>0</v>
      </c>
      <c r="AQ394" s="10" t="s">
        <v>107</v>
      </c>
      <c r="AR394" s="10" t="s">
        <v>61</v>
      </c>
      <c r="AS394" s="10" t="s">
        <v>89</v>
      </c>
      <c r="AT394" s="10" t="s">
        <v>63</v>
      </c>
      <c r="AU394" s="10">
        <f t="shared" si="26"/>
        <v>0.106</v>
      </c>
      <c r="AV394" s="10">
        <f t="shared" si="27"/>
        <v>0.55700000000000005</v>
      </c>
      <c r="AW394" s="12" t="s">
        <v>873</v>
      </c>
      <c r="AX394" s="12" t="str">
        <f>INDEX(Subname_converter!$B$1:$B$343,MATCH($AW394,Subname_converter!$A$1:$A$343,0))</f>
        <v>Antelope</v>
      </c>
      <c r="AY394" s="12">
        <f>INDEX(Subname_converter!$C$1:$C$343,MATCH($AW394,Subname_converter!$A$1:$A$343,0))</f>
        <v>230</v>
      </c>
      <c r="AZ394" s="11">
        <v>45505.291666666701</v>
      </c>
      <c r="BA394" s="11">
        <v>45505.291666666701</v>
      </c>
      <c r="BB394" s="10">
        <f t="shared" si="24"/>
        <v>2024</v>
      </c>
      <c r="BC394" s="11"/>
      <c r="BD394" s="10" t="s">
        <v>103</v>
      </c>
      <c r="BE394" s="10" t="s">
        <v>65</v>
      </c>
      <c r="BF394" s="10"/>
      <c r="BG394" s="10" t="s">
        <v>103</v>
      </c>
      <c r="BH394" s="10"/>
      <c r="BI394" s="10">
        <f>IFERROR(INDEX([12]Queue_withNearTerm!$AZ$4:$AZ$148,MATCH(B395,[12]Queue_withNearTerm!$B$4:$B$148,0)),99)</f>
        <v>99</v>
      </c>
    </row>
    <row r="395" spans="1:61" s="26" customFormat="1" ht="25" x14ac:dyDescent="0.25">
      <c r="A395" s="32" t="s">
        <v>874</v>
      </c>
      <c r="B395" s="10">
        <v>2066</v>
      </c>
      <c r="C395" s="11">
        <v>44292</v>
      </c>
      <c r="D395" s="11">
        <v>44301.291666666701</v>
      </c>
      <c r="E395" s="10" t="s">
        <v>53</v>
      </c>
      <c r="F395" s="10" t="s">
        <v>609</v>
      </c>
      <c r="G395" s="10" t="s">
        <v>56</v>
      </c>
      <c r="H395" s="10"/>
      <c r="I395" s="10"/>
      <c r="J395" s="10" t="s">
        <v>57</v>
      </c>
      <c r="K395" s="10"/>
      <c r="L395" s="10"/>
      <c r="M395" s="10">
        <v>504.8</v>
      </c>
      <c r="N395" s="10"/>
      <c r="O395" s="10"/>
      <c r="P395" s="10"/>
      <c r="Q395" s="10"/>
      <c r="R395" s="10"/>
      <c r="S395" s="10"/>
      <c r="T395" s="10">
        <v>500</v>
      </c>
      <c r="U395" s="10" t="s">
        <v>83</v>
      </c>
      <c r="V395" s="10"/>
      <c r="W395" s="10"/>
      <c r="X395" s="10"/>
      <c r="Y395" s="10"/>
      <c r="Z395" s="10">
        <v>0</v>
      </c>
      <c r="AA395" s="10"/>
      <c r="AB395" s="10"/>
      <c r="AC395" s="10">
        <f t="shared" si="25"/>
        <v>0</v>
      </c>
      <c r="AD395" s="10" t="str" cm="1">
        <f t="array" ref="AD395">IFERROR(INDEX(Res_converter!$A$2:$A$22,MATCH(1,($J395=Res_converter!$B$2:$B$22)*($K395=Res_converter!$C$2:$C$22)*($L395=Res_converter!$D$2:$D$22),0)),"Other")</f>
        <v>Battery</v>
      </c>
      <c r="AE395" s="10">
        <f>IF($J395=Res_converter!$E$2,MAX($M395-$N395-$O395,0),0)+IF($K395=Res_converter!$E$2,MAX($P395-$Q395-$R395,0),0)+IF(L395=Res_converter!$E$2,$S395,0)</f>
        <v>504.8</v>
      </c>
      <c r="AF395" s="10">
        <f>IF($AD395=Res_converter!$A$8,MAX($Z395-$N395-$O395,0),0)+IF(AND($AD395=Res_converter!$A$14,$J395=Res_converter!$B$14),MAX(MIN($Z395,$M395)-$N395-$O395+IF(SUM($Q395,$R395)&gt;0,MAX($Z395-$M395,0)-($Q395+$R395)*$AV395,0),0),0)+IF(AND($AD395=Res_converter!$A$15,$K395=Res_converter!$C$15),MAX(MIN($Z395,$P395)-$Q395-$R395+IF(SUM($N395,$O395)&gt;0,MAX($Z395-$P395,0)-($N395+$O395)*$AV395,0),0),0)+IF(AND($AD395=Res_converter!$A$12,$Y395="See columns P&amp; Q"),IF($J395=Res_converter!$E$2,MAX($AA395*MIN($M395,$T395)-$N395-$O395,0),MAX($AB395*MIN($P395,$T395)-$Q395-$R395,0)),0)+IF(AND($AD395=Res_converter!$A$12,$AC395=1,$Y395&lt;&gt;"See columns P&amp; Q"),IF($J395=Res_converter!$E$2,MAX(MIN($Z395,M395)-$N395-$O395,0),MAX(MIN($Z395,P395)-$Q395-$R395,0)),0)</f>
        <v>0</v>
      </c>
      <c r="AG395" s="60">
        <f>IF($AD395=Res_converter!$A$9,$T395,0)</f>
        <v>0</v>
      </c>
      <c r="AH395" s="10">
        <f>IF($AD395=Res_converter!$A$9,$Z395,0)</f>
        <v>0</v>
      </c>
      <c r="AI395" s="10">
        <f>IF($J395=Res_converter!$E$6,MAX($M395-$N395-$O395,0),0)+IF($K395=Res_converter!$E$6,MAX($P395-$Q395-$R395,0),0)+IF(L395=Res_converter!$E$6,$S395,0)</f>
        <v>0</v>
      </c>
      <c r="AJ395" s="10">
        <f>IF($AD395=Res_converter!$A$7,MAX(MIN($Z395,$M395)-$N395-$O395,0),0)+IF(AND($AD395=Res_converter!$A$12,$Y395="See columns P&amp; Q"),IF($J395=Res_converter!$E$6,MAX($AA395*MIN($M395,$T395)-$N395-$O395,0),MAX($AB395*MIN($P395,$T395)-$Q395-$R395,0)),0)+IF(AND($AD395=Res_converter!$A$12,$AC395=1,$Y395&lt;&gt;"See columns P&amp; Q"),IF($J395=Res_converter!$E$6,MAX(MIN(MAX($Z395-$P395,0)/$AU395,$M395)-$N395-$O395,0),MAX(MIN(MAX($Z395-$M395,0)/$AU395,$P395)-$Q395-$R395,0)),0)</f>
        <v>0</v>
      </c>
      <c r="AK395" s="60">
        <f>IF($AD395=Res_converter!$A$2,$T395,0)</f>
        <v>0</v>
      </c>
      <c r="AL395" s="10">
        <f>IF($AD395=Res_converter!$A$2,$Z395,0)</f>
        <v>0</v>
      </c>
      <c r="AM395" s="10">
        <f>IF($J395=Res_converter!$E$4,MAX($M395-$N395-$O395,0),0)+IF($K395=Res_converter!$E$4,MAX($P395-$Q395-$R395,0),0)+IF(L395=Res_converter!$E$4,$S395,0)</f>
        <v>0</v>
      </c>
      <c r="AN395" s="10">
        <f>IF($AD395=Res_converter!$A$3,MAX(MIN($Z395,$M395)-$N395-$O395,0),0)+IF(AND($AD395=Res_converter!$A$14,$AC395=1,$Y395&lt;&gt;"See columns P&amp; Q"),IF($J395=Res_converter!$E$4,MAX(MIN(MAX($Z395-$P395,0)/$AV395,$M395)-$N395-$O395,0),MAX(MIN(MAX($Z395-$M395,0)/$AV395,$P395)-$Q395-$R395,0)),0)</f>
        <v>0</v>
      </c>
      <c r="AO395" s="10">
        <f>IF($J395=Res_converter!$E$5,$M395,0)+IF($K395=Res_converter!$E$5,$P395,0)</f>
        <v>0</v>
      </c>
      <c r="AP395" s="10">
        <f>IF($AD395=Res_converter!$A$4,$Z395,0)</f>
        <v>0</v>
      </c>
      <c r="AQ395" s="10" t="s">
        <v>450</v>
      </c>
      <c r="AR395" s="10" t="s">
        <v>61</v>
      </c>
      <c r="AS395" s="10" t="s">
        <v>89</v>
      </c>
      <c r="AT395" s="10" t="s">
        <v>63</v>
      </c>
      <c r="AU395" s="10">
        <f t="shared" si="26"/>
        <v>0.106</v>
      </c>
      <c r="AV395" s="10">
        <f t="shared" si="27"/>
        <v>0.55700000000000005</v>
      </c>
      <c r="AW395" s="12" t="s">
        <v>451</v>
      </c>
      <c r="AX395" s="12" t="str">
        <f>INDEX(Subname_converter!$B$1:$B$343,MATCH($AW395,Subname_converter!$A$1:$A$343,0))</f>
        <v>Moorpark</v>
      </c>
      <c r="AY395" s="12">
        <f>INDEX(Subname_converter!$C$1:$C$343,MATCH($AW395,Subname_converter!$A$1:$A$343,0))</f>
        <v>230</v>
      </c>
      <c r="AZ395" s="11">
        <v>45505.291666666701</v>
      </c>
      <c r="BA395" s="11">
        <v>45505.291666666701</v>
      </c>
      <c r="BB395" s="10">
        <f t="shared" si="24"/>
        <v>2024</v>
      </c>
      <c r="BC395" s="11"/>
      <c r="BD395" s="10" t="s">
        <v>103</v>
      </c>
      <c r="BE395" s="10" t="s">
        <v>65</v>
      </c>
      <c r="BF395" s="10"/>
      <c r="BG395" s="10" t="s">
        <v>103</v>
      </c>
      <c r="BH395" s="10"/>
      <c r="BI395" s="10">
        <f>IFERROR(INDEX([12]Queue_withNearTerm!$AZ$4:$AZ$148,MATCH(B396,[12]Queue_withNearTerm!$B$4:$B$148,0)),99)</f>
        <v>99</v>
      </c>
    </row>
    <row r="396" spans="1:61" s="26" customFormat="1" ht="25" x14ac:dyDescent="0.25">
      <c r="A396" s="32" t="s">
        <v>875</v>
      </c>
      <c r="B396" s="10">
        <v>2068</v>
      </c>
      <c r="C396" s="11">
        <v>44293</v>
      </c>
      <c r="D396" s="11">
        <v>44301.291666666701</v>
      </c>
      <c r="E396" s="10" t="s">
        <v>53</v>
      </c>
      <c r="F396" s="10" t="s">
        <v>609</v>
      </c>
      <c r="G396" s="10" t="s">
        <v>56</v>
      </c>
      <c r="H396" s="10"/>
      <c r="I396" s="10"/>
      <c r="J396" s="10" t="s">
        <v>57</v>
      </c>
      <c r="K396" s="10"/>
      <c r="L396" s="10"/>
      <c r="M396" s="10">
        <v>152.1</v>
      </c>
      <c r="N396" s="10"/>
      <c r="O396" s="10"/>
      <c r="P396" s="10"/>
      <c r="Q396" s="10"/>
      <c r="R396" s="10"/>
      <c r="S396" s="10"/>
      <c r="T396" s="10">
        <v>150</v>
      </c>
      <c r="U396" s="10" t="s">
        <v>83</v>
      </c>
      <c r="V396" s="10"/>
      <c r="W396" s="10"/>
      <c r="X396" s="10"/>
      <c r="Y396" s="10"/>
      <c r="Z396" s="10">
        <v>0</v>
      </c>
      <c r="AA396" s="10"/>
      <c r="AB396" s="10"/>
      <c r="AC396" s="10">
        <f t="shared" si="25"/>
        <v>0</v>
      </c>
      <c r="AD396" s="10" t="str" cm="1">
        <f t="array" ref="AD396">IFERROR(INDEX(Res_converter!$A$2:$A$22,MATCH(1,($J396=Res_converter!$B$2:$B$22)*($K396=Res_converter!$C$2:$C$22)*($L396=Res_converter!$D$2:$D$22),0)),"Other")</f>
        <v>Battery</v>
      </c>
      <c r="AE396" s="10">
        <f>IF($J396=Res_converter!$E$2,MAX($M396-$N396-$O396,0),0)+IF($K396=Res_converter!$E$2,MAX($P396-$Q396-$R396,0),0)+IF(L396=Res_converter!$E$2,$S396,0)</f>
        <v>152.1</v>
      </c>
      <c r="AF396" s="10">
        <f>IF($AD396=Res_converter!$A$8,MAX($Z396-$N396-$O396,0),0)+IF(AND($AD396=Res_converter!$A$14,$J396=Res_converter!$B$14),MAX(MIN($Z396,$M396)-$N396-$O396+IF(SUM($Q396,$R396)&gt;0,MAX($Z396-$M396,0)-($Q396+$R396)*$AV396,0),0),0)+IF(AND($AD396=Res_converter!$A$15,$K396=Res_converter!$C$15),MAX(MIN($Z396,$P396)-$Q396-$R396+IF(SUM($N396,$O396)&gt;0,MAX($Z396-$P396,0)-($N396+$O396)*$AV396,0),0),0)+IF(AND($AD396=Res_converter!$A$12,$Y396="See columns P&amp; Q"),IF($J396=Res_converter!$E$2,MAX($AA396*MIN($M396,$T396)-$N396-$O396,0),MAX($AB396*MIN($P396,$T396)-$Q396-$R396,0)),0)+IF(AND($AD396=Res_converter!$A$12,$AC396=1,$Y396&lt;&gt;"See columns P&amp; Q"),IF($J396=Res_converter!$E$2,MAX(MIN($Z396,M396)-$N396-$O396,0),MAX(MIN($Z396,P396)-$Q396-$R396,0)),0)</f>
        <v>0</v>
      </c>
      <c r="AG396" s="60">
        <f>IF($AD396=Res_converter!$A$9,$T396,0)</f>
        <v>0</v>
      </c>
      <c r="AH396" s="10">
        <f>IF($AD396=Res_converter!$A$9,$Z396,0)</f>
        <v>0</v>
      </c>
      <c r="AI396" s="10">
        <f>IF($J396=Res_converter!$E$6,MAX($M396-$N396-$O396,0),0)+IF($K396=Res_converter!$E$6,MAX($P396-$Q396-$R396,0),0)+IF(L396=Res_converter!$E$6,$S396,0)</f>
        <v>0</v>
      </c>
      <c r="AJ396" s="10">
        <f>IF($AD396=Res_converter!$A$7,MAX(MIN($Z396,$M396)-$N396-$O396,0),0)+IF(AND($AD396=Res_converter!$A$12,$Y396="See columns P&amp; Q"),IF($J396=Res_converter!$E$6,MAX($AA396*MIN($M396,$T396)-$N396-$O396,0),MAX($AB396*MIN($P396,$T396)-$Q396-$R396,0)),0)+IF(AND($AD396=Res_converter!$A$12,$AC396=1,$Y396&lt;&gt;"See columns P&amp; Q"),IF($J396=Res_converter!$E$6,MAX(MIN(MAX($Z396-$P396,0)/$AU396,$M396)-$N396-$O396,0),MAX(MIN(MAX($Z396-$M396,0)/$AU396,$P396)-$Q396-$R396,0)),0)</f>
        <v>0</v>
      </c>
      <c r="AK396" s="60">
        <f>IF($AD396=Res_converter!$A$2,$T396,0)</f>
        <v>0</v>
      </c>
      <c r="AL396" s="10">
        <f>IF($AD396=Res_converter!$A$2,$Z396,0)</f>
        <v>0</v>
      </c>
      <c r="AM396" s="10">
        <f>IF($J396=Res_converter!$E$4,MAX($M396-$N396-$O396,0),0)+IF($K396=Res_converter!$E$4,MAX($P396-$Q396-$R396,0),0)+IF(L396=Res_converter!$E$4,$S396,0)</f>
        <v>0</v>
      </c>
      <c r="AN396" s="10">
        <f>IF($AD396=Res_converter!$A$3,MAX(MIN($Z396,$M396)-$N396-$O396,0),0)+IF(AND($AD396=Res_converter!$A$14,$AC396=1,$Y396&lt;&gt;"See columns P&amp; Q"),IF($J396=Res_converter!$E$4,MAX(MIN(MAX($Z396-$P396,0)/$AV396,$M396)-$N396-$O396,0),MAX(MIN(MAX($Z396-$M396,0)/$AV396,$P396)-$Q396-$R396,0)),0)</f>
        <v>0</v>
      </c>
      <c r="AO396" s="10">
        <f>IF($J396=Res_converter!$E$5,$M396,0)+IF($K396=Res_converter!$E$5,$P396,0)</f>
        <v>0</v>
      </c>
      <c r="AP396" s="10">
        <f>IF($AD396=Res_converter!$A$4,$Z396,0)</f>
        <v>0</v>
      </c>
      <c r="AQ396" s="10" t="s">
        <v>226</v>
      </c>
      <c r="AR396" s="10" t="s">
        <v>61</v>
      </c>
      <c r="AS396" s="10" t="s">
        <v>89</v>
      </c>
      <c r="AT396" s="10" t="s">
        <v>63</v>
      </c>
      <c r="AU396" s="10">
        <f t="shared" si="26"/>
        <v>0.106</v>
      </c>
      <c r="AV396" s="10">
        <f t="shared" si="27"/>
        <v>0.55700000000000005</v>
      </c>
      <c r="AW396" s="12" t="s">
        <v>865</v>
      </c>
      <c r="AX396" s="12" t="str">
        <f>INDEX(Subname_converter!$B$1:$B$343,MATCH($AW396,Subname_converter!$A$1:$A$343,0))</f>
        <v>Rector</v>
      </c>
      <c r="AY396" s="12">
        <f>INDEX(Subname_converter!$C$1:$C$343,MATCH($AW396,Subname_converter!$A$1:$A$343,0))</f>
        <v>230</v>
      </c>
      <c r="AZ396" s="11">
        <v>46006.333333333299</v>
      </c>
      <c r="BA396" s="11">
        <v>46006.333333333299</v>
      </c>
      <c r="BB396" s="10">
        <f t="shared" si="24"/>
        <v>2026</v>
      </c>
      <c r="BC396" s="11"/>
      <c r="BD396" s="10" t="s">
        <v>103</v>
      </c>
      <c r="BE396" s="10" t="s">
        <v>65</v>
      </c>
      <c r="BF396" s="10"/>
      <c r="BG396" s="10" t="s">
        <v>103</v>
      </c>
      <c r="BH396" s="10"/>
      <c r="BI396" s="10">
        <f>IFERROR(INDEX([12]Queue_withNearTerm!$AZ$4:$AZ$148,MATCH(B397,[12]Queue_withNearTerm!$B$4:$B$148,0)),99)</f>
        <v>99</v>
      </c>
    </row>
    <row r="397" spans="1:61" s="26" customFormat="1" ht="25" x14ac:dyDescent="0.25">
      <c r="A397" s="32" t="s">
        <v>876</v>
      </c>
      <c r="B397" s="10">
        <v>2075</v>
      </c>
      <c r="C397" s="11">
        <v>44294</v>
      </c>
      <c r="D397" s="11">
        <v>44301.291666666701</v>
      </c>
      <c r="E397" s="10" t="s">
        <v>53</v>
      </c>
      <c r="F397" s="10" t="s">
        <v>609</v>
      </c>
      <c r="G397" s="10" t="s">
        <v>56</v>
      </c>
      <c r="H397" s="10" t="s">
        <v>95</v>
      </c>
      <c r="I397" s="10"/>
      <c r="J397" s="10" t="s">
        <v>57</v>
      </c>
      <c r="K397" s="10" t="s">
        <v>96</v>
      </c>
      <c r="L397" s="10"/>
      <c r="M397" s="10">
        <v>12</v>
      </c>
      <c r="N397" s="10"/>
      <c r="O397" s="10"/>
      <c r="P397" s="10">
        <v>37.799999999999997</v>
      </c>
      <c r="Q397" s="10"/>
      <c r="R397" s="10"/>
      <c r="S397" s="10"/>
      <c r="T397" s="10">
        <v>20</v>
      </c>
      <c r="U397" s="10" t="s">
        <v>83</v>
      </c>
      <c r="V397" s="10"/>
      <c r="W397" s="10" t="s">
        <v>58</v>
      </c>
      <c r="X397" s="10"/>
      <c r="Y397" s="10"/>
      <c r="Z397" s="10">
        <v>0</v>
      </c>
      <c r="AA397" s="10"/>
      <c r="AB397" s="10"/>
      <c r="AC397" s="10">
        <f t="shared" si="25"/>
        <v>0</v>
      </c>
      <c r="AD397" s="10" t="str" cm="1">
        <f t="array" ref="AD397">IFERROR(INDEX(Res_converter!$A$2:$A$22,MATCH(1,($J397=Res_converter!$B$2:$B$22)*($K397=Res_converter!$C$2:$C$22)*($L397=Res_converter!$D$2:$D$22),0)),"Other")</f>
        <v>Solar-Hybrid</v>
      </c>
      <c r="AE397" s="10">
        <f>IF($J397=Res_converter!$E$2,MAX($M397-$N397-$O397,0),0)+IF($K397=Res_converter!$E$2,MAX($P397-$Q397-$R397,0),0)+IF(L397=Res_converter!$E$2,$S397,0)</f>
        <v>12</v>
      </c>
      <c r="AF397" s="10">
        <f>IF($AD397=Res_converter!$A$8,MAX($Z397-$N397-$O397,0),0)+IF(AND($AD397=Res_converter!$A$14,$J397=Res_converter!$B$14),MAX(MIN($Z397,$M397)-$N397-$O397+IF(SUM($Q397,$R397)&gt;0,MAX($Z397-$M397,0)-($Q397+$R397)*$AV397,0),0),0)+IF(AND($AD397=Res_converter!$A$15,$K397=Res_converter!$C$15),MAX(MIN($Z397,$P397)-$Q397-$R397+IF(SUM($N397,$O397)&gt;0,MAX($Z397-$P397,0)-($N397+$O397)*$AV397,0),0),0)+IF(AND($AD397=Res_converter!$A$12,$Y397="See columns P&amp; Q"),IF($J397=Res_converter!$E$2,MAX($AA397*MIN($M397,$T397)-$N397-$O397,0),MAX($AB397*MIN($P397,$T397)-$Q397-$R397,0)),0)+IF(AND($AD397=Res_converter!$A$12,$AC397=1,$Y397&lt;&gt;"See columns P&amp; Q"),IF($J397=Res_converter!$E$2,MAX(MIN($Z397,M397)-$N397-$O397,0),MAX(MIN($Z397,P397)-$Q397-$R397,0)),0)</f>
        <v>0</v>
      </c>
      <c r="AG397" s="60">
        <f>IF($AD397=Res_converter!$A$9,$T397,0)</f>
        <v>0</v>
      </c>
      <c r="AH397" s="10">
        <f>IF($AD397=Res_converter!$A$9,$Z397,0)</f>
        <v>0</v>
      </c>
      <c r="AI397" s="10">
        <f>IF($J397=Res_converter!$E$6,MAX($M397-$N397-$O397,0),0)+IF($K397=Res_converter!$E$6,MAX($P397-$Q397-$R397,0),0)+IF(L397=Res_converter!$E$6,$S397,0)</f>
        <v>37.799999999999997</v>
      </c>
      <c r="AJ397" s="10">
        <f>IF($AD397=Res_converter!$A$7,MAX(MIN($Z397,$M397)-$N397-$O397,0),0)+IF(AND($AD397=Res_converter!$A$12,$Y397="See columns P&amp; Q"),IF($J397=Res_converter!$E$6,MAX($AA397*MIN($M397,$T397)-$N397-$O397,0),MAX($AB397*MIN($P397,$T397)-$Q397-$R397,0)),0)+IF(AND($AD397=Res_converter!$A$12,$AC397=1,$Y397&lt;&gt;"See columns P&amp; Q"),IF($J397=Res_converter!$E$6,MAX(MIN(MAX($Z397-$P397,0)/$AU397,$M397)-$N397-$O397,0),MAX(MIN(MAX($Z397-$M397,0)/$AU397,$P397)-$Q397-$R397,0)),0)</f>
        <v>0</v>
      </c>
      <c r="AK397" s="60">
        <f>IF($AD397=Res_converter!$A$2,$T397,0)</f>
        <v>0</v>
      </c>
      <c r="AL397" s="10">
        <f>IF($AD397=Res_converter!$A$2,$Z397,0)</f>
        <v>0</v>
      </c>
      <c r="AM397" s="10">
        <f>IF($J397=Res_converter!$E$4,MAX($M397-$N397-$O397,0),0)+IF($K397=Res_converter!$E$4,MAX($P397-$Q397-$R397,0),0)+IF(L397=Res_converter!$E$4,$S397,0)</f>
        <v>0</v>
      </c>
      <c r="AN397" s="10">
        <f>IF($AD397=Res_converter!$A$3,MAX(MIN($Z397,$M397)-$N397-$O397,0),0)+IF(AND($AD397=Res_converter!$A$14,$AC397=1,$Y397&lt;&gt;"See columns P&amp; Q"),IF($J397=Res_converter!$E$4,MAX(MIN(MAX($Z397-$P397,0)/$AV397,$M397)-$N397-$O397,0),MAX(MIN(MAX($Z397-$M397,0)/$AV397,$P397)-$Q397-$R397,0)),0)</f>
        <v>0</v>
      </c>
      <c r="AO397" s="10">
        <f>IF($J397=Res_converter!$E$5,$M397,0)+IF($K397=Res_converter!$E$5,$P397,0)</f>
        <v>0</v>
      </c>
      <c r="AP397" s="10">
        <f>IF($AD397=Res_converter!$A$4,$Z397,0)</f>
        <v>0</v>
      </c>
      <c r="AQ397" s="10" t="s">
        <v>107</v>
      </c>
      <c r="AR397" s="10" t="s">
        <v>61</v>
      </c>
      <c r="AS397" s="10" t="s">
        <v>89</v>
      </c>
      <c r="AT397" s="10" t="s">
        <v>63</v>
      </c>
      <c r="AU397" s="10">
        <f t="shared" si="26"/>
        <v>0.106</v>
      </c>
      <c r="AV397" s="10">
        <f t="shared" si="27"/>
        <v>0.55700000000000005</v>
      </c>
      <c r="AW397" s="12" t="s">
        <v>877</v>
      </c>
      <c r="AX397" s="12" t="str">
        <f>INDEX(Subname_converter!$B$1:$B$343,MATCH($AW397,Subname_converter!$A$1:$A$343,0))</f>
        <v>Antelope</v>
      </c>
      <c r="AY397" s="12">
        <f>INDEX(Subname_converter!$C$1:$C$343,MATCH($AW397,Subname_converter!$A$1:$A$343,0))</f>
        <v>230</v>
      </c>
      <c r="AZ397" s="11">
        <v>45275.333333333299</v>
      </c>
      <c r="BA397" s="11">
        <v>45275.333333333299</v>
      </c>
      <c r="BB397" s="10">
        <f t="shared" si="24"/>
        <v>2024</v>
      </c>
      <c r="BC397" s="11"/>
      <c r="BD397" s="10" t="s">
        <v>103</v>
      </c>
      <c r="BE397" s="10" t="s">
        <v>65</v>
      </c>
      <c r="BF397" s="10"/>
      <c r="BG397" s="10" t="s">
        <v>103</v>
      </c>
      <c r="BH397" s="10"/>
      <c r="BI397" s="10">
        <f>IFERROR(INDEX([12]Queue_withNearTerm!$AZ$4:$AZ$148,MATCH(B398,[12]Queue_withNearTerm!$B$4:$B$148,0)),99)</f>
        <v>99</v>
      </c>
    </row>
    <row r="398" spans="1:61" s="26" customFormat="1" ht="25" x14ac:dyDescent="0.25">
      <c r="A398" s="32" t="s">
        <v>878</v>
      </c>
      <c r="B398" s="10">
        <v>2078</v>
      </c>
      <c r="C398" s="11">
        <v>44295</v>
      </c>
      <c r="D398" s="11">
        <v>44301.291666666701</v>
      </c>
      <c r="E398" s="10" t="s">
        <v>53</v>
      </c>
      <c r="F398" s="10" t="s">
        <v>609</v>
      </c>
      <c r="G398" s="10" t="s">
        <v>95</v>
      </c>
      <c r="H398" s="10" t="s">
        <v>56</v>
      </c>
      <c r="I398" s="10"/>
      <c r="J398" s="10" t="s">
        <v>96</v>
      </c>
      <c r="K398" s="10" t="s">
        <v>57</v>
      </c>
      <c r="L398" s="10"/>
      <c r="M398" s="10">
        <v>372.3</v>
      </c>
      <c r="N398" s="10"/>
      <c r="O398" s="10"/>
      <c r="P398" s="10">
        <v>225</v>
      </c>
      <c r="Q398" s="10"/>
      <c r="R398" s="10"/>
      <c r="S398" s="10"/>
      <c r="T398" s="10">
        <v>350</v>
      </c>
      <c r="U398" s="10" t="s">
        <v>83</v>
      </c>
      <c r="V398" s="10"/>
      <c r="W398" s="10" t="s">
        <v>58</v>
      </c>
      <c r="X398" s="10"/>
      <c r="Y398" s="10"/>
      <c r="Z398" s="10">
        <v>0</v>
      </c>
      <c r="AA398" s="10"/>
      <c r="AB398" s="10"/>
      <c r="AC398" s="10">
        <f t="shared" si="25"/>
        <v>0</v>
      </c>
      <c r="AD398" s="10" t="str" cm="1">
        <f t="array" ref="AD398">IFERROR(INDEX(Res_converter!$A$2:$A$22,MATCH(1,($J398=Res_converter!$B$2:$B$22)*($K398=Res_converter!$C$2:$C$22)*($L398=Res_converter!$D$2:$D$22),0)),"Other")</f>
        <v>Solar-Hybrid</v>
      </c>
      <c r="AE398" s="10">
        <f>IF($J398=Res_converter!$E$2,MAX($M398-$N398-$O398,0),0)+IF($K398=Res_converter!$E$2,MAX($P398-$Q398-$R398,0),0)+IF(L398=Res_converter!$E$2,$S398,0)</f>
        <v>225</v>
      </c>
      <c r="AF398" s="10">
        <f>IF($AD398=Res_converter!$A$8,MAX($Z398-$N398-$O398,0),0)+IF(AND($AD398=Res_converter!$A$14,$J398=Res_converter!$B$14),MAX(MIN($Z398,$M398)-$N398-$O398+IF(SUM($Q398,$R398)&gt;0,MAX($Z398-$M398,0)-($Q398+$R398)*$AV398,0),0),0)+IF(AND($AD398=Res_converter!$A$15,$K398=Res_converter!$C$15),MAX(MIN($Z398,$P398)-$Q398-$R398+IF(SUM($N398,$O398)&gt;0,MAX($Z398-$P398,0)-($N398+$O398)*$AV398,0),0),0)+IF(AND($AD398=Res_converter!$A$12,$Y398="See columns P&amp; Q"),IF($J398=Res_converter!$E$2,MAX($AA398*MIN($M398,$T398)-$N398-$O398,0),MAX($AB398*MIN($P398,$T398)-$Q398-$R398,0)),0)+IF(AND($AD398=Res_converter!$A$12,$AC398=1,$Y398&lt;&gt;"See columns P&amp; Q"),IF($J398=Res_converter!$E$2,MAX(MIN($Z398,M398)-$N398-$O398,0),MAX(MIN($Z398,P398)-$Q398-$R398,0)),0)</f>
        <v>0</v>
      </c>
      <c r="AG398" s="60">
        <f>IF($AD398=Res_converter!$A$9,$T398,0)</f>
        <v>0</v>
      </c>
      <c r="AH398" s="10">
        <f>IF($AD398=Res_converter!$A$9,$Z398,0)</f>
        <v>0</v>
      </c>
      <c r="AI398" s="10">
        <f>IF($J398=Res_converter!$E$6,MAX($M398-$N398-$O398,0),0)+IF($K398=Res_converter!$E$6,MAX($P398-$Q398-$R398,0),0)+IF(L398=Res_converter!$E$6,$S398,0)</f>
        <v>372.3</v>
      </c>
      <c r="AJ398" s="10">
        <f>IF($AD398=Res_converter!$A$7,MAX(MIN($Z398,$M398)-$N398-$O398,0),0)+IF(AND($AD398=Res_converter!$A$12,$Y398="See columns P&amp; Q"),IF($J398=Res_converter!$E$6,MAX($AA398*MIN($M398,$T398)-$N398-$O398,0),MAX($AB398*MIN($P398,$T398)-$Q398-$R398,0)),0)+IF(AND($AD398=Res_converter!$A$12,$AC398=1,$Y398&lt;&gt;"See columns P&amp; Q"),IF($J398=Res_converter!$E$6,MAX(MIN(MAX($Z398-$P398,0)/$AU398,$M398)-$N398-$O398,0),MAX(MIN(MAX($Z398-$M398,0)/$AU398,$P398)-$Q398-$R398,0)),0)</f>
        <v>0</v>
      </c>
      <c r="AK398" s="60">
        <f>IF($AD398=Res_converter!$A$2,$T398,0)</f>
        <v>0</v>
      </c>
      <c r="AL398" s="10">
        <f>IF($AD398=Res_converter!$A$2,$Z398,0)</f>
        <v>0</v>
      </c>
      <c r="AM398" s="10">
        <f>IF($J398=Res_converter!$E$4,MAX($M398-$N398-$O398,0),0)+IF($K398=Res_converter!$E$4,MAX($P398-$Q398-$R398,0),0)+IF(L398=Res_converter!$E$4,$S398,0)</f>
        <v>0</v>
      </c>
      <c r="AN398" s="10">
        <f>IF($AD398=Res_converter!$A$3,MAX(MIN($Z398,$M398)-$N398-$O398,0),0)+IF(AND($AD398=Res_converter!$A$14,$AC398=1,$Y398&lt;&gt;"See columns P&amp; Q"),IF($J398=Res_converter!$E$4,MAX(MIN(MAX($Z398-$P398,0)/$AV398,$M398)-$N398-$O398,0),MAX(MIN(MAX($Z398-$M398,0)/$AV398,$P398)-$Q398-$R398,0)),0)</f>
        <v>0</v>
      </c>
      <c r="AO398" s="10">
        <f>IF($J398=Res_converter!$E$5,$M398,0)+IF($K398=Res_converter!$E$5,$P398,0)</f>
        <v>0</v>
      </c>
      <c r="AP398" s="10">
        <f>IF($AD398=Res_converter!$A$4,$Z398,0)</f>
        <v>0</v>
      </c>
      <c r="AQ398" s="10" t="s">
        <v>88</v>
      </c>
      <c r="AR398" s="10" t="s">
        <v>61</v>
      </c>
      <c r="AS398" s="10" t="s">
        <v>89</v>
      </c>
      <c r="AT398" s="10" t="s">
        <v>63</v>
      </c>
      <c r="AU398" s="10">
        <f t="shared" si="26"/>
        <v>0.106</v>
      </c>
      <c r="AV398" s="10">
        <f t="shared" si="27"/>
        <v>0.55700000000000005</v>
      </c>
      <c r="AW398" s="12" t="s">
        <v>459</v>
      </c>
      <c r="AX398" s="12" t="str">
        <f>INDEX(Subname_converter!$B$1:$B$343,MATCH($AW398,Subname_converter!$A$1:$A$343,0))</f>
        <v>Windhub</v>
      </c>
      <c r="AY398" s="12">
        <f>INDEX(Subname_converter!$C$1:$C$343,MATCH($AW398,Subname_converter!$A$1:$A$343,0))</f>
        <v>500</v>
      </c>
      <c r="AZ398" s="11">
        <v>45444.291666666701</v>
      </c>
      <c r="BA398" s="11">
        <v>45444.291666666701</v>
      </c>
      <c r="BB398" s="10">
        <f t="shared" si="24"/>
        <v>2024</v>
      </c>
      <c r="BC398" s="11"/>
      <c r="BD398" s="10" t="s">
        <v>103</v>
      </c>
      <c r="BE398" s="10" t="s">
        <v>65</v>
      </c>
      <c r="BF398" s="10"/>
      <c r="BG398" s="10" t="s">
        <v>103</v>
      </c>
      <c r="BH398" s="10"/>
      <c r="BI398" s="10">
        <f>IFERROR(INDEX([12]Queue_withNearTerm!$AZ$4:$AZ$148,MATCH(B399,[12]Queue_withNearTerm!$B$4:$B$148,0)),99)</f>
        <v>99</v>
      </c>
    </row>
    <row r="399" spans="1:61" s="26" customFormat="1" ht="37.5" x14ac:dyDescent="0.25">
      <c r="A399" s="32" t="s">
        <v>879</v>
      </c>
      <c r="B399" s="10">
        <v>2080</v>
      </c>
      <c r="C399" s="11">
        <v>44298</v>
      </c>
      <c r="D399" s="11">
        <v>44301.291666666701</v>
      </c>
      <c r="E399" s="10" t="s">
        <v>53</v>
      </c>
      <c r="F399" s="10" t="s">
        <v>609</v>
      </c>
      <c r="G399" s="10" t="s">
        <v>95</v>
      </c>
      <c r="H399" s="10" t="s">
        <v>56</v>
      </c>
      <c r="I399" s="10"/>
      <c r="J399" s="10" t="s">
        <v>96</v>
      </c>
      <c r="K399" s="10" t="s">
        <v>57</v>
      </c>
      <c r="L399" s="10"/>
      <c r="M399" s="10">
        <v>113.83199999999999</v>
      </c>
      <c r="N399" s="10"/>
      <c r="O399" s="10"/>
      <c r="P399" s="10">
        <v>102.672</v>
      </c>
      <c r="Q399" s="10"/>
      <c r="R399" s="10"/>
      <c r="S399" s="10"/>
      <c r="T399" s="10">
        <v>210</v>
      </c>
      <c r="U399" s="10" t="s">
        <v>83</v>
      </c>
      <c r="V399" s="10"/>
      <c r="W399" s="10" t="s">
        <v>58</v>
      </c>
      <c r="X399" s="10"/>
      <c r="Y399" s="10"/>
      <c r="Z399" s="10">
        <v>0</v>
      </c>
      <c r="AA399" s="10"/>
      <c r="AB399" s="10"/>
      <c r="AC399" s="10">
        <f t="shared" si="25"/>
        <v>0</v>
      </c>
      <c r="AD399" s="10" t="str" cm="1">
        <f t="array" ref="AD399">IFERROR(INDEX(Res_converter!$A$2:$A$22,MATCH(1,($J399=Res_converter!$B$2:$B$22)*($K399=Res_converter!$C$2:$C$22)*($L399=Res_converter!$D$2:$D$22),0)),"Other")</f>
        <v>Solar-Hybrid</v>
      </c>
      <c r="AE399" s="10">
        <f>IF($J399=Res_converter!$E$2,MAX($M399-$N399-$O399,0),0)+IF($K399=Res_converter!$E$2,MAX($P399-$Q399-$R399,0),0)+IF(L399=Res_converter!$E$2,$S399,0)</f>
        <v>102.672</v>
      </c>
      <c r="AF399" s="10">
        <f>IF($AD399=Res_converter!$A$8,MAX($Z399-$N399-$O399,0),0)+IF(AND($AD399=Res_converter!$A$14,$J399=Res_converter!$B$14),MAX(MIN($Z399,$M399)-$N399-$O399+IF(SUM($Q399,$R399)&gt;0,MAX($Z399-$M399,0)-($Q399+$R399)*$AV399,0),0),0)+IF(AND($AD399=Res_converter!$A$15,$K399=Res_converter!$C$15),MAX(MIN($Z399,$P399)-$Q399-$R399+IF(SUM($N399,$O399)&gt;0,MAX($Z399-$P399,0)-($N399+$O399)*$AV399,0),0),0)+IF(AND($AD399=Res_converter!$A$12,$Y399="See columns P&amp; Q"),IF($J399=Res_converter!$E$2,MAX($AA399*MIN($M399,$T399)-$N399-$O399,0),MAX($AB399*MIN($P399,$T399)-$Q399-$R399,0)),0)+IF(AND($AD399=Res_converter!$A$12,$AC399=1,$Y399&lt;&gt;"See columns P&amp; Q"),IF($J399=Res_converter!$E$2,MAX(MIN($Z399,M399)-$N399-$O399,0),MAX(MIN($Z399,P399)-$Q399-$R399,0)),0)</f>
        <v>0</v>
      </c>
      <c r="AG399" s="60">
        <f>IF($AD399=Res_converter!$A$9,$T399,0)</f>
        <v>0</v>
      </c>
      <c r="AH399" s="10">
        <f>IF($AD399=Res_converter!$A$9,$Z399,0)</f>
        <v>0</v>
      </c>
      <c r="AI399" s="10">
        <f>IF($J399=Res_converter!$E$6,MAX($M399-$N399-$O399,0),0)+IF($K399=Res_converter!$E$6,MAX($P399-$Q399-$R399,0),0)+IF(L399=Res_converter!$E$6,$S399,0)</f>
        <v>113.83199999999999</v>
      </c>
      <c r="AJ399" s="10">
        <f>IF($AD399=Res_converter!$A$7,MAX(MIN($Z399,$M399)-$N399-$O399,0),0)+IF(AND($AD399=Res_converter!$A$12,$Y399="See columns P&amp; Q"),IF($J399=Res_converter!$E$6,MAX($AA399*MIN($M399,$T399)-$N399-$O399,0),MAX($AB399*MIN($P399,$T399)-$Q399-$R399,0)),0)+IF(AND($AD399=Res_converter!$A$12,$AC399=1,$Y399&lt;&gt;"See columns P&amp; Q"),IF($J399=Res_converter!$E$6,MAX(MIN(MAX($Z399-$P399,0)/$AU399,$M399)-$N399-$O399,0),MAX(MIN(MAX($Z399-$M399,0)/$AU399,$P399)-$Q399-$R399,0)),0)</f>
        <v>0</v>
      </c>
      <c r="AK399" s="60">
        <f>IF($AD399=Res_converter!$A$2,$T399,0)</f>
        <v>0</v>
      </c>
      <c r="AL399" s="10">
        <f>IF($AD399=Res_converter!$A$2,$Z399,0)</f>
        <v>0</v>
      </c>
      <c r="AM399" s="10">
        <f>IF($J399=Res_converter!$E$4,MAX($M399-$N399-$O399,0),0)+IF($K399=Res_converter!$E$4,MAX($P399-$Q399-$R399,0),0)+IF(L399=Res_converter!$E$4,$S399,0)</f>
        <v>0</v>
      </c>
      <c r="AN399" s="10">
        <f>IF($AD399=Res_converter!$A$3,MAX(MIN($Z399,$M399)-$N399-$O399,0),0)+IF(AND($AD399=Res_converter!$A$14,$AC399=1,$Y399&lt;&gt;"See columns P&amp; Q"),IF($J399=Res_converter!$E$4,MAX(MIN(MAX($Z399-$P399,0)/$AV399,$M399)-$N399-$O399,0),MAX(MIN(MAX($Z399-$M399,0)/$AV399,$P399)-$Q399-$R399,0)),0)</f>
        <v>0</v>
      </c>
      <c r="AO399" s="10">
        <f>IF($J399=Res_converter!$E$5,$M399,0)+IF($K399=Res_converter!$E$5,$P399,0)</f>
        <v>0</v>
      </c>
      <c r="AP399" s="10">
        <f>IF($AD399=Res_converter!$A$4,$Z399,0)</f>
        <v>0</v>
      </c>
      <c r="AQ399" s="10" t="s">
        <v>107</v>
      </c>
      <c r="AR399" s="10" t="s">
        <v>61</v>
      </c>
      <c r="AS399" s="10" t="s">
        <v>89</v>
      </c>
      <c r="AT399" s="10" t="s">
        <v>63</v>
      </c>
      <c r="AU399" s="10">
        <f t="shared" si="26"/>
        <v>0.106</v>
      </c>
      <c r="AV399" s="10">
        <f t="shared" si="27"/>
        <v>0.55700000000000005</v>
      </c>
      <c r="AW399" s="12" t="s">
        <v>880</v>
      </c>
      <c r="AX399" s="12" t="str">
        <f>INDEX(Subname_converter!$B$1:$B$343,MATCH($AW399,Subname_converter!$A$1:$A$343,0))</f>
        <v>Antelope</v>
      </c>
      <c r="AY399" s="12">
        <f>INDEX(Subname_converter!$C$1:$C$343,MATCH($AW399,Subname_converter!$A$1:$A$343,0))</f>
        <v>230</v>
      </c>
      <c r="AZ399" s="11">
        <v>45595.291666666701</v>
      </c>
      <c r="BA399" s="11">
        <v>46082.333333333299</v>
      </c>
      <c r="BB399" s="10">
        <f t="shared" si="24"/>
        <v>2026</v>
      </c>
      <c r="BC399" s="11"/>
      <c r="BD399" s="10" t="s">
        <v>103</v>
      </c>
      <c r="BE399" s="10" t="s">
        <v>65</v>
      </c>
      <c r="BF399" s="10"/>
      <c r="BG399" s="10" t="s">
        <v>103</v>
      </c>
      <c r="BH399" s="10"/>
      <c r="BI399" s="10">
        <f>IFERROR(INDEX([12]Queue_withNearTerm!$AZ$4:$AZ$148,MATCH(B400,[12]Queue_withNearTerm!$B$4:$B$148,0)),99)</f>
        <v>99</v>
      </c>
    </row>
    <row r="400" spans="1:61" s="26" customFormat="1" ht="25" x14ac:dyDescent="0.25">
      <c r="A400" s="32" t="s">
        <v>881</v>
      </c>
      <c r="B400" s="10">
        <v>2081</v>
      </c>
      <c r="C400" s="11">
        <v>44295</v>
      </c>
      <c r="D400" s="11">
        <v>44301.291666666701</v>
      </c>
      <c r="E400" s="10" t="s">
        <v>53</v>
      </c>
      <c r="F400" s="10" t="s">
        <v>609</v>
      </c>
      <c r="G400" s="10" t="s">
        <v>95</v>
      </c>
      <c r="H400" s="10" t="s">
        <v>56</v>
      </c>
      <c r="I400" s="10"/>
      <c r="J400" s="10" t="s">
        <v>96</v>
      </c>
      <c r="K400" s="10" t="s">
        <v>57</v>
      </c>
      <c r="L400" s="10"/>
      <c r="M400" s="10">
        <v>215.41239999999999</v>
      </c>
      <c r="N400" s="10"/>
      <c r="O400" s="10"/>
      <c r="P400" s="10">
        <v>214.09829999999999</v>
      </c>
      <c r="Q400" s="10"/>
      <c r="R400" s="10"/>
      <c r="S400" s="10"/>
      <c r="T400" s="10">
        <v>200</v>
      </c>
      <c r="U400" s="10" t="s">
        <v>83</v>
      </c>
      <c r="V400" s="10"/>
      <c r="W400" s="10" t="s">
        <v>58</v>
      </c>
      <c r="X400" s="10"/>
      <c r="Y400" s="10"/>
      <c r="Z400" s="10">
        <v>0</v>
      </c>
      <c r="AA400" s="10"/>
      <c r="AB400" s="10"/>
      <c r="AC400" s="10">
        <f t="shared" si="25"/>
        <v>0</v>
      </c>
      <c r="AD400" s="10" t="str" cm="1">
        <f t="array" ref="AD400">IFERROR(INDEX(Res_converter!$A$2:$A$22,MATCH(1,($J400=Res_converter!$B$2:$B$22)*($K400=Res_converter!$C$2:$C$22)*($L400=Res_converter!$D$2:$D$22),0)),"Other")</f>
        <v>Solar-Hybrid</v>
      </c>
      <c r="AE400" s="10">
        <f>IF($J400=Res_converter!$E$2,MAX($M400-$N400-$O400,0),0)+IF($K400=Res_converter!$E$2,MAX($P400-$Q400-$R400,0),0)+IF(L400=Res_converter!$E$2,$S400,0)</f>
        <v>214.09829999999999</v>
      </c>
      <c r="AF400" s="10">
        <f>IF($AD400=Res_converter!$A$8,MAX($Z400-$N400-$O400,0),0)+IF(AND($AD400=Res_converter!$A$14,$J400=Res_converter!$B$14),MAX(MIN($Z400,$M400)-$N400-$O400+IF(SUM($Q400,$R400)&gt;0,MAX($Z400-$M400,0)-($Q400+$R400)*$AV400,0),0),0)+IF(AND($AD400=Res_converter!$A$15,$K400=Res_converter!$C$15),MAX(MIN($Z400,$P400)-$Q400-$R400+IF(SUM($N400,$O400)&gt;0,MAX($Z400-$P400,0)-($N400+$O400)*$AV400,0),0),0)+IF(AND($AD400=Res_converter!$A$12,$Y400="See columns P&amp; Q"),IF($J400=Res_converter!$E$2,MAX($AA400*MIN($M400,$T400)-$N400-$O400,0),MAX($AB400*MIN($P400,$T400)-$Q400-$R400,0)),0)+IF(AND($AD400=Res_converter!$A$12,$AC400=1,$Y400&lt;&gt;"See columns P&amp; Q"),IF($J400=Res_converter!$E$2,MAX(MIN($Z400,M400)-$N400-$O400,0),MAX(MIN($Z400,P400)-$Q400-$R400,0)),0)</f>
        <v>0</v>
      </c>
      <c r="AG400" s="60">
        <f>IF($AD400=Res_converter!$A$9,$T400,0)</f>
        <v>0</v>
      </c>
      <c r="AH400" s="10">
        <f>IF($AD400=Res_converter!$A$9,$Z400,0)</f>
        <v>0</v>
      </c>
      <c r="AI400" s="10">
        <f>IF($J400=Res_converter!$E$6,MAX($M400-$N400-$O400,0),0)+IF($K400=Res_converter!$E$6,MAX($P400-$Q400-$R400,0),0)+IF(L400=Res_converter!$E$6,$S400,0)</f>
        <v>215.41239999999999</v>
      </c>
      <c r="AJ400" s="10">
        <f>IF($AD400=Res_converter!$A$7,MAX(MIN($Z400,$M400)-$N400-$O400,0),0)+IF(AND($AD400=Res_converter!$A$12,$Y400="See columns P&amp; Q"),IF($J400=Res_converter!$E$6,MAX($AA400*MIN($M400,$T400)-$N400-$O400,0),MAX($AB400*MIN($P400,$T400)-$Q400-$R400,0)),0)+IF(AND($AD400=Res_converter!$A$12,$AC400=1,$Y400&lt;&gt;"See columns P&amp; Q"),IF($J400=Res_converter!$E$6,MAX(MIN(MAX($Z400-$P400,0)/$AU400,$M400)-$N400-$O400,0),MAX(MIN(MAX($Z400-$M400,0)/$AU400,$P400)-$Q400-$R400,0)),0)</f>
        <v>0</v>
      </c>
      <c r="AK400" s="60">
        <f>IF($AD400=Res_converter!$A$2,$T400,0)</f>
        <v>0</v>
      </c>
      <c r="AL400" s="10">
        <f>IF($AD400=Res_converter!$A$2,$Z400,0)</f>
        <v>0</v>
      </c>
      <c r="AM400" s="10">
        <f>IF($J400=Res_converter!$E$4,MAX($M400-$N400-$O400,0),0)+IF($K400=Res_converter!$E$4,MAX($P400-$Q400-$R400,0),0)+IF(L400=Res_converter!$E$4,$S400,0)</f>
        <v>0</v>
      </c>
      <c r="AN400" s="10">
        <f>IF($AD400=Res_converter!$A$3,MAX(MIN($Z400,$M400)-$N400-$O400,0),0)+IF(AND($AD400=Res_converter!$A$14,$AC400=1,$Y400&lt;&gt;"See columns P&amp; Q"),IF($J400=Res_converter!$E$4,MAX(MIN(MAX($Z400-$P400,0)/$AV400,$M400)-$N400-$O400,0),MAX(MIN(MAX($Z400-$M400,0)/$AV400,$P400)-$Q400-$R400,0)),0)</f>
        <v>0</v>
      </c>
      <c r="AO400" s="10">
        <f>IF($J400=Res_converter!$E$5,$M400,0)+IF($K400=Res_converter!$E$5,$P400,0)</f>
        <v>0</v>
      </c>
      <c r="AP400" s="10">
        <f>IF($AD400=Res_converter!$A$4,$Z400,0)</f>
        <v>0</v>
      </c>
      <c r="AQ400" s="10" t="s">
        <v>226</v>
      </c>
      <c r="AR400" s="10" t="s">
        <v>61</v>
      </c>
      <c r="AS400" s="10" t="s">
        <v>89</v>
      </c>
      <c r="AT400" s="10" t="s">
        <v>63</v>
      </c>
      <c r="AU400" s="10">
        <f t="shared" si="26"/>
        <v>0.106</v>
      </c>
      <c r="AV400" s="10">
        <f t="shared" si="27"/>
        <v>0.55700000000000005</v>
      </c>
      <c r="AW400" s="12" t="s">
        <v>882</v>
      </c>
      <c r="AX400" s="12" t="str">
        <f>INDEX(Subname_converter!$B$1:$B$343,MATCH($AW400,Subname_converter!$A$1:$A$343,0))</f>
        <v>Rector</v>
      </c>
      <c r="AY400" s="12">
        <f>INDEX(Subname_converter!$C$1:$C$343,MATCH($AW400,Subname_converter!$A$1:$A$343,0))</f>
        <v>230</v>
      </c>
      <c r="AZ400" s="11">
        <v>46387.333333333299</v>
      </c>
      <c r="BA400" s="11">
        <v>46387.333333333299</v>
      </c>
      <c r="BB400" s="10">
        <f t="shared" si="24"/>
        <v>2027</v>
      </c>
      <c r="BC400" s="11"/>
      <c r="BD400" s="10" t="s">
        <v>103</v>
      </c>
      <c r="BE400" s="10" t="s">
        <v>65</v>
      </c>
      <c r="BF400" s="10"/>
      <c r="BG400" s="10" t="s">
        <v>103</v>
      </c>
      <c r="BH400" s="10"/>
      <c r="BI400" s="10">
        <f>IFERROR(INDEX([12]Queue_withNearTerm!$AZ$4:$AZ$148,MATCH(B401,[12]Queue_withNearTerm!$B$4:$B$148,0)),99)</f>
        <v>99</v>
      </c>
    </row>
    <row r="401" spans="1:61" s="26" customFormat="1" ht="25" x14ac:dyDescent="0.25">
      <c r="A401" s="32" t="s">
        <v>883</v>
      </c>
      <c r="B401" s="10">
        <v>2082</v>
      </c>
      <c r="C401" s="11">
        <v>44298</v>
      </c>
      <c r="D401" s="11">
        <v>44301.291666666701</v>
      </c>
      <c r="E401" s="10" t="s">
        <v>53</v>
      </c>
      <c r="F401" s="10" t="s">
        <v>609</v>
      </c>
      <c r="G401" s="10" t="s">
        <v>56</v>
      </c>
      <c r="H401" s="10"/>
      <c r="I401" s="10"/>
      <c r="J401" s="10" t="s">
        <v>57</v>
      </c>
      <c r="K401" s="10"/>
      <c r="L401" s="10"/>
      <c r="M401" s="10">
        <v>300</v>
      </c>
      <c r="N401" s="10">
        <v>225</v>
      </c>
      <c r="O401" s="10"/>
      <c r="P401" s="10"/>
      <c r="Q401" s="10"/>
      <c r="R401" s="10"/>
      <c r="S401" s="10"/>
      <c r="T401" s="10">
        <v>300</v>
      </c>
      <c r="U401" s="10" t="s">
        <v>83</v>
      </c>
      <c r="V401" s="10"/>
      <c r="W401" s="10"/>
      <c r="X401" s="10"/>
      <c r="Y401" s="10"/>
      <c r="Z401" s="10">
        <v>0</v>
      </c>
      <c r="AA401" s="10"/>
      <c r="AB401" s="10"/>
      <c r="AC401" s="10">
        <f t="shared" si="25"/>
        <v>0</v>
      </c>
      <c r="AD401" s="10" t="str" cm="1">
        <f t="array" ref="AD401">IFERROR(INDEX(Res_converter!$A$2:$A$22,MATCH(1,($J401=Res_converter!$B$2:$B$22)*($K401=Res_converter!$C$2:$C$22)*($L401=Res_converter!$D$2:$D$22),0)),"Other")</f>
        <v>Battery</v>
      </c>
      <c r="AE401" s="10">
        <f>IF($J401=Res_converter!$E$2,MAX($M401-$N401-$O401,0),0)+IF($K401=Res_converter!$E$2,MAX($P401-$Q401-$R401,0),0)+IF(L401=Res_converter!$E$2,$S401,0)</f>
        <v>75</v>
      </c>
      <c r="AF401" s="10">
        <f>IF($AD401=Res_converter!$A$8,MAX($Z401-$N401-$O401,0),0)+IF(AND($AD401=Res_converter!$A$14,$J401=Res_converter!$B$14),MAX(MIN($Z401,$M401)-$N401-$O401+IF(SUM($Q401,$R401)&gt;0,MAX($Z401-$M401,0)-($Q401+$R401)*$AV401,0),0),0)+IF(AND($AD401=Res_converter!$A$15,$K401=Res_converter!$C$15),MAX(MIN($Z401,$P401)-$Q401-$R401+IF(SUM($N401,$O401)&gt;0,MAX($Z401-$P401,0)-($N401+$O401)*$AV401,0),0),0)+IF(AND($AD401=Res_converter!$A$12,$Y401="See columns P&amp; Q"),IF($J401=Res_converter!$E$2,MAX($AA401*MIN($M401,$T401)-$N401-$O401,0),MAX($AB401*MIN($P401,$T401)-$Q401-$R401,0)),0)+IF(AND($AD401=Res_converter!$A$12,$AC401=1,$Y401&lt;&gt;"See columns P&amp; Q"),IF($J401=Res_converter!$E$2,MAX(MIN($Z401,M401)-$N401-$O401,0),MAX(MIN($Z401,P401)-$Q401-$R401,0)),0)</f>
        <v>0</v>
      </c>
      <c r="AG401" s="60">
        <f>IF($AD401=Res_converter!$A$9,$T401,0)</f>
        <v>0</v>
      </c>
      <c r="AH401" s="10">
        <f>IF($AD401=Res_converter!$A$9,$Z401,0)</f>
        <v>0</v>
      </c>
      <c r="AI401" s="10">
        <f>IF($J401=Res_converter!$E$6,MAX($M401-$N401-$O401,0),0)+IF($K401=Res_converter!$E$6,MAX($P401-$Q401-$R401,0),0)+IF(L401=Res_converter!$E$6,$S401,0)</f>
        <v>0</v>
      </c>
      <c r="AJ401" s="10">
        <f>IF($AD401=Res_converter!$A$7,MAX(MIN($Z401,$M401)-$N401-$O401,0),0)+IF(AND($AD401=Res_converter!$A$12,$Y401="See columns P&amp; Q"),IF($J401=Res_converter!$E$6,MAX($AA401*MIN($M401,$T401)-$N401-$O401,0),MAX($AB401*MIN($P401,$T401)-$Q401-$R401,0)),0)+IF(AND($AD401=Res_converter!$A$12,$AC401=1,$Y401&lt;&gt;"See columns P&amp; Q"),IF($J401=Res_converter!$E$6,MAX(MIN(MAX($Z401-$P401,0)/$AU401,$M401)-$N401-$O401,0),MAX(MIN(MAX($Z401-$M401,0)/$AU401,$P401)-$Q401-$R401,0)),0)</f>
        <v>0</v>
      </c>
      <c r="AK401" s="60">
        <f>IF($AD401=Res_converter!$A$2,$T401,0)</f>
        <v>0</v>
      </c>
      <c r="AL401" s="10">
        <f>IF($AD401=Res_converter!$A$2,$Z401,0)</f>
        <v>0</v>
      </c>
      <c r="AM401" s="10">
        <f>IF($J401=Res_converter!$E$4,MAX($M401-$N401-$O401,0),0)+IF($K401=Res_converter!$E$4,MAX($P401-$Q401-$R401,0),0)+IF(L401=Res_converter!$E$4,$S401,0)</f>
        <v>0</v>
      </c>
      <c r="AN401" s="10">
        <f>IF($AD401=Res_converter!$A$3,MAX(MIN($Z401,$M401)-$N401-$O401,0),0)+IF(AND($AD401=Res_converter!$A$14,$AC401=1,$Y401&lt;&gt;"See columns P&amp; Q"),IF($J401=Res_converter!$E$4,MAX(MIN(MAX($Z401-$P401,0)/$AV401,$M401)-$N401-$O401,0),MAX(MIN(MAX($Z401-$M401,0)/$AV401,$P401)-$Q401-$R401,0)),0)</f>
        <v>0</v>
      </c>
      <c r="AO401" s="10">
        <f>IF($J401=Res_converter!$E$5,$M401,0)+IF($K401=Res_converter!$E$5,$P401,0)</f>
        <v>0</v>
      </c>
      <c r="AP401" s="10">
        <f>IF($AD401=Res_converter!$A$4,$Z401,0)</f>
        <v>0</v>
      </c>
      <c r="AQ401" s="10" t="s">
        <v>107</v>
      </c>
      <c r="AR401" s="10" t="s">
        <v>61</v>
      </c>
      <c r="AS401" s="10" t="s">
        <v>89</v>
      </c>
      <c r="AT401" s="10" t="s">
        <v>63</v>
      </c>
      <c r="AU401" s="10">
        <f t="shared" si="26"/>
        <v>0.106</v>
      </c>
      <c r="AV401" s="10">
        <f t="shared" si="27"/>
        <v>0.55700000000000005</v>
      </c>
      <c r="AW401" s="12" t="s">
        <v>884</v>
      </c>
      <c r="AX401" s="12" t="str">
        <f>INDEX(Subname_converter!$B$1:$B$343,MATCH($AW401,Subname_converter!$A$1:$A$343,0))</f>
        <v>Antelope</v>
      </c>
      <c r="AY401" s="12">
        <f>INDEX(Subname_converter!$C$1:$C$343,MATCH($AW401,Subname_converter!$A$1:$A$343,0))</f>
        <v>230</v>
      </c>
      <c r="AZ401" s="11">
        <v>45444.291666666701</v>
      </c>
      <c r="BA401" s="11">
        <v>45444.291666666701</v>
      </c>
      <c r="BB401" s="10">
        <f t="shared" si="24"/>
        <v>2024</v>
      </c>
      <c r="BC401" s="11"/>
      <c r="BD401" s="10" t="s">
        <v>103</v>
      </c>
      <c r="BE401" s="10" t="s">
        <v>65</v>
      </c>
      <c r="BF401" s="10"/>
      <c r="BG401" s="10" t="s">
        <v>103</v>
      </c>
      <c r="BH401" s="10"/>
      <c r="BI401" s="10">
        <f>IFERROR(INDEX([12]Queue_withNearTerm!$AZ$4:$AZ$148,MATCH(B402,[12]Queue_withNearTerm!$B$4:$B$148,0)),99)</f>
        <v>99</v>
      </c>
    </row>
    <row r="402" spans="1:61" s="26" customFormat="1" ht="25" x14ac:dyDescent="0.25">
      <c r="A402" s="32" t="s">
        <v>885</v>
      </c>
      <c r="B402" s="10">
        <v>2085</v>
      </c>
      <c r="C402" s="11">
        <v>44295</v>
      </c>
      <c r="D402" s="11">
        <v>44301.291666666701</v>
      </c>
      <c r="E402" s="10" t="s">
        <v>53</v>
      </c>
      <c r="F402" s="10" t="s">
        <v>609</v>
      </c>
      <c r="G402" s="10" t="s">
        <v>56</v>
      </c>
      <c r="H402" s="10" t="s">
        <v>95</v>
      </c>
      <c r="I402" s="10"/>
      <c r="J402" s="10" t="s">
        <v>57</v>
      </c>
      <c r="K402" s="10" t="s">
        <v>96</v>
      </c>
      <c r="L402" s="10"/>
      <c r="M402" s="10">
        <v>345</v>
      </c>
      <c r="N402" s="10"/>
      <c r="O402" s="10"/>
      <c r="P402" s="10">
        <v>464.42</v>
      </c>
      <c r="Q402" s="10"/>
      <c r="R402" s="10"/>
      <c r="S402" s="10"/>
      <c r="T402" s="10">
        <v>460</v>
      </c>
      <c r="U402" s="10" t="s">
        <v>83</v>
      </c>
      <c r="V402" s="10"/>
      <c r="W402" s="10" t="s">
        <v>58</v>
      </c>
      <c r="X402" s="10"/>
      <c r="Y402" s="10"/>
      <c r="Z402" s="10">
        <v>0</v>
      </c>
      <c r="AA402" s="10"/>
      <c r="AB402" s="10"/>
      <c r="AC402" s="10">
        <f t="shared" si="25"/>
        <v>0</v>
      </c>
      <c r="AD402" s="10" t="str" cm="1">
        <f t="array" ref="AD402">IFERROR(INDEX(Res_converter!$A$2:$A$22,MATCH(1,($J402=Res_converter!$B$2:$B$22)*($K402=Res_converter!$C$2:$C$22)*($L402=Res_converter!$D$2:$D$22),0)),"Other")</f>
        <v>Solar-Hybrid</v>
      </c>
      <c r="AE402" s="10">
        <f>IF($J402=Res_converter!$E$2,MAX($M402-$N402-$O402,0),0)+IF($K402=Res_converter!$E$2,MAX($P402-$Q402-$R402,0),0)+IF(L402=Res_converter!$E$2,$S402,0)</f>
        <v>345</v>
      </c>
      <c r="AF402" s="10">
        <f>IF($AD402=Res_converter!$A$8,MAX($Z402-$N402-$O402,0),0)+IF(AND($AD402=Res_converter!$A$14,$J402=Res_converter!$B$14),MAX(MIN($Z402,$M402)-$N402-$O402+IF(SUM($Q402,$R402)&gt;0,MAX($Z402-$M402,0)-($Q402+$R402)*$AV402,0),0),0)+IF(AND($AD402=Res_converter!$A$15,$K402=Res_converter!$C$15),MAX(MIN($Z402,$P402)-$Q402-$R402+IF(SUM($N402,$O402)&gt;0,MAX($Z402-$P402,0)-($N402+$O402)*$AV402,0),0),0)+IF(AND($AD402=Res_converter!$A$12,$Y402="See columns P&amp; Q"),IF($J402=Res_converter!$E$2,MAX($AA402*MIN($M402,$T402)-$N402-$O402,0),MAX($AB402*MIN($P402,$T402)-$Q402-$R402,0)),0)+IF(AND($AD402=Res_converter!$A$12,$AC402=1,$Y402&lt;&gt;"See columns P&amp; Q"),IF($J402=Res_converter!$E$2,MAX(MIN($Z402,M402)-$N402-$O402,0),MAX(MIN($Z402,P402)-$Q402-$R402,0)),0)</f>
        <v>0</v>
      </c>
      <c r="AG402" s="60">
        <f>IF($AD402=Res_converter!$A$9,$T402,0)</f>
        <v>0</v>
      </c>
      <c r="AH402" s="10">
        <f>IF($AD402=Res_converter!$A$9,$Z402,0)</f>
        <v>0</v>
      </c>
      <c r="AI402" s="10">
        <f>IF($J402=Res_converter!$E$6,MAX($M402-$N402-$O402,0),0)+IF($K402=Res_converter!$E$6,MAX($P402-$Q402-$R402,0),0)+IF(L402=Res_converter!$E$6,$S402,0)</f>
        <v>464.42</v>
      </c>
      <c r="AJ402" s="10">
        <f>IF($AD402=Res_converter!$A$7,MAX(MIN($Z402,$M402)-$N402-$O402,0),0)+IF(AND($AD402=Res_converter!$A$12,$Y402="See columns P&amp; Q"),IF($J402=Res_converter!$E$6,MAX($AA402*MIN($M402,$T402)-$N402-$O402,0),MAX($AB402*MIN($P402,$T402)-$Q402-$R402,0)),0)+IF(AND($AD402=Res_converter!$A$12,$AC402=1,$Y402&lt;&gt;"See columns P&amp; Q"),IF($J402=Res_converter!$E$6,MAX(MIN(MAX($Z402-$P402,0)/$AU402,$M402)-$N402-$O402,0),MAX(MIN(MAX($Z402-$M402,0)/$AU402,$P402)-$Q402-$R402,0)),0)</f>
        <v>0</v>
      </c>
      <c r="AK402" s="60">
        <f>IF($AD402=Res_converter!$A$2,$T402,0)</f>
        <v>0</v>
      </c>
      <c r="AL402" s="10">
        <f>IF($AD402=Res_converter!$A$2,$Z402,0)</f>
        <v>0</v>
      </c>
      <c r="AM402" s="10">
        <f>IF($J402=Res_converter!$E$4,MAX($M402-$N402-$O402,0),0)+IF($K402=Res_converter!$E$4,MAX($P402-$Q402-$R402,0),0)+IF(L402=Res_converter!$E$4,$S402,0)</f>
        <v>0</v>
      </c>
      <c r="AN402" s="10">
        <f>IF($AD402=Res_converter!$A$3,MAX(MIN($Z402,$M402)-$N402-$O402,0),0)+IF(AND($AD402=Res_converter!$A$14,$AC402=1,$Y402&lt;&gt;"See columns P&amp; Q"),IF($J402=Res_converter!$E$4,MAX(MIN(MAX($Z402-$P402,0)/$AV402,$M402)-$N402-$O402,0),MAX(MIN(MAX($Z402-$M402,0)/$AV402,$P402)-$Q402-$R402,0)),0)</f>
        <v>0</v>
      </c>
      <c r="AO402" s="10">
        <f>IF($J402=Res_converter!$E$5,$M402,0)+IF($K402=Res_converter!$E$5,$P402,0)</f>
        <v>0</v>
      </c>
      <c r="AP402" s="10">
        <f>IF($AD402=Res_converter!$A$4,$Z402,0)</f>
        <v>0</v>
      </c>
      <c r="AQ402" s="10" t="s">
        <v>226</v>
      </c>
      <c r="AR402" s="10" t="s">
        <v>61</v>
      </c>
      <c r="AS402" s="10" t="s">
        <v>89</v>
      </c>
      <c r="AT402" s="10" t="s">
        <v>63</v>
      </c>
      <c r="AU402" s="10">
        <f t="shared" si="26"/>
        <v>0.106</v>
      </c>
      <c r="AV402" s="10">
        <f t="shared" si="27"/>
        <v>0.55700000000000005</v>
      </c>
      <c r="AW402" s="12" t="s">
        <v>886</v>
      </c>
      <c r="AX402" s="12" t="str">
        <f>INDEX(Subname_converter!$B$1:$B$343,MATCH($AW402,Subname_converter!$A$1:$A$343,0))</f>
        <v>Springville</v>
      </c>
      <c r="AY402" s="12">
        <f>INDEX(Subname_converter!$C$1:$C$343,MATCH($AW402,Subname_converter!$A$1:$A$343,0))</f>
        <v>230</v>
      </c>
      <c r="AZ402" s="11">
        <v>45397.291666666701</v>
      </c>
      <c r="BA402" s="11">
        <v>45397.291666666701</v>
      </c>
      <c r="BB402" s="10">
        <f t="shared" si="24"/>
        <v>2024</v>
      </c>
      <c r="BC402" s="11"/>
      <c r="BD402" s="10" t="s">
        <v>103</v>
      </c>
      <c r="BE402" s="10" t="s">
        <v>65</v>
      </c>
      <c r="BF402" s="10"/>
      <c r="BG402" s="10" t="s">
        <v>103</v>
      </c>
      <c r="BH402" s="10"/>
      <c r="BI402" s="10">
        <f>IFERROR(INDEX([12]Queue_withNearTerm!$AZ$4:$AZ$148,MATCH(B403,[12]Queue_withNearTerm!$B$4:$B$148,0)),99)</f>
        <v>99</v>
      </c>
    </row>
    <row r="403" spans="1:61" s="26" customFormat="1" ht="25" x14ac:dyDescent="0.25">
      <c r="A403" s="32" t="s">
        <v>887</v>
      </c>
      <c r="B403" s="10">
        <v>2089</v>
      </c>
      <c r="C403" s="11">
        <v>44300</v>
      </c>
      <c r="D403" s="11">
        <v>44301.291666666701</v>
      </c>
      <c r="E403" s="10" t="s">
        <v>53</v>
      </c>
      <c r="F403" s="10" t="s">
        <v>609</v>
      </c>
      <c r="G403" s="10" t="s">
        <v>56</v>
      </c>
      <c r="H403" s="10"/>
      <c r="I403" s="10"/>
      <c r="J403" s="10" t="s">
        <v>57</v>
      </c>
      <c r="K403" s="10"/>
      <c r="L403" s="10"/>
      <c r="M403" s="10">
        <v>513.20000000000005</v>
      </c>
      <c r="N403" s="10"/>
      <c r="O403" s="10"/>
      <c r="P403" s="10"/>
      <c r="Q403" s="10"/>
      <c r="R403" s="10"/>
      <c r="S403" s="10"/>
      <c r="T403" s="10">
        <v>500</v>
      </c>
      <c r="U403" s="10" t="s">
        <v>83</v>
      </c>
      <c r="V403" s="10"/>
      <c r="W403" s="10"/>
      <c r="X403" s="10"/>
      <c r="Y403" s="10"/>
      <c r="Z403" s="10">
        <v>0</v>
      </c>
      <c r="AA403" s="10"/>
      <c r="AB403" s="10"/>
      <c r="AC403" s="10">
        <f t="shared" si="25"/>
        <v>0</v>
      </c>
      <c r="AD403" s="10" t="str" cm="1">
        <f t="array" ref="AD403">IFERROR(INDEX(Res_converter!$A$2:$A$22,MATCH(1,($J403=Res_converter!$B$2:$B$22)*($K403=Res_converter!$C$2:$C$22)*($L403=Res_converter!$D$2:$D$22),0)),"Other")</f>
        <v>Battery</v>
      </c>
      <c r="AE403" s="10">
        <f>IF($J403=Res_converter!$E$2,MAX($M403-$N403-$O403,0),0)+IF($K403=Res_converter!$E$2,MAX($P403-$Q403-$R403,0),0)+IF(L403=Res_converter!$E$2,$S403,0)</f>
        <v>513.20000000000005</v>
      </c>
      <c r="AF403" s="10">
        <f>IF($AD403=Res_converter!$A$8,MAX($Z403-$N403-$O403,0),0)+IF(AND($AD403=Res_converter!$A$14,$J403=Res_converter!$B$14),MAX(MIN($Z403,$M403)-$N403-$O403+IF(SUM($Q403,$R403)&gt;0,MAX($Z403-$M403,0)-($Q403+$R403)*$AV403,0),0),0)+IF(AND($AD403=Res_converter!$A$15,$K403=Res_converter!$C$15),MAX(MIN($Z403,$P403)-$Q403-$R403+IF(SUM($N403,$O403)&gt;0,MAX($Z403-$P403,0)-($N403+$O403)*$AV403,0),0),0)+IF(AND($AD403=Res_converter!$A$12,$Y403="See columns P&amp; Q"),IF($J403=Res_converter!$E$2,MAX($AA403*MIN($M403,$T403)-$N403-$O403,0),MAX($AB403*MIN($P403,$T403)-$Q403-$R403,0)),0)+IF(AND($AD403=Res_converter!$A$12,$AC403=1,$Y403&lt;&gt;"See columns P&amp; Q"),IF($J403=Res_converter!$E$2,MAX(MIN($Z403,M403)-$N403-$O403,0),MAX(MIN($Z403,P403)-$Q403-$R403,0)),0)</f>
        <v>0</v>
      </c>
      <c r="AG403" s="60">
        <f>IF($AD403=Res_converter!$A$9,$T403,0)</f>
        <v>0</v>
      </c>
      <c r="AH403" s="10">
        <f>IF($AD403=Res_converter!$A$9,$Z403,0)</f>
        <v>0</v>
      </c>
      <c r="AI403" s="10">
        <f>IF($J403=Res_converter!$E$6,MAX($M403-$N403-$O403,0),0)+IF($K403=Res_converter!$E$6,MAX($P403-$Q403-$R403,0),0)+IF(L403=Res_converter!$E$6,$S403,0)</f>
        <v>0</v>
      </c>
      <c r="AJ403" s="10">
        <f>IF($AD403=Res_converter!$A$7,MAX(MIN($Z403,$M403)-$N403-$O403,0),0)+IF(AND($AD403=Res_converter!$A$12,$Y403="See columns P&amp; Q"),IF($J403=Res_converter!$E$6,MAX($AA403*MIN($M403,$T403)-$N403-$O403,0),MAX($AB403*MIN($P403,$T403)-$Q403-$R403,0)),0)+IF(AND($AD403=Res_converter!$A$12,$AC403=1,$Y403&lt;&gt;"See columns P&amp; Q"),IF($J403=Res_converter!$E$6,MAX(MIN(MAX($Z403-$P403,0)/$AU403,$M403)-$N403-$O403,0),MAX(MIN(MAX($Z403-$M403,0)/$AU403,$P403)-$Q403-$R403,0)),0)</f>
        <v>0</v>
      </c>
      <c r="AK403" s="60">
        <f>IF($AD403=Res_converter!$A$2,$T403,0)</f>
        <v>0</v>
      </c>
      <c r="AL403" s="10">
        <f>IF($AD403=Res_converter!$A$2,$Z403,0)</f>
        <v>0</v>
      </c>
      <c r="AM403" s="10">
        <f>IF($J403=Res_converter!$E$4,MAX($M403-$N403-$O403,0),0)+IF($K403=Res_converter!$E$4,MAX($P403-$Q403-$R403,0),0)+IF(L403=Res_converter!$E$4,$S403,0)</f>
        <v>0</v>
      </c>
      <c r="AN403" s="10">
        <f>IF($AD403=Res_converter!$A$3,MAX(MIN($Z403,$M403)-$N403-$O403,0),0)+IF(AND($AD403=Res_converter!$A$14,$AC403=1,$Y403&lt;&gt;"See columns P&amp; Q"),IF($J403=Res_converter!$E$4,MAX(MIN(MAX($Z403-$P403,0)/$AV403,$M403)-$N403-$O403,0),MAX(MIN(MAX($Z403-$M403,0)/$AV403,$P403)-$Q403-$R403,0)),0)</f>
        <v>0</v>
      </c>
      <c r="AO403" s="10">
        <f>IF($J403=Res_converter!$E$5,$M403,0)+IF($K403=Res_converter!$E$5,$P403,0)</f>
        <v>0</v>
      </c>
      <c r="AP403" s="10">
        <f>IF($AD403=Res_converter!$A$4,$Z403,0)</f>
        <v>0</v>
      </c>
      <c r="AQ403" s="10" t="s">
        <v>88</v>
      </c>
      <c r="AR403" s="10" t="s">
        <v>61</v>
      </c>
      <c r="AS403" s="10" t="s">
        <v>89</v>
      </c>
      <c r="AT403" s="10" t="s">
        <v>63</v>
      </c>
      <c r="AU403" s="10">
        <f t="shared" si="26"/>
        <v>0.106</v>
      </c>
      <c r="AV403" s="10">
        <f t="shared" si="27"/>
        <v>0.55700000000000005</v>
      </c>
      <c r="AW403" s="12" t="s">
        <v>888</v>
      </c>
      <c r="AX403" s="12" t="str">
        <f>INDEX(Subname_converter!$B$1:$B$343,MATCH($AW403,Subname_converter!$A$1:$A$343,0))</f>
        <v>Whirlwind</v>
      </c>
      <c r="AY403" s="12">
        <f>INDEX(Subname_converter!$C$1:$C$343,MATCH($AW403,Subname_converter!$A$1:$A$343,0))</f>
        <v>500</v>
      </c>
      <c r="AZ403" s="11">
        <v>45809.291666666701</v>
      </c>
      <c r="BA403" s="11">
        <v>47766.291666666701</v>
      </c>
      <c r="BB403" s="10">
        <f t="shared" si="24"/>
        <v>2031</v>
      </c>
      <c r="BC403" s="11"/>
      <c r="BD403" s="10" t="s">
        <v>103</v>
      </c>
      <c r="BE403" s="10" t="s">
        <v>65</v>
      </c>
      <c r="BF403" s="10"/>
      <c r="BG403" s="10" t="s">
        <v>103</v>
      </c>
      <c r="BH403" s="10"/>
      <c r="BI403" s="10">
        <f>IFERROR(INDEX([12]Queue_withNearTerm!$AZ$4:$AZ$148,MATCH(B404,[12]Queue_withNearTerm!$B$4:$B$148,0)),99)</f>
        <v>99</v>
      </c>
    </row>
    <row r="404" spans="1:61" s="26" customFormat="1" ht="25" x14ac:dyDescent="0.25">
      <c r="A404" s="32" t="s">
        <v>889</v>
      </c>
      <c r="B404" s="10">
        <v>2090</v>
      </c>
      <c r="C404" s="11">
        <v>44300</v>
      </c>
      <c r="D404" s="11">
        <v>44301.291666666701</v>
      </c>
      <c r="E404" s="10" t="s">
        <v>53</v>
      </c>
      <c r="F404" s="10" t="s">
        <v>609</v>
      </c>
      <c r="G404" s="10" t="s">
        <v>56</v>
      </c>
      <c r="H404" s="10"/>
      <c r="I404" s="10"/>
      <c r="J404" s="10" t="s">
        <v>57</v>
      </c>
      <c r="K404" s="10"/>
      <c r="L404" s="10"/>
      <c r="M404" s="10">
        <v>473</v>
      </c>
      <c r="N404" s="10"/>
      <c r="O404" s="10"/>
      <c r="P404" s="10"/>
      <c r="Q404" s="10"/>
      <c r="R404" s="10"/>
      <c r="S404" s="10"/>
      <c r="T404" s="10">
        <v>465</v>
      </c>
      <c r="U404" s="10" t="s">
        <v>83</v>
      </c>
      <c r="V404" s="10"/>
      <c r="W404" s="10"/>
      <c r="X404" s="10"/>
      <c r="Y404" s="10"/>
      <c r="Z404" s="10">
        <v>0</v>
      </c>
      <c r="AA404" s="10"/>
      <c r="AB404" s="10"/>
      <c r="AC404" s="10">
        <f t="shared" si="25"/>
        <v>0</v>
      </c>
      <c r="AD404" s="10" t="str" cm="1">
        <f t="array" ref="AD404">IFERROR(INDEX(Res_converter!$A$2:$A$22,MATCH(1,($J404=Res_converter!$B$2:$B$22)*($K404=Res_converter!$C$2:$C$22)*($L404=Res_converter!$D$2:$D$22),0)),"Other")</f>
        <v>Battery</v>
      </c>
      <c r="AE404" s="10">
        <f>IF($J404=Res_converter!$E$2,MAX($M404-$N404-$O404,0),0)+IF($K404=Res_converter!$E$2,MAX($P404-$Q404-$R404,0),0)+IF(L404=Res_converter!$E$2,$S404,0)</f>
        <v>473</v>
      </c>
      <c r="AF404" s="10">
        <f>IF($AD404=Res_converter!$A$8,MAX($Z404-$N404-$O404,0),0)+IF(AND($AD404=Res_converter!$A$14,$J404=Res_converter!$B$14),MAX(MIN($Z404,$M404)-$N404-$O404+IF(SUM($Q404,$R404)&gt;0,MAX($Z404-$M404,0)-($Q404+$R404)*$AV404,0),0),0)+IF(AND($AD404=Res_converter!$A$15,$K404=Res_converter!$C$15),MAX(MIN($Z404,$P404)-$Q404-$R404+IF(SUM($N404,$O404)&gt;0,MAX($Z404-$P404,0)-($N404+$O404)*$AV404,0),0),0)+IF(AND($AD404=Res_converter!$A$12,$Y404="See columns P&amp; Q"),IF($J404=Res_converter!$E$2,MAX($AA404*MIN($M404,$T404)-$N404-$O404,0),MAX($AB404*MIN($P404,$T404)-$Q404-$R404,0)),0)+IF(AND($AD404=Res_converter!$A$12,$AC404=1,$Y404&lt;&gt;"See columns P&amp; Q"),IF($J404=Res_converter!$E$2,MAX(MIN($Z404,M404)-$N404-$O404,0),MAX(MIN($Z404,P404)-$Q404-$R404,0)),0)</f>
        <v>0</v>
      </c>
      <c r="AG404" s="60">
        <f>IF($AD404=Res_converter!$A$9,$T404,0)</f>
        <v>0</v>
      </c>
      <c r="AH404" s="10">
        <f>IF($AD404=Res_converter!$A$9,$Z404,0)</f>
        <v>0</v>
      </c>
      <c r="AI404" s="10">
        <f>IF($J404=Res_converter!$E$6,MAX($M404-$N404-$O404,0),0)+IF($K404=Res_converter!$E$6,MAX($P404-$Q404-$R404,0),0)+IF(L404=Res_converter!$E$6,$S404,0)</f>
        <v>0</v>
      </c>
      <c r="AJ404" s="10">
        <f>IF($AD404=Res_converter!$A$7,MAX(MIN($Z404,$M404)-$N404-$O404,0),0)+IF(AND($AD404=Res_converter!$A$12,$Y404="See columns P&amp; Q"),IF($J404=Res_converter!$E$6,MAX($AA404*MIN($M404,$T404)-$N404-$O404,0),MAX($AB404*MIN($P404,$T404)-$Q404-$R404,0)),0)+IF(AND($AD404=Res_converter!$A$12,$AC404=1,$Y404&lt;&gt;"See columns P&amp; Q"),IF($J404=Res_converter!$E$6,MAX(MIN(MAX($Z404-$P404,0)/$AU404,$M404)-$N404-$O404,0),MAX(MIN(MAX($Z404-$M404,0)/$AU404,$P404)-$Q404-$R404,0)),0)</f>
        <v>0</v>
      </c>
      <c r="AK404" s="60">
        <f>IF($AD404=Res_converter!$A$2,$T404,0)</f>
        <v>0</v>
      </c>
      <c r="AL404" s="10">
        <f>IF($AD404=Res_converter!$A$2,$Z404,0)</f>
        <v>0</v>
      </c>
      <c r="AM404" s="10">
        <f>IF($J404=Res_converter!$E$4,MAX($M404-$N404-$O404,0),0)+IF($K404=Res_converter!$E$4,MAX($P404-$Q404-$R404,0),0)+IF(L404=Res_converter!$E$4,$S404,0)</f>
        <v>0</v>
      </c>
      <c r="AN404" s="10">
        <f>IF($AD404=Res_converter!$A$3,MAX(MIN($Z404,$M404)-$N404-$O404,0),0)+IF(AND($AD404=Res_converter!$A$14,$AC404=1,$Y404&lt;&gt;"See columns P&amp; Q"),IF($J404=Res_converter!$E$4,MAX(MIN(MAX($Z404-$P404,0)/$AV404,$M404)-$N404-$O404,0),MAX(MIN(MAX($Z404-$M404,0)/$AV404,$P404)-$Q404-$R404,0)),0)</f>
        <v>0</v>
      </c>
      <c r="AO404" s="10">
        <f>IF($J404=Res_converter!$E$5,$M404,0)+IF($K404=Res_converter!$E$5,$P404,0)</f>
        <v>0</v>
      </c>
      <c r="AP404" s="10">
        <f>IF($AD404=Res_converter!$A$4,$Z404,0)</f>
        <v>0</v>
      </c>
      <c r="AQ404" s="10" t="s">
        <v>450</v>
      </c>
      <c r="AR404" s="10" t="s">
        <v>61</v>
      </c>
      <c r="AS404" s="10" t="s">
        <v>89</v>
      </c>
      <c r="AT404" s="10" t="s">
        <v>63</v>
      </c>
      <c r="AU404" s="10">
        <f t="shared" si="26"/>
        <v>0.106</v>
      </c>
      <c r="AV404" s="10">
        <f t="shared" si="27"/>
        <v>0.55700000000000005</v>
      </c>
      <c r="AW404" s="12" t="s">
        <v>451</v>
      </c>
      <c r="AX404" s="12" t="str">
        <f>INDEX(Subname_converter!$B$1:$B$343,MATCH($AW404,Subname_converter!$A$1:$A$343,0))</f>
        <v>Moorpark</v>
      </c>
      <c r="AY404" s="12">
        <f>INDEX(Subname_converter!$C$1:$C$343,MATCH($AW404,Subname_converter!$A$1:$A$343,0))</f>
        <v>230</v>
      </c>
      <c r="AZ404" s="11">
        <v>45275.333333333299</v>
      </c>
      <c r="BA404" s="11">
        <v>45275.333333333299</v>
      </c>
      <c r="BB404" s="10">
        <f t="shared" si="24"/>
        <v>2024</v>
      </c>
      <c r="BC404" s="11"/>
      <c r="BD404" s="10" t="s">
        <v>103</v>
      </c>
      <c r="BE404" s="10" t="s">
        <v>65</v>
      </c>
      <c r="BF404" s="10"/>
      <c r="BG404" s="10" t="s">
        <v>103</v>
      </c>
      <c r="BH404" s="10"/>
      <c r="BI404" s="10">
        <f>IFERROR(INDEX([12]Queue_withNearTerm!$AZ$4:$AZ$148,MATCH(B405,[12]Queue_withNearTerm!$B$4:$B$148,0)),99)</f>
        <v>99</v>
      </c>
    </row>
    <row r="405" spans="1:61" s="26" customFormat="1" ht="25" x14ac:dyDescent="0.25">
      <c r="A405" s="32" t="s">
        <v>890</v>
      </c>
      <c r="B405" s="10">
        <v>2091</v>
      </c>
      <c r="C405" s="11">
        <v>44300</v>
      </c>
      <c r="D405" s="11">
        <v>44301.291666666701</v>
      </c>
      <c r="E405" s="10" t="s">
        <v>53</v>
      </c>
      <c r="F405" s="10" t="s">
        <v>609</v>
      </c>
      <c r="G405" s="10" t="s">
        <v>56</v>
      </c>
      <c r="H405" s="10"/>
      <c r="I405" s="10"/>
      <c r="J405" s="10" t="s">
        <v>57</v>
      </c>
      <c r="K405" s="10"/>
      <c r="L405" s="10"/>
      <c r="M405" s="10">
        <v>256</v>
      </c>
      <c r="N405" s="10"/>
      <c r="O405" s="10"/>
      <c r="P405" s="10"/>
      <c r="Q405" s="10"/>
      <c r="R405" s="10"/>
      <c r="S405" s="10"/>
      <c r="T405" s="10">
        <v>250</v>
      </c>
      <c r="U405" s="10" t="s">
        <v>83</v>
      </c>
      <c r="V405" s="10"/>
      <c r="W405" s="10"/>
      <c r="X405" s="10"/>
      <c r="Y405" s="10"/>
      <c r="Z405" s="10">
        <v>0</v>
      </c>
      <c r="AA405" s="10"/>
      <c r="AB405" s="10"/>
      <c r="AC405" s="10">
        <f t="shared" si="25"/>
        <v>0</v>
      </c>
      <c r="AD405" s="10" t="str" cm="1">
        <f t="array" ref="AD405">IFERROR(INDEX(Res_converter!$A$2:$A$22,MATCH(1,($J405=Res_converter!$B$2:$B$22)*($K405=Res_converter!$C$2:$C$22)*($L405=Res_converter!$D$2:$D$22),0)),"Other")</f>
        <v>Battery</v>
      </c>
      <c r="AE405" s="10">
        <f>IF($J405=Res_converter!$E$2,MAX($M405-$N405-$O405,0),0)+IF($K405=Res_converter!$E$2,MAX($P405-$Q405-$R405,0),0)+IF(L405=Res_converter!$E$2,$S405,0)</f>
        <v>256</v>
      </c>
      <c r="AF405" s="10">
        <f>IF($AD405=Res_converter!$A$8,MAX($Z405-$N405-$O405,0),0)+IF(AND($AD405=Res_converter!$A$14,$J405=Res_converter!$B$14),MAX(MIN($Z405,$M405)-$N405-$O405+IF(SUM($Q405,$R405)&gt;0,MAX($Z405-$M405,0)-($Q405+$R405)*$AV405,0),0),0)+IF(AND($AD405=Res_converter!$A$15,$K405=Res_converter!$C$15),MAX(MIN($Z405,$P405)-$Q405-$R405+IF(SUM($N405,$O405)&gt;0,MAX($Z405-$P405,0)-($N405+$O405)*$AV405,0),0),0)+IF(AND($AD405=Res_converter!$A$12,$Y405="See columns P&amp; Q"),IF($J405=Res_converter!$E$2,MAX($AA405*MIN($M405,$T405)-$N405-$O405,0),MAX($AB405*MIN($P405,$T405)-$Q405-$R405,0)),0)+IF(AND($AD405=Res_converter!$A$12,$AC405=1,$Y405&lt;&gt;"See columns P&amp; Q"),IF($J405=Res_converter!$E$2,MAX(MIN($Z405,M405)-$N405-$O405,0),MAX(MIN($Z405,P405)-$Q405-$R405,0)),0)</f>
        <v>0</v>
      </c>
      <c r="AG405" s="60">
        <f>IF($AD405=Res_converter!$A$9,$T405,0)</f>
        <v>0</v>
      </c>
      <c r="AH405" s="10">
        <f>IF($AD405=Res_converter!$A$9,$Z405,0)</f>
        <v>0</v>
      </c>
      <c r="AI405" s="10">
        <f>IF($J405=Res_converter!$E$6,MAX($M405-$N405-$O405,0),0)+IF($K405=Res_converter!$E$6,MAX($P405-$Q405-$R405,0),0)+IF(L405=Res_converter!$E$6,$S405,0)</f>
        <v>0</v>
      </c>
      <c r="AJ405" s="10">
        <f>IF($AD405=Res_converter!$A$7,MAX(MIN($Z405,$M405)-$N405-$O405,0),0)+IF(AND($AD405=Res_converter!$A$12,$Y405="See columns P&amp; Q"),IF($J405=Res_converter!$E$6,MAX($AA405*MIN($M405,$T405)-$N405-$O405,0),MAX($AB405*MIN($P405,$T405)-$Q405-$R405,0)),0)+IF(AND($AD405=Res_converter!$A$12,$AC405=1,$Y405&lt;&gt;"See columns P&amp; Q"),IF($J405=Res_converter!$E$6,MAX(MIN(MAX($Z405-$P405,0)/$AU405,$M405)-$N405-$O405,0),MAX(MIN(MAX($Z405-$M405,0)/$AU405,$P405)-$Q405-$R405,0)),0)</f>
        <v>0</v>
      </c>
      <c r="AK405" s="60">
        <f>IF($AD405=Res_converter!$A$2,$T405,0)</f>
        <v>0</v>
      </c>
      <c r="AL405" s="10">
        <f>IF($AD405=Res_converter!$A$2,$Z405,0)</f>
        <v>0</v>
      </c>
      <c r="AM405" s="10">
        <f>IF($J405=Res_converter!$E$4,MAX($M405-$N405-$O405,0),0)+IF($K405=Res_converter!$E$4,MAX($P405-$Q405-$R405,0),0)+IF(L405=Res_converter!$E$4,$S405,0)</f>
        <v>0</v>
      </c>
      <c r="AN405" s="10">
        <f>IF($AD405=Res_converter!$A$3,MAX(MIN($Z405,$M405)-$N405-$O405,0),0)+IF(AND($AD405=Res_converter!$A$14,$AC405=1,$Y405&lt;&gt;"See columns P&amp; Q"),IF($J405=Res_converter!$E$4,MAX(MIN(MAX($Z405-$P405,0)/$AV405,$M405)-$N405-$O405,0),MAX(MIN(MAX($Z405-$M405,0)/$AV405,$P405)-$Q405-$R405,0)),0)</f>
        <v>0</v>
      </c>
      <c r="AO405" s="10">
        <f>IF($J405=Res_converter!$E$5,$M405,0)+IF($K405=Res_converter!$E$5,$P405,0)</f>
        <v>0</v>
      </c>
      <c r="AP405" s="10">
        <f>IF($AD405=Res_converter!$A$4,$Z405,0)</f>
        <v>0</v>
      </c>
      <c r="AQ405" s="10" t="s">
        <v>107</v>
      </c>
      <c r="AR405" s="10" t="s">
        <v>61</v>
      </c>
      <c r="AS405" s="10" t="s">
        <v>89</v>
      </c>
      <c r="AT405" s="10" t="s">
        <v>63</v>
      </c>
      <c r="AU405" s="10">
        <f t="shared" si="26"/>
        <v>0.106</v>
      </c>
      <c r="AV405" s="10">
        <f t="shared" si="27"/>
        <v>0.55700000000000005</v>
      </c>
      <c r="AW405" s="12" t="s">
        <v>455</v>
      </c>
      <c r="AX405" s="12" t="str">
        <f>INDEX(Subname_converter!$B$1:$B$343,MATCH($AW405,Subname_converter!$A$1:$A$343,0))</f>
        <v>Vincent</v>
      </c>
      <c r="AY405" s="12">
        <f>INDEX(Subname_converter!$C$1:$C$343,MATCH($AW405,Subname_converter!$A$1:$A$343,0))</f>
        <v>230</v>
      </c>
      <c r="AZ405" s="11">
        <v>45275.333333333299</v>
      </c>
      <c r="BA405" s="11">
        <v>45275.333333333299</v>
      </c>
      <c r="BB405" s="10">
        <f t="shared" si="24"/>
        <v>2024</v>
      </c>
      <c r="BC405" s="11"/>
      <c r="BD405" s="10" t="s">
        <v>103</v>
      </c>
      <c r="BE405" s="10" t="s">
        <v>65</v>
      </c>
      <c r="BF405" s="10"/>
      <c r="BG405" s="10" t="s">
        <v>103</v>
      </c>
      <c r="BH405" s="10"/>
      <c r="BI405" s="10">
        <f>IFERROR(INDEX([12]Queue_withNearTerm!$AZ$4:$AZ$148,MATCH(B406,[12]Queue_withNearTerm!$B$4:$B$148,0)),99)</f>
        <v>99</v>
      </c>
    </row>
    <row r="406" spans="1:61" s="26" customFormat="1" ht="25" x14ac:dyDescent="0.25">
      <c r="A406" s="32" t="s">
        <v>891</v>
      </c>
      <c r="B406" s="10">
        <v>2092</v>
      </c>
      <c r="C406" s="11">
        <v>44300</v>
      </c>
      <c r="D406" s="11">
        <v>44301.291666666701</v>
      </c>
      <c r="E406" s="10" t="s">
        <v>53</v>
      </c>
      <c r="F406" s="10" t="s">
        <v>609</v>
      </c>
      <c r="G406" s="10" t="s">
        <v>56</v>
      </c>
      <c r="H406" s="10"/>
      <c r="I406" s="10"/>
      <c r="J406" s="10" t="s">
        <v>57</v>
      </c>
      <c r="K406" s="10"/>
      <c r="L406" s="10"/>
      <c r="M406" s="10">
        <v>511.72500000000002</v>
      </c>
      <c r="N406" s="10"/>
      <c r="O406" s="10"/>
      <c r="P406" s="10"/>
      <c r="Q406" s="10"/>
      <c r="R406" s="10"/>
      <c r="S406" s="10"/>
      <c r="T406" s="10">
        <v>500</v>
      </c>
      <c r="U406" s="10" t="s">
        <v>83</v>
      </c>
      <c r="V406" s="10"/>
      <c r="W406" s="10"/>
      <c r="X406" s="10"/>
      <c r="Y406" s="10"/>
      <c r="Z406" s="10">
        <v>0</v>
      </c>
      <c r="AA406" s="10"/>
      <c r="AB406" s="10"/>
      <c r="AC406" s="10">
        <f t="shared" si="25"/>
        <v>0</v>
      </c>
      <c r="AD406" s="10" t="str" cm="1">
        <f t="array" ref="AD406">IFERROR(INDEX(Res_converter!$A$2:$A$22,MATCH(1,($J406=Res_converter!$B$2:$B$22)*($K406=Res_converter!$C$2:$C$22)*($L406=Res_converter!$D$2:$D$22),0)),"Other")</f>
        <v>Battery</v>
      </c>
      <c r="AE406" s="10">
        <f>IF($J406=Res_converter!$E$2,MAX($M406-$N406-$O406,0),0)+IF($K406=Res_converter!$E$2,MAX($P406-$Q406-$R406,0),0)+IF(L406=Res_converter!$E$2,$S406,0)</f>
        <v>511.72500000000002</v>
      </c>
      <c r="AF406" s="10">
        <f>IF($AD406=Res_converter!$A$8,MAX($Z406-$N406-$O406,0),0)+IF(AND($AD406=Res_converter!$A$14,$J406=Res_converter!$B$14),MAX(MIN($Z406,$M406)-$N406-$O406+IF(SUM($Q406,$R406)&gt;0,MAX($Z406-$M406,0)-($Q406+$R406)*$AV406,0),0),0)+IF(AND($AD406=Res_converter!$A$15,$K406=Res_converter!$C$15),MAX(MIN($Z406,$P406)-$Q406-$R406+IF(SUM($N406,$O406)&gt;0,MAX($Z406-$P406,0)-($N406+$O406)*$AV406,0),0),0)+IF(AND($AD406=Res_converter!$A$12,$Y406="See columns P&amp; Q"),IF($J406=Res_converter!$E$2,MAX($AA406*MIN($M406,$T406)-$N406-$O406,0),MAX($AB406*MIN($P406,$T406)-$Q406-$R406,0)),0)+IF(AND($AD406=Res_converter!$A$12,$AC406=1,$Y406&lt;&gt;"See columns P&amp; Q"),IF($J406=Res_converter!$E$2,MAX(MIN($Z406,M406)-$N406-$O406,0),MAX(MIN($Z406,P406)-$Q406-$R406,0)),0)</f>
        <v>0</v>
      </c>
      <c r="AG406" s="60">
        <f>IF($AD406=Res_converter!$A$9,$T406,0)</f>
        <v>0</v>
      </c>
      <c r="AH406" s="10">
        <f>IF($AD406=Res_converter!$A$9,$Z406,0)</f>
        <v>0</v>
      </c>
      <c r="AI406" s="10">
        <f>IF($J406=Res_converter!$E$6,MAX($M406-$N406-$O406,0),0)+IF($K406=Res_converter!$E$6,MAX($P406-$Q406-$R406,0),0)+IF(L406=Res_converter!$E$6,$S406,0)</f>
        <v>0</v>
      </c>
      <c r="AJ406" s="10">
        <f>IF($AD406=Res_converter!$A$7,MAX(MIN($Z406,$M406)-$N406-$O406,0),0)+IF(AND($AD406=Res_converter!$A$12,$Y406="See columns P&amp; Q"),IF($J406=Res_converter!$E$6,MAX($AA406*MIN($M406,$T406)-$N406-$O406,0),MAX($AB406*MIN($P406,$T406)-$Q406-$R406,0)),0)+IF(AND($AD406=Res_converter!$A$12,$AC406=1,$Y406&lt;&gt;"See columns P&amp; Q"),IF($J406=Res_converter!$E$6,MAX(MIN(MAX($Z406-$P406,0)/$AU406,$M406)-$N406-$O406,0),MAX(MIN(MAX($Z406-$M406,0)/$AU406,$P406)-$Q406-$R406,0)),0)</f>
        <v>0</v>
      </c>
      <c r="AK406" s="60">
        <f>IF($AD406=Res_converter!$A$2,$T406,0)</f>
        <v>0</v>
      </c>
      <c r="AL406" s="10">
        <f>IF($AD406=Res_converter!$A$2,$Z406,0)</f>
        <v>0</v>
      </c>
      <c r="AM406" s="10">
        <f>IF($J406=Res_converter!$E$4,MAX($M406-$N406-$O406,0),0)+IF($K406=Res_converter!$E$4,MAX($P406-$Q406-$R406,0),0)+IF(L406=Res_converter!$E$4,$S406,0)</f>
        <v>0</v>
      </c>
      <c r="AN406" s="10">
        <f>IF($AD406=Res_converter!$A$3,MAX(MIN($Z406,$M406)-$N406-$O406,0),0)+IF(AND($AD406=Res_converter!$A$14,$AC406=1,$Y406&lt;&gt;"See columns P&amp; Q"),IF($J406=Res_converter!$E$4,MAX(MIN(MAX($Z406-$P406,0)/$AV406,$M406)-$N406-$O406,0),MAX(MIN(MAX($Z406-$M406,0)/$AV406,$P406)-$Q406-$R406,0)),0)</f>
        <v>0</v>
      </c>
      <c r="AO406" s="10">
        <f>IF($J406=Res_converter!$E$5,$M406,0)+IF($K406=Res_converter!$E$5,$P406,0)</f>
        <v>0</v>
      </c>
      <c r="AP406" s="10">
        <f>IF($AD406=Res_converter!$A$4,$Z406,0)</f>
        <v>0</v>
      </c>
      <c r="AQ406" s="10" t="s">
        <v>450</v>
      </c>
      <c r="AR406" s="10" t="s">
        <v>61</v>
      </c>
      <c r="AS406" s="10" t="s">
        <v>89</v>
      </c>
      <c r="AT406" s="10" t="s">
        <v>63</v>
      </c>
      <c r="AU406" s="10">
        <f t="shared" si="26"/>
        <v>0.106</v>
      </c>
      <c r="AV406" s="10">
        <f t="shared" si="27"/>
        <v>0.55700000000000005</v>
      </c>
      <c r="AW406" s="12" t="s">
        <v>451</v>
      </c>
      <c r="AX406" s="12" t="str">
        <f>INDEX(Subname_converter!$B$1:$B$343,MATCH($AW406,Subname_converter!$A$1:$A$343,0))</f>
        <v>Moorpark</v>
      </c>
      <c r="AY406" s="12">
        <f>INDEX(Subname_converter!$C$1:$C$343,MATCH($AW406,Subname_converter!$A$1:$A$343,0))</f>
        <v>230</v>
      </c>
      <c r="AZ406" s="11">
        <v>45809.291666666701</v>
      </c>
      <c r="BA406" s="11">
        <v>46174.291666666701</v>
      </c>
      <c r="BB406" s="10">
        <f t="shared" si="24"/>
        <v>2026</v>
      </c>
      <c r="BC406" s="11"/>
      <c r="BD406" s="10" t="s">
        <v>103</v>
      </c>
      <c r="BE406" s="10"/>
      <c r="BF406" s="10"/>
      <c r="BG406" s="10" t="s">
        <v>103</v>
      </c>
      <c r="BH406" s="10"/>
      <c r="BI406" s="10">
        <f>IFERROR(INDEX([12]Queue_withNearTerm!$AZ$4:$AZ$148,MATCH(B407,[12]Queue_withNearTerm!$B$4:$B$148,0)),99)</f>
        <v>99</v>
      </c>
    </row>
    <row r="407" spans="1:61" s="26" customFormat="1" ht="25" x14ac:dyDescent="0.25">
      <c r="A407" s="32" t="s">
        <v>892</v>
      </c>
      <c r="B407" s="10">
        <v>2096</v>
      </c>
      <c r="C407" s="11">
        <v>44288</v>
      </c>
      <c r="D407" s="11">
        <v>44301.291666666701</v>
      </c>
      <c r="E407" s="10" t="s">
        <v>53</v>
      </c>
      <c r="F407" s="10" t="s">
        <v>609</v>
      </c>
      <c r="G407" s="10" t="s">
        <v>56</v>
      </c>
      <c r="H407" s="10"/>
      <c r="I407" s="10"/>
      <c r="J407" s="10" t="s">
        <v>57</v>
      </c>
      <c r="K407" s="10"/>
      <c r="L407" s="10"/>
      <c r="M407" s="10">
        <v>408.12</v>
      </c>
      <c r="N407" s="10"/>
      <c r="O407" s="10"/>
      <c r="P407" s="10"/>
      <c r="Q407" s="10"/>
      <c r="R407" s="10"/>
      <c r="S407" s="10"/>
      <c r="T407" s="10">
        <v>400</v>
      </c>
      <c r="U407" s="10" t="s">
        <v>83</v>
      </c>
      <c r="V407" s="10"/>
      <c r="W407" s="10"/>
      <c r="X407" s="10"/>
      <c r="Y407" s="10"/>
      <c r="Z407" s="10">
        <v>0</v>
      </c>
      <c r="AA407" s="10"/>
      <c r="AB407" s="10"/>
      <c r="AC407" s="10">
        <f t="shared" si="25"/>
        <v>0</v>
      </c>
      <c r="AD407" s="10" t="str" cm="1">
        <f t="array" ref="AD407">IFERROR(INDEX(Res_converter!$A$2:$A$22,MATCH(1,($J407=Res_converter!$B$2:$B$22)*($K407=Res_converter!$C$2:$C$22)*($L407=Res_converter!$D$2:$D$22),0)),"Other")</f>
        <v>Battery</v>
      </c>
      <c r="AE407" s="10">
        <f>IF($J407=Res_converter!$E$2,MAX($M407-$N407-$O407,0),0)+IF($K407=Res_converter!$E$2,MAX($P407-$Q407-$R407,0),0)+IF(L407=Res_converter!$E$2,$S407,0)</f>
        <v>408.12</v>
      </c>
      <c r="AF407" s="10">
        <f>IF($AD407=Res_converter!$A$8,MAX($Z407-$N407-$O407,0),0)+IF(AND($AD407=Res_converter!$A$14,$J407=Res_converter!$B$14),MAX(MIN($Z407,$M407)-$N407-$O407+IF(SUM($Q407,$R407)&gt;0,MAX($Z407-$M407,0)-($Q407+$R407)*$AV407,0),0),0)+IF(AND($AD407=Res_converter!$A$15,$K407=Res_converter!$C$15),MAX(MIN($Z407,$P407)-$Q407-$R407+IF(SUM($N407,$O407)&gt;0,MAX($Z407-$P407,0)-($N407+$O407)*$AV407,0),0),0)+IF(AND($AD407=Res_converter!$A$12,$Y407="See columns P&amp; Q"),IF($J407=Res_converter!$E$2,MAX($AA407*MIN($M407,$T407)-$N407-$O407,0),MAX($AB407*MIN($P407,$T407)-$Q407-$R407,0)),0)+IF(AND($AD407=Res_converter!$A$12,$AC407=1,$Y407&lt;&gt;"See columns P&amp; Q"),IF($J407=Res_converter!$E$2,MAX(MIN($Z407,M407)-$N407-$O407,0),MAX(MIN($Z407,P407)-$Q407-$R407,0)),0)</f>
        <v>0</v>
      </c>
      <c r="AG407" s="60">
        <f>IF($AD407=Res_converter!$A$9,$T407,0)</f>
        <v>0</v>
      </c>
      <c r="AH407" s="10">
        <f>IF($AD407=Res_converter!$A$9,$Z407,0)</f>
        <v>0</v>
      </c>
      <c r="AI407" s="10">
        <f>IF($J407=Res_converter!$E$6,MAX($M407-$N407-$O407,0),0)+IF($K407=Res_converter!$E$6,MAX($P407-$Q407-$R407,0),0)+IF(L407=Res_converter!$E$6,$S407,0)</f>
        <v>0</v>
      </c>
      <c r="AJ407" s="10">
        <f>IF($AD407=Res_converter!$A$7,MAX(MIN($Z407,$M407)-$N407-$O407,0),0)+IF(AND($AD407=Res_converter!$A$12,$Y407="See columns P&amp; Q"),IF($J407=Res_converter!$E$6,MAX($AA407*MIN($M407,$T407)-$N407-$O407,0),MAX($AB407*MIN($P407,$T407)-$Q407-$R407,0)),0)+IF(AND($AD407=Res_converter!$A$12,$AC407=1,$Y407&lt;&gt;"See columns P&amp; Q"),IF($J407=Res_converter!$E$6,MAX(MIN(MAX($Z407-$P407,0)/$AU407,$M407)-$N407-$O407,0),MAX(MIN(MAX($Z407-$M407,0)/$AU407,$P407)-$Q407-$R407,0)),0)</f>
        <v>0</v>
      </c>
      <c r="AK407" s="60">
        <f>IF($AD407=Res_converter!$A$2,$T407,0)</f>
        <v>0</v>
      </c>
      <c r="AL407" s="10">
        <f>IF($AD407=Res_converter!$A$2,$Z407,0)</f>
        <v>0</v>
      </c>
      <c r="AM407" s="10">
        <f>IF($J407=Res_converter!$E$4,MAX($M407-$N407-$O407,0),0)+IF($K407=Res_converter!$E$4,MAX($P407-$Q407-$R407,0),0)+IF(L407=Res_converter!$E$4,$S407,0)</f>
        <v>0</v>
      </c>
      <c r="AN407" s="10">
        <f>IF($AD407=Res_converter!$A$3,MAX(MIN($Z407,$M407)-$N407-$O407,0),0)+IF(AND($AD407=Res_converter!$A$14,$AC407=1,$Y407&lt;&gt;"See columns P&amp; Q"),IF($J407=Res_converter!$E$4,MAX(MIN(MAX($Z407-$P407,0)/$AV407,$M407)-$N407-$O407,0),MAX(MIN(MAX($Z407-$M407,0)/$AV407,$P407)-$Q407-$R407,0)),0)</f>
        <v>0</v>
      </c>
      <c r="AO407" s="10">
        <f>IF($J407=Res_converter!$E$5,$M407,0)+IF($K407=Res_converter!$E$5,$P407,0)</f>
        <v>0</v>
      </c>
      <c r="AP407" s="10">
        <f>IF($AD407=Res_converter!$A$4,$Z407,0)</f>
        <v>0</v>
      </c>
      <c r="AQ407" s="10" t="s">
        <v>163</v>
      </c>
      <c r="AR407" s="10" t="s">
        <v>61</v>
      </c>
      <c r="AS407" s="10" t="s">
        <v>89</v>
      </c>
      <c r="AT407" s="10" t="s">
        <v>164</v>
      </c>
      <c r="AU407" s="10">
        <f t="shared" si="26"/>
        <v>0.106</v>
      </c>
      <c r="AV407" s="10">
        <f t="shared" si="27"/>
        <v>0.55700000000000005</v>
      </c>
      <c r="AW407" s="12" t="s">
        <v>893</v>
      </c>
      <c r="AX407" s="12" t="str">
        <f>INDEX(Subname_converter!$B$1:$B$343,MATCH($AW407,Subname_converter!$A$1:$A$343,0))</f>
        <v>New Sub - Kramer - Lugo (Proposed)</v>
      </c>
      <c r="AY407" s="12">
        <f>INDEX(Subname_converter!$C$1:$C$343,MATCH($AW407,Subname_converter!$A$1:$A$343,0))</f>
        <v>230</v>
      </c>
      <c r="AZ407" s="11">
        <v>45444.291666666701</v>
      </c>
      <c r="BA407" s="11">
        <v>46661.291666666701</v>
      </c>
      <c r="BB407" s="10">
        <f t="shared" si="24"/>
        <v>2027</v>
      </c>
      <c r="BC407" s="11"/>
      <c r="BD407" s="10" t="s">
        <v>103</v>
      </c>
      <c r="BE407" s="10" t="s">
        <v>65</v>
      </c>
      <c r="BF407" s="10"/>
      <c r="BG407" s="10" t="s">
        <v>103</v>
      </c>
      <c r="BH407" s="10"/>
      <c r="BI407" s="10">
        <f>IFERROR(INDEX([12]Queue_withNearTerm!$AZ$4:$AZ$148,MATCH(B408,[12]Queue_withNearTerm!$B$4:$B$148,0)),99)</f>
        <v>99</v>
      </c>
    </row>
    <row r="408" spans="1:61" s="26" customFormat="1" ht="25" x14ac:dyDescent="0.25">
      <c r="A408" s="32" t="s">
        <v>894</v>
      </c>
      <c r="B408" s="10">
        <v>2097</v>
      </c>
      <c r="C408" s="11">
        <v>44288</v>
      </c>
      <c r="D408" s="11">
        <v>44301.291666666701</v>
      </c>
      <c r="E408" s="10" t="s">
        <v>53</v>
      </c>
      <c r="F408" s="10" t="s">
        <v>609</v>
      </c>
      <c r="G408" s="10" t="s">
        <v>95</v>
      </c>
      <c r="H408" s="10" t="s">
        <v>56</v>
      </c>
      <c r="I408" s="10"/>
      <c r="J408" s="10" t="s">
        <v>96</v>
      </c>
      <c r="K408" s="10" t="s">
        <v>57</v>
      </c>
      <c r="L408" s="10"/>
      <c r="M408" s="10">
        <v>56</v>
      </c>
      <c r="N408" s="10"/>
      <c r="O408" s="10"/>
      <c r="P408" s="10">
        <v>56</v>
      </c>
      <c r="Q408" s="10"/>
      <c r="R408" s="10"/>
      <c r="S408" s="10"/>
      <c r="T408" s="10">
        <v>55</v>
      </c>
      <c r="U408" s="10" t="s">
        <v>83</v>
      </c>
      <c r="V408" s="10"/>
      <c r="W408" s="10" t="s">
        <v>58</v>
      </c>
      <c r="X408" s="10"/>
      <c r="Y408" s="10"/>
      <c r="Z408" s="10">
        <v>0</v>
      </c>
      <c r="AA408" s="10"/>
      <c r="AB408" s="10"/>
      <c r="AC408" s="10">
        <f t="shared" si="25"/>
        <v>0</v>
      </c>
      <c r="AD408" s="10" t="str" cm="1">
        <f t="array" ref="AD408">IFERROR(INDEX(Res_converter!$A$2:$A$22,MATCH(1,($J408=Res_converter!$B$2:$B$22)*($K408=Res_converter!$C$2:$C$22)*($L408=Res_converter!$D$2:$D$22),0)),"Other")</f>
        <v>Solar-Hybrid</v>
      </c>
      <c r="AE408" s="10">
        <f>IF($J408=Res_converter!$E$2,MAX($M408-$N408-$O408,0),0)+IF($K408=Res_converter!$E$2,MAX($P408-$Q408-$R408,0),0)+IF(L408=Res_converter!$E$2,$S408,0)</f>
        <v>56</v>
      </c>
      <c r="AF408" s="10">
        <f>IF($AD408=Res_converter!$A$8,MAX($Z408-$N408-$O408,0),0)+IF(AND($AD408=Res_converter!$A$14,$J408=Res_converter!$B$14),MAX(MIN($Z408,$M408)-$N408-$O408+IF(SUM($Q408,$R408)&gt;0,MAX($Z408-$M408,0)-($Q408+$R408)*$AV408,0),0),0)+IF(AND($AD408=Res_converter!$A$15,$K408=Res_converter!$C$15),MAX(MIN($Z408,$P408)-$Q408-$R408+IF(SUM($N408,$O408)&gt;0,MAX($Z408-$P408,0)-($N408+$O408)*$AV408,0),0),0)+IF(AND($AD408=Res_converter!$A$12,$Y408="See columns P&amp; Q"),IF($J408=Res_converter!$E$2,MAX($AA408*MIN($M408,$T408)-$N408-$O408,0),MAX($AB408*MIN($P408,$T408)-$Q408-$R408,0)),0)+IF(AND($AD408=Res_converter!$A$12,$AC408=1,$Y408&lt;&gt;"See columns P&amp; Q"),IF($J408=Res_converter!$E$2,MAX(MIN($Z408,M408)-$N408-$O408,0),MAX(MIN($Z408,P408)-$Q408-$R408,0)),0)</f>
        <v>0</v>
      </c>
      <c r="AG408" s="60">
        <f>IF($AD408=Res_converter!$A$9,$T408,0)</f>
        <v>0</v>
      </c>
      <c r="AH408" s="10">
        <f>IF($AD408=Res_converter!$A$9,$Z408,0)</f>
        <v>0</v>
      </c>
      <c r="AI408" s="10">
        <f>IF($J408=Res_converter!$E$6,MAX($M408-$N408-$O408,0),0)+IF($K408=Res_converter!$E$6,MAX($P408-$Q408-$R408,0),0)+IF(L408=Res_converter!$E$6,$S408,0)</f>
        <v>56</v>
      </c>
      <c r="AJ408" s="10">
        <f>IF($AD408=Res_converter!$A$7,MAX(MIN($Z408,$M408)-$N408-$O408,0),0)+IF(AND($AD408=Res_converter!$A$12,$Y408="See columns P&amp; Q"),IF($J408=Res_converter!$E$6,MAX($AA408*MIN($M408,$T408)-$N408-$O408,0),MAX($AB408*MIN($P408,$T408)-$Q408-$R408,0)),0)+IF(AND($AD408=Res_converter!$A$12,$AC408=1,$Y408&lt;&gt;"See columns P&amp; Q"),IF($J408=Res_converter!$E$6,MAX(MIN(MAX($Z408-$P408,0)/$AU408,$M408)-$N408-$O408,0),MAX(MIN(MAX($Z408-$M408,0)/$AU408,$P408)-$Q408-$R408,0)),0)</f>
        <v>0</v>
      </c>
      <c r="AK408" s="60">
        <f>IF($AD408=Res_converter!$A$2,$T408,0)</f>
        <v>0</v>
      </c>
      <c r="AL408" s="10">
        <f>IF($AD408=Res_converter!$A$2,$Z408,0)</f>
        <v>0</v>
      </c>
      <c r="AM408" s="10">
        <f>IF($J408=Res_converter!$E$4,MAX($M408-$N408-$O408,0),0)+IF($K408=Res_converter!$E$4,MAX($P408-$Q408-$R408,0),0)+IF(L408=Res_converter!$E$4,$S408,0)</f>
        <v>0</v>
      </c>
      <c r="AN408" s="10">
        <f>IF($AD408=Res_converter!$A$3,MAX(MIN($Z408,$M408)-$N408-$O408,0),0)+IF(AND($AD408=Res_converter!$A$14,$AC408=1,$Y408&lt;&gt;"See columns P&amp; Q"),IF($J408=Res_converter!$E$4,MAX(MIN(MAX($Z408-$P408,0)/$AV408,$M408)-$N408-$O408,0),MAX(MIN(MAX($Z408-$M408,0)/$AV408,$P408)-$Q408-$R408,0)),0)</f>
        <v>0</v>
      </c>
      <c r="AO408" s="10">
        <f>IF($J408=Res_converter!$E$5,$M408,0)+IF($K408=Res_converter!$E$5,$P408,0)</f>
        <v>0</v>
      </c>
      <c r="AP408" s="10">
        <f>IF($AD408=Res_converter!$A$4,$Z408,0)</f>
        <v>0</v>
      </c>
      <c r="AQ408" s="10" t="s">
        <v>163</v>
      </c>
      <c r="AR408" s="10" t="s">
        <v>61</v>
      </c>
      <c r="AS408" s="10" t="s">
        <v>89</v>
      </c>
      <c r="AT408" s="10" t="s">
        <v>164</v>
      </c>
      <c r="AU408" s="10">
        <f t="shared" si="26"/>
        <v>0.106</v>
      </c>
      <c r="AV408" s="10">
        <f t="shared" si="27"/>
        <v>0.55700000000000005</v>
      </c>
      <c r="AW408" s="12" t="s">
        <v>895</v>
      </c>
      <c r="AX408" s="12" t="str">
        <f>INDEX(Subname_converter!$B$1:$B$343,MATCH($AW408,Subname_converter!$A$1:$A$343,0))</f>
        <v>Calcite</v>
      </c>
      <c r="AY408" s="12">
        <f>INDEX(Subname_converter!$C$1:$C$343,MATCH($AW408,Subname_converter!$A$1:$A$343,0))</f>
        <v>230</v>
      </c>
      <c r="AZ408" s="11">
        <v>45992.333333333299</v>
      </c>
      <c r="BA408" s="11">
        <v>46813.333333333299</v>
      </c>
      <c r="BB408" s="10">
        <f t="shared" si="24"/>
        <v>2028</v>
      </c>
      <c r="BC408" s="11"/>
      <c r="BD408" s="10" t="s">
        <v>103</v>
      </c>
      <c r="BE408" s="10" t="s">
        <v>65</v>
      </c>
      <c r="BF408" s="10"/>
      <c r="BG408" s="10" t="s">
        <v>103</v>
      </c>
      <c r="BH408" s="10"/>
      <c r="BI408" s="10">
        <f>IFERROR(INDEX([12]Queue_withNearTerm!$AZ$4:$AZ$148,MATCH(B409,[12]Queue_withNearTerm!$B$4:$B$148,0)),99)</f>
        <v>99</v>
      </c>
    </row>
    <row r="409" spans="1:61" s="26" customFormat="1" ht="25" x14ac:dyDescent="0.25">
      <c r="A409" s="32" t="s">
        <v>896</v>
      </c>
      <c r="B409" s="10">
        <v>2098</v>
      </c>
      <c r="C409" s="11">
        <v>44295</v>
      </c>
      <c r="D409" s="11">
        <v>44301.291666666701</v>
      </c>
      <c r="E409" s="10" t="s">
        <v>53</v>
      </c>
      <c r="F409" s="10" t="s">
        <v>609</v>
      </c>
      <c r="G409" s="10" t="s">
        <v>55</v>
      </c>
      <c r="H409" s="10"/>
      <c r="I409" s="10"/>
      <c r="J409" s="10" t="s">
        <v>55</v>
      </c>
      <c r="K409" s="10"/>
      <c r="L409" s="10"/>
      <c r="M409" s="10">
        <v>150</v>
      </c>
      <c r="N409" s="10"/>
      <c r="O409" s="10"/>
      <c r="P409" s="10"/>
      <c r="Q409" s="10"/>
      <c r="R409" s="10"/>
      <c r="S409" s="10"/>
      <c r="T409" s="10">
        <v>150</v>
      </c>
      <c r="U409" s="10" t="s">
        <v>83</v>
      </c>
      <c r="V409" s="10"/>
      <c r="W409" s="10" t="s">
        <v>58</v>
      </c>
      <c r="X409" s="10"/>
      <c r="Y409" s="10"/>
      <c r="Z409" s="10">
        <v>0</v>
      </c>
      <c r="AA409" s="10"/>
      <c r="AB409" s="10"/>
      <c r="AC409" s="10">
        <f t="shared" si="25"/>
        <v>0</v>
      </c>
      <c r="AD409" s="10" t="str" cm="1">
        <f t="array" ref="AD409">IFERROR(INDEX(Res_converter!$A$2:$A$22,MATCH(1,($J409=Res_converter!$B$2:$B$22)*($K409=Res_converter!$C$2:$C$22)*($L409=Res_converter!$D$2:$D$22),0)),"Other")</f>
        <v>Wind Turbine</v>
      </c>
      <c r="AE409" s="10">
        <f>IF($J409=Res_converter!$E$2,MAX($M409-$N409-$O409,0),0)+IF($K409=Res_converter!$E$2,MAX($P409-$Q409-$R409,0),0)+IF(L409=Res_converter!$E$2,$S409,0)</f>
        <v>0</v>
      </c>
      <c r="AF409" s="10">
        <f>IF($AD409=Res_converter!$A$8,MAX($Z409-$N409-$O409,0),0)+IF(AND($AD409=Res_converter!$A$14,$J409=Res_converter!$B$14),MAX(MIN($Z409,$M409)-$N409-$O409+IF(SUM($Q409,$R409)&gt;0,MAX($Z409-$M409,0)-($Q409+$R409)*$AV409,0),0),0)+IF(AND($AD409=Res_converter!$A$15,$K409=Res_converter!$C$15),MAX(MIN($Z409,$P409)-$Q409-$R409+IF(SUM($N409,$O409)&gt;0,MAX($Z409-$P409,0)-($N409+$O409)*$AV409,0),0),0)+IF(AND($AD409=Res_converter!$A$12,$Y409="See columns P&amp; Q"),IF($J409=Res_converter!$E$2,MAX($AA409*MIN($M409,$T409)-$N409-$O409,0),MAX($AB409*MIN($P409,$T409)-$Q409-$R409,0)),0)+IF(AND($AD409=Res_converter!$A$12,$AC409=1,$Y409&lt;&gt;"See columns P&amp; Q"),IF($J409=Res_converter!$E$2,MAX(MIN($Z409,M409)-$N409-$O409,0),MAX(MIN($Z409,P409)-$Q409-$R409,0)),0)</f>
        <v>0</v>
      </c>
      <c r="AG409" s="60">
        <f>IF($AD409=Res_converter!$A$9,$T409,0)</f>
        <v>0</v>
      </c>
      <c r="AH409" s="10">
        <f>IF($AD409=Res_converter!$A$9,$Z409,0)</f>
        <v>0</v>
      </c>
      <c r="AI409" s="10">
        <f>IF($J409=Res_converter!$E$6,MAX($M409-$N409-$O409,0),0)+IF($K409=Res_converter!$E$6,MAX($P409-$Q409-$R409,0),0)+IF(L409=Res_converter!$E$6,$S409,0)</f>
        <v>0</v>
      </c>
      <c r="AJ409" s="10">
        <f>IF($AD409=Res_converter!$A$7,MAX(MIN($Z409,$M409)-$N409-$O409,0),0)+IF(AND($AD409=Res_converter!$A$12,$Y409="See columns P&amp; Q"),IF($J409=Res_converter!$E$6,MAX($AA409*MIN($M409,$T409)-$N409-$O409,0),MAX($AB409*MIN($P409,$T409)-$Q409-$R409,0)),0)+IF(AND($AD409=Res_converter!$A$12,$AC409=1,$Y409&lt;&gt;"See columns P&amp; Q"),IF($J409=Res_converter!$E$6,MAX(MIN(MAX($Z409-$P409,0)/$AU409,$M409)-$N409-$O409,0),MAX(MIN(MAX($Z409-$M409,0)/$AU409,$P409)-$Q409-$R409,0)),0)</f>
        <v>0</v>
      </c>
      <c r="AK409" s="60">
        <f>IF($AD409=Res_converter!$A$2,$T409,0)</f>
        <v>0</v>
      </c>
      <c r="AL409" s="10">
        <f>IF($AD409=Res_converter!$A$2,$Z409,0)</f>
        <v>0</v>
      </c>
      <c r="AM409" s="10">
        <f>IF($J409=Res_converter!$E$4,MAX($M409-$N409-$O409,0),0)+IF($K409=Res_converter!$E$4,MAX($P409-$Q409-$R409,0),0)+IF(L409=Res_converter!$E$4,$S409,0)</f>
        <v>150</v>
      </c>
      <c r="AN409" s="10">
        <f>IF($AD409=Res_converter!$A$3,MAX(MIN($Z409,$M409)-$N409-$O409,0),0)+IF(AND($AD409=Res_converter!$A$14,$AC409=1,$Y409&lt;&gt;"See columns P&amp; Q"),IF($J409=Res_converter!$E$4,MAX(MIN(MAX($Z409-$P409,0)/$AV409,$M409)-$N409-$O409,0),MAX(MIN(MAX($Z409-$M409,0)/$AV409,$P409)-$Q409-$R409,0)),0)</f>
        <v>0</v>
      </c>
      <c r="AO409" s="10">
        <f>IF($J409=Res_converter!$E$5,$M409,0)+IF($K409=Res_converter!$E$5,$P409,0)</f>
        <v>0</v>
      </c>
      <c r="AP409" s="10">
        <f>IF($AD409=Res_converter!$A$4,$Z409,0)</f>
        <v>0</v>
      </c>
      <c r="AQ409" s="10" t="s">
        <v>163</v>
      </c>
      <c r="AR409" s="10" t="s">
        <v>61</v>
      </c>
      <c r="AS409" s="10" t="s">
        <v>89</v>
      </c>
      <c r="AT409" s="10" t="s">
        <v>164</v>
      </c>
      <c r="AU409" s="10">
        <f t="shared" si="26"/>
        <v>0.106</v>
      </c>
      <c r="AV409" s="10">
        <f t="shared" si="27"/>
        <v>0.55700000000000005</v>
      </c>
      <c r="AW409" s="12" t="s">
        <v>897</v>
      </c>
      <c r="AX409" s="12" t="str">
        <f>INDEX(Subname_converter!$B$1:$B$343,MATCH($AW409,Subname_converter!$A$1:$A$343,0))</f>
        <v>New Sub - Lugo - Pisgah (Proposed)</v>
      </c>
      <c r="AY409" s="12">
        <f>INDEX(Subname_converter!$C$1:$C$343,MATCH($AW409,Subname_converter!$A$1:$A$343,0))</f>
        <v>230</v>
      </c>
      <c r="AZ409" s="11">
        <v>45931.291666666701</v>
      </c>
      <c r="BA409" s="11">
        <v>45931.291666666701</v>
      </c>
      <c r="BB409" s="10">
        <f t="shared" si="24"/>
        <v>2025</v>
      </c>
      <c r="BC409" s="11"/>
      <c r="BD409" s="10" t="s">
        <v>103</v>
      </c>
      <c r="BE409" s="10"/>
      <c r="BF409" s="10"/>
      <c r="BG409" s="10" t="s">
        <v>103</v>
      </c>
      <c r="BH409" s="10"/>
      <c r="BI409" s="10">
        <f>IFERROR(INDEX([12]Queue_withNearTerm!$AZ$4:$AZ$148,MATCH(B410,[12]Queue_withNearTerm!$B$4:$B$148,0)),99)</f>
        <v>99</v>
      </c>
    </row>
    <row r="410" spans="1:61" s="26" customFormat="1" ht="25" x14ac:dyDescent="0.25">
      <c r="A410" s="32" t="s">
        <v>898</v>
      </c>
      <c r="B410" s="10">
        <v>2101</v>
      </c>
      <c r="C410" s="11">
        <v>44294</v>
      </c>
      <c r="D410" s="11">
        <v>44301.291666666701</v>
      </c>
      <c r="E410" s="10" t="s">
        <v>53</v>
      </c>
      <c r="F410" s="10" t="s">
        <v>609</v>
      </c>
      <c r="G410" s="10" t="s">
        <v>56</v>
      </c>
      <c r="H410" s="10"/>
      <c r="I410" s="10"/>
      <c r="J410" s="10" t="s">
        <v>57</v>
      </c>
      <c r="K410" s="10"/>
      <c r="L410" s="10"/>
      <c r="M410" s="10">
        <v>213.59569999999999</v>
      </c>
      <c r="N410" s="10"/>
      <c r="O410" s="10"/>
      <c r="P410" s="10"/>
      <c r="Q410" s="10"/>
      <c r="R410" s="10"/>
      <c r="S410" s="10"/>
      <c r="T410" s="10">
        <v>200</v>
      </c>
      <c r="U410" s="10" t="s">
        <v>83</v>
      </c>
      <c r="V410" s="10"/>
      <c r="W410" s="10" t="s">
        <v>58</v>
      </c>
      <c r="X410" s="10"/>
      <c r="Y410" s="10"/>
      <c r="Z410" s="10">
        <v>0</v>
      </c>
      <c r="AA410" s="10"/>
      <c r="AB410" s="10"/>
      <c r="AC410" s="10">
        <f t="shared" si="25"/>
        <v>0</v>
      </c>
      <c r="AD410" s="10" t="str" cm="1">
        <f t="array" ref="AD410">IFERROR(INDEX(Res_converter!$A$2:$A$22,MATCH(1,($J410=Res_converter!$B$2:$B$22)*($K410=Res_converter!$C$2:$C$22)*($L410=Res_converter!$D$2:$D$22),0)),"Other")</f>
        <v>Battery</v>
      </c>
      <c r="AE410" s="10">
        <f>IF($J410=Res_converter!$E$2,MAX($M410-$N410-$O410,0),0)+IF($K410=Res_converter!$E$2,MAX($P410-$Q410-$R410,0),0)+IF(L410=Res_converter!$E$2,$S410,0)</f>
        <v>213.59569999999999</v>
      </c>
      <c r="AF410" s="10">
        <f>IF($AD410=Res_converter!$A$8,MAX($Z410-$N410-$O410,0),0)+IF(AND($AD410=Res_converter!$A$14,$J410=Res_converter!$B$14),MAX(MIN($Z410,$M410)-$N410-$O410+IF(SUM($Q410,$R410)&gt;0,MAX($Z410-$M410,0)-($Q410+$R410)*$AV410,0),0),0)+IF(AND($AD410=Res_converter!$A$15,$K410=Res_converter!$C$15),MAX(MIN($Z410,$P410)-$Q410-$R410+IF(SUM($N410,$O410)&gt;0,MAX($Z410-$P410,0)-($N410+$O410)*$AV410,0),0),0)+IF(AND($AD410=Res_converter!$A$12,$Y410="See columns P&amp; Q"),IF($J410=Res_converter!$E$2,MAX($AA410*MIN($M410,$T410)-$N410-$O410,0),MAX($AB410*MIN($P410,$T410)-$Q410-$R410,0)),0)+IF(AND($AD410=Res_converter!$A$12,$AC410=1,$Y410&lt;&gt;"See columns P&amp; Q"),IF($J410=Res_converter!$E$2,MAX(MIN($Z410,M410)-$N410-$O410,0),MAX(MIN($Z410,P410)-$Q410-$R410,0)),0)</f>
        <v>0</v>
      </c>
      <c r="AG410" s="60">
        <f>IF($AD410=Res_converter!$A$9,$T410,0)</f>
        <v>0</v>
      </c>
      <c r="AH410" s="10">
        <f>IF($AD410=Res_converter!$A$9,$Z410,0)</f>
        <v>0</v>
      </c>
      <c r="AI410" s="10">
        <f>IF($J410=Res_converter!$E$6,MAX($M410-$N410-$O410,0),0)+IF($K410=Res_converter!$E$6,MAX($P410-$Q410-$R410,0),0)+IF(L410=Res_converter!$E$6,$S410,0)</f>
        <v>0</v>
      </c>
      <c r="AJ410" s="10">
        <f>IF($AD410=Res_converter!$A$7,MAX(MIN($Z410,$M410)-$N410-$O410,0),0)+IF(AND($AD410=Res_converter!$A$12,$Y410="See columns P&amp; Q"),IF($J410=Res_converter!$E$6,MAX($AA410*MIN($M410,$T410)-$N410-$O410,0),MAX($AB410*MIN($P410,$T410)-$Q410-$R410,0)),0)+IF(AND($AD410=Res_converter!$A$12,$AC410=1,$Y410&lt;&gt;"See columns P&amp; Q"),IF($J410=Res_converter!$E$6,MAX(MIN(MAX($Z410-$P410,0)/$AU410,$M410)-$N410-$O410,0),MAX(MIN(MAX($Z410-$M410,0)/$AU410,$P410)-$Q410-$R410,0)),0)</f>
        <v>0</v>
      </c>
      <c r="AK410" s="60">
        <f>IF($AD410=Res_converter!$A$2,$T410,0)</f>
        <v>0</v>
      </c>
      <c r="AL410" s="10">
        <f>IF($AD410=Res_converter!$A$2,$Z410,0)</f>
        <v>0</v>
      </c>
      <c r="AM410" s="10">
        <f>IF($J410=Res_converter!$E$4,MAX($M410-$N410-$O410,0),0)+IF($K410=Res_converter!$E$4,MAX($P410-$Q410-$R410,0),0)+IF(L410=Res_converter!$E$4,$S410,0)</f>
        <v>0</v>
      </c>
      <c r="AN410" s="10">
        <f>IF($AD410=Res_converter!$A$3,MAX(MIN($Z410,$M410)-$N410-$O410,0),0)+IF(AND($AD410=Res_converter!$A$14,$AC410=1,$Y410&lt;&gt;"See columns P&amp; Q"),IF($J410=Res_converter!$E$4,MAX(MIN(MAX($Z410-$P410,0)/$AV410,$M410)-$N410-$O410,0),MAX(MIN(MAX($Z410-$M410,0)/$AV410,$P410)-$Q410-$R410,0)),0)</f>
        <v>0</v>
      </c>
      <c r="AO410" s="10">
        <f>IF($J410=Res_converter!$E$5,$M410,0)+IF($K410=Res_converter!$E$5,$P410,0)</f>
        <v>0</v>
      </c>
      <c r="AP410" s="10">
        <f>IF($AD410=Res_converter!$A$4,$Z410,0)</f>
        <v>0</v>
      </c>
      <c r="AQ410" s="10" t="s">
        <v>163</v>
      </c>
      <c r="AR410" s="10" t="s">
        <v>61</v>
      </c>
      <c r="AS410" s="10" t="s">
        <v>89</v>
      </c>
      <c r="AT410" s="10" t="s">
        <v>164</v>
      </c>
      <c r="AU410" s="10">
        <f t="shared" si="26"/>
        <v>0.106</v>
      </c>
      <c r="AV410" s="10">
        <f t="shared" si="27"/>
        <v>0.55700000000000005</v>
      </c>
      <c r="AW410" s="12" t="s">
        <v>899</v>
      </c>
      <c r="AX410" s="12" t="str">
        <f>INDEX(Subname_converter!$B$1:$B$343,MATCH($AW410,Subname_converter!$A$1:$A$343,0))</f>
        <v>Kramer</v>
      </c>
      <c r="AY410" s="12">
        <f>INDEX(Subname_converter!$C$1:$C$343,MATCH($AW410,Subname_converter!$A$1:$A$343,0))</f>
        <v>230</v>
      </c>
      <c r="AZ410" s="11">
        <v>45931.291666666701</v>
      </c>
      <c r="BA410" s="11">
        <v>45931.291666666701</v>
      </c>
      <c r="BB410" s="10">
        <f t="shared" si="24"/>
        <v>2025</v>
      </c>
      <c r="BC410" s="11"/>
      <c r="BD410" s="10" t="s">
        <v>103</v>
      </c>
      <c r="BE410" s="10"/>
      <c r="BF410" s="10"/>
      <c r="BG410" s="10" t="s">
        <v>103</v>
      </c>
      <c r="BH410" s="10"/>
      <c r="BI410" s="10">
        <f>IFERROR(INDEX([12]Queue_withNearTerm!$AZ$4:$AZ$148,MATCH(B411,[12]Queue_withNearTerm!$B$4:$B$148,0)),99)</f>
        <v>99</v>
      </c>
    </row>
    <row r="411" spans="1:61" s="26" customFormat="1" ht="25" x14ac:dyDescent="0.25">
      <c r="A411" s="32" t="s">
        <v>900</v>
      </c>
      <c r="B411" s="10">
        <v>2103</v>
      </c>
      <c r="C411" s="11">
        <v>44295</v>
      </c>
      <c r="D411" s="11">
        <v>44301.291666666701</v>
      </c>
      <c r="E411" s="10" t="s">
        <v>53</v>
      </c>
      <c r="F411" s="10" t="s">
        <v>609</v>
      </c>
      <c r="G411" s="10" t="s">
        <v>95</v>
      </c>
      <c r="H411" s="10" t="s">
        <v>56</v>
      </c>
      <c r="I411" s="10"/>
      <c r="J411" s="10" t="s">
        <v>96</v>
      </c>
      <c r="K411" s="10" t="s">
        <v>57</v>
      </c>
      <c r="L411" s="10"/>
      <c r="M411" s="10">
        <v>312.95999999999998</v>
      </c>
      <c r="N411" s="10"/>
      <c r="O411" s="10"/>
      <c r="P411" s="10">
        <v>312.95999999999998</v>
      </c>
      <c r="Q411" s="10"/>
      <c r="R411" s="10"/>
      <c r="S411" s="10"/>
      <c r="T411" s="10">
        <v>300</v>
      </c>
      <c r="U411" s="10" t="s">
        <v>83</v>
      </c>
      <c r="V411" s="10"/>
      <c r="W411" s="10" t="s">
        <v>58</v>
      </c>
      <c r="X411" s="10"/>
      <c r="Y411" s="10"/>
      <c r="Z411" s="10">
        <v>0</v>
      </c>
      <c r="AA411" s="10"/>
      <c r="AB411" s="10"/>
      <c r="AC411" s="10">
        <f t="shared" si="25"/>
        <v>0</v>
      </c>
      <c r="AD411" s="10" t="str" cm="1">
        <f t="array" ref="AD411">IFERROR(INDEX(Res_converter!$A$2:$A$22,MATCH(1,($J411=Res_converter!$B$2:$B$22)*($K411=Res_converter!$C$2:$C$22)*($L411=Res_converter!$D$2:$D$22),0)),"Other")</f>
        <v>Solar-Hybrid</v>
      </c>
      <c r="AE411" s="10">
        <f>IF($J411=Res_converter!$E$2,MAX($M411-$N411-$O411,0),0)+IF($K411=Res_converter!$E$2,MAX($P411-$Q411-$R411,0),0)+IF(L411=Res_converter!$E$2,$S411,0)</f>
        <v>312.95999999999998</v>
      </c>
      <c r="AF411" s="10">
        <f>IF($AD411=Res_converter!$A$8,MAX($Z411-$N411-$O411,0),0)+IF(AND($AD411=Res_converter!$A$14,$J411=Res_converter!$B$14),MAX(MIN($Z411,$M411)-$N411-$O411+IF(SUM($Q411,$R411)&gt;0,MAX($Z411-$M411,0)-($Q411+$R411)*$AV411,0),0),0)+IF(AND($AD411=Res_converter!$A$15,$K411=Res_converter!$C$15),MAX(MIN($Z411,$P411)-$Q411-$R411+IF(SUM($N411,$O411)&gt;0,MAX($Z411-$P411,0)-($N411+$O411)*$AV411,0),0),0)+IF(AND($AD411=Res_converter!$A$12,$Y411="See columns P&amp; Q"),IF($J411=Res_converter!$E$2,MAX($AA411*MIN($M411,$T411)-$N411-$O411,0),MAX($AB411*MIN($P411,$T411)-$Q411-$R411,0)),0)+IF(AND($AD411=Res_converter!$A$12,$AC411=1,$Y411&lt;&gt;"See columns P&amp; Q"),IF($J411=Res_converter!$E$2,MAX(MIN($Z411,M411)-$N411-$O411,0),MAX(MIN($Z411,P411)-$Q411-$R411,0)),0)</f>
        <v>0</v>
      </c>
      <c r="AG411" s="60">
        <f>IF($AD411=Res_converter!$A$9,$T411,0)</f>
        <v>0</v>
      </c>
      <c r="AH411" s="10">
        <f>IF($AD411=Res_converter!$A$9,$Z411,0)</f>
        <v>0</v>
      </c>
      <c r="AI411" s="10">
        <f>IF($J411=Res_converter!$E$6,MAX($M411-$N411-$O411,0),0)+IF($K411=Res_converter!$E$6,MAX($P411-$Q411-$R411,0),0)+IF(L411=Res_converter!$E$6,$S411,0)</f>
        <v>312.95999999999998</v>
      </c>
      <c r="AJ411" s="10">
        <f>IF($AD411=Res_converter!$A$7,MAX(MIN($Z411,$M411)-$N411-$O411,0),0)+IF(AND($AD411=Res_converter!$A$12,$Y411="See columns P&amp; Q"),IF($J411=Res_converter!$E$6,MAX($AA411*MIN($M411,$T411)-$N411-$O411,0),MAX($AB411*MIN($P411,$T411)-$Q411-$R411,0)),0)+IF(AND($AD411=Res_converter!$A$12,$AC411=1,$Y411&lt;&gt;"See columns P&amp; Q"),IF($J411=Res_converter!$E$6,MAX(MIN(MAX($Z411-$P411,0)/$AU411,$M411)-$N411-$O411,0),MAX(MIN(MAX($Z411-$M411,0)/$AU411,$P411)-$Q411-$R411,0)),0)</f>
        <v>0</v>
      </c>
      <c r="AK411" s="60">
        <f>IF($AD411=Res_converter!$A$2,$T411,0)</f>
        <v>0</v>
      </c>
      <c r="AL411" s="10">
        <f>IF($AD411=Res_converter!$A$2,$Z411,0)</f>
        <v>0</v>
      </c>
      <c r="AM411" s="10">
        <f>IF($J411=Res_converter!$E$4,MAX($M411-$N411-$O411,0),0)+IF($K411=Res_converter!$E$4,MAX($P411-$Q411-$R411,0),0)+IF(L411=Res_converter!$E$4,$S411,0)</f>
        <v>0</v>
      </c>
      <c r="AN411" s="10">
        <f>IF($AD411=Res_converter!$A$3,MAX(MIN($Z411,$M411)-$N411-$O411,0),0)+IF(AND($AD411=Res_converter!$A$14,$AC411=1,$Y411&lt;&gt;"See columns P&amp; Q"),IF($J411=Res_converter!$E$4,MAX(MIN(MAX($Z411-$P411,0)/$AV411,$M411)-$N411-$O411,0),MAX(MIN(MAX($Z411-$M411,0)/$AV411,$P411)-$Q411-$R411,0)),0)</f>
        <v>0</v>
      </c>
      <c r="AO411" s="10">
        <f>IF($J411=Res_converter!$E$5,$M411,0)+IF($K411=Res_converter!$E$5,$P411,0)</f>
        <v>0</v>
      </c>
      <c r="AP411" s="10">
        <f>IF($AD411=Res_converter!$A$4,$Z411,0)</f>
        <v>0</v>
      </c>
      <c r="AQ411" s="10" t="s">
        <v>163</v>
      </c>
      <c r="AR411" s="10" t="s">
        <v>61</v>
      </c>
      <c r="AS411" s="10" t="s">
        <v>89</v>
      </c>
      <c r="AT411" s="10" t="s">
        <v>164</v>
      </c>
      <c r="AU411" s="10">
        <f t="shared" si="26"/>
        <v>0.106</v>
      </c>
      <c r="AV411" s="10">
        <f t="shared" si="27"/>
        <v>0.55700000000000005</v>
      </c>
      <c r="AW411" s="12" t="s">
        <v>901</v>
      </c>
      <c r="AX411" s="12" t="str">
        <f>INDEX(Subname_converter!$B$1:$B$343,MATCH($AW411,Subname_converter!$A$1:$A$343,0))</f>
        <v>Pisgah</v>
      </c>
      <c r="AY411" s="12">
        <f>INDEX(Subname_converter!$C$1:$C$343,MATCH($AW411,Subname_converter!$A$1:$A$343,0))</f>
        <v>230</v>
      </c>
      <c r="AZ411" s="11">
        <v>45991.333333333299</v>
      </c>
      <c r="BA411" s="11">
        <v>47766.291666666701</v>
      </c>
      <c r="BB411" s="10">
        <f t="shared" si="24"/>
        <v>2031</v>
      </c>
      <c r="BC411" s="11"/>
      <c r="BD411" s="10" t="s">
        <v>103</v>
      </c>
      <c r="BE411" s="10" t="s">
        <v>65</v>
      </c>
      <c r="BF411" s="10"/>
      <c r="BG411" s="10" t="s">
        <v>103</v>
      </c>
      <c r="BH411" s="10"/>
      <c r="BI411" s="10">
        <f>IFERROR(INDEX([12]Queue_withNearTerm!$AZ$4:$AZ$148,MATCH(B412,[12]Queue_withNearTerm!$B$4:$B$148,0)),99)</f>
        <v>99</v>
      </c>
    </row>
    <row r="412" spans="1:61" s="26" customFormat="1" ht="25" x14ac:dyDescent="0.25">
      <c r="A412" s="32" t="s">
        <v>902</v>
      </c>
      <c r="B412" s="10">
        <v>2104</v>
      </c>
      <c r="C412" s="11">
        <v>44295</v>
      </c>
      <c r="D412" s="11">
        <v>44301.291666666701</v>
      </c>
      <c r="E412" s="10" t="s">
        <v>53</v>
      </c>
      <c r="F412" s="10" t="s">
        <v>609</v>
      </c>
      <c r="G412" s="10" t="s">
        <v>56</v>
      </c>
      <c r="H412" s="10"/>
      <c r="I412" s="10"/>
      <c r="J412" s="10" t="s">
        <v>57</v>
      </c>
      <c r="K412" s="10"/>
      <c r="L412" s="10"/>
      <c r="M412" s="10">
        <v>410.76</v>
      </c>
      <c r="N412" s="10"/>
      <c r="O412" s="10"/>
      <c r="P412" s="10"/>
      <c r="Q412" s="10"/>
      <c r="R412" s="10"/>
      <c r="S412" s="10"/>
      <c r="T412" s="10">
        <v>400</v>
      </c>
      <c r="U412" s="10" t="s">
        <v>83</v>
      </c>
      <c r="V412" s="10"/>
      <c r="W412" s="10"/>
      <c r="X412" s="10"/>
      <c r="Y412" s="10"/>
      <c r="Z412" s="10">
        <v>0</v>
      </c>
      <c r="AA412" s="10"/>
      <c r="AB412" s="10"/>
      <c r="AC412" s="10">
        <f t="shared" si="25"/>
        <v>0</v>
      </c>
      <c r="AD412" s="10" t="str" cm="1">
        <f t="array" ref="AD412">IFERROR(INDEX(Res_converter!$A$2:$A$22,MATCH(1,($J412=Res_converter!$B$2:$B$22)*($K412=Res_converter!$C$2:$C$22)*($L412=Res_converter!$D$2:$D$22),0)),"Other")</f>
        <v>Battery</v>
      </c>
      <c r="AE412" s="10">
        <f>IF($J412=Res_converter!$E$2,MAX($M412-$N412-$O412,0),0)+IF($K412=Res_converter!$E$2,MAX($P412-$Q412-$R412,0),0)+IF(L412=Res_converter!$E$2,$S412,0)</f>
        <v>410.76</v>
      </c>
      <c r="AF412" s="10">
        <f>IF($AD412=Res_converter!$A$8,MAX($Z412-$N412-$O412,0),0)+IF(AND($AD412=Res_converter!$A$14,$J412=Res_converter!$B$14),MAX(MIN($Z412,$M412)-$N412-$O412+IF(SUM($Q412,$R412)&gt;0,MAX($Z412-$M412,0)-($Q412+$R412)*$AV412,0),0),0)+IF(AND($AD412=Res_converter!$A$15,$K412=Res_converter!$C$15),MAX(MIN($Z412,$P412)-$Q412-$R412+IF(SUM($N412,$O412)&gt;0,MAX($Z412-$P412,0)-($N412+$O412)*$AV412,0),0),0)+IF(AND($AD412=Res_converter!$A$12,$Y412="See columns P&amp; Q"),IF($J412=Res_converter!$E$2,MAX($AA412*MIN($M412,$T412)-$N412-$O412,0),MAX($AB412*MIN($P412,$T412)-$Q412-$R412,0)),0)+IF(AND($AD412=Res_converter!$A$12,$AC412=1,$Y412&lt;&gt;"See columns P&amp; Q"),IF($J412=Res_converter!$E$2,MAX(MIN($Z412,M412)-$N412-$O412,0),MAX(MIN($Z412,P412)-$Q412-$R412,0)),0)</f>
        <v>0</v>
      </c>
      <c r="AG412" s="60">
        <f>IF($AD412=Res_converter!$A$9,$T412,0)</f>
        <v>0</v>
      </c>
      <c r="AH412" s="10">
        <f>IF($AD412=Res_converter!$A$9,$Z412,0)</f>
        <v>0</v>
      </c>
      <c r="AI412" s="10">
        <f>IF($J412=Res_converter!$E$6,MAX($M412-$N412-$O412,0),0)+IF($K412=Res_converter!$E$6,MAX($P412-$Q412-$R412,0),0)+IF(L412=Res_converter!$E$6,$S412,0)</f>
        <v>0</v>
      </c>
      <c r="AJ412" s="10">
        <f>IF($AD412=Res_converter!$A$7,MAX(MIN($Z412,$M412)-$N412-$O412,0),0)+IF(AND($AD412=Res_converter!$A$12,$Y412="See columns P&amp; Q"),IF($J412=Res_converter!$E$6,MAX($AA412*MIN($M412,$T412)-$N412-$O412,0),MAX($AB412*MIN($P412,$T412)-$Q412-$R412,0)),0)+IF(AND($AD412=Res_converter!$A$12,$AC412=1,$Y412&lt;&gt;"See columns P&amp; Q"),IF($J412=Res_converter!$E$6,MAX(MIN(MAX($Z412-$P412,0)/$AU412,$M412)-$N412-$O412,0),MAX(MIN(MAX($Z412-$M412,0)/$AU412,$P412)-$Q412-$R412,0)),0)</f>
        <v>0</v>
      </c>
      <c r="AK412" s="60">
        <f>IF($AD412=Res_converter!$A$2,$T412,0)</f>
        <v>0</v>
      </c>
      <c r="AL412" s="10">
        <f>IF($AD412=Res_converter!$A$2,$Z412,0)</f>
        <v>0</v>
      </c>
      <c r="AM412" s="10">
        <f>IF($J412=Res_converter!$E$4,MAX($M412-$N412-$O412,0),0)+IF($K412=Res_converter!$E$4,MAX($P412-$Q412-$R412,0),0)+IF(L412=Res_converter!$E$4,$S412,0)</f>
        <v>0</v>
      </c>
      <c r="AN412" s="10">
        <f>IF($AD412=Res_converter!$A$3,MAX(MIN($Z412,$M412)-$N412-$O412,0),0)+IF(AND($AD412=Res_converter!$A$14,$AC412=1,$Y412&lt;&gt;"See columns P&amp; Q"),IF($J412=Res_converter!$E$4,MAX(MIN(MAX($Z412-$P412,0)/$AV412,$M412)-$N412-$O412,0),MAX(MIN(MAX($Z412-$M412,0)/$AV412,$P412)-$Q412-$R412,0)),0)</f>
        <v>0</v>
      </c>
      <c r="AO412" s="10">
        <f>IF($J412=Res_converter!$E$5,$M412,0)+IF($K412=Res_converter!$E$5,$P412,0)</f>
        <v>0</v>
      </c>
      <c r="AP412" s="10">
        <f>IF($AD412=Res_converter!$A$4,$Z412,0)</f>
        <v>0</v>
      </c>
      <c r="AQ412" s="10" t="s">
        <v>163</v>
      </c>
      <c r="AR412" s="10" t="s">
        <v>61</v>
      </c>
      <c r="AS412" s="10" t="s">
        <v>89</v>
      </c>
      <c r="AT412" s="10" t="s">
        <v>164</v>
      </c>
      <c r="AU412" s="10">
        <f t="shared" si="26"/>
        <v>0.106</v>
      </c>
      <c r="AV412" s="10">
        <f t="shared" si="27"/>
        <v>0.55700000000000005</v>
      </c>
      <c r="AW412" s="12" t="s">
        <v>903</v>
      </c>
      <c r="AX412" s="12" t="str">
        <f>INDEX(Subname_converter!$B$1:$B$343,MATCH($AW412,Subname_converter!$A$1:$A$343,0))</f>
        <v>Victor</v>
      </c>
      <c r="AY412" s="12">
        <f>INDEX(Subname_converter!$C$1:$C$343,MATCH($AW412,Subname_converter!$A$1:$A$343,0))</f>
        <v>230</v>
      </c>
      <c r="AZ412" s="11">
        <v>45991.333333333299</v>
      </c>
      <c r="BA412" s="11">
        <v>47766.291666666701</v>
      </c>
      <c r="BB412" s="10">
        <f t="shared" si="24"/>
        <v>2031</v>
      </c>
      <c r="BC412" s="11"/>
      <c r="BD412" s="10" t="s">
        <v>103</v>
      </c>
      <c r="BE412" s="10" t="s">
        <v>65</v>
      </c>
      <c r="BF412" s="10"/>
      <c r="BG412" s="10" t="s">
        <v>103</v>
      </c>
      <c r="BH412" s="10"/>
      <c r="BI412" s="10">
        <f>IFERROR(INDEX([12]Queue_withNearTerm!$AZ$4:$AZ$148,MATCH(B413,[12]Queue_withNearTerm!$B$4:$B$148,0)),99)</f>
        <v>99</v>
      </c>
    </row>
    <row r="413" spans="1:61" s="26" customFormat="1" ht="25" x14ac:dyDescent="0.25">
      <c r="A413" s="32" t="s">
        <v>904</v>
      </c>
      <c r="B413" s="10">
        <v>2105</v>
      </c>
      <c r="C413" s="11">
        <v>44300</v>
      </c>
      <c r="D413" s="11">
        <v>44301.291666666701</v>
      </c>
      <c r="E413" s="10" t="s">
        <v>53</v>
      </c>
      <c r="F413" s="10" t="s">
        <v>609</v>
      </c>
      <c r="G413" s="10" t="s">
        <v>56</v>
      </c>
      <c r="H413" s="10"/>
      <c r="I413" s="10"/>
      <c r="J413" s="10" t="s">
        <v>57</v>
      </c>
      <c r="K413" s="10"/>
      <c r="L413" s="10"/>
      <c r="M413" s="10">
        <v>512.58000000000004</v>
      </c>
      <c r="N413" s="10"/>
      <c r="O413" s="10"/>
      <c r="P413" s="10"/>
      <c r="Q413" s="10"/>
      <c r="R413" s="10"/>
      <c r="S413" s="10"/>
      <c r="T413" s="10">
        <v>500</v>
      </c>
      <c r="U413" s="10" t="s">
        <v>83</v>
      </c>
      <c r="V413" s="10"/>
      <c r="W413" s="10"/>
      <c r="X413" s="10"/>
      <c r="Y413" s="10"/>
      <c r="Z413" s="10">
        <v>0</v>
      </c>
      <c r="AA413" s="10"/>
      <c r="AB413" s="10"/>
      <c r="AC413" s="10">
        <f t="shared" si="25"/>
        <v>0</v>
      </c>
      <c r="AD413" s="10" t="str" cm="1">
        <f t="array" ref="AD413">IFERROR(INDEX(Res_converter!$A$2:$A$22,MATCH(1,($J413=Res_converter!$B$2:$B$22)*($K413=Res_converter!$C$2:$C$22)*($L413=Res_converter!$D$2:$D$22),0)),"Other")</f>
        <v>Battery</v>
      </c>
      <c r="AE413" s="10">
        <f>IF($J413=Res_converter!$E$2,MAX($M413-$N413-$O413,0),0)+IF($K413=Res_converter!$E$2,MAX($P413-$Q413-$R413,0),0)+IF(L413=Res_converter!$E$2,$S413,0)</f>
        <v>512.58000000000004</v>
      </c>
      <c r="AF413" s="10">
        <f>IF($AD413=Res_converter!$A$8,MAX($Z413-$N413-$O413,0),0)+IF(AND($AD413=Res_converter!$A$14,$J413=Res_converter!$B$14),MAX(MIN($Z413,$M413)-$N413-$O413+IF(SUM($Q413,$R413)&gt;0,MAX($Z413-$M413,0)-($Q413+$R413)*$AV413,0),0),0)+IF(AND($AD413=Res_converter!$A$15,$K413=Res_converter!$C$15),MAX(MIN($Z413,$P413)-$Q413-$R413+IF(SUM($N413,$O413)&gt;0,MAX($Z413-$P413,0)-($N413+$O413)*$AV413,0),0),0)+IF(AND($AD413=Res_converter!$A$12,$Y413="See columns P&amp; Q"),IF($J413=Res_converter!$E$2,MAX($AA413*MIN($M413,$T413)-$N413-$O413,0),MAX($AB413*MIN($P413,$T413)-$Q413-$R413,0)),0)+IF(AND($AD413=Res_converter!$A$12,$AC413=1,$Y413&lt;&gt;"See columns P&amp; Q"),IF($J413=Res_converter!$E$2,MAX(MIN($Z413,M413)-$N413-$O413,0),MAX(MIN($Z413,P413)-$Q413-$R413,0)),0)</f>
        <v>0</v>
      </c>
      <c r="AG413" s="60">
        <f>IF($AD413=Res_converter!$A$9,$T413,0)</f>
        <v>0</v>
      </c>
      <c r="AH413" s="10">
        <f>IF($AD413=Res_converter!$A$9,$Z413,0)</f>
        <v>0</v>
      </c>
      <c r="AI413" s="10">
        <f>IF($J413=Res_converter!$E$6,MAX($M413-$N413-$O413,0),0)+IF($K413=Res_converter!$E$6,MAX($P413-$Q413-$R413,0),0)+IF(L413=Res_converter!$E$6,$S413,0)</f>
        <v>0</v>
      </c>
      <c r="AJ413" s="10">
        <f>IF($AD413=Res_converter!$A$7,MAX(MIN($Z413,$M413)-$N413-$O413,0),0)+IF(AND($AD413=Res_converter!$A$12,$Y413="See columns P&amp; Q"),IF($J413=Res_converter!$E$6,MAX($AA413*MIN($M413,$T413)-$N413-$O413,0),MAX($AB413*MIN($P413,$T413)-$Q413-$R413,0)),0)+IF(AND($AD413=Res_converter!$A$12,$AC413=1,$Y413&lt;&gt;"See columns P&amp; Q"),IF($J413=Res_converter!$E$6,MAX(MIN(MAX($Z413-$P413,0)/$AU413,$M413)-$N413-$O413,0),MAX(MIN(MAX($Z413-$M413,0)/$AU413,$P413)-$Q413-$R413,0)),0)</f>
        <v>0</v>
      </c>
      <c r="AK413" s="60">
        <f>IF($AD413=Res_converter!$A$2,$T413,0)</f>
        <v>0</v>
      </c>
      <c r="AL413" s="10">
        <f>IF($AD413=Res_converter!$A$2,$Z413,0)</f>
        <v>0</v>
      </c>
      <c r="AM413" s="10">
        <f>IF($J413=Res_converter!$E$4,MAX($M413-$N413-$O413,0),0)+IF($K413=Res_converter!$E$4,MAX($P413-$Q413-$R413,0),0)+IF(L413=Res_converter!$E$4,$S413,0)</f>
        <v>0</v>
      </c>
      <c r="AN413" s="10">
        <f>IF($AD413=Res_converter!$A$3,MAX(MIN($Z413,$M413)-$N413-$O413,0),0)+IF(AND($AD413=Res_converter!$A$14,$AC413=1,$Y413&lt;&gt;"See columns P&amp; Q"),IF($J413=Res_converter!$E$4,MAX(MIN(MAX($Z413-$P413,0)/$AV413,$M413)-$N413-$O413,0),MAX(MIN(MAX($Z413-$M413,0)/$AV413,$P413)-$Q413-$R413,0)),0)</f>
        <v>0</v>
      </c>
      <c r="AO413" s="10">
        <f>IF($J413=Res_converter!$E$5,$M413,0)+IF($K413=Res_converter!$E$5,$P413,0)</f>
        <v>0</v>
      </c>
      <c r="AP413" s="10">
        <f>IF($AD413=Res_converter!$A$4,$Z413,0)</f>
        <v>0</v>
      </c>
      <c r="AQ413" s="10" t="s">
        <v>163</v>
      </c>
      <c r="AR413" s="10" t="s">
        <v>61</v>
      </c>
      <c r="AS413" s="10" t="s">
        <v>89</v>
      </c>
      <c r="AT413" s="10" t="s">
        <v>164</v>
      </c>
      <c r="AU413" s="10">
        <f t="shared" si="26"/>
        <v>0.106</v>
      </c>
      <c r="AV413" s="10">
        <f t="shared" si="27"/>
        <v>0.55700000000000005</v>
      </c>
      <c r="AW413" s="12" t="s">
        <v>905</v>
      </c>
      <c r="AX413" s="12" t="str">
        <f>INDEX(Subname_converter!$B$1:$B$343,MATCH($AW413,Subname_converter!$A$1:$A$343,0))</f>
        <v>Lugo</v>
      </c>
      <c r="AY413" s="12">
        <f>INDEX(Subname_converter!$C$1:$C$343,MATCH($AW413,Subname_converter!$A$1:$A$343,0))</f>
        <v>500</v>
      </c>
      <c r="AZ413" s="11">
        <v>45809.291666666701</v>
      </c>
      <c r="BA413" s="11">
        <v>47766.291666666701</v>
      </c>
      <c r="BB413" s="10">
        <f t="shared" si="24"/>
        <v>2031</v>
      </c>
      <c r="BC413" s="11"/>
      <c r="BD413" s="10" t="s">
        <v>103</v>
      </c>
      <c r="BE413" s="10" t="s">
        <v>65</v>
      </c>
      <c r="BF413" s="10"/>
      <c r="BG413" s="10" t="s">
        <v>103</v>
      </c>
      <c r="BH413" s="10"/>
      <c r="BI413" s="10">
        <f>IFERROR(INDEX([12]Queue_withNearTerm!$AZ$4:$AZ$148,MATCH(B414,[12]Queue_withNearTerm!$B$4:$B$148,0)),99)</f>
        <v>99</v>
      </c>
    </row>
    <row r="414" spans="1:61" s="26" customFormat="1" ht="25" x14ac:dyDescent="0.25">
      <c r="A414" s="32" t="s">
        <v>906</v>
      </c>
      <c r="B414" s="10">
        <v>2109</v>
      </c>
      <c r="C414" s="11">
        <v>44287</v>
      </c>
      <c r="D414" s="11">
        <v>44301.291666666701</v>
      </c>
      <c r="E414" s="10" t="s">
        <v>53</v>
      </c>
      <c r="F414" s="10" t="s">
        <v>609</v>
      </c>
      <c r="G414" s="10" t="s">
        <v>56</v>
      </c>
      <c r="H414" s="10"/>
      <c r="I414" s="10"/>
      <c r="J414" s="10" t="s">
        <v>57</v>
      </c>
      <c r="K414" s="10"/>
      <c r="L414" s="10"/>
      <c r="M414" s="10">
        <v>405.66341199999999</v>
      </c>
      <c r="N414" s="10"/>
      <c r="O414" s="10"/>
      <c r="P414" s="10"/>
      <c r="Q414" s="10"/>
      <c r="R414" s="10"/>
      <c r="S414" s="10"/>
      <c r="T414" s="10">
        <v>400</v>
      </c>
      <c r="U414" s="10" t="s">
        <v>83</v>
      </c>
      <c r="V414" s="10"/>
      <c r="W414" s="10"/>
      <c r="X414" s="10"/>
      <c r="Y414" s="10"/>
      <c r="Z414" s="10">
        <v>0</v>
      </c>
      <c r="AA414" s="10"/>
      <c r="AB414" s="10"/>
      <c r="AC414" s="10">
        <f t="shared" si="25"/>
        <v>0</v>
      </c>
      <c r="AD414" s="10" t="str" cm="1">
        <f t="array" ref="AD414">IFERROR(INDEX(Res_converter!$A$2:$A$22,MATCH(1,($J414=Res_converter!$B$2:$B$22)*($K414=Res_converter!$C$2:$C$22)*($L414=Res_converter!$D$2:$D$22),0)),"Other")</f>
        <v>Battery</v>
      </c>
      <c r="AE414" s="10">
        <f>IF($J414=Res_converter!$E$2,MAX($M414-$N414-$O414,0),0)+IF($K414=Res_converter!$E$2,MAX($P414-$Q414-$R414,0),0)+IF(L414=Res_converter!$E$2,$S414,0)</f>
        <v>405.66341199999999</v>
      </c>
      <c r="AF414" s="10">
        <f>IF($AD414=Res_converter!$A$8,MAX($Z414-$N414-$O414,0),0)+IF(AND($AD414=Res_converter!$A$14,$J414=Res_converter!$B$14),MAX(MIN($Z414,$M414)-$N414-$O414+IF(SUM($Q414,$R414)&gt;0,MAX($Z414-$M414,0)-($Q414+$R414)*$AV414,0),0),0)+IF(AND($AD414=Res_converter!$A$15,$K414=Res_converter!$C$15),MAX(MIN($Z414,$P414)-$Q414-$R414+IF(SUM($N414,$O414)&gt;0,MAX($Z414-$P414,0)-($N414+$O414)*$AV414,0),0),0)+IF(AND($AD414=Res_converter!$A$12,$Y414="See columns P&amp; Q"),IF($J414=Res_converter!$E$2,MAX($AA414*MIN($M414,$T414)-$N414-$O414,0),MAX($AB414*MIN($P414,$T414)-$Q414-$R414,0)),0)+IF(AND($AD414=Res_converter!$A$12,$AC414=1,$Y414&lt;&gt;"See columns P&amp; Q"),IF($J414=Res_converter!$E$2,MAX(MIN($Z414,M414)-$N414-$O414,0),MAX(MIN($Z414,P414)-$Q414-$R414,0)),0)</f>
        <v>0</v>
      </c>
      <c r="AG414" s="60">
        <f>IF($AD414=Res_converter!$A$9,$T414,0)</f>
        <v>0</v>
      </c>
      <c r="AH414" s="10">
        <f>IF($AD414=Res_converter!$A$9,$Z414,0)</f>
        <v>0</v>
      </c>
      <c r="AI414" s="10">
        <f>IF($J414=Res_converter!$E$6,MAX($M414-$N414-$O414,0),0)+IF($K414=Res_converter!$E$6,MAX($P414-$Q414-$R414,0),0)+IF(L414=Res_converter!$E$6,$S414,0)</f>
        <v>0</v>
      </c>
      <c r="AJ414" s="10">
        <f>IF($AD414=Res_converter!$A$7,MAX(MIN($Z414,$M414)-$N414-$O414,0),0)+IF(AND($AD414=Res_converter!$A$12,$Y414="See columns P&amp; Q"),IF($J414=Res_converter!$E$6,MAX($AA414*MIN($M414,$T414)-$N414-$O414,0),MAX($AB414*MIN($P414,$T414)-$Q414-$R414,0)),0)+IF(AND($AD414=Res_converter!$A$12,$AC414=1,$Y414&lt;&gt;"See columns P&amp; Q"),IF($J414=Res_converter!$E$6,MAX(MIN(MAX($Z414-$P414,0)/$AU414,$M414)-$N414-$O414,0),MAX(MIN(MAX($Z414-$M414,0)/$AU414,$P414)-$Q414-$R414,0)),0)</f>
        <v>0</v>
      </c>
      <c r="AK414" s="60">
        <f>IF($AD414=Res_converter!$A$2,$T414,0)</f>
        <v>0</v>
      </c>
      <c r="AL414" s="10">
        <f>IF($AD414=Res_converter!$A$2,$Z414,0)</f>
        <v>0</v>
      </c>
      <c r="AM414" s="10">
        <f>IF($J414=Res_converter!$E$4,MAX($M414-$N414-$O414,0),0)+IF($K414=Res_converter!$E$4,MAX($P414-$Q414-$R414,0),0)+IF(L414=Res_converter!$E$4,$S414,0)</f>
        <v>0</v>
      </c>
      <c r="AN414" s="10">
        <f>IF($AD414=Res_converter!$A$3,MAX(MIN($Z414,$M414)-$N414-$O414,0),0)+IF(AND($AD414=Res_converter!$A$14,$AC414=1,$Y414&lt;&gt;"See columns P&amp; Q"),IF($J414=Res_converter!$E$4,MAX(MIN(MAX($Z414-$P414,0)/$AV414,$M414)-$N414-$O414,0),MAX(MIN(MAX($Z414-$M414,0)/$AV414,$P414)-$Q414-$R414,0)),0)</f>
        <v>0</v>
      </c>
      <c r="AO414" s="10">
        <f>IF($J414=Res_converter!$E$5,$M414,0)+IF($K414=Res_converter!$E$5,$P414,0)</f>
        <v>0</v>
      </c>
      <c r="AP414" s="10">
        <f>IF($AD414=Res_converter!$A$4,$Z414,0)</f>
        <v>0</v>
      </c>
      <c r="AQ414" s="10" t="s">
        <v>107</v>
      </c>
      <c r="AR414" s="10" t="s">
        <v>61</v>
      </c>
      <c r="AS414" s="10" t="s">
        <v>89</v>
      </c>
      <c r="AT414" s="10" t="s">
        <v>442</v>
      </c>
      <c r="AU414" s="10">
        <f t="shared" si="26"/>
        <v>0.106</v>
      </c>
      <c r="AV414" s="10">
        <f t="shared" si="27"/>
        <v>0.55700000000000005</v>
      </c>
      <c r="AW414" s="12" t="s">
        <v>907</v>
      </c>
      <c r="AX414" s="12" t="str">
        <f>INDEX(Subname_converter!$B$1:$B$343,MATCH($AW414,Subname_converter!$A$1:$A$343,0))</f>
        <v>Hinson</v>
      </c>
      <c r="AY414" s="12">
        <f>INDEX(Subname_converter!$C$1:$C$343,MATCH($AW414,Subname_converter!$A$1:$A$343,0))</f>
        <v>230</v>
      </c>
      <c r="AZ414" s="11">
        <v>45473.291666666701</v>
      </c>
      <c r="BA414" s="11">
        <v>47767.291666666701</v>
      </c>
      <c r="BB414" s="10">
        <f t="shared" si="24"/>
        <v>2031</v>
      </c>
      <c r="BC414" s="11"/>
      <c r="BD414" s="10" t="s">
        <v>103</v>
      </c>
      <c r="BE414" s="10" t="s">
        <v>65</v>
      </c>
      <c r="BF414" s="10"/>
      <c r="BG414" s="10" t="s">
        <v>103</v>
      </c>
      <c r="BH414" s="10"/>
      <c r="BI414" s="10">
        <f>IFERROR(INDEX([12]Queue_withNearTerm!$AZ$4:$AZ$148,MATCH(B415,[12]Queue_withNearTerm!$B$4:$B$148,0)),99)</f>
        <v>99</v>
      </c>
    </row>
    <row r="415" spans="1:61" s="26" customFormat="1" ht="25" x14ac:dyDescent="0.25">
      <c r="A415" s="32" t="s">
        <v>908</v>
      </c>
      <c r="B415" s="10">
        <v>2110</v>
      </c>
      <c r="C415" s="11">
        <v>44287</v>
      </c>
      <c r="D415" s="11">
        <v>44301.291666666701</v>
      </c>
      <c r="E415" s="10" t="s">
        <v>53</v>
      </c>
      <c r="F415" s="10" t="s">
        <v>609</v>
      </c>
      <c r="G415" s="10" t="s">
        <v>56</v>
      </c>
      <c r="H415" s="10"/>
      <c r="I415" s="10"/>
      <c r="J415" s="10" t="s">
        <v>57</v>
      </c>
      <c r="K415" s="10"/>
      <c r="L415" s="10"/>
      <c r="M415" s="10">
        <v>213.55</v>
      </c>
      <c r="N415" s="10"/>
      <c r="O415" s="10"/>
      <c r="P415" s="10"/>
      <c r="Q415" s="10"/>
      <c r="R415" s="10"/>
      <c r="S415" s="10"/>
      <c r="T415" s="10">
        <v>200</v>
      </c>
      <c r="U415" s="10" t="s">
        <v>83</v>
      </c>
      <c r="V415" s="10"/>
      <c r="W415" s="10"/>
      <c r="X415" s="10"/>
      <c r="Y415" s="10"/>
      <c r="Z415" s="10">
        <v>0</v>
      </c>
      <c r="AA415" s="10"/>
      <c r="AB415" s="10"/>
      <c r="AC415" s="10">
        <f t="shared" si="25"/>
        <v>0</v>
      </c>
      <c r="AD415" s="10" t="str" cm="1">
        <f t="array" ref="AD415">IFERROR(INDEX(Res_converter!$A$2:$A$22,MATCH(1,($J415=Res_converter!$B$2:$B$22)*($K415=Res_converter!$C$2:$C$22)*($L415=Res_converter!$D$2:$D$22),0)),"Other")</f>
        <v>Battery</v>
      </c>
      <c r="AE415" s="10">
        <f>IF($J415=Res_converter!$E$2,MAX($M415-$N415-$O415,0),0)+IF($K415=Res_converter!$E$2,MAX($P415-$Q415-$R415,0),0)+IF(L415=Res_converter!$E$2,$S415,0)</f>
        <v>213.55</v>
      </c>
      <c r="AF415" s="10">
        <f>IF($AD415=Res_converter!$A$8,MAX($Z415-$N415-$O415,0),0)+IF(AND($AD415=Res_converter!$A$14,$J415=Res_converter!$B$14),MAX(MIN($Z415,$M415)-$N415-$O415+IF(SUM($Q415,$R415)&gt;0,MAX($Z415-$M415,0)-($Q415+$R415)*$AV415,0),0),0)+IF(AND($AD415=Res_converter!$A$15,$K415=Res_converter!$C$15),MAX(MIN($Z415,$P415)-$Q415-$R415+IF(SUM($N415,$O415)&gt;0,MAX($Z415-$P415,0)-($N415+$O415)*$AV415,0),0),0)+IF(AND($AD415=Res_converter!$A$12,$Y415="See columns P&amp; Q"),IF($J415=Res_converter!$E$2,MAX($AA415*MIN($M415,$T415)-$N415-$O415,0),MAX($AB415*MIN($P415,$T415)-$Q415-$R415,0)),0)+IF(AND($AD415=Res_converter!$A$12,$AC415=1,$Y415&lt;&gt;"See columns P&amp; Q"),IF($J415=Res_converter!$E$2,MAX(MIN($Z415,M415)-$N415-$O415,0),MAX(MIN($Z415,P415)-$Q415-$R415,0)),0)</f>
        <v>0</v>
      </c>
      <c r="AG415" s="60">
        <f>IF($AD415=Res_converter!$A$9,$T415,0)</f>
        <v>0</v>
      </c>
      <c r="AH415" s="10">
        <f>IF($AD415=Res_converter!$A$9,$Z415,0)</f>
        <v>0</v>
      </c>
      <c r="AI415" s="10">
        <f>IF($J415=Res_converter!$E$6,MAX($M415-$N415-$O415,0),0)+IF($K415=Res_converter!$E$6,MAX($P415-$Q415-$R415,0),0)+IF(L415=Res_converter!$E$6,$S415,0)</f>
        <v>0</v>
      </c>
      <c r="AJ415" s="10">
        <f>IF($AD415=Res_converter!$A$7,MAX(MIN($Z415,$M415)-$N415-$O415,0),0)+IF(AND($AD415=Res_converter!$A$12,$Y415="See columns P&amp; Q"),IF($J415=Res_converter!$E$6,MAX($AA415*MIN($M415,$T415)-$N415-$O415,0),MAX($AB415*MIN($P415,$T415)-$Q415-$R415,0)),0)+IF(AND($AD415=Res_converter!$A$12,$AC415=1,$Y415&lt;&gt;"See columns P&amp; Q"),IF($J415=Res_converter!$E$6,MAX(MIN(MAX($Z415-$P415,0)/$AU415,$M415)-$N415-$O415,0),MAX(MIN(MAX($Z415-$M415,0)/$AU415,$P415)-$Q415-$R415,0)),0)</f>
        <v>0</v>
      </c>
      <c r="AK415" s="60">
        <f>IF($AD415=Res_converter!$A$2,$T415,0)</f>
        <v>0</v>
      </c>
      <c r="AL415" s="10">
        <f>IF($AD415=Res_converter!$A$2,$Z415,0)</f>
        <v>0</v>
      </c>
      <c r="AM415" s="10">
        <f>IF($J415=Res_converter!$E$4,MAX($M415-$N415-$O415,0),0)+IF($K415=Res_converter!$E$4,MAX($P415-$Q415-$R415,0),0)+IF(L415=Res_converter!$E$4,$S415,0)</f>
        <v>0</v>
      </c>
      <c r="AN415" s="10">
        <f>IF($AD415=Res_converter!$A$3,MAX(MIN($Z415,$M415)-$N415-$O415,0),0)+IF(AND($AD415=Res_converter!$A$14,$AC415=1,$Y415&lt;&gt;"See columns P&amp; Q"),IF($J415=Res_converter!$E$4,MAX(MIN(MAX($Z415-$P415,0)/$AV415,$M415)-$N415-$O415,0),MAX(MIN(MAX($Z415-$M415,0)/$AV415,$P415)-$Q415-$R415,0)),0)</f>
        <v>0</v>
      </c>
      <c r="AO415" s="10">
        <f>IF($J415=Res_converter!$E$5,$M415,0)+IF($K415=Res_converter!$E$5,$P415,0)</f>
        <v>0</v>
      </c>
      <c r="AP415" s="10">
        <f>IF($AD415=Res_converter!$A$4,$Z415,0)</f>
        <v>0</v>
      </c>
      <c r="AQ415" s="10" t="s">
        <v>107</v>
      </c>
      <c r="AR415" s="10" t="s">
        <v>61</v>
      </c>
      <c r="AS415" s="10" t="s">
        <v>89</v>
      </c>
      <c r="AT415" s="10" t="s">
        <v>63</v>
      </c>
      <c r="AU415" s="10">
        <f t="shared" si="26"/>
        <v>0.106</v>
      </c>
      <c r="AV415" s="10">
        <f t="shared" si="27"/>
        <v>0.55700000000000005</v>
      </c>
      <c r="AW415" s="12" t="s">
        <v>455</v>
      </c>
      <c r="AX415" s="12" t="str">
        <f>INDEX(Subname_converter!$B$1:$B$343,MATCH($AW415,Subname_converter!$A$1:$A$343,0))</f>
        <v>Vincent</v>
      </c>
      <c r="AY415" s="12">
        <f>INDEX(Subname_converter!$C$1:$C$343,MATCH($AW415,Subname_converter!$A$1:$A$343,0))</f>
        <v>230</v>
      </c>
      <c r="AZ415" s="11">
        <v>45444.291666666701</v>
      </c>
      <c r="BA415" s="11">
        <v>45444.291666666701</v>
      </c>
      <c r="BB415" s="10">
        <f t="shared" si="24"/>
        <v>2024</v>
      </c>
      <c r="BC415" s="11"/>
      <c r="BD415" s="10" t="s">
        <v>103</v>
      </c>
      <c r="BE415" s="10"/>
      <c r="BF415" s="10"/>
      <c r="BG415" s="10" t="s">
        <v>103</v>
      </c>
      <c r="BH415" s="10"/>
      <c r="BI415" s="10">
        <f>IFERROR(INDEX([12]Queue_withNearTerm!$AZ$4:$AZ$148,MATCH(B416,[12]Queue_withNearTerm!$B$4:$B$148,0)),99)</f>
        <v>99</v>
      </c>
    </row>
    <row r="416" spans="1:61" s="26" customFormat="1" ht="25" x14ac:dyDescent="0.25">
      <c r="A416" s="32" t="s">
        <v>909</v>
      </c>
      <c r="B416" s="10">
        <v>2111</v>
      </c>
      <c r="C416" s="11">
        <v>44287</v>
      </c>
      <c r="D416" s="11">
        <v>44301.291666666701</v>
      </c>
      <c r="E416" s="10" t="s">
        <v>53</v>
      </c>
      <c r="F416" s="10" t="s">
        <v>609</v>
      </c>
      <c r="G416" s="10" t="s">
        <v>56</v>
      </c>
      <c r="H416" s="10"/>
      <c r="I416" s="10"/>
      <c r="J416" s="10" t="s">
        <v>57</v>
      </c>
      <c r="K416" s="10"/>
      <c r="L416" s="10"/>
      <c r="M416" s="10">
        <v>405.51480800000002</v>
      </c>
      <c r="N416" s="10"/>
      <c r="O416" s="10"/>
      <c r="P416" s="10"/>
      <c r="Q416" s="10"/>
      <c r="R416" s="10"/>
      <c r="S416" s="10"/>
      <c r="T416" s="10">
        <v>400</v>
      </c>
      <c r="U416" s="10" t="s">
        <v>83</v>
      </c>
      <c r="V416" s="10"/>
      <c r="W416" s="10"/>
      <c r="X416" s="10"/>
      <c r="Y416" s="10"/>
      <c r="Z416" s="10">
        <v>0</v>
      </c>
      <c r="AA416" s="10"/>
      <c r="AB416" s="10"/>
      <c r="AC416" s="10">
        <f t="shared" si="25"/>
        <v>0</v>
      </c>
      <c r="AD416" s="10" t="str" cm="1">
        <f t="array" ref="AD416">IFERROR(INDEX(Res_converter!$A$2:$A$22,MATCH(1,($J416=Res_converter!$B$2:$B$22)*($K416=Res_converter!$C$2:$C$22)*($L416=Res_converter!$D$2:$D$22),0)),"Other")</f>
        <v>Battery</v>
      </c>
      <c r="AE416" s="10">
        <f>IF($J416=Res_converter!$E$2,MAX($M416-$N416-$O416,0),0)+IF($K416=Res_converter!$E$2,MAX($P416-$Q416-$R416,0),0)+IF(L416=Res_converter!$E$2,$S416,0)</f>
        <v>405.51480800000002</v>
      </c>
      <c r="AF416" s="10">
        <f>IF($AD416=Res_converter!$A$8,MAX($Z416-$N416-$O416,0),0)+IF(AND($AD416=Res_converter!$A$14,$J416=Res_converter!$B$14),MAX(MIN($Z416,$M416)-$N416-$O416+IF(SUM($Q416,$R416)&gt;0,MAX($Z416-$M416,0)-($Q416+$R416)*$AV416,0),0),0)+IF(AND($AD416=Res_converter!$A$15,$K416=Res_converter!$C$15),MAX(MIN($Z416,$P416)-$Q416-$R416+IF(SUM($N416,$O416)&gt;0,MAX($Z416-$P416,0)-($N416+$O416)*$AV416,0),0),0)+IF(AND($AD416=Res_converter!$A$12,$Y416="See columns P&amp; Q"),IF($J416=Res_converter!$E$2,MAX($AA416*MIN($M416,$T416)-$N416-$O416,0),MAX($AB416*MIN($P416,$T416)-$Q416-$R416,0)),0)+IF(AND($AD416=Res_converter!$A$12,$AC416=1,$Y416&lt;&gt;"See columns P&amp; Q"),IF($J416=Res_converter!$E$2,MAX(MIN($Z416,M416)-$N416-$O416,0),MAX(MIN($Z416,P416)-$Q416-$R416,0)),0)</f>
        <v>0</v>
      </c>
      <c r="AG416" s="60">
        <f>IF($AD416=Res_converter!$A$9,$T416,0)</f>
        <v>0</v>
      </c>
      <c r="AH416" s="10">
        <f>IF($AD416=Res_converter!$A$9,$Z416,0)</f>
        <v>0</v>
      </c>
      <c r="AI416" s="10">
        <f>IF($J416=Res_converter!$E$6,MAX($M416-$N416-$O416,0),0)+IF($K416=Res_converter!$E$6,MAX($P416-$Q416-$R416,0),0)+IF(L416=Res_converter!$E$6,$S416,0)</f>
        <v>0</v>
      </c>
      <c r="AJ416" s="10">
        <f>IF($AD416=Res_converter!$A$7,MAX(MIN($Z416,$M416)-$N416-$O416,0),0)+IF(AND($AD416=Res_converter!$A$12,$Y416="See columns P&amp; Q"),IF($J416=Res_converter!$E$6,MAX($AA416*MIN($M416,$T416)-$N416-$O416,0),MAX($AB416*MIN($P416,$T416)-$Q416-$R416,0)),0)+IF(AND($AD416=Res_converter!$A$12,$AC416=1,$Y416&lt;&gt;"See columns P&amp; Q"),IF($J416=Res_converter!$E$6,MAX(MIN(MAX($Z416-$P416,0)/$AU416,$M416)-$N416-$O416,0),MAX(MIN(MAX($Z416-$M416,0)/$AU416,$P416)-$Q416-$R416,0)),0)</f>
        <v>0</v>
      </c>
      <c r="AK416" s="60">
        <f>IF($AD416=Res_converter!$A$2,$T416,0)</f>
        <v>0</v>
      </c>
      <c r="AL416" s="10">
        <f>IF($AD416=Res_converter!$A$2,$Z416,0)</f>
        <v>0</v>
      </c>
      <c r="AM416" s="10">
        <f>IF($J416=Res_converter!$E$4,MAX($M416-$N416-$O416,0),0)+IF($K416=Res_converter!$E$4,MAX($P416-$Q416-$R416,0),0)+IF(L416=Res_converter!$E$4,$S416,0)</f>
        <v>0</v>
      </c>
      <c r="AN416" s="10">
        <f>IF($AD416=Res_converter!$A$3,MAX(MIN($Z416,$M416)-$N416-$O416,0),0)+IF(AND($AD416=Res_converter!$A$14,$AC416=1,$Y416&lt;&gt;"See columns P&amp; Q"),IF($J416=Res_converter!$E$4,MAX(MIN(MAX($Z416-$P416,0)/$AV416,$M416)-$N416-$O416,0),MAX(MIN(MAX($Z416-$M416,0)/$AV416,$P416)-$Q416-$R416,0)),0)</f>
        <v>0</v>
      </c>
      <c r="AO416" s="10">
        <f>IF($J416=Res_converter!$E$5,$M416,0)+IF($K416=Res_converter!$E$5,$P416,0)</f>
        <v>0</v>
      </c>
      <c r="AP416" s="10">
        <f>IF($AD416=Res_converter!$A$4,$Z416,0)</f>
        <v>0</v>
      </c>
      <c r="AQ416" s="10" t="s">
        <v>107</v>
      </c>
      <c r="AR416" s="10" t="s">
        <v>61</v>
      </c>
      <c r="AS416" s="10" t="s">
        <v>89</v>
      </c>
      <c r="AT416" s="10" t="s">
        <v>442</v>
      </c>
      <c r="AU416" s="10">
        <f t="shared" si="26"/>
        <v>0.106</v>
      </c>
      <c r="AV416" s="10">
        <f t="shared" si="27"/>
        <v>0.55700000000000005</v>
      </c>
      <c r="AW416" s="12" t="s">
        <v>910</v>
      </c>
      <c r="AX416" s="12" t="str">
        <f>INDEX(Subname_converter!$B$1:$B$343,MATCH($AW416,Subname_converter!$A$1:$A$343,0))</f>
        <v>Lighthipe</v>
      </c>
      <c r="AY416" s="12">
        <f>INDEX(Subname_converter!$C$1:$C$343,MATCH($AW416,Subname_converter!$A$1:$A$343,0))</f>
        <v>230</v>
      </c>
      <c r="AZ416" s="11">
        <v>45473.291666666701</v>
      </c>
      <c r="BA416" s="11">
        <v>47767.291666666701</v>
      </c>
      <c r="BB416" s="10">
        <f t="shared" si="24"/>
        <v>2031</v>
      </c>
      <c r="BC416" s="11"/>
      <c r="BD416" s="10" t="s">
        <v>103</v>
      </c>
      <c r="BE416" s="10" t="s">
        <v>65</v>
      </c>
      <c r="BF416" s="10"/>
      <c r="BG416" s="10" t="s">
        <v>103</v>
      </c>
      <c r="BH416" s="10"/>
      <c r="BI416" s="10">
        <f>IFERROR(INDEX([12]Queue_withNearTerm!$AZ$4:$AZ$148,MATCH(B417,[12]Queue_withNearTerm!$B$4:$B$148,0)),99)</f>
        <v>99</v>
      </c>
    </row>
    <row r="417" spans="1:61" s="26" customFormat="1" ht="25" x14ac:dyDescent="0.25">
      <c r="A417" s="32" t="s">
        <v>911</v>
      </c>
      <c r="B417" s="10">
        <v>2113</v>
      </c>
      <c r="C417" s="11">
        <v>44287</v>
      </c>
      <c r="D417" s="11">
        <v>44301.291666666701</v>
      </c>
      <c r="E417" s="10" t="s">
        <v>53</v>
      </c>
      <c r="F417" s="10" t="s">
        <v>609</v>
      </c>
      <c r="G417" s="10" t="s">
        <v>56</v>
      </c>
      <c r="H417" s="10"/>
      <c r="I417" s="10"/>
      <c r="J417" s="10" t="s">
        <v>57</v>
      </c>
      <c r="K417" s="10"/>
      <c r="L417" s="10"/>
      <c r="M417" s="10">
        <v>405.75088599999998</v>
      </c>
      <c r="N417" s="10"/>
      <c r="O417" s="10"/>
      <c r="P417" s="10"/>
      <c r="Q417" s="10"/>
      <c r="R417" s="10"/>
      <c r="S417" s="10"/>
      <c r="T417" s="10">
        <v>400</v>
      </c>
      <c r="U417" s="10" t="s">
        <v>83</v>
      </c>
      <c r="V417" s="10"/>
      <c r="W417" s="10"/>
      <c r="X417" s="10"/>
      <c r="Y417" s="10"/>
      <c r="Z417" s="10">
        <v>0</v>
      </c>
      <c r="AA417" s="10"/>
      <c r="AB417" s="10"/>
      <c r="AC417" s="10">
        <f t="shared" si="25"/>
        <v>0</v>
      </c>
      <c r="AD417" s="10" t="str" cm="1">
        <f t="array" ref="AD417">IFERROR(INDEX(Res_converter!$A$2:$A$22,MATCH(1,($J417=Res_converter!$B$2:$B$22)*($K417=Res_converter!$C$2:$C$22)*($L417=Res_converter!$D$2:$D$22),0)),"Other")</f>
        <v>Battery</v>
      </c>
      <c r="AE417" s="10">
        <f>IF($J417=Res_converter!$E$2,MAX($M417-$N417-$O417,0),0)+IF($K417=Res_converter!$E$2,MAX($P417-$Q417-$R417,0),0)+IF(L417=Res_converter!$E$2,$S417,0)</f>
        <v>405.75088599999998</v>
      </c>
      <c r="AF417" s="10">
        <f>IF($AD417=Res_converter!$A$8,MAX($Z417-$N417-$O417,0),0)+IF(AND($AD417=Res_converter!$A$14,$J417=Res_converter!$B$14),MAX(MIN($Z417,$M417)-$N417-$O417+IF(SUM($Q417,$R417)&gt;0,MAX($Z417-$M417,0)-($Q417+$R417)*$AV417,0),0),0)+IF(AND($AD417=Res_converter!$A$15,$K417=Res_converter!$C$15),MAX(MIN($Z417,$P417)-$Q417-$R417+IF(SUM($N417,$O417)&gt;0,MAX($Z417-$P417,0)-($N417+$O417)*$AV417,0),0),0)+IF(AND($AD417=Res_converter!$A$12,$Y417="See columns P&amp; Q"),IF($J417=Res_converter!$E$2,MAX($AA417*MIN($M417,$T417)-$N417-$O417,0),MAX($AB417*MIN($P417,$T417)-$Q417-$R417,0)),0)+IF(AND($AD417=Res_converter!$A$12,$AC417=1,$Y417&lt;&gt;"See columns P&amp; Q"),IF($J417=Res_converter!$E$2,MAX(MIN($Z417,M417)-$N417-$O417,0),MAX(MIN($Z417,P417)-$Q417-$R417,0)),0)</f>
        <v>0</v>
      </c>
      <c r="AG417" s="60">
        <f>IF($AD417=Res_converter!$A$9,$T417,0)</f>
        <v>0</v>
      </c>
      <c r="AH417" s="10">
        <f>IF($AD417=Res_converter!$A$9,$Z417,0)</f>
        <v>0</v>
      </c>
      <c r="AI417" s="10">
        <f>IF($J417=Res_converter!$E$6,MAX($M417-$N417-$O417,0),0)+IF($K417=Res_converter!$E$6,MAX($P417-$Q417-$R417,0),0)+IF(L417=Res_converter!$E$6,$S417,0)</f>
        <v>0</v>
      </c>
      <c r="AJ417" s="10">
        <f>IF($AD417=Res_converter!$A$7,MAX(MIN($Z417,$M417)-$N417-$O417,0),0)+IF(AND($AD417=Res_converter!$A$12,$Y417="See columns P&amp; Q"),IF($J417=Res_converter!$E$6,MAX($AA417*MIN($M417,$T417)-$N417-$O417,0),MAX($AB417*MIN($P417,$T417)-$Q417-$R417,0)),0)+IF(AND($AD417=Res_converter!$A$12,$AC417=1,$Y417&lt;&gt;"See columns P&amp; Q"),IF($J417=Res_converter!$E$6,MAX(MIN(MAX($Z417-$P417,0)/$AU417,$M417)-$N417-$O417,0),MAX(MIN(MAX($Z417-$M417,0)/$AU417,$P417)-$Q417-$R417,0)),0)</f>
        <v>0</v>
      </c>
      <c r="AK417" s="60">
        <f>IF($AD417=Res_converter!$A$2,$T417,0)</f>
        <v>0</v>
      </c>
      <c r="AL417" s="10">
        <f>IF($AD417=Res_converter!$A$2,$Z417,0)</f>
        <v>0</v>
      </c>
      <c r="AM417" s="10">
        <f>IF($J417=Res_converter!$E$4,MAX($M417-$N417-$O417,0),0)+IF($K417=Res_converter!$E$4,MAX($P417-$Q417-$R417,0),0)+IF(L417=Res_converter!$E$4,$S417,0)</f>
        <v>0</v>
      </c>
      <c r="AN417" s="10">
        <f>IF($AD417=Res_converter!$A$3,MAX(MIN($Z417,$M417)-$N417-$O417,0),0)+IF(AND($AD417=Res_converter!$A$14,$AC417=1,$Y417&lt;&gt;"See columns P&amp; Q"),IF($J417=Res_converter!$E$4,MAX(MIN(MAX($Z417-$P417,0)/$AV417,$M417)-$N417-$O417,0),MAX(MIN(MAX($Z417-$M417,0)/$AV417,$P417)-$Q417-$R417,0)),0)</f>
        <v>0</v>
      </c>
      <c r="AO417" s="10">
        <f>IF($J417=Res_converter!$E$5,$M417,0)+IF($K417=Res_converter!$E$5,$P417,0)</f>
        <v>0</v>
      </c>
      <c r="AP417" s="10">
        <f>IF($AD417=Res_converter!$A$4,$Z417,0)</f>
        <v>0</v>
      </c>
      <c r="AQ417" s="10" t="s">
        <v>107</v>
      </c>
      <c r="AR417" s="10" t="s">
        <v>61</v>
      </c>
      <c r="AS417" s="10" t="s">
        <v>89</v>
      </c>
      <c r="AT417" s="10" t="s">
        <v>442</v>
      </c>
      <c r="AU417" s="10">
        <f t="shared" si="26"/>
        <v>0.106</v>
      </c>
      <c r="AV417" s="10">
        <f t="shared" si="27"/>
        <v>0.55700000000000005</v>
      </c>
      <c r="AW417" s="12" t="s">
        <v>912</v>
      </c>
      <c r="AX417" s="12" t="str">
        <f>INDEX(Subname_converter!$B$1:$B$343,MATCH($AW417,Subname_converter!$A$1:$A$343,0))</f>
        <v>Rio Hondo</v>
      </c>
      <c r="AY417" s="12">
        <f>INDEX(Subname_converter!$C$1:$C$343,MATCH($AW417,Subname_converter!$A$1:$A$343,0))</f>
        <v>230</v>
      </c>
      <c r="AZ417" s="11">
        <v>45473.291666666701</v>
      </c>
      <c r="BA417" s="11">
        <v>47767.291666666701</v>
      </c>
      <c r="BB417" s="10">
        <f t="shared" si="24"/>
        <v>2031</v>
      </c>
      <c r="BC417" s="11"/>
      <c r="BD417" s="10" t="s">
        <v>103</v>
      </c>
      <c r="BE417" s="10" t="s">
        <v>65</v>
      </c>
      <c r="BF417" s="10"/>
      <c r="BG417" s="10" t="s">
        <v>103</v>
      </c>
      <c r="BH417" s="10"/>
      <c r="BI417" s="10">
        <f>IFERROR(INDEX([12]Queue_withNearTerm!$AZ$4:$AZ$148,MATCH(B418,[12]Queue_withNearTerm!$B$4:$B$148,0)),99)</f>
        <v>99</v>
      </c>
    </row>
    <row r="418" spans="1:61" s="26" customFormat="1" ht="25" x14ac:dyDescent="0.25">
      <c r="A418" s="32" t="s">
        <v>913</v>
      </c>
      <c r="B418" s="10">
        <v>2114</v>
      </c>
      <c r="C418" s="11">
        <v>44287</v>
      </c>
      <c r="D418" s="11">
        <v>44301.291666666701</v>
      </c>
      <c r="E418" s="10" t="s">
        <v>53</v>
      </c>
      <c r="F418" s="10" t="s">
        <v>609</v>
      </c>
      <c r="G418" s="10" t="s">
        <v>56</v>
      </c>
      <c r="H418" s="10"/>
      <c r="I418" s="10"/>
      <c r="J418" s="10" t="s">
        <v>57</v>
      </c>
      <c r="K418" s="10"/>
      <c r="L418" s="10"/>
      <c r="M418" s="10">
        <v>403.4</v>
      </c>
      <c r="N418" s="10"/>
      <c r="O418" s="10"/>
      <c r="P418" s="10"/>
      <c r="Q418" s="10"/>
      <c r="R418" s="10"/>
      <c r="S418" s="10"/>
      <c r="T418" s="10">
        <v>400</v>
      </c>
      <c r="U418" s="10" t="s">
        <v>83</v>
      </c>
      <c r="V418" s="10"/>
      <c r="W418" s="10"/>
      <c r="X418" s="10"/>
      <c r="Y418" s="10"/>
      <c r="Z418" s="10">
        <v>0</v>
      </c>
      <c r="AA418" s="10"/>
      <c r="AB418" s="10"/>
      <c r="AC418" s="10">
        <f t="shared" si="25"/>
        <v>0</v>
      </c>
      <c r="AD418" s="10" t="str" cm="1">
        <f t="array" ref="AD418">IFERROR(INDEX(Res_converter!$A$2:$A$22,MATCH(1,($J418=Res_converter!$B$2:$B$22)*($K418=Res_converter!$C$2:$C$22)*($L418=Res_converter!$D$2:$D$22),0)),"Other")</f>
        <v>Battery</v>
      </c>
      <c r="AE418" s="10">
        <f>IF($J418=Res_converter!$E$2,MAX($M418-$N418-$O418,0),0)+IF($K418=Res_converter!$E$2,MAX($P418-$Q418-$R418,0),0)+IF(L418=Res_converter!$E$2,$S418,0)</f>
        <v>403.4</v>
      </c>
      <c r="AF418" s="10">
        <f>IF($AD418=Res_converter!$A$8,MAX($Z418-$N418-$O418,0),0)+IF(AND($AD418=Res_converter!$A$14,$J418=Res_converter!$B$14),MAX(MIN($Z418,$M418)-$N418-$O418+IF(SUM($Q418,$R418)&gt;0,MAX($Z418-$M418,0)-($Q418+$R418)*$AV418,0),0),0)+IF(AND($AD418=Res_converter!$A$15,$K418=Res_converter!$C$15),MAX(MIN($Z418,$P418)-$Q418-$R418+IF(SUM($N418,$O418)&gt;0,MAX($Z418-$P418,0)-($N418+$O418)*$AV418,0),0),0)+IF(AND($AD418=Res_converter!$A$12,$Y418="See columns P&amp; Q"),IF($J418=Res_converter!$E$2,MAX($AA418*MIN($M418,$T418)-$N418-$O418,0),MAX($AB418*MIN($P418,$T418)-$Q418-$R418,0)),0)+IF(AND($AD418=Res_converter!$A$12,$AC418=1,$Y418&lt;&gt;"See columns P&amp; Q"),IF($J418=Res_converter!$E$2,MAX(MIN($Z418,M418)-$N418-$O418,0),MAX(MIN($Z418,P418)-$Q418-$R418,0)),0)</f>
        <v>0</v>
      </c>
      <c r="AG418" s="60">
        <f>IF($AD418=Res_converter!$A$9,$T418,0)</f>
        <v>0</v>
      </c>
      <c r="AH418" s="10">
        <f>IF($AD418=Res_converter!$A$9,$Z418,0)</f>
        <v>0</v>
      </c>
      <c r="AI418" s="10">
        <f>IF($J418=Res_converter!$E$6,MAX($M418-$N418-$O418,0),0)+IF($K418=Res_converter!$E$6,MAX($P418-$Q418-$R418,0),0)+IF(L418=Res_converter!$E$6,$S418,0)</f>
        <v>0</v>
      </c>
      <c r="AJ418" s="10">
        <f>IF($AD418=Res_converter!$A$7,MAX(MIN($Z418,$M418)-$N418-$O418,0),0)+IF(AND($AD418=Res_converter!$A$12,$Y418="See columns P&amp; Q"),IF($J418=Res_converter!$E$6,MAX($AA418*MIN($M418,$T418)-$N418-$O418,0),MAX($AB418*MIN($P418,$T418)-$Q418-$R418,0)),0)+IF(AND($AD418=Res_converter!$A$12,$AC418=1,$Y418&lt;&gt;"See columns P&amp; Q"),IF($J418=Res_converter!$E$6,MAX(MIN(MAX($Z418-$P418,0)/$AU418,$M418)-$N418-$O418,0),MAX(MIN(MAX($Z418-$M418,0)/$AU418,$P418)-$Q418-$R418,0)),0)</f>
        <v>0</v>
      </c>
      <c r="AK418" s="60">
        <f>IF($AD418=Res_converter!$A$2,$T418,0)</f>
        <v>0</v>
      </c>
      <c r="AL418" s="10">
        <f>IF($AD418=Res_converter!$A$2,$Z418,0)</f>
        <v>0</v>
      </c>
      <c r="AM418" s="10">
        <f>IF($J418=Res_converter!$E$4,MAX($M418-$N418-$O418,0),0)+IF($K418=Res_converter!$E$4,MAX($P418-$Q418-$R418,0),0)+IF(L418=Res_converter!$E$4,$S418,0)</f>
        <v>0</v>
      </c>
      <c r="AN418" s="10">
        <f>IF($AD418=Res_converter!$A$3,MAX(MIN($Z418,$M418)-$N418-$O418,0),0)+IF(AND($AD418=Res_converter!$A$14,$AC418=1,$Y418&lt;&gt;"See columns P&amp; Q"),IF($J418=Res_converter!$E$4,MAX(MIN(MAX($Z418-$P418,0)/$AV418,$M418)-$N418-$O418,0),MAX(MIN(MAX($Z418-$M418,0)/$AV418,$P418)-$Q418-$R418,0)),0)</f>
        <v>0</v>
      </c>
      <c r="AO418" s="10">
        <f>IF($J418=Res_converter!$E$5,$M418,0)+IF($K418=Res_converter!$E$5,$P418,0)</f>
        <v>0</v>
      </c>
      <c r="AP418" s="10">
        <f>IF($AD418=Res_converter!$A$4,$Z418,0)</f>
        <v>0</v>
      </c>
      <c r="AQ418" s="10" t="s">
        <v>163</v>
      </c>
      <c r="AR418" s="10" t="s">
        <v>61</v>
      </c>
      <c r="AS418" s="10" t="s">
        <v>89</v>
      </c>
      <c r="AT418" s="10" t="s">
        <v>442</v>
      </c>
      <c r="AU418" s="10">
        <f t="shared" si="26"/>
        <v>0.106</v>
      </c>
      <c r="AV418" s="10">
        <f t="shared" si="27"/>
        <v>0.55700000000000005</v>
      </c>
      <c r="AW418" s="12" t="s">
        <v>914</v>
      </c>
      <c r="AX418" s="12" t="str">
        <f>INDEX(Subname_converter!$B$1:$B$343,MATCH($AW418,Subname_converter!$A$1:$A$343,0))</f>
        <v>Chino</v>
      </c>
      <c r="AY418" s="12">
        <f>INDEX(Subname_converter!$C$1:$C$343,MATCH($AW418,Subname_converter!$A$1:$A$343,0))</f>
        <v>230</v>
      </c>
      <c r="AZ418" s="11">
        <v>45473.291666666701</v>
      </c>
      <c r="BA418" s="11">
        <v>47767.291666666701</v>
      </c>
      <c r="BB418" s="10">
        <f t="shared" si="24"/>
        <v>2031</v>
      </c>
      <c r="BC418" s="11"/>
      <c r="BD418" s="10" t="s">
        <v>103</v>
      </c>
      <c r="BE418" s="10" t="s">
        <v>65</v>
      </c>
      <c r="BF418" s="10"/>
      <c r="BG418" s="10" t="s">
        <v>103</v>
      </c>
      <c r="BH418" s="10"/>
      <c r="BI418" s="10">
        <f>IFERROR(INDEX([12]Queue_withNearTerm!$AZ$4:$AZ$148,MATCH(B419,[12]Queue_withNearTerm!$B$4:$B$148,0)),99)</f>
        <v>99</v>
      </c>
    </row>
    <row r="419" spans="1:61" s="26" customFormat="1" ht="25" x14ac:dyDescent="0.25">
      <c r="A419" s="32" t="s">
        <v>915</v>
      </c>
      <c r="B419" s="10">
        <v>2115</v>
      </c>
      <c r="C419" s="11">
        <v>44287</v>
      </c>
      <c r="D419" s="11">
        <v>44301.291666666701</v>
      </c>
      <c r="E419" s="10" t="s">
        <v>53</v>
      </c>
      <c r="F419" s="10" t="s">
        <v>609</v>
      </c>
      <c r="G419" s="10" t="s">
        <v>56</v>
      </c>
      <c r="H419" s="10"/>
      <c r="I419" s="10"/>
      <c r="J419" s="10" t="s">
        <v>57</v>
      </c>
      <c r="K419" s="10"/>
      <c r="L419" s="10"/>
      <c r="M419" s="10">
        <v>405.75088599999998</v>
      </c>
      <c r="N419" s="10"/>
      <c r="O419" s="10"/>
      <c r="P419" s="10"/>
      <c r="Q419" s="10"/>
      <c r="R419" s="10"/>
      <c r="S419" s="10"/>
      <c r="T419" s="10">
        <v>400</v>
      </c>
      <c r="U419" s="10" t="s">
        <v>83</v>
      </c>
      <c r="V419" s="10"/>
      <c r="W419" s="10"/>
      <c r="X419" s="10"/>
      <c r="Y419" s="10"/>
      <c r="Z419" s="10">
        <v>0</v>
      </c>
      <c r="AA419" s="10"/>
      <c r="AB419" s="10"/>
      <c r="AC419" s="10">
        <f t="shared" si="25"/>
        <v>0</v>
      </c>
      <c r="AD419" s="10" t="str" cm="1">
        <f t="array" ref="AD419">IFERROR(INDEX(Res_converter!$A$2:$A$22,MATCH(1,($J419=Res_converter!$B$2:$B$22)*($K419=Res_converter!$C$2:$C$22)*($L419=Res_converter!$D$2:$D$22),0)),"Other")</f>
        <v>Battery</v>
      </c>
      <c r="AE419" s="10">
        <f>IF($J419=Res_converter!$E$2,MAX($M419-$N419-$O419,0),0)+IF($K419=Res_converter!$E$2,MAX($P419-$Q419-$R419,0),0)+IF(L419=Res_converter!$E$2,$S419,0)</f>
        <v>405.75088599999998</v>
      </c>
      <c r="AF419" s="10">
        <f>IF($AD419=Res_converter!$A$8,MAX($Z419-$N419-$O419,0),0)+IF(AND($AD419=Res_converter!$A$14,$J419=Res_converter!$B$14),MAX(MIN($Z419,$M419)-$N419-$O419+IF(SUM($Q419,$R419)&gt;0,MAX($Z419-$M419,0)-($Q419+$R419)*$AV419,0),0),0)+IF(AND($AD419=Res_converter!$A$15,$K419=Res_converter!$C$15),MAX(MIN($Z419,$P419)-$Q419-$R419+IF(SUM($N419,$O419)&gt;0,MAX($Z419-$P419,0)-($N419+$O419)*$AV419,0),0),0)+IF(AND($AD419=Res_converter!$A$12,$Y419="See columns P&amp; Q"),IF($J419=Res_converter!$E$2,MAX($AA419*MIN($M419,$T419)-$N419-$O419,0),MAX($AB419*MIN($P419,$T419)-$Q419-$R419,0)),0)+IF(AND($AD419=Res_converter!$A$12,$AC419=1,$Y419&lt;&gt;"See columns P&amp; Q"),IF($J419=Res_converter!$E$2,MAX(MIN($Z419,M419)-$N419-$O419,0),MAX(MIN($Z419,P419)-$Q419-$R419,0)),0)</f>
        <v>0</v>
      </c>
      <c r="AG419" s="60">
        <f>IF($AD419=Res_converter!$A$9,$T419,0)</f>
        <v>0</v>
      </c>
      <c r="AH419" s="10">
        <f>IF($AD419=Res_converter!$A$9,$Z419,0)</f>
        <v>0</v>
      </c>
      <c r="AI419" s="10">
        <f>IF($J419=Res_converter!$E$6,MAX($M419-$N419-$O419,0),0)+IF($K419=Res_converter!$E$6,MAX($P419-$Q419-$R419,0),0)+IF(L419=Res_converter!$E$6,$S419,0)</f>
        <v>0</v>
      </c>
      <c r="AJ419" s="10">
        <f>IF($AD419=Res_converter!$A$7,MAX(MIN($Z419,$M419)-$N419-$O419,0),0)+IF(AND($AD419=Res_converter!$A$12,$Y419="See columns P&amp; Q"),IF($J419=Res_converter!$E$6,MAX($AA419*MIN($M419,$T419)-$N419-$O419,0),MAX($AB419*MIN($P419,$T419)-$Q419-$R419,0)),0)+IF(AND($AD419=Res_converter!$A$12,$AC419=1,$Y419&lt;&gt;"See columns P&amp; Q"),IF($J419=Res_converter!$E$6,MAX(MIN(MAX($Z419-$P419,0)/$AU419,$M419)-$N419-$O419,0),MAX(MIN(MAX($Z419-$M419,0)/$AU419,$P419)-$Q419-$R419,0)),0)</f>
        <v>0</v>
      </c>
      <c r="AK419" s="60">
        <f>IF($AD419=Res_converter!$A$2,$T419,0)</f>
        <v>0</v>
      </c>
      <c r="AL419" s="10">
        <f>IF($AD419=Res_converter!$A$2,$Z419,0)</f>
        <v>0</v>
      </c>
      <c r="AM419" s="10">
        <f>IF($J419=Res_converter!$E$4,MAX($M419-$N419-$O419,0),0)+IF($K419=Res_converter!$E$4,MAX($P419-$Q419-$R419,0),0)+IF(L419=Res_converter!$E$4,$S419,0)</f>
        <v>0</v>
      </c>
      <c r="AN419" s="10">
        <f>IF($AD419=Res_converter!$A$3,MAX(MIN($Z419,$M419)-$N419-$O419,0),0)+IF(AND($AD419=Res_converter!$A$14,$AC419=1,$Y419&lt;&gt;"See columns P&amp; Q"),IF($J419=Res_converter!$E$4,MAX(MIN(MAX($Z419-$P419,0)/$AV419,$M419)-$N419-$O419,0),MAX(MIN(MAX($Z419-$M419,0)/$AV419,$P419)-$Q419-$R419,0)),0)</f>
        <v>0</v>
      </c>
      <c r="AO419" s="10">
        <f>IF($J419=Res_converter!$E$5,$M419,0)+IF($K419=Res_converter!$E$5,$P419,0)</f>
        <v>0</v>
      </c>
      <c r="AP419" s="10">
        <f>IF($AD419=Res_converter!$A$4,$Z419,0)</f>
        <v>0</v>
      </c>
      <c r="AQ419" s="10" t="s">
        <v>107</v>
      </c>
      <c r="AR419" s="10" t="s">
        <v>61</v>
      </c>
      <c r="AS419" s="10" t="s">
        <v>89</v>
      </c>
      <c r="AT419" s="10" t="s">
        <v>63</v>
      </c>
      <c r="AU419" s="10">
        <f t="shared" si="26"/>
        <v>0.106</v>
      </c>
      <c r="AV419" s="10">
        <f t="shared" si="27"/>
        <v>0.55700000000000005</v>
      </c>
      <c r="AW419" s="12" t="s">
        <v>916</v>
      </c>
      <c r="AX419" s="12" t="str">
        <f>INDEX(Subname_converter!$B$1:$B$343,MATCH($AW419,Subname_converter!$A$1:$A$343,0))</f>
        <v>La Cienega</v>
      </c>
      <c r="AY419" s="12">
        <f>INDEX(Subname_converter!$C$1:$C$343,MATCH($AW419,Subname_converter!$A$1:$A$343,0))</f>
        <v>230</v>
      </c>
      <c r="AZ419" s="11">
        <v>45473.291666666701</v>
      </c>
      <c r="BA419" s="11">
        <v>47767.291666666701</v>
      </c>
      <c r="BB419" s="10">
        <f t="shared" si="24"/>
        <v>2031</v>
      </c>
      <c r="BC419" s="11"/>
      <c r="BD419" s="10" t="s">
        <v>103</v>
      </c>
      <c r="BE419" s="10" t="s">
        <v>65</v>
      </c>
      <c r="BF419" s="10"/>
      <c r="BG419" s="10" t="s">
        <v>103</v>
      </c>
      <c r="BH419" s="10"/>
      <c r="BI419" s="10">
        <f>IFERROR(INDEX([12]Queue_withNearTerm!$AZ$4:$AZ$148,MATCH(B420,[12]Queue_withNearTerm!$B$4:$B$148,0)),99)</f>
        <v>99</v>
      </c>
    </row>
    <row r="420" spans="1:61" s="26" customFormat="1" ht="25" x14ac:dyDescent="0.25">
      <c r="A420" s="32" t="s">
        <v>917</v>
      </c>
      <c r="B420" s="10">
        <v>2116</v>
      </c>
      <c r="C420" s="11">
        <v>44287</v>
      </c>
      <c r="D420" s="11">
        <v>44301.291666666701</v>
      </c>
      <c r="E420" s="10" t="s">
        <v>53</v>
      </c>
      <c r="F420" s="10" t="s">
        <v>609</v>
      </c>
      <c r="G420" s="10" t="s">
        <v>56</v>
      </c>
      <c r="H420" s="10"/>
      <c r="I420" s="10"/>
      <c r="J420" s="10" t="s">
        <v>57</v>
      </c>
      <c r="K420" s="10"/>
      <c r="L420" s="10"/>
      <c r="M420" s="10">
        <v>405.51480800000002</v>
      </c>
      <c r="N420" s="10"/>
      <c r="O420" s="10"/>
      <c r="P420" s="10"/>
      <c r="Q420" s="10"/>
      <c r="R420" s="10"/>
      <c r="S420" s="10"/>
      <c r="T420" s="10">
        <v>400</v>
      </c>
      <c r="U420" s="10" t="s">
        <v>83</v>
      </c>
      <c r="V420" s="10"/>
      <c r="W420" s="10"/>
      <c r="X420" s="10"/>
      <c r="Y420" s="10"/>
      <c r="Z420" s="10">
        <v>0</v>
      </c>
      <c r="AA420" s="10"/>
      <c r="AB420" s="10"/>
      <c r="AC420" s="10">
        <f t="shared" si="25"/>
        <v>0</v>
      </c>
      <c r="AD420" s="10" t="str" cm="1">
        <f t="array" ref="AD420">IFERROR(INDEX(Res_converter!$A$2:$A$22,MATCH(1,($J420=Res_converter!$B$2:$B$22)*($K420=Res_converter!$C$2:$C$22)*($L420=Res_converter!$D$2:$D$22),0)),"Other")</f>
        <v>Battery</v>
      </c>
      <c r="AE420" s="10">
        <f>IF($J420=Res_converter!$E$2,MAX($M420-$N420-$O420,0),0)+IF($K420=Res_converter!$E$2,MAX($P420-$Q420-$R420,0),0)+IF(L420=Res_converter!$E$2,$S420,0)</f>
        <v>405.51480800000002</v>
      </c>
      <c r="AF420" s="10">
        <f>IF($AD420=Res_converter!$A$8,MAX($Z420-$N420-$O420,0),0)+IF(AND($AD420=Res_converter!$A$14,$J420=Res_converter!$B$14),MAX(MIN($Z420,$M420)-$N420-$O420+IF(SUM($Q420,$R420)&gt;0,MAX($Z420-$M420,0)-($Q420+$R420)*$AV420,0),0),0)+IF(AND($AD420=Res_converter!$A$15,$K420=Res_converter!$C$15),MAX(MIN($Z420,$P420)-$Q420-$R420+IF(SUM($N420,$O420)&gt;0,MAX($Z420-$P420,0)-($N420+$O420)*$AV420,0),0),0)+IF(AND($AD420=Res_converter!$A$12,$Y420="See columns P&amp; Q"),IF($J420=Res_converter!$E$2,MAX($AA420*MIN($M420,$T420)-$N420-$O420,0),MAX($AB420*MIN($P420,$T420)-$Q420-$R420,0)),0)+IF(AND($AD420=Res_converter!$A$12,$AC420=1,$Y420&lt;&gt;"See columns P&amp; Q"),IF($J420=Res_converter!$E$2,MAX(MIN($Z420,M420)-$N420-$O420,0),MAX(MIN($Z420,P420)-$Q420-$R420,0)),0)</f>
        <v>0</v>
      </c>
      <c r="AG420" s="60">
        <f>IF($AD420=Res_converter!$A$9,$T420,0)</f>
        <v>0</v>
      </c>
      <c r="AH420" s="10">
        <f>IF($AD420=Res_converter!$A$9,$Z420,0)</f>
        <v>0</v>
      </c>
      <c r="AI420" s="10">
        <f>IF($J420=Res_converter!$E$6,MAX($M420-$N420-$O420,0),0)+IF($K420=Res_converter!$E$6,MAX($P420-$Q420-$R420,0),0)+IF(L420=Res_converter!$E$6,$S420,0)</f>
        <v>0</v>
      </c>
      <c r="AJ420" s="10">
        <f>IF($AD420=Res_converter!$A$7,MAX(MIN($Z420,$M420)-$N420-$O420,0),0)+IF(AND($AD420=Res_converter!$A$12,$Y420="See columns P&amp; Q"),IF($J420=Res_converter!$E$6,MAX($AA420*MIN($M420,$T420)-$N420-$O420,0),MAX($AB420*MIN($P420,$T420)-$Q420-$R420,0)),0)+IF(AND($AD420=Res_converter!$A$12,$AC420=1,$Y420&lt;&gt;"See columns P&amp; Q"),IF($J420=Res_converter!$E$6,MAX(MIN(MAX($Z420-$P420,0)/$AU420,$M420)-$N420-$O420,0),MAX(MIN(MAX($Z420-$M420,0)/$AU420,$P420)-$Q420-$R420,0)),0)</f>
        <v>0</v>
      </c>
      <c r="AK420" s="60">
        <f>IF($AD420=Res_converter!$A$2,$T420,0)</f>
        <v>0</v>
      </c>
      <c r="AL420" s="10">
        <f>IF($AD420=Res_converter!$A$2,$Z420,0)</f>
        <v>0</v>
      </c>
      <c r="AM420" s="10">
        <f>IF($J420=Res_converter!$E$4,MAX($M420-$N420-$O420,0),0)+IF($K420=Res_converter!$E$4,MAX($P420-$Q420-$R420,0),0)+IF(L420=Res_converter!$E$4,$S420,0)</f>
        <v>0</v>
      </c>
      <c r="AN420" s="10">
        <f>IF($AD420=Res_converter!$A$3,MAX(MIN($Z420,$M420)-$N420-$O420,0),0)+IF(AND($AD420=Res_converter!$A$14,$AC420=1,$Y420&lt;&gt;"See columns P&amp; Q"),IF($J420=Res_converter!$E$4,MAX(MIN(MAX($Z420-$P420,0)/$AV420,$M420)-$N420-$O420,0),MAX(MIN(MAX($Z420-$M420,0)/$AV420,$P420)-$Q420-$R420,0)),0)</f>
        <v>0</v>
      </c>
      <c r="AO420" s="10">
        <f>IF($J420=Res_converter!$E$5,$M420,0)+IF($K420=Res_converter!$E$5,$P420,0)</f>
        <v>0</v>
      </c>
      <c r="AP420" s="10">
        <f>IF($AD420=Res_converter!$A$4,$Z420,0)</f>
        <v>0</v>
      </c>
      <c r="AQ420" s="10" t="s">
        <v>107</v>
      </c>
      <c r="AR420" s="10" t="s">
        <v>61</v>
      </c>
      <c r="AS420" s="10" t="s">
        <v>89</v>
      </c>
      <c r="AT420" s="10" t="s">
        <v>442</v>
      </c>
      <c r="AU420" s="10">
        <f t="shared" si="26"/>
        <v>0.106</v>
      </c>
      <c r="AV420" s="10">
        <f t="shared" si="27"/>
        <v>0.55700000000000005</v>
      </c>
      <c r="AW420" s="12" t="s">
        <v>918</v>
      </c>
      <c r="AX420" s="12" t="str">
        <f>INDEX(Subname_converter!$B$1:$B$343,MATCH($AW420,Subname_converter!$A$1:$A$343,0))</f>
        <v>Walnut</v>
      </c>
      <c r="AY420" s="12">
        <f>INDEX(Subname_converter!$C$1:$C$343,MATCH($AW420,Subname_converter!$A$1:$A$343,0))</f>
        <v>230</v>
      </c>
      <c r="AZ420" s="11">
        <v>45473.291666666701</v>
      </c>
      <c r="BA420" s="11">
        <v>47767.291666666701</v>
      </c>
      <c r="BB420" s="10">
        <f t="shared" si="24"/>
        <v>2031</v>
      </c>
      <c r="BC420" s="11"/>
      <c r="BD420" s="10" t="s">
        <v>103</v>
      </c>
      <c r="BE420" s="10" t="s">
        <v>65</v>
      </c>
      <c r="BF420" s="10"/>
      <c r="BG420" s="10" t="s">
        <v>103</v>
      </c>
      <c r="BH420" s="10"/>
      <c r="BI420" s="10">
        <f>IFERROR(INDEX([12]Queue_withNearTerm!$AZ$4:$AZ$148,MATCH(B421,[12]Queue_withNearTerm!$B$4:$B$148,0)),99)</f>
        <v>99</v>
      </c>
    </row>
    <row r="421" spans="1:61" s="26" customFormat="1" ht="25" x14ac:dyDescent="0.25">
      <c r="A421" s="32" t="s">
        <v>919</v>
      </c>
      <c r="B421" s="10">
        <v>2117</v>
      </c>
      <c r="C421" s="11">
        <v>44287</v>
      </c>
      <c r="D421" s="11">
        <v>44301.291666666701</v>
      </c>
      <c r="E421" s="10" t="s">
        <v>53</v>
      </c>
      <c r="F421" s="10" t="s">
        <v>609</v>
      </c>
      <c r="G421" s="10" t="s">
        <v>56</v>
      </c>
      <c r="H421" s="10"/>
      <c r="I421" s="10"/>
      <c r="J421" s="10" t="s">
        <v>57</v>
      </c>
      <c r="K421" s="10"/>
      <c r="L421" s="10"/>
      <c r="M421" s="10">
        <v>405.66341199999999</v>
      </c>
      <c r="N421" s="10"/>
      <c r="O421" s="10"/>
      <c r="P421" s="10"/>
      <c r="Q421" s="10"/>
      <c r="R421" s="10"/>
      <c r="S421" s="10"/>
      <c r="T421" s="10">
        <v>400</v>
      </c>
      <c r="U421" s="10" t="s">
        <v>83</v>
      </c>
      <c r="V421" s="10"/>
      <c r="W421" s="10"/>
      <c r="X421" s="10"/>
      <c r="Y421" s="10"/>
      <c r="Z421" s="10">
        <v>0</v>
      </c>
      <c r="AA421" s="10"/>
      <c r="AB421" s="10"/>
      <c r="AC421" s="10">
        <f t="shared" si="25"/>
        <v>0</v>
      </c>
      <c r="AD421" s="10" t="str" cm="1">
        <f t="array" ref="AD421">IFERROR(INDEX(Res_converter!$A$2:$A$22,MATCH(1,($J421=Res_converter!$B$2:$B$22)*($K421=Res_converter!$C$2:$C$22)*($L421=Res_converter!$D$2:$D$22),0)),"Other")</f>
        <v>Battery</v>
      </c>
      <c r="AE421" s="10">
        <f>IF($J421=Res_converter!$E$2,MAX($M421-$N421-$O421,0),0)+IF($K421=Res_converter!$E$2,MAX($P421-$Q421-$R421,0),0)+IF(L421=Res_converter!$E$2,$S421,0)</f>
        <v>405.66341199999999</v>
      </c>
      <c r="AF421" s="10">
        <f>IF($AD421=Res_converter!$A$8,MAX($Z421-$N421-$O421,0),0)+IF(AND($AD421=Res_converter!$A$14,$J421=Res_converter!$B$14),MAX(MIN($Z421,$M421)-$N421-$O421+IF(SUM($Q421,$R421)&gt;0,MAX($Z421-$M421,0)-($Q421+$R421)*$AV421,0),0),0)+IF(AND($AD421=Res_converter!$A$15,$K421=Res_converter!$C$15),MAX(MIN($Z421,$P421)-$Q421-$R421+IF(SUM($N421,$O421)&gt;0,MAX($Z421-$P421,0)-($N421+$O421)*$AV421,0),0),0)+IF(AND($AD421=Res_converter!$A$12,$Y421="See columns P&amp; Q"),IF($J421=Res_converter!$E$2,MAX($AA421*MIN($M421,$T421)-$N421-$O421,0),MAX($AB421*MIN($P421,$T421)-$Q421-$R421,0)),0)+IF(AND($AD421=Res_converter!$A$12,$AC421=1,$Y421&lt;&gt;"See columns P&amp; Q"),IF($J421=Res_converter!$E$2,MAX(MIN($Z421,M421)-$N421-$O421,0),MAX(MIN($Z421,P421)-$Q421-$R421,0)),0)</f>
        <v>0</v>
      </c>
      <c r="AG421" s="60">
        <f>IF($AD421=Res_converter!$A$9,$T421,0)</f>
        <v>0</v>
      </c>
      <c r="AH421" s="10">
        <f>IF($AD421=Res_converter!$A$9,$Z421,0)</f>
        <v>0</v>
      </c>
      <c r="AI421" s="10">
        <f>IF($J421=Res_converter!$E$6,MAX($M421-$N421-$O421,0),0)+IF($K421=Res_converter!$E$6,MAX($P421-$Q421-$R421,0),0)+IF(L421=Res_converter!$E$6,$S421,0)</f>
        <v>0</v>
      </c>
      <c r="AJ421" s="10">
        <f>IF($AD421=Res_converter!$A$7,MAX(MIN($Z421,$M421)-$N421-$O421,0),0)+IF(AND($AD421=Res_converter!$A$12,$Y421="See columns P&amp; Q"),IF($J421=Res_converter!$E$6,MAX($AA421*MIN($M421,$T421)-$N421-$O421,0),MAX($AB421*MIN($P421,$T421)-$Q421-$R421,0)),0)+IF(AND($AD421=Res_converter!$A$12,$AC421=1,$Y421&lt;&gt;"See columns P&amp; Q"),IF($J421=Res_converter!$E$6,MAX(MIN(MAX($Z421-$P421,0)/$AU421,$M421)-$N421-$O421,0),MAX(MIN(MAX($Z421-$M421,0)/$AU421,$P421)-$Q421-$R421,0)),0)</f>
        <v>0</v>
      </c>
      <c r="AK421" s="60">
        <f>IF($AD421=Res_converter!$A$2,$T421,0)</f>
        <v>0</v>
      </c>
      <c r="AL421" s="10">
        <f>IF($AD421=Res_converter!$A$2,$Z421,0)</f>
        <v>0</v>
      </c>
      <c r="AM421" s="10">
        <f>IF($J421=Res_converter!$E$4,MAX($M421-$N421-$O421,0),0)+IF($K421=Res_converter!$E$4,MAX($P421-$Q421-$R421,0),0)+IF(L421=Res_converter!$E$4,$S421,0)</f>
        <v>0</v>
      </c>
      <c r="AN421" s="10">
        <f>IF($AD421=Res_converter!$A$3,MAX(MIN($Z421,$M421)-$N421-$O421,0),0)+IF(AND($AD421=Res_converter!$A$14,$AC421=1,$Y421&lt;&gt;"See columns P&amp; Q"),IF($J421=Res_converter!$E$4,MAX(MIN(MAX($Z421-$P421,0)/$AV421,$M421)-$N421-$O421,0),MAX(MIN(MAX($Z421-$M421,0)/$AV421,$P421)-$Q421-$R421,0)),0)</f>
        <v>0</v>
      </c>
      <c r="AO421" s="10">
        <f>IF($J421=Res_converter!$E$5,$M421,0)+IF($K421=Res_converter!$E$5,$P421,0)</f>
        <v>0</v>
      </c>
      <c r="AP421" s="10">
        <f>IF($AD421=Res_converter!$A$4,$Z421,0)</f>
        <v>0</v>
      </c>
      <c r="AQ421" s="10" t="s">
        <v>107</v>
      </c>
      <c r="AR421" s="10" t="s">
        <v>61</v>
      </c>
      <c r="AS421" s="10" t="s">
        <v>89</v>
      </c>
      <c r="AT421" s="10" t="s">
        <v>442</v>
      </c>
      <c r="AU421" s="10">
        <f t="shared" si="26"/>
        <v>0.106</v>
      </c>
      <c r="AV421" s="10">
        <f t="shared" si="27"/>
        <v>0.55700000000000005</v>
      </c>
      <c r="AW421" s="12" t="s">
        <v>920</v>
      </c>
      <c r="AX421" s="12" t="str">
        <f>INDEX(Subname_converter!$B$1:$B$343,MATCH($AW421,Subname_converter!$A$1:$A$343,0))</f>
        <v>El Nido (SCE)</v>
      </c>
      <c r="AY421" s="12">
        <f>INDEX(Subname_converter!$C$1:$C$343,MATCH($AW421,Subname_converter!$A$1:$A$343,0))</f>
        <v>230</v>
      </c>
      <c r="AZ421" s="11">
        <v>45473.291666666701</v>
      </c>
      <c r="BA421" s="11">
        <v>47767.291666666701</v>
      </c>
      <c r="BB421" s="10">
        <f t="shared" si="24"/>
        <v>2031</v>
      </c>
      <c r="BC421" s="11"/>
      <c r="BD421" s="10" t="s">
        <v>103</v>
      </c>
      <c r="BE421" s="10" t="s">
        <v>65</v>
      </c>
      <c r="BF421" s="10"/>
      <c r="BG421" s="10" t="s">
        <v>103</v>
      </c>
      <c r="BH421" s="10"/>
      <c r="BI421" s="10">
        <f>IFERROR(INDEX([12]Queue_withNearTerm!$AZ$4:$AZ$148,MATCH(B422,[12]Queue_withNearTerm!$B$4:$B$148,0)),99)</f>
        <v>99</v>
      </c>
    </row>
    <row r="422" spans="1:61" s="26" customFormat="1" ht="25" x14ac:dyDescent="0.25">
      <c r="A422" s="32" t="s">
        <v>921</v>
      </c>
      <c r="B422" s="10">
        <v>2121</v>
      </c>
      <c r="C422" s="11">
        <v>44292</v>
      </c>
      <c r="D422" s="11">
        <v>44301.291666666701</v>
      </c>
      <c r="E422" s="10" t="s">
        <v>53</v>
      </c>
      <c r="F422" s="10" t="s">
        <v>609</v>
      </c>
      <c r="G422" s="10" t="s">
        <v>56</v>
      </c>
      <c r="H422" s="10"/>
      <c r="I422" s="10"/>
      <c r="J422" s="10" t="s">
        <v>57</v>
      </c>
      <c r="K422" s="10"/>
      <c r="L422" s="10"/>
      <c r="M422" s="10">
        <v>252</v>
      </c>
      <c r="N422" s="10"/>
      <c r="O422" s="10"/>
      <c r="P422" s="10"/>
      <c r="Q422" s="10"/>
      <c r="R422" s="10"/>
      <c r="S422" s="10"/>
      <c r="T422" s="10">
        <v>252</v>
      </c>
      <c r="U422" s="10" t="s">
        <v>83</v>
      </c>
      <c r="V422" s="10"/>
      <c r="W422" s="10"/>
      <c r="X422" s="10"/>
      <c r="Y422" s="10"/>
      <c r="Z422" s="10">
        <v>0</v>
      </c>
      <c r="AA422" s="10"/>
      <c r="AB422" s="10"/>
      <c r="AC422" s="10">
        <f t="shared" si="25"/>
        <v>0</v>
      </c>
      <c r="AD422" s="10" t="str" cm="1">
        <f t="array" ref="AD422">IFERROR(INDEX(Res_converter!$A$2:$A$22,MATCH(1,($J422=Res_converter!$B$2:$B$22)*($K422=Res_converter!$C$2:$C$22)*($L422=Res_converter!$D$2:$D$22),0)),"Other")</f>
        <v>Battery</v>
      </c>
      <c r="AE422" s="10">
        <f>IF($J422=Res_converter!$E$2,MAX($M422-$N422-$O422,0),0)+IF($K422=Res_converter!$E$2,MAX($P422-$Q422-$R422,0),0)+IF(L422=Res_converter!$E$2,$S422,0)</f>
        <v>252</v>
      </c>
      <c r="AF422" s="10">
        <f>IF($AD422=Res_converter!$A$8,MAX($Z422-$N422-$O422,0),0)+IF(AND($AD422=Res_converter!$A$14,$J422=Res_converter!$B$14),MAX(MIN($Z422,$M422)-$N422-$O422+IF(SUM($Q422,$R422)&gt;0,MAX($Z422-$M422,0)-($Q422+$R422)*$AV422,0),0),0)+IF(AND($AD422=Res_converter!$A$15,$K422=Res_converter!$C$15),MAX(MIN($Z422,$P422)-$Q422-$R422+IF(SUM($N422,$O422)&gt;0,MAX($Z422-$P422,0)-($N422+$O422)*$AV422,0),0),0)+IF(AND($AD422=Res_converter!$A$12,$Y422="See columns P&amp; Q"),IF($J422=Res_converter!$E$2,MAX($AA422*MIN($M422,$T422)-$N422-$O422,0),MAX($AB422*MIN($P422,$T422)-$Q422-$R422,0)),0)+IF(AND($AD422=Res_converter!$A$12,$AC422=1,$Y422&lt;&gt;"See columns P&amp; Q"),IF($J422=Res_converter!$E$2,MAX(MIN($Z422,M422)-$N422-$O422,0),MAX(MIN($Z422,P422)-$Q422-$R422,0)),0)</f>
        <v>0</v>
      </c>
      <c r="AG422" s="60">
        <f>IF($AD422=Res_converter!$A$9,$T422,0)</f>
        <v>0</v>
      </c>
      <c r="AH422" s="10">
        <f>IF($AD422=Res_converter!$A$9,$Z422,0)</f>
        <v>0</v>
      </c>
      <c r="AI422" s="10">
        <f>IF($J422=Res_converter!$E$6,MAX($M422-$N422-$O422,0),0)+IF($K422=Res_converter!$E$6,MAX($P422-$Q422-$R422,0),0)+IF(L422=Res_converter!$E$6,$S422,0)</f>
        <v>0</v>
      </c>
      <c r="AJ422" s="10">
        <f>IF($AD422=Res_converter!$A$7,MAX(MIN($Z422,$M422)-$N422-$O422,0),0)+IF(AND($AD422=Res_converter!$A$12,$Y422="See columns P&amp; Q"),IF($J422=Res_converter!$E$6,MAX($AA422*MIN($M422,$T422)-$N422-$O422,0),MAX($AB422*MIN($P422,$T422)-$Q422-$R422,0)),0)+IF(AND($AD422=Res_converter!$A$12,$AC422=1,$Y422&lt;&gt;"See columns P&amp; Q"),IF($J422=Res_converter!$E$6,MAX(MIN(MAX($Z422-$P422,0)/$AU422,$M422)-$N422-$O422,0),MAX(MIN(MAX($Z422-$M422,0)/$AU422,$P422)-$Q422-$R422,0)),0)</f>
        <v>0</v>
      </c>
      <c r="AK422" s="60">
        <f>IF($AD422=Res_converter!$A$2,$T422,0)</f>
        <v>0</v>
      </c>
      <c r="AL422" s="10">
        <f>IF($AD422=Res_converter!$A$2,$Z422,0)</f>
        <v>0</v>
      </c>
      <c r="AM422" s="10">
        <f>IF($J422=Res_converter!$E$4,MAX($M422-$N422-$O422,0),0)+IF($K422=Res_converter!$E$4,MAX($P422-$Q422-$R422,0),0)+IF(L422=Res_converter!$E$4,$S422,0)</f>
        <v>0</v>
      </c>
      <c r="AN422" s="10">
        <f>IF($AD422=Res_converter!$A$3,MAX(MIN($Z422,$M422)-$N422-$O422,0),0)+IF(AND($AD422=Res_converter!$A$14,$AC422=1,$Y422&lt;&gt;"See columns P&amp; Q"),IF($J422=Res_converter!$E$4,MAX(MIN(MAX($Z422-$P422,0)/$AV422,$M422)-$N422-$O422,0),MAX(MIN(MAX($Z422-$M422,0)/$AV422,$P422)-$Q422-$R422,0)),0)</f>
        <v>0</v>
      </c>
      <c r="AO422" s="10">
        <f>IF($J422=Res_converter!$E$5,$M422,0)+IF($K422=Res_converter!$E$5,$P422,0)</f>
        <v>0</v>
      </c>
      <c r="AP422" s="10">
        <f>IF($AD422=Res_converter!$A$4,$Z422,0)</f>
        <v>0</v>
      </c>
      <c r="AQ422" s="10" t="s">
        <v>107</v>
      </c>
      <c r="AR422" s="10" t="s">
        <v>61</v>
      </c>
      <c r="AS422" s="10" t="s">
        <v>89</v>
      </c>
      <c r="AT422" s="10" t="s">
        <v>442</v>
      </c>
      <c r="AU422" s="10">
        <f t="shared" si="26"/>
        <v>0.106</v>
      </c>
      <c r="AV422" s="10">
        <f t="shared" si="27"/>
        <v>0.55700000000000005</v>
      </c>
      <c r="AW422" s="12" t="s">
        <v>922</v>
      </c>
      <c r="AX422" s="12" t="str">
        <f>INDEX(Subname_converter!$B$1:$B$343,MATCH($AW422,Subname_converter!$A$1:$A$343,0))</f>
        <v>Mesa (SCE)</v>
      </c>
      <c r="AY422" s="12">
        <f>INDEX(Subname_converter!$C$1:$C$343,MATCH($AW422,Subname_converter!$A$1:$A$343,0))</f>
        <v>500</v>
      </c>
      <c r="AZ422" s="11">
        <v>45505.291666666701</v>
      </c>
      <c r="BA422" s="11">
        <v>45505.291666666701</v>
      </c>
      <c r="BB422" s="10">
        <f t="shared" si="24"/>
        <v>2024</v>
      </c>
      <c r="BC422" s="11"/>
      <c r="BD422" s="10" t="s">
        <v>103</v>
      </c>
      <c r="BE422" s="10" t="s">
        <v>65</v>
      </c>
      <c r="BF422" s="10"/>
      <c r="BG422" s="10" t="s">
        <v>103</v>
      </c>
      <c r="BH422" s="10"/>
      <c r="BI422" s="10">
        <f>IFERROR(INDEX([12]Queue_withNearTerm!$AZ$4:$AZ$148,MATCH(B423,[12]Queue_withNearTerm!$B$4:$B$148,0)),99)</f>
        <v>99</v>
      </c>
    </row>
    <row r="423" spans="1:61" s="26" customFormat="1" ht="25" x14ac:dyDescent="0.25">
      <c r="A423" s="32" t="s">
        <v>923</v>
      </c>
      <c r="B423" s="10">
        <v>2124</v>
      </c>
      <c r="C423" s="11">
        <v>44292</v>
      </c>
      <c r="D423" s="11">
        <v>44301.291666666701</v>
      </c>
      <c r="E423" s="10" t="s">
        <v>53</v>
      </c>
      <c r="F423" s="10" t="s">
        <v>609</v>
      </c>
      <c r="G423" s="10" t="s">
        <v>56</v>
      </c>
      <c r="H423" s="10"/>
      <c r="I423" s="10"/>
      <c r="J423" s="10" t="s">
        <v>57</v>
      </c>
      <c r="K423" s="10"/>
      <c r="L423" s="10"/>
      <c r="M423" s="10">
        <v>302.39999999999998</v>
      </c>
      <c r="N423" s="10"/>
      <c r="O423" s="10"/>
      <c r="P423" s="10"/>
      <c r="Q423" s="10"/>
      <c r="R423" s="10"/>
      <c r="S423" s="10"/>
      <c r="T423" s="10">
        <v>300</v>
      </c>
      <c r="U423" s="10" t="s">
        <v>83</v>
      </c>
      <c r="V423" s="10"/>
      <c r="W423" s="10"/>
      <c r="X423" s="10"/>
      <c r="Y423" s="10"/>
      <c r="Z423" s="10">
        <v>0</v>
      </c>
      <c r="AA423" s="10"/>
      <c r="AB423" s="10"/>
      <c r="AC423" s="10">
        <f t="shared" si="25"/>
        <v>0</v>
      </c>
      <c r="AD423" s="10" t="str" cm="1">
        <f t="array" ref="AD423">IFERROR(INDEX(Res_converter!$A$2:$A$22,MATCH(1,($J423=Res_converter!$B$2:$B$22)*($K423=Res_converter!$C$2:$C$22)*($L423=Res_converter!$D$2:$D$22),0)),"Other")</f>
        <v>Battery</v>
      </c>
      <c r="AE423" s="10">
        <f>IF($J423=Res_converter!$E$2,MAX($M423-$N423-$O423,0),0)+IF($K423=Res_converter!$E$2,MAX($P423-$Q423-$R423,0),0)+IF(L423=Res_converter!$E$2,$S423,0)</f>
        <v>302.39999999999998</v>
      </c>
      <c r="AF423" s="10">
        <f>IF($AD423=Res_converter!$A$8,MAX($Z423-$N423-$O423,0),0)+IF(AND($AD423=Res_converter!$A$14,$J423=Res_converter!$B$14),MAX(MIN($Z423,$M423)-$N423-$O423+IF(SUM($Q423,$R423)&gt;0,MAX($Z423-$M423,0)-($Q423+$R423)*$AV423,0),0),0)+IF(AND($AD423=Res_converter!$A$15,$K423=Res_converter!$C$15),MAX(MIN($Z423,$P423)-$Q423-$R423+IF(SUM($N423,$O423)&gt;0,MAX($Z423-$P423,0)-($N423+$O423)*$AV423,0),0),0)+IF(AND($AD423=Res_converter!$A$12,$Y423="See columns P&amp; Q"),IF($J423=Res_converter!$E$2,MAX($AA423*MIN($M423,$T423)-$N423-$O423,0),MAX($AB423*MIN($P423,$T423)-$Q423-$R423,0)),0)+IF(AND($AD423=Res_converter!$A$12,$AC423=1,$Y423&lt;&gt;"See columns P&amp; Q"),IF($J423=Res_converter!$E$2,MAX(MIN($Z423,M423)-$N423-$O423,0),MAX(MIN($Z423,P423)-$Q423-$R423,0)),0)</f>
        <v>0</v>
      </c>
      <c r="AG423" s="60">
        <f>IF($AD423=Res_converter!$A$9,$T423,0)</f>
        <v>0</v>
      </c>
      <c r="AH423" s="10">
        <f>IF($AD423=Res_converter!$A$9,$Z423,0)</f>
        <v>0</v>
      </c>
      <c r="AI423" s="10">
        <f>IF($J423=Res_converter!$E$6,MAX($M423-$N423-$O423,0),0)+IF($K423=Res_converter!$E$6,MAX($P423-$Q423-$R423,0),0)+IF(L423=Res_converter!$E$6,$S423,0)</f>
        <v>0</v>
      </c>
      <c r="AJ423" s="10">
        <f>IF($AD423=Res_converter!$A$7,MAX(MIN($Z423,$M423)-$N423-$O423,0),0)+IF(AND($AD423=Res_converter!$A$12,$Y423="See columns P&amp; Q"),IF($J423=Res_converter!$E$6,MAX($AA423*MIN($M423,$T423)-$N423-$O423,0),MAX($AB423*MIN($P423,$T423)-$Q423-$R423,0)),0)+IF(AND($AD423=Res_converter!$A$12,$AC423=1,$Y423&lt;&gt;"See columns P&amp; Q"),IF($J423=Res_converter!$E$6,MAX(MIN(MAX($Z423-$P423,0)/$AU423,$M423)-$N423-$O423,0),MAX(MIN(MAX($Z423-$M423,0)/$AU423,$P423)-$Q423-$R423,0)),0)</f>
        <v>0</v>
      </c>
      <c r="AK423" s="60">
        <f>IF($AD423=Res_converter!$A$2,$T423,0)</f>
        <v>0</v>
      </c>
      <c r="AL423" s="10">
        <f>IF($AD423=Res_converter!$A$2,$Z423,0)</f>
        <v>0</v>
      </c>
      <c r="AM423" s="10">
        <f>IF($J423=Res_converter!$E$4,MAX($M423-$N423-$O423,0),0)+IF($K423=Res_converter!$E$4,MAX($P423-$Q423-$R423,0),0)+IF(L423=Res_converter!$E$4,$S423,0)</f>
        <v>0</v>
      </c>
      <c r="AN423" s="10">
        <f>IF($AD423=Res_converter!$A$3,MAX(MIN($Z423,$M423)-$N423-$O423,0),0)+IF(AND($AD423=Res_converter!$A$14,$AC423=1,$Y423&lt;&gt;"See columns P&amp; Q"),IF($J423=Res_converter!$E$4,MAX(MIN(MAX($Z423-$P423,0)/$AV423,$M423)-$N423-$O423,0),MAX(MIN(MAX($Z423-$M423,0)/$AV423,$P423)-$Q423-$R423,0)),0)</f>
        <v>0</v>
      </c>
      <c r="AO423" s="10">
        <f>IF($J423=Res_converter!$E$5,$M423,0)+IF($K423=Res_converter!$E$5,$P423,0)</f>
        <v>0</v>
      </c>
      <c r="AP423" s="10">
        <f>IF($AD423=Res_converter!$A$4,$Z423,0)</f>
        <v>0</v>
      </c>
      <c r="AQ423" s="10" t="s">
        <v>107</v>
      </c>
      <c r="AR423" s="10" t="s">
        <v>61</v>
      </c>
      <c r="AS423" s="10" t="s">
        <v>89</v>
      </c>
      <c r="AT423" s="10" t="s">
        <v>442</v>
      </c>
      <c r="AU423" s="10">
        <f t="shared" si="26"/>
        <v>0.106</v>
      </c>
      <c r="AV423" s="10">
        <f t="shared" si="27"/>
        <v>0.55700000000000005</v>
      </c>
      <c r="AW423" s="12" t="s">
        <v>912</v>
      </c>
      <c r="AX423" s="12" t="str">
        <f>INDEX(Subname_converter!$B$1:$B$343,MATCH($AW423,Subname_converter!$A$1:$A$343,0))</f>
        <v>Rio Hondo</v>
      </c>
      <c r="AY423" s="12">
        <f>INDEX(Subname_converter!$C$1:$C$343,MATCH($AW423,Subname_converter!$A$1:$A$343,0))</f>
        <v>230</v>
      </c>
      <c r="AZ423" s="11">
        <v>45505.291666666701</v>
      </c>
      <c r="BA423" s="11">
        <v>45505.291666666701</v>
      </c>
      <c r="BB423" s="10">
        <f t="shared" si="24"/>
        <v>2024</v>
      </c>
      <c r="BC423" s="11"/>
      <c r="BD423" s="10" t="s">
        <v>103</v>
      </c>
      <c r="BE423" s="10" t="s">
        <v>65</v>
      </c>
      <c r="BF423" s="10"/>
      <c r="BG423" s="10" t="s">
        <v>103</v>
      </c>
      <c r="BH423" s="10"/>
      <c r="BI423" s="10">
        <f>IFERROR(INDEX([12]Queue_withNearTerm!$AZ$4:$AZ$148,MATCH(B424,[12]Queue_withNearTerm!$B$4:$B$148,0)),99)</f>
        <v>99</v>
      </c>
    </row>
    <row r="424" spans="1:61" s="26" customFormat="1" ht="25" x14ac:dyDescent="0.25">
      <c r="A424" s="32" t="s">
        <v>924</v>
      </c>
      <c r="B424" s="10">
        <v>2125</v>
      </c>
      <c r="C424" s="11">
        <v>44292</v>
      </c>
      <c r="D424" s="11">
        <v>44301.291666666701</v>
      </c>
      <c r="E424" s="10" t="s">
        <v>53</v>
      </c>
      <c r="F424" s="10" t="s">
        <v>609</v>
      </c>
      <c r="G424" s="10" t="s">
        <v>56</v>
      </c>
      <c r="H424" s="10"/>
      <c r="I424" s="10"/>
      <c r="J424" s="10" t="s">
        <v>57</v>
      </c>
      <c r="K424" s="10"/>
      <c r="L424" s="10"/>
      <c r="M424" s="10">
        <v>302.39999999999998</v>
      </c>
      <c r="N424" s="10"/>
      <c r="O424" s="10"/>
      <c r="P424" s="10"/>
      <c r="Q424" s="10"/>
      <c r="R424" s="10"/>
      <c r="S424" s="10"/>
      <c r="T424" s="10">
        <v>300</v>
      </c>
      <c r="U424" s="10" t="s">
        <v>83</v>
      </c>
      <c r="V424" s="10"/>
      <c r="W424" s="10"/>
      <c r="X424" s="10"/>
      <c r="Y424" s="10"/>
      <c r="Z424" s="10">
        <v>0</v>
      </c>
      <c r="AA424" s="10"/>
      <c r="AB424" s="10"/>
      <c r="AC424" s="10">
        <f t="shared" si="25"/>
        <v>0</v>
      </c>
      <c r="AD424" s="10" t="str" cm="1">
        <f t="array" ref="AD424">IFERROR(INDEX(Res_converter!$A$2:$A$22,MATCH(1,($J424=Res_converter!$B$2:$B$22)*($K424=Res_converter!$C$2:$C$22)*($L424=Res_converter!$D$2:$D$22),0)),"Other")</f>
        <v>Battery</v>
      </c>
      <c r="AE424" s="10">
        <f>IF($J424=Res_converter!$E$2,MAX($M424-$N424-$O424,0),0)+IF($K424=Res_converter!$E$2,MAX($P424-$Q424-$R424,0),0)+IF(L424=Res_converter!$E$2,$S424,0)</f>
        <v>302.39999999999998</v>
      </c>
      <c r="AF424" s="10">
        <f>IF($AD424=Res_converter!$A$8,MAX($Z424-$N424-$O424,0),0)+IF(AND($AD424=Res_converter!$A$14,$J424=Res_converter!$B$14),MAX(MIN($Z424,$M424)-$N424-$O424+IF(SUM($Q424,$R424)&gt;0,MAX($Z424-$M424,0)-($Q424+$R424)*$AV424,0),0),0)+IF(AND($AD424=Res_converter!$A$15,$K424=Res_converter!$C$15),MAX(MIN($Z424,$P424)-$Q424-$R424+IF(SUM($N424,$O424)&gt;0,MAX($Z424-$P424,0)-($N424+$O424)*$AV424,0),0),0)+IF(AND($AD424=Res_converter!$A$12,$Y424="See columns P&amp; Q"),IF($J424=Res_converter!$E$2,MAX($AA424*MIN($M424,$T424)-$N424-$O424,0),MAX($AB424*MIN($P424,$T424)-$Q424-$R424,0)),0)+IF(AND($AD424=Res_converter!$A$12,$AC424=1,$Y424&lt;&gt;"See columns P&amp; Q"),IF($J424=Res_converter!$E$2,MAX(MIN($Z424,M424)-$N424-$O424,0),MAX(MIN($Z424,P424)-$Q424-$R424,0)),0)</f>
        <v>0</v>
      </c>
      <c r="AG424" s="60">
        <f>IF($AD424=Res_converter!$A$9,$T424,0)</f>
        <v>0</v>
      </c>
      <c r="AH424" s="10">
        <f>IF($AD424=Res_converter!$A$9,$Z424,0)</f>
        <v>0</v>
      </c>
      <c r="AI424" s="10">
        <f>IF($J424=Res_converter!$E$6,MAX($M424-$N424-$O424,0),0)+IF($K424=Res_converter!$E$6,MAX($P424-$Q424-$R424,0),0)+IF(L424=Res_converter!$E$6,$S424,0)</f>
        <v>0</v>
      </c>
      <c r="AJ424" s="10">
        <f>IF($AD424=Res_converter!$A$7,MAX(MIN($Z424,$M424)-$N424-$O424,0),0)+IF(AND($AD424=Res_converter!$A$12,$Y424="See columns P&amp; Q"),IF($J424=Res_converter!$E$6,MAX($AA424*MIN($M424,$T424)-$N424-$O424,0),MAX($AB424*MIN($P424,$T424)-$Q424-$R424,0)),0)+IF(AND($AD424=Res_converter!$A$12,$AC424=1,$Y424&lt;&gt;"See columns P&amp; Q"),IF($J424=Res_converter!$E$6,MAX(MIN(MAX($Z424-$P424,0)/$AU424,$M424)-$N424-$O424,0),MAX(MIN(MAX($Z424-$M424,0)/$AU424,$P424)-$Q424-$R424,0)),0)</f>
        <v>0</v>
      </c>
      <c r="AK424" s="60">
        <f>IF($AD424=Res_converter!$A$2,$T424,0)</f>
        <v>0</v>
      </c>
      <c r="AL424" s="10">
        <f>IF($AD424=Res_converter!$A$2,$Z424,0)</f>
        <v>0</v>
      </c>
      <c r="AM424" s="10">
        <f>IF($J424=Res_converter!$E$4,MAX($M424-$N424-$O424,0),0)+IF($K424=Res_converter!$E$4,MAX($P424-$Q424-$R424,0),0)+IF(L424=Res_converter!$E$4,$S424,0)</f>
        <v>0</v>
      </c>
      <c r="AN424" s="10">
        <f>IF($AD424=Res_converter!$A$3,MAX(MIN($Z424,$M424)-$N424-$O424,0),0)+IF(AND($AD424=Res_converter!$A$14,$AC424=1,$Y424&lt;&gt;"See columns P&amp; Q"),IF($J424=Res_converter!$E$4,MAX(MIN(MAX($Z424-$P424,0)/$AV424,$M424)-$N424-$O424,0),MAX(MIN(MAX($Z424-$M424,0)/$AV424,$P424)-$Q424-$R424,0)),0)</f>
        <v>0</v>
      </c>
      <c r="AO424" s="10">
        <f>IF($J424=Res_converter!$E$5,$M424,0)+IF($K424=Res_converter!$E$5,$P424,0)</f>
        <v>0</v>
      </c>
      <c r="AP424" s="10">
        <f>IF($AD424=Res_converter!$A$4,$Z424,0)</f>
        <v>0</v>
      </c>
      <c r="AQ424" s="10" t="s">
        <v>480</v>
      </c>
      <c r="AR424" s="10" t="s">
        <v>61</v>
      </c>
      <c r="AS424" s="10" t="s">
        <v>89</v>
      </c>
      <c r="AT424" s="10" t="s">
        <v>442</v>
      </c>
      <c r="AU424" s="10">
        <f t="shared" si="26"/>
        <v>0.106</v>
      </c>
      <c r="AV424" s="10">
        <f t="shared" si="27"/>
        <v>0.55700000000000005</v>
      </c>
      <c r="AW424" s="12" t="s">
        <v>925</v>
      </c>
      <c r="AX424" s="12" t="str">
        <f>INDEX(Subname_converter!$B$1:$B$343,MATCH($AW424,Subname_converter!$A$1:$A$343,0))</f>
        <v>Viejo</v>
      </c>
      <c r="AY424" s="12">
        <f>INDEX(Subname_converter!$C$1:$C$343,MATCH($AW424,Subname_converter!$A$1:$A$343,0))</f>
        <v>230</v>
      </c>
      <c r="AZ424" s="11">
        <v>45505.291666666701</v>
      </c>
      <c r="BA424" s="11">
        <v>45505.291666666701</v>
      </c>
      <c r="BB424" s="10">
        <f t="shared" si="24"/>
        <v>2024</v>
      </c>
      <c r="BC424" s="11"/>
      <c r="BD424" s="10" t="s">
        <v>103</v>
      </c>
      <c r="BE424" s="10" t="s">
        <v>65</v>
      </c>
      <c r="BF424" s="10"/>
      <c r="BG424" s="10" t="s">
        <v>103</v>
      </c>
      <c r="BH424" s="10"/>
      <c r="BI424" s="10">
        <f>IFERROR(INDEX([12]Queue_withNearTerm!$AZ$4:$AZ$148,MATCH(B425,[12]Queue_withNearTerm!$B$4:$B$148,0)),99)</f>
        <v>99</v>
      </c>
    </row>
    <row r="425" spans="1:61" s="26" customFormat="1" ht="37.5" x14ac:dyDescent="0.25">
      <c r="A425" s="32" t="s">
        <v>926</v>
      </c>
      <c r="B425" s="10">
        <v>2127</v>
      </c>
      <c r="C425" s="11">
        <v>44294</v>
      </c>
      <c r="D425" s="11">
        <v>44301.291666666701</v>
      </c>
      <c r="E425" s="10" t="s">
        <v>53</v>
      </c>
      <c r="F425" s="10" t="s">
        <v>609</v>
      </c>
      <c r="G425" s="10" t="s">
        <v>56</v>
      </c>
      <c r="H425" s="10"/>
      <c r="I425" s="10"/>
      <c r="J425" s="10" t="s">
        <v>57</v>
      </c>
      <c r="K425" s="10"/>
      <c r="L425" s="10"/>
      <c r="M425" s="10">
        <v>241.5</v>
      </c>
      <c r="N425" s="10"/>
      <c r="O425" s="10"/>
      <c r="P425" s="10"/>
      <c r="Q425" s="10"/>
      <c r="R425" s="10"/>
      <c r="S425" s="10"/>
      <c r="T425" s="10">
        <v>236</v>
      </c>
      <c r="U425" s="10" t="s">
        <v>83</v>
      </c>
      <c r="V425" s="10"/>
      <c r="W425" s="10"/>
      <c r="X425" s="10"/>
      <c r="Y425" s="10"/>
      <c r="Z425" s="10">
        <v>0</v>
      </c>
      <c r="AA425" s="10"/>
      <c r="AB425" s="10"/>
      <c r="AC425" s="10">
        <f t="shared" si="25"/>
        <v>0</v>
      </c>
      <c r="AD425" s="10" t="str" cm="1">
        <f t="array" ref="AD425">IFERROR(INDEX(Res_converter!$A$2:$A$22,MATCH(1,($J425=Res_converter!$B$2:$B$22)*($K425=Res_converter!$C$2:$C$22)*($L425=Res_converter!$D$2:$D$22),0)),"Other")</f>
        <v>Battery</v>
      </c>
      <c r="AE425" s="10">
        <f>IF($J425=Res_converter!$E$2,MAX($M425-$N425-$O425,0),0)+IF($K425=Res_converter!$E$2,MAX($P425-$Q425-$R425,0),0)+IF(L425=Res_converter!$E$2,$S425,0)</f>
        <v>241.5</v>
      </c>
      <c r="AF425" s="10">
        <f>IF($AD425=Res_converter!$A$8,MAX($Z425-$N425-$O425,0),0)+IF(AND($AD425=Res_converter!$A$14,$J425=Res_converter!$B$14),MAX(MIN($Z425,$M425)-$N425-$O425+IF(SUM($Q425,$R425)&gt;0,MAX($Z425-$M425,0)-($Q425+$R425)*$AV425,0),0),0)+IF(AND($AD425=Res_converter!$A$15,$K425=Res_converter!$C$15),MAX(MIN($Z425,$P425)-$Q425-$R425+IF(SUM($N425,$O425)&gt;0,MAX($Z425-$P425,0)-($N425+$O425)*$AV425,0),0),0)+IF(AND($AD425=Res_converter!$A$12,$Y425="See columns P&amp; Q"),IF($J425=Res_converter!$E$2,MAX($AA425*MIN($M425,$T425)-$N425-$O425,0),MAX($AB425*MIN($P425,$T425)-$Q425-$R425,0)),0)+IF(AND($AD425=Res_converter!$A$12,$AC425=1,$Y425&lt;&gt;"See columns P&amp; Q"),IF($J425=Res_converter!$E$2,MAX(MIN($Z425,M425)-$N425-$O425,0),MAX(MIN($Z425,P425)-$Q425-$R425,0)),0)</f>
        <v>0</v>
      </c>
      <c r="AG425" s="60">
        <f>IF($AD425=Res_converter!$A$9,$T425,0)</f>
        <v>0</v>
      </c>
      <c r="AH425" s="10">
        <f>IF($AD425=Res_converter!$A$9,$Z425,0)</f>
        <v>0</v>
      </c>
      <c r="AI425" s="10">
        <f>IF($J425=Res_converter!$E$6,MAX($M425-$N425-$O425,0),0)+IF($K425=Res_converter!$E$6,MAX($P425-$Q425-$R425,0),0)+IF(L425=Res_converter!$E$6,$S425,0)</f>
        <v>0</v>
      </c>
      <c r="AJ425" s="10">
        <f>IF($AD425=Res_converter!$A$7,MAX(MIN($Z425,$M425)-$N425-$O425,0),0)+IF(AND($AD425=Res_converter!$A$12,$Y425="See columns P&amp; Q"),IF($J425=Res_converter!$E$6,MAX($AA425*MIN($M425,$T425)-$N425-$O425,0),MAX($AB425*MIN($P425,$T425)-$Q425-$R425,0)),0)+IF(AND($AD425=Res_converter!$A$12,$AC425=1,$Y425&lt;&gt;"See columns P&amp; Q"),IF($J425=Res_converter!$E$6,MAX(MIN(MAX($Z425-$P425,0)/$AU425,$M425)-$N425-$O425,0),MAX(MIN(MAX($Z425-$M425,0)/$AU425,$P425)-$Q425-$R425,0)),0)</f>
        <v>0</v>
      </c>
      <c r="AK425" s="60">
        <f>IF($AD425=Res_converter!$A$2,$T425,0)</f>
        <v>0</v>
      </c>
      <c r="AL425" s="10">
        <f>IF($AD425=Res_converter!$A$2,$Z425,0)</f>
        <v>0</v>
      </c>
      <c r="AM425" s="10">
        <f>IF($J425=Res_converter!$E$4,MAX($M425-$N425-$O425,0),0)+IF($K425=Res_converter!$E$4,MAX($P425-$Q425-$R425,0),0)+IF(L425=Res_converter!$E$4,$S425,0)</f>
        <v>0</v>
      </c>
      <c r="AN425" s="10">
        <f>IF($AD425=Res_converter!$A$3,MAX(MIN($Z425,$M425)-$N425-$O425,0),0)+IF(AND($AD425=Res_converter!$A$14,$AC425=1,$Y425&lt;&gt;"See columns P&amp; Q"),IF($J425=Res_converter!$E$4,MAX(MIN(MAX($Z425-$P425,0)/$AV425,$M425)-$N425-$O425,0),MAX(MIN(MAX($Z425-$M425,0)/$AV425,$P425)-$Q425-$R425,0)),0)</f>
        <v>0</v>
      </c>
      <c r="AO425" s="10">
        <f>IF($J425=Res_converter!$E$5,$M425,0)+IF($K425=Res_converter!$E$5,$P425,0)</f>
        <v>0</v>
      </c>
      <c r="AP425" s="10">
        <f>IF($AD425=Res_converter!$A$4,$Z425,0)</f>
        <v>0</v>
      </c>
      <c r="AQ425" s="10" t="s">
        <v>107</v>
      </c>
      <c r="AR425" s="10" t="s">
        <v>61</v>
      </c>
      <c r="AS425" s="10" t="s">
        <v>89</v>
      </c>
      <c r="AT425" s="10" t="s">
        <v>442</v>
      </c>
      <c r="AU425" s="10">
        <f t="shared" si="26"/>
        <v>0.106</v>
      </c>
      <c r="AV425" s="10">
        <f t="shared" si="27"/>
        <v>0.55700000000000005</v>
      </c>
      <c r="AW425" s="12" t="s">
        <v>927</v>
      </c>
      <c r="AX425" s="12" t="str">
        <f>INDEX(Subname_converter!$B$1:$B$343,MATCH($AW425,Subname_converter!$A$1:$A$343,0))</f>
        <v>Alamitos</v>
      </c>
      <c r="AY425" s="12">
        <f>INDEX(Subname_converter!$C$1:$C$343,MATCH($AW425,Subname_converter!$A$1:$A$343,0))</f>
        <v>230</v>
      </c>
      <c r="AZ425" s="11">
        <v>45960.291666666701</v>
      </c>
      <c r="BA425" s="11">
        <v>46905.291666666701</v>
      </c>
      <c r="BB425" s="10">
        <f t="shared" si="24"/>
        <v>2028</v>
      </c>
      <c r="BC425" s="11"/>
      <c r="BD425" s="10" t="s">
        <v>103</v>
      </c>
      <c r="BE425" s="10" t="s">
        <v>65</v>
      </c>
      <c r="BF425" s="10"/>
      <c r="BG425" s="10" t="s">
        <v>103</v>
      </c>
      <c r="BH425" s="10"/>
      <c r="BI425" s="10">
        <f>IFERROR(INDEX([12]Queue_withNearTerm!$AZ$4:$AZ$148,MATCH(B426,[12]Queue_withNearTerm!$B$4:$B$148,0)),99)</f>
        <v>99</v>
      </c>
    </row>
    <row r="426" spans="1:61" s="26" customFormat="1" ht="25" x14ac:dyDescent="0.25">
      <c r="A426" s="32" t="s">
        <v>928</v>
      </c>
      <c r="B426" s="10">
        <v>2129</v>
      </c>
      <c r="C426" s="11">
        <v>44294</v>
      </c>
      <c r="D426" s="11">
        <v>44301.291666666701</v>
      </c>
      <c r="E426" s="10" t="s">
        <v>53</v>
      </c>
      <c r="F426" s="10" t="s">
        <v>609</v>
      </c>
      <c r="G426" s="10" t="s">
        <v>56</v>
      </c>
      <c r="H426" s="10"/>
      <c r="I426" s="10"/>
      <c r="J426" s="10" t="s">
        <v>57</v>
      </c>
      <c r="K426" s="10"/>
      <c r="L426" s="10"/>
      <c r="M426" s="10">
        <v>102.26</v>
      </c>
      <c r="N426" s="10"/>
      <c r="O426" s="10"/>
      <c r="P426" s="10"/>
      <c r="Q426" s="10"/>
      <c r="R426" s="10"/>
      <c r="S426" s="10"/>
      <c r="T426" s="10">
        <v>100</v>
      </c>
      <c r="U426" s="10" t="s">
        <v>83</v>
      </c>
      <c r="V426" s="10"/>
      <c r="W426" s="10"/>
      <c r="X426" s="10"/>
      <c r="Y426" s="10"/>
      <c r="Z426" s="10">
        <v>0</v>
      </c>
      <c r="AA426" s="10"/>
      <c r="AB426" s="10"/>
      <c r="AC426" s="10">
        <f t="shared" si="25"/>
        <v>0</v>
      </c>
      <c r="AD426" s="10" t="str" cm="1">
        <f t="array" ref="AD426">IFERROR(INDEX(Res_converter!$A$2:$A$22,MATCH(1,($J426=Res_converter!$B$2:$B$22)*($K426=Res_converter!$C$2:$C$22)*($L426=Res_converter!$D$2:$D$22),0)),"Other")</f>
        <v>Battery</v>
      </c>
      <c r="AE426" s="10">
        <f>IF($J426=Res_converter!$E$2,MAX($M426-$N426-$O426,0),0)+IF($K426=Res_converter!$E$2,MAX($P426-$Q426-$R426,0),0)+IF(L426=Res_converter!$E$2,$S426,0)</f>
        <v>102.26</v>
      </c>
      <c r="AF426" s="10">
        <f>IF($AD426=Res_converter!$A$8,MAX($Z426-$N426-$O426,0),0)+IF(AND($AD426=Res_converter!$A$14,$J426=Res_converter!$B$14),MAX(MIN($Z426,$M426)-$N426-$O426+IF(SUM($Q426,$R426)&gt;0,MAX($Z426-$M426,0)-($Q426+$R426)*$AV426,0),0),0)+IF(AND($AD426=Res_converter!$A$15,$K426=Res_converter!$C$15),MAX(MIN($Z426,$P426)-$Q426-$R426+IF(SUM($N426,$O426)&gt;0,MAX($Z426-$P426,0)-($N426+$O426)*$AV426,0),0),0)+IF(AND($AD426=Res_converter!$A$12,$Y426="See columns P&amp; Q"),IF($J426=Res_converter!$E$2,MAX($AA426*MIN($M426,$T426)-$N426-$O426,0),MAX($AB426*MIN($P426,$T426)-$Q426-$R426,0)),0)+IF(AND($AD426=Res_converter!$A$12,$AC426=1,$Y426&lt;&gt;"See columns P&amp; Q"),IF($J426=Res_converter!$E$2,MAX(MIN($Z426,M426)-$N426-$O426,0),MAX(MIN($Z426,P426)-$Q426-$R426,0)),0)</f>
        <v>0</v>
      </c>
      <c r="AG426" s="60">
        <f>IF($AD426=Res_converter!$A$9,$T426,0)</f>
        <v>0</v>
      </c>
      <c r="AH426" s="10">
        <f>IF($AD426=Res_converter!$A$9,$Z426,0)</f>
        <v>0</v>
      </c>
      <c r="AI426" s="10">
        <f>IF($J426=Res_converter!$E$6,MAX($M426-$N426-$O426,0),0)+IF($K426=Res_converter!$E$6,MAX($P426-$Q426-$R426,0),0)+IF(L426=Res_converter!$E$6,$S426,0)</f>
        <v>0</v>
      </c>
      <c r="AJ426" s="10">
        <f>IF($AD426=Res_converter!$A$7,MAX(MIN($Z426,$M426)-$N426-$O426,0),0)+IF(AND($AD426=Res_converter!$A$12,$Y426="See columns P&amp; Q"),IF($J426=Res_converter!$E$6,MAX($AA426*MIN($M426,$T426)-$N426-$O426,0),MAX($AB426*MIN($P426,$T426)-$Q426-$R426,0)),0)+IF(AND($AD426=Res_converter!$A$12,$AC426=1,$Y426&lt;&gt;"See columns P&amp; Q"),IF($J426=Res_converter!$E$6,MAX(MIN(MAX($Z426-$P426,0)/$AU426,$M426)-$N426-$O426,0),MAX(MIN(MAX($Z426-$M426,0)/$AU426,$P426)-$Q426-$R426,0)),0)</f>
        <v>0</v>
      </c>
      <c r="AK426" s="60">
        <f>IF($AD426=Res_converter!$A$2,$T426,0)</f>
        <v>0</v>
      </c>
      <c r="AL426" s="10">
        <f>IF($AD426=Res_converter!$A$2,$Z426,0)</f>
        <v>0</v>
      </c>
      <c r="AM426" s="10">
        <f>IF($J426=Res_converter!$E$4,MAX($M426-$N426-$O426,0),0)+IF($K426=Res_converter!$E$4,MAX($P426-$Q426-$R426,0),0)+IF(L426=Res_converter!$E$4,$S426,0)</f>
        <v>0</v>
      </c>
      <c r="AN426" s="10">
        <f>IF($AD426=Res_converter!$A$3,MAX(MIN($Z426,$M426)-$N426-$O426,0),0)+IF(AND($AD426=Res_converter!$A$14,$AC426=1,$Y426&lt;&gt;"See columns P&amp; Q"),IF($J426=Res_converter!$E$4,MAX(MIN(MAX($Z426-$P426,0)/$AV426,$M426)-$N426-$O426,0),MAX(MIN(MAX($Z426-$M426,0)/$AV426,$P426)-$Q426-$R426,0)),0)</f>
        <v>0</v>
      </c>
      <c r="AO426" s="10">
        <f>IF($J426=Res_converter!$E$5,$M426,0)+IF($K426=Res_converter!$E$5,$P426,0)</f>
        <v>0</v>
      </c>
      <c r="AP426" s="10">
        <f>IF($AD426=Res_converter!$A$4,$Z426,0)</f>
        <v>0</v>
      </c>
      <c r="AQ426" s="10" t="s">
        <v>480</v>
      </c>
      <c r="AR426" s="10" t="s">
        <v>61</v>
      </c>
      <c r="AS426" s="10" t="s">
        <v>89</v>
      </c>
      <c r="AT426" s="10" t="s">
        <v>442</v>
      </c>
      <c r="AU426" s="10">
        <f t="shared" si="26"/>
        <v>0.106</v>
      </c>
      <c r="AV426" s="10">
        <f t="shared" si="27"/>
        <v>0.55700000000000005</v>
      </c>
      <c r="AW426" s="12" t="s">
        <v>929</v>
      </c>
      <c r="AX426" s="12" t="str">
        <f>INDEX(Subname_converter!$B$1:$B$343,MATCH($AW426,Subname_converter!$A$1:$A$343,0))</f>
        <v>Johanna</v>
      </c>
      <c r="AY426" s="12">
        <f>INDEX(Subname_converter!$C$1:$C$343,MATCH($AW426,Subname_converter!$A$1:$A$343,0))</f>
        <v>230</v>
      </c>
      <c r="AZ426" s="11">
        <v>45597.291666666701</v>
      </c>
      <c r="BA426" s="11">
        <v>46661.291666666701</v>
      </c>
      <c r="BB426" s="10">
        <f t="shared" si="24"/>
        <v>2027</v>
      </c>
      <c r="BC426" s="11"/>
      <c r="BD426" s="10" t="s">
        <v>103</v>
      </c>
      <c r="BE426" s="10"/>
      <c r="BF426" s="10"/>
      <c r="BG426" s="10" t="s">
        <v>103</v>
      </c>
      <c r="BH426" s="10"/>
      <c r="BI426" s="10">
        <f>IFERROR(INDEX([12]Queue_withNearTerm!$AZ$4:$AZ$148,MATCH(B427,[12]Queue_withNearTerm!$B$4:$B$148,0)),99)</f>
        <v>99</v>
      </c>
    </row>
    <row r="427" spans="1:61" s="26" customFormat="1" ht="25" x14ac:dyDescent="0.25">
      <c r="A427" s="32" t="s">
        <v>930</v>
      </c>
      <c r="B427" s="10">
        <v>2131</v>
      </c>
      <c r="C427" s="11">
        <v>44295</v>
      </c>
      <c r="D427" s="11">
        <v>44301.291666666701</v>
      </c>
      <c r="E427" s="10" t="s">
        <v>53</v>
      </c>
      <c r="F427" s="10" t="s">
        <v>609</v>
      </c>
      <c r="G427" s="10" t="s">
        <v>56</v>
      </c>
      <c r="H427" s="10"/>
      <c r="I427" s="10"/>
      <c r="J427" s="10" t="s">
        <v>57</v>
      </c>
      <c r="K427" s="10"/>
      <c r="L427" s="10"/>
      <c r="M427" s="10">
        <v>200</v>
      </c>
      <c r="N427" s="10"/>
      <c r="O427" s="10"/>
      <c r="P427" s="10"/>
      <c r="Q427" s="10"/>
      <c r="R427" s="10"/>
      <c r="S427" s="10"/>
      <c r="T427" s="10">
        <v>200</v>
      </c>
      <c r="U427" s="10" t="s">
        <v>83</v>
      </c>
      <c r="V427" s="10"/>
      <c r="W427" s="10"/>
      <c r="X427" s="10"/>
      <c r="Y427" s="10"/>
      <c r="Z427" s="10">
        <v>0</v>
      </c>
      <c r="AA427" s="10"/>
      <c r="AB427" s="10"/>
      <c r="AC427" s="10">
        <f t="shared" si="25"/>
        <v>0</v>
      </c>
      <c r="AD427" s="10" t="str" cm="1">
        <f t="array" ref="AD427">IFERROR(INDEX(Res_converter!$A$2:$A$22,MATCH(1,($J427=Res_converter!$B$2:$B$22)*($K427=Res_converter!$C$2:$C$22)*($L427=Res_converter!$D$2:$D$22),0)),"Other")</f>
        <v>Battery</v>
      </c>
      <c r="AE427" s="10">
        <f>IF($J427=Res_converter!$E$2,MAX($M427-$N427-$O427,0),0)+IF($K427=Res_converter!$E$2,MAX($P427-$Q427-$R427,0),0)+IF(L427=Res_converter!$E$2,$S427,0)</f>
        <v>200</v>
      </c>
      <c r="AF427" s="10">
        <f>IF($AD427=Res_converter!$A$8,MAX($Z427-$N427-$O427,0),0)+IF(AND($AD427=Res_converter!$A$14,$J427=Res_converter!$B$14),MAX(MIN($Z427,$M427)-$N427-$O427+IF(SUM($Q427,$R427)&gt;0,MAX($Z427-$M427,0)-($Q427+$R427)*$AV427,0),0),0)+IF(AND($AD427=Res_converter!$A$15,$K427=Res_converter!$C$15),MAX(MIN($Z427,$P427)-$Q427-$R427+IF(SUM($N427,$O427)&gt;0,MAX($Z427-$P427,0)-($N427+$O427)*$AV427,0),0),0)+IF(AND($AD427=Res_converter!$A$12,$Y427="See columns P&amp; Q"),IF($J427=Res_converter!$E$2,MAX($AA427*MIN($M427,$T427)-$N427-$O427,0),MAX($AB427*MIN($P427,$T427)-$Q427-$R427,0)),0)+IF(AND($AD427=Res_converter!$A$12,$AC427=1,$Y427&lt;&gt;"See columns P&amp; Q"),IF($J427=Res_converter!$E$2,MAX(MIN($Z427,M427)-$N427-$O427,0),MAX(MIN($Z427,P427)-$Q427-$R427,0)),0)</f>
        <v>0</v>
      </c>
      <c r="AG427" s="60">
        <f>IF($AD427=Res_converter!$A$9,$T427,0)</f>
        <v>0</v>
      </c>
      <c r="AH427" s="10">
        <f>IF($AD427=Res_converter!$A$9,$Z427,0)</f>
        <v>0</v>
      </c>
      <c r="AI427" s="10">
        <f>IF($J427=Res_converter!$E$6,MAX($M427-$N427-$O427,0),0)+IF($K427=Res_converter!$E$6,MAX($P427-$Q427-$R427,0),0)+IF(L427=Res_converter!$E$6,$S427,0)</f>
        <v>0</v>
      </c>
      <c r="AJ427" s="10">
        <f>IF($AD427=Res_converter!$A$7,MAX(MIN($Z427,$M427)-$N427-$O427,0),0)+IF(AND($AD427=Res_converter!$A$12,$Y427="See columns P&amp; Q"),IF($J427=Res_converter!$E$6,MAX($AA427*MIN($M427,$T427)-$N427-$O427,0),MAX($AB427*MIN($P427,$T427)-$Q427-$R427,0)),0)+IF(AND($AD427=Res_converter!$A$12,$AC427=1,$Y427&lt;&gt;"See columns P&amp; Q"),IF($J427=Res_converter!$E$6,MAX(MIN(MAX($Z427-$P427,0)/$AU427,$M427)-$N427-$O427,0),MAX(MIN(MAX($Z427-$M427,0)/$AU427,$P427)-$Q427-$R427,0)),0)</f>
        <v>0</v>
      </c>
      <c r="AK427" s="60">
        <f>IF($AD427=Res_converter!$A$2,$T427,0)</f>
        <v>0</v>
      </c>
      <c r="AL427" s="10">
        <f>IF($AD427=Res_converter!$A$2,$Z427,0)</f>
        <v>0</v>
      </c>
      <c r="AM427" s="10">
        <f>IF($J427=Res_converter!$E$4,MAX($M427-$N427-$O427,0),0)+IF($K427=Res_converter!$E$4,MAX($P427-$Q427-$R427,0),0)+IF(L427=Res_converter!$E$4,$S427,0)</f>
        <v>0</v>
      </c>
      <c r="AN427" s="10">
        <f>IF($AD427=Res_converter!$A$3,MAX(MIN($Z427,$M427)-$N427-$O427,0),0)+IF(AND($AD427=Res_converter!$A$14,$AC427=1,$Y427&lt;&gt;"See columns P&amp; Q"),IF($J427=Res_converter!$E$4,MAX(MIN(MAX($Z427-$P427,0)/$AV427,$M427)-$N427-$O427,0),MAX(MIN(MAX($Z427-$M427,0)/$AV427,$P427)-$Q427-$R427,0)),0)</f>
        <v>0</v>
      </c>
      <c r="AO427" s="10">
        <f>IF($J427=Res_converter!$E$5,$M427,0)+IF($K427=Res_converter!$E$5,$P427,0)</f>
        <v>0</v>
      </c>
      <c r="AP427" s="10">
        <f>IF($AD427=Res_converter!$A$4,$Z427,0)</f>
        <v>0</v>
      </c>
      <c r="AQ427" s="10" t="s">
        <v>107</v>
      </c>
      <c r="AR427" s="10" t="s">
        <v>61</v>
      </c>
      <c r="AS427" s="10" t="s">
        <v>89</v>
      </c>
      <c r="AT427" s="10" t="s">
        <v>442</v>
      </c>
      <c r="AU427" s="10">
        <f t="shared" si="26"/>
        <v>0.106</v>
      </c>
      <c r="AV427" s="10">
        <f t="shared" si="27"/>
        <v>0.55700000000000005</v>
      </c>
      <c r="AW427" s="12" t="s">
        <v>931</v>
      </c>
      <c r="AX427" s="12" t="str">
        <f>INDEX(Subname_converter!$B$1:$B$343,MATCH($AW427,Subname_converter!$A$1:$A$343,0))</f>
        <v>Hinson</v>
      </c>
      <c r="AY427" s="12">
        <f>INDEX(Subname_converter!$C$1:$C$343,MATCH($AW427,Subname_converter!$A$1:$A$343,0))</f>
        <v>230</v>
      </c>
      <c r="AZ427" s="11">
        <v>45078.291666666701</v>
      </c>
      <c r="BA427" s="11">
        <v>46280.291666666701</v>
      </c>
      <c r="BB427" s="10">
        <f t="shared" si="24"/>
        <v>2026</v>
      </c>
      <c r="BC427" s="11"/>
      <c r="BD427" s="10" t="s">
        <v>103</v>
      </c>
      <c r="BE427" s="10"/>
      <c r="BF427" s="10"/>
      <c r="BG427" s="10" t="s">
        <v>103</v>
      </c>
      <c r="BH427" s="10"/>
      <c r="BI427" s="10">
        <f>IFERROR(INDEX([12]Queue_withNearTerm!$AZ$4:$AZ$148,MATCH(B428,[12]Queue_withNearTerm!$B$4:$B$148,0)),99)</f>
        <v>99</v>
      </c>
    </row>
    <row r="428" spans="1:61" s="26" customFormat="1" ht="25" x14ac:dyDescent="0.25">
      <c r="A428" s="32" t="s">
        <v>932</v>
      </c>
      <c r="B428" s="10">
        <v>2134</v>
      </c>
      <c r="C428" s="11">
        <v>44298</v>
      </c>
      <c r="D428" s="11">
        <v>44301.291666666701</v>
      </c>
      <c r="E428" s="10" t="s">
        <v>53</v>
      </c>
      <c r="F428" s="10" t="s">
        <v>609</v>
      </c>
      <c r="G428" s="10" t="s">
        <v>56</v>
      </c>
      <c r="H428" s="10"/>
      <c r="I428" s="10"/>
      <c r="J428" s="10" t="s">
        <v>57</v>
      </c>
      <c r="K428" s="10"/>
      <c r="L428" s="10"/>
      <c r="M428" s="10">
        <v>171.738</v>
      </c>
      <c r="N428" s="10"/>
      <c r="O428" s="10"/>
      <c r="P428" s="10"/>
      <c r="Q428" s="10"/>
      <c r="R428" s="10"/>
      <c r="S428" s="10"/>
      <c r="T428" s="10">
        <v>162.9</v>
      </c>
      <c r="U428" s="10" t="s">
        <v>83</v>
      </c>
      <c r="V428" s="10"/>
      <c r="W428" s="10"/>
      <c r="X428" s="10"/>
      <c r="Y428" s="10"/>
      <c r="Z428" s="10">
        <v>0</v>
      </c>
      <c r="AA428" s="10"/>
      <c r="AB428" s="10"/>
      <c r="AC428" s="10">
        <f t="shared" si="25"/>
        <v>0</v>
      </c>
      <c r="AD428" s="10" t="str" cm="1">
        <f t="array" ref="AD428">IFERROR(INDEX(Res_converter!$A$2:$A$22,MATCH(1,($J428=Res_converter!$B$2:$B$22)*($K428=Res_converter!$C$2:$C$22)*($L428=Res_converter!$D$2:$D$22),0)),"Other")</f>
        <v>Battery</v>
      </c>
      <c r="AE428" s="10">
        <f>IF($J428=Res_converter!$E$2,MAX($M428-$N428-$O428,0),0)+IF($K428=Res_converter!$E$2,MAX($P428-$Q428-$R428,0),0)+IF(L428=Res_converter!$E$2,$S428,0)</f>
        <v>171.738</v>
      </c>
      <c r="AF428" s="10">
        <f>IF($AD428=Res_converter!$A$8,MAX($Z428-$N428-$O428,0),0)+IF(AND($AD428=Res_converter!$A$14,$J428=Res_converter!$B$14),MAX(MIN($Z428,$M428)-$N428-$O428+IF(SUM($Q428,$R428)&gt;0,MAX($Z428-$M428,0)-($Q428+$R428)*$AV428,0),0),0)+IF(AND($AD428=Res_converter!$A$15,$K428=Res_converter!$C$15),MAX(MIN($Z428,$P428)-$Q428-$R428+IF(SUM($N428,$O428)&gt;0,MAX($Z428-$P428,0)-($N428+$O428)*$AV428,0),0),0)+IF(AND($AD428=Res_converter!$A$12,$Y428="See columns P&amp; Q"),IF($J428=Res_converter!$E$2,MAX($AA428*MIN($M428,$T428)-$N428-$O428,0),MAX($AB428*MIN($P428,$T428)-$Q428-$R428,0)),0)+IF(AND($AD428=Res_converter!$A$12,$AC428=1,$Y428&lt;&gt;"See columns P&amp; Q"),IF($J428=Res_converter!$E$2,MAX(MIN($Z428,M428)-$N428-$O428,0),MAX(MIN($Z428,P428)-$Q428-$R428,0)),0)</f>
        <v>0</v>
      </c>
      <c r="AG428" s="60">
        <f>IF($AD428=Res_converter!$A$9,$T428,0)</f>
        <v>0</v>
      </c>
      <c r="AH428" s="10">
        <f>IF($AD428=Res_converter!$A$9,$Z428,0)</f>
        <v>0</v>
      </c>
      <c r="AI428" s="10">
        <f>IF($J428=Res_converter!$E$6,MAX($M428-$N428-$O428,0),0)+IF($K428=Res_converter!$E$6,MAX($P428-$Q428-$R428,0),0)+IF(L428=Res_converter!$E$6,$S428,0)</f>
        <v>0</v>
      </c>
      <c r="AJ428" s="10">
        <f>IF($AD428=Res_converter!$A$7,MAX(MIN($Z428,$M428)-$N428-$O428,0),0)+IF(AND($AD428=Res_converter!$A$12,$Y428="See columns P&amp; Q"),IF($J428=Res_converter!$E$6,MAX($AA428*MIN($M428,$T428)-$N428-$O428,0),MAX($AB428*MIN($P428,$T428)-$Q428-$R428,0)),0)+IF(AND($AD428=Res_converter!$A$12,$AC428=1,$Y428&lt;&gt;"See columns P&amp; Q"),IF($J428=Res_converter!$E$6,MAX(MIN(MAX($Z428-$P428,0)/$AU428,$M428)-$N428-$O428,0),MAX(MIN(MAX($Z428-$M428,0)/$AU428,$P428)-$Q428-$R428,0)),0)</f>
        <v>0</v>
      </c>
      <c r="AK428" s="60">
        <f>IF($AD428=Res_converter!$A$2,$T428,0)</f>
        <v>0</v>
      </c>
      <c r="AL428" s="10">
        <f>IF($AD428=Res_converter!$A$2,$Z428,0)</f>
        <v>0</v>
      </c>
      <c r="AM428" s="10">
        <f>IF($J428=Res_converter!$E$4,MAX($M428-$N428-$O428,0),0)+IF($K428=Res_converter!$E$4,MAX($P428-$Q428-$R428,0),0)+IF(L428=Res_converter!$E$4,$S428,0)</f>
        <v>0</v>
      </c>
      <c r="AN428" s="10">
        <f>IF($AD428=Res_converter!$A$3,MAX(MIN($Z428,$M428)-$N428-$O428,0),0)+IF(AND($AD428=Res_converter!$A$14,$AC428=1,$Y428&lt;&gt;"See columns P&amp; Q"),IF($J428=Res_converter!$E$4,MAX(MIN(MAX($Z428-$P428,0)/$AV428,$M428)-$N428-$O428,0),MAX(MIN(MAX($Z428-$M428,0)/$AV428,$P428)-$Q428-$R428,0)),0)</f>
        <v>0</v>
      </c>
      <c r="AO428" s="10">
        <f>IF($J428=Res_converter!$E$5,$M428,0)+IF($K428=Res_converter!$E$5,$P428,0)</f>
        <v>0</v>
      </c>
      <c r="AP428" s="10">
        <f>IF($AD428=Res_converter!$A$4,$Z428,0)</f>
        <v>0</v>
      </c>
      <c r="AQ428" s="10" t="s">
        <v>107</v>
      </c>
      <c r="AR428" s="10" t="s">
        <v>61</v>
      </c>
      <c r="AS428" s="10" t="s">
        <v>89</v>
      </c>
      <c r="AT428" s="10" t="s">
        <v>442</v>
      </c>
      <c r="AU428" s="10">
        <f t="shared" si="26"/>
        <v>0.106</v>
      </c>
      <c r="AV428" s="10">
        <f t="shared" si="27"/>
        <v>0.55700000000000005</v>
      </c>
      <c r="AW428" s="12" t="s">
        <v>933</v>
      </c>
      <c r="AX428" s="12" t="str">
        <f>INDEX(Subname_converter!$B$1:$B$343,MATCH($AW428,Subname_converter!$A$1:$A$343,0))</f>
        <v>Sylmar</v>
      </c>
      <c r="AY428" s="12">
        <f>INDEX(Subname_converter!$C$1:$C$343,MATCH($AW428,Subname_converter!$A$1:$A$343,0))</f>
        <v>230</v>
      </c>
      <c r="AZ428" s="11">
        <v>45444.291666666701</v>
      </c>
      <c r="BA428" s="11">
        <v>46722.333333333299</v>
      </c>
      <c r="BB428" s="10">
        <f t="shared" si="24"/>
        <v>2028</v>
      </c>
      <c r="BC428" s="11"/>
      <c r="BD428" s="10" t="s">
        <v>103</v>
      </c>
      <c r="BE428" s="10" t="s">
        <v>65</v>
      </c>
      <c r="BF428" s="10"/>
      <c r="BG428" s="10" t="s">
        <v>103</v>
      </c>
      <c r="BH428" s="10"/>
      <c r="BI428" s="10">
        <f>IFERROR(INDEX([12]Queue_withNearTerm!$AZ$4:$AZ$148,MATCH(B429,[12]Queue_withNearTerm!$B$4:$B$148,0)),99)</f>
        <v>99</v>
      </c>
    </row>
    <row r="429" spans="1:61" s="26" customFormat="1" ht="25" x14ac:dyDescent="0.25">
      <c r="A429" s="32" t="s">
        <v>934</v>
      </c>
      <c r="B429" s="10">
        <v>2136</v>
      </c>
      <c r="C429" s="11">
        <v>44295</v>
      </c>
      <c r="D429" s="11">
        <v>44301.291666666701</v>
      </c>
      <c r="E429" s="10" t="s">
        <v>53</v>
      </c>
      <c r="F429" s="10" t="s">
        <v>609</v>
      </c>
      <c r="G429" s="10" t="s">
        <v>56</v>
      </c>
      <c r="H429" s="10"/>
      <c r="I429" s="10"/>
      <c r="J429" s="10" t="s">
        <v>57</v>
      </c>
      <c r="K429" s="10"/>
      <c r="L429" s="10"/>
      <c r="M429" s="10">
        <v>312.95999999999998</v>
      </c>
      <c r="N429" s="10"/>
      <c r="O429" s="10"/>
      <c r="P429" s="10"/>
      <c r="Q429" s="10"/>
      <c r="R429" s="10"/>
      <c r="S429" s="10"/>
      <c r="T429" s="10">
        <v>300</v>
      </c>
      <c r="U429" s="10" t="s">
        <v>83</v>
      </c>
      <c r="V429" s="10"/>
      <c r="W429" s="10"/>
      <c r="X429" s="10"/>
      <c r="Y429" s="10"/>
      <c r="Z429" s="10">
        <v>0</v>
      </c>
      <c r="AA429" s="10"/>
      <c r="AB429" s="10"/>
      <c r="AC429" s="10">
        <f t="shared" si="25"/>
        <v>0</v>
      </c>
      <c r="AD429" s="10" t="str" cm="1">
        <f t="array" ref="AD429">IFERROR(INDEX(Res_converter!$A$2:$A$22,MATCH(1,($J429=Res_converter!$B$2:$B$22)*($K429=Res_converter!$C$2:$C$22)*($L429=Res_converter!$D$2:$D$22),0)),"Other")</f>
        <v>Battery</v>
      </c>
      <c r="AE429" s="10">
        <f>IF($J429=Res_converter!$E$2,MAX($M429-$N429-$O429,0),0)+IF($K429=Res_converter!$E$2,MAX($P429-$Q429-$R429,0),0)+IF(L429=Res_converter!$E$2,$S429,0)</f>
        <v>312.95999999999998</v>
      </c>
      <c r="AF429" s="10">
        <f>IF($AD429=Res_converter!$A$8,MAX($Z429-$N429-$O429,0),0)+IF(AND($AD429=Res_converter!$A$14,$J429=Res_converter!$B$14),MAX(MIN($Z429,$M429)-$N429-$O429+IF(SUM($Q429,$R429)&gt;0,MAX($Z429-$M429,0)-($Q429+$R429)*$AV429,0),0),0)+IF(AND($AD429=Res_converter!$A$15,$K429=Res_converter!$C$15),MAX(MIN($Z429,$P429)-$Q429-$R429+IF(SUM($N429,$O429)&gt;0,MAX($Z429-$P429,0)-($N429+$O429)*$AV429,0),0),0)+IF(AND($AD429=Res_converter!$A$12,$Y429="See columns P&amp; Q"),IF($J429=Res_converter!$E$2,MAX($AA429*MIN($M429,$T429)-$N429-$O429,0),MAX($AB429*MIN($P429,$T429)-$Q429-$R429,0)),0)+IF(AND($AD429=Res_converter!$A$12,$AC429=1,$Y429&lt;&gt;"See columns P&amp; Q"),IF($J429=Res_converter!$E$2,MAX(MIN($Z429,M429)-$N429-$O429,0),MAX(MIN($Z429,P429)-$Q429-$R429,0)),0)</f>
        <v>0</v>
      </c>
      <c r="AG429" s="60">
        <f>IF($AD429=Res_converter!$A$9,$T429,0)</f>
        <v>0</v>
      </c>
      <c r="AH429" s="10">
        <f>IF($AD429=Res_converter!$A$9,$Z429,0)</f>
        <v>0</v>
      </c>
      <c r="AI429" s="10">
        <f>IF($J429=Res_converter!$E$6,MAX($M429-$N429-$O429,0),0)+IF($K429=Res_converter!$E$6,MAX($P429-$Q429-$R429,0),0)+IF(L429=Res_converter!$E$6,$S429,0)</f>
        <v>0</v>
      </c>
      <c r="AJ429" s="10">
        <f>IF($AD429=Res_converter!$A$7,MAX(MIN($Z429,$M429)-$N429-$O429,0),0)+IF(AND($AD429=Res_converter!$A$12,$Y429="See columns P&amp; Q"),IF($J429=Res_converter!$E$6,MAX($AA429*MIN($M429,$T429)-$N429-$O429,0),MAX($AB429*MIN($P429,$T429)-$Q429-$R429,0)),0)+IF(AND($AD429=Res_converter!$A$12,$AC429=1,$Y429&lt;&gt;"See columns P&amp; Q"),IF($J429=Res_converter!$E$6,MAX(MIN(MAX($Z429-$P429,0)/$AU429,$M429)-$N429-$O429,0),MAX(MIN(MAX($Z429-$M429,0)/$AU429,$P429)-$Q429-$R429,0)),0)</f>
        <v>0</v>
      </c>
      <c r="AK429" s="60">
        <f>IF($AD429=Res_converter!$A$2,$T429,0)</f>
        <v>0</v>
      </c>
      <c r="AL429" s="10">
        <f>IF($AD429=Res_converter!$A$2,$Z429,0)</f>
        <v>0</v>
      </c>
      <c r="AM429" s="10">
        <f>IF($J429=Res_converter!$E$4,MAX($M429-$N429-$O429,0),0)+IF($K429=Res_converter!$E$4,MAX($P429-$Q429-$R429,0),0)+IF(L429=Res_converter!$E$4,$S429,0)</f>
        <v>0</v>
      </c>
      <c r="AN429" s="10">
        <f>IF($AD429=Res_converter!$A$3,MAX(MIN($Z429,$M429)-$N429-$O429,0),0)+IF(AND($AD429=Res_converter!$A$14,$AC429=1,$Y429&lt;&gt;"See columns P&amp; Q"),IF($J429=Res_converter!$E$4,MAX(MIN(MAX($Z429-$P429,0)/$AV429,$M429)-$N429-$O429,0),MAX(MIN(MAX($Z429-$M429,0)/$AV429,$P429)-$Q429-$R429,0)),0)</f>
        <v>0</v>
      </c>
      <c r="AO429" s="10">
        <f>IF($J429=Res_converter!$E$5,$M429,0)+IF($K429=Res_converter!$E$5,$P429,0)</f>
        <v>0</v>
      </c>
      <c r="AP429" s="10">
        <f>IF($AD429=Res_converter!$A$4,$Z429,0)</f>
        <v>0</v>
      </c>
      <c r="AQ429" s="10" t="s">
        <v>107</v>
      </c>
      <c r="AR429" s="10" t="s">
        <v>61</v>
      </c>
      <c r="AS429" s="10" t="s">
        <v>89</v>
      </c>
      <c r="AT429" s="10" t="s">
        <v>442</v>
      </c>
      <c r="AU429" s="10">
        <f t="shared" si="26"/>
        <v>0.106</v>
      </c>
      <c r="AV429" s="10">
        <f t="shared" si="27"/>
        <v>0.55700000000000005</v>
      </c>
      <c r="AW429" s="12" t="s">
        <v>912</v>
      </c>
      <c r="AX429" s="12" t="str">
        <f>INDEX(Subname_converter!$B$1:$B$343,MATCH($AW429,Subname_converter!$A$1:$A$343,0))</f>
        <v>Rio Hondo</v>
      </c>
      <c r="AY429" s="12">
        <f>INDEX(Subname_converter!$C$1:$C$343,MATCH($AW429,Subname_converter!$A$1:$A$343,0))</f>
        <v>230</v>
      </c>
      <c r="AZ429" s="11">
        <v>45991.333333333299</v>
      </c>
      <c r="BA429" s="11">
        <v>47766.291666666701</v>
      </c>
      <c r="BB429" s="10">
        <f t="shared" si="24"/>
        <v>2031</v>
      </c>
      <c r="BC429" s="11"/>
      <c r="BD429" s="10" t="s">
        <v>103</v>
      </c>
      <c r="BE429" s="10" t="s">
        <v>65</v>
      </c>
      <c r="BF429" s="10"/>
      <c r="BG429" s="10" t="s">
        <v>103</v>
      </c>
      <c r="BH429" s="10"/>
      <c r="BI429" s="10">
        <f>IFERROR(INDEX([12]Queue_withNearTerm!$AZ$4:$AZ$148,MATCH(B430,[12]Queue_withNearTerm!$B$4:$B$148,0)),99)</f>
        <v>99</v>
      </c>
    </row>
    <row r="430" spans="1:61" s="26" customFormat="1" ht="25" x14ac:dyDescent="0.25">
      <c r="A430" s="32" t="s">
        <v>935</v>
      </c>
      <c r="B430" s="10">
        <v>2137</v>
      </c>
      <c r="C430" s="11">
        <v>44300</v>
      </c>
      <c r="D430" s="11">
        <v>44301.291666666701</v>
      </c>
      <c r="E430" s="10" t="s">
        <v>53</v>
      </c>
      <c r="F430" s="10" t="s">
        <v>609</v>
      </c>
      <c r="G430" s="10" t="s">
        <v>56</v>
      </c>
      <c r="H430" s="10"/>
      <c r="I430" s="10"/>
      <c r="J430" s="10" t="s">
        <v>57</v>
      </c>
      <c r="K430" s="10"/>
      <c r="L430" s="10"/>
      <c r="M430" s="10">
        <v>512.58000000000004</v>
      </c>
      <c r="N430" s="10"/>
      <c r="O430" s="10"/>
      <c r="P430" s="10"/>
      <c r="Q430" s="10"/>
      <c r="R430" s="10"/>
      <c r="S430" s="10"/>
      <c r="T430" s="10">
        <v>500</v>
      </c>
      <c r="U430" s="10" t="s">
        <v>83</v>
      </c>
      <c r="V430" s="10"/>
      <c r="W430" s="10"/>
      <c r="X430" s="10"/>
      <c r="Y430" s="10"/>
      <c r="Z430" s="10">
        <v>0</v>
      </c>
      <c r="AA430" s="10"/>
      <c r="AB430" s="10"/>
      <c r="AC430" s="10">
        <f t="shared" si="25"/>
        <v>0</v>
      </c>
      <c r="AD430" s="10" t="str" cm="1">
        <f t="array" ref="AD430">IFERROR(INDEX(Res_converter!$A$2:$A$22,MATCH(1,($J430=Res_converter!$B$2:$B$22)*($K430=Res_converter!$C$2:$C$22)*($L430=Res_converter!$D$2:$D$22),0)),"Other")</f>
        <v>Battery</v>
      </c>
      <c r="AE430" s="10">
        <f>IF($J430=Res_converter!$E$2,MAX($M430-$N430-$O430,0),0)+IF($K430=Res_converter!$E$2,MAX($P430-$Q430-$R430,0),0)+IF(L430=Res_converter!$E$2,$S430,0)</f>
        <v>512.58000000000004</v>
      </c>
      <c r="AF430" s="10">
        <f>IF($AD430=Res_converter!$A$8,MAX($Z430-$N430-$O430,0),0)+IF(AND($AD430=Res_converter!$A$14,$J430=Res_converter!$B$14),MAX(MIN($Z430,$M430)-$N430-$O430+IF(SUM($Q430,$R430)&gt;0,MAX($Z430-$M430,0)-($Q430+$R430)*$AV430,0),0),0)+IF(AND($AD430=Res_converter!$A$15,$K430=Res_converter!$C$15),MAX(MIN($Z430,$P430)-$Q430-$R430+IF(SUM($N430,$O430)&gt;0,MAX($Z430-$P430,0)-($N430+$O430)*$AV430,0),0),0)+IF(AND($AD430=Res_converter!$A$12,$Y430="See columns P&amp; Q"),IF($J430=Res_converter!$E$2,MAX($AA430*MIN($M430,$T430)-$N430-$O430,0),MAX($AB430*MIN($P430,$T430)-$Q430-$R430,0)),0)+IF(AND($AD430=Res_converter!$A$12,$AC430=1,$Y430&lt;&gt;"See columns P&amp; Q"),IF($J430=Res_converter!$E$2,MAX(MIN($Z430,M430)-$N430-$O430,0),MAX(MIN($Z430,P430)-$Q430-$R430,0)),0)</f>
        <v>0</v>
      </c>
      <c r="AG430" s="60">
        <f>IF($AD430=Res_converter!$A$9,$T430,0)</f>
        <v>0</v>
      </c>
      <c r="AH430" s="10">
        <f>IF($AD430=Res_converter!$A$9,$Z430,0)</f>
        <v>0</v>
      </c>
      <c r="AI430" s="10">
        <f>IF($J430=Res_converter!$E$6,MAX($M430-$N430-$O430,0),0)+IF($K430=Res_converter!$E$6,MAX($P430-$Q430-$R430,0),0)+IF(L430=Res_converter!$E$6,$S430,0)</f>
        <v>0</v>
      </c>
      <c r="AJ430" s="10">
        <f>IF($AD430=Res_converter!$A$7,MAX(MIN($Z430,$M430)-$N430-$O430,0),0)+IF(AND($AD430=Res_converter!$A$12,$Y430="See columns P&amp; Q"),IF($J430=Res_converter!$E$6,MAX($AA430*MIN($M430,$T430)-$N430-$O430,0),MAX($AB430*MIN($P430,$T430)-$Q430-$R430,0)),0)+IF(AND($AD430=Res_converter!$A$12,$AC430=1,$Y430&lt;&gt;"See columns P&amp; Q"),IF($J430=Res_converter!$E$6,MAX(MIN(MAX($Z430-$P430,0)/$AU430,$M430)-$N430-$O430,0),MAX(MIN(MAX($Z430-$M430,0)/$AU430,$P430)-$Q430-$R430,0)),0)</f>
        <v>0</v>
      </c>
      <c r="AK430" s="60">
        <f>IF($AD430=Res_converter!$A$2,$T430,0)</f>
        <v>0</v>
      </c>
      <c r="AL430" s="10">
        <f>IF($AD430=Res_converter!$A$2,$Z430,0)</f>
        <v>0</v>
      </c>
      <c r="AM430" s="10">
        <f>IF($J430=Res_converter!$E$4,MAX($M430-$N430-$O430,0),0)+IF($K430=Res_converter!$E$4,MAX($P430-$Q430-$R430,0),0)+IF(L430=Res_converter!$E$4,$S430,0)</f>
        <v>0</v>
      </c>
      <c r="AN430" s="10">
        <f>IF($AD430=Res_converter!$A$3,MAX(MIN($Z430,$M430)-$N430-$O430,0),0)+IF(AND($AD430=Res_converter!$A$14,$AC430=1,$Y430&lt;&gt;"See columns P&amp; Q"),IF($J430=Res_converter!$E$4,MAX(MIN(MAX($Z430-$P430,0)/$AV430,$M430)-$N430-$O430,0),MAX(MIN(MAX($Z430-$M430,0)/$AV430,$P430)-$Q430-$R430,0)),0)</f>
        <v>0</v>
      </c>
      <c r="AO430" s="10">
        <f>IF($J430=Res_converter!$E$5,$M430,0)+IF($K430=Res_converter!$E$5,$P430,0)</f>
        <v>0</v>
      </c>
      <c r="AP430" s="10">
        <f>IF($AD430=Res_converter!$A$4,$Z430,0)</f>
        <v>0</v>
      </c>
      <c r="AQ430" s="10" t="s">
        <v>163</v>
      </c>
      <c r="AR430" s="10" t="s">
        <v>61</v>
      </c>
      <c r="AS430" s="10" t="s">
        <v>89</v>
      </c>
      <c r="AT430" s="10" t="s">
        <v>442</v>
      </c>
      <c r="AU430" s="10">
        <f t="shared" si="26"/>
        <v>0.106</v>
      </c>
      <c r="AV430" s="10">
        <f t="shared" si="27"/>
        <v>0.55700000000000005</v>
      </c>
      <c r="AW430" s="12" t="s">
        <v>936</v>
      </c>
      <c r="AX430" s="12" t="str">
        <f>INDEX(Subname_converter!$B$1:$B$343,MATCH($AW430,Subname_converter!$A$1:$A$343,0))</f>
        <v>Mira Loma</v>
      </c>
      <c r="AY430" s="12">
        <f>INDEX(Subname_converter!$C$1:$C$343,MATCH($AW430,Subname_converter!$A$1:$A$343,0))</f>
        <v>230</v>
      </c>
      <c r="AZ430" s="11">
        <v>45809.291666666701</v>
      </c>
      <c r="BA430" s="11">
        <v>48294.291666666701</v>
      </c>
      <c r="BB430" s="10">
        <f t="shared" si="24"/>
        <v>2032</v>
      </c>
      <c r="BC430" s="11"/>
      <c r="BD430" s="10" t="s">
        <v>103</v>
      </c>
      <c r="BE430" s="10" t="s">
        <v>65</v>
      </c>
      <c r="BF430" s="10"/>
      <c r="BG430" s="10" t="s">
        <v>103</v>
      </c>
      <c r="BH430" s="10"/>
      <c r="BI430" s="10">
        <f>IFERROR(INDEX([12]Queue_withNearTerm!$AZ$4:$AZ$148,MATCH(B431,[12]Queue_withNearTerm!$B$4:$B$148,0)),99)</f>
        <v>99</v>
      </c>
    </row>
    <row r="431" spans="1:61" s="26" customFormat="1" ht="25" x14ac:dyDescent="0.25">
      <c r="A431" s="32" t="s">
        <v>937</v>
      </c>
      <c r="B431" s="10">
        <v>2138</v>
      </c>
      <c r="C431" s="11">
        <v>44298</v>
      </c>
      <c r="D431" s="11">
        <v>44301.291666666701</v>
      </c>
      <c r="E431" s="10" t="s">
        <v>53</v>
      </c>
      <c r="F431" s="10" t="s">
        <v>609</v>
      </c>
      <c r="G431" s="10" t="s">
        <v>56</v>
      </c>
      <c r="H431" s="10"/>
      <c r="I431" s="10"/>
      <c r="J431" s="10" t="s">
        <v>57</v>
      </c>
      <c r="K431" s="10"/>
      <c r="L431" s="10"/>
      <c r="M431" s="10">
        <v>300</v>
      </c>
      <c r="N431" s="10"/>
      <c r="O431" s="10"/>
      <c r="P431" s="10"/>
      <c r="Q431" s="10"/>
      <c r="R431" s="10"/>
      <c r="S431" s="10"/>
      <c r="T431" s="10">
        <v>300</v>
      </c>
      <c r="U431" s="10" t="s">
        <v>83</v>
      </c>
      <c r="V431" s="10"/>
      <c r="W431" s="10"/>
      <c r="X431" s="10"/>
      <c r="Y431" s="10"/>
      <c r="Z431" s="10">
        <v>0</v>
      </c>
      <c r="AA431" s="10"/>
      <c r="AB431" s="10"/>
      <c r="AC431" s="10">
        <f t="shared" si="25"/>
        <v>0</v>
      </c>
      <c r="AD431" s="10" t="str" cm="1">
        <f t="array" ref="AD431">IFERROR(INDEX(Res_converter!$A$2:$A$22,MATCH(1,($J431=Res_converter!$B$2:$B$22)*($K431=Res_converter!$C$2:$C$22)*($L431=Res_converter!$D$2:$D$22),0)),"Other")</f>
        <v>Battery</v>
      </c>
      <c r="AE431" s="10">
        <f>IF($J431=Res_converter!$E$2,MAX($M431-$N431-$O431,0),0)+IF($K431=Res_converter!$E$2,MAX($P431-$Q431-$R431,0),0)+IF(L431=Res_converter!$E$2,$S431,0)</f>
        <v>300</v>
      </c>
      <c r="AF431" s="10">
        <f>IF($AD431=Res_converter!$A$8,MAX($Z431-$N431-$O431,0),0)+IF(AND($AD431=Res_converter!$A$14,$J431=Res_converter!$B$14),MAX(MIN($Z431,$M431)-$N431-$O431+IF(SUM($Q431,$R431)&gt;0,MAX($Z431-$M431,0)-($Q431+$R431)*$AV431,0),0),0)+IF(AND($AD431=Res_converter!$A$15,$K431=Res_converter!$C$15),MAX(MIN($Z431,$P431)-$Q431-$R431+IF(SUM($N431,$O431)&gt;0,MAX($Z431-$P431,0)-($N431+$O431)*$AV431,0),0),0)+IF(AND($AD431=Res_converter!$A$12,$Y431="See columns P&amp; Q"),IF($J431=Res_converter!$E$2,MAX($AA431*MIN($M431,$T431)-$N431-$O431,0),MAX($AB431*MIN($P431,$T431)-$Q431-$R431,0)),0)+IF(AND($AD431=Res_converter!$A$12,$AC431=1,$Y431&lt;&gt;"See columns P&amp; Q"),IF($J431=Res_converter!$E$2,MAX(MIN($Z431,M431)-$N431-$O431,0),MAX(MIN($Z431,P431)-$Q431-$R431,0)),0)</f>
        <v>0</v>
      </c>
      <c r="AG431" s="60">
        <f>IF($AD431=Res_converter!$A$9,$T431,0)</f>
        <v>0</v>
      </c>
      <c r="AH431" s="10">
        <f>IF($AD431=Res_converter!$A$9,$Z431,0)</f>
        <v>0</v>
      </c>
      <c r="AI431" s="10">
        <f>IF($J431=Res_converter!$E$6,MAX($M431-$N431-$O431,0),0)+IF($K431=Res_converter!$E$6,MAX($P431-$Q431-$R431,0),0)+IF(L431=Res_converter!$E$6,$S431,0)</f>
        <v>0</v>
      </c>
      <c r="AJ431" s="10">
        <f>IF($AD431=Res_converter!$A$7,MAX(MIN($Z431,$M431)-$N431-$O431,0),0)+IF(AND($AD431=Res_converter!$A$12,$Y431="See columns P&amp; Q"),IF($J431=Res_converter!$E$6,MAX($AA431*MIN($M431,$T431)-$N431-$O431,0),MAX($AB431*MIN($P431,$T431)-$Q431-$R431,0)),0)+IF(AND($AD431=Res_converter!$A$12,$AC431=1,$Y431&lt;&gt;"See columns P&amp; Q"),IF($J431=Res_converter!$E$6,MAX(MIN(MAX($Z431-$P431,0)/$AU431,$M431)-$N431-$O431,0),MAX(MIN(MAX($Z431-$M431,0)/$AU431,$P431)-$Q431-$R431,0)),0)</f>
        <v>0</v>
      </c>
      <c r="AK431" s="60">
        <f>IF($AD431=Res_converter!$A$2,$T431,0)</f>
        <v>0</v>
      </c>
      <c r="AL431" s="10">
        <f>IF($AD431=Res_converter!$A$2,$Z431,0)</f>
        <v>0</v>
      </c>
      <c r="AM431" s="10">
        <f>IF($J431=Res_converter!$E$4,MAX($M431-$N431-$O431,0),0)+IF($K431=Res_converter!$E$4,MAX($P431-$Q431-$R431,0),0)+IF(L431=Res_converter!$E$4,$S431,0)</f>
        <v>0</v>
      </c>
      <c r="AN431" s="10">
        <f>IF($AD431=Res_converter!$A$3,MAX(MIN($Z431,$M431)-$N431-$O431,0),0)+IF(AND($AD431=Res_converter!$A$14,$AC431=1,$Y431&lt;&gt;"See columns P&amp; Q"),IF($J431=Res_converter!$E$4,MAX(MIN(MAX($Z431-$P431,0)/$AV431,$M431)-$N431-$O431,0),MAX(MIN(MAX($Z431-$M431,0)/$AV431,$P431)-$Q431-$R431,0)),0)</f>
        <v>0</v>
      </c>
      <c r="AO431" s="10">
        <f>IF($J431=Res_converter!$E$5,$M431,0)+IF($K431=Res_converter!$E$5,$P431,0)</f>
        <v>0</v>
      </c>
      <c r="AP431" s="10">
        <f>IF($AD431=Res_converter!$A$4,$Z431,0)</f>
        <v>0</v>
      </c>
      <c r="AQ431" s="10" t="s">
        <v>480</v>
      </c>
      <c r="AR431" s="10" t="s">
        <v>61</v>
      </c>
      <c r="AS431" s="10" t="s">
        <v>89</v>
      </c>
      <c r="AT431" s="10" t="s">
        <v>442</v>
      </c>
      <c r="AU431" s="10">
        <f t="shared" si="26"/>
        <v>0.106</v>
      </c>
      <c r="AV431" s="10">
        <f t="shared" si="27"/>
        <v>0.55700000000000005</v>
      </c>
      <c r="AW431" s="12" t="s">
        <v>938</v>
      </c>
      <c r="AX431" s="12" t="str">
        <f>INDEX(Subname_converter!$B$1:$B$343,MATCH($AW431,Subname_converter!$A$1:$A$343,0))</f>
        <v>Serrano</v>
      </c>
      <c r="AY431" s="12">
        <f>INDEX(Subname_converter!$C$1:$C$343,MATCH($AW431,Subname_converter!$A$1:$A$343,0))</f>
        <v>230</v>
      </c>
      <c r="AZ431" s="11">
        <v>45444.291666666701</v>
      </c>
      <c r="BA431" s="11">
        <v>45444.291666666701</v>
      </c>
      <c r="BB431" s="10">
        <f t="shared" si="24"/>
        <v>2024</v>
      </c>
      <c r="BC431" s="11"/>
      <c r="BD431" s="10" t="s">
        <v>103</v>
      </c>
      <c r="BE431" s="10" t="s">
        <v>65</v>
      </c>
      <c r="BF431" s="10"/>
      <c r="BG431" s="10" t="s">
        <v>103</v>
      </c>
      <c r="BH431" s="10"/>
      <c r="BI431" s="10">
        <f>IFERROR(INDEX([12]Queue_withNearTerm!$AZ$4:$AZ$148,MATCH(B432,[12]Queue_withNearTerm!$B$4:$B$148,0)),99)</f>
        <v>99</v>
      </c>
    </row>
    <row r="432" spans="1:61" s="26" customFormat="1" ht="25" x14ac:dyDescent="0.25">
      <c r="A432" s="32" t="s">
        <v>939</v>
      </c>
      <c r="B432" s="10">
        <v>2139</v>
      </c>
      <c r="C432" s="11">
        <v>44301</v>
      </c>
      <c r="D432" s="11">
        <v>44301.291666666701</v>
      </c>
      <c r="E432" s="10" t="s">
        <v>53</v>
      </c>
      <c r="F432" s="10" t="s">
        <v>609</v>
      </c>
      <c r="G432" s="10" t="s">
        <v>56</v>
      </c>
      <c r="H432" s="10"/>
      <c r="I432" s="10"/>
      <c r="J432" s="10" t="s">
        <v>57</v>
      </c>
      <c r="K432" s="10"/>
      <c r="L432" s="10"/>
      <c r="M432" s="10">
        <v>256.29000000000002</v>
      </c>
      <c r="N432" s="10"/>
      <c r="O432" s="10"/>
      <c r="P432" s="10"/>
      <c r="Q432" s="10"/>
      <c r="R432" s="10"/>
      <c r="S432" s="10"/>
      <c r="T432" s="10">
        <v>250</v>
      </c>
      <c r="U432" s="10" t="s">
        <v>83</v>
      </c>
      <c r="V432" s="10"/>
      <c r="W432" s="10"/>
      <c r="X432" s="10"/>
      <c r="Y432" s="10"/>
      <c r="Z432" s="10">
        <v>0</v>
      </c>
      <c r="AA432" s="10"/>
      <c r="AB432" s="10"/>
      <c r="AC432" s="10">
        <f t="shared" si="25"/>
        <v>0</v>
      </c>
      <c r="AD432" s="10" t="str" cm="1">
        <f t="array" ref="AD432">IFERROR(INDEX(Res_converter!$A$2:$A$22,MATCH(1,($J432=Res_converter!$B$2:$B$22)*($K432=Res_converter!$C$2:$C$22)*($L432=Res_converter!$D$2:$D$22),0)),"Other")</f>
        <v>Battery</v>
      </c>
      <c r="AE432" s="10">
        <f>IF($J432=Res_converter!$E$2,MAX($M432-$N432-$O432,0),0)+IF($K432=Res_converter!$E$2,MAX($P432-$Q432-$R432,0),0)+IF(L432=Res_converter!$E$2,$S432,0)</f>
        <v>256.29000000000002</v>
      </c>
      <c r="AF432" s="10">
        <f>IF($AD432=Res_converter!$A$8,MAX($Z432-$N432-$O432,0),0)+IF(AND($AD432=Res_converter!$A$14,$J432=Res_converter!$B$14),MAX(MIN($Z432,$M432)-$N432-$O432+IF(SUM($Q432,$R432)&gt;0,MAX($Z432-$M432,0)-($Q432+$R432)*$AV432,0),0),0)+IF(AND($AD432=Res_converter!$A$15,$K432=Res_converter!$C$15),MAX(MIN($Z432,$P432)-$Q432-$R432+IF(SUM($N432,$O432)&gt;0,MAX($Z432-$P432,0)-($N432+$O432)*$AV432,0),0),0)+IF(AND($AD432=Res_converter!$A$12,$Y432="See columns P&amp; Q"),IF($J432=Res_converter!$E$2,MAX($AA432*MIN($M432,$T432)-$N432-$O432,0),MAX($AB432*MIN($P432,$T432)-$Q432-$R432,0)),0)+IF(AND($AD432=Res_converter!$A$12,$AC432=1,$Y432&lt;&gt;"See columns P&amp; Q"),IF($J432=Res_converter!$E$2,MAX(MIN($Z432,M432)-$N432-$O432,0),MAX(MIN($Z432,P432)-$Q432-$R432,0)),0)</f>
        <v>0</v>
      </c>
      <c r="AG432" s="60">
        <f>IF($AD432=Res_converter!$A$9,$T432,0)</f>
        <v>0</v>
      </c>
      <c r="AH432" s="10">
        <f>IF($AD432=Res_converter!$A$9,$Z432,0)</f>
        <v>0</v>
      </c>
      <c r="AI432" s="10">
        <f>IF($J432=Res_converter!$E$6,MAX($M432-$N432-$O432,0),0)+IF($K432=Res_converter!$E$6,MAX($P432-$Q432-$R432,0),0)+IF(L432=Res_converter!$E$6,$S432,0)</f>
        <v>0</v>
      </c>
      <c r="AJ432" s="10">
        <f>IF($AD432=Res_converter!$A$7,MAX(MIN($Z432,$M432)-$N432-$O432,0),0)+IF(AND($AD432=Res_converter!$A$12,$Y432="See columns P&amp; Q"),IF($J432=Res_converter!$E$6,MAX($AA432*MIN($M432,$T432)-$N432-$O432,0),MAX($AB432*MIN($P432,$T432)-$Q432-$R432,0)),0)+IF(AND($AD432=Res_converter!$A$12,$AC432=1,$Y432&lt;&gt;"See columns P&amp; Q"),IF($J432=Res_converter!$E$6,MAX(MIN(MAX($Z432-$P432,0)/$AU432,$M432)-$N432-$O432,0),MAX(MIN(MAX($Z432-$M432,0)/$AU432,$P432)-$Q432-$R432,0)),0)</f>
        <v>0</v>
      </c>
      <c r="AK432" s="60">
        <f>IF($AD432=Res_converter!$A$2,$T432,0)</f>
        <v>0</v>
      </c>
      <c r="AL432" s="10">
        <f>IF($AD432=Res_converter!$A$2,$Z432,0)</f>
        <v>0</v>
      </c>
      <c r="AM432" s="10">
        <f>IF($J432=Res_converter!$E$4,MAX($M432-$N432-$O432,0),0)+IF($K432=Res_converter!$E$4,MAX($P432-$Q432-$R432,0),0)+IF(L432=Res_converter!$E$4,$S432,0)</f>
        <v>0</v>
      </c>
      <c r="AN432" s="10">
        <f>IF($AD432=Res_converter!$A$3,MAX(MIN($Z432,$M432)-$N432-$O432,0),0)+IF(AND($AD432=Res_converter!$A$14,$AC432=1,$Y432&lt;&gt;"See columns P&amp; Q"),IF($J432=Res_converter!$E$4,MAX(MIN(MAX($Z432-$P432,0)/$AV432,$M432)-$N432-$O432,0),MAX(MIN(MAX($Z432-$M432,0)/$AV432,$P432)-$Q432-$R432,0)),0)</f>
        <v>0</v>
      </c>
      <c r="AO432" s="10">
        <f>IF($J432=Res_converter!$E$5,$M432,0)+IF($K432=Res_converter!$E$5,$P432,0)</f>
        <v>0</v>
      </c>
      <c r="AP432" s="10">
        <f>IF($AD432=Res_converter!$A$4,$Z432,0)</f>
        <v>0</v>
      </c>
      <c r="AQ432" s="10" t="s">
        <v>940</v>
      </c>
      <c r="AR432" s="10" t="s">
        <v>61</v>
      </c>
      <c r="AS432" s="10" t="s">
        <v>89</v>
      </c>
      <c r="AT432" s="10" t="s">
        <v>442</v>
      </c>
      <c r="AU432" s="10">
        <f t="shared" si="26"/>
        <v>0.106</v>
      </c>
      <c r="AV432" s="10">
        <f t="shared" si="27"/>
        <v>0.55700000000000005</v>
      </c>
      <c r="AW432" s="12" t="s">
        <v>941</v>
      </c>
      <c r="AX432" s="12" t="str">
        <f>INDEX(Subname_converter!$B$1:$B$343,MATCH($AW432,Subname_converter!$A$1:$A$343,0))</f>
        <v>Laguna Bell</v>
      </c>
      <c r="AY432" s="12">
        <f>INDEX(Subname_converter!$C$1:$C$343,MATCH($AW432,Subname_converter!$A$1:$A$343,0))</f>
        <v>230</v>
      </c>
      <c r="AZ432" s="11">
        <v>45809.291666666701</v>
      </c>
      <c r="BA432" s="11">
        <v>47705.291666666701</v>
      </c>
      <c r="BB432" s="10">
        <f t="shared" si="24"/>
        <v>2030</v>
      </c>
      <c r="BC432" s="11"/>
      <c r="BD432" s="10" t="s">
        <v>103</v>
      </c>
      <c r="BE432" s="10" t="s">
        <v>65</v>
      </c>
      <c r="BF432" s="10"/>
      <c r="BG432" s="10" t="s">
        <v>103</v>
      </c>
      <c r="BH432" s="10"/>
      <c r="BI432" s="10">
        <f>IFERROR(INDEX([12]Queue_withNearTerm!$AZ$4:$AZ$148,MATCH(B433,[12]Queue_withNearTerm!$B$4:$B$148,0)),99)</f>
        <v>99</v>
      </c>
    </row>
    <row r="433" spans="1:61" s="26" customFormat="1" ht="25" x14ac:dyDescent="0.25">
      <c r="A433" s="32" t="s">
        <v>942</v>
      </c>
      <c r="B433" s="10">
        <v>2140</v>
      </c>
      <c r="C433" s="11">
        <v>44292</v>
      </c>
      <c r="D433" s="11">
        <v>44301.291666666701</v>
      </c>
      <c r="E433" s="10" t="s">
        <v>53</v>
      </c>
      <c r="F433" s="10" t="s">
        <v>609</v>
      </c>
      <c r="G433" s="10" t="s">
        <v>56</v>
      </c>
      <c r="H433" s="10" t="s">
        <v>95</v>
      </c>
      <c r="I433" s="10"/>
      <c r="J433" s="10" t="s">
        <v>57</v>
      </c>
      <c r="K433" s="10" t="s">
        <v>96</v>
      </c>
      <c r="L433" s="10"/>
      <c r="M433" s="10">
        <v>250</v>
      </c>
      <c r="N433" s="10"/>
      <c r="O433" s="10"/>
      <c r="P433" s="10">
        <v>250</v>
      </c>
      <c r="Q433" s="10"/>
      <c r="R433" s="10"/>
      <c r="S433" s="10"/>
      <c r="T433" s="10">
        <v>250</v>
      </c>
      <c r="U433" s="10" t="s">
        <v>83</v>
      </c>
      <c r="V433" s="10"/>
      <c r="W433" s="10" t="s">
        <v>58</v>
      </c>
      <c r="X433" s="10"/>
      <c r="Y433" s="10"/>
      <c r="Z433" s="10">
        <v>0</v>
      </c>
      <c r="AA433" s="10"/>
      <c r="AB433" s="10"/>
      <c r="AC433" s="10">
        <f t="shared" si="25"/>
        <v>0</v>
      </c>
      <c r="AD433" s="10" t="str" cm="1">
        <f t="array" ref="AD433">IFERROR(INDEX(Res_converter!$A$2:$A$22,MATCH(1,($J433=Res_converter!$B$2:$B$22)*($K433=Res_converter!$C$2:$C$22)*($L433=Res_converter!$D$2:$D$22),0)),"Other")</f>
        <v>Solar-Hybrid</v>
      </c>
      <c r="AE433" s="10">
        <f>IF($J433=Res_converter!$E$2,MAX($M433-$N433-$O433,0),0)+IF($K433=Res_converter!$E$2,MAX($P433-$Q433-$R433,0),0)+IF(L433=Res_converter!$E$2,$S433,0)</f>
        <v>250</v>
      </c>
      <c r="AF433" s="10">
        <f>IF($AD433=Res_converter!$A$8,MAX($Z433-$N433-$O433,0),0)+IF(AND($AD433=Res_converter!$A$14,$J433=Res_converter!$B$14),MAX(MIN($Z433,$M433)-$N433-$O433+IF(SUM($Q433,$R433)&gt;0,MAX($Z433-$M433,0)-($Q433+$R433)*$AV433,0),0),0)+IF(AND($AD433=Res_converter!$A$15,$K433=Res_converter!$C$15),MAX(MIN($Z433,$P433)-$Q433-$R433+IF(SUM($N433,$O433)&gt;0,MAX($Z433-$P433,0)-($N433+$O433)*$AV433,0),0),0)+IF(AND($AD433=Res_converter!$A$12,$Y433="See columns P&amp; Q"),IF($J433=Res_converter!$E$2,MAX($AA433*MIN($M433,$T433)-$N433-$O433,0),MAX($AB433*MIN($P433,$T433)-$Q433-$R433,0)),0)+IF(AND($AD433=Res_converter!$A$12,$AC433=1,$Y433&lt;&gt;"See columns P&amp; Q"),IF($J433=Res_converter!$E$2,MAX(MIN($Z433,M433)-$N433-$O433,0),MAX(MIN($Z433,P433)-$Q433-$R433,0)),0)</f>
        <v>0</v>
      </c>
      <c r="AG433" s="60">
        <f>IF($AD433=Res_converter!$A$9,$T433,0)</f>
        <v>0</v>
      </c>
      <c r="AH433" s="10">
        <f>IF($AD433=Res_converter!$A$9,$Z433,0)</f>
        <v>0</v>
      </c>
      <c r="AI433" s="10">
        <f>IF($J433=Res_converter!$E$6,MAX($M433-$N433-$O433,0),0)+IF($K433=Res_converter!$E$6,MAX($P433-$Q433-$R433,0),0)+IF(L433=Res_converter!$E$6,$S433,0)</f>
        <v>250</v>
      </c>
      <c r="AJ433" s="10">
        <f>IF($AD433=Res_converter!$A$7,MAX(MIN($Z433,$M433)-$N433-$O433,0),0)+IF(AND($AD433=Res_converter!$A$12,$Y433="See columns P&amp; Q"),IF($J433=Res_converter!$E$6,MAX($AA433*MIN($M433,$T433)-$N433-$O433,0),MAX($AB433*MIN($P433,$T433)-$Q433-$R433,0)),0)+IF(AND($AD433=Res_converter!$A$12,$AC433=1,$Y433&lt;&gt;"See columns P&amp; Q"),IF($J433=Res_converter!$E$6,MAX(MIN(MAX($Z433-$P433,0)/$AU433,$M433)-$N433-$O433,0),MAX(MIN(MAX($Z433-$M433,0)/$AU433,$P433)-$Q433-$R433,0)),0)</f>
        <v>0</v>
      </c>
      <c r="AK433" s="60">
        <f>IF($AD433=Res_converter!$A$2,$T433,0)</f>
        <v>0</v>
      </c>
      <c r="AL433" s="10">
        <f>IF($AD433=Res_converter!$A$2,$Z433,0)</f>
        <v>0</v>
      </c>
      <c r="AM433" s="10">
        <f>IF($J433=Res_converter!$E$4,MAX($M433-$N433-$O433,0),0)+IF($K433=Res_converter!$E$4,MAX($P433-$Q433-$R433,0),0)+IF(L433=Res_converter!$E$4,$S433,0)</f>
        <v>0</v>
      </c>
      <c r="AN433" s="10">
        <f>IF($AD433=Res_converter!$A$3,MAX(MIN($Z433,$M433)-$N433-$O433,0),0)+IF(AND($AD433=Res_converter!$A$14,$AC433=1,$Y433&lt;&gt;"See columns P&amp; Q"),IF($J433=Res_converter!$E$4,MAX(MIN(MAX($Z433-$P433,0)/$AV433,$M433)-$N433-$O433,0),MAX(MIN(MAX($Z433-$M433,0)/$AV433,$P433)-$Q433-$R433,0)),0)</f>
        <v>0</v>
      </c>
      <c r="AO433" s="10">
        <f>IF($J433=Res_converter!$E$5,$M433,0)+IF($K433=Res_converter!$E$5,$P433,0)</f>
        <v>0</v>
      </c>
      <c r="AP433" s="10">
        <f>IF($AD433=Res_converter!$A$4,$Z433,0)</f>
        <v>0</v>
      </c>
      <c r="AQ433" s="10" t="s">
        <v>119</v>
      </c>
      <c r="AR433" s="10" t="s">
        <v>120</v>
      </c>
      <c r="AS433" s="10" t="s">
        <v>89</v>
      </c>
      <c r="AT433" s="10" t="s">
        <v>121</v>
      </c>
      <c r="AU433" s="10">
        <f t="shared" si="26"/>
        <v>0.106</v>
      </c>
      <c r="AV433" s="10">
        <f t="shared" si="27"/>
        <v>0.55700000000000005</v>
      </c>
      <c r="AW433" s="12" t="s">
        <v>943</v>
      </c>
      <c r="AX433" s="12" t="str">
        <f>INDEX(Subname_converter!$B$1:$B$343,MATCH($AW433,Subname_converter!$A$1:$A$343,0))</f>
        <v>Mohave</v>
      </c>
      <c r="AY433" s="12">
        <f>INDEX(Subname_converter!$C$1:$C$343,MATCH($AW433,Subname_converter!$A$1:$A$343,0))</f>
        <v>500</v>
      </c>
      <c r="AZ433" s="11">
        <v>45627.333333333299</v>
      </c>
      <c r="BA433" s="11">
        <v>47757.291666666701</v>
      </c>
      <c r="BB433" s="10">
        <f t="shared" si="24"/>
        <v>2030</v>
      </c>
      <c r="BC433" s="11"/>
      <c r="BD433" s="10" t="s">
        <v>103</v>
      </c>
      <c r="BE433" s="10" t="s">
        <v>65</v>
      </c>
      <c r="BF433" s="10"/>
      <c r="BG433" s="10" t="s">
        <v>103</v>
      </c>
      <c r="BH433" s="10"/>
      <c r="BI433" s="10">
        <f>IFERROR(INDEX([12]Queue_withNearTerm!$AZ$4:$AZ$148,MATCH(B434,[12]Queue_withNearTerm!$B$4:$B$148,0)),99)</f>
        <v>99</v>
      </c>
    </row>
    <row r="434" spans="1:61" s="26" customFormat="1" ht="37.5" x14ac:dyDescent="0.25">
      <c r="A434" s="32" t="s">
        <v>944</v>
      </c>
      <c r="B434" s="10">
        <v>2141</v>
      </c>
      <c r="C434" s="11">
        <v>44300</v>
      </c>
      <c r="D434" s="11">
        <v>44301.291666666701</v>
      </c>
      <c r="E434" s="10" t="s">
        <v>53</v>
      </c>
      <c r="F434" s="10" t="s">
        <v>609</v>
      </c>
      <c r="G434" s="10" t="s">
        <v>56</v>
      </c>
      <c r="H434" s="10"/>
      <c r="I434" s="10"/>
      <c r="J434" s="10" t="s">
        <v>57</v>
      </c>
      <c r="K434" s="10"/>
      <c r="L434" s="10"/>
      <c r="M434" s="10">
        <v>256.29000000000002</v>
      </c>
      <c r="N434" s="10"/>
      <c r="O434" s="10"/>
      <c r="P434" s="10"/>
      <c r="Q434" s="10"/>
      <c r="R434" s="10"/>
      <c r="S434" s="10"/>
      <c r="T434" s="10">
        <v>250</v>
      </c>
      <c r="U434" s="10" t="s">
        <v>83</v>
      </c>
      <c r="V434" s="10"/>
      <c r="W434" s="10"/>
      <c r="X434" s="10"/>
      <c r="Y434" s="10"/>
      <c r="Z434" s="10">
        <v>0</v>
      </c>
      <c r="AA434" s="10"/>
      <c r="AB434" s="10"/>
      <c r="AC434" s="10">
        <f t="shared" si="25"/>
        <v>0</v>
      </c>
      <c r="AD434" s="10" t="str" cm="1">
        <f t="array" ref="AD434">IFERROR(INDEX(Res_converter!$A$2:$A$22,MATCH(1,($J434=Res_converter!$B$2:$B$22)*($K434=Res_converter!$C$2:$C$22)*($L434=Res_converter!$D$2:$D$22),0)),"Other")</f>
        <v>Battery</v>
      </c>
      <c r="AE434" s="10">
        <f>IF($J434=Res_converter!$E$2,MAX($M434-$N434-$O434,0),0)+IF($K434=Res_converter!$E$2,MAX($P434-$Q434-$R434,0),0)+IF(L434=Res_converter!$E$2,$S434,0)</f>
        <v>256.29000000000002</v>
      </c>
      <c r="AF434" s="10">
        <f>IF($AD434=Res_converter!$A$8,MAX($Z434-$N434-$O434,0),0)+IF(AND($AD434=Res_converter!$A$14,$J434=Res_converter!$B$14),MAX(MIN($Z434,$M434)-$N434-$O434+IF(SUM($Q434,$R434)&gt;0,MAX($Z434-$M434,0)-($Q434+$R434)*$AV434,0),0),0)+IF(AND($AD434=Res_converter!$A$15,$K434=Res_converter!$C$15),MAX(MIN($Z434,$P434)-$Q434-$R434+IF(SUM($N434,$O434)&gt;0,MAX($Z434-$P434,0)-($N434+$O434)*$AV434,0),0),0)+IF(AND($AD434=Res_converter!$A$12,$Y434="See columns P&amp; Q"),IF($J434=Res_converter!$E$2,MAX($AA434*MIN($M434,$T434)-$N434-$O434,0),MAX($AB434*MIN($P434,$T434)-$Q434-$R434,0)),0)+IF(AND($AD434=Res_converter!$A$12,$AC434=1,$Y434&lt;&gt;"See columns P&amp; Q"),IF($J434=Res_converter!$E$2,MAX(MIN($Z434,M434)-$N434-$O434,0),MAX(MIN($Z434,P434)-$Q434-$R434,0)),0)</f>
        <v>0</v>
      </c>
      <c r="AG434" s="60">
        <f>IF($AD434=Res_converter!$A$9,$T434,0)</f>
        <v>0</v>
      </c>
      <c r="AH434" s="10">
        <f>IF($AD434=Res_converter!$A$9,$Z434,0)</f>
        <v>0</v>
      </c>
      <c r="AI434" s="10">
        <f>IF($J434=Res_converter!$E$6,MAX($M434-$N434-$O434,0),0)+IF($K434=Res_converter!$E$6,MAX($P434-$Q434-$R434,0),0)+IF(L434=Res_converter!$E$6,$S434,0)</f>
        <v>0</v>
      </c>
      <c r="AJ434" s="10">
        <f>IF($AD434=Res_converter!$A$7,MAX(MIN($Z434,$M434)-$N434-$O434,0),0)+IF(AND($AD434=Res_converter!$A$12,$Y434="See columns P&amp; Q"),IF($J434=Res_converter!$E$6,MAX($AA434*MIN($M434,$T434)-$N434-$O434,0),MAX($AB434*MIN($P434,$T434)-$Q434-$R434,0)),0)+IF(AND($AD434=Res_converter!$A$12,$AC434=1,$Y434&lt;&gt;"See columns P&amp; Q"),IF($J434=Res_converter!$E$6,MAX(MIN(MAX($Z434-$P434,0)/$AU434,$M434)-$N434-$O434,0),MAX(MIN(MAX($Z434-$M434,0)/$AU434,$P434)-$Q434-$R434,0)),0)</f>
        <v>0</v>
      </c>
      <c r="AK434" s="60">
        <f>IF($AD434=Res_converter!$A$2,$T434,0)</f>
        <v>0</v>
      </c>
      <c r="AL434" s="10">
        <f>IF($AD434=Res_converter!$A$2,$Z434,0)</f>
        <v>0</v>
      </c>
      <c r="AM434" s="10">
        <f>IF($J434=Res_converter!$E$4,MAX($M434-$N434-$O434,0),0)+IF($K434=Res_converter!$E$4,MAX($P434-$Q434-$R434,0),0)+IF(L434=Res_converter!$E$4,$S434,0)</f>
        <v>0</v>
      </c>
      <c r="AN434" s="10">
        <f>IF($AD434=Res_converter!$A$3,MAX(MIN($Z434,$M434)-$N434-$O434,0),0)+IF(AND($AD434=Res_converter!$A$14,$AC434=1,$Y434&lt;&gt;"See columns P&amp; Q"),IF($J434=Res_converter!$E$4,MAX(MIN(MAX($Z434-$P434,0)/$AV434,$M434)-$N434-$O434,0),MAX(MIN(MAX($Z434-$M434,0)/$AV434,$P434)-$Q434-$R434,0)),0)</f>
        <v>0</v>
      </c>
      <c r="AO434" s="10">
        <f>IF($J434=Res_converter!$E$5,$M434,0)+IF($K434=Res_converter!$E$5,$P434,0)</f>
        <v>0</v>
      </c>
      <c r="AP434" s="10">
        <f>IF($AD434=Res_converter!$A$4,$Z434,0)</f>
        <v>0</v>
      </c>
      <c r="AQ434" s="10" t="s">
        <v>119</v>
      </c>
      <c r="AR434" s="10" t="s">
        <v>120</v>
      </c>
      <c r="AS434" s="10" t="s">
        <v>89</v>
      </c>
      <c r="AT434" s="10" t="s">
        <v>121</v>
      </c>
      <c r="AU434" s="10">
        <f t="shared" si="26"/>
        <v>0.106</v>
      </c>
      <c r="AV434" s="10">
        <f t="shared" si="27"/>
        <v>0.55700000000000005</v>
      </c>
      <c r="AW434" s="12" t="s">
        <v>945</v>
      </c>
      <c r="AX434" s="12" t="str">
        <f>INDEX(Subname_converter!$B$1:$B$343,MATCH($AW434,Subname_converter!$A$1:$A$343,0))</f>
        <v>Eldorado</v>
      </c>
      <c r="AY434" s="12">
        <f>INDEX(Subname_converter!$C$1:$C$343,MATCH($AW434,Subname_converter!$A$1:$A$343,0))</f>
        <v>230</v>
      </c>
      <c r="AZ434" s="11">
        <v>45809.291666666701</v>
      </c>
      <c r="BA434" s="11">
        <v>47401.291666666701</v>
      </c>
      <c r="BB434" s="10">
        <f t="shared" si="24"/>
        <v>2030</v>
      </c>
      <c r="BC434" s="11"/>
      <c r="BD434" s="10" t="s">
        <v>103</v>
      </c>
      <c r="BE434" s="10" t="s">
        <v>65</v>
      </c>
      <c r="BF434" s="10"/>
      <c r="BG434" s="10" t="s">
        <v>103</v>
      </c>
      <c r="BH434" s="10"/>
      <c r="BI434" s="10">
        <f>IFERROR(INDEX([12]Queue_withNearTerm!$AZ$4:$AZ$148,MATCH(B435,[12]Queue_withNearTerm!$B$4:$B$148,0)),99)</f>
        <v>99</v>
      </c>
    </row>
    <row r="435" spans="1:61" s="26" customFormat="1" ht="25" x14ac:dyDescent="0.25">
      <c r="A435" s="32" t="s">
        <v>946</v>
      </c>
      <c r="B435" s="10">
        <v>2142</v>
      </c>
      <c r="C435" s="11">
        <v>44286</v>
      </c>
      <c r="D435" s="11">
        <v>44301.291666666701</v>
      </c>
      <c r="E435" s="10" t="s">
        <v>53</v>
      </c>
      <c r="F435" s="10" t="s">
        <v>609</v>
      </c>
      <c r="G435" s="10" t="s">
        <v>56</v>
      </c>
      <c r="H435" s="10" t="s">
        <v>95</v>
      </c>
      <c r="I435" s="10"/>
      <c r="J435" s="10" t="s">
        <v>57</v>
      </c>
      <c r="K435" s="10" t="s">
        <v>96</v>
      </c>
      <c r="L435" s="10"/>
      <c r="M435" s="10">
        <v>516.76379999999995</v>
      </c>
      <c r="N435" s="10"/>
      <c r="O435" s="10"/>
      <c r="P435" s="10">
        <v>516.76379999999995</v>
      </c>
      <c r="Q435" s="10"/>
      <c r="R435" s="10"/>
      <c r="S435" s="10"/>
      <c r="T435" s="10">
        <v>500</v>
      </c>
      <c r="U435" s="10" t="s">
        <v>83</v>
      </c>
      <c r="V435" s="10"/>
      <c r="W435" s="10" t="s">
        <v>58</v>
      </c>
      <c r="X435" s="10"/>
      <c r="Y435" s="10"/>
      <c r="Z435" s="10">
        <v>0</v>
      </c>
      <c r="AA435" s="10"/>
      <c r="AB435" s="10"/>
      <c r="AC435" s="10">
        <f t="shared" si="25"/>
        <v>0</v>
      </c>
      <c r="AD435" s="10" t="str" cm="1">
        <f t="array" ref="AD435">IFERROR(INDEX(Res_converter!$A$2:$A$22,MATCH(1,($J435=Res_converter!$B$2:$B$22)*($K435=Res_converter!$C$2:$C$22)*($L435=Res_converter!$D$2:$D$22),0)),"Other")</f>
        <v>Solar-Hybrid</v>
      </c>
      <c r="AE435" s="10">
        <f>IF($J435=Res_converter!$E$2,MAX($M435-$N435-$O435,0),0)+IF($K435=Res_converter!$E$2,MAX($P435-$Q435-$R435,0),0)+IF(L435=Res_converter!$E$2,$S435,0)</f>
        <v>516.76379999999995</v>
      </c>
      <c r="AF435" s="10">
        <f>IF($AD435=Res_converter!$A$8,MAX($Z435-$N435-$O435,0),0)+IF(AND($AD435=Res_converter!$A$14,$J435=Res_converter!$B$14),MAX(MIN($Z435,$M435)-$N435-$O435+IF(SUM($Q435,$R435)&gt;0,MAX($Z435-$M435,0)-($Q435+$R435)*$AV435,0),0),0)+IF(AND($AD435=Res_converter!$A$15,$K435=Res_converter!$C$15),MAX(MIN($Z435,$P435)-$Q435-$R435+IF(SUM($N435,$O435)&gt;0,MAX($Z435-$P435,0)-($N435+$O435)*$AV435,0),0),0)+IF(AND($AD435=Res_converter!$A$12,$Y435="See columns P&amp; Q"),IF($J435=Res_converter!$E$2,MAX($AA435*MIN($M435,$T435)-$N435-$O435,0),MAX($AB435*MIN($P435,$T435)-$Q435-$R435,0)),0)+IF(AND($AD435=Res_converter!$A$12,$AC435=1,$Y435&lt;&gt;"See columns P&amp; Q"),IF($J435=Res_converter!$E$2,MAX(MIN($Z435,M435)-$N435-$O435,0),MAX(MIN($Z435,P435)-$Q435-$R435,0)),0)</f>
        <v>0</v>
      </c>
      <c r="AG435" s="60">
        <f>IF($AD435=Res_converter!$A$9,$T435,0)</f>
        <v>0</v>
      </c>
      <c r="AH435" s="10">
        <f>IF($AD435=Res_converter!$A$9,$Z435,0)</f>
        <v>0</v>
      </c>
      <c r="AI435" s="10">
        <f>IF($J435=Res_converter!$E$6,MAX($M435-$N435-$O435,0),0)+IF($K435=Res_converter!$E$6,MAX($P435-$Q435-$R435,0),0)+IF(L435=Res_converter!$E$6,$S435,0)</f>
        <v>516.76379999999995</v>
      </c>
      <c r="AJ435" s="10">
        <f>IF($AD435=Res_converter!$A$7,MAX(MIN($Z435,$M435)-$N435-$O435,0),0)+IF(AND($AD435=Res_converter!$A$12,$Y435="See columns P&amp; Q"),IF($J435=Res_converter!$E$6,MAX($AA435*MIN($M435,$T435)-$N435-$O435,0),MAX($AB435*MIN($P435,$T435)-$Q435-$R435,0)),0)+IF(AND($AD435=Res_converter!$A$12,$AC435=1,$Y435&lt;&gt;"See columns P&amp; Q"),IF($J435=Res_converter!$E$6,MAX(MIN(MAX($Z435-$P435,0)/$AU435,$M435)-$N435-$O435,0),MAX(MIN(MAX($Z435-$M435,0)/$AU435,$P435)-$Q435-$R435,0)),0)</f>
        <v>0</v>
      </c>
      <c r="AK435" s="60">
        <f>IF($AD435=Res_converter!$A$2,$T435,0)</f>
        <v>0</v>
      </c>
      <c r="AL435" s="10">
        <f>IF($AD435=Res_converter!$A$2,$Z435,0)</f>
        <v>0</v>
      </c>
      <c r="AM435" s="10">
        <f>IF($J435=Res_converter!$E$4,MAX($M435-$N435-$O435,0),0)+IF($K435=Res_converter!$E$4,MAX($P435-$Q435-$R435,0),0)+IF(L435=Res_converter!$E$4,$S435,0)</f>
        <v>0</v>
      </c>
      <c r="AN435" s="10">
        <f>IF($AD435=Res_converter!$A$3,MAX(MIN($Z435,$M435)-$N435-$O435,0),0)+IF(AND($AD435=Res_converter!$A$14,$AC435=1,$Y435&lt;&gt;"See columns P&amp; Q"),IF($J435=Res_converter!$E$4,MAX(MIN(MAX($Z435-$P435,0)/$AV435,$M435)-$N435-$O435,0),MAX(MIN(MAX($Z435-$M435,0)/$AV435,$P435)-$Q435-$R435,0)),0)</f>
        <v>0</v>
      </c>
      <c r="AO435" s="10">
        <f>IF($J435=Res_converter!$E$5,$M435,0)+IF($K435=Res_converter!$E$5,$P435,0)</f>
        <v>0</v>
      </c>
      <c r="AP435" s="10">
        <f>IF($AD435=Res_converter!$A$4,$Z435,0)</f>
        <v>0</v>
      </c>
      <c r="AQ435" s="10" t="s">
        <v>172</v>
      </c>
      <c r="AR435" s="10" t="s">
        <v>120</v>
      </c>
      <c r="AS435" s="10" t="s">
        <v>173</v>
      </c>
      <c r="AT435" s="10"/>
      <c r="AU435" s="10">
        <f t="shared" si="26"/>
        <v>0.106</v>
      </c>
      <c r="AV435" s="10">
        <f t="shared" si="27"/>
        <v>0.55700000000000005</v>
      </c>
      <c r="AW435" s="12" t="s">
        <v>947</v>
      </c>
      <c r="AX435" s="12" t="str">
        <f>INDEX(Subname_converter!$B$1:$B$343,MATCH($AW435,Subname_converter!$A$1:$A$343,0))</f>
        <v>Lathrop</v>
      </c>
      <c r="AY435" s="12">
        <f>INDEX(Subname_converter!$C$1:$C$343,MATCH($AW435,Subname_converter!$A$1:$A$343,0))</f>
        <v>138</v>
      </c>
      <c r="AZ435" s="11">
        <v>46843.291666666701</v>
      </c>
      <c r="BA435" s="11">
        <v>46843.291666666701</v>
      </c>
      <c r="BB435" s="10">
        <f t="shared" si="24"/>
        <v>2028</v>
      </c>
      <c r="BC435" s="11"/>
      <c r="BD435" s="10" t="s">
        <v>103</v>
      </c>
      <c r="BE435" s="10" t="s">
        <v>65</v>
      </c>
      <c r="BF435" s="10"/>
      <c r="BG435" s="10" t="s">
        <v>103</v>
      </c>
      <c r="BH435" s="10"/>
      <c r="BI435" s="10">
        <f>IFERROR(INDEX([12]Queue_withNearTerm!$AZ$4:$AZ$148,MATCH(B436,[12]Queue_withNearTerm!$B$4:$B$148,0)),99)</f>
        <v>99</v>
      </c>
    </row>
    <row r="436" spans="1:61" s="26" customFormat="1" ht="25" x14ac:dyDescent="0.25">
      <c r="A436" s="32" t="s">
        <v>948</v>
      </c>
      <c r="B436" s="10">
        <v>2144</v>
      </c>
      <c r="C436" s="11">
        <v>44295</v>
      </c>
      <c r="D436" s="11">
        <v>44301.291666666701</v>
      </c>
      <c r="E436" s="10" t="s">
        <v>53</v>
      </c>
      <c r="F436" s="10" t="s">
        <v>609</v>
      </c>
      <c r="G436" s="10" t="s">
        <v>56</v>
      </c>
      <c r="H436" s="10" t="s">
        <v>95</v>
      </c>
      <c r="I436" s="10"/>
      <c r="J436" s="10" t="s">
        <v>57</v>
      </c>
      <c r="K436" s="10" t="s">
        <v>96</v>
      </c>
      <c r="L436" s="10"/>
      <c r="M436" s="10">
        <v>515.08000000000004</v>
      </c>
      <c r="N436" s="10"/>
      <c r="O436" s="10"/>
      <c r="P436" s="10">
        <v>508.56</v>
      </c>
      <c r="Q436" s="10"/>
      <c r="R436" s="10"/>
      <c r="S436" s="10"/>
      <c r="T436" s="10">
        <v>500</v>
      </c>
      <c r="U436" s="10" t="s">
        <v>83</v>
      </c>
      <c r="V436" s="10"/>
      <c r="W436" s="10" t="s">
        <v>58</v>
      </c>
      <c r="X436" s="10"/>
      <c r="Y436" s="10"/>
      <c r="Z436" s="10">
        <v>0</v>
      </c>
      <c r="AA436" s="10"/>
      <c r="AB436" s="10"/>
      <c r="AC436" s="10">
        <f t="shared" si="25"/>
        <v>0</v>
      </c>
      <c r="AD436" s="10" t="str" cm="1">
        <f t="array" ref="AD436">IFERROR(INDEX(Res_converter!$A$2:$A$22,MATCH(1,($J436=Res_converter!$B$2:$B$22)*($K436=Res_converter!$C$2:$C$22)*($L436=Res_converter!$D$2:$D$22),0)),"Other")</f>
        <v>Solar-Hybrid</v>
      </c>
      <c r="AE436" s="10">
        <f>IF($J436=Res_converter!$E$2,MAX($M436-$N436-$O436,0),0)+IF($K436=Res_converter!$E$2,MAX($P436-$Q436-$R436,0),0)+IF(L436=Res_converter!$E$2,$S436,0)</f>
        <v>515.08000000000004</v>
      </c>
      <c r="AF436" s="10">
        <f>IF($AD436=Res_converter!$A$8,MAX($Z436-$N436-$O436,0),0)+IF(AND($AD436=Res_converter!$A$14,$J436=Res_converter!$B$14),MAX(MIN($Z436,$M436)-$N436-$O436+IF(SUM($Q436,$R436)&gt;0,MAX($Z436-$M436,0)-($Q436+$R436)*$AV436,0),0),0)+IF(AND($AD436=Res_converter!$A$15,$K436=Res_converter!$C$15),MAX(MIN($Z436,$P436)-$Q436-$R436+IF(SUM($N436,$O436)&gt;0,MAX($Z436-$P436,0)-($N436+$O436)*$AV436,0),0),0)+IF(AND($AD436=Res_converter!$A$12,$Y436="See columns P&amp; Q"),IF($J436=Res_converter!$E$2,MAX($AA436*MIN($M436,$T436)-$N436-$O436,0),MAX($AB436*MIN($P436,$T436)-$Q436-$R436,0)),0)+IF(AND($AD436=Res_converter!$A$12,$AC436=1,$Y436&lt;&gt;"See columns P&amp; Q"),IF($J436=Res_converter!$E$2,MAX(MIN($Z436,M436)-$N436-$O436,0),MAX(MIN($Z436,P436)-$Q436-$R436,0)),0)</f>
        <v>0</v>
      </c>
      <c r="AG436" s="60">
        <f>IF($AD436=Res_converter!$A$9,$T436,0)</f>
        <v>0</v>
      </c>
      <c r="AH436" s="10">
        <f>IF($AD436=Res_converter!$A$9,$Z436,0)</f>
        <v>0</v>
      </c>
      <c r="AI436" s="10">
        <f>IF($J436=Res_converter!$E$6,MAX($M436-$N436-$O436,0),0)+IF($K436=Res_converter!$E$6,MAX($P436-$Q436-$R436,0),0)+IF(L436=Res_converter!$E$6,$S436,0)</f>
        <v>508.56</v>
      </c>
      <c r="AJ436" s="10">
        <f>IF($AD436=Res_converter!$A$7,MAX(MIN($Z436,$M436)-$N436-$O436,0),0)+IF(AND($AD436=Res_converter!$A$12,$Y436="See columns P&amp; Q"),IF($J436=Res_converter!$E$6,MAX($AA436*MIN($M436,$T436)-$N436-$O436,0),MAX($AB436*MIN($P436,$T436)-$Q436-$R436,0)),0)+IF(AND($AD436=Res_converter!$A$12,$AC436=1,$Y436&lt;&gt;"See columns P&amp; Q"),IF($J436=Res_converter!$E$6,MAX(MIN(MAX($Z436-$P436,0)/$AU436,$M436)-$N436-$O436,0),MAX(MIN(MAX($Z436-$M436,0)/$AU436,$P436)-$Q436-$R436,0)),0)</f>
        <v>0</v>
      </c>
      <c r="AK436" s="60">
        <f>IF($AD436=Res_converter!$A$2,$T436,0)</f>
        <v>0</v>
      </c>
      <c r="AL436" s="10">
        <f>IF($AD436=Res_converter!$A$2,$Z436,0)</f>
        <v>0</v>
      </c>
      <c r="AM436" s="10">
        <f>IF($J436=Res_converter!$E$4,MAX($M436-$N436-$O436,0),0)+IF($K436=Res_converter!$E$4,MAX($P436-$Q436-$R436,0),0)+IF(L436=Res_converter!$E$4,$S436,0)</f>
        <v>0</v>
      </c>
      <c r="AN436" s="10">
        <f>IF($AD436=Res_converter!$A$3,MAX(MIN($Z436,$M436)-$N436-$O436,0),0)+IF(AND($AD436=Res_converter!$A$14,$AC436=1,$Y436&lt;&gt;"See columns P&amp; Q"),IF($J436=Res_converter!$E$4,MAX(MIN(MAX($Z436-$P436,0)/$AV436,$M436)-$N436-$O436,0),MAX(MIN(MAX($Z436-$M436,0)/$AV436,$P436)-$Q436-$R436,0)),0)</f>
        <v>0</v>
      </c>
      <c r="AO436" s="10">
        <f>IF($J436=Res_converter!$E$5,$M436,0)+IF($K436=Res_converter!$E$5,$P436,0)</f>
        <v>0</v>
      </c>
      <c r="AP436" s="10">
        <f>IF($AD436=Res_converter!$A$4,$Z436,0)</f>
        <v>0</v>
      </c>
      <c r="AQ436" s="10" t="s">
        <v>172</v>
      </c>
      <c r="AR436" s="10" t="s">
        <v>120</v>
      </c>
      <c r="AS436" s="10" t="s">
        <v>173</v>
      </c>
      <c r="AT436" s="10"/>
      <c r="AU436" s="10">
        <f t="shared" si="26"/>
        <v>0.106</v>
      </c>
      <c r="AV436" s="10">
        <f t="shared" si="27"/>
        <v>0.55700000000000005</v>
      </c>
      <c r="AW436" s="12" t="s">
        <v>949</v>
      </c>
      <c r="AX436" s="12" t="str">
        <f>INDEX(Subname_converter!$B$1:$B$343,MATCH($AW436,Subname_converter!$A$1:$A$343,0))</f>
        <v>Beatty</v>
      </c>
      <c r="AY436" s="12">
        <f>INDEX(Subname_converter!$C$1:$C$343,MATCH($AW436,Subname_converter!$A$1:$A$343,0))</f>
        <v>138</v>
      </c>
      <c r="AZ436" s="11">
        <v>45991.333333333299</v>
      </c>
      <c r="BA436" s="11">
        <v>46640.291666666701</v>
      </c>
      <c r="BB436" s="10">
        <f t="shared" si="24"/>
        <v>2027</v>
      </c>
      <c r="BC436" s="11"/>
      <c r="BD436" s="10" t="s">
        <v>103</v>
      </c>
      <c r="BE436" s="10" t="s">
        <v>65</v>
      </c>
      <c r="BF436" s="10"/>
      <c r="BG436" s="10" t="s">
        <v>103</v>
      </c>
      <c r="BH436" s="10"/>
      <c r="BI436" s="10">
        <f>IFERROR(INDEX([12]Queue_withNearTerm!$AZ$4:$AZ$148,MATCH(B437,[12]Queue_withNearTerm!$B$4:$B$148,0)),99)</f>
        <v>99</v>
      </c>
    </row>
    <row r="437" spans="1:61" s="26" customFormat="1" ht="25" x14ac:dyDescent="0.25">
      <c r="A437" s="32" t="s">
        <v>950</v>
      </c>
      <c r="B437" s="10">
        <v>2145</v>
      </c>
      <c r="C437" s="11">
        <v>44300</v>
      </c>
      <c r="D437" s="11">
        <v>44301.291666666701</v>
      </c>
      <c r="E437" s="10" t="s">
        <v>53</v>
      </c>
      <c r="F437" s="10" t="s">
        <v>609</v>
      </c>
      <c r="G437" s="10" t="s">
        <v>95</v>
      </c>
      <c r="H437" s="10" t="s">
        <v>56</v>
      </c>
      <c r="I437" s="10"/>
      <c r="J437" s="10" t="s">
        <v>96</v>
      </c>
      <c r="K437" s="10" t="s">
        <v>57</v>
      </c>
      <c r="L437" s="10"/>
      <c r="M437" s="10">
        <v>223.33</v>
      </c>
      <c r="N437" s="10"/>
      <c r="O437" s="10"/>
      <c r="P437" s="10">
        <v>110.87</v>
      </c>
      <c r="Q437" s="10"/>
      <c r="R437" s="10"/>
      <c r="S437" s="10"/>
      <c r="T437" s="10">
        <v>220</v>
      </c>
      <c r="U437" s="10" t="s">
        <v>83</v>
      </c>
      <c r="V437" s="10"/>
      <c r="W437" s="10" t="s">
        <v>58</v>
      </c>
      <c r="X437" s="10"/>
      <c r="Y437" s="10"/>
      <c r="Z437" s="10">
        <v>0</v>
      </c>
      <c r="AA437" s="10"/>
      <c r="AB437" s="10"/>
      <c r="AC437" s="10">
        <f t="shared" si="25"/>
        <v>0</v>
      </c>
      <c r="AD437" s="10" t="str" cm="1">
        <f t="array" ref="AD437">IFERROR(INDEX(Res_converter!$A$2:$A$22,MATCH(1,($J437=Res_converter!$B$2:$B$22)*($K437=Res_converter!$C$2:$C$22)*($L437=Res_converter!$D$2:$D$22),0)),"Other")</f>
        <v>Solar-Hybrid</v>
      </c>
      <c r="AE437" s="10">
        <f>IF($J437=Res_converter!$E$2,MAX($M437-$N437-$O437,0),0)+IF($K437=Res_converter!$E$2,MAX($P437-$Q437-$R437,0),0)+IF(L437=Res_converter!$E$2,$S437,0)</f>
        <v>110.87</v>
      </c>
      <c r="AF437" s="10">
        <f>IF($AD437=Res_converter!$A$8,MAX($Z437-$N437-$O437,0),0)+IF(AND($AD437=Res_converter!$A$14,$J437=Res_converter!$B$14),MAX(MIN($Z437,$M437)-$N437-$O437+IF(SUM($Q437,$R437)&gt;0,MAX($Z437-$M437,0)-($Q437+$R437)*$AV437,0),0),0)+IF(AND($AD437=Res_converter!$A$15,$K437=Res_converter!$C$15),MAX(MIN($Z437,$P437)-$Q437-$R437+IF(SUM($N437,$O437)&gt;0,MAX($Z437-$P437,0)-($N437+$O437)*$AV437,0),0),0)+IF(AND($AD437=Res_converter!$A$12,$Y437="See columns P&amp; Q"),IF($J437=Res_converter!$E$2,MAX($AA437*MIN($M437,$T437)-$N437-$O437,0),MAX($AB437*MIN($P437,$T437)-$Q437-$R437,0)),0)+IF(AND($AD437=Res_converter!$A$12,$AC437=1,$Y437&lt;&gt;"See columns P&amp; Q"),IF($J437=Res_converter!$E$2,MAX(MIN($Z437,M437)-$N437-$O437,0),MAX(MIN($Z437,P437)-$Q437-$R437,0)),0)</f>
        <v>0</v>
      </c>
      <c r="AG437" s="60">
        <f>IF($AD437=Res_converter!$A$9,$T437,0)</f>
        <v>0</v>
      </c>
      <c r="AH437" s="10">
        <f>IF($AD437=Res_converter!$A$9,$Z437,0)</f>
        <v>0</v>
      </c>
      <c r="AI437" s="10">
        <f>IF($J437=Res_converter!$E$6,MAX($M437-$N437-$O437,0),0)+IF($K437=Res_converter!$E$6,MAX($P437-$Q437-$R437,0),0)+IF(L437=Res_converter!$E$6,$S437,0)</f>
        <v>223.33</v>
      </c>
      <c r="AJ437" s="10">
        <f>IF($AD437=Res_converter!$A$7,MAX(MIN($Z437,$M437)-$N437-$O437,0),0)+IF(AND($AD437=Res_converter!$A$12,$Y437="See columns P&amp; Q"),IF($J437=Res_converter!$E$6,MAX($AA437*MIN($M437,$T437)-$N437-$O437,0),MAX($AB437*MIN($P437,$T437)-$Q437-$R437,0)),0)+IF(AND($AD437=Res_converter!$A$12,$AC437=1,$Y437&lt;&gt;"See columns P&amp; Q"),IF($J437=Res_converter!$E$6,MAX(MIN(MAX($Z437-$P437,0)/$AU437,$M437)-$N437-$O437,0),MAX(MIN(MAX($Z437-$M437,0)/$AU437,$P437)-$Q437-$R437,0)),0)</f>
        <v>0</v>
      </c>
      <c r="AK437" s="60">
        <f>IF($AD437=Res_converter!$A$2,$T437,0)</f>
        <v>0</v>
      </c>
      <c r="AL437" s="10">
        <f>IF($AD437=Res_converter!$A$2,$Z437,0)</f>
        <v>0</v>
      </c>
      <c r="AM437" s="10">
        <f>IF($J437=Res_converter!$E$4,MAX($M437-$N437-$O437,0),0)+IF($K437=Res_converter!$E$4,MAX($P437-$Q437-$R437,0),0)+IF(L437=Res_converter!$E$4,$S437,0)</f>
        <v>0</v>
      </c>
      <c r="AN437" s="10">
        <f>IF($AD437=Res_converter!$A$3,MAX(MIN($Z437,$M437)-$N437-$O437,0),0)+IF(AND($AD437=Res_converter!$A$14,$AC437=1,$Y437&lt;&gt;"See columns P&amp; Q"),IF($J437=Res_converter!$E$4,MAX(MIN(MAX($Z437-$P437,0)/$AV437,$M437)-$N437-$O437,0),MAX(MIN(MAX($Z437-$M437,0)/$AV437,$P437)-$Q437-$R437,0)),0)</f>
        <v>0</v>
      </c>
      <c r="AO437" s="10">
        <f>IF($J437=Res_converter!$E$5,$M437,0)+IF($K437=Res_converter!$E$5,$P437,0)</f>
        <v>0</v>
      </c>
      <c r="AP437" s="10">
        <f>IF($AD437=Res_converter!$A$4,$Z437,0)</f>
        <v>0</v>
      </c>
      <c r="AQ437" s="10" t="s">
        <v>172</v>
      </c>
      <c r="AR437" s="10" t="s">
        <v>120</v>
      </c>
      <c r="AS437" s="10" t="s">
        <v>173</v>
      </c>
      <c r="AT437" s="10"/>
      <c r="AU437" s="10">
        <f t="shared" si="26"/>
        <v>0.106</v>
      </c>
      <c r="AV437" s="10">
        <f t="shared" si="27"/>
        <v>0.55700000000000005</v>
      </c>
      <c r="AW437" s="12" t="s">
        <v>951</v>
      </c>
      <c r="AX437" s="12" t="str">
        <f>INDEX(Subname_converter!$B$1:$B$343,MATCH($AW437,Subname_converter!$A$1:$A$343,0))</f>
        <v>Vista (VEA)</v>
      </c>
      <c r="AY437" s="12">
        <f>INDEX(Subname_converter!$C$1:$C$343,MATCH($AW437,Subname_converter!$A$1:$A$343,0))</f>
        <v>138</v>
      </c>
      <c r="AZ437" s="11">
        <v>45626.333333333299</v>
      </c>
      <c r="BA437" s="11">
        <v>45961.291666666701</v>
      </c>
      <c r="BB437" s="10">
        <f t="shared" si="24"/>
        <v>2026</v>
      </c>
      <c r="BC437" s="11"/>
      <c r="BD437" s="10" t="s">
        <v>103</v>
      </c>
      <c r="BE437" s="10" t="s">
        <v>65</v>
      </c>
      <c r="BF437" s="10"/>
      <c r="BG437" s="10" t="s">
        <v>103</v>
      </c>
      <c r="BH437" s="10"/>
      <c r="BI437" s="10">
        <f>IFERROR(INDEX([12]Queue_withNearTerm!$AZ$4:$AZ$148,MATCH(B438,[12]Queue_withNearTerm!$B$4:$B$148,0)),99)</f>
        <v>99</v>
      </c>
    </row>
    <row r="438" spans="1:61" s="26" customFormat="1" ht="25" x14ac:dyDescent="0.25">
      <c r="A438" s="32" t="s">
        <v>952</v>
      </c>
      <c r="B438" s="10">
        <v>2146</v>
      </c>
      <c r="C438" s="11">
        <v>44286</v>
      </c>
      <c r="D438" s="11">
        <v>44301.291666666701</v>
      </c>
      <c r="E438" s="10" t="s">
        <v>53</v>
      </c>
      <c r="F438" s="10" t="s">
        <v>609</v>
      </c>
      <c r="G438" s="10" t="s">
        <v>56</v>
      </c>
      <c r="H438" s="10" t="s">
        <v>95</v>
      </c>
      <c r="I438" s="10"/>
      <c r="J438" s="10" t="s">
        <v>57</v>
      </c>
      <c r="K438" s="10" t="s">
        <v>96</v>
      </c>
      <c r="L438" s="10"/>
      <c r="M438" s="10">
        <v>516.76379999999995</v>
      </c>
      <c r="N438" s="10"/>
      <c r="O438" s="10"/>
      <c r="P438" s="10">
        <v>516.76379999999995</v>
      </c>
      <c r="Q438" s="10"/>
      <c r="R438" s="10"/>
      <c r="S438" s="10"/>
      <c r="T438" s="10">
        <v>500</v>
      </c>
      <c r="U438" s="10" t="s">
        <v>83</v>
      </c>
      <c r="V438" s="10"/>
      <c r="W438" s="10" t="s">
        <v>58</v>
      </c>
      <c r="X438" s="10"/>
      <c r="Y438" s="10"/>
      <c r="Z438" s="10">
        <v>0</v>
      </c>
      <c r="AA438" s="10"/>
      <c r="AB438" s="10"/>
      <c r="AC438" s="10">
        <f t="shared" si="25"/>
        <v>0</v>
      </c>
      <c r="AD438" s="10" t="str" cm="1">
        <f t="array" ref="AD438">IFERROR(INDEX(Res_converter!$A$2:$A$22,MATCH(1,($J438=Res_converter!$B$2:$B$22)*($K438=Res_converter!$C$2:$C$22)*($L438=Res_converter!$D$2:$D$22),0)),"Other")</f>
        <v>Solar-Hybrid</v>
      </c>
      <c r="AE438" s="10">
        <f>IF($J438=Res_converter!$E$2,MAX($M438-$N438-$O438,0),0)+IF($K438=Res_converter!$E$2,MAX($P438-$Q438-$R438,0),0)+IF(L438=Res_converter!$E$2,$S438,0)</f>
        <v>516.76379999999995</v>
      </c>
      <c r="AF438" s="10">
        <f>IF($AD438=Res_converter!$A$8,MAX($Z438-$N438-$O438,0),0)+IF(AND($AD438=Res_converter!$A$14,$J438=Res_converter!$B$14),MAX(MIN($Z438,$M438)-$N438-$O438+IF(SUM($Q438,$R438)&gt;0,MAX($Z438-$M438,0)-($Q438+$R438)*$AV438,0),0),0)+IF(AND($AD438=Res_converter!$A$15,$K438=Res_converter!$C$15),MAX(MIN($Z438,$P438)-$Q438-$R438+IF(SUM($N438,$O438)&gt;0,MAX($Z438-$P438,0)-($N438+$O438)*$AV438,0),0),0)+IF(AND($AD438=Res_converter!$A$12,$Y438="See columns P&amp; Q"),IF($J438=Res_converter!$E$2,MAX($AA438*MIN($M438,$T438)-$N438-$O438,0),MAX($AB438*MIN($P438,$T438)-$Q438-$R438,0)),0)+IF(AND($AD438=Res_converter!$A$12,$AC438=1,$Y438&lt;&gt;"See columns P&amp; Q"),IF($J438=Res_converter!$E$2,MAX(MIN($Z438,M438)-$N438-$O438,0),MAX(MIN($Z438,P438)-$Q438-$R438,0)),0)</f>
        <v>0</v>
      </c>
      <c r="AG438" s="60">
        <f>IF($AD438=Res_converter!$A$9,$T438,0)</f>
        <v>0</v>
      </c>
      <c r="AH438" s="10">
        <f>IF($AD438=Res_converter!$A$9,$Z438,0)</f>
        <v>0</v>
      </c>
      <c r="AI438" s="10">
        <f>IF($J438=Res_converter!$E$6,MAX($M438-$N438-$O438,0),0)+IF($K438=Res_converter!$E$6,MAX($P438-$Q438-$R438,0),0)+IF(L438=Res_converter!$E$6,$S438,0)</f>
        <v>516.76379999999995</v>
      </c>
      <c r="AJ438" s="10">
        <f>IF($AD438=Res_converter!$A$7,MAX(MIN($Z438,$M438)-$N438-$O438,0),0)+IF(AND($AD438=Res_converter!$A$12,$Y438="See columns P&amp; Q"),IF($J438=Res_converter!$E$6,MAX($AA438*MIN($M438,$T438)-$N438-$O438,0),MAX($AB438*MIN($P438,$T438)-$Q438-$R438,0)),0)+IF(AND($AD438=Res_converter!$A$12,$AC438=1,$Y438&lt;&gt;"See columns P&amp; Q"),IF($J438=Res_converter!$E$6,MAX(MIN(MAX($Z438-$P438,0)/$AU438,$M438)-$N438-$O438,0),MAX(MIN(MAX($Z438-$M438,0)/$AU438,$P438)-$Q438-$R438,0)),0)</f>
        <v>0</v>
      </c>
      <c r="AK438" s="60">
        <f>IF($AD438=Res_converter!$A$2,$T438,0)</f>
        <v>0</v>
      </c>
      <c r="AL438" s="10">
        <f>IF($AD438=Res_converter!$A$2,$Z438,0)</f>
        <v>0</v>
      </c>
      <c r="AM438" s="10">
        <f>IF($J438=Res_converter!$E$4,MAX($M438-$N438-$O438,0),0)+IF($K438=Res_converter!$E$4,MAX($P438-$Q438-$R438,0),0)+IF(L438=Res_converter!$E$4,$S438,0)</f>
        <v>0</v>
      </c>
      <c r="AN438" s="10">
        <f>IF($AD438=Res_converter!$A$3,MAX(MIN($Z438,$M438)-$N438-$O438,0),0)+IF(AND($AD438=Res_converter!$A$14,$AC438=1,$Y438&lt;&gt;"See columns P&amp; Q"),IF($J438=Res_converter!$E$4,MAX(MIN(MAX($Z438-$P438,0)/$AV438,$M438)-$N438-$O438,0),MAX(MIN(MAX($Z438-$M438,0)/$AV438,$P438)-$Q438-$R438,0)),0)</f>
        <v>0</v>
      </c>
      <c r="AO438" s="10">
        <f>IF($J438=Res_converter!$E$5,$M438,0)+IF($K438=Res_converter!$E$5,$P438,0)</f>
        <v>0</v>
      </c>
      <c r="AP438" s="10">
        <f>IF($AD438=Res_converter!$A$4,$Z438,0)</f>
        <v>0</v>
      </c>
      <c r="AQ438" s="10" t="s">
        <v>172</v>
      </c>
      <c r="AR438" s="10" t="s">
        <v>120</v>
      </c>
      <c r="AS438" s="10" t="s">
        <v>193</v>
      </c>
      <c r="AT438" s="10"/>
      <c r="AU438" s="10">
        <f t="shared" si="26"/>
        <v>0.106</v>
      </c>
      <c r="AV438" s="10">
        <f t="shared" si="27"/>
        <v>0.55700000000000005</v>
      </c>
      <c r="AW438" s="12" t="s">
        <v>953</v>
      </c>
      <c r="AX438" s="12" t="str">
        <f>INDEX(Subname_converter!$B$1:$B$343,MATCH($AW438,Subname_converter!$A$1:$A$343,0))</f>
        <v>Carpenter Canyon (fka Gamebird)</v>
      </c>
      <c r="AY438" s="12">
        <f>INDEX(Subname_converter!$C$1:$C$343,MATCH($AW438,Subname_converter!$A$1:$A$343,0))</f>
        <v>230</v>
      </c>
      <c r="AZ438" s="11">
        <v>46843.291666666701</v>
      </c>
      <c r="BA438" s="11">
        <v>46843.291666666701</v>
      </c>
      <c r="BB438" s="10">
        <f t="shared" si="24"/>
        <v>2028</v>
      </c>
      <c r="BC438" s="11"/>
      <c r="BD438" s="10" t="s">
        <v>103</v>
      </c>
      <c r="BE438" s="10" t="s">
        <v>65</v>
      </c>
      <c r="BF438" s="10"/>
      <c r="BG438" s="10" t="s">
        <v>103</v>
      </c>
      <c r="BH438" s="10"/>
      <c r="BI438" s="10">
        <f>IFERROR(INDEX([12]Queue_withNearTerm!$AZ$4:$AZ$148,MATCH(B439,[12]Queue_withNearTerm!$B$4:$B$148,0)),99)</f>
        <v>99</v>
      </c>
    </row>
    <row r="439" spans="1:61" s="26" customFormat="1" ht="25" x14ac:dyDescent="0.25">
      <c r="A439" s="32" t="s">
        <v>954</v>
      </c>
      <c r="B439" s="10">
        <v>2147</v>
      </c>
      <c r="C439" s="11">
        <v>44292</v>
      </c>
      <c r="D439" s="11">
        <v>44301.291666666701</v>
      </c>
      <c r="E439" s="10" t="s">
        <v>53</v>
      </c>
      <c r="F439" s="10" t="s">
        <v>609</v>
      </c>
      <c r="G439" s="10" t="s">
        <v>95</v>
      </c>
      <c r="H439" s="10" t="s">
        <v>56</v>
      </c>
      <c r="I439" s="10"/>
      <c r="J439" s="10" t="s">
        <v>96</v>
      </c>
      <c r="K439" s="10" t="s">
        <v>57</v>
      </c>
      <c r="L439" s="10"/>
      <c r="M439" s="10">
        <v>350</v>
      </c>
      <c r="N439" s="10"/>
      <c r="O439" s="10"/>
      <c r="P439" s="10">
        <v>350</v>
      </c>
      <c r="Q439" s="10"/>
      <c r="R439" s="10"/>
      <c r="S439" s="10"/>
      <c r="T439" s="10">
        <v>350</v>
      </c>
      <c r="U439" s="10" t="s">
        <v>83</v>
      </c>
      <c r="V439" s="10"/>
      <c r="W439" s="10" t="s">
        <v>58</v>
      </c>
      <c r="X439" s="10"/>
      <c r="Y439" s="10"/>
      <c r="Z439" s="10">
        <v>0</v>
      </c>
      <c r="AA439" s="10"/>
      <c r="AB439" s="10"/>
      <c r="AC439" s="10">
        <f t="shared" si="25"/>
        <v>0</v>
      </c>
      <c r="AD439" s="10" t="str" cm="1">
        <f t="array" ref="AD439">IFERROR(INDEX(Res_converter!$A$2:$A$22,MATCH(1,($J439=Res_converter!$B$2:$B$22)*($K439=Res_converter!$C$2:$C$22)*($L439=Res_converter!$D$2:$D$22),0)),"Other")</f>
        <v>Solar-Hybrid</v>
      </c>
      <c r="AE439" s="10">
        <f>IF($J439=Res_converter!$E$2,MAX($M439-$N439-$O439,0),0)+IF($K439=Res_converter!$E$2,MAX($P439-$Q439-$R439,0),0)+IF(L439=Res_converter!$E$2,$S439,0)</f>
        <v>350</v>
      </c>
      <c r="AF439" s="10">
        <f>IF($AD439=Res_converter!$A$8,MAX($Z439-$N439-$O439,0),0)+IF(AND($AD439=Res_converter!$A$14,$J439=Res_converter!$B$14),MAX(MIN($Z439,$M439)-$N439-$O439+IF(SUM($Q439,$R439)&gt;0,MAX($Z439-$M439,0)-($Q439+$R439)*$AV439,0),0),0)+IF(AND($AD439=Res_converter!$A$15,$K439=Res_converter!$C$15),MAX(MIN($Z439,$P439)-$Q439-$R439+IF(SUM($N439,$O439)&gt;0,MAX($Z439-$P439,0)-($N439+$O439)*$AV439,0),0),0)+IF(AND($AD439=Res_converter!$A$12,$Y439="See columns P&amp; Q"),IF($J439=Res_converter!$E$2,MAX($AA439*MIN($M439,$T439)-$N439-$O439,0),MAX($AB439*MIN($P439,$T439)-$Q439-$R439,0)),0)+IF(AND($AD439=Res_converter!$A$12,$AC439=1,$Y439&lt;&gt;"See columns P&amp; Q"),IF($J439=Res_converter!$E$2,MAX(MIN($Z439,M439)-$N439-$O439,0),MAX(MIN($Z439,P439)-$Q439-$R439,0)),0)</f>
        <v>0</v>
      </c>
      <c r="AG439" s="60">
        <f>IF($AD439=Res_converter!$A$9,$T439,0)</f>
        <v>0</v>
      </c>
      <c r="AH439" s="10">
        <f>IF($AD439=Res_converter!$A$9,$Z439,0)</f>
        <v>0</v>
      </c>
      <c r="AI439" s="10">
        <f>IF($J439=Res_converter!$E$6,MAX($M439-$N439-$O439,0),0)+IF($K439=Res_converter!$E$6,MAX($P439-$Q439-$R439,0),0)+IF(L439=Res_converter!$E$6,$S439,0)</f>
        <v>350</v>
      </c>
      <c r="AJ439" s="10">
        <f>IF($AD439=Res_converter!$A$7,MAX(MIN($Z439,$M439)-$N439-$O439,0),0)+IF(AND($AD439=Res_converter!$A$12,$Y439="See columns P&amp; Q"),IF($J439=Res_converter!$E$6,MAX($AA439*MIN($M439,$T439)-$N439-$O439,0),MAX($AB439*MIN($P439,$T439)-$Q439-$R439,0)),0)+IF(AND($AD439=Res_converter!$A$12,$AC439=1,$Y439&lt;&gt;"See columns P&amp; Q"),IF($J439=Res_converter!$E$6,MAX(MIN(MAX($Z439-$P439,0)/$AU439,$M439)-$N439-$O439,0),MAX(MIN(MAX($Z439-$M439,0)/$AU439,$P439)-$Q439-$R439,0)),0)</f>
        <v>0</v>
      </c>
      <c r="AK439" s="60">
        <f>IF($AD439=Res_converter!$A$2,$T439,0)</f>
        <v>0</v>
      </c>
      <c r="AL439" s="10">
        <f>IF($AD439=Res_converter!$A$2,$Z439,0)</f>
        <v>0</v>
      </c>
      <c r="AM439" s="10">
        <f>IF($J439=Res_converter!$E$4,MAX($M439-$N439-$O439,0),0)+IF($K439=Res_converter!$E$4,MAX($P439-$Q439-$R439,0),0)+IF(L439=Res_converter!$E$4,$S439,0)</f>
        <v>0</v>
      </c>
      <c r="AN439" s="10">
        <f>IF($AD439=Res_converter!$A$3,MAX(MIN($Z439,$M439)-$N439-$O439,0),0)+IF(AND($AD439=Res_converter!$A$14,$AC439=1,$Y439&lt;&gt;"See columns P&amp; Q"),IF($J439=Res_converter!$E$4,MAX(MIN(MAX($Z439-$P439,0)/$AV439,$M439)-$N439-$O439,0),MAX(MIN(MAX($Z439-$M439,0)/$AV439,$P439)-$Q439-$R439,0)),0)</f>
        <v>0</v>
      </c>
      <c r="AO439" s="10">
        <f>IF($J439=Res_converter!$E$5,$M439,0)+IF($K439=Res_converter!$E$5,$P439,0)</f>
        <v>0</v>
      </c>
      <c r="AP439" s="10">
        <f>IF($AD439=Res_converter!$A$4,$Z439,0)</f>
        <v>0</v>
      </c>
      <c r="AQ439" s="10" t="s">
        <v>119</v>
      </c>
      <c r="AR439" s="10" t="s">
        <v>120</v>
      </c>
      <c r="AS439" s="10" t="s">
        <v>193</v>
      </c>
      <c r="AT439" s="10"/>
      <c r="AU439" s="10">
        <f t="shared" si="26"/>
        <v>0.106</v>
      </c>
      <c r="AV439" s="10">
        <f t="shared" si="27"/>
        <v>0.55700000000000005</v>
      </c>
      <c r="AW439" s="12" t="s">
        <v>955</v>
      </c>
      <c r="AX439" s="12" t="str">
        <f>INDEX(Subname_converter!$B$1:$B$343,MATCH($AW439,Subname_converter!$A$1:$A$343,0))</f>
        <v>Desert View</v>
      </c>
      <c r="AY439" s="12">
        <f>INDEX(Subname_converter!$C$1:$C$343,MATCH($AW439,Subname_converter!$A$1:$A$343,0))</f>
        <v>230</v>
      </c>
      <c r="AZ439" s="11">
        <v>45809.291666666701</v>
      </c>
      <c r="BA439" s="11">
        <v>46731.333333333299</v>
      </c>
      <c r="BB439" s="10">
        <f t="shared" si="24"/>
        <v>2028</v>
      </c>
      <c r="BC439" s="11"/>
      <c r="BD439" s="10" t="s">
        <v>103</v>
      </c>
      <c r="BE439" s="10" t="s">
        <v>65</v>
      </c>
      <c r="BF439" s="10"/>
      <c r="BG439" s="10" t="s">
        <v>103</v>
      </c>
      <c r="BH439" s="10"/>
      <c r="BI439" s="10">
        <f>IFERROR(INDEX([12]Queue_withNearTerm!$AZ$4:$AZ$148,MATCH(B440,[12]Queue_withNearTerm!$B$4:$B$148,0)),99)</f>
        <v>99</v>
      </c>
    </row>
    <row r="440" spans="1:61" s="26" customFormat="1" ht="37.5" x14ac:dyDescent="0.25">
      <c r="A440" s="32" t="s">
        <v>956</v>
      </c>
      <c r="B440" s="10">
        <v>2148</v>
      </c>
      <c r="C440" s="11">
        <v>44292</v>
      </c>
      <c r="D440" s="11">
        <v>44301.291666666701</v>
      </c>
      <c r="E440" s="10" t="s">
        <v>53</v>
      </c>
      <c r="F440" s="10" t="s">
        <v>609</v>
      </c>
      <c r="G440" s="10" t="s">
        <v>56</v>
      </c>
      <c r="H440" s="10" t="s">
        <v>95</v>
      </c>
      <c r="I440" s="10"/>
      <c r="J440" s="10" t="s">
        <v>57</v>
      </c>
      <c r="K440" s="10" t="s">
        <v>96</v>
      </c>
      <c r="L440" s="10"/>
      <c r="M440" s="10">
        <v>537.00670000000002</v>
      </c>
      <c r="N440" s="10"/>
      <c r="O440" s="10"/>
      <c r="P440" s="10">
        <v>543.85599999999999</v>
      </c>
      <c r="Q440" s="10"/>
      <c r="R440" s="10"/>
      <c r="S440" s="10"/>
      <c r="T440" s="10">
        <v>500</v>
      </c>
      <c r="U440" s="10" t="s">
        <v>83</v>
      </c>
      <c r="V440" s="10"/>
      <c r="W440" s="10" t="s">
        <v>58</v>
      </c>
      <c r="X440" s="10"/>
      <c r="Y440" s="10"/>
      <c r="Z440" s="10">
        <v>0</v>
      </c>
      <c r="AA440" s="10"/>
      <c r="AB440" s="10"/>
      <c r="AC440" s="10">
        <f t="shared" si="25"/>
        <v>0</v>
      </c>
      <c r="AD440" s="10" t="str" cm="1">
        <f t="array" ref="AD440">IFERROR(INDEX(Res_converter!$A$2:$A$22,MATCH(1,($J440=Res_converter!$B$2:$B$22)*($K440=Res_converter!$C$2:$C$22)*($L440=Res_converter!$D$2:$D$22),0)),"Other")</f>
        <v>Solar-Hybrid</v>
      </c>
      <c r="AE440" s="10">
        <f>IF($J440=Res_converter!$E$2,MAX($M440-$N440-$O440,0),0)+IF($K440=Res_converter!$E$2,MAX($P440-$Q440-$R440,0),0)+IF(L440=Res_converter!$E$2,$S440,0)</f>
        <v>537.00670000000002</v>
      </c>
      <c r="AF440" s="10">
        <f>IF($AD440=Res_converter!$A$8,MAX($Z440-$N440-$O440,0),0)+IF(AND($AD440=Res_converter!$A$14,$J440=Res_converter!$B$14),MAX(MIN($Z440,$M440)-$N440-$O440+IF(SUM($Q440,$R440)&gt;0,MAX($Z440-$M440,0)-($Q440+$R440)*$AV440,0),0),0)+IF(AND($AD440=Res_converter!$A$15,$K440=Res_converter!$C$15),MAX(MIN($Z440,$P440)-$Q440-$R440+IF(SUM($N440,$O440)&gt;0,MAX($Z440-$P440,0)-($N440+$O440)*$AV440,0),0),0)+IF(AND($AD440=Res_converter!$A$12,$Y440="See columns P&amp; Q"),IF($J440=Res_converter!$E$2,MAX($AA440*MIN($M440,$T440)-$N440-$O440,0),MAX($AB440*MIN($P440,$T440)-$Q440-$R440,0)),0)+IF(AND($AD440=Res_converter!$A$12,$AC440=1,$Y440&lt;&gt;"See columns P&amp; Q"),IF($J440=Res_converter!$E$2,MAX(MIN($Z440,M440)-$N440-$O440,0),MAX(MIN($Z440,P440)-$Q440-$R440,0)),0)</f>
        <v>0</v>
      </c>
      <c r="AG440" s="60">
        <f>IF($AD440=Res_converter!$A$9,$T440,0)</f>
        <v>0</v>
      </c>
      <c r="AH440" s="10">
        <f>IF($AD440=Res_converter!$A$9,$Z440,0)</f>
        <v>0</v>
      </c>
      <c r="AI440" s="10">
        <f>IF($J440=Res_converter!$E$6,MAX($M440-$N440-$O440,0),0)+IF($K440=Res_converter!$E$6,MAX($P440-$Q440-$R440,0),0)+IF(L440=Res_converter!$E$6,$S440,0)</f>
        <v>543.85599999999999</v>
      </c>
      <c r="AJ440" s="10">
        <f>IF($AD440=Res_converter!$A$7,MAX(MIN($Z440,$M440)-$N440-$O440,0),0)+IF(AND($AD440=Res_converter!$A$12,$Y440="See columns P&amp; Q"),IF($J440=Res_converter!$E$6,MAX($AA440*MIN($M440,$T440)-$N440-$O440,0),MAX($AB440*MIN($P440,$T440)-$Q440-$R440,0)),0)+IF(AND($AD440=Res_converter!$A$12,$AC440=1,$Y440&lt;&gt;"See columns P&amp; Q"),IF($J440=Res_converter!$E$6,MAX(MIN(MAX($Z440-$P440,0)/$AU440,$M440)-$N440-$O440,0),MAX(MIN(MAX($Z440-$M440,0)/$AU440,$P440)-$Q440-$R440,0)),0)</f>
        <v>0</v>
      </c>
      <c r="AK440" s="60">
        <f>IF($AD440=Res_converter!$A$2,$T440,0)</f>
        <v>0</v>
      </c>
      <c r="AL440" s="10">
        <f>IF($AD440=Res_converter!$A$2,$Z440,0)</f>
        <v>0</v>
      </c>
      <c r="AM440" s="10">
        <f>IF($J440=Res_converter!$E$4,MAX($M440-$N440-$O440,0),0)+IF($K440=Res_converter!$E$4,MAX($P440-$Q440-$R440,0),0)+IF(L440=Res_converter!$E$4,$S440,0)</f>
        <v>0</v>
      </c>
      <c r="AN440" s="10">
        <f>IF($AD440=Res_converter!$A$3,MAX(MIN($Z440,$M440)-$N440-$O440,0),0)+IF(AND($AD440=Res_converter!$A$14,$AC440=1,$Y440&lt;&gt;"See columns P&amp; Q"),IF($J440=Res_converter!$E$4,MAX(MIN(MAX($Z440-$P440,0)/$AV440,$M440)-$N440-$O440,0),MAX(MIN(MAX($Z440-$M440,0)/$AV440,$P440)-$Q440-$R440,0)),0)</f>
        <v>0</v>
      </c>
      <c r="AO440" s="10">
        <f>IF($J440=Res_converter!$E$5,$M440,0)+IF($K440=Res_converter!$E$5,$P440,0)</f>
        <v>0</v>
      </c>
      <c r="AP440" s="10">
        <f>IF($AD440=Res_converter!$A$4,$Z440,0)</f>
        <v>0</v>
      </c>
      <c r="AQ440" s="10" t="s">
        <v>119</v>
      </c>
      <c r="AR440" s="10" t="s">
        <v>120</v>
      </c>
      <c r="AS440" s="10" t="s">
        <v>193</v>
      </c>
      <c r="AT440" s="10"/>
      <c r="AU440" s="10">
        <f t="shared" si="26"/>
        <v>0.106</v>
      </c>
      <c r="AV440" s="10">
        <f t="shared" si="27"/>
        <v>0.55700000000000005</v>
      </c>
      <c r="AW440" s="12" t="s">
        <v>957</v>
      </c>
      <c r="AX440" s="12" t="str">
        <f>INDEX(Subname_converter!$B$1:$B$343,MATCH($AW440,Subname_converter!$A$1:$A$343,0))</f>
        <v>Trout Canyon</v>
      </c>
      <c r="AY440" s="12">
        <f>INDEX(Subname_converter!$C$1:$C$343,MATCH($AW440,Subname_converter!$A$1:$A$343,0))</f>
        <v>230</v>
      </c>
      <c r="AZ440" s="11">
        <v>45809.291666666701</v>
      </c>
      <c r="BA440" s="11">
        <v>46731.333333333299</v>
      </c>
      <c r="BB440" s="10">
        <f t="shared" si="24"/>
        <v>2028</v>
      </c>
      <c r="BC440" s="11"/>
      <c r="BD440" s="10" t="s">
        <v>103</v>
      </c>
      <c r="BE440" s="10" t="s">
        <v>65</v>
      </c>
      <c r="BF440" s="10"/>
      <c r="BG440" s="10" t="s">
        <v>103</v>
      </c>
      <c r="BH440" s="10"/>
      <c r="BI440" s="10">
        <f>IFERROR(INDEX([12]Queue_withNearTerm!$AZ$4:$AZ$148,MATCH(B441,[12]Queue_withNearTerm!$B$4:$B$148,0)),99)</f>
        <v>99</v>
      </c>
    </row>
    <row r="441" spans="1:61" s="26" customFormat="1" ht="25" x14ac:dyDescent="0.25">
      <c r="A441" s="32" t="s">
        <v>958</v>
      </c>
      <c r="B441" s="10">
        <v>2149</v>
      </c>
      <c r="C441" s="11">
        <v>44295</v>
      </c>
      <c r="D441" s="11">
        <v>44301.291666666701</v>
      </c>
      <c r="E441" s="10" t="s">
        <v>53</v>
      </c>
      <c r="F441" s="10" t="s">
        <v>609</v>
      </c>
      <c r="G441" s="10" t="s">
        <v>56</v>
      </c>
      <c r="H441" s="10" t="s">
        <v>95</v>
      </c>
      <c r="I441" s="10"/>
      <c r="J441" s="10" t="s">
        <v>57</v>
      </c>
      <c r="K441" s="10" t="s">
        <v>96</v>
      </c>
      <c r="L441" s="10"/>
      <c r="M441" s="10">
        <v>515.08000000000004</v>
      </c>
      <c r="N441" s="10"/>
      <c r="O441" s="10"/>
      <c r="P441" s="10">
        <v>508.56</v>
      </c>
      <c r="Q441" s="10"/>
      <c r="R441" s="10"/>
      <c r="S441" s="10"/>
      <c r="T441" s="10">
        <v>500</v>
      </c>
      <c r="U441" s="10" t="s">
        <v>83</v>
      </c>
      <c r="V441" s="10"/>
      <c r="W441" s="10" t="s">
        <v>58</v>
      </c>
      <c r="X441" s="10"/>
      <c r="Y441" s="10"/>
      <c r="Z441" s="10">
        <v>0</v>
      </c>
      <c r="AA441" s="10"/>
      <c r="AB441" s="10"/>
      <c r="AC441" s="10">
        <f t="shared" si="25"/>
        <v>0</v>
      </c>
      <c r="AD441" s="10" t="str" cm="1">
        <f t="array" ref="AD441">IFERROR(INDEX(Res_converter!$A$2:$A$22,MATCH(1,($J441=Res_converter!$B$2:$B$22)*($K441=Res_converter!$C$2:$C$22)*($L441=Res_converter!$D$2:$D$22),0)),"Other")</f>
        <v>Solar-Hybrid</v>
      </c>
      <c r="AE441" s="10">
        <f>IF($J441=Res_converter!$E$2,MAX($M441-$N441-$O441,0),0)+IF($K441=Res_converter!$E$2,MAX($P441-$Q441-$R441,0),0)+IF(L441=Res_converter!$E$2,$S441,0)</f>
        <v>515.08000000000004</v>
      </c>
      <c r="AF441" s="10">
        <f>IF($AD441=Res_converter!$A$8,MAX($Z441-$N441-$O441,0),0)+IF(AND($AD441=Res_converter!$A$14,$J441=Res_converter!$B$14),MAX(MIN($Z441,$M441)-$N441-$O441+IF(SUM($Q441,$R441)&gt;0,MAX($Z441-$M441,0)-($Q441+$R441)*$AV441,0),0),0)+IF(AND($AD441=Res_converter!$A$15,$K441=Res_converter!$C$15),MAX(MIN($Z441,$P441)-$Q441-$R441+IF(SUM($N441,$O441)&gt;0,MAX($Z441-$P441,0)-($N441+$O441)*$AV441,0),0),0)+IF(AND($AD441=Res_converter!$A$12,$Y441="See columns P&amp; Q"),IF($J441=Res_converter!$E$2,MAX($AA441*MIN($M441,$T441)-$N441-$O441,0),MAX($AB441*MIN($P441,$T441)-$Q441-$R441,0)),0)+IF(AND($AD441=Res_converter!$A$12,$AC441=1,$Y441&lt;&gt;"See columns P&amp; Q"),IF($J441=Res_converter!$E$2,MAX(MIN($Z441,M441)-$N441-$O441,0),MAX(MIN($Z441,P441)-$Q441-$R441,0)),0)</f>
        <v>0</v>
      </c>
      <c r="AG441" s="60">
        <f>IF($AD441=Res_converter!$A$9,$T441,0)</f>
        <v>0</v>
      </c>
      <c r="AH441" s="10">
        <f>IF($AD441=Res_converter!$A$9,$Z441,0)</f>
        <v>0</v>
      </c>
      <c r="AI441" s="10">
        <f>IF($J441=Res_converter!$E$6,MAX($M441-$N441-$O441,0),0)+IF($K441=Res_converter!$E$6,MAX($P441-$Q441-$R441,0),0)+IF(L441=Res_converter!$E$6,$S441,0)</f>
        <v>508.56</v>
      </c>
      <c r="AJ441" s="10">
        <f>IF($AD441=Res_converter!$A$7,MAX(MIN($Z441,$M441)-$N441-$O441,0),0)+IF(AND($AD441=Res_converter!$A$12,$Y441="See columns P&amp; Q"),IF($J441=Res_converter!$E$6,MAX($AA441*MIN($M441,$T441)-$N441-$O441,0),MAX($AB441*MIN($P441,$T441)-$Q441-$R441,0)),0)+IF(AND($AD441=Res_converter!$A$12,$AC441=1,$Y441&lt;&gt;"See columns P&amp; Q"),IF($J441=Res_converter!$E$6,MAX(MIN(MAX($Z441-$P441,0)/$AU441,$M441)-$N441-$O441,0),MAX(MIN(MAX($Z441-$M441,0)/$AU441,$P441)-$Q441-$R441,0)),0)</f>
        <v>0</v>
      </c>
      <c r="AK441" s="60">
        <f>IF($AD441=Res_converter!$A$2,$T441,0)</f>
        <v>0</v>
      </c>
      <c r="AL441" s="10">
        <f>IF($AD441=Res_converter!$A$2,$Z441,0)</f>
        <v>0</v>
      </c>
      <c r="AM441" s="10">
        <f>IF($J441=Res_converter!$E$4,MAX($M441-$N441-$O441,0),0)+IF($K441=Res_converter!$E$4,MAX($P441-$Q441-$R441,0),0)+IF(L441=Res_converter!$E$4,$S441,0)</f>
        <v>0</v>
      </c>
      <c r="AN441" s="10">
        <f>IF($AD441=Res_converter!$A$3,MAX(MIN($Z441,$M441)-$N441-$O441,0),0)+IF(AND($AD441=Res_converter!$A$14,$AC441=1,$Y441&lt;&gt;"See columns P&amp; Q"),IF($J441=Res_converter!$E$4,MAX(MIN(MAX($Z441-$P441,0)/$AV441,$M441)-$N441-$O441,0),MAX(MIN(MAX($Z441-$M441,0)/$AV441,$P441)-$Q441-$R441,0)),0)</f>
        <v>0</v>
      </c>
      <c r="AO441" s="10">
        <f>IF($J441=Res_converter!$E$5,$M441,0)+IF($K441=Res_converter!$E$5,$P441,0)</f>
        <v>0</v>
      </c>
      <c r="AP441" s="10">
        <f>IF($AD441=Res_converter!$A$4,$Z441,0)</f>
        <v>0</v>
      </c>
      <c r="AQ441" s="10" t="s">
        <v>579</v>
      </c>
      <c r="AR441" s="10" t="s">
        <v>61</v>
      </c>
      <c r="AS441" s="10" t="s">
        <v>193</v>
      </c>
      <c r="AT441" s="10"/>
      <c r="AU441" s="10">
        <f t="shared" si="26"/>
        <v>0.106</v>
      </c>
      <c r="AV441" s="10">
        <f t="shared" si="27"/>
        <v>0.55700000000000005</v>
      </c>
      <c r="AW441" s="12" t="s">
        <v>959</v>
      </c>
      <c r="AX441" s="12" t="str">
        <f>INDEX(Subname_converter!$B$1:$B$343,MATCH($AW441,Subname_converter!$A$1:$A$343,0))</f>
        <v>Trout Canyon</v>
      </c>
      <c r="AY441" s="12">
        <f>INDEX(Subname_converter!$C$1:$C$343,MATCH($AW441,Subname_converter!$A$1:$A$343,0))</f>
        <v>230</v>
      </c>
      <c r="AZ441" s="11">
        <v>45991.333333333299</v>
      </c>
      <c r="BA441" s="11">
        <v>45991.333333333299</v>
      </c>
      <c r="BB441" s="10">
        <f t="shared" si="24"/>
        <v>2026</v>
      </c>
      <c r="BC441" s="11"/>
      <c r="BD441" s="10" t="s">
        <v>103</v>
      </c>
      <c r="BE441" s="10" t="s">
        <v>65</v>
      </c>
      <c r="BF441" s="10"/>
      <c r="BG441" s="10" t="s">
        <v>103</v>
      </c>
      <c r="BH441" s="10"/>
      <c r="BI441" s="10">
        <f>IFERROR(INDEX([12]Queue_withNearTerm!$AZ$4:$AZ$148,MATCH(B442,[12]Queue_withNearTerm!$B$4:$B$148,0)),99)</f>
        <v>99</v>
      </c>
    </row>
    <row r="442" spans="1:61" s="26" customFormat="1" ht="25" x14ac:dyDescent="0.25">
      <c r="A442" s="32" t="s">
        <v>960</v>
      </c>
      <c r="B442" s="10">
        <v>2150</v>
      </c>
      <c r="C442" s="11">
        <v>44300</v>
      </c>
      <c r="D442" s="11">
        <v>44301.291666666701</v>
      </c>
      <c r="E442" s="10" t="s">
        <v>53</v>
      </c>
      <c r="F442" s="10" t="s">
        <v>609</v>
      </c>
      <c r="G442" s="10" t="s">
        <v>95</v>
      </c>
      <c r="H442" s="10" t="s">
        <v>56</v>
      </c>
      <c r="I442" s="10"/>
      <c r="J442" s="10" t="s">
        <v>96</v>
      </c>
      <c r="K442" s="10" t="s">
        <v>57</v>
      </c>
      <c r="L442" s="10"/>
      <c r="M442" s="10">
        <v>307</v>
      </c>
      <c r="N442" s="10"/>
      <c r="O442" s="10"/>
      <c r="P442" s="10">
        <v>307</v>
      </c>
      <c r="Q442" s="10"/>
      <c r="R442" s="10"/>
      <c r="S442" s="10"/>
      <c r="T442" s="10">
        <v>300</v>
      </c>
      <c r="U442" s="10" t="s">
        <v>83</v>
      </c>
      <c r="V442" s="10"/>
      <c r="W442" s="10" t="s">
        <v>58</v>
      </c>
      <c r="X442" s="10"/>
      <c r="Y442" s="10"/>
      <c r="Z442" s="10">
        <v>0</v>
      </c>
      <c r="AA442" s="10"/>
      <c r="AB442" s="10"/>
      <c r="AC442" s="10">
        <f t="shared" si="25"/>
        <v>0</v>
      </c>
      <c r="AD442" s="10" t="str" cm="1">
        <f t="array" ref="AD442">IFERROR(INDEX(Res_converter!$A$2:$A$22,MATCH(1,($J442=Res_converter!$B$2:$B$22)*($K442=Res_converter!$C$2:$C$22)*($L442=Res_converter!$D$2:$D$22),0)),"Other")</f>
        <v>Solar-Hybrid</v>
      </c>
      <c r="AE442" s="10">
        <f>IF($J442=Res_converter!$E$2,MAX($M442-$N442-$O442,0),0)+IF($K442=Res_converter!$E$2,MAX($P442-$Q442-$R442,0),0)+IF(L442=Res_converter!$E$2,$S442,0)</f>
        <v>307</v>
      </c>
      <c r="AF442" s="10">
        <f>IF($AD442=Res_converter!$A$8,MAX($Z442-$N442-$O442,0),0)+IF(AND($AD442=Res_converter!$A$14,$J442=Res_converter!$B$14),MAX(MIN($Z442,$M442)-$N442-$O442+IF(SUM($Q442,$R442)&gt;0,MAX($Z442-$M442,0)-($Q442+$R442)*$AV442,0),0),0)+IF(AND($AD442=Res_converter!$A$15,$K442=Res_converter!$C$15),MAX(MIN($Z442,$P442)-$Q442-$R442+IF(SUM($N442,$O442)&gt;0,MAX($Z442-$P442,0)-($N442+$O442)*$AV442,0),0),0)+IF(AND($AD442=Res_converter!$A$12,$Y442="See columns P&amp; Q"),IF($J442=Res_converter!$E$2,MAX($AA442*MIN($M442,$T442)-$N442-$O442,0),MAX($AB442*MIN($P442,$T442)-$Q442-$R442,0)),0)+IF(AND($AD442=Res_converter!$A$12,$AC442=1,$Y442&lt;&gt;"See columns P&amp; Q"),IF($J442=Res_converter!$E$2,MAX(MIN($Z442,M442)-$N442-$O442,0),MAX(MIN($Z442,P442)-$Q442-$R442,0)),0)</f>
        <v>0</v>
      </c>
      <c r="AG442" s="60">
        <f>IF($AD442=Res_converter!$A$9,$T442,0)</f>
        <v>0</v>
      </c>
      <c r="AH442" s="10">
        <f>IF($AD442=Res_converter!$A$9,$Z442,0)</f>
        <v>0</v>
      </c>
      <c r="AI442" s="10">
        <f>IF($J442=Res_converter!$E$6,MAX($M442-$N442-$O442,0),0)+IF($K442=Res_converter!$E$6,MAX($P442-$Q442-$R442,0),0)+IF(L442=Res_converter!$E$6,$S442,0)</f>
        <v>307</v>
      </c>
      <c r="AJ442" s="10">
        <f>IF($AD442=Res_converter!$A$7,MAX(MIN($Z442,$M442)-$N442-$O442,0),0)+IF(AND($AD442=Res_converter!$A$12,$Y442="See columns P&amp; Q"),IF($J442=Res_converter!$E$6,MAX($AA442*MIN($M442,$T442)-$N442-$O442,0),MAX($AB442*MIN($P442,$T442)-$Q442-$R442,0)),0)+IF(AND($AD442=Res_converter!$A$12,$AC442=1,$Y442&lt;&gt;"See columns P&amp; Q"),IF($J442=Res_converter!$E$6,MAX(MIN(MAX($Z442-$P442,0)/$AU442,$M442)-$N442-$O442,0),MAX(MIN(MAX($Z442-$M442,0)/$AU442,$P442)-$Q442-$R442,0)),0)</f>
        <v>0</v>
      </c>
      <c r="AK442" s="60">
        <f>IF($AD442=Res_converter!$A$2,$T442,0)</f>
        <v>0</v>
      </c>
      <c r="AL442" s="10">
        <f>IF($AD442=Res_converter!$A$2,$Z442,0)</f>
        <v>0</v>
      </c>
      <c r="AM442" s="10">
        <f>IF($J442=Res_converter!$E$4,MAX($M442-$N442-$O442,0),0)+IF($K442=Res_converter!$E$4,MAX($P442-$Q442-$R442,0),0)+IF(L442=Res_converter!$E$4,$S442,0)</f>
        <v>0</v>
      </c>
      <c r="AN442" s="10">
        <f>IF($AD442=Res_converter!$A$3,MAX(MIN($Z442,$M442)-$N442-$O442,0),0)+IF(AND($AD442=Res_converter!$A$14,$AC442=1,$Y442&lt;&gt;"See columns P&amp; Q"),IF($J442=Res_converter!$E$4,MAX(MIN(MAX($Z442-$P442,0)/$AV442,$M442)-$N442-$O442,0),MAX(MIN(MAX($Z442-$M442,0)/$AV442,$P442)-$Q442-$R442,0)),0)</f>
        <v>0</v>
      </c>
      <c r="AO442" s="10">
        <f>IF($J442=Res_converter!$E$5,$M442,0)+IF($K442=Res_converter!$E$5,$P442,0)</f>
        <v>0</v>
      </c>
      <c r="AP442" s="10">
        <f>IF($AD442=Res_converter!$A$4,$Z442,0)</f>
        <v>0</v>
      </c>
      <c r="AQ442" s="10" t="s">
        <v>119</v>
      </c>
      <c r="AR442" s="10" t="s">
        <v>120</v>
      </c>
      <c r="AS442" s="10" t="s">
        <v>193</v>
      </c>
      <c r="AT442" s="10"/>
      <c r="AU442" s="10">
        <f t="shared" si="26"/>
        <v>0.106</v>
      </c>
      <c r="AV442" s="10">
        <f t="shared" si="27"/>
        <v>0.55700000000000005</v>
      </c>
      <c r="AW442" s="12" t="s">
        <v>959</v>
      </c>
      <c r="AX442" s="12" t="str">
        <f>INDEX(Subname_converter!$B$1:$B$343,MATCH($AW442,Subname_converter!$A$1:$A$343,0))</f>
        <v>Trout Canyon</v>
      </c>
      <c r="AY442" s="12">
        <f>INDEX(Subname_converter!$C$1:$C$343,MATCH($AW442,Subname_converter!$A$1:$A$343,0))</f>
        <v>230</v>
      </c>
      <c r="AZ442" s="11">
        <v>45536.291666666701</v>
      </c>
      <c r="BA442" s="11">
        <v>45901.291666666701</v>
      </c>
      <c r="BB442" s="10">
        <f t="shared" si="24"/>
        <v>2025</v>
      </c>
      <c r="BC442" s="11"/>
      <c r="BD442" s="10" t="s">
        <v>103</v>
      </c>
      <c r="BE442" s="10" t="s">
        <v>65</v>
      </c>
      <c r="BF442" s="10"/>
      <c r="BG442" s="10" t="s">
        <v>103</v>
      </c>
      <c r="BH442" s="10"/>
      <c r="BI442" s="10">
        <f>IFERROR(INDEX([12]Queue_withNearTerm!$AZ$4:$AZ$148,MATCH(B443,[12]Queue_withNearTerm!$B$4:$B$148,0)),99)</f>
        <v>99</v>
      </c>
    </row>
    <row r="443" spans="1:61" s="26" customFormat="1" ht="25" x14ac:dyDescent="0.25">
      <c r="A443" s="32" t="s">
        <v>961</v>
      </c>
      <c r="B443" s="10">
        <v>2153</v>
      </c>
      <c r="C443" s="11">
        <v>44278</v>
      </c>
      <c r="D443" s="11">
        <v>44301.291666666701</v>
      </c>
      <c r="E443" s="10" t="s">
        <v>53</v>
      </c>
      <c r="F443" s="10" t="s">
        <v>609</v>
      </c>
      <c r="G443" s="10" t="s">
        <v>56</v>
      </c>
      <c r="H443" s="10"/>
      <c r="I443" s="10"/>
      <c r="J443" s="10" t="s">
        <v>57</v>
      </c>
      <c r="K443" s="10"/>
      <c r="L443" s="10"/>
      <c r="M443" s="10">
        <v>213.5487</v>
      </c>
      <c r="N443" s="10"/>
      <c r="O443" s="10"/>
      <c r="P443" s="10"/>
      <c r="Q443" s="10"/>
      <c r="R443" s="10"/>
      <c r="S443" s="10"/>
      <c r="T443" s="10">
        <v>200</v>
      </c>
      <c r="U443" s="10" t="s">
        <v>83</v>
      </c>
      <c r="V443" s="10"/>
      <c r="W443" s="10"/>
      <c r="X443" s="10"/>
      <c r="Y443" s="10"/>
      <c r="Z443" s="10">
        <v>0</v>
      </c>
      <c r="AA443" s="10"/>
      <c r="AB443" s="10"/>
      <c r="AC443" s="10">
        <f t="shared" si="25"/>
        <v>0</v>
      </c>
      <c r="AD443" s="10" t="str" cm="1">
        <f t="array" ref="AD443">IFERROR(INDEX(Res_converter!$A$2:$A$22,MATCH(1,($J443=Res_converter!$B$2:$B$22)*($K443=Res_converter!$C$2:$C$22)*($L443=Res_converter!$D$2:$D$22),0)),"Other")</f>
        <v>Battery</v>
      </c>
      <c r="AE443" s="10">
        <f>IF($J443=Res_converter!$E$2,MAX($M443-$N443-$O443,0),0)+IF($K443=Res_converter!$E$2,MAX($P443-$Q443-$R443,0),0)+IF(L443=Res_converter!$E$2,$S443,0)</f>
        <v>213.5487</v>
      </c>
      <c r="AF443" s="10">
        <f>IF($AD443=Res_converter!$A$8,MAX($Z443-$N443-$O443,0),0)+IF(AND($AD443=Res_converter!$A$14,$J443=Res_converter!$B$14),MAX(MIN($Z443,$M443)-$N443-$O443+IF(SUM($Q443,$R443)&gt;0,MAX($Z443-$M443,0)-($Q443+$R443)*$AV443,0),0),0)+IF(AND($AD443=Res_converter!$A$15,$K443=Res_converter!$C$15),MAX(MIN($Z443,$P443)-$Q443-$R443+IF(SUM($N443,$O443)&gt;0,MAX($Z443-$P443,0)-($N443+$O443)*$AV443,0),0),0)+IF(AND($AD443=Res_converter!$A$12,$Y443="See columns P&amp; Q"),IF($J443=Res_converter!$E$2,MAX($AA443*MIN($M443,$T443)-$N443-$O443,0),MAX($AB443*MIN($P443,$T443)-$Q443-$R443,0)),0)+IF(AND($AD443=Res_converter!$A$12,$AC443=1,$Y443&lt;&gt;"See columns P&amp; Q"),IF($J443=Res_converter!$E$2,MAX(MIN($Z443,M443)-$N443-$O443,0),MAX(MIN($Z443,P443)-$Q443-$R443,0)),0)</f>
        <v>0</v>
      </c>
      <c r="AG443" s="60">
        <f>IF($AD443=Res_converter!$A$9,$T443,0)</f>
        <v>0</v>
      </c>
      <c r="AH443" s="10">
        <f>IF($AD443=Res_converter!$A$9,$Z443,0)</f>
        <v>0</v>
      </c>
      <c r="AI443" s="10">
        <f>IF($J443=Res_converter!$E$6,MAX($M443-$N443-$O443,0),0)+IF($K443=Res_converter!$E$6,MAX($P443-$Q443-$R443,0),0)+IF(L443=Res_converter!$E$6,$S443,0)</f>
        <v>0</v>
      </c>
      <c r="AJ443" s="10">
        <f>IF($AD443=Res_converter!$A$7,MAX(MIN($Z443,$M443)-$N443-$O443,0),0)+IF(AND($AD443=Res_converter!$A$12,$Y443="See columns P&amp; Q"),IF($J443=Res_converter!$E$6,MAX($AA443*MIN($M443,$T443)-$N443-$O443,0),MAX($AB443*MIN($P443,$T443)-$Q443-$R443,0)),0)+IF(AND($AD443=Res_converter!$A$12,$AC443=1,$Y443&lt;&gt;"See columns P&amp; Q"),IF($J443=Res_converter!$E$6,MAX(MIN(MAX($Z443-$P443,0)/$AU443,$M443)-$N443-$O443,0),MAX(MIN(MAX($Z443-$M443,0)/$AU443,$P443)-$Q443-$R443,0)),0)</f>
        <v>0</v>
      </c>
      <c r="AK443" s="60">
        <f>IF($AD443=Res_converter!$A$2,$T443,0)</f>
        <v>0</v>
      </c>
      <c r="AL443" s="10">
        <f>IF($AD443=Res_converter!$A$2,$Z443,0)</f>
        <v>0</v>
      </c>
      <c r="AM443" s="10">
        <f>IF($J443=Res_converter!$E$4,MAX($M443-$N443-$O443,0),0)+IF($K443=Res_converter!$E$4,MAX($P443-$Q443-$R443,0),0)+IF(L443=Res_converter!$E$4,$S443,0)</f>
        <v>0</v>
      </c>
      <c r="AN443" s="10">
        <f>IF($AD443=Res_converter!$A$3,MAX(MIN($Z443,$M443)-$N443-$O443,0),0)+IF(AND($AD443=Res_converter!$A$14,$AC443=1,$Y443&lt;&gt;"See columns P&amp; Q"),IF($J443=Res_converter!$E$4,MAX(MIN(MAX($Z443-$P443,0)/$AV443,$M443)-$N443-$O443,0),MAX(MIN(MAX($Z443-$M443,0)/$AV443,$P443)-$Q443-$R443,0)),0)</f>
        <v>0</v>
      </c>
      <c r="AO443" s="10">
        <f>IF($J443=Res_converter!$E$5,$M443,0)+IF($K443=Res_converter!$E$5,$P443,0)</f>
        <v>0</v>
      </c>
      <c r="AP443" s="10">
        <f>IF($AD443=Res_converter!$A$4,$Z443,0)</f>
        <v>0</v>
      </c>
      <c r="AQ443" s="10" t="s">
        <v>70</v>
      </c>
      <c r="AR443" s="10" t="s">
        <v>61</v>
      </c>
      <c r="AS443" s="10" t="s">
        <v>71</v>
      </c>
      <c r="AT443" s="10"/>
      <c r="AU443" s="10">
        <f t="shared" si="26"/>
        <v>0.03</v>
      </c>
      <c r="AV443" s="10">
        <f t="shared" si="27"/>
        <v>0.33700000000000002</v>
      </c>
      <c r="AW443" s="12" t="s">
        <v>498</v>
      </c>
      <c r="AX443" s="12" t="str">
        <f>INDEX(Subname_converter!$B$1:$B$343,MATCH($AW443,Subname_converter!$A$1:$A$343,0))</f>
        <v>Silvergate</v>
      </c>
      <c r="AY443" s="12">
        <f>INDEX(Subname_converter!$C$1:$C$343,MATCH($AW443,Subname_converter!$A$1:$A$343,0))</f>
        <v>230</v>
      </c>
      <c r="AZ443" s="11">
        <v>45107.291666666701</v>
      </c>
      <c r="BA443" s="11">
        <v>46082.333333333299</v>
      </c>
      <c r="BB443" s="10">
        <f t="shared" si="24"/>
        <v>2026</v>
      </c>
      <c r="BC443" s="11"/>
      <c r="BD443" s="10" t="s">
        <v>103</v>
      </c>
      <c r="BE443" s="10" t="s">
        <v>65</v>
      </c>
      <c r="BF443" s="10"/>
      <c r="BG443" s="10" t="s">
        <v>103</v>
      </c>
      <c r="BH443" s="10"/>
      <c r="BI443" s="10">
        <f>IFERROR(INDEX([12]Queue_withNearTerm!$AZ$4:$AZ$148,MATCH(B444,[12]Queue_withNearTerm!$B$4:$B$148,0)),99)</f>
        <v>99</v>
      </c>
    </row>
    <row r="444" spans="1:61" s="26" customFormat="1" ht="25" x14ac:dyDescent="0.25">
      <c r="A444" s="32" t="s">
        <v>962</v>
      </c>
      <c r="B444" s="10">
        <v>2154</v>
      </c>
      <c r="C444" s="11">
        <v>44287</v>
      </c>
      <c r="D444" s="11">
        <v>44301.291666666701</v>
      </c>
      <c r="E444" s="10" t="s">
        <v>53</v>
      </c>
      <c r="F444" s="10" t="s">
        <v>609</v>
      </c>
      <c r="G444" s="10" t="s">
        <v>56</v>
      </c>
      <c r="H444" s="10" t="s">
        <v>95</v>
      </c>
      <c r="I444" s="10"/>
      <c r="J444" s="10" t="s">
        <v>57</v>
      </c>
      <c r="K444" s="10" t="s">
        <v>96</v>
      </c>
      <c r="L444" s="10"/>
      <c r="M444" s="10">
        <v>308.47000000000003</v>
      </c>
      <c r="N444" s="10"/>
      <c r="O444" s="10"/>
      <c r="P444" s="10">
        <v>308</v>
      </c>
      <c r="Q444" s="10"/>
      <c r="R444" s="10"/>
      <c r="S444" s="10"/>
      <c r="T444" s="10">
        <v>300</v>
      </c>
      <c r="U444" s="10" t="s">
        <v>83</v>
      </c>
      <c r="V444" s="10"/>
      <c r="W444" s="10" t="s">
        <v>58</v>
      </c>
      <c r="X444" s="10"/>
      <c r="Y444" s="10"/>
      <c r="Z444" s="10">
        <v>0</v>
      </c>
      <c r="AA444" s="10"/>
      <c r="AB444" s="10"/>
      <c r="AC444" s="10">
        <f t="shared" si="25"/>
        <v>0</v>
      </c>
      <c r="AD444" s="10" t="str" cm="1">
        <f t="array" ref="AD444">IFERROR(INDEX(Res_converter!$A$2:$A$22,MATCH(1,($J444=Res_converter!$B$2:$B$22)*($K444=Res_converter!$C$2:$C$22)*($L444=Res_converter!$D$2:$D$22),0)),"Other")</f>
        <v>Solar-Hybrid</v>
      </c>
      <c r="AE444" s="10">
        <f>IF($J444=Res_converter!$E$2,MAX($M444-$N444-$O444,0),0)+IF($K444=Res_converter!$E$2,MAX($P444-$Q444-$R444,0),0)+IF(L444=Res_converter!$E$2,$S444,0)</f>
        <v>308.47000000000003</v>
      </c>
      <c r="AF444" s="10">
        <f>IF($AD444=Res_converter!$A$8,MAX($Z444-$N444-$O444,0),0)+IF(AND($AD444=Res_converter!$A$14,$J444=Res_converter!$B$14),MAX(MIN($Z444,$M444)-$N444-$O444+IF(SUM($Q444,$R444)&gt;0,MAX($Z444-$M444,0)-($Q444+$R444)*$AV444,0),0),0)+IF(AND($AD444=Res_converter!$A$15,$K444=Res_converter!$C$15),MAX(MIN($Z444,$P444)-$Q444-$R444+IF(SUM($N444,$O444)&gt;0,MAX($Z444-$P444,0)-($N444+$O444)*$AV444,0),0),0)+IF(AND($AD444=Res_converter!$A$12,$Y444="See columns P&amp; Q"),IF($J444=Res_converter!$E$2,MAX($AA444*MIN($M444,$T444)-$N444-$O444,0),MAX($AB444*MIN($P444,$T444)-$Q444-$R444,0)),0)+IF(AND($AD444=Res_converter!$A$12,$AC444=1,$Y444&lt;&gt;"See columns P&amp; Q"),IF($J444=Res_converter!$E$2,MAX(MIN($Z444,M444)-$N444-$O444,0),MAX(MIN($Z444,P444)-$Q444-$R444,0)),0)</f>
        <v>0</v>
      </c>
      <c r="AG444" s="60">
        <f>IF($AD444=Res_converter!$A$9,$T444,0)</f>
        <v>0</v>
      </c>
      <c r="AH444" s="10">
        <f>IF($AD444=Res_converter!$A$9,$Z444,0)</f>
        <v>0</v>
      </c>
      <c r="AI444" s="10">
        <f>IF($J444=Res_converter!$E$6,MAX($M444-$N444-$O444,0),0)+IF($K444=Res_converter!$E$6,MAX($P444-$Q444-$R444,0),0)+IF(L444=Res_converter!$E$6,$S444,0)</f>
        <v>308</v>
      </c>
      <c r="AJ444" s="10">
        <f>IF($AD444=Res_converter!$A$7,MAX(MIN($Z444,$M444)-$N444-$O444,0),0)+IF(AND($AD444=Res_converter!$A$12,$Y444="See columns P&amp; Q"),IF($J444=Res_converter!$E$6,MAX($AA444*MIN($M444,$T444)-$N444-$O444,0),MAX($AB444*MIN($P444,$T444)-$Q444-$R444,0)),0)+IF(AND($AD444=Res_converter!$A$12,$AC444=1,$Y444&lt;&gt;"See columns P&amp; Q"),IF($J444=Res_converter!$E$6,MAX(MIN(MAX($Z444-$P444,0)/$AU444,$M444)-$N444-$O444,0),MAX(MIN(MAX($Z444-$M444,0)/$AU444,$P444)-$Q444-$R444,0)),0)</f>
        <v>0</v>
      </c>
      <c r="AK444" s="60">
        <f>IF($AD444=Res_converter!$A$2,$T444,0)</f>
        <v>0</v>
      </c>
      <c r="AL444" s="10">
        <f>IF($AD444=Res_converter!$A$2,$Z444,0)</f>
        <v>0</v>
      </c>
      <c r="AM444" s="10">
        <f>IF($J444=Res_converter!$E$4,MAX($M444-$N444-$O444,0),0)+IF($K444=Res_converter!$E$4,MAX($P444-$Q444-$R444,0),0)+IF(L444=Res_converter!$E$4,$S444,0)</f>
        <v>0</v>
      </c>
      <c r="AN444" s="10">
        <f>IF($AD444=Res_converter!$A$3,MAX(MIN($Z444,$M444)-$N444-$O444,0),0)+IF(AND($AD444=Res_converter!$A$14,$AC444=1,$Y444&lt;&gt;"See columns P&amp; Q"),IF($J444=Res_converter!$E$4,MAX(MIN(MAX($Z444-$P444,0)/$AV444,$M444)-$N444-$O444,0),MAX(MIN(MAX($Z444-$M444,0)/$AV444,$P444)-$Q444-$R444,0)),0)</f>
        <v>0</v>
      </c>
      <c r="AO444" s="10">
        <f>IF($J444=Res_converter!$E$5,$M444,0)+IF($K444=Res_converter!$E$5,$P444,0)</f>
        <v>0</v>
      </c>
      <c r="AP444" s="10">
        <f>IF($AD444=Res_converter!$A$4,$Z444,0)</f>
        <v>0</v>
      </c>
      <c r="AQ444" s="10" t="s">
        <v>188</v>
      </c>
      <c r="AR444" s="10" t="s">
        <v>189</v>
      </c>
      <c r="AS444" s="10" t="s">
        <v>71</v>
      </c>
      <c r="AT444" s="10"/>
      <c r="AU444" s="10">
        <f t="shared" si="26"/>
        <v>0.03</v>
      </c>
      <c r="AV444" s="10">
        <f t="shared" si="27"/>
        <v>0.33700000000000002</v>
      </c>
      <c r="AW444" s="12" t="s">
        <v>190</v>
      </c>
      <c r="AX444" s="12" t="str">
        <f>INDEX(Subname_converter!$B$1:$B$343,MATCH($AW444,Subname_converter!$A$1:$A$343,0))</f>
        <v>Hoodoo Wash</v>
      </c>
      <c r="AY444" s="12">
        <f>INDEX(Subname_converter!$C$1:$C$343,MATCH($AW444,Subname_converter!$A$1:$A$343,0))</f>
        <v>500</v>
      </c>
      <c r="AZ444" s="11">
        <v>45992.333333333299</v>
      </c>
      <c r="BA444" s="11">
        <v>46357.333333333299</v>
      </c>
      <c r="BB444" s="10">
        <f t="shared" si="24"/>
        <v>2027</v>
      </c>
      <c r="BC444" s="11"/>
      <c r="BD444" s="10" t="s">
        <v>103</v>
      </c>
      <c r="BE444" s="10" t="s">
        <v>65</v>
      </c>
      <c r="BF444" s="10"/>
      <c r="BG444" s="10" t="s">
        <v>103</v>
      </c>
      <c r="BH444" s="10"/>
      <c r="BI444" s="10">
        <f>IFERROR(INDEX([12]Queue_withNearTerm!$AZ$4:$AZ$148,MATCH(B445,[12]Queue_withNearTerm!$B$4:$B$148,0)),99)</f>
        <v>99</v>
      </c>
    </row>
    <row r="445" spans="1:61" s="26" customFormat="1" ht="25" x14ac:dyDescent="0.25">
      <c r="A445" s="32" t="s">
        <v>963</v>
      </c>
      <c r="B445" s="10">
        <v>2157</v>
      </c>
      <c r="C445" s="11">
        <v>44287</v>
      </c>
      <c r="D445" s="11">
        <v>44301.291666666701</v>
      </c>
      <c r="E445" s="10" t="s">
        <v>53</v>
      </c>
      <c r="F445" s="10" t="s">
        <v>609</v>
      </c>
      <c r="G445" s="10" t="s">
        <v>56</v>
      </c>
      <c r="H445" s="10"/>
      <c r="I445" s="10"/>
      <c r="J445" s="10" t="s">
        <v>57</v>
      </c>
      <c r="K445" s="10"/>
      <c r="L445" s="10"/>
      <c r="M445" s="10">
        <v>304.39992000000001</v>
      </c>
      <c r="N445" s="10"/>
      <c r="O445" s="10"/>
      <c r="P445" s="10"/>
      <c r="Q445" s="10"/>
      <c r="R445" s="10"/>
      <c r="S445" s="10"/>
      <c r="T445" s="10">
        <v>300</v>
      </c>
      <c r="U445" s="10" t="s">
        <v>83</v>
      </c>
      <c r="V445" s="10"/>
      <c r="W445" s="10"/>
      <c r="X445" s="10"/>
      <c r="Y445" s="10"/>
      <c r="Z445" s="10">
        <v>0</v>
      </c>
      <c r="AA445" s="10"/>
      <c r="AB445" s="10"/>
      <c r="AC445" s="10">
        <f t="shared" si="25"/>
        <v>0</v>
      </c>
      <c r="AD445" s="10" t="str" cm="1">
        <f t="array" ref="AD445">IFERROR(INDEX(Res_converter!$A$2:$A$22,MATCH(1,($J445=Res_converter!$B$2:$B$22)*($K445=Res_converter!$C$2:$C$22)*($L445=Res_converter!$D$2:$D$22),0)),"Other")</f>
        <v>Battery</v>
      </c>
      <c r="AE445" s="10">
        <f>IF($J445=Res_converter!$E$2,MAX($M445-$N445-$O445,0),0)+IF($K445=Res_converter!$E$2,MAX($P445-$Q445-$R445,0),0)+IF(L445=Res_converter!$E$2,$S445,0)</f>
        <v>304.39992000000001</v>
      </c>
      <c r="AF445" s="10">
        <f>IF($AD445=Res_converter!$A$8,MAX($Z445-$N445-$O445,0),0)+IF(AND($AD445=Res_converter!$A$14,$J445=Res_converter!$B$14),MAX(MIN($Z445,$M445)-$N445-$O445+IF(SUM($Q445,$R445)&gt;0,MAX($Z445-$M445,0)-($Q445+$R445)*$AV445,0),0),0)+IF(AND($AD445=Res_converter!$A$15,$K445=Res_converter!$C$15),MAX(MIN($Z445,$P445)-$Q445-$R445+IF(SUM($N445,$O445)&gt;0,MAX($Z445-$P445,0)-($N445+$O445)*$AV445,0),0),0)+IF(AND($AD445=Res_converter!$A$12,$Y445="See columns P&amp; Q"),IF($J445=Res_converter!$E$2,MAX($AA445*MIN($M445,$T445)-$N445-$O445,0),MAX($AB445*MIN($P445,$T445)-$Q445-$R445,0)),0)+IF(AND($AD445=Res_converter!$A$12,$AC445=1,$Y445&lt;&gt;"See columns P&amp; Q"),IF($J445=Res_converter!$E$2,MAX(MIN($Z445,M445)-$N445-$O445,0),MAX(MIN($Z445,P445)-$Q445-$R445,0)),0)</f>
        <v>0</v>
      </c>
      <c r="AG445" s="60">
        <f>IF($AD445=Res_converter!$A$9,$T445,0)</f>
        <v>0</v>
      </c>
      <c r="AH445" s="10">
        <f>IF($AD445=Res_converter!$A$9,$Z445,0)</f>
        <v>0</v>
      </c>
      <c r="AI445" s="10">
        <f>IF($J445=Res_converter!$E$6,MAX($M445-$N445-$O445,0),0)+IF($K445=Res_converter!$E$6,MAX($P445-$Q445-$R445,0),0)+IF(L445=Res_converter!$E$6,$S445,0)</f>
        <v>0</v>
      </c>
      <c r="AJ445" s="10">
        <f>IF($AD445=Res_converter!$A$7,MAX(MIN($Z445,$M445)-$N445-$O445,0),0)+IF(AND($AD445=Res_converter!$A$12,$Y445="See columns P&amp; Q"),IF($J445=Res_converter!$E$6,MAX($AA445*MIN($M445,$T445)-$N445-$O445,0),MAX($AB445*MIN($P445,$T445)-$Q445-$R445,0)),0)+IF(AND($AD445=Res_converter!$A$12,$AC445=1,$Y445&lt;&gt;"See columns P&amp; Q"),IF($J445=Res_converter!$E$6,MAX(MIN(MAX($Z445-$P445,0)/$AU445,$M445)-$N445-$O445,0),MAX(MIN(MAX($Z445-$M445,0)/$AU445,$P445)-$Q445-$R445,0)),0)</f>
        <v>0</v>
      </c>
      <c r="AK445" s="60">
        <f>IF($AD445=Res_converter!$A$2,$T445,0)</f>
        <v>0</v>
      </c>
      <c r="AL445" s="10">
        <f>IF($AD445=Res_converter!$A$2,$Z445,0)</f>
        <v>0</v>
      </c>
      <c r="AM445" s="10">
        <f>IF($J445=Res_converter!$E$4,MAX($M445-$N445-$O445,0),0)+IF($K445=Res_converter!$E$4,MAX($P445-$Q445-$R445,0),0)+IF(L445=Res_converter!$E$4,$S445,0)</f>
        <v>0</v>
      </c>
      <c r="AN445" s="10">
        <f>IF($AD445=Res_converter!$A$3,MAX(MIN($Z445,$M445)-$N445-$O445,0),0)+IF(AND($AD445=Res_converter!$A$14,$AC445=1,$Y445&lt;&gt;"See columns P&amp; Q"),IF($J445=Res_converter!$E$4,MAX(MIN(MAX($Z445-$P445,0)/$AV445,$M445)-$N445-$O445,0),MAX(MIN(MAX($Z445-$M445,0)/$AV445,$P445)-$Q445-$R445,0)),0)</f>
        <v>0</v>
      </c>
      <c r="AO445" s="10">
        <f>IF($J445=Res_converter!$E$5,$M445,0)+IF($K445=Res_converter!$E$5,$P445,0)</f>
        <v>0</v>
      </c>
      <c r="AP445" s="10">
        <f>IF($AD445=Res_converter!$A$4,$Z445,0)</f>
        <v>0</v>
      </c>
      <c r="AQ445" s="10" t="s">
        <v>70</v>
      </c>
      <c r="AR445" s="10" t="s">
        <v>61</v>
      </c>
      <c r="AS445" s="10" t="s">
        <v>71</v>
      </c>
      <c r="AT445" s="10"/>
      <c r="AU445" s="10">
        <f t="shared" si="26"/>
        <v>0.03</v>
      </c>
      <c r="AV445" s="10">
        <f t="shared" si="27"/>
        <v>0.33700000000000002</v>
      </c>
      <c r="AW445" s="12" t="s">
        <v>589</v>
      </c>
      <c r="AX445" s="12" t="str">
        <f>INDEX(Subname_converter!$B$1:$B$343,MATCH($AW445,Subname_converter!$A$1:$A$343,0))</f>
        <v>Encina</v>
      </c>
      <c r="AY445" s="12">
        <f>INDEX(Subname_converter!$C$1:$C$343,MATCH($AW445,Subname_converter!$A$1:$A$343,0))</f>
        <v>230</v>
      </c>
      <c r="AZ445" s="11">
        <v>45473.291666666701</v>
      </c>
      <c r="BA445" s="11">
        <v>46124.291666666701</v>
      </c>
      <c r="BB445" s="10">
        <f t="shared" si="24"/>
        <v>2026</v>
      </c>
      <c r="BC445" s="11"/>
      <c r="BD445" s="10" t="s">
        <v>103</v>
      </c>
      <c r="BE445" s="10" t="s">
        <v>65</v>
      </c>
      <c r="BF445" s="10"/>
      <c r="BG445" s="10" t="s">
        <v>103</v>
      </c>
      <c r="BH445" s="10"/>
      <c r="BI445" s="10">
        <f>IFERROR(INDEX([12]Queue_withNearTerm!$AZ$4:$AZ$148,MATCH(B446,[12]Queue_withNearTerm!$B$4:$B$148,0)),99)</f>
        <v>99</v>
      </c>
    </row>
    <row r="446" spans="1:61" s="26" customFormat="1" ht="25" x14ac:dyDescent="0.25">
      <c r="A446" s="32" t="s">
        <v>964</v>
      </c>
      <c r="B446" s="10">
        <v>2161</v>
      </c>
      <c r="C446" s="11">
        <v>44287</v>
      </c>
      <c r="D446" s="11">
        <v>44301.291666666701</v>
      </c>
      <c r="E446" s="10" t="s">
        <v>53</v>
      </c>
      <c r="F446" s="10" t="s">
        <v>609</v>
      </c>
      <c r="G446" s="10" t="s">
        <v>95</v>
      </c>
      <c r="H446" s="10" t="s">
        <v>56</v>
      </c>
      <c r="I446" s="10"/>
      <c r="J446" s="10" t="s">
        <v>96</v>
      </c>
      <c r="K446" s="10" t="s">
        <v>57</v>
      </c>
      <c r="L446" s="10"/>
      <c r="M446" s="10">
        <v>208.494</v>
      </c>
      <c r="N446" s="10"/>
      <c r="O446" s="10"/>
      <c r="P446" s="10">
        <v>208.494</v>
      </c>
      <c r="Q446" s="10"/>
      <c r="R446" s="10"/>
      <c r="S446" s="10"/>
      <c r="T446" s="10">
        <v>200</v>
      </c>
      <c r="U446" s="10" t="s">
        <v>83</v>
      </c>
      <c r="V446" s="10"/>
      <c r="W446" s="10" t="s">
        <v>58</v>
      </c>
      <c r="X446" s="10"/>
      <c r="Y446" s="10"/>
      <c r="Z446" s="10">
        <v>0</v>
      </c>
      <c r="AA446" s="10"/>
      <c r="AB446" s="10"/>
      <c r="AC446" s="10">
        <f t="shared" si="25"/>
        <v>0</v>
      </c>
      <c r="AD446" s="10" t="str" cm="1">
        <f t="array" ref="AD446">IFERROR(INDEX(Res_converter!$A$2:$A$22,MATCH(1,($J446=Res_converter!$B$2:$B$22)*($K446=Res_converter!$C$2:$C$22)*($L446=Res_converter!$D$2:$D$22),0)),"Other")</f>
        <v>Solar-Hybrid</v>
      </c>
      <c r="AE446" s="10">
        <f>IF($J446=Res_converter!$E$2,MAX($M446-$N446-$O446,0),0)+IF($K446=Res_converter!$E$2,MAX($P446-$Q446-$R446,0),0)+IF(L446=Res_converter!$E$2,$S446,0)</f>
        <v>208.494</v>
      </c>
      <c r="AF446" s="10">
        <f>IF($AD446=Res_converter!$A$8,MAX($Z446-$N446-$O446,0),0)+IF(AND($AD446=Res_converter!$A$14,$J446=Res_converter!$B$14),MAX(MIN($Z446,$M446)-$N446-$O446+IF(SUM($Q446,$R446)&gt;0,MAX($Z446-$M446,0)-($Q446+$R446)*$AV446,0),0),0)+IF(AND($AD446=Res_converter!$A$15,$K446=Res_converter!$C$15),MAX(MIN($Z446,$P446)-$Q446-$R446+IF(SUM($N446,$O446)&gt;0,MAX($Z446-$P446,0)-($N446+$O446)*$AV446,0),0),0)+IF(AND($AD446=Res_converter!$A$12,$Y446="See columns P&amp; Q"),IF($J446=Res_converter!$E$2,MAX($AA446*MIN($M446,$T446)-$N446-$O446,0),MAX($AB446*MIN($P446,$T446)-$Q446-$R446,0)),0)+IF(AND($AD446=Res_converter!$A$12,$AC446=1,$Y446&lt;&gt;"See columns P&amp; Q"),IF($J446=Res_converter!$E$2,MAX(MIN($Z446,M446)-$N446-$O446,0),MAX(MIN($Z446,P446)-$Q446-$R446,0)),0)</f>
        <v>0</v>
      </c>
      <c r="AG446" s="60">
        <f>IF($AD446=Res_converter!$A$9,$T446,0)</f>
        <v>0</v>
      </c>
      <c r="AH446" s="10">
        <f>IF($AD446=Res_converter!$A$9,$Z446,0)</f>
        <v>0</v>
      </c>
      <c r="AI446" s="10">
        <f>IF($J446=Res_converter!$E$6,MAX($M446-$N446-$O446,0),0)+IF($K446=Res_converter!$E$6,MAX($P446-$Q446-$R446,0),0)+IF(L446=Res_converter!$E$6,$S446,0)</f>
        <v>208.494</v>
      </c>
      <c r="AJ446" s="10">
        <f>IF($AD446=Res_converter!$A$7,MAX(MIN($Z446,$M446)-$N446-$O446,0),0)+IF(AND($AD446=Res_converter!$A$12,$Y446="See columns P&amp; Q"),IF($J446=Res_converter!$E$6,MAX($AA446*MIN($M446,$T446)-$N446-$O446,0),MAX($AB446*MIN($P446,$T446)-$Q446-$R446,0)),0)+IF(AND($AD446=Res_converter!$A$12,$AC446=1,$Y446&lt;&gt;"See columns P&amp; Q"),IF($J446=Res_converter!$E$6,MAX(MIN(MAX($Z446-$P446,0)/$AU446,$M446)-$N446-$O446,0),MAX(MIN(MAX($Z446-$M446,0)/$AU446,$P446)-$Q446-$R446,0)),0)</f>
        <v>0</v>
      </c>
      <c r="AK446" s="60">
        <f>IF($AD446=Res_converter!$A$2,$T446,0)</f>
        <v>0</v>
      </c>
      <c r="AL446" s="10">
        <f>IF($AD446=Res_converter!$A$2,$Z446,0)</f>
        <v>0</v>
      </c>
      <c r="AM446" s="10">
        <f>IF($J446=Res_converter!$E$4,MAX($M446-$N446-$O446,0),0)+IF($K446=Res_converter!$E$4,MAX($P446-$Q446-$R446,0),0)+IF(L446=Res_converter!$E$4,$S446,0)</f>
        <v>0</v>
      </c>
      <c r="AN446" s="10">
        <f>IF($AD446=Res_converter!$A$3,MAX(MIN($Z446,$M446)-$N446-$O446,0),0)+IF(AND($AD446=Res_converter!$A$14,$AC446=1,$Y446&lt;&gt;"See columns P&amp; Q"),IF($J446=Res_converter!$E$4,MAX(MIN(MAX($Z446-$P446,0)/$AV446,$M446)-$N446-$O446,0),MAX(MIN(MAX($Z446-$M446,0)/$AV446,$P446)-$Q446-$R446,0)),0)</f>
        <v>0</v>
      </c>
      <c r="AO446" s="10">
        <f>IF($J446=Res_converter!$E$5,$M446,0)+IF($K446=Res_converter!$E$5,$P446,0)</f>
        <v>0</v>
      </c>
      <c r="AP446" s="10">
        <f>IF($AD446=Res_converter!$A$4,$Z446,0)</f>
        <v>0</v>
      </c>
      <c r="AQ446" s="10" t="s">
        <v>188</v>
      </c>
      <c r="AR446" s="10" t="s">
        <v>189</v>
      </c>
      <c r="AS446" s="10" t="s">
        <v>71</v>
      </c>
      <c r="AT446" s="10"/>
      <c r="AU446" s="10">
        <f t="shared" si="26"/>
        <v>0.03</v>
      </c>
      <c r="AV446" s="10">
        <f t="shared" si="27"/>
        <v>0.33700000000000002</v>
      </c>
      <c r="AW446" s="12" t="s">
        <v>965</v>
      </c>
      <c r="AX446" s="12" t="str">
        <f>INDEX(Subname_converter!$B$1:$B$343,MATCH($AW446,Subname_converter!$A$1:$A$343,0))</f>
        <v>Hoodoo Wash</v>
      </c>
      <c r="AY446" s="12">
        <f>INDEX(Subname_converter!$C$1:$C$343,MATCH($AW446,Subname_converter!$A$1:$A$343,0))</f>
        <v>500</v>
      </c>
      <c r="AZ446" s="11">
        <v>45444.291666666701</v>
      </c>
      <c r="BA446" s="11">
        <v>47117.333333333299</v>
      </c>
      <c r="BB446" s="10">
        <f t="shared" si="24"/>
        <v>2029</v>
      </c>
      <c r="BC446" s="11"/>
      <c r="BD446" s="10" t="s">
        <v>103</v>
      </c>
      <c r="BE446" s="10" t="s">
        <v>65</v>
      </c>
      <c r="BF446" s="10"/>
      <c r="BG446" s="10" t="s">
        <v>103</v>
      </c>
      <c r="BH446" s="10"/>
      <c r="BI446" s="10">
        <f>IFERROR(INDEX([12]Queue_withNearTerm!$AZ$4:$AZ$148,MATCH(B447,[12]Queue_withNearTerm!$B$4:$B$148,0)),99)</f>
        <v>99</v>
      </c>
    </row>
    <row r="447" spans="1:61" s="26" customFormat="1" ht="25" x14ac:dyDescent="0.25">
      <c r="A447" s="32" t="s">
        <v>966</v>
      </c>
      <c r="B447" s="10">
        <v>2162</v>
      </c>
      <c r="C447" s="11">
        <v>44286</v>
      </c>
      <c r="D447" s="11">
        <v>44301.291666666701</v>
      </c>
      <c r="E447" s="10" t="s">
        <v>53</v>
      </c>
      <c r="F447" s="10" t="s">
        <v>609</v>
      </c>
      <c r="G447" s="10" t="s">
        <v>95</v>
      </c>
      <c r="H447" s="10" t="s">
        <v>56</v>
      </c>
      <c r="I447" s="10"/>
      <c r="J447" s="10" t="s">
        <v>96</v>
      </c>
      <c r="K447" s="10" t="s">
        <v>57</v>
      </c>
      <c r="L447" s="10"/>
      <c r="M447" s="10">
        <v>286.13</v>
      </c>
      <c r="N447" s="10"/>
      <c r="O447" s="10"/>
      <c r="P447" s="10">
        <v>286.13</v>
      </c>
      <c r="Q447" s="10"/>
      <c r="R447" s="10"/>
      <c r="S447" s="10"/>
      <c r="T447" s="10">
        <v>275</v>
      </c>
      <c r="U447" s="10" t="s">
        <v>83</v>
      </c>
      <c r="V447" s="10"/>
      <c r="W447" s="10" t="s">
        <v>58</v>
      </c>
      <c r="X447" s="10"/>
      <c r="Y447" s="10"/>
      <c r="Z447" s="10">
        <v>0</v>
      </c>
      <c r="AA447" s="10"/>
      <c r="AB447" s="10"/>
      <c r="AC447" s="10">
        <f t="shared" si="25"/>
        <v>0</v>
      </c>
      <c r="AD447" s="10" t="str" cm="1">
        <f t="array" ref="AD447">IFERROR(INDEX(Res_converter!$A$2:$A$22,MATCH(1,($J447=Res_converter!$B$2:$B$22)*($K447=Res_converter!$C$2:$C$22)*($L447=Res_converter!$D$2:$D$22),0)),"Other")</f>
        <v>Solar-Hybrid</v>
      </c>
      <c r="AE447" s="10">
        <f>IF($J447=Res_converter!$E$2,MAX($M447-$N447-$O447,0),0)+IF($K447=Res_converter!$E$2,MAX($P447-$Q447-$R447,0),0)+IF(L447=Res_converter!$E$2,$S447,0)</f>
        <v>286.13</v>
      </c>
      <c r="AF447" s="10">
        <f>IF($AD447=Res_converter!$A$8,MAX($Z447-$N447-$O447,0),0)+IF(AND($AD447=Res_converter!$A$14,$J447=Res_converter!$B$14),MAX(MIN($Z447,$M447)-$N447-$O447+IF(SUM($Q447,$R447)&gt;0,MAX($Z447-$M447,0)-($Q447+$R447)*$AV447,0),0),0)+IF(AND($AD447=Res_converter!$A$15,$K447=Res_converter!$C$15),MAX(MIN($Z447,$P447)-$Q447-$R447+IF(SUM($N447,$O447)&gt;0,MAX($Z447-$P447,0)-($N447+$O447)*$AV447,0),0),0)+IF(AND($AD447=Res_converter!$A$12,$Y447="See columns P&amp; Q"),IF($J447=Res_converter!$E$2,MAX($AA447*MIN($M447,$T447)-$N447-$O447,0),MAX($AB447*MIN($P447,$T447)-$Q447-$R447,0)),0)+IF(AND($AD447=Res_converter!$A$12,$AC447=1,$Y447&lt;&gt;"See columns P&amp; Q"),IF($J447=Res_converter!$E$2,MAX(MIN($Z447,M447)-$N447-$O447,0),MAX(MIN($Z447,P447)-$Q447-$R447,0)),0)</f>
        <v>0</v>
      </c>
      <c r="AG447" s="60">
        <f>IF($AD447=Res_converter!$A$9,$T447,0)</f>
        <v>0</v>
      </c>
      <c r="AH447" s="10">
        <f>IF($AD447=Res_converter!$A$9,$Z447,0)</f>
        <v>0</v>
      </c>
      <c r="AI447" s="10">
        <f>IF($J447=Res_converter!$E$6,MAX($M447-$N447-$O447,0),0)+IF($K447=Res_converter!$E$6,MAX($P447-$Q447-$R447,0),0)+IF(L447=Res_converter!$E$6,$S447,0)</f>
        <v>286.13</v>
      </c>
      <c r="AJ447" s="10">
        <f>IF($AD447=Res_converter!$A$7,MAX(MIN($Z447,$M447)-$N447-$O447,0),0)+IF(AND($AD447=Res_converter!$A$12,$Y447="See columns P&amp; Q"),IF($J447=Res_converter!$E$6,MAX($AA447*MIN($M447,$T447)-$N447-$O447,0),MAX($AB447*MIN($P447,$T447)-$Q447-$R447,0)),0)+IF(AND($AD447=Res_converter!$A$12,$AC447=1,$Y447&lt;&gt;"See columns P&amp; Q"),IF($J447=Res_converter!$E$6,MAX(MIN(MAX($Z447-$P447,0)/$AU447,$M447)-$N447-$O447,0),MAX(MIN(MAX($Z447-$M447,0)/$AU447,$P447)-$Q447-$R447,0)),0)</f>
        <v>0</v>
      </c>
      <c r="AK447" s="60">
        <f>IF($AD447=Res_converter!$A$2,$T447,0)</f>
        <v>0</v>
      </c>
      <c r="AL447" s="10">
        <f>IF($AD447=Res_converter!$A$2,$Z447,0)</f>
        <v>0</v>
      </c>
      <c r="AM447" s="10">
        <f>IF($J447=Res_converter!$E$4,MAX($M447-$N447-$O447,0),0)+IF($K447=Res_converter!$E$4,MAX($P447-$Q447-$R447,0),0)+IF(L447=Res_converter!$E$4,$S447,0)</f>
        <v>0</v>
      </c>
      <c r="AN447" s="10">
        <f>IF($AD447=Res_converter!$A$3,MAX(MIN($Z447,$M447)-$N447-$O447,0),0)+IF(AND($AD447=Res_converter!$A$14,$AC447=1,$Y447&lt;&gt;"See columns P&amp; Q"),IF($J447=Res_converter!$E$4,MAX(MIN(MAX($Z447-$P447,0)/$AV447,$M447)-$N447-$O447,0),MAX(MIN(MAX($Z447-$M447,0)/$AV447,$P447)-$Q447-$R447,0)),0)</f>
        <v>0</v>
      </c>
      <c r="AO447" s="10">
        <f>IF($J447=Res_converter!$E$5,$M447,0)+IF($K447=Res_converter!$E$5,$P447,0)</f>
        <v>0</v>
      </c>
      <c r="AP447" s="10">
        <f>IF($AD447=Res_converter!$A$4,$Z447,0)</f>
        <v>0</v>
      </c>
      <c r="AQ447" s="10" t="s">
        <v>487</v>
      </c>
      <c r="AR447" s="10" t="s">
        <v>484</v>
      </c>
      <c r="AS447" s="10" t="s">
        <v>71</v>
      </c>
      <c r="AT447" s="10"/>
      <c r="AU447" s="10">
        <f t="shared" si="26"/>
        <v>0.03</v>
      </c>
      <c r="AV447" s="10">
        <f t="shared" si="27"/>
        <v>0.33700000000000002</v>
      </c>
      <c r="AW447" s="12" t="s">
        <v>230</v>
      </c>
      <c r="AX447" s="12" t="str">
        <f>INDEX(Subname_converter!$B$1:$B$343,MATCH($AW447,Subname_converter!$A$1:$A$343,0))</f>
        <v>Imperial Valley</v>
      </c>
      <c r="AY447" s="12">
        <f>INDEX(Subname_converter!$C$1:$C$343,MATCH($AW447,Subname_converter!$A$1:$A$343,0))</f>
        <v>230</v>
      </c>
      <c r="AZ447" s="11">
        <v>46752.333333333299</v>
      </c>
      <c r="BA447" s="11">
        <v>47494.333333333299</v>
      </c>
      <c r="BB447" s="10">
        <f t="shared" si="24"/>
        <v>2030</v>
      </c>
      <c r="BC447" s="11"/>
      <c r="BD447" s="10" t="s">
        <v>103</v>
      </c>
      <c r="BE447" s="10" t="s">
        <v>65</v>
      </c>
      <c r="BF447" s="10"/>
      <c r="BG447" s="10" t="s">
        <v>103</v>
      </c>
      <c r="BH447" s="10"/>
      <c r="BI447" s="10">
        <f>IFERROR(INDEX([12]Queue_withNearTerm!$AZ$4:$AZ$148,MATCH(B448,[12]Queue_withNearTerm!$B$4:$B$148,0)),99)</f>
        <v>99</v>
      </c>
    </row>
    <row r="448" spans="1:61" s="26" customFormat="1" ht="25" x14ac:dyDescent="0.25">
      <c r="A448" s="32" t="s">
        <v>967</v>
      </c>
      <c r="B448" s="10">
        <v>2165</v>
      </c>
      <c r="C448" s="11">
        <v>44292</v>
      </c>
      <c r="D448" s="11">
        <v>44301.291666666701</v>
      </c>
      <c r="E448" s="10" t="s">
        <v>53</v>
      </c>
      <c r="F448" s="10" t="s">
        <v>609</v>
      </c>
      <c r="G448" s="10" t="s">
        <v>56</v>
      </c>
      <c r="H448" s="10"/>
      <c r="I448" s="10"/>
      <c r="J448" s="10" t="s">
        <v>57</v>
      </c>
      <c r="K448" s="10"/>
      <c r="L448" s="10"/>
      <c r="M448" s="10">
        <v>105</v>
      </c>
      <c r="N448" s="10"/>
      <c r="O448" s="10"/>
      <c r="P448" s="10"/>
      <c r="Q448" s="10"/>
      <c r="R448" s="10"/>
      <c r="S448" s="10"/>
      <c r="T448" s="10">
        <v>100</v>
      </c>
      <c r="U448" s="10" t="s">
        <v>83</v>
      </c>
      <c r="V448" s="10"/>
      <c r="W448" s="10"/>
      <c r="X448" s="10"/>
      <c r="Y448" s="10"/>
      <c r="Z448" s="10">
        <v>0</v>
      </c>
      <c r="AA448" s="10"/>
      <c r="AB448" s="10"/>
      <c r="AC448" s="10">
        <f t="shared" si="25"/>
        <v>0</v>
      </c>
      <c r="AD448" s="10" t="str" cm="1">
        <f t="array" ref="AD448">IFERROR(INDEX(Res_converter!$A$2:$A$22,MATCH(1,($J448=Res_converter!$B$2:$B$22)*($K448=Res_converter!$C$2:$C$22)*($L448=Res_converter!$D$2:$D$22),0)),"Other")</f>
        <v>Battery</v>
      </c>
      <c r="AE448" s="10">
        <f>IF($J448=Res_converter!$E$2,MAX($M448-$N448-$O448,0),0)+IF($K448=Res_converter!$E$2,MAX($P448-$Q448-$R448,0),0)+IF(L448=Res_converter!$E$2,$S448,0)</f>
        <v>105</v>
      </c>
      <c r="AF448" s="10">
        <f>IF($AD448=Res_converter!$A$8,MAX($Z448-$N448-$O448,0),0)+IF(AND($AD448=Res_converter!$A$14,$J448=Res_converter!$B$14),MAX(MIN($Z448,$M448)-$N448-$O448+IF(SUM($Q448,$R448)&gt;0,MAX($Z448-$M448,0)-($Q448+$R448)*$AV448,0),0),0)+IF(AND($AD448=Res_converter!$A$15,$K448=Res_converter!$C$15),MAX(MIN($Z448,$P448)-$Q448-$R448+IF(SUM($N448,$O448)&gt;0,MAX($Z448-$P448,0)-($N448+$O448)*$AV448,0),0),0)+IF(AND($AD448=Res_converter!$A$12,$Y448="See columns P&amp; Q"),IF($J448=Res_converter!$E$2,MAX($AA448*MIN($M448,$T448)-$N448-$O448,0),MAX($AB448*MIN($P448,$T448)-$Q448-$R448,0)),0)+IF(AND($AD448=Res_converter!$A$12,$AC448=1,$Y448&lt;&gt;"See columns P&amp; Q"),IF($J448=Res_converter!$E$2,MAX(MIN($Z448,M448)-$N448-$O448,0),MAX(MIN($Z448,P448)-$Q448-$R448,0)),0)</f>
        <v>0</v>
      </c>
      <c r="AG448" s="60">
        <f>IF($AD448=Res_converter!$A$9,$T448,0)</f>
        <v>0</v>
      </c>
      <c r="AH448" s="10">
        <f>IF($AD448=Res_converter!$A$9,$Z448,0)</f>
        <v>0</v>
      </c>
      <c r="AI448" s="10">
        <f>IF($J448=Res_converter!$E$6,MAX($M448-$N448-$O448,0),0)+IF($K448=Res_converter!$E$6,MAX($P448-$Q448-$R448,0),0)+IF(L448=Res_converter!$E$6,$S448,0)</f>
        <v>0</v>
      </c>
      <c r="AJ448" s="10">
        <f>IF($AD448=Res_converter!$A$7,MAX(MIN($Z448,$M448)-$N448-$O448,0),0)+IF(AND($AD448=Res_converter!$A$12,$Y448="See columns P&amp; Q"),IF($J448=Res_converter!$E$6,MAX($AA448*MIN($M448,$T448)-$N448-$O448,0),MAX($AB448*MIN($P448,$T448)-$Q448-$R448,0)),0)+IF(AND($AD448=Res_converter!$A$12,$AC448=1,$Y448&lt;&gt;"See columns P&amp; Q"),IF($J448=Res_converter!$E$6,MAX(MIN(MAX($Z448-$P448,0)/$AU448,$M448)-$N448-$O448,0),MAX(MIN(MAX($Z448-$M448,0)/$AU448,$P448)-$Q448-$R448,0)),0)</f>
        <v>0</v>
      </c>
      <c r="AK448" s="60">
        <f>IF($AD448=Res_converter!$A$2,$T448,0)</f>
        <v>0</v>
      </c>
      <c r="AL448" s="10">
        <f>IF($AD448=Res_converter!$A$2,$Z448,0)</f>
        <v>0</v>
      </c>
      <c r="AM448" s="10">
        <f>IF($J448=Res_converter!$E$4,MAX($M448-$N448-$O448,0),0)+IF($K448=Res_converter!$E$4,MAX($P448-$Q448-$R448,0),0)+IF(L448=Res_converter!$E$4,$S448,0)</f>
        <v>0</v>
      </c>
      <c r="AN448" s="10">
        <f>IF($AD448=Res_converter!$A$3,MAX(MIN($Z448,$M448)-$N448-$O448,0),0)+IF(AND($AD448=Res_converter!$A$14,$AC448=1,$Y448&lt;&gt;"See columns P&amp; Q"),IF($J448=Res_converter!$E$4,MAX(MIN(MAX($Z448-$P448,0)/$AV448,$M448)-$N448-$O448,0),MAX(MIN(MAX($Z448-$M448,0)/$AV448,$P448)-$Q448-$R448,0)),0)</f>
        <v>0</v>
      </c>
      <c r="AO448" s="10">
        <f>IF($J448=Res_converter!$E$5,$M448,0)+IF($K448=Res_converter!$E$5,$P448,0)</f>
        <v>0</v>
      </c>
      <c r="AP448" s="10">
        <f>IF($AD448=Res_converter!$A$4,$Z448,0)</f>
        <v>0</v>
      </c>
      <c r="AQ448" s="10" t="s">
        <v>70</v>
      </c>
      <c r="AR448" s="10" t="s">
        <v>61</v>
      </c>
      <c r="AS448" s="10" t="s">
        <v>71</v>
      </c>
      <c r="AT448" s="10"/>
      <c r="AU448" s="10">
        <f t="shared" si="26"/>
        <v>0.03</v>
      </c>
      <c r="AV448" s="10">
        <f t="shared" si="27"/>
        <v>0.33700000000000002</v>
      </c>
      <c r="AW448" s="12" t="s">
        <v>603</v>
      </c>
      <c r="AX448" s="12" t="str">
        <f>INDEX(Subname_converter!$B$1:$B$343,MATCH($AW448,Subname_converter!$A$1:$A$343,0))</f>
        <v>San Luis Rey</v>
      </c>
      <c r="AY448" s="12">
        <f>INDEX(Subname_converter!$C$1:$C$343,MATCH($AW448,Subname_converter!$A$1:$A$343,0))</f>
        <v>230</v>
      </c>
      <c r="AZ448" s="11">
        <v>45809.291666666701</v>
      </c>
      <c r="BA448" s="11">
        <v>46457.333333333299</v>
      </c>
      <c r="BB448" s="10">
        <f t="shared" si="24"/>
        <v>2027</v>
      </c>
      <c r="BC448" s="11"/>
      <c r="BD448" s="10" t="s">
        <v>103</v>
      </c>
      <c r="BE448" s="10" t="s">
        <v>65</v>
      </c>
      <c r="BF448" s="10"/>
      <c r="BG448" s="10" t="s">
        <v>103</v>
      </c>
      <c r="BH448" s="10"/>
      <c r="BI448" s="10">
        <f>IFERROR(INDEX([12]Queue_withNearTerm!$AZ$4:$AZ$148,MATCH(B449,[12]Queue_withNearTerm!$B$4:$B$148,0)),99)</f>
        <v>99</v>
      </c>
    </row>
    <row r="449" spans="1:61" s="26" customFormat="1" ht="37.5" x14ac:dyDescent="0.25">
      <c r="A449" s="32" t="s">
        <v>968</v>
      </c>
      <c r="B449" s="10">
        <v>2166</v>
      </c>
      <c r="C449" s="11">
        <v>44294</v>
      </c>
      <c r="D449" s="11">
        <v>44301.291666666701</v>
      </c>
      <c r="E449" s="10" t="s">
        <v>53</v>
      </c>
      <c r="F449" s="10" t="s">
        <v>609</v>
      </c>
      <c r="G449" s="10" t="s">
        <v>56</v>
      </c>
      <c r="H449" s="10" t="s">
        <v>95</v>
      </c>
      <c r="I449" s="10"/>
      <c r="J449" s="10" t="s">
        <v>57</v>
      </c>
      <c r="K449" s="10" t="s">
        <v>96</v>
      </c>
      <c r="L449" s="10"/>
      <c r="M449" s="10">
        <v>1182.3800000000001</v>
      </c>
      <c r="N449" s="10"/>
      <c r="O449" s="10"/>
      <c r="P449" s="10">
        <v>1182.3800000000001</v>
      </c>
      <c r="Q449" s="10"/>
      <c r="R449" s="10"/>
      <c r="S449" s="10"/>
      <c r="T449" s="10">
        <v>1150</v>
      </c>
      <c r="U449" s="10" t="s">
        <v>83</v>
      </c>
      <c r="V449" s="10"/>
      <c r="W449" s="10" t="s">
        <v>58</v>
      </c>
      <c r="X449" s="10"/>
      <c r="Y449" s="10"/>
      <c r="Z449" s="10">
        <v>0</v>
      </c>
      <c r="AA449" s="10"/>
      <c r="AB449" s="10"/>
      <c r="AC449" s="10">
        <f t="shared" si="25"/>
        <v>0</v>
      </c>
      <c r="AD449" s="10" t="str" cm="1">
        <f t="array" ref="AD449">IFERROR(INDEX(Res_converter!$A$2:$A$22,MATCH(1,($J449=Res_converter!$B$2:$B$22)*($K449=Res_converter!$C$2:$C$22)*($L449=Res_converter!$D$2:$D$22),0)),"Other")</f>
        <v>Solar-Hybrid</v>
      </c>
      <c r="AE449" s="10">
        <f>IF($J449=Res_converter!$E$2,MAX($M449-$N449-$O449,0),0)+IF($K449=Res_converter!$E$2,MAX($P449-$Q449-$R449,0),0)+IF(L449=Res_converter!$E$2,$S449,0)</f>
        <v>1182.3800000000001</v>
      </c>
      <c r="AF449" s="10">
        <f>IF($AD449=Res_converter!$A$8,MAX($Z449-$N449-$O449,0),0)+IF(AND($AD449=Res_converter!$A$14,$J449=Res_converter!$B$14),MAX(MIN($Z449,$M449)-$N449-$O449+IF(SUM($Q449,$R449)&gt;0,MAX($Z449-$M449,0)-($Q449+$R449)*$AV449,0),0),0)+IF(AND($AD449=Res_converter!$A$15,$K449=Res_converter!$C$15),MAX(MIN($Z449,$P449)-$Q449-$R449+IF(SUM($N449,$O449)&gt;0,MAX($Z449-$P449,0)-($N449+$O449)*$AV449,0),0),0)+IF(AND($AD449=Res_converter!$A$12,$Y449="See columns P&amp; Q"),IF($J449=Res_converter!$E$2,MAX($AA449*MIN($M449,$T449)-$N449-$O449,0),MAX($AB449*MIN($P449,$T449)-$Q449-$R449,0)),0)+IF(AND($AD449=Res_converter!$A$12,$AC449=1,$Y449&lt;&gt;"See columns P&amp; Q"),IF($J449=Res_converter!$E$2,MAX(MIN($Z449,M449)-$N449-$O449,0),MAX(MIN($Z449,P449)-$Q449-$R449,0)),0)</f>
        <v>0</v>
      </c>
      <c r="AG449" s="60">
        <f>IF($AD449=Res_converter!$A$9,$T449,0)</f>
        <v>0</v>
      </c>
      <c r="AH449" s="10">
        <f>IF($AD449=Res_converter!$A$9,$Z449,0)</f>
        <v>0</v>
      </c>
      <c r="AI449" s="10">
        <f>IF($J449=Res_converter!$E$6,MAX($M449-$N449-$O449,0),0)+IF($K449=Res_converter!$E$6,MAX($P449-$Q449-$R449,0),0)+IF(L449=Res_converter!$E$6,$S449,0)</f>
        <v>1182.3800000000001</v>
      </c>
      <c r="AJ449" s="10">
        <f>IF($AD449=Res_converter!$A$7,MAX(MIN($Z449,$M449)-$N449-$O449,0),0)+IF(AND($AD449=Res_converter!$A$12,$Y449="See columns P&amp; Q"),IF($J449=Res_converter!$E$6,MAX($AA449*MIN($M449,$T449)-$N449-$O449,0),MAX($AB449*MIN($P449,$T449)-$Q449-$R449,0)),0)+IF(AND($AD449=Res_converter!$A$12,$AC449=1,$Y449&lt;&gt;"See columns P&amp; Q"),IF($J449=Res_converter!$E$6,MAX(MIN(MAX($Z449-$P449,0)/$AU449,$M449)-$N449-$O449,0),MAX(MIN(MAX($Z449-$M449,0)/$AU449,$P449)-$Q449-$R449,0)),0)</f>
        <v>0</v>
      </c>
      <c r="AK449" s="60">
        <f>IF($AD449=Res_converter!$A$2,$T449,0)</f>
        <v>0</v>
      </c>
      <c r="AL449" s="10">
        <f>IF($AD449=Res_converter!$A$2,$Z449,0)</f>
        <v>0</v>
      </c>
      <c r="AM449" s="10">
        <f>IF($J449=Res_converter!$E$4,MAX($M449-$N449-$O449,0),0)+IF($K449=Res_converter!$E$4,MAX($P449-$Q449-$R449,0),0)+IF(L449=Res_converter!$E$4,$S449,0)</f>
        <v>0</v>
      </c>
      <c r="AN449" s="10">
        <f>IF($AD449=Res_converter!$A$3,MAX(MIN($Z449,$M449)-$N449-$O449,0),0)+IF(AND($AD449=Res_converter!$A$14,$AC449=1,$Y449&lt;&gt;"See columns P&amp; Q"),IF($J449=Res_converter!$E$4,MAX(MIN(MAX($Z449-$P449,0)/$AV449,$M449)-$N449-$O449,0),MAX(MIN(MAX($Z449-$M449,0)/$AV449,$P449)-$Q449-$R449,0)),0)</f>
        <v>0</v>
      </c>
      <c r="AO449" s="10">
        <f>IF($J449=Res_converter!$E$5,$M449,0)+IF($K449=Res_converter!$E$5,$P449,0)</f>
        <v>0</v>
      </c>
      <c r="AP449" s="10">
        <f>IF($AD449=Res_converter!$A$4,$Z449,0)</f>
        <v>0</v>
      </c>
      <c r="AQ449" s="10" t="s">
        <v>229</v>
      </c>
      <c r="AR449" s="10" t="s">
        <v>61</v>
      </c>
      <c r="AS449" s="10" t="s">
        <v>71</v>
      </c>
      <c r="AT449" s="10"/>
      <c r="AU449" s="10">
        <f t="shared" si="26"/>
        <v>0.03</v>
      </c>
      <c r="AV449" s="10">
        <f t="shared" si="27"/>
        <v>0.33700000000000002</v>
      </c>
      <c r="AW449" s="12" t="s">
        <v>969</v>
      </c>
      <c r="AX449" s="12" t="str">
        <f>INDEX(Subname_converter!$B$1:$B$343,MATCH($AW449,Subname_converter!$A$1:$A$343,0))</f>
        <v>New Sub - North Gila - IV (Proposed)</v>
      </c>
      <c r="AY449" s="12">
        <f>INDEX(Subname_converter!$C$1:$C$343,MATCH($AW449,Subname_converter!$A$1:$A$343,0))</f>
        <v>500</v>
      </c>
      <c r="AZ449" s="11">
        <v>46387.333333333299</v>
      </c>
      <c r="BA449" s="11">
        <v>46387.333333333299</v>
      </c>
      <c r="BB449" s="10">
        <f t="shared" si="24"/>
        <v>2027</v>
      </c>
      <c r="BC449" s="11"/>
      <c r="BD449" s="10" t="s">
        <v>103</v>
      </c>
      <c r="BE449" s="10" t="s">
        <v>65</v>
      </c>
      <c r="BF449" s="10"/>
      <c r="BG449" s="10" t="s">
        <v>103</v>
      </c>
      <c r="BH449" s="10"/>
      <c r="BI449" s="10">
        <f>IFERROR(INDEX([12]Queue_withNearTerm!$AZ$4:$AZ$148,MATCH(B450,[12]Queue_withNearTerm!$B$4:$B$148,0)),99)</f>
        <v>99</v>
      </c>
    </row>
    <row r="450" spans="1:61" s="26" customFormat="1" ht="25" x14ac:dyDescent="0.25">
      <c r="A450" s="32" t="s">
        <v>970</v>
      </c>
      <c r="B450" s="10">
        <v>2167</v>
      </c>
      <c r="C450" s="11">
        <v>44294</v>
      </c>
      <c r="D450" s="11">
        <v>44301.291666666701</v>
      </c>
      <c r="E450" s="10" t="s">
        <v>53</v>
      </c>
      <c r="F450" s="10" t="s">
        <v>609</v>
      </c>
      <c r="G450" s="10" t="s">
        <v>56</v>
      </c>
      <c r="H450" s="10"/>
      <c r="I450" s="10"/>
      <c r="J450" s="10" t="s">
        <v>57</v>
      </c>
      <c r="K450" s="10"/>
      <c r="L450" s="10"/>
      <c r="M450" s="10">
        <v>71.3</v>
      </c>
      <c r="N450" s="10"/>
      <c r="O450" s="10"/>
      <c r="P450" s="10"/>
      <c r="Q450" s="10"/>
      <c r="R450" s="10"/>
      <c r="S450" s="10"/>
      <c r="T450" s="10">
        <v>70</v>
      </c>
      <c r="U450" s="10" t="s">
        <v>83</v>
      </c>
      <c r="V450" s="10"/>
      <c r="W450" s="10"/>
      <c r="X450" s="10"/>
      <c r="Y450" s="10"/>
      <c r="Z450" s="10">
        <v>0</v>
      </c>
      <c r="AA450" s="10"/>
      <c r="AB450" s="10"/>
      <c r="AC450" s="10">
        <f t="shared" si="25"/>
        <v>0</v>
      </c>
      <c r="AD450" s="10" t="str" cm="1">
        <f t="array" ref="AD450">IFERROR(INDEX(Res_converter!$A$2:$A$22,MATCH(1,($J450=Res_converter!$B$2:$B$22)*($K450=Res_converter!$C$2:$C$22)*($L450=Res_converter!$D$2:$D$22),0)),"Other")</f>
        <v>Battery</v>
      </c>
      <c r="AE450" s="10">
        <f>IF($J450=Res_converter!$E$2,MAX($M450-$N450-$O450,0),0)+IF($K450=Res_converter!$E$2,MAX($P450-$Q450-$R450,0),0)+IF(L450=Res_converter!$E$2,$S450,0)</f>
        <v>71.3</v>
      </c>
      <c r="AF450" s="10">
        <f>IF($AD450=Res_converter!$A$8,MAX($Z450-$N450-$O450,0),0)+IF(AND($AD450=Res_converter!$A$14,$J450=Res_converter!$B$14),MAX(MIN($Z450,$M450)-$N450-$O450+IF(SUM($Q450,$R450)&gt;0,MAX($Z450-$M450,0)-($Q450+$R450)*$AV450,0),0),0)+IF(AND($AD450=Res_converter!$A$15,$K450=Res_converter!$C$15),MAX(MIN($Z450,$P450)-$Q450-$R450+IF(SUM($N450,$O450)&gt;0,MAX($Z450-$P450,0)-($N450+$O450)*$AV450,0),0),0)+IF(AND($AD450=Res_converter!$A$12,$Y450="See columns P&amp; Q"),IF($J450=Res_converter!$E$2,MAX($AA450*MIN($M450,$T450)-$N450-$O450,0),MAX($AB450*MIN($P450,$T450)-$Q450-$R450,0)),0)+IF(AND($AD450=Res_converter!$A$12,$AC450=1,$Y450&lt;&gt;"See columns P&amp; Q"),IF($J450=Res_converter!$E$2,MAX(MIN($Z450,M450)-$N450-$O450,0),MAX(MIN($Z450,P450)-$Q450-$R450,0)),0)</f>
        <v>0</v>
      </c>
      <c r="AG450" s="60">
        <f>IF($AD450=Res_converter!$A$9,$T450,0)</f>
        <v>0</v>
      </c>
      <c r="AH450" s="10">
        <f>IF($AD450=Res_converter!$A$9,$Z450,0)</f>
        <v>0</v>
      </c>
      <c r="AI450" s="10">
        <f>IF($J450=Res_converter!$E$6,MAX($M450-$N450-$O450,0),0)+IF($K450=Res_converter!$E$6,MAX($P450-$Q450-$R450,0),0)+IF(L450=Res_converter!$E$6,$S450,0)</f>
        <v>0</v>
      </c>
      <c r="AJ450" s="10">
        <f>IF($AD450=Res_converter!$A$7,MAX(MIN($Z450,$M450)-$N450-$O450,0),0)+IF(AND($AD450=Res_converter!$A$12,$Y450="See columns P&amp; Q"),IF($J450=Res_converter!$E$6,MAX($AA450*MIN($M450,$T450)-$N450-$O450,0),MAX($AB450*MIN($P450,$T450)-$Q450-$R450,0)),0)+IF(AND($AD450=Res_converter!$A$12,$AC450=1,$Y450&lt;&gt;"See columns P&amp; Q"),IF($J450=Res_converter!$E$6,MAX(MIN(MAX($Z450-$P450,0)/$AU450,$M450)-$N450-$O450,0),MAX(MIN(MAX($Z450-$M450,0)/$AU450,$P450)-$Q450-$R450,0)),0)</f>
        <v>0</v>
      </c>
      <c r="AK450" s="60">
        <f>IF($AD450=Res_converter!$A$2,$T450,0)</f>
        <v>0</v>
      </c>
      <c r="AL450" s="10">
        <f>IF($AD450=Res_converter!$A$2,$Z450,0)</f>
        <v>0</v>
      </c>
      <c r="AM450" s="10">
        <f>IF($J450=Res_converter!$E$4,MAX($M450-$N450-$O450,0),0)+IF($K450=Res_converter!$E$4,MAX($P450-$Q450-$R450,0),0)+IF(L450=Res_converter!$E$4,$S450,0)</f>
        <v>0</v>
      </c>
      <c r="AN450" s="10">
        <f>IF($AD450=Res_converter!$A$3,MAX(MIN($Z450,$M450)-$N450-$O450,0),0)+IF(AND($AD450=Res_converter!$A$14,$AC450=1,$Y450&lt;&gt;"See columns P&amp; Q"),IF($J450=Res_converter!$E$4,MAX(MIN(MAX($Z450-$P450,0)/$AV450,$M450)-$N450-$O450,0),MAX(MIN(MAX($Z450-$M450,0)/$AV450,$P450)-$Q450-$R450,0)),0)</f>
        <v>0</v>
      </c>
      <c r="AO450" s="10">
        <f>IF($J450=Res_converter!$E$5,$M450,0)+IF($K450=Res_converter!$E$5,$P450,0)</f>
        <v>0</v>
      </c>
      <c r="AP450" s="10">
        <f>IF($AD450=Res_converter!$A$4,$Z450,0)</f>
        <v>0</v>
      </c>
      <c r="AQ450" s="10" t="s">
        <v>70</v>
      </c>
      <c r="AR450" s="10" t="s">
        <v>61</v>
      </c>
      <c r="AS450" s="10" t="s">
        <v>71</v>
      </c>
      <c r="AT450" s="10"/>
      <c r="AU450" s="10">
        <f t="shared" si="26"/>
        <v>0.03</v>
      </c>
      <c r="AV450" s="10">
        <f t="shared" si="27"/>
        <v>0.33700000000000002</v>
      </c>
      <c r="AW450" s="12" t="s">
        <v>971</v>
      </c>
      <c r="AX450" s="12" t="str">
        <f>INDEX(Subname_converter!$B$1:$B$343,MATCH($AW450,Subname_converter!$A$1:$A$343,0))</f>
        <v>Sycamore Canyon</v>
      </c>
      <c r="AY450" s="12">
        <f>INDEX(Subname_converter!$C$1:$C$343,MATCH($AW450,Subname_converter!$A$1:$A$343,0))</f>
        <v>230</v>
      </c>
      <c r="AZ450" s="11">
        <v>45641.333333333299</v>
      </c>
      <c r="BA450" s="11">
        <v>46488.291666666701</v>
      </c>
      <c r="BB450" s="10">
        <f t="shared" si="24"/>
        <v>2027</v>
      </c>
      <c r="BC450" s="11"/>
      <c r="BD450" s="10" t="s">
        <v>103</v>
      </c>
      <c r="BE450" s="10" t="s">
        <v>65</v>
      </c>
      <c r="BF450" s="10"/>
      <c r="BG450" s="10" t="s">
        <v>103</v>
      </c>
      <c r="BH450" s="10"/>
      <c r="BI450" s="10">
        <f>IFERROR(INDEX([12]Queue_withNearTerm!$AZ$4:$AZ$148,MATCH(B451,[12]Queue_withNearTerm!$B$4:$B$148,0)),99)</f>
        <v>99</v>
      </c>
    </row>
    <row r="451" spans="1:61" s="26" customFormat="1" ht="37.5" x14ac:dyDescent="0.25">
      <c r="A451" s="32" t="s">
        <v>972</v>
      </c>
      <c r="B451" s="10">
        <v>2172</v>
      </c>
      <c r="C451" s="11">
        <v>44292</v>
      </c>
      <c r="D451" s="11">
        <v>44301.291666666701</v>
      </c>
      <c r="E451" s="10" t="s">
        <v>53</v>
      </c>
      <c r="F451" s="10" t="s">
        <v>609</v>
      </c>
      <c r="G451" s="10" t="s">
        <v>95</v>
      </c>
      <c r="H451" s="10" t="s">
        <v>56</v>
      </c>
      <c r="I451" s="10"/>
      <c r="J451" s="10" t="s">
        <v>96</v>
      </c>
      <c r="K451" s="10" t="s">
        <v>57</v>
      </c>
      <c r="L451" s="10"/>
      <c r="M451" s="10">
        <v>823.85</v>
      </c>
      <c r="N451" s="10"/>
      <c r="O451" s="10"/>
      <c r="P451" s="10">
        <v>823.85</v>
      </c>
      <c r="Q451" s="10"/>
      <c r="R451" s="10"/>
      <c r="S451" s="10"/>
      <c r="T451" s="10">
        <v>800</v>
      </c>
      <c r="U451" s="10" t="s">
        <v>83</v>
      </c>
      <c r="V451" s="10"/>
      <c r="W451" s="10" t="s">
        <v>58</v>
      </c>
      <c r="X451" s="10"/>
      <c r="Y451" s="10"/>
      <c r="Z451" s="10">
        <v>0</v>
      </c>
      <c r="AA451" s="10"/>
      <c r="AB451" s="10"/>
      <c r="AC451" s="10">
        <f t="shared" si="25"/>
        <v>0</v>
      </c>
      <c r="AD451" s="10" t="str" cm="1">
        <f t="array" ref="AD451">IFERROR(INDEX(Res_converter!$A$2:$A$22,MATCH(1,($J451=Res_converter!$B$2:$B$22)*($K451=Res_converter!$C$2:$C$22)*($L451=Res_converter!$D$2:$D$22),0)),"Other")</f>
        <v>Solar-Hybrid</v>
      </c>
      <c r="AE451" s="10">
        <f>IF($J451=Res_converter!$E$2,MAX($M451-$N451-$O451,0),0)+IF($K451=Res_converter!$E$2,MAX($P451-$Q451-$R451,0),0)+IF(L451=Res_converter!$E$2,$S451,0)</f>
        <v>823.85</v>
      </c>
      <c r="AF451" s="10">
        <f>IF($AD451=Res_converter!$A$8,MAX($Z451-$N451-$O451,0),0)+IF(AND($AD451=Res_converter!$A$14,$J451=Res_converter!$B$14),MAX(MIN($Z451,$M451)-$N451-$O451+IF(SUM($Q451,$R451)&gt;0,MAX($Z451-$M451,0)-($Q451+$R451)*$AV451,0),0),0)+IF(AND($AD451=Res_converter!$A$15,$K451=Res_converter!$C$15),MAX(MIN($Z451,$P451)-$Q451-$R451+IF(SUM($N451,$O451)&gt;0,MAX($Z451-$P451,0)-($N451+$O451)*$AV451,0),0),0)+IF(AND($AD451=Res_converter!$A$12,$Y451="See columns P&amp; Q"),IF($J451=Res_converter!$E$2,MAX($AA451*MIN($M451,$T451)-$N451-$O451,0),MAX($AB451*MIN($P451,$T451)-$Q451-$R451,0)),0)+IF(AND($AD451=Res_converter!$A$12,$AC451=1,$Y451&lt;&gt;"See columns P&amp; Q"),IF($J451=Res_converter!$E$2,MAX(MIN($Z451,M451)-$N451-$O451,0),MAX(MIN($Z451,P451)-$Q451-$R451,0)),0)</f>
        <v>0</v>
      </c>
      <c r="AG451" s="60">
        <f>IF($AD451=Res_converter!$A$9,$T451,0)</f>
        <v>0</v>
      </c>
      <c r="AH451" s="10">
        <f>IF($AD451=Res_converter!$A$9,$Z451,0)</f>
        <v>0</v>
      </c>
      <c r="AI451" s="10">
        <f>IF($J451=Res_converter!$E$6,MAX($M451-$N451-$O451,0),0)+IF($K451=Res_converter!$E$6,MAX($P451-$Q451-$R451,0),0)+IF(L451=Res_converter!$E$6,$S451,0)</f>
        <v>823.85</v>
      </c>
      <c r="AJ451" s="10">
        <f>IF($AD451=Res_converter!$A$7,MAX(MIN($Z451,$M451)-$N451-$O451,0),0)+IF(AND($AD451=Res_converter!$A$12,$Y451="See columns P&amp; Q"),IF($J451=Res_converter!$E$6,MAX($AA451*MIN($M451,$T451)-$N451-$O451,0),MAX($AB451*MIN($P451,$T451)-$Q451-$R451,0)),0)+IF(AND($AD451=Res_converter!$A$12,$AC451=1,$Y451&lt;&gt;"See columns P&amp; Q"),IF($J451=Res_converter!$E$6,MAX(MIN(MAX($Z451-$P451,0)/$AU451,$M451)-$N451-$O451,0),MAX(MIN(MAX($Z451-$M451,0)/$AU451,$P451)-$Q451-$R451,0)),0)</f>
        <v>0</v>
      </c>
      <c r="AK451" s="60">
        <f>IF($AD451=Res_converter!$A$2,$T451,0)</f>
        <v>0</v>
      </c>
      <c r="AL451" s="10">
        <f>IF($AD451=Res_converter!$A$2,$Z451,0)</f>
        <v>0</v>
      </c>
      <c r="AM451" s="10">
        <f>IF($J451=Res_converter!$E$4,MAX($M451-$N451-$O451,0),0)+IF($K451=Res_converter!$E$4,MAX($P451-$Q451-$R451,0),0)+IF(L451=Res_converter!$E$4,$S451,0)</f>
        <v>0</v>
      </c>
      <c r="AN451" s="10">
        <f>IF($AD451=Res_converter!$A$3,MAX(MIN($Z451,$M451)-$N451-$O451,0),0)+IF(AND($AD451=Res_converter!$A$14,$AC451=1,$Y451&lt;&gt;"See columns P&amp; Q"),IF($J451=Res_converter!$E$4,MAX(MIN(MAX($Z451-$P451,0)/$AV451,$M451)-$N451-$O451,0),MAX(MIN(MAX($Z451-$M451,0)/$AV451,$P451)-$Q451-$R451,0)),0)</f>
        <v>0</v>
      </c>
      <c r="AO451" s="10">
        <f>IF($J451=Res_converter!$E$5,$M451,0)+IF($K451=Res_converter!$E$5,$P451,0)</f>
        <v>0</v>
      </c>
      <c r="AP451" s="10">
        <f>IF($AD451=Res_converter!$A$4,$Z451,0)</f>
        <v>0</v>
      </c>
      <c r="AQ451" s="10" t="s">
        <v>257</v>
      </c>
      <c r="AR451" s="10" t="s">
        <v>189</v>
      </c>
      <c r="AS451" s="10" t="s">
        <v>71</v>
      </c>
      <c r="AT451" s="10"/>
      <c r="AU451" s="10">
        <f t="shared" si="26"/>
        <v>0.03</v>
      </c>
      <c r="AV451" s="10">
        <f t="shared" si="27"/>
        <v>0.33700000000000002</v>
      </c>
      <c r="AW451" s="12" t="s">
        <v>973</v>
      </c>
      <c r="AX451" s="12" t="str">
        <f>INDEX(Subname_converter!$B$1:$B$343,MATCH($AW451,Subname_converter!$A$1:$A$343,0))</f>
        <v>Hoodoo Wash</v>
      </c>
      <c r="AY451" s="12">
        <f>INDEX(Subname_converter!$C$1:$C$343,MATCH($AW451,Subname_converter!$A$1:$A$343,0))</f>
        <v>500</v>
      </c>
      <c r="AZ451" s="11">
        <v>45809.291666666701</v>
      </c>
      <c r="BA451" s="11">
        <v>45809.291666666701</v>
      </c>
      <c r="BB451" s="10">
        <f t="shared" si="24"/>
        <v>2025</v>
      </c>
      <c r="BC451" s="11"/>
      <c r="BD451" s="10" t="s">
        <v>103</v>
      </c>
      <c r="BE451" s="10" t="s">
        <v>65</v>
      </c>
      <c r="BF451" s="10"/>
      <c r="BG451" s="10" t="s">
        <v>103</v>
      </c>
      <c r="BH451" s="10"/>
      <c r="BI451" s="10">
        <f>IFERROR(INDEX([12]Queue_withNearTerm!$AZ$4:$AZ$148,MATCH(B452,[12]Queue_withNearTerm!$B$4:$B$148,0)),99)</f>
        <v>99</v>
      </c>
    </row>
    <row r="452" spans="1:61" s="26" customFormat="1" ht="25" x14ac:dyDescent="0.25">
      <c r="A452" s="32" t="s">
        <v>974</v>
      </c>
      <c r="B452" s="10">
        <v>2173</v>
      </c>
      <c r="C452" s="11">
        <v>44294</v>
      </c>
      <c r="D452" s="11">
        <v>44301.291666666701</v>
      </c>
      <c r="E452" s="10" t="s">
        <v>53</v>
      </c>
      <c r="F452" s="10" t="s">
        <v>609</v>
      </c>
      <c r="G452" s="10" t="s">
        <v>56</v>
      </c>
      <c r="H452" s="10"/>
      <c r="I452" s="10"/>
      <c r="J452" s="10" t="s">
        <v>57</v>
      </c>
      <c r="K452" s="10"/>
      <c r="L452" s="10"/>
      <c r="M452" s="10">
        <v>206.31</v>
      </c>
      <c r="N452" s="10"/>
      <c r="O452" s="10"/>
      <c r="P452" s="10"/>
      <c r="Q452" s="10"/>
      <c r="R452" s="10"/>
      <c r="S452" s="10"/>
      <c r="T452" s="10">
        <v>200</v>
      </c>
      <c r="U452" s="10" t="s">
        <v>83</v>
      </c>
      <c r="V452" s="10"/>
      <c r="W452" s="10"/>
      <c r="X452" s="10"/>
      <c r="Y452" s="10"/>
      <c r="Z452" s="10">
        <v>0</v>
      </c>
      <c r="AA452" s="10"/>
      <c r="AB452" s="10"/>
      <c r="AC452" s="10">
        <f t="shared" si="25"/>
        <v>0</v>
      </c>
      <c r="AD452" s="10" t="str" cm="1">
        <f t="array" ref="AD452">IFERROR(INDEX(Res_converter!$A$2:$A$22,MATCH(1,($J452=Res_converter!$B$2:$B$22)*($K452=Res_converter!$C$2:$C$22)*($L452=Res_converter!$D$2:$D$22),0)),"Other")</f>
        <v>Battery</v>
      </c>
      <c r="AE452" s="10">
        <f>IF($J452=Res_converter!$E$2,MAX($M452-$N452-$O452,0),0)+IF($K452=Res_converter!$E$2,MAX($P452-$Q452-$R452,0),0)+IF(L452=Res_converter!$E$2,$S452,0)</f>
        <v>206.31</v>
      </c>
      <c r="AF452" s="10">
        <f>IF($AD452=Res_converter!$A$8,MAX($Z452-$N452-$O452,0),0)+IF(AND($AD452=Res_converter!$A$14,$J452=Res_converter!$B$14),MAX(MIN($Z452,$M452)-$N452-$O452+IF(SUM($Q452,$R452)&gt;0,MAX($Z452-$M452,0)-($Q452+$R452)*$AV452,0),0),0)+IF(AND($AD452=Res_converter!$A$15,$K452=Res_converter!$C$15),MAX(MIN($Z452,$P452)-$Q452-$R452+IF(SUM($N452,$O452)&gt;0,MAX($Z452-$P452,0)-($N452+$O452)*$AV452,0),0),0)+IF(AND($AD452=Res_converter!$A$12,$Y452="See columns P&amp; Q"),IF($J452=Res_converter!$E$2,MAX($AA452*MIN($M452,$T452)-$N452-$O452,0),MAX($AB452*MIN($P452,$T452)-$Q452-$R452,0)),0)+IF(AND($AD452=Res_converter!$A$12,$AC452=1,$Y452&lt;&gt;"See columns P&amp; Q"),IF($J452=Res_converter!$E$2,MAX(MIN($Z452,M452)-$N452-$O452,0),MAX(MIN($Z452,P452)-$Q452-$R452,0)),0)</f>
        <v>0</v>
      </c>
      <c r="AG452" s="60">
        <f>IF($AD452=Res_converter!$A$9,$T452,0)</f>
        <v>0</v>
      </c>
      <c r="AH452" s="10">
        <f>IF($AD452=Res_converter!$A$9,$Z452,0)</f>
        <v>0</v>
      </c>
      <c r="AI452" s="10">
        <f>IF($J452=Res_converter!$E$6,MAX($M452-$N452-$O452,0),0)+IF($K452=Res_converter!$E$6,MAX($P452-$Q452-$R452,0),0)+IF(L452=Res_converter!$E$6,$S452,0)</f>
        <v>0</v>
      </c>
      <c r="AJ452" s="10">
        <f>IF($AD452=Res_converter!$A$7,MAX(MIN($Z452,$M452)-$N452-$O452,0),0)+IF(AND($AD452=Res_converter!$A$12,$Y452="See columns P&amp; Q"),IF($J452=Res_converter!$E$6,MAX($AA452*MIN($M452,$T452)-$N452-$O452,0),MAX($AB452*MIN($P452,$T452)-$Q452-$R452,0)),0)+IF(AND($AD452=Res_converter!$A$12,$AC452=1,$Y452&lt;&gt;"See columns P&amp; Q"),IF($J452=Res_converter!$E$6,MAX(MIN(MAX($Z452-$P452,0)/$AU452,$M452)-$N452-$O452,0),MAX(MIN(MAX($Z452-$M452,0)/$AU452,$P452)-$Q452-$R452,0)),0)</f>
        <v>0</v>
      </c>
      <c r="AK452" s="60">
        <f>IF($AD452=Res_converter!$A$2,$T452,0)</f>
        <v>0</v>
      </c>
      <c r="AL452" s="10">
        <f>IF($AD452=Res_converter!$A$2,$Z452,0)</f>
        <v>0</v>
      </c>
      <c r="AM452" s="10">
        <f>IF($J452=Res_converter!$E$4,MAX($M452-$N452-$O452,0),0)+IF($K452=Res_converter!$E$4,MAX($P452-$Q452-$R452,0),0)+IF(L452=Res_converter!$E$4,$S452,0)</f>
        <v>0</v>
      </c>
      <c r="AN452" s="10">
        <f>IF($AD452=Res_converter!$A$3,MAX(MIN($Z452,$M452)-$N452-$O452,0),0)+IF(AND($AD452=Res_converter!$A$14,$AC452=1,$Y452&lt;&gt;"See columns P&amp; Q"),IF($J452=Res_converter!$E$4,MAX(MIN(MAX($Z452-$P452,0)/$AV452,$M452)-$N452-$O452,0),MAX(MIN(MAX($Z452-$M452,0)/$AV452,$P452)-$Q452-$R452,0)),0)</f>
        <v>0</v>
      </c>
      <c r="AO452" s="10">
        <f>IF($J452=Res_converter!$E$5,$M452,0)+IF($K452=Res_converter!$E$5,$P452,0)</f>
        <v>0</v>
      </c>
      <c r="AP452" s="10">
        <f>IF($AD452=Res_converter!$A$4,$Z452,0)</f>
        <v>0</v>
      </c>
      <c r="AQ452" s="10" t="s">
        <v>70</v>
      </c>
      <c r="AR452" s="10" t="s">
        <v>61</v>
      </c>
      <c r="AS452" s="10" t="s">
        <v>71</v>
      </c>
      <c r="AT452" s="10"/>
      <c r="AU452" s="10">
        <f t="shared" si="26"/>
        <v>0.03</v>
      </c>
      <c r="AV452" s="10">
        <f t="shared" si="27"/>
        <v>0.33700000000000002</v>
      </c>
      <c r="AW452" s="12" t="s">
        <v>72</v>
      </c>
      <c r="AX452" s="12" t="str">
        <f>INDEX(Subname_converter!$B$1:$B$343,MATCH($AW452,Subname_converter!$A$1:$A$343,0))</f>
        <v>ECO</v>
      </c>
      <c r="AY452" s="12">
        <f>INDEX(Subname_converter!$C$1:$C$343,MATCH($AW452,Subname_converter!$A$1:$A$343,0))</f>
        <v>138</v>
      </c>
      <c r="AZ452" s="11">
        <v>45960.291666666701</v>
      </c>
      <c r="BA452" s="11">
        <v>45960.291666666701</v>
      </c>
      <c r="BB452" s="10">
        <f t="shared" si="24"/>
        <v>2026</v>
      </c>
      <c r="BC452" s="11"/>
      <c r="BD452" s="10" t="s">
        <v>103</v>
      </c>
      <c r="BE452" s="10" t="s">
        <v>65</v>
      </c>
      <c r="BF452" s="10"/>
      <c r="BG452" s="10" t="s">
        <v>103</v>
      </c>
      <c r="BH452" s="10"/>
      <c r="BI452" s="10">
        <f>IFERROR(INDEX([12]Queue_withNearTerm!$AZ$4:$AZ$148,MATCH(B453,[12]Queue_withNearTerm!$B$4:$B$148,0)),99)</f>
        <v>99</v>
      </c>
    </row>
    <row r="453" spans="1:61" s="26" customFormat="1" ht="25" x14ac:dyDescent="0.25">
      <c r="A453" s="32" t="s">
        <v>975</v>
      </c>
      <c r="B453" s="10">
        <v>2176</v>
      </c>
      <c r="C453" s="11">
        <v>44288</v>
      </c>
      <c r="D453" s="11">
        <v>44301.291666666701</v>
      </c>
      <c r="E453" s="10" t="s">
        <v>53</v>
      </c>
      <c r="F453" s="10" t="s">
        <v>609</v>
      </c>
      <c r="G453" s="10" t="s">
        <v>56</v>
      </c>
      <c r="H453" s="10"/>
      <c r="I453" s="10"/>
      <c r="J453" s="10" t="s">
        <v>57</v>
      </c>
      <c r="K453" s="10"/>
      <c r="L453" s="10"/>
      <c r="M453" s="10">
        <v>633.1</v>
      </c>
      <c r="N453" s="10"/>
      <c r="O453" s="10"/>
      <c r="P453" s="10"/>
      <c r="Q453" s="10"/>
      <c r="R453" s="10"/>
      <c r="S453" s="10"/>
      <c r="T453" s="10">
        <v>600</v>
      </c>
      <c r="U453" s="10" t="s">
        <v>83</v>
      </c>
      <c r="V453" s="10"/>
      <c r="W453" s="10"/>
      <c r="X453" s="10"/>
      <c r="Y453" s="10"/>
      <c r="Z453" s="10">
        <v>0</v>
      </c>
      <c r="AA453" s="10"/>
      <c r="AB453" s="10"/>
      <c r="AC453" s="10">
        <f t="shared" si="25"/>
        <v>0</v>
      </c>
      <c r="AD453" s="10" t="str" cm="1">
        <f t="array" ref="AD453">IFERROR(INDEX(Res_converter!$A$2:$A$22,MATCH(1,($J453=Res_converter!$B$2:$B$22)*($K453=Res_converter!$C$2:$C$22)*($L453=Res_converter!$D$2:$D$22),0)),"Other")</f>
        <v>Battery</v>
      </c>
      <c r="AE453" s="10">
        <f>IF($J453=Res_converter!$E$2,MAX($M453-$N453-$O453,0),0)+IF($K453=Res_converter!$E$2,MAX($P453-$Q453-$R453,0),0)+IF(L453=Res_converter!$E$2,$S453,0)</f>
        <v>633.1</v>
      </c>
      <c r="AF453" s="10">
        <f>IF($AD453=Res_converter!$A$8,MAX($Z453-$N453-$O453,0),0)+IF(AND($AD453=Res_converter!$A$14,$J453=Res_converter!$B$14),MAX(MIN($Z453,$M453)-$N453-$O453+IF(SUM($Q453,$R453)&gt;0,MAX($Z453-$M453,0)-($Q453+$R453)*$AV453,0),0),0)+IF(AND($AD453=Res_converter!$A$15,$K453=Res_converter!$C$15),MAX(MIN($Z453,$P453)-$Q453-$R453+IF(SUM($N453,$O453)&gt;0,MAX($Z453-$P453,0)-($N453+$O453)*$AV453,0),0),0)+IF(AND($AD453=Res_converter!$A$12,$Y453="See columns P&amp; Q"),IF($J453=Res_converter!$E$2,MAX($AA453*MIN($M453,$T453)-$N453-$O453,0),MAX($AB453*MIN($P453,$T453)-$Q453-$R453,0)),0)+IF(AND($AD453=Res_converter!$A$12,$AC453=1,$Y453&lt;&gt;"See columns P&amp; Q"),IF($J453=Res_converter!$E$2,MAX(MIN($Z453,M453)-$N453-$O453,0),MAX(MIN($Z453,P453)-$Q453-$R453,0)),0)</f>
        <v>0</v>
      </c>
      <c r="AG453" s="60">
        <f>IF($AD453=Res_converter!$A$9,$T453,0)</f>
        <v>0</v>
      </c>
      <c r="AH453" s="10">
        <f>IF($AD453=Res_converter!$A$9,$Z453,0)</f>
        <v>0</v>
      </c>
      <c r="AI453" s="10">
        <f>IF($J453=Res_converter!$E$6,MAX($M453-$N453-$O453,0),0)+IF($K453=Res_converter!$E$6,MAX($P453-$Q453-$R453,0),0)+IF(L453=Res_converter!$E$6,$S453,0)</f>
        <v>0</v>
      </c>
      <c r="AJ453" s="10">
        <f>IF($AD453=Res_converter!$A$7,MAX(MIN($Z453,$M453)-$N453-$O453,0),0)+IF(AND($AD453=Res_converter!$A$12,$Y453="See columns P&amp; Q"),IF($J453=Res_converter!$E$6,MAX($AA453*MIN($M453,$T453)-$N453-$O453,0),MAX($AB453*MIN($P453,$T453)-$Q453-$R453,0)),0)+IF(AND($AD453=Res_converter!$A$12,$AC453=1,$Y453&lt;&gt;"See columns P&amp; Q"),IF($J453=Res_converter!$E$6,MAX(MIN(MAX($Z453-$P453,0)/$AU453,$M453)-$N453-$O453,0),MAX(MIN(MAX($Z453-$M453,0)/$AU453,$P453)-$Q453-$R453,0)),0)</f>
        <v>0</v>
      </c>
      <c r="AK453" s="60">
        <f>IF($AD453=Res_converter!$A$2,$T453,0)</f>
        <v>0</v>
      </c>
      <c r="AL453" s="10">
        <f>IF($AD453=Res_converter!$A$2,$Z453,0)</f>
        <v>0</v>
      </c>
      <c r="AM453" s="10">
        <f>IF($J453=Res_converter!$E$4,MAX($M453-$N453-$O453,0),0)+IF($K453=Res_converter!$E$4,MAX($P453-$Q453-$R453,0),0)+IF(L453=Res_converter!$E$4,$S453,0)</f>
        <v>0</v>
      </c>
      <c r="AN453" s="10">
        <f>IF($AD453=Res_converter!$A$3,MAX(MIN($Z453,$M453)-$N453-$O453,0),0)+IF(AND($AD453=Res_converter!$A$14,$AC453=1,$Y453&lt;&gt;"See columns P&amp; Q"),IF($J453=Res_converter!$E$4,MAX(MIN(MAX($Z453-$P453,0)/$AV453,$M453)-$N453-$O453,0),MAX(MIN(MAX($Z453-$M453,0)/$AV453,$P453)-$Q453-$R453,0)),0)</f>
        <v>0</v>
      </c>
      <c r="AO453" s="10">
        <f>IF($J453=Res_converter!$E$5,$M453,0)+IF($K453=Res_converter!$E$5,$P453,0)</f>
        <v>0</v>
      </c>
      <c r="AP453" s="10">
        <f>IF($AD453=Res_converter!$A$4,$Z453,0)</f>
        <v>0</v>
      </c>
      <c r="AQ453" s="10" t="s">
        <v>229</v>
      </c>
      <c r="AR453" s="10" t="s">
        <v>61</v>
      </c>
      <c r="AS453" s="10" t="s">
        <v>71</v>
      </c>
      <c r="AT453" s="10"/>
      <c r="AU453" s="10">
        <f t="shared" si="26"/>
        <v>0.03</v>
      </c>
      <c r="AV453" s="10">
        <f t="shared" si="27"/>
        <v>0.33700000000000002</v>
      </c>
      <c r="AW453" s="12" t="s">
        <v>230</v>
      </c>
      <c r="AX453" s="12" t="str">
        <f>INDEX(Subname_converter!$B$1:$B$343,MATCH($AW453,Subname_converter!$A$1:$A$343,0))</f>
        <v>Imperial Valley</v>
      </c>
      <c r="AY453" s="12">
        <f>INDEX(Subname_converter!$C$1:$C$343,MATCH($AW453,Subname_converter!$A$1:$A$343,0))</f>
        <v>230</v>
      </c>
      <c r="AZ453" s="11">
        <v>45657.333333333299</v>
      </c>
      <c r="BA453" s="11">
        <v>47584.291666666701</v>
      </c>
      <c r="BB453" s="10">
        <f t="shared" ref="BB453:BB465" si="28">YEAR(BA453+90)</f>
        <v>2030</v>
      </c>
      <c r="BC453" s="11"/>
      <c r="BD453" s="10" t="s">
        <v>103</v>
      </c>
      <c r="BE453" s="10" t="s">
        <v>65</v>
      </c>
      <c r="BF453" s="10"/>
      <c r="BG453" s="10" t="s">
        <v>103</v>
      </c>
      <c r="BH453" s="10"/>
      <c r="BI453" s="10">
        <f>IFERROR(INDEX([12]Queue_withNearTerm!$AZ$4:$AZ$148,MATCH(B454,[12]Queue_withNearTerm!$B$4:$B$148,0)),99)</f>
        <v>99</v>
      </c>
    </row>
    <row r="454" spans="1:61" s="26" customFormat="1" ht="37.5" x14ac:dyDescent="0.25">
      <c r="A454" s="32" t="s">
        <v>976</v>
      </c>
      <c r="B454" s="10">
        <v>2177</v>
      </c>
      <c r="C454" s="11">
        <v>44299</v>
      </c>
      <c r="D454" s="11">
        <v>44301.291666666701</v>
      </c>
      <c r="E454" s="10" t="s">
        <v>53</v>
      </c>
      <c r="F454" s="10" t="s">
        <v>609</v>
      </c>
      <c r="G454" s="10" t="s">
        <v>55</v>
      </c>
      <c r="H454" s="10" t="s">
        <v>56</v>
      </c>
      <c r="I454" s="10"/>
      <c r="J454" s="10" t="s">
        <v>55</v>
      </c>
      <c r="K454" s="10" t="s">
        <v>57</v>
      </c>
      <c r="L454" s="10"/>
      <c r="M454" s="10">
        <v>105.8</v>
      </c>
      <c r="N454" s="10"/>
      <c r="O454" s="10"/>
      <c r="P454" s="10">
        <v>313.91928000000001</v>
      </c>
      <c r="Q454" s="10"/>
      <c r="R454" s="10"/>
      <c r="S454" s="10"/>
      <c r="T454" s="10">
        <v>400</v>
      </c>
      <c r="U454" s="10" t="s">
        <v>83</v>
      </c>
      <c r="V454" s="10"/>
      <c r="W454" s="10" t="s">
        <v>58</v>
      </c>
      <c r="X454" s="10"/>
      <c r="Y454" s="10"/>
      <c r="Z454" s="10">
        <v>0</v>
      </c>
      <c r="AA454" s="10"/>
      <c r="AB454" s="10"/>
      <c r="AC454" s="10">
        <f t="shared" ref="AC454:AC467" si="29">IF(SUM(Y454,AA454,AB454)&gt;0,1,0)</f>
        <v>0</v>
      </c>
      <c r="AD454" s="10" t="str" cm="1">
        <f t="array" ref="AD454">IFERROR(INDEX(Res_converter!$A$2:$A$22,MATCH(1,($J454=Res_converter!$B$2:$B$22)*($K454=Res_converter!$C$2:$C$22)*($L454=Res_converter!$D$2:$D$22),0)),"Other")</f>
        <v>Wind-Hybrid</v>
      </c>
      <c r="AE454" s="10">
        <f>IF($J454=Res_converter!$E$2,MAX($M454-$N454-$O454,0),0)+IF($K454=Res_converter!$E$2,MAX($P454-$Q454-$R454,0),0)+IF(L454=Res_converter!$E$2,$S454,0)</f>
        <v>313.91928000000001</v>
      </c>
      <c r="AF454" s="10">
        <f>IF($AD454=Res_converter!$A$8,MAX($Z454-$N454-$O454,0),0)+IF(AND($AD454=Res_converter!$A$14,$J454=Res_converter!$B$14),MAX(MIN($Z454,$M454)-$N454-$O454+IF(SUM($Q454,$R454)&gt;0,MAX($Z454-$M454,0)-($Q454+$R454)*$AV454,0),0),0)+IF(AND($AD454=Res_converter!$A$15,$K454=Res_converter!$C$15),MAX(MIN($Z454,$P454)-$Q454-$R454+IF(SUM($N454,$O454)&gt;0,MAX($Z454-$P454,0)-($N454+$O454)*$AV454,0),0),0)+IF(AND($AD454=Res_converter!$A$12,$Y454="See columns P&amp; Q"),IF($J454=Res_converter!$E$2,MAX($AA454*MIN($M454,$T454)-$N454-$O454,0),MAX($AB454*MIN($P454,$T454)-$Q454-$R454,0)),0)+IF(AND($AD454=Res_converter!$A$12,$AC454=1,$Y454&lt;&gt;"See columns P&amp; Q"),IF($J454=Res_converter!$E$2,MAX(MIN($Z454,M454)-$N454-$O454,0),MAX(MIN($Z454,P454)-$Q454-$R454,0)),0)</f>
        <v>0</v>
      </c>
      <c r="AG454" s="60">
        <f>IF($AD454=Res_converter!$A$9,$T454,0)</f>
        <v>0</v>
      </c>
      <c r="AH454" s="10">
        <f>IF($AD454=Res_converter!$A$9,$Z454,0)</f>
        <v>0</v>
      </c>
      <c r="AI454" s="10">
        <f>IF($J454=Res_converter!$E$6,MAX($M454-$N454-$O454,0),0)+IF($K454=Res_converter!$E$6,MAX($P454-$Q454-$R454,0),0)+IF(L454=Res_converter!$E$6,$S454,0)</f>
        <v>0</v>
      </c>
      <c r="AJ454" s="10">
        <f>IF($AD454=Res_converter!$A$7,MAX(MIN($Z454,$M454)-$N454-$O454,0),0)+IF(AND($AD454=Res_converter!$A$12,$Y454="See columns P&amp; Q"),IF($J454=Res_converter!$E$6,MAX($AA454*MIN($M454,$T454)-$N454-$O454,0),MAX($AB454*MIN($P454,$T454)-$Q454-$R454,0)),0)+IF(AND($AD454=Res_converter!$A$12,$AC454=1,$Y454&lt;&gt;"See columns P&amp; Q"),IF($J454=Res_converter!$E$6,MAX(MIN(MAX($Z454-$P454,0)/$AU454,$M454)-$N454-$O454,0),MAX(MIN(MAX($Z454-$M454,0)/$AU454,$P454)-$Q454-$R454,0)),0)</f>
        <v>0</v>
      </c>
      <c r="AK454" s="60">
        <f>IF($AD454=Res_converter!$A$2,$T454,0)</f>
        <v>0</v>
      </c>
      <c r="AL454" s="10">
        <f>IF($AD454=Res_converter!$A$2,$Z454,0)</f>
        <v>0</v>
      </c>
      <c r="AM454" s="10">
        <f>IF($J454=Res_converter!$E$4,MAX($M454-$N454-$O454,0),0)+IF($K454=Res_converter!$E$4,MAX($P454-$Q454-$R454,0),0)+IF(L454=Res_converter!$E$4,$S454,0)</f>
        <v>105.8</v>
      </c>
      <c r="AN454" s="10">
        <f>IF($AD454=Res_converter!$A$3,MAX(MIN($Z454,$M454)-$N454-$O454,0),0)+IF(AND($AD454=Res_converter!$A$14,$AC454=1,$Y454&lt;&gt;"See columns P&amp; Q"),IF($J454=Res_converter!$E$4,MAX(MIN(MAX($Z454-$P454,0)/$AV454,$M454)-$N454-$O454,0),MAX(MIN(MAX($Z454-$M454,0)/$AV454,$P454)-$Q454-$R454,0)),0)</f>
        <v>0</v>
      </c>
      <c r="AO454" s="10">
        <f>IF($J454=Res_converter!$E$5,$M454,0)+IF($K454=Res_converter!$E$5,$P454,0)</f>
        <v>0</v>
      </c>
      <c r="AP454" s="10">
        <f>IF($AD454=Res_converter!$A$4,$Z454,0)</f>
        <v>0</v>
      </c>
      <c r="AQ454" s="10" t="s">
        <v>70</v>
      </c>
      <c r="AR454" s="10" t="s">
        <v>61</v>
      </c>
      <c r="AS454" s="10" t="s">
        <v>71</v>
      </c>
      <c r="AT454" s="10"/>
      <c r="AU454" s="10">
        <f t="shared" ref="AU454:AU467" si="30">IF($AS454="SDGE",0.03,IF($AS454="PGAE",0.1,0.106))</f>
        <v>0.03</v>
      </c>
      <c r="AV454" s="10">
        <f t="shared" ref="AV454:AV467" si="31">IF($AS454="SDGE",0.337,IF($AS454="PGAE",0.665,0.557))</f>
        <v>0.33700000000000002</v>
      </c>
      <c r="AW454" s="12" t="s">
        <v>342</v>
      </c>
      <c r="AX454" s="12" t="str">
        <f>INDEX(Subname_converter!$B$1:$B$343,MATCH($AW454,Subname_converter!$A$1:$A$343,0))</f>
        <v>New Sub - Suncrest - Ocotillo (Proposed)</v>
      </c>
      <c r="AY454" s="12">
        <f>INDEX(Subname_converter!$C$1:$C$343,MATCH($AW454,Subname_converter!$A$1:$A$343,0))</f>
        <v>500</v>
      </c>
      <c r="AZ454" s="11">
        <v>45809.291666666701</v>
      </c>
      <c r="BA454" s="11">
        <v>46002.333333333299</v>
      </c>
      <c r="BB454" s="10">
        <f t="shared" si="28"/>
        <v>2026</v>
      </c>
      <c r="BC454" s="11"/>
      <c r="BD454" s="10" t="s">
        <v>103</v>
      </c>
      <c r="BE454" s="10" t="s">
        <v>65</v>
      </c>
      <c r="BF454" s="10"/>
      <c r="BG454" s="10" t="s">
        <v>103</v>
      </c>
      <c r="BH454" s="10"/>
      <c r="BI454" s="10">
        <f>IFERROR(INDEX([12]Queue_withNearTerm!$AZ$4:$AZ$148,MATCH(B455,[12]Queue_withNearTerm!$B$4:$B$148,0)),99)</f>
        <v>99</v>
      </c>
    </row>
    <row r="455" spans="1:61" s="26" customFormat="1" ht="25" x14ac:dyDescent="0.25">
      <c r="A455" s="32" t="s">
        <v>977</v>
      </c>
      <c r="B455" s="10">
        <v>2178</v>
      </c>
      <c r="C455" s="11">
        <v>44295</v>
      </c>
      <c r="D455" s="11">
        <v>44301.291666666701</v>
      </c>
      <c r="E455" s="10" t="s">
        <v>53</v>
      </c>
      <c r="F455" s="10" t="s">
        <v>609</v>
      </c>
      <c r="G455" s="10" t="s">
        <v>56</v>
      </c>
      <c r="H455" s="10"/>
      <c r="I455" s="10"/>
      <c r="J455" s="10" t="s">
        <v>57</v>
      </c>
      <c r="K455" s="10"/>
      <c r="L455" s="10"/>
      <c r="M455" s="10">
        <v>312.95999999999998</v>
      </c>
      <c r="N455" s="10"/>
      <c r="O455" s="10"/>
      <c r="P455" s="10"/>
      <c r="Q455" s="10"/>
      <c r="R455" s="10"/>
      <c r="S455" s="10"/>
      <c r="T455" s="10">
        <v>300</v>
      </c>
      <c r="U455" s="10" t="s">
        <v>83</v>
      </c>
      <c r="V455" s="10"/>
      <c r="W455" s="10"/>
      <c r="X455" s="10"/>
      <c r="Y455" s="10"/>
      <c r="Z455" s="10">
        <v>0</v>
      </c>
      <c r="AA455" s="10"/>
      <c r="AB455" s="10"/>
      <c r="AC455" s="10">
        <f t="shared" si="29"/>
        <v>0</v>
      </c>
      <c r="AD455" s="10" t="str" cm="1">
        <f t="array" ref="AD455">IFERROR(INDEX(Res_converter!$A$2:$A$22,MATCH(1,($J455=Res_converter!$B$2:$B$22)*($K455=Res_converter!$C$2:$C$22)*($L455=Res_converter!$D$2:$D$22),0)),"Other")</f>
        <v>Battery</v>
      </c>
      <c r="AE455" s="10">
        <f>IF($J455=Res_converter!$E$2,MAX($M455-$N455-$O455,0),0)+IF($K455=Res_converter!$E$2,MAX($P455-$Q455-$R455,0),0)+IF(L455=Res_converter!$E$2,$S455,0)</f>
        <v>312.95999999999998</v>
      </c>
      <c r="AF455" s="10">
        <f>IF($AD455=Res_converter!$A$8,MAX($Z455-$N455-$O455,0),0)+IF(AND($AD455=Res_converter!$A$14,$J455=Res_converter!$B$14),MAX(MIN($Z455,$M455)-$N455-$O455+IF(SUM($Q455,$R455)&gt;0,MAX($Z455-$M455,0)-($Q455+$R455)*$AV455,0),0),0)+IF(AND($AD455=Res_converter!$A$15,$K455=Res_converter!$C$15),MAX(MIN($Z455,$P455)-$Q455-$R455+IF(SUM($N455,$O455)&gt;0,MAX($Z455-$P455,0)-($N455+$O455)*$AV455,0),0),0)+IF(AND($AD455=Res_converter!$A$12,$Y455="See columns P&amp; Q"),IF($J455=Res_converter!$E$2,MAX($AA455*MIN($M455,$T455)-$N455-$O455,0),MAX($AB455*MIN($P455,$T455)-$Q455-$R455,0)),0)+IF(AND($AD455=Res_converter!$A$12,$AC455=1,$Y455&lt;&gt;"See columns P&amp; Q"),IF($J455=Res_converter!$E$2,MAX(MIN($Z455,M455)-$N455-$O455,0),MAX(MIN($Z455,P455)-$Q455-$R455,0)),0)</f>
        <v>0</v>
      </c>
      <c r="AG455" s="60">
        <f>IF($AD455=Res_converter!$A$9,$T455,0)</f>
        <v>0</v>
      </c>
      <c r="AH455" s="10">
        <f>IF($AD455=Res_converter!$A$9,$Z455,0)</f>
        <v>0</v>
      </c>
      <c r="AI455" s="10">
        <f>IF($J455=Res_converter!$E$6,MAX($M455-$N455-$O455,0),0)+IF($K455=Res_converter!$E$6,MAX($P455-$Q455-$R455,0),0)+IF(L455=Res_converter!$E$6,$S455,0)</f>
        <v>0</v>
      </c>
      <c r="AJ455" s="10">
        <f>IF($AD455=Res_converter!$A$7,MAX(MIN($Z455,$M455)-$N455-$O455,0),0)+IF(AND($AD455=Res_converter!$A$12,$Y455="See columns P&amp; Q"),IF($J455=Res_converter!$E$6,MAX($AA455*MIN($M455,$T455)-$N455-$O455,0),MAX($AB455*MIN($P455,$T455)-$Q455-$R455,0)),0)+IF(AND($AD455=Res_converter!$A$12,$AC455=1,$Y455&lt;&gt;"See columns P&amp; Q"),IF($J455=Res_converter!$E$6,MAX(MIN(MAX($Z455-$P455,0)/$AU455,$M455)-$N455-$O455,0),MAX(MIN(MAX($Z455-$M455,0)/$AU455,$P455)-$Q455-$R455,0)),0)</f>
        <v>0</v>
      </c>
      <c r="AK455" s="60">
        <f>IF($AD455=Res_converter!$A$2,$T455,0)</f>
        <v>0</v>
      </c>
      <c r="AL455" s="10">
        <f>IF($AD455=Res_converter!$A$2,$Z455,0)</f>
        <v>0</v>
      </c>
      <c r="AM455" s="10">
        <f>IF($J455=Res_converter!$E$4,MAX($M455-$N455-$O455,0),0)+IF($K455=Res_converter!$E$4,MAX($P455-$Q455-$R455,0),0)+IF(L455=Res_converter!$E$4,$S455,0)</f>
        <v>0</v>
      </c>
      <c r="AN455" s="10">
        <f>IF($AD455=Res_converter!$A$3,MAX(MIN($Z455,$M455)-$N455-$O455,0),0)+IF(AND($AD455=Res_converter!$A$14,$AC455=1,$Y455&lt;&gt;"See columns P&amp; Q"),IF($J455=Res_converter!$E$4,MAX(MIN(MAX($Z455-$P455,0)/$AV455,$M455)-$N455-$O455,0),MAX(MIN(MAX($Z455-$M455,0)/$AV455,$P455)-$Q455-$R455,0)),0)</f>
        <v>0</v>
      </c>
      <c r="AO455" s="10">
        <f>IF($J455=Res_converter!$E$5,$M455,0)+IF($K455=Res_converter!$E$5,$P455,0)</f>
        <v>0</v>
      </c>
      <c r="AP455" s="10">
        <f>IF($AD455=Res_converter!$A$4,$Z455,0)</f>
        <v>0</v>
      </c>
      <c r="AQ455" s="10" t="s">
        <v>70</v>
      </c>
      <c r="AR455" s="10" t="s">
        <v>61</v>
      </c>
      <c r="AS455" s="10" t="s">
        <v>71</v>
      </c>
      <c r="AT455" s="10"/>
      <c r="AU455" s="10">
        <f t="shared" si="30"/>
        <v>0.03</v>
      </c>
      <c r="AV455" s="10">
        <f t="shared" si="31"/>
        <v>0.33700000000000002</v>
      </c>
      <c r="AW455" s="12" t="s">
        <v>978</v>
      </c>
      <c r="AX455" s="12" t="str">
        <f>INDEX(Subname_converter!$B$1:$B$343,MATCH($AW455,Subname_converter!$A$1:$A$343,0))</f>
        <v>Suncrest</v>
      </c>
      <c r="AY455" s="12">
        <f>INDEX(Subname_converter!$C$1:$C$343,MATCH($AW455,Subname_converter!$A$1:$A$343,0))</f>
        <v>230</v>
      </c>
      <c r="AZ455" s="11">
        <v>45991.333333333299</v>
      </c>
      <c r="BA455" s="11">
        <v>49228.291666666701</v>
      </c>
      <c r="BB455" s="10">
        <f t="shared" si="28"/>
        <v>2035</v>
      </c>
      <c r="BC455" s="11"/>
      <c r="BD455" s="10" t="s">
        <v>103</v>
      </c>
      <c r="BE455" s="10" t="s">
        <v>65</v>
      </c>
      <c r="BF455" s="10"/>
      <c r="BG455" s="10" t="s">
        <v>103</v>
      </c>
      <c r="BH455" s="10"/>
      <c r="BI455" s="10">
        <f>IFERROR(INDEX([12]Queue_withNearTerm!$AZ$4:$AZ$148,MATCH(B456,[12]Queue_withNearTerm!$B$4:$B$148,0)),99)</f>
        <v>99</v>
      </c>
    </row>
    <row r="456" spans="1:61" s="26" customFormat="1" ht="25" x14ac:dyDescent="0.25">
      <c r="A456" s="32" t="s">
        <v>979</v>
      </c>
      <c r="B456" s="10">
        <v>2180</v>
      </c>
      <c r="C456" s="11">
        <v>44295</v>
      </c>
      <c r="D456" s="11">
        <v>44301.291666666701</v>
      </c>
      <c r="E456" s="10" t="s">
        <v>53</v>
      </c>
      <c r="F456" s="10" t="s">
        <v>609</v>
      </c>
      <c r="G456" s="10" t="s">
        <v>56</v>
      </c>
      <c r="H456" s="10"/>
      <c r="I456" s="10"/>
      <c r="J456" s="10" t="s">
        <v>57</v>
      </c>
      <c r="K456" s="10"/>
      <c r="L456" s="10"/>
      <c r="M456" s="10">
        <v>312.95999999999998</v>
      </c>
      <c r="N456" s="10"/>
      <c r="O456" s="10"/>
      <c r="P456" s="10"/>
      <c r="Q456" s="10"/>
      <c r="R456" s="10"/>
      <c r="S456" s="10"/>
      <c r="T456" s="10">
        <v>300</v>
      </c>
      <c r="U456" s="10" t="s">
        <v>83</v>
      </c>
      <c r="V456" s="10"/>
      <c r="W456" s="10"/>
      <c r="X456" s="10"/>
      <c r="Y456" s="10"/>
      <c r="Z456" s="10">
        <v>0</v>
      </c>
      <c r="AA456" s="10"/>
      <c r="AB456" s="10"/>
      <c r="AC456" s="10">
        <f t="shared" si="29"/>
        <v>0</v>
      </c>
      <c r="AD456" s="10" t="str" cm="1">
        <f t="array" ref="AD456">IFERROR(INDEX(Res_converter!$A$2:$A$22,MATCH(1,($J456=Res_converter!$B$2:$B$22)*($K456=Res_converter!$C$2:$C$22)*($L456=Res_converter!$D$2:$D$22),0)),"Other")</f>
        <v>Battery</v>
      </c>
      <c r="AE456" s="10">
        <f>IF($J456=Res_converter!$E$2,MAX($M456-$N456-$O456,0),0)+IF($K456=Res_converter!$E$2,MAX($P456-$Q456-$R456,0),0)+IF(L456=Res_converter!$E$2,$S456,0)</f>
        <v>312.95999999999998</v>
      </c>
      <c r="AF456" s="10">
        <f>IF($AD456=Res_converter!$A$8,MAX($Z456-$N456-$O456,0),0)+IF(AND($AD456=Res_converter!$A$14,$J456=Res_converter!$B$14),MAX(MIN($Z456,$M456)-$N456-$O456+IF(SUM($Q456,$R456)&gt;0,MAX($Z456-$M456,0)-($Q456+$R456)*$AV456,0),0),0)+IF(AND($AD456=Res_converter!$A$15,$K456=Res_converter!$C$15),MAX(MIN($Z456,$P456)-$Q456-$R456+IF(SUM($N456,$O456)&gt;0,MAX($Z456-$P456,0)-($N456+$O456)*$AV456,0),0),0)+IF(AND($AD456=Res_converter!$A$12,$Y456="See columns P&amp; Q"),IF($J456=Res_converter!$E$2,MAX($AA456*MIN($M456,$T456)-$N456-$O456,0),MAX($AB456*MIN($P456,$T456)-$Q456-$R456,0)),0)+IF(AND($AD456=Res_converter!$A$12,$AC456=1,$Y456&lt;&gt;"See columns P&amp; Q"),IF($J456=Res_converter!$E$2,MAX(MIN($Z456,M456)-$N456-$O456,0),MAX(MIN($Z456,P456)-$Q456-$R456,0)),0)</f>
        <v>0</v>
      </c>
      <c r="AG456" s="60">
        <f>IF($AD456=Res_converter!$A$9,$T456,0)</f>
        <v>0</v>
      </c>
      <c r="AH456" s="10">
        <f>IF($AD456=Res_converter!$A$9,$Z456,0)</f>
        <v>0</v>
      </c>
      <c r="AI456" s="10">
        <f>IF($J456=Res_converter!$E$6,MAX($M456-$N456-$O456,0),0)+IF($K456=Res_converter!$E$6,MAX($P456-$Q456-$R456,0),0)+IF(L456=Res_converter!$E$6,$S456,0)</f>
        <v>0</v>
      </c>
      <c r="AJ456" s="10">
        <f>IF($AD456=Res_converter!$A$7,MAX(MIN($Z456,$M456)-$N456-$O456,0),0)+IF(AND($AD456=Res_converter!$A$12,$Y456="See columns P&amp; Q"),IF($J456=Res_converter!$E$6,MAX($AA456*MIN($M456,$T456)-$N456-$O456,0),MAX($AB456*MIN($P456,$T456)-$Q456-$R456,0)),0)+IF(AND($AD456=Res_converter!$A$12,$AC456=1,$Y456&lt;&gt;"See columns P&amp; Q"),IF($J456=Res_converter!$E$6,MAX(MIN(MAX($Z456-$P456,0)/$AU456,$M456)-$N456-$O456,0),MAX(MIN(MAX($Z456-$M456,0)/$AU456,$P456)-$Q456-$R456,0)),0)</f>
        <v>0</v>
      </c>
      <c r="AK456" s="60">
        <f>IF($AD456=Res_converter!$A$2,$T456,0)</f>
        <v>0</v>
      </c>
      <c r="AL456" s="10">
        <f>IF($AD456=Res_converter!$A$2,$Z456,0)</f>
        <v>0</v>
      </c>
      <c r="AM456" s="10">
        <f>IF($J456=Res_converter!$E$4,MAX($M456-$N456-$O456,0),0)+IF($K456=Res_converter!$E$4,MAX($P456-$Q456-$R456,0),0)+IF(L456=Res_converter!$E$4,$S456,0)</f>
        <v>0</v>
      </c>
      <c r="AN456" s="10">
        <f>IF($AD456=Res_converter!$A$3,MAX(MIN($Z456,$M456)-$N456-$O456,0),0)+IF(AND($AD456=Res_converter!$A$14,$AC456=1,$Y456&lt;&gt;"See columns P&amp; Q"),IF($J456=Res_converter!$E$4,MAX(MIN(MAX($Z456-$P456,0)/$AV456,$M456)-$N456-$O456,0),MAX(MIN(MAX($Z456-$M456,0)/$AV456,$P456)-$Q456-$R456,0)),0)</f>
        <v>0</v>
      </c>
      <c r="AO456" s="10">
        <f>IF($J456=Res_converter!$E$5,$M456,0)+IF($K456=Res_converter!$E$5,$P456,0)</f>
        <v>0</v>
      </c>
      <c r="AP456" s="10">
        <f>IF($AD456=Res_converter!$A$4,$Z456,0)</f>
        <v>0</v>
      </c>
      <c r="AQ456" s="10" t="s">
        <v>70</v>
      </c>
      <c r="AR456" s="10" t="s">
        <v>61</v>
      </c>
      <c r="AS456" s="10" t="s">
        <v>71</v>
      </c>
      <c r="AT456" s="10"/>
      <c r="AU456" s="10">
        <f t="shared" si="30"/>
        <v>0.03</v>
      </c>
      <c r="AV456" s="10">
        <f t="shared" si="31"/>
        <v>0.33700000000000002</v>
      </c>
      <c r="AW456" s="12" t="s">
        <v>234</v>
      </c>
      <c r="AX456" s="12" t="str">
        <f>INDEX(Subname_converter!$B$1:$B$343,MATCH($AW456,Subname_converter!$A$1:$A$343,0))</f>
        <v>Otay Mesa</v>
      </c>
      <c r="AY456" s="12">
        <f>INDEX(Subname_converter!$C$1:$C$343,MATCH($AW456,Subname_converter!$A$1:$A$343,0))</f>
        <v>230</v>
      </c>
      <c r="AZ456" s="11">
        <v>45747.291666666701</v>
      </c>
      <c r="BA456" s="11">
        <v>49228.291666666701</v>
      </c>
      <c r="BB456" s="10">
        <f t="shared" si="28"/>
        <v>2035</v>
      </c>
      <c r="BC456" s="11"/>
      <c r="BD456" s="10" t="s">
        <v>103</v>
      </c>
      <c r="BE456" s="10" t="s">
        <v>65</v>
      </c>
      <c r="BF456" s="10"/>
      <c r="BG456" s="10" t="s">
        <v>103</v>
      </c>
      <c r="BH456" s="10"/>
      <c r="BI456" s="10">
        <f>IFERROR(INDEX([12]Queue_withNearTerm!$AZ$4:$AZ$148,MATCH(B457,[12]Queue_withNearTerm!$B$4:$B$148,0)),99)</f>
        <v>99</v>
      </c>
    </row>
    <row r="457" spans="1:61" s="26" customFormat="1" ht="25" x14ac:dyDescent="0.25">
      <c r="A457" s="32" t="s">
        <v>980</v>
      </c>
      <c r="B457" s="10">
        <v>2181</v>
      </c>
      <c r="C457" s="11">
        <v>44300</v>
      </c>
      <c r="D457" s="11">
        <v>44301.291666666701</v>
      </c>
      <c r="E457" s="10" t="s">
        <v>53</v>
      </c>
      <c r="F457" s="10" t="s">
        <v>609</v>
      </c>
      <c r="G457" s="10" t="s">
        <v>56</v>
      </c>
      <c r="H457" s="10"/>
      <c r="I457" s="10"/>
      <c r="J457" s="10" t="s">
        <v>57</v>
      </c>
      <c r="K457" s="10"/>
      <c r="L457" s="10"/>
      <c r="M457" s="10">
        <v>150.52099999999999</v>
      </c>
      <c r="N457" s="10"/>
      <c r="O457" s="10"/>
      <c r="P457" s="10"/>
      <c r="Q457" s="10"/>
      <c r="R457" s="10"/>
      <c r="S457" s="10"/>
      <c r="T457" s="10">
        <v>149.91</v>
      </c>
      <c r="U457" s="10" t="s">
        <v>83</v>
      </c>
      <c r="V457" s="10"/>
      <c r="W457" s="10"/>
      <c r="X457" s="10"/>
      <c r="Y457" s="10"/>
      <c r="Z457" s="10">
        <v>0</v>
      </c>
      <c r="AA457" s="10"/>
      <c r="AB457" s="10"/>
      <c r="AC457" s="10">
        <f t="shared" si="29"/>
        <v>0</v>
      </c>
      <c r="AD457" s="10" t="str" cm="1">
        <f t="array" ref="AD457">IFERROR(INDEX(Res_converter!$A$2:$A$22,MATCH(1,($J457=Res_converter!$B$2:$B$22)*($K457=Res_converter!$C$2:$C$22)*($L457=Res_converter!$D$2:$D$22),0)),"Other")</f>
        <v>Battery</v>
      </c>
      <c r="AE457" s="10">
        <f>IF($J457=Res_converter!$E$2,MAX($M457-$N457-$O457,0),0)+IF($K457=Res_converter!$E$2,MAX($P457-$Q457-$R457,0),0)+IF(L457=Res_converter!$E$2,$S457,0)</f>
        <v>150.52099999999999</v>
      </c>
      <c r="AF457" s="10">
        <f>IF($AD457=Res_converter!$A$8,MAX($Z457-$N457-$O457,0),0)+IF(AND($AD457=Res_converter!$A$14,$J457=Res_converter!$B$14),MAX(MIN($Z457,$M457)-$N457-$O457+IF(SUM($Q457,$R457)&gt;0,MAX($Z457-$M457,0)-($Q457+$R457)*$AV457,0),0),0)+IF(AND($AD457=Res_converter!$A$15,$K457=Res_converter!$C$15),MAX(MIN($Z457,$P457)-$Q457-$R457+IF(SUM($N457,$O457)&gt;0,MAX($Z457-$P457,0)-($N457+$O457)*$AV457,0),0),0)+IF(AND($AD457=Res_converter!$A$12,$Y457="See columns P&amp; Q"),IF($J457=Res_converter!$E$2,MAX($AA457*MIN($M457,$T457)-$N457-$O457,0),MAX($AB457*MIN($P457,$T457)-$Q457-$R457,0)),0)+IF(AND($AD457=Res_converter!$A$12,$AC457=1,$Y457&lt;&gt;"See columns P&amp; Q"),IF($J457=Res_converter!$E$2,MAX(MIN($Z457,M457)-$N457-$O457,0),MAX(MIN($Z457,P457)-$Q457-$R457,0)),0)</f>
        <v>0</v>
      </c>
      <c r="AG457" s="60">
        <f>IF($AD457=Res_converter!$A$9,$T457,0)</f>
        <v>0</v>
      </c>
      <c r="AH457" s="10">
        <f>IF($AD457=Res_converter!$A$9,$Z457,0)</f>
        <v>0</v>
      </c>
      <c r="AI457" s="10">
        <f>IF($J457=Res_converter!$E$6,MAX($M457-$N457-$O457,0),0)+IF($K457=Res_converter!$E$6,MAX($P457-$Q457-$R457,0),0)+IF(L457=Res_converter!$E$6,$S457,0)</f>
        <v>0</v>
      </c>
      <c r="AJ457" s="10">
        <f>IF($AD457=Res_converter!$A$7,MAX(MIN($Z457,$M457)-$N457-$O457,0),0)+IF(AND($AD457=Res_converter!$A$12,$Y457="See columns P&amp; Q"),IF($J457=Res_converter!$E$6,MAX($AA457*MIN($M457,$T457)-$N457-$O457,0),MAX($AB457*MIN($P457,$T457)-$Q457-$R457,0)),0)+IF(AND($AD457=Res_converter!$A$12,$AC457=1,$Y457&lt;&gt;"See columns P&amp; Q"),IF($J457=Res_converter!$E$6,MAX(MIN(MAX($Z457-$P457,0)/$AU457,$M457)-$N457-$O457,0),MAX(MIN(MAX($Z457-$M457,0)/$AU457,$P457)-$Q457-$R457,0)),0)</f>
        <v>0</v>
      </c>
      <c r="AK457" s="60">
        <f>IF($AD457=Res_converter!$A$2,$T457,0)</f>
        <v>0</v>
      </c>
      <c r="AL457" s="10">
        <f>IF($AD457=Res_converter!$A$2,$Z457,0)</f>
        <v>0</v>
      </c>
      <c r="AM457" s="10">
        <f>IF($J457=Res_converter!$E$4,MAX($M457-$N457-$O457,0),0)+IF($K457=Res_converter!$E$4,MAX($P457-$Q457-$R457,0),0)+IF(L457=Res_converter!$E$4,$S457,0)</f>
        <v>0</v>
      </c>
      <c r="AN457" s="10">
        <f>IF($AD457=Res_converter!$A$3,MAX(MIN($Z457,$M457)-$N457-$O457,0),0)+IF(AND($AD457=Res_converter!$A$14,$AC457=1,$Y457&lt;&gt;"See columns P&amp; Q"),IF($J457=Res_converter!$E$4,MAX(MIN(MAX($Z457-$P457,0)/$AV457,$M457)-$N457-$O457,0),MAX(MIN(MAX($Z457-$M457,0)/$AV457,$P457)-$Q457-$R457,0)),0)</f>
        <v>0</v>
      </c>
      <c r="AO457" s="10">
        <f>IF($J457=Res_converter!$E$5,$M457,0)+IF($K457=Res_converter!$E$5,$P457,0)</f>
        <v>0</v>
      </c>
      <c r="AP457" s="10">
        <f>IF($AD457=Res_converter!$A$4,$Z457,0)</f>
        <v>0</v>
      </c>
      <c r="AQ457" s="10" t="s">
        <v>70</v>
      </c>
      <c r="AR457" s="10" t="s">
        <v>61</v>
      </c>
      <c r="AS457" s="10" t="s">
        <v>71</v>
      </c>
      <c r="AT457" s="10"/>
      <c r="AU457" s="10">
        <f t="shared" si="30"/>
        <v>0.03</v>
      </c>
      <c r="AV457" s="10">
        <f t="shared" si="31"/>
        <v>0.33700000000000002</v>
      </c>
      <c r="AW457" s="12" t="s">
        <v>408</v>
      </c>
      <c r="AX457" s="12" t="str">
        <f>INDEX(Subname_converter!$B$1:$B$343,MATCH($AW457,Subname_converter!$A$1:$A$343,0))</f>
        <v>ECO</v>
      </c>
      <c r="AY457" s="12">
        <f>INDEX(Subname_converter!$C$1:$C$343,MATCH($AW457,Subname_converter!$A$1:$A$343,0))</f>
        <v>138</v>
      </c>
      <c r="AZ457" s="11">
        <v>45444.291666666701</v>
      </c>
      <c r="BA457" s="11">
        <v>46457.333333333299</v>
      </c>
      <c r="BB457" s="10">
        <f t="shared" si="28"/>
        <v>2027</v>
      </c>
      <c r="BC457" s="11"/>
      <c r="BD457" s="10" t="s">
        <v>103</v>
      </c>
      <c r="BE457" s="10" t="s">
        <v>65</v>
      </c>
      <c r="BF457" s="10"/>
      <c r="BG457" s="10" t="s">
        <v>103</v>
      </c>
      <c r="BH457" s="10"/>
      <c r="BI457" s="10">
        <f>IFERROR(INDEX([12]Queue_withNearTerm!$AZ$4:$AZ$148,MATCH(B458,[12]Queue_withNearTerm!$B$4:$B$148,0)),99)</f>
        <v>99</v>
      </c>
    </row>
    <row r="458" spans="1:61" s="26" customFormat="1" ht="25" x14ac:dyDescent="0.25">
      <c r="A458" s="32" t="s">
        <v>981</v>
      </c>
      <c r="B458" s="10">
        <v>2182</v>
      </c>
      <c r="C458" s="11">
        <v>44295</v>
      </c>
      <c r="D458" s="11">
        <v>44301.291666666701</v>
      </c>
      <c r="E458" s="10" t="s">
        <v>53</v>
      </c>
      <c r="F458" s="10" t="s">
        <v>609</v>
      </c>
      <c r="G458" s="10" t="s">
        <v>56</v>
      </c>
      <c r="H458" s="10"/>
      <c r="I458" s="10"/>
      <c r="J458" s="10" t="s">
        <v>57</v>
      </c>
      <c r="K458" s="10"/>
      <c r="L458" s="10"/>
      <c r="M458" s="10">
        <v>101.9</v>
      </c>
      <c r="N458" s="10"/>
      <c r="O458" s="10"/>
      <c r="P458" s="10"/>
      <c r="Q458" s="10"/>
      <c r="R458" s="10"/>
      <c r="S458" s="10"/>
      <c r="T458" s="10">
        <v>100</v>
      </c>
      <c r="U458" s="10" t="s">
        <v>83</v>
      </c>
      <c r="V458" s="10"/>
      <c r="W458" s="10"/>
      <c r="X458" s="10"/>
      <c r="Y458" s="10"/>
      <c r="Z458" s="10">
        <v>0</v>
      </c>
      <c r="AA458" s="10"/>
      <c r="AB458" s="10"/>
      <c r="AC458" s="10">
        <f t="shared" si="29"/>
        <v>0</v>
      </c>
      <c r="AD458" s="10" t="str" cm="1">
        <f t="array" ref="AD458">IFERROR(INDEX(Res_converter!$A$2:$A$22,MATCH(1,($J458=Res_converter!$B$2:$B$22)*($K458=Res_converter!$C$2:$C$22)*($L458=Res_converter!$D$2:$D$22),0)),"Other")</f>
        <v>Battery</v>
      </c>
      <c r="AE458" s="10">
        <f>IF($J458=Res_converter!$E$2,MAX($M458-$N458-$O458,0),0)+IF($K458=Res_converter!$E$2,MAX($P458-$Q458-$R458,0),0)+IF(L458=Res_converter!$E$2,$S458,0)</f>
        <v>101.9</v>
      </c>
      <c r="AF458" s="10">
        <f>IF($AD458=Res_converter!$A$8,MAX($Z458-$N458-$O458,0),0)+IF(AND($AD458=Res_converter!$A$14,$J458=Res_converter!$B$14),MAX(MIN($Z458,$M458)-$N458-$O458+IF(SUM($Q458,$R458)&gt;0,MAX($Z458-$M458,0)-($Q458+$R458)*$AV458,0),0),0)+IF(AND($AD458=Res_converter!$A$15,$K458=Res_converter!$C$15),MAX(MIN($Z458,$P458)-$Q458-$R458+IF(SUM($N458,$O458)&gt;0,MAX($Z458-$P458,0)-($N458+$O458)*$AV458,0),0),0)+IF(AND($AD458=Res_converter!$A$12,$Y458="See columns P&amp; Q"),IF($J458=Res_converter!$E$2,MAX($AA458*MIN($M458,$T458)-$N458-$O458,0),MAX($AB458*MIN($P458,$T458)-$Q458-$R458,0)),0)+IF(AND($AD458=Res_converter!$A$12,$AC458=1,$Y458&lt;&gt;"See columns P&amp; Q"),IF($J458=Res_converter!$E$2,MAX(MIN($Z458,M458)-$N458-$O458,0),MAX(MIN($Z458,P458)-$Q458-$R458,0)),0)</f>
        <v>0</v>
      </c>
      <c r="AG458" s="60">
        <f>IF($AD458=Res_converter!$A$9,$T458,0)</f>
        <v>0</v>
      </c>
      <c r="AH458" s="10">
        <f>IF($AD458=Res_converter!$A$9,$Z458,0)</f>
        <v>0</v>
      </c>
      <c r="AI458" s="10">
        <f>IF($J458=Res_converter!$E$6,MAX($M458-$N458-$O458,0),0)+IF($K458=Res_converter!$E$6,MAX($P458-$Q458-$R458,0),0)+IF(L458=Res_converter!$E$6,$S458,0)</f>
        <v>0</v>
      </c>
      <c r="AJ458" s="10">
        <f>IF($AD458=Res_converter!$A$7,MAX(MIN($Z458,$M458)-$N458-$O458,0),0)+IF(AND($AD458=Res_converter!$A$12,$Y458="See columns P&amp; Q"),IF($J458=Res_converter!$E$6,MAX($AA458*MIN($M458,$T458)-$N458-$O458,0),MAX($AB458*MIN($P458,$T458)-$Q458-$R458,0)),0)+IF(AND($AD458=Res_converter!$A$12,$AC458=1,$Y458&lt;&gt;"See columns P&amp; Q"),IF($J458=Res_converter!$E$6,MAX(MIN(MAX($Z458-$P458,0)/$AU458,$M458)-$N458-$O458,0),MAX(MIN(MAX($Z458-$M458,0)/$AU458,$P458)-$Q458-$R458,0)),0)</f>
        <v>0</v>
      </c>
      <c r="AK458" s="60">
        <f>IF($AD458=Res_converter!$A$2,$T458,0)</f>
        <v>0</v>
      </c>
      <c r="AL458" s="10">
        <f>IF($AD458=Res_converter!$A$2,$Z458,0)</f>
        <v>0</v>
      </c>
      <c r="AM458" s="10">
        <f>IF($J458=Res_converter!$E$4,MAX($M458-$N458-$O458,0),0)+IF($K458=Res_converter!$E$4,MAX($P458-$Q458-$R458,0),0)+IF(L458=Res_converter!$E$4,$S458,0)</f>
        <v>0</v>
      </c>
      <c r="AN458" s="10">
        <f>IF($AD458=Res_converter!$A$3,MAX(MIN($Z458,$M458)-$N458-$O458,0),0)+IF(AND($AD458=Res_converter!$A$14,$AC458=1,$Y458&lt;&gt;"See columns P&amp; Q"),IF($J458=Res_converter!$E$4,MAX(MIN(MAX($Z458-$P458,0)/$AV458,$M458)-$N458-$O458,0),MAX(MIN(MAX($Z458-$M458,0)/$AV458,$P458)-$Q458-$R458,0)),0)</f>
        <v>0</v>
      </c>
      <c r="AO458" s="10">
        <f>IF($J458=Res_converter!$E$5,$M458,0)+IF($K458=Res_converter!$E$5,$P458,0)</f>
        <v>0</v>
      </c>
      <c r="AP458" s="10">
        <f>IF($AD458=Res_converter!$A$4,$Z458,0)</f>
        <v>0</v>
      </c>
      <c r="AQ458" s="10" t="s">
        <v>70</v>
      </c>
      <c r="AR458" s="10" t="s">
        <v>61</v>
      </c>
      <c r="AS458" s="10" t="s">
        <v>71</v>
      </c>
      <c r="AT458" s="10"/>
      <c r="AU458" s="10">
        <f t="shared" si="30"/>
        <v>0.03</v>
      </c>
      <c r="AV458" s="10">
        <f t="shared" si="31"/>
        <v>0.33700000000000002</v>
      </c>
      <c r="AW458" s="12" t="s">
        <v>982</v>
      </c>
      <c r="AX458" s="12" t="str">
        <f>INDEX(Subname_converter!$B$1:$B$343,MATCH($AW458,Subname_converter!$A$1:$A$343,0))</f>
        <v>Chicarita</v>
      </c>
      <c r="AY458" s="12">
        <f>INDEX(Subname_converter!$C$1:$C$343,MATCH($AW458,Subname_converter!$A$1:$A$343,0))</f>
        <v>138</v>
      </c>
      <c r="AZ458" s="11">
        <v>45962.291666666701</v>
      </c>
      <c r="BA458" s="11">
        <v>45962.291666666701</v>
      </c>
      <c r="BB458" s="10">
        <f t="shared" si="28"/>
        <v>2026</v>
      </c>
      <c r="BC458" s="11"/>
      <c r="BD458" s="10" t="s">
        <v>103</v>
      </c>
      <c r="BE458" s="10" t="s">
        <v>65</v>
      </c>
      <c r="BF458" s="10"/>
      <c r="BG458" s="10" t="s">
        <v>103</v>
      </c>
      <c r="BH458" s="10"/>
      <c r="BI458" s="10">
        <f>IFERROR(INDEX([12]Queue_withNearTerm!$AZ$4:$AZ$148,MATCH(B459,[12]Queue_withNearTerm!$B$4:$B$148,0)),99)</f>
        <v>99</v>
      </c>
    </row>
    <row r="459" spans="1:61" s="26" customFormat="1" ht="25" x14ac:dyDescent="0.25">
      <c r="A459" s="32" t="s">
        <v>983</v>
      </c>
      <c r="B459" s="10">
        <v>2184</v>
      </c>
      <c r="C459" s="11">
        <v>44300</v>
      </c>
      <c r="D459" s="11">
        <v>44301.291666666701</v>
      </c>
      <c r="E459" s="10" t="s">
        <v>53</v>
      </c>
      <c r="F459" s="10" t="s">
        <v>609</v>
      </c>
      <c r="G459" s="10" t="s">
        <v>56</v>
      </c>
      <c r="H459" s="10"/>
      <c r="I459" s="10"/>
      <c r="J459" s="10" t="s">
        <v>57</v>
      </c>
      <c r="K459" s="10"/>
      <c r="L459" s="10"/>
      <c r="M459" s="10">
        <v>100.6499</v>
      </c>
      <c r="N459" s="10"/>
      <c r="O459" s="10"/>
      <c r="P459" s="10"/>
      <c r="Q459" s="10"/>
      <c r="R459" s="10"/>
      <c r="S459" s="10"/>
      <c r="T459" s="10">
        <v>100</v>
      </c>
      <c r="U459" s="10" t="s">
        <v>83</v>
      </c>
      <c r="V459" s="10"/>
      <c r="W459" s="10"/>
      <c r="X459" s="10"/>
      <c r="Y459" s="10"/>
      <c r="Z459" s="10">
        <v>0</v>
      </c>
      <c r="AA459" s="10"/>
      <c r="AB459" s="10"/>
      <c r="AC459" s="10">
        <f t="shared" si="29"/>
        <v>0</v>
      </c>
      <c r="AD459" s="10" t="str" cm="1">
        <f t="array" ref="AD459">IFERROR(INDEX(Res_converter!$A$2:$A$22,MATCH(1,($J459=Res_converter!$B$2:$B$22)*($K459=Res_converter!$C$2:$C$22)*($L459=Res_converter!$D$2:$D$22),0)),"Other")</f>
        <v>Battery</v>
      </c>
      <c r="AE459" s="10">
        <f>IF($J459=Res_converter!$E$2,MAX($M459-$N459-$O459,0),0)+IF($K459=Res_converter!$E$2,MAX($P459-$Q459-$R459,0),0)+IF(L459=Res_converter!$E$2,$S459,0)</f>
        <v>100.6499</v>
      </c>
      <c r="AF459" s="10">
        <f>IF($AD459=Res_converter!$A$8,MAX($Z459-$N459-$O459,0),0)+IF(AND($AD459=Res_converter!$A$14,$J459=Res_converter!$B$14),MAX(MIN($Z459,$M459)-$N459-$O459+IF(SUM($Q459,$R459)&gt;0,MAX($Z459-$M459,0)-($Q459+$R459)*$AV459,0),0),0)+IF(AND($AD459=Res_converter!$A$15,$K459=Res_converter!$C$15),MAX(MIN($Z459,$P459)-$Q459-$R459+IF(SUM($N459,$O459)&gt;0,MAX($Z459-$P459,0)-($N459+$O459)*$AV459,0),0),0)+IF(AND($AD459=Res_converter!$A$12,$Y459="See columns P&amp; Q"),IF($J459=Res_converter!$E$2,MAX($AA459*MIN($M459,$T459)-$N459-$O459,0),MAX($AB459*MIN($P459,$T459)-$Q459-$R459,0)),0)+IF(AND($AD459=Res_converter!$A$12,$AC459=1,$Y459&lt;&gt;"See columns P&amp; Q"),IF($J459=Res_converter!$E$2,MAX(MIN($Z459,M459)-$N459-$O459,0),MAX(MIN($Z459,P459)-$Q459-$R459,0)),0)</f>
        <v>0</v>
      </c>
      <c r="AG459" s="60">
        <f>IF($AD459=Res_converter!$A$9,$T459,0)</f>
        <v>0</v>
      </c>
      <c r="AH459" s="10">
        <f>IF($AD459=Res_converter!$A$9,$Z459,0)</f>
        <v>0</v>
      </c>
      <c r="AI459" s="10">
        <f>IF($J459=Res_converter!$E$6,MAX($M459-$N459-$O459,0),0)+IF($K459=Res_converter!$E$6,MAX($P459-$Q459-$R459,0),0)+IF(L459=Res_converter!$E$6,$S459,0)</f>
        <v>0</v>
      </c>
      <c r="AJ459" s="10">
        <f>IF($AD459=Res_converter!$A$7,MAX(MIN($Z459,$M459)-$N459-$O459,0),0)+IF(AND($AD459=Res_converter!$A$12,$Y459="See columns P&amp; Q"),IF($J459=Res_converter!$E$6,MAX($AA459*MIN($M459,$T459)-$N459-$O459,0),MAX($AB459*MIN($P459,$T459)-$Q459-$R459,0)),0)+IF(AND($AD459=Res_converter!$A$12,$AC459=1,$Y459&lt;&gt;"See columns P&amp; Q"),IF($J459=Res_converter!$E$6,MAX(MIN(MAX($Z459-$P459,0)/$AU459,$M459)-$N459-$O459,0),MAX(MIN(MAX($Z459-$M459,0)/$AU459,$P459)-$Q459-$R459,0)),0)</f>
        <v>0</v>
      </c>
      <c r="AK459" s="60">
        <f>IF($AD459=Res_converter!$A$2,$T459,0)</f>
        <v>0</v>
      </c>
      <c r="AL459" s="10">
        <f>IF($AD459=Res_converter!$A$2,$Z459,0)</f>
        <v>0</v>
      </c>
      <c r="AM459" s="10">
        <f>IF($J459=Res_converter!$E$4,MAX($M459-$N459-$O459,0),0)+IF($K459=Res_converter!$E$4,MAX($P459-$Q459-$R459,0),0)+IF(L459=Res_converter!$E$4,$S459,0)</f>
        <v>0</v>
      </c>
      <c r="AN459" s="10">
        <f>IF($AD459=Res_converter!$A$3,MAX(MIN($Z459,$M459)-$N459-$O459,0),0)+IF(AND($AD459=Res_converter!$A$14,$AC459=1,$Y459&lt;&gt;"See columns P&amp; Q"),IF($J459=Res_converter!$E$4,MAX(MIN(MAX($Z459-$P459,0)/$AV459,$M459)-$N459-$O459,0),MAX(MIN(MAX($Z459-$M459,0)/$AV459,$P459)-$Q459-$R459,0)),0)</f>
        <v>0</v>
      </c>
      <c r="AO459" s="10">
        <f>IF($J459=Res_converter!$E$5,$M459,0)+IF($K459=Res_converter!$E$5,$P459,0)</f>
        <v>0</v>
      </c>
      <c r="AP459" s="10">
        <f>IF($AD459=Res_converter!$A$4,$Z459,0)</f>
        <v>0</v>
      </c>
      <c r="AQ459" s="10" t="s">
        <v>70</v>
      </c>
      <c r="AR459" s="10" t="s">
        <v>61</v>
      </c>
      <c r="AS459" s="10" t="s">
        <v>71</v>
      </c>
      <c r="AT459" s="10"/>
      <c r="AU459" s="10">
        <f t="shared" si="30"/>
        <v>0.03</v>
      </c>
      <c r="AV459" s="10">
        <f t="shared" si="31"/>
        <v>0.33700000000000002</v>
      </c>
      <c r="AW459" s="12" t="s">
        <v>984</v>
      </c>
      <c r="AX459" s="12" t="str">
        <f>INDEX(Subname_converter!$B$1:$B$343,MATCH($AW459,Subname_converter!$A$1:$A$343,0))</f>
        <v>Alpine</v>
      </c>
      <c r="AY459" s="12">
        <f>INDEX(Subname_converter!$C$1:$C$343,MATCH($AW459,Subname_converter!$A$1:$A$343,0))</f>
        <v>69</v>
      </c>
      <c r="AZ459" s="11">
        <v>45626.333333333299</v>
      </c>
      <c r="BA459" s="11">
        <v>48833.291666666701</v>
      </c>
      <c r="BB459" s="10">
        <f t="shared" si="28"/>
        <v>2033</v>
      </c>
      <c r="BC459" s="11"/>
      <c r="BD459" s="10" t="s">
        <v>103</v>
      </c>
      <c r="BE459" s="10" t="s">
        <v>65</v>
      </c>
      <c r="BF459" s="10"/>
      <c r="BG459" s="10" t="s">
        <v>103</v>
      </c>
      <c r="BH459" s="10"/>
      <c r="BI459" s="10">
        <f>IFERROR(INDEX([12]Queue_withNearTerm!$AZ$4:$AZ$148,MATCH(B460,[12]Queue_withNearTerm!$B$4:$B$148,0)),99)</f>
        <v>99</v>
      </c>
    </row>
    <row r="460" spans="1:61" s="26" customFormat="1" ht="25" x14ac:dyDescent="0.25">
      <c r="A460" s="32" t="s">
        <v>985</v>
      </c>
      <c r="B460" s="10">
        <v>2185</v>
      </c>
      <c r="C460" s="11">
        <v>44301</v>
      </c>
      <c r="D460" s="11">
        <v>44301.291666666701</v>
      </c>
      <c r="E460" s="10" t="s">
        <v>53</v>
      </c>
      <c r="F460" s="10" t="s">
        <v>609</v>
      </c>
      <c r="G460" s="10" t="s">
        <v>56</v>
      </c>
      <c r="H460" s="10"/>
      <c r="I460" s="10"/>
      <c r="J460" s="10" t="s">
        <v>57</v>
      </c>
      <c r="K460" s="10"/>
      <c r="L460" s="10"/>
      <c r="M460" s="10">
        <v>256.29000000000002</v>
      </c>
      <c r="N460" s="10"/>
      <c r="O460" s="10"/>
      <c r="P460" s="10"/>
      <c r="Q460" s="10"/>
      <c r="R460" s="10"/>
      <c r="S460" s="10"/>
      <c r="T460" s="10">
        <v>250</v>
      </c>
      <c r="U460" s="10" t="s">
        <v>83</v>
      </c>
      <c r="V460" s="10"/>
      <c r="W460" s="10"/>
      <c r="X460" s="10"/>
      <c r="Y460" s="10"/>
      <c r="Z460" s="10">
        <v>0</v>
      </c>
      <c r="AA460" s="10"/>
      <c r="AB460" s="10"/>
      <c r="AC460" s="10">
        <f t="shared" si="29"/>
        <v>0</v>
      </c>
      <c r="AD460" s="10" t="str" cm="1">
        <f t="array" ref="AD460">IFERROR(INDEX(Res_converter!$A$2:$A$22,MATCH(1,($J460=Res_converter!$B$2:$B$22)*($K460=Res_converter!$C$2:$C$22)*($L460=Res_converter!$D$2:$D$22),0)),"Other")</f>
        <v>Battery</v>
      </c>
      <c r="AE460" s="10">
        <f>IF($J460=Res_converter!$E$2,MAX($M460-$N460-$O460,0),0)+IF($K460=Res_converter!$E$2,MAX($P460-$Q460-$R460,0),0)+IF(L460=Res_converter!$E$2,$S460,0)</f>
        <v>256.29000000000002</v>
      </c>
      <c r="AF460" s="10">
        <f>IF($AD460=Res_converter!$A$8,MAX($Z460-$N460-$O460,0),0)+IF(AND($AD460=Res_converter!$A$14,$J460=Res_converter!$B$14),MAX(MIN($Z460,$M460)-$N460-$O460+IF(SUM($Q460,$R460)&gt;0,MAX($Z460-$M460,0)-($Q460+$R460)*$AV460,0),0),0)+IF(AND($AD460=Res_converter!$A$15,$K460=Res_converter!$C$15),MAX(MIN($Z460,$P460)-$Q460-$R460+IF(SUM($N460,$O460)&gt;0,MAX($Z460-$P460,0)-($N460+$O460)*$AV460,0),0),0)+IF(AND($AD460=Res_converter!$A$12,$Y460="See columns P&amp; Q"),IF($J460=Res_converter!$E$2,MAX($AA460*MIN($M460,$T460)-$N460-$O460,0),MAX($AB460*MIN($P460,$T460)-$Q460-$R460,0)),0)+IF(AND($AD460=Res_converter!$A$12,$AC460=1,$Y460&lt;&gt;"See columns P&amp; Q"),IF($J460=Res_converter!$E$2,MAX(MIN($Z460,M460)-$N460-$O460,0),MAX(MIN($Z460,P460)-$Q460-$R460,0)),0)</f>
        <v>0</v>
      </c>
      <c r="AG460" s="60">
        <f>IF($AD460=Res_converter!$A$9,$T460,0)</f>
        <v>0</v>
      </c>
      <c r="AH460" s="10">
        <f>IF($AD460=Res_converter!$A$9,$Z460,0)</f>
        <v>0</v>
      </c>
      <c r="AI460" s="10">
        <f>IF($J460=Res_converter!$E$6,MAX($M460-$N460-$O460,0),0)+IF($K460=Res_converter!$E$6,MAX($P460-$Q460-$R460,0),0)+IF(L460=Res_converter!$E$6,$S460,0)</f>
        <v>0</v>
      </c>
      <c r="AJ460" s="10">
        <f>IF($AD460=Res_converter!$A$7,MAX(MIN($Z460,$M460)-$N460-$O460,0),0)+IF(AND($AD460=Res_converter!$A$12,$Y460="See columns P&amp; Q"),IF($J460=Res_converter!$E$6,MAX($AA460*MIN($M460,$T460)-$N460-$O460,0),MAX($AB460*MIN($P460,$T460)-$Q460-$R460,0)),0)+IF(AND($AD460=Res_converter!$A$12,$AC460=1,$Y460&lt;&gt;"See columns P&amp; Q"),IF($J460=Res_converter!$E$6,MAX(MIN(MAX($Z460-$P460,0)/$AU460,$M460)-$N460-$O460,0),MAX(MIN(MAX($Z460-$M460,0)/$AU460,$P460)-$Q460-$R460,0)),0)</f>
        <v>0</v>
      </c>
      <c r="AK460" s="60">
        <f>IF($AD460=Res_converter!$A$2,$T460,0)</f>
        <v>0</v>
      </c>
      <c r="AL460" s="10">
        <f>IF($AD460=Res_converter!$A$2,$Z460,0)</f>
        <v>0</v>
      </c>
      <c r="AM460" s="10">
        <f>IF($J460=Res_converter!$E$4,MAX($M460-$N460-$O460,0),0)+IF($K460=Res_converter!$E$4,MAX($P460-$Q460-$R460,0),0)+IF(L460=Res_converter!$E$4,$S460,0)</f>
        <v>0</v>
      </c>
      <c r="AN460" s="10">
        <f>IF($AD460=Res_converter!$A$3,MAX(MIN($Z460,$M460)-$N460-$O460,0),0)+IF(AND($AD460=Res_converter!$A$14,$AC460=1,$Y460&lt;&gt;"See columns P&amp; Q"),IF($J460=Res_converter!$E$4,MAX(MIN(MAX($Z460-$P460,0)/$AV460,$M460)-$N460-$O460,0),MAX(MIN(MAX($Z460-$M460,0)/$AV460,$P460)-$Q460-$R460,0)),0)</f>
        <v>0</v>
      </c>
      <c r="AO460" s="10">
        <f>IF($J460=Res_converter!$E$5,$M460,0)+IF($K460=Res_converter!$E$5,$P460,0)</f>
        <v>0</v>
      </c>
      <c r="AP460" s="10">
        <f>IF($AD460=Res_converter!$A$4,$Z460,0)</f>
        <v>0</v>
      </c>
      <c r="AQ460" s="10" t="s">
        <v>70</v>
      </c>
      <c r="AR460" s="10" t="s">
        <v>61</v>
      </c>
      <c r="AS460" s="10" t="s">
        <v>71</v>
      </c>
      <c r="AT460" s="10"/>
      <c r="AU460" s="10">
        <f t="shared" si="30"/>
        <v>0.03</v>
      </c>
      <c r="AV460" s="10">
        <f t="shared" si="31"/>
        <v>0.33700000000000002</v>
      </c>
      <c r="AW460" s="12" t="s">
        <v>234</v>
      </c>
      <c r="AX460" s="12" t="str">
        <f>INDEX(Subname_converter!$B$1:$B$343,MATCH($AW460,Subname_converter!$A$1:$A$343,0))</f>
        <v>Otay Mesa</v>
      </c>
      <c r="AY460" s="12">
        <f>INDEX(Subname_converter!$C$1:$C$343,MATCH($AW460,Subname_converter!$A$1:$A$343,0))</f>
        <v>230</v>
      </c>
      <c r="AZ460" s="11">
        <v>45444.291666666701</v>
      </c>
      <c r="BA460" s="11">
        <v>49198.291666666701</v>
      </c>
      <c r="BB460" s="10">
        <f t="shared" si="28"/>
        <v>2034</v>
      </c>
      <c r="BC460" s="11"/>
      <c r="BD460" s="10" t="s">
        <v>103</v>
      </c>
      <c r="BE460" s="10" t="s">
        <v>65</v>
      </c>
      <c r="BF460" s="10"/>
      <c r="BG460" s="10" t="s">
        <v>103</v>
      </c>
      <c r="BH460" s="10"/>
      <c r="BI460" s="10">
        <f>IFERROR(INDEX([12]Queue_withNearTerm!$AZ$4:$AZ$148,MATCH(B461,[12]Queue_withNearTerm!$B$4:$B$148,0)),99)</f>
        <v>99</v>
      </c>
    </row>
    <row r="461" spans="1:61" s="26" customFormat="1" ht="25" x14ac:dyDescent="0.25">
      <c r="A461" s="32" t="s">
        <v>986</v>
      </c>
      <c r="B461" s="10">
        <v>2186</v>
      </c>
      <c r="C461" s="11">
        <v>44301</v>
      </c>
      <c r="D461" s="11">
        <v>44301.291666666701</v>
      </c>
      <c r="E461" s="10" t="s">
        <v>53</v>
      </c>
      <c r="F461" s="10" t="s">
        <v>609</v>
      </c>
      <c r="G461" s="10" t="s">
        <v>56</v>
      </c>
      <c r="H461" s="10"/>
      <c r="I461" s="10"/>
      <c r="J461" s="10" t="s">
        <v>57</v>
      </c>
      <c r="K461" s="10"/>
      <c r="L461" s="10"/>
      <c r="M461" s="10">
        <v>256</v>
      </c>
      <c r="N461" s="10"/>
      <c r="O461" s="10"/>
      <c r="P461" s="10"/>
      <c r="Q461" s="10"/>
      <c r="R461" s="10"/>
      <c r="S461" s="10"/>
      <c r="T461" s="10">
        <v>250</v>
      </c>
      <c r="U461" s="10" t="s">
        <v>83</v>
      </c>
      <c r="V461" s="10"/>
      <c r="W461" s="10"/>
      <c r="X461" s="10"/>
      <c r="Y461" s="10"/>
      <c r="Z461" s="10">
        <v>0</v>
      </c>
      <c r="AA461" s="10"/>
      <c r="AB461" s="10"/>
      <c r="AC461" s="10">
        <f t="shared" si="29"/>
        <v>0</v>
      </c>
      <c r="AD461" s="10" t="str" cm="1">
        <f t="array" ref="AD461">IFERROR(INDEX(Res_converter!$A$2:$A$22,MATCH(1,($J461=Res_converter!$B$2:$B$22)*($K461=Res_converter!$C$2:$C$22)*($L461=Res_converter!$D$2:$D$22),0)),"Other")</f>
        <v>Battery</v>
      </c>
      <c r="AE461" s="10">
        <f>IF($J461=Res_converter!$E$2,MAX($M461-$N461-$O461,0),0)+IF($K461=Res_converter!$E$2,MAX($P461-$Q461-$R461,0),0)+IF(L461=Res_converter!$E$2,$S461,0)</f>
        <v>256</v>
      </c>
      <c r="AF461" s="10">
        <f>IF($AD461=Res_converter!$A$8,MAX($Z461-$N461-$O461,0),0)+IF(AND($AD461=Res_converter!$A$14,$J461=Res_converter!$B$14),MAX(MIN($Z461,$M461)-$N461-$O461+IF(SUM($Q461,$R461)&gt;0,MAX($Z461-$M461,0)-($Q461+$R461)*$AV461,0),0),0)+IF(AND($AD461=Res_converter!$A$15,$K461=Res_converter!$C$15),MAX(MIN($Z461,$P461)-$Q461-$R461+IF(SUM($N461,$O461)&gt;0,MAX($Z461-$P461,0)-($N461+$O461)*$AV461,0),0),0)+IF(AND($AD461=Res_converter!$A$12,$Y461="See columns P&amp; Q"),IF($J461=Res_converter!$E$2,MAX($AA461*MIN($M461,$T461)-$N461-$O461,0),MAX($AB461*MIN($P461,$T461)-$Q461-$R461,0)),0)+IF(AND($AD461=Res_converter!$A$12,$AC461=1,$Y461&lt;&gt;"See columns P&amp; Q"),IF($J461=Res_converter!$E$2,MAX(MIN($Z461,M461)-$N461-$O461,0),MAX(MIN($Z461,P461)-$Q461-$R461,0)),0)</f>
        <v>0</v>
      </c>
      <c r="AG461" s="60">
        <f>IF($AD461=Res_converter!$A$9,$T461,0)</f>
        <v>0</v>
      </c>
      <c r="AH461" s="10">
        <f>IF($AD461=Res_converter!$A$9,$Z461,0)</f>
        <v>0</v>
      </c>
      <c r="AI461" s="10">
        <f>IF($J461=Res_converter!$E$6,MAX($M461-$N461-$O461,0),0)+IF($K461=Res_converter!$E$6,MAX($P461-$Q461-$R461,0),0)+IF(L461=Res_converter!$E$6,$S461,0)</f>
        <v>0</v>
      </c>
      <c r="AJ461" s="10">
        <f>IF($AD461=Res_converter!$A$7,MAX(MIN($Z461,$M461)-$N461-$O461,0),0)+IF(AND($AD461=Res_converter!$A$12,$Y461="See columns P&amp; Q"),IF($J461=Res_converter!$E$6,MAX($AA461*MIN($M461,$T461)-$N461-$O461,0),MAX($AB461*MIN($P461,$T461)-$Q461-$R461,0)),0)+IF(AND($AD461=Res_converter!$A$12,$AC461=1,$Y461&lt;&gt;"See columns P&amp; Q"),IF($J461=Res_converter!$E$6,MAX(MIN(MAX($Z461-$P461,0)/$AU461,$M461)-$N461-$O461,0),MAX(MIN(MAX($Z461-$M461,0)/$AU461,$P461)-$Q461-$R461,0)),0)</f>
        <v>0</v>
      </c>
      <c r="AK461" s="60">
        <f>IF($AD461=Res_converter!$A$2,$T461,0)</f>
        <v>0</v>
      </c>
      <c r="AL461" s="10">
        <f>IF($AD461=Res_converter!$A$2,$Z461,0)</f>
        <v>0</v>
      </c>
      <c r="AM461" s="10">
        <f>IF($J461=Res_converter!$E$4,MAX($M461-$N461-$O461,0),0)+IF($K461=Res_converter!$E$4,MAX($P461-$Q461-$R461,0),0)+IF(L461=Res_converter!$E$4,$S461,0)</f>
        <v>0</v>
      </c>
      <c r="AN461" s="10">
        <f>IF($AD461=Res_converter!$A$3,MAX(MIN($Z461,$M461)-$N461-$O461,0),0)+IF(AND($AD461=Res_converter!$A$14,$AC461=1,$Y461&lt;&gt;"See columns P&amp; Q"),IF($J461=Res_converter!$E$4,MAX(MIN(MAX($Z461-$P461,0)/$AV461,$M461)-$N461-$O461,0),MAX(MIN(MAX($Z461-$M461,0)/$AV461,$P461)-$Q461-$R461,0)),0)</f>
        <v>0</v>
      </c>
      <c r="AO461" s="10">
        <f>IF($J461=Res_converter!$E$5,$M461,0)+IF($K461=Res_converter!$E$5,$P461,0)</f>
        <v>0</v>
      </c>
      <c r="AP461" s="10">
        <f>IF($AD461=Res_converter!$A$4,$Z461,0)</f>
        <v>0</v>
      </c>
      <c r="AQ461" s="10" t="s">
        <v>70</v>
      </c>
      <c r="AR461" s="10" t="s">
        <v>61</v>
      </c>
      <c r="AS461" s="10" t="s">
        <v>71</v>
      </c>
      <c r="AT461" s="10"/>
      <c r="AU461" s="10">
        <f t="shared" si="30"/>
        <v>0.03</v>
      </c>
      <c r="AV461" s="10">
        <f t="shared" si="31"/>
        <v>0.33700000000000002</v>
      </c>
      <c r="AW461" s="12" t="s">
        <v>987</v>
      </c>
      <c r="AX461" s="12" t="str">
        <f>INDEX(Subname_converter!$B$1:$B$343,MATCH($AW461,Subname_converter!$A$1:$A$343,0))</f>
        <v>San Luis Rey</v>
      </c>
      <c r="AY461" s="12">
        <f>INDEX(Subname_converter!$C$1:$C$343,MATCH($AW461,Subname_converter!$A$1:$A$343,0))</f>
        <v>230</v>
      </c>
      <c r="AZ461" s="11">
        <v>45809.291666666701</v>
      </c>
      <c r="BA461" s="11">
        <v>46641.291666666701</v>
      </c>
      <c r="BB461" s="10">
        <f t="shared" si="28"/>
        <v>2027</v>
      </c>
      <c r="BC461" s="11"/>
      <c r="BD461" s="10" t="s">
        <v>103</v>
      </c>
      <c r="BE461" s="10" t="s">
        <v>65</v>
      </c>
      <c r="BF461" s="10"/>
      <c r="BG461" s="10" t="s">
        <v>103</v>
      </c>
      <c r="BH461" s="10"/>
      <c r="BI461" s="10">
        <f>IFERROR(INDEX([12]Queue_withNearTerm!$AZ$4:$AZ$148,MATCH(B462,[12]Queue_withNearTerm!$B$4:$B$148,0)),99)</f>
        <v>99</v>
      </c>
    </row>
    <row r="462" spans="1:61" s="26" customFormat="1" ht="25" x14ac:dyDescent="0.25">
      <c r="A462" s="32" t="s">
        <v>988</v>
      </c>
      <c r="B462" s="10">
        <v>2187</v>
      </c>
      <c r="C462" s="11">
        <v>44299</v>
      </c>
      <c r="D462" s="11">
        <v>44301.291666666701</v>
      </c>
      <c r="E462" s="10" t="s">
        <v>53</v>
      </c>
      <c r="F462" s="10" t="s">
        <v>609</v>
      </c>
      <c r="G462" s="10" t="s">
        <v>55</v>
      </c>
      <c r="H462" s="10"/>
      <c r="I462" s="10"/>
      <c r="J462" s="10" t="s">
        <v>55</v>
      </c>
      <c r="K462" s="10"/>
      <c r="L462" s="10"/>
      <c r="M462" s="10">
        <v>940.8</v>
      </c>
      <c r="N462" s="10"/>
      <c r="O462" s="10"/>
      <c r="P462" s="10"/>
      <c r="Q462" s="10"/>
      <c r="R462" s="10"/>
      <c r="S462" s="10"/>
      <c r="T462" s="10">
        <v>900</v>
      </c>
      <c r="U462" s="10" t="s">
        <v>83</v>
      </c>
      <c r="V462" s="10"/>
      <c r="W462" s="10" t="s">
        <v>58</v>
      </c>
      <c r="X462" s="10"/>
      <c r="Y462" s="10"/>
      <c r="Z462" s="10">
        <v>0</v>
      </c>
      <c r="AA462" s="10"/>
      <c r="AB462" s="10"/>
      <c r="AC462" s="10">
        <f t="shared" si="29"/>
        <v>0</v>
      </c>
      <c r="AD462" s="10" t="str" cm="1">
        <f t="array" ref="AD462">IFERROR(INDEX(Res_converter!$A$2:$A$22,MATCH(1,($J462=Res_converter!$B$2:$B$22)*($K462=Res_converter!$C$2:$C$22)*($L462=Res_converter!$D$2:$D$22),0)),"Other")</f>
        <v>Wind Turbine</v>
      </c>
      <c r="AE462" s="10">
        <f>IF($J462=Res_converter!$E$2,MAX($M462-$N462-$O462,0),0)+IF($K462=Res_converter!$E$2,MAX($P462-$Q462-$R462,0),0)+IF(L462=Res_converter!$E$2,$S462,0)</f>
        <v>0</v>
      </c>
      <c r="AF462" s="10">
        <f>IF($AD462=Res_converter!$A$8,MAX($Z462-$N462-$O462,0),0)+IF(AND($AD462=Res_converter!$A$14,$J462=Res_converter!$B$14),MAX(MIN($Z462,$M462)-$N462-$O462+IF(SUM($Q462,$R462)&gt;0,MAX($Z462-$M462,0)-($Q462+$R462)*$AV462,0),0),0)+IF(AND($AD462=Res_converter!$A$15,$K462=Res_converter!$C$15),MAX(MIN($Z462,$P462)-$Q462-$R462+IF(SUM($N462,$O462)&gt;0,MAX($Z462-$P462,0)-($N462+$O462)*$AV462,0),0),0)+IF(AND($AD462=Res_converter!$A$12,$Y462="See columns P&amp; Q"),IF($J462=Res_converter!$E$2,MAX($AA462*MIN($M462,$T462)-$N462-$O462,0),MAX($AB462*MIN($P462,$T462)-$Q462-$R462,0)),0)+IF(AND($AD462=Res_converter!$A$12,$AC462=1,$Y462&lt;&gt;"See columns P&amp; Q"),IF($J462=Res_converter!$E$2,MAX(MIN($Z462,M462)-$N462-$O462,0),MAX(MIN($Z462,P462)-$Q462-$R462,0)),0)</f>
        <v>0</v>
      </c>
      <c r="AG462" s="60">
        <f>IF($AD462=Res_converter!$A$9,$T462,0)</f>
        <v>0</v>
      </c>
      <c r="AH462" s="10">
        <f>IF($AD462=Res_converter!$A$9,$Z462,0)</f>
        <v>0</v>
      </c>
      <c r="AI462" s="10">
        <f>IF($J462=Res_converter!$E$6,MAX($M462-$N462-$O462,0),0)+IF($K462=Res_converter!$E$6,MAX($P462-$Q462-$R462,0),0)+IF(L462=Res_converter!$E$6,$S462,0)</f>
        <v>0</v>
      </c>
      <c r="AJ462" s="10">
        <f>IF($AD462=Res_converter!$A$7,MAX(MIN($Z462,$M462)-$N462-$O462,0),0)+IF(AND($AD462=Res_converter!$A$12,$Y462="See columns P&amp; Q"),IF($J462=Res_converter!$E$6,MAX($AA462*MIN($M462,$T462)-$N462-$O462,0),MAX($AB462*MIN($P462,$T462)-$Q462-$R462,0)),0)+IF(AND($AD462=Res_converter!$A$12,$AC462=1,$Y462&lt;&gt;"See columns P&amp; Q"),IF($J462=Res_converter!$E$6,MAX(MIN(MAX($Z462-$P462,0)/$AU462,$M462)-$N462-$O462,0),MAX(MIN(MAX($Z462-$M462,0)/$AU462,$P462)-$Q462-$R462,0)),0)</f>
        <v>0</v>
      </c>
      <c r="AK462" s="60">
        <f>IF($AD462=Res_converter!$A$2,$T462,0)</f>
        <v>0</v>
      </c>
      <c r="AL462" s="10">
        <f>IF($AD462=Res_converter!$A$2,$Z462,0)</f>
        <v>0</v>
      </c>
      <c r="AM462" s="10">
        <f>IF($J462=Res_converter!$E$4,MAX($M462-$N462-$O462,0),0)+IF($K462=Res_converter!$E$4,MAX($P462-$Q462-$R462,0),0)+IF(L462=Res_converter!$E$4,$S462,0)</f>
        <v>940.8</v>
      </c>
      <c r="AN462" s="10">
        <f>IF($AD462=Res_converter!$A$3,MAX(MIN($Z462,$M462)-$N462-$O462,0),0)+IF(AND($AD462=Res_converter!$A$14,$AC462=1,$Y462&lt;&gt;"See columns P&amp; Q"),IF($J462=Res_converter!$E$4,MAX(MIN(MAX($Z462-$P462,0)/$AV462,$M462)-$N462-$O462,0),MAX(MIN(MAX($Z462-$M462,0)/$AV462,$P462)-$Q462-$R462,0)),0)</f>
        <v>0</v>
      </c>
      <c r="AO462" s="10">
        <f>IF($J462=Res_converter!$E$5,$M462,0)+IF($K462=Res_converter!$E$5,$P462,0)</f>
        <v>0</v>
      </c>
      <c r="AP462" s="10">
        <f>IF($AD462=Res_converter!$A$4,$Z462,0)</f>
        <v>0</v>
      </c>
      <c r="AQ462" s="10" t="s">
        <v>989</v>
      </c>
      <c r="AR462" s="10" t="s">
        <v>61</v>
      </c>
      <c r="AS462" s="10" t="s">
        <v>71</v>
      </c>
      <c r="AT462" s="10"/>
      <c r="AU462" s="10">
        <f t="shared" si="30"/>
        <v>0.03</v>
      </c>
      <c r="AV462" s="10">
        <f t="shared" si="31"/>
        <v>0.33700000000000002</v>
      </c>
      <c r="AW462" s="12" t="s">
        <v>601</v>
      </c>
      <c r="AX462" s="12" t="str">
        <f>INDEX(Subname_converter!$B$1:$B$343,MATCH($AW462,Subname_converter!$A$1:$A$343,0))</f>
        <v>ECO</v>
      </c>
      <c r="AY462" s="12">
        <f>INDEX(Subname_converter!$C$1:$C$343,MATCH($AW462,Subname_converter!$A$1:$A$343,0))</f>
        <v>500</v>
      </c>
      <c r="AZ462" s="11">
        <v>46843.291666666701</v>
      </c>
      <c r="BA462" s="11">
        <v>49289.333333333299</v>
      </c>
      <c r="BB462" s="10">
        <f t="shared" si="28"/>
        <v>2035</v>
      </c>
      <c r="BC462" s="11"/>
      <c r="BD462" s="10" t="s">
        <v>103</v>
      </c>
      <c r="BE462" s="10" t="s">
        <v>65</v>
      </c>
      <c r="BF462" s="10"/>
      <c r="BG462" s="10" t="s">
        <v>103</v>
      </c>
      <c r="BH462" s="10"/>
      <c r="BI462" s="10">
        <f>IFERROR(INDEX([12]Queue_withNearTerm!$AZ$4:$AZ$148,MATCH(B463,[12]Queue_withNearTerm!$B$4:$B$148,0)),99)</f>
        <v>99</v>
      </c>
    </row>
    <row r="463" spans="1:61" s="26" customFormat="1" ht="25" x14ac:dyDescent="0.25">
      <c r="A463" s="32" t="s">
        <v>990</v>
      </c>
      <c r="B463" s="10">
        <v>2188</v>
      </c>
      <c r="C463" s="11">
        <v>44301</v>
      </c>
      <c r="D463" s="11">
        <v>44301.291666666701</v>
      </c>
      <c r="E463" s="10" t="s">
        <v>53</v>
      </c>
      <c r="F463" s="10" t="s">
        <v>609</v>
      </c>
      <c r="G463" s="10" t="s">
        <v>56</v>
      </c>
      <c r="H463" s="10"/>
      <c r="I463" s="10"/>
      <c r="J463" s="10" t="s">
        <v>57</v>
      </c>
      <c r="K463" s="10"/>
      <c r="L463" s="10"/>
      <c r="M463" s="10">
        <v>51.4</v>
      </c>
      <c r="N463" s="10"/>
      <c r="O463" s="10"/>
      <c r="P463" s="10"/>
      <c r="Q463" s="10"/>
      <c r="R463" s="10"/>
      <c r="S463" s="10"/>
      <c r="T463" s="10">
        <v>50</v>
      </c>
      <c r="U463" s="10" t="s">
        <v>83</v>
      </c>
      <c r="V463" s="10"/>
      <c r="W463" s="10"/>
      <c r="X463" s="10"/>
      <c r="Y463" s="10"/>
      <c r="Z463" s="10">
        <v>0</v>
      </c>
      <c r="AA463" s="10"/>
      <c r="AB463" s="10"/>
      <c r="AC463" s="10">
        <f t="shared" si="29"/>
        <v>0</v>
      </c>
      <c r="AD463" s="10" t="str" cm="1">
        <f t="array" ref="AD463">IFERROR(INDEX(Res_converter!$A$2:$A$22,MATCH(1,($J463=Res_converter!$B$2:$B$22)*($K463=Res_converter!$C$2:$C$22)*($L463=Res_converter!$D$2:$D$22),0)),"Other")</f>
        <v>Battery</v>
      </c>
      <c r="AE463" s="10">
        <f>IF($J463=Res_converter!$E$2,MAX($M463-$N463-$O463,0),0)+IF($K463=Res_converter!$E$2,MAX($P463-$Q463-$R463,0),0)+IF(L463=Res_converter!$E$2,$S463,0)</f>
        <v>51.4</v>
      </c>
      <c r="AF463" s="10">
        <f>IF($AD463=Res_converter!$A$8,MAX($Z463-$N463-$O463,0),0)+IF(AND($AD463=Res_converter!$A$14,$J463=Res_converter!$B$14),MAX(MIN($Z463,$M463)-$N463-$O463+IF(SUM($Q463,$R463)&gt;0,MAX($Z463-$M463,0)-($Q463+$R463)*$AV463,0),0),0)+IF(AND($AD463=Res_converter!$A$15,$K463=Res_converter!$C$15),MAX(MIN($Z463,$P463)-$Q463-$R463+IF(SUM($N463,$O463)&gt;0,MAX($Z463-$P463,0)-($N463+$O463)*$AV463,0),0),0)+IF(AND($AD463=Res_converter!$A$12,$Y463="See columns P&amp; Q"),IF($J463=Res_converter!$E$2,MAX($AA463*MIN($M463,$T463)-$N463-$O463,0),MAX($AB463*MIN($P463,$T463)-$Q463-$R463,0)),0)+IF(AND($AD463=Res_converter!$A$12,$AC463=1,$Y463&lt;&gt;"See columns P&amp; Q"),IF($J463=Res_converter!$E$2,MAX(MIN($Z463,M463)-$N463-$O463,0),MAX(MIN($Z463,P463)-$Q463-$R463,0)),0)</f>
        <v>0</v>
      </c>
      <c r="AG463" s="60">
        <f>IF($AD463=Res_converter!$A$9,$T463,0)</f>
        <v>0</v>
      </c>
      <c r="AH463" s="10">
        <f>IF($AD463=Res_converter!$A$9,$Z463,0)</f>
        <v>0</v>
      </c>
      <c r="AI463" s="10">
        <f>IF($J463=Res_converter!$E$6,MAX($M463-$N463-$O463,0),0)+IF($K463=Res_converter!$E$6,MAX($P463-$Q463-$R463,0),0)+IF(L463=Res_converter!$E$6,$S463,0)</f>
        <v>0</v>
      </c>
      <c r="AJ463" s="10">
        <f>IF($AD463=Res_converter!$A$7,MAX(MIN($Z463,$M463)-$N463-$O463,0),0)+IF(AND($AD463=Res_converter!$A$12,$Y463="See columns P&amp; Q"),IF($J463=Res_converter!$E$6,MAX($AA463*MIN($M463,$T463)-$N463-$O463,0),MAX($AB463*MIN($P463,$T463)-$Q463-$R463,0)),0)+IF(AND($AD463=Res_converter!$A$12,$AC463=1,$Y463&lt;&gt;"See columns P&amp; Q"),IF($J463=Res_converter!$E$6,MAX(MIN(MAX($Z463-$P463,0)/$AU463,$M463)-$N463-$O463,0),MAX(MIN(MAX($Z463-$M463,0)/$AU463,$P463)-$Q463-$R463,0)),0)</f>
        <v>0</v>
      </c>
      <c r="AK463" s="60">
        <f>IF($AD463=Res_converter!$A$2,$T463,0)</f>
        <v>0</v>
      </c>
      <c r="AL463" s="10">
        <f>IF($AD463=Res_converter!$A$2,$Z463,0)</f>
        <v>0</v>
      </c>
      <c r="AM463" s="10">
        <f>IF($J463=Res_converter!$E$4,MAX($M463-$N463-$O463,0),0)+IF($K463=Res_converter!$E$4,MAX($P463-$Q463-$R463,0),0)+IF(L463=Res_converter!$E$4,$S463,0)</f>
        <v>0</v>
      </c>
      <c r="AN463" s="10">
        <f>IF($AD463=Res_converter!$A$3,MAX(MIN($Z463,$M463)-$N463-$O463,0),0)+IF(AND($AD463=Res_converter!$A$14,$AC463=1,$Y463&lt;&gt;"See columns P&amp; Q"),IF($J463=Res_converter!$E$4,MAX(MIN(MAX($Z463-$P463,0)/$AV463,$M463)-$N463-$O463,0),MAX(MIN(MAX($Z463-$M463,0)/$AV463,$P463)-$Q463-$R463,0)),0)</f>
        <v>0</v>
      </c>
      <c r="AO463" s="10">
        <f>IF($J463=Res_converter!$E$5,$M463,0)+IF($K463=Res_converter!$E$5,$P463,0)</f>
        <v>0</v>
      </c>
      <c r="AP463" s="10">
        <f>IF($AD463=Res_converter!$A$4,$Z463,0)</f>
        <v>0</v>
      </c>
      <c r="AQ463" s="10" t="s">
        <v>70</v>
      </c>
      <c r="AR463" s="10" t="s">
        <v>61</v>
      </c>
      <c r="AS463" s="10" t="s">
        <v>71</v>
      </c>
      <c r="AT463" s="10"/>
      <c r="AU463" s="10">
        <f t="shared" si="30"/>
        <v>0.03</v>
      </c>
      <c r="AV463" s="10">
        <f t="shared" si="31"/>
        <v>0.33700000000000002</v>
      </c>
      <c r="AW463" s="12" t="s">
        <v>991</v>
      </c>
      <c r="AX463" s="12" t="str">
        <f>INDEX(Subname_converter!$B$1:$B$343,MATCH($AW463,Subname_converter!$A$1:$A$343,0))</f>
        <v>Miguel</v>
      </c>
      <c r="AY463" s="12">
        <f>INDEX(Subname_converter!$C$1:$C$343,MATCH($AW463,Subname_converter!$A$1:$A$343,0))</f>
        <v>230</v>
      </c>
      <c r="AZ463" s="11">
        <v>45291.333333333299</v>
      </c>
      <c r="BA463" s="11">
        <v>49198.291666666701</v>
      </c>
      <c r="BB463" s="10">
        <f t="shared" si="28"/>
        <v>2034</v>
      </c>
      <c r="BC463" s="11"/>
      <c r="BD463" s="10" t="s">
        <v>103</v>
      </c>
      <c r="BE463" s="10" t="s">
        <v>65</v>
      </c>
      <c r="BF463" s="10"/>
      <c r="BG463" s="10" t="s">
        <v>103</v>
      </c>
      <c r="BH463" s="10"/>
      <c r="BI463" s="10">
        <f>IFERROR(INDEX([12]Queue_withNearTerm!$AZ$4:$AZ$148,MATCH(B464,[12]Queue_withNearTerm!$B$4:$B$148,0)),99)</f>
        <v>99</v>
      </c>
    </row>
    <row r="464" spans="1:61" s="26" customFormat="1" ht="25" x14ac:dyDescent="0.25">
      <c r="A464" s="32" t="s">
        <v>992</v>
      </c>
      <c r="B464" s="10">
        <v>2192</v>
      </c>
      <c r="C464" s="11">
        <v>44299</v>
      </c>
      <c r="D464" s="11">
        <v>44301.291666666701</v>
      </c>
      <c r="E464" s="10" t="s">
        <v>53</v>
      </c>
      <c r="F464" s="10" t="s">
        <v>609</v>
      </c>
      <c r="G464" s="10" t="s">
        <v>56</v>
      </c>
      <c r="H464" s="10"/>
      <c r="I464" s="10"/>
      <c r="J464" s="10" t="s">
        <v>57</v>
      </c>
      <c r="K464" s="10"/>
      <c r="L464" s="10"/>
      <c r="M464" s="10">
        <v>102.04</v>
      </c>
      <c r="N464" s="10"/>
      <c r="O464" s="10"/>
      <c r="P464" s="10"/>
      <c r="Q464" s="10"/>
      <c r="R464" s="10"/>
      <c r="S464" s="10"/>
      <c r="T464" s="10">
        <v>100</v>
      </c>
      <c r="U464" s="10" t="s">
        <v>83</v>
      </c>
      <c r="V464" s="10"/>
      <c r="W464" s="10"/>
      <c r="X464" s="10"/>
      <c r="Y464" s="10"/>
      <c r="Z464" s="10">
        <v>0</v>
      </c>
      <c r="AA464" s="10"/>
      <c r="AB464" s="10"/>
      <c r="AC464" s="10">
        <f t="shared" si="29"/>
        <v>0</v>
      </c>
      <c r="AD464" s="10" t="str" cm="1">
        <f t="array" ref="AD464">IFERROR(INDEX(Res_converter!$A$2:$A$22,MATCH(1,($J464=Res_converter!$B$2:$B$22)*($K464=Res_converter!$C$2:$C$22)*($L464=Res_converter!$D$2:$D$22),0)),"Other")</f>
        <v>Battery</v>
      </c>
      <c r="AE464" s="10">
        <f>IF($J464=Res_converter!$E$2,MAX($M464-$N464-$O464,0),0)+IF($K464=Res_converter!$E$2,MAX($P464-$Q464-$R464,0),0)+IF(L464=Res_converter!$E$2,$S464,0)</f>
        <v>102.04</v>
      </c>
      <c r="AF464" s="10">
        <f>IF($AD464=Res_converter!$A$8,MAX($Z464-$N464-$O464,0),0)+IF(AND($AD464=Res_converter!$A$14,$J464=Res_converter!$B$14),MAX(MIN($Z464,$M464)-$N464-$O464+IF(SUM($Q464,$R464)&gt;0,MAX($Z464-$M464,0)-($Q464+$R464)*$AV464,0),0),0)+IF(AND($AD464=Res_converter!$A$15,$K464=Res_converter!$C$15),MAX(MIN($Z464,$P464)-$Q464-$R464+IF(SUM($N464,$O464)&gt;0,MAX($Z464-$P464,0)-($N464+$O464)*$AV464,0),0),0)+IF(AND($AD464=Res_converter!$A$12,$Y464="See columns P&amp; Q"),IF($J464=Res_converter!$E$2,MAX($AA464*MIN($M464,$T464)-$N464-$O464,0),MAX($AB464*MIN($P464,$T464)-$Q464-$R464,0)),0)+IF(AND($AD464=Res_converter!$A$12,$AC464=1,$Y464&lt;&gt;"See columns P&amp; Q"),IF($J464=Res_converter!$E$2,MAX(MIN($Z464,M464)-$N464-$O464,0),MAX(MIN($Z464,P464)-$Q464-$R464,0)),0)</f>
        <v>0</v>
      </c>
      <c r="AG464" s="60">
        <f>IF($AD464=Res_converter!$A$9,$T464,0)</f>
        <v>0</v>
      </c>
      <c r="AH464" s="10">
        <f>IF($AD464=Res_converter!$A$9,$Z464,0)</f>
        <v>0</v>
      </c>
      <c r="AI464" s="10">
        <f>IF($J464=Res_converter!$E$6,MAX($M464-$N464-$O464,0),0)+IF($K464=Res_converter!$E$6,MAX($P464-$Q464-$R464,0),0)+IF(L464=Res_converter!$E$6,$S464,0)</f>
        <v>0</v>
      </c>
      <c r="AJ464" s="10">
        <f>IF($AD464=Res_converter!$A$7,MAX(MIN($Z464,$M464)-$N464-$O464,0),0)+IF(AND($AD464=Res_converter!$A$12,$Y464="See columns P&amp; Q"),IF($J464=Res_converter!$E$6,MAX($AA464*MIN($M464,$T464)-$N464-$O464,0),MAX($AB464*MIN($P464,$T464)-$Q464-$R464,0)),0)+IF(AND($AD464=Res_converter!$A$12,$AC464=1,$Y464&lt;&gt;"See columns P&amp; Q"),IF($J464=Res_converter!$E$6,MAX(MIN(MAX($Z464-$P464,0)/$AU464,$M464)-$N464-$O464,0),MAX(MIN(MAX($Z464-$M464,0)/$AU464,$P464)-$Q464-$R464,0)),0)</f>
        <v>0</v>
      </c>
      <c r="AK464" s="60">
        <f>IF($AD464=Res_converter!$A$2,$T464,0)</f>
        <v>0</v>
      </c>
      <c r="AL464" s="10">
        <f>IF($AD464=Res_converter!$A$2,$Z464,0)</f>
        <v>0</v>
      </c>
      <c r="AM464" s="10">
        <f>IF($J464=Res_converter!$E$4,MAX($M464-$N464-$O464,0),0)+IF($K464=Res_converter!$E$4,MAX($P464-$Q464-$R464,0),0)+IF(L464=Res_converter!$E$4,$S464,0)</f>
        <v>0</v>
      </c>
      <c r="AN464" s="10">
        <f>IF($AD464=Res_converter!$A$3,MAX(MIN($Z464,$M464)-$N464-$O464,0),0)+IF(AND($AD464=Res_converter!$A$14,$AC464=1,$Y464&lt;&gt;"See columns P&amp; Q"),IF($J464=Res_converter!$E$4,MAX(MIN(MAX($Z464-$P464,0)/$AV464,$M464)-$N464-$O464,0),MAX(MIN(MAX($Z464-$M464,0)/$AV464,$P464)-$Q464-$R464,0)),0)</f>
        <v>0</v>
      </c>
      <c r="AO464" s="10">
        <f>IF($J464=Res_converter!$E$5,$M464,0)+IF($K464=Res_converter!$E$5,$P464,0)</f>
        <v>0</v>
      </c>
      <c r="AP464" s="10">
        <f>IF($AD464=Res_converter!$A$4,$Z464,0)</f>
        <v>0</v>
      </c>
      <c r="AQ464" s="10" t="s">
        <v>70</v>
      </c>
      <c r="AR464" s="10" t="s">
        <v>61</v>
      </c>
      <c r="AS464" s="10" t="s">
        <v>71</v>
      </c>
      <c r="AT464" s="10"/>
      <c r="AU464" s="10">
        <f t="shared" si="30"/>
        <v>0.03</v>
      </c>
      <c r="AV464" s="10">
        <f t="shared" si="31"/>
        <v>0.33700000000000002</v>
      </c>
      <c r="AW464" s="12" t="s">
        <v>993</v>
      </c>
      <c r="AX464" s="12" t="str">
        <f>INDEX(Subname_converter!$B$1:$B$343,MATCH($AW464,Subname_converter!$A$1:$A$343,0))</f>
        <v>Salt Creek</v>
      </c>
      <c r="AY464" s="12">
        <f>INDEX(Subname_converter!$C$1:$C$343,MATCH($AW464,Subname_converter!$A$1:$A$343,0))</f>
        <v>69</v>
      </c>
      <c r="AZ464" s="11">
        <v>45536.291666666701</v>
      </c>
      <c r="BA464" s="11">
        <v>46488.291666666701</v>
      </c>
      <c r="BB464" s="10">
        <f t="shared" si="28"/>
        <v>2027</v>
      </c>
      <c r="BC464" s="11"/>
      <c r="BD464" s="10" t="s">
        <v>103</v>
      </c>
      <c r="BE464" s="10" t="s">
        <v>65</v>
      </c>
      <c r="BF464" s="10"/>
      <c r="BG464" s="10" t="s">
        <v>103</v>
      </c>
      <c r="BH464" s="10"/>
      <c r="BI464" s="10">
        <f>IFERROR(INDEX([12]Queue_withNearTerm!$AZ$4:$AZ$148,MATCH(B465,[12]Queue_withNearTerm!$B$4:$B$148,0)),99)</f>
        <v>99</v>
      </c>
    </row>
    <row r="465" spans="1:61" s="26" customFormat="1" ht="25" x14ac:dyDescent="0.25">
      <c r="A465" s="32" t="s">
        <v>994</v>
      </c>
      <c r="B465" s="10">
        <v>2195</v>
      </c>
      <c r="C465" s="11">
        <v>44749</v>
      </c>
      <c r="D465" s="11">
        <v>44847.291666666701</v>
      </c>
      <c r="E465" s="10" t="s">
        <v>53</v>
      </c>
      <c r="F465" s="10" t="s">
        <v>256</v>
      </c>
      <c r="G465" s="10" t="s">
        <v>374</v>
      </c>
      <c r="H465" s="10" t="s">
        <v>56</v>
      </c>
      <c r="I465" s="10"/>
      <c r="J465" s="10" t="s">
        <v>57</v>
      </c>
      <c r="K465" s="10"/>
      <c r="L465" s="10"/>
      <c r="M465" s="10">
        <v>11.3</v>
      </c>
      <c r="N465" s="10"/>
      <c r="O465" s="10"/>
      <c r="P465" s="10">
        <v>11.3</v>
      </c>
      <c r="Q465" s="10"/>
      <c r="R465" s="10"/>
      <c r="S465" s="10"/>
      <c r="T465" s="10">
        <v>11</v>
      </c>
      <c r="U465" s="10" t="s">
        <v>83</v>
      </c>
      <c r="V465" s="10"/>
      <c r="W465" s="10" t="s">
        <v>58</v>
      </c>
      <c r="X465" s="10"/>
      <c r="Y465" s="10"/>
      <c r="Z465" s="10">
        <v>0</v>
      </c>
      <c r="AA465" s="10"/>
      <c r="AB465" s="10"/>
      <c r="AC465" s="10">
        <f t="shared" si="29"/>
        <v>0</v>
      </c>
      <c r="AD465" s="10" t="str" cm="1">
        <f t="array" ref="AD465">IFERROR(INDEX(Res_converter!$A$2:$A$22,MATCH(1,($J465=Res_converter!$B$2:$B$22)*($K465=Res_converter!$C$2:$C$22)*($L465=Res_converter!$D$2:$D$22),0)),"Other")</f>
        <v>Battery</v>
      </c>
      <c r="AE465" s="10">
        <f>IF($J465=Res_converter!$E$2,MAX($M465-$N465-$O465,0),0)+IF($K465=Res_converter!$E$2,MAX($P465-$Q465-$R465,0),0)+IF(L465=Res_converter!$E$2,$S465,0)</f>
        <v>11.3</v>
      </c>
      <c r="AF465" s="10">
        <f>IF($AD465=Res_converter!$A$8,MAX($Z465-$N465-$O465,0),0)+IF(AND($AD465=Res_converter!$A$14,$J465=Res_converter!$B$14),MAX(MIN($Z465,$M465)-$N465-$O465+IF(SUM($Q465,$R465)&gt;0,MAX($Z465-$M465,0)-($Q465+$R465)*$AV465,0),0),0)+IF(AND($AD465=Res_converter!$A$15,$K465=Res_converter!$C$15),MAX(MIN($Z465,$P465)-$Q465-$R465+IF(SUM($N465,$O465)&gt;0,MAX($Z465-$P465,0)-($N465+$O465)*$AV465,0),0),0)+IF(AND($AD465=Res_converter!$A$12,$Y465="See columns P&amp; Q"),IF($J465=Res_converter!$E$2,MAX($AA465*MIN($M465,$T465)-$N465-$O465,0),MAX($AB465*MIN($P465,$T465)-$Q465-$R465,0)),0)+IF(AND($AD465=Res_converter!$A$12,$AC465=1,$Y465&lt;&gt;"See columns P&amp; Q"),IF($J465=Res_converter!$E$2,MAX(MIN($Z465,M465)-$N465-$O465,0),MAX(MIN($Z465,P465)-$Q465-$R465,0)),0)</f>
        <v>0</v>
      </c>
      <c r="AG465" s="60">
        <f>IF($AD465=Res_converter!$A$9,$T465,0)</f>
        <v>0</v>
      </c>
      <c r="AH465" s="10">
        <f>IF($AD465=Res_converter!$A$9,$Z465,0)</f>
        <v>0</v>
      </c>
      <c r="AI465" s="10">
        <f>IF($J465=Res_converter!$E$6,MAX($M465-$N465-$O465,0),0)+IF($K465=Res_converter!$E$6,MAX($P465-$Q465-$R465,0),0)+IF(L465=Res_converter!$E$6,$S465,0)</f>
        <v>0</v>
      </c>
      <c r="AJ465" s="10">
        <f>IF($AD465=Res_converter!$A$7,MAX(MIN($Z465,$M465)-$N465-$O465,0),0)+IF(AND($AD465=Res_converter!$A$12,$Y465="See columns P&amp; Q"),IF($J465=Res_converter!$E$6,MAX($AA465*MIN($M465,$T465)-$N465-$O465,0),MAX($AB465*MIN($P465,$T465)-$Q465-$R465,0)),0)+IF(AND($AD465=Res_converter!$A$12,$AC465=1,$Y465&lt;&gt;"See columns P&amp; Q"),IF($J465=Res_converter!$E$6,MAX(MIN(MAX($Z465-$P465,0)/$AU465,$M465)-$N465-$O465,0),MAX(MIN(MAX($Z465-$M465,0)/$AU465,$P465)-$Q465-$R465,0)),0)</f>
        <v>0</v>
      </c>
      <c r="AK465" s="60">
        <f>IF($AD465=Res_converter!$A$2,$T465,0)</f>
        <v>0</v>
      </c>
      <c r="AL465" s="10">
        <f>IF($AD465=Res_converter!$A$2,$Z465,0)</f>
        <v>0</v>
      </c>
      <c r="AM465" s="10">
        <f>IF($J465=Res_converter!$E$4,MAX($M465-$N465-$O465,0),0)+IF($K465=Res_converter!$E$4,MAX($P465-$Q465-$R465,0),0)+IF(L465=Res_converter!$E$4,$S465,0)</f>
        <v>0</v>
      </c>
      <c r="AN465" s="10">
        <f>IF($AD465=Res_converter!$A$3,MAX(MIN($Z465,$M465)-$N465-$O465,0),0)+IF(AND($AD465=Res_converter!$A$14,$AC465=1,$Y465&lt;&gt;"See columns P&amp; Q"),IF($J465=Res_converter!$E$4,MAX(MIN(MAX($Z465-$P465,0)/$AV465,$M465)-$N465-$O465,0),MAX(MIN(MAX($Z465-$M465,0)/$AV465,$P465)-$Q465-$R465,0)),0)</f>
        <v>0</v>
      </c>
      <c r="AO465" s="10">
        <f>IF($J465=Res_converter!$E$5,$M465,0)+IF($K465=Res_converter!$E$5,$P465,0)</f>
        <v>0</v>
      </c>
      <c r="AP465" s="10">
        <f>IF($AD465=Res_converter!$A$4,$Z465,0)</f>
        <v>0</v>
      </c>
      <c r="AQ465" s="10" t="s">
        <v>658</v>
      </c>
      <c r="AR465" s="10" t="s">
        <v>61</v>
      </c>
      <c r="AS465" s="10" t="s">
        <v>62</v>
      </c>
      <c r="AT465" s="10" t="s">
        <v>63</v>
      </c>
      <c r="AU465" s="10">
        <f t="shared" si="30"/>
        <v>0.1</v>
      </c>
      <c r="AV465" s="10">
        <f t="shared" si="31"/>
        <v>0.66500000000000004</v>
      </c>
      <c r="AW465" s="12" t="s">
        <v>995</v>
      </c>
      <c r="AX465" s="12" t="str">
        <f>INDEX(Subname_converter!$B$1:$B$343,MATCH($AW465,Subname_converter!$A$1:$A$343,0))</f>
        <v>Greenleaf 1</v>
      </c>
      <c r="AY465" s="12">
        <f>INDEX(Subname_converter!$C$1:$C$343,MATCH($AW465,Subname_converter!$A$1:$A$343,0))</f>
        <v>115</v>
      </c>
      <c r="AZ465" s="11">
        <v>45444.291666666701</v>
      </c>
      <c r="BA465" s="11">
        <v>45444.291666666701</v>
      </c>
      <c r="BB465" s="10">
        <f t="shared" si="28"/>
        <v>2024</v>
      </c>
      <c r="BC465" s="11"/>
      <c r="BD465" s="10" t="s">
        <v>103</v>
      </c>
      <c r="BE465" s="10"/>
      <c r="BF465" s="10"/>
      <c r="BG465" s="10" t="s">
        <v>103</v>
      </c>
      <c r="BH465" s="10"/>
      <c r="BI465" s="10">
        <f>IFERROR(INDEX([12]Queue_withNearTerm!$AZ$4:$AZ$148,MATCH(B466,[12]Queue_withNearTerm!$B$4:$B$148,0)),99)</f>
        <v>99</v>
      </c>
    </row>
    <row r="466" spans="1:61" s="26" customFormat="1" ht="12.5" x14ac:dyDescent="0.25">
      <c r="A466" s="32" t="s">
        <v>996</v>
      </c>
      <c r="B466" s="10">
        <v>2196</v>
      </c>
      <c r="C466" s="11">
        <v>44814</v>
      </c>
      <c r="D466" s="11">
        <v>44930.333333333299</v>
      </c>
      <c r="E466" s="10" t="s">
        <v>53</v>
      </c>
      <c r="F466" s="10" t="s">
        <v>256</v>
      </c>
      <c r="G466" s="10" t="s">
        <v>56</v>
      </c>
      <c r="H466" s="10"/>
      <c r="I466" s="10"/>
      <c r="J466" s="10" t="s">
        <v>57</v>
      </c>
      <c r="K466" s="10"/>
      <c r="L466" s="10"/>
      <c r="M466" s="10">
        <v>46.28</v>
      </c>
      <c r="N466" s="10"/>
      <c r="O466" s="10"/>
      <c r="P466" s="10"/>
      <c r="Q466" s="10"/>
      <c r="R466" s="10"/>
      <c r="S466" s="10"/>
      <c r="T466" s="10">
        <v>44</v>
      </c>
      <c r="U466" s="10" t="s">
        <v>83</v>
      </c>
      <c r="V466" s="10"/>
      <c r="W466" s="10" t="s">
        <v>58</v>
      </c>
      <c r="X466" s="10"/>
      <c r="Y466" s="10"/>
      <c r="Z466" s="10">
        <v>0</v>
      </c>
      <c r="AA466" s="10"/>
      <c r="AB466" s="10"/>
      <c r="AC466" s="10">
        <f t="shared" si="29"/>
        <v>0</v>
      </c>
      <c r="AD466" s="10" t="str" cm="1">
        <f t="array" ref="AD466">IFERROR(INDEX(Res_converter!$A$2:$A$22,MATCH(1,($J466=Res_converter!$B$2:$B$22)*($K466=Res_converter!$C$2:$C$22)*($L466=Res_converter!$D$2:$D$22),0)),"Other")</f>
        <v>Battery</v>
      </c>
      <c r="AE466" s="10">
        <f>IF($J466=Res_converter!$E$2,MAX($M466-$N466-$O466,0),0)+IF($K466=Res_converter!$E$2,MAX($P466-$Q466-$R466,0),0)+IF(L466=Res_converter!$E$2,$S466,0)</f>
        <v>46.28</v>
      </c>
      <c r="AF466" s="10">
        <f>IF($AD466=Res_converter!$A$8,MAX($Z466-$N466-$O466,0),0)+IF(AND($AD466=Res_converter!$A$14,$J466=Res_converter!$B$14),MAX(MIN($Z466,$M466)-$N466-$O466+IF(SUM($Q466,$R466)&gt;0,MAX($Z466-$M466,0)-($Q466+$R466)*$AV466,0),0),0)+IF(AND($AD466=Res_converter!$A$15,$K466=Res_converter!$C$15),MAX(MIN($Z466,$P466)-$Q466-$R466+IF(SUM($N466,$O466)&gt;0,MAX($Z466-$P466,0)-($N466+$O466)*$AV466,0),0),0)+IF(AND($AD466=Res_converter!$A$12,$Y466="See columns P&amp; Q"),IF($J466=Res_converter!$E$2,MAX($AA466*MIN($M466,$T466)-$N466-$O466,0),MAX($AB466*MIN($P466,$T466)-$Q466-$R466,0)),0)+IF(AND($AD466=Res_converter!$A$12,$AC466=1,$Y466&lt;&gt;"See columns P&amp; Q"),IF($J466=Res_converter!$E$2,MAX(MIN($Z466,M466)-$N466-$O466,0),MAX(MIN($Z466,P466)-$Q466-$R466,0)),0)</f>
        <v>0</v>
      </c>
      <c r="AG466" s="60">
        <f>IF($AD466=Res_converter!$A$9,$T466,0)</f>
        <v>0</v>
      </c>
      <c r="AH466" s="10">
        <f>IF($AD466=Res_converter!$A$9,$Z466,0)</f>
        <v>0</v>
      </c>
      <c r="AI466" s="10">
        <f>IF($J466=Res_converter!$E$6,MAX($M466-$N466-$O466,0),0)+IF($K466=Res_converter!$E$6,MAX($P466-$Q466-$R466,0),0)+IF(L466=Res_converter!$E$6,$S466,0)</f>
        <v>0</v>
      </c>
      <c r="AJ466" s="10">
        <f>IF($AD466=Res_converter!$A$7,MAX(MIN($Z466,$M466)-$N466-$O466,0),0)+IF(AND($AD466=Res_converter!$A$12,$Y466="See columns P&amp; Q"),IF($J466=Res_converter!$E$6,MAX($AA466*MIN($M466,$T466)-$N466-$O466,0),MAX($AB466*MIN($P466,$T466)-$Q466-$R466,0)),0)+IF(AND($AD466=Res_converter!$A$12,$AC466=1,$Y466&lt;&gt;"See columns P&amp; Q"),IF($J466=Res_converter!$E$6,MAX(MIN(MAX($Z466-$P466,0)/$AU466,$M466)-$N466-$O466,0),MAX(MIN(MAX($Z466-$M466,0)/$AU466,$P466)-$Q466-$R466,0)),0)</f>
        <v>0</v>
      </c>
      <c r="AK466" s="60">
        <f>IF($AD466=Res_converter!$A$2,$T466,0)</f>
        <v>0</v>
      </c>
      <c r="AL466" s="10">
        <f>IF($AD466=Res_converter!$A$2,$Z466,0)</f>
        <v>0</v>
      </c>
      <c r="AM466" s="10">
        <f>IF($J466=Res_converter!$E$4,MAX($M466-$N466-$O466,0),0)+IF($K466=Res_converter!$E$4,MAX($P466-$Q466-$R466,0),0)+IF(L466=Res_converter!$E$4,$S466,0)</f>
        <v>0</v>
      </c>
      <c r="AN466" s="10">
        <f>IF($AD466=Res_converter!$A$3,MAX(MIN($Z466,$M466)-$N466-$O466,0),0)+IF(AND($AD466=Res_converter!$A$14,$AC466=1,$Y466&lt;&gt;"See columns P&amp; Q"),IF($J466=Res_converter!$E$4,MAX(MIN(MAX($Z466-$P466,0)/$AV466,$M466)-$N466-$O466,0),MAX(MIN(MAX($Z466-$M466,0)/$AV466,$P466)-$Q466-$R466,0)),0)</f>
        <v>0</v>
      </c>
      <c r="AO466" s="10">
        <f>IF($J466=Res_converter!$E$5,$M466,0)+IF($K466=Res_converter!$E$5,$P466,0)</f>
        <v>0</v>
      </c>
      <c r="AP466" s="10">
        <f>IF($AD466=Res_converter!$A$4,$Z466,0)</f>
        <v>0</v>
      </c>
      <c r="AQ466" s="10" t="s">
        <v>78</v>
      </c>
      <c r="AR466" s="10" t="s">
        <v>61</v>
      </c>
      <c r="AS466" s="10" t="s">
        <v>62</v>
      </c>
      <c r="AT466" s="10" t="s">
        <v>79</v>
      </c>
      <c r="AU466" s="10">
        <f t="shared" si="30"/>
        <v>0.1</v>
      </c>
      <c r="AV466" s="10">
        <f t="shared" si="31"/>
        <v>0.66500000000000004</v>
      </c>
      <c r="AW466" s="12" t="s">
        <v>997</v>
      </c>
      <c r="AX466" s="12" t="str">
        <f>INDEX(Subname_converter!$B$1:$B$343,MATCH($AW466,Subname_converter!$A$1:$A$343,0))</f>
        <v>McCall</v>
      </c>
      <c r="AY466" s="12">
        <f>INDEX(Subname_converter!$C$1:$C$343,MATCH($AW466,Subname_converter!$A$1:$A$343,0))</f>
        <v>230</v>
      </c>
      <c r="AZ466" s="11">
        <v>45602.333333333299</v>
      </c>
      <c r="BA466" s="11">
        <v>45602.333333333299</v>
      </c>
      <c r="BB466" s="10">
        <f t="shared" ref="BB466:BB467" si="32">YEAR(BA466+90)</f>
        <v>2025</v>
      </c>
      <c r="BC466" s="11"/>
      <c r="BD466" s="10" t="s">
        <v>103</v>
      </c>
      <c r="BE466" s="10"/>
      <c r="BF466" s="10"/>
      <c r="BG466" s="10" t="s">
        <v>103</v>
      </c>
      <c r="BH466" s="10"/>
      <c r="BI466" s="10">
        <f>IFERROR(INDEX([12]Queue_withNearTerm!$AZ$4:$AZ$148,MATCH(B467,[12]Queue_withNearTerm!$B$4:$B$148,0)),99)</f>
        <v>99</v>
      </c>
    </row>
    <row r="467" spans="1:61" s="26" customFormat="1" ht="25" x14ac:dyDescent="0.25">
      <c r="A467" s="32" t="s">
        <v>998</v>
      </c>
      <c r="B467" s="10">
        <v>2199</v>
      </c>
      <c r="C467" s="11">
        <v>44957</v>
      </c>
      <c r="D467" s="11">
        <v>44987.333333333299</v>
      </c>
      <c r="E467" s="10" t="s">
        <v>53</v>
      </c>
      <c r="F467" s="10" t="s">
        <v>256</v>
      </c>
      <c r="G467" s="10" t="s">
        <v>56</v>
      </c>
      <c r="H467" s="10"/>
      <c r="I467" s="10"/>
      <c r="J467" s="10" t="s">
        <v>57</v>
      </c>
      <c r="K467" s="10"/>
      <c r="L467" s="10"/>
      <c r="M467" s="10">
        <v>126</v>
      </c>
      <c r="N467" s="10"/>
      <c r="O467" s="10"/>
      <c r="P467" s="10"/>
      <c r="Q467" s="10"/>
      <c r="R467" s="10"/>
      <c r="S467" s="10"/>
      <c r="T467" s="10">
        <v>120</v>
      </c>
      <c r="U467" s="10" t="s">
        <v>83</v>
      </c>
      <c r="V467" s="10"/>
      <c r="W467" s="10" t="s">
        <v>58</v>
      </c>
      <c r="X467" s="10"/>
      <c r="Y467" s="10"/>
      <c r="Z467" s="10">
        <v>0</v>
      </c>
      <c r="AA467" s="10"/>
      <c r="AB467" s="10"/>
      <c r="AC467" s="10">
        <f t="shared" si="29"/>
        <v>0</v>
      </c>
      <c r="AD467" s="10" t="str" cm="1">
        <f t="array" ref="AD467">IFERROR(INDEX(Res_converter!$A$2:$A$22,MATCH(1,($J467=Res_converter!$B$2:$B$22)*($K467=Res_converter!$C$2:$C$22)*($L467=Res_converter!$D$2:$D$22),0)),"Other")</f>
        <v>Battery</v>
      </c>
      <c r="AE467" s="10">
        <f>IF($J467=Res_converter!$E$2,MAX($M467-$N467-$O467,0),0)+IF($K467=Res_converter!$E$2,MAX($P467-$Q467-$R467,0),0)+IF(L467=Res_converter!$E$2,$S467,0)</f>
        <v>126</v>
      </c>
      <c r="AF467" s="10">
        <f>IF($AD467=Res_converter!$A$8,MAX($Z467-$N467-$O467,0),0)+IF(AND($AD467=Res_converter!$A$14,$J467=Res_converter!$B$14),MAX(MIN($Z467,$M467)-$N467-$O467+IF(SUM($Q467,$R467)&gt;0,MAX($Z467-$M467,0)-($Q467+$R467)*$AV467,0),0),0)+IF(AND($AD467=Res_converter!$A$15,$K467=Res_converter!$C$15),MAX(MIN($Z467,$P467)-$Q467-$R467+IF(SUM($N467,$O467)&gt;0,MAX($Z467-$P467,0)-($N467+$O467)*$AV467,0),0),0)+IF(AND($AD467=Res_converter!$A$12,$Y467="See columns P&amp; Q"),IF($J467=Res_converter!$E$2,MAX($AA467*MIN($M467,$T467)-$N467-$O467,0),MAX($AB467*MIN($P467,$T467)-$Q467-$R467,0)),0)+IF(AND($AD467=Res_converter!$A$12,$AC467=1,$Y467&lt;&gt;"See columns P&amp; Q"),IF($J467=Res_converter!$E$2,MAX(MIN($Z467,M467)-$N467-$O467,0),MAX(MIN($Z467,P467)-$Q467-$R467,0)),0)</f>
        <v>0</v>
      </c>
      <c r="AG467" s="60">
        <f>IF($AD467=Res_converter!$A$9,$T467,0)</f>
        <v>0</v>
      </c>
      <c r="AH467" s="10">
        <f>IF($AD467=Res_converter!$A$9,$Z467,0)</f>
        <v>0</v>
      </c>
      <c r="AI467" s="10">
        <f>IF($J467=Res_converter!$E$6,MAX($M467-$N467-$O467,0),0)+IF($K467=Res_converter!$E$6,MAX($P467-$Q467-$R467,0),0)+IF(L467=Res_converter!$E$6,$S467,0)</f>
        <v>0</v>
      </c>
      <c r="AJ467" s="10">
        <f>IF($AD467=Res_converter!$A$7,MAX(MIN($Z467,$M467)-$N467-$O467,0),0)+IF(AND($AD467=Res_converter!$A$12,$Y467="See columns P&amp; Q"),IF($J467=Res_converter!$E$6,MAX($AA467*MIN($M467,$T467)-$N467-$O467,0),MAX($AB467*MIN($P467,$T467)-$Q467-$R467,0)),0)+IF(AND($AD467=Res_converter!$A$12,$AC467=1,$Y467&lt;&gt;"See columns P&amp; Q"),IF($J467=Res_converter!$E$6,MAX(MIN(MAX($Z467-$P467,0)/$AU467,$M467)-$N467-$O467,0),MAX(MIN(MAX($Z467-$M467,0)/$AU467,$P467)-$Q467-$R467,0)),0)</f>
        <v>0</v>
      </c>
      <c r="AK467" s="60">
        <f>IF($AD467=Res_converter!$A$2,$T467,0)</f>
        <v>0</v>
      </c>
      <c r="AL467" s="10">
        <f>IF($AD467=Res_converter!$A$2,$Z467,0)</f>
        <v>0</v>
      </c>
      <c r="AM467" s="10">
        <f>IF($J467=Res_converter!$E$4,MAX($M467-$N467-$O467,0),0)+IF($K467=Res_converter!$E$4,MAX($P467-$Q467-$R467,0),0)+IF(L467=Res_converter!$E$4,$S467,0)</f>
        <v>0</v>
      </c>
      <c r="AN467" s="10">
        <f>IF($AD467=Res_converter!$A$3,MAX(MIN($Z467,$M467)-$N467-$O467,0),0)+IF(AND($AD467=Res_converter!$A$14,$AC467=1,$Y467&lt;&gt;"See columns P&amp; Q"),IF($J467=Res_converter!$E$4,MAX(MIN(MAX($Z467-$P467,0)/$AV467,$M467)-$N467-$O467,0),MAX(MIN(MAX($Z467-$M467,0)/$AV467,$P467)-$Q467-$R467,0)),0)</f>
        <v>0</v>
      </c>
      <c r="AO467" s="10">
        <f>IF($J467=Res_converter!$E$5,$M467,0)+IF($K467=Res_converter!$E$5,$P467,0)</f>
        <v>0</v>
      </c>
      <c r="AP467" s="10">
        <f>IF($AD467=Res_converter!$A$4,$Z467,0)</f>
        <v>0</v>
      </c>
      <c r="AQ467" s="10" t="s">
        <v>163</v>
      </c>
      <c r="AR467" s="10" t="s">
        <v>61</v>
      </c>
      <c r="AS467" s="10" t="s">
        <v>89</v>
      </c>
      <c r="AT467" s="10" t="s">
        <v>164</v>
      </c>
      <c r="AU467" s="10">
        <f t="shared" si="30"/>
        <v>0.106</v>
      </c>
      <c r="AV467" s="10">
        <f t="shared" si="31"/>
        <v>0.55700000000000005</v>
      </c>
      <c r="AW467" s="12" t="s">
        <v>903</v>
      </c>
      <c r="AX467" s="12" t="str">
        <f>INDEX(Subname_converter!$B$1:$B$343,MATCH($AW467,Subname_converter!$A$1:$A$343,0))</f>
        <v>Victor</v>
      </c>
      <c r="AY467" s="12">
        <f>INDEX(Subname_converter!$C$1:$C$343,MATCH($AW467,Subname_converter!$A$1:$A$343,0))</f>
        <v>230</v>
      </c>
      <c r="AZ467" s="11">
        <v>46143.291666666701</v>
      </c>
      <c r="BA467" s="11">
        <v>46143.291666666701</v>
      </c>
      <c r="BB467" s="10">
        <f t="shared" si="32"/>
        <v>2026</v>
      </c>
      <c r="BC467" s="11"/>
      <c r="BD467" s="10" t="s">
        <v>103</v>
      </c>
      <c r="BE467" s="10"/>
      <c r="BF467" s="10"/>
      <c r="BG467" s="10" t="s">
        <v>103</v>
      </c>
      <c r="BH467" s="10"/>
      <c r="BI467" s="10">
        <f>IFERROR(INDEX([12]Queue_withNearTerm!$AZ$4:$AZ$148,MATCH(B468,[12]Queue_withNearTerm!$B$4:$B$148,0)),99)</f>
        <v>99</v>
      </c>
    </row>
    <row r="470" spans="1:61" s="27" customFormat="1" x14ac:dyDescent="0.35">
      <c r="A470" s="4"/>
      <c r="B470" s="4"/>
      <c r="C470" s="5" t="s">
        <v>25</v>
      </c>
      <c r="D470" s="62" t="s">
        <v>28</v>
      </c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  <c r="BB470" s="62"/>
      <c r="BC470" s="62"/>
      <c r="BD470" s="62"/>
      <c r="BE470" s="62"/>
      <c r="BF470" s="62"/>
      <c r="BG470" s="62"/>
      <c r="BH470" s="62"/>
      <c r="BI470" s="38"/>
    </row>
    <row r="471" spans="1:61" s="27" customFormat="1" ht="26.25" customHeight="1" x14ac:dyDescent="0.35">
      <c r="A471" s="4"/>
      <c r="B471" s="4"/>
      <c r="C471" s="6"/>
      <c r="D471" s="63" t="s">
        <v>29</v>
      </c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39"/>
    </row>
    <row r="472" spans="1:61" s="27" customFormat="1" ht="13.5" customHeight="1" x14ac:dyDescent="0.35">
      <c r="A472" s="4"/>
      <c r="B472" s="4"/>
      <c r="C472" s="6"/>
      <c r="D472" s="64" t="s">
        <v>31</v>
      </c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N472" s="64"/>
      <c r="AO472" s="64"/>
      <c r="AP472" s="64"/>
      <c r="AQ472" s="64"/>
      <c r="AR472" s="64"/>
      <c r="AS472" s="64"/>
      <c r="AT472" s="64"/>
      <c r="AU472" s="64"/>
      <c r="AV472" s="64"/>
      <c r="AW472" s="64"/>
      <c r="AX472" s="64"/>
      <c r="AY472" s="64"/>
      <c r="AZ472" s="64"/>
      <c r="BA472" s="64"/>
      <c r="BB472" s="64"/>
      <c r="BC472" s="64"/>
      <c r="BD472" s="64"/>
      <c r="BE472" s="64"/>
      <c r="BF472" s="64"/>
      <c r="BG472" s="64"/>
      <c r="BH472" s="64"/>
      <c r="BI472" s="40"/>
    </row>
    <row r="473" spans="1:61" s="27" customFormat="1" x14ac:dyDescent="0.35">
      <c r="A473" s="4"/>
      <c r="B473" s="4"/>
      <c r="C473" s="6"/>
      <c r="D473" s="62" t="s">
        <v>32</v>
      </c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  <c r="BB473" s="62"/>
      <c r="BC473" s="62"/>
      <c r="BD473" s="62"/>
      <c r="BE473" s="62"/>
      <c r="BF473" s="62"/>
      <c r="BG473" s="62"/>
      <c r="BH473" s="62"/>
      <c r="BI473" s="38"/>
    </row>
    <row r="475" spans="1:61" x14ac:dyDescent="0.35">
      <c r="A475" s="61" t="s">
        <v>38</v>
      </c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37"/>
    </row>
  </sheetData>
  <autoFilter ref="A4:BI467" xr:uid="{00000000-0001-0000-0000-000000000000}"/>
  <mergeCells count="15">
    <mergeCell ref="BG1:BH1"/>
    <mergeCell ref="F2:AZ2"/>
    <mergeCell ref="M3:T3"/>
    <mergeCell ref="AQ3:AR3"/>
    <mergeCell ref="BD3:BH3"/>
    <mergeCell ref="G3:L3"/>
    <mergeCell ref="AS3:AW3"/>
    <mergeCell ref="U3:X3"/>
    <mergeCell ref="AX3:AY3"/>
    <mergeCell ref="Y3:AB3"/>
    <mergeCell ref="A475:BH475"/>
    <mergeCell ref="D470:BH470"/>
    <mergeCell ref="D471:BH471"/>
    <mergeCell ref="D472:BH472"/>
    <mergeCell ref="D473:BH473"/>
  </mergeCells>
  <pageMargins left="0.2" right="0.2" top="0.75" bottom="0.75" header="0.5" footer="0.25"/>
  <pageSetup paperSize="3" scale="19" fitToHeight="0" orientation="landscape" r:id="rId1"/>
  <headerFooter>
    <oddFooter>&amp;CCalifornia ISO&amp;RPage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1E30-85F2-47E1-A6EB-85EB9E1D46A8}">
  <dimension ref="A3:CO490"/>
  <sheetViews>
    <sheetView topLeftCell="BZ482" workbookViewId="0">
      <selection activeCell="CM511" sqref="CM511"/>
    </sheetView>
  </sheetViews>
  <sheetFormatPr defaultRowHeight="14.5" x14ac:dyDescent="0.35"/>
  <cols>
    <col min="1" max="1" width="20.26953125" customWidth="1"/>
    <col min="2" max="2" width="11.453125" customWidth="1"/>
    <col min="16" max="16" width="3.6328125" customWidth="1"/>
    <col min="29" max="29" width="3.6328125" customWidth="1"/>
    <col min="30" max="30" width="8.7265625" customWidth="1"/>
    <col min="42" max="42" width="3.6328125" customWidth="1"/>
    <col min="55" max="55" width="4.08984375" customWidth="1"/>
    <col min="68" max="68" width="3.6328125" customWidth="1"/>
    <col min="81" max="81" width="3.6328125" customWidth="1"/>
  </cols>
  <sheetData>
    <row r="3" spans="1:93" x14ac:dyDescent="0.35">
      <c r="BD3" t="s">
        <v>4855</v>
      </c>
      <c r="BE3">
        <v>2030</v>
      </c>
      <c r="BQ3" t="s">
        <v>4855</v>
      </c>
      <c r="BR3">
        <v>2030</v>
      </c>
      <c r="CD3" t="s">
        <v>4855</v>
      </c>
      <c r="CE3">
        <v>2030</v>
      </c>
    </row>
    <row r="4" spans="1:93" x14ac:dyDescent="0.35">
      <c r="D4" t="s">
        <v>4851</v>
      </c>
      <c r="Q4" t="s">
        <v>4852</v>
      </c>
      <c r="AD4" t="s">
        <v>4853</v>
      </c>
      <c r="AQ4" t="s">
        <v>4854</v>
      </c>
      <c r="BD4" t="s">
        <v>4852</v>
      </c>
      <c r="BQ4" t="s">
        <v>4853</v>
      </c>
      <c r="CD4" t="s">
        <v>4854</v>
      </c>
    </row>
    <row r="5" spans="1:93" ht="34.5" x14ac:dyDescent="0.35">
      <c r="A5" s="53" t="s">
        <v>4643</v>
      </c>
      <c r="B5" s="53" t="s">
        <v>4588</v>
      </c>
      <c r="C5" s="53" t="s">
        <v>4589</v>
      </c>
      <c r="D5" s="59" t="s">
        <v>4627</v>
      </c>
      <c r="E5" s="59" t="s">
        <v>4628</v>
      </c>
      <c r="F5" s="59" t="s">
        <v>4629</v>
      </c>
      <c r="G5" s="59" t="s">
        <v>4630</v>
      </c>
      <c r="H5" s="59" t="s">
        <v>4631</v>
      </c>
      <c r="I5" s="59" t="s">
        <v>4632</v>
      </c>
      <c r="J5" s="59" t="s">
        <v>4633</v>
      </c>
      <c r="K5" s="59" t="s">
        <v>4634</v>
      </c>
      <c r="L5" s="59" t="s">
        <v>4635</v>
      </c>
      <c r="M5" s="59" t="s">
        <v>4636</v>
      </c>
      <c r="N5" s="59" t="s">
        <v>4638</v>
      </c>
      <c r="O5" s="59" t="s">
        <v>4637</v>
      </c>
      <c r="Q5" s="59" t="s">
        <v>4627</v>
      </c>
      <c r="R5" s="59" t="s">
        <v>4628</v>
      </c>
      <c r="S5" s="59" t="s">
        <v>4629</v>
      </c>
      <c r="T5" s="59" t="s">
        <v>4630</v>
      </c>
      <c r="U5" s="59" t="s">
        <v>4631</v>
      </c>
      <c r="V5" s="59" t="s">
        <v>4632</v>
      </c>
      <c r="W5" s="59" t="s">
        <v>4633</v>
      </c>
      <c r="X5" s="59" t="s">
        <v>4634</v>
      </c>
      <c r="Y5" s="59" t="s">
        <v>4635</v>
      </c>
      <c r="Z5" s="59" t="s">
        <v>4636</v>
      </c>
      <c r="AA5" s="59" t="s">
        <v>4638</v>
      </c>
      <c r="AB5" s="59" t="s">
        <v>4637</v>
      </c>
      <c r="AD5" s="59" t="s">
        <v>4627</v>
      </c>
      <c r="AE5" s="59" t="s">
        <v>4628</v>
      </c>
      <c r="AF5" s="59" t="s">
        <v>4629</v>
      </c>
      <c r="AG5" s="59" t="s">
        <v>4630</v>
      </c>
      <c r="AH5" s="59" t="s">
        <v>4631</v>
      </c>
      <c r="AI5" s="59" t="s">
        <v>4632</v>
      </c>
      <c r="AJ5" s="59" t="s">
        <v>4633</v>
      </c>
      <c r="AK5" s="59" t="s">
        <v>4634</v>
      </c>
      <c r="AL5" s="59" t="s">
        <v>4635</v>
      </c>
      <c r="AM5" s="59" t="s">
        <v>4636</v>
      </c>
      <c r="AN5" s="59" t="s">
        <v>4638</v>
      </c>
      <c r="AO5" s="59" t="s">
        <v>4637</v>
      </c>
      <c r="AQ5" s="59" t="s">
        <v>4627</v>
      </c>
      <c r="AR5" s="59" t="s">
        <v>4628</v>
      </c>
      <c r="AS5" s="59" t="s">
        <v>4629</v>
      </c>
      <c r="AT5" s="59" t="s">
        <v>4630</v>
      </c>
      <c r="AU5" s="59" t="s">
        <v>4631</v>
      </c>
      <c r="AV5" s="59" t="s">
        <v>4632</v>
      </c>
      <c r="AW5" s="59" t="s">
        <v>4633</v>
      </c>
      <c r="AX5" s="59" t="s">
        <v>4634</v>
      </c>
      <c r="AY5" s="59" t="s">
        <v>4635</v>
      </c>
      <c r="AZ5" s="59" t="s">
        <v>4636</v>
      </c>
      <c r="BA5" s="59" t="s">
        <v>4638</v>
      </c>
      <c r="BB5" s="59" t="s">
        <v>4637</v>
      </c>
      <c r="BD5" s="59" t="s">
        <v>4627</v>
      </c>
      <c r="BE5" s="59" t="s">
        <v>4628</v>
      </c>
      <c r="BF5" s="59" t="s">
        <v>4629</v>
      </c>
      <c r="BG5" s="59" t="s">
        <v>4630</v>
      </c>
      <c r="BH5" s="59" t="s">
        <v>4631</v>
      </c>
      <c r="BI5" s="59" t="s">
        <v>4632</v>
      </c>
      <c r="BJ5" s="59" t="s">
        <v>4633</v>
      </c>
      <c r="BK5" s="59" t="s">
        <v>4634</v>
      </c>
      <c r="BL5" s="59" t="s">
        <v>4635</v>
      </c>
      <c r="BM5" s="59" t="s">
        <v>4636</v>
      </c>
      <c r="BN5" s="59" t="s">
        <v>4638</v>
      </c>
      <c r="BO5" s="59" t="s">
        <v>4637</v>
      </c>
      <c r="BQ5" s="59" t="s">
        <v>4627</v>
      </c>
      <c r="BR5" s="59" t="s">
        <v>4628</v>
      </c>
      <c r="BS5" s="59" t="s">
        <v>4629</v>
      </c>
      <c r="BT5" s="59" t="s">
        <v>4630</v>
      </c>
      <c r="BU5" s="59" t="s">
        <v>4631</v>
      </c>
      <c r="BV5" s="59" t="s">
        <v>4632</v>
      </c>
      <c r="BW5" s="59" t="s">
        <v>4633</v>
      </c>
      <c r="BX5" s="59" t="s">
        <v>4634</v>
      </c>
      <c r="BY5" s="59" t="s">
        <v>4635</v>
      </c>
      <c r="BZ5" s="59" t="s">
        <v>4636</v>
      </c>
      <c r="CA5" s="59" t="s">
        <v>4638</v>
      </c>
      <c r="CB5" s="59" t="s">
        <v>4637</v>
      </c>
      <c r="CD5" s="59" t="s">
        <v>4627</v>
      </c>
      <c r="CE5" s="59" t="s">
        <v>4628</v>
      </c>
      <c r="CF5" s="59" t="s">
        <v>4629</v>
      </c>
      <c r="CG5" s="59" t="s">
        <v>4630</v>
      </c>
      <c r="CH5" s="59" t="s">
        <v>4631</v>
      </c>
      <c r="CI5" s="59" t="s">
        <v>4632</v>
      </c>
      <c r="CJ5" s="59" t="s">
        <v>4633</v>
      </c>
      <c r="CK5" s="59" t="s">
        <v>4634</v>
      </c>
      <c r="CL5" s="59" t="s">
        <v>4635</v>
      </c>
      <c r="CM5" s="59" t="s">
        <v>4636</v>
      </c>
      <c r="CN5" s="59" t="s">
        <v>4638</v>
      </c>
      <c r="CO5" s="59" t="s">
        <v>4637</v>
      </c>
    </row>
    <row r="6" spans="1:93" x14ac:dyDescent="0.35">
      <c r="A6" t="s">
        <v>4644</v>
      </c>
      <c r="B6" t="s">
        <v>4349</v>
      </c>
      <c r="C6">
        <v>115</v>
      </c>
      <c r="D6">
        <f>SUMIFS('Grid GenerationQueue'!AE$5:AE$467,'Grid GenerationQueue'!$AX$5:$AX$467,$B6,'Grid GenerationQueue'!$AY$5:$AY$467,$C6,'Grid GenerationQueue'!$BI$5:$BI$467,"&lt;4")</f>
        <v>0</v>
      </c>
      <c r="E6">
        <f>SUMIFS('Grid GenerationQueue'!AF$5:AF$467,'Grid GenerationQueue'!$AX$5:$AX$467,$B6,'Grid GenerationQueue'!$AY$5:$AY$467,$C6,'Grid GenerationQueue'!$BI$5:$BI$467,"&lt;4")</f>
        <v>0</v>
      </c>
      <c r="F6">
        <f>SUMIFS('Grid GenerationQueue'!AG$5:AG$467,'Grid GenerationQueue'!$AX$5:$AX$467,$B6,'Grid GenerationQueue'!$AY$5:$AY$467,$C6,'Grid GenerationQueue'!$BI$5:$BI$467,"&lt;4")</f>
        <v>0</v>
      </c>
      <c r="G6">
        <f>SUMIFS('Grid GenerationQueue'!AH$5:AH$467,'Grid GenerationQueue'!$AX$5:$AX$467,$B6,'Grid GenerationQueue'!$AY$5:$AY$467,$C6,'Grid GenerationQueue'!$BI$5:$BI$467,"&lt;4")</f>
        <v>0</v>
      </c>
      <c r="H6">
        <f>SUMIFS('Grid GenerationQueue'!AI$5:AI$467,'Grid GenerationQueue'!$AX$5:$AX$467,$B6,'Grid GenerationQueue'!$AY$5:$AY$467,$C6,'Grid GenerationQueue'!$BI$5:$BI$467,"&lt;4")</f>
        <v>0</v>
      </c>
      <c r="I6">
        <f>SUMIFS('Grid GenerationQueue'!AJ$5:AJ$467,'Grid GenerationQueue'!$AX$5:$AX$467,$B6,'Grid GenerationQueue'!$AY$5:$AY$467,$C6,'Grid GenerationQueue'!$BI$5:$BI$467,"&lt;4")</f>
        <v>0</v>
      </c>
      <c r="J6">
        <f>SUMIFS('Grid GenerationQueue'!AK$5:AK$467,'Grid GenerationQueue'!$AX$5:$AX$467,$B6,'Grid GenerationQueue'!$AY$5:$AY$467,$C6,'Grid GenerationQueue'!$BI$5:$BI$467,"&lt;4")</f>
        <v>0</v>
      </c>
      <c r="K6">
        <f>SUMIFS('Grid GenerationQueue'!AL$5:AL$467,'Grid GenerationQueue'!$AX$5:$AX$467,$B6,'Grid GenerationQueue'!$AY$5:$AY$467,$C6,'Grid GenerationQueue'!$BI$5:$BI$467,"&lt;4")</f>
        <v>0</v>
      </c>
      <c r="L6">
        <f>SUMIFS('Grid GenerationQueue'!AM$5:AM$467,'Grid GenerationQueue'!$AX$5:$AX$467,$B6,'Grid GenerationQueue'!$AY$5:$AY$467,$C6,'Grid GenerationQueue'!$BI$5:$BI$467,"&lt;4")</f>
        <v>0</v>
      </c>
      <c r="M6">
        <f>SUMIFS('Grid GenerationQueue'!AN$5:AN$467,'Grid GenerationQueue'!$AX$5:$AX$467,$B6,'Grid GenerationQueue'!$AY$5:$AY$467,$C6,'Grid GenerationQueue'!$BI$5:$BI$467,"&lt;4")</f>
        <v>0</v>
      </c>
      <c r="N6">
        <f>SUMIFS('Grid GenerationQueue'!AO$5:AO$467,'Grid GenerationQueue'!$AX$5:$AX$467,$B6,'Grid GenerationQueue'!$AY$5:$AY$467,$C6,'Grid GenerationQueue'!$BI$5:$BI$467,"&lt;4")</f>
        <v>0</v>
      </c>
      <c r="O6">
        <f>SUMIFS('Grid GenerationQueue'!AP$5:AP$467,'Grid GenerationQueue'!$AX$5:$AX$467,$B6,'Grid GenerationQueue'!$AY$5:$AY$467,$C6,'Grid GenerationQueue'!$BI$5:$BI$467,"&lt;4")</f>
        <v>0</v>
      </c>
      <c r="Q6">
        <f>SUMIFS('Grid GenerationQueue'!AE$5:AE$467,'Grid GenerationQueue'!$AX$5:$AX$467,$B6,'Grid GenerationQueue'!$AY$5:$AY$467,$C6,'Grid GenerationQueue'!$BH$5:$BH$467,"Executed")</f>
        <v>0</v>
      </c>
      <c r="R6">
        <f>SUMIFS('Grid GenerationQueue'!AF$5:AF$467,'Grid GenerationQueue'!$AX$5:$AX$467,$B6,'Grid GenerationQueue'!$AY$5:$AY$467,$C6,'Grid GenerationQueue'!$BH$5:$BH$467,"Executed")</f>
        <v>0</v>
      </c>
      <c r="S6">
        <f>SUMIFS('Grid GenerationQueue'!AG$5:AG$467,'Grid GenerationQueue'!$AX$5:$AX$467,$B6,'Grid GenerationQueue'!$AY$5:$AY$467,$C6,'Grid GenerationQueue'!$BH$5:$BH$467,"Executed")</f>
        <v>0</v>
      </c>
      <c r="T6">
        <f>SUMIFS('Grid GenerationQueue'!AH$5:AH$467,'Grid GenerationQueue'!$AX$5:$AX$467,$B6,'Grid GenerationQueue'!$AY$5:$AY$467,$C6,'Grid GenerationQueue'!$BH$5:$BH$467,"Executed")</f>
        <v>0</v>
      </c>
      <c r="U6">
        <f>SUMIFS('Grid GenerationQueue'!AI$5:AI$467,'Grid GenerationQueue'!$AX$5:$AX$467,$B6,'Grid GenerationQueue'!$AY$5:$AY$467,$C6,'Grid GenerationQueue'!$BH$5:$BH$467,"Executed")</f>
        <v>0</v>
      </c>
      <c r="V6">
        <f>SUMIFS('Grid GenerationQueue'!AJ$5:AJ$467,'Grid GenerationQueue'!$AX$5:$AX$467,$B6,'Grid GenerationQueue'!$AY$5:$AY$467,$C6,'Grid GenerationQueue'!$BH$5:$BH$467,"Executed")</f>
        <v>0</v>
      </c>
      <c r="W6">
        <f>SUMIFS('Grid GenerationQueue'!AK$5:AK$467,'Grid GenerationQueue'!$AX$5:$AX$467,$B6,'Grid GenerationQueue'!$AY$5:$AY$467,$C6,'Grid GenerationQueue'!$BH$5:$BH$467,"Executed")</f>
        <v>0</v>
      </c>
      <c r="X6">
        <f>SUMIFS('Grid GenerationQueue'!AL$5:AL$467,'Grid GenerationQueue'!$AX$5:$AX$467,$B6,'Grid GenerationQueue'!$AY$5:$AY$467,$C6,'Grid GenerationQueue'!$BH$5:$BH$467,"Executed")</f>
        <v>0</v>
      </c>
      <c r="Y6">
        <f>SUMIFS('Grid GenerationQueue'!AM$5:AM$467,'Grid GenerationQueue'!$AX$5:$AX$467,$B6,'Grid GenerationQueue'!$AY$5:$AY$467,$C6,'Grid GenerationQueue'!$BH$5:$BH$467,"Executed")</f>
        <v>0</v>
      </c>
      <c r="Z6">
        <f>SUMIFS('Grid GenerationQueue'!AN$5:AN$467,'Grid GenerationQueue'!$AX$5:$AX$467,$B6,'Grid GenerationQueue'!$AY$5:$AY$467,$C6,'Grid GenerationQueue'!$BH$5:$BH$467,"Executed")</f>
        <v>0</v>
      </c>
      <c r="AA6">
        <f>SUMIFS('Grid GenerationQueue'!AO$5:AO$467,'Grid GenerationQueue'!$AX$5:$AX$467,$B6,'Grid GenerationQueue'!$AY$5:$AY$467,$C6,'Grid GenerationQueue'!$BH$5:$BH$467,"Executed")</f>
        <v>0</v>
      </c>
      <c r="AB6">
        <f>SUMIFS('Grid GenerationQueue'!AP$5:AP$467,'Grid GenerationQueue'!$AX$5:$AX$467,$B6,'Grid GenerationQueue'!$AY$5:$AY$467,$C6,'Grid GenerationQueue'!$BH$5:$BH$467,"Executed")</f>
        <v>0</v>
      </c>
      <c r="AD6">
        <f>SUMIFS('Grid GenerationQueue'!AE$5:AE$467,'Grid GenerationQueue'!$AX$5:$AX$467,$B6,'Grid GenerationQueue'!$AY$5:$AY$467,$C6,'Grid GenerationQueue'!$BF$5:$BF$467,"&lt;&gt;"&amp;"")</f>
        <v>0</v>
      </c>
      <c r="AE6">
        <f>SUMIFS('Grid GenerationQueue'!AF$5:AF$467,'Grid GenerationQueue'!$AX$5:$AX$467,$B6,'Grid GenerationQueue'!$AY$5:$AY$467,$C6,'Grid GenerationQueue'!$BF$5:$BF$467,"&lt;&gt;"&amp;"")</f>
        <v>0</v>
      </c>
      <c r="AF6">
        <f>SUMIFS('Grid GenerationQueue'!AG$5:AG$467,'Grid GenerationQueue'!$AX$5:$AX$467,$B6,'Grid GenerationQueue'!$AY$5:$AY$467,$C6,'Grid GenerationQueue'!$BF$5:$BF$467,"&lt;&gt;"&amp;"")</f>
        <v>0</v>
      </c>
      <c r="AG6">
        <f>SUMIFS('Grid GenerationQueue'!AH$5:AH$467,'Grid GenerationQueue'!$AX$5:$AX$467,$B6,'Grid GenerationQueue'!$AY$5:$AY$467,$C6,'Grid GenerationQueue'!$BF$5:$BF$467,"&lt;&gt;"&amp;"")</f>
        <v>0</v>
      </c>
      <c r="AH6">
        <f>SUMIFS('Grid GenerationQueue'!AI$5:AI$467,'Grid GenerationQueue'!$AX$5:$AX$467,$B6,'Grid GenerationQueue'!$AY$5:$AY$467,$C6,'Grid GenerationQueue'!$BF$5:$BF$467,"&lt;&gt;"&amp;"")</f>
        <v>0</v>
      </c>
      <c r="AI6">
        <f>SUMIFS('Grid GenerationQueue'!AJ$5:AJ$467,'Grid GenerationQueue'!$AX$5:$AX$467,$B6,'Grid GenerationQueue'!$AY$5:$AY$467,$C6,'Grid GenerationQueue'!$BF$5:$BF$467,"&lt;&gt;"&amp;"")</f>
        <v>0</v>
      </c>
      <c r="AJ6">
        <f>SUMIFS('Grid GenerationQueue'!AK$5:AK$467,'Grid GenerationQueue'!$AX$5:$AX$467,$B6,'Grid GenerationQueue'!$AY$5:$AY$467,$C6,'Grid GenerationQueue'!$BF$5:$BF$467,"&lt;&gt;"&amp;"")</f>
        <v>0</v>
      </c>
      <c r="AK6">
        <f>SUMIFS('Grid GenerationQueue'!AL$5:AL$467,'Grid GenerationQueue'!$AX$5:$AX$467,$B6,'Grid GenerationQueue'!$AY$5:$AY$467,$C6,'Grid GenerationQueue'!$BF$5:$BF$467,"&lt;&gt;"&amp;"")</f>
        <v>0</v>
      </c>
      <c r="AL6">
        <f>SUMIFS('Grid GenerationQueue'!AM$5:AM$467,'Grid GenerationQueue'!$AX$5:$AX$467,$B6,'Grid GenerationQueue'!$AY$5:$AY$467,$C6,'Grid GenerationQueue'!$BF$5:$BF$467,"&lt;&gt;"&amp;"")</f>
        <v>0</v>
      </c>
      <c r="AM6">
        <f>SUMIFS('Grid GenerationQueue'!AN$5:AN$467,'Grid GenerationQueue'!$AX$5:$AX$467,$B6,'Grid GenerationQueue'!$AY$5:$AY$467,$C6,'Grid GenerationQueue'!$BF$5:$BF$467,"&lt;&gt;"&amp;"")</f>
        <v>0</v>
      </c>
      <c r="AN6">
        <f>SUMIFS('Grid GenerationQueue'!AO$5:AO$467,'Grid GenerationQueue'!$AX$5:$AX$467,$B6,'Grid GenerationQueue'!$AY$5:$AY$467,$C6,'Grid GenerationQueue'!$BF$5:$BF$467,"&lt;&gt;"&amp;"")</f>
        <v>0</v>
      </c>
      <c r="AO6">
        <f>SUMIFS('Grid GenerationQueue'!AP$5:AP$467,'Grid GenerationQueue'!$AX$5:$AX$467,$B6,'Grid GenerationQueue'!$AY$5:$AY$467,$C6,'Grid GenerationQueue'!$BF$5:$BF$467,"&lt;&gt;"&amp;"")</f>
        <v>0</v>
      </c>
      <c r="AQ6">
        <f>SUMIFS('Grid GenerationQueue'!AE$5:AE$467,'Grid GenerationQueue'!$AX$5:$AX$467,$B6,'Grid GenerationQueue'!$AY$5:$AY$467,$C6)</f>
        <v>92.07</v>
      </c>
      <c r="AR6">
        <f>SUMIFS('Grid GenerationQueue'!AF$5:AF$467,'Grid GenerationQueue'!$AX$5:$AX$467,$B6,'Grid GenerationQueue'!$AY$5:$AY$467,$C6)</f>
        <v>0</v>
      </c>
      <c r="AS6">
        <f>SUMIFS('Grid GenerationQueue'!AG$5:AG$467,'Grid GenerationQueue'!$AX$5:$AX$467,$B6,'Grid GenerationQueue'!$AY$5:$AY$467,$C6)</f>
        <v>0</v>
      </c>
      <c r="AT6">
        <f>SUMIFS('Grid GenerationQueue'!AH$5:AH$467,'Grid GenerationQueue'!$AX$5:$AX$467,$B6,'Grid GenerationQueue'!$AY$5:$AY$467,$C6)</f>
        <v>0</v>
      </c>
      <c r="AU6">
        <f>SUMIFS('Grid GenerationQueue'!AI$5:AI$467,'Grid GenerationQueue'!$AX$5:$AX$467,$B6,'Grid GenerationQueue'!$AY$5:$AY$467,$C6)</f>
        <v>0</v>
      </c>
      <c r="AV6">
        <f>SUMIFS('Grid GenerationQueue'!AJ$5:AJ$467,'Grid GenerationQueue'!$AX$5:$AX$467,$B6,'Grid GenerationQueue'!$AY$5:$AY$467,$C6)</f>
        <v>0</v>
      </c>
      <c r="AW6">
        <f>SUMIFS('Grid GenerationQueue'!AK$5:AK$467,'Grid GenerationQueue'!$AX$5:$AX$467,$B6,'Grid GenerationQueue'!$AY$5:$AY$467,$C6)</f>
        <v>0</v>
      </c>
      <c r="AX6">
        <f>SUMIFS('Grid GenerationQueue'!AL$5:AL$467,'Grid GenerationQueue'!$AX$5:$AX$467,$B6,'Grid GenerationQueue'!$AY$5:$AY$467,$C6)</f>
        <v>0</v>
      </c>
      <c r="AY6">
        <f>SUMIFS('Grid GenerationQueue'!AM$5:AM$467,'Grid GenerationQueue'!$AX$5:$AX$467,$B6,'Grid GenerationQueue'!$AY$5:$AY$467,$C6)</f>
        <v>0</v>
      </c>
      <c r="AZ6">
        <f>SUMIFS('Grid GenerationQueue'!AN$5:AN$467,'Grid GenerationQueue'!$AX$5:$AX$467,$B6,'Grid GenerationQueue'!$AY$5:$AY$467,$C6)</f>
        <v>0</v>
      </c>
      <c r="BA6">
        <f>SUMIFS('Grid GenerationQueue'!AO$5:AO$467,'Grid GenerationQueue'!$AX$5:$AX$467,$B6,'Grid GenerationQueue'!$AY$5:$AY$467,$C6)</f>
        <v>0</v>
      </c>
      <c r="BB6">
        <f>SUMIFS('Grid GenerationQueue'!AP$5:AP$467,'Grid GenerationQueue'!$AX$5:$AX$467,$B6,'Grid GenerationQueue'!$AY$5:$AY$467,$C6)</f>
        <v>0</v>
      </c>
      <c r="BD6">
        <f>SUMIFS('Grid GenerationQueue'!AE$5:AE$467,'Grid GenerationQueue'!$AX$5:$AX$467,$B6,'Grid GenerationQueue'!$AY$5:$AY$467,$C6,'Grid GenerationQueue'!$BH$5:$BH$467,"Executed",'Grid GenerationQueue'!$BB$5:$BB$467,"&lt;"&amp;$BE$3)</f>
        <v>0</v>
      </c>
      <c r="BE6">
        <f>SUMIFS('Grid GenerationQueue'!AF$5:AF$467,'Grid GenerationQueue'!$AX$5:$AX$467,$B6,'Grid GenerationQueue'!$AY$5:$AY$467,$C6,'Grid GenerationQueue'!$BH$5:$BH$467,"Executed",'Grid GenerationQueue'!$BB$5:$BB$467,"&lt;"&amp;$BE$3)</f>
        <v>0</v>
      </c>
      <c r="BF6">
        <f>SUMIFS('Grid GenerationQueue'!AG$5:AG$467,'Grid GenerationQueue'!$AX$5:$AX$467,$B6,'Grid GenerationQueue'!$AY$5:$AY$467,$C6,'Grid GenerationQueue'!$BH$5:$BH$467,"Executed",'Grid GenerationQueue'!$BB$5:$BB$467,"&lt;"&amp;$BE$3)</f>
        <v>0</v>
      </c>
      <c r="BG6">
        <f>SUMIFS('Grid GenerationQueue'!AH$5:AH$467,'Grid GenerationQueue'!$AX$5:$AX$467,$B6,'Grid GenerationQueue'!$AY$5:$AY$467,$C6,'Grid GenerationQueue'!$BH$5:$BH$467,"Executed",'Grid GenerationQueue'!$BB$5:$BB$467,"&lt;"&amp;$BE$3)</f>
        <v>0</v>
      </c>
      <c r="BH6">
        <f>SUMIFS('Grid GenerationQueue'!AI$5:AI$467,'Grid GenerationQueue'!$AX$5:$AX$467,$B6,'Grid GenerationQueue'!$AY$5:$AY$467,$C6,'Grid GenerationQueue'!$BH$5:$BH$467,"Executed",'Grid GenerationQueue'!$BB$5:$BB$467,"&lt;"&amp;$BE$3)</f>
        <v>0</v>
      </c>
      <c r="BI6">
        <f>SUMIFS('Grid GenerationQueue'!AJ$5:AJ$467,'Grid GenerationQueue'!$AX$5:$AX$467,$B6,'Grid GenerationQueue'!$AY$5:$AY$467,$C6,'Grid GenerationQueue'!$BH$5:$BH$467,"Executed",'Grid GenerationQueue'!$BB$5:$BB$467,"&lt;"&amp;$BE$3)</f>
        <v>0</v>
      </c>
      <c r="BJ6">
        <f>SUMIFS('Grid GenerationQueue'!AK$5:AK$467,'Grid GenerationQueue'!$AX$5:$AX$467,$B6,'Grid GenerationQueue'!$AY$5:$AY$467,$C6,'Grid GenerationQueue'!$BH$5:$BH$467,"Executed",'Grid GenerationQueue'!$BB$5:$BB$467,"&lt;"&amp;$BE$3)</f>
        <v>0</v>
      </c>
      <c r="BK6">
        <f>SUMIFS('Grid GenerationQueue'!AL$5:AL$467,'Grid GenerationQueue'!$AX$5:$AX$467,$B6,'Grid GenerationQueue'!$AY$5:$AY$467,$C6,'Grid GenerationQueue'!$BH$5:$BH$467,"Executed",'Grid GenerationQueue'!$BB$5:$BB$467,"&lt;"&amp;$BE$3)</f>
        <v>0</v>
      </c>
      <c r="BL6">
        <f>SUMIFS('Grid GenerationQueue'!AM$5:AM$467,'Grid GenerationQueue'!$AX$5:$AX$467,$B6,'Grid GenerationQueue'!$AY$5:$AY$467,$C6,'Grid GenerationQueue'!$BH$5:$BH$467,"Executed",'Grid GenerationQueue'!$BB$5:$BB$467,"&lt;"&amp;$BE$3)</f>
        <v>0</v>
      </c>
      <c r="BM6">
        <f>SUMIFS('Grid GenerationQueue'!AN$5:AN$467,'Grid GenerationQueue'!$AX$5:$AX$467,$B6,'Grid GenerationQueue'!$AY$5:$AY$467,$C6,'Grid GenerationQueue'!$BH$5:$BH$467,"Executed",'Grid GenerationQueue'!$BB$5:$BB$467,"&lt;"&amp;$BE$3)</f>
        <v>0</v>
      </c>
      <c r="BN6">
        <f>SUMIFS('Grid GenerationQueue'!AO$5:AO$467,'Grid GenerationQueue'!$AX$5:$AX$467,$B6,'Grid GenerationQueue'!$AY$5:$AY$467,$C6,'Grid GenerationQueue'!$BH$5:$BH$467,"Executed",'Grid GenerationQueue'!$BB$5:$BB$467,"&lt;"&amp;$BE$3)</f>
        <v>0</v>
      </c>
      <c r="BO6">
        <f>SUMIFS('Grid GenerationQueue'!AP$5:AP$467,'Grid GenerationQueue'!$AX$5:$AX$467,$B6,'Grid GenerationQueue'!$AY$5:$AY$467,$C6,'Grid GenerationQueue'!$BH$5:$BH$467,"Executed",'Grid GenerationQueue'!$BB$5:$BB$467,"&lt;"&amp;$BE$3)</f>
        <v>0</v>
      </c>
      <c r="BQ6">
        <f>SUMIFS('Grid GenerationQueue'!AE$5:AE$467,'Grid GenerationQueue'!$AX$5:$AX$467,$B6,'Grid GenerationQueue'!$AY$5:$AY$467,$C6,'Grid GenerationQueue'!$BF$5:$BF$467,"&lt;&gt;"&amp;"",'Grid GenerationQueue'!$BB$5:$BB$467,"&lt;"&amp;$BE$3)</f>
        <v>0</v>
      </c>
      <c r="BR6">
        <f>SUMIFS('Grid GenerationQueue'!AF$5:AF$467,'Grid GenerationQueue'!$AX$5:$AX$467,$B6,'Grid GenerationQueue'!$AY$5:$AY$467,$C6,'Grid GenerationQueue'!$BF$5:$BF$467,"&lt;&gt;"&amp;"",'Grid GenerationQueue'!$BB$5:$BB$467,"&lt;"&amp;$BE$3)</f>
        <v>0</v>
      </c>
      <c r="BS6">
        <f>SUMIFS('Grid GenerationQueue'!AG$5:AG$467,'Grid GenerationQueue'!$AX$5:$AX$467,$B6,'Grid GenerationQueue'!$AY$5:$AY$467,$C6,'Grid GenerationQueue'!$BF$5:$BF$467,"&lt;&gt;"&amp;"",'Grid GenerationQueue'!$BB$5:$BB$467,"&lt;"&amp;$BE$3)</f>
        <v>0</v>
      </c>
      <c r="BT6">
        <f>SUMIFS('Grid GenerationQueue'!AH$5:AH$467,'Grid GenerationQueue'!$AX$5:$AX$467,$B6,'Grid GenerationQueue'!$AY$5:$AY$467,$C6,'Grid GenerationQueue'!$BF$5:$BF$467,"&lt;&gt;"&amp;"",'Grid GenerationQueue'!$BB$5:$BB$467,"&lt;"&amp;$BE$3)</f>
        <v>0</v>
      </c>
      <c r="BU6">
        <f>SUMIFS('Grid GenerationQueue'!AI$5:AI$467,'Grid GenerationQueue'!$AX$5:$AX$467,$B6,'Grid GenerationQueue'!$AY$5:$AY$467,$C6,'Grid GenerationQueue'!$BF$5:$BF$467,"&lt;&gt;"&amp;"",'Grid GenerationQueue'!$BB$5:$BB$467,"&lt;"&amp;$BE$3)</f>
        <v>0</v>
      </c>
      <c r="BV6">
        <f>SUMIFS('Grid GenerationQueue'!AJ$5:AJ$467,'Grid GenerationQueue'!$AX$5:$AX$467,$B6,'Grid GenerationQueue'!$AY$5:$AY$467,$C6,'Grid GenerationQueue'!$BF$5:$BF$467,"&lt;&gt;"&amp;"",'Grid GenerationQueue'!$BB$5:$BB$467,"&lt;"&amp;$BE$3)</f>
        <v>0</v>
      </c>
      <c r="BW6">
        <f>SUMIFS('Grid GenerationQueue'!AK$5:AK$467,'Grid GenerationQueue'!$AX$5:$AX$467,$B6,'Grid GenerationQueue'!$AY$5:$AY$467,$C6,'Grid GenerationQueue'!$BF$5:$BF$467,"&lt;&gt;"&amp;"",'Grid GenerationQueue'!$BB$5:$BB$467,"&lt;"&amp;$BE$3)</f>
        <v>0</v>
      </c>
      <c r="BX6">
        <f>SUMIFS('Grid GenerationQueue'!AL$5:AL$467,'Grid GenerationQueue'!$AX$5:$AX$467,$B6,'Grid GenerationQueue'!$AY$5:$AY$467,$C6,'Grid GenerationQueue'!$BF$5:$BF$467,"&lt;&gt;"&amp;"",'Grid GenerationQueue'!$BB$5:$BB$467,"&lt;"&amp;$BE$3)</f>
        <v>0</v>
      </c>
      <c r="BY6">
        <f>SUMIFS('Grid GenerationQueue'!AM$5:AM$467,'Grid GenerationQueue'!$AX$5:$AX$467,$B6,'Grid GenerationQueue'!$AY$5:$AY$467,$C6,'Grid GenerationQueue'!$BF$5:$BF$467,"&lt;&gt;"&amp;"",'Grid GenerationQueue'!$BB$5:$BB$467,"&lt;"&amp;$BE$3)</f>
        <v>0</v>
      </c>
      <c r="BZ6">
        <f>SUMIFS('Grid GenerationQueue'!AN$5:AN$467,'Grid GenerationQueue'!$AX$5:$AX$467,$B6,'Grid GenerationQueue'!$AY$5:$AY$467,$C6,'Grid GenerationQueue'!$BF$5:$BF$467,"&lt;&gt;"&amp;"",'Grid GenerationQueue'!$BB$5:$BB$467,"&lt;"&amp;$BE$3)</f>
        <v>0</v>
      </c>
      <c r="CA6">
        <f>SUMIFS('Grid GenerationQueue'!AO$5:AO$467,'Grid GenerationQueue'!$AX$5:$AX$467,$B6,'Grid GenerationQueue'!$AY$5:$AY$467,$C6,'Grid GenerationQueue'!$BF$5:$BF$467,"&lt;&gt;"&amp;"",'Grid GenerationQueue'!$BB$5:$BB$467,"&lt;"&amp;$BE$3)</f>
        <v>0</v>
      </c>
      <c r="CB6">
        <f>SUMIFS('Grid GenerationQueue'!AP$5:AP$467,'Grid GenerationQueue'!$AX$5:$AX$467,$B6,'Grid GenerationQueue'!$AY$5:$AY$467,$C6,'Grid GenerationQueue'!$BF$5:$BF$467,"&lt;&gt;"&amp;"",'Grid GenerationQueue'!$BB$5:$BB$467,"&lt;"&amp;$BE$3)</f>
        <v>0</v>
      </c>
      <c r="CD6">
        <f>SUMIFS('Grid GenerationQueue'!AE$5:AE$467,'Grid GenerationQueue'!$AX$5:$AX$467,$B6,'Grid GenerationQueue'!$AY$5:$AY$467,$C6,'Grid GenerationQueue'!$BB$5:$BB$467,"&lt;"&amp;$BE$3)</f>
        <v>92.07</v>
      </c>
      <c r="CE6">
        <f>SUMIFS('Grid GenerationQueue'!AF$5:AF$467,'Grid GenerationQueue'!$AX$5:$AX$467,$B6,'Grid GenerationQueue'!$AY$5:$AY$467,$C6,'Grid GenerationQueue'!$BB$5:$BB$467,"&lt;"&amp;$BE$3)</f>
        <v>0</v>
      </c>
      <c r="CF6">
        <f>SUMIFS('Grid GenerationQueue'!AG$5:AG$467,'Grid GenerationQueue'!$AX$5:$AX$467,$B6,'Grid GenerationQueue'!$AY$5:$AY$467,$C6,'Grid GenerationQueue'!$BB$5:$BB$467,"&lt;"&amp;$BE$3)</f>
        <v>0</v>
      </c>
      <c r="CG6">
        <f>SUMIFS('Grid GenerationQueue'!AH$5:AH$467,'Grid GenerationQueue'!$AX$5:$AX$467,$B6,'Grid GenerationQueue'!$AY$5:$AY$467,$C6,'Grid GenerationQueue'!$BB$5:$BB$467,"&lt;"&amp;$BE$3)</f>
        <v>0</v>
      </c>
      <c r="CH6">
        <f>SUMIFS('Grid GenerationQueue'!AI$5:AI$467,'Grid GenerationQueue'!$AX$5:$AX$467,$B6,'Grid GenerationQueue'!$AY$5:$AY$467,$C6,'Grid GenerationQueue'!$BB$5:$BB$467,"&lt;"&amp;$BE$3)</f>
        <v>0</v>
      </c>
      <c r="CI6">
        <f>SUMIFS('Grid GenerationQueue'!AJ$5:AJ$467,'Grid GenerationQueue'!$AX$5:$AX$467,$B6,'Grid GenerationQueue'!$AY$5:$AY$467,$C6,'Grid GenerationQueue'!$BB$5:$BB$467,"&lt;"&amp;$BE$3)</f>
        <v>0</v>
      </c>
      <c r="CJ6">
        <f>SUMIFS('Grid GenerationQueue'!AK$5:AK$467,'Grid GenerationQueue'!$AX$5:$AX$467,$B6,'Grid GenerationQueue'!$AY$5:$AY$467,$C6,'Grid GenerationQueue'!$BB$5:$BB$467,"&lt;"&amp;$BE$3)</f>
        <v>0</v>
      </c>
      <c r="CK6">
        <f>SUMIFS('Grid GenerationQueue'!AL$5:AL$467,'Grid GenerationQueue'!$AX$5:$AX$467,$B6,'Grid GenerationQueue'!$AY$5:$AY$467,$C6,'Grid GenerationQueue'!$BB$5:$BB$467,"&lt;"&amp;$BE$3)</f>
        <v>0</v>
      </c>
      <c r="CL6">
        <f>SUMIFS('Grid GenerationQueue'!AM$5:AM$467,'Grid GenerationQueue'!$AX$5:$AX$467,$B6,'Grid GenerationQueue'!$AY$5:$AY$467,$C6,'Grid GenerationQueue'!$BB$5:$BB$467,"&lt;"&amp;$BE$3)</f>
        <v>0</v>
      </c>
      <c r="CM6">
        <f>SUMIFS('Grid GenerationQueue'!AN$5:AN$467,'Grid GenerationQueue'!$AX$5:$AX$467,$B6,'Grid GenerationQueue'!$AY$5:$AY$467,$C6,'Grid GenerationQueue'!$BB$5:$BB$467,"&lt;"&amp;$BE$3)</f>
        <v>0</v>
      </c>
      <c r="CN6">
        <f>SUMIFS('Grid GenerationQueue'!AO$5:AO$467,'Grid GenerationQueue'!$AX$5:$AX$467,$B6,'Grid GenerationQueue'!$AY$5:$AY$467,$C6,'Grid GenerationQueue'!$BB$5:$BB$467,"&lt;"&amp;$BE$3)</f>
        <v>0</v>
      </c>
      <c r="CO6">
        <f>SUMIFS('Grid GenerationQueue'!AP$5:AP$467,'Grid GenerationQueue'!$AX$5:$AX$467,$B6,'Grid GenerationQueue'!$AY$5:$AY$467,$C6,'Grid GenerationQueue'!$BB$5:$BB$467,"&lt;"&amp;$BE$3)</f>
        <v>0</v>
      </c>
    </row>
    <row r="7" spans="1:93" x14ac:dyDescent="0.35">
      <c r="A7" t="s">
        <v>4645</v>
      </c>
      <c r="B7" t="s">
        <v>4350</v>
      </c>
      <c r="C7">
        <v>230</v>
      </c>
      <c r="D7">
        <f>SUMIFS('Grid GenerationQueue'!AE$5:AE$467,'Grid GenerationQueue'!$AX$5:$AX$467,$B7,'Grid GenerationQueue'!$AY$5:$AY$467,$C7,'Grid GenerationQueue'!$BI$5:$BI$467,"&lt;4")</f>
        <v>0</v>
      </c>
      <c r="E7">
        <f>SUMIFS('Grid GenerationQueue'!AF$5:AF$467,'Grid GenerationQueue'!$AX$5:$AX$467,$B7,'Grid GenerationQueue'!$AY$5:$AY$467,$C7,'Grid GenerationQueue'!$BI$5:$BI$467,"&lt;4")</f>
        <v>0</v>
      </c>
      <c r="F7">
        <f>SUMIFS('Grid GenerationQueue'!AG$5:AG$467,'Grid GenerationQueue'!$AX$5:$AX$467,$B7,'Grid GenerationQueue'!$AY$5:$AY$467,$C7,'Grid GenerationQueue'!$BI$5:$BI$467,"&lt;4")</f>
        <v>0</v>
      </c>
      <c r="G7">
        <f>SUMIFS('Grid GenerationQueue'!AH$5:AH$467,'Grid GenerationQueue'!$AX$5:$AX$467,$B7,'Grid GenerationQueue'!$AY$5:$AY$467,$C7,'Grid GenerationQueue'!$BI$5:$BI$467,"&lt;4")</f>
        <v>0</v>
      </c>
      <c r="H7">
        <f>SUMIFS('Grid GenerationQueue'!AI$5:AI$467,'Grid GenerationQueue'!$AX$5:$AX$467,$B7,'Grid GenerationQueue'!$AY$5:$AY$467,$C7,'Grid GenerationQueue'!$BI$5:$BI$467,"&lt;4")</f>
        <v>0</v>
      </c>
      <c r="I7">
        <f>SUMIFS('Grid GenerationQueue'!AJ$5:AJ$467,'Grid GenerationQueue'!$AX$5:$AX$467,$B7,'Grid GenerationQueue'!$AY$5:$AY$467,$C7,'Grid GenerationQueue'!$BI$5:$BI$467,"&lt;4")</f>
        <v>0</v>
      </c>
      <c r="J7">
        <f>SUMIFS('Grid GenerationQueue'!AK$5:AK$467,'Grid GenerationQueue'!$AX$5:$AX$467,$B7,'Grid GenerationQueue'!$AY$5:$AY$467,$C7,'Grid GenerationQueue'!$BI$5:$BI$467,"&lt;4")</f>
        <v>0</v>
      </c>
      <c r="K7">
        <f>SUMIFS('Grid GenerationQueue'!AL$5:AL$467,'Grid GenerationQueue'!$AX$5:$AX$467,$B7,'Grid GenerationQueue'!$AY$5:$AY$467,$C7,'Grid GenerationQueue'!$BI$5:$BI$467,"&lt;4")</f>
        <v>0</v>
      </c>
      <c r="L7">
        <f>SUMIFS('Grid GenerationQueue'!AM$5:AM$467,'Grid GenerationQueue'!$AX$5:$AX$467,$B7,'Grid GenerationQueue'!$AY$5:$AY$467,$C7,'Grid GenerationQueue'!$BI$5:$BI$467,"&lt;4")</f>
        <v>0</v>
      </c>
      <c r="M7">
        <f>SUMIFS('Grid GenerationQueue'!AN$5:AN$467,'Grid GenerationQueue'!$AX$5:$AX$467,$B7,'Grid GenerationQueue'!$AY$5:$AY$467,$C7,'Grid GenerationQueue'!$BI$5:$BI$467,"&lt;4")</f>
        <v>0</v>
      </c>
      <c r="N7">
        <f>SUMIFS('Grid GenerationQueue'!AO$5:AO$467,'Grid GenerationQueue'!$AX$5:$AX$467,$B7,'Grid GenerationQueue'!$AY$5:$AY$467,$C7,'Grid GenerationQueue'!$BI$5:$BI$467,"&lt;4")</f>
        <v>0</v>
      </c>
      <c r="O7">
        <f>SUMIFS('Grid GenerationQueue'!AP$5:AP$467,'Grid GenerationQueue'!$AX$5:$AX$467,$B7,'Grid GenerationQueue'!$AY$5:$AY$467,$C7,'Grid GenerationQueue'!$BI$5:$BI$467,"&lt;4")</f>
        <v>0</v>
      </c>
      <c r="Q7">
        <f>SUMIFS('Grid GenerationQueue'!AE$5:AE$467,'Grid GenerationQueue'!$AX$5:$AX$467,$B7,'Grid GenerationQueue'!$AY$5:$AY$467,$C7,'Grid GenerationQueue'!$BH$5:$BH$467,"Executed")</f>
        <v>0</v>
      </c>
      <c r="R7">
        <f>SUMIFS('Grid GenerationQueue'!AF$5:AF$467,'Grid GenerationQueue'!$AX$5:$AX$467,$B7,'Grid GenerationQueue'!$AY$5:$AY$467,$C7,'Grid GenerationQueue'!$BH$5:$BH$467,"Executed")</f>
        <v>0</v>
      </c>
      <c r="S7">
        <f>SUMIFS('Grid GenerationQueue'!AG$5:AG$467,'Grid GenerationQueue'!$AX$5:$AX$467,$B7,'Grid GenerationQueue'!$AY$5:$AY$467,$C7,'Grid GenerationQueue'!$BH$5:$BH$467,"Executed")</f>
        <v>0</v>
      </c>
      <c r="T7">
        <f>SUMIFS('Grid GenerationQueue'!AH$5:AH$467,'Grid GenerationQueue'!$AX$5:$AX$467,$B7,'Grid GenerationQueue'!$AY$5:$AY$467,$C7,'Grid GenerationQueue'!$BH$5:$BH$467,"Executed")</f>
        <v>0</v>
      </c>
      <c r="U7">
        <f>SUMIFS('Grid GenerationQueue'!AI$5:AI$467,'Grid GenerationQueue'!$AX$5:$AX$467,$B7,'Grid GenerationQueue'!$AY$5:$AY$467,$C7,'Grid GenerationQueue'!$BH$5:$BH$467,"Executed")</f>
        <v>0</v>
      </c>
      <c r="V7">
        <f>SUMIFS('Grid GenerationQueue'!AJ$5:AJ$467,'Grid GenerationQueue'!$AX$5:$AX$467,$B7,'Grid GenerationQueue'!$AY$5:$AY$467,$C7,'Grid GenerationQueue'!$BH$5:$BH$467,"Executed")</f>
        <v>0</v>
      </c>
      <c r="W7">
        <f>SUMIFS('Grid GenerationQueue'!AK$5:AK$467,'Grid GenerationQueue'!$AX$5:$AX$467,$B7,'Grid GenerationQueue'!$AY$5:$AY$467,$C7,'Grid GenerationQueue'!$BH$5:$BH$467,"Executed")</f>
        <v>0</v>
      </c>
      <c r="X7">
        <f>SUMIFS('Grid GenerationQueue'!AL$5:AL$467,'Grid GenerationQueue'!$AX$5:$AX$467,$B7,'Grid GenerationQueue'!$AY$5:$AY$467,$C7,'Grid GenerationQueue'!$BH$5:$BH$467,"Executed")</f>
        <v>0</v>
      </c>
      <c r="Y7">
        <f>SUMIFS('Grid GenerationQueue'!AM$5:AM$467,'Grid GenerationQueue'!$AX$5:$AX$467,$B7,'Grid GenerationQueue'!$AY$5:$AY$467,$C7,'Grid GenerationQueue'!$BH$5:$BH$467,"Executed")</f>
        <v>0</v>
      </c>
      <c r="Z7">
        <f>SUMIFS('Grid GenerationQueue'!AN$5:AN$467,'Grid GenerationQueue'!$AX$5:$AX$467,$B7,'Grid GenerationQueue'!$AY$5:$AY$467,$C7,'Grid GenerationQueue'!$BH$5:$BH$467,"Executed")</f>
        <v>0</v>
      </c>
      <c r="AA7">
        <f>SUMIFS('Grid GenerationQueue'!AO$5:AO$467,'Grid GenerationQueue'!$AX$5:$AX$467,$B7,'Grid GenerationQueue'!$AY$5:$AY$467,$C7,'Grid GenerationQueue'!$BH$5:$BH$467,"Executed")</f>
        <v>0</v>
      </c>
      <c r="AB7">
        <f>SUMIFS('Grid GenerationQueue'!AP$5:AP$467,'Grid GenerationQueue'!$AX$5:$AX$467,$B7,'Grid GenerationQueue'!$AY$5:$AY$467,$C7,'Grid GenerationQueue'!$BH$5:$BH$467,"Executed")</f>
        <v>0</v>
      </c>
      <c r="AD7">
        <f>SUMIFS('Grid GenerationQueue'!AE$5:AE$467,'Grid GenerationQueue'!$AX$5:$AX$467,$B7,'Grid GenerationQueue'!$AY$5:$AY$467,$C7,'Grid GenerationQueue'!$BF$5:$BF$467,"&lt;&gt;"&amp;"")</f>
        <v>0</v>
      </c>
      <c r="AE7">
        <f>SUMIFS('Grid GenerationQueue'!AF$5:AF$467,'Grid GenerationQueue'!$AX$5:$AX$467,$B7,'Grid GenerationQueue'!$AY$5:$AY$467,$C7,'Grid GenerationQueue'!$BF$5:$BF$467,"&lt;&gt;"&amp;"")</f>
        <v>0</v>
      </c>
      <c r="AF7">
        <f>SUMIFS('Grid GenerationQueue'!AG$5:AG$467,'Grid GenerationQueue'!$AX$5:$AX$467,$B7,'Grid GenerationQueue'!$AY$5:$AY$467,$C7,'Grid GenerationQueue'!$BF$5:$BF$467,"&lt;&gt;"&amp;"")</f>
        <v>0</v>
      </c>
      <c r="AG7">
        <f>SUMIFS('Grid GenerationQueue'!AH$5:AH$467,'Grid GenerationQueue'!$AX$5:$AX$467,$B7,'Grid GenerationQueue'!$AY$5:$AY$467,$C7,'Grid GenerationQueue'!$BF$5:$BF$467,"&lt;&gt;"&amp;"")</f>
        <v>0</v>
      </c>
      <c r="AH7">
        <f>SUMIFS('Grid GenerationQueue'!AI$5:AI$467,'Grid GenerationQueue'!$AX$5:$AX$467,$B7,'Grid GenerationQueue'!$AY$5:$AY$467,$C7,'Grid GenerationQueue'!$BF$5:$BF$467,"&lt;&gt;"&amp;"")</f>
        <v>0</v>
      </c>
      <c r="AI7">
        <f>SUMIFS('Grid GenerationQueue'!AJ$5:AJ$467,'Grid GenerationQueue'!$AX$5:$AX$467,$B7,'Grid GenerationQueue'!$AY$5:$AY$467,$C7,'Grid GenerationQueue'!$BF$5:$BF$467,"&lt;&gt;"&amp;"")</f>
        <v>0</v>
      </c>
      <c r="AJ7">
        <f>SUMIFS('Grid GenerationQueue'!AK$5:AK$467,'Grid GenerationQueue'!$AX$5:$AX$467,$B7,'Grid GenerationQueue'!$AY$5:$AY$467,$C7,'Grid GenerationQueue'!$BF$5:$BF$467,"&lt;&gt;"&amp;"")</f>
        <v>0</v>
      </c>
      <c r="AK7">
        <f>SUMIFS('Grid GenerationQueue'!AL$5:AL$467,'Grid GenerationQueue'!$AX$5:$AX$467,$B7,'Grid GenerationQueue'!$AY$5:$AY$467,$C7,'Grid GenerationQueue'!$BF$5:$BF$467,"&lt;&gt;"&amp;"")</f>
        <v>0</v>
      </c>
      <c r="AL7">
        <f>SUMIFS('Grid GenerationQueue'!AM$5:AM$467,'Grid GenerationQueue'!$AX$5:$AX$467,$B7,'Grid GenerationQueue'!$AY$5:$AY$467,$C7,'Grid GenerationQueue'!$BF$5:$BF$467,"&lt;&gt;"&amp;"")</f>
        <v>0</v>
      </c>
      <c r="AM7">
        <f>SUMIFS('Grid GenerationQueue'!AN$5:AN$467,'Grid GenerationQueue'!$AX$5:$AX$467,$B7,'Grid GenerationQueue'!$AY$5:$AY$467,$C7,'Grid GenerationQueue'!$BF$5:$BF$467,"&lt;&gt;"&amp;"")</f>
        <v>0</v>
      </c>
      <c r="AN7">
        <f>SUMIFS('Grid GenerationQueue'!AO$5:AO$467,'Grid GenerationQueue'!$AX$5:$AX$467,$B7,'Grid GenerationQueue'!$AY$5:$AY$467,$C7,'Grid GenerationQueue'!$BF$5:$BF$467,"&lt;&gt;"&amp;"")</f>
        <v>0</v>
      </c>
      <c r="AO7">
        <f>SUMIFS('Grid GenerationQueue'!AP$5:AP$467,'Grid GenerationQueue'!$AX$5:$AX$467,$B7,'Grid GenerationQueue'!$AY$5:$AY$467,$C7,'Grid GenerationQueue'!$BF$5:$BF$467,"&lt;&gt;"&amp;"")</f>
        <v>0</v>
      </c>
      <c r="AQ7">
        <f>SUMIFS('Grid GenerationQueue'!AE$5:AE$467,'Grid GenerationQueue'!$AX$5:$AX$467,$B7,'Grid GenerationQueue'!$AY$5:$AY$467,$C7)</f>
        <v>241.5</v>
      </c>
      <c r="AR7">
        <f>SUMIFS('Grid GenerationQueue'!AF$5:AF$467,'Grid GenerationQueue'!$AX$5:$AX$467,$B7,'Grid GenerationQueue'!$AY$5:$AY$467,$C7)</f>
        <v>0</v>
      </c>
      <c r="AS7">
        <f>SUMIFS('Grid GenerationQueue'!AG$5:AG$467,'Grid GenerationQueue'!$AX$5:$AX$467,$B7,'Grid GenerationQueue'!$AY$5:$AY$467,$C7)</f>
        <v>0</v>
      </c>
      <c r="AT7">
        <f>SUMIFS('Grid GenerationQueue'!AH$5:AH$467,'Grid GenerationQueue'!$AX$5:$AX$467,$B7,'Grid GenerationQueue'!$AY$5:$AY$467,$C7)</f>
        <v>0</v>
      </c>
      <c r="AU7">
        <f>SUMIFS('Grid GenerationQueue'!AI$5:AI$467,'Grid GenerationQueue'!$AX$5:$AX$467,$B7,'Grid GenerationQueue'!$AY$5:$AY$467,$C7)</f>
        <v>0</v>
      </c>
      <c r="AV7">
        <f>SUMIFS('Grid GenerationQueue'!AJ$5:AJ$467,'Grid GenerationQueue'!$AX$5:$AX$467,$B7,'Grid GenerationQueue'!$AY$5:$AY$467,$C7)</f>
        <v>0</v>
      </c>
      <c r="AW7">
        <f>SUMIFS('Grid GenerationQueue'!AK$5:AK$467,'Grid GenerationQueue'!$AX$5:$AX$467,$B7,'Grid GenerationQueue'!$AY$5:$AY$467,$C7)</f>
        <v>0</v>
      </c>
      <c r="AX7">
        <f>SUMIFS('Grid GenerationQueue'!AL$5:AL$467,'Grid GenerationQueue'!$AX$5:$AX$467,$B7,'Grid GenerationQueue'!$AY$5:$AY$467,$C7)</f>
        <v>0</v>
      </c>
      <c r="AY7">
        <f>SUMIFS('Grid GenerationQueue'!AM$5:AM$467,'Grid GenerationQueue'!$AX$5:$AX$467,$B7,'Grid GenerationQueue'!$AY$5:$AY$467,$C7)</f>
        <v>0</v>
      </c>
      <c r="AZ7">
        <f>SUMIFS('Grid GenerationQueue'!AN$5:AN$467,'Grid GenerationQueue'!$AX$5:$AX$467,$B7,'Grid GenerationQueue'!$AY$5:$AY$467,$C7)</f>
        <v>0</v>
      </c>
      <c r="BA7">
        <f>SUMIFS('Grid GenerationQueue'!AO$5:AO$467,'Grid GenerationQueue'!$AX$5:$AX$467,$B7,'Grid GenerationQueue'!$AY$5:$AY$467,$C7)</f>
        <v>0</v>
      </c>
      <c r="BB7">
        <f>SUMIFS('Grid GenerationQueue'!AP$5:AP$467,'Grid GenerationQueue'!$AX$5:$AX$467,$B7,'Grid GenerationQueue'!$AY$5:$AY$467,$C7)</f>
        <v>0</v>
      </c>
      <c r="BD7">
        <f>SUMIFS('Grid GenerationQueue'!AE$5:AE$467,'Grid GenerationQueue'!$AX$5:$AX$467,$B7,'Grid GenerationQueue'!$AY$5:$AY$467,$C7,'Grid GenerationQueue'!$BH$5:$BH$467,"Executed",'Grid GenerationQueue'!$BB$5:$BB$467,"&lt;"&amp;$BE$3)</f>
        <v>0</v>
      </c>
      <c r="BE7">
        <f>SUMIFS('Grid GenerationQueue'!AF$5:AF$467,'Grid GenerationQueue'!$AX$5:$AX$467,$B7,'Grid GenerationQueue'!$AY$5:$AY$467,$C7,'Grid GenerationQueue'!$BH$5:$BH$467,"Executed",'Grid GenerationQueue'!$BB$5:$BB$467,"&lt;"&amp;$BE$3)</f>
        <v>0</v>
      </c>
      <c r="BF7">
        <f>SUMIFS('Grid GenerationQueue'!AG$5:AG$467,'Grid GenerationQueue'!$AX$5:$AX$467,$B7,'Grid GenerationQueue'!$AY$5:$AY$467,$C7,'Grid GenerationQueue'!$BH$5:$BH$467,"Executed",'Grid GenerationQueue'!$BB$5:$BB$467,"&lt;"&amp;$BE$3)</f>
        <v>0</v>
      </c>
      <c r="BG7">
        <f>SUMIFS('Grid GenerationQueue'!AH$5:AH$467,'Grid GenerationQueue'!$AX$5:$AX$467,$B7,'Grid GenerationQueue'!$AY$5:$AY$467,$C7,'Grid GenerationQueue'!$BH$5:$BH$467,"Executed",'Grid GenerationQueue'!$BB$5:$BB$467,"&lt;"&amp;$BE$3)</f>
        <v>0</v>
      </c>
      <c r="BH7">
        <f>SUMIFS('Grid GenerationQueue'!AI$5:AI$467,'Grid GenerationQueue'!$AX$5:$AX$467,$B7,'Grid GenerationQueue'!$AY$5:$AY$467,$C7,'Grid GenerationQueue'!$BH$5:$BH$467,"Executed",'Grid GenerationQueue'!$BB$5:$BB$467,"&lt;"&amp;$BE$3)</f>
        <v>0</v>
      </c>
      <c r="BI7">
        <f>SUMIFS('Grid GenerationQueue'!AJ$5:AJ$467,'Grid GenerationQueue'!$AX$5:$AX$467,$B7,'Grid GenerationQueue'!$AY$5:$AY$467,$C7,'Grid GenerationQueue'!$BH$5:$BH$467,"Executed",'Grid GenerationQueue'!$BB$5:$BB$467,"&lt;"&amp;$BE$3)</f>
        <v>0</v>
      </c>
      <c r="BJ7">
        <f>SUMIFS('Grid GenerationQueue'!AK$5:AK$467,'Grid GenerationQueue'!$AX$5:$AX$467,$B7,'Grid GenerationQueue'!$AY$5:$AY$467,$C7,'Grid GenerationQueue'!$BH$5:$BH$467,"Executed",'Grid GenerationQueue'!$BB$5:$BB$467,"&lt;"&amp;$BE$3)</f>
        <v>0</v>
      </c>
      <c r="BK7">
        <f>SUMIFS('Grid GenerationQueue'!AL$5:AL$467,'Grid GenerationQueue'!$AX$5:$AX$467,$B7,'Grid GenerationQueue'!$AY$5:$AY$467,$C7,'Grid GenerationQueue'!$BH$5:$BH$467,"Executed",'Grid GenerationQueue'!$BB$5:$BB$467,"&lt;"&amp;$BE$3)</f>
        <v>0</v>
      </c>
      <c r="BL7">
        <f>SUMIFS('Grid GenerationQueue'!AM$5:AM$467,'Grid GenerationQueue'!$AX$5:$AX$467,$B7,'Grid GenerationQueue'!$AY$5:$AY$467,$C7,'Grid GenerationQueue'!$BH$5:$BH$467,"Executed",'Grid GenerationQueue'!$BB$5:$BB$467,"&lt;"&amp;$BE$3)</f>
        <v>0</v>
      </c>
      <c r="BM7">
        <f>SUMIFS('Grid GenerationQueue'!AN$5:AN$467,'Grid GenerationQueue'!$AX$5:$AX$467,$B7,'Grid GenerationQueue'!$AY$5:$AY$467,$C7,'Grid GenerationQueue'!$BH$5:$BH$467,"Executed",'Grid GenerationQueue'!$BB$5:$BB$467,"&lt;"&amp;$BE$3)</f>
        <v>0</v>
      </c>
      <c r="BN7">
        <f>SUMIFS('Grid GenerationQueue'!AO$5:AO$467,'Grid GenerationQueue'!$AX$5:$AX$467,$B7,'Grid GenerationQueue'!$AY$5:$AY$467,$C7,'Grid GenerationQueue'!$BH$5:$BH$467,"Executed",'Grid GenerationQueue'!$BB$5:$BB$467,"&lt;"&amp;$BE$3)</f>
        <v>0</v>
      </c>
      <c r="BO7">
        <f>SUMIFS('Grid GenerationQueue'!AP$5:AP$467,'Grid GenerationQueue'!$AX$5:$AX$467,$B7,'Grid GenerationQueue'!$AY$5:$AY$467,$C7,'Grid GenerationQueue'!$BH$5:$BH$467,"Executed",'Grid GenerationQueue'!$BB$5:$BB$467,"&lt;"&amp;$BE$3)</f>
        <v>0</v>
      </c>
      <c r="BQ7">
        <f>SUMIFS('Grid GenerationQueue'!AE$5:AE$467,'Grid GenerationQueue'!$AX$5:$AX$467,$B7,'Grid GenerationQueue'!$AY$5:$AY$467,$C7,'Grid GenerationQueue'!$BF$5:$BF$467,"&lt;&gt;"&amp;"",'Grid GenerationQueue'!$BB$5:$BB$467,"&lt;"&amp;$BE$3)</f>
        <v>0</v>
      </c>
      <c r="BR7">
        <f>SUMIFS('Grid GenerationQueue'!AF$5:AF$467,'Grid GenerationQueue'!$AX$5:$AX$467,$B7,'Grid GenerationQueue'!$AY$5:$AY$467,$C7,'Grid GenerationQueue'!$BF$5:$BF$467,"&lt;&gt;"&amp;"",'Grid GenerationQueue'!$BB$5:$BB$467,"&lt;"&amp;$BE$3)</f>
        <v>0</v>
      </c>
      <c r="BS7">
        <f>SUMIFS('Grid GenerationQueue'!AG$5:AG$467,'Grid GenerationQueue'!$AX$5:$AX$467,$B7,'Grid GenerationQueue'!$AY$5:$AY$467,$C7,'Grid GenerationQueue'!$BF$5:$BF$467,"&lt;&gt;"&amp;"",'Grid GenerationQueue'!$BB$5:$BB$467,"&lt;"&amp;$BE$3)</f>
        <v>0</v>
      </c>
      <c r="BT7">
        <f>SUMIFS('Grid GenerationQueue'!AH$5:AH$467,'Grid GenerationQueue'!$AX$5:$AX$467,$B7,'Grid GenerationQueue'!$AY$5:$AY$467,$C7,'Grid GenerationQueue'!$BF$5:$BF$467,"&lt;&gt;"&amp;"",'Grid GenerationQueue'!$BB$5:$BB$467,"&lt;"&amp;$BE$3)</f>
        <v>0</v>
      </c>
      <c r="BU7">
        <f>SUMIFS('Grid GenerationQueue'!AI$5:AI$467,'Grid GenerationQueue'!$AX$5:$AX$467,$B7,'Grid GenerationQueue'!$AY$5:$AY$467,$C7,'Grid GenerationQueue'!$BF$5:$BF$467,"&lt;&gt;"&amp;"",'Grid GenerationQueue'!$BB$5:$BB$467,"&lt;"&amp;$BE$3)</f>
        <v>0</v>
      </c>
      <c r="BV7">
        <f>SUMIFS('Grid GenerationQueue'!AJ$5:AJ$467,'Grid GenerationQueue'!$AX$5:$AX$467,$B7,'Grid GenerationQueue'!$AY$5:$AY$467,$C7,'Grid GenerationQueue'!$BF$5:$BF$467,"&lt;&gt;"&amp;"",'Grid GenerationQueue'!$BB$5:$BB$467,"&lt;"&amp;$BE$3)</f>
        <v>0</v>
      </c>
      <c r="BW7">
        <f>SUMIFS('Grid GenerationQueue'!AK$5:AK$467,'Grid GenerationQueue'!$AX$5:$AX$467,$B7,'Grid GenerationQueue'!$AY$5:$AY$467,$C7,'Grid GenerationQueue'!$BF$5:$BF$467,"&lt;&gt;"&amp;"",'Grid GenerationQueue'!$BB$5:$BB$467,"&lt;"&amp;$BE$3)</f>
        <v>0</v>
      </c>
      <c r="BX7">
        <f>SUMIFS('Grid GenerationQueue'!AL$5:AL$467,'Grid GenerationQueue'!$AX$5:$AX$467,$B7,'Grid GenerationQueue'!$AY$5:$AY$467,$C7,'Grid GenerationQueue'!$BF$5:$BF$467,"&lt;&gt;"&amp;"",'Grid GenerationQueue'!$BB$5:$BB$467,"&lt;"&amp;$BE$3)</f>
        <v>0</v>
      </c>
      <c r="BY7">
        <f>SUMIFS('Grid GenerationQueue'!AM$5:AM$467,'Grid GenerationQueue'!$AX$5:$AX$467,$B7,'Grid GenerationQueue'!$AY$5:$AY$467,$C7,'Grid GenerationQueue'!$BF$5:$BF$467,"&lt;&gt;"&amp;"",'Grid GenerationQueue'!$BB$5:$BB$467,"&lt;"&amp;$BE$3)</f>
        <v>0</v>
      </c>
      <c r="BZ7">
        <f>SUMIFS('Grid GenerationQueue'!AN$5:AN$467,'Grid GenerationQueue'!$AX$5:$AX$467,$B7,'Grid GenerationQueue'!$AY$5:$AY$467,$C7,'Grid GenerationQueue'!$BF$5:$BF$467,"&lt;&gt;"&amp;"",'Grid GenerationQueue'!$BB$5:$BB$467,"&lt;"&amp;$BE$3)</f>
        <v>0</v>
      </c>
      <c r="CA7">
        <f>SUMIFS('Grid GenerationQueue'!AO$5:AO$467,'Grid GenerationQueue'!$AX$5:$AX$467,$B7,'Grid GenerationQueue'!$AY$5:$AY$467,$C7,'Grid GenerationQueue'!$BF$5:$BF$467,"&lt;&gt;"&amp;"",'Grid GenerationQueue'!$BB$5:$BB$467,"&lt;"&amp;$BE$3)</f>
        <v>0</v>
      </c>
      <c r="CB7">
        <f>SUMIFS('Grid GenerationQueue'!AP$5:AP$467,'Grid GenerationQueue'!$AX$5:$AX$467,$B7,'Grid GenerationQueue'!$AY$5:$AY$467,$C7,'Grid GenerationQueue'!$BF$5:$BF$467,"&lt;&gt;"&amp;"",'Grid GenerationQueue'!$BB$5:$BB$467,"&lt;"&amp;$BE$3)</f>
        <v>0</v>
      </c>
      <c r="CD7">
        <f>SUMIFS('Grid GenerationQueue'!AE$5:AE$467,'Grid GenerationQueue'!$AX$5:$AX$467,$B7,'Grid GenerationQueue'!$AY$5:$AY$467,$C7,'Grid GenerationQueue'!$BB$5:$BB$467,"&lt;"&amp;$BE$3)</f>
        <v>241.5</v>
      </c>
      <c r="CE7">
        <f>SUMIFS('Grid GenerationQueue'!AF$5:AF$467,'Grid GenerationQueue'!$AX$5:$AX$467,$B7,'Grid GenerationQueue'!$AY$5:$AY$467,$C7,'Grid GenerationQueue'!$BB$5:$BB$467,"&lt;"&amp;$BE$3)</f>
        <v>0</v>
      </c>
      <c r="CF7">
        <f>SUMIFS('Grid GenerationQueue'!AG$5:AG$467,'Grid GenerationQueue'!$AX$5:$AX$467,$B7,'Grid GenerationQueue'!$AY$5:$AY$467,$C7,'Grid GenerationQueue'!$BB$5:$BB$467,"&lt;"&amp;$BE$3)</f>
        <v>0</v>
      </c>
      <c r="CG7">
        <f>SUMIFS('Grid GenerationQueue'!AH$5:AH$467,'Grid GenerationQueue'!$AX$5:$AX$467,$B7,'Grid GenerationQueue'!$AY$5:$AY$467,$C7,'Grid GenerationQueue'!$BB$5:$BB$467,"&lt;"&amp;$BE$3)</f>
        <v>0</v>
      </c>
      <c r="CH7">
        <f>SUMIFS('Grid GenerationQueue'!AI$5:AI$467,'Grid GenerationQueue'!$AX$5:$AX$467,$B7,'Grid GenerationQueue'!$AY$5:$AY$467,$C7,'Grid GenerationQueue'!$BB$5:$BB$467,"&lt;"&amp;$BE$3)</f>
        <v>0</v>
      </c>
      <c r="CI7">
        <f>SUMIFS('Grid GenerationQueue'!AJ$5:AJ$467,'Grid GenerationQueue'!$AX$5:$AX$467,$B7,'Grid GenerationQueue'!$AY$5:$AY$467,$C7,'Grid GenerationQueue'!$BB$5:$BB$467,"&lt;"&amp;$BE$3)</f>
        <v>0</v>
      </c>
      <c r="CJ7">
        <f>SUMIFS('Grid GenerationQueue'!AK$5:AK$467,'Grid GenerationQueue'!$AX$5:$AX$467,$B7,'Grid GenerationQueue'!$AY$5:$AY$467,$C7,'Grid GenerationQueue'!$BB$5:$BB$467,"&lt;"&amp;$BE$3)</f>
        <v>0</v>
      </c>
      <c r="CK7">
        <f>SUMIFS('Grid GenerationQueue'!AL$5:AL$467,'Grid GenerationQueue'!$AX$5:$AX$467,$B7,'Grid GenerationQueue'!$AY$5:$AY$467,$C7,'Grid GenerationQueue'!$BB$5:$BB$467,"&lt;"&amp;$BE$3)</f>
        <v>0</v>
      </c>
      <c r="CL7">
        <f>SUMIFS('Grid GenerationQueue'!AM$5:AM$467,'Grid GenerationQueue'!$AX$5:$AX$467,$B7,'Grid GenerationQueue'!$AY$5:$AY$467,$C7,'Grid GenerationQueue'!$BB$5:$BB$467,"&lt;"&amp;$BE$3)</f>
        <v>0</v>
      </c>
      <c r="CM7">
        <f>SUMIFS('Grid GenerationQueue'!AN$5:AN$467,'Grid GenerationQueue'!$AX$5:$AX$467,$B7,'Grid GenerationQueue'!$AY$5:$AY$467,$C7,'Grid GenerationQueue'!$BB$5:$BB$467,"&lt;"&amp;$BE$3)</f>
        <v>0</v>
      </c>
      <c r="CN7">
        <f>SUMIFS('Grid GenerationQueue'!AO$5:AO$467,'Grid GenerationQueue'!$AX$5:$AX$467,$B7,'Grid GenerationQueue'!$AY$5:$AY$467,$C7,'Grid GenerationQueue'!$BB$5:$BB$467,"&lt;"&amp;$BE$3)</f>
        <v>0</v>
      </c>
      <c r="CO7">
        <f>SUMIFS('Grid GenerationQueue'!AP$5:AP$467,'Grid GenerationQueue'!$AX$5:$AX$467,$B7,'Grid GenerationQueue'!$AY$5:$AY$467,$C7,'Grid GenerationQueue'!$BB$5:$BB$467,"&lt;"&amp;$BE$3)</f>
        <v>0</v>
      </c>
    </row>
    <row r="8" spans="1:93" x14ac:dyDescent="0.35">
      <c r="A8" t="s">
        <v>4646</v>
      </c>
      <c r="B8" t="s">
        <v>4600</v>
      </c>
      <c r="C8">
        <v>500</v>
      </c>
      <c r="D8">
        <f>SUMIFS('Grid GenerationQueue'!AE$5:AE$467,'Grid GenerationQueue'!$AX$5:$AX$467,$B8,'Grid GenerationQueue'!$AY$5:$AY$467,$C8,'Grid GenerationQueue'!$BI$5:$BI$467,"&lt;4")</f>
        <v>0</v>
      </c>
      <c r="E8">
        <f>SUMIFS('Grid GenerationQueue'!AF$5:AF$467,'Grid GenerationQueue'!$AX$5:$AX$467,$B8,'Grid GenerationQueue'!$AY$5:$AY$467,$C8,'Grid GenerationQueue'!$BI$5:$BI$467,"&lt;4")</f>
        <v>0</v>
      </c>
      <c r="F8">
        <f>SUMIFS('Grid GenerationQueue'!AG$5:AG$467,'Grid GenerationQueue'!$AX$5:$AX$467,$B8,'Grid GenerationQueue'!$AY$5:$AY$467,$C8,'Grid GenerationQueue'!$BI$5:$BI$467,"&lt;4")</f>
        <v>0</v>
      </c>
      <c r="G8">
        <f>SUMIFS('Grid GenerationQueue'!AH$5:AH$467,'Grid GenerationQueue'!$AX$5:$AX$467,$B8,'Grid GenerationQueue'!$AY$5:$AY$467,$C8,'Grid GenerationQueue'!$BI$5:$BI$467,"&lt;4")</f>
        <v>0</v>
      </c>
      <c r="H8">
        <f>SUMIFS('Grid GenerationQueue'!AI$5:AI$467,'Grid GenerationQueue'!$AX$5:$AX$467,$B8,'Grid GenerationQueue'!$AY$5:$AY$467,$C8,'Grid GenerationQueue'!$BI$5:$BI$467,"&lt;4")</f>
        <v>0</v>
      </c>
      <c r="I8">
        <f>SUMIFS('Grid GenerationQueue'!AJ$5:AJ$467,'Grid GenerationQueue'!$AX$5:$AX$467,$B8,'Grid GenerationQueue'!$AY$5:$AY$467,$C8,'Grid GenerationQueue'!$BI$5:$BI$467,"&lt;4")</f>
        <v>0</v>
      </c>
      <c r="J8">
        <f>SUMIFS('Grid GenerationQueue'!AK$5:AK$467,'Grid GenerationQueue'!$AX$5:$AX$467,$B8,'Grid GenerationQueue'!$AY$5:$AY$467,$C8,'Grid GenerationQueue'!$BI$5:$BI$467,"&lt;4")</f>
        <v>0</v>
      </c>
      <c r="K8">
        <f>SUMIFS('Grid GenerationQueue'!AL$5:AL$467,'Grid GenerationQueue'!$AX$5:$AX$467,$B8,'Grid GenerationQueue'!$AY$5:$AY$467,$C8,'Grid GenerationQueue'!$BI$5:$BI$467,"&lt;4")</f>
        <v>0</v>
      </c>
      <c r="L8">
        <f>SUMIFS('Grid GenerationQueue'!AM$5:AM$467,'Grid GenerationQueue'!$AX$5:$AX$467,$B8,'Grid GenerationQueue'!$AY$5:$AY$467,$C8,'Grid GenerationQueue'!$BI$5:$BI$467,"&lt;4")</f>
        <v>0</v>
      </c>
      <c r="M8">
        <f>SUMIFS('Grid GenerationQueue'!AN$5:AN$467,'Grid GenerationQueue'!$AX$5:$AX$467,$B8,'Grid GenerationQueue'!$AY$5:$AY$467,$C8,'Grid GenerationQueue'!$BI$5:$BI$467,"&lt;4")</f>
        <v>0</v>
      </c>
      <c r="N8">
        <f>SUMIFS('Grid GenerationQueue'!AO$5:AO$467,'Grid GenerationQueue'!$AX$5:$AX$467,$B8,'Grid GenerationQueue'!$AY$5:$AY$467,$C8,'Grid GenerationQueue'!$BI$5:$BI$467,"&lt;4")</f>
        <v>0</v>
      </c>
      <c r="O8">
        <f>SUMIFS('Grid GenerationQueue'!AP$5:AP$467,'Grid GenerationQueue'!$AX$5:$AX$467,$B8,'Grid GenerationQueue'!$AY$5:$AY$467,$C8,'Grid GenerationQueue'!$BI$5:$BI$467,"&lt;4")</f>
        <v>0</v>
      </c>
      <c r="Q8">
        <f>SUMIFS('Grid GenerationQueue'!AE$5:AE$467,'Grid GenerationQueue'!$AX$5:$AX$467,$B8,'Grid GenerationQueue'!$AY$5:$AY$467,$C8,'Grid GenerationQueue'!$BH$5:$BH$467,"Executed")</f>
        <v>0</v>
      </c>
      <c r="R8">
        <f>SUMIFS('Grid GenerationQueue'!AF$5:AF$467,'Grid GenerationQueue'!$AX$5:$AX$467,$B8,'Grid GenerationQueue'!$AY$5:$AY$467,$C8,'Grid GenerationQueue'!$BH$5:$BH$467,"Executed")</f>
        <v>0</v>
      </c>
      <c r="S8">
        <f>SUMIFS('Grid GenerationQueue'!AG$5:AG$467,'Grid GenerationQueue'!$AX$5:$AX$467,$B8,'Grid GenerationQueue'!$AY$5:$AY$467,$C8,'Grid GenerationQueue'!$BH$5:$BH$467,"Executed")</f>
        <v>500</v>
      </c>
      <c r="T8">
        <f>SUMIFS('Grid GenerationQueue'!AH$5:AH$467,'Grid GenerationQueue'!$AX$5:$AX$467,$B8,'Grid GenerationQueue'!$AY$5:$AY$467,$C8,'Grid GenerationQueue'!$BH$5:$BH$467,"Executed")</f>
        <v>500</v>
      </c>
      <c r="U8">
        <f>SUMIFS('Grid GenerationQueue'!AI$5:AI$467,'Grid GenerationQueue'!$AX$5:$AX$467,$B8,'Grid GenerationQueue'!$AY$5:$AY$467,$C8,'Grid GenerationQueue'!$BH$5:$BH$467,"Executed")</f>
        <v>0</v>
      </c>
      <c r="V8">
        <f>SUMIFS('Grid GenerationQueue'!AJ$5:AJ$467,'Grid GenerationQueue'!$AX$5:$AX$467,$B8,'Grid GenerationQueue'!$AY$5:$AY$467,$C8,'Grid GenerationQueue'!$BH$5:$BH$467,"Executed")</f>
        <v>0</v>
      </c>
      <c r="W8">
        <f>SUMIFS('Grid GenerationQueue'!AK$5:AK$467,'Grid GenerationQueue'!$AX$5:$AX$467,$B8,'Grid GenerationQueue'!$AY$5:$AY$467,$C8,'Grid GenerationQueue'!$BH$5:$BH$467,"Executed")</f>
        <v>0</v>
      </c>
      <c r="X8">
        <f>SUMIFS('Grid GenerationQueue'!AL$5:AL$467,'Grid GenerationQueue'!$AX$5:$AX$467,$B8,'Grid GenerationQueue'!$AY$5:$AY$467,$C8,'Grid GenerationQueue'!$BH$5:$BH$467,"Executed")</f>
        <v>0</v>
      </c>
      <c r="Y8">
        <f>SUMIFS('Grid GenerationQueue'!AM$5:AM$467,'Grid GenerationQueue'!$AX$5:$AX$467,$B8,'Grid GenerationQueue'!$AY$5:$AY$467,$C8,'Grid GenerationQueue'!$BH$5:$BH$467,"Executed")</f>
        <v>0</v>
      </c>
      <c r="Z8">
        <f>SUMIFS('Grid GenerationQueue'!AN$5:AN$467,'Grid GenerationQueue'!$AX$5:$AX$467,$B8,'Grid GenerationQueue'!$AY$5:$AY$467,$C8,'Grid GenerationQueue'!$BH$5:$BH$467,"Executed")</f>
        <v>0</v>
      </c>
      <c r="AA8">
        <f>SUMIFS('Grid GenerationQueue'!AO$5:AO$467,'Grid GenerationQueue'!$AX$5:$AX$467,$B8,'Grid GenerationQueue'!$AY$5:$AY$467,$C8,'Grid GenerationQueue'!$BH$5:$BH$467,"Executed")</f>
        <v>0</v>
      </c>
      <c r="AB8">
        <f>SUMIFS('Grid GenerationQueue'!AP$5:AP$467,'Grid GenerationQueue'!$AX$5:$AX$467,$B8,'Grid GenerationQueue'!$AY$5:$AY$467,$C8,'Grid GenerationQueue'!$BH$5:$BH$467,"Executed")</f>
        <v>0</v>
      </c>
      <c r="AD8">
        <f>SUMIFS('Grid GenerationQueue'!AE$5:AE$467,'Grid GenerationQueue'!$AX$5:$AX$467,$B8,'Grid GenerationQueue'!$AY$5:$AY$467,$C8,'Grid GenerationQueue'!$BF$5:$BF$467,"&lt;&gt;"&amp;"")</f>
        <v>0</v>
      </c>
      <c r="AE8">
        <f>SUMIFS('Grid GenerationQueue'!AF$5:AF$467,'Grid GenerationQueue'!$AX$5:$AX$467,$B8,'Grid GenerationQueue'!$AY$5:$AY$467,$C8,'Grid GenerationQueue'!$BF$5:$BF$467,"&lt;&gt;"&amp;"")</f>
        <v>0</v>
      </c>
      <c r="AF8">
        <f>SUMIFS('Grid GenerationQueue'!AG$5:AG$467,'Grid GenerationQueue'!$AX$5:$AX$467,$B8,'Grid GenerationQueue'!$AY$5:$AY$467,$C8,'Grid GenerationQueue'!$BF$5:$BF$467,"&lt;&gt;"&amp;"")</f>
        <v>500</v>
      </c>
      <c r="AG8">
        <f>SUMIFS('Grid GenerationQueue'!AH$5:AH$467,'Grid GenerationQueue'!$AX$5:$AX$467,$B8,'Grid GenerationQueue'!$AY$5:$AY$467,$C8,'Grid GenerationQueue'!$BF$5:$BF$467,"&lt;&gt;"&amp;"")</f>
        <v>500</v>
      </c>
      <c r="AH8">
        <f>SUMIFS('Grid GenerationQueue'!AI$5:AI$467,'Grid GenerationQueue'!$AX$5:$AX$467,$B8,'Grid GenerationQueue'!$AY$5:$AY$467,$C8,'Grid GenerationQueue'!$BF$5:$BF$467,"&lt;&gt;"&amp;"")</f>
        <v>0</v>
      </c>
      <c r="AI8">
        <f>SUMIFS('Grid GenerationQueue'!AJ$5:AJ$467,'Grid GenerationQueue'!$AX$5:$AX$467,$B8,'Grid GenerationQueue'!$AY$5:$AY$467,$C8,'Grid GenerationQueue'!$BF$5:$BF$467,"&lt;&gt;"&amp;"")</f>
        <v>0</v>
      </c>
      <c r="AJ8">
        <f>SUMIFS('Grid GenerationQueue'!AK$5:AK$467,'Grid GenerationQueue'!$AX$5:$AX$467,$B8,'Grid GenerationQueue'!$AY$5:$AY$467,$C8,'Grid GenerationQueue'!$BF$5:$BF$467,"&lt;&gt;"&amp;"")</f>
        <v>0</v>
      </c>
      <c r="AK8">
        <f>SUMIFS('Grid GenerationQueue'!AL$5:AL$467,'Grid GenerationQueue'!$AX$5:$AX$467,$B8,'Grid GenerationQueue'!$AY$5:$AY$467,$C8,'Grid GenerationQueue'!$BF$5:$BF$467,"&lt;&gt;"&amp;"")</f>
        <v>0</v>
      </c>
      <c r="AL8">
        <f>SUMIFS('Grid GenerationQueue'!AM$5:AM$467,'Grid GenerationQueue'!$AX$5:$AX$467,$B8,'Grid GenerationQueue'!$AY$5:$AY$467,$C8,'Grid GenerationQueue'!$BF$5:$BF$467,"&lt;&gt;"&amp;"")</f>
        <v>0</v>
      </c>
      <c r="AM8">
        <f>SUMIFS('Grid GenerationQueue'!AN$5:AN$467,'Grid GenerationQueue'!$AX$5:$AX$467,$B8,'Grid GenerationQueue'!$AY$5:$AY$467,$C8,'Grid GenerationQueue'!$BF$5:$BF$467,"&lt;&gt;"&amp;"")</f>
        <v>0</v>
      </c>
      <c r="AN8">
        <f>SUMIFS('Grid GenerationQueue'!AO$5:AO$467,'Grid GenerationQueue'!$AX$5:$AX$467,$B8,'Grid GenerationQueue'!$AY$5:$AY$467,$C8,'Grid GenerationQueue'!$BF$5:$BF$467,"&lt;&gt;"&amp;"")</f>
        <v>0</v>
      </c>
      <c r="AO8">
        <f>SUMIFS('Grid GenerationQueue'!AP$5:AP$467,'Grid GenerationQueue'!$AX$5:$AX$467,$B8,'Grid GenerationQueue'!$AY$5:$AY$467,$C8,'Grid GenerationQueue'!$BF$5:$BF$467,"&lt;&gt;"&amp;"")</f>
        <v>0</v>
      </c>
      <c r="AQ8">
        <f>SUMIFS('Grid GenerationQueue'!AE$5:AE$467,'Grid GenerationQueue'!$AX$5:$AX$467,$B8,'Grid GenerationQueue'!$AY$5:$AY$467,$C8)</f>
        <v>0</v>
      </c>
      <c r="AR8">
        <f>SUMIFS('Grid GenerationQueue'!AF$5:AF$467,'Grid GenerationQueue'!$AX$5:$AX$467,$B8,'Grid GenerationQueue'!$AY$5:$AY$467,$C8)</f>
        <v>0</v>
      </c>
      <c r="AS8">
        <f>SUMIFS('Grid GenerationQueue'!AG$5:AG$467,'Grid GenerationQueue'!$AX$5:$AX$467,$B8,'Grid GenerationQueue'!$AY$5:$AY$467,$C8)</f>
        <v>500</v>
      </c>
      <c r="AT8">
        <f>SUMIFS('Grid GenerationQueue'!AH$5:AH$467,'Grid GenerationQueue'!$AX$5:$AX$467,$B8,'Grid GenerationQueue'!$AY$5:$AY$467,$C8)</f>
        <v>500</v>
      </c>
      <c r="AU8">
        <f>SUMIFS('Grid GenerationQueue'!AI$5:AI$467,'Grid GenerationQueue'!$AX$5:$AX$467,$B8,'Grid GenerationQueue'!$AY$5:$AY$467,$C8)</f>
        <v>0</v>
      </c>
      <c r="AV8">
        <f>SUMIFS('Grid GenerationQueue'!AJ$5:AJ$467,'Grid GenerationQueue'!$AX$5:$AX$467,$B8,'Grid GenerationQueue'!$AY$5:$AY$467,$C8)</f>
        <v>0</v>
      </c>
      <c r="AW8">
        <f>SUMIFS('Grid GenerationQueue'!AK$5:AK$467,'Grid GenerationQueue'!$AX$5:$AX$467,$B8,'Grid GenerationQueue'!$AY$5:$AY$467,$C8)</f>
        <v>0</v>
      </c>
      <c r="AX8">
        <f>SUMIFS('Grid GenerationQueue'!AL$5:AL$467,'Grid GenerationQueue'!$AX$5:$AX$467,$B8,'Grid GenerationQueue'!$AY$5:$AY$467,$C8)</f>
        <v>0</v>
      </c>
      <c r="AY8">
        <f>SUMIFS('Grid GenerationQueue'!AM$5:AM$467,'Grid GenerationQueue'!$AX$5:$AX$467,$B8,'Grid GenerationQueue'!$AY$5:$AY$467,$C8)</f>
        <v>0</v>
      </c>
      <c r="AZ8">
        <f>SUMIFS('Grid GenerationQueue'!AN$5:AN$467,'Grid GenerationQueue'!$AX$5:$AX$467,$B8,'Grid GenerationQueue'!$AY$5:$AY$467,$C8)</f>
        <v>0</v>
      </c>
      <c r="BA8">
        <f>SUMIFS('Grid GenerationQueue'!AO$5:AO$467,'Grid GenerationQueue'!$AX$5:$AX$467,$B8,'Grid GenerationQueue'!$AY$5:$AY$467,$C8)</f>
        <v>0</v>
      </c>
      <c r="BB8">
        <f>SUMIFS('Grid GenerationQueue'!AP$5:AP$467,'Grid GenerationQueue'!$AX$5:$AX$467,$B8,'Grid GenerationQueue'!$AY$5:$AY$467,$C8)</f>
        <v>0</v>
      </c>
      <c r="BD8">
        <f>SUMIFS('Grid GenerationQueue'!AE$5:AE$467,'Grid GenerationQueue'!$AX$5:$AX$467,$B8,'Grid GenerationQueue'!$AY$5:$AY$467,$C8,'Grid GenerationQueue'!$BH$5:$BH$467,"Executed",'Grid GenerationQueue'!$BB$5:$BB$467,"&lt;"&amp;$BE$3)</f>
        <v>0</v>
      </c>
      <c r="BE8">
        <f>SUMIFS('Grid GenerationQueue'!AF$5:AF$467,'Grid GenerationQueue'!$AX$5:$AX$467,$B8,'Grid GenerationQueue'!$AY$5:$AY$467,$C8,'Grid GenerationQueue'!$BH$5:$BH$467,"Executed",'Grid GenerationQueue'!$BB$5:$BB$467,"&lt;"&amp;$BE$3)</f>
        <v>0</v>
      </c>
      <c r="BF8">
        <f>SUMIFS('Grid GenerationQueue'!AG$5:AG$467,'Grid GenerationQueue'!$AX$5:$AX$467,$B8,'Grid GenerationQueue'!$AY$5:$AY$467,$C8,'Grid GenerationQueue'!$BH$5:$BH$467,"Executed",'Grid GenerationQueue'!$BB$5:$BB$467,"&lt;"&amp;$BE$3)</f>
        <v>500</v>
      </c>
      <c r="BG8">
        <f>SUMIFS('Grid GenerationQueue'!AH$5:AH$467,'Grid GenerationQueue'!$AX$5:$AX$467,$B8,'Grid GenerationQueue'!$AY$5:$AY$467,$C8,'Grid GenerationQueue'!$BH$5:$BH$467,"Executed",'Grid GenerationQueue'!$BB$5:$BB$467,"&lt;"&amp;$BE$3)</f>
        <v>500</v>
      </c>
      <c r="BH8">
        <f>SUMIFS('Grid GenerationQueue'!AI$5:AI$467,'Grid GenerationQueue'!$AX$5:$AX$467,$B8,'Grid GenerationQueue'!$AY$5:$AY$467,$C8,'Grid GenerationQueue'!$BH$5:$BH$467,"Executed",'Grid GenerationQueue'!$BB$5:$BB$467,"&lt;"&amp;$BE$3)</f>
        <v>0</v>
      </c>
      <c r="BI8">
        <f>SUMIFS('Grid GenerationQueue'!AJ$5:AJ$467,'Grid GenerationQueue'!$AX$5:$AX$467,$B8,'Grid GenerationQueue'!$AY$5:$AY$467,$C8,'Grid GenerationQueue'!$BH$5:$BH$467,"Executed",'Grid GenerationQueue'!$BB$5:$BB$467,"&lt;"&amp;$BE$3)</f>
        <v>0</v>
      </c>
      <c r="BJ8">
        <f>SUMIFS('Grid GenerationQueue'!AK$5:AK$467,'Grid GenerationQueue'!$AX$5:$AX$467,$B8,'Grid GenerationQueue'!$AY$5:$AY$467,$C8,'Grid GenerationQueue'!$BH$5:$BH$467,"Executed",'Grid GenerationQueue'!$BB$5:$BB$467,"&lt;"&amp;$BE$3)</f>
        <v>0</v>
      </c>
      <c r="BK8">
        <f>SUMIFS('Grid GenerationQueue'!AL$5:AL$467,'Grid GenerationQueue'!$AX$5:$AX$467,$B8,'Grid GenerationQueue'!$AY$5:$AY$467,$C8,'Grid GenerationQueue'!$BH$5:$BH$467,"Executed",'Grid GenerationQueue'!$BB$5:$BB$467,"&lt;"&amp;$BE$3)</f>
        <v>0</v>
      </c>
      <c r="BL8">
        <f>SUMIFS('Grid GenerationQueue'!AM$5:AM$467,'Grid GenerationQueue'!$AX$5:$AX$467,$B8,'Grid GenerationQueue'!$AY$5:$AY$467,$C8,'Grid GenerationQueue'!$BH$5:$BH$467,"Executed",'Grid GenerationQueue'!$BB$5:$BB$467,"&lt;"&amp;$BE$3)</f>
        <v>0</v>
      </c>
      <c r="BM8">
        <f>SUMIFS('Grid GenerationQueue'!AN$5:AN$467,'Grid GenerationQueue'!$AX$5:$AX$467,$B8,'Grid GenerationQueue'!$AY$5:$AY$467,$C8,'Grid GenerationQueue'!$BH$5:$BH$467,"Executed",'Grid GenerationQueue'!$BB$5:$BB$467,"&lt;"&amp;$BE$3)</f>
        <v>0</v>
      </c>
      <c r="BN8">
        <f>SUMIFS('Grid GenerationQueue'!AO$5:AO$467,'Grid GenerationQueue'!$AX$5:$AX$467,$B8,'Grid GenerationQueue'!$AY$5:$AY$467,$C8,'Grid GenerationQueue'!$BH$5:$BH$467,"Executed",'Grid GenerationQueue'!$BB$5:$BB$467,"&lt;"&amp;$BE$3)</f>
        <v>0</v>
      </c>
      <c r="BO8">
        <f>SUMIFS('Grid GenerationQueue'!AP$5:AP$467,'Grid GenerationQueue'!$AX$5:$AX$467,$B8,'Grid GenerationQueue'!$AY$5:$AY$467,$C8,'Grid GenerationQueue'!$BH$5:$BH$467,"Executed",'Grid GenerationQueue'!$BB$5:$BB$467,"&lt;"&amp;$BE$3)</f>
        <v>0</v>
      </c>
      <c r="BQ8">
        <f>SUMIFS('Grid GenerationQueue'!AE$5:AE$467,'Grid GenerationQueue'!$AX$5:$AX$467,$B8,'Grid GenerationQueue'!$AY$5:$AY$467,$C8,'Grid GenerationQueue'!$BF$5:$BF$467,"&lt;&gt;"&amp;"",'Grid GenerationQueue'!$BB$5:$BB$467,"&lt;"&amp;$BE$3)</f>
        <v>0</v>
      </c>
      <c r="BR8">
        <f>SUMIFS('Grid GenerationQueue'!AF$5:AF$467,'Grid GenerationQueue'!$AX$5:$AX$467,$B8,'Grid GenerationQueue'!$AY$5:$AY$467,$C8,'Grid GenerationQueue'!$BF$5:$BF$467,"&lt;&gt;"&amp;"",'Grid GenerationQueue'!$BB$5:$BB$467,"&lt;"&amp;$BE$3)</f>
        <v>0</v>
      </c>
      <c r="BS8">
        <f>SUMIFS('Grid GenerationQueue'!AG$5:AG$467,'Grid GenerationQueue'!$AX$5:$AX$467,$B8,'Grid GenerationQueue'!$AY$5:$AY$467,$C8,'Grid GenerationQueue'!$BF$5:$BF$467,"&lt;&gt;"&amp;"",'Grid GenerationQueue'!$BB$5:$BB$467,"&lt;"&amp;$BE$3)</f>
        <v>500</v>
      </c>
      <c r="BT8">
        <f>SUMIFS('Grid GenerationQueue'!AH$5:AH$467,'Grid GenerationQueue'!$AX$5:$AX$467,$B8,'Grid GenerationQueue'!$AY$5:$AY$467,$C8,'Grid GenerationQueue'!$BF$5:$BF$467,"&lt;&gt;"&amp;"",'Grid GenerationQueue'!$BB$5:$BB$467,"&lt;"&amp;$BE$3)</f>
        <v>500</v>
      </c>
      <c r="BU8">
        <f>SUMIFS('Grid GenerationQueue'!AI$5:AI$467,'Grid GenerationQueue'!$AX$5:$AX$467,$B8,'Grid GenerationQueue'!$AY$5:$AY$467,$C8,'Grid GenerationQueue'!$BF$5:$BF$467,"&lt;&gt;"&amp;"",'Grid GenerationQueue'!$BB$5:$BB$467,"&lt;"&amp;$BE$3)</f>
        <v>0</v>
      </c>
      <c r="BV8">
        <f>SUMIFS('Grid GenerationQueue'!AJ$5:AJ$467,'Grid GenerationQueue'!$AX$5:$AX$467,$B8,'Grid GenerationQueue'!$AY$5:$AY$467,$C8,'Grid GenerationQueue'!$BF$5:$BF$467,"&lt;&gt;"&amp;"",'Grid GenerationQueue'!$BB$5:$BB$467,"&lt;"&amp;$BE$3)</f>
        <v>0</v>
      </c>
      <c r="BW8">
        <f>SUMIFS('Grid GenerationQueue'!AK$5:AK$467,'Grid GenerationQueue'!$AX$5:$AX$467,$B8,'Grid GenerationQueue'!$AY$5:$AY$467,$C8,'Grid GenerationQueue'!$BF$5:$BF$467,"&lt;&gt;"&amp;"",'Grid GenerationQueue'!$BB$5:$BB$467,"&lt;"&amp;$BE$3)</f>
        <v>0</v>
      </c>
      <c r="BX8">
        <f>SUMIFS('Grid GenerationQueue'!AL$5:AL$467,'Grid GenerationQueue'!$AX$5:$AX$467,$B8,'Grid GenerationQueue'!$AY$5:$AY$467,$C8,'Grid GenerationQueue'!$BF$5:$BF$467,"&lt;&gt;"&amp;"",'Grid GenerationQueue'!$BB$5:$BB$467,"&lt;"&amp;$BE$3)</f>
        <v>0</v>
      </c>
      <c r="BY8">
        <f>SUMIFS('Grid GenerationQueue'!AM$5:AM$467,'Grid GenerationQueue'!$AX$5:$AX$467,$B8,'Grid GenerationQueue'!$AY$5:$AY$467,$C8,'Grid GenerationQueue'!$BF$5:$BF$467,"&lt;&gt;"&amp;"",'Grid GenerationQueue'!$BB$5:$BB$467,"&lt;"&amp;$BE$3)</f>
        <v>0</v>
      </c>
      <c r="BZ8">
        <f>SUMIFS('Grid GenerationQueue'!AN$5:AN$467,'Grid GenerationQueue'!$AX$5:$AX$467,$B8,'Grid GenerationQueue'!$AY$5:$AY$467,$C8,'Grid GenerationQueue'!$BF$5:$BF$467,"&lt;&gt;"&amp;"",'Grid GenerationQueue'!$BB$5:$BB$467,"&lt;"&amp;$BE$3)</f>
        <v>0</v>
      </c>
      <c r="CA8">
        <f>SUMIFS('Grid GenerationQueue'!AO$5:AO$467,'Grid GenerationQueue'!$AX$5:$AX$467,$B8,'Grid GenerationQueue'!$AY$5:$AY$467,$C8,'Grid GenerationQueue'!$BF$5:$BF$467,"&lt;&gt;"&amp;"",'Grid GenerationQueue'!$BB$5:$BB$467,"&lt;"&amp;$BE$3)</f>
        <v>0</v>
      </c>
      <c r="CB8">
        <f>SUMIFS('Grid GenerationQueue'!AP$5:AP$467,'Grid GenerationQueue'!$AX$5:$AX$467,$B8,'Grid GenerationQueue'!$AY$5:$AY$467,$C8,'Grid GenerationQueue'!$BF$5:$BF$467,"&lt;&gt;"&amp;"",'Grid GenerationQueue'!$BB$5:$BB$467,"&lt;"&amp;$BE$3)</f>
        <v>0</v>
      </c>
      <c r="CD8">
        <f>SUMIFS('Grid GenerationQueue'!AE$5:AE$467,'Grid GenerationQueue'!$AX$5:$AX$467,$B8,'Grid GenerationQueue'!$AY$5:$AY$467,$C8,'Grid GenerationQueue'!$BB$5:$BB$467,"&lt;"&amp;$BE$3)</f>
        <v>0</v>
      </c>
      <c r="CE8">
        <f>SUMIFS('Grid GenerationQueue'!AF$5:AF$467,'Grid GenerationQueue'!$AX$5:$AX$467,$B8,'Grid GenerationQueue'!$AY$5:$AY$467,$C8,'Grid GenerationQueue'!$BB$5:$BB$467,"&lt;"&amp;$BE$3)</f>
        <v>0</v>
      </c>
      <c r="CF8">
        <f>SUMIFS('Grid GenerationQueue'!AG$5:AG$467,'Grid GenerationQueue'!$AX$5:$AX$467,$B8,'Grid GenerationQueue'!$AY$5:$AY$467,$C8,'Grid GenerationQueue'!$BB$5:$BB$467,"&lt;"&amp;$BE$3)</f>
        <v>500</v>
      </c>
      <c r="CG8">
        <f>SUMIFS('Grid GenerationQueue'!AH$5:AH$467,'Grid GenerationQueue'!$AX$5:$AX$467,$B8,'Grid GenerationQueue'!$AY$5:$AY$467,$C8,'Grid GenerationQueue'!$BB$5:$BB$467,"&lt;"&amp;$BE$3)</f>
        <v>500</v>
      </c>
      <c r="CH8">
        <f>SUMIFS('Grid GenerationQueue'!AI$5:AI$467,'Grid GenerationQueue'!$AX$5:$AX$467,$B8,'Grid GenerationQueue'!$AY$5:$AY$467,$C8,'Grid GenerationQueue'!$BB$5:$BB$467,"&lt;"&amp;$BE$3)</f>
        <v>0</v>
      </c>
      <c r="CI8">
        <f>SUMIFS('Grid GenerationQueue'!AJ$5:AJ$467,'Grid GenerationQueue'!$AX$5:$AX$467,$B8,'Grid GenerationQueue'!$AY$5:$AY$467,$C8,'Grid GenerationQueue'!$BB$5:$BB$467,"&lt;"&amp;$BE$3)</f>
        <v>0</v>
      </c>
      <c r="CJ8">
        <f>SUMIFS('Grid GenerationQueue'!AK$5:AK$467,'Grid GenerationQueue'!$AX$5:$AX$467,$B8,'Grid GenerationQueue'!$AY$5:$AY$467,$C8,'Grid GenerationQueue'!$BB$5:$BB$467,"&lt;"&amp;$BE$3)</f>
        <v>0</v>
      </c>
      <c r="CK8">
        <f>SUMIFS('Grid GenerationQueue'!AL$5:AL$467,'Grid GenerationQueue'!$AX$5:$AX$467,$B8,'Grid GenerationQueue'!$AY$5:$AY$467,$C8,'Grid GenerationQueue'!$BB$5:$BB$467,"&lt;"&amp;$BE$3)</f>
        <v>0</v>
      </c>
      <c r="CL8">
        <f>SUMIFS('Grid GenerationQueue'!AM$5:AM$467,'Grid GenerationQueue'!$AX$5:$AX$467,$B8,'Grid GenerationQueue'!$AY$5:$AY$467,$C8,'Grid GenerationQueue'!$BB$5:$BB$467,"&lt;"&amp;$BE$3)</f>
        <v>0</v>
      </c>
      <c r="CM8">
        <f>SUMIFS('Grid GenerationQueue'!AN$5:AN$467,'Grid GenerationQueue'!$AX$5:$AX$467,$B8,'Grid GenerationQueue'!$AY$5:$AY$467,$C8,'Grid GenerationQueue'!$BB$5:$BB$467,"&lt;"&amp;$BE$3)</f>
        <v>0</v>
      </c>
      <c r="CN8">
        <f>SUMIFS('Grid GenerationQueue'!AO$5:AO$467,'Grid GenerationQueue'!$AX$5:$AX$467,$B8,'Grid GenerationQueue'!$AY$5:$AY$467,$C8,'Grid GenerationQueue'!$BB$5:$BB$467,"&lt;"&amp;$BE$3)</f>
        <v>0</v>
      </c>
      <c r="CO8">
        <f>SUMIFS('Grid GenerationQueue'!AP$5:AP$467,'Grid GenerationQueue'!$AX$5:$AX$467,$B8,'Grid GenerationQueue'!$AY$5:$AY$467,$C8,'Grid GenerationQueue'!$BB$5:$BB$467,"&lt;"&amp;$BE$3)</f>
        <v>0</v>
      </c>
    </row>
    <row r="9" spans="1:93" x14ac:dyDescent="0.35">
      <c r="A9" t="s">
        <v>4644</v>
      </c>
      <c r="B9" t="s">
        <v>4353</v>
      </c>
      <c r="C9">
        <v>115</v>
      </c>
      <c r="D9">
        <f>SUMIFS('Grid GenerationQueue'!AE$5:AE$467,'Grid GenerationQueue'!$AX$5:$AX$467,$B9,'Grid GenerationQueue'!$AY$5:$AY$467,$C9,'Grid GenerationQueue'!$BI$5:$BI$467,"&lt;4")</f>
        <v>0</v>
      </c>
      <c r="E9">
        <f>SUMIFS('Grid GenerationQueue'!AF$5:AF$467,'Grid GenerationQueue'!$AX$5:$AX$467,$B9,'Grid GenerationQueue'!$AY$5:$AY$467,$C9,'Grid GenerationQueue'!$BI$5:$BI$467,"&lt;4")</f>
        <v>0</v>
      </c>
      <c r="F9">
        <f>SUMIFS('Grid GenerationQueue'!AG$5:AG$467,'Grid GenerationQueue'!$AX$5:$AX$467,$B9,'Grid GenerationQueue'!$AY$5:$AY$467,$C9,'Grid GenerationQueue'!$BI$5:$BI$467,"&lt;4")</f>
        <v>0</v>
      </c>
      <c r="G9">
        <f>SUMIFS('Grid GenerationQueue'!AH$5:AH$467,'Grid GenerationQueue'!$AX$5:$AX$467,$B9,'Grid GenerationQueue'!$AY$5:$AY$467,$C9,'Grid GenerationQueue'!$BI$5:$BI$467,"&lt;4")</f>
        <v>0</v>
      </c>
      <c r="H9">
        <f>SUMIFS('Grid GenerationQueue'!AI$5:AI$467,'Grid GenerationQueue'!$AX$5:$AX$467,$B9,'Grid GenerationQueue'!$AY$5:$AY$467,$C9,'Grid GenerationQueue'!$BI$5:$BI$467,"&lt;4")</f>
        <v>0</v>
      </c>
      <c r="I9">
        <f>SUMIFS('Grid GenerationQueue'!AJ$5:AJ$467,'Grid GenerationQueue'!$AX$5:$AX$467,$B9,'Grid GenerationQueue'!$AY$5:$AY$467,$C9,'Grid GenerationQueue'!$BI$5:$BI$467,"&lt;4")</f>
        <v>0</v>
      </c>
      <c r="J9">
        <f>SUMIFS('Grid GenerationQueue'!AK$5:AK$467,'Grid GenerationQueue'!$AX$5:$AX$467,$B9,'Grid GenerationQueue'!$AY$5:$AY$467,$C9,'Grid GenerationQueue'!$BI$5:$BI$467,"&lt;4")</f>
        <v>0</v>
      </c>
      <c r="K9">
        <f>SUMIFS('Grid GenerationQueue'!AL$5:AL$467,'Grid GenerationQueue'!$AX$5:$AX$467,$B9,'Grid GenerationQueue'!$AY$5:$AY$467,$C9,'Grid GenerationQueue'!$BI$5:$BI$467,"&lt;4")</f>
        <v>0</v>
      </c>
      <c r="L9">
        <f>SUMIFS('Grid GenerationQueue'!AM$5:AM$467,'Grid GenerationQueue'!$AX$5:$AX$467,$B9,'Grid GenerationQueue'!$AY$5:$AY$467,$C9,'Grid GenerationQueue'!$BI$5:$BI$467,"&lt;4")</f>
        <v>0</v>
      </c>
      <c r="M9">
        <f>SUMIFS('Grid GenerationQueue'!AN$5:AN$467,'Grid GenerationQueue'!$AX$5:$AX$467,$B9,'Grid GenerationQueue'!$AY$5:$AY$467,$C9,'Grid GenerationQueue'!$BI$5:$BI$467,"&lt;4")</f>
        <v>0</v>
      </c>
      <c r="N9">
        <f>SUMIFS('Grid GenerationQueue'!AO$5:AO$467,'Grid GenerationQueue'!$AX$5:$AX$467,$B9,'Grid GenerationQueue'!$AY$5:$AY$467,$C9,'Grid GenerationQueue'!$BI$5:$BI$467,"&lt;4")</f>
        <v>0</v>
      </c>
      <c r="O9">
        <f>SUMIFS('Grid GenerationQueue'!AP$5:AP$467,'Grid GenerationQueue'!$AX$5:$AX$467,$B9,'Grid GenerationQueue'!$AY$5:$AY$467,$C9,'Grid GenerationQueue'!$BI$5:$BI$467,"&lt;4")</f>
        <v>0</v>
      </c>
      <c r="Q9">
        <f>SUMIFS('Grid GenerationQueue'!AE$5:AE$467,'Grid GenerationQueue'!$AX$5:$AX$467,$B9,'Grid GenerationQueue'!$AY$5:$AY$467,$C9,'Grid GenerationQueue'!$BH$5:$BH$467,"Executed")</f>
        <v>0</v>
      </c>
      <c r="R9">
        <f>SUMIFS('Grid GenerationQueue'!AF$5:AF$467,'Grid GenerationQueue'!$AX$5:$AX$467,$B9,'Grid GenerationQueue'!$AY$5:$AY$467,$C9,'Grid GenerationQueue'!$BH$5:$BH$467,"Executed")</f>
        <v>0</v>
      </c>
      <c r="S9">
        <f>SUMIFS('Grid GenerationQueue'!AG$5:AG$467,'Grid GenerationQueue'!$AX$5:$AX$467,$B9,'Grid GenerationQueue'!$AY$5:$AY$467,$C9,'Grid GenerationQueue'!$BH$5:$BH$467,"Executed")</f>
        <v>0</v>
      </c>
      <c r="T9">
        <f>SUMIFS('Grid GenerationQueue'!AH$5:AH$467,'Grid GenerationQueue'!$AX$5:$AX$467,$B9,'Grid GenerationQueue'!$AY$5:$AY$467,$C9,'Grid GenerationQueue'!$BH$5:$BH$467,"Executed")</f>
        <v>0</v>
      </c>
      <c r="U9">
        <f>SUMIFS('Grid GenerationQueue'!AI$5:AI$467,'Grid GenerationQueue'!$AX$5:$AX$467,$B9,'Grid GenerationQueue'!$AY$5:$AY$467,$C9,'Grid GenerationQueue'!$BH$5:$BH$467,"Executed")</f>
        <v>0</v>
      </c>
      <c r="V9">
        <f>SUMIFS('Grid GenerationQueue'!AJ$5:AJ$467,'Grid GenerationQueue'!$AX$5:$AX$467,$B9,'Grid GenerationQueue'!$AY$5:$AY$467,$C9,'Grid GenerationQueue'!$BH$5:$BH$467,"Executed")</f>
        <v>0</v>
      </c>
      <c r="W9">
        <f>SUMIFS('Grid GenerationQueue'!AK$5:AK$467,'Grid GenerationQueue'!$AX$5:$AX$467,$B9,'Grid GenerationQueue'!$AY$5:$AY$467,$C9,'Grid GenerationQueue'!$BH$5:$BH$467,"Executed")</f>
        <v>0</v>
      </c>
      <c r="X9">
        <f>SUMIFS('Grid GenerationQueue'!AL$5:AL$467,'Grid GenerationQueue'!$AX$5:$AX$467,$B9,'Grid GenerationQueue'!$AY$5:$AY$467,$C9,'Grid GenerationQueue'!$BH$5:$BH$467,"Executed")</f>
        <v>0</v>
      </c>
      <c r="Y9">
        <f>SUMIFS('Grid GenerationQueue'!AM$5:AM$467,'Grid GenerationQueue'!$AX$5:$AX$467,$B9,'Grid GenerationQueue'!$AY$5:$AY$467,$C9,'Grid GenerationQueue'!$BH$5:$BH$467,"Executed")</f>
        <v>0</v>
      </c>
      <c r="Z9">
        <f>SUMIFS('Grid GenerationQueue'!AN$5:AN$467,'Grid GenerationQueue'!$AX$5:$AX$467,$B9,'Grid GenerationQueue'!$AY$5:$AY$467,$C9,'Grid GenerationQueue'!$BH$5:$BH$467,"Executed")</f>
        <v>0</v>
      </c>
      <c r="AA9">
        <f>SUMIFS('Grid GenerationQueue'!AO$5:AO$467,'Grid GenerationQueue'!$AX$5:$AX$467,$B9,'Grid GenerationQueue'!$AY$5:$AY$467,$C9,'Grid GenerationQueue'!$BH$5:$BH$467,"Executed")</f>
        <v>0</v>
      </c>
      <c r="AB9">
        <f>SUMIFS('Grid GenerationQueue'!AP$5:AP$467,'Grid GenerationQueue'!$AX$5:$AX$467,$B9,'Grid GenerationQueue'!$AY$5:$AY$467,$C9,'Grid GenerationQueue'!$BH$5:$BH$467,"Executed")</f>
        <v>0</v>
      </c>
      <c r="AD9">
        <f>SUMIFS('Grid GenerationQueue'!AE$5:AE$467,'Grid GenerationQueue'!$AX$5:$AX$467,$B9,'Grid GenerationQueue'!$AY$5:$AY$467,$C9,'Grid GenerationQueue'!$BF$5:$BF$467,"&lt;&gt;"&amp;"")</f>
        <v>0</v>
      </c>
      <c r="AE9">
        <f>SUMIFS('Grid GenerationQueue'!AF$5:AF$467,'Grid GenerationQueue'!$AX$5:$AX$467,$B9,'Grid GenerationQueue'!$AY$5:$AY$467,$C9,'Grid GenerationQueue'!$BF$5:$BF$467,"&lt;&gt;"&amp;"")</f>
        <v>0</v>
      </c>
      <c r="AF9">
        <f>SUMIFS('Grid GenerationQueue'!AG$5:AG$467,'Grid GenerationQueue'!$AX$5:$AX$467,$B9,'Grid GenerationQueue'!$AY$5:$AY$467,$C9,'Grid GenerationQueue'!$BF$5:$BF$467,"&lt;&gt;"&amp;"")</f>
        <v>0</v>
      </c>
      <c r="AG9">
        <f>SUMIFS('Grid GenerationQueue'!AH$5:AH$467,'Grid GenerationQueue'!$AX$5:$AX$467,$B9,'Grid GenerationQueue'!$AY$5:$AY$467,$C9,'Grid GenerationQueue'!$BF$5:$BF$467,"&lt;&gt;"&amp;"")</f>
        <v>0</v>
      </c>
      <c r="AH9">
        <f>SUMIFS('Grid GenerationQueue'!AI$5:AI$467,'Grid GenerationQueue'!$AX$5:$AX$467,$B9,'Grid GenerationQueue'!$AY$5:$AY$467,$C9,'Grid GenerationQueue'!$BF$5:$BF$467,"&lt;&gt;"&amp;"")</f>
        <v>0</v>
      </c>
      <c r="AI9">
        <f>SUMIFS('Grid GenerationQueue'!AJ$5:AJ$467,'Grid GenerationQueue'!$AX$5:$AX$467,$B9,'Grid GenerationQueue'!$AY$5:$AY$467,$C9,'Grid GenerationQueue'!$BF$5:$BF$467,"&lt;&gt;"&amp;"")</f>
        <v>0</v>
      </c>
      <c r="AJ9">
        <f>SUMIFS('Grid GenerationQueue'!AK$5:AK$467,'Grid GenerationQueue'!$AX$5:$AX$467,$B9,'Grid GenerationQueue'!$AY$5:$AY$467,$C9,'Grid GenerationQueue'!$BF$5:$BF$467,"&lt;&gt;"&amp;"")</f>
        <v>0</v>
      </c>
      <c r="AK9">
        <f>SUMIFS('Grid GenerationQueue'!AL$5:AL$467,'Grid GenerationQueue'!$AX$5:$AX$467,$B9,'Grid GenerationQueue'!$AY$5:$AY$467,$C9,'Grid GenerationQueue'!$BF$5:$BF$467,"&lt;&gt;"&amp;"")</f>
        <v>0</v>
      </c>
      <c r="AL9">
        <f>SUMIFS('Grid GenerationQueue'!AM$5:AM$467,'Grid GenerationQueue'!$AX$5:$AX$467,$B9,'Grid GenerationQueue'!$AY$5:$AY$467,$C9,'Grid GenerationQueue'!$BF$5:$BF$467,"&lt;&gt;"&amp;"")</f>
        <v>0</v>
      </c>
      <c r="AM9">
        <f>SUMIFS('Grid GenerationQueue'!AN$5:AN$467,'Grid GenerationQueue'!$AX$5:$AX$467,$B9,'Grid GenerationQueue'!$AY$5:$AY$467,$C9,'Grid GenerationQueue'!$BF$5:$BF$467,"&lt;&gt;"&amp;"")</f>
        <v>0</v>
      </c>
      <c r="AN9">
        <f>SUMIFS('Grid GenerationQueue'!AO$5:AO$467,'Grid GenerationQueue'!$AX$5:$AX$467,$B9,'Grid GenerationQueue'!$AY$5:$AY$467,$C9,'Grid GenerationQueue'!$BF$5:$BF$467,"&lt;&gt;"&amp;"")</f>
        <v>0</v>
      </c>
      <c r="AO9">
        <f>SUMIFS('Grid GenerationQueue'!AP$5:AP$467,'Grid GenerationQueue'!$AX$5:$AX$467,$B9,'Grid GenerationQueue'!$AY$5:$AY$467,$C9,'Grid GenerationQueue'!$BF$5:$BF$467,"&lt;&gt;"&amp;"")</f>
        <v>0</v>
      </c>
      <c r="AQ9">
        <f>SUMIFS('Grid GenerationQueue'!AE$5:AE$467,'Grid GenerationQueue'!$AX$5:$AX$467,$B9,'Grid GenerationQueue'!$AY$5:$AY$467,$C9)</f>
        <v>172.83500000000001</v>
      </c>
      <c r="AR9">
        <f>SUMIFS('Grid GenerationQueue'!AF$5:AF$467,'Grid GenerationQueue'!$AX$5:$AX$467,$B9,'Grid GenerationQueue'!$AY$5:$AY$467,$C9)</f>
        <v>0</v>
      </c>
      <c r="AS9">
        <f>SUMIFS('Grid GenerationQueue'!AG$5:AG$467,'Grid GenerationQueue'!$AX$5:$AX$467,$B9,'Grid GenerationQueue'!$AY$5:$AY$467,$C9)</f>
        <v>0</v>
      </c>
      <c r="AT9">
        <f>SUMIFS('Grid GenerationQueue'!AH$5:AH$467,'Grid GenerationQueue'!$AX$5:$AX$467,$B9,'Grid GenerationQueue'!$AY$5:$AY$467,$C9)</f>
        <v>0</v>
      </c>
      <c r="AU9">
        <f>SUMIFS('Grid GenerationQueue'!AI$5:AI$467,'Grid GenerationQueue'!$AX$5:$AX$467,$B9,'Grid GenerationQueue'!$AY$5:$AY$467,$C9)</f>
        <v>172.83500000000001</v>
      </c>
      <c r="AV9">
        <f>SUMIFS('Grid GenerationQueue'!AJ$5:AJ$467,'Grid GenerationQueue'!$AX$5:$AX$467,$B9,'Grid GenerationQueue'!$AY$5:$AY$467,$C9)</f>
        <v>0</v>
      </c>
      <c r="AW9">
        <f>SUMIFS('Grid GenerationQueue'!AK$5:AK$467,'Grid GenerationQueue'!$AX$5:$AX$467,$B9,'Grid GenerationQueue'!$AY$5:$AY$467,$C9)</f>
        <v>0</v>
      </c>
      <c r="AX9">
        <f>SUMIFS('Grid GenerationQueue'!AL$5:AL$467,'Grid GenerationQueue'!$AX$5:$AX$467,$B9,'Grid GenerationQueue'!$AY$5:$AY$467,$C9)</f>
        <v>0</v>
      </c>
      <c r="AY9">
        <f>SUMIFS('Grid GenerationQueue'!AM$5:AM$467,'Grid GenerationQueue'!$AX$5:$AX$467,$B9,'Grid GenerationQueue'!$AY$5:$AY$467,$C9)</f>
        <v>0</v>
      </c>
      <c r="AZ9">
        <f>SUMIFS('Grid GenerationQueue'!AN$5:AN$467,'Grid GenerationQueue'!$AX$5:$AX$467,$B9,'Grid GenerationQueue'!$AY$5:$AY$467,$C9)</f>
        <v>0</v>
      </c>
      <c r="BA9">
        <f>SUMIFS('Grid GenerationQueue'!AO$5:AO$467,'Grid GenerationQueue'!$AX$5:$AX$467,$B9,'Grid GenerationQueue'!$AY$5:$AY$467,$C9)</f>
        <v>0</v>
      </c>
      <c r="BB9">
        <f>SUMIFS('Grid GenerationQueue'!AP$5:AP$467,'Grid GenerationQueue'!$AX$5:$AX$467,$B9,'Grid GenerationQueue'!$AY$5:$AY$467,$C9)</f>
        <v>0</v>
      </c>
      <c r="BD9">
        <f>SUMIFS('Grid GenerationQueue'!AE$5:AE$467,'Grid GenerationQueue'!$AX$5:$AX$467,$B9,'Grid GenerationQueue'!$AY$5:$AY$467,$C9,'Grid GenerationQueue'!$BH$5:$BH$467,"Executed",'Grid GenerationQueue'!$BB$5:$BB$467,"&lt;"&amp;$BE$3)</f>
        <v>0</v>
      </c>
      <c r="BE9">
        <f>SUMIFS('Grid GenerationQueue'!AF$5:AF$467,'Grid GenerationQueue'!$AX$5:$AX$467,$B9,'Grid GenerationQueue'!$AY$5:$AY$467,$C9,'Grid GenerationQueue'!$BH$5:$BH$467,"Executed",'Grid GenerationQueue'!$BB$5:$BB$467,"&lt;"&amp;$BE$3)</f>
        <v>0</v>
      </c>
      <c r="BF9">
        <f>SUMIFS('Grid GenerationQueue'!AG$5:AG$467,'Grid GenerationQueue'!$AX$5:$AX$467,$B9,'Grid GenerationQueue'!$AY$5:$AY$467,$C9,'Grid GenerationQueue'!$BH$5:$BH$467,"Executed",'Grid GenerationQueue'!$BB$5:$BB$467,"&lt;"&amp;$BE$3)</f>
        <v>0</v>
      </c>
      <c r="BG9">
        <f>SUMIFS('Grid GenerationQueue'!AH$5:AH$467,'Grid GenerationQueue'!$AX$5:$AX$467,$B9,'Grid GenerationQueue'!$AY$5:$AY$467,$C9,'Grid GenerationQueue'!$BH$5:$BH$467,"Executed",'Grid GenerationQueue'!$BB$5:$BB$467,"&lt;"&amp;$BE$3)</f>
        <v>0</v>
      </c>
      <c r="BH9">
        <f>SUMIFS('Grid GenerationQueue'!AI$5:AI$467,'Grid GenerationQueue'!$AX$5:$AX$467,$B9,'Grid GenerationQueue'!$AY$5:$AY$467,$C9,'Grid GenerationQueue'!$BH$5:$BH$467,"Executed",'Grid GenerationQueue'!$BB$5:$BB$467,"&lt;"&amp;$BE$3)</f>
        <v>0</v>
      </c>
      <c r="BI9">
        <f>SUMIFS('Grid GenerationQueue'!AJ$5:AJ$467,'Grid GenerationQueue'!$AX$5:$AX$467,$B9,'Grid GenerationQueue'!$AY$5:$AY$467,$C9,'Grid GenerationQueue'!$BH$5:$BH$467,"Executed",'Grid GenerationQueue'!$BB$5:$BB$467,"&lt;"&amp;$BE$3)</f>
        <v>0</v>
      </c>
      <c r="BJ9">
        <f>SUMIFS('Grid GenerationQueue'!AK$5:AK$467,'Grid GenerationQueue'!$AX$5:$AX$467,$B9,'Grid GenerationQueue'!$AY$5:$AY$467,$C9,'Grid GenerationQueue'!$BH$5:$BH$467,"Executed",'Grid GenerationQueue'!$BB$5:$BB$467,"&lt;"&amp;$BE$3)</f>
        <v>0</v>
      </c>
      <c r="BK9">
        <f>SUMIFS('Grid GenerationQueue'!AL$5:AL$467,'Grid GenerationQueue'!$AX$5:$AX$467,$B9,'Grid GenerationQueue'!$AY$5:$AY$467,$C9,'Grid GenerationQueue'!$BH$5:$BH$467,"Executed",'Grid GenerationQueue'!$BB$5:$BB$467,"&lt;"&amp;$BE$3)</f>
        <v>0</v>
      </c>
      <c r="BL9">
        <f>SUMIFS('Grid GenerationQueue'!AM$5:AM$467,'Grid GenerationQueue'!$AX$5:$AX$467,$B9,'Grid GenerationQueue'!$AY$5:$AY$467,$C9,'Grid GenerationQueue'!$BH$5:$BH$467,"Executed",'Grid GenerationQueue'!$BB$5:$BB$467,"&lt;"&amp;$BE$3)</f>
        <v>0</v>
      </c>
      <c r="BM9">
        <f>SUMIFS('Grid GenerationQueue'!AN$5:AN$467,'Grid GenerationQueue'!$AX$5:$AX$467,$B9,'Grid GenerationQueue'!$AY$5:$AY$467,$C9,'Grid GenerationQueue'!$BH$5:$BH$467,"Executed",'Grid GenerationQueue'!$BB$5:$BB$467,"&lt;"&amp;$BE$3)</f>
        <v>0</v>
      </c>
      <c r="BN9">
        <f>SUMIFS('Grid GenerationQueue'!AO$5:AO$467,'Grid GenerationQueue'!$AX$5:$AX$467,$B9,'Grid GenerationQueue'!$AY$5:$AY$467,$C9,'Grid GenerationQueue'!$BH$5:$BH$467,"Executed",'Grid GenerationQueue'!$BB$5:$BB$467,"&lt;"&amp;$BE$3)</f>
        <v>0</v>
      </c>
      <c r="BO9">
        <f>SUMIFS('Grid GenerationQueue'!AP$5:AP$467,'Grid GenerationQueue'!$AX$5:$AX$467,$B9,'Grid GenerationQueue'!$AY$5:$AY$467,$C9,'Grid GenerationQueue'!$BH$5:$BH$467,"Executed",'Grid GenerationQueue'!$BB$5:$BB$467,"&lt;"&amp;$BE$3)</f>
        <v>0</v>
      </c>
      <c r="BQ9">
        <f>SUMIFS('Grid GenerationQueue'!AE$5:AE$467,'Grid GenerationQueue'!$AX$5:$AX$467,$B9,'Grid GenerationQueue'!$AY$5:$AY$467,$C9,'Grid GenerationQueue'!$BF$5:$BF$467,"&lt;&gt;"&amp;"",'Grid GenerationQueue'!$BB$5:$BB$467,"&lt;"&amp;$BE$3)</f>
        <v>0</v>
      </c>
      <c r="BR9">
        <f>SUMIFS('Grid GenerationQueue'!AF$5:AF$467,'Grid GenerationQueue'!$AX$5:$AX$467,$B9,'Grid GenerationQueue'!$AY$5:$AY$467,$C9,'Grid GenerationQueue'!$BF$5:$BF$467,"&lt;&gt;"&amp;"",'Grid GenerationQueue'!$BB$5:$BB$467,"&lt;"&amp;$BE$3)</f>
        <v>0</v>
      </c>
      <c r="BS9">
        <f>SUMIFS('Grid GenerationQueue'!AG$5:AG$467,'Grid GenerationQueue'!$AX$5:$AX$467,$B9,'Grid GenerationQueue'!$AY$5:$AY$467,$C9,'Grid GenerationQueue'!$BF$5:$BF$467,"&lt;&gt;"&amp;"",'Grid GenerationQueue'!$BB$5:$BB$467,"&lt;"&amp;$BE$3)</f>
        <v>0</v>
      </c>
      <c r="BT9">
        <f>SUMIFS('Grid GenerationQueue'!AH$5:AH$467,'Grid GenerationQueue'!$AX$5:$AX$467,$B9,'Grid GenerationQueue'!$AY$5:$AY$467,$C9,'Grid GenerationQueue'!$BF$5:$BF$467,"&lt;&gt;"&amp;"",'Grid GenerationQueue'!$BB$5:$BB$467,"&lt;"&amp;$BE$3)</f>
        <v>0</v>
      </c>
      <c r="BU9">
        <f>SUMIFS('Grid GenerationQueue'!AI$5:AI$467,'Grid GenerationQueue'!$AX$5:$AX$467,$B9,'Grid GenerationQueue'!$AY$5:$AY$467,$C9,'Grid GenerationQueue'!$BF$5:$BF$467,"&lt;&gt;"&amp;"",'Grid GenerationQueue'!$BB$5:$BB$467,"&lt;"&amp;$BE$3)</f>
        <v>0</v>
      </c>
      <c r="BV9">
        <f>SUMIFS('Grid GenerationQueue'!AJ$5:AJ$467,'Grid GenerationQueue'!$AX$5:$AX$467,$B9,'Grid GenerationQueue'!$AY$5:$AY$467,$C9,'Grid GenerationQueue'!$BF$5:$BF$467,"&lt;&gt;"&amp;"",'Grid GenerationQueue'!$BB$5:$BB$467,"&lt;"&amp;$BE$3)</f>
        <v>0</v>
      </c>
      <c r="BW9">
        <f>SUMIFS('Grid GenerationQueue'!AK$5:AK$467,'Grid GenerationQueue'!$AX$5:$AX$467,$B9,'Grid GenerationQueue'!$AY$5:$AY$467,$C9,'Grid GenerationQueue'!$BF$5:$BF$467,"&lt;&gt;"&amp;"",'Grid GenerationQueue'!$BB$5:$BB$467,"&lt;"&amp;$BE$3)</f>
        <v>0</v>
      </c>
      <c r="BX9">
        <f>SUMIFS('Grid GenerationQueue'!AL$5:AL$467,'Grid GenerationQueue'!$AX$5:$AX$467,$B9,'Grid GenerationQueue'!$AY$5:$AY$467,$C9,'Grid GenerationQueue'!$BF$5:$BF$467,"&lt;&gt;"&amp;"",'Grid GenerationQueue'!$BB$5:$BB$467,"&lt;"&amp;$BE$3)</f>
        <v>0</v>
      </c>
      <c r="BY9">
        <f>SUMIFS('Grid GenerationQueue'!AM$5:AM$467,'Grid GenerationQueue'!$AX$5:$AX$467,$B9,'Grid GenerationQueue'!$AY$5:$AY$467,$C9,'Grid GenerationQueue'!$BF$5:$BF$467,"&lt;&gt;"&amp;"",'Grid GenerationQueue'!$BB$5:$BB$467,"&lt;"&amp;$BE$3)</f>
        <v>0</v>
      </c>
      <c r="BZ9">
        <f>SUMIFS('Grid GenerationQueue'!AN$5:AN$467,'Grid GenerationQueue'!$AX$5:$AX$467,$B9,'Grid GenerationQueue'!$AY$5:$AY$467,$C9,'Grid GenerationQueue'!$BF$5:$BF$467,"&lt;&gt;"&amp;"",'Grid GenerationQueue'!$BB$5:$BB$467,"&lt;"&amp;$BE$3)</f>
        <v>0</v>
      </c>
      <c r="CA9">
        <f>SUMIFS('Grid GenerationQueue'!AO$5:AO$467,'Grid GenerationQueue'!$AX$5:$AX$467,$B9,'Grid GenerationQueue'!$AY$5:$AY$467,$C9,'Grid GenerationQueue'!$BF$5:$BF$467,"&lt;&gt;"&amp;"",'Grid GenerationQueue'!$BB$5:$BB$467,"&lt;"&amp;$BE$3)</f>
        <v>0</v>
      </c>
      <c r="CB9">
        <f>SUMIFS('Grid GenerationQueue'!AP$5:AP$467,'Grid GenerationQueue'!$AX$5:$AX$467,$B9,'Grid GenerationQueue'!$AY$5:$AY$467,$C9,'Grid GenerationQueue'!$BF$5:$BF$467,"&lt;&gt;"&amp;"",'Grid GenerationQueue'!$BB$5:$BB$467,"&lt;"&amp;$BE$3)</f>
        <v>0</v>
      </c>
      <c r="CD9">
        <f>SUMIFS('Grid GenerationQueue'!AE$5:AE$467,'Grid GenerationQueue'!$AX$5:$AX$467,$B9,'Grid GenerationQueue'!$AY$5:$AY$467,$C9,'Grid GenerationQueue'!$BB$5:$BB$467,"&lt;"&amp;$BE$3)</f>
        <v>172.83500000000001</v>
      </c>
      <c r="CE9">
        <f>SUMIFS('Grid GenerationQueue'!AF$5:AF$467,'Grid GenerationQueue'!$AX$5:$AX$467,$B9,'Grid GenerationQueue'!$AY$5:$AY$467,$C9,'Grid GenerationQueue'!$BB$5:$BB$467,"&lt;"&amp;$BE$3)</f>
        <v>0</v>
      </c>
      <c r="CF9">
        <f>SUMIFS('Grid GenerationQueue'!AG$5:AG$467,'Grid GenerationQueue'!$AX$5:$AX$467,$B9,'Grid GenerationQueue'!$AY$5:$AY$467,$C9,'Grid GenerationQueue'!$BB$5:$BB$467,"&lt;"&amp;$BE$3)</f>
        <v>0</v>
      </c>
      <c r="CG9">
        <f>SUMIFS('Grid GenerationQueue'!AH$5:AH$467,'Grid GenerationQueue'!$AX$5:$AX$467,$B9,'Grid GenerationQueue'!$AY$5:$AY$467,$C9,'Grid GenerationQueue'!$BB$5:$BB$467,"&lt;"&amp;$BE$3)</f>
        <v>0</v>
      </c>
      <c r="CH9">
        <f>SUMIFS('Grid GenerationQueue'!AI$5:AI$467,'Grid GenerationQueue'!$AX$5:$AX$467,$B9,'Grid GenerationQueue'!$AY$5:$AY$467,$C9,'Grid GenerationQueue'!$BB$5:$BB$467,"&lt;"&amp;$BE$3)</f>
        <v>172.83500000000001</v>
      </c>
      <c r="CI9">
        <f>SUMIFS('Grid GenerationQueue'!AJ$5:AJ$467,'Grid GenerationQueue'!$AX$5:$AX$467,$B9,'Grid GenerationQueue'!$AY$5:$AY$467,$C9,'Grid GenerationQueue'!$BB$5:$BB$467,"&lt;"&amp;$BE$3)</f>
        <v>0</v>
      </c>
      <c r="CJ9">
        <f>SUMIFS('Grid GenerationQueue'!AK$5:AK$467,'Grid GenerationQueue'!$AX$5:$AX$467,$B9,'Grid GenerationQueue'!$AY$5:$AY$467,$C9,'Grid GenerationQueue'!$BB$5:$BB$467,"&lt;"&amp;$BE$3)</f>
        <v>0</v>
      </c>
      <c r="CK9">
        <f>SUMIFS('Grid GenerationQueue'!AL$5:AL$467,'Grid GenerationQueue'!$AX$5:$AX$467,$B9,'Grid GenerationQueue'!$AY$5:$AY$467,$C9,'Grid GenerationQueue'!$BB$5:$BB$467,"&lt;"&amp;$BE$3)</f>
        <v>0</v>
      </c>
      <c r="CL9">
        <f>SUMIFS('Grid GenerationQueue'!AM$5:AM$467,'Grid GenerationQueue'!$AX$5:$AX$467,$B9,'Grid GenerationQueue'!$AY$5:$AY$467,$C9,'Grid GenerationQueue'!$BB$5:$BB$467,"&lt;"&amp;$BE$3)</f>
        <v>0</v>
      </c>
      <c r="CM9">
        <f>SUMIFS('Grid GenerationQueue'!AN$5:AN$467,'Grid GenerationQueue'!$AX$5:$AX$467,$B9,'Grid GenerationQueue'!$AY$5:$AY$467,$C9,'Grid GenerationQueue'!$BB$5:$BB$467,"&lt;"&amp;$BE$3)</f>
        <v>0</v>
      </c>
      <c r="CN9">
        <f>SUMIFS('Grid GenerationQueue'!AO$5:AO$467,'Grid GenerationQueue'!$AX$5:$AX$467,$B9,'Grid GenerationQueue'!$AY$5:$AY$467,$C9,'Grid GenerationQueue'!$BB$5:$BB$467,"&lt;"&amp;$BE$3)</f>
        <v>0</v>
      </c>
      <c r="CO9">
        <f>SUMIFS('Grid GenerationQueue'!AP$5:AP$467,'Grid GenerationQueue'!$AX$5:$AX$467,$B9,'Grid GenerationQueue'!$AY$5:$AY$467,$C9,'Grid GenerationQueue'!$BB$5:$BB$467,"&lt;"&amp;$BE$3)</f>
        <v>0</v>
      </c>
    </row>
    <row r="10" spans="1:93" x14ac:dyDescent="0.35">
      <c r="A10" t="s">
        <v>4647</v>
      </c>
      <c r="B10" t="s">
        <v>4566</v>
      </c>
      <c r="C10">
        <v>69</v>
      </c>
      <c r="D10">
        <f>SUMIFS('Grid GenerationQueue'!AE$5:AE$467,'Grid GenerationQueue'!$AX$5:$AX$467,$B10,'Grid GenerationQueue'!$AY$5:$AY$467,$C10,'Grid GenerationQueue'!$BI$5:$BI$467,"&lt;4")</f>
        <v>0</v>
      </c>
      <c r="E10">
        <f>SUMIFS('Grid GenerationQueue'!AF$5:AF$467,'Grid GenerationQueue'!$AX$5:$AX$467,$B10,'Grid GenerationQueue'!$AY$5:$AY$467,$C10,'Grid GenerationQueue'!$BI$5:$BI$467,"&lt;4")</f>
        <v>0</v>
      </c>
      <c r="F10">
        <f>SUMIFS('Grid GenerationQueue'!AG$5:AG$467,'Grid GenerationQueue'!$AX$5:$AX$467,$B10,'Grid GenerationQueue'!$AY$5:$AY$467,$C10,'Grid GenerationQueue'!$BI$5:$BI$467,"&lt;4")</f>
        <v>0</v>
      </c>
      <c r="G10">
        <f>SUMIFS('Grid GenerationQueue'!AH$5:AH$467,'Grid GenerationQueue'!$AX$5:$AX$467,$B10,'Grid GenerationQueue'!$AY$5:$AY$467,$C10,'Grid GenerationQueue'!$BI$5:$BI$467,"&lt;4")</f>
        <v>0</v>
      </c>
      <c r="H10">
        <f>SUMIFS('Grid GenerationQueue'!AI$5:AI$467,'Grid GenerationQueue'!$AX$5:$AX$467,$B10,'Grid GenerationQueue'!$AY$5:$AY$467,$C10,'Grid GenerationQueue'!$BI$5:$BI$467,"&lt;4")</f>
        <v>0</v>
      </c>
      <c r="I10">
        <f>SUMIFS('Grid GenerationQueue'!AJ$5:AJ$467,'Grid GenerationQueue'!$AX$5:$AX$467,$B10,'Grid GenerationQueue'!$AY$5:$AY$467,$C10,'Grid GenerationQueue'!$BI$5:$BI$467,"&lt;4")</f>
        <v>0</v>
      </c>
      <c r="J10">
        <f>SUMIFS('Grid GenerationQueue'!AK$5:AK$467,'Grid GenerationQueue'!$AX$5:$AX$467,$B10,'Grid GenerationQueue'!$AY$5:$AY$467,$C10,'Grid GenerationQueue'!$BI$5:$BI$467,"&lt;4")</f>
        <v>0</v>
      </c>
      <c r="K10">
        <f>SUMIFS('Grid GenerationQueue'!AL$5:AL$467,'Grid GenerationQueue'!$AX$5:$AX$467,$B10,'Grid GenerationQueue'!$AY$5:$AY$467,$C10,'Grid GenerationQueue'!$BI$5:$BI$467,"&lt;4")</f>
        <v>0</v>
      </c>
      <c r="L10">
        <f>SUMIFS('Grid GenerationQueue'!AM$5:AM$467,'Grid GenerationQueue'!$AX$5:$AX$467,$B10,'Grid GenerationQueue'!$AY$5:$AY$467,$C10,'Grid GenerationQueue'!$BI$5:$BI$467,"&lt;4")</f>
        <v>0</v>
      </c>
      <c r="M10">
        <f>SUMIFS('Grid GenerationQueue'!AN$5:AN$467,'Grid GenerationQueue'!$AX$5:$AX$467,$B10,'Grid GenerationQueue'!$AY$5:$AY$467,$C10,'Grid GenerationQueue'!$BI$5:$BI$467,"&lt;4")</f>
        <v>0</v>
      </c>
      <c r="N10">
        <f>SUMIFS('Grid GenerationQueue'!AO$5:AO$467,'Grid GenerationQueue'!$AX$5:$AX$467,$B10,'Grid GenerationQueue'!$AY$5:$AY$467,$C10,'Grid GenerationQueue'!$BI$5:$BI$467,"&lt;4")</f>
        <v>0</v>
      </c>
      <c r="O10">
        <f>SUMIFS('Grid GenerationQueue'!AP$5:AP$467,'Grid GenerationQueue'!$AX$5:$AX$467,$B10,'Grid GenerationQueue'!$AY$5:$AY$467,$C10,'Grid GenerationQueue'!$BI$5:$BI$467,"&lt;4")</f>
        <v>0</v>
      </c>
      <c r="Q10">
        <f>SUMIFS('Grid GenerationQueue'!AE$5:AE$467,'Grid GenerationQueue'!$AX$5:$AX$467,$B10,'Grid GenerationQueue'!$AY$5:$AY$467,$C10,'Grid GenerationQueue'!$BH$5:$BH$467,"Executed")</f>
        <v>0</v>
      </c>
      <c r="R10">
        <f>SUMIFS('Grid GenerationQueue'!AF$5:AF$467,'Grid GenerationQueue'!$AX$5:$AX$467,$B10,'Grid GenerationQueue'!$AY$5:$AY$467,$C10,'Grid GenerationQueue'!$BH$5:$BH$467,"Executed")</f>
        <v>0</v>
      </c>
      <c r="S10">
        <f>SUMIFS('Grid GenerationQueue'!AG$5:AG$467,'Grid GenerationQueue'!$AX$5:$AX$467,$B10,'Grid GenerationQueue'!$AY$5:$AY$467,$C10,'Grid GenerationQueue'!$BH$5:$BH$467,"Executed")</f>
        <v>0</v>
      </c>
      <c r="T10">
        <f>SUMIFS('Grid GenerationQueue'!AH$5:AH$467,'Grid GenerationQueue'!$AX$5:$AX$467,$B10,'Grid GenerationQueue'!$AY$5:$AY$467,$C10,'Grid GenerationQueue'!$BH$5:$BH$467,"Executed")</f>
        <v>0</v>
      </c>
      <c r="U10">
        <f>SUMIFS('Grid GenerationQueue'!AI$5:AI$467,'Grid GenerationQueue'!$AX$5:$AX$467,$B10,'Grid GenerationQueue'!$AY$5:$AY$467,$C10,'Grid GenerationQueue'!$BH$5:$BH$467,"Executed")</f>
        <v>0</v>
      </c>
      <c r="V10">
        <f>SUMIFS('Grid GenerationQueue'!AJ$5:AJ$467,'Grid GenerationQueue'!$AX$5:$AX$467,$B10,'Grid GenerationQueue'!$AY$5:$AY$467,$C10,'Grid GenerationQueue'!$BH$5:$BH$467,"Executed")</f>
        <v>0</v>
      </c>
      <c r="W10">
        <f>SUMIFS('Grid GenerationQueue'!AK$5:AK$467,'Grid GenerationQueue'!$AX$5:$AX$467,$B10,'Grid GenerationQueue'!$AY$5:$AY$467,$C10,'Grid GenerationQueue'!$BH$5:$BH$467,"Executed")</f>
        <v>0</v>
      </c>
      <c r="X10">
        <f>SUMIFS('Grid GenerationQueue'!AL$5:AL$467,'Grid GenerationQueue'!$AX$5:$AX$467,$B10,'Grid GenerationQueue'!$AY$5:$AY$467,$C10,'Grid GenerationQueue'!$BH$5:$BH$467,"Executed")</f>
        <v>0</v>
      </c>
      <c r="Y10">
        <f>SUMIFS('Grid GenerationQueue'!AM$5:AM$467,'Grid GenerationQueue'!$AX$5:$AX$467,$B10,'Grid GenerationQueue'!$AY$5:$AY$467,$C10,'Grid GenerationQueue'!$BH$5:$BH$467,"Executed")</f>
        <v>0</v>
      </c>
      <c r="Z10">
        <f>SUMIFS('Grid GenerationQueue'!AN$5:AN$467,'Grid GenerationQueue'!$AX$5:$AX$467,$B10,'Grid GenerationQueue'!$AY$5:$AY$467,$C10,'Grid GenerationQueue'!$BH$5:$BH$467,"Executed")</f>
        <v>0</v>
      </c>
      <c r="AA10">
        <f>SUMIFS('Grid GenerationQueue'!AO$5:AO$467,'Grid GenerationQueue'!$AX$5:$AX$467,$B10,'Grid GenerationQueue'!$AY$5:$AY$467,$C10,'Grid GenerationQueue'!$BH$5:$BH$467,"Executed")</f>
        <v>0</v>
      </c>
      <c r="AB10">
        <f>SUMIFS('Grid GenerationQueue'!AP$5:AP$467,'Grid GenerationQueue'!$AX$5:$AX$467,$B10,'Grid GenerationQueue'!$AY$5:$AY$467,$C10,'Grid GenerationQueue'!$BH$5:$BH$467,"Executed")</f>
        <v>0</v>
      </c>
      <c r="AD10">
        <f>SUMIFS('Grid GenerationQueue'!AE$5:AE$467,'Grid GenerationQueue'!$AX$5:$AX$467,$B10,'Grid GenerationQueue'!$AY$5:$AY$467,$C10,'Grid GenerationQueue'!$BF$5:$BF$467,"&lt;&gt;"&amp;"")</f>
        <v>0</v>
      </c>
      <c r="AE10">
        <f>SUMIFS('Grid GenerationQueue'!AF$5:AF$467,'Grid GenerationQueue'!$AX$5:$AX$467,$B10,'Grid GenerationQueue'!$AY$5:$AY$467,$C10,'Grid GenerationQueue'!$BF$5:$BF$467,"&lt;&gt;"&amp;"")</f>
        <v>0</v>
      </c>
      <c r="AF10">
        <f>SUMIFS('Grid GenerationQueue'!AG$5:AG$467,'Grid GenerationQueue'!$AX$5:$AX$467,$B10,'Grid GenerationQueue'!$AY$5:$AY$467,$C10,'Grid GenerationQueue'!$BF$5:$BF$467,"&lt;&gt;"&amp;"")</f>
        <v>0</v>
      </c>
      <c r="AG10">
        <f>SUMIFS('Grid GenerationQueue'!AH$5:AH$467,'Grid GenerationQueue'!$AX$5:$AX$467,$B10,'Grid GenerationQueue'!$AY$5:$AY$467,$C10,'Grid GenerationQueue'!$BF$5:$BF$467,"&lt;&gt;"&amp;"")</f>
        <v>0</v>
      </c>
      <c r="AH10">
        <f>SUMIFS('Grid GenerationQueue'!AI$5:AI$467,'Grid GenerationQueue'!$AX$5:$AX$467,$B10,'Grid GenerationQueue'!$AY$5:$AY$467,$C10,'Grid GenerationQueue'!$BF$5:$BF$467,"&lt;&gt;"&amp;"")</f>
        <v>0</v>
      </c>
      <c r="AI10">
        <f>SUMIFS('Grid GenerationQueue'!AJ$5:AJ$467,'Grid GenerationQueue'!$AX$5:$AX$467,$B10,'Grid GenerationQueue'!$AY$5:$AY$467,$C10,'Grid GenerationQueue'!$BF$5:$BF$467,"&lt;&gt;"&amp;"")</f>
        <v>0</v>
      </c>
      <c r="AJ10">
        <f>SUMIFS('Grid GenerationQueue'!AK$5:AK$467,'Grid GenerationQueue'!$AX$5:$AX$467,$B10,'Grid GenerationQueue'!$AY$5:$AY$467,$C10,'Grid GenerationQueue'!$BF$5:$BF$467,"&lt;&gt;"&amp;"")</f>
        <v>0</v>
      </c>
      <c r="AK10">
        <f>SUMIFS('Grid GenerationQueue'!AL$5:AL$467,'Grid GenerationQueue'!$AX$5:$AX$467,$B10,'Grid GenerationQueue'!$AY$5:$AY$467,$C10,'Grid GenerationQueue'!$BF$5:$BF$467,"&lt;&gt;"&amp;"")</f>
        <v>0</v>
      </c>
      <c r="AL10">
        <f>SUMIFS('Grid GenerationQueue'!AM$5:AM$467,'Grid GenerationQueue'!$AX$5:$AX$467,$B10,'Grid GenerationQueue'!$AY$5:$AY$467,$C10,'Grid GenerationQueue'!$BF$5:$BF$467,"&lt;&gt;"&amp;"")</f>
        <v>0</v>
      </c>
      <c r="AM10">
        <f>SUMIFS('Grid GenerationQueue'!AN$5:AN$467,'Grid GenerationQueue'!$AX$5:$AX$467,$B10,'Grid GenerationQueue'!$AY$5:$AY$467,$C10,'Grid GenerationQueue'!$BF$5:$BF$467,"&lt;&gt;"&amp;"")</f>
        <v>0</v>
      </c>
      <c r="AN10">
        <f>SUMIFS('Grid GenerationQueue'!AO$5:AO$467,'Grid GenerationQueue'!$AX$5:$AX$467,$B10,'Grid GenerationQueue'!$AY$5:$AY$467,$C10,'Grid GenerationQueue'!$BF$5:$BF$467,"&lt;&gt;"&amp;"")</f>
        <v>0</v>
      </c>
      <c r="AO10">
        <f>SUMIFS('Grid GenerationQueue'!AP$5:AP$467,'Grid GenerationQueue'!$AX$5:$AX$467,$B10,'Grid GenerationQueue'!$AY$5:$AY$467,$C10,'Grid GenerationQueue'!$BF$5:$BF$467,"&lt;&gt;"&amp;"")</f>
        <v>0</v>
      </c>
      <c r="AQ10">
        <f>SUMIFS('Grid GenerationQueue'!AE$5:AE$467,'Grid GenerationQueue'!$AX$5:$AX$467,$B10,'Grid GenerationQueue'!$AY$5:$AY$467,$C10)</f>
        <v>100.6499</v>
      </c>
      <c r="AR10">
        <f>SUMIFS('Grid GenerationQueue'!AF$5:AF$467,'Grid GenerationQueue'!$AX$5:$AX$467,$B10,'Grid GenerationQueue'!$AY$5:$AY$467,$C10)</f>
        <v>0</v>
      </c>
      <c r="AS10">
        <f>SUMIFS('Grid GenerationQueue'!AG$5:AG$467,'Grid GenerationQueue'!$AX$5:$AX$467,$B10,'Grid GenerationQueue'!$AY$5:$AY$467,$C10)</f>
        <v>0</v>
      </c>
      <c r="AT10">
        <f>SUMIFS('Grid GenerationQueue'!AH$5:AH$467,'Grid GenerationQueue'!$AX$5:$AX$467,$B10,'Grid GenerationQueue'!$AY$5:$AY$467,$C10)</f>
        <v>0</v>
      </c>
      <c r="AU10">
        <f>SUMIFS('Grid GenerationQueue'!AI$5:AI$467,'Grid GenerationQueue'!$AX$5:$AX$467,$B10,'Grid GenerationQueue'!$AY$5:$AY$467,$C10)</f>
        <v>0</v>
      </c>
      <c r="AV10">
        <f>SUMIFS('Grid GenerationQueue'!AJ$5:AJ$467,'Grid GenerationQueue'!$AX$5:$AX$467,$B10,'Grid GenerationQueue'!$AY$5:$AY$467,$C10)</f>
        <v>0</v>
      </c>
      <c r="AW10">
        <f>SUMIFS('Grid GenerationQueue'!AK$5:AK$467,'Grid GenerationQueue'!$AX$5:$AX$467,$B10,'Grid GenerationQueue'!$AY$5:$AY$467,$C10)</f>
        <v>0</v>
      </c>
      <c r="AX10">
        <f>SUMIFS('Grid GenerationQueue'!AL$5:AL$467,'Grid GenerationQueue'!$AX$5:$AX$467,$B10,'Grid GenerationQueue'!$AY$5:$AY$467,$C10)</f>
        <v>0</v>
      </c>
      <c r="AY10">
        <f>SUMIFS('Grid GenerationQueue'!AM$5:AM$467,'Grid GenerationQueue'!$AX$5:$AX$467,$B10,'Grid GenerationQueue'!$AY$5:$AY$467,$C10)</f>
        <v>0</v>
      </c>
      <c r="AZ10">
        <f>SUMIFS('Grid GenerationQueue'!AN$5:AN$467,'Grid GenerationQueue'!$AX$5:$AX$467,$B10,'Grid GenerationQueue'!$AY$5:$AY$467,$C10)</f>
        <v>0</v>
      </c>
      <c r="BA10">
        <f>SUMIFS('Grid GenerationQueue'!AO$5:AO$467,'Grid GenerationQueue'!$AX$5:$AX$467,$B10,'Grid GenerationQueue'!$AY$5:$AY$467,$C10)</f>
        <v>0</v>
      </c>
      <c r="BB10">
        <f>SUMIFS('Grid GenerationQueue'!AP$5:AP$467,'Grid GenerationQueue'!$AX$5:$AX$467,$B10,'Grid GenerationQueue'!$AY$5:$AY$467,$C10)</f>
        <v>0</v>
      </c>
      <c r="BD10">
        <f>SUMIFS('Grid GenerationQueue'!AE$5:AE$467,'Grid GenerationQueue'!$AX$5:$AX$467,$B10,'Grid GenerationQueue'!$AY$5:$AY$467,$C10,'Grid GenerationQueue'!$BH$5:$BH$467,"Executed",'Grid GenerationQueue'!$BB$5:$BB$467,"&lt;"&amp;$BE$3)</f>
        <v>0</v>
      </c>
      <c r="BE10">
        <f>SUMIFS('Grid GenerationQueue'!AF$5:AF$467,'Grid GenerationQueue'!$AX$5:$AX$467,$B10,'Grid GenerationQueue'!$AY$5:$AY$467,$C10,'Grid GenerationQueue'!$BH$5:$BH$467,"Executed",'Grid GenerationQueue'!$BB$5:$BB$467,"&lt;"&amp;$BE$3)</f>
        <v>0</v>
      </c>
      <c r="BF10">
        <f>SUMIFS('Grid GenerationQueue'!AG$5:AG$467,'Grid GenerationQueue'!$AX$5:$AX$467,$B10,'Grid GenerationQueue'!$AY$5:$AY$467,$C10,'Grid GenerationQueue'!$BH$5:$BH$467,"Executed",'Grid GenerationQueue'!$BB$5:$BB$467,"&lt;"&amp;$BE$3)</f>
        <v>0</v>
      </c>
      <c r="BG10">
        <f>SUMIFS('Grid GenerationQueue'!AH$5:AH$467,'Grid GenerationQueue'!$AX$5:$AX$467,$B10,'Grid GenerationQueue'!$AY$5:$AY$467,$C10,'Grid GenerationQueue'!$BH$5:$BH$467,"Executed",'Grid GenerationQueue'!$BB$5:$BB$467,"&lt;"&amp;$BE$3)</f>
        <v>0</v>
      </c>
      <c r="BH10">
        <f>SUMIFS('Grid GenerationQueue'!AI$5:AI$467,'Grid GenerationQueue'!$AX$5:$AX$467,$B10,'Grid GenerationQueue'!$AY$5:$AY$467,$C10,'Grid GenerationQueue'!$BH$5:$BH$467,"Executed",'Grid GenerationQueue'!$BB$5:$BB$467,"&lt;"&amp;$BE$3)</f>
        <v>0</v>
      </c>
      <c r="BI10">
        <f>SUMIFS('Grid GenerationQueue'!AJ$5:AJ$467,'Grid GenerationQueue'!$AX$5:$AX$467,$B10,'Grid GenerationQueue'!$AY$5:$AY$467,$C10,'Grid GenerationQueue'!$BH$5:$BH$467,"Executed",'Grid GenerationQueue'!$BB$5:$BB$467,"&lt;"&amp;$BE$3)</f>
        <v>0</v>
      </c>
      <c r="BJ10">
        <f>SUMIFS('Grid GenerationQueue'!AK$5:AK$467,'Grid GenerationQueue'!$AX$5:$AX$467,$B10,'Grid GenerationQueue'!$AY$5:$AY$467,$C10,'Grid GenerationQueue'!$BH$5:$BH$467,"Executed",'Grid GenerationQueue'!$BB$5:$BB$467,"&lt;"&amp;$BE$3)</f>
        <v>0</v>
      </c>
      <c r="BK10">
        <f>SUMIFS('Grid GenerationQueue'!AL$5:AL$467,'Grid GenerationQueue'!$AX$5:$AX$467,$B10,'Grid GenerationQueue'!$AY$5:$AY$467,$C10,'Grid GenerationQueue'!$BH$5:$BH$467,"Executed",'Grid GenerationQueue'!$BB$5:$BB$467,"&lt;"&amp;$BE$3)</f>
        <v>0</v>
      </c>
      <c r="BL10">
        <f>SUMIFS('Grid GenerationQueue'!AM$5:AM$467,'Grid GenerationQueue'!$AX$5:$AX$467,$B10,'Grid GenerationQueue'!$AY$5:$AY$467,$C10,'Grid GenerationQueue'!$BH$5:$BH$467,"Executed",'Grid GenerationQueue'!$BB$5:$BB$467,"&lt;"&amp;$BE$3)</f>
        <v>0</v>
      </c>
      <c r="BM10">
        <f>SUMIFS('Grid GenerationQueue'!AN$5:AN$467,'Grid GenerationQueue'!$AX$5:$AX$467,$B10,'Grid GenerationQueue'!$AY$5:$AY$467,$C10,'Grid GenerationQueue'!$BH$5:$BH$467,"Executed",'Grid GenerationQueue'!$BB$5:$BB$467,"&lt;"&amp;$BE$3)</f>
        <v>0</v>
      </c>
      <c r="BN10">
        <f>SUMIFS('Grid GenerationQueue'!AO$5:AO$467,'Grid GenerationQueue'!$AX$5:$AX$467,$B10,'Grid GenerationQueue'!$AY$5:$AY$467,$C10,'Grid GenerationQueue'!$BH$5:$BH$467,"Executed",'Grid GenerationQueue'!$BB$5:$BB$467,"&lt;"&amp;$BE$3)</f>
        <v>0</v>
      </c>
      <c r="BO10">
        <f>SUMIFS('Grid GenerationQueue'!AP$5:AP$467,'Grid GenerationQueue'!$AX$5:$AX$467,$B10,'Grid GenerationQueue'!$AY$5:$AY$467,$C10,'Grid GenerationQueue'!$BH$5:$BH$467,"Executed",'Grid GenerationQueue'!$BB$5:$BB$467,"&lt;"&amp;$BE$3)</f>
        <v>0</v>
      </c>
      <c r="BQ10">
        <f>SUMIFS('Grid GenerationQueue'!AE$5:AE$467,'Grid GenerationQueue'!$AX$5:$AX$467,$B10,'Grid GenerationQueue'!$AY$5:$AY$467,$C10,'Grid GenerationQueue'!$BF$5:$BF$467,"&lt;&gt;"&amp;"",'Grid GenerationQueue'!$BB$5:$BB$467,"&lt;"&amp;$BE$3)</f>
        <v>0</v>
      </c>
      <c r="BR10">
        <f>SUMIFS('Grid GenerationQueue'!AF$5:AF$467,'Grid GenerationQueue'!$AX$5:$AX$467,$B10,'Grid GenerationQueue'!$AY$5:$AY$467,$C10,'Grid GenerationQueue'!$BF$5:$BF$467,"&lt;&gt;"&amp;"",'Grid GenerationQueue'!$BB$5:$BB$467,"&lt;"&amp;$BE$3)</f>
        <v>0</v>
      </c>
      <c r="BS10">
        <f>SUMIFS('Grid GenerationQueue'!AG$5:AG$467,'Grid GenerationQueue'!$AX$5:$AX$467,$B10,'Grid GenerationQueue'!$AY$5:$AY$467,$C10,'Grid GenerationQueue'!$BF$5:$BF$467,"&lt;&gt;"&amp;"",'Grid GenerationQueue'!$BB$5:$BB$467,"&lt;"&amp;$BE$3)</f>
        <v>0</v>
      </c>
      <c r="BT10">
        <f>SUMIFS('Grid GenerationQueue'!AH$5:AH$467,'Grid GenerationQueue'!$AX$5:$AX$467,$B10,'Grid GenerationQueue'!$AY$5:$AY$467,$C10,'Grid GenerationQueue'!$BF$5:$BF$467,"&lt;&gt;"&amp;"",'Grid GenerationQueue'!$BB$5:$BB$467,"&lt;"&amp;$BE$3)</f>
        <v>0</v>
      </c>
      <c r="BU10">
        <f>SUMIFS('Grid GenerationQueue'!AI$5:AI$467,'Grid GenerationQueue'!$AX$5:$AX$467,$B10,'Grid GenerationQueue'!$AY$5:$AY$467,$C10,'Grid GenerationQueue'!$BF$5:$BF$467,"&lt;&gt;"&amp;"",'Grid GenerationQueue'!$BB$5:$BB$467,"&lt;"&amp;$BE$3)</f>
        <v>0</v>
      </c>
      <c r="BV10">
        <f>SUMIFS('Grid GenerationQueue'!AJ$5:AJ$467,'Grid GenerationQueue'!$AX$5:$AX$467,$B10,'Grid GenerationQueue'!$AY$5:$AY$467,$C10,'Grid GenerationQueue'!$BF$5:$BF$467,"&lt;&gt;"&amp;"",'Grid GenerationQueue'!$BB$5:$BB$467,"&lt;"&amp;$BE$3)</f>
        <v>0</v>
      </c>
      <c r="BW10">
        <f>SUMIFS('Grid GenerationQueue'!AK$5:AK$467,'Grid GenerationQueue'!$AX$5:$AX$467,$B10,'Grid GenerationQueue'!$AY$5:$AY$467,$C10,'Grid GenerationQueue'!$BF$5:$BF$467,"&lt;&gt;"&amp;"",'Grid GenerationQueue'!$BB$5:$BB$467,"&lt;"&amp;$BE$3)</f>
        <v>0</v>
      </c>
      <c r="BX10">
        <f>SUMIFS('Grid GenerationQueue'!AL$5:AL$467,'Grid GenerationQueue'!$AX$5:$AX$467,$B10,'Grid GenerationQueue'!$AY$5:$AY$467,$C10,'Grid GenerationQueue'!$BF$5:$BF$467,"&lt;&gt;"&amp;"",'Grid GenerationQueue'!$BB$5:$BB$467,"&lt;"&amp;$BE$3)</f>
        <v>0</v>
      </c>
      <c r="BY10">
        <f>SUMIFS('Grid GenerationQueue'!AM$5:AM$467,'Grid GenerationQueue'!$AX$5:$AX$467,$B10,'Grid GenerationQueue'!$AY$5:$AY$467,$C10,'Grid GenerationQueue'!$BF$5:$BF$467,"&lt;&gt;"&amp;"",'Grid GenerationQueue'!$BB$5:$BB$467,"&lt;"&amp;$BE$3)</f>
        <v>0</v>
      </c>
      <c r="BZ10">
        <f>SUMIFS('Grid GenerationQueue'!AN$5:AN$467,'Grid GenerationQueue'!$AX$5:$AX$467,$B10,'Grid GenerationQueue'!$AY$5:$AY$467,$C10,'Grid GenerationQueue'!$BF$5:$BF$467,"&lt;&gt;"&amp;"",'Grid GenerationQueue'!$BB$5:$BB$467,"&lt;"&amp;$BE$3)</f>
        <v>0</v>
      </c>
      <c r="CA10">
        <f>SUMIFS('Grid GenerationQueue'!AO$5:AO$467,'Grid GenerationQueue'!$AX$5:$AX$467,$B10,'Grid GenerationQueue'!$AY$5:$AY$467,$C10,'Grid GenerationQueue'!$BF$5:$BF$467,"&lt;&gt;"&amp;"",'Grid GenerationQueue'!$BB$5:$BB$467,"&lt;"&amp;$BE$3)</f>
        <v>0</v>
      </c>
      <c r="CB10">
        <f>SUMIFS('Grid GenerationQueue'!AP$5:AP$467,'Grid GenerationQueue'!$AX$5:$AX$467,$B10,'Grid GenerationQueue'!$AY$5:$AY$467,$C10,'Grid GenerationQueue'!$BF$5:$BF$467,"&lt;&gt;"&amp;"",'Grid GenerationQueue'!$BB$5:$BB$467,"&lt;"&amp;$BE$3)</f>
        <v>0</v>
      </c>
      <c r="CD10">
        <f>SUMIFS('Grid GenerationQueue'!AE$5:AE$467,'Grid GenerationQueue'!$AX$5:$AX$467,$B10,'Grid GenerationQueue'!$AY$5:$AY$467,$C10,'Grid GenerationQueue'!$BB$5:$BB$467,"&lt;"&amp;$BE$3)</f>
        <v>0</v>
      </c>
      <c r="CE10">
        <f>SUMIFS('Grid GenerationQueue'!AF$5:AF$467,'Grid GenerationQueue'!$AX$5:$AX$467,$B10,'Grid GenerationQueue'!$AY$5:$AY$467,$C10,'Grid GenerationQueue'!$BB$5:$BB$467,"&lt;"&amp;$BE$3)</f>
        <v>0</v>
      </c>
      <c r="CF10">
        <f>SUMIFS('Grid GenerationQueue'!AG$5:AG$467,'Grid GenerationQueue'!$AX$5:$AX$467,$B10,'Grid GenerationQueue'!$AY$5:$AY$467,$C10,'Grid GenerationQueue'!$BB$5:$BB$467,"&lt;"&amp;$BE$3)</f>
        <v>0</v>
      </c>
      <c r="CG10">
        <f>SUMIFS('Grid GenerationQueue'!AH$5:AH$467,'Grid GenerationQueue'!$AX$5:$AX$467,$B10,'Grid GenerationQueue'!$AY$5:$AY$467,$C10,'Grid GenerationQueue'!$BB$5:$BB$467,"&lt;"&amp;$BE$3)</f>
        <v>0</v>
      </c>
      <c r="CH10">
        <f>SUMIFS('Grid GenerationQueue'!AI$5:AI$467,'Grid GenerationQueue'!$AX$5:$AX$467,$B10,'Grid GenerationQueue'!$AY$5:$AY$467,$C10,'Grid GenerationQueue'!$BB$5:$BB$467,"&lt;"&amp;$BE$3)</f>
        <v>0</v>
      </c>
      <c r="CI10">
        <f>SUMIFS('Grid GenerationQueue'!AJ$5:AJ$467,'Grid GenerationQueue'!$AX$5:$AX$467,$B10,'Grid GenerationQueue'!$AY$5:$AY$467,$C10,'Grid GenerationQueue'!$BB$5:$BB$467,"&lt;"&amp;$BE$3)</f>
        <v>0</v>
      </c>
      <c r="CJ10">
        <f>SUMIFS('Grid GenerationQueue'!AK$5:AK$467,'Grid GenerationQueue'!$AX$5:$AX$467,$B10,'Grid GenerationQueue'!$AY$5:$AY$467,$C10,'Grid GenerationQueue'!$BB$5:$BB$467,"&lt;"&amp;$BE$3)</f>
        <v>0</v>
      </c>
      <c r="CK10">
        <f>SUMIFS('Grid GenerationQueue'!AL$5:AL$467,'Grid GenerationQueue'!$AX$5:$AX$467,$B10,'Grid GenerationQueue'!$AY$5:$AY$467,$C10,'Grid GenerationQueue'!$BB$5:$BB$467,"&lt;"&amp;$BE$3)</f>
        <v>0</v>
      </c>
      <c r="CL10">
        <f>SUMIFS('Grid GenerationQueue'!AM$5:AM$467,'Grid GenerationQueue'!$AX$5:$AX$467,$B10,'Grid GenerationQueue'!$AY$5:$AY$467,$C10,'Grid GenerationQueue'!$BB$5:$BB$467,"&lt;"&amp;$BE$3)</f>
        <v>0</v>
      </c>
      <c r="CM10">
        <f>SUMIFS('Grid GenerationQueue'!AN$5:AN$467,'Grid GenerationQueue'!$AX$5:$AX$467,$B10,'Grid GenerationQueue'!$AY$5:$AY$467,$C10,'Grid GenerationQueue'!$BB$5:$BB$467,"&lt;"&amp;$BE$3)</f>
        <v>0</v>
      </c>
      <c r="CN10">
        <f>SUMIFS('Grid GenerationQueue'!AO$5:AO$467,'Grid GenerationQueue'!$AX$5:$AX$467,$B10,'Grid GenerationQueue'!$AY$5:$AY$467,$C10,'Grid GenerationQueue'!$BB$5:$BB$467,"&lt;"&amp;$BE$3)</f>
        <v>0</v>
      </c>
      <c r="CO10">
        <f>SUMIFS('Grid GenerationQueue'!AP$5:AP$467,'Grid GenerationQueue'!$AX$5:$AX$467,$B10,'Grid GenerationQueue'!$AY$5:$AY$467,$C10,'Grid GenerationQueue'!$BB$5:$BB$467,"&lt;"&amp;$BE$3)</f>
        <v>0</v>
      </c>
    </row>
    <row r="11" spans="1:93" x14ac:dyDescent="0.35">
      <c r="A11" t="s">
        <v>4648</v>
      </c>
      <c r="B11" t="s">
        <v>4543</v>
      </c>
      <c r="C11">
        <v>230</v>
      </c>
      <c r="D11">
        <f>SUMIFS('Grid GenerationQueue'!AE$5:AE$467,'Grid GenerationQueue'!$AX$5:$AX$467,$B11,'Grid GenerationQueue'!$AY$5:$AY$467,$C11,'Grid GenerationQueue'!$BI$5:$BI$467,"&lt;4")</f>
        <v>0</v>
      </c>
      <c r="E11">
        <f>SUMIFS('Grid GenerationQueue'!AF$5:AF$467,'Grid GenerationQueue'!$AX$5:$AX$467,$B11,'Grid GenerationQueue'!$AY$5:$AY$467,$C11,'Grid GenerationQueue'!$BI$5:$BI$467,"&lt;4")</f>
        <v>0</v>
      </c>
      <c r="F11">
        <f>SUMIFS('Grid GenerationQueue'!AG$5:AG$467,'Grid GenerationQueue'!$AX$5:$AX$467,$B11,'Grid GenerationQueue'!$AY$5:$AY$467,$C11,'Grid GenerationQueue'!$BI$5:$BI$467,"&lt;4")</f>
        <v>0</v>
      </c>
      <c r="G11">
        <f>SUMIFS('Grid GenerationQueue'!AH$5:AH$467,'Grid GenerationQueue'!$AX$5:$AX$467,$B11,'Grid GenerationQueue'!$AY$5:$AY$467,$C11,'Grid GenerationQueue'!$BI$5:$BI$467,"&lt;4")</f>
        <v>0</v>
      </c>
      <c r="H11">
        <f>SUMIFS('Grid GenerationQueue'!AI$5:AI$467,'Grid GenerationQueue'!$AX$5:$AX$467,$B11,'Grid GenerationQueue'!$AY$5:$AY$467,$C11,'Grid GenerationQueue'!$BI$5:$BI$467,"&lt;4")</f>
        <v>0</v>
      </c>
      <c r="I11">
        <f>SUMIFS('Grid GenerationQueue'!AJ$5:AJ$467,'Grid GenerationQueue'!$AX$5:$AX$467,$B11,'Grid GenerationQueue'!$AY$5:$AY$467,$C11,'Grid GenerationQueue'!$BI$5:$BI$467,"&lt;4")</f>
        <v>0</v>
      </c>
      <c r="J11">
        <f>SUMIFS('Grid GenerationQueue'!AK$5:AK$467,'Grid GenerationQueue'!$AX$5:$AX$467,$B11,'Grid GenerationQueue'!$AY$5:$AY$467,$C11,'Grid GenerationQueue'!$BI$5:$BI$467,"&lt;4")</f>
        <v>0</v>
      </c>
      <c r="K11">
        <f>SUMIFS('Grid GenerationQueue'!AL$5:AL$467,'Grid GenerationQueue'!$AX$5:$AX$467,$B11,'Grid GenerationQueue'!$AY$5:$AY$467,$C11,'Grid GenerationQueue'!$BI$5:$BI$467,"&lt;4")</f>
        <v>0</v>
      </c>
      <c r="L11">
        <f>SUMIFS('Grid GenerationQueue'!AM$5:AM$467,'Grid GenerationQueue'!$AX$5:$AX$467,$B11,'Grid GenerationQueue'!$AY$5:$AY$467,$C11,'Grid GenerationQueue'!$BI$5:$BI$467,"&lt;4")</f>
        <v>5</v>
      </c>
      <c r="M11">
        <f>SUMIFS('Grid GenerationQueue'!AN$5:AN$467,'Grid GenerationQueue'!$AX$5:$AX$467,$B11,'Grid GenerationQueue'!$AY$5:$AY$467,$C11,'Grid GenerationQueue'!$BI$5:$BI$467,"&lt;4")</f>
        <v>0</v>
      </c>
      <c r="N11">
        <f>SUMIFS('Grid GenerationQueue'!AO$5:AO$467,'Grid GenerationQueue'!$AX$5:$AX$467,$B11,'Grid GenerationQueue'!$AY$5:$AY$467,$C11,'Grid GenerationQueue'!$BI$5:$BI$467,"&lt;4")</f>
        <v>0</v>
      </c>
      <c r="O11">
        <f>SUMIFS('Grid GenerationQueue'!AP$5:AP$467,'Grid GenerationQueue'!$AX$5:$AX$467,$B11,'Grid GenerationQueue'!$AY$5:$AY$467,$C11,'Grid GenerationQueue'!$BI$5:$BI$467,"&lt;4")</f>
        <v>0</v>
      </c>
      <c r="Q11">
        <f>SUMIFS('Grid GenerationQueue'!AE$5:AE$467,'Grid GenerationQueue'!$AX$5:$AX$467,$B11,'Grid GenerationQueue'!$AY$5:$AY$467,$C11,'Grid GenerationQueue'!$BH$5:$BH$467,"Executed")</f>
        <v>0</v>
      </c>
      <c r="R11">
        <f>SUMIFS('Grid GenerationQueue'!AF$5:AF$467,'Grid GenerationQueue'!$AX$5:$AX$467,$B11,'Grid GenerationQueue'!$AY$5:$AY$467,$C11,'Grid GenerationQueue'!$BH$5:$BH$467,"Executed")</f>
        <v>0</v>
      </c>
      <c r="S11">
        <f>SUMIFS('Grid GenerationQueue'!AG$5:AG$467,'Grid GenerationQueue'!$AX$5:$AX$467,$B11,'Grid GenerationQueue'!$AY$5:$AY$467,$C11,'Grid GenerationQueue'!$BH$5:$BH$467,"Executed")</f>
        <v>0</v>
      </c>
      <c r="T11">
        <f>SUMIFS('Grid GenerationQueue'!AH$5:AH$467,'Grid GenerationQueue'!$AX$5:$AX$467,$B11,'Grid GenerationQueue'!$AY$5:$AY$467,$C11,'Grid GenerationQueue'!$BH$5:$BH$467,"Executed")</f>
        <v>0</v>
      </c>
      <c r="U11">
        <f>SUMIFS('Grid GenerationQueue'!AI$5:AI$467,'Grid GenerationQueue'!$AX$5:$AX$467,$B11,'Grid GenerationQueue'!$AY$5:$AY$467,$C11,'Grid GenerationQueue'!$BH$5:$BH$467,"Executed")</f>
        <v>0</v>
      </c>
      <c r="V11">
        <f>SUMIFS('Grid GenerationQueue'!AJ$5:AJ$467,'Grid GenerationQueue'!$AX$5:$AX$467,$B11,'Grid GenerationQueue'!$AY$5:$AY$467,$C11,'Grid GenerationQueue'!$BH$5:$BH$467,"Executed")</f>
        <v>0</v>
      </c>
      <c r="W11">
        <f>SUMIFS('Grid GenerationQueue'!AK$5:AK$467,'Grid GenerationQueue'!$AX$5:$AX$467,$B11,'Grid GenerationQueue'!$AY$5:$AY$467,$C11,'Grid GenerationQueue'!$BH$5:$BH$467,"Executed")</f>
        <v>0</v>
      </c>
      <c r="X11">
        <f>SUMIFS('Grid GenerationQueue'!AL$5:AL$467,'Grid GenerationQueue'!$AX$5:$AX$467,$B11,'Grid GenerationQueue'!$AY$5:$AY$467,$C11,'Grid GenerationQueue'!$BH$5:$BH$467,"Executed")</f>
        <v>0</v>
      </c>
      <c r="Y11">
        <f>SUMIFS('Grid GenerationQueue'!AM$5:AM$467,'Grid GenerationQueue'!$AX$5:$AX$467,$B11,'Grid GenerationQueue'!$AY$5:$AY$467,$C11,'Grid GenerationQueue'!$BH$5:$BH$467,"Executed")</f>
        <v>5</v>
      </c>
      <c r="Z11">
        <f>SUMIFS('Grid GenerationQueue'!AN$5:AN$467,'Grid GenerationQueue'!$AX$5:$AX$467,$B11,'Grid GenerationQueue'!$AY$5:$AY$467,$C11,'Grid GenerationQueue'!$BH$5:$BH$467,"Executed")</f>
        <v>0</v>
      </c>
      <c r="AA11">
        <f>SUMIFS('Grid GenerationQueue'!AO$5:AO$467,'Grid GenerationQueue'!$AX$5:$AX$467,$B11,'Grid GenerationQueue'!$AY$5:$AY$467,$C11,'Grid GenerationQueue'!$BH$5:$BH$467,"Executed")</f>
        <v>0</v>
      </c>
      <c r="AB11">
        <f>SUMIFS('Grid GenerationQueue'!AP$5:AP$467,'Grid GenerationQueue'!$AX$5:$AX$467,$B11,'Grid GenerationQueue'!$AY$5:$AY$467,$C11,'Grid GenerationQueue'!$BH$5:$BH$467,"Executed")</f>
        <v>0</v>
      </c>
      <c r="AD11">
        <f>SUMIFS('Grid GenerationQueue'!AE$5:AE$467,'Grid GenerationQueue'!$AX$5:$AX$467,$B11,'Grid GenerationQueue'!$AY$5:$AY$467,$C11,'Grid GenerationQueue'!$BF$5:$BF$467,"&lt;&gt;"&amp;"")</f>
        <v>0</v>
      </c>
      <c r="AE11">
        <f>SUMIFS('Grid GenerationQueue'!AF$5:AF$467,'Grid GenerationQueue'!$AX$5:$AX$467,$B11,'Grid GenerationQueue'!$AY$5:$AY$467,$C11,'Grid GenerationQueue'!$BF$5:$BF$467,"&lt;&gt;"&amp;"")</f>
        <v>0</v>
      </c>
      <c r="AF11">
        <f>SUMIFS('Grid GenerationQueue'!AG$5:AG$467,'Grid GenerationQueue'!$AX$5:$AX$467,$B11,'Grid GenerationQueue'!$AY$5:$AY$467,$C11,'Grid GenerationQueue'!$BF$5:$BF$467,"&lt;&gt;"&amp;"")</f>
        <v>0</v>
      </c>
      <c r="AG11">
        <f>SUMIFS('Grid GenerationQueue'!AH$5:AH$467,'Grid GenerationQueue'!$AX$5:$AX$467,$B11,'Grid GenerationQueue'!$AY$5:$AY$467,$C11,'Grid GenerationQueue'!$BF$5:$BF$467,"&lt;&gt;"&amp;"")</f>
        <v>0</v>
      </c>
      <c r="AH11">
        <f>SUMIFS('Grid GenerationQueue'!AI$5:AI$467,'Grid GenerationQueue'!$AX$5:$AX$467,$B11,'Grid GenerationQueue'!$AY$5:$AY$467,$C11,'Grid GenerationQueue'!$BF$5:$BF$467,"&lt;&gt;"&amp;"")</f>
        <v>0</v>
      </c>
      <c r="AI11">
        <f>SUMIFS('Grid GenerationQueue'!AJ$5:AJ$467,'Grid GenerationQueue'!$AX$5:$AX$467,$B11,'Grid GenerationQueue'!$AY$5:$AY$467,$C11,'Grid GenerationQueue'!$BF$5:$BF$467,"&lt;&gt;"&amp;"")</f>
        <v>0</v>
      </c>
      <c r="AJ11">
        <f>SUMIFS('Grid GenerationQueue'!AK$5:AK$467,'Grid GenerationQueue'!$AX$5:$AX$467,$B11,'Grid GenerationQueue'!$AY$5:$AY$467,$C11,'Grid GenerationQueue'!$BF$5:$BF$467,"&lt;&gt;"&amp;"")</f>
        <v>0</v>
      </c>
      <c r="AK11">
        <f>SUMIFS('Grid GenerationQueue'!AL$5:AL$467,'Grid GenerationQueue'!$AX$5:$AX$467,$B11,'Grid GenerationQueue'!$AY$5:$AY$467,$C11,'Grid GenerationQueue'!$BF$5:$BF$467,"&lt;&gt;"&amp;"")</f>
        <v>0</v>
      </c>
      <c r="AL11">
        <f>SUMIFS('Grid GenerationQueue'!AM$5:AM$467,'Grid GenerationQueue'!$AX$5:$AX$467,$B11,'Grid GenerationQueue'!$AY$5:$AY$467,$C11,'Grid GenerationQueue'!$BF$5:$BF$467,"&lt;&gt;"&amp;"")</f>
        <v>5</v>
      </c>
      <c r="AM11">
        <f>SUMIFS('Grid GenerationQueue'!AN$5:AN$467,'Grid GenerationQueue'!$AX$5:$AX$467,$B11,'Grid GenerationQueue'!$AY$5:$AY$467,$C11,'Grid GenerationQueue'!$BF$5:$BF$467,"&lt;&gt;"&amp;"")</f>
        <v>0</v>
      </c>
      <c r="AN11">
        <f>SUMIFS('Grid GenerationQueue'!AO$5:AO$467,'Grid GenerationQueue'!$AX$5:$AX$467,$B11,'Grid GenerationQueue'!$AY$5:$AY$467,$C11,'Grid GenerationQueue'!$BF$5:$BF$467,"&lt;&gt;"&amp;"")</f>
        <v>0</v>
      </c>
      <c r="AO11">
        <f>SUMIFS('Grid GenerationQueue'!AP$5:AP$467,'Grid GenerationQueue'!$AX$5:$AX$467,$B11,'Grid GenerationQueue'!$AY$5:$AY$467,$C11,'Grid GenerationQueue'!$BF$5:$BF$467,"&lt;&gt;"&amp;"")</f>
        <v>0</v>
      </c>
      <c r="AQ11">
        <f>SUMIFS('Grid GenerationQueue'!AE$5:AE$467,'Grid GenerationQueue'!$AX$5:$AX$467,$B11,'Grid GenerationQueue'!$AY$5:$AY$467,$C11)</f>
        <v>0</v>
      </c>
      <c r="AR11">
        <f>SUMIFS('Grid GenerationQueue'!AF$5:AF$467,'Grid GenerationQueue'!$AX$5:$AX$467,$B11,'Grid GenerationQueue'!$AY$5:$AY$467,$C11)</f>
        <v>0</v>
      </c>
      <c r="AS11">
        <f>SUMIFS('Grid GenerationQueue'!AG$5:AG$467,'Grid GenerationQueue'!$AX$5:$AX$467,$B11,'Grid GenerationQueue'!$AY$5:$AY$467,$C11)</f>
        <v>0</v>
      </c>
      <c r="AT11">
        <f>SUMIFS('Grid GenerationQueue'!AH$5:AH$467,'Grid GenerationQueue'!$AX$5:$AX$467,$B11,'Grid GenerationQueue'!$AY$5:$AY$467,$C11)</f>
        <v>0</v>
      </c>
      <c r="AU11">
        <f>SUMIFS('Grid GenerationQueue'!AI$5:AI$467,'Grid GenerationQueue'!$AX$5:$AX$467,$B11,'Grid GenerationQueue'!$AY$5:$AY$467,$C11)</f>
        <v>0</v>
      </c>
      <c r="AV11">
        <f>SUMIFS('Grid GenerationQueue'!AJ$5:AJ$467,'Grid GenerationQueue'!$AX$5:$AX$467,$B11,'Grid GenerationQueue'!$AY$5:$AY$467,$C11)</f>
        <v>0</v>
      </c>
      <c r="AW11">
        <f>SUMIFS('Grid GenerationQueue'!AK$5:AK$467,'Grid GenerationQueue'!$AX$5:$AX$467,$B11,'Grid GenerationQueue'!$AY$5:$AY$467,$C11)</f>
        <v>0</v>
      </c>
      <c r="AX11">
        <f>SUMIFS('Grid GenerationQueue'!AL$5:AL$467,'Grid GenerationQueue'!$AX$5:$AX$467,$B11,'Grid GenerationQueue'!$AY$5:$AY$467,$C11)</f>
        <v>0</v>
      </c>
      <c r="AY11">
        <f>SUMIFS('Grid GenerationQueue'!AM$5:AM$467,'Grid GenerationQueue'!$AX$5:$AX$467,$B11,'Grid GenerationQueue'!$AY$5:$AY$467,$C11)</f>
        <v>5</v>
      </c>
      <c r="AZ11">
        <f>SUMIFS('Grid GenerationQueue'!AN$5:AN$467,'Grid GenerationQueue'!$AX$5:$AX$467,$B11,'Grid GenerationQueue'!$AY$5:$AY$467,$C11)</f>
        <v>0</v>
      </c>
      <c r="BA11">
        <f>SUMIFS('Grid GenerationQueue'!AO$5:AO$467,'Grid GenerationQueue'!$AX$5:$AX$467,$B11,'Grid GenerationQueue'!$AY$5:$AY$467,$C11)</f>
        <v>0</v>
      </c>
      <c r="BB11">
        <f>SUMIFS('Grid GenerationQueue'!AP$5:AP$467,'Grid GenerationQueue'!$AX$5:$AX$467,$B11,'Grid GenerationQueue'!$AY$5:$AY$467,$C11)</f>
        <v>0</v>
      </c>
      <c r="BD11">
        <f>SUMIFS('Grid GenerationQueue'!AE$5:AE$467,'Grid GenerationQueue'!$AX$5:$AX$467,$B11,'Grid GenerationQueue'!$AY$5:$AY$467,$C11,'Grid GenerationQueue'!$BH$5:$BH$467,"Executed",'Grid GenerationQueue'!$BB$5:$BB$467,"&lt;"&amp;$BE$3)</f>
        <v>0</v>
      </c>
      <c r="BE11">
        <f>SUMIFS('Grid GenerationQueue'!AF$5:AF$467,'Grid GenerationQueue'!$AX$5:$AX$467,$B11,'Grid GenerationQueue'!$AY$5:$AY$467,$C11,'Grid GenerationQueue'!$BH$5:$BH$467,"Executed",'Grid GenerationQueue'!$BB$5:$BB$467,"&lt;"&amp;$BE$3)</f>
        <v>0</v>
      </c>
      <c r="BF11">
        <f>SUMIFS('Grid GenerationQueue'!AG$5:AG$467,'Grid GenerationQueue'!$AX$5:$AX$467,$B11,'Grid GenerationQueue'!$AY$5:$AY$467,$C11,'Grid GenerationQueue'!$BH$5:$BH$467,"Executed",'Grid GenerationQueue'!$BB$5:$BB$467,"&lt;"&amp;$BE$3)</f>
        <v>0</v>
      </c>
      <c r="BG11">
        <f>SUMIFS('Grid GenerationQueue'!AH$5:AH$467,'Grid GenerationQueue'!$AX$5:$AX$467,$B11,'Grid GenerationQueue'!$AY$5:$AY$467,$C11,'Grid GenerationQueue'!$BH$5:$BH$467,"Executed",'Grid GenerationQueue'!$BB$5:$BB$467,"&lt;"&amp;$BE$3)</f>
        <v>0</v>
      </c>
      <c r="BH11">
        <f>SUMIFS('Grid GenerationQueue'!AI$5:AI$467,'Grid GenerationQueue'!$AX$5:$AX$467,$B11,'Grid GenerationQueue'!$AY$5:$AY$467,$C11,'Grid GenerationQueue'!$BH$5:$BH$467,"Executed",'Grid GenerationQueue'!$BB$5:$BB$467,"&lt;"&amp;$BE$3)</f>
        <v>0</v>
      </c>
      <c r="BI11">
        <f>SUMIFS('Grid GenerationQueue'!AJ$5:AJ$467,'Grid GenerationQueue'!$AX$5:$AX$467,$B11,'Grid GenerationQueue'!$AY$5:$AY$467,$C11,'Grid GenerationQueue'!$BH$5:$BH$467,"Executed",'Grid GenerationQueue'!$BB$5:$BB$467,"&lt;"&amp;$BE$3)</f>
        <v>0</v>
      </c>
      <c r="BJ11">
        <f>SUMIFS('Grid GenerationQueue'!AK$5:AK$467,'Grid GenerationQueue'!$AX$5:$AX$467,$B11,'Grid GenerationQueue'!$AY$5:$AY$467,$C11,'Grid GenerationQueue'!$BH$5:$BH$467,"Executed",'Grid GenerationQueue'!$BB$5:$BB$467,"&lt;"&amp;$BE$3)</f>
        <v>0</v>
      </c>
      <c r="BK11">
        <f>SUMIFS('Grid GenerationQueue'!AL$5:AL$467,'Grid GenerationQueue'!$AX$5:$AX$467,$B11,'Grid GenerationQueue'!$AY$5:$AY$467,$C11,'Grid GenerationQueue'!$BH$5:$BH$467,"Executed",'Grid GenerationQueue'!$BB$5:$BB$467,"&lt;"&amp;$BE$3)</f>
        <v>0</v>
      </c>
      <c r="BL11">
        <f>SUMIFS('Grid GenerationQueue'!AM$5:AM$467,'Grid GenerationQueue'!$AX$5:$AX$467,$B11,'Grid GenerationQueue'!$AY$5:$AY$467,$C11,'Grid GenerationQueue'!$BH$5:$BH$467,"Executed",'Grid GenerationQueue'!$BB$5:$BB$467,"&lt;"&amp;$BE$3)</f>
        <v>5</v>
      </c>
      <c r="BM11">
        <f>SUMIFS('Grid GenerationQueue'!AN$5:AN$467,'Grid GenerationQueue'!$AX$5:$AX$467,$B11,'Grid GenerationQueue'!$AY$5:$AY$467,$C11,'Grid GenerationQueue'!$BH$5:$BH$467,"Executed",'Grid GenerationQueue'!$BB$5:$BB$467,"&lt;"&amp;$BE$3)</f>
        <v>0</v>
      </c>
      <c r="BN11">
        <f>SUMIFS('Grid GenerationQueue'!AO$5:AO$467,'Grid GenerationQueue'!$AX$5:$AX$467,$B11,'Grid GenerationQueue'!$AY$5:$AY$467,$C11,'Grid GenerationQueue'!$BH$5:$BH$467,"Executed",'Grid GenerationQueue'!$BB$5:$BB$467,"&lt;"&amp;$BE$3)</f>
        <v>0</v>
      </c>
      <c r="BO11">
        <f>SUMIFS('Grid GenerationQueue'!AP$5:AP$467,'Grid GenerationQueue'!$AX$5:$AX$467,$B11,'Grid GenerationQueue'!$AY$5:$AY$467,$C11,'Grid GenerationQueue'!$BH$5:$BH$467,"Executed",'Grid GenerationQueue'!$BB$5:$BB$467,"&lt;"&amp;$BE$3)</f>
        <v>0</v>
      </c>
      <c r="BQ11">
        <f>SUMIFS('Grid GenerationQueue'!AE$5:AE$467,'Grid GenerationQueue'!$AX$5:$AX$467,$B11,'Grid GenerationQueue'!$AY$5:$AY$467,$C11,'Grid GenerationQueue'!$BF$5:$BF$467,"&lt;&gt;"&amp;"",'Grid GenerationQueue'!$BB$5:$BB$467,"&lt;"&amp;$BE$3)</f>
        <v>0</v>
      </c>
      <c r="BR11">
        <f>SUMIFS('Grid GenerationQueue'!AF$5:AF$467,'Grid GenerationQueue'!$AX$5:$AX$467,$B11,'Grid GenerationQueue'!$AY$5:$AY$467,$C11,'Grid GenerationQueue'!$BF$5:$BF$467,"&lt;&gt;"&amp;"",'Grid GenerationQueue'!$BB$5:$BB$467,"&lt;"&amp;$BE$3)</f>
        <v>0</v>
      </c>
      <c r="BS11">
        <f>SUMIFS('Grid GenerationQueue'!AG$5:AG$467,'Grid GenerationQueue'!$AX$5:$AX$467,$B11,'Grid GenerationQueue'!$AY$5:$AY$467,$C11,'Grid GenerationQueue'!$BF$5:$BF$467,"&lt;&gt;"&amp;"",'Grid GenerationQueue'!$BB$5:$BB$467,"&lt;"&amp;$BE$3)</f>
        <v>0</v>
      </c>
      <c r="BT11">
        <f>SUMIFS('Grid GenerationQueue'!AH$5:AH$467,'Grid GenerationQueue'!$AX$5:$AX$467,$B11,'Grid GenerationQueue'!$AY$5:$AY$467,$C11,'Grid GenerationQueue'!$BF$5:$BF$467,"&lt;&gt;"&amp;"",'Grid GenerationQueue'!$BB$5:$BB$467,"&lt;"&amp;$BE$3)</f>
        <v>0</v>
      </c>
      <c r="BU11">
        <f>SUMIFS('Grid GenerationQueue'!AI$5:AI$467,'Grid GenerationQueue'!$AX$5:$AX$467,$B11,'Grid GenerationQueue'!$AY$5:$AY$467,$C11,'Grid GenerationQueue'!$BF$5:$BF$467,"&lt;&gt;"&amp;"",'Grid GenerationQueue'!$BB$5:$BB$467,"&lt;"&amp;$BE$3)</f>
        <v>0</v>
      </c>
      <c r="BV11">
        <f>SUMIFS('Grid GenerationQueue'!AJ$5:AJ$467,'Grid GenerationQueue'!$AX$5:$AX$467,$B11,'Grid GenerationQueue'!$AY$5:$AY$467,$C11,'Grid GenerationQueue'!$BF$5:$BF$467,"&lt;&gt;"&amp;"",'Grid GenerationQueue'!$BB$5:$BB$467,"&lt;"&amp;$BE$3)</f>
        <v>0</v>
      </c>
      <c r="BW11">
        <f>SUMIFS('Grid GenerationQueue'!AK$5:AK$467,'Grid GenerationQueue'!$AX$5:$AX$467,$B11,'Grid GenerationQueue'!$AY$5:$AY$467,$C11,'Grid GenerationQueue'!$BF$5:$BF$467,"&lt;&gt;"&amp;"",'Grid GenerationQueue'!$BB$5:$BB$467,"&lt;"&amp;$BE$3)</f>
        <v>0</v>
      </c>
      <c r="BX11">
        <f>SUMIFS('Grid GenerationQueue'!AL$5:AL$467,'Grid GenerationQueue'!$AX$5:$AX$467,$B11,'Grid GenerationQueue'!$AY$5:$AY$467,$C11,'Grid GenerationQueue'!$BF$5:$BF$467,"&lt;&gt;"&amp;"",'Grid GenerationQueue'!$BB$5:$BB$467,"&lt;"&amp;$BE$3)</f>
        <v>0</v>
      </c>
      <c r="BY11">
        <f>SUMIFS('Grid GenerationQueue'!AM$5:AM$467,'Grid GenerationQueue'!$AX$5:$AX$467,$B11,'Grid GenerationQueue'!$AY$5:$AY$467,$C11,'Grid GenerationQueue'!$BF$5:$BF$467,"&lt;&gt;"&amp;"",'Grid GenerationQueue'!$BB$5:$BB$467,"&lt;"&amp;$BE$3)</f>
        <v>5</v>
      </c>
      <c r="BZ11">
        <f>SUMIFS('Grid GenerationQueue'!AN$5:AN$467,'Grid GenerationQueue'!$AX$5:$AX$467,$B11,'Grid GenerationQueue'!$AY$5:$AY$467,$C11,'Grid GenerationQueue'!$BF$5:$BF$467,"&lt;&gt;"&amp;"",'Grid GenerationQueue'!$BB$5:$BB$467,"&lt;"&amp;$BE$3)</f>
        <v>0</v>
      </c>
      <c r="CA11">
        <f>SUMIFS('Grid GenerationQueue'!AO$5:AO$467,'Grid GenerationQueue'!$AX$5:$AX$467,$B11,'Grid GenerationQueue'!$AY$5:$AY$467,$C11,'Grid GenerationQueue'!$BF$5:$BF$467,"&lt;&gt;"&amp;"",'Grid GenerationQueue'!$BB$5:$BB$467,"&lt;"&amp;$BE$3)</f>
        <v>0</v>
      </c>
      <c r="CB11">
        <f>SUMIFS('Grid GenerationQueue'!AP$5:AP$467,'Grid GenerationQueue'!$AX$5:$AX$467,$B11,'Grid GenerationQueue'!$AY$5:$AY$467,$C11,'Grid GenerationQueue'!$BF$5:$BF$467,"&lt;&gt;"&amp;"",'Grid GenerationQueue'!$BB$5:$BB$467,"&lt;"&amp;$BE$3)</f>
        <v>0</v>
      </c>
      <c r="CD11">
        <f>SUMIFS('Grid GenerationQueue'!AE$5:AE$467,'Grid GenerationQueue'!$AX$5:$AX$467,$B11,'Grid GenerationQueue'!$AY$5:$AY$467,$C11,'Grid GenerationQueue'!$BB$5:$BB$467,"&lt;"&amp;$BE$3)</f>
        <v>0</v>
      </c>
      <c r="CE11">
        <f>SUMIFS('Grid GenerationQueue'!AF$5:AF$467,'Grid GenerationQueue'!$AX$5:$AX$467,$B11,'Grid GenerationQueue'!$AY$5:$AY$467,$C11,'Grid GenerationQueue'!$BB$5:$BB$467,"&lt;"&amp;$BE$3)</f>
        <v>0</v>
      </c>
      <c r="CF11">
        <f>SUMIFS('Grid GenerationQueue'!AG$5:AG$467,'Grid GenerationQueue'!$AX$5:$AX$467,$B11,'Grid GenerationQueue'!$AY$5:$AY$467,$C11,'Grid GenerationQueue'!$BB$5:$BB$467,"&lt;"&amp;$BE$3)</f>
        <v>0</v>
      </c>
      <c r="CG11">
        <f>SUMIFS('Grid GenerationQueue'!AH$5:AH$467,'Grid GenerationQueue'!$AX$5:$AX$467,$B11,'Grid GenerationQueue'!$AY$5:$AY$467,$C11,'Grid GenerationQueue'!$BB$5:$BB$467,"&lt;"&amp;$BE$3)</f>
        <v>0</v>
      </c>
      <c r="CH11">
        <f>SUMIFS('Grid GenerationQueue'!AI$5:AI$467,'Grid GenerationQueue'!$AX$5:$AX$467,$B11,'Grid GenerationQueue'!$AY$5:$AY$467,$C11,'Grid GenerationQueue'!$BB$5:$BB$467,"&lt;"&amp;$BE$3)</f>
        <v>0</v>
      </c>
      <c r="CI11">
        <f>SUMIFS('Grid GenerationQueue'!AJ$5:AJ$467,'Grid GenerationQueue'!$AX$5:$AX$467,$B11,'Grid GenerationQueue'!$AY$5:$AY$467,$C11,'Grid GenerationQueue'!$BB$5:$BB$467,"&lt;"&amp;$BE$3)</f>
        <v>0</v>
      </c>
      <c r="CJ11">
        <f>SUMIFS('Grid GenerationQueue'!AK$5:AK$467,'Grid GenerationQueue'!$AX$5:$AX$467,$B11,'Grid GenerationQueue'!$AY$5:$AY$467,$C11,'Grid GenerationQueue'!$BB$5:$BB$467,"&lt;"&amp;$BE$3)</f>
        <v>0</v>
      </c>
      <c r="CK11">
        <f>SUMIFS('Grid GenerationQueue'!AL$5:AL$467,'Grid GenerationQueue'!$AX$5:$AX$467,$B11,'Grid GenerationQueue'!$AY$5:$AY$467,$C11,'Grid GenerationQueue'!$BB$5:$BB$467,"&lt;"&amp;$BE$3)</f>
        <v>0</v>
      </c>
      <c r="CL11">
        <f>SUMIFS('Grid GenerationQueue'!AM$5:AM$467,'Grid GenerationQueue'!$AX$5:$AX$467,$B11,'Grid GenerationQueue'!$AY$5:$AY$467,$C11,'Grid GenerationQueue'!$BB$5:$BB$467,"&lt;"&amp;$BE$3)</f>
        <v>5</v>
      </c>
      <c r="CM11">
        <f>SUMIFS('Grid GenerationQueue'!AN$5:AN$467,'Grid GenerationQueue'!$AX$5:$AX$467,$B11,'Grid GenerationQueue'!$AY$5:$AY$467,$C11,'Grid GenerationQueue'!$BB$5:$BB$467,"&lt;"&amp;$BE$3)</f>
        <v>0</v>
      </c>
      <c r="CN11">
        <f>SUMIFS('Grid GenerationQueue'!AO$5:AO$467,'Grid GenerationQueue'!$AX$5:$AX$467,$B11,'Grid GenerationQueue'!$AY$5:$AY$467,$C11,'Grid GenerationQueue'!$BB$5:$BB$467,"&lt;"&amp;$BE$3)</f>
        <v>0</v>
      </c>
      <c r="CO11">
        <f>SUMIFS('Grid GenerationQueue'!AP$5:AP$467,'Grid GenerationQueue'!$AX$5:$AX$467,$B11,'Grid GenerationQueue'!$AY$5:$AY$467,$C11,'Grid GenerationQueue'!$BB$5:$BB$467,"&lt;"&amp;$BE$3)</f>
        <v>0</v>
      </c>
    </row>
    <row r="12" spans="1:93" x14ac:dyDescent="0.35">
      <c r="A12" t="s">
        <v>4649</v>
      </c>
      <c r="B12" t="s">
        <v>1394</v>
      </c>
      <c r="C12">
        <v>500</v>
      </c>
      <c r="D12">
        <f>SUMIFS('Grid GenerationQueue'!AE$5:AE$467,'Grid GenerationQueue'!$AX$5:$AX$467,$B12,'Grid GenerationQueue'!$AY$5:$AY$467,$C12,'Grid GenerationQueue'!$BI$5:$BI$467,"&lt;4")</f>
        <v>0</v>
      </c>
      <c r="E12">
        <f>SUMIFS('Grid GenerationQueue'!AF$5:AF$467,'Grid GenerationQueue'!$AX$5:$AX$467,$B12,'Grid GenerationQueue'!$AY$5:$AY$467,$C12,'Grid GenerationQueue'!$BI$5:$BI$467,"&lt;4")</f>
        <v>0</v>
      </c>
      <c r="F12">
        <f>SUMIFS('Grid GenerationQueue'!AG$5:AG$467,'Grid GenerationQueue'!$AX$5:$AX$467,$B12,'Grid GenerationQueue'!$AY$5:$AY$467,$C12,'Grid GenerationQueue'!$BI$5:$BI$467,"&lt;4")</f>
        <v>0</v>
      </c>
      <c r="G12">
        <f>SUMIFS('Grid GenerationQueue'!AH$5:AH$467,'Grid GenerationQueue'!$AX$5:$AX$467,$B12,'Grid GenerationQueue'!$AY$5:$AY$467,$C12,'Grid GenerationQueue'!$BI$5:$BI$467,"&lt;4")</f>
        <v>0</v>
      </c>
      <c r="H12">
        <f>SUMIFS('Grid GenerationQueue'!AI$5:AI$467,'Grid GenerationQueue'!$AX$5:$AX$467,$B12,'Grid GenerationQueue'!$AY$5:$AY$467,$C12,'Grid GenerationQueue'!$BI$5:$BI$467,"&lt;4")</f>
        <v>0</v>
      </c>
      <c r="I12">
        <f>SUMIFS('Grid GenerationQueue'!AJ$5:AJ$467,'Grid GenerationQueue'!$AX$5:$AX$467,$B12,'Grid GenerationQueue'!$AY$5:$AY$467,$C12,'Grid GenerationQueue'!$BI$5:$BI$467,"&lt;4")</f>
        <v>0</v>
      </c>
      <c r="J12">
        <f>SUMIFS('Grid GenerationQueue'!AK$5:AK$467,'Grid GenerationQueue'!$AX$5:$AX$467,$B12,'Grid GenerationQueue'!$AY$5:$AY$467,$C12,'Grid GenerationQueue'!$BI$5:$BI$467,"&lt;4")</f>
        <v>0</v>
      </c>
      <c r="K12">
        <f>SUMIFS('Grid GenerationQueue'!AL$5:AL$467,'Grid GenerationQueue'!$AX$5:$AX$467,$B12,'Grid GenerationQueue'!$AY$5:$AY$467,$C12,'Grid GenerationQueue'!$BI$5:$BI$467,"&lt;4")</f>
        <v>0</v>
      </c>
      <c r="L12">
        <f>SUMIFS('Grid GenerationQueue'!AM$5:AM$467,'Grid GenerationQueue'!$AX$5:$AX$467,$B12,'Grid GenerationQueue'!$AY$5:$AY$467,$C12,'Grid GenerationQueue'!$BI$5:$BI$467,"&lt;4")</f>
        <v>0</v>
      </c>
      <c r="M12">
        <f>SUMIFS('Grid GenerationQueue'!AN$5:AN$467,'Grid GenerationQueue'!$AX$5:$AX$467,$B12,'Grid GenerationQueue'!$AY$5:$AY$467,$C12,'Grid GenerationQueue'!$BI$5:$BI$467,"&lt;4")</f>
        <v>0</v>
      </c>
      <c r="N12">
        <f>SUMIFS('Grid GenerationQueue'!AO$5:AO$467,'Grid GenerationQueue'!$AX$5:$AX$467,$B12,'Grid GenerationQueue'!$AY$5:$AY$467,$C12,'Grid GenerationQueue'!$BI$5:$BI$467,"&lt;4")</f>
        <v>0</v>
      </c>
      <c r="O12">
        <f>SUMIFS('Grid GenerationQueue'!AP$5:AP$467,'Grid GenerationQueue'!$AX$5:$AX$467,$B12,'Grid GenerationQueue'!$AY$5:$AY$467,$C12,'Grid GenerationQueue'!$BI$5:$BI$467,"&lt;4")</f>
        <v>0</v>
      </c>
      <c r="Q12">
        <f>SUMIFS('Grid GenerationQueue'!AE$5:AE$467,'Grid GenerationQueue'!$AX$5:$AX$467,$B12,'Grid GenerationQueue'!$AY$5:$AY$467,$C12,'Grid GenerationQueue'!$BH$5:$BH$467,"Executed")</f>
        <v>0</v>
      </c>
      <c r="R12">
        <f>SUMIFS('Grid GenerationQueue'!AF$5:AF$467,'Grid GenerationQueue'!$AX$5:$AX$467,$B12,'Grid GenerationQueue'!$AY$5:$AY$467,$C12,'Grid GenerationQueue'!$BH$5:$BH$467,"Executed")</f>
        <v>0</v>
      </c>
      <c r="S12">
        <f>SUMIFS('Grid GenerationQueue'!AG$5:AG$467,'Grid GenerationQueue'!$AX$5:$AX$467,$B12,'Grid GenerationQueue'!$AY$5:$AY$467,$C12,'Grid GenerationQueue'!$BH$5:$BH$467,"Executed")</f>
        <v>0</v>
      </c>
      <c r="T12">
        <f>SUMIFS('Grid GenerationQueue'!AH$5:AH$467,'Grid GenerationQueue'!$AX$5:$AX$467,$B12,'Grid GenerationQueue'!$AY$5:$AY$467,$C12,'Grid GenerationQueue'!$BH$5:$BH$467,"Executed")</f>
        <v>0</v>
      </c>
      <c r="U12">
        <f>SUMIFS('Grid GenerationQueue'!AI$5:AI$467,'Grid GenerationQueue'!$AX$5:$AX$467,$B12,'Grid GenerationQueue'!$AY$5:$AY$467,$C12,'Grid GenerationQueue'!$BH$5:$BH$467,"Executed")</f>
        <v>0</v>
      </c>
      <c r="V12">
        <f>SUMIFS('Grid GenerationQueue'!AJ$5:AJ$467,'Grid GenerationQueue'!$AX$5:$AX$467,$B12,'Grid GenerationQueue'!$AY$5:$AY$467,$C12,'Grid GenerationQueue'!$BH$5:$BH$467,"Executed")</f>
        <v>0</v>
      </c>
      <c r="W12">
        <f>SUMIFS('Grid GenerationQueue'!AK$5:AK$467,'Grid GenerationQueue'!$AX$5:$AX$467,$B12,'Grid GenerationQueue'!$AY$5:$AY$467,$C12,'Grid GenerationQueue'!$BH$5:$BH$467,"Executed")</f>
        <v>0</v>
      </c>
      <c r="X12">
        <f>SUMIFS('Grid GenerationQueue'!AL$5:AL$467,'Grid GenerationQueue'!$AX$5:$AX$467,$B12,'Grid GenerationQueue'!$AY$5:$AY$467,$C12,'Grid GenerationQueue'!$BH$5:$BH$467,"Executed")</f>
        <v>0</v>
      </c>
      <c r="Y12">
        <f>SUMIFS('Grid GenerationQueue'!AM$5:AM$467,'Grid GenerationQueue'!$AX$5:$AX$467,$B12,'Grid GenerationQueue'!$AY$5:$AY$467,$C12,'Grid GenerationQueue'!$BH$5:$BH$467,"Executed")</f>
        <v>0</v>
      </c>
      <c r="Z12">
        <f>SUMIFS('Grid GenerationQueue'!AN$5:AN$467,'Grid GenerationQueue'!$AX$5:$AX$467,$B12,'Grid GenerationQueue'!$AY$5:$AY$467,$C12,'Grid GenerationQueue'!$BH$5:$BH$467,"Executed")</f>
        <v>0</v>
      </c>
      <c r="AA12">
        <f>SUMIFS('Grid GenerationQueue'!AO$5:AO$467,'Grid GenerationQueue'!$AX$5:$AX$467,$B12,'Grid GenerationQueue'!$AY$5:$AY$467,$C12,'Grid GenerationQueue'!$BH$5:$BH$467,"Executed")</f>
        <v>0</v>
      </c>
      <c r="AB12">
        <f>SUMIFS('Grid GenerationQueue'!AP$5:AP$467,'Grid GenerationQueue'!$AX$5:$AX$467,$B12,'Grid GenerationQueue'!$AY$5:$AY$467,$C12,'Grid GenerationQueue'!$BH$5:$BH$467,"Executed")</f>
        <v>0</v>
      </c>
      <c r="AD12">
        <f>SUMIFS('Grid GenerationQueue'!AE$5:AE$467,'Grid GenerationQueue'!$AX$5:$AX$467,$B12,'Grid GenerationQueue'!$AY$5:$AY$467,$C12,'Grid GenerationQueue'!$BF$5:$BF$467,"&lt;&gt;"&amp;"")</f>
        <v>0</v>
      </c>
      <c r="AE12">
        <f>SUMIFS('Grid GenerationQueue'!AF$5:AF$467,'Grid GenerationQueue'!$AX$5:$AX$467,$B12,'Grid GenerationQueue'!$AY$5:$AY$467,$C12,'Grid GenerationQueue'!$BF$5:$BF$467,"&lt;&gt;"&amp;"")</f>
        <v>0</v>
      </c>
      <c r="AF12">
        <f>SUMIFS('Grid GenerationQueue'!AG$5:AG$467,'Grid GenerationQueue'!$AX$5:$AX$467,$B12,'Grid GenerationQueue'!$AY$5:$AY$467,$C12,'Grid GenerationQueue'!$BF$5:$BF$467,"&lt;&gt;"&amp;"")</f>
        <v>0</v>
      </c>
      <c r="AG12">
        <f>SUMIFS('Grid GenerationQueue'!AH$5:AH$467,'Grid GenerationQueue'!$AX$5:$AX$467,$B12,'Grid GenerationQueue'!$AY$5:$AY$467,$C12,'Grid GenerationQueue'!$BF$5:$BF$467,"&lt;&gt;"&amp;"")</f>
        <v>0</v>
      </c>
      <c r="AH12">
        <f>SUMIFS('Grid GenerationQueue'!AI$5:AI$467,'Grid GenerationQueue'!$AX$5:$AX$467,$B12,'Grid GenerationQueue'!$AY$5:$AY$467,$C12,'Grid GenerationQueue'!$BF$5:$BF$467,"&lt;&gt;"&amp;"")</f>
        <v>0</v>
      </c>
      <c r="AI12">
        <f>SUMIFS('Grid GenerationQueue'!AJ$5:AJ$467,'Grid GenerationQueue'!$AX$5:$AX$467,$B12,'Grid GenerationQueue'!$AY$5:$AY$467,$C12,'Grid GenerationQueue'!$BF$5:$BF$467,"&lt;&gt;"&amp;"")</f>
        <v>0</v>
      </c>
      <c r="AJ12">
        <f>SUMIFS('Grid GenerationQueue'!AK$5:AK$467,'Grid GenerationQueue'!$AX$5:$AX$467,$B12,'Grid GenerationQueue'!$AY$5:$AY$467,$C12,'Grid GenerationQueue'!$BF$5:$BF$467,"&lt;&gt;"&amp;"")</f>
        <v>0</v>
      </c>
      <c r="AK12">
        <f>SUMIFS('Grid GenerationQueue'!AL$5:AL$467,'Grid GenerationQueue'!$AX$5:$AX$467,$B12,'Grid GenerationQueue'!$AY$5:$AY$467,$C12,'Grid GenerationQueue'!$BF$5:$BF$467,"&lt;&gt;"&amp;"")</f>
        <v>0</v>
      </c>
      <c r="AL12">
        <f>SUMIFS('Grid GenerationQueue'!AM$5:AM$467,'Grid GenerationQueue'!$AX$5:$AX$467,$B12,'Grid GenerationQueue'!$AY$5:$AY$467,$C12,'Grid GenerationQueue'!$BF$5:$BF$467,"&lt;&gt;"&amp;"")</f>
        <v>0</v>
      </c>
      <c r="AM12">
        <f>SUMIFS('Grid GenerationQueue'!AN$5:AN$467,'Grid GenerationQueue'!$AX$5:$AX$467,$B12,'Grid GenerationQueue'!$AY$5:$AY$467,$C12,'Grid GenerationQueue'!$BF$5:$BF$467,"&lt;&gt;"&amp;"")</f>
        <v>0</v>
      </c>
      <c r="AN12">
        <f>SUMIFS('Grid GenerationQueue'!AO$5:AO$467,'Grid GenerationQueue'!$AX$5:$AX$467,$B12,'Grid GenerationQueue'!$AY$5:$AY$467,$C12,'Grid GenerationQueue'!$BF$5:$BF$467,"&lt;&gt;"&amp;"")</f>
        <v>0</v>
      </c>
      <c r="AO12">
        <f>SUMIFS('Grid GenerationQueue'!AP$5:AP$467,'Grid GenerationQueue'!$AX$5:$AX$467,$B12,'Grid GenerationQueue'!$AY$5:$AY$467,$C12,'Grid GenerationQueue'!$BF$5:$BF$467,"&lt;&gt;"&amp;"")</f>
        <v>0</v>
      </c>
      <c r="AQ12">
        <f>SUMIFS('Grid GenerationQueue'!AE$5:AE$467,'Grid GenerationQueue'!$AX$5:$AX$467,$B12,'Grid GenerationQueue'!$AY$5:$AY$467,$C12)</f>
        <v>0</v>
      </c>
      <c r="AR12">
        <f>SUMIFS('Grid GenerationQueue'!AF$5:AF$467,'Grid GenerationQueue'!$AX$5:$AX$467,$B12,'Grid GenerationQueue'!$AY$5:$AY$467,$C12)</f>
        <v>0</v>
      </c>
      <c r="AS12">
        <f>SUMIFS('Grid GenerationQueue'!AG$5:AG$467,'Grid GenerationQueue'!$AX$5:$AX$467,$B12,'Grid GenerationQueue'!$AY$5:$AY$467,$C12)</f>
        <v>0</v>
      </c>
      <c r="AT12">
        <f>SUMIFS('Grid GenerationQueue'!AH$5:AH$467,'Grid GenerationQueue'!$AX$5:$AX$467,$B12,'Grid GenerationQueue'!$AY$5:$AY$467,$C12)</f>
        <v>0</v>
      </c>
      <c r="AU12">
        <f>SUMIFS('Grid GenerationQueue'!AI$5:AI$467,'Grid GenerationQueue'!$AX$5:$AX$467,$B12,'Grid GenerationQueue'!$AY$5:$AY$467,$C12)</f>
        <v>0</v>
      </c>
      <c r="AV12">
        <f>SUMIFS('Grid GenerationQueue'!AJ$5:AJ$467,'Grid GenerationQueue'!$AX$5:$AX$467,$B12,'Grid GenerationQueue'!$AY$5:$AY$467,$C12)</f>
        <v>0</v>
      </c>
      <c r="AW12">
        <f>SUMIFS('Grid GenerationQueue'!AK$5:AK$467,'Grid GenerationQueue'!$AX$5:$AX$467,$B12,'Grid GenerationQueue'!$AY$5:$AY$467,$C12)</f>
        <v>0</v>
      </c>
      <c r="AX12">
        <f>SUMIFS('Grid GenerationQueue'!AL$5:AL$467,'Grid GenerationQueue'!$AX$5:$AX$467,$B12,'Grid GenerationQueue'!$AY$5:$AY$467,$C12)</f>
        <v>0</v>
      </c>
      <c r="AY12">
        <f>SUMIFS('Grid GenerationQueue'!AM$5:AM$467,'Grid GenerationQueue'!$AX$5:$AX$467,$B12,'Grid GenerationQueue'!$AY$5:$AY$467,$C12)</f>
        <v>0</v>
      </c>
      <c r="AZ12">
        <f>SUMIFS('Grid GenerationQueue'!AN$5:AN$467,'Grid GenerationQueue'!$AX$5:$AX$467,$B12,'Grid GenerationQueue'!$AY$5:$AY$467,$C12)</f>
        <v>0</v>
      </c>
      <c r="BA12">
        <f>SUMIFS('Grid GenerationQueue'!AO$5:AO$467,'Grid GenerationQueue'!$AX$5:$AX$467,$B12,'Grid GenerationQueue'!$AY$5:$AY$467,$C12)</f>
        <v>0</v>
      </c>
      <c r="BB12">
        <f>SUMIFS('Grid GenerationQueue'!AP$5:AP$467,'Grid GenerationQueue'!$AX$5:$AX$467,$B12,'Grid GenerationQueue'!$AY$5:$AY$467,$C12)</f>
        <v>0</v>
      </c>
      <c r="BD12">
        <f>SUMIFS('Grid GenerationQueue'!AE$5:AE$467,'Grid GenerationQueue'!$AX$5:$AX$467,$B12,'Grid GenerationQueue'!$AY$5:$AY$467,$C12,'Grid GenerationQueue'!$BH$5:$BH$467,"Executed",'Grid GenerationQueue'!$BB$5:$BB$467,"&lt;"&amp;$BE$3)</f>
        <v>0</v>
      </c>
      <c r="BE12">
        <f>SUMIFS('Grid GenerationQueue'!AF$5:AF$467,'Grid GenerationQueue'!$AX$5:$AX$467,$B12,'Grid GenerationQueue'!$AY$5:$AY$467,$C12,'Grid GenerationQueue'!$BH$5:$BH$467,"Executed",'Grid GenerationQueue'!$BB$5:$BB$467,"&lt;"&amp;$BE$3)</f>
        <v>0</v>
      </c>
      <c r="BF12">
        <f>SUMIFS('Grid GenerationQueue'!AG$5:AG$467,'Grid GenerationQueue'!$AX$5:$AX$467,$B12,'Grid GenerationQueue'!$AY$5:$AY$467,$C12,'Grid GenerationQueue'!$BH$5:$BH$467,"Executed",'Grid GenerationQueue'!$BB$5:$BB$467,"&lt;"&amp;$BE$3)</f>
        <v>0</v>
      </c>
      <c r="BG12">
        <f>SUMIFS('Grid GenerationQueue'!AH$5:AH$467,'Grid GenerationQueue'!$AX$5:$AX$467,$B12,'Grid GenerationQueue'!$AY$5:$AY$467,$C12,'Grid GenerationQueue'!$BH$5:$BH$467,"Executed",'Grid GenerationQueue'!$BB$5:$BB$467,"&lt;"&amp;$BE$3)</f>
        <v>0</v>
      </c>
      <c r="BH12">
        <f>SUMIFS('Grid GenerationQueue'!AI$5:AI$467,'Grid GenerationQueue'!$AX$5:$AX$467,$B12,'Grid GenerationQueue'!$AY$5:$AY$467,$C12,'Grid GenerationQueue'!$BH$5:$BH$467,"Executed",'Grid GenerationQueue'!$BB$5:$BB$467,"&lt;"&amp;$BE$3)</f>
        <v>0</v>
      </c>
      <c r="BI12">
        <f>SUMIFS('Grid GenerationQueue'!AJ$5:AJ$467,'Grid GenerationQueue'!$AX$5:$AX$467,$B12,'Grid GenerationQueue'!$AY$5:$AY$467,$C12,'Grid GenerationQueue'!$BH$5:$BH$467,"Executed",'Grid GenerationQueue'!$BB$5:$BB$467,"&lt;"&amp;$BE$3)</f>
        <v>0</v>
      </c>
      <c r="BJ12">
        <f>SUMIFS('Grid GenerationQueue'!AK$5:AK$467,'Grid GenerationQueue'!$AX$5:$AX$467,$B12,'Grid GenerationQueue'!$AY$5:$AY$467,$C12,'Grid GenerationQueue'!$BH$5:$BH$467,"Executed",'Grid GenerationQueue'!$BB$5:$BB$467,"&lt;"&amp;$BE$3)</f>
        <v>0</v>
      </c>
      <c r="BK12">
        <f>SUMIFS('Grid GenerationQueue'!AL$5:AL$467,'Grid GenerationQueue'!$AX$5:$AX$467,$B12,'Grid GenerationQueue'!$AY$5:$AY$467,$C12,'Grid GenerationQueue'!$BH$5:$BH$467,"Executed",'Grid GenerationQueue'!$BB$5:$BB$467,"&lt;"&amp;$BE$3)</f>
        <v>0</v>
      </c>
      <c r="BL12">
        <f>SUMIFS('Grid GenerationQueue'!AM$5:AM$467,'Grid GenerationQueue'!$AX$5:$AX$467,$B12,'Grid GenerationQueue'!$AY$5:$AY$467,$C12,'Grid GenerationQueue'!$BH$5:$BH$467,"Executed",'Grid GenerationQueue'!$BB$5:$BB$467,"&lt;"&amp;$BE$3)</f>
        <v>0</v>
      </c>
      <c r="BM12">
        <f>SUMIFS('Grid GenerationQueue'!AN$5:AN$467,'Grid GenerationQueue'!$AX$5:$AX$467,$B12,'Grid GenerationQueue'!$AY$5:$AY$467,$C12,'Grid GenerationQueue'!$BH$5:$BH$467,"Executed",'Grid GenerationQueue'!$BB$5:$BB$467,"&lt;"&amp;$BE$3)</f>
        <v>0</v>
      </c>
      <c r="BN12">
        <f>SUMIFS('Grid GenerationQueue'!AO$5:AO$467,'Grid GenerationQueue'!$AX$5:$AX$467,$B12,'Grid GenerationQueue'!$AY$5:$AY$467,$C12,'Grid GenerationQueue'!$BH$5:$BH$467,"Executed",'Grid GenerationQueue'!$BB$5:$BB$467,"&lt;"&amp;$BE$3)</f>
        <v>0</v>
      </c>
      <c r="BO12">
        <f>SUMIFS('Grid GenerationQueue'!AP$5:AP$467,'Grid GenerationQueue'!$AX$5:$AX$467,$B12,'Grid GenerationQueue'!$AY$5:$AY$467,$C12,'Grid GenerationQueue'!$BH$5:$BH$467,"Executed",'Grid GenerationQueue'!$BB$5:$BB$467,"&lt;"&amp;$BE$3)</f>
        <v>0</v>
      </c>
      <c r="BQ12">
        <f>SUMIFS('Grid GenerationQueue'!AE$5:AE$467,'Grid GenerationQueue'!$AX$5:$AX$467,$B12,'Grid GenerationQueue'!$AY$5:$AY$467,$C12,'Grid GenerationQueue'!$BF$5:$BF$467,"&lt;&gt;"&amp;"",'Grid GenerationQueue'!$BB$5:$BB$467,"&lt;"&amp;$BE$3)</f>
        <v>0</v>
      </c>
      <c r="BR12">
        <f>SUMIFS('Grid GenerationQueue'!AF$5:AF$467,'Grid GenerationQueue'!$AX$5:$AX$467,$B12,'Grid GenerationQueue'!$AY$5:$AY$467,$C12,'Grid GenerationQueue'!$BF$5:$BF$467,"&lt;&gt;"&amp;"",'Grid GenerationQueue'!$BB$5:$BB$467,"&lt;"&amp;$BE$3)</f>
        <v>0</v>
      </c>
      <c r="BS12">
        <f>SUMIFS('Grid GenerationQueue'!AG$5:AG$467,'Grid GenerationQueue'!$AX$5:$AX$467,$B12,'Grid GenerationQueue'!$AY$5:$AY$467,$C12,'Grid GenerationQueue'!$BF$5:$BF$467,"&lt;&gt;"&amp;"",'Grid GenerationQueue'!$BB$5:$BB$467,"&lt;"&amp;$BE$3)</f>
        <v>0</v>
      </c>
      <c r="BT12">
        <f>SUMIFS('Grid GenerationQueue'!AH$5:AH$467,'Grid GenerationQueue'!$AX$5:$AX$467,$B12,'Grid GenerationQueue'!$AY$5:$AY$467,$C12,'Grid GenerationQueue'!$BF$5:$BF$467,"&lt;&gt;"&amp;"",'Grid GenerationQueue'!$BB$5:$BB$467,"&lt;"&amp;$BE$3)</f>
        <v>0</v>
      </c>
      <c r="BU12">
        <f>SUMIFS('Grid GenerationQueue'!AI$5:AI$467,'Grid GenerationQueue'!$AX$5:$AX$467,$B12,'Grid GenerationQueue'!$AY$5:$AY$467,$C12,'Grid GenerationQueue'!$BF$5:$BF$467,"&lt;&gt;"&amp;"",'Grid GenerationQueue'!$BB$5:$BB$467,"&lt;"&amp;$BE$3)</f>
        <v>0</v>
      </c>
      <c r="BV12">
        <f>SUMIFS('Grid GenerationQueue'!AJ$5:AJ$467,'Grid GenerationQueue'!$AX$5:$AX$467,$B12,'Grid GenerationQueue'!$AY$5:$AY$467,$C12,'Grid GenerationQueue'!$BF$5:$BF$467,"&lt;&gt;"&amp;"",'Grid GenerationQueue'!$BB$5:$BB$467,"&lt;"&amp;$BE$3)</f>
        <v>0</v>
      </c>
      <c r="BW12">
        <f>SUMIFS('Grid GenerationQueue'!AK$5:AK$467,'Grid GenerationQueue'!$AX$5:$AX$467,$B12,'Grid GenerationQueue'!$AY$5:$AY$467,$C12,'Grid GenerationQueue'!$BF$5:$BF$467,"&lt;&gt;"&amp;"",'Grid GenerationQueue'!$BB$5:$BB$467,"&lt;"&amp;$BE$3)</f>
        <v>0</v>
      </c>
      <c r="BX12">
        <f>SUMIFS('Grid GenerationQueue'!AL$5:AL$467,'Grid GenerationQueue'!$AX$5:$AX$467,$B12,'Grid GenerationQueue'!$AY$5:$AY$467,$C12,'Grid GenerationQueue'!$BF$5:$BF$467,"&lt;&gt;"&amp;"",'Grid GenerationQueue'!$BB$5:$BB$467,"&lt;"&amp;$BE$3)</f>
        <v>0</v>
      </c>
      <c r="BY12">
        <f>SUMIFS('Grid GenerationQueue'!AM$5:AM$467,'Grid GenerationQueue'!$AX$5:$AX$467,$B12,'Grid GenerationQueue'!$AY$5:$AY$467,$C12,'Grid GenerationQueue'!$BF$5:$BF$467,"&lt;&gt;"&amp;"",'Grid GenerationQueue'!$BB$5:$BB$467,"&lt;"&amp;$BE$3)</f>
        <v>0</v>
      </c>
      <c r="BZ12">
        <f>SUMIFS('Grid GenerationQueue'!AN$5:AN$467,'Grid GenerationQueue'!$AX$5:$AX$467,$B12,'Grid GenerationQueue'!$AY$5:$AY$467,$C12,'Grid GenerationQueue'!$BF$5:$BF$467,"&lt;&gt;"&amp;"",'Grid GenerationQueue'!$BB$5:$BB$467,"&lt;"&amp;$BE$3)</f>
        <v>0</v>
      </c>
      <c r="CA12">
        <f>SUMIFS('Grid GenerationQueue'!AO$5:AO$467,'Grid GenerationQueue'!$AX$5:$AX$467,$B12,'Grid GenerationQueue'!$AY$5:$AY$467,$C12,'Grid GenerationQueue'!$BF$5:$BF$467,"&lt;&gt;"&amp;"",'Grid GenerationQueue'!$BB$5:$BB$467,"&lt;"&amp;$BE$3)</f>
        <v>0</v>
      </c>
      <c r="CB12">
        <f>SUMIFS('Grid GenerationQueue'!AP$5:AP$467,'Grid GenerationQueue'!$AX$5:$AX$467,$B12,'Grid GenerationQueue'!$AY$5:$AY$467,$C12,'Grid GenerationQueue'!$BF$5:$BF$467,"&lt;&gt;"&amp;"",'Grid GenerationQueue'!$BB$5:$BB$467,"&lt;"&amp;$BE$3)</f>
        <v>0</v>
      </c>
      <c r="CD12">
        <f>SUMIFS('Grid GenerationQueue'!AE$5:AE$467,'Grid GenerationQueue'!$AX$5:$AX$467,$B12,'Grid GenerationQueue'!$AY$5:$AY$467,$C12,'Grid GenerationQueue'!$BB$5:$BB$467,"&lt;"&amp;$BE$3)</f>
        <v>0</v>
      </c>
      <c r="CE12">
        <f>SUMIFS('Grid GenerationQueue'!AF$5:AF$467,'Grid GenerationQueue'!$AX$5:$AX$467,$B12,'Grid GenerationQueue'!$AY$5:$AY$467,$C12,'Grid GenerationQueue'!$BB$5:$BB$467,"&lt;"&amp;$BE$3)</f>
        <v>0</v>
      </c>
      <c r="CF12">
        <f>SUMIFS('Grid GenerationQueue'!AG$5:AG$467,'Grid GenerationQueue'!$AX$5:$AX$467,$B12,'Grid GenerationQueue'!$AY$5:$AY$467,$C12,'Grid GenerationQueue'!$BB$5:$BB$467,"&lt;"&amp;$BE$3)</f>
        <v>0</v>
      </c>
      <c r="CG12">
        <f>SUMIFS('Grid GenerationQueue'!AH$5:AH$467,'Grid GenerationQueue'!$AX$5:$AX$467,$B12,'Grid GenerationQueue'!$AY$5:$AY$467,$C12,'Grid GenerationQueue'!$BB$5:$BB$467,"&lt;"&amp;$BE$3)</f>
        <v>0</v>
      </c>
      <c r="CH12">
        <f>SUMIFS('Grid GenerationQueue'!AI$5:AI$467,'Grid GenerationQueue'!$AX$5:$AX$467,$B12,'Grid GenerationQueue'!$AY$5:$AY$467,$C12,'Grid GenerationQueue'!$BB$5:$BB$467,"&lt;"&amp;$BE$3)</f>
        <v>0</v>
      </c>
      <c r="CI12">
        <f>SUMIFS('Grid GenerationQueue'!AJ$5:AJ$467,'Grid GenerationQueue'!$AX$5:$AX$467,$B12,'Grid GenerationQueue'!$AY$5:$AY$467,$C12,'Grid GenerationQueue'!$BB$5:$BB$467,"&lt;"&amp;$BE$3)</f>
        <v>0</v>
      </c>
      <c r="CJ12">
        <f>SUMIFS('Grid GenerationQueue'!AK$5:AK$467,'Grid GenerationQueue'!$AX$5:$AX$467,$B12,'Grid GenerationQueue'!$AY$5:$AY$467,$C12,'Grid GenerationQueue'!$BB$5:$BB$467,"&lt;"&amp;$BE$3)</f>
        <v>0</v>
      </c>
      <c r="CK12">
        <f>SUMIFS('Grid GenerationQueue'!AL$5:AL$467,'Grid GenerationQueue'!$AX$5:$AX$467,$B12,'Grid GenerationQueue'!$AY$5:$AY$467,$C12,'Grid GenerationQueue'!$BB$5:$BB$467,"&lt;"&amp;$BE$3)</f>
        <v>0</v>
      </c>
      <c r="CL12">
        <f>SUMIFS('Grid GenerationQueue'!AM$5:AM$467,'Grid GenerationQueue'!$AX$5:$AX$467,$B12,'Grid GenerationQueue'!$AY$5:$AY$467,$C12,'Grid GenerationQueue'!$BB$5:$BB$467,"&lt;"&amp;$BE$3)</f>
        <v>0</v>
      </c>
      <c r="CM12">
        <f>SUMIFS('Grid GenerationQueue'!AN$5:AN$467,'Grid GenerationQueue'!$AX$5:$AX$467,$B12,'Grid GenerationQueue'!$AY$5:$AY$467,$C12,'Grid GenerationQueue'!$BB$5:$BB$467,"&lt;"&amp;$BE$3)</f>
        <v>0</v>
      </c>
      <c r="CN12">
        <f>SUMIFS('Grid GenerationQueue'!AO$5:AO$467,'Grid GenerationQueue'!$AX$5:$AX$467,$B12,'Grid GenerationQueue'!$AY$5:$AY$467,$C12,'Grid GenerationQueue'!$BB$5:$BB$467,"&lt;"&amp;$BE$3)</f>
        <v>0</v>
      </c>
      <c r="CO12">
        <f>SUMIFS('Grid GenerationQueue'!AP$5:AP$467,'Grid GenerationQueue'!$AX$5:$AX$467,$B12,'Grid GenerationQueue'!$AY$5:$AY$467,$C12,'Grid GenerationQueue'!$BB$5:$BB$467,"&lt;"&amp;$BE$3)</f>
        <v>0</v>
      </c>
    </row>
    <row r="13" spans="1:93" x14ac:dyDescent="0.35">
      <c r="A13" t="s">
        <v>4649</v>
      </c>
      <c r="B13" t="s">
        <v>1394</v>
      </c>
      <c r="C13">
        <v>230</v>
      </c>
      <c r="D13">
        <f>SUMIFS('Grid GenerationQueue'!AE$5:AE$467,'Grid GenerationQueue'!$AX$5:$AX$467,$B13,'Grid GenerationQueue'!$AY$5:$AY$467,$C13,'Grid GenerationQueue'!$BI$5:$BI$467,"&lt;4")</f>
        <v>187.28</v>
      </c>
      <c r="E13">
        <f>SUMIFS('Grid GenerationQueue'!AF$5:AF$467,'Grid GenerationQueue'!$AX$5:$AX$467,$B13,'Grid GenerationQueue'!$AY$5:$AY$467,$C13,'Grid GenerationQueue'!$BI$5:$BI$467,"&lt;4")</f>
        <v>23.879999999999995</v>
      </c>
      <c r="F13">
        <f>SUMIFS('Grid GenerationQueue'!AG$5:AG$467,'Grid GenerationQueue'!$AX$5:$AX$467,$B13,'Grid GenerationQueue'!$AY$5:$AY$467,$C13,'Grid GenerationQueue'!$BI$5:$BI$467,"&lt;4")</f>
        <v>0</v>
      </c>
      <c r="G13">
        <f>SUMIFS('Grid GenerationQueue'!AH$5:AH$467,'Grid GenerationQueue'!$AX$5:$AX$467,$B13,'Grid GenerationQueue'!$AY$5:$AY$467,$C13,'Grid GenerationQueue'!$BI$5:$BI$467,"&lt;4")</f>
        <v>0</v>
      </c>
      <c r="H13">
        <f>SUMIFS('Grid GenerationQueue'!AI$5:AI$467,'Grid GenerationQueue'!$AX$5:$AX$467,$B13,'Grid GenerationQueue'!$AY$5:$AY$467,$C13,'Grid GenerationQueue'!$BI$5:$BI$467,"&lt;4")</f>
        <v>161</v>
      </c>
      <c r="I13">
        <f>SUMIFS('Grid GenerationQueue'!AJ$5:AJ$467,'Grid GenerationQueue'!$AX$5:$AX$467,$B13,'Grid GenerationQueue'!$AY$5:$AY$467,$C13,'Grid GenerationQueue'!$BI$5:$BI$467,"&lt;4")</f>
        <v>161</v>
      </c>
      <c r="J13">
        <f>SUMIFS('Grid GenerationQueue'!AK$5:AK$467,'Grid GenerationQueue'!$AX$5:$AX$467,$B13,'Grid GenerationQueue'!$AY$5:$AY$467,$C13,'Grid GenerationQueue'!$BI$5:$BI$467,"&lt;4")</f>
        <v>0</v>
      </c>
      <c r="K13">
        <f>SUMIFS('Grid GenerationQueue'!AL$5:AL$467,'Grid GenerationQueue'!$AX$5:$AX$467,$B13,'Grid GenerationQueue'!$AY$5:$AY$467,$C13,'Grid GenerationQueue'!$BI$5:$BI$467,"&lt;4")</f>
        <v>0</v>
      </c>
      <c r="L13">
        <f>SUMIFS('Grid GenerationQueue'!AM$5:AM$467,'Grid GenerationQueue'!$AX$5:$AX$467,$B13,'Grid GenerationQueue'!$AY$5:$AY$467,$C13,'Grid GenerationQueue'!$BI$5:$BI$467,"&lt;4")</f>
        <v>0</v>
      </c>
      <c r="M13">
        <f>SUMIFS('Grid GenerationQueue'!AN$5:AN$467,'Grid GenerationQueue'!$AX$5:$AX$467,$B13,'Grid GenerationQueue'!$AY$5:$AY$467,$C13,'Grid GenerationQueue'!$BI$5:$BI$467,"&lt;4")</f>
        <v>0</v>
      </c>
      <c r="N13">
        <f>SUMIFS('Grid GenerationQueue'!AO$5:AO$467,'Grid GenerationQueue'!$AX$5:$AX$467,$B13,'Grid GenerationQueue'!$AY$5:$AY$467,$C13,'Grid GenerationQueue'!$BI$5:$BI$467,"&lt;4")</f>
        <v>0</v>
      </c>
      <c r="O13">
        <f>SUMIFS('Grid GenerationQueue'!AP$5:AP$467,'Grid GenerationQueue'!$AX$5:$AX$467,$B13,'Grid GenerationQueue'!$AY$5:$AY$467,$C13,'Grid GenerationQueue'!$BI$5:$BI$467,"&lt;4")</f>
        <v>0</v>
      </c>
      <c r="Q13">
        <f>SUMIFS('Grid GenerationQueue'!AE$5:AE$467,'Grid GenerationQueue'!$AX$5:$AX$467,$B13,'Grid GenerationQueue'!$AY$5:$AY$467,$C13,'Grid GenerationQueue'!$BH$5:$BH$467,"Executed")</f>
        <v>187.28</v>
      </c>
      <c r="R13">
        <f>SUMIFS('Grid GenerationQueue'!AF$5:AF$467,'Grid GenerationQueue'!$AX$5:$AX$467,$B13,'Grid GenerationQueue'!$AY$5:$AY$467,$C13,'Grid GenerationQueue'!$BH$5:$BH$467,"Executed")</f>
        <v>23.879999999999995</v>
      </c>
      <c r="S13">
        <f>SUMIFS('Grid GenerationQueue'!AG$5:AG$467,'Grid GenerationQueue'!$AX$5:$AX$467,$B13,'Grid GenerationQueue'!$AY$5:$AY$467,$C13,'Grid GenerationQueue'!$BH$5:$BH$467,"Executed")</f>
        <v>0</v>
      </c>
      <c r="T13">
        <f>SUMIFS('Grid GenerationQueue'!AH$5:AH$467,'Grid GenerationQueue'!$AX$5:$AX$467,$B13,'Grid GenerationQueue'!$AY$5:$AY$467,$C13,'Grid GenerationQueue'!$BH$5:$BH$467,"Executed")</f>
        <v>0</v>
      </c>
      <c r="U13">
        <f>SUMIFS('Grid GenerationQueue'!AI$5:AI$467,'Grid GenerationQueue'!$AX$5:$AX$467,$B13,'Grid GenerationQueue'!$AY$5:$AY$467,$C13,'Grid GenerationQueue'!$BH$5:$BH$467,"Executed")</f>
        <v>161</v>
      </c>
      <c r="V13">
        <f>SUMIFS('Grid GenerationQueue'!AJ$5:AJ$467,'Grid GenerationQueue'!$AX$5:$AX$467,$B13,'Grid GenerationQueue'!$AY$5:$AY$467,$C13,'Grid GenerationQueue'!$BH$5:$BH$467,"Executed")</f>
        <v>161</v>
      </c>
      <c r="W13">
        <f>SUMIFS('Grid GenerationQueue'!AK$5:AK$467,'Grid GenerationQueue'!$AX$5:$AX$467,$B13,'Grid GenerationQueue'!$AY$5:$AY$467,$C13,'Grid GenerationQueue'!$BH$5:$BH$467,"Executed")</f>
        <v>0</v>
      </c>
      <c r="X13">
        <f>SUMIFS('Grid GenerationQueue'!AL$5:AL$467,'Grid GenerationQueue'!$AX$5:$AX$467,$B13,'Grid GenerationQueue'!$AY$5:$AY$467,$C13,'Grid GenerationQueue'!$BH$5:$BH$467,"Executed")</f>
        <v>0</v>
      </c>
      <c r="Y13">
        <f>SUMIFS('Grid GenerationQueue'!AM$5:AM$467,'Grid GenerationQueue'!$AX$5:$AX$467,$B13,'Grid GenerationQueue'!$AY$5:$AY$467,$C13,'Grid GenerationQueue'!$BH$5:$BH$467,"Executed")</f>
        <v>0</v>
      </c>
      <c r="Z13">
        <f>SUMIFS('Grid GenerationQueue'!AN$5:AN$467,'Grid GenerationQueue'!$AX$5:$AX$467,$B13,'Grid GenerationQueue'!$AY$5:$AY$467,$C13,'Grid GenerationQueue'!$BH$5:$BH$467,"Executed")</f>
        <v>0</v>
      </c>
      <c r="AA13">
        <f>SUMIFS('Grid GenerationQueue'!AO$5:AO$467,'Grid GenerationQueue'!$AX$5:$AX$467,$B13,'Grid GenerationQueue'!$AY$5:$AY$467,$C13,'Grid GenerationQueue'!$BH$5:$BH$467,"Executed")</f>
        <v>0</v>
      </c>
      <c r="AB13">
        <f>SUMIFS('Grid GenerationQueue'!AP$5:AP$467,'Grid GenerationQueue'!$AX$5:$AX$467,$B13,'Grid GenerationQueue'!$AY$5:$AY$467,$C13,'Grid GenerationQueue'!$BH$5:$BH$467,"Executed")</f>
        <v>0</v>
      </c>
      <c r="AD13">
        <f>SUMIFS('Grid GenerationQueue'!AE$5:AE$467,'Grid GenerationQueue'!$AX$5:$AX$467,$B13,'Grid GenerationQueue'!$AY$5:$AY$467,$C13,'Grid GenerationQueue'!$BF$5:$BF$467,"&lt;&gt;"&amp;"")</f>
        <v>187.28</v>
      </c>
      <c r="AE13">
        <f>SUMIFS('Grid GenerationQueue'!AF$5:AF$467,'Grid GenerationQueue'!$AX$5:$AX$467,$B13,'Grid GenerationQueue'!$AY$5:$AY$467,$C13,'Grid GenerationQueue'!$BF$5:$BF$467,"&lt;&gt;"&amp;"")</f>
        <v>23.879999999999995</v>
      </c>
      <c r="AF13">
        <f>SUMIFS('Grid GenerationQueue'!AG$5:AG$467,'Grid GenerationQueue'!$AX$5:$AX$467,$B13,'Grid GenerationQueue'!$AY$5:$AY$467,$C13,'Grid GenerationQueue'!$BF$5:$BF$467,"&lt;&gt;"&amp;"")</f>
        <v>0</v>
      </c>
      <c r="AG13">
        <f>SUMIFS('Grid GenerationQueue'!AH$5:AH$467,'Grid GenerationQueue'!$AX$5:$AX$467,$B13,'Grid GenerationQueue'!$AY$5:$AY$467,$C13,'Grid GenerationQueue'!$BF$5:$BF$467,"&lt;&gt;"&amp;"")</f>
        <v>0</v>
      </c>
      <c r="AH13">
        <f>SUMIFS('Grid GenerationQueue'!AI$5:AI$467,'Grid GenerationQueue'!$AX$5:$AX$467,$B13,'Grid GenerationQueue'!$AY$5:$AY$467,$C13,'Grid GenerationQueue'!$BF$5:$BF$467,"&lt;&gt;"&amp;"")</f>
        <v>161</v>
      </c>
      <c r="AI13">
        <f>SUMIFS('Grid GenerationQueue'!AJ$5:AJ$467,'Grid GenerationQueue'!$AX$5:$AX$467,$B13,'Grid GenerationQueue'!$AY$5:$AY$467,$C13,'Grid GenerationQueue'!$BF$5:$BF$467,"&lt;&gt;"&amp;"")</f>
        <v>161</v>
      </c>
      <c r="AJ13">
        <f>SUMIFS('Grid GenerationQueue'!AK$5:AK$467,'Grid GenerationQueue'!$AX$5:$AX$467,$B13,'Grid GenerationQueue'!$AY$5:$AY$467,$C13,'Grid GenerationQueue'!$BF$5:$BF$467,"&lt;&gt;"&amp;"")</f>
        <v>0</v>
      </c>
      <c r="AK13">
        <f>SUMIFS('Grid GenerationQueue'!AL$5:AL$467,'Grid GenerationQueue'!$AX$5:$AX$467,$B13,'Grid GenerationQueue'!$AY$5:$AY$467,$C13,'Grid GenerationQueue'!$BF$5:$BF$467,"&lt;&gt;"&amp;"")</f>
        <v>0</v>
      </c>
      <c r="AL13">
        <f>SUMIFS('Grid GenerationQueue'!AM$5:AM$467,'Grid GenerationQueue'!$AX$5:$AX$467,$B13,'Grid GenerationQueue'!$AY$5:$AY$467,$C13,'Grid GenerationQueue'!$BF$5:$BF$467,"&lt;&gt;"&amp;"")</f>
        <v>0</v>
      </c>
      <c r="AM13">
        <f>SUMIFS('Grid GenerationQueue'!AN$5:AN$467,'Grid GenerationQueue'!$AX$5:$AX$467,$B13,'Grid GenerationQueue'!$AY$5:$AY$467,$C13,'Grid GenerationQueue'!$BF$5:$BF$467,"&lt;&gt;"&amp;"")</f>
        <v>0</v>
      </c>
      <c r="AN13">
        <f>SUMIFS('Grid GenerationQueue'!AO$5:AO$467,'Grid GenerationQueue'!$AX$5:$AX$467,$B13,'Grid GenerationQueue'!$AY$5:$AY$467,$C13,'Grid GenerationQueue'!$BF$5:$BF$467,"&lt;&gt;"&amp;"")</f>
        <v>0</v>
      </c>
      <c r="AO13">
        <f>SUMIFS('Grid GenerationQueue'!AP$5:AP$467,'Grid GenerationQueue'!$AX$5:$AX$467,$B13,'Grid GenerationQueue'!$AY$5:$AY$467,$C13,'Grid GenerationQueue'!$BF$5:$BF$467,"&lt;&gt;"&amp;"")</f>
        <v>0</v>
      </c>
      <c r="AQ13">
        <f>SUMIFS('Grid GenerationQueue'!AE$5:AE$467,'Grid GenerationQueue'!$AX$5:$AX$467,$B13,'Grid GenerationQueue'!$AY$5:$AY$467,$C13)</f>
        <v>1153.9445999999998</v>
      </c>
      <c r="AR13">
        <f>SUMIFS('Grid GenerationQueue'!AF$5:AF$467,'Grid GenerationQueue'!$AX$5:$AX$467,$B13,'Grid GenerationQueue'!$AY$5:$AY$467,$C13)</f>
        <v>23.879999999999995</v>
      </c>
      <c r="AS13">
        <f>SUMIFS('Grid GenerationQueue'!AG$5:AG$467,'Grid GenerationQueue'!$AX$5:$AX$467,$B13,'Grid GenerationQueue'!$AY$5:$AY$467,$C13)</f>
        <v>0</v>
      </c>
      <c r="AT13">
        <f>SUMIFS('Grid GenerationQueue'!AH$5:AH$467,'Grid GenerationQueue'!$AX$5:$AX$467,$B13,'Grid GenerationQueue'!$AY$5:$AY$467,$C13)</f>
        <v>0</v>
      </c>
      <c r="AU13">
        <f>SUMIFS('Grid GenerationQueue'!AI$5:AI$467,'Grid GenerationQueue'!$AX$5:$AX$467,$B13,'Grid GenerationQueue'!$AY$5:$AY$467,$C13)</f>
        <v>312.63200000000001</v>
      </c>
      <c r="AV13">
        <f>SUMIFS('Grid GenerationQueue'!AJ$5:AJ$467,'Grid GenerationQueue'!$AX$5:$AX$467,$B13,'Grid GenerationQueue'!$AY$5:$AY$467,$C13)</f>
        <v>161</v>
      </c>
      <c r="AW13">
        <f>SUMIFS('Grid GenerationQueue'!AK$5:AK$467,'Grid GenerationQueue'!$AX$5:$AX$467,$B13,'Grid GenerationQueue'!$AY$5:$AY$467,$C13)</f>
        <v>0</v>
      </c>
      <c r="AX13">
        <f>SUMIFS('Grid GenerationQueue'!AL$5:AL$467,'Grid GenerationQueue'!$AX$5:$AX$467,$B13,'Grid GenerationQueue'!$AY$5:$AY$467,$C13)</f>
        <v>0</v>
      </c>
      <c r="AY13">
        <f>SUMIFS('Grid GenerationQueue'!AM$5:AM$467,'Grid GenerationQueue'!$AX$5:$AX$467,$B13,'Grid GenerationQueue'!$AY$5:$AY$467,$C13)</f>
        <v>0</v>
      </c>
      <c r="AZ13">
        <f>SUMIFS('Grid GenerationQueue'!AN$5:AN$467,'Grid GenerationQueue'!$AX$5:$AX$467,$B13,'Grid GenerationQueue'!$AY$5:$AY$467,$C13)</f>
        <v>0</v>
      </c>
      <c r="BA13">
        <f>SUMIFS('Grid GenerationQueue'!AO$5:AO$467,'Grid GenerationQueue'!$AX$5:$AX$467,$B13,'Grid GenerationQueue'!$AY$5:$AY$467,$C13)</f>
        <v>0</v>
      </c>
      <c r="BB13">
        <f>SUMIFS('Grid GenerationQueue'!AP$5:AP$467,'Grid GenerationQueue'!$AX$5:$AX$467,$B13,'Grid GenerationQueue'!$AY$5:$AY$467,$C13)</f>
        <v>0</v>
      </c>
      <c r="BD13">
        <f>SUMIFS('Grid GenerationQueue'!AE$5:AE$467,'Grid GenerationQueue'!$AX$5:$AX$467,$B13,'Grid GenerationQueue'!$AY$5:$AY$467,$C13,'Grid GenerationQueue'!$BH$5:$BH$467,"Executed",'Grid GenerationQueue'!$BB$5:$BB$467,"&lt;"&amp;$BE$3)</f>
        <v>187.28</v>
      </c>
      <c r="BE13">
        <f>SUMIFS('Grid GenerationQueue'!AF$5:AF$467,'Grid GenerationQueue'!$AX$5:$AX$467,$B13,'Grid GenerationQueue'!$AY$5:$AY$467,$C13,'Grid GenerationQueue'!$BH$5:$BH$467,"Executed",'Grid GenerationQueue'!$BB$5:$BB$467,"&lt;"&amp;$BE$3)</f>
        <v>23.879999999999995</v>
      </c>
      <c r="BF13">
        <f>SUMIFS('Grid GenerationQueue'!AG$5:AG$467,'Grid GenerationQueue'!$AX$5:$AX$467,$B13,'Grid GenerationQueue'!$AY$5:$AY$467,$C13,'Grid GenerationQueue'!$BH$5:$BH$467,"Executed",'Grid GenerationQueue'!$BB$5:$BB$467,"&lt;"&amp;$BE$3)</f>
        <v>0</v>
      </c>
      <c r="BG13">
        <f>SUMIFS('Grid GenerationQueue'!AH$5:AH$467,'Grid GenerationQueue'!$AX$5:$AX$467,$B13,'Grid GenerationQueue'!$AY$5:$AY$467,$C13,'Grid GenerationQueue'!$BH$5:$BH$467,"Executed",'Grid GenerationQueue'!$BB$5:$BB$467,"&lt;"&amp;$BE$3)</f>
        <v>0</v>
      </c>
      <c r="BH13">
        <f>SUMIFS('Grid GenerationQueue'!AI$5:AI$467,'Grid GenerationQueue'!$AX$5:$AX$467,$B13,'Grid GenerationQueue'!$AY$5:$AY$467,$C13,'Grid GenerationQueue'!$BH$5:$BH$467,"Executed",'Grid GenerationQueue'!$BB$5:$BB$467,"&lt;"&amp;$BE$3)</f>
        <v>161</v>
      </c>
      <c r="BI13">
        <f>SUMIFS('Grid GenerationQueue'!AJ$5:AJ$467,'Grid GenerationQueue'!$AX$5:$AX$467,$B13,'Grid GenerationQueue'!$AY$5:$AY$467,$C13,'Grid GenerationQueue'!$BH$5:$BH$467,"Executed",'Grid GenerationQueue'!$BB$5:$BB$467,"&lt;"&amp;$BE$3)</f>
        <v>161</v>
      </c>
      <c r="BJ13">
        <f>SUMIFS('Grid GenerationQueue'!AK$5:AK$467,'Grid GenerationQueue'!$AX$5:$AX$467,$B13,'Grid GenerationQueue'!$AY$5:$AY$467,$C13,'Grid GenerationQueue'!$BH$5:$BH$467,"Executed",'Grid GenerationQueue'!$BB$5:$BB$467,"&lt;"&amp;$BE$3)</f>
        <v>0</v>
      </c>
      <c r="BK13">
        <f>SUMIFS('Grid GenerationQueue'!AL$5:AL$467,'Grid GenerationQueue'!$AX$5:$AX$467,$B13,'Grid GenerationQueue'!$AY$5:$AY$467,$C13,'Grid GenerationQueue'!$BH$5:$BH$467,"Executed",'Grid GenerationQueue'!$BB$5:$BB$467,"&lt;"&amp;$BE$3)</f>
        <v>0</v>
      </c>
      <c r="BL13">
        <f>SUMIFS('Grid GenerationQueue'!AM$5:AM$467,'Grid GenerationQueue'!$AX$5:$AX$467,$B13,'Grid GenerationQueue'!$AY$5:$AY$467,$C13,'Grid GenerationQueue'!$BH$5:$BH$467,"Executed",'Grid GenerationQueue'!$BB$5:$BB$467,"&lt;"&amp;$BE$3)</f>
        <v>0</v>
      </c>
      <c r="BM13">
        <f>SUMIFS('Grid GenerationQueue'!AN$5:AN$467,'Grid GenerationQueue'!$AX$5:$AX$467,$B13,'Grid GenerationQueue'!$AY$5:$AY$467,$C13,'Grid GenerationQueue'!$BH$5:$BH$467,"Executed",'Grid GenerationQueue'!$BB$5:$BB$467,"&lt;"&amp;$BE$3)</f>
        <v>0</v>
      </c>
      <c r="BN13">
        <f>SUMIFS('Grid GenerationQueue'!AO$5:AO$467,'Grid GenerationQueue'!$AX$5:$AX$467,$B13,'Grid GenerationQueue'!$AY$5:$AY$467,$C13,'Grid GenerationQueue'!$BH$5:$BH$467,"Executed",'Grid GenerationQueue'!$BB$5:$BB$467,"&lt;"&amp;$BE$3)</f>
        <v>0</v>
      </c>
      <c r="BO13">
        <f>SUMIFS('Grid GenerationQueue'!AP$5:AP$467,'Grid GenerationQueue'!$AX$5:$AX$467,$B13,'Grid GenerationQueue'!$AY$5:$AY$467,$C13,'Grid GenerationQueue'!$BH$5:$BH$467,"Executed",'Grid GenerationQueue'!$BB$5:$BB$467,"&lt;"&amp;$BE$3)</f>
        <v>0</v>
      </c>
      <c r="BQ13">
        <f>SUMIFS('Grid GenerationQueue'!AE$5:AE$467,'Grid GenerationQueue'!$AX$5:$AX$467,$B13,'Grid GenerationQueue'!$AY$5:$AY$467,$C13,'Grid GenerationQueue'!$BF$5:$BF$467,"&lt;&gt;"&amp;"",'Grid GenerationQueue'!$BB$5:$BB$467,"&lt;"&amp;$BE$3)</f>
        <v>187.28</v>
      </c>
      <c r="BR13">
        <f>SUMIFS('Grid GenerationQueue'!AF$5:AF$467,'Grid GenerationQueue'!$AX$5:$AX$467,$B13,'Grid GenerationQueue'!$AY$5:$AY$467,$C13,'Grid GenerationQueue'!$BF$5:$BF$467,"&lt;&gt;"&amp;"",'Grid GenerationQueue'!$BB$5:$BB$467,"&lt;"&amp;$BE$3)</f>
        <v>23.879999999999995</v>
      </c>
      <c r="BS13">
        <f>SUMIFS('Grid GenerationQueue'!AG$5:AG$467,'Grid GenerationQueue'!$AX$5:$AX$467,$B13,'Grid GenerationQueue'!$AY$5:$AY$467,$C13,'Grid GenerationQueue'!$BF$5:$BF$467,"&lt;&gt;"&amp;"",'Grid GenerationQueue'!$BB$5:$BB$467,"&lt;"&amp;$BE$3)</f>
        <v>0</v>
      </c>
      <c r="BT13">
        <f>SUMIFS('Grid GenerationQueue'!AH$5:AH$467,'Grid GenerationQueue'!$AX$5:$AX$467,$B13,'Grid GenerationQueue'!$AY$5:$AY$467,$C13,'Grid GenerationQueue'!$BF$5:$BF$467,"&lt;&gt;"&amp;"",'Grid GenerationQueue'!$BB$5:$BB$467,"&lt;"&amp;$BE$3)</f>
        <v>0</v>
      </c>
      <c r="BU13">
        <f>SUMIFS('Grid GenerationQueue'!AI$5:AI$467,'Grid GenerationQueue'!$AX$5:$AX$467,$B13,'Grid GenerationQueue'!$AY$5:$AY$467,$C13,'Grid GenerationQueue'!$BF$5:$BF$467,"&lt;&gt;"&amp;"",'Grid GenerationQueue'!$BB$5:$BB$467,"&lt;"&amp;$BE$3)</f>
        <v>161</v>
      </c>
      <c r="BV13">
        <f>SUMIFS('Grid GenerationQueue'!AJ$5:AJ$467,'Grid GenerationQueue'!$AX$5:$AX$467,$B13,'Grid GenerationQueue'!$AY$5:$AY$467,$C13,'Grid GenerationQueue'!$BF$5:$BF$467,"&lt;&gt;"&amp;"",'Grid GenerationQueue'!$BB$5:$BB$467,"&lt;"&amp;$BE$3)</f>
        <v>161</v>
      </c>
      <c r="BW13">
        <f>SUMIFS('Grid GenerationQueue'!AK$5:AK$467,'Grid GenerationQueue'!$AX$5:$AX$467,$B13,'Grid GenerationQueue'!$AY$5:$AY$467,$C13,'Grid GenerationQueue'!$BF$5:$BF$467,"&lt;&gt;"&amp;"",'Grid GenerationQueue'!$BB$5:$BB$467,"&lt;"&amp;$BE$3)</f>
        <v>0</v>
      </c>
      <c r="BX13">
        <f>SUMIFS('Grid GenerationQueue'!AL$5:AL$467,'Grid GenerationQueue'!$AX$5:$AX$467,$B13,'Grid GenerationQueue'!$AY$5:$AY$467,$C13,'Grid GenerationQueue'!$BF$5:$BF$467,"&lt;&gt;"&amp;"",'Grid GenerationQueue'!$BB$5:$BB$467,"&lt;"&amp;$BE$3)</f>
        <v>0</v>
      </c>
      <c r="BY13">
        <f>SUMIFS('Grid GenerationQueue'!AM$5:AM$467,'Grid GenerationQueue'!$AX$5:$AX$467,$B13,'Grid GenerationQueue'!$AY$5:$AY$467,$C13,'Grid GenerationQueue'!$BF$5:$BF$467,"&lt;&gt;"&amp;"",'Grid GenerationQueue'!$BB$5:$BB$467,"&lt;"&amp;$BE$3)</f>
        <v>0</v>
      </c>
      <c r="BZ13">
        <f>SUMIFS('Grid GenerationQueue'!AN$5:AN$467,'Grid GenerationQueue'!$AX$5:$AX$467,$B13,'Grid GenerationQueue'!$AY$5:$AY$467,$C13,'Grid GenerationQueue'!$BF$5:$BF$467,"&lt;&gt;"&amp;"",'Grid GenerationQueue'!$BB$5:$BB$467,"&lt;"&amp;$BE$3)</f>
        <v>0</v>
      </c>
      <c r="CA13">
        <f>SUMIFS('Grid GenerationQueue'!AO$5:AO$467,'Grid GenerationQueue'!$AX$5:$AX$467,$B13,'Grid GenerationQueue'!$AY$5:$AY$467,$C13,'Grid GenerationQueue'!$BF$5:$BF$467,"&lt;&gt;"&amp;"",'Grid GenerationQueue'!$BB$5:$BB$467,"&lt;"&amp;$BE$3)</f>
        <v>0</v>
      </c>
      <c r="CB13">
        <f>SUMIFS('Grid GenerationQueue'!AP$5:AP$467,'Grid GenerationQueue'!$AX$5:$AX$467,$B13,'Grid GenerationQueue'!$AY$5:$AY$467,$C13,'Grid GenerationQueue'!$BF$5:$BF$467,"&lt;&gt;"&amp;"",'Grid GenerationQueue'!$BB$5:$BB$467,"&lt;"&amp;$BE$3)</f>
        <v>0</v>
      </c>
      <c r="CD13">
        <f>SUMIFS('Grid GenerationQueue'!AE$5:AE$467,'Grid GenerationQueue'!$AX$5:$AX$467,$B13,'Grid GenerationQueue'!$AY$5:$AY$467,$C13,'Grid GenerationQueue'!$BB$5:$BB$467,"&lt;"&amp;$BE$3)</f>
        <v>1153.9445999999998</v>
      </c>
      <c r="CE13">
        <f>SUMIFS('Grid GenerationQueue'!AF$5:AF$467,'Grid GenerationQueue'!$AX$5:$AX$467,$B13,'Grid GenerationQueue'!$AY$5:$AY$467,$C13,'Grid GenerationQueue'!$BB$5:$BB$467,"&lt;"&amp;$BE$3)</f>
        <v>23.879999999999995</v>
      </c>
      <c r="CF13">
        <f>SUMIFS('Grid GenerationQueue'!AG$5:AG$467,'Grid GenerationQueue'!$AX$5:$AX$467,$B13,'Grid GenerationQueue'!$AY$5:$AY$467,$C13,'Grid GenerationQueue'!$BB$5:$BB$467,"&lt;"&amp;$BE$3)</f>
        <v>0</v>
      </c>
      <c r="CG13">
        <f>SUMIFS('Grid GenerationQueue'!AH$5:AH$467,'Grid GenerationQueue'!$AX$5:$AX$467,$B13,'Grid GenerationQueue'!$AY$5:$AY$467,$C13,'Grid GenerationQueue'!$BB$5:$BB$467,"&lt;"&amp;$BE$3)</f>
        <v>0</v>
      </c>
      <c r="CH13">
        <f>SUMIFS('Grid GenerationQueue'!AI$5:AI$467,'Grid GenerationQueue'!$AX$5:$AX$467,$B13,'Grid GenerationQueue'!$AY$5:$AY$467,$C13,'Grid GenerationQueue'!$BB$5:$BB$467,"&lt;"&amp;$BE$3)</f>
        <v>312.63200000000001</v>
      </c>
      <c r="CI13">
        <f>SUMIFS('Grid GenerationQueue'!AJ$5:AJ$467,'Grid GenerationQueue'!$AX$5:$AX$467,$B13,'Grid GenerationQueue'!$AY$5:$AY$467,$C13,'Grid GenerationQueue'!$BB$5:$BB$467,"&lt;"&amp;$BE$3)</f>
        <v>161</v>
      </c>
      <c r="CJ13">
        <f>SUMIFS('Grid GenerationQueue'!AK$5:AK$467,'Grid GenerationQueue'!$AX$5:$AX$467,$B13,'Grid GenerationQueue'!$AY$5:$AY$467,$C13,'Grid GenerationQueue'!$BB$5:$BB$467,"&lt;"&amp;$BE$3)</f>
        <v>0</v>
      </c>
      <c r="CK13">
        <f>SUMIFS('Grid GenerationQueue'!AL$5:AL$467,'Grid GenerationQueue'!$AX$5:$AX$467,$B13,'Grid GenerationQueue'!$AY$5:$AY$467,$C13,'Grid GenerationQueue'!$BB$5:$BB$467,"&lt;"&amp;$BE$3)</f>
        <v>0</v>
      </c>
      <c r="CL13">
        <f>SUMIFS('Grid GenerationQueue'!AM$5:AM$467,'Grid GenerationQueue'!$AX$5:$AX$467,$B13,'Grid GenerationQueue'!$AY$5:$AY$467,$C13,'Grid GenerationQueue'!$BB$5:$BB$467,"&lt;"&amp;$BE$3)</f>
        <v>0</v>
      </c>
      <c r="CM13">
        <f>SUMIFS('Grid GenerationQueue'!AN$5:AN$467,'Grid GenerationQueue'!$AX$5:$AX$467,$B13,'Grid GenerationQueue'!$AY$5:$AY$467,$C13,'Grid GenerationQueue'!$BB$5:$BB$467,"&lt;"&amp;$BE$3)</f>
        <v>0</v>
      </c>
      <c r="CN13">
        <f>SUMIFS('Grid GenerationQueue'!AO$5:AO$467,'Grid GenerationQueue'!$AX$5:$AX$467,$B13,'Grid GenerationQueue'!$AY$5:$AY$467,$C13,'Grid GenerationQueue'!$BB$5:$BB$467,"&lt;"&amp;$BE$3)</f>
        <v>0</v>
      </c>
      <c r="CO13">
        <f>SUMIFS('Grid GenerationQueue'!AP$5:AP$467,'Grid GenerationQueue'!$AX$5:$AX$467,$B13,'Grid GenerationQueue'!$AY$5:$AY$467,$C13,'Grid GenerationQueue'!$BB$5:$BB$467,"&lt;"&amp;$BE$3)</f>
        <v>0</v>
      </c>
    </row>
    <row r="14" spans="1:93" x14ac:dyDescent="0.35">
      <c r="A14" t="s">
        <v>4644</v>
      </c>
      <c r="B14" t="s">
        <v>4365</v>
      </c>
      <c r="C14">
        <v>230</v>
      </c>
      <c r="D14">
        <f>SUMIFS('Grid GenerationQueue'!AE$5:AE$467,'Grid GenerationQueue'!$AX$5:$AX$467,$B14,'Grid GenerationQueue'!$AY$5:$AY$467,$C14,'Grid GenerationQueue'!$BI$5:$BI$467,"&lt;4")</f>
        <v>0</v>
      </c>
      <c r="E14">
        <f>SUMIFS('Grid GenerationQueue'!AF$5:AF$467,'Grid GenerationQueue'!$AX$5:$AX$467,$B14,'Grid GenerationQueue'!$AY$5:$AY$467,$C14,'Grid GenerationQueue'!$BI$5:$BI$467,"&lt;4")</f>
        <v>0</v>
      </c>
      <c r="F14">
        <f>SUMIFS('Grid GenerationQueue'!AG$5:AG$467,'Grid GenerationQueue'!$AX$5:$AX$467,$B14,'Grid GenerationQueue'!$AY$5:$AY$467,$C14,'Grid GenerationQueue'!$BI$5:$BI$467,"&lt;4")</f>
        <v>0</v>
      </c>
      <c r="G14">
        <f>SUMIFS('Grid GenerationQueue'!AH$5:AH$467,'Grid GenerationQueue'!$AX$5:$AX$467,$B14,'Grid GenerationQueue'!$AY$5:$AY$467,$C14,'Grid GenerationQueue'!$BI$5:$BI$467,"&lt;4")</f>
        <v>0</v>
      </c>
      <c r="H14">
        <f>SUMIFS('Grid GenerationQueue'!AI$5:AI$467,'Grid GenerationQueue'!$AX$5:$AX$467,$B14,'Grid GenerationQueue'!$AY$5:$AY$467,$C14,'Grid GenerationQueue'!$BI$5:$BI$467,"&lt;4")</f>
        <v>0</v>
      </c>
      <c r="I14">
        <f>SUMIFS('Grid GenerationQueue'!AJ$5:AJ$467,'Grid GenerationQueue'!$AX$5:$AX$467,$B14,'Grid GenerationQueue'!$AY$5:$AY$467,$C14,'Grid GenerationQueue'!$BI$5:$BI$467,"&lt;4")</f>
        <v>0</v>
      </c>
      <c r="J14">
        <f>SUMIFS('Grid GenerationQueue'!AK$5:AK$467,'Grid GenerationQueue'!$AX$5:$AX$467,$B14,'Grid GenerationQueue'!$AY$5:$AY$467,$C14,'Grid GenerationQueue'!$BI$5:$BI$467,"&lt;4")</f>
        <v>0</v>
      </c>
      <c r="K14">
        <f>SUMIFS('Grid GenerationQueue'!AL$5:AL$467,'Grid GenerationQueue'!$AX$5:$AX$467,$B14,'Grid GenerationQueue'!$AY$5:$AY$467,$C14,'Grid GenerationQueue'!$BI$5:$BI$467,"&lt;4")</f>
        <v>0</v>
      </c>
      <c r="L14">
        <f>SUMIFS('Grid GenerationQueue'!AM$5:AM$467,'Grid GenerationQueue'!$AX$5:$AX$467,$B14,'Grid GenerationQueue'!$AY$5:$AY$467,$C14,'Grid GenerationQueue'!$BI$5:$BI$467,"&lt;4")</f>
        <v>0</v>
      </c>
      <c r="M14">
        <f>SUMIFS('Grid GenerationQueue'!AN$5:AN$467,'Grid GenerationQueue'!$AX$5:$AX$467,$B14,'Grid GenerationQueue'!$AY$5:$AY$467,$C14,'Grid GenerationQueue'!$BI$5:$BI$467,"&lt;4")</f>
        <v>0</v>
      </c>
      <c r="N14">
        <f>SUMIFS('Grid GenerationQueue'!AO$5:AO$467,'Grid GenerationQueue'!$AX$5:$AX$467,$B14,'Grid GenerationQueue'!$AY$5:$AY$467,$C14,'Grid GenerationQueue'!$BI$5:$BI$467,"&lt;4")</f>
        <v>0</v>
      </c>
      <c r="O14">
        <f>SUMIFS('Grid GenerationQueue'!AP$5:AP$467,'Grid GenerationQueue'!$AX$5:$AX$467,$B14,'Grid GenerationQueue'!$AY$5:$AY$467,$C14,'Grid GenerationQueue'!$BI$5:$BI$467,"&lt;4")</f>
        <v>0</v>
      </c>
      <c r="Q14">
        <f>SUMIFS('Grid GenerationQueue'!AE$5:AE$467,'Grid GenerationQueue'!$AX$5:$AX$467,$B14,'Grid GenerationQueue'!$AY$5:$AY$467,$C14,'Grid GenerationQueue'!$BH$5:$BH$467,"Executed")</f>
        <v>254.26999999999998</v>
      </c>
      <c r="R14">
        <f>SUMIFS('Grid GenerationQueue'!AF$5:AF$467,'Grid GenerationQueue'!$AX$5:$AX$467,$B14,'Grid GenerationQueue'!$AY$5:$AY$467,$C14,'Grid GenerationQueue'!$BH$5:$BH$467,"Executed")</f>
        <v>0.19999999999999929</v>
      </c>
      <c r="S14">
        <f>SUMIFS('Grid GenerationQueue'!AG$5:AG$467,'Grid GenerationQueue'!$AX$5:$AX$467,$B14,'Grid GenerationQueue'!$AY$5:$AY$467,$C14,'Grid GenerationQueue'!$BH$5:$BH$467,"Executed")</f>
        <v>0</v>
      </c>
      <c r="T14">
        <f>SUMIFS('Grid GenerationQueue'!AH$5:AH$467,'Grid GenerationQueue'!$AX$5:$AX$467,$B14,'Grid GenerationQueue'!$AY$5:$AY$467,$C14,'Grid GenerationQueue'!$BH$5:$BH$467,"Executed")</f>
        <v>0</v>
      </c>
      <c r="U14">
        <f>SUMIFS('Grid GenerationQueue'!AI$5:AI$467,'Grid GenerationQueue'!$AX$5:$AX$467,$B14,'Grid GenerationQueue'!$AY$5:$AY$467,$C14,'Grid GenerationQueue'!$BH$5:$BH$467,"Executed")</f>
        <v>256.57399999999996</v>
      </c>
      <c r="V14">
        <f>SUMIFS('Grid GenerationQueue'!AJ$5:AJ$467,'Grid GenerationQueue'!$AX$5:$AX$467,$B14,'Grid GenerationQueue'!$AY$5:$AY$467,$C14,'Grid GenerationQueue'!$BH$5:$BH$467,"Executed")</f>
        <v>1.6999999999999886</v>
      </c>
      <c r="W14">
        <f>SUMIFS('Grid GenerationQueue'!AK$5:AK$467,'Grid GenerationQueue'!$AX$5:$AX$467,$B14,'Grid GenerationQueue'!$AY$5:$AY$467,$C14,'Grid GenerationQueue'!$BH$5:$BH$467,"Executed")</f>
        <v>0</v>
      </c>
      <c r="X14">
        <f>SUMIFS('Grid GenerationQueue'!AL$5:AL$467,'Grid GenerationQueue'!$AX$5:$AX$467,$B14,'Grid GenerationQueue'!$AY$5:$AY$467,$C14,'Grid GenerationQueue'!$BH$5:$BH$467,"Executed")</f>
        <v>0</v>
      </c>
      <c r="Y14">
        <f>SUMIFS('Grid GenerationQueue'!AM$5:AM$467,'Grid GenerationQueue'!$AX$5:$AX$467,$B14,'Grid GenerationQueue'!$AY$5:$AY$467,$C14,'Grid GenerationQueue'!$BH$5:$BH$467,"Executed")</f>
        <v>0</v>
      </c>
      <c r="Z14">
        <f>SUMIFS('Grid GenerationQueue'!AN$5:AN$467,'Grid GenerationQueue'!$AX$5:$AX$467,$B14,'Grid GenerationQueue'!$AY$5:$AY$467,$C14,'Grid GenerationQueue'!$BH$5:$BH$467,"Executed")</f>
        <v>0</v>
      </c>
      <c r="AA14">
        <f>SUMIFS('Grid GenerationQueue'!AO$5:AO$467,'Grid GenerationQueue'!$AX$5:$AX$467,$B14,'Grid GenerationQueue'!$AY$5:$AY$467,$C14,'Grid GenerationQueue'!$BH$5:$BH$467,"Executed")</f>
        <v>0</v>
      </c>
      <c r="AB14">
        <f>SUMIFS('Grid GenerationQueue'!AP$5:AP$467,'Grid GenerationQueue'!$AX$5:$AX$467,$B14,'Grid GenerationQueue'!$AY$5:$AY$467,$C14,'Grid GenerationQueue'!$BH$5:$BH$467,"Executed")</f>
        <v>0</v>
      </c>
      <c r="AD14">
        <f>SUMIFS('Grid GenerationQueue'!AE$5:AE$467,'Grid GenerationQueue'!$AX$5:$AX$467,$B14,'Grid GenerationQueue'!$AY$5:$AY$467,$C14,'Grid GenerationQueue'!$BF$5:$BF$467,"&lt;&gt;"&amp;"")</f>
        <v>606.06999999999994</v>
      </c>
      <c r="AE14">
        <f>SUMIFS('Grid GenerationQueue'!AF$5:AF$467,'Grid GenerationQueue'!$AX$5:$AX$467,$B14,'Grid GenerationQueue'!$AY$5:$AY$467,$C14,'Grid GenerationQueue'!$BF$5:$BF$467,"&lt;&gt;"&amp;"")</f>
        <v>292.07499999999999</v>
      </c>
      <c r="AF14">
        <f>SUMIFS('Grid GenerationQueue'!AG$5:AG$467,'Grid GenerationQueue'!$AX$5:$AX$467,$B14,'Grid GenerationQueue'!$AY$5:$AY$467,$C14,'Grid GenerationQueue'!$BF$5:$BF$467,"&lt;&gt;"&amp;"")</f>
        <v>0</v>
      </c>
      <c r="AG14">
        <f>SUMIFS('Grid GenerationQueue'!AH$5:AH$467,'Grid GenerationQueue'!$AX$5:$AX$467,$B14,'Grid GenerationQueue'!$AY$5:$AY$467,$C14,'Grid GenerationQueue'!$BF$5:$BF$467,"&lt;&gt;"&amp;"")</f>
        <v>0</v>
      </c>
      <c r="AH14">
        <f>SUMIFS('Grid GenerationQueue'!AI$5:AI$467,'Grid GenerationQueue'!$AX$5:$AX$467,$B14,'Grid GenerationQueue'!$AY$5:$AY$467,$C14,'Grid GenerationQueue'!$BF$5:$BF$467,"&lt;&gt;"&amp;"")</f>
        <v>608.37399999999991</v>
      </c>
      <c r="AI14">
        <f>SUMIFS('Grid GenerationQueue'!AJ$5:AJ$467,'Grid GenerationQueue'!$AX$5:$AX$467,$B14,'Grid GenerationQueue'!$AY$5:$AY$467,$C14,'Grid GenerationQueue'!$BF$5:$BF$467,"&lt;&gt;"&amp;"")</f>
        <v>1.6999999999999886</v>
      </c>
      <c r="AJ14">
        <f>SUMIFS('Grid GenerationQueue'!AK$5:AK$467,'Grid GenerationQueue'!$AX$5:$AX$467,$B14,'Grid GenerationQueue'!$AY$5:$AY$467,$C14,'Grid GenerationQueue'!$BF$5:$BF$467,"&lt;&gt;"&amp;"")</f>
        <v>0</v>
      </c>
      <c r="AK14">
        <f>SUMIFS('Grid GenerationQueue'!AL$5:AL$467,'Grid GenerationQueue'!$AX$5:$AX$467,$B14,'Grid GenerationQueue'!$AY$5:$AY$467,$C14,'Grid GenerationQueue'!$BF$5:$BF$467,"&lt;&gt;"&amp;"")</f>
        <v>0</v>
      </c>
      <c r="AL14">
        <f>SUMIFS('Grid GenerationQueue'!AM$5:AM$467,'Grid GenerationQueue'!$AX$5:$AX$467,$B14,'Grid GenerationQueue'!$AY$5:$AY$467,$C14,'Grid GenerationQueue'!$BF$5:$BF$467,"&lt;&gt;"&amp;"")</f>
        <v>0</v>
      </c>
      <c r="AM14">
        <f>SUMIFS('Grid GenerationQueue'!AN$5:AN$467,'Grid GenerationQueue'!$AX$5:$AX$467,$B14,'Grid GenerationQueue'!$AY$5:$AY$467,$C14,'Grid GenerationQueue'!$BF$5:$BF$467,"&lt;&gt;"&amp;"")</f>
        <v>0</v>
      </c>
      <c r="AN14">
        <f>SUMIFS('Grid GenerationQueue'!AO$5:AO$467,'Grid GenerationQueue'!$AX$5:$AX$467,$B14,'Grid GenerationQueue'!$AY$5:$AY$467,$C14,'Grid GenerationQueue'!$BF$5:$BF$467,"&lt;&gt;"&amp;"")</f>
        <v>0</v>
      </c>
      <c r="AO14">
        <f>SUMIFS('Grid GenerationQueue'!AP$5:AP$467,'Grid GenerationQueue'!$AX$5:$AX$467,$B14,'Grid GenerationQueue'!$AY$5:$AY$467,$C14,'Grid GenerationQueue'!$BF$5:$BF$467,"&lt;&gt;"&amp;"")</f>
        <v>0</v>
      </c>
      <c r="AQ14">
        <f>SUMIFS('Grid GenerationQueue'!AE$5:AE$467,'Grid GenerationQueue'!$AX$5:$AX$467,$B14,'Grid GenerationQueue'!$AY$5:$AY$467,$C14)</f>
        <v>1208.6067999999998</v>
      </c>
      <c r="AR14">
        <f>SUMIFS('Grid GenerationQueue'!AF$5:AF$467,'Grid GenerationQueue'!$AX$5:$AX$467,$B14,'Grid GenerationQueue'!$AY$5:$AY$467,$C14)</f>
        <v>292.07499999999999</v>
      </c>
      <c r="AS14">
        <f>SUMIFS('Grid GenerationQueue'!AG$5:AG$467,'Grid GenerationQueue'!$AX$5:$AX$467,$B14,'Grid GenerationQueue'!$AY$5:$AY$467,$C14)</f>
        <v>0</v>
      </c>
      <c r="AT14">
        <f>SUMIFS('Grid GenerationQueue'!AH$5:AH$467,'Grid GenerationQueue'!$AX$5:$AX$467,$B14,'Grid GenerationQueue'!$AY$5:$AY$467,$C14)</f>
        <v>0</v>
      </c>
      <c r="AU14">
        <f>SUMIFS('Grid GenerationQueue'!AI$5:AI$467,'Grid GenerationQueue'!$AX$5:$AX$467,$B14,'Grid GenerationQueue'!$AY$5:$AY$467,$C14)</f>
        <v>1181.0979</v>
      </c>
      <c r="AV14">
        <f>SUMIFS('Grid GenerationQueue'!AJ$5:AJ$467,'Grid GenerationQueue'!$AX$5:$AX$467,$B14,'Grid GenerationQueue'!$AY$5:$AY$467,$C14)</f>
        <v>1.6999999999999886</v>
      </c>
      <c r="AW14">
        <f>SUMIFS('Grid GenerationQueue'!AK$5:AK$467,'Grid GenerationQueue'!$AX$5:$AX$467,$B14,'Grid GenerationQueue'!$AY$5:$AY$467,$C14)</f>
        <v>0</v>
      </c>
      <c r="AX14">
        <f>SUMIFS('Grid GenerationQueue'!AL$5:AL$467,'Grid GenerationQueue'!$AX$5:$AX$467,$B14,'Grid GenerationQueue'!$AY$5:$AY$467,$C14)</f>
        <v>0</v>
      </c>
      <c r="AY14">
        <f>SUMIFS('Grid GenerationQueue'!AM$5:AM$467,'Grid GenerationQueue'!$AX$5:$AX$467,$B14,'Grid GenerationQueue'!$AY$5:$AY$467,$C14)</f>
        <v>0</v>
      </c>
      <c r="AZ14">
        <f>SUMIFS('Grid GenerationQueue'!AN$5:AN$467,'Grid GenerationQueue'!$AX$5:$AX$467,$B14,'Grid GenerationQueue'!$AY$5:$AY$467,$C14)</f>
        <v>0</v>
      </c>
      <c r="BA14">
        <f>SUMIFS('Grid GenerationQueue'!AO$5:AO$467,'Grid GenerationQueue'!$AX$5:$AX$467,$B14,'Grid GenerationQueue'!$AY$5:$AY$467,$C14)</f>
        <v>0</v>
      </c>
      <c r="BB14">
        <f>SUMIFS('Grid GenerationQueue'!AP$5:AP$467,'Grid GenerationQueue'!$AX$5:$AX$467,$B14,'Grid GenerationQueue'!$AY$5:$AY$467,$C14)</f>
        <v>0</v>
      </c>
      <c r="BD14">
        <f>SUMIFS('Grid GenerationQueue'!AE$5:AE$467,'Grid GenerationQueue'!$AX$5:$AX$467,$B14,'Grid GenerationQueue'!$AY$5:$AY$467,$C14,'Grid GenerationQueue'!$BH$5:$BH$467,"Executed",'Grid GenerationQueue'!$BB$5:$BB$467,"&lt;"&amp;$BE$3)</f>
        <v>254.26999999999998</v>
      </c>
      <c r="BE14">
        <f>SUMIFS('Grid GenerationQueue'!AF$5:AF$467,'Grid GenerationQueue'!$AX$5:$AX$467,$B14,'Grid GenerationQueue'!$AY$5:$AY$467,$C14,'Grid GenerationQueue'!$BH$5:$BH$467,"Executed",'Grid GenerationQueue'!$BB$5:$BB$467,"&lt;"&amp;$BE$3)</f>
        <v>0.19999999999999929</v>
      </c>
      <c r="BF14">
        <f>SUMIFS('Grid GenerationQueue'!AG$5:AG$467,'Grid GenerationQueue'!$AX$5:$AX$467,$B14,'Grid GenerationQueue'!$AY$5:$AY$467,$C14,'Grid GenerationQueue'!$BH$5:$BH$467,"Executed",'Grid GenerationQueue'!$BB$5:$BB$467,"&lt;"&amp;$BE$3)</f>
        <v>0</v>
      </c>
      <c r="BG14">
        <f>SUMIFS('Grid GenerationQueue'!AH$5:AH$467,'Grid GenerationQueue'!$AX$5:$AX$467,$B14,'Grid GenerationQueue'!$AY$5:$AY$467,$C14,'Grid GenerationQueue'!$BH$5:$BH$467,"Executed",'Grid GenerationQueue'!$BB$5:$BB$467,"&lt;"&amp;$BE$3)</f>
        <v>0</v>
      </c>
      <c r="BH14">
        <f>SUMIFS('Grid GenerationQueue'!AI$5:AI$467,'Grid GenerationQueue'!$AX$5:$AX$467,$B14,'Grid GenerationQueue'!$AY$5:$AY$467,$C14,'Grid GenerationQueue'!$BH$5:$BH$467,"Executed",'Grid GenerationQueue'!$BB$5:$BB$467,"&lt;"&amp;$BE$3)</f>
        <v>256.57399999999996</v>
      </c>
      <c r="BI14">
        <f>SUMIFS('Grid GenerationQueue'!AJ$5:AJ$467,'Grid GenerationQueue'!$AX$5:$AX$467,$B14,'Grid GenerationQueue'!$AY$5:$AY$467,$C14,'Grid GenerationQueue'!$BH$5:$BH$467,"Executed",'Grid GenerationQueue'!$BB$5:$BB$467,"&lt;"&amp;$BE$3)</f>
        <v>1.6999999999999886</v>
      </c>
      <c r="BJ14">
        <f>SUMIFS('Grid GenerationQueue'!AK$5:AK$467,'Grid GenerationQueue'!$AX$5:$AX$467,$B14,'Grid GenerationQueue'!$AY$5:$AY$467,$C14,'Grid GenerationQueue'!$BH$5:$BH$467,"Executed",'Grid GenerationQueue'!$BB$5:$BB$467,"&lt;"&amp;$BE$3)</f>
        <v>0</v>
      </c>
      <c r="BK14">
        <f>SUMIFS('Grid GenerationQueue'!AL$5:AL$467,'Grid GenerationQueue'!$AX$5:$AX$467,$B14,'Grid GenerationQueue'!$AY$5:$AY$467,$C14,'Grid GenerationQueue'!$BH$5:$BH$467,"Executed",'Grid GenerationQueue'!$BB$5:$BB$467,"&lt;"&amp;$BE$3)</f>
        <v>0</v>
      </c>
      <c r="BL14">
        <f>SUMIFS('Grid GenerationQueue'!AM$5:AM$467,'Grid GenerationQueue'!$AX$5:$AX$467,$B14,'Grid GenerationQueue'!$AY$5:$AY$467,$C14,'Grid GenerationQueue'!$BH$5:$BH$467,"Executed",'Grid GenerationQueue'!$BB$5:$BB$467,"&lt;"&amp;$BE$3)</f>
        <v>0</v>
      </c>
      <c r="BM14">
        <f>SUMIFS('Grid GenerationQueue'!AN$5:AN$467,'Grid GenerationQueue'!$AX$5:$AX$467,$B14,'Grid GenerationQueue'!$AY$5:$AY$467,$C14,'Grid GenerationQueue'!$BH$5:$BH$467,"Executed",'Grid GenerationQueue'!$BB$5:$BB$467,"&lt;"&amp;$BE$3)</f>
        <v>0</v>
      </c>
      <c r="BN14">
        <f>SUMIFS('Grid GenerationQueue'!AO$5:AO$467,'Grid GenerationQueue'!$AX$5:$AX$467,$B14,'Grid GenerationQueue'!$AY$5:$AY$467,$C14,'Grid GenerationQueue'!$BH$5:$BH$467,"Executed",'Grid GenerationQueue'!$BB$5:$BB$467,"&lt;"&amp;$BE$3)</f>
        <v>0</v>
      </c>
      <c r="BO14">
        <f>SUMIFS('Grid GenerationQueue'!AP$5:AP$467,'Grid GenerationQueue'!$AX$5:$AX$467,$B14,'Grid GenerationQueue'!$AY$5:$AY$467,$C14,'Grid GenerationQueue'!$BH$5:$BH$467,"Executed",'Grid GenerationQueue'!$BB$5:$BB$467,"&lt;"&amp;$BE$3)</f>
        <v>0</v>
      </c>
      <c r="BQ14">
        <f>SUMIFS('Grid GenerationQueue'!AE$5:AE$467,'Grid GenerationQueue'!$AX$5:$AX$467,$B14,'Grid GenerationQueue'!$AY$5:$AY$467,$C14,'Grid GenerationQueue'!$BF$5:$BF$467,"&lt;&gt;"&amp;"",'Grid GenerationQueue'!$BB$5:$BB$467,"&lt;"&amp;$BE$3)</f>
        <v>606.06999999999994</v>
      </c>
      <c r="BR14">
        <f>SUMIFS('Grid GenerationQueue'!AF$5:AF$467,'Grid GenerationQueue'!$AX$5:$AX$467,$B14,'Grid GenerationQueue'!$AY$5:$AY$467,$C14,'Grid GenerationQueue'!$BF$5:$BF$467,"&lt;&gt;"&amp;"",'Grid GenerationQueue'!$BB$5:$BB$467,"&lt;"&amp;$BE$3)</f>
        <v>292.07499999999999</v>
      </c>
      <c r="BS14">
        <f>SUMIFS('Grid GenerationQueue'!AG$5:AG$467,'Grid GenerationQueue'!$AX$5:$AX$467,$B14,'Grid GenerationQueue'!$AY$5:$AY$467,$C14,'Grid GenerationQueue'!$BF$5:$BF$467,"&lt;&gt;"&amp;"",'Grid GenerationQueue'!$BB$5:$BB$467,"&lt;"&amp;$BE$3)</f>
        <v>0</v>
      </c>
      <c r="BT14">
        <f>SUMIFS('Grid GenerationQueue'!AH$5:AH$467,'Grid GenerationQueue'!$AX$5:$AX$467,$B14,'Grid GenerationQueue'!$AY$5:$AY$467,$C14,'Grid GenerationQueue'!$BF$5:$BF$467,"&lt;&gt;"&amp;"",'Grid GenerationQueue'!$BB$5:$BB$467,"&lt;"&amp;$BE$3)</f>
        <v>0</v>
      </c>
      <c r="BU14">
        <f>SUMIFS('Grid GenerationQueue'!AI$5:AI$467,'Grid GenerationQueue'!$AX$5:$AX$467,$B14,'Grid GenerationQueue'!$AY$5:$AY$467,$C14,'Grid GenerationQueue'!$BF$5:$BF$467,"&lt;&gt;"&amp;"",'Grid GenerationQueue'!$BB$5:$BB$467,"&lt;"&amp;$BE$3)</f>
        <v>608.37399999999991</v>
      </c>
      <c r="BV14">
        <f>SUMIFS('Grid GenerationQueue'!AJ$5:AJ$467,'Grid GenerationQueue'!$AX$5:$AX$467,$B14,'Grid GenerationQueue'!$AY$5:$AY$467,$C14,'Grid GenerationQueue'!$BF$5:$BF$467,"&lt;&gt;"&amp;"",'Grid GenerationQueue'!$BB$5:$BB$467,"&lt;"&amp;$BE$3)</f>
        <v>1.6999999999999886</v>
      </c>
      <c r="BW14">
        <f>SUMIFS('Grid GenerationQueue'!AK$5:AK$467,'Grid GenerationQueue'!$AX$5:$AX$467,$B14,'Grid GenerationQueue'!$AY$5:$AY$467,$C14,'Grid GenerationQueue'!$BF$5:$BF$467,"&lt;&gt;"&amp;"",'Grid GenerationQueue'!$BB$5:$BB$467,"&lt;"&amp;$BE$3)</f>
        <v>0</v>
      </c>
      <c r="BX14">
        <f>SUMIFS('Grid GenerationQueue'!AL$5:AL$467,'Grid GenerationQueue'!$AX$5:$AX$467,$B14,'Grid GenerationQueue'!$AY$5:$AY$467,$C14,'Grid GenerationQueue'!$BF$5:$BF$467,"&lt;&gt;"&amp;"",'Grid GenerationQueue'!$BB$5:$BB$467,"&lt;"&amp;$BE$3)</f>
        <v>0</v>
      </c>
      <c r="BY14">
        <f>SUMIFS('Grid GenerationQueue'!AM$5:AM$467,'Grid GenerationQueue'!$AX$5:$AX$467,$B14,'Grid GenerationQueue'!$AY$5:$AY$467,$C14,'Grid GenerationQueue'!$BF$5:$BF$467,"&lt;&gt;"&amp;"",'Grid GenerationQueue'!$BB$5:$BB$467,"&lt;"&amp;$BE$3)</f>
        <v>0</v>
      </c>
      <c r="BZ14">
        <f>SUMIFS('Grid GenerationQueue'!AN$5:AN$467,'Grid GenerationQueue'!$AX$5:$AX$467,$B14,'Grid GenerationQueue'!$AY$5:$AY$467,$C14,'Grid GenerationQueue'!$BF$5:$BF$467,"&lt;&gt;"&amp;"",'Grid GenerationQueue'!$BB$5:$BB$467,"&lt;"&amp;$BE$3)</f>
        <v>0</v>
      </c>
      <c r="CA14">
        <f>SUMIFS('Grid GenerationQueue'!AO$5:AO$467,'Grid GenerationQueue'!$AX$5:$AX$467,$B14,'Grid GenerationQueue'!$AY$5:$AY$467,$C14,'Grid GenerationQueue'!$BF$5:$BF$467,"&lt;&gt;"&amp;"",'Grid GenerationQueue'!$BB$5:$BB$467,"&lt;"&amp;$BE$3)</f>
        <v>0</v>
      </c>
      <c r="CB14">
        <f>SUMIFS('Grid GenerationQueue'!AP$5:AP$467,'Grid GenerationQueue'!$AX$5:$AX$467,$B14,'Grid GenerationQueue'!$AY$5:$AY$467,$C14,'Grid GenerationQueue'!$BF$5:$BF$467,"&lt;&gt;"&amp;"",'Grid GenerationQueue'!$BB$5:$BB$467,"&lt;"&amp;$BE$3)</f>
        <v>0</v>
      </c>
      <c r="CD14">
        <f>SUMIFS('Grid GenerationQueue'!AE$5:AE$467,'Grid GenerationQueue'!$AX$5:$AX$467,$B14,'Grid GenerationQueue'!$AY$5:$AY$467,$C14,'Grid GenerationQueue'!$BB$5:$BB$467,"&lt;"&amp;$BE$3)</f>
        <v>1208.6067999999998</v>
      </c>
      <c r="CE14">
        <f>SUMIFS('Grid GenerationQueue'!AF$5:AF$467,'Grid GenerationQueue'!$AX$5:$AX$467,$B14,'Grid GenerationQueue'!$AY$5:$AY$467,$C14,'Grid GenerationQueue'!$BB$5:$BB$467,"&lt;"&amp;$BE$3)</f>
        <v>292.07499999999999</v>
      </c>
      <c r="CF14">
        <f>SUMIFS('Grid GenerationQueue'!AG$5:AG$467,'Grid GenerationQueue'!$AX$5:$AX$467,$B14,'Grid GenerationQueue'!$AY$5:$AY$467,$C14,'Grid GenerationQueue'!$BB$5:$BB$467,"&lt;"&amp;$BE$3)</f>
        <v>0</v>
      </c>
      <c r="CG14">
        <f>SUMIFS('Grid GenerationQueue'!AH$5:AH$467,'Grid GenerationQueue'!$AX$5:$AX$467,$B14,'Grid GenerationQueue'!$AY$5:$AY$467,$C14,'Grid GenerationQueue'!$BB$5:$BB$467,"&lt;"&amp;$BE$3)</f>
        <v>0</v>
      </c>
      <c r="CH14">
        <f>SUMIFS('Grid GenerationQueue'!AI$5:AI$467,'Grid GenerationQueue'!$AX$5:$AX$467,$B14,'Grid GenerationQueue'!$AY$5:$AY$467,$C14,'Grid GenerationQueue'!$BB$5:$BB$467,"&lt;"&amp;$BE$3)</f>
        <v>1181.0979</v>
      </c>
      <c r="CI14">
        <f>SUMIFS('Grid GenerationQueue'!AJ$5:AJ$467,'Grid GenerationQueue'!$AX$5:$AX$467,$B14,'Grid GenerationQueue'!$AY$5:$AY$467,$C14,'Grid GenerationQueue'!$BB$5:$BB$467,"&lt;"&amp;$BE$3)</f>
        <v>1.6999999999999886</v>
      </c>
      <c r="CJ14">
        <f>SUMIFS('Grid GenerationQueue'!AK$5:AK$467,'Grid GenerationQueue'!$AX$5:$AX$467,$B14,'Grid GenerationQueue'!$AY$5:$AY$467,$C14,'Grid GenerationQueue'!$BB$5:$BB$467,"&lt;"&amp;$BE$3)</f>
        <v>0</v>
      </c>
      <c r="CK14">
        <f>SUMIFS('Grid GenerationQueue'!AL$5:AL$467,'Grid GenerationQueue'!$AX$5:$AX$467,$B14,'Grid GenerationQueue'!$AY$5:$AY$467,$C14,'Grid GenerationQueue'!$BB$5:$BB$467,"&lt;"&amp;$BE$3)</f>
        <v>0</v>
      </c>
      <c r="CL14">
        <f>SUMIFS('Grid GenerationQueue'!AM$5:AM$467,'Grid GenerationQueue'!$AX$5:$AX$467,$B14,'Grid GenerationQueue'!$AY$5:$AY$467,$C14,'Grid GenerationQueue'!$BB$5:$BB$467,"&lt;"&amp;$BE$3)</f>
        <v>0</v>
      </c>
      <c r="CM14">
        <f>SUMIFS('Grid GenerationQueue'!AN$5:AN$467,'Grid GenerationQueue'!$AX$5:$AX$467,$B14,'Grid GenerationQueue'!$AY$5:$AY$467,$C14,'Grid GenerationQueue'!$BB$5:$BB$467,"&lt;"&amp;$BE$3)</f>
        <v>0</v>
      </c>
      <c r="CN14">
        <f>SUMIFS('Grid GenerationQueue'!AO$5:AO$467,'Grid GenerationQueue'!$AX$5:$AX$467,$B14,'Grid GenerationQueue'!$AY$5:$AY$467,$C14,'Grid GenerationQueue'!$BB$5:$BB$467,"&lt;"&amp;$BE$3)</f>
        <v>0</v>
      </c>
      <c r="CO14">
        <f>SUMIFS('Grid GenerationQueue'!AP$5:AP$467,'Grid GenerationQueue'!$AX$5:$AX$467,$B14,'Grid GenerationQueue'!$AY$5:$AY$467,$C14,'Grid GenerationQueue'!$BB$5:$BB$467,"&lt;"&amp;$BE$3)</f>
        <v>0</v>
      </c>
    </row>
    <row r="15" spans="1:93" x14ac:dyDescent="0.35">
      <c r="A15" t="s">
        <v>4645</v>
      </c>
      <c r="B15" t="s">
        <v>4650</v>
      </c>
      <c r="C15">
        <v>230</v>
      </c>
      <c r="D15">
        <f>SUMIFS('Grid GenerationQueue'!AE$5:AE$467,'Grid GenerationQueue'!$AX$5:$AX$467,$B15,'Grid GenerationQueue'!$AY$5:$AY$467,$C15,'Grid GenerationQueue'!$BI$5:$BI$467,"&lt;4")</f>
        <v>0</v>
      </c>
      <c r="E15">
        <f>SUMIFS('Grid GenerationQueue'!AF$5:AF$467,'Grid GenerationQueue'!$AX$5:$AX$467,$B15,'Grid GenerationQueue'!$AY$5:$AY$467,$C15,'Grid GenerationQueue'!$BI$5:$BI$467,"&lt;4")</f>
        <v>0</v>
      </c>
      <c r="F15">
        <f>SUMIFS('Grid GenerationQueue'!AG$5:AG$467,'Grid GenerationQueue'!$AX$5:$AX$467,$B15,'Grid GenerationQueue'!$AY$5:$AY$467,$C15,'Grid GenerationQueue'!$BI$5:$BI$467,"&lt;4")</f>
        <v>0</v>
      </c>
      <c r="G15">
        <f>SUMIFS('Grid GenerationQueue'!AH$5:AH$467,'Grid GenerationQueue'!$AX$5:$AX$467,$B15,'Grid GenerationQueue'!$AY$5:$AY$467,$C15,'Grid GenerationQueue'!$BI$5:$BI$467,"&lt;4")</f>
        <v>0</v>
      </c>
      <c r="H15">
        <f>SUMIFS('Grid GenerationQueue'!AI$5:AI$467,'Grid GenerationQueue'!$AX$5:$AX$467,$B15,'Grid GenerationQueue'!$AY$5:$AY$467,$C15,'Grid GenerationQueue'!$BI$5:$BI$467,"&lt;4")</f>
        <v>0</v>
      </c>
      <c r="I15">
        <f>SUMIFS('Grid GenerationQueue'!AJ$5:AJ$467,'Grid GenerationQueue'!$AX$5:$AX$467,$B15,'Grid GenerationQueue'!$AY$5:$AY$467,$C15,'Grid GenerationQueue'!$BI$5:$BI$467,"&lt;4")</f>
        <v>0</v>
      </c>
      <c r="J15">
        <f>SUMIFS('Grid GenerationQueue'!AK$5:AK$467,'Grid GenerationQueue'!$AX$5:$AX$467,$B15,'Grid GenerationQueue'!$AY$5:$AY$467,$C15,'Grid GenerationQueue'!$BI$5:$BI$467,"&lt;4")</f>
        <v>0</v>
      </c>
      <c r="K15">
        <f>SUMIFS('Grid GenerationQueue'!AL$5:AL$467,'Grid GenerationQueue'!$AX$5:$AX$467,$B15,'Grid GenerationQueue'!$AY$5:$AY$467,$C15,'Grid GenerationQueue'!$BI$5:$BI$467,"&lt;4")</f>
        <v>0</v>
      </c>
      <c r="L15">
        <f>SUMIFS('Grid GenerationQueue'!AM$5:AM$467,'Grid GenerationQueue'!$AX$5:$AX$467,$B15,'Grid GenerationQueue'!$AY$5:$AY$467,$C15,'Grid GenerationQueue'!$BI$5:$BI$467,"&lt;4")</f>
        <v>0</v>
      </c>
      <c r="M15">
        <f>SUMIFS('Grid GenerationQueue'!AN$5:AN$467,'Grid GenerationQueue'!$AX$5:$AX$467,$B15,'Grid GenerationQueue'!$AY$5:$AY$467,$C15,'Grid GenerationQueue'!$BI$5:$BI$467,"&lt;4")</f>
        <v>0</v>
      </c>
      <c r="N15">
        <f>SUMIFS('Grid GenerationQueue'!AO$5:AO$467,'Grid GenerationQueue'!$AX$5:$AX$467,$B15,'Grid GenerationQueue'!$AY$5:$AY$467,$C15,'Grid GenerationQueue'!$BI$5:$BI$467,"&lt;4")</f>
        <v>0</v>
      </c>
      <c r="O15">
        <f>SUMIFS('Grid GenerationQueue'!AP$5:AP$467,'Grid GenerationQueue'!$AX$5:$AX$467,$B15,'Grid GenerationQueue'!$AY$5:$AY$467,$C15,'Grid GenerationQueue'!$BI$5:$BI$467,"&lt;4")</f>
        <v>0</v>
      </c>
      <c r="Q15">
        <f>SUMIFS('Grid GenerationQueue'!AE$5:AE$467,'Grid GenerationQueue'!$AX$5:$AX$467,$B15,'Grid GenerationQueue'!$AY$5:$AY$467,$C15,'Grid GenerationQueue'!$BH$5:$BH$467,"Executed")</f>
        <v>0</v>
      </c>
      <c r="R15">
        <f>SUMIFS('Grid GenerationQueue'!AF$5:AF$467,'Grid GenerationQueue'!$AX$5:$AX$467,$B15,'Grid GenerationQueue'!$AY$5:$AY$467,$C15,'Grid GenerationQueue'!$BH$5:$BH$467,"Executed")</f>
        <v>0</v>
      </c>
      <c r="S15">
        <f>SUMIFS('Grid GenerationQueue'!AG$5:AG$467,'Grid GenerationQueue'!$AX$5:$AX$467,$B15,'Grid GenerationQueue'!$AY$5:$AY$467,$C15,'Grid GenerationQueue'!$BH$5:$BH$467,"Executed")</f>
        <v>0</v>
      </c>
      <c r="T15">
        <f>SUMIFS('Grid GenerationQueue'!AH$5:AH$467,'Grid GenerationQueue'!$AX$5:$AX$467,$B15,'Grid GenerationQueue'!$AY$5:$AY$467,$C15,'Grid GenerationQueue'!$BH$5:$BH$467,"Executed")</f>
        <v>0</v>
      </c>
      <c r="U15">
        <f>SUMIFS('Grid GenerationQueue'!AI$5:AI$467,'Grid GenerationQueue'!$AX$5:$AX$467,$B15,'Grid GenerationQueue'!$AY$5:$AY$467,$C15,'Grid GenerationQueue'!$BH$5:$BH$467,"Executed")</f>
        <v>0</v>
      </c>
      <c r="V15">
        <f>SUMIFS('Grid GenerationQueue'!AJ$5:AJ$467,'Grid GenerationQueue'!$AX$5:$AX$467,$B15,'Grid GenerationQueue'!$AY$5:$AY$467,$C15,'Grid GenerationQueue'!$BH$5:$BH$467,"Executed")</f>
        <v>0</v>
      </c>
      <c r="W15">
        <f>SUMIFS('Grid GenerationQueue'!AK$5:AK$467,'Grid GenerationQueue'!$AX$5:$AX$467,$B15,'Grid GenerationQueue'!$AY$5:$AY$467,$C15,'Grid GenerationQueue'!$BH$5:$BH$467,"Executed")</f>
        <v>0</v>
      </c>
      <c r="X15">
        <f>SUMIFS('Grid GenerationQueue'!AL$5:AL$467,'Grid GenerationQueue'!$AX$5:$AX$467,$B15,'Grid GenerationQueue'!$AY$5:$AY$467,$C15,'Grid GenerationQueue'!$BH$5:$BH$467,"Executed")</f>
        <v>0</v>
      </c>
      <c r="Y15">
        <f>SUMIFS('Grid GenerationQueue'!AM$5:AM$467,'Grid GenerationQueue'!$AX$5:$AX$467,$B15,'Grid GenerationQueue'!$AY$5:$AY$467,$C15,'Grid GenerationQueue'!$BH$5:$BH$467,"Executed")</f>
        <v>0</v>
      </c>
      <c r="Z15">
        <f>SUMIFS('Grid GenerationQueue'!AN$5:AN$467,'Grid GenerationQueue'!$AX$5:$AX$467,$B15,'Grid GenerationQueue'!$AY$5:$AY$467,$C15,'Grid GenerationQueue'!$BH$5:$BH$467,"Executed")</f>
        <v>0</v>
      </c>
      <c r="AA15">
        <f>SUMIFS('Grid GenerationQueue'!AO$5:AO$467,'Grid GenerationQueue'!$AX$5:$AX$467,$B15,'Grid GenerationQueue'!$AY$5:$AY$467,$C15,'Grid GenerationQueue'!$BH$5:$BH$467,"Executed")</f>
        <v>0</v>
      </c>
      <c r="AB15">
        <f>SUMIFS('Grid GenerationQueue'!AP$5:AP$467,'Grid GenerationQueue'!$AX$5:$AX$467,$B15,'Grid GenerationQueue'!$AY$5:$AY$467,$C15,'Grid GenerationQueue'!$BH$5:$BH$467,"Executed")</f>
        <v>0</v>
      </c>
      <c r="AD15">
        <f>SUMIFS('Grid GenerationQueue'!AE$5:AE$467,'Grid GenerationQueue'!$AX$5:$AX$467,$B15,'Grid GenerationQueue'!$AY$5:$AY$467,$C15,'Grid GenerationQueue'!$BF$5:$BF$467,"&lt;&gt;"&amp;"")</f>
        <v>0</v>
      </c>
      <c r="AE15">
        <f>SUMIFS('Grid GenerationQueue'!AF$5:AF$467,'Grid GenerationQueue'!$AX$5:$AX$467,$B15,'Grid GenerationQueue'!$AY$5:$AY$467,$C15,'Grid GenerationQueue'!$BF$5:$BF$467,"&lt;&gt;"&amp;"")</f>
        <v>0</v>
      </c>
      <c r="AF15">
        <f>SUMIFS('Grid GenerationQueue'!AG$5:AG$467,'Grid GenerationQueue'!$AX$5:$AX$467,$B15,'Grid GenerationQueue'!$AY$5:$AY$467,$C15,'Grid GenerationQueue'!$BF$5:$BF$467,"&lt;&gt;"&amp;"")</f>
        <v>0</v>
      </c>
      <c r="AG15">
        <f>SUMIFS('Grid GenerationQueue'!AH$5:AH$467,'Grid GenerationQueue'!$AX$5:$AX$467,$B15,'Grid GenerationQueue'!$AY$5:$AY$467,$C15,'Grid GenerationQueue'!$BF$5:$BF$467,"&lt;&gt;"&amp;"")</f>
        <v>0</v>
      </c>
      <c r="AH15">
        <f>SUMIFS('Grid GenerationQueue'!AI$5:AI$467,'Grid GenerationQueue'!$AX$5:$AX$467,$B15,'Grid GenerationQueue'!$AY$5:$AY$467,$C15,'Grid GenerationQueue'!$BF$5:$BF$467,"&lt;&gt;"&amp;"")</f>
        <v>0</v>
      </c>
      <c r="AI15">
        <f>SUMIFS('Grid GenerationQueue'!AJ$5:AJ$467,'Grid GenerationQueue'!$AX$5:$AX$467,$B15,'Grid GenerationQueue'!$AY$5:$AY$467,$C15,'Grid GenerationQueue'!$BF$5:$BF$467,"&lt;&gt;"&amp;"")</f>
        <v>0</v>
      </c>
      <c r="AJ15">
        <f>SUMIFS('Grid GenerationQueue'!AK$5:AK$467,'Grid GenerationQueue'!$AX$5:$AX$467,$B15,'Grid GenerationQueue'!$AY$5:$AY$467,$C15,'Grid GenerationQueue'!$BF$5:$BF$467,"&lt;&gt;"&amp;"")</f>
        <v>0</v>
      </c>
      <c r="AK15">
        <f>SUMIFS('Grid GenerationQueue'!AL$5:AL$467,'Grid GenerationQueue'!$AX$5:$AX$467,$B15,'Grid GenerationQueue'!$AY$5:$AY$467,$C15,'Grid GenerationQueue'!$BF$5:$BF$467,"&lt;&gt;"&amp;"")</f>
        <v>0</v>
      </c>
      <c r="AL15">
        <f>SUMIFS('Grid GenerationQueue'!AM$5:AM$467,'Grid GenerationQueue'!$AX$5:$AX$467,$B15,'Grid GenerationQueue'!$AY$5:$AY$467,$C15,'Grid GenerationQueue'!$BF$5:$BF$467,"&lt;&gt;"&amp;"")</f>
        <v>0</v>
      </c>
      <c r="AM15">
        <f>SUMIFS('Grid GenerationQueue'!AN$5:AN$467,'Grid GenerationQueue'!$AX$5:$AX$467,$B15,'Grid GenerationQueue'!$AY$5:$AY$467,$C15,'Grid GenerationQueue'!$BF$5:$BF$467,"&lt;&gt;"&amp;"")</f>
        <v>0</v>
      </c>
      <c r="AN15">
        <f>SUMIFS('Grid GenerationQueue'!AO$5:AO$467,'Grid GenerationQueue'!$AX$5:$AX$467,$B15,'Grid GenerationQueue'!$AY$5:$AY$467,$C15,'Grid GenerationQueue'!$BF$5:$BF$467,"&lt;&gt;"&amp;"")</f>
        <v>0</v>
      </c>
      <c r="AO15">
        <f>SUMIFS('Grid GenerationQueue'!AP$5:AP$467,'Grid GenerationQueue'!$AX$5:$AX$467,$B15,'Grid GenerationQueue'!$AY$5:$AY$467,$C15,'Grid GenerationQueue'!$BF$5:$BF$467,"&lt;&gt;"&amp;"")</f>
        <v>0</v>
      </c>
      <c r="AQ15">
        <f>SUMIFS('Grid GenerationQueue'!AE$5:AE$467,'Grid GenerationQueue'!$AX$5:$AX$467,$B15,'Grid GenerationQueue'!$AY$5:$AY$467,$C15)</f>
        <v>0</v>
      </c>
      <c r="AR15">
        <f>SUMIFS('Grid GenerationQueue'!AF$5:AF$467,'Grid GenerationQueue'!$AX$5:$AX$467,$B15,'Grid GenerationQueue'!$AY$5:$AY$467,$C15)</f>
        <v>0</v>
      </c>
      <c r="AS15">
        <f>SUMIFS('Grid GenerationQueue'!AG$5:AG$467,'Grid GenerationQueue'!$AX$5:$AX$467,$B15,'Grid GenerationQueue'!$AY$5:$AY$467,$C15)</f>
        <v>0</v>
      </c>
      <c r="AT15">
        <f>SUMIFS('Grid GenerationQueue'!AH$5:AH$467,'Grid GenerationQueue'!$AX$5:$AX$467,$B15,'Grid GenerationQueue'!$AY$5:$AY$467,$C15)</f>
        <v>0</v>
      </c>
      <c r="AU15">
        <f>SUMIFS('Grid GenerationQueue'!AI$5:AI$467,'Grid GenerationQueue'!$AX$5:$AX$467,$B15,'Grid GenerationQueue'!$AY$5:$AY$467,$C15)</f>
        <v>0</v>
      </c>
      <c r="AV15">
        <f>SUMIFS('Grid GenerationQueue'!AJ$5:AJ$467,'Grid GenerationQueue'!$AX$5:$AX$467,$B15,'Grid GenerationQueue'!$AY$5:$AY$467,$C15)</f>
        <v>0</v>
      </c>
      <c r="AW15">
        <f>SUMIFS('Grid GenerationQueue'!AK$5:AK$467,'Grid GenerationQueue'!$AX$5:$AX$467,$B15,'Grid GenerationQueue'!$AY$5:$AY$467,$C15)</f>
        <v>0</v>
      </c>
      <c r="AX15">
        <f>SUMIFS('Grid GenerationQueue'!AL$5:AL$467,'Grid GenerationQueue'!$AX$5:$AX$467,$B15,'Grid GenerationQueue'!$AY$5:$AY$467,$C15)</f>
        <v>0</v>
      </c>
      <c r="AY15">
        <f>SUMIFS('Grid GenerationQueue'!AM$5:AM$467,'Grid GenerationQueue'!$AX$5:$AX$467,$B15,'Grid GenerationQueue'!$AY$5:$AY$467,$C15)</f>
        <v>0</v>
      </c>
      <c r="AZ15">
        <f>SUMIFS('Grid GenerationQueue'!AN$5:AN$467,'Grid GenerationQueue'!$AX$5:$AX$467,$B15,'Grid GenerationQueue'!$AY$5:$AY$467,$C15)</f>
        <v>0</v>
      </c>
      <c r="BA15">
        <f>SUMIFS('Grid GenerationQueue'!AO$5:AO$467,'Grid GenerationQueue'!$AX$5:$AX$467,$B15,'Grid GenerationQueue'!$AY$5:$AY$467,$C15)</f>
        <v>0</v>
      </c>
      <c r="BB15">
        <f>SUMIFS('Grid GenerationQueue'!AP$5:AP$467,'Grid GenerationQueue'!$AX$5:$AX$467,$B15,'Grid GenerationQueue'!$AY$5:$AY$467,$C15)</f>
        <v>0</v>
      </c>
      <c r="BD15">
        <f>SUMIFS('Grid GenerationQueue'!AE$5:AE$467,'Grid GenerationQueue'!$AX$5:$AX$467,$B15,'Grid GenerationQueue'!$AY$5:$AY$467,$C15,'Grid GenerationQueue'!$BH$5:$BH$467,"Executed",'Grid GenerationQueue'!$BB$5:$BB$467,"&lt;"&amp;$BE$3)</f>
        <v>0</v>
      </c>
      <c r="BE15">
        <f>SUMIFS('Grid GenerationQueue'!AF$5:AF$467,'Grid GenerationQueue'!$AX$5:$AX$467,$B15,'Grid GenerationQueue'!$AY$5:$AY$467,$C15,'Grid GenerationQueue'!$BH$5:$BH$467,"Executed",'Grid GenerationQueue'!$BB$5:$BB$467,"&lt;"&amp;$BE$3)</f>
        <v>0</v>
      </c>
      <c r="BF15">
        <f>SUMIFS('Grid GenerationQueue'!AG$5:AG$467,'Grid GenerationQueue'!$AX$5:$AX$467,$B15,'Grid GenerationQueue'!$AY$5:$AY$467,$C15,'Grid GenerationQueue'!$BH$5:$BH$467,"Executed",'Grid GenerationQueue'!$BB$5:$BB$467,"&lt;"&amp;$BE$3)</f>
        <v>0</v>
      </c>
      <c r="BG15">
        <f>SUMIFS('Grid GenerationQueue'!AH$5:AH$467,'Grid GenerationQueue'!$AX$5:$AX$467,$B15,'Grid GenerationQueue'!$AY$5:$AY$467,$C15,'Grid GenerationQueue'!$BH$5:$BH$467,"Executed",'Grid GenerationQueue'!$BB$5:$BB$467,"&lt;"&amp;$BE$3)</f>
        <v>0</v>
      </c>
      <c r="BH15">
        <f>SUMIFS('Grid GenerationQueue'!AI$5:AI$467,'Grid GenerationQueue'!$AX$5:$AX$467,$B15,'Grid GenerationQueue'!$AY$5:$AY$467,$C15,'Grid GenerationQueue'!$BH$5:$BH$467,"Executed",'Grid GenerationQueue'!$BB$5:$BB$467,"&lt;"&amp;$BE$3)</f>
        <v>0</v>
      </c>
      <c r="BI15">
        <f>SUMIFS('Grid GenerationQueue'!AJ$5:AJ$467,'Grid GenerationQueue'!$AX$5:$AX$467,$B15,'Grid GenerationQueue'!$AY$5:$AY$467,$C15,'Grid GenerationQueue'!$BH$5:$BH$467,"Executed",'Grid GenerationQueue'!$BB$5:$BB$467,"&lt;"&amp;$BE$3)</f>
        <v>0</v>
      </c>
      <c r="BJ15">
        <f>SUMIFS('Grid GenerationQueue'!AK$5:AK$467,'Grid GenerationQueue'!$AX$5:$AX$467,$B15,'Grid GenerationQueue'!$AY$5:$AY$467,$C15,'Grid GenerationQueue'!$BH$5:$BH$467,"Executed",'Grid GenerationQueue'!$BB$5:$BB$467,"&lt;"&amp;$BE$3)</f>
        <v>0</v>
      </c>
      <c r="BK15">
        <f>SUMIFS('Grid GenerationQueue'!AL$5:AL$467,'Grid GenerationQueue'!$AX$5:$AX$467,$B15,'Grid GenerationQueue'!$AY$5:$AY$467,$C15,'Grid GenerationQueue'!$BH$5:$BH$467,"Executed",'Grid GenerationQueue'!$BB$5:$BB$467,"&lt;"&amp;$BE$3)</f>
        <v>0</v>
      </c>
      <c r="BL15">
        <f>SUMIFS('Grid GenerationQueue'!AM$5:AM$467,'Grid GenerationQueue'!$AX$5:$AX$467,$B15,'Grid GenerationQueue'!$AY$5:$AY$467,$C15,'Grid GenerationQueue'!$BH$5:$BH$467,"Executed",'Grid GenerationQueue'!$BB$5:$BB$467,"&lt;"&amp;$BE$3)</f>
        <v>0</v>
      </c>
      <c r="BM15">
        <f>SUMIFS('Grid GenerationQueue'!AN$5:AN$467,'Grid GenerationQueue'!$AX$5:$AX$467,$B15,'Grid GenerationQueue'!$AY$5:$AY$467,$C15,'Grid GenerationQueue'!$BH$5:$BH$467,"Executed",'Grid GenerationQueue'!$BB$5:$BB$467,"&lt;"&amp;$BE$3)</f>
        <v>0</v>
      </c>
      <c r="BN15">
        <f>SUMIFS('Grid GenerationQueue'!AO$5:AO$467,'Grid GenerationQueue'!$AX$5:$AX$467,$B15,'Grid GenerationQueue'!$AY$5:$AY$467,$C15,'Grid GenerationQueue'!$BH$5:$BH$467,"Executed",'Grid GenerationQueue'!$BB$5:$BB$467,"&lt;"&amp;$BE$3)</f>
        <v>0</v>
      </c>
      <c r="BO15">
        <f>SUMIFS('Grid GenerationQueue'!AP$5:AP$467,'Grid GenerationQueue'!$AX$5:$AX$467,$B15,'Grid GenerationQueue'!$AY$5:$AY$467,$C15,'Grid GenerationQueue'!$BH$5:$BH$467,"Executed",'Grid GenerationQueue'!$BB$5:$BB$467,"&lt;"&amp;$BE$3)</f>
        <v>0</v>
      </c>
      <c r="BQ15">
        <f>SUMIFS('Grid GenerationQueue'!AE$5:AE$467,'Grid GenerationQueue'!$AX$5:$AX$467,$B15,'Grid GenerationQueue'!$AY$5:$AY$467,$C15,'Grid GenerationQueue'!$BF$5:$BF$467,"&lt;&gt;"&amp;"",'Grid GenerationQueue'!$BB$5:$BB$467,"&lt;"&amp;$BE$3)</f>
        <v>0</v>
      </c>
      <c r="BR15">
        <f>SUMIFS('Grid GenerationQueue'!AF$5:AF$467,'Grid GenerationQueue'!$AX$5:$AX$467,$B15,'Grid GenerationQueue'!$AY$5:$AY$467,$C15,'Grid GenerationQueue'!$BF$5:$BF$467,"&lt;&gt;"&amp;"",'Grid GenerationQueue'!$BB$5:$BB$467,"&lt;"&amp;$BE$3)</f>
        <v>0</v>
      </c>
      <c r="BS15">
        <f>SUMIFS('Grid GenerationQueue'!AG$5:AG$467,'Grid GenerationQueue'!$AX$5:$AX$467,$B15,'Grid GenerationQueue'!$AY$5:$AY$467,$C15,'Grid GenerationQueue'!$BF$5:$BF$467,"&lt;&gt;"&amp;"",'Grid GenerationQueue'!$BB$5:$BB$467,"&lt;"&amp;$BE$3)</f>
        <v>0</v>
      </c>
      <c r="BT15">
        <f>SUMIFS('Grid GenerationQueue'!AH$5:AH$467,'Grid GenerationQueue'!$AX$5:$AX$467,$B15,'Grid GenerationQueue'!$AY$5:$AY$467,$C15,'Grid GenerationQueue'!$BF$5:$BF$467,"&lt;&gt;"&amp;"",'Grid GenerationQueue'!$BB$5:$BB$467,"&lt;"&amp;$BE$3)</f>
        <v>0</v>
      </c>
      <c r="BU15">
        <f>SUMIFS('Grid GenerationQueue'!AI$5:AI$467,'Grid GenerationQueue'!$AX$5:$AX$467,$B15,'Grid GenerationQueue'!$AY$5:$AY$467,$C15,'Grid GenerationQueue'!$BF$5:$BF$467,"&lt;&gt;"&amp;"",'Grid GenerationQueue'!$BB$5:$BB$467,"&lt;"&amp;$BE$3)</f>
        <v>0</v>
      </c>
      <c r="BV15">
        <f>SUMIFS('Grid GenerationQueue'!AJ$5:AJ$467,'Grid GenerationQueue'!$AX$5:$AX$467,$B15,'Grid GenerationQueue'!$AY$5:$AY$467,$C15,'Grid GenerationQueue'!$BF$5:$BF$467,"&lt;&gt;"&amp;"",'Grid GenerationQueue'!$BB$5:$BB$467,"&lt;"&amp;$BE$3)</f>
        <v>0</v>
      </c>
      <c r="BW15">
        <f>SUMIFS('Grid GenerationQueue'!AK$5:AK$467,'Grid GenerationQueue'!$AX$5:$AX$467,$B15,'Grid GenerationQueue'!$AY$5:$AY$467,$C15,'Grid GenerationQueue'!$BF$5:$BF$467,"&lt;&gt;"&amp;"",'Grid GenerationQueue'!$BB$5:$BB$467,"&lt;"&amp;$BE$3)</f>
        <v>0</v>
      </c>
      <c r="BX15">
        <f>SUMIFS('Grid GenerationQueue'!AL$5:AL$467,'Grid GenerationQueue'!$AX$5:$AX$467,$B15,'Grid GenerationQueue'!$AY$5:$AY$467,$C15,'Grid GenerationQueue'!$BF$5:$BF$467,"&lt;&gt;"&amp;"",'Grid GenerationQueue'!$BB$5:$BB$467,"&lt;"&amp;$BE$3)</f>
        <v>0</v>
      </c>
      <c r="BY15">
        <f>SUMIFS('Grid GenerationQueue'!AM$5:AM$467,'Grid GenerationQueue'!$AX$5:$AX$467,$B15,'Grid GenerationQueue'!$AY$5:$AY$467,$C15,'Grid GenerationQueue'!$BF$5:$BF$467,"&lt;&gt;"&amp;"",'Grid GenerationQueue'!$BB$5:$BB$467,"&lt;"&amp;$BE$3)</f>
        <v>0</v>
      </c>
      <c r="BZ15">
        <f>SUMIFS('Grid GenerationQueue'!AN$5:AN$467,'Grid GenerationQueue'!$AX$5:$AX$467,$B15,'Grid GenerationQueue'!$AY$5:$AY$467,$C15,'Grid GenerationQueue'!$BF$5:$BF$467,"&lt;&gt;"&amp;"",'Grid GenerationQueue'!$BB$5:$BB$467,"&lt;"&amp;$BE$3)</f>
        <v>0</v>
      </c>
      <c r="CA15">
        <f>SUMIFS('Grid GenerationQueue'!AO$5:AO$467,'Grid GenerationQueue'!$AX$5:$AX$467,$B15,'Grid GenerationQueue'!$AY$5:$AY$467,$C15,'Grid GenerationQueue'!$BF$5:$BF$467,"&lt;&gt;"&amp;"",'Grid GenerationQueue'!$BB$5:$BB$467,"&lt;"&amp;$BE$3)</f>
        <v>0</v>
      </c>
      <c r="CB15">
        <f>SUMIFS('Grid GenerationQueue'!AP$5:AP$467,'Grid GenerationQueue'!$AX$5:$AX$467,$B15,'Grid GenerationQueue'!$AY$5:$AY$467,$C15,'Grid GenerationQueue'!$BF$5:$BF$467,"&lt;&gt;"&amp;"",'Grid GenerationQueue'!$BB$5:$BB$467,"&lt;"&amp;$BE$3)</f>
        <v>0</v>
      </c>
      <c r="CD15">
        <f>SUMIFS('Grid GenerationQueue'!AE$5:AE$467,'Grid GenerationQueue'!$AX$5:$AX$467,$B15,'Grid GenerationQueue'!$AY$5:$AY$467,$C15,'Grid GenerationQueue'!$BB$5:$BB$467,"&lt;"&amp;$BE$3)</f>
        <v>0</v>
      </c>
      <c r="CE15">
        <f>SUMIFS('Grid GenerationQueue'!AF$5:AF$467,'Grid GenerationQueue'!$AX$5:$AX$467,$B15,'Grid GenerationQueue'!$AY$5:$AY$467,$C15,'Grid GenerationQueue'!$BB$5:$BB$467,"&lt;"&amp;$BE$3)</f>
        <v>0</v>
      </c>
      <c r="CF15">
        <f>SUMIFS('Grid GenerationQueue'!AG$5:AG$467,'Grid GenerationQueue'!$AX$5:$AX$467,$B15,'Grid GenerationQueue'!$AY$5:$AY$467,$C15,'Grid GenerationQueue'!$BB$5:$BB$467,"&lt;"&amp;$BE$3)</f>
        <v>0</v>
      </c>
      <c r="CG15">
        <f>SUMIFS('Grid GenerationQueue'!AH$5:AH$467,'Grid GenerationQueue'!$AX$5:$AX$467,$B15,'Grid GenerationQueue'!$AY$5:$AY$467,$C15,'Grid GenerationQueue'!$BB$5:$BB$467,"&lt;"&amp;$BE$3)</f>
        <v>0</v>
      </c>
      <c r="CH15">
        <f>SUMIFS('Grid GenerationQueue'!AI$5:AI$467,'Grid GenerationQueue'!$AX$5:$AX$467,$B15,'Grid GenerationQueue'!$AY$5:$AY$467,$C15,'Grid GenerationQueue'!$BB$5:$BB$467,"&lt;"&amp;$BE$3)</f>
        <v>0</v>
      </c>
      <c r="CI15">
        <f>SUMIFS('Grid GenerationQueue'!AJ$5:AJ$467,'Grid GenerationQueue'!$AX$5:$AX$467,$B15,'Grid GenerationQueue'!$AY$5:$AY$467,$C15,'Grid GenerationQueue'!$BB$5:$BB$467,"&lt;"&amp;$BE$3)</f>
        <v>0</v>
      </c>
      <c r="CJ15">
        <f>SUMIFS('Grid GenerationQueue'!AK$5:AK$467,'Grid GenerationQueue'!$AX$5:$AX$467,$B15,'Grid GenerationQueue'!$AY$5:$AY$467,$C15,'Grid GenerationQueue'!$BB$5:$BB$467,"&lt;"&amp;$BE$3)</f>
        <v>0</v>
      </c>
      <c r="CK15">
        <f>SUMIFS('Grid GenerationQueue'!AL$5:AL$467,'Grid GenerationQueue'!$AX$5:$AX$467,$B15,'Grid GenerationQueue'!$AY$5:$AY$467,$C15,'Grid GenerationQueue'!$BB$5:$BB$467,"&lt;"&amp;$BE$3)</f>
        <v>0</v>
      </c>
      <c r="CL15">
        <f>SUMIFS('Grid GenerationQueue'!AM$5:AM$467,'Grid GenerationQueue'!$AX$5:$AX$467,$B15,'Grid GenerationQueue'!$AY$5:$AY$467,$C15,'Grid GenerationQueue'!$BB$5:$BB$467,"&lt;"&amp;$BE$3)</f>
        <v>0</v>
      </c>
      <c r="CM15">
        <f>SUMIFS('Grid GenerationQueue'!AN$5:AN$467,'Grid GenerationQueue'!$AX$5:$AX$467,$B15,'Grid GenerationQueue'!$AY$5:$AY$467,$C15,'Grid GenerationQueue'!$BB$5:$BB$467,"&lt;"&amp;$BE$3)</f>
        <v>0</v>
      </c>
      <c r="CN15">
        <f>SUMIFS('Grid GenerationQueue'!AO$5:AO$467,'Grid GenerationQueue'!$AX$5:$AX$467,$B15,'Grid GenerationQueue'!$AY$5:$AY$467,$C15,'Grid GenerationQueue'!$BB$5:$BB$467,"&lt;"&amp;$BE$3)</f>
        <v>0</v>
      </c>
      <c r="CO15">
        <f>SUMIFS('Grid GenerationQueue'!AP$5:AP$467,'Grid GenerationQueue'!$AX$5:$AX$467,$B15,'Grid GenerationQueue'!$AY$5:$AY$467,$C15,'Grid GenerationQueue'!$BB$5:$BB$467,"&lt;"&amp;$BE$3)</f>
        <v>0</v>
      </c>
    </row>
    <row r="16" spans="1:93" x14ac:dyDescent="0.35">
      <c r="A16" t="s">
        <v>4647</v>
      </c>
      <c r="B16" t="s">
        <v>4368</v>
      </c>
      <c r="C16">
        <v>230</v>
      </c>
      <c r="D16">
        <f>SUMIFS('Grid GenerationQueue'!AE$5:AE$467,'Grid GenerationQueue'!$AX$5:$AX$467,$B16,'Grid GenerationQueue'!$AY$5:$AY$467,$C16,'Grid GenerationQueue'!$BI$5:$BI$467,"&lt;4")</f>
        <v>0</v>
      </c>
      <c r="E16">
        <f>SUMIFS('Grid GenerationQueue'!AF$5:AF$467,'Grid GenerationQueue'!$AX$5:$AX$467,$B16,'Grid GenerationQueue'!$AY$5:$AY$467,$C16,'Grid GenerationQueue'!$BI$5:$BI$467,"&lt;4")</f>
        <v>0</v>
      </c>
      <c r="F16">
        <f>SUMIFS('Grid GenerationQueue'!AG$5:AG$467,'Grid GenerationQueue'!$AX$5:$AX$467,$B16,'Grid GenerationQueue'!$AY$5:$AY$467,$C16,'Grid GenerationQueue'!$BI$5:$BI$467,"&lt;4")</f>
        <v>0</v>
      </c>
      <c r="G16">
        <f>SUMIFS('Grid GenerationQueue'!AH$5:AH$467,'Grid GenerationQueue'!$AX$5:$AX$467,$B16,'Grid GenerationQueue'!$AY$5:$AY$467,$C16,'Grid GenerationQueue'!$BI$5:$BI$467,"&lt;4")</f>
        <v>0</v>
      </c>
      <c r="H16">
        <f>SUMIFS('Grid GenerationQueue'!AI$5:AI$467,'Grid GenerationQueue'!$AX$5:$AX$467,$B16,'Grid GenerationQueue'!$AY$5:$AY$467,$C16,'Grid GenerationQueue'!$BI$5:$BI$467,"&lt;4")</f>
        <v>0</v>
      </c>
      <c r="I16">
        <f>SUMIFS('Grid GenerationQueue'!AJ$5:AJ$467,'Grid GenerationQueue'!$AX$5:$AX$467,$B16,'Grid GenerationQueue'!$AY$5:$AY$467,$C16,'Grid GenerationQueue'!$BI$5:$BI$467,"&lt;4")</f>
        <v>0</v>
      </c>
      <c r="J16">
        <f>SUMIFS('Grid GenerationQueue'!AK$5:AK$467,'Grid GenerationQueue'!$AX$5:$AX$467,$B16,'Grid GenerationQueue'!$AY$5:$AY$467,$C16,'Grid GenerationQueue'!$BI$5:$BI$467,"&lt;4")</f>
        <v>0</v>
      </c>
      <c r="K16">
        <f>SUMIFS('Grid GenerationQueue'!AL$5:AL$467,'Grid GenerationQueue'!$AX$5:$AX$467,$B16,'Grid GenerationQueue'!$AY$5:$AY$467,$C16,'Grid GenerationQueue'!$BI$5:$BI$467,"&lt;4")</f>
        <v>0</v>
      </c>
      <c r="L16">
        <f>SUMIFS('Grid GenerationQueue'!AM$5:AM$467,'Grid GenerationQueue'!$AX$5:$AX$467,$B16,'Grid GenerationQueue'!$AY$5:$AY$467,$C16,'Grid GenerationQueue'!$BI$5:$BI$467,"&lt;4")</f>
        <v>0</v>
      </c>
      <c r="M16">
        <f>SUMIFS('Grid GenerationQueue'!AN$5:AN$467,'Grid GenerationQueue'!$AX$5:$AX$467,$B16,'Grid GenerationQueue'!$AY$5:$AY$467,$C16,'Grid GenerationQueue'!$BI$5:$BI$467,"&lt;4")</f>
        <v>0</v>
      </c>
      <c r="N16">
        <f>SUMIFS('Grid GenerationQueue'!AO$5:AO$467,'Grid GenerationQueue'!$AX$5:$AX$467,$B16,'Grid GenerationQueue'!$AY$5:$AY$467,$C16,'Grid GenerationQueue'!$BI$5:$BI$467,"&lt;4")</f>
        <v>0</v>
      </c>
      <c r="O16">
        <f>SUMIFS('Grid GenerationQueue'!AP$5:AP$467,'Grid GenerationQueue'!$AX$5:$AX$467,$B16,'Grid GenerationQueue'!$AY$5:$AY$467,$C16,'Grid GenerationQueue'!$BI$5:$BI$467,"&lt;4")</f>
        <v>0</v>
      </c>
      <c r="Q16">
        <f>SUMIFS('Grid GenerationQueue'!AE$5:AE$467,'Grid GenerationQueue'!$AX$5:$AX$467,$B16,'Grid GenerationQueue'!$AY$5:$AY$467,$C16,'Grid GenerationQueue'!$BH$5:$BH$467,"Executed")</f>
        <v>0</v>
      </c>
      <c r="R16">
        <f>SUMIFS('Grid GenerationQueue'!AF$5:AF$467,'Grid GenerationQueue'!$AX$5:$AX$467,$B16,'Grid GenerationQueue'!$AY$5:$AY$467,$C16,'Grid GenerationQueue'!$BH$5:$BH$467,"Executed")</f>
        <v>0</v>
      </c>
      <c r="S16">
        <f>SUMIFS('Grid GenerationQueue'!AG$5:AG$467,'Grid GenerationQueue'!$AX$5:$AX$467,$B16,'Grid GenerationQueue'!$AY$5:$AY$467,$C16,'Grid GenerationQueue'!$BH$5:$BH$467,"Executed")</f>
        <v>0</v>
      </c>
      <c r="T16">
        <f>SUMIFS('Grid GenerationQueue'!AH$5:AH$467,'Grid GenerationQueue'!$AX$5:$AX$467,$B16,'Grid GenerationQueue'!$AY$5:$AY$467,$C16,'Grid GenerationQueue'!$BH$5:$BH$467,"Executed")</f>
        <v>0</v>
      </c>
      <c r="U16">
        <f>SUMIFS('Grid GenerationQueue'!AI$5:AI$467,'Grid GenerationQueue'!$AX$5:$AX$467,$B16,'Grid GenerationQueue'!$AY$5:$AY$467,$C16,'Grid GenerationQueue'!$BH$5:$BH$467,"Executed")</f>
        <v>0</v>
      </c>
      <c r="V16">
        <f>SUMIFS('Grid GenerationQueue'!AJ$5:AJ$467,'Grid GenerationQueue'!$AX$5:$AX$467,$B16,'Grid GenerationQueue'!$AY$5:$AY$467,$C16,'Grid GenerationQueue'!$BH$5:$BH$467,"Executed")</f>
        <v>0</v>
      </c>
      <c r="W16">
        <f>SUMIFS('Grid GenerationQueue'!AK$5:AK$467,'Grid GenerationQueue'!$AX$5:$AX$467,$B16,'Grid GenerationQueue'!$AY$5:$AY$467,$C16,'Grid GenerationQueue'!$BH$5:$BH$467,"Executed")</f>
        <v>0</v>
      </c>
      <c r="X16">
        <f>SUMIFS('Grid GenerationQueue'!AL$5:AL$467,'Grid GenerationQueue'!$AX$5:$AX$467,$B16,'Grid GenerationQueue'!$AY$5:$AY$467,$C16,'Grid GenerationQueue'!$BH$5:$BH$467,"Executed")</f>
        <v>0</v>
      </c>
      <c r="Y16">
        <f>SUMIFS('Grid GenerationQueue'!AM$5:AM$467,'Grid GenerationQueue'!$AX$5:$AX$467,$B16,'Grid GenerationQueue'!$AY$5:$AY$467,$C16,'Grid GenerationQueue'!$BH$5:$BH$467,"Executed")</f>
        <v>0</v>
      </c>
      <c r="Z16">
        <f>SUMIFS('Grid GenerationQueue'!AN$5:AN$467,'Grid GenerationQueue'!$AX$5:$AX$467,$B16,'Grid GenerationQueue'!$AY$5:$AY$467,$C16,'Grid GenerationQueue'!$BH$5:$BH$467,"Executed")</f>
        <v>0</v>
      </c>
      <c r="AA16">
        <f>SUMIFS('Grid GenerationQueue'!AO$5:AO$467,'Grid GenerationQueue'!$AX$5:$AX$467,$B16,'Grid GenerationQueue'!$AY$5:$AY$467,$C16,'Grid GenerationQueue'!$BH$5:$BH$467,"Executed")</f>
        <v>0</v>
      </c>
      <c r="AB16">
        <f>SUMIFS('Grid GenerationQueue'!AP$5:AP$467,'Grid GenerationQueue'!$AX$5:$AX$467,$B16,'Grid GenerationQueue'!$AY$5:$AY$467,$C16,'Grid GenerationQueue'!$BH$5:$BH$467,"Executed")</f>
        <v>0</v>
      </c>
      <c r="AD16">
        <f>SUMIFS('Grid GenerationQueue'!AE$5:AE$467,'Grid GenerationQueue'!$AX$5:$AX$467,$B16,'Grid GenerationQueue'!$AY$5:$AY$467,$C16,'Grid GenerationQueue'!$BF$5:$BF$467,"&lt;&gt;"&amp;"")</f>
        <v>0</v>
      </c>
      <c r="AE16">
        <f>SUMIFS('Grid GenerationQueue'!AF$5:AF$467,'Grid GenerationQueue'!$AX$5:$AX$467,$B16,'Grid GenerationQueue'!$AY$5:$AY$467,$C16,'Grid GenerationQueue'!$BF$5:$BF$467,"&lt;&gt;"&amp;"")</f>
        <v>0</v>
      </c>
      <c r="AF16">
        <f>SUMIFS('Grid GenerationQueue'!AG$5:AG$467,'Grid GenerationQueue'!$AX$5:$AX$467,$B16,'Grid GenerationQueue'!$AY$5:$AY$467,$C16,'Grid GenerationQueue'!$BF$5:$BF$467,"&lt;&gt;"&amp;"")</f>
        <v>0</v>
      </c>
      <c r="AG16">
        <f>SUMIFS('Grid GenerationQueue'!AH$5:AH$467,'Grid GenerationQueue'!$AX$5:$AX$467,$B16,'Grid GenerationQueue'!$AY$5:$AY$467,$C16,'Grid GenerationQueue'!$BF$5:$BF$467,"&lt;&gt;"&amp;"")</f>
        <v>0</v>
      </c>
      <c r="AH16">
        <f>SUMIFS('Grid GenerationQueue'!AI$5:AI$467,'Grid GenerationQueue'!$AX$5:$AX$467,$B16,'Grid GenerationQueue'!$AY$5:$AY$467,$C16,'Grid GenerationQueue'!$BF$5:$BF$467,"&lt;&gt;"&amp;"")</f>
        <v>0</v>
      </c>
      <c r="AI16">
        <f>SUMIFS('Grid GenerationQueue'!AJ$5:AJ$467,'Grid GenerationQueue'!$AX$5:$AX$467,$B16,'Grid GenerationQueue'!$AY$5:$AY$467,$C16,'Grid GenerationQueue'!$BF$5:$BF$467,"&lt;&gt;"&amp;"")</f>
        <v>0</v>
      </c>
      <c r="AJ16">
        <f>SUMIFS('Grid GenerationQueue'!AK$5:AK$467,'Grid GenerationQueue'!$AX$5:$AX$467,$B16,'Grid GenerationQueue'!$AY$5:$AY$467,$C16,'Grid GenerationQueue'!$BF$5:$BF$467,"&lt;&gt;"&amp;"")</f>
        <v>0</v>
      </c>
      <c r="AK16">
        <f>SUMIFS('Grid GenerationQueue'!AL$5:AL$467,'Grid GenerationQueue'!$AX$5:$AX$467,$B16,'Grid GenerationQueue'!$AY$5:$AY$467,$C16,'Grid GenerationQueue'!$BF$5:$BF$467,"&lt;&gt;"&amp;"")</f>
        <v>0</v>
      </c>
      <c r="AL16">
        <f>SUMIFS('Grid GenerationQueue'!AM$5:AM$467,'Grid GenerationQueue'!$AX$5:$AX$467,$B16,'Grid GenerationQueue'!$AY$5:$AY$467,$C16,'Grid GenerationQueue'!$BF$5:$BF$467,"&lt;&gt;"&amp;"")</f>
        <v>0</v>
      </c>
      <c r="AM16">
        <f>SUMIFS('Grid GenerationQueue'!AN$5:AN$467,'Grid GenerationQueue'!$AX$5:$AX$467,$B16,'Grid GenerationQueue'!$AY$5:$AY$467,$C16,'Grid GenerationQueue'!$BF$5:$BF$467,"&lt;&gt;"&amp;"")</f>
        <v>0</v>
      </c>
      <c r="AN16">
        <f>SUMIFS('Grid GenerationQueue'!AO$5:AO$467,'Grid GenerationQueue'!$AX$5:$AX$467,$B16,'Grid GenerationQueue'!$AY$5:$AY$467,$C16,'Grid GenerationQueue'!$BF$5:$BF$467,"&lt;&gt;"&amp;"")</f>
        <v>0</v>
      </c>
      <c r="AO16">
        <f>SUMIFS('Grid GenerationQueue'!AP$5:AP$467,'Grid GenerationQueue'!$AX$5:$AX$467,$B16,'Grid GenerationQueue'!$AY$5:$AY$467,$C16,'Grid GenerationQueue'!$BF$5:$BF$467,"&lt;&gt;"&amp;"")</f>
        <v>0</v>
      </c>
      <c r="AQ16">
        <f>SUMIFS('Grid GenerationQueue'!AE$5:AE$467,'Grid GenerationQueue'!$AX$5:$AX$467,$B16,'Grid GenerationQueue'!$AY$5:$AY$467,$C16)</f>
        <v>0</v>
      </c>
      <c r="AR16">
        <f>SUMIFS('Grid GenerationQueue'!AF$5:AF$467,'Grid GenerationQueue'!$AX$5:$AX$467,$B16,'Grid GenerationQueue'!$AY$5:$AY$467,$C16)</f>
        <v>0</v>
      </c>
      <c r="AS16">
        <f>SUMIFS('Grid GenerationQueue'!AG$5:AG$467,'Grid GenerationQueue'!$AX$5:$AX$467,$B16,'Grid GenerationQueue'!$AY$5:$AY$467,$C16)</f>
        <v>0</v>
      </c>
      <c r="AT16">
        <f>SUMIFS('Grid GenerationQueue'!AH$5:AH$467,'Grid GenerationQueue'!$AX$5:$AX$467,$B16,'Grid GenerationQueue'!$AY$5:$AY$467,$C16)</f>
        <v>0</v>
      </c>
      <c r="AU16">
        <f>SUMIFS('Grid GenerationQueue'!AI$5:AI$467,'Grid GenerationQueue'!$AX$5:$AX$467,$B16,'Grid GenerationQueue'!$AY$5:$AY$467,$C16)</f>
        <v>0</v>
      </c>
      <c r="AV16">
        <f>SUMIFS('Grid GenerationQueue'!AJ$5:AJ$467,'Grid GenerationQueue'!$AX$5:$AX$467,$B16,'Grid GenerationQueue'!$AY$5:$AY$467,$C16)</f>
        <v>0</v>
      </c>
      <c r="AW16">
        <f>SUMIFS('Grid GenerationQueue'!AK$5:AK$467,'Grid GenerationQueue'!$AX$5:$AX$467,$B16,'Grid GenerationQueue'!$AY$5:$AY$467,$C16)</f>
        <v>0</v>
      </c>
      <c r="AX16">
        <f>SUMIFS('Grid GenerationQueue'!AL$5:AL$467,'Grid GenerationQueue'!$AX$5:$AX$467,$B16,'Grid GenerationQueue'!$AY$5:$AY$467,$C16)</f>
        <v>0</v>
      </c>
      <c r="AY16">
        <f>SUMIFS('Grid GenerationQueue'!AM$5:AM$467,'Grid GenerationQueue'!$AX$5:$AX$467,$B16,'Grid GenerationQueue'!$AY$5:$AY$467,$C16)</f>
        <v>0</v>
      </c>
      <c r="AZ16">
        <f>SUMIFS('Grid GenerationQueue'!AN$5:AN$467,'Grid GenerationQueue'!$AX$5:$AX$467,$B16,'Grid GenerationQueue'!$AY$5:$AY$467,$C16)</f>
        <v>0</v>
      </c>
      <c r="BA16">
        <f>SUMIFS('Grid GenerationQueue'!AO$5:AO$467,'Grid GenerationQueue'!$AX$5:$AX$467,$B16,'Grid GenerationQueue'!$AY$5:$AY$467,$C16)</f>
        <v>0</v>
      </c>
      <c r="BB16">
        <f>SUMIFS('Grid GenerationQueue'!AP$5:AP$467,'Grid GenerationQueue'!$AX$5:$AX$467,$B16,'Grid GenerationQueue'!$AY$5:$AY$467,$C16)</f>
        <v>0</v>
      </c>
      <c r="BD16">
        <f>SUMIFS('Grid GenerationQueue'!AE$5:AE$467,'Grid GenerationQueue'!$AX$5:$AX$467,$B16,'Grid GenerationQueue'!$AY$5:$AY$467,$C16,'Grid GenerationQueue'!$BH$5:$BH$467,"Executed",'Grid GenerationQueue'!$BB$5:$BB$467,"&lt;"&amp;$BE$3)</f>
        <v>0</v>
      </c>
      <c r="BE16">
        <f>SUMIFS('Grid GenerationQueue'!AF$5:AF$467,'Grid GenerationQueue'!$AX$5:$AX$467,$B16,'Grid GenerationQueue'!$AY$5:$AY$467,$C16,'Grid GenerationQueue'!$BH$5:$BH$467,"Executed",'Grid GenerationQueue'!$BB$5:$BB$467,"&lt;"&amp;$BE$3)</f>
        <v>0</v>
      </c>
      <c r="BF16">
        <f>SUMIFS('Grid GenerationQueue'!AG$5:AG$467,'Grid GenerationQueue'!$AX$5:$AX$467,$B16,'Grid GenerationQueue'!$AY$5:$AY$467,$C16,'Grid GenerationQueue'!$BH$5:$BH$467,"Executed",'Grid GenerationQueue'!$BB$5:$BB$467,"&lt;"&amp;$BE$3)</f>
        <v>0</v>
      </c>
      <c r="BG16">
        <f>SUMIFS('Grid GenerationQueue'!AH$5:AH$467,'Grid GenerationQueue'!$AX$5:$AX$467,$B16,'Grid GenerationQueue'!$AY$5:$AY$467,$C16,'Grid GenerationQueue'!$BH$5:$BH$467,"Executed",'Grid GenerationQueue'!$BB$5:$BB$467,"&lt;"&amp;$BE$3)</f>
        <v>0</v>
      </c>
      <c r="BH16">
        <f>SUMIFS('Grid GenerationQueue'!AI$5:AI$467,'Grid GenerationQueue'!$AX$5:$AX$467,$B16,'Grid GenerationQueue'!$AY$5:$AY$467,$C16,'Grid GenerationQueue'!$BH$5:$BH$467,"Executed",'Grid GenerationQueue'!$BB$5:$BB$467,"&lt;"&amp;$BE$3)</f>
        <v>0</v>
      </c>
      <c r="BI16">
        <f>SUMIFS('Grid GenerationQueue'!AJ$5:AJ$467,'Grid GenerationQueue'!$AX$5:$AX$467,$B16,'Grid GenerationQueue'!$AY$5:$AY$467,$C16,'Grid GenerationQueue'!$BH$5:$BH$467,"Executed",'Grid GenerationQueue'!$BB$5:$BB$467,"&lt;"&amp;$BE$3)</f>
        <v>0</v>
      </c>
      <c r="BJ16">
        <f>SUMIFS('Grid GenerationQueue'!AK$5:AK$467,'Grid GenerationQueue'!$AX$5:$AX$467,$B16,'Grid GenerationQueue'!$AY$5:$AY$467,$C16,'Grid GenerationQueue'!$BH$5:$BH$467,"Executed",'Grid GenerationQueue'!$BB$5:$BB$467,"&lt;"&amp;$BE$3)</f>
        <v>0</v>
      </c>
      <c r="BK16">
        <f>SUMIFS('Grid GenerationQueue'!AL$5:AL$467,'Grid GenerationQueue'!$AX$5:$AX$467,$B16,'Grid GenerationQueue'!$AY$5:$AY$467,$C16,'Grid GenerationQueue'!$BH$5:$BH$467,"Executed",'Grid GenerationQueue'!$BB$5:$BB$467,"&lt;"&amp;$BE$3)</f>
        <v>0</v>
      </c>
      <c r="BL16">
        <f>SUMIFS('Grid GenerationQueue'!AM$5:AM$467,'Grid GenerationQueue'!$AX$5:$AX$467,$B16,'Grid GenerationQueue'!$AY$5:$AY$467,$C16,'Grid GenerationQueue'!$BH$5:$BH$467,"Executed",'Grid GenerationQueue'!$BB$5:$BB$467,"&lt;"&amp;$BE$3)</f>
        <v>0</v>
      </c>
      <c r="BM16">
        <f>SUMIFS('Grid GenerationQueue'!AN$5:AN$467,'Grid GenerationQueue'!$AX$5:$AX$467,$B16,'Grid GenerationQueue'!$AY$5:$AY$467,$C16,'Grid GenerationQueue'!$BH$5:$BH$467,"Executed",'Grid GenerationQueue'!$BB$5:$BB$467,"&lt;"&amp;$BE$3)</f>
        <v>0</v>
      </c>
      <c r="BN16">
        <f>SUMIFS('Grid GenerationQueue'!AO$5:AO$467,'Grid GenerationQueue'!$AX$5:$AX$467,$B16,'Grid GenerationQueue'!$AY$5:$AY$467,$C16,'Grid GenerationQueue'!$BH$5:$BH$467,"Executed",'Grid GenerationQueue'!$BB$5:$BB$467,"&lt;"&amp;$BE$3)</f>
        <v>0</v>
      </c>
      <c r="BO16">
        <f>SUMIFS('Grid GenerationQueue'!AP$5:AP$467,'Grid GenerationQueue'!$AX$5:$AX$467,$B16,'Grid GenerationQueue'!$AY$5:$AY$467,$C16,'Grid GenerationQueue'!$BH$5:$BH$467,"Executed",'Grid GenerationQueue'!$BB$5:$BB$467,"&lt;"&amp;$BE$3)</f>
        <v>0</v>
      </c>
      <c r="BQ16">
        <f>SUMIFS('Grid GenerationQueue'!AE$5:AE$467,'Grid GenerationQueue'!$AX$5:$AX$467,$B16,'Grid GenerationQueue'!$AY$5:$AY$467,$C16,'Grid GenerationQueue'!$BF$5:$BF$467,"&lt;&gt;"&amp;"",'Grid GenerationQueue'!$BB$5:$BB$467,"&lt;"&amp;$BE$3)</f>
        <v>0</v>
      </c>
      <c r="BR16">
        <f>SUMIFS('Grid GenerationQueue'!AF$5:AF$467,'Grid GenerationQueue'!$AX$5:$AX$467,$B16,'Grid GenerationQueue'!$AY$5:$AY$467,$C16,'Grid GenerationQueue'!$BF$5:$BF$467,"&lt;&gt;"&amp;"",'Grid GenerationQueue'!$BB$5:$BB$467,"&lt;"&amp;$BE$3)</f>
        <v>0</v>
      </c>
      <c r="BS16">
        <f>SUMIFS('Grid GenerationQueue'!AG$5:AG$467,'Grid GenerationQueue'!$AX$5:$AX$467,$B16,'Grid GenerationQueue'!$AY$5:$AY$467,$C16,'Grid GenerationQueue'!$BF$5:$BF$467,"&lt;&gt;"&amp;"",'Grid GenerationQueue'!$BB$5:$BB$467,"&lt;"&amp;$BE$3)</f>
        <v>0</v>
      </c>
      <c r="BT16">
        <f>SUMIFS('Grid GenerationQueue'!AH$5:AH$467,'Grid GenerationQueue'!$AX$5:$AX$467,$B16,'Grid GenerationQueue'!$AY$5:$AY$467,$C16,'Grid GenerationQueue'!$BF$5:$BF$467,"&lt;&gt;"&amp;"",'Grid GenerationQueue'!$BB$5:$BB$467,"&lt;"&amp;$BE$3)</f>
        <v>0</v>
      </c>
      <c r="BU16">
        <f>SUMIFS('Grid GenerationQueue'!AI$5:AI$467,'Grid GenerationQueue'!$AX$5:$AX$467,$B16,'Grid GenerationQueue'!$AY$5:$AY$467,$C16,'Grid GenerationQueue'!$BF$5:$BF$467,"&lt;&gt;"&amp;"",'Grid GenerationQueue'!$BB$5:$BB$467,"&lt;"&amp;$BE$3)</f>
        <v>0</v>
      </c>
      <c r="BV16">
        <f>SUMIFS('Grid GenerationQueue'!AJ$5:AJ$467,'Grid GenerationQueue'!$AX$5:$AX$467,$B16,'Grid GenerationQueue'!$AY$5:$AY$467,$C16,'Grid GenerationQueue'!$BF$5:$BF$467,"&lt;&gt;"&amp;"",'Grid GenerationQueue'!$BB$5:$BB$467,"&lt;"&amp;$BE$3)</f>
        <v>0</v>
      </c>
      <c r="BW16">
        <f>SUMIFS('Grid GenerationQueue'!AK$5:AK$467,'Grid GenerationQueue'!$AX$5:$AX$467,$B16,'Grid GenerationQueue'!$AY$5:$AY$467,$C16,'Grid GenerationQueue'!$BF$5:$BF$467,"&lt;&gt;"&amp;"",'Grid GenerationQueue'!$BB$5:$BB$467,"&lt;"&amp;$BE$3)</f>
        <v>0</v>
      </c>
      <c r="BX16">
        <f>SUMIFS('Grid GenerationQueue'!AL$5:AL$467,'Grid GenerationQueue'!$AX$5:$AX$467,$B16,'Grid GenerationQueue'!$AY$5:$AY$467,$C16,'Grid GenerationQueue'!$BF$5:$BF$467,"&lt;&gt;"&amp;"",'Grid GenerationQueue'!$BB$5:$BB$467,"&lt;"&amp;$BE$3)</f>
        <v>0</v>
      </c>
      <c r="BY16">
        <f>SUMIFS('Grid GenerationQueue'!AM$5:AM$467,'Grid GenerationQueue'!$AX$5:$AX$467,$B16,'Grid GenerationQueue'!$AY$5:$AY$467,$C16,'Grid GenerationQueue'!$BF$5:$BF$467,"&lt;&gt;"&amp;"",'Grid GenerationQueue'!$BB$5:$BB$467,"&lt;"&amp;$BE$3)</f>
        <v>0</v>
      </c>
      <c r="BZ16">
        <f>SUMIFS('Grid GenerationQueue'!AN$5:AN$467,'Grid GenerationQueue'!$AX$5:$AX$467,$B16,'Grid GenerationQueue'!$AY$5:$AY$467,$C16,'Grid GenerationQueue'!$BF$5:$BF$467,"&lt;&gt;"&amp;"",'Grid GenerationQueue'!$BB$5:$BB$467,"&lt;"&amp;$BE$3)</f>
        <v>0</v>
      </c>
      <c r="CA16">
        <f>SUMIFS('Grid GenerationQueue'!AO$5:AO$467,'Grid GenerationQueue'!$AX$5:$AX$467,$B16,'Grid GenerationQueue'!$AY$5:$AY$467,$C16,'Grid GenerationQueue'!$BF$5:$BF$467,"&lt;&gt;"&amp;"",'Grid GenerationQueue'!$BB$5:$BB$467,"&lt;"&amp;$BE$3)</f>
        <v>0</v>
      </c>
      <c r="CB16">
        <f>SUMIFS('Grid GenerationQueue'!AP$5:AP$467,'Grid GenerationQueue'!$AX$5:$AX$467,$B16,'Grid GenerationQueue'!$AY$5:$AY$467,$C16,'Grid GenerationQueue'!$BF$5:$BF$467,"&lt;&gt;"&amp;"",'Grid GenerationQueue'!$BB$5:$BB$467,"&lt;"&amp;$BE$3)</f>
        <v>0</v>
      </c>
      <c r="CD16">
        <f>SUMIFS('Grid GenerationQueue'!AE$5:AE$467,'Grid GenerationQueue'!$AX$5:$AX$467,$B16,'Grid GenerationQueue'!$AY$5:$AY$467,$C16,'Grid GenerationQueue'!$BB$5:$BB$467,"&lt;"&amp;$BE$3)</f>
        <v>0</v>
      </c>
      <c r="CE16">
        <f>SUMIFS('Grid GenerationQueue'!AF$5:AF$467,'Grid GenerationQueue'!$AX$5:$AX$467,$B16,'Grid GenerationQueue'!$AY$5:$AY$467,$C16,'Grid GenerationQueue'!$BB$5:$BB$467,"&lt;"&amp;$BE$3)</f>
        <v>0</v>
      </c>
      <c r="CF16">
        <f>SUMIFS('Grid GenerationQueue'!AG$5:AG$467,'Grid GenerationQueue'!$AX$5:$AX$467,$B16,'Grid GenerationQueue'!$AY$5:$AY$467,$C16,'Grid GenerationQueue'!$BB$5:$BB$467,"&lt;"&amp;$BE$3)</f>
        <v>0</v>
      </c>
      <c r="CG16">
        <f>SUMIFS('Grid GenerationQueue'!AH$5:AH$467,'Grid GenerationQueue'!$AX$5:$AX$467,$B16,'Grid GenerationQueue'!$AY$5:$AY$467,$C16,'Grid GenerationQueue'!$BB$5:$BB$467,"&lt;"&amp;$BE$3)</f>
        <v>0</v>
      </c>
      <c r="CH16">
        <f>SUMIFS('Grid GenerationQueue'!AI$5:AI$467,'Grid GenerationQueue'!$AX$5:$AX$467,$B16,'Grid GenerationQueue'!$AY$5:$AY$467,$C16,'Grid GenerationQueue'!$BB$5:$BB$467,"&lt;"&amp;$BE$3)</f>
        <v>0</v>
      </c>
      <c r="CI16">
        <f>SUMIFS('Grid GenerationQueue'!AJ$5:AJ$467,'Grid GenerationQueue'!$AX$5:$AX$467,$B16,'Grid GenerationQueue'!$AY$5:$AY$467,$C16,'Grid GenerationQueue'!$BB$5:$BB$467,"&lt;"&amp;$BE$3)</f>
        <v>0</v>
      </c>
      <c r="CJ16">
        <f>SUMIFS('Grid GenerationQueue'!AK$5:AK$467,'Grid GenerationQueue'!$AX$5:$AX$467,$B16,'Grid GenerationQueue'!$AY$5:$AY$467,$C16,'Grid GenerationQueue'!$BB$5:$BB$467,"&lt;"&amp;$BE$3)</f>
        <v>0</v>
      </c>
      <c r="CK16">
        <f>SUMIFS('Grid GenerationQueue'!AL$5:AL$467,'Grid GenerationQueue'!$AX$5:$AX$467,$B16,'Grid GenerationQueue'!$AY$5:$AY$467,$C16,'Grid GenerationQueue'!$BB$5:$BB$467,"&lt;"&amp;$BE$3)</f>
        <v>0</v>
      </c>
      <c r="CL16">
        <f>SUMIFS('Grid GenerationQueue'!AM$5:AM$467,'Grid GenerationQueue'!$AX$5:$AX$467,$B16,'Grid GenerationQueue'!$AY$5:$AY$467,$C16,'Grid GenerationQueue'!$BB$5:$BB$467,"&lt;"&amp;$BE$3)</f>
        <v>0</v>
      </c>
      <c r="CM16">
        <f>SUMIFS('Grid GenerationQueue'!AN$5:AN$467,'Grid GenerationQueue'!$AX$5:$AX$467,$B16,'Grid GenerationQueue'!$AY$5:$AY$467,$C16,'Grid GenerationQueue'!$BB$5:$BB$467,"&lt;"&amp;$BE$3)</f>
        <v>0</v>
      </c>
      <c r="CN16">
        <f>SUMIFS('Grid GenerationQueue'!AO$5:AO$467,'Grid GenerationQueue'!$AX$5:$AX$467,$B16,'Grid GenerationQueue'!$AY$5:$AY$467,$C16,'Grid GenerationQueue'!$BB$5:$BB$467,"&lt;"&amp;$BE$3)</f>
        <v>0</v>
      </c>
      <c r="CO16">
        <f>SUMIFS('Grid GenerationQueue'!AP$5:AP$467,'Grid GenerationQueue'!$AX$5:$AX$467,$B16,'Grid GenerationQueue'!$AY$5:$AY$467,$C16,'Grid GenerationQueue'!$BB$5:$BB$467,"&lt;"&amp;$BE$3)</f>
        <v>0</v>
      </c>
    </row>
    <row r="17" spans="1:93" x14ac:dyDescent="0.35">
      <c r="A17" t="s">
        <v>4651</v>
      </c>
      <c r="B17" t="s">
        <v>4652</v>
      </c>
      <c r="C17">
        <v>230</v>
      </c>
      <c r="D17">
        <f>SUMIFS('Grid GenerationQueue'!AE$5:AE$467,'Grid GenerationQueue'!$AX$5:$AX$467,$B17,'Grid GenerationQueue'!$AY$5:$AY$467,$C17,'Grid GenerationQueue'!$BI$5:$BI$467,"&lt;4")</f>
        <v>0</v>
      </c>
      <c r="E17">
        <f>SUMIFS('Grid GenerationQueue'!AF$5:AF$467,'Grid GenerationQueue'!$AX$5:$AX$467,$B17,'Grid GenerationQueue'!$AY$5:$AY$467,$C17,'Grid GenerationQueue'!$BI$5:$BI$467,"&lt;4")</f>
        <v>0</v>
      </c>
      <c r="F17">
        <f>SUMIFS('Grid GenerationQueue'!AG$5:AG$467,'Grid GenerationQueue'!$AX$5:$AX$467,$B17,'Grid GenerationQueue'!$AY$5:$AY$467,$C17,'Grid GenerationQueue'!$BI$5:$BI$467,"&lt;4")</f>
        <v>0</v>
      </c>
      <c r="G17">
        <f>SUMIFS('Grid GenerationQueue'!AH$5:AH$467,'Grid GenerationQueue'!$AX$5:$AX$467,$B17,'Grid GenerationQueue'!$AY$5:$AY$467,$C17,'Grid GenerationQueue'!$BI$5:$BI$467,"&lt;4")</f>
        <v>0</v>
      </c>
      <c r="H17">
        <f>SUMIFS('Grid GenerationQueue'!AI$5:AI$467,'Grid GenerationQueue'!$AX$5:$AX$467,$B17,'Grid GenerationQueue'!$AY$5:$AY$467,$C17,'Grid GenerationQueue'!$BI$5:$BI$467,"&lt;4")</f>
        <v>0</v>
      </c>
      <c r="I17">
        <f>SUMIFS('Grid GenerationQueue'!AJ$5:AJ$467,'Grid GenerationQueue'!$AX$5:$AX$467,$B17,'Grid GenerationQueue'!$AY$5:$AY$467,$C17,'Grid GenerationQueue'!$BI$5:$BI$467,"&lt;4")</f>
        <v>0</v>
      </c>
      <c r="J17">
        <f>SUMIFS('Grid GenerationQueue'!AK$5:AK$467,'Grid GenerationQueue'!$AX$5:$AX$467,$B17,'Grid GenerationQueue'!$AY$5:$AY$467,$C17,'Grid GenerationQueue'!$BI$5:$BI$467,"&lt;4")</f>
        <v>0</v>
      </c>
      <c r="K17">
        <f>SUMIFS('Grid GenerationQueue'!AL$5:AL$467,'Grid GenerationQueue'!$AX$5:$AX$467,$B17,'Grid GenerationQueue'!$AY$5:$AY$467,$C17,'Grid GenerationQueue'!$BI$5:$BI$467,"&lt;4")</f>
        <v>0</v>
      </c>
      <c r="L17">
        <f>SUMIFS('Grid GenerationQueue'!AM$5:AM$467,'Grid GenerationQueue'!$AX$5:$AX$467,$B17,'Grid GenerationQueue'!$AY$5:$AY$467,$C17,'Grid GenerationQueue'!$BI$5:$BI$467,"&lt;4")</f>
        <v>0</v>
      </c>
      <c r="M17">
        <f>SUMIFS('Grid GenerationQueue'!AN$5:AN$467,'Grid GenerationQueue'!$AX$5:$AX$467,$B17,'Grid GenerationQueue'!$AY$5:$AY$467,$C17,'Grid GenerationQueue'!$BI$5:$BI$467,"&lt;4")</f>
        <v>0</v>
      </c>
      <c r="N17">
        <f>SUMIFS('Grid GenerationQueue'!AO$5:AO$467,'Grid GenerationQueue'!$AX$5:$AX$467,$B17,'Grid GenerationQueue'!$AY$5:$AY$467,$C17,'Grid GenerationQueue'!$BI$5:$BI$467,"&lt;4")</f>
        <v>0</v>
      </c>
      <c r="O17">
        <f>SUMIFS('Grid GenerationQueue'!AP$5:AP$467,'Grid GenerationQueue'!$AX$5:$AX$467,$B17,'Grid GenerationQueue'!$AY$5:$AY$467,$C17,'Grid GenerationQueue'!$BI$5:$BI$467,"&lt;4")</f>
        <v>0</v>
      </c>
      <c r="Q17">
        <f>SUMIFS('Grid GenerationQueue'!AE$5:AE$467,'Grid GenerationQueue'!$AX$5:$AX$467,$B17,'Grid GenerationQueue'!$AY$5:$AY$467,$C17,'Grid GenerationQueue'!$BH$5:$BH$467,"Executed")</f>
        <v>0</v>
      </c>
      <c r="R17">
        <f>SUMIFS('Grid GenerationQueue'!AF$5:AF$467,'Grid GenerationQueue'!$AX$5:$AX$467,$B17,'Grid GenerationQueue'!$AY$5:$AY$467,$C17,'Grid GenerationQueue'!$BH$5:$BH$467,"Executed")</f>
        <v>0</v>
      </c>
      <c r="S17">
        <f>SUMIFS('Grid GenerationQueue'!AG$5:AG$467,'Grid GenerationQueue'!$AX$5:$AX$467,$B17,'Grid GenerationQueue'!$AY$5:$AY$467,$C17,'Grid GenerationQueue'!$BH$5:$BH$467,"Executed")</f>
        <v>0</v>
      </c>
      <c r="T17">
        <f>SUMIFS('Grid GenerationQueue'!AH$5:AH$467,'Grid GenerationQueue'!$AX$5:$AX$467,$B17,'Grid GenerationQueue'!$AY$5:$AY$467,$C17,'Grid GenerationQueue'!$BH$5:$BH$467,"Executed")</f>
        <v>0</v>
      </c>
      <c r="U17">
        <f>SUMIFS('Grid GenerationQueue'!AI$5:AI$467,'Grid GenerationQueue'!$AX$5:$AX$467,$B17,'Grid GenerationQueue'!$AY$5:$AY$467,$C17,'Grid GenerationQueue'!$BH$5:$BH$467,"Executed")</f>
        <v>0</v>
      </c>
      <c r="V17">
        <f>SUMIFS('Grid GenerationQueue'!AJ$5:AJ$467,'Grid GenerationQueue'!$AX$5:$AX$467,$B17,'Grid GenerationQueue'!$AY$5:$AY$467,$C17,'Grid GenerationQueue'!$BH$5:$BH$467,"Executed")</f>
        <v>0</v>
      </c>
      <c r="W17">
        <f>SUMIFS('Grid GenerationQueue'!AK$5:AK$467,'Grid GenerationQueue'!$AX$5:$AX$467,$B17,'Grid GenerationQueue'!$AY$5:$AY$467,$C17,'Grid GenerationQueue'!$BH$5:$BH$467,"Executed")</f>
        <v>0</v>
      </c>
      <c r="X17">
        <f>SUMIFS('Grid GenerationQueue'!AL$5:AL$467,'Grid GenerationQueue'!$AX$5:$AX$467,$B17,'Grid GenerationQueue'!$AY$5:$AY$467,$C17,'Grid GenerationQueue'!$BH$5:$BH$467,"Executed")</f>
        <v>0</v>
      </c>
      <c r="Y17">
        <f>SUMIFS('Grid GenerationQueue'!AM$5:AM$467,'Grid GenerationQueue'!$AX$5:$AX$467,$B17,'Grid GenerationQueue'!$AY$5:$AY$467,$C17,'Grid GenerationQueue'!$BH$5:$BH$467,"Executed")</f>
        <v>0</v>
      </c>
      <c r="Z17">
        <f>SUMIFS('Grid GenerationQueue'!AN$5:AN$467,'Grid GenerationQueue'!$AX$5:$AX$467,$B17,'Grid GenerationQueue'!$AY$5:$AY$467,$C17,'Grid GenerationQueue'!$BH$5:$BH$467,"Executed")</f>
        <v>0</v>
      </c>
      <c r="AA17">
        <f>SUMIFS('Grid GenerationQueue'!AO$5:AO$467,'Grid GenerationQueue'!$AX$5:$AX$467,$B17,'Grid GenerationQueue'!$AY$5:$AY$467,$C17,'Grid GenerationQueue'!$BH$5:$BH$467,"Executed")</f>
        <v>0</v>
      </c>
      <c r="AB17">
        <f>SUMIFS('Grid GenerationQueue'!AP$5:AP$467,'Grid GenerationQueue'!$AX$5:$AX$467,$B17,'Grid GenerationQueue'!$AY$5:$AY$467,$C17,'Grid GenerationQueue'!$BH$5:$BH$467,"Executed")</f>
        <v>0</v>
      </c>
      <c r="AD17">
        <f>SUMIFS('Grid GenerationQueue'!AE$5:AE$467,'Grid GenerationQueue'!$AX$5:$AX$467,$B17,'Grid GenerationQueue'!$AY$5:$AY$467,$C17,'Grid GenerationQueue'!$BF$5:$BF$467,"&lt;&gt;"&amp;"")</f>
        <v>0</v>
      </c>
      <c r="AE17">
        <f>SUMIFS('Grid GenerationQueue'!AF$5:AF$467,'Grid GenerationQueue'!$AX$5:$AX$467,$B17,'Grid GenerationQueue'!$AY$5:$AY$467,$C17,'Grid GenerationQueue'!$BF$5:$BF$467,"&lt;&gt;"&amp;"")</f>
        <v>0</v>
      </c>
      <c r="AF17">
        <f>SUMIFS('Grid GenerationQueue'!AG$5:AG$467,'Grid GenerationQueue'!$AX$5:$AX$467,$B17,'Grid GenerationQueue'!$AY$5:$AY$467,$C17,'Grid GenerationQueue'!$BF$5:$BF$467,"&lt;&gt;"&amp;"")</f>
        <v>0</v>
      </c>
      <c r="AG17">
        <f>SUMIFS('Grid GenerationQueue'!AH$5:AH$467,'Grid GenerationQueue'!$AX$5:$AX$467,$B17,'Grid GenerationQueue'!$AY$5:$AY$467,$C17,'Grid GenerationQueue'!$BF$5:$BF$467,"&lt;&gt;"&amp;"")</f>
        <v>0</v>
      </c>
      <c r="AH17">
        <f>SUMIFS('Grid GenerationQueue'!AI$5:AI$467,'Grid GenerationQueue'!$AX$5:$AX$467,$B17,'Grid GenerationQueue'!$AY$5:$AY$467,$C17,'Grid GenerationQueue'!$BF$5:$BF$467,"&lt;&gt;"&amp;"")</f>
        <v>0</v>
      </c>
      <c r="AI17">
        <f>SUMIFS('Grid GenerationQueue'!AJ$5:AJ$467,'Grid GenerationQueue'!$AX$5:$AX$467,$B17,'Grid GenerationQueue'!$AY$5:$AY$467,$C17,'Grid GenerationQueue'!$BF$5:$BF$467,"&lt;&gt;"&amp;"")</f>
        <v>0</v>
      </c>
      <c r="AJ17">
        <f>SUMIFS('Grid GenerationQueue'!AK$5:AK$467,'Grid GenerationQueue'!$AX$5:$AX$467,$B17,'Grid GenerationQueue'!$AY$5:$AY$467,$C17,'Grid GenerationQueue'!$BF$5:$BF$467,"&lt;&gt;"&amp;"")</f>
        <v>0</v>
      </c>
      <c r="AK17">
        <f>SUMIFS('Grid GenerationQueue'!AL$5:AL$467,'Grid GenerationQueue'!$AX$5:$AX$467,$B17,'Grid GenerationQueue'!$AY$5:$AY$467,$C17,'Grid GenerationQueue'!$BF$5:$BF$467,"&lt;&gt;"&amp;"")</f>
        <v>0</v>
      </c>
      <c r="AL17">
        <f>SUMIFS('Grid GenerationQueue'!AM$5:AM$467,'Grid GenerationQueue'!$AX$5:$AX$467,$B17,'Grid GenerationQueue'!$AY$5:$AY$467,$C17,'Grid GenerationQueue'!$BF$5:$BF$467,"&lt;&gt;"&amp;"")</f>
        <v>0</v>
      </c>
      <c r="AM17">
        <f>SUMIFS('Grid GenerationQueue'!AN$5:AN$467,'Grid GenerationQueue'!$AX$5:$AX$467,$B17,'Grid GenerationQueue'!$AY$5:$AY$467,$C17,'Grid GenerationQueue'!$BF$5:$BF$467,"&lt;&gt;"&amp;"")</f>
        <v>0</v>
      </c>
      <c r="AN17">
        <f>SUMIFS('Grid GenerationQueue'!AO$5:AO$467,'Grid GenerationQueue'!$AX$5:$AX$467,$B17,'Grid GenerationQueue'!$AY$5:$AY$467,$C17,'Grid GenerationQueue'!$BF$5:$BF$467,"&lt;&gt;"&amp;"")</f>
        <v>0</v>
      </c>
      <c r="AO17">
        <f>SUMIFS('Grid GenerationQueue'!AP$5:AP$467,'Grid GenerationQueue'!$AX$5:$AX$467,$B17,'Grid GenerationQueue'!$AY$5:$AY$467,$C17,'Grid GenerationQueue'!$BF$5:$BF$467,"&lt;&gt;"&amp;"")</f>
        <v>0</v>
      </c>
      <c r="AQ17">
        <f>SUMIFS('Grid GenerationQueue'!AE$5:AE$467,'Grid GenerationQueue'!$AX$5:$AX$467,$B17,'Grid GenerationQueue'!$AY$5:$AY$467,$C17)</f>
        <v>0</v>
      </c>
      <c r="AR17">
        <f>SUMIFS('Grid GenerationQueue'!AF$5:AF$467,'Grid GenerationQueue'!$AX$5:$AX$467,$B17,'Grid GenerationQueue'!$AY$5:$AY$467,$C17)</f>
        <v>0</v>
      </c>
      <c r="AS17">
        <f>SUMIFS('Grid GenerationQueue'!AG$5:AG$467,'Grid GenerationQueue'!$AX$5:$AX$467,$B17,'Grid GenerationQueue'!$AY$5:$AY$467,$C17)</f>
        <v>0</v>
      </c>
      <c r="AT17">
        <f>SUMIFS('Grid GenerationQueue'!AH$5:AH$467,'Grid GenerationQueue'!$AX$5:$AX$467,$B17,'Grid GenerationQueue'!$AY$5:$AY$467,$C17)</f>
        <v>0</v>
      </c>
      <c r="AU17">
        <f>SUMIFS('Grid GenerationQueue'!AI$5:AI$467,'Grid GenerationQueue'!$AX$5:$AX$467,$B17,'Grid GenerationQueue'!$AY$5:$AY$467,$C17)</f>
        <v>0</v>
      </c>
      <c r="AV17">
        <f>SUMIFS('Grid GenerationQueue'!AJ$5:AJ$467,'Grid GenerationQueue'!$AX$5:$AX$467,$B17,'Grid GenerationQueue'!$AY$5:$AY$467,$C17)</f>
        <v>0</v>
      </c>
      <c r="AW17">
        <f>SUMIFS('Grid GenerationQueue'!AK$5:AK$467,'Grid GenerationQueue'!$AX$5:$AX$467,$B17,'Grid GenerationQueue'!$AY$5:$AY$467,$C17)</f>
        <v>0</v>
      </c>
      <c r="AX17">
        <f>SUMIFS('Grid GenerationQueue'!AL$5:AL$467,'Grid GenerationQueue'!$AX$5:$AX$467,$B17,'Grid GenerationQueue'!$AY$5:$AY$467,$C17)</f>
        <v>0</v>
      </c>
      <c r="AY17">
        <f>SUMIFS('Grid GenerationQueue'!AM$5:AM$467,'Grid GenerationQueue'!$AX$5:$AX$467,$B17,'Grid GenerationQueue'!$AY$5:$AY$467,$C17)</f>
        <v>0</v>
      </c>
      <c r="AZ17">
        <f>SUMIFS('Grid GenerationQueue'!AN$5:AN$467,'Grid GenerationQueue'!$AX$5:$AX$467,$B17,'Grid GenerationQueue'!$AY$5:$AY$467,$C17)</f>
        <v>0</v>
      </c>
      <c r="BA17">
        <f>SUMIFS('Grid GenerationQueue'!AO$5:AO$467,'Grid GenerationQueue'!$AX$5:$AX$467,$B17,'Grid GenerationQueue'!$AY$5:$AY$467,$C17)</f>
        <v>0</v>
      </c>
      <c r="BB17">
        <f>SUMIFS('Grid GenerationQueue'!AP$5:AP$467,'Grid GenerationQueue'!$AX$5:$AX$467,$B17,'Grid GenerationQueue'!$AY$5:$AY$467,$C17)</f>
        <v>0</v>
      </c>
      <c r="BD17">
        <f>SUMIFS('Grid GenerationQueue'!AE$5:AE$467,'Grid GenerationQueue'!$AX$5:$AX$467,$B17,'Grid GenerationQueue'!$AY$5:$AY$467,$C17,'Grid GenerationQueue'!$BH$5:$BH$467,"Executed",'Grid GenerationQueue'!$BB$5:$BB$467,"&lt;"&amp;$BE$3)</f>
        <v>0</v>
      </c>
      <c r="BE17">
        <f>SUMIFS('Grid GenerationQueue'!AF$5:AF$467,'Grid GenerationQueue'!$AX$5:$AX$467,$B17,'Grid GenerationQueue'!$AY$5:$AY$467,$C17,'Grid GenerationQueue'!$BH$5:$BH$467,"Executed",'Grid GenerationQueue'!$BB$5:$BB$467,"&lt;"&amp;$BE$3)</f>
        <v>0</v>
      </c>
      <c r="BF17">
        <f>SUMIFS('Grid GenerationQueue'!AG$5:AG$467,'Grid GenerationQueue'!$AX$5:$AX$467,$B17,'Grid GenerationQueue'!$AY$5:$AY$467,$C17,'Grid GenerationQueue'!$BH$5:$BH$467,"Executed",'Grid GenerationQueue'!$BB$5:$BB$467,"&lt;"&amp;$BE$3)</f>
        <v>0</v>
      </c>
      <c r="BG17">
        <f>SUMIFS('Grid GenerationQueue'!AH$5:AH$467,'Grid GenerationQueue'!$AX$5:$AX$467,$B17,'Grid GenerationQueue'!$AY$5:$AY$467,$C17,'Grid GenerationQueue'!$BH$5:$BH$467,"Executed",'Grid GenerationQueue'!$BB$5:$BB$467,"&lt;"&amp;$BE$3)</f>
        <v>0</v>
      </c>
      <c r="BH17">
        <f>SUMIFS('Grid GenerationQueue'!AI$5:AI$467,'Grid GenerationQueue'!$AX$5:$AX$467,$B17,'Grid GenerationQueue'!$AY$5:$AY$467,$C17,'Grid GenerationQueue'!$BH$5:$BH$467,"Executed",'Grid GenerationQueue'!$BB$5:$BB$467,"&lt;"&amp;$BE$3)</f>
        <v>0</v>
      </c>
      <c r="BI17">
        <f>SUMIFS('Grid GenerationQueue'!AJ$5:AJ$467,'Grid GenerationQueue'!$AX$5:$AX$467,$B17,'Grid GenerationQueue'!$AY$5:$AY$467,$C17,'Grid GenerationQueue'!$BH$5:$BH$467,"Executed",'Grid GenerationQueue'!$BB$5:$BB$467,"&lt;"&amp;$BE$3)</f>
        <v>0</v>
      </c>
      <c r="BJ17">
        <f>SUMIFS('Grid GenerationQueue'!AK$5:AK$467,'Grid GenerationQueue'!$AX$5:$AX$467,$B17,'Grid GenerationQueue'!$AY$5:$AY$467,$C17,'Grid GenerationQueue'!$BH$5:$BH$467,"Executed",'Grid GenerationQueue'!$BB$5:$BB$467,"&lt;"&amp;$BE$3)</f>
        <v>0</v>
      </c>
      <c r="BK17">
        <f>SUMIFS('Grid GenerationQueue'!AL$5:AL$467,'Grid GenerationQueue'!$AX$5:$AX$467,$B17,'Grid GenerationQueue'!$AY$5:$AY$467,$C17,'Grid GenerationQueue'!$BH$5:$BH$467,"Executed",'Grid GenerationQueue'!$BB$5:$BB$467,"&lt;"&amp;$BE$3)</f>
        <v>0</v>
      </c>
      <c r="BL17">
        <f>SUMIFS('Grid GenerationQueue'!AM$5:AM$467,'Grid GenerationQueue'!$AX$5:$AX$467,$B17,'Grid GenerationQueue'!$AY$5:$AY$467,$C17,'Grid GenerationQueue'!$BH$5:$BH$467,"Executed",'Grid GenerationQueue'!$BB$5:$BB$467,"&lt;"&amp;$BE$3)</f>
        <v>0</v>
      </c>
      <c r="BM17">
        <f>SUMIFS('Grid GenerationQueue'!AN$5:AN$467,'Grid GenerationQueue'!$AX$5:$AX$467,$B17,'Grid GenerationQueue'!$AY$5:$AY$467,$C17,'Grid GenerationQueue'!$BH$5:$BH$467,"Executed",'Grid GenerationQueue'!$BB$5:$BB$467,"&lt;"&amp;$BE$3)</f>
        <v>0</v>
      </c>
      <c r="BN17">
        <f>SUMIFS('Grid GenerationQueue'!AO$5:AO$467,'Grid GenerationQueue'!$AX$5:$AX$467,$B17,'Grid GenerationQueue'!$AY$5:$AY$467,$C17,'Grid GenerationQueue'!$BH$5:$BH$467,"Executed",'Grid GenerationQueue'!$BB$5:$BB$467,"&lt;"&amp;$BE$3)</f>
        <v>0</v>
      </c>
      <c r="BO17">
        <f>SUMIFS('Grid GenerationQueue'!AP$5:AP$467,'Grid GenerationQueue'!$AX$5:$AX$467,$B17,'Grid GenerationQueue'!$AY$5:$AY$467,$C17,'Grid GenerationQueue'!$BH$5:$BH$467,"Executed",'Grid GenerationQueue'!$BB$5:$BB$467,"&lt;"&amp;$BE$3)</f>
        <v>0</v>
      </c>
      <c r="BQ17">
        <f>SUMIFS('Grid GenerationQueue'!AE$5:AE$467,'Grid GenerationQueue'!$AX$5:$AX$467,$B17,'Grid GenerationQueue'!$AY$5:$AY$467,$C17,'Grid GenerationQueue'!$BF$5:$BF$467,"&lt;&gt;"&amp;"",'Grid GenerationQueue'!$BB$5:$BB$467,"&lt;"&amp;$BE$3)</f>
        <v>0</v>
      </c>
      <c r="BR17">
        <f>SUMIFS('Grid GenerationQueue'!AF$5:AF$467,'Grid GenerationQueue'!$AX$5:$AX$467,$B17,'Grid GenerationQueue'!$AY$5:$AY$467,$C17,'Grid GenerationQueue'!$BF$5:$BF$467,"&lt;&gt;"&amp;"",'Grid GenerationQueue'!$BB$5:$BB$467,"&lt;"&amp;$BE$3)</f>
        <v>0</v>
      </c>
      <c r="BS17">
        <f>SUMIFS('Grid GenerationQueue'!AG$5:AG$467,'Grid GenerationQueue'!$AX$5:$AX$467,$B17,'Grid GenerationQueue'!$AY$5:$AY$467,$C17,'Grid GenerationQueue'!$BF$5:$BF$467,"&lt;&gt;"&amp;"",'Grid GenerationQueue'!$BB$5:$BB$467,"&lt;"&amp;$BE$3)</f>
        <v>0</v>
      </c>
      <c r="BT17">
        <f>SUMIFS('Grid GenerationQueue'!AH$5:AH$467,'Grid GenerationQueue'!$AX$5:$AX$467,$B17,'Grid GenerationQueue'!$AY$5:$AY$467,$C17,'Grid GenerationQueue'!$BF$5:$BF$467,"&lt;&gt;"&amp;"",'Grid GenerationQueue'!$BB$5:$BB$467,"&lt;"&amp;$BE$3)</f>
        <v>0</v>
      </c>
      <c r="BU17">
        <f>SUMIFS('Grid GenerationQueue'!AI$5:AI$467,'Grid GenerationQueue'!$AX$5:$AX$467,$B17,'Grid GenerationQueue'!$AY$5:$AY$467,$C17,'Grid GenerationQueue'!$BF$5:$BF$467,"&lt;&gt;"&amp;"",'Grid GenerationQueue'!$BB$5:$BB$467,"&lt;"&amp;$BE$3)</f>
        <v>0</v>
      </c>
      <c r="BV17">
        <f>SUMIFS('Grid GenerationQueue'!AJ$5:AJ$467,'Grid GenerationQueue'!$AX$5:$AX$467,$B17,'Grid GenerationQueue'!$AY$5:$AY$467,$C17,'Grid GenerationQueue'!$BF$5:$BF$467,"&lt;&gt;"&amp;"",'Grid GenerationQueue'!$BB$5:$BB$467,"&lt;"&amp;$BE$3)</f>
        <v>0</v>
      </c>
      <c r="BW17">
        <f>SUMIFS('Grid GenerationQueue'!AK$5:AK$467,'Grid GenerationQueue'!$AX$5:$AX$467,$B17,'Grid GenerationQueue'!$AY$5:$AY$467,$C17,'Grid GenerationQueue'!$BF$5:$BF$467,"&lt;&gt;"&amp;"",'Grid GenerationQueue'!$BB$5:$BB$467,"&lt;"&amp;$BE$3)</f>
        <v>0</v>
      </c>
      <c r="BX17">
        <f>SUMIFS('Grid GenerationQueue'!AL$5:AL$467,'Grid GenerationQueue'!$AX$5:$AX$467,$B17,'Grid GenerationQueue'!$AY$5:$AY$467,$C17,'Grid GenerationQueue'!$BF$5:$BF$467,"&lt;&gt;"&amp;"",'Grid GenerationQueue'!$BB$5:$BB$467,"&lt;"&amp;$BE$3)</f>
        <v>0</v>
      </c>
      <c r="BY17">
        <f>SUMIFS('Grid GenerationQueue'!AM$5:AM$467,'Grid GenerationQueue'!$AX$5:$AX$467,$B17,'Grid GenerationQueue'!$AY$5:$AY$467,$C17,'Grid GenerationQueue'!$BF$5:$BF$467,"&lt;&gt;"&amp;"",'Grid GenerationQueue'!$BB$5:$BB$467,"&lt;"&amp;$BE$3)</f>
        <v>0</v>
      </c>
      <c r="BZ17">
        <f>SUMIFS('Grid GenerationQueue'!AN$5:AN$467,'Grid GenerationQueue'!$AX$5:$AX$467,$B17,'Grid GenerationQueue'!$AY$5:$AY$467,$C17,'Grid GenerationQueue'!$BF$5:$BF$467,"&lt;&gt;"&amp;"",'Grid GenerationQueue'!$BB$5:$BB$467,"&lt;"&amp;$BE$3)</f>
        <v>0</v>
      </c>
      <c r="CA17">
        <f>SUMIFS('Grid GenerationQueue'!AO$5:AO$467,'Grid GenerationQueue'!$AX$5:$AX$467,$B17,'Grid GenerationQueue'!$AY$5:$AY$467,$C17,'Grid GenerationQueue'!$BF$5:$BF$467,"&lt;&gt;"&amp;"",'Grid GenerationQueue'!$BB$5:$BB$467,"&lt;"&amp;$BE$3)</f>
        <v>0</v>
      </c>
      <c r="CB17">
        <f>SUMIFS('Grid GenerationQueue'!AP$5:AP$467,'Grid GenerationQueue'!$AX$5:$AX$467,$B17,'Grid GenerationQueue'!$AY$5:$AY$467,$C17,'Grid GenerationQueue'!$BF$5:$BF$467,"&lt;&gt;"&amp;"",'Grid GenerationQueue'!$BB$5:$BB$467,"&lt;"&amp;$BE$3)</f>
        <v>0</v>
      </c>
      <c r="CD17">
        <f>SUMIFS('Grid GenerationQueue'!AE$5:AE$467,'Grid GenerationQueue'!$AX$5:$AX$467,$B17,'Grid GenerationQueue'!$AY$5:$AY$467,$C17,'Grid GenerationQueue'!$BB$5:$BB$467,"&lt;"&amp;$BE$3)</f>
        <v>0</v>
      </c>
      <c r="CE17">
        <f>SUMIFS('Grid GenerationQueue'!AF$5:AF$467,'Grid GenerationQueue'!$AX$5:$AX$467,$B17,'Grid GenerationQueue'!$AY$5:$AY$467,$C17,'Grid GenerationQueue'!$BB$5:$BB$467,"&lt;"&amp;$BE$3)</f>
        <v>0</v>
      </c>
      <c r="CF17">
        <f>SUMIFS('Grid GenerationQueue'!AG$5:AG$467,'Grid GenerationQueue'!$AX$5:$AX$467,$B17,'Grid GenerationQueue'!$AY$5:$AY$467,$C17,'Grid GenerationQueue'!$BB$5:$BB$467,"&lt;"&amp;$BE$3)</f>
        <v>0</v>
      </c>
      <c r="CG17">
        <f>SUMIFS('Grid GenerationQueue'!AH$5:AH$467,'Grid GenerationQueue'!$AX$5:$AX$467,$B17,'Grid GenerationQueue'!$AY$5:$AY$467,$C17,'Grid GenerationQueue'!$BB$5:$BB$467,"&lt;"&amp;$BE$3)</f>
        <v>0</v>
      </c>
      <c r="CH17">
        <f>SUMIFS('Grid GenerationQueue'!AI$5:AI$467,'Grid GenerationQueue'!$AX$5:$AX$467,$B17,'Grid GenerationQueue'!$AY$5:$AY$467,$C17,'Grid GenerationQueue'!$BB$5:$BB$467,"&lt;"&amp;$BE$3)</f>
        <v>0</v>
      </c>
      <c r="CI17">
        <f>SUMIFS('Grid GenerationQueue'!AJ$5:AJ$467,'Grid GenerationQueue'!$AX$5:$AX$467,$B17,'Grid GenerationQueue'!$AY$5:$AY$467,$C17,'Grid GenerationQueue'!$BB$5:$BB$467,"&lt;"&amp;$BE$3)</f>
        <v>0</v>
      </c>
      <c r="CJ17">
        <f>SUMIFS('Grid GenerationQueue'!AK$5:AK$467,'Grid GenerationQueue'!$AX$5:$AX$467,$B17,'Grid GenerationQueue'!$AY$5:$AY$467,$C17,'Grid GenerationQueue'!$BB$5:$BB$467,"&lt;"&amp;$BE$3)</f>
        <v>0</v>
      </c>
      <c r="CK17">
        <f>SUMIFS('Grid GenerationQueue'!AL$5:AL$467,'Grid GenerationQueue'!$AX$5:$AX$467,$B17,'Grid GenerationQueue'!$AY$5:$AY$467,$C17,'Grid GenerationQueue'!$BB$5:$BB$467,"&lt;"&amp;$BE$3)</f>
        <v>0</v>
      </c>
      <c r="CL17">
        <f>SUMIFS('Grid GenerationQueue'!AM$5:AM$467,'Grid GenerationQueue'!$AX$5:$AX$467,$B17,'Grid GenerationQueue'!$AY$5:$AY$467,$C17,'Grid GenerationQueue'!$BB$5:$BB$467,"&lt;"&amp;$BE$3)</f>
        <v>0</v>
      </c>
      <c r="CM17">
        <f>SUMIFS('Grid GenerationQueue'!AN$5:AN$467,'Grid GenerationQueue'!$AX$5:$AX$467,$B17,'Grid GenerationQueue'!$AY$5:$AY$467,$C17,'Grid GenerationQueue'!$BB$5:$BB$467,"&lt;"&amp;$BE$3)</f>
        <v>0</v>
      </c>
      <c r="CN17">
        <f>SUMIFS('Grid GenerationQueue'!AO$5:AO$467,'Grid GenerationQueue'!$AX$5:$AX$467,$B17,'Grid GenerationQueue'!$AY$5:$AY$467,$C17,'Grid GenerationQueue'!$BB$5:$BB$467,"&lt;"&amp;$BE$3)</f>
        <v>0</v>
      </c>
      <c r="CO17">
        <f>SUMIFS('Grid GenerationQueue'!AP$5:AP$467,'Grid GenerationQueue'!$AX$5:$AX$467,$B17,'Grid GenerationQueue'!$AY$5:$AY$467,$C17,'Grid GenerationQueue'!$BB$5:$BB$467,"&lt;"&amp;$BE$3)</f>
        <v>0</v>
      </c>
    </row>
    <row r="18" spans="1:93" x14ac:dyDescent="0.35">
      <c r="A18" t="s">
        <v>4653</v>
      </c>
      <c r="B18" t="s">
        <v>4369</v>
      </c>
      <c r="C18">
        <v>230</v>
      </c>
      <c r="D18">
        <f>SUMIFS('Grid GenerationQueue'!AE$5:AE$467,'Grid GenerationQueue'!$AX$5:$AX$467,$B18,'Grid GenerationQueue'!$AY$5:$AY$467,$C18,'Grid GenerationQueue'!$BI$5:$BI$467,"&lt;4")</f>
        <v>0</v>
      </c>
      <c r="E18">
        <f>SUMIFS('Grid GenerationQueue'!AF$5:AF$467,'Grid GenerationQueue'!$AX$5:$AX$467,$B18,'Grid GenerationQueue'!$AY$5:$AY$467,$C18,'Grid GenerationQueue'!$BI$5:$BI$467,"&lt;4")</f>
        <v>0</v>
      </c>
      <c r="F18">
        <f>SUMIFS('Grid GenerationQueue'!AG$5:AG$467,'Grid GenerationQueue'!$AX$5:$AX$467,$B18,'Grid GenerationQueue'!$AY$5:$AY$467,$C18,'Grid GenerationQueue'!$BI$5:$BI$467,"&lt;4")</f>
        <v>0</v>
      </c>
      <c r="G18">
        <f>SUMIFS('Grid GenerationQueue'!AH$5:AH$467,'Grid GenerationQueue'!$AX$5:$AX$467,$B18,'Grid GenerationQueue'!$AY$5:$AY$467,$C18,'Grid GenerationQueue'!$BI$5:$BI$467,"&lt;4")</f>
        <v>0</v>
      </c>
      <c r="H18">
        <f>SUMIFS('Grid GenerationQueue'!AI$5:AI$467,'Grid GenerationQueue'!$AX$5:$AX$467,$B18,'Grid GenerationQueue'!$AY$5:$AY$467,$C18,'Grid GenerationQueue'!$BI$5:$BI$467,"&lt;4")</f>
        <v>0</v>
      </c>
      <c r="I18">
        <f>SUMIFS('Grid GenerationQueue'!AJ$5:AJ$467,'Grid GenerationQueue'!$AX$5:$AX$467,$B18,'Grid GenerationQueue'!$AY$5:$AY$467,$C18,'Grid GenerationQueue'!$BI$5:$BI$467,"&lt;4")</f>
        <v>0</v>
      </c>
      <c r="J18">
        <f>SUMIFS('Grid GenerationQueue'!AK$5:AK$467,'Grid GenerationQueue'!$AX$5:$AX$467,$B18,'Grid GenerationQueue'!$AY$5:$AY$467,$C18,'Grid GenerationQueue'!$BI$5:$BI$467,"&lt;4")</f>
        <v>0</v>
      </c>
      <c r="K18">
        <f>SUMIFS('Grid GenerationQueue'!AL$5:AL$467,'Grid GenerationQueue'!$AX$5:$AX$467,$B18,'Grid GenerationQueue'!$AY$5:$AY$467,$C18,'Grid GenerationQueue'!$BI$5:$BI$467,"&lt;4")</f>
        <v>0</v>
      </c>
      <c r="L18">
        <f>SUMIFS('Grid GenerationQueue'!AM$5:AM$467,'Grid GenerationQueue'!$AX$5:$AX$467,$B18,'Grid GenerationQueue'!$AY$5:$AY$467,$C18,'Grid GenerationQueue'!$BI$5:$BI$467,"&lt;4")</f>
        <v>0</v>
      </c>
      <c r="M18">
        <f>SUMIFS('Grid GenerationQueue'!AN$5:AN$467,'Grid GenerationQueue'!$AX$5:$AX$467,$B18,'Grid GenerationQueue'!$AY$5:$AY$467,$C18,'Grid GenerationQueue'!$BI$5:$BI$467,"&lt;4")</f>
        <v>0</v>
      </c>
      <c r="N18">
        <f>SUMIFS('Grid GenerationQueue'!AO$5:AO$467,'Grid GenerationQueue'!$AX$5:$AX$467,$B18,'Grid GenerationQueue'!$AY$5:$AY$467,$C18,'Grid GenerationQueue'!$BI$5:$BI$467,"&lt;4")</f>
        <v>0</v>
      </c>
      <c r="O18">
        <f>SUMIFS('Grid GenerationQueue'!AP$5:AP$467,'Grid GenerationQueue'!$AX$5:$AX$467,$B18,'Grid GenerationQueue'!$AY$5:$AY$467,$C18,'Grid GenerationQueue'!$BI$5:$BI$467,"&lt;4")</f>
        <v>0</v>
      </c>
      <c r="Q18">
        <f>SUMIFS('Grid GenerationQueue'!AE$5:AE$467,'Grid GenerationQueue'!$AX$5:$AX$467,$B18,'Grid GenerationQueue'!$AY$5:$AY$467,$C18,'Grid GenerationQueue'!$BH$5:$BH$467,"Executed")</f>
        <v>0</v>
      </c>
      <c r="R18">
        <f>SUMIFS('Grid GenerationQueue'!AF$5:AF$467,'Grid GenerationQueue'!$AX$5:$AX$467,$B18,'Grid GenerationQueue'!$AY$5:$AY$467,$C18,'Grid GenerationQueue'!$BH$5:$BH$467,"Executed")</f>
        <v>0</v>
      </c>
      <c r="S18">
        <f>SUMIFS('Grid GenerationQueue'!AG$5:AG$467,'Grid GenerationQueue'!$AX$5:$AX$467,$B18,'Grid GenerationQueue'!$AY$5:$AY$467,$C18,'Grid GenerationQueue'!$BH$5:$BH$467,"Executed")</f>
        <v>0</v>
      </c>
      <c r="T18">
        <f>SUMIFS('Grid GenerationQueue'!AH$5:AH$467,'Grid GenerationQueue'!$AX$5:$AX$467,$B18,'Grid GenerationQueue'!$AY$5:$AY$467,$C18,'Grid GenerationQueue'!$BH$5:$BH$467,"Executed")</f>
        <v>0</v>
      </c>
      <c r="U18">
        <f>SUMIFS('Grid GenerationQueue'!AI$5:AI$467,'Grid GenerationQueue'!$AX$5:$AX$467,$B18,'Grid GenerationQueue'!$AY$5:$AY$467,$C18,'Grid GenerationQueue'!$BH$5:$BH$467,"Executed")</f>
        <v>0</v>
      </c>
      <c r="V18">
        <f>SUMIFS('Grid GenerationQueue'!AJ$5:AJ$467,'Grid GenerationQueue'!$AX$5:$AX$467,$B18,'Grid GenerationQueue'!$AY$5:$AY$467,$C18,'Grid GenerationQueue'!$BH$5:$BH$467,"Executed")</f>
        <v>0</v>
      </c>
      <c r="W18">
        <f>SUMIFS('Grid GenerationQueue'!AK$5:AK$467,'Grid GenerationQueue'!$AX$5:$AX$467,$B18,'Grid GenerationQueue'!$AY$5:$AY$467,$C18,'Grid GenerationQueue'!$BH$5:$BH$467,"Executed")</f>
        <v>0</v>
      </c>
      <c r="X18">
        <f>SUMIFS('Grid GenerationQueue'!AL$5:AL$467,'Grid GenerationQueue'!$AX$5:$AX$467,$B18,'Grid GenerationQueue'!$AY$5:$AY$467,$C18,'Grid GenerationQueue'!$BH$5:$BH$467,"Executed")</f>
        <v>0</v>
      </c>
      <c r="Y18">
        <f>SUMIFS('Grid GenerationQueue'!AM$5:AM$467,'Grid GenerationQueue'!$AX$5:$AX$467,$B18,'Grid GenerationQueue'!$AY$5:$AY$467,$C18,'Grid GenerationQueue'!$BH$5:$BH$467,"Executed")</f>
        <v>0</v>
      </c>
      <c r="Z18">
        <f>SUMIFS('Grid GenerationQueue'!AN$5:AN$467,'Grid GenerationQueue'!$AX$5:$AX$467,$B18,'Grid GenerationQueue'!$AY$5:$AY$467,$C18,'Grid GenerationQueue'!$BH$5:$BH$467,"Executed")</f>
        <v>0</v>
      </c>
      <c r="AA18">
        <f>SUMIFS('Grid GenerationQueue'!AO$5:AO$467,'Grid GenerationQueue'!$AX$5:$AX$467,$B18,'Grid GenerationQueue'!$AY$5:$AY$467,$C18,'Grid GenerationQueue'!$BH$5:$BH$467,"Executed")</f>
        <v>0</v>
      </c>
      <c r="AB18">
        <f>SUMIFS('Grid GenerationQueue'!AP$5:AP$467,'Grid GenerationQueue'!$AX$5:$AX$467,$B18,'Grid GenerationQueue'!$AY$5:$AY$467,$C18,'Grid GenerationQueue'!$BH$5:$BH$467,"Executed")</f>
        <v>0</v>
      </c>
      <c r="AD18">
        <f>SUMIFS('Grid GenerationQueue'!AE$5:AE$467,'Grid GenerationQueue'!$AX$5:$AX$467,$B18,'Grid GenerationQueue'!$AY$5:$AY$467,$C18,'Grid GenerationQueue'!$BF$5:$BF$467,"&lt;&gt;"&amp;"")</f>
        <v>0</v>
      </c>
      <c r="AE18">
        <f>SUMIFS('Grid GenerationQueue'!AF$5:AF$467,'Grid GenerationQueue'!$AX$5:$AX$467,$B18,'Grid GenerationQueue'!$AY$5:$AY$467,$C18,'Grid GenerationQueue'!$BF$5:$BF$467,"&lt;&gt;"&amp;"")</f>
        <v>0</v>
      </c>
      <c r="AF18">
        <f>SUMIFS('Grid GenerationQueue'!AG$5:AG$467,'Grid GenerationQueue'!$AX$5:$AX$467,$B18,'Grid GenerationQueue'!$AY$5:$AY$467,$C18,'Grid GenerationQueue'!$BF$5:$BF$467,"&lt;&gt;"&amp;"")</f>
        <v>0</v>
      </c>
      <c r="AG18">
        <f>SUMIFS('Grid GenerationQueue'!AH$5:AH$467,'Grid GenerationQueue'!$AX$5:$AX$467,$B18,'Grid GenerationQueue'!$AY$5:$AY$467,$C18,'Grid GenerationQueue'!$BF$5:$BF$467,"&lt;&gt;"&amp;"")</f>
        <v>0</v>
      </c>
      <c r="AH18">
        <f>SUMIFS('Grid GenerationQueue'!AI$5:AI$467,'Grid GenerationQueue'!$AX$5:$AX$467,$B18,'Grid GenerationQueue'!$AY$5:$AY$467,$C18,'Grid GenerationQueue'!$BF$5:$BF$467,"&lt;&gt;"&amp;"")</f>
        <v>0</v>
      </c>
      <c r="AI18">
        <f>SUMIFS('Grid GenerationQueue'!AJ$5:AJ$467,'Grid GenerationQueue'!$AX$5:$AX$467,$B18,'Grid GenerationQueue'!$AY$5:$AY$467,$C18,'Grid GenerationQueue'!$BF$5:$BF$467,"&lt;&gt;"&amp;"")</f>
        <v>0</v>
      </c>
      <c r="AJ18">
        <f>SUMIFS('Grid GenerationQueue'!AK$5:AK$467,'Grid GenerationQueue'!$AX$5:$AX$467,$B18,'Grid GenerationQueue'!$AY$5:$AY$467,$C18,'Grid GenerationQueue'!$BF$5:$BF$467,"&lt;&gt;"&amp;"")</f>
        <v>0</v>
      </c>
      <c r="AK18">
        <f>SUMIFS('Grid GenerationQueue'!AL$5:AL$467,'Grid GenerationQueue'!$AX$5:$AX$467,$B18,'Grid GenerationQueue'!$AY$5:$AY$467,$C18,'Grid GenerationQueue'!$BF$5:$BF$467,"&lt;&gt;"&amp;"")</f>
        <v>0</v>
      </c>
      <c r="AL18">
        <f>SUMIFS('Grid GenerationQueue'!AM$5:AM$467,'Grid GenerationQueue'!$AX$5:$AX$467,$B18,'Grid GenerationQueue'!$AY$5:$AY$467,$C18,'Grid GenerationQueue'!$BF$5:$BF$467,"&lt;&gt;"&amp;"")</f>
        <v>0</v>
      </c>
      <c r="AM18">
        <f>SUMIFS('Grid GenerationQueue'!AN$5:AN$467,'Grid GenerationQueue'!$AX$5:$AX$467,$B18,'Grid GenerationQueue'!$AY$5:$AY$467,$C18,'Grid GenerationQueue'!$BF$5:$BF$467,"&lt;&gt;"&amp;"")</f>
        <v>0</v>
      </c>
      <c r="AN18">
        <f>SUMIFS('Grid GenerationQueue'!AO$5:AO$467,'Grid GenerationQueue'!$AX$5:$AX$467,$B18,'Grid GenerationQueue'!$AY$5:$AY$467,$C18,'Grid GenerationQueue'!$BF$5:$BF$467,"&lt;&gt;"&amp;"")</f>
        <v>0</v>
      </c>
      <c r="AO18">
        <f>SUMIFS('Grid GenerationQueue'!AP$5:AP$467,'Grid GenerationQueue'!$AX$5:$AX$467,$B18,'Grid GenerationQueue'!$AY$5:$AY$467,$C18,'Grid GenerationQueue'!$BF$5:$BF$467,"&lt;&gt;"&amp;"")</f>
        <v>0</v>
      </c>
      <c r="AQ18">
        <f>SUMIFS('Grid GenerationQueue'!AE$5:AE$467,'Grid GenerationQueue'!$AX$5:$AX$467,$B18,'Grid GenerationQueue'!$AY$5:$AY$467,$C18)</f>
        <v>0</v>
      </c>
      <c r="AR18">
        <f>SUMIFS('Grid GenerationQueue'!AF$5:AF$467,'Grid GenerationQueue'!$AX$5:$AX$467,$B18,'Grid GenerationQueue'!$AY$5:$AY$467,$C18)</f>
        <v>0</v>
      </c>
      <c r="AS18">
        <f>SUMIFS('Grid GenerationQueue'!AG$5:AG$467,'Grid GenerationQueue'!$AX$5:$AX$467,$B18,'Grid GenerationQueue'!$AY$5:$AY$467,$C18)</f>
        <v>0</v>
      </c>
      <c r="AT18">
        <f>SUMIFS('Grid GenerationQueue'!AH$5:AH$467,'Grid GenerationQueue'!$AX$5:$AX$467,$B18,'Grid GenerationQueue'!$AY$5:$AY$467,$C18)</f>
        <v>0</v>
      </c>
      <c r="AU18">
        <f>SUMIFS('Grid GenerationQueue'!AI$5:AI$467,'Grid GenerationQueue'!$AX$5:$AX$467,$B18,'Grid GenerationQueue'!$AY$5:$AY$467,$C18)</f>
        <v>0</v>
      </c>
      <c r="AV18">
        <f>SUMIFS('Grid GenerationQueue'!AJ$5:AJ$467,'Grid GenerationQueue'!$AX$5:$AX$467,$B18,'Grid GenerationQueue'!$AY$5:$AY$467,$C18)</f>
        <v>0</v>
      </c>
      <c r="AW18">
        <f>SUMIFS('Grid GenerationQueue'!AK$5:AK$467,'Grid GenerationQueue'!$AX$5:$AX$467,$B18,'Grid GenerationQueue'!$AY$5:$AY$467,$C18)</f>
        <v>0</v>
      </c>
      <c r="AX18">
        <f>SUMIFS('Grid GenerationQueue'!AL$5:AL$467,'Grid GenerationQueue'!$AX$5:$AX$467,$B18,'Grid GenerationQueue'!$AY$5:$AY$467,$C18)</f>
        <v>0</v>
      </c>
      <c r="AY18">
        <f>SUMIFS('Grid GenerationQueue'!AM$5:AM$467,'Grid GenerationQueue'!$AX$5:$AX$467,$B18,'Grid GenerationQueue'!$AY$5:$AY$467,$C18)</f>
        <v>0</v>
      </c>
      <c r="AZ18">
        <f>SUMIFS('Grid GenerationQueue'!AN$5:AN$467,'Grid GenerationQueue'!$AX$5:$AX$467,$B18,'Grid GenerationQueue'!$AY$5:$AY$467,$C18)</f>
        <v>0</v>
      </c>
      <c r="BA18">
        <f>SUMIFS('Grid GenerationQueue'!AO$5:AO$467,'Grid GenerationQueue'!$AX$5:$AX$467,$B18,'Grid GenerationQueue'!$AY$5:$AY$467,$C18)</f>
        <v>0</v>
      </c>
      <c r="BB18">
        <f>SUMIFS('Grid GenerationQueue'!AP$5:AP$467,'Grid GenerationQueue'!$AX$5:$AX$467,$B18,'Grid GenerationQueue'!$AY$5:$AY$467,$C18)</f>
        <v>0</v>
      </c>
      <c r="BD18">
        <f>SUMIFS('Grid GenerationQueue'!AE$5:AE$467,'Grid GenerationQueue'!$AX$5:$AX$467,$B18,'Grid GenerationQueue'!$AY$5:$AY$467,$C18,'Grid GenerationQueue'!$BH$5:$BH$467,"Executed",'Grid GenerationQueue'!$BB$5:$BB$467,"&lt;"&amp;$BE$3)</f>
        <v>0</v>
      </c>
      <c r="BE18">
        <f>SUMIFS('Grid GenerationQueue'!AF$5:AF$467,'Grid GenerationQueue'!$AX$5:$AX$467,$B18,'Grid GenerationQueue'!$AY$5:$AY$467,$C18,'Grid GenerationQueue'!$BH$5:$BH$467,"Executed",'Grid GenerationQueue'!$BB$5:$BB$467,"&lt;"&amp;$BE$3)</f>
        <v>0</v>
      </c>
      <c r="BF18">
        <f>SUMIFS('Grid GenerationQueue'!AG$5:AG$467,'Grid GenerationQueue'!$AX$5:$AX$467,$B18,'Grid GenerationQueue'!$AY$5:$AY$467,$C18,'Grid GenerationQueue'!$BH$5:$BH$467,"Executed",'Grid GenerationQueue'!$BB$5:$BB$467,"&lt;"&amp;$BE$3)</f>
        <v>0</v>
      </c>
      <c r="BG18">
        <f>SUMIFS('Grid GenerationQueue'!AH$5:AH$467,'Grid GenerationQueue'!$AX$5:$AX$467,$B18,'Grid GenerationQueue'!$AY$5:$AY$467,$C18,'Grid GenerationQueue'!$BH$5:$BH$467,"Executed",'Grid GenerationQueue'!$BB$5:$BB$467,"&lt;"&amp;$BE$3)</f>
        <v>0</v>
      </c>
      <c r="BH18">
        <f>SUMIFS('Grid GenerationQueue'!AI$5:AI$467,'Grid GenerationQueue'!$AX$5:$AX$467,$B18,'Grid GenerationQueue'!$AY$5:$AY$467,$C18,'Grid GenerationQueue'!$BH$5:$BH$467,"Executed",'Grid GenerationQueue'!$BB$5:$BB$467,"&lt;"&amp;$BE$3)</f>
        <v>0</v>
      </c>
      <c r="BI18">
        <f>SUMIFS('Grid GenerationQueue'!AJ$5:AJ$467,'Grid GenerationQueue'!$AX$5:$AX$467,$B18,'Grid GenerationQueue'!$AY$5:$AY$467,$C18,'Grid GenerationQueue'!$BH$5:$BH$467,"Executed",'Grid GenerationQueue'!$BB$5:$BB$467,"&lt;"&amp;$BE$3)</f>
        <v>0</v>
      </c>
      <c r="BJ18">
        <f>SUMIFS('Grid GenerationQueue'!AK$5:AK$467,'Grid GenerationQueue'!$AX$5:$AX$467,$B18,'Grid GenerationQueue'!$AY$5:$AY$467,$C18,'Grid GenerationQueue'!$BH$5:$BH$467,"Executed",'Grid GenerationQueue'!$BB$5:$BB$467,"&lt;"&amp;$BE$3)</f>
        <v>0</v>
      </c>
      <c r="BK18">
        <f>SUMIFS('Grid GenerationQueue'!AL$5:AL$467,'Grid GenerationQueue'!$AX$5:$AX$467,$B18,'Grid GenerationQueue'!$AY$5:$AY$467,$C18,'Grid GenerationQueue'!$BH$5:$BH$467,"Executed",'Grid GenerationQueue'!$BB$5:$BB$467,"&lt;"&amp;$BE$3)</f>
        <v>0</v>
      </c>
      <c r="BL18">
        <f>SUMIFS('Grid GenerationQueue'!AM$5:AM$467,'Grid GenerationQueue'!$AX$5:$AX$467,$B18,'Grid GenerationQueue'!$AY$5:$AY$467,$C18,'Grid GenerationQueue'!$BH$5:$BH$467,"Executed",'Grid GenerationQueue'!$BB$5:$BB$467,"&lt;"&amp;$BE$3)</f>
        <v>0</v>
      </c>
      <c r="BM18">
        <f>SUMIFS('Grid GenerationQueue'!AN$5:AN$467,'Grid GenerationQueue'!$AX$5:$AX$467,$B18,'Grid GenerationQueue'!$AY$5:$AY$467,$C18,'Grid GenerationQueue'!$BH$5:$BH$467,"Executed",'Grid GenerationQueue'!$BB$5:$BB$467,"&lt;"&amp;$BE$3)</f>
        <v>0</v>
      </c>
      <c r="BN18">
        <f>SUMIFS('Grid GenerationQueue'!AO$5:AO$467,'Grid GenerationQueue'!$AX$5:$AX$467,$B18,'Grid GenerationQueue'!$AY$5:$AY$467,$C18,'Grid GenerationQueue'!$BH$5:$BH$467,"Executed",'Grid GenerationQueue'!$BB$5:$BB$467,"&lt;"&amp;$BE$3)</f>
        <v>0</v>
      </c>
      <c r="BO18">
        <f>SUMIFS('Grid GenerationQueue'!AP$5:AP$467,'Grid GenerationQueue'!$AX$5:$AX$467,$B18,'Grid GenerationQueue'!$AY$5:$AY$467,$C18,'Grid GenerationQueue'!$BH$5:$BH$467,"Executed",'Grid GenerationQueue'!$BB$5:$BB$467,"&lt;"&amp;$BE$3)</f>
        <v>0</v>
      </c>
      <c r="BQ18">
        <f>SUMIFS('Grid GenerationQueue'!AE$5:AE$467,'Grid GenerationQueue'!$AX$5:$AX$467,$B18,'Grid GenerationQueue'!$AY$5:$AY$467,$C18,'Grid GenerationQueue'!$BF$5:$BF$467,"&lt;&gt;"&amp;"",'Grid GenerationQueue'!$BB$5:$BB$467,"&lt;"&amp;$BE$3)</f>
        <v>0</v>
      </c>
      <c r="BR18">
        <f>SUMIFS('Grid GenerationQueue'!AF$5:AF$467,'Grid GenerationQueue'!$AX$5:$AX$467,$B18,'Grid GenerationQueue'!$AY$5:$AY$467,$C18,'Grid GenerationQueue'!$BF$5:$BF$467,"&lt;&gt;"&amp;"",'Grid GenerationQueue'!$BB$5:$BB$467,"&lt;"&amp;$BE$3)</f>
        <v>0</v>
      </c>
      <c r="BS18">
        <f>SUMIFS('Grid GenerationQueue'!AG$5:AG$467,'Grid GenerationQueue'!$AX$5:$AX$467,$B18,'Grid GenerationQueue'!$AY$5:$AY$467,$C18,'Grid GenerationQueue'!$BF$5:$BF$467,"&lt;&gt;"&amp;"",'Grid GenerationQueue'!$BB$5:$BB$467,"&lt;"&amp;$BE$3)</f>
        <v>0</v>
      </c>
      <c r="BT18">
        <f>SUMIFS('Grid GenerationQueue'!AH$5:AH$467,'Grid GenerationQueue'!$AX$5:$AX$467,$B18,'Grid GenerationQueue'!$AY$5:$AY$467,$C18,'Grid GenerationQueue'!$BF$5:$BF$467,"&lt;&gt;"&amp;"",'Grid GenerationQueue'!$BB$5:$BB$467,"&lt;"&amp;$BE$3)</f>
        <v>0</v>
      </c>
      <c r="BU18">
        <f>SUMIFS('Grid GenerationQueue'!AI$5:AI$467,'Grid GenerationQueue'!$AX$5:$AX$467,$B18,'Grid GenerationQueue'!$AY$5:$AY$467,$C18,'Grid GenerationQueue'!$BF$5:$BF$467,"&lt;&gt;"&amp;"",'Grid GenerationQueue'!$BB$5:$BB$467,"&lt;"&amp;$BE$3)</f>
        <v>0</v>
      </c>
      <c r="BV18">
        <f>SUMIFS('Grid GenerationQueue'!AJ$5:AJ$467,'Grid GenerationQueue'!$AX$5:$AX$467,$B18,'Grid GenerationQueue'!$AY$5:$AY$467,$C18,'Grid GenerationQueue'!$BF$5:$BF$467,"&lt;&gt;"&amp;"",'Grid GenerationQueue'!$BB$5:$BB$467,"&lt;"&amp;$BE$3)</f>
        <v>0</v>
      </c>
      <c r="BW18">
        <f>SUMIFS('Grid GenerationQueue'!AK$5:AK$467,'Grid GenerationQueue'!$AX$5:$AX$467,$B18,'Grid GenerationQueue'!$AY$5:$AY$467,$C18,'Grid GenerationQueue'!$BF$5:$BF$467,"&lt;&gt;"&amp;"",'Grid GenerationQueue'!$BB$5:$BB$467,"&lt;"&amp;$BE$3)</f>
        <v>0</v>
      </c>
      <c r="BX18">
        <f>SUMIFS('Grid GenerationQueue'!AL$5:AL$467,'Grid GenerationQueue'!$AX$5:$AX$467,$B18,'Grid GenerationQueue'!$AY$5:$AY$467,$C18,'Grid GenerationQueue'!$BF$5:$BF$467,"&lt;&gt;"&amp;"",'Grid GenerationQueue'!$BB$5:$BB$467,"&lt;"&amp;$BE$3)</f>
        <v>0</v>
      </c>
      <c r="BY18">
        <f>SUMIFS('Grid GenerationQueue'!AM$5:AM$467,'Grid GenerationQueue'!$AX$5:$AX$467,$B18,'Grid GenerationQueue'!$AY$5:$AY$467,$C18,'Grid GenerationQueue'!$BF$5:$BF$467,"&lt;&gt;"&amp;"",'Grid GenerationQueue'!$BB$5:$BB$467,"&lt;"&amp;$BE$3)</f>
        <v>0</v>
      </c>
      <c r="BZ18">
        <f>SUMIFS('Grid GenerationQueue'!AN$5:AN$467,'Grid GenerationQueue'!$AX$5:$AX$467,$B18,'Grid GenerationQueue'!$AY$5:$AY$467,$C18,'Grid GenerationQueue'!$BF$5:$BF$467,"&lt;&gt;"&amp;"",'Grid GenerationQueue'!$BB$5:$BB$467,"&lt;"&amp;$BE$3)</f>
        <v>0</v>
      </c>
      <c r="CA18">
        <f>SUMIFS('Grid GenerationQueue'!AO$5:AO$467,'Grid GenerationQueue'!$AX$5:$AX$467,$B18,'Grid GenerationQueue'!$AY$5:$AY$467,$C18,'Grid GenerationQueue'!$BF$5:$BF$467,"&lt;&gt;"&amp;"",'Grid GenerationQueue'!$BB$5:$BB$467,"&lt;"&amp;$BE$3)</f>
        <v>0</v>
      </c>
      <c r="CB18">
        <f>SUMIFS('Grid GenerationQueue'!AP$5:AP$467,'Grid GenerationQueue'!$AX$5:$AX$467,$B18,'Grid GenerationQueue'!$AY$5:$AY$467,$C18,'Grid GenerationQueue'!$BF$5:$BF$467,"&lt;&gt;"&amp;"",'Grid GenerationQueue'!$BB$5:$BB$467,"&lt;"&amp;$BE$3)</f>
        <v>0</v>
      </c>
      <c r="CD18">
        <f>SUMIFS('Grid GenerationQueue'!AE$5:AE$467,'Grid GenerationQueue'!$AX$5:$AX$467,$B18,'Grid GenerationQueue'!$AY$5:$AY$467,$C18,'Grid GenerationQueue'!$BB$5:$BB$467,"&lt;"&amp;$BE$3)</f>
        <v>0</v>
      </c>
      <c r="CE18">
        <f>SUMIFS('Grid GenerationQueue'!AF$5:AF$467,'Grid GenerationQueue'!$AX$5:$AX$467,$B18,'Grid GenerationQueue'!$AY$5:$AY$467,$C18,'Grid GenerationQueue'!$BB$5:$BB$467,"&lt;"&amp;$BE$3)</f>
        <v>0</v>
      </c>
      <c r="CF18">
        <f>SUMIFS('Grid GenerationQueue'!AG$5:AG$467,'Grid GenerationQueue'!$AX$5:$AX$467,$B18,'Grid GenerationQueue'!$AY$5:$AY$467,$C18,'Grid GenerationQueue'!$BB$5:$BB$467,"&lt;"&amp;$BE$3)</f>
        <v>0</v>
      </c>
      <c r="CG18">
        <f>SUMIFS('Grid GenerationQueue'!AH$5:AH$467,'Grid GenerationQueue'!$AX$5:$AX$467,$B18,'Grid GenerationQueue'!$AY$5:$AY$467,$C18,'Grid GenerationQueue'!$BB$5:$BB$467,"&lt;"&amp;$BE$3)</f>
        <v>0</v>
      </c>
      <c r="CH18">
        <f>SUMIFS('Grid GenerationQueue'!AI$5:AI$467,'Grid GenerationQueue'!$AX$5:$AX$467,$B18,'Grid GenerationQueue'!$AY$5:$AY$467,$C18,'Grid GenerationQueue'!$BB$5:$BB$467,"&lt;"&amp;$BE$3)</f>
        <v>0</v>
      </c>
      <c r="CI18">
        <f>SUMIFS('Grid GenerationQueue'!AJ$5:AJ$467,'Grid GenerationQueue'!$AX$5:$AX$467,$B18,'Grid GenerationQueue'!$AY$5:$AY$467,$C18,'Grid GenerationQueue'!$BB$5:$BB$467,"&lt;"&amp;$BE$3)</f>
        <v>0</v>
      </c>
      <c r="CJ18">
        <f>SUMIFS('Grid GenerationQueue'!AK$5:AK$467,'Grid GenerationQueue'!$AX$5:$AX$467,$B18,'Grid GenerationQueue'!$AY$5:$AY$467,$C18,'Grid GenerationQueue'!$BB$5:$BB$467,"&lt;"&amp;$BE$3)</f>
        <v>0</v>
      </c>
      <c r="CK18">
        <f>SUMIFS('Grid GenerationQueue'!AL$5:AL$467,'Grid GenerationQueue'!$AX$5:$AX$467,$B18,'Grid GenerationQueue'!$AY$5:$AY$467,$C18,'Grid GenerationQueue'!$BB$5:$BB$467,"&lt;"&amp;$BE$3)</f>
        <v>0</v>
      </c>
      <c r="CL18">
        <f>SUMIFS('Grid GenerationQueue'!AM$5:AM$467,'Grid GenerationQueue'!$AX$5:$AX$467,$B18,'Grid GenerationQueue'!$AY$5:$AY$467,$C18,'Grid GenerationQueue'!$BB$5:$BB$467,"&lt;"&amp;$BE$3)</f>
        <v>0</v>
      </c>
      <c r="CM18">
        <f>SUMIFS('Grid GenerationQueue'!AN$5:AN$467,'Grid GenerationQueue'!$AX$5:$AX$467,$B18,'Grid GenerationQueue'!$AY$5:$AY$467,$C18,'Grid GenerationQueue'!$BB$5:$BB$467,"&lt;"&amp;$BE$3)</f>
        <v>0</v>
      </c>
      <c r="CN18">
        <f>SUMIFS('Grid GenerationQueue'!AO$5:AO$467,'Grid GenerationQueue'!$AX$5:$AX$467,$B18,'Grid GenerationQueue'!$AY$5:$AY$467,$C18,'Grid GenerationQueue'!$BB$5:$BB$467,"&lt;"&amp;$BE$3)</f>
        <v>0</v>
      </c>
      <c r="CO18">
        <f>SUMIFS('Grid GenerationQueue'!AP$5:AP$467,'Grid GenerationQueue'!$AX$5:$AX$467,$B18,'Grid GenerationQueue'!$AY$5:$AY$467,$C18,'Grid GenerationQueue'!$BB$5:$BB$467,"&lt;"&amp;$BE$3)</f>
        <v>0</v>
      </c>
    </row>
    <row r="19" spans="1:93" x14ac:dyDescent="0.35">
      <c r="A19" t="s">
        <v>4653</v>
      </c>
      <c r="B19" t="s">
        <v>4369</v>
      </c>
      <c r="C19">
        <v>115</v>
      </c>
      <c r="D19">
        <f>SUMIFS('Grid GenerationQueue'!AE$5:AE$467,'Grid GenerationQueue'!$AX$5:$AX$467,$B19,'Grid GenerationQueue'!$AY$5:$AY$467,$C19,'Grid GenerationQueue'!$BI$5:$BI$467,"&lt;4")</f>
        <v>0</v>
      </c>
      <c r="E19">
        <f>SUMIFS('Grid GenerationQueue'!AF$5:AF$467,'Grid GenerationQueue'!$AX$5:$AX$467,$B19,'Grid GenerationQueue'!$AY$5:$AY$467,$C19,'Grid GenerationQueue'!$BI$5:$BI$467,"&lt;4")</f>
        <v>0</v>
      </c>
      <c r="F19">
        <f>SUMIFS('Grid GenerationQueue'!AG$5:AG$467,'Grid GenerationQueue'!$AX$5:$AX$467,$B19,'Grid GenerationQueue'!$AY$5:$AY$467,$C19,'Grid GenerationQueue'!$BI$5:$BI$467,"&lt;4")</f>
        <v>0</v>
      </c>
      <c r="G19">
        <f>SUMIFS('Grid GenerationQueue'!AH$5:AH$467,'Grid GenerationQueue'!$AX$5:$AX$467,$B19,'Grid GenerationQueue'!$AY$5:$AY$467,$C19,'Grid GenerationQueue'!$BI$5:$BI$467,"&lt;4")</f>
        <v>0</v>
      </c>
      <c r="H19">
        <f>SUMIFS('Grid GenerationQueue'!AI$5:AI$467,'Grid GenerationQueue'!$AX$5:$AX$467,$B19,'Grid GenerationQueue'!$AY$5:$AY$467,$C19,'Grid GenerationQueue'!$BI$5:$BI$467,"&lt;4")</f>
        <v>0</v>
      </c>
      <c r="I19">
        <f>SUMIFS('Grid GenerationQueue'!AJ$5:AJ$467,'Grid GenerationQueue'!$AX$5:$AX$467,$B19,'Grid GenerationQueue'!$AY$5:$AY$467,$C19,'Grid GenerationQueue'!$BI$5:$BI$467,"&lt;4")</f>
        <v>0</v>
      </c>
      <c r="J19">
        <f>SUMIFS('Grid GenerationQueue'!AK$5:AK$467,'Grid GenerationQueue'!$AX$5:$AX$467,$B19,'Grid GenerationQueue'!$AY$5:$AY$467,$C19,'Grid GenerationQueue'!$BI$5:$BI$467,"&lt;4")</f>
        <v>0</v>
      </c>
      <c r="K19">
        <f>SUMIFS('Grid GenerationQueue'!AL$5:AL$467,'Grid GenerationQueue'!$AX$5:$AX$467,$B19,'Grid GenerationQueue'!$AY$5:$AY$467,$C19,'Grid GenerationQueue'!$BI$5:$BI$467,"&lt;4")</f>
        <v>0</v>
      </c>
      <c r="L19">
        <f>SUMIFS('Grid GenerationQueue'!AM$5:AM$467,'Grid GenerationQueue'!$AX$5:$AX$467,$B19,'Grid GenerationQueue'!$AY$5:$AY$467,$C19,'Grid GenerationQueue'!$BI$5:$BI$467,"&lt;4")</f>
        <v>0</v>
      </c>
      <c r="M19">
        <f>SUMIFS('Grid GenerationQueue'!AN$5:AN$467,'Grid GenerationQueue'!$AX$5:$AX$467,$B19,'Grid GenerationQueue'!$AY$5:$AY$467,$C19,'Grid GenerationQueue'!$BI$5:$BI$467,"&lt;4")</f>
        <v>0</v>
      </c>
      <c r="N19">
        <f>SUMIFS('Grid GenerationQueue'!AO$5:AO$467,'Grid GenerationQueue'!$AX$5:$AX$467,$B19,'Grid GenerationQueue'!$AY$5:$AY$467,$C19,'Grid GenerationQueue'!$BI$5:$BI$467,"&lt;4")</f>
        <v>0</v>
      </c>
      <c r="O19">
        <f>SUMIFS('Grid GenerationQueue'!AP$5:AP$467,'Grid GenerationQueue'!$AX$5:$AX$467,$B19,'Grid GenerationQueue'!$AY$5:$AY$467,$C19,'Grid GenerationQueue'!$BI$5:$BI$467,"&lt;4")</f>
        <v>0</v>
      </c>
      <c r="Q19">
        <f>SUMIFS('Grid GenerationQueue'!AE$5:AE$467,'Grid GenerationQueue'!$AX$5:$AX$467,$B19,'Grid GenerationQueue'!$AY$5:$AY$467,$C19,'Grid GenerationQueue'!$BH$5:$BH$467,"Executed")</f>
        <v>0</v>
      </c>
      <c r="R19">
        <f>SUMIFS('Grid GenerationQueue'!AF$5:AF$467,'Grid GenerationQueue'!$AX$5:$AX$467,$B19,'Grid GenerationQueue'!$AY$5:$AY$467,$C19,'Grid GenerationQueue'!$BH$5:$BH$467,"Executed")</f>
        <v>0</v>
      </c>
      <c r="S19">
        <f>SUMIFS('Grid GenerationQueue'!AG$5:AG$467,'Grid GenerationQueue'!$AX$5:$AX$467,$B19,'Grid GenerationQueue'!$AY$5:$AY$467,$C19,'Grid GenerationQueue'!$BH$5:$BH$467,"Executed")</f>
        <v>0</v>
      </c>
      <c r="T19">
        <f>SUMIFS('Grid GenerationQueue'!AH$5:AH$467,'Grid GenerationQueue'!$AX$5:$AX$467,$B19,'Grid GenerationQueue'!$AY$5:$AY$467,$C19,'Grid GenerationQueue'!$BH$5:$BH$467,"Executed")</f>
        <v>0</v>
      </c>
      <c r="U19">
        <f>SUMIFS('Grid GenerationQueue'!AI$5:AI$467,'Grid GenerationQueue'!$AX$5:$AX$467,$B19,'Grid GenerationQueue'!$AY$5:$AY$467,$C19,'Grid GenerationQueue'!$BH$5:$BH$467,"Executed")</f>
        <v>0</v>
      </c>
      <c r="V19">
        <f>SUMIFS('Grid GenerationQueue'!AJ$5:AJ$467,'Grid GenerationQueue'!$AX$5:$AX$467,$B19,'Grid GenerationQueue'!$AY$5:$AY$467,$C19,'Grid GenerationQueue'!$BH$5:$BH$467,"Executed")</f>
        <v>0</v>
      </c>
      <c r="W19">
        <f>SUMIFS('Grid GenerationQueue'!AK$5:AK$467,'Grid GenerationQueue'!$AX$5:$AX$467,$B19,'Grid GenerationQueue'!$AY$5:$AY$467,$C19,'Grid GenerationQueue'!$BH$5:$BH$467,"Executed")</f>
        <v>0</v>
      </c>
      <c r="X19">
        <f>SUMIFS('Grid GenerationQueue'!AL$5:AL$467,'Grid GenerationQueue'!$AX$5:$AX$467,$B19,'Grid GenerationQueue'!$AY$5:$AY$467,$C19,'Grid GenerationQueue'!$BH$5:$BH$467,"Executed")</f>
        <v>0</v>
      </c>
      <c r="Y19">
        <f>SUMIFS('Grid GenerationQueue'!AM$5:AM$467,'Grid GenerationQueue'!$AX$5:$AX$467,$B19,'Grid GenerationQueue'!$AY$5:$AY$467,$C19,'Grid GenerationQueue'!$BH$5:$BH$467,"Executed")</f>
        <v>0</v>
      </c>
      <c r="Z19">
        <f>SUMIFS('Grid GenerationQueue'!AN$5:AN$467,'Grid GenerationQueue'!$AX$5:$AX$467,$B19,'Grid GenerationQueue'!$AY$5:$AY$467,$C19,'Grid GenerationQueue'!$BH$5:$BH$467,"Executed")</f>
        <v>0</v>
      </c>
      <c r="AA19">
        <f>SUMIFS('Grid GenerationQueue'!AO$5:AO$467,'Grid GenerationQueue'!$AX$5:$AX$467,$B19,'Grid GenerationQueue'!$AY$5:$AY$467,$C19,'Grid GenerationQueue'!$BH$5:$BH$467,"Executed")</f>
        <v>0</v>
      </c>
      <c r="AB19">
        <f>SUMIFS('Grid GenerationQueue'!AP$5:AP$467,'Grid GenerationQueue'!$AX$5:$AX$467,$B19,'Grid GenerationQueue'!$AY$5:$AY$467,$C19,'Grid GenerationQueue'!$BH$5:$BH$467,"Executed")</f>
        <v>0</v>
      </c>
      <c r="AD19">
        <f>SUMIFS('Grid GenerationQueue'!AE$5:AE$467,'Grid GenerationQueue'!$AX$5:$AX$467,$B19,'Grid GenerationQueue'!$AY$5:$AY$467,$C19,'Grid GenerationQueue'!$BF$5:$BF$467,"&lt;&gt;"&amp;"")</f>
        <v>102</v>
      </c>
      <c r="AE19">
        <f>SUMIFS('Grid GenerationQueue'!AF$5:AF$467,'Grid GenerationQueue'!$AX$5:$AX$467,$B19,'Grid GenerationQueue'!$AY$5:$AY$467,$C19,'Grid GenerationQueue'!$BF$5:$BF$467,"&lt;&gt;"&amp;"")</f>
        <v>0</v>
      </c>
      <c r="AF19">
        <f>SUMIFS('Grid GenerationQueue'!AG$5:AG$467,'Grid GenerationQueue'!$AX$5:$AX$467,$B19,'Grid GenerationQueue'!$AY$5:$AY$467,$C19,'Grid GenerationQueue'!$BF$5:$BF$467,"&lt;&gt;"&amp;"")</f>
        <v>0</v>
      </c>
      <c r="AG19">
        <f>SUMIFS('Grid GenerationQueue'!AH$5:AH$467,'Grid GenerationQueue'!$AX$5:$AX$467,$B19,'Grid GenerationQueue'!$AY$5:$AY$467,$C19,'Grid GenerationQueue'!$BF$5:$BF$467,"&lt;&gt;"&amp;"")</f>
        <v>0</v>
      </c>
      <c r="AH19">
        <f>SUMIFS('Grid GenerationQueue'!AI$5:AI$467,'Grid GenerationQueue'!$AX$5:$AX$467,$B19,'Grid GenerationQueue'!$AY$5:$AY$467,$C19,'Grid GenerationQueue'!$BF$5:$BF$467,"&lt;&gt;"&amp;"")</f>
        <v>0</v>
      </c>
      <c r="AI19">
        <f>SUMIFS('Grid GenerationQueue'!AJ$5:AJ$467,'Grid GenerationQueue'!$AX$5:$AX$467,$B19,'Grid GenerationQueue'!$AY$5:$AY$467,$C19,'Grid GenerationQueue'!$BF$5:$BF$467,"&lt;&gt;"&amp;"")</f>
        <v>0</v>
      </c>
      <c r="AJ19">
        <f>SUMIFS('Grid GenerationQueue'!AK$5:AK$467,'Grid GenerationQueue'!$AX$5:$AX$467,$B19,'Grid GenerationQueue'!$AY$5:$AY$467,$C19,'Grid GenerationQueue'!$BF$5:$BF$467,"&lt;&gt;"&amp;"")</f>
        <v>0</v>
      </c>
      <c r="AK19">
        <f>SUMIFS('Grid GenerationQueue'!AL$5:AL$467,'Grid GenerationQueue'!$AX$5:$AX$467,$B19,'Grid GenerationQueue'!$AY$5:$AY$467,$C19,'Grid GenerationQueue'!$BF$5:$BF$467,"&lt;&gt;"&amp;"")</f>
        <v>0</v>
      </c>
      <c r="AL19">
        <f>SUMIFS('Grid GenerationQueue'!AM$5:AM$467,'Grid GenerationQueue'!$AX$5:$AX$467,$B19,'Grid GenerationQueue'!$AY$5:$AY$467,$C19,'Grid GenerationQueue'!$BF$5:$BF$467,"&lt;&gt;"&amp;"")</f>
        <v>0</v>
      </c>
      <c r="AM19">
        <f>SUMIFS('Grid GenerationQueue'!AN$5:AN$467,'Grid GenerationQueue'!$AX$5:$AX$467,$B19,'Grid GenerationQueue'!$AY$5:$AY$467,$C19,'Grid GenerationQueue'!$BF$5:$BF$467,"&lt;&gt;"&amp;"")</f>
        <v>0</v>
      </c>
      <c r="AN19">
        <f>SUMIFS('Grid GenerationQueue'!AO$5:AO$467,'Grid GenerationQueue'!$AX$5:$AX$467,$B19,'Grid GenerationQueue'!$AY$5:$AY$467,$C19,'Grid GenerationQueue'!$BF$5:$BF$467,"&lt;&gt;"&amp;"")</f>
        <v>0</v>
      </c>
      <c r="AO19">
        <f>SUMIFS('Grid GenerationQueue'!AP$5:AP$467,'Grid GenerationQueue'!$AX$5:$AX$467,$B19,'Grid GenerationQueue'!$AY$5:$AY$467,$C19,'Grid GenerationQueue'!$BF$5:$BF$467,"&lt;&gt;"&amp;"")</f>
        <v>0</v>
      </c>
      <c r="AQ19">
        <f>SUMIFS('Grid GenerationQueue'!AE$5:AE$467,'Grid GenerationQueue'!$AX$5:$AX$467,$B19,'Grid GenerationQueue'!$AY$5:$AY$467,$C19)</f>
        <v>102</v>
      </c>
      <c r="AR19">
        <f>SUMIFS('Grid GenerationQueue'!AF$5:AF$467,'Grid GenerationQueue'!$AX$5:$AX$467,$B19,'Grid GenerationQueue'!$AY$5:$AY$467,$C19)</f>
        <v>0</v>
      </c>
      <c r="AS19">
        <f>SUMIFS('Grid GenerationQueue'!AG$5:AG$467,'Grid GenerationQueue'!$AX$5:$AX$467,$B19,'Grid GenerationQueue'!$AY$5:$AY$467,$C19)</f>
        <v>0</v>
      </c>
      <c r="AT19">
        <f>SUMIFS('Grid GenerationQueue'!AH$5:AH$467,'Grid GenerationQueue'!$AX$5:$AX$467,$B19,'Grid GenerationQueue'!$AY$5:$AY$467,$C19)</f>
        <v>0</v>
      </c>
      <c r="AU19">
        <f>SUMIFS('Grid GenerationQueue'!AI$5:AI$467,'Grid GenerationQueue'!$AX$5:$AX$467,$B19,'Grid GenerationQueue'!$AY$5:$AY$467,$C19)</f>
        <v>0</v>
      </c>
      <c r="AV19">
        <f>SUMIFS('Grid GenerationQueue'!AJ$5:AJ$467,'Grid GenerationQueue'!$AX$5:$AX$467,$B19,'Grid GenerationQueue'!$AY$5:$AY$467,$C19)</f>
        <v>0</v>
      </c>
      <c r="AW19">
        <f>SUMIFS('Grid GenerationQueue'!AK$5:AK$467,'Grid GenerationQueue'!$AX$5:$AX$467,$B19,'Grid GenerationQueue'!$AY$5:$AY$467,$C19)</f>
        <v>0</v>
      </c>
      <c r="AX19">
        <f>SUMIFS('Grid GenerationQueue'!AL$5:AL$467,'Grid GenerationQueue'!$AX$5:$AX$467,$B19,'Grid GenerationQueue'!$AY$5:$AY$467,$C19)</f>
        <v>0</v>
      </c>
      <c r="AY19">
        <f>SUMIFS('Grid GenerationQueue'!AM$5:AM$467,'Grid GenerationQueue'!$AX$5:$AX$467,$B19,'Grid GenerationQueue'!$AY$5:$AY$467,$C19)</f>
        <v>0</v>
      </c>
      <c r="AZ19">
        <f>SUMIFS('Grid GenerationQueue'!AN$5:AN$467,'Grid GenerationQueue'!$AX$5:$AX$467,$B19,'Grid GenerationQueue'!$AY$5:$AY$467,$C19)</f>
        <v>0</v>
      </c>
      <c r="BA19">
        <f>SUMIFS('Grid GenerationQueue'!AO$5:AO$467,'Grid GenerationQueue'!$AX$5:$AX$467,$B19,'Grid GenerationQueue'!$AY$5:$AY$467,$C19)</f>
        <v>0</v>
      </c>
      <c r="BB19">
        <f>SUMIFS('Grid GenerationQueue'!AP$5:AP$467,'Grid GenerationQueue'!$AX$5:$AX$467,$B19,'Grid GenerationQueue'!$AY$5:$AY$467,$C19)</f>
        <v>0</v>
      </c>
      <c r="BD19">
        <f>SUMIFS('Grid GenerationQueue'!AE$5:AE$467,'Grid GenerationQueue'!$AX$5:$AX$467,$B19,'Grid GenerationQueue'!$AY$5:$AY$467,$C19,'Grid GenerationQueue'!$BH$5:$BH$467,"Executed",'Grid GenerationQueue'!$BB$5:$BB$467,"&lt;"&amp;$BE$3)</f>
        <v>0</v>
      </c>
      <c r="BE19">
        <f>SUMIFS('Grid GenerationQueue'!AF$5:AF$467,'Grid GenerationQueue'!$AX$5:$AX$467,$B19,'Grid GenerationQueue'!$AY$5:$AY$467,$C19,'Grid GenerationQueue'!$BH$5:$BH$467,"Executed",'Grid GenerationQueue'!$BB$5:$BB$467,"&lt;"&amp;$BE$3)</f>
        <v>0</v>
      </c>
      <c r="BF19">
        <f>SUMIFS('Grid GenerationQueue'!AG$5:AG$467,'Grid GenerationQueue'!$AX$5:$AX$467,$B19,'Grid GenerationQueue'!$AY$5:$AY$467,$C19,'Grid GenerationQueue'!$BH$5:$BH$467,"Executed",'Grid GenerationQueue'!$BB$5:$BB$467,"&lt;"&amp;$BE$3)</f>
        <v>0</v>
      </c>
      <c r="BG19">
        <f>SUMIFS('Grid GenerationQueue'!AH$5:AH$467,'Grid GenerationQueue'!$AX$5:$AX$467,$B19,'Grid GenerationQueue'!$AY$5:$AY$467,$C19,'Grid GenerationQueue'!$BH$5:$BH$467,"Executed",'Grid GenerationQueue'!$BB$5:$BB$467,"&lt;"&amp;$BE$3)</f>
        <v>0</v>
      </c>
      <c r="BH19">
        <f>SUMIFS('Grid GenerationQueue'!AI$5:AI$467,'Grid GenerationQueue'!$AX$5:$AX$467,$B19,'Grid GenerationQueue'!$AY$5:$AY$467,$C19,'Grid GenerationQueue'!$BH$5:$BH$467,"Executed",'Grid GenerationQueue'!$BB$5:$BB$467,"&lt;"&amp;$BE$3)</f>
        <v>0</v>
      </c>
      <c r="BI19">
        <f>SUMIFS('Grid GenerationQueue'!AJ$5:AJ$467,'Grid GenerationQueue'!$AX$5:$AX$467,$B19,'Grid GenerationQueue'!$AY$5:$AY$467,$C19,'Grid GenerationQueue'!$BH$5:$BH$467,"Executed",'Grid GenerationQueue'!$BB$5:$BB$467,"&lt;"&amp;$BE$3)</f>
        <v>0</v>
      </c>
      <c r="BJ19">
        <f>SUMIFS('Grid GenerationQueue'!AK$5:AK$467,'Grid GenerationQueue'!$AX$5:$AX$467,$B19,'Grid GenerationQueue'!$AY$5:$AY$467,$C19,'Grid GenerationQueue'!$BH$5:$BH$467,"Executed",'Grid GenerationQueue'!$BB$5:$BB$467,"&lt;"&amp;$BE$3)</f>
        <v>0</v>
      </c>
      <c r="BK19">
        <f>SUMIFS('Grid GenerationQueue'!AL$5:AL$467,'Grid GenerationQueue'!$AX$5:$AX$467,$B19,'Grid GenerationQueue'!$AY$5:$AY$467,$C19,'Grid GenerationQueue'!$BH$5:$BH$467,"Executed",'Grid GenerationQueue'!$BB$5:$BB$467,"&lt;"&amp;$BE$3)</f>
        <v>0</v>
      </c>
      <c r="BL19">
        <f>SUMIFS('Grid GenerationQueue'!AM$5:AM$467,'Grid GenerationQueue'!$AX$5:$AX$467,$B19,'Grid GenerationQueue'!$AY$5:$AY$467,$C19,'Grid GenerationQueue'!$BH$5:$BH$467,"Executed",'Grid GenerationQueue'!$BB$5:$BB$467,"&lt;"&amp;$BE$3)</f>
        <v>0</v>
      </c>
      <c r="BM19">
        <f>SUMIFS('Grid GenerationQueue'!AN$5:AN$467,'Grid GenerationQueue'!$AX$5:$AX$467,$B19,'Grid GenerationQueue'!$AY$5:$AY$467,$C19,'Grid GenerationQueue'!$BH$5:$BH$467,"Executed",'Grid GenerationQueue'!$BB$5:$BB$467,"&lt;"&amp;$BE$3)</f>
        <v>0</v>
      </c>
      <c r="BN19">
        <f>SUMIFS('Grid GenerationQueue'!AO$5:AO$467,'Grid GenerationQueue'!$AX$5:$AX$467,$B19,'Grid GenerationQueue'!$AY$5:$AY$467,$C19,'Grid GenerationQueue'!$BH$5:$BH$467,"Executed",'Grid GenerationQueue'!$BB$5:$BB$467,"&lt;"&amp;$BE$3)</f>
        <v>0</v>
      </c>
      <c r="BO19">
        <f>SUMIFS('Grid GenerationQueue'!AP$5:AP$467,'Grid GenerationQueue'!$AX$5:$AX$467,$B19,'Grid GenerationQueue'!$AY$5:$AY$467,$C19,'Grid GenerationQueue'!$BH$5:$BH$467,"Executed",'Grid GenerationQueue'!$BB$5:$BB$467,"&lt;"&amp;$BE$3)</f>
        <v>0</v>
      </c>
      <c r="BQ19">
        <f>SUMIFS('Grid GenerationQueue'!AE$5:AE$467,'Grid GenerationQueue'!$AX$5:$AX$467,$B19,'Grid GenerationQueue'!$AY$5:$AY$467,$C19,'Grid GenerationQueue'!$BF$5:$BF$467,"&lt;&gt;"&amp;"",'Grid GenerationQueue'!$BB$5:$BB$467,"&lt;"&amp;$BE$3)</f>
        <v>102</v>
      </c>
      <c r="BR19">
        <f>SUMIFS('Grid GenerationQueue'!AF$5:AF$467,'Grid GenerationQueue'!$AX$5:$AX$467,$B19,'Grid GenerationQueue'!$AY$5:$AY$467,$C19,'Grid GenerationQueue'!$BF$5:$BF$467,"&lt;&gt;"&amp;"",'Grid GenerationQueue'!$BB$5:$BB$467,"&lt;"&amp;$BE$3)</f>
        <v>0</v>
      </c>
      <c r="BS19">
        <f>SUMIFS('Grid GenerationQueue'!AG$5:AG$467,'Grid GenerationQueue'!$AX$5:$AX$467,$B19,'Grid GenerationQueue'!$AY$5:$AY$467,$C19,'Grid GenerationQueue'!$BF$5:$BF$467,"&lt;&gt;"&amp;"",'Grid GenerationQueue'!$BB$5:$BB$467,"&lt;"&amp;$BE$3)</f>
        <v>0</v>
      </c>
      <c r="BT19">
        <f>SUMIFS('Grid GenerationQueue'!AH$5:AH$467,'Grid GenerationQueue'!$AX$5:$AX$467,$B19,'Grid GenerationQueue'!$AY$5:$AY$467,$C19,'Grid GenerationQueue'!$BF$5:$BF$467,"&lt;&gt;"&amp;"",'Grid GenerationQueue'!$BB$5:$BB$467,"&lt;"&amp;$BE$3)</f>
        <v>0</v>
      </c>
      <c r="BU19">
        <f>SUMIFS('Grid GenerationQueue'!AI$5:AI$467,'Grid GenerationQueue'!$AX$5:$AX$467,$B19,'Grid GenerationQueue'!$AY$5:$AY$467,$C19,'Grid GenerationQueue'!$BF$5:$BF$467,"&lt;&gt;"&amp;"",'Grid GenerationQueue'!$BB$5:$BB$467,"&lt;"&amp;$BE$3)</f>
        <v>0</v>
      </c>
      <c r="BV19">
        <f>SUMIFS('Grid GenerationQueue'!AJ$5:AJ$467,'Grid GenerationQueue'!$AX$5:$AX$467,$B19,'Grid GenerationQueue'!$AY$5:$AY$467,$C19,'Grid GenerationQueue'!$BF$5:$BF$467,"&lt;&gt;"&amp;"",'Grid GenerationQueue'!$BB$5:$BB$467,"&lt;"&amp;$BE$3)</f>
        <v>0</v>
      </c>
      <c r="BW19">
        <f>SUMIFS('Grid GenerationQueue'!AK$5:AK$467,'Grid GenerationQueue'!$AX$5:$AX$467,$B19,'Grid GenerationQueue'!$AY$5:$AY$467,$C19,'Grid GenerationQueue'!$BF$5:$BF$467,"&lt;&gt;"&amp;"",'Grid GenerationQueue'!$BB$5:$BB$467,"&lt;"&amp;$BE$3)</f>
        <v>0</v>
      </c>
      <c r="BX19">
        <f>SUMIFS('Grid GenerationQueue'!AL$5:AL$467,'Grid GenerationQueue'!$AX$5:$AX$467,$B19,'Grid GenerationQueue'!$AY$5:$AY$467,$C19,'Grid GenerationQueue'!$BF$5:$BF$467,"&lt;&gt;"&amp;"",'Grid GenerationQueue'!$BB$5:$BB$467,"&lt;"&amp;$BE$3)</f>
        <v>0</v>
      </c>
      <c r="BY19">
        <f>SUMIFS('Grid GenerationQueue'!AM$5:AM$467,'Grid GenerationQueue'!$AX$5:$AX$467,$B19,'Grid GenerationQueue'!$AY$5:$AY$467,$C19,'Grid GenerationQueue'!$BF$5:$BF$467,"&lt;&gt;"&amp;"",'Grid GenerationQueue'!$BB$5:$BB$467,"&lt;"&amp;$BE$3)</f>
        <v>0</v>
      </c>
      <c r="BZ19">
        <f>SUMIFS('Grid GenerationQueue'!AN$5:AN$467,'Grid GenerationQueue'!$AX$5:$AX$467,$B19,'Grid GenerationQueue'!$AY$5:$AY$467,$C19,'Grid GenerationQueue'!$BF$5:$BF$467,"&lt;&gt;"&amp;"",'Grid GenerationQueue'!$BB$5:$BB$467,"&lt;"&amp;$BE$3)</f>
        <v>0</v>
      </c>
      <c r="CA19">
        <f>SUMIFS('Grid GenerationQueue'!AO$5:AO$467,'Grid GenerationQueue'!$AX$5:$AX$467,$B19,'Grid GenerationQueue'!$AY$5:$AY$467,$C19,'Grid GenerationQueue'!$BF$5:$BF$467,"&lt;&gt;"&amp;"",'Grid GenerationQueue'!$BB$5:$BB$467,"&lt;"&amp;$BE$3)</f>
        <v>0</v>
      </c>
      <c r="CB19">
        <f>SUMIFS('Grid GenerationQueue'!AP$5:AP$467,'Grid GenerationQueue'!$AX$5:$AX$467,$B19,'Grid GenerationQueue'!$AY$5:$AY$467,$C19,'Grid GenerationQueue'!$BF$5:$BF$467,"&lt;&gt;"&amp;"",'Grid GenerationQueue'!$BB$5:$BB$467,"&lt;"&amp;$BE$3)</f>
        <v>0</v>
      </c>
      <c r="CD19">
        <f>SUMIFS('Grid GenerationQueue'!AE$5:AE$467,'Grid GenerationQueue'!$AX$5:$AX$467,$B19,'Grid GenerationQueue'!$AY$5:$AY$467,$C19,'Grid GenerationQueue'!$BB$5:$BB$467,"&lt;"&amp;$BE$3)</f>
        <v>102</v>
      </c>
      <c r="CE19">
        <f>SUMIFS('Grid GenerationQueue'!AF$5:AF$467,'Grid GenerationQueue'!$AX$5:$AX$467,$B19,'Grid GenerationQueue'!$AY$5:$AY$467,$C19,'Grid GenerationQueue'!$BB$5:$BB$467,"&lt;"&amp;$BE$3)</f>
        <v>0</v>
      </c>
      <c r="CF19">
        <f>SUMIFS('Grid GenerationQueue'!AG$5:AG$467,'Grid GenerationQueue'!$AX$5:$AX$467,$B19,'Grid GenerationQueue'!$AY$5:$AY$467,$C19,'Grid GenerationQueue'!$BB$5:$BB$467,"&lt;"&amp;$BE$3)</f>
        <v>0</v>
      </c>
      <c r="CG19">
        <f>SUMIFS('Grid GenerationQueue'!AH$5:AH$467,'Grid GenerationQueue'!$AX$5:$AX$467,$B19,'Grid GenerationQueue'!$AY$5:$AY$467,$C19,'Grid GenerationQueue'!$BB$5:$BB$467,"&lt;"&amp;$BE$3)</f>
        <v>0</v>
      </c>
      <c r="CH19">
        <f>SUMIFS('Grid GenerationQueue'!AI$5:AI$467,'Grid GenerationQueue'!$AX$5:$AX$467,$B19,'Grid GenerationQueue'!$AY$5:$AY$467,$C19,'Grid GenerationQueue'!$BB$5:$BB$467,"&lt;"&amp;$BE$3)</f>
        <v>0</v>
      </c>
      <c r="CI19">
        <f>SUMIFS('Grid GenerationQueue'!AJ$5:AJ$467,'Grid GenerationQueue'!$AX$5:$AX$467,$B19,'Grid GenerationQueue'!$AY$5:$AY$467,$C19,'Grid GenerationQueue'!$BB$5:$BB$467,"&lt;"&amp;$BE$3)</f>
        <v>0</v>
      </c>
      <c r="CJ19">
        <f>SUMIFS('Grid GenerationQueue'!AK$5:AK$467,'Grid GenerationQueue'!$AX$5:$AX$467,$B19,'Grid GenerationQueue'!$AY$5:$AY$467,$C19,'Grid GenerationQueue'!$BB$5:$BB$467,"&lt;"&amp;$BE$3)</f>
        <v>0</v>
      </c>
      <c r="CK19">
        <f>SUMIFS('Grid GenerationQueue'!AL$5:AL$467,'Grid GenerationQueue'!$AX$5:$AX$467,$B19,'Grid GenerationQueue'!$AY$5:$AY$467,$C19,'Grid GenerationQueue'!$BB$5:$BB$467,"&lt;"&amp;$BE$3)</f>
        <v>0</v>
      </c>
      <c r="CL19">
        <f>SUMIFS('Grid GenerationQueue'!AM$5:AM$467,'Grid GenerationQueue'!$AX$5:$AX$467,$B19,'Grid GenerationQueue'!$AY$5:$AY$467,$C19,'Grid GenerationQueue'!$BB$5:$BB$467,"&lt;"&amp;$BE$3)</f>
        <v>0</v>
      </c>
      <c r="CM19">
        <f>SUMIFS('Grid GenerationQueue'!AN$5:AN$467,'Grid GenerationQueue'!$AX$5:$AX$467,$B19,'Grid GenerationQueue'!$AY$5:$AY$467,$C19,'Grid GenerationQueue'!$BB$5:$BB$467,"&lt;"&amp;$BE$3)</f>
        <v>0</v>
      </c>
      <c r="CN19">
        <f>SUMIFS('Grid GenerationQueue'!AO$5:AO$467,'Grid GenerationQueue'!$AX$5:$AX$467,$B19,'Grid GenerationQueue'!$AY$5:$AY$467,$C19,'Grid GenerationQueue'!$BB$5:$BB$467,"&lt;"&amp;$BE$3)</f>
        <v>0</v>
      </c>
      <c r="CO19">
        <f>SUMIFS('Grid GenerationQueue'!AP$5:AP$467,'Grid GenerationQueue'!$AX$5:$AX$467,$B19,'Grid GenerationQueue'!$AY$5:$AY$467,$C19,'Grid GenerationQueue'!$BB$5:$BB$467,"&lt;"&amp;$BE$3)</f>
        <v>0</v>
      </c>
    </row>
    <row r="20" spans="1:93" x14ac:dyDescent="0.35">
      <c r="A20" t="s">
        <v>4648</v>
      </c>
      <c r="B20" t="s">
        <v>4654</v>
      </c>
      <c r="C20">
        <v>115</v>
      </c>
      <c r="D20">
        <f>SUMIFS('Grid GenerationQueue'!AE$5:AE$467,'Grid GenerationQueue'!$AX$5:$AX$467,$B20,'Grid GenerationQueue'!$AY$5:$AY$467,$C20,'Grid GenerationQueue'!$BI$5:$BI$467,"&lt;4")</f>
        <v>0</v>
      </c>
      <c r="E20">
        <f>SUMIFS('Grid GenerationQueue'!AF$5:AF$467,'Grid GenerationQueue'!$AX$5:$AX$467,$B20,'Grid GenerationQueue'!$AY$5:$AY$467,$C20,'Grid GenerationQueue'!$BI$5:$BI$467,"&lt;4")</f>
        <v>0</v>
      </c>
      <c r="F20">
        <f>SUMIFS('Grid GenerationQueue'!AG$5:AG$467,'Grid GenerationQueue'!$AX$5:$AX$467,$B20,'Grid GenerationQueue'!$AY$5:$AY$467,$C20,'Grid GenerationQueue'!$BI$5:$BI$467,"&lt;4")</f>
        <v>0</v>
      </c>
      <c r="G20">
        <f>SUMIFS('Grid GenerationQueue'!AH$5:AH$467,'Grid GenerationQueue'!$AX$5:$AX$467,$B20,'Grid GenerationQueue'!$AY$5:$AY$467,$C20,'Grid GenerationQueue'!$BI$5:$BI$467,"&lt;4")</f>
        <v>0</v>
      </c>
      <c r="H20">
        <f>SUMIFS('Grid GenerationQueue'!AI$5:AI$467,'Grid GenerationQueue'!$AX$5:$AX$467,$B20,'Grid GenerationQueue'!$AY$5:$AY$467,$C20,'Grid GenerationQueue'!$BI$5:$BI$467,"&lt;4")</f>
        <v>0</v>
      </c>
      <c r="I20">
        <f>SUMIFS('Grid GenerationQueue'!AJ$5:AJ$467,'Grid GenerationQueue'!$AX$5:$AX$467,$B20,'Grid GenerationQueue'!$AY$5:$AY$467,$C20,'Grid GenerationQueue'!$BI$5:$BI$467,"&lt;4")</f>
        <v>0</v>
      </c>
      <c r="J20">
        <f>SUMIFS('Grid GenerationQueue'!AK$5:AK$467,'Grid GenerationQueue'!$AX$5:$AX$467,$B20,'Grid GenerationQueue'!$AY$5:$AY$467,$C20,'Grid GenerationQueue'!$BI$5:$BI$467,"&lt;4")</f>
        <v>0</v>
      </c>
      <c r="K20">
        <f>SUMIFS('Grid GenerationQueue'!AL$5:AL$467,'Grid GenerationQueue'!$AX$5:$AX$467,$B20,'Grid GenerationQueue'!$AY$5:$AY$467,$C20,'Grid GenerationQueue'!$BI$5:$BI$467,"&lt;4")</f>
        <v>0</v>
      </c>
      <c r="L20">
        <f>SUMIFS('Grid GenerationQueue'!AM$5:AM$467,'Grid GenerationQueue'!$AX$5:$AX$467,$B20,'Grid GenerationQueue'!$AY$5:$AY$467,$C20,'Grid GenerationQueue'!$BI$5:$BI$467,"&lt;4")</f>
        <v>0</v>
      </c>
      <c r="M20">
        <f>SUMIFS('Grid GenerationQueue'!AN$5:AN$467,'Grid GenerationQueue'!$AX$5:$AX$467,$B20,'Grid GenerationQueue'!$AY$5:$AY$467,$C20,'Grid GenerationQueue'!$BI$5:$BI$467,"&lt;4")</f>
        <v>0</v>
      </c>
      <c r="N20">
        <f>SUMIFS('Grid GenerationQueue'!AO$5:AO$467,'Grid GenerationQueue'!$AX$5:$AX$467,$B20,'Grid GenerationQueue'!$AY$5:$AY$467,$C20,'Grid GenerationQueue'!$BI$5:$BI$467,"&lt;4")</f>
        <v>0</v>
      </c>
      <c r="O20">
        <f>SUMIFS('Grid GenerationQueue'!AP$5:AP$467,'Grid GenerationQueue'!$AX$5:$AX$467,$B20,'Grid GenerationQueue'!$AY$5:$AY$467,$C20,'Grid GenerationQueue'!$BI$5:$BI$467,"&lt;4")</f>
        <v>0</v>
      </c>
      <c r="Q20">
        <f>SUMIFS('Grid GenerationQueue'!AE$5:AE$467,'Grid GenerationQueue'!$AX$5:$AX$467,$B20,'Grid GenerationQueue'!$AY$5:$AY$467,$C20,'Grid GenerationQueue'!$BH$5:$BH$467,"Executed")</f>
        <v>0</v>
      </c>
      <c r="R20">
        <f>SUMIFS('Grid GenerationQueue'!AF$5:AF$467,'Grid GenerationQueue'!$AX$5:$AX$467,$B20,'Grid GenerationQueue'!$AY$5:$AY$467,$C20,'Grid GenerationQueue'!$BH$5:$BH$467,"Executed")</f>
        <v>0</v>
      </c>
      <c r="S20">
        <f>SUMIFS('Grid GenerationQueue'!AG$5:AG$467,'Grid GenerationQueue'!$AX$5:$AX$467,$B20,'Grid GenerationQueue'!$AY$5:$AY$467,$C20,'Grid GenerationQueue'!$BH$5:$BH$467,"Executed")</f>
        <v>0</v>
      </c>
      <c r="T20">
        <f>SUMIFS('Grid GenerationQueue'!AH$5:AH$467,'Grid GenerationQueue'!$AX$5:$AX$467,$B20,'Grid GenerationQueue'!$AY$5:$AY$467,$C20,'Grid GenerationQueue'!$BH$5:$BH$467,"Executed")</f>
        <v>0</v>
      </c>
      <c r="U20">
        <f>SUMIFS('Grid GenerationQueue'!AI$5:AI$467,'Grid GenerationQueue'!$AX$5:$AX$467,$B20,'Grid GenerationQueue'!$AY$5:$AY$467,$C20,'Grid GenerationQueue'!$BH$5:$BH$467,"Executed")</f>
        <v>0</v>
      </c>
      <c r="V20">
        <f>SUMIFS('Grid GenerationQueue'!AJ$5:AJ$467,'Grid GenerationQueue'!$AX$5:$AX$467,$B20,'Grid GenerationQueue'!$AY$5:$AY$467,$C20,'Grid GenerationQueue'!$BH$5:$BH$467,"Executed")</f>
        <v>0</v>
      </c>
      <c r="W20">
        <f>SUMIFS('Grid GenerationQueue'!AK$5:AK$467,'Grid GenerationQueue'!$AX$5:$AX$467,$B20,'Grid GenerationQueue'!$AY$5:$AY$467,$C20,'Grid GenerationQueue'!$BH$5:$BH$467,"Executed")</f>
        <v>0</v>
      </c>
      <c r="X20">
        <f>SUMIFS('Grid GenerationQueue'!AL$5:AL$467,'Grid GenerationQueue'!$AX$5:$AX$467,$B20,'Grid GenerationQueue'!$AY$5:$AY$467,$C20,'Grid GenerationQueue'!$BH$5:$BH$467,"Executed")</f>
        <v>0</v>
      </c>
      <c r="Y20">
        <f>SUMIFS('Grid GenerationQueue'!AM$5:AM$467,'Grid GenerationQueue'!$AX$5:$AX$467,$B20,'Grid GenerationQueue'!$AY$5:$AY$467,$C20,'Grid GenerationQueue'!$BH$5:$BH$467,"Executed")</f>
        <v>0</v>
      </c>
      <c r="Z20">
        <f>SUMIFS('Grid GenerationQueue'!AN$5:AN$467,'Grid GenerationQueue'!$AX$5:$AX$467,$B20,'Grid GenerationQueue'!$AY$5:$AY$467,$C20,'Grid GenerationQueue'!$BH$5:$BH$467,"Executed")</f>
        <v>0</v>
      </c>
      <c r="AA20">
        <f>SUMIFS('Grid GenerationQueue'!AO$5:AO$467,'Grid GenerationQueue'!$AX$5:$AX$467,$B20,'Grid GenerationQueue'!$AY$5:$AY$467,$C20,'Grid GenerationQueue'!$BH$5:$BH$467,"Executed")</f>
        <v>0</v>
      </c>
      <c r="AB20">
        <f>SUMIFS('Grid GenerationQueue'!AP$5:AP$467,'Grid GenerationQueue'!$AX$5:$AX$467,$B20,'Grid GenerationQueue'!$AY$5:$AY$467,$C20,'Grid GenerationQueue'!$BH$5:$BH$467,"Executed")</f>
        <v>0</v>
      </c>
      <c r="AD20">
        <f>SUMIFS('Grid GenerationQueue'!AE$5:AE$467,'Grid GenerationQueue'!$AX$5:$AX$467,$B20,'Grid GenerationQueue'!$AY$5:$AY$467,$C20,'Grid GenerationQueue'!$BF$5:$BF$467,"&lt;&gt;"&amp;"")</f>
        <v>0</v>
      </c>
      <c r="AE20">
        <f>SUMIFS('Grid GenerationQueue'!AF$5:AF$467,'Grid GenerationQueue'!$AX$5:$AX$467,$B20,'Grid GenerationQueue'!$AY$5:$AY$467,$C20,'Grid GenerationQueue'!$BF$5:$BF$467,"&lt;&gt;"&amp;"")</f>
        <v>0</v>
      </c>
      <c r="AF20">
        <f>SUMIFS('Grid GenerationQueue'!AG$5:AG$467,'Grid GenerationQueue'!$AX$5:$AX$467,$B20,'Grid GenerationQueue'!$AY$5:$AY$467,$C20,'Grid GenerationQueue'!$BF$5:$BF$467,"&lt;&gt;"&amp;"")</f>
        <v>0</v>
      </c>
      <c r="AG20">
        <f>SUMIFS('Grid GenerationQueue'!AH$5:AH$467,'Grid GenerationQueue'!$AX$5:$AX$467,$B20,'Grid GenerationQueue'!$AY$5:$AY$467,$C20,'Grid GenerationQueue'!$BF$5:$BF$467,"&lt;&gt;"&amp;"")</f>
        <v>0</v>
      </c>
      <c r="AH20">
        <f>SUMIFS('Grid GenerationQueue'!AI$5:AI$467,'Grid GenerationQueue'!$AX$5:$AX$467,$B20,'Grid GenerationQueue'!$AY$5:$AY$467,$C20,'Grid GenerationQueue'!$BF$5:$BF$467,"&lt;&gt;"&amp;"")</f>
        <v>0</v>
      </c>
      <c r="AI20">
        <f>SUMIFS('Grid GenerationQueue'!AJ$5:AJ$467,'Grid GenerationQueue'!$AX$5:$AX$467,$B20,'Grid GenerationQueue'!$AY$5:$AY$467,$C20,'Grid GenerationQueue'!$BF$5:$BF$467,"&lt;&gt;"&amp;"")</f>
        <v>0</v>
      </c>
      <c r="AJ20">
        <f>SUMIFS('Grid GenerationQueue'!AK$5:AK$467,'Grid GenerationQueue'!$AX$5:$AX$467,$B20,'Grid GenerationQueue'!$AY$5:$AY$467,$C20,'Grid GenerationQueue'!$BF$5:$BF$467,"&lt;&gt;"&amp;"")</f>
        <v>0</v>
      </c>
      <c r="AK20">
        <f>SUMIFS('Grid GenerationQueue'!AL$5:AL$467,'Grid GenerationQueue'!$AX$5:$AX$467,$B20,'Grid GenerationQueue'!$AY$5:$AY$467,$C20,'Grid GenerationQueue'!$BF$5:$BF$467,"&lt;&gt;"&amp;"")</f>
        <v>0</v>
      </c>
      <c r="AL20">
        <f>SUMIFS('Grid GenerationQueue'!AM$5:AM$467,'Grid GenerationQueue'!$AX$5:$AX$467,$B20,'Grid GenerationQueue'!$AY$5:$AY$467,$C20,'Grid GenerationQueue'!$BF$5:$BF$467,"&lt;&gt;"&amp;"")</f>
        <v>0</v>
      </c>
      <c r="AM20">
        <f>SUMIFS('Grid GenerationQueue'!AN$5:AN$467,'Grid GenerationQueue'!$AX$5:$AX$467,$B20,'Grid GenerationQueue'!$AY$5:$AY$467,$C20,'Grid GenerationQueue'!$BF$5:$BF$467,"&lt;&gt;"&amp;"")</f>
        <v>0</v>
      </c>
      <c r="AN20">
        <f>SUMIFS('Grid GenerationQueue'!AO$5:AO$467,'Grid GenerationQueue'!$AX$5:$AX$467,$B20,'Grid GenerationQueue'!$AY$5:$AY$467,$C20,'Grid GenerationQueue'!$BF$5:$BF$467,"&lt;&gt;"&amp;"")</f>
        <v>0</v>
      </c>
      <c r="AO20">
        <f>SUMIFS('Grid GenerationQueue'!AP$5:AP$467,'Grid GenerationQueue'!$AX$5:$AX$467,$B20,'Grid GenerationQueue'!$AY$5:$AY$467,$C20,'Grid GenerationQueue'!$BF$5:$BF$467,"&lt;&gt;"&amp;"")</f>
        <v>0</v>
      </c>
      <c r="AQ20">
        <f>SUMIFS('Grid GenerationQueue'!AE$5:AE$467,'Grid GenerationQueue'!$AX$5:$AX$467,$B20,'Grid GenerationQueue'!$AY$5:$AY$467,$C20)</f>
        <v>0</v>
      </c>
      <c r="AR20">
        <f>SUMIFS('Grid GenerationQueue'!AF$5:AF$467,'Grid GenerationQueue'!$AX$5:$AX$467,$B20,'Grid GenerationQueue'!$AY$5:$AY$467,$C20)</f>
        <v>0</v>
      </c>
      <c r="AS20">
        <f>SUMIFS('Grid GenerationQueue'!AG$5:AG$467,'Grid GenerationQueue'!$AX$5:$AX$467,$B20,'Grid GenerationQueue'!$AY$5:$AY$467,$C20)</f>
        <v>0</v>
      </c>
      <c r="AT20">
        <f>SUMIFS('Grid GenerationQueue'!AH$5:AH$467,'Grid GenerationQueue'!$AX$5:$AX$467,$B20,'Grid GenerationQueue'!$AY$5:$AY$467,$C20)</f>
        <v>0</v>
      </c>
      <c r="AU20">
        <f>SUMIFS('Grid GenerationQueue'!AI$5:AI$467,'Grid GenerationQueue'!$AX$5:$AX$467,$B20,'Grid GenerationQueue'!$AY$5:$AY$467,$C20)</f>
        <v>0</v>
      </c>
      <c r="AV20">
        <f>SUMIFS('Grid GenerationQueue'!AJ$5:AJ$467,'Grid GenerationQueue'!$AX$5:$AX$467,$B20,'Grid GenerationQueue'!$AY$5:$AY$467,$C20)</f>
        <v>0</v>
      </c>
      <c r="AW20">
        <f>SUMIFS('Grid GenerationQueue'!AK$5:AK$467,'Grid GenerationQueue'!$AX$5:$AX$467,$B20,'Grid GenerationQueue'!$AY$5:$AY$467,$C20)</f>
        <v>0</v>
      </c>
      <c r="AX20">
        <f>SUMIFS('Grid GenerationQueue'!AL$5:AL$467,'Grid GenerationQueue'!$AX$5:$AX$467,$B20,'Grid GenerationQueue'!$AY$5:$AY$467,$C20)</f>
        <v>0</v>
      </c>
      <c r="AY20">
        <f>SUMIFS('Grid GenerationQueue'!AM$5:AM$467,'Grid GenerationQueue'!$AX$5:$AX$467,$B20,'Grid GenerationQueue'!$AY$5:$AY$467,$C20)</f>
        <v>0</v>
      </c>
      <c r="AZ20">
        <f>SUMIFS('Grid GenerationQueue'!AN$5:AN$467,'Grid GenerationQueue'!$AX$5:$AX$467,$B20,'Grid GenerationQueue'!$AY$5:$AY$467,$C20)</f>
        <v>0</v>
      </c>
      <c r="BA20">
        <f>SUMIFS('Grid GenerationQueue'!AO$5:AO$467,'Grid GenerationQueue'!$AX$5:$AX$467,$B20,'Grid GenerationQueue'!$AY$5:$AY$467,$C20)</f>
        <v>0</v>
      </c>
      <c r="BB20">
        <f>SUMIFS('Grid GenerationQueue'!AP$5:AP$467,'Grid GenerationQueue'!$AX$5:$AX$467,$B20,'Grid GenerationQueue'!$AY$5:$AY$467,$C20)</f>
        <v>0</v>
      </c>
      <c r="BD20">
        <f>SUMIFS('Grid GenerationQueue'!AE$5:AE$467,'Grid GenerationQueue'!$AX$5:$AX$467,$B20,'Grid GenerationQueue'!$AY$5:$AY$467,$C20,'Grid GenerationQueue'!$BH$5:$BH$467,"Executed",'Grid GenerationQueue'!$BB$5:$BB$467,"&lt;"&amp;$BE$3)</f>
        <v>0</v>
      </c>
      <c r="BE20">
        <f>SUMIFS('Grid GenerationQueue'!AF$5:AF$467,'Grid GenerationQueue'!$AX$5:$AX$467,$B20,'Grid GenerationQueue'!$AY$5:$AY$467,$C20,'Grid GenerationQueue'!$BH$5:$BH$467,"Executed",'Grid GenerationQueue'!$BB$5:$BB$467,"&lt;"&amp;$BE$3)</f>
        <v>0</v>
      </c>
      <c r="BF20">
        <f>SUMIFS('Grid GenerationQueue'!AG$5:AG$467,'Grid GenerationQueue'!$AX$5:$AX$467,$B20,'Grid GenerationQueue'!$AY$5:$AY$467,$C20,'Grid GenerationQueue'!$BH$5:$BH$467,"Executed",'Grid GenerationQueue'!$BB$5:$BB$467,"&lt;"&amp;$BE$3)</f>
        <v>0</v>
      </c>
      <c r="BG20">
        <f>SUMIFS('Grid GenerationQueue'!AH$5:AH$467,'Grid GenerationQueue'!$AX$5:$AX$467,$B20,'Grid GenerationQueue'!$AY$5:$AY$467,$C20,'Grid GenerationQueue'!$BH$5:$BH$467,"Executed",'Grid GenerationQueue'!$BB$5:$BB$467,"&lt;"&amp;$BE$3)</f>
        <v>0</v>
      </c>
      <c r="BH20">
        <f>SUMIFS('Grid GenerationQueue'!AI$5:AI$467,'Grid GenerationQueue'!$AX$5:$AX$467,$B20,'Grid GenerationQueue'!$AY$5:$AY$467,$C20,'Grid GenerationQueue'!$BH$5:$BH$467,"Executed",'Grid GenerationQueue'!$BB$5:$BB$467,"&lt;"&amp;$BE$3)</f>
        <v>0</v>
      </c>
      <c r="BI20">
        <f>SUMIFS('Grid GenerationQueue'!AJ$5:AJ$467,'Grid GenerationQueue'!$AX$5:$AX$467,$B20,'Grid GenerationQueue'!$AY$5:$AY$467,$C20,'Grid GenerationQueue'!$BH$5:$BH$467,"Executed",'Grid GenerationQueue'!$BB$5:$BB$467,"&lt;"&amp;$BE$3)</f>
        <v>0</v>
      </c>
      <c r="BJ20">
        <f>SUMIFS('Grid GenerationQueue'!AK$5:AK$467,'Grid GenerationQueue'!$AX$5:$AX$467,$B20,'Grid GenerationQueue'!$AY$5:$AY$467,$C20,'Grid GenerationQueue'!$BH$5:$BH$467,"Executed",'Grid GenerationQueue'!$BB$5:$BB$467,"&lt;"&amp;$BE$3)</f>
        <v>0</v>
      </c>
      <c r="BK20">
        <f>SUMIFS('Grid GenerationQueue'!AL$5:AL$467,'Grid GenerationQueue'!$AX$5:$AX$467,$B20,'Grid GenerationQueue'!$AY$5:$AY$467,$C20,'Grid GenerationQueue'!$BH$5:$BH$467,"Executed",'Grid GenerationQueue'!$BB$5:$BB$467,"&lt;"&amp;$BE$3)</f>
        <v>0</v>
      </c>
      <c r="BL20">
        <f>SUMIFS('Grid GenerationQueue'!AM$5:AM$467,'Grid GenerationQueue'!$AX$5:$AX$467,$B20,'Grid GenerationQueue'!$AY$5:$AY$467,$C20,'Grid GenerationQueue'!$BH$5:$BH$467,"Executed",'Grid GenerationQueue'!$BB$5:$BB$467,"&lt;"&amp;$BE$3)</f>
        <v>0</v>
      </c>
      <c r="BM20">
        <f>SUMIFS('Grid GenerationQueue'!AN$5:AN$467,'Grid GenerationQueue'!$AX$5:$AX$467,$B20,'Grid GenerationQueue'!$AY$5:$AY$467,$C20,'Grid GenerationQueue'!$BH$5:$BH$467,"Executed",'Grid GenerationQueue'!$BB$5:$BB$467,"&lt;"&amp;$BE$3)</f>
        <v>0</v>
      </c>
      <c r="BN20">
        <f>SUMIFS('Grid GenerationQueue'!AO$5:AO$467,'Grid GenerationQueue'!$AX$5:$AX$467,$B20,'Grid GenerationQueue'!$AY$5:$AY$467,$C20,'Grid GenerationQueue'!$BH$5:$BH$467,"Executed",'Grid GenerationQueue'!$BB$5:$BB$467,"&lt;"&amp;$BE$3)</f>
        <v>0</v>
      </c>
      <c r="BO20">
        <f>SUMIFS('Grid GenerationQueue'!AP$5:AP$467,'Grid GenerationQueue'!$AX$5:$AX$467,$B20,'Grid GenerationQueue'!$AY$5:$AY$467,$C20,'Grid GenerationQueue'!$BH$5:$BH$467,"Executed",'Grid GenerationQueue'!$BB$5:$BB$467,"&lt;"&amp;$BE$3)</f>
        <v>0</v>
      </c>
      <c r="BQ20">
        <f>SUMIFS('Grid GenerationQueue'!AE$5:AE$467,'Grid GenerationQueue'!$AX$5:$AX$467,$B20,'Grid GenerationQueue'!$AY$5:$AY$467,$C20,'Grid GenerationQueue'!$BF$5:$BF$467,"&lt;&gt;"&amp;"",'Grid GenerationQueue'!$BB$5:$BB$467,"&lt;"&amp;$BE$3)</f>
        <v>0</v>
      </c>
      <c r="BR20">
        <f>SUMIFS('Grid GenerationQueue'!AF$5:AF$467,'Grid GenerationQueue'!$AX$5:$AX$467,$B20,'Grid GenerationQueue'!$AY$5:$AY$467,$C20,'Grid GenerationQueue'!$BF$5:$BF$467,"&lt;&gt;"&amp;"",'Grid GenerationQueue'!$BB$5:$BB$467,"&lt;"&amp;$BE$3)</f>
        <v>0</v>
      </c>
      <c r="BS20">
        <f>SUMIFS('Grid GenerationQueue'!AG$5:AG$467,'Grid GenerationQueue'!$AX$5:$AX$467,$B20,'Grid GenerationQueue'!$AY$5:$AY$467,$C20,'Grid GenerationQueue'!$BF$5:$BF$467,"&lt;&gt;"&amp;"",'Grid GenerationQueue'!$BB$5:$BB$467,"&lt;"&amp;$BE$3)</f>
        <v>0</v>
      </c>
      <c r="BT20">
        <f>SUMIFS('Grid GenerationQueue'!AH$5:AH$467,'Grid GenerationQueue'!$AX$5:$AX$467,$B20,'Grid GenerationQueue'!$AY$5:$AY$467,$C20,'Grid GenerationQueue'!$BF$5:$BF$467,"&lt;&gt;"&amp;"",'Grid GenerationQueue'!$BB$5:$BB$467,"&lt;"&amp;$BE$3)</f>
        <v>0</v>
      </c>
      <c r="BU20">
        <f>SUMIFS('Grid GenerationQueue'!AI$5:AI$467,'Grid GenerationQueue'!$AX$5:$AX$467,$B20,'Grid GenerationQueue'!$AY$5:$AY$467,$C20,'Grid GenerationQueue'!$BF$5:$BF$467,"&lt;&gt;"&amp;"",'Grid GenerationQueue'!$BB$5:$BB$467,"&lt;"&amp;$BE$3)</f>
        <v>0</v>
      </c>
      <c r="BV20">
        <f>SUMIFS('Grid GenerationQueue'!AJ$5:AJ$467,'Grid GenerationQueue'!$AX$5:$AX$467,$B20,'Grid GenerationQueue'!$AY$5:$AY$467,$C20,'Grid GenerationQueue'!$BF$5:$BF$467,"&lt;&gt;"&amp;"",'Grid GenerationQueue'!$BB$5:$BB$467,"&lt;"&amp;$BE$3)</f>
        <v>0</v>
      </c>
      <c r="BW20">
        <f>SUMIFS('Grid GenerationQueue'!AK$5:AK$467,'Grid GenerationQueue'!$AX$5:$AX$467,$B20,'Grid GenerationQueue'!$AY$5:$AY$467,$C20,'Grid GenerationQueue'!$BF$5:$BF$467,"&lt;&gt;"&amp;"",'Grid GenerationQueue'!$BB$5:$BB$467,"&lt;"&amp;$BE$3)</f>
        <v>0</v>
      </c>
      <c r="BX20">
        <f>SUMIFS('Grid GenerationQueue'!AL$5:AL$467,'Grid GenerationQueue'!$AX$5:$AX$467,$B20,'Grid GenerationQueue'!$AY$5:$AY$467,$C20,'Grid GenerationQueue'!$BF$5:$BF$467,"&lt;&gt;"&amp;"",'Grid GenerationQueue'!$BB$5:$BB$467,"&lt;"&amp;$BE$3)</f>
        <v>0</v>
      </c>
      <c r="BY20">
        <f>SUMIFS('Grid GenerationQueue'!AM$5:AM$467,'Grid GenerationQueue'!$AX$5:$AX$467,$B20,'Grid GenerationQueue'!$AY$5:$AY$467,$C20,'Grid GenerationQueue'!$BF$5:$BF$467,"&lt;&gt;"&amp;"",'Grid GenerationQueue'!$BB$5:$BB$467,"&lt;"&amp;$BE$3)</f>
        <v>0</v>
      </c>
      <c r="BZ20">
        <f>SUMIFS('Grid GenerationQueue'!AN$5:AN$467,'Grid GenerationQueue'!$AX$5:$AX$467,$B20,'Grid GenerationQueue'!$AY$5:$AY$467,$C20,'Grid GenerationQueue'!$BF$5:$BF$467,"&lt;&gt;"&amp;"",'Grid GenerationQueue'!$BB$5:$BB$467,"&lt;"&amp;$BE$3)</f>
        <v>0</v>
      </c>
      <c r="CA20">
        <f>SUMIFS('Grid GenerationQueue'!AO$5:AO$467,'Grid GenerationQueue'!$AX$5:$AX$467,$B20,'Grid GenerationQueue'!$AY$5:$AY$467,$C20,'Grid GenerationQueue'!$BF$5:$BF$467,"&lt;&gt;"&amp;"",'Grid GenerationQueue'!$BB$5:$BB$467,"&lt;"&amp;$BE$3)</f>
        <v>0</v>
      </c>
      <c r="CB20">
        <f>SUMIFS('Grid GenerationQueue'!AP$5:AP$467,'Grid GenerationQueue'!$AX$5:$AX$467,$B20,'Grid GenerationQueue'!$AY$5:$AY$467,$C20,'Grid GenerationQueue'!$BF$5:$BF$467,"&lt;&gt;"&amp;"",'Grid GenerationQueue'!$BB$5:$BB$467,"&lt;"&amp;$BE$3)</f>
        <v>0</v>
      </c>
      <c r="CD20">
        <f>SUMIFS('Grid GenerationQueue'!AE$5:AE$467,'Grid GenerationQueue'!$AX$5:$AX$467,$B20,'Grid GenerationQueue'!$AY$5:$AY$467,$C20,'Grid GenerationQueue'!$BB$5:$BB$467,"&lt;"&amp;$BE$3)</f>
        <v>0</v>
      </c>
      <c r="CE20">
        <f>SUMIFS('Grid GenerationQueue'!AF$5:AF$467,'Grid GenerationQueue'!$AX$5:$AX$467,$B20,'Grid GenerationQueue'!$AY$5:$AY$467,$C20,'Grid GenerationQueue'!$BB$5:$BB$467,"&lt;"&amp;$BE$3)</f>
        <v>0</v>
      </c>
      <c r="CF20">
        <f>SUMIFS('Grid GenerationQueue'!AG$5:AG$467,'Grid GenerationQueue'!$AX$5:$AX$467,$B20,'Grid GenerationQueue'!$AY$5:$AY$467,$C20,'Grid GenerationQueue'!$BB$5:$BB$467,"&lt;"&amp;$BE$3)</f>
        <v>0</v>
      </c>
      <c r="CG20">
        <f>SUMIFS('Grid GenerationQueue'!AH$5:AH$467,'Grid GenerationQueue'!$AX$5:$AX$467,$B20,'Grid GenerationQueue'!$AY$5:$AY$467,$C20,'Grid GenerationQueue'!$BB$5:$BB$467,"&lt;"&amp;$BE$3)</f>
        <v>0</v>
      </c>
      <c r="CH20">
        <f>SUMIFS('Grid GenerationQueue'!AI$5:AI$467,'Grid GenerationQueue'!$AX$5:$AX$467,$B20,'Grid GenerationQueue'!$AY$5:$AY$467,$C20,'Grid GenerationQueue'!$BB$5:$BB$467,"&lt;"&amp;$BE$3)</f>
        <v>0</v>
      </c>
      <c r="CI20">
        <f>SUMIFS('Grid GenerationQueue'!AJ$5:AJ$467,'Grid GenerationQueue'!$AX$5:$AX$467,$B20,'Grid GenerationQueue'!$AY$5:$AY$467,$C20,'Grid GenerationQueue'!$BB$5:$BB$467,"&lt;"&amp;$BE$3)</f>
        <v>0</v>
      </c>
      <c r="CJ20">
        <f>SUMIFS('Grid GenerationQueue'!AK$5:AK$467,'Grid GenerationQueue'!$AX$5:$AX$467,$B20,'Grid GenerationQueue'!$AY$5:$AY$467,$C20,'Grid GenerationQueue'!$BB$5:$BB$467,"&lt;"&amp;$BE$3)</f>
        <v>0</v>
      </c>
      <c r="CK20">
        <f>SUMIFS('Grid GenerationQueue'!AL$5:AL$467,'Grid GenerationQueue'!$AX$5:$AX$467,$B20,'Grid GenerationQueue'!$AY$5:$AY$467,$C20,'Grid GenerationQueue'!$BB$5:$BB$467,"&lt;"&amp;$BE$3)</f>
        <v>0</v>
      </c>
      <c r="CL20">
        <f>SUMIFS('Grid GenerationQueue'!AM$5:AM$467,'Grid GenerationQueue'!$AX$5:$AX$467,$B20,'Grid GenerationQueue'!$AY$5:$AY$467,$C20,'Grid GenerationQueue'!$BB$5:$BB$467,"&lt;"&amp;$BE$3)</f>
        <v>0</v>
      </c>
      <c r="CM20">
        <f>SUMIFS('Grid GenerationQueue'!AN$5:AN$467,'Grid GenerationQueue'!$AX$5:$AX$467,$B20,'Grid GenerationQueue'!$AY$5:$AY$467,$C20,'Grid GenerationQueue'!$BB$5:$BB$467,"&lt;"&amp;$BE$3)</f>
        <v>0</v>
      </c>
      <c r="CN20">
        <f>SUMIFS('Grid GenerationQueue'!AO$5:AO$467,'Grid GenerationQueue'!$AX$5:$AX$467,$B20,'Grid GenerationQueue'!$AY$5:$AY$467,$C20,'Grid GenerationQueue'!$BB$5:$BB$467,"&lt;"&amp;$BE$3)</f>
        <v>0</v>
      </c>
      <c r="CO20">
        <f>SUMIFS('Grid GenerationQueue'!AP$5:AP$467,'Grid GenerationQueue'!$AX$5:$AX$467,$B20,'Grid GenerationQueue'!$AY$5:$AY$467,$C20,'Grid GenerationQueue'!$BB$5:$BB$467,"&lt;"&amp;$BE$3)</f>
        <v>0</v>
      </c>
    </row>
    <row r="21" spans="1:93" x14ac:dyDescent="0.35">
      <c r="A21" t="s">
        <v>4647</v>
      </c>
      <c r="B21" t="s">
        <v>4372</v>
      </c>
      <c r="C21">
        <v>69</v>
      </c>
      <c r="D21">
        <f>SUMIFS('Grid GenerationQueue'!AE$5:AE$467,'Grid GenerationQueue'!$AX$5:$AX$467,$B21,'Grid GenerationQueue'!$AY$5:$AY$467,$C21,'Grid GenerationQueue'!$BI$5:$BI$467,"&lt;4")</f>
        <v>29.599999999999994</v>
      </c>
      <c r="E21">
        <f>SUMIFS('Grid GenerationQueue'!AF$5:AF$467,'Grid GenerationQueue'!$AX$5:$AX$467,$B21,'Grid GenerationQueue'!$AY$5:$AY$467,$C21,'Grid GenerationQueue'!$BI$5:$BI$467,"&lt;4")</f>
        <v>29.599999999999994</v>
      </c>
      <c r="F21">
        <f>SUMIFS('Grid GenerationQueue'!AG$5:AG$467,'Grid GenerationQueue'!$AX$5:$AX$467,$B21,'Grid GenerationQueue'!$AY$5:$AY$467,$C21,'Grid GenerationQueue'!$BI$5:$BI$467,"&lt;4")</f>
        <v>0</v>
      </c>
      <c r="G21">
        <f>SUMIFS('Grid GenerationQueue'!AH$5:AH$467,'Grid GenerationQueue'!$AX$5:$AX$467,$B21,'Grid GenerationQueue'!$AY$5:$AY$467,$C21,'Grid GenerationQueue'!$BI$5:$BI$467,"&lt;4")</f>
        <v>0</v>
      </c>
      <c r="H21">
        <f>SUMIFS('Grid GenerationQueue'!AI$5:AI$467,'Grid GenerationQueue'!$AX$5:$AX$467,$B21,'Grid GenerationQueue'!$AY$5:$AY$467,$C21,'Grid GenerationQueue'!$BI$5:$BI$467,"&lt;4")</f>
        <v>0</v>
      </c>
      <c r="I21">
        <f>SUMIFS('Grid GenerationQueue'!AJ$5:AJ$467,'Grid GenerationQueue'!$AX$5:$AX$467,$B21,'Grid GenerationQueue'!$AY$5:$AY$467,$C21,'Grid GenerationQueue'!$BI$5:$BI$467,"&lt;4")</f>
        <v>0</v>
      </c>
      <c r="J21">
        <f>SUMIFS('Grid GenerationQueue'!AK$5:AK$467,'Grid GenerationQueue'!$AX$5:$AX$467,$B21,'Grid GenerationQueue'!$AY$5:$AY$467,$C21,'Grid GenerationQueue'!$BI$5:$BI$467,"&lt;4")</f>
        <v>0</v>
      </c>
      <c r="K21">
        <f>SUMIFS('Grid GenerationQueue'!AL$5:AL$467,'Grid GenerationQueue'!$AX$5:$AX$467,$B21,'Grid GenerationQueue'!$AY$5:$AY$467,$C21,'Grid GenerationQueue'!$BI$5:$BI$467,"&lt;4")</f>
        <v>0</v>
      </c>
      <c r="L21">
        <f>SUMIFS('Grid GenerationQueue'!AM$5:AM$467,'Grid GenerationQueue'!$AX$5:$AX$467,$B21,'Grid GenerationQueue'!$AY$5:$AY$467,$C21,'Grid GenerationQueue'!$BI$5:$BI$467,"&lt;4")</f>
        <v>0</v>
      </c>
      <c r="M21">
        <f>SUMIFS('Grid GenerationQueue'!AN$5:AN$467,'Grid GenerationQueue'!$AX$5:$AX$467,$B21,'Grid GenerationQueue'!$AY$5:$AY$467,$C21,'Grid GenerationQueue'!$BI$5:$BI$467,"&lt;4")</f>
        <v>0</v>
      </c>
      <c r="N21">
        <f>SUMIFS('Grid GenerationQueue'!AO$5:AO$467,'Grid GenerationQueue'!$AX$5:$AX$467,$B21,'Grid GenerationQueue'!$AY$5:$AY$467,$C21,'Grid GenerationQueue'!$BI$5:$BI$467,"&lt;4")</f>
        <v>0</v>
      </c>
      <c r="O21">
        <f>SUMIFS('Grid GenerationQueue'!AP$5:AP$467,'Grid GenerationQueue'!$AX$5:$AX$467,$B21,'Grid GenerationQueue'!$AY$5:$AY$467,$C21,'Grid GenerationQueue'!$BI$5:$BI$467,"&lt;4")</f>
        <v>0</v>
      </c>
      <c r="Q21">
        <f>SUMIFS('Grid GenerationQueue'!AE$5:AE$467,'Grid GenerationQueue'!$AX$5:$AX$467,$B21,'Grid GenerationQueue'!$AY$5:$AY$467,$C21,'Grid GenerationQueue'!$BH$5:$BH$467,"Executed")</f>
        <v>29.599999999999994</v>
      </c>
      <c r="R21">
        <f>SUMIFS('Grid GenerationQueue'!AF$5:AF$467,'Grid GenerationQueue'!$AX$5:$AX$467,$B21,'Grid GenerationQueue'!$AY$5:$AY$467,$C21,'Grid GenerationQueue'!$BH$5:$BH$467,"Executed")</f>
        <v>29.599999999999994</v>
      </c>
      <c r="S21">
        <f>SUMIFS('Grid GenerationQueue'!AG$5:AG$467,'Grid GenerationQueue'!$AX$5:$AX$467,$B21,'Grid GenerationQueue'!$AY$5:$AY$467,$C21,'Grid GenerationQueue'!$BH$5:$BH$467,"Executed")</f>
        <v>0</v>
      </c>
      <c r="T21">
        <f>SUMIFS('Grid GenerationQueue'!AH$5:AH$467,'Grid GenerationQueue'!$AX$5:$AX$467,$B21,'Grid GenerationQueue'!$AY$5:$AY$467,$C21,'Grid GenerationQueue'!$BH$5:$BH$467,"Executed")</f>
        <v>0</v>
      </c>
      <c r="U21">
        <f>SUMIFS('Grid GenerationQueue'!AI$5:AI$467,'Grid GenerationQueue'!$AX$5:$AX$467,$B21,'Grid GenerationQueue'!$AY$5:$AY$467,$C21,'Grid GenerationQueue'!$BH$5:$BH$467,"Executed")</f>
        <v>0</v>
      </c>
      <c r="V21">
        <f>SUMIFS('Grid GenerationQueue'!AJ$5:AJ$467,'Grid GenerationQueue'!$AX$5:$AX$467,$B21,'Grid GenerationQueue'!$AY$5:$AY$467,$C21,'Grid GenerationQueue'!$BH$5:$BH$467,"Executed")</f>
        <v>0</v>
      </c>
      <c r="W21">
        <f>SUMIFS('Grid GenerationQueue'!AK$5:AK$467,'Grid GenerationQueue'!$AX$5:$AX$467,$B21,'Grid GenerationQueue'!$AY$5:$AY$467,$C21,'Grid GenerationQueue'!$BH$5:$BH$467,"Executed")</f>
        <v>0</v>
      </c>
      <c r="X21">
        <f>SUMIFS('Grid GenerationQueue'!AL$5:AL$467,'Grid GenerationQueue'!$AX$5:$AX$467,$B21,'Grid GenerationQueue'!$AY$5:$AY$467,$C21,'Grid GenerationQueue'!$BH$5:$BH$467,"Executed")</f>
        <v>0</v>
      </c>
      <c r="Y21">
        <f>SUMIFS('Grid GenerationQueue'!AM$5:AM$467,'Grid GenerationQueue'!$AX$5:$AX$467,$B21,'Grid GenerationQueue'!$AY$5:$AY$467,$C21,'Grid GenerationQueue'!$BH$5:$BH$467,"Executed")</f>
        <v>0</v>
      </c>
      <c r="Z21">
        <f>SUMIFS('Grid GenerationQueue'!AN$5:AN$467,'Grid GenerationQueue'!$AX$5:$AX$467,$B21,'Grid GenerationQueue'!$AY$5:$AY$467,$C21,'Grid GenerationQueue'!$BH$5:$BH$467,"Executed")</f>
        <v>0</v>
      </c>
      <c r="AA21">
        <f>SUMIFS('Grid GenerationQueue'!AO$5:AO$467,'Grid GenerationQueue'!$AX$5:$AX$467,$B21,'Grid GenerationQueue'!$AY$5:$AY$467,$C21,'Grid GenerationQueue'!$BH$5:$BH$467,"Executed")</f>
        <v>0</v>
      </c>
      <c r="AB21">
        <f>SUMIFS('Grid GenerationQueue'!AP$5:AP$467,'Grid GenerationQueue'!$AX$5:$AX$467,$B21,'Grid GenerationQueue'!$AY$5:$AY$467,$C21,'Grid GenerationQueue'!$BH$5:$BH$467,"Executed")</f>
        <v>0</v>
      </c>
      <c r="AD21">
        <f>SUMIFS('Grid GenerationQueue'!AE$5:AE$467,'Grid GenerationQueue'!$AX$5:$AX$467,$B21,'Grid GenerationQueue'!$AY$5:$AY$467,$C21,'Grid GenerationQueue'!$BF$5:$BF$467,"&lt;&gt;"&amp;"")</f>
        <v>29.599999999999994</v>
      </c>
      <c r="AE21">
        <f>SUMIFS('Grid GenerationQueue'!AF$5:AF$467,'Grid GenerationQueue'!$AX$5:$AX$467,$B21,'Grid GenerationQueue'!$AY$5:$AY$467,$C21,'Grid GenerationQueue'!$BF$5:$BF$467,"&lt;&gt;"&amp;"")</f>
        <v>29.599999999999994</v>
      </c>
      <c r="AF21">
        <f>SUMIFS('Grid GenerationQueue'!AG$5:AG$467,'Grid GenerationQueue'!$AX$5:$AX$467,$B21,'Grid GenerationQueue'!$AY$5:$AY$467,$C21,'Grid GenerationQueue'!$BF$5:$BF$467,"&lt;&gt;"&amp;"")</f>
        <v>0</v>
      </c>
      <c r="AG21">
        <f>SUMIFS('Grid GenerationQueue'!AH$5:AH$467,'Grid GenerationQueue'!$AX$5:$AX$467,$B21,'Grid GenerationQueue'!$AY$5:$AY$467,$C21,'Grid GenerationQueue'!$BF$5:$BF$467,"&lt;&gt;"&amp;"")</f>
        <v>0</v>
      </c>
      <c r="AH21">
        <f>SUMIFS('Grid GenerationQueue'!AI$5:AI$467,'Grid GenerationQueue'!$AX$5:$AX$467,$B21,'Grid GenerationQueue'!$AY$5:$AY$467,$C21,'Grid GenerationQueue'!$BF$5:$BF$467,"&lt;&gt;"&amp;"")</f>
        <v>0</v>
      </c>
      <c r="AI21">
        <f>SUMIFS('Grid GenerationQueue'!AJ$5:AJ$467,'Grid GenerationQueue'!$AX$5:$AX$467,$B21,'Grid GenerationQueue'!$AY$5:$AY$467,$C21,'Grid GenerationQueue'!$BF$5:$BF$467,"&lt;&gt;"&amp;"")</f>
        <v>0</v>
      </c>
      <c r="AJ21">
        <f>SUMIFS('Grid GenerationQueue'!AK$5:AK$467,'Grid GenerationQueue'!$AX$5:$AX$467,$B21,'Grid GenerationQueue'!$AY$5:$AY$467,$C21,'Grid GenerationQueue'!$BF$5:$BF$467,"&lt;&gt;"&amp;"")</f>
        <v>0</v>
      </c>
      <c r="AK21">
        <f>SUMIFS('Grid GenerationQueue'!AL$5:AL$467,'Grid GenerationQueue'!$AX$5:$AX$467,$B21,'Grid GenerationQueue'!$AY$5:$AY$467,$C21,'Grid GenerationQueue'!$BF$5:$BF$467,"&lt;&gt;"&amp;"")</f>
        <v>0</v>
      </c>
      <c r="AL21">
        <f>SUMIFS('Grid GenerationQueue'!AM$5:AM$467,'Grid GenerationQueue'!$AX$5:$AX$467,$B21,'Grid GenerationQueue'!$AY$5:$AY$467,$C21,'Grid GenerationQueue'!$BF$5:$BF$467,"&lt;&gt;"&amp;"")</f>
        <v>0</v>
      </c>
      <c r="AM21">
        <f>SUMIFS('Grid GenerationQueue'!AN$5:AN$467,'Grid GenerationQueue'!$AX$5:$AX$467,$B21,'Grid GenerationQueue'!$AY$5:$AY$467,$C21,'Grid GenerationQueue'!$BF$5:$BF$467,"&lt;&gt;"&amp;"")</f>
        <v>0</v>
      </c>
      <c r="AN21">
        <f>SUMIFS('Grid GenerationQueue'!AO$5:AO$467,'Grid GenerationQueue'!$AX$5:$AX$467,$B21,'Grid GenerationQueue'!$AY$5:$AY$467,$C21,'Grid GenerationQueue'!$BF$5:$BF$467,"&lt;&gt;"&amp;"")</f>
        <v>0</v>
      </c>
      <c r="AO21">
        <f>SUMIFS('Grid GenerationQueue'!AP$5:AP$467,'Grid GenerationQueue'!$AX$5:$AX$467,$B21,'Grid GenerationQueue'!$AY$5:$AY$467,$C21,'Grid GenerationQueue'!$BF$5:$BF$467,"&lt;&gt;"&amp;"")</f>
        <v>0</v>
      </c>
      <c r="AQ21">
        <f>SUMIFS('Grid GenerationQueue'!AE$5:AE$467,'Grid GenerationQueue'!$AX$5:$AX$467,$B21,'Grid GenerationQueue'!$AY$5:$AY$467,$C21)</f>
        <v>29.599999999999994</v>
      </c>
      <c r="AR21">
        <f>SUMIFS('Grid GenerationQueue'!AF$5:AF$467,'Grid GenerationQueue'!$AX$5:$AX$467,$B21,'Grid GenerationQueue'!$AY$5:$AY$467,$C21)</f>
        <v>29.599999999999994</v>
      </c>
      <c r="AS21">
        <f>SUMIFS('Grid GenerationQueue'!AG$5:AG$467,'Grid GenerationQueue'!$AX$5:$AX$467,$B21,'Grid GenerationQueue'!$AY$5:$AY$467,$C21)</f>
        <v>0</v>
      </c>
      <c r="AT21">
        <f>SUMIFS('Grid GenerationQueue'!AH$5:AH$467,'Grid GenerationQueue'!$AX$5:$AX$467,$B21,'Grid GenerationQueue'!$AY$5:$AY$467,$C21)</f>
        <v>0</v>
      </c>
      <c r="AU21">
        <f>SUMIFS('Grid GenerationQueue'!AI$5:AI$467,'Grid GenerationQueue'!$AX$5:$AX$467,$B21,'Grid GenerationQueue'!$AY$5:$AY$467,$C21)</f>
        <v>0</v>
      </c>
      <c r="AV21">
        <f>SUMIFS('Grid GenerationQueue'!AJ$5:AJ$467,'Grid GenerationQueue'!$AX$5:$AX$467,$B21,'Grid GenerationQueue'!$AY$5:$AY$467,$C21)</f>
        <v>0</v>
      </c>
      <c r="AW21">
        <f>SUMIFS('Grid GenerationQueue'!AK$5:AK$467,'Grid GenerationQueue'!$AX$5:$AX$467,$B21,'Grid GenerationQueue'!$AY$5:$AY$467,$C21)</f>
        <v>0</v>
      </c>
      <c r="AX21">
        <f>SUMIFS('Grid GenerationQueue'!AL$5:AL$467,'Grid GenerationQueue'!$AX$5:$AX$467,$B21,'Grid GenerationQueue'!$AY$5:$AY$467,$C21)</f>
        <v>0</v>
      </c>
      <c r="AY21">
        <f>SUMIFS('Grid GenerationQueue'!AM$5:AM$467,'Grid GenerationQueue'!$AX$5:$AX$467,$B21,'Grid GenerationQueue'!$AY$5:$AY$467,$C21)</f>
        <v>0</v>
      </c>
      <c r="AZ21">
        <f>SUMIFS('Grid GenerationQueue'!AN$5:AN$467,'Grid GenerationQueue'!$AX$5:$AX$467,$B21,'Grid GenerationQueue'!$AY$5:$AY$467,$C21)</f>
        <v>0</v>
      </c>
      <c r="BA21">
        <f>SUMIFS('Grid GenerationQueue'!AO$5:AO$467,'Grid GenerationQueue'!$AX$5:$AX$467,$B21,'Grid GenerationQueue'!$AY$5:$AY$467,$C21)</f>
        <v>0</v>
      </c>
      <c r="BB21">
        <f>SUMIFS('Grid GenerationQueue'!AP$5:AP$467,'Grid GenerationQueue'!$AX$5:$AX$467,$B21,'Grid GenerationQueue'!$AY$5:$AY$467,$C21)</f>
        <v>0</v>
      </c>
      <c r="BD21">
        <f>SUMIFS('Grid GenerationQueue'!AE$5:AE$467,'Grid GenerationQueue'!$AX$5:$AX$467,$B21,'Grid GenerationQueue'!$AY$5:$AY$467,$C21,'Grid GenerationQueue'!$BH$5:$BH$467,"Executed",'Grid GenerationQueue'!$BB$5:$BB$467,"&lt;"&amp;$BE$3)</f>
        <v>29.599999999999994</v>
      </c>
      <c r="BE21">
        <f>SUMIFS('Grid GenerationQueue'!AF$5:AF$467,'Grid GenerationQueue'!$AX$5:$AX$467,$B21,'Grid GenerationQueue'!$AY$5:$AY$467,$C21,'Grid GenerationQueue'!$BH$5:$BH$467,"Executed",'Grid GenerationQueue'!$BB$5:$BB$467,"&lt;"&amp;$BE$3)</f>
        <v>29.599999999999994</v>
      </c>
      <c r="BF21">
        <f>SUMIFS('Grid GenerationQueue'!AG$5:AG$467,'Grid GenerationQueue'!$AX$5:$AX$467,$B21,'Grid GenerationQueue'!$AY$5:$AY$467,$C21,'Grid GenerationQueue'!$BH$5:$BH$467,"Executed",'Grid GenerationQueue'!$BB$5:$BB$467,"&lt;"&amp;$BE$3)</f>
        <v>0</v>
      </c>
      <c r="BG21">
        <f>SUMIFS('Grid GenerationQueue'!AH$5:AH$467,'Grid GenerationQueue'!$AX$5:$AX$467,$B21,'Grid GenerationQueue'!$AY$5:$AY$467,$C21,'Grid GenerationQueue'!$BH$5:$BH$467,"Executed",'Grid GenerationQueue'!$BB$5:$BB$467,"&lt;"&amp;$BE$3)</f>
        <v>0</v>
      </c>
      <c r="BH21">
        <f>SUMIFS('Grid GenerationQueue'!AI$5:AI$467,'Grid GenerationQueue'!$AX$5:$AX$467,$B21,'Grid GenerationQueue'!$AY$5:$AY$467,$C21,'Grid GenerationQueue'!$BH$5:$BH$467,"Executed",'Grid GenerationQueue'!$BB$5:$BB$467,"&lt;"&amp;$BE$3)</f>
        <v>0</v>
      </c>
      <c r="BI21">
        <f>SUMIFS('Grid GenerationQueue'!AJ$5:AJ$467,'Grid GenerationQueue'!$AX$5:$AX$467,$B21,'Grid GenerationQueue'!$AY$5:$AY$467,$C21,'Grid GenerationQueue'!$BH$5:$BH$467,"Executed",'Grid GenerationQueue'!$BB$5:$BB$467,"&lt;"&amp;$BE$3)</f>
        <v>0</v>
      </c>
      <c r="BJ21">
        <f>SUMIFS('Grid GenerationQueue'!AK$5:AK$467,'Grid GenerationQueue'!$AX$5:$AX$467,$B21,'Grid GenerationQueue'!$AY$5:$AY$467,$C21,'Grid GenerationQueue'!$BH$5:$BH$467,"Executed",'Grid GenerationQueue'!$BB$5:$BB$467,"&lt;"&amp;$BE$3)</f>
        <v>0</v>
      </c>
      <c r="BK21">
        <f>SUMIFS('Grid GenerationQueue'!AL$5:AL$467,'Grid GenerationQueue'!$AX$5:$AX$467,$B21,'Grid GenerationQueue'!$AY$5:$AY$467,$C21,'Grid GenerationQueue'!$BH$5:$BH$467,"Executed",'Grid GenerationQueue'!$BB$5:$BB$467,"&lt;"&amp;$BE$3)</f>
        <v>0</v>
      </c>
      <c r="BL21">
        <f>SUMIFS('Grid GenerationQueue'!AM$5:AM$467,'Grid GenerationQueue'!$AX$5:$AX$467,$B21,'Grid GenerationQueue'!$AY$5:$AY$467,$C21,'Grid GenerationQueue'!$BH$5:$BH$467,"Executed",'Grid GenerationQueue'!$BB$5:$BB$467,"&lt;"&amp;$BE$3)</f>
        <v>0</v>
      </c>
      <c r="BM21">
        <f>SUMIFS('Grid GenerationQueue'!AN$5:AN$467,'Grid GenerationQueue'!$AX$5:$AX$467,$B21,'Grid GenerationQueue'!$AY$5:$AY$467,$C21,'Grid GenerationQueue'!$BH$5:$BH$467,"Executed",'Grid GenerationQueue'!$BB$5:$BB$467,"&lt;"&amp;$BE$3)</f>
        <v>0</v>
      </c>
      <c r="BN21">
        <f>SUMIFS('Grid GenerationQueue'!AO$5:AO$467,'Grid GenerationQueue'!$AX$5:$AX$467,$B21,'Grid GenerationQueue'!$AY$5:$AY$467,$C21,'Grid GenerationQueue'!$BH$5:$BH$467,"Executed",'Grid GenerationQueue'!$BB$5:$BB$467,"&lt;"&amp;$BE$3)</f>
        <v>0</v>
      </c>
      <c r="BO21">
        <f>SUMIFS('Grid GenerationQueue'!AP$5:AP$467,'Grid GenerationQueue'!$AX$5:$AX$467,$B21,'Grid GenerationQueue'!$AY$5:$AY$467,$C21,'Grid GenerationQueue'!$BH$5:$BH$467,"Executed",'Grid GenerationQueue'!$BB$5:$BB$467,"&lt;"&amp;$BE$3)</f>
        <v>0</v>
      </c>
      <c r="BQ21">
        <f>SUMIFS('Grid GenerationQueue'!AE$5:AE$467,'Grid GenerationQueue'!$AX$5:$AX$467,$B21,'Grid GenerationQueue'!$AY$5:$AY$467,$C21,'Grid GenerationQueue'!$BF$5:$BF$467,"&lt;&gt;"&amp;"",'Grid GenerationQueue'!$BB$5:$BB$467,"&lt;"&amp;$BE$3)</f>
        <v>29.599999999999994</v>
      </c>
      <c r="BR21">
        <f>SUMIFS('Grid GenerationQueue'!AF$5:AF$467,'Grid GenerationQueue'!$AX$5:$AX$467,$B21,'Grid GenerationQueue'!$AY$5:$AY$467,$C21,'Grid GenerationQueue'!$BF$5:$BF$467,"&lt;&gt;"&amp;"",'Grid GenerationQueue'!$BB$5:$BB$467,"&lt;"&amp;$BE$3)</f>
        <v>29.599999999999994</v>
      </c>
      <c r="BS21">
        <f>SUMIFS('Grid GenerationQueue'!AG$5:AG$467,'Grid GenerationQueue'!$AX$5:$AX$467,$B21,'Grid GenerationQueue'!$AY$5:$AY$467,$C21,'Grid GenerationQueue'!$BF$5:$BF$467,"&lt;&gt;"&amp;"",'Grid GenerationQueue'!$BB$5:$BB$467,"&lt;"&amp;$BE$3)</f>
        <v>0</v>
      </c>
      <c r="BT21">
        <f>SUMIFS('Grid GenerationQueue'!AH$5:AH$467,'Grid GenerationQueue'!$AX$5:$AX$467,$B21,'Grid GenerationQueue'!$AY$5:$AY$467,$C21,'Grid GenerationQueue'!$BF$5:$BF$467,"&lt;&gt;"&amp;"",'Grid GenerationQueue'!$BB$5:$BB$467,"&lt;"&amp;$BE$3)</f>
        <v>0</v>
      </c>
      <c r="BU21">
        <f>SUMIFS('Grid GenerationQueue'!AI$5:AI$467,'Grid GenerationQueue'!$AX$5:$AX$467,$B21,'Grid GenerationQueue'!$AY$5:$AY$467,$C21,'Grid GenerationQueue'!$BF$5:$BF$467,"&lt;&gt;"&amp;"",'Grid GenerationQueue'!$BB$5:$BB$467,"&lt;"&amp;$BE$3)</f>
        <v>0</v>
      </c>
      <c r="BV21">
        <f>SUMIFS('Grid GenerationQueue'!AJ$5:AJ$467,'Grid GenerationQueue'!$AX$5:$AX$467,$B21,'Grid GenerationQueue'!$AY$5:$AY$467,$C21,'Grid GenerationQueue'!$BF$5:$BF$467,"&lt;&gt;"&amp;"",'Grid GenerationQueue'!$BB$5:$BB$467,"&lt;"&amp;$BE$3)</f>
        <v>0</v>
      </c>
      <c r="BW21">
        <f>SUMIFS('Grid GenerationQueue'!AK$5:AK$467,'Grid GenerationQueue'!$AX$5:$AX$467,$B21,'Grid GenerationQueue'!$AY$5:$AY$467,$C21,'Grid GenerationQueue'!$BF$5:$BF$467,"&lt;&gt;"&amp;"",'Grid GenerationQueue'!$BB$5:$BB$467,"&lt;"&amp;$BE$3)</f>
        <v>0</v>
      </c>
      <c r="BX21">
        <f>SUMIFS('Grid GenerationQueue'!AL$5:AL$467,'Grid GenerationQueue'!$AX$5:$AX$467,$B21,'Grid GenerationQueue'!$AY$5:$AY$467,$C21,'Grid GenerationQueue'!$BF$5:$BF$467,"&lt;&gt;"&amp;"",'Grid GenerationQueue'!$BB$5:$BB$467,"&lt;"&amp;$BE$3)</f>
        <v>0</v>
      </c>
      <c r="BY21">
        <f>SUMIFS('Grid GenerationQueue'!AM$5:AM$467,'Grid GenerationQueue'!$AX$5:$AX$467,$B21,'Grid GenerationQueue'!$AY$5:$AY$467,$C21,'Grid GenerationQueue'!$BF$5:$BF$467,"&lt;&gt;"&amp;"",'Grid GenerationQueue'!$BB$5:$BB$467,"&lt;"&amp;$BE$3)</f>
        <v>0</v>
      </c>
      <c r="BZ21">
        <f>SUMIFS('Grid GenerationQueue'!AN$5:AN$467,'Grid GenerationQueue'!$AX$5:$AX$467,$B21,'Grid GenerationQueue'!$AY$5:$AY$467,$C21,'Grid GenerationQueue'!$BF$5:$BF$467,"&lt;&gt;"&amp;"",'Grid GenerationQueue'!$BB$5:$BB$467,"&lt;"&amp;$BE$3)</f>
        <v>0</v>
      </c>
      <c r="CA21">
        <f>SUMIFS('Grid GenerationQueue'!AO$5:AO$467,'Grid GenerationQueue'!$AX$5:$AX$467,$B21,'Grid GenerationQueue'!$AY$5:$AY$467,$C21,'Grid GenerationQueue'!$BF$5:$BF$467,"&lt;&gt;"&amp;"",'Grid GenerationQueue'!$BB$5:$BB$467,"&lt;"&amp;$BE$3)</f>
        <v>0</v>
      </c>
      <c r="CB21">
        <f>SUMIFS('Grid GenerationQueue'!AP$5:AP$467,'Grid GenerationQueue'!$AX$5:$AX$467,$B21,'Grid GenerationQueue'!$AY$5:$AY$467,$C21,'Grid GenerationQueue'!$BF$5:$BF$467,"&lt;&gt;"&amp;"",'Grid GenerationQueue'!$BB$5:$BB$467,"&lt;"&amp;$BE$3)</f>
        <v>0</v>
      </c>
      <c r="CD21">
        <f>SUMIFS('Grid GenerationQueue'!AE$5:AE$467,'Grid GenerationQueue'!$AX$5:$AX$467,$B21,'Grid GenerationQueue'!$AY$5:$AY$467,$C21,'Grid GenerationQueue'!$BB$5:$BB$467,"&lt;"&amp;$BE$3)</f>
        <v>29.599999999999994</v>
      </c>
      <c r="CE21">
        <f>SUMIFS('Grid GenerationQueue'!AF$5:AF$467,'Grid GenerationQueue'!$AX$5:$AX$467,$B21,'Grid GenerationQueue'!$AY$5:$AY$467,$C21,'Grid GenerationQueue'!$BB$5:$BB$467,"&lt;"&amp;$BE$3)</f>
        <v>29.599999999999994</v>
      </c>
      <c r="CF21">
        <f>SUMIFS('Grid GenerationQueue'!AG$5:AG$467,'Grid GenerationQueue'!$AX$5:$AX$467,$B21,'Grid GenerationQueue'!$AY$5:$AY$467,$C21,'Grid GenerationQueue'!$BB$5:$BB$467,"&lt;"&amp;$BE$3)</f>
        <v>0</v>
      </c>
      <c r="CG21">
        <f>SUMIFS('Grid GenerationQueue'!AH$5:AH$467,'Grid GenerationQueue'!$AX$5:$AX$467,$B21,'Grid GenerationQueue'!$AY$5:$AY$467,$C21,'Grid GenerationQueue'!$BB$5:$BB$467,"&lt;"&amp;$BE$3)</f>
        <v>0</v>
      </c>
      <c r="CH21">
        <f>SUMIFS('Grid GenerationQueue'!AI$5:AI$467,'Grid GenerationQueue'!$AX$5:$AX$467,$B21,'Grid GenerationQueue'!$AY$5:$AY$467,$C21,'Grid GenerationQueue'!$BB$5:$BB$467,"&lt;"&amp;$BE$3)</f>
        <v>0</v>
      </c>
      <c r="CI21">
        <f>SUMIFS('Grid GenerationQueue'!AJ$5:AJ$467,'Grid GenerationQueue'!$AX$5:$AX$467,$B21,'Grid GenerationQueue'!$AY$5:$AY$467,$C21,'Grid GenerationQueue'!$BB$5:$BB$467,"&lt;"&amp;$BE$3)</f>
        <v>0</v>
      </c>
      <c r="CJ21">
        <f>SUMIFS('Grid GenerationQueue'!AK$5:AK$467,'Grid GenerationQueue'!$AX$5:$AX$467,$B21,'Grid GenerationQueue'!$AY$5:$AY$467,$C21,'Grid GenerationQueue'!$BB$5:$BB$467,"&lt;"&amp;$BE$3)</f>
        <v>0</v>
      </c>
      <c r="CK21">
        <f>SUMIFS('Grid GenerationQueue'!AL$5:AL$467,'Grid GenerationQueue'!$AX$5:$AX$467,$B21,'Grid GenerationQueue'!$AY$5:$AY$467,$C21,'Grid GenerationQueue'!$BB$5:$BB$467,"&lt;"&amp;$BE$3)</f>
        <v>0</v>
      </c>
      <c r="CL21">
        <f>SUMIFS('Grid GenerationQueue'!AM$5:AM$467,'Grid GenerationQueue'!$AX$5:$AX$467,$B21,'Grid GenerationQueue'!$AY$5:$AY$467,$C21,'Grid GenerationQueue'!$BB$5:$BB$467,"&lt;"&amp;$BE$3)</f>
        <v>0</v>
      </c>
      <c r="CM21">
        <f>SUMIFS('Grid GenerationQueue'!AN$5:AN$467,'Grid GenerationQueue'!$AX$5:$AX$467,$B21,'Grid GenerationQueue'!$AY$5:$AY$467,$C21,'Grid GenerationQueue'!$BB$5:$BB$467,"&lt;"&amp;$BE$3)</f>
        <v>0</v>
      </c>
      <c r="CN21">
        <f>SUMIFS('Grid GenerationQueue'!AO$5:AO$467,'Grid GenerationQueue'!$AX$5:$AX$467,$B21,'Grid GenerationQueue'!$AY$5:$AY$467,$C21,'Grid GenerationQueue'!$BB$5:$BB$467,"&lt;"&amp;$BE$3)</f>
        <v>0</v>
      </c>
      <c r="CO21">
        <f>SUMIFS('Grid GenerationQueue'!AP$5:AP$467,'Grid GenerationQueue'!$AX$5:$AX$467,$B21,'Grid GenerationQueue'!$AY$5:$AY$467,$C21,'Grid GenerationQueue'!$BB$5:$BB$467,"&lt;"&amp;$BE$3)</f>
        <v>0</v>
      </c>
    </row>
    <row r="22" spans="1:93" x14ac:dyDescent="0.35">
      <c r="A22" t="s">
        <v>4653</v>
      </c>
      <c r="B22" t="s">
        <v>4655</v>
      </c>
      <c r="C22">
        <v>230</v>
      </c>
      <c r="D22">
        <f>SUMIFS('Grid GenerationQueue'!AE$5:AE$467,'Grid GenerationQueue'!$AX$5:$AX$467,$B22,'Grid GenerationQueue'!$AY$5:$AY$467,$C22,'Grid GenerationQueue'!$BI$5:$BI$467,"&lt;4")</f>
        <v>0</v>
      </c>
      <c r="E22">
        <f>SUMIFS('Grid GenerationQueue'!AF$5:AF$467,'Grid GenerationQueue'!$AX$5:$AX$467,$B22,'Grid GenerationQueue'!$AY$5:$AY$467,$C22,'Grid GenerationQueue'!$BI$5:$BI$467,"&lt;4")</f>
        <v>0</v>
      </c>
      <c r="F22">
        <f>SUMIFS('Grid GenerationQueue'!AG$5:AG$467,'Grid GenerationQueue'!$AX$5:$AX$467,$B22,'Grid GenerationQueue'!$AY$5:$AY$467,$C22,'Grid GenerationQueue'!$BI$5:$BI$467,"&lt;4")</f>
        <v>0</v>
      </c>
      <c r="G22">
        <f>SUMIFS('Grid GenerationQueue'!AH$5:AH$467,'Grid GenerationQueue'!$AX$5:$AX$467,$B22,'Grid GenerationQueue'!$AY$5:$AY$467,$C22,'Grid GenerationQueue'!$BI$5:$BI$467,"&lt;4")</f>
        <v>0</v>
      </c>
      <c r="H22">
        <f>SUMIFS('Grid GenerationQueue'!AI$5:AI$467,'Grid GenerationQueue'!$AX$5:$AX$467,$B22,'Grid GenerationQueue'!$AY$5:$AY$467,$C22,'Grid GenerationQueue'!$BI$5:$BI$467,"&lt;4")</f>
        <v>0</v>
      </c>
      <c r="I22">
        <f>SUMIFS('Grid GenerationQueue'!AJ$5:AJ$467,'Grid GenerationQueue'!$AX$5:$AX$467,$B22,'Grid GenerationQueue'!$AY$5:$AY$467,$C22,'Grid GenerationQueue'!$BI$5:$BI$467,"&lt;4")</f>
        <v>0</v>
      </c>
      <c r="J22">
        <f>SUMIFS('Grid GenerationQueue'!AK$5:AK$467,'Grid GenerationQueue'!$AX$5:$AX$467,$B22,'Grid GenerationQueue'!$AY$5:$AY$467,$C22,'Grid GenerationQueue'!$BI$5:$BI$467,"&lt;4")</f>
        <v>0</v>
      </c>
      <c r="K22">
        <f>SUMIFS('Grid GenerationQueue'!AL$5:AL$467,'Grid GenerationQueue'!$AX$5:$AX$467,$B22,'Grid GenerationQueue'!$AY$5:$AY$467,$C22,'Grid GenerationQueue'!$BI$5:$BI$467,"&lt;4")</f>
        <v>0</v>
      </c>
      <c r="L22">
        <f>SUMIFS('Grid GenerationQueue'!AM$5:AM$467,'Grid GenerationQueue'!$AX$5:$AX$467,$B22,'Grid GenerationQueue'!$AY$5:$AY$467,$C22,'Grid GenerationQueue'!$BI$5:$BI$467,"&lt;4")</f>
        <v>0</v>
      </c>
      <c r="M22">
        <f>SUMIFS('Grid GenerationQueue'!AN$5:AN$467,'Grid GenerationQueue'!$AX$5:$AX$467,$B22,'Grid GenerationQueue'!$AY$5:$AY$467,$C22,'Grid GenerationQueue'!$BI$5:$BI$467,"&lt;4")</f>
        <v>0</v>
      </c>
      <c r="N22">
        <f>SUMIFS('Grid GenerationQueue'!AO$5:AO$467,'Grid GenerationQueue'!$AX$5:$AX$467,$B22,'Grid GenerationQueue'!$AY$5:$AY$467,$C22,'Grid GenerationQueue'!$BI$5:$BI$467,"&lt;4")</f>
        <v>0</v>
      </c>
      <c r="O22">
        <f>SUMIFS('Grid GenerationQueue'!AP$5:AP$467,'Grid GenerationQueue'!$AX$5:$AX$467,$B22,'Grid GenerationQueue'!$AY$5:$AY$467,$C22,'Grid GenerationQueue'!$BI$5:$BI$467,"&lt;4")</f>
        <v>0</v>
      </c>
      <c r="Q22">
        <f>SUMIFS('Grid GenerationQueue'!AE$5:AE$467,'Grid GenerationQueue'!$AX$5:$AX$467,$B22,'Grid GenerationQueue'!$AY$5:$AY$467,$C22,'Grid GenerationQueue'!$BH$5:$BH$467,"Executed")</f>
        <v>0</v>
      </c>
      <c r="R22">
        <f>SUMIFS('Grid GenerationQueue'!AF$5:AF$467,'Grid GenerationQueue'!$AX$5:$AX$467,$B22,'Grid GenerationQueue'!$AY$5:$AY$467,$C22,'Grid GenerationQueue'!$BH$5:$BH$467,"Executed")</f>
        <v>0</v>
      </c>
      <c r="S22">
        <f>SUMIFS('Grid GenerationQueue'!AG$5:AG$467,'Grid GenerationQueue'!$AX$5:$AX$467,$B22,'Grid GenerationQueue'!$AY$5:$AY$467,$C22,'Grid GenerationQueue'!$BH$5:$BH$467,"Executed")</f>
        <v>0</v>
      </c>
      <c r="T22">
        <f>SUMIFS('Grid GenerationQueue'!AH$5:AH$467,'Grid GenerationQueue'!$AX$5:$AX$467,$B22,'Grid GenerationQueue'!$AY$5:$AY$467,$C22,'Grid GenerationQueue'!$BH$5:$BH$467,"Executed")</f>
        <v>0</v>
      </c>
      <c r="U22">
        <f>SUMIFS('Grid GenerationQueue'!AI$5:AI$467,'Grid GenerationQueue'!$AX$5:$AX$467,$B22,'Grid GenerationQueue'!$AY$5:$AY$467,$C22,'Grid GenerationQueue'!$BH$5:$BH$467,"Executed")</f>
        <v>0</v>
      </c>
      <c r="V22">
        <f>SUMIFS('Grid GenerationQueue'!AJ$5:AJ$467,'Grid GenerationQueue'!$AX$5:$AX$467,$B22,'Grid GenerationQueue'!$AY$5:$AY$467,$C22,'Grid GenerationQueue'!$BH$5:$BH$467,"Executed")</f>
        <v>0</v>
      </c>
      <c r="W22">
        <f>SUMIFS('Grid GenerationQueue'!AK$5:AK$467,'Grid GenerationQueue'!$AX$5:$AX$467,$B22,'Grid GenerationQueue'!$AY$5:$AY$467,$C22,'Grid GenerationQueue'!$BH$5:$BH$467,"Executed")</f>
        <v>0</v>
      </c>
      <c r="X22">
        <f>SUMIFS('Grid GenerationQueue'!AL$5:AL$467,'Grid GenerationQueue'!$AX$5:$AX$467,$B22,'Grid GenerationQueue'!$AY$5:$AY$467,$C22,'Grid GenerationQueue'!$BH$5:$BH$467,"Executed")</f>
        <v>0</v>
      </c>
      <c r="Y22">
        <f>SUMIFS('Grid GenerationQueue'!AM$5:AM$467,'Grid GenerationQueue'!$AX$5:$AX$467,$B22,'Grid GenerationQueue'!$AY$5:$AY$467,$C22,'Grid GenerationQueue'!$BH$5:$BH$467,"Executed")</f>
        <v>0</v>
      </c>
      <c r="Z22">
        <f>SUMIFS('Grid GenerationQueue'!AN$5:AN$467,'Grid GenerationQueue'!$AX$5:$AX$467,$B22,'Grid GenerationQueue'!$AY$5:$AY$467,$C22,'Grid GenerationQueue'!$BH$5:$BH$467,"Executed")</f>
        <v>0</v>
      </c>
      <c r="AA22">
        <f>SUMIFS('Grid GenerationQueue'!AO$5:AO$467,'Grid GenerationQueue'!$AX$5:$AX$467,$B22,'Grid GenerationQueue'!$AY$5:$AY$467,$C22,'Grid GenerationQueue'!$BH$5:$BH$467,"Executed")</f>
        <v>0</v>
      </c>
      <c r="AB22">
        <f>SUMIFS('Grid GenerationQueue'!AP$5:AP$467,'Grid GenerationQueue'!$AX$5:$AX$467,$B22,'Grid GenerationQueue'!$AY$5:$AY$467,$C22,'Grid GenerationQueue'!$BH$5:$BH$467,"Executed")</f>
        <v>0</v>
      </c>
      <c r="AD22">
        <f>SUMIFS('Grid GenerationQueue'!AE$5:AE$467,'Grid GenerationQueue'!$AX$5:$AX$467,$B22,'Grid GenerationQueue'!$AY$5:$AY$467,$C22,'Grid GenerationQueue'!$BF$5:$BF$467,"&lt;&gt;"&amp;"")</f>
        <v>0</v>
      </c>
      <c r="AE22">
        <f>SUMIFS('Grid GenerationQueue'!AF$5:AF$467,'Grid GenerationQueue'!$AX$5:$AX$467,$B22,'Grid GenerationQueue'!$AY$5:$AY$467,$C22,'Grid GenerationQueue'!$BF$5:$BF$467,"&lt;&gt;"&amp;"")</f>
        <v>0</v>
      </c>
      <c r="AF22">
        <f>SUMIFS('Grid GenerationQueue'!AG$5:AG$467,'Grid GenerationQueue'!$AX$5:$AX$467,$B22,'Grid GenerationQueue'!$AY$5:$AY$467,$C22,'Grid GenerationQueue'!$BF$5:$BF$467,"&lt;&gt;"&amp;"")</f>
        <v>0</v>
      </c>
      <c r="AG22">
        <f>SUMIFS('Grid GenerationQueue'!AH$5:AH$467,'Grid GenerationQueue'!$AX$5:$AX$467,$B22,'Grid GenerationQueue'!$AY$5:$AY$467,$C22,'Grid GenerationQueue'!$BF$5:$BF$467,"&lt;&gt;"&amp;"")</f>
        <v>0</v>
      </c>
      <c r="AH22">
        <f>SUMIFS('Grid GenerationQueue'!AI$5:AI$467,'Grid GenerationQueue'!$AX$5:$AX$467,$B22,'Grid GenerationQueue'!$AY$5:$AY$467,$C22,'Grid GenerationQueue'!$BF$5:$BF$467,"&lt;&gt;"&amp;"")</f>
        <v>0</v>
      </c>
      <c r="AI22">
        <f>SUMIFS('Grid GenerationQueue'!AJ$5:AJ$467,'Grid GenerationQueue'!$AX$5:$AX$467,$B22,'Grid GenerationQueue'!$AY$5:$AY$467,$C22,'Grid GenerationQueue'!$BF$5:$BF$467,"&lt;&gt;"&amp;"")</f>
        <v>0</v>
      </c>
      <c r="AJ22">
        <f>SUMIFS('Grid GenerationQueue'!AK$5:AK$467,'Grid GenerationQueue'!$AX$5:$AX$467,$B22,'Grid GenerationQueue'!$AY$5:$AY$467,$C22,'Grid GenerationQueue'!$BF$5:$BF$467,"&lt;&gt;"&amp;"")</f>
        <v>0</v>
      </c>
      <c r="AK22">
        <f>SUMIFS('Grid GenerationQueue'!AL$5:AL$467,'Grid GenerationQueue'!$AX$5:$AX$467,$B22,'Grid GenerationQueue'!$AY$5:$AY$467,$C22,'Grid GenerationQueue'!$BF$5:$BF$467,"&lt;&gt;"&amp;"")</f>
        <v>0</v>
      </c>
      <c r="AL22">
        <f>SUMIFS('Grid GenerationQueue'!AM$5:AM$467,'Grid GenerationQueue'!$AX$5:$AX$467,$B22,'Grid GenerationQueue'!$AY$5:$AY$467,$C22,'Grid GenerationQueue'!$BF$5:$BF$467,"&lt;&gt;"&amp;"")</f>
        <v>0</v>
      </c>
      <c r="AM22">
        <f>SUMIFS('Grid GenerationQueue'!AN$5:AN$467,'Grid GenerationQueue'!$AX$5:$AX$467,$B22,'Grid GenerationQueue'!$AY$5:$AY$467,$C22,'Grid GenerationQueue'!$BF$5:$BF$467,"&lt;&gt;"&amp;"")</f>
        <v>0</v>
      </c>
      <c r="AN22">
        <f>SUMIFS('Grid GenerationQueue'!AO$5:AO$467,'Grid GenerationQueue'!$AX$5:$AX$467,$B22,'Grid GenerationQueue'!$AY$5:$AY$467,$C22,'Grid GenerationQueue'!$BF$5:$BF$467,"&lt;&gt;"&amp;"")</f>
        <v>0</v>
      </c>
      <c r="AO22">
        <f>SUMIFS('Grid GenerationQueue'!AP$5:AP$467,'Grid GenerationQueue'!$AX$5:$AX$467,$B22,'Grid GenerationQueue'!$AY$5:$AY$467,$C22,'Grid GenerationQueue'!$BF$5:$BF$467,"&lt;&gt;"&amp;"")</f>
        <v>0</v>
      </c>
      <c r="AQ22">
        <f>SUMIFS('Grid GenerationQueue'!AE$5:AE$467,'Grid GenerationQueue'!$AX$5:$AX$467,$B22,'Grid GenerationQueue'!$AY$5:$AY$467,$C22)</f>
        <v>0</v>
      </c>
      <c r="AR22">
        <f>SUMIFS('Grid GenerationQueue'!AF$5:AF$467,'Grid GenerationQueue'!$AX$5:$AX$467,$B22,'Grid GenerationQueue'!$AY$5:$AY$467,$C22)</f>
        <v>0</v>
      </c>
      <c r="AS22">
        <f>SUMIFS('Grid GenerationQueue'!AG$5:AG$467,'Grid GenerationQueue'!$AX$5:$AX$467,$B22,'Grid GenerationQueue'!$AY$5:$AY$467,$C22)</f>
        <v>0</v>
      </c>
      <c r="AT22">
        <f>SUMIFS('Grid GenerationQueue'!AH$5:AH$467,'Grid GenerationQueue'!$AX$5:$AX$467,$B22,'Grid GenerationQueue'!$AY$5:$AY$467,$C22)</f>
        <v>0</v>
      </c>
      <c r="AU22">
        <f>SUMIFS('Grid GenerationQueue'!AI$5:AI$467,'Grid GenerationQueue'!$AX$5:$AX$467,$B22,'Grid GenerationQueue'!$AY$5:$AY$467,$C22)</f>
        <v>0</v>
      </c>
      <c r="AV22">
        <f>SUMIFS('Grid GenerationQueue'!AJ$5:AJ$467,'Grid GenerationQueue'!$AX$5:$AX$467,$B22,'Grid GenerationQueue'!$AY$5:$AY$467,$C22)</f>
        <v>0</v>
      </c>
      <c r="AW22">
        <f>SUMIFS('Grid GenerationQueue'!AK$5:AK$467,'Grid GenerationQueue'!$AX$5:$AX$467,$B22,'Grid GenerationQueue'!$AY$5:$AY$467,$C22)</f>
        <v>0</v>
      </c>
      <c r="AX22">
        <f>SUMIFS('Grid GenerationQueue'!AL$5:AL$467,'Grid GenerationQueue'!$AX$5:$AX$467,$B22,'Grid GenerationQueue'!$AY$5:$AY$467,$C22)</f>
        <v>0</v>
      </c>
      <c r="AY22">
        <f>SUMIFS('Grid GenerationQueue'!AM$5:AM$467,'Grid GenerationQueue'!$AX$5:$AX$467,$B22,'Grid GenerationQueue'!$AY$5:$AY$467,$C22)</f>
        <v>0</v>
      </c>
      <c r="AZ22">
        <f>SUMIFS('Grid GenerationQueue'!AN$5:AN$467,'Grid GenerationQueue'!$AX$5:$AX$467,$B22,'Grid GenerationQueue'!$AY$5:$AY$467,$C22)</f>
        <v>0</v>
      </c>
      <c r="BA22">
        <f>SUMIFS('Grid GenerationQueue'!AO$5:AO$467,'Grid GenerationQueue'!$AX$5:$AX$467,$B22,'Grid GenerationQueue'!$AY$5:$AY$467,$C22)</f>
        <v>0</v>
      </c>
      <c r="BB22">
        <f>SUMIFS('Grid GenerationQueue'!AP$5:AP$467,'Grid GenerationQueue'!$AX$5:$AX$467,$B22,'Grid GenerationQueue'!$AY$5:$AY$467,$C22)</f>
        <v>0</v>
      </c>
      <c r="BD22">
        <f>SUMIFS('Grid GenerationQueue'!AE$5:AE$467,'Grid GenerationQueue'!$AX$5:$AX$467,$B22,'Grid GenerationQueue'!$AY$5:$AY$467,$C22,'Grid GenerationQueue'!$BH$5:$BH$467,"Executed",'Grid GenerationQueue'!$BB$5:$BB$467,"&lt;"&amp;$BE$3)</f>
        <v>0</v>
      </c>
      <c r="BE22">
        <f>SUMIFS('Grid GenerationQueue'!AF$5:AF$467,'Grid GenerationQueue'!$AX$5:$AX$467,$B22,'Grid GenerationQueue'!$AY$5:$AY$467,$C22,'Grid GenerationQueue'!$BH$5:$BH$467,"Executed",'Grid GenerationQueue'!$BB$5:$BB$467,"&lt;"&amp;$BE$3)</f>
        <v>0</v>
      </c>
      <c r="BF22">
        <f>SUMIFS('Grid GenerationQueue'!AG$5:AG$467,'Grid GenerationQueue'!$AX$5:$AX$467,$B22,'Grid GenerationQueue'!$AY$5:$AY$467,$C22,'Grid GenerationQueue'!$BH$5:$BH$467,"Executed",'Grid GenerationQueue'!$BB$5:$BB$467,"&lt;"&amp;$BE$3)</f>
        <v>0</v>
      </c>
      <c r="BG22">
        <f>SUMIFS('Grid GenerationQueue'!AH$5:AH$467,'Grid GenerationQueue'!$AX$5:$AX$467,$B22,'Grid GenerationQueue'!$AY$5:$AY$467,$C22,'Grid GenerationQueue'!$BH$5:$BH$467,"Executed",'Grid GenerationQueue'!$BB$5:$BB$467,"&lt;"&amp;$BE$3)</f>
        <v>0</v>
      </c>
      <c r="BH22">
        <f>SUMIFS('Grid GenerationQueue'!AI$5:AI$467,'Grid GenerationQueue'!$AX$5:$AX$467,$B22,'Grid GenerationQueue'!$AY$5:$AY$467,$C22,'Grid GenerationQueue'!$BH$5:$BH$467,"Executed",'Grid GenerationQueue'!$BB$5:$BB$467,"&lt;"&amp;$BE$3)</f>
        <v>0</v>
      </c>
      <c r="BI22">
        <f>SUMIFS('Grid GenerationQueue'!AJ$5:AJ$467,'Grid GenerationQueue'!$AX$5:$AX$467,$B22,'Grid GenerationQueue'!$AY$5:$AY$467,$C22,'Grid GenerationQueue'!$BH$5:$BH$467,"Executed",'Grid GenerationQueue'!$BB$5:$BB$467,"&lt;"&amp;$BE$3)</f>
        <v>0</v>
      </c>
      <c r="BJ22">
        <f>SUMIFS('Grid GenerationQueue'!AK$5:AK$467,'Grid GenerationQueue'!$AX$5:$AX$467,$B22,'Grid GenerationQueue'!$AY$5:$AY$467,$C22,'Grid GenerationQueue'!$BH$5:$BH$467,"Executed",'Grid GenerationQueue'!$BB$5:$BB$467,"&lt;"&amp;$BE$3)</f>
        <v>0</v>
      </c>
      <c r="BK22">
        <f>SUMIFS('Grid GenerationQueue'!AL$5:AL$467,'Grid GenerationQueue'!$AX$5:$AX$467,$B22,'Grid GenerationQueue'!$AY$5:$AY$467,$C22,'Grid GenerationQueue'!$BH$5:$BH$467,"Executed",'Grid GenerationQueue'!$BB$5:$BB$467,"&lt;"&amp;$BE$3)</f>
        <v>0</v>
      </c>
      <c r="BL22">
        <f>SUMIFS('Grid GenerationQueue'!AM$5:AM$467,'Grid GenerationQueue'!$AX$5:$AX$467,$B22,'Grid GenerationQueue'!$AY$5:$AY$467,$C22,'Grid GenerationQueue'!$BH$5:$BH$467,"Executed",'Grid GenerationQueue'!$BB$5:$BB$467,"&lt;"&amp;$BE$3)</f>
        <v>0</v>
      </c>
      <c r="BM22">
        <f>SUMIFS('Grid GenerationQueue'!AN$5:AN$467,'Grid GenerationQueue'!$AX$5:$AX$467,$B22,'Grid GenerationQueue'!$AY$5:$AY$467,$C22,'Grid GenerationQueue'!$BH$5:$BH$467,"Executed",'Grid GenerationQueue'!$BB$5:$BB$467,"&lt;"&amp;$BE$3)</f>
        <v>0</v>
      </c>
      <c r="BN22">
        <f>SUMIFS('Grid GenerationQueue'!AO$5:AO$467,'Grid GenerationQueue'!$AX$5:$AX$467,$B22,'Grid GenerationQueue'!$AY$5:$AY$467,$C22,'Grid GenerationQueue'!$BH$5:$BH$467,"Executed",'Grid GenerationQueue'!$BB$5:$BB$467,"&lt;"&amp;$BE$3)</f>
        <v>0</v>
      </c>
      <c r="BO22">
        <f>SUMIFS('Grid GenerationQueue'!AP$5:AP$467,'Grid GenerationQueue'!$AX$5:$AX$467,$B22,'Grid GenerationQueue'!$AY$5:$AY$467,$C22,'Grid GenerationQueue'!$BH$5:$BH$467,"Executed",'Grid GenerationQueue'!$BB$5:$BB$467,"&lt;"&amp;$BE$3)</f>
        <v>0</v>
      </c>
      <c r="BQ22">
        <f>SUMIFS('Grid GenerationQueue'!AE$5:AE$467,'Grid GenerationQueue'!$AX$5:$AX$467,$B22,'Grid GenerationQueue'!$AY$5:$AY$467,$C22,'Grid GenerationQueue'!$BF$5:$BF$467,"&lt;&gt;"&amp;"",'Grid GenerationQueue'!$BB$5:$BB$467,"&lt;"&amp;$BE$3)</f>
        <v>0</v>
      </c>
      <c r="BR22">
        <f>SUMIFS('Grid GenerationQueue'!AF$5:AF$467,'Grid GenerationQueue'!$AX$5:$AX$467,$B22,'Grid GenerationQueue'!$AY$5:$AY$467,$C22,'Grid GenerationQueue'!$BF$5:$BF$467,"&lt;&gt;"&amp;"",'Grid GenerationQueue'!$BB$5:$BB$467,"&lt;"&amp;$BE$3)</f>
        <v>0</v>
      </c>
      <c r="BS22">
        <f>SUMIFS('Grid GenerationQueue'!AG$5:AG$467,'Grid GenerationQueue'!$AX$5:$AX$467,$B22,'Grid GenerationQueue'!$AY$5:$AY$467,$C22,'Grid GenerationQueue'!$BF$5:$BF$467,"&lt;&gt;"&amp;"",'Grid GenerationQueue'!$BB$5:$BB$467,"&lt;"&amp;$BE$3)</f>
        <v>0</v>
      </c>
      <c r="BT22">
        <f>SUMIFS('Grid GenerationQueue'!AH$5:AH$467,'Grid GenerationQueue'!$AX$5:$AX$467,$B22,'Grid GenerationQueue'!$AY$5:$AY$467,$C22,'Grid GenerationQueue'!$BF$5:$BF$467,"&lt;&gt;"&amp;"",'Grid GenerationQueue'!$BB$5:$BB$467,"&lt;"&amp;$BE$3)</f>
        <v>0</v>
      </c>
      <c r="BU22">
        <f>SUMIFS('Grid GenerationQueue'!AI$5:AI$467,'Grid GenerationQueue'!$AX$5:$AX$467,$B22,'Grid GenerationQueue'!$AY$5:$AY$467,$C22,'Grid GenerationQueue'!$BF$5:$BF$467,"&lt;&gt;"&amp;"",'Grid GenerationQueue'!$BB$5:$BB$467,"&lt;"&amp;$BE$3)</f>
        <v>0</v>
      </c>
      <c r="BV22">
        <f>SUMIFS('Grid GenerationQueue'!AJ$5:AJ$467,'Grid GenerationQueue'!$AX$5:$AX$467,$B22,'Grid GenerationQueue'!$AY$5:$AY$467,$C22,'Grid GenerationQueue'!$BF$5:$BF$467,"&lt;&gt;"&amp;"",'Grid GenerationQueue'!$BB$5:$BB$467,"&lt;"&amp;$BE$3)</f>
        <v>0</v>
      </c>
      <c r="BW22">
        <f>SUMIFS('Grid GenerationQueue'!AK$5:AK$467,'Grid GenerationQueue'!$AX$5:$AX$467,$B22,'Grid GenerationQueue'!$AY$5:$AY$467,$C22,'Grid GenerationQueue'!$BF$5:$BF$467,"&lt;&gt;"&amp;"",'Grid GenerationQueue'!$BB$5:$BB$467,"&lt;"&amp;$BE$3)</f>
        <v>0</v>
      </c>
      <c r="BX22">
        <f>SUMIFS('Grid GenerationQueue'!AL$5:AL$467,'Grid GenerationQueue'!$AX$5:$AX$467,$B22,'Grid GenerationQueue'!$AY$5:$AY$467,$C22,'Grid GenerationQueue'!$BF$5:$BF$467,"&lt;&gt;"&amp;"",'Grid GenerationQueue'!$BB$5:$BB$467,"&lt;"&amp;$BE$3)</f>
        <v>0</v>
      </c>
      <c r="BY22">
        <f>SUMIFS('Grid GenerationQueue'!AM$5:AM$467,'Grid GenerationQueue'!$AX$5:$AX$467,$B22,'Grid GenerationQueue'!$AY$5:$AY$467,$C22,'Grid GenerationQueue'!$BF$5:$BF$467,"&lt;&gt;"&amp;"",'Grid GenerationQueue'!$BB$5:$BB$467,"&lt;"&amp;$BE$3)</f>
        <v>0</v>
      </c>
      <c r="BZ22">
        <f>SUMIFS('Grid GenerationQueue'!AN$5:AN$467,'Grid GenerationQueue'!$AX$5:$AX$467,$B22,'Grid GenerationQueue'!$AY$5:$AY$467,$C22,'Grid GenerationQueue'!$BF$5:$BF$467,"&lt;&gt;"&amp;"",'Grid GenerationQueue'!$BB$5:$BB$467,"&lt;"&amp;$BE$3)</f>
        <v>0</v>
      </c>
      <c r="CA22">
        <f>SUMIFS('Grid GenerationQueue'!AO$5:AO$467,'Grid GenerationQueue'!$AX$5:$AX$467,$B22,'Grid GenerationQueue'!$AY$5:$AY$467,$C22,'Grid GenerationQueue'!$BF$5:$BF$467,"&lt;&gt;"&amp;"",'Grid GenerationQueue'!$BB$5:$BB$467,"&lt;"&amp;$BE$3)</f>
        <v>0</v>
      </c>
      <c r="CB22">
        <f>SUMIFS('Grid GenerationQueue'!AP$5:AP$467,'Grid GenerationQueue'!$AX$5:$AX$467,$B22,'Grid GenerationQueue'!$AY$5:$AY$467,$C22,'Grid GenerationQueue'!$BF$5:$BF$467,"&lt;&gt;"&amp;"",'Grid GenerationQueue'!$BB$5:$BB$467,"&lt;"&amp;$BE$3)</f>
        <v>0</v>
      </c>
      <c r="CD22">
        <f>SUMIFS('Grid GenerationQueue'!AE$5:AE$467,'Grid GenerationQueue'!$AX$5:$AX$467,$B22,'Grid GenerationQueue'!$AY$5:$AY$467,$C22,'Grid GenerationQueue'!$BB$5:$BB$467,"&lt;"&amp;$BE$3)</f>
        <v>0</v>
      </c>
      <c r="CE22">
        <f>SUMIFS('Grid GenerationQueue'!AF$5:AF$467,'Grid GenerationQueue'!$AX$5:$AX$467,$B22,'Grid GenerationQueue'!$AY$5:$AY$467,$C22,'Grid GenerationQueue'!$BB$5:$BB$467,"&lt;"&amp;$BE$3)</f>
        <v>0</v>
      </c>
      <c r="CF22">
        <f>SUMIFS('Grid GenerationQueue'!AG$5:AG$467,'Grid GenerationQueue'!$AX$5:$AX$467,$B22,'Grid GenerationQueue'!$AY$5:$AY$467,$C22,'Grid GenerationQueue'!$BB$5:$BB$467,"&lt;"&amp;$BE$3)</f>
        <v>0</v>
      </c>
      <c r="CG22">
        <f>SUMIFS('Grid GenerationQueue'!AH$5:AH$467,'Grid GenerationQueue'!$AX$5:$AX$467,$B22,'Grid GenerationQueue'!$AY$5:$AY$467,$C22,'Grid GenerationQueue'!$BB$5:$BB$467,"&lt;"&amp;$BE$3)</f>
        <v>0</v>
      </c>
      <c r="CH22">
        <f>SUMIFS('Grid GenerationQueue'!AI$5:AI$467,'Grid GenerationQueue'!$AX$5:$AX$467,$B22,'Grid GenerationQueue'!$AY$5:$AY$467,$C22,'Grid GenerationQueue'!$BB$5:$BB$467,"&lt;"&amp;$BE$3)</f>
        <v>0</v>
      </c>
      <c r="CI22">
        <f>SUMIFS('Grid GenerationQueue'!AJ$5:AJ$467,'Grid GenerationQueue'!$AX$5:$AX$467,$B22,'Grid GenerationQueue'!$AY$5:$AY$467,$C22,'Grid GenerationQueue'!$BB$5:$BB$467,"&lt;"&amp;$BE$3)</f>
        <v>0</v>
      </c>
      <c r="CJ22">
        <f>SUMIFS('Grid GenerationQueue'!AK$5:AK$467,'Grid GenerationQueue'!$AX$5:$AX$467,$B22,'Grid GenerationQueue'!$AY$5:$AY$467,$C22,'Grid GenerationQueue'!$BB$5:$BB$467,"&lt;"&amp;$BE$3)</f>
        <v>0</v>
      </c>
      <c r="CK22">
        <f>SUMIFS('Grid GenerationQueue'!AL$5:AL$467,'Grid GenerationQueue'!$AX$5:$AX$467,$B22,'Grid GenerationQueue'!$AY$5:$AY$467,$C22,'Grid GenerationQueue'!$BB$5:$BB$467,"&lt;"&amp;$BE$3)</f>
        <v>0</v>
      </c>
      <c r="CL22">
        <f>SUMIFS('Grid GenerationQueue'!AM$5:AM$467,'Grid GenerationQueue'!$AX$5:$AX$467,$B22,'Grid GenerationQueue'!$AY$5:$AY$467,$C22,'Grid GenerationQueue'!$BB$5:$BB$467,"&lt;"&amp;$BE$3)</f>
        <v>0</v>
      </c>
      <c r="CM22">
        <f>SUMIFS('Grid GenerationQueue'!AN$5:AN$467,'Grid GenerationQueue'!$AX$5:$AX$467,$B22,'Grid GenerationQueue'!$AY$5:$AY$467,$C22,'Grid GenerationQueue'!$BB$5:$BB$467,"&lt;"&amp;$BE$3)</f>
        <v>0</v>
      </c>
      <c r="CN22">
        <f>SUMIFS('Grid GenerationQueue'!AO$5:AO$467,'Grid GenerationQueue'!$AX$5:$AX$467,$B22,'Grid GenerationQueue'!$AY$5:$AY$467,$C22,'Grid GenerationQueue'!$BB$5:$BB$467,"&lt;"&amp;$BE$3)</f>
        <v>0</v>
      </c>
      <c r="CO22">
        <f>SUMIFS('Grid GenerationQueue'!AP$5:AP$467,'Grid GenerationQueue'!$AX$5:$AX$467,$B22,'Grid GenerationQueue'!$AY$5:$AY$467,$C22,'Grid GenerationQueue'!$BB$5:$BB$467,"&lt;"&amp;$BE$3)</f>
        <v>0</v>
      </c>
    </row>
    <row r="23" spans="1:93" x14ac:dyDescent="0.35">
      <c r="A23" t="s">
        <v>4649</v>
      </c>
      <c r="B23" t="s">
        <v>4374</v>
      </c>
      <c r="C23">
        <v>230</v>
      </c>
      <c r="D23">
        <f>SUMIFS('Grid GenerationQueue'!AE$5:AE$467,'Grid GenerationQueue'!$AX$5:$AX$467,$B23,'Grid GenerationQueue'!$AY$5:$AY$467,$C23,'Grid GenerationQueue'!$BI$5:$BI$467,"&lt;4")</f>
        <v>66</v>
      </c>
      <c r="E23">
        <f>SUMIFS('Grid GenerationQueue'!AF$5:AF$467,'Grid GenerationQueue'!$AX$5:$AX$467,$B23,'Grid GenerationQueue'!$AY$5:$AY$467,$C23,'Grid GenerationQueue'!$BI$5:$BI$467,"&lt;4")</f>
        <v>66</v>
      </c>
      <c r="F23">
        <f>SUMIFS('Grid GenerationQueue'!AG$5:AG$467,'Grid GenerationQueue'!$AX$5:$AX$467,$B23,'Grid GenerationQueue'!$AY$5:$AY$467,$C23,'Grid GenerationQueue'!$BI$5:$BI$467,"&lt;4")</f>
        <v>0</v>
      </c>
      <c r="G23">
        <f>SUMIFS('Grid GenerationQueue'!AH$5:AH$467,'Grid GenerationQueue'!$AX$5:$AX$467,$B23,'Grid GenerationQueue'!$AY$5:$AY$467,$C23,'Grid GenerationQueue'!$BI$5:$BI$467,"&lt;4")</f>
        <v>0</v>
      </c>
      <c r="H23">
        <f>SUMIFS('Grid GenerationQueue'!AI$5:AI$467,'Grid GenerationQueue'!$AX$5:$AX$467,$B23,'Grid GenerationQueue'!$AY$5:$AY$467,$C23,'Grid GenerationQueue'!$BI$5:$BI$467,"&lt;4")</f>
        <v>0</v>
      </c>
      <c r="I23">
        <f>SUMIFS('Grid GenerationQueue'!AJ$5:AJ$467,'Grid GenerationQueue'!$AX$5:$AX$467,$B23,'Grid GenerationQueue'!$AY$5:$AY$467,$C23,'Grid GenerationQueue'!$BI$5:$BI$467,"&lt;4")</f>
        <v>0</v>
      </c>
      <c r="J23">
        <f>SUMIFS('Grid GenerationQueue'!AK$5:AK$467,'Grid GenerationQueue'!$AX$5:$AX$467,$B23,'Grid GenerationQueue'!$AY$5:$AY$467,$C23,'Grid GenerationQueue'!$BI$5:$BI$467,"&lt;4")</f>
        <v>0</v>
      </c>
      <c r="K23">
        <f>SUMIFS('Grid GenerationQueue'!AL$5:AL$467,'Grid GenerationQueue'!$AX$5:$AX$467,$B23,'Grid GenerationQueue'!$AY$5:$AY$467,$C23,'Grid GenerationQueue'!$BI$5:$BI$467,"&lt;4")</f>
        <v>0</v>
      </c>
      <c r="L23">
        <f>SUMIFS('Grid GenerationQueue'!AM$5:AM$467,'Grid GenerationQueue'!$AX$5:$AX$467,$B23,'Grid GenerationQueue'!$AY$5:$AY$467,$C23,'Grid GenerationQueue'!$BI$5:$BI$467,"&lt;4")</f>
        <v>0</v>
      </c>
      <c r="M23">
        <f>SUMIFS('Grid GenerationQueue'!AN$5:AN$467,'Grid GenerationQueue'!$AX$5:$AX$467,$B23,'Grid GenerationQueue'!$AY$5:$AY$467,$C23,'Grid GenerationQueue'!$BI$5:$BI$467,"&lt;4")</f>
        <v>0</v>
      </c>
      <c r="N23">
        <f>SUMIFS('Grid GenerationQueue'!AO$5:AO$467,'Grid GenerationQueue'!$AX$5:$AX$467,$B23,'Grid GenerationQueue'!$AY$5:$AY$467,$C23,'Grid GenerationQueue'!$BI$5:$BI$467,"&lt;4")</f>
        <v>0</v>
      </c>
      <c r="O23">
        <f>SUMIFS('Grid GenerationQueue'!AP$5:AP$467,'Grid GenerationQueue'!$AX$5:$AX$467,$B23,'Grid GenerationQueue'!$AY$5:$AY$467,$C23,'Grid GenerationQueue'!$BI$5:$BI$467,"&lt;4")</f>
        <v>0</v>
      </c>
      <c r="Q23">
        <f>SUMIFS('Grid GenerationQueue'!AE$5:AE$467,'Grid GenerationQueue'!$AX$5:$AX$467,$B23,'Grid GenerationQueue'!$AY$5:$AY$467,$C23,'Grid GenerationQueue'!$BH$5:$BH$467,"Executed")</f>
        <v>66</v>
      </c>
      <c r="R23">
        <f>SUMIFS('Grid GenerationQueue'!AF$5:AF$467,'Grid GenerationQueue'!$AX$5:$AX$467,$B23,'Grid GenerationQueue'!$AY$5:$AY$467,$C23,'Grid GenerationQueue'!$BH$5:$BH$467,"Executed")</f>
        <v>66</v>
      </c>
      <c r="S23">
        <f>SUMIFS('Grid GenerationQueue'!AG$5:AG$467,'Grid GenerationQueue'!$AX$5:$AX$467,$B23,'Grid GenerationQueue'!$AY$5:$AY$467,$C23,'Grid GenerationQueue'!$BH$5:$BH$467,"Executed")</f>
        <v>0</v>
      </c>
      <c r="T23">
        <f>SUMIFS('Grid GenerationQueue'!AH$5:AH$467,'Grid GenerationQueue'!$AX$5:$AX$467,$B23,'Grid GenerationQueue'!$AY$5:$AY$467,$C23,'Grid GenerationQueue'!$BH$5:$BH$467,"Executed")</f>
        <v>0</v>
      </c>
      <c r="U23">
        <f>SUMIFS('Grid GenerationQueue'!AI$5:AI$467,'Grid GenerationQueue'!$AX$5:$AX$467,$B23,'Grid GenerationQueue'!$AY$5:$AY$467,$C23,'Grid GenerationQueue'!$BH$5:$BH$467,"Executed")</f>
        <v>0</v>
      </c>
      <c r="V23">
        <f>SUMIFS('Grid GenerationQueue'!AJ$5:AJ$467,'Grid GenerationQueue'!$AX$5:$AX$467,$B23,'Grid GenerationQueue'!$AY$5:$AY$467,$C23,'Grid GenerationQueue'!$BH$5:$BH$467,"Executed")</f>
        <v>0</v>
      </c>
      <c r="W23">
        <f>SUMIFS('Grid GenerationQueue'!AK$5:AK$467,'Grid GenerationQueue'!$AX$5:$AX$467,$B23,'Grid GenerationQueue'!$AY$5:$AY$467,$C23,'Grid GenerationQueue'!$BH$5:$BH$467,"Executed")</f>
        <v>0</v>
      </c>
      <c r="X23">
        <f>SUMIFS('Grid GenerationQueue'!AL$5:AL$467,'Grid GenerationQueue'!$AX$5:$AX$467,$B23,'Grid GenerationQueue'!$AY$5:$AY$467,$C23,'Grid GenerationQueue'!$BH$5:$BH$467,"Executed")</f>
        <v>0</v>
      </c>
      <c r="Y23">
        <f>SUMIFS('Grid GenerationQueue'!AM$5:AM$467,'Grid GenerationQueue'!$AX$5:$AX$467,$B23,'Grid GenerationQueue'!$AY$5:$AY$467,$C23,'Grid GenerationQueue'!$BH$5:$BH$467,"Executed")</f>
        <v>0</v>
      </c>
      <c r="Z23">
        <f>SUMIFS('Grid GenerationQueue'!AN$5:AN$467,'Grid GenerationQueue'!$AX$5:$AX$467,$B23,'Grid GenerationQueue'!$AY$5:$AY$467,$C23,'Grid GenerationQueue'!$BH$5:$BH$467,"Executed")</f>
        <v>0</v>
      </c>
      <c r="AA23">
        <f>SUMIFS('Grid GenerationQueue'!AO$5:AO$467,'Grid GenerationQueue'!$AX$5:$AX$467,$B23,'Grid GenerationQueue'!$AY$5:$AY$467,$C23,'Grid GenerationQueue'!$BH$5:$BH$467,"Executed")</f>
        <v>0</v>
      </c>
      <c r="AB23">
        <f>SUMIFS('Grid GenerationQueue'!AP$5:AP$467,'Grid GenerationQueue'!$AX$5:$AX$467,$B23,'Grid GenerationQueue'!$AY$5:$AY$467,$C23,'Grid GenerationQueue'!$BH$5:$BH$467,"Executed")</f>
        <v>0</v>
      </c>
      <c r="AD23">
        <f>SUMIFS('Grid GenerationQueue'!AE$5:AE$467,'Grid GenerationQueue'!$AX$5:$AX$467,$B23,'Grid GenerationQueue'!$AY$5:$AY$467,$C23,'Grid GenerationQueue'!$BF$5:$BF$467,"&lt;&gt;"&amp;"")</f>
        <v>66</v>
      </c>
      <c r="AE23">
        <f>SUMIFS('Grid GenerationQueue'!AF$5:AF$467,'Grid GenerationQueue'!$AX$5:$AX$467,$B23,'Grid GenerationQueue'!$AY$5:$AY$467,$C23,'Grid GenerationQueue'!$BF$5:$BF$467,"&lt;&gt;"&amp;"")</f>
        <v>66</v>
      </c>
      <c r="AF23">
        <f>SUMIFS('Grid GenerationQueue'!AG$5:AG$467,'Grid GenerationQueue'!$AX$5:$AX$467,$B23,'Grid GenerationQueue'!$AY$5:$AY$467,$C23,'Grid GenerationQueue'!$BF$5:$BF$467,"&lt;&gt;"&amp;"")</f>
        <v>0</v>
      </c>
      <c r="AG23">
        <f>SUMIFS('Grid GenerationQueue'!AH$5:AH$467,'Grid GenerationQueue'!$AX$5:$AX$467,$B23,'Grid GenerationQueue'!$AY$5:$AY$467,$C23,'Grid GenerationQueue'!$BF$5:$BF$467,"&lt;&gt;"&amp;"")</f>
        <v>0</v>
      </c>
      <c r="AH23">
        <f>SUMIFS('Grid GenerationQueue'!AI$5:AI$467,'Grid GenerationQueue'!$AX$5:$AX$467,$B23,'Grid GenerationQueue'!$AY$5:$AY$467,$C23,'Grid GenerationQueue'!$BF$5:$BF$467,"&lt;&gt;"&amp;"")</f>
        <v>0</v>
      </c>
      <c r="AI23">
        <f>SUMIFS('Grid GenerationQueue'!AJ$5:AJ$467,'Grid GenerationQueue'!$AX$5:$AX$467,$B23,'Grid GenerationQueue'!$AY$5:$AY$467,$C23,'Grid GenerationQueue'!$BF$5:$BF$467,"&lt;&gt;"&amp;"")</f>
        <v>0</v>
      </c>
      <c r="AJ23">
        <f>SUMIFS('Grid GenerationQueue'!AK$5:AK$467,'Grid GenerationQueue'!$AX$5:$AX$467,$B23,'Grid GenerationQueue'!$AY$5:$AY$467,$C23,'Grid GenerationQueue'!$BF$5:$BF$467,"&lt;&gt;"&amp;"")</f>
        <v>0</v>
      </c>
      <c r="AK23">
        <f>SUMIFS('Grid GenerationQueue'!AL$5:AL$467,'Grid GenerationQueue'!$AX$5:$AX$467,$B23,'Grid GenerationQueue'!$AY$5:$AY$467,$C23,'Grid GenerationQueue'!$BF$5:$BF$467,"&lt;&gt;"&amp;"")</f>
        <v>0</v>
      </c>
      <c r="AL23">
        <f>SUMIFS('Grid GenerationQueue'!AM$5:AM$467,'Grid GenerationQueue'!$AX$5:$AX$467,$B23,'Grid GenerationQueue'!$AY$5:$AY$467,$C23,'Grid GenerationQueue'!$BF$5:$BF$467,"&lt;&gt;"&amp;"")</f>
        <v>0</v>
      </c>
      <c r="AM23">
        <f>SUMIFS('Grid GenerationQueue'!AN$5:AN$467,'Grid GenerationQueue'!$AX$5:$AX$467,$B23,'Grid GenerationQueue'!$AY$5:$AY$467,$C23,'Grid GenerationQueue'!$BF$5:$BF$467,"&lt;&gt;"&amp;"")</f>
        <v>0</v>
      </c>
      <c r="AN23">
        <f>SUMIFS('Grid GenerationQueue'!AO$5:AO$467,'Grid GenerationQueue'!$AX$5:$AX$467,$B23,'Grid GenerationQueue'!$AY$5:$AY$467,$C23,'Grid GenerationQueue'!$BF$5:$BF$467,"&lt;&gt;"&amp;"")</f>
        <v>0</v>
      </c>
      <c r="AO23">
        <f>SUMIFS('Grid GenerationQueue'!AP$5:AP$467,'Grid GenerationQueue'!$AX$5:$AX$467,$B23,'Grid GenerationQueue'!$AY$5:$AY$467,$C23,'Grid GenerationQueue'!$BF$5:$BF$467,"&lt;&gt;"&amp;"")</f>
        <v>0</v>
      </c>
      <c r="AQ23">
        <f>SUMIFS('Grid GenerationQueue'!AE$5:AE$467,'Grid GenerationQueue'!$AX$5:$AX$467,$B23,'Grid GenerationQueue'!$AY$5:$AY$467,$C23)</f>
        <v>66</v>
      </c>
      <c r="AR23">
        <f>SUMIFS('Grid GenerationQueue'!AF$5:AF$467,'Grid GenerationQueue'!$AX$5:$AX$467,$B23,'Grid GenerationQueue'!$AY$5:$AY$467,$C23)</f>
        <v>66</v>
      </c>
      <c r="AS23">
        <f>SUMIFS('Grid GenerationQueue'!AG$5:AG$467,'Grid GenerationQueue'!$AX$5:$AX$467,$B23,'Grid GenerationQueue'!$AY$5:$AY$467,$C23)</f>
        <v>0</v>
      </c>
      <c r="AT23">
        <f>SUMIFS('Grid GenerationQueue'!AH$5:AH$467,'Grid GenerationQueue'!$AX$5:$AX$467,$B23,'Grid GenerationQueue'!$AY$5:$AY$467,$C23)</f>
        <v>0</v>
      </c>
      <c r="AU23">
        <f>SUMIFS('Grid GenerationQueue'!AI$5:AI$467,'Grid GenerationQueue'!$AX$5:$AX$467,$B23,'Grid GenerationQueue'!$AY$5:$AY$467,$C23)</f>
        <v>0</v>
      </c>
      <c r="AV23">
        <f>SUMIFS('Grid GenerationQueue'!AJ$5:AJ$467,'Grid GenerationQueue'!$AX$5:$AX$467,$B23,'Grid GenerationQueue'!$AY$5:$AY$467,$C23)</f>
        <v>0</v>
      </c>
      <c r="AW23">
        <f>SUMIFS('Grid GenerationQueue'!AK$5:AK$467,'Grid GenerationQueue'!$AX$5:$AX$467,$B23,'Grid GenerationQueue'!$AY$5:$AY$467,$C23)</f>
        <v>0</v>
      </c>
      <c r="AX23">
        <f>SUMIFS('Grid GenerationQueue'!AL$5:AL$467,'Grid GenerationQueue'!$AX$5:$AX$467,$B23,'Grid GenerationQueue'!$AY$5:$AY$467,$C23)</f>
        <v>0</v>
      </c>
      <c r="AY23">
        <f>SUMIFS('Grid GenerationQueue'!AM$5:AM$467,'Grid GenerationQueue'!$AX$5:$AX$467,$B23,'Grid GenerationQueue'!$AY$5:$AY$467,$C23)</f>
        <v>0</v>
      </c>
      <c r="AZ23">
        <f>SUMIFS('Grid GenerationQueue'!AN$5:AN$467,'Grid GenerationQueue'!$AX$5:$AX$467,$B23,'Grid GenerationQueue'!$AY$5:$AY$467,$C23)</f>
        <v>0</v>
      </c>
      <c r="BA23">
        <f>SUMIFS('Grid GenerationQueue'!AO$5:AO$467,'Grid GenerationQueue'!$AX$5:$AX$467,$B23,'Grid GenerationQueue'!$AY$5:$AY$467,$C23)</f>
        <v>0</v>
      </c>
      <c r="BB23">
        <f>SUMIFS('Grid GenerationQueue'!AP$5:AP$467,'Grid GenerationQueue'!$AX$5:$AX$467,$B23,'Grid GenerationQueue'!$AY$5:$AY$467,$C23)</f>
        <v>0</v>
      </c>
      <c r="BD23">
        <f>SUMIFS('Grid GenerationQueue'!AE$5:AE$467,'Grid GenerationQueue'!$AX$5:$AX$467,$B23,'Grid GenerationQueue'!$AY$5:$AY$467,$C23,'Grid GenerationQueue'!$BH$5:$BH$467,"Executed",'Grid GenerationQueue'!$BB$5:$BB$467,"&lt;"&amp;$BE$3)</f>
        <v>66</v>
      </c>
      <c r="BE23">
        <f>SUMIFS('Grid GenerationQueue'!AF$5:AF$467,'Grid GenerationQueue'!$AX$5:$AX$467,$B23,'Grid GenerationQueue'!$AY$5:$AY$467,$C23,'Grid GenerationQueue'!$BH$5:$BH$467,"Executed",'Grid GenerationQueue'!$BB$5:$BB$467,"&lt;"&amp;$BE$3)</f>
        <v>66</v>
      </c>
      <c r="BF23">
        <f>SUMIFS('Grid GenerationQueue'!AG$5:AG$467,'Grid GenerationQueue'!$AX$5:$AX$467,$B23,'Grid GenerationQueue'!$AY$5:$AY$467,$C23,'Grid GenerationQueue'!$BH$5:$BH$467,"Executed",'Grid GenerationQueue'!$BB$5:$BB$467,"&lt;"&amp;$BE$3)</f>
        <v>0</v>
      </c>
      <c r="BG23">
        <f>SUMIFS('Grid GenerationQueue'!AH$5:AH$467,'Grid GenerationQueue'!$AX$5:$AX$467,$B23,'Grid GenerationQueue'!$AY$5:$AY$467,$C23,'Grid GenerationQueue'!$BH$5:$BH$467,"Executed",'Grid GenerationQueue'!$BB$5:$BB$467,"&lt;"&amp;$BE$3)</f>
        <v>0</v>
      </c>
      <c r="BH23">
        <f>SUMIFS('Grid GenerationQueue'!AI$5:AI$467,'Grid GenerationQueue'!$AX$5:$AX$467,$B23,'Grid GenerationQueue'!$AY$5:$AY$467,$C23,'Grid GenerationQueue'!$BH$5:$BH$467,"Executed",'Grid GenerationQueue'!$BB$5:$BB$467,"&lt;"&amp;$BE$3)</f>
        <v>0</v>
      </c>
      <c r="BI23">
        <f>SUMIFS('Grid GenerationQueue'!AJ$5:AJ$467,'Grid GenerationQueue'!$AX$5:$AX$467,$B23,'Grid GenerationQueue'!$AY$5:$AY$467,$C23,'Grid GenerationQueue'!$BH$5:$BH$467,"Executed",'Grid GenerationQueue'!$BB$5:$BB$467,"&lt;"&amp;$BE$3)</f>
        <v>0</v>
      </c>
      <c r="BJ23">
        <f>SUMIFS('Grid GenerationQueue'!AK$5:AK$467,'Grid GenerationQueue'!$AX$5:$AX$467,$B23,'Grid GenerationQueue'!$AY$5:$AY$467,$C23,'Grid GenerationQueue'!$BH$5:$BH$467,"Executed",'Grid GenerationQueue'!$BB$5:$BB$467,"&lt;"&amp;$BE$3)</f>
        <v>0</v>
      </c>
      <c r="BK23">
        <f>SUMIFS('Grid GenerationQueue'!AL$5:AL$467,'Grid GenerationQueue'!$AX$5:$AX$467,$B23,'Grid GenerationQueue'!$AY$5:$AY$467,$C23,'Grid GenerationQueue'!$BH$5:$BH$467,"Executed",'Grid GenerationQueue'!$BB$5:$BB$467,"&lt;"&amp;$BE$3)</f>
        <v>0</v>
      </c>
      <c r="BL23">
        <f>SUMIFS('Grid GenerationQueue'!AM$5:AM$467,'Grid GenerationQueue'!$AX$5:$AX$467,$B23,'Grid GenerationQueue'!$AY$5:$AY$467,$C23,'Grid GenerationQueue'!$BH$5:$BH$467,"Executed",'Grid GenerationQueue'!$BB$5:$BB$467,"&lt;"&amp;$BE$3)</f>
        <v>0</v>
      </c>
      <c r="BM23">
        <f>SUMIFS('Grid GenerationQueue'!AN$5:AN$467,'Grid GenerationQueue'!$AX$5:$AX$467,$B23,'Grid GenerationQueue'!$AY$5:$AY$467,$C23,'Grid GenerationQueue'!$BH$5:$BH$467,"Executed",'Grid GenerationQueue'!$BB$5:$BB$467,"&lt;"&amp;$BE$3)</f>
        <v>0</v>
      </c>
      <c r="BN23">
        <f>SUMIFS('Grid GenerationQueue'!AO$5:AO$467,'Grid GenerationQueue'!$AX$5:$AX$467,$B23,'Grid GenerationQueue'!$AY$5:$AY$467,$C23,'Grid GenerationQueue'!$BH$5:$BH$467,"Executed",'Grid GenerationQueue'!$BB$5:$BB$467,"&lt;"&amp;$BE$3)</f>
        <v>0</v>
      </c>
      <c r="BO23">
        <f>SUMIFS('Grid GenerationQueue'!AP$5:AP$467,'Grid GenerationQueue'!$AX$5:$AX$467,$B23,'Grid GenerationQueue'!$AY$5:$AY$467,$C23,'Grid GenerationQueue'!$BH$5:$BH$467,"Executed",'Grid GenerationQueue'!$BB$5:$BB$467,"&lt;"&amp;$BE$3)</f>
        <v>0</v>
      </c>
      <c r="BQ23">
        <f>SUMIFS('Grid GenerationQueue'!AE$5:AE$467,'Grid GenerationQueue'!$AX$5:$AX$467,$B23,'Grid GenerationQueue'!$AY$5:$AY$467,$C23,'Grid GenerationQueue'!$BF$5:$BF$467,"&lt;&gt;"&amp;"",'Grid GenerationQueue'!$BB$5:$BB$467,"&lt;"&amp;$BE$3)</f>
        <v>66</v>
      </c>
      <c r="BR23">
        <f>SUMIFS('Grid GenerationQueue'!AF$5:AF$467,'Grid GenerationQueue'!$AX$5:$AX$467,$B23,'Grid GenerationQueue'!$AY$5:$AY$467,$C23,'Grid GenerationQueue'!$BF$5:$BF$467,"&lt;&gt;"&amp;"",'Grid GenerationQueue'!$BB$5:$BB$467,"&lt;"&amp;$BE$3)</f>
        <v>66</v>
      </c>
      <c r="BS23">
        <f>SUMIFS('Grid GenerationQueue'!AG$5:AG$467,'Grid GenerationQueue'!$AX$5:$AX$467,$B23,'Grid GenerationQueue'!$AY$5:$AY$467,$C23,'Grid GenerationQueue'!$BF$5:$BF$467,"&lt;&gt;"&amp;"",'Grid GenerationQueue'!$BB$5:$BB$467,"&lt;"&amp;$BE$3)</f>
        <v>0</v>
      </c>
      <c r="BT23">
        <f>SUMIFS('Grid GenerationQueue'!AH$5:AH$467,'Grid GenerationQueue'!$AX$5:$AX$467,$B23,'Grid GenerationQueue'!$AY$5:$AY$467,$C23,'Grid GenerationQueue'!$BF$5:$BF$467,"&lt;&gt;"&amp;"",'Grid GenerationQueue'!$BB$5:$BB$467,"&lt;"&amp;$BE$3)</f>
        <v>0</v>
      </c>
      <c r="BU23">
        <f>SUMIFS('Grid GenerationQueue'!AI$5:AI$467,'Grid GenerationQueue'!$AX$5:$AX$467,$B23,'Grid GenerationQueue'!$AY$5:$AY$467,$C23,'Grid GenerationQueue'!$BF$5:$BF$467,"&lt;&gt;"&amp;"",'Grid GenerationQueue'!$BB$5:$BB$467,"&lt;"&amp;$BE$3)</f>
        <v>0</v>
      </c>
      <c r="BV23">
        <f>SUMIFS('Grid GenerationQueue'!AJ$5:AJ$467,'Grid GenerationQueue'!$AX$5:$AX$467,$B23,'Grid GenerationQueue'!$AY$5:$AY$467,$C23,'Grid GenerationQueue'!$BF$5:$BF$467,"&lt;&gt;"&amp;"",'Grid GenerationQueue'!$BB$5:$BB$467,"&lt;"&amp;$BE$3)</f>
        <v>0</v>
      </c>
      <c r="BW23">
        <f>SUMIFS('Grid GenerationQueue'!AK$5:AK$467,'Grid GenerationQueue'!$AX$5:$AX$467,$B23,'Grid GenerationQueue'!$AY$5:$AY$467,$C23,'Grid GenerationQueue'!$BF$5:$BF$467,"&lt;&gt;"&amp;"",'Grid GenerationQueue'!$BB$5:$BB$467,"&lt;"&amp;$BE$3)</f>
        <v>0</v>
      </c>
      <c r="BX23">
        <f>SUMIFS('Grid GenerationQueue'!AL$5:AL$467,'Grid GenerationQueue'!$AX$5:$AX$467,$B23,'Grid GenerationQueue'!$AY$5:$AY$467,$C23,'Grid GenerationQueue'!$BF$5:$BF$467,"&lt;&gt;"&amp;"",'Grid GenerationQueue'!$BB$5:$BB$467,"&lt;"&amp;$BE$3)</f>
        <v>0</v>
      </c>
      <c r="BY23">
        <f>SUMIFS('Grid GenerationQueue'!AM$5:AM$467,'Grid GenerationQueue'!$AX$5:$AX$467,$B23,'Grid GenerationQueue'!$AY$5:$AY$467,$C23,'Grid GenerationQueue'!$BF$5:$BF$467,"&lt;&gt;"&amp;"",'Grid GenerationQueue'!$BB$5:$BB$467,"&lt;"&amp;$BE$3)</f>
        <v>0</v>
      </c>
      <c r="BZ23">
        <f>SUMIFS('Grid GenerationQueue'!AN$5:AN$467,'Grid GenerationQueue'!$AX$5:$AX$467,$B23,'Grid GenerationQueue'!$AY$5:$AY$467,$C23,'Grid GenerationQueue'!$BF$5:$BF$467,"&lt;&gt;"&amp;"",'Grid GenerationQueue'!$BB$5:$BB$467,"&lt;"&amp;$BE$3)</f>
        <v>0</v>
      </c>
      <c r="CA23">
        <f>SUMIFS('Grid GenerationQueue'!AO$5:AO$467,'Grid GenerationQueue'!$AX$5:$AX$467,$B23,'Grid GenerationQueue'!$AY$5:$AY$467,$C23,'Grid GenerationQueue'!$BF$5:$BF$467,"&lt;&gt;"&amp;"",'Grid GenerationQueue'!$BB$5:$BB$467,"&lt;"&amp;$BE$3)</f>
        <v>0</v>
      </c>
      <c r="CB23">
        <f>SUMIFS('Grid GenerationQueue'!AP$5:AP$467,'Grid GenerationQueue'!$AX$5:$AX$467,$B23,'Grid GenerationQueue'!$AY$5:$AY$467,$C23,'Grid GenerationQueue'!$BF$5:$BF$467,"&lt;&gt;"&amp;"",'Grid GenerationQueue'!$BB$5:$BB$467,"&lt;"&amp;$BE$3)</f>
        <v>0</v>
      </c>
      <c r="CD23">
        <f>SUMIFS('Grid GenerationQueue'!AE$5:AE$467,'Grid GenerationQueue'!$AX$5:$AX$467,$B23,'Grid GenerationQueue'!$AY$5:$AY$467,$C23,'Grid GenerationQueue'!$BB$5:$BB$467,"&lt;"&amp;$BE$3)</f>
        <v>66</v>
      </c>
      <c r="CE23">
        <f>SUMIFS('Grid GenerationQueue'!AF$5:AF$467,'Grid GenerationQueue'!$AX$5:$AX$467,$B23,'Grid GenerationQueue'!$AY$5:$AY$467,$C23,'Grid GenerationQueue'!$BB$5:$BB$467,"&lt;"&amp;$BE$3)</f>
        <v>66</v>
      </c>
      <c r="CF23">
        <f>SUMIFS('Grid GenerationQueue'!AG$5:AG$467,'Grid GenerationQueue'!$AX$5:$AX$467,$B23,'Grid GenerationQueue'!$AY$5:$AY$467,$C23,'Grid GenerationQueue'!$BB$5:$BB$467,"&lt;"&amp;$BE$3)</f>
        <v>0</v>
      </c>
      <c r="CG23">
        <f>SUMIFS('Grid GenerationQueue'!AH$5:AH$467,'Grid GenerationQueue'!$AX$5:$AX$467,$B23,'Grid GenerationQueue'!$AY$5:$AY$467,$C23,'Grid GenerationQueue'!$BB$5:$BB$467,"&lt;"&amp;$BE$3)</f>
        <v>0</v>
      </c>
      <c r="CH23">
        <f>SUMIFS('Grid GenerationQueue'!AI$5:AI$467,'Grid GenerationQueue'!$AX$5:$AX$467,$B23,'Grid GenerationQueue'!$AY$5:$AY$467,$C23,'Grid GenerationQueue'!$BB$5:$BB$467,"&lt;"&amp;$BE$3)</f>
        <v>0</v>
      </c>
      <c r="CI23">
        <f>SUMIFS('Grid GenerationQueue'!AJ$5:AJ$467,'Grid GenerationQueue'!$AX$5:$AX$467,$B23,'Grid GenerationQueue'!$AY$5:$AY$467,$C23,'Grid GenerationQueue'!$BB$5:$BB$467,"&lt;"&amp;$BE$3)</f>
        <v>0</v>
      </c>
      <c r="CJ23">
        <f>SUMIFS('Grid GenerationQueue'!AK$5:AK$467,'Grid GenerationQueue'!$AX$5:$AX$467,$B23,'Grid GenerationQueue'!$AY$5:$AY$467,$C23,'Grid GenerationQueue'!$BB$5:$BB$467,"&lt;"&amp;$BE$3)</f>
        <v>0</v>
      </c>
      <c r="CK23">
        <f>SUMIFS('Grid GenerationQueue'!AL$5:AL$467,'Grid GenerationQueue'!$AX$5:$AX$467,$B23,'Grid GenerationQueue'!$AY$5:$AY$467,$C23,'Grid GenerationQueue'!$BB$5:$BB$467,"&lt;"&amp;$BE$3)</f>
        <v>0</v>
      </c>
      <c r="CL23">
        <f>SUMIFS('Grid GenerationQueue'!AM$5:AM$467,'Grid GenerationQueue'!$AX$5:$AX$467,$B23,'Grid GenerationQueue'!$AY$5:$AY$467,$C23,'Grid GenerationQueue'!$BB$5:$BB$467,"&lt;"&amp;$BE$3)</f>
        <v>0</v>
      </c>
      <c r="CM23">
        <f>SUMIFS('Grid GenerationQueue'!AN$5:AN$467,'Grid GenerationQueue'!$AX$5:$AX$467,$B23,'Grid GenerationQueue'!$AY$5:$AY$467,$C23,'Grid GenerationQueue'!$BB$5:$BB$467,"&lt;"&amp;$BE$3)</f>
        <v>0</v>
      </c>
      <c r="CN23">
        <f>SUMIFS('Grid GenerationQueue'!AO$5:AO$467,'Grid GenerationQueue'!$AX$5:$AX$467,$B23,'Grid GenerationQueue'!$AY$5:$AY$467,$C23,'Grid GenerationQueue'!$BB$5:$BB$467,"&lt;"&amp;$BE$3)</f>
        <v>0</v>
      </c>
      <c r="CO23">
        <f>SUMIFS('Grid GenerationQueue'!AP$5:AP$467,'Grid GenerationQueue'!$AX$5:$AX$467,$B23,'Grid GenerationQueue'!$AY$5:$AY$467,$C23,'Grid GenerationQueue'!$BB$5:$BB$467,"&lt;"&amp;$BE$3)</f>
        <v>0</v>
      </c>
    </row>
    <row r="24" spans="1:93" x14ac:dyDescent="0.35">
      <c r="A24" t="s">
        <v>4644</v>
      </c>
      <c r="B24" t="s">
        <v>4656</v>
      </c>
      <c r="C24">
        <v>230</v>
      </c>
      <c r="D24">
        <f>SUMIFS('Grid GenerationQueue'!AE$5:AE$467,'Grid GenerationQueue'!$AX$5:$AX$467,$B24,'Grid GenerationQueue'!$AY$5:$AY$467,$C24,'Grid GenerationQueue'!$BI$5:$BI$467,"&lt;4")</f>
        <v>0</v>
      </c>
      <c r="E24">
        <f>SUMIFS('Grid GenerationQueue'!AF$5:AF$467,'Grid GenerationQueue'!$AX$5:$AX$467,$B24,'Grid GenerationQueue'!$AY$5:$AY$467,$C24,'Grid GenerationQueue'!$BI$5:$BI$467,"&lt;4")</f>
        <v>0</v>
      </c>
      <c r="F24">
        <f>SUMIFS('Grid GenerationQueue'!AG$5:AG$467,'Grid GenerationQueue'!$AX$5:$AX$467,$B24,'Grid GenerationQueue'!$AY$5:$AY$467,$C24,'Grid GenerationQueue'!$BI$5:$BI$467,"&lt;4")</f>
        <v>0</v>
      </c>
      <c r="G24">
        <f>SUMIFS('Grid GenerationQueue'!AH$5:AH$467,'Grid GenerationQueue'!$AX$5:$AX$467,$B24,'Grid GenerationQueue'!$AY$5:$AY$467,$C24,'Grid GenerationQueue'!$BI$5:$BI$467,"&lt;4")</f>
        <v>0</v>
      </c>
      <c r="H24">
        <f>SUMIFS('Grid GenerationQueue'!AI$5:AI$467,'Grid GenerationQueue'!$AX$5:$AX$467,$B24,'Grid GenerationQueue'!$AY$5:$AY$467,$C24,'Grid GenerationQueue'!$BI$5:$BI$467,"&lt;4")</f>
        <v>0</v>
      </c>
      <c r="I24">
        <f>SUMIFS('Grid GenerationQueue'!AJ$5:AJ$467,'Grid GenerationQueue'!$AX$5:$AX$467,$B24,'Grid GenerationQueue'!$AY$5:$AY$467,$C24,'Grid GenerationQueue'!$BI$5:$BI$467,"&lt;4")</f>
        <v>0</v>
      </c>
      <c r="J24">
        <f>SUMIFS('Grid GenerationQueue'!AK$5:AK$467,'Grid GenerationQueue'!$AX$5:$AX$467,$B24,'Grid GenerationQueue'!$AY$5:$AY$467,$C24,'Grid GenerationQueue'!$BI$5:$BI$467,"&lt;4")</f>
        <v>0</v>
      </c>
      <c r="K24">
        <f>SUMIFS('Grid GenerationQueue'!AL$5:AL$467,'Grid GenerationQueue'!$AX$5:$AX$467,$B24,'Grid GenerationQueue'!$AY$5:$AY$467,$C24,'Grid GenerationQueue'!$BI$5:$BI$467,"&lt;4")</f>
        <v>0</v>
      </c>
      <c r="L24">
        <f>SUMIFS('Grid GenerationQueue'!AM$5:AM$467,'Grid GenerationQueue'!$AX$5:$AX$467,$B24,'Grid GenerationQueue'!$AY$5:$AY$467,$C24,'Grid GenerationQueue'!$BI$5:$BI$467,"&lt;4")</f>
        <v>0</v>
      </c>
      <c r="M24">
        <f>SUMIFS('Grid GenerationQueue'!AN$5:AN$467,'Grid GenerationQueue'!$AX$5:$AX$467,$B24,'Grid GenerationQueue'!$AY$5:$AY$467,$C24,'Grid GenerationQueue'!$BI$5:$BI$467,"&lt;4")</f>
        <v>0</v>
      </c>
      <c r="N24">
        <f>SUMIFS('Grid GenerationQueue'!AO$5:AO$467,'Grid GenerationQueue'!$AX$5:$AX$467,$B24,'Grid GenerationQueue'!$AY$5:$AY$467,$C24,'Grid GenerationQueue'!$BI$5:$BI$467,"&lt;4")</f>
        <v>0</v>
      </c>
      <c r="O24">
        <f>SUMIFS('Grid GenerationQueue'!AP$5:AP$467,'Grid GenerationQueue'!$AX$5:$AX$467,$B24,'Grid GenerationQueue'!$AY$5:$AY$467,$C24,'Grid GenerationQueue'!$BI$5:$BI$467,"&lt;4")</f>
        <v>0</v>
      </c>
      <c r="Q24">
        <f>SUMIFS('Grid GenerationQueue'!AE$5:AE$467,'Grid GenerationQueue'!$AX$5:$AX$467,$B24,'Grid GenerationQueue'!$AY$5:$AY$467,$C24,'Grid GenerationQueue'!$BH$5:$BH$467,"Executed")</f>
        <v>0</v>
      </c>
      <c r="R24">
        <f>SUMIFS('Grid GenerationQueue'!AF$5:AF$467,'Grid GenerationQueue'!$AX$5:$AX$467,$B24,'Grid GenerationQueue'!$AY$5:$AY$467,$C24,'Grid GenerationQueue'!$BH$5:$BH$467,"Executed")</f>
        <v>0</v>
      </c>
      <c r="S24">
        <f>SUMIFS('Grid GenerationQueue'!AG$5:AG$467,'Grid GenerationQueue'!$AX$5:$AX$467,$B24,'Grid GenerationQueue'!$AY$5:$AY$467,$C24,'Grid GenerationQueue'!$BH$5:$BH$467,"Executed")</f>
        <v>0</v>
      </c>
      <c r="T24">
        <f>SUMIFS('Grid GenerationQueue'!AH$5:AH$467,'Grid GenerationQueue'!$AX$5:$AX$467,$B24,'Grid GenerationQueue'!$AY$5:$AY$467,$C24,'Grid GenerationQueue'!$BH$5:$BH$467,"Executed")</f>
        <v>0</v>
      </c>
      <c r="U24">
        <f>SUMIFS('Grid GenerationQueue'!AI$5:AI$467,'Grid GenerationQueue'!$AX$5:$AX$467,$B24,'Grid GenerationQueue'!$AY$5:$AY$467,$C24,'Grid GenerationQueue'!$BH$5:$BH$467,"Executed")</f>
        <v>0</v>
      </c>
      <c r="V24">
        <f>SUMIFS('Grid GenerationQueue'!AJ$5:AJ$467,'Grid GenerationQueue'!$AX$5:$AX$467,$B24,'Grid GenerationQueue'!$AY$5:$AY$467,$C24,'Grid GenerationQueue'!$BH$5:$BH$467,"Executed")</f>
        <v>0</v>
      </c>
      <c r="W24">
        <f>SUMIFS('Grid GenerationQueue'!AK$5:AK$467,'Grid GenerationQueue'!$AX$5:$AX$467,$B24,'Grid GenerationQueue'!$AY$5:$AY$467,$C24,'Grid GenerationQueue'!$BH$5:$BH$467,"Executed")</f>
        <v>0</v>
      </c>
      <c r="X24">
        <f>SUMIFS('Grid GenerationQueue'!AL$5:AL$467,'Grid GenerationQueue'!$AX$5:$AX$467,$B24,'Grid GenerationQueue'!$AY$5:$AY$467,$C24,'Grid GenerationQueue'!$BH$5:$BH$467,"Executed")</f>
        <v>0</v>
      </c>
      <c r="Y24">
        <f>SUMIFS('Grid GenerationQueue'!AM$5:AM$467,'Grid GenerationQueue'!$AX$5:$AX$467,$B24,'Grid GenerationQueue'!$AY$5:$AY$467,$C24,'Grid GenerationQueue'!$BH$5:$BH$467,"Executed")</f>
        <v>0</v>
      </c>
      <c r="Z24">
        <f>SUMIFS('Grid GenerationQueue'!AN$5:AN$467,'Grid GenerationQueue'!$AX$5:$AX$467,$B24,'Grid GenerationQueue'!$AY$5:$AY$467,$C24,'Grid GenerationQueue'!$BH$5:$BH$467,"Executed")</f>
        <v>0</v>
      </c>
      <c r="AA24">
        <f>SUMIFS('Grid GenerationQueue'!AO$5:AO$467,'Grid GenerationQueue'!$AX$5:$AX$467,$B24,'Grid GenerationQueue'!$AY$5:$AY$467,$C24,'Grid GenerationQueue'!$BH$5:$BH$467,"Executed")</f>
        <v>0</v>
      </c>
      <c r="AB24">
        <f>SUMIFS('Grid GenerationQueue'!AP$5:AP$467,'Grid GenerationQueue'!$AX$5:$AX$467,$B24,'Grid GenerationQueue'!$AY$5:$AY$467,$C24,'Grid GenerationQueue'!$BH$5:$BH$467,"Executed")</f>
        <v>0</v>
      </c>
      <c r="AD24">
        <f>SUMIFS('Grid GenerationQueue'!AE$5:AE$467,'Grid GenerationQueue'!$AX$5:$AX$467,$B24,'Grid GenerationQueue'!$AY$5:$AY$467,$C24,'Grid GenerationQueue'!$BF$5:$BF$467,"&lt;&gt;"&amp;"")</f>
        <v>0</v>
      </c>
      <c r="AE24">
        <f>SUMIFS('Grid GenerationQueue'!AF$5:AF$467,'Grid GenerationQueue'!$AX$5:$AX$467,$B24,'Grid GenerationQueue'!$AY$5:$AY$467,$C24,'Grid GenerationQueue'!$BF$5:$BF$467,"&lt;&gt;"&amp;"")</f>
        <v>0</v>
      </c>
      <c r="AF24">
        <f>SUMIFS('Grid GenerationQueue'!AG$5:AG$467,'Grid GenerationQueue'!$AX$5:$AX$467,$B24,'Grid GenerationQueue'!$AY$5:$AY$467,$C24,'Grid GenerationQueue'!$BF$5:$BF$467,"&lt;&gt;"&amp;"")</f>
        <v>0</v>
      </c>
      <c r="AG24">
        <f>SUMIFS('Grid GenerationQueue'!AH$5:AH$467,'Grid GenerationQueue'!$AX$5:$AX$467,$B24,'Grid GenerationQueue'!$AY$5:$AY$467,$C24,'Grid GenerationQueue'!$BF$5:$BF$467,"&lt;&gt;"&amp;"")</f>
        <v>0</v>
      </c>
      <c r="AH24">
        <f>SUMIFS('Grid GenerationQueue'!AI$5:AI$467,'Grid GenerationQueue'!$AX$5:$AX$467,$B24,'Grid GenerationQueue'!$AY$5:$AY$467,$C24,'Grid GenerationQueue'!$BF$5:$BF$467,"&lt;&gt;"&amp;"")</f>
        <v>0</v>
      </c>
      <c r="AI24">
        <f>SUMIFS('Grid GenerationQueue'!AJ$5:AJ$467,'Grid GenerationQueue'!$AX$5:$AX$467,$B24,'Grid GenerationQueue'!$AY$5:$AY$467,$C24,'Grid GenerationQueue'!$BF$5:$BF$467,"&lt;&gt;"&amp;"")</f>
        <v>0</v>
      </c>
      <c r="AJ24">
        <f>SUMIFS('Grid GenerationQueue'!AK$5:AK$467,'Grid GenerationQueue'!$AX$5:$AX$467,$B24,'Grid GenerationQueue'!$AY$5:$AY$467,$C24,'Grid GenerationQueue'!$BF$5:$BF$467,"&lt;&gt;"&amp;"")</f>
        <v>0</v>
      </c>
      <c r="AK24">
        <f>SUMIFS('Grid GenerationQueue'!AL$5:AL$467,'Grid GenerationQueue'!$AX$5:$AX$467,$B24,'Grid GenerationQueue'!$AY$5:$AY$467,$C24,'Grid GenerationQueue'!$BF$5:$BF$467,"&lt;&gt;"&amp;"")</f>
        <v>0</v>
      </c>
      <c r="AL24">
        <f>SUMIFS('Grid GenerationQueue'!AM$5:AM$467,'Grid GenerationQueue'!$AX$5:$AX$467,$B24,'Grid GenerationQueue'!$AY$5:$AY$467,$C24,'Grid GenerationQueue'!$BF$5:$BF$467,"&lt;&gt;"&amp;"")</f>
        <v>0</v>
      </c>
      <c r="AM24">
        <f>SUMIFS('Grid GenerationQueue'!AN$5:AN$467,'Grid GenerationQueue'!$AX$5:$AX$467,$B24,'Grid GenerationQueue'!$AY$5:$AY$467,$C24,'Grid GenerationQueue'!$BF$5:$BF$467,"&lt;&gt;"&amp;"")</f>
        <v>0</v>
      </c>
      <c r="AN24">
        <f>SUMIFS('Grid GenerationQueue'!AO$5:AO$467,'Grid GenerationQueue'!$AX$5:$AX$467,$B24,'Grid GenerationQueue'!$AY$5:$AY$467,$C24,'Grid GenerationQueue'!$BF$5:$BF$467,"&lt;&gt;"&amp;"")</f>
        <v>0</v>
      </c>
      <c r="AO24">
        <f>SUMIFS('Grid GenerationQueue'!AP$5:AP$467,'Grid GenerationQueue'!$AX$5:$AX$467,$B24,'Grid GenerationQueue'!$AY$5:$AY$467,$C24,'Grid GenerationQueue'!$BF$5:$BF$467,"&lt;&gt;"&amp;"")</f>
        <v>0</v>
      </c>
      <c r="AQ24">
        <f>SUMIFS('Grid GenerationQueue'!AE$5:AE$467,'Grid GenerationQueue'!$AX$5:$AX$467,$B24,'Grid GenerationQueue'!$AY$5:$AY$467,$C24)</f>
        <v>0</v>
      </c>
      <c r="AR24">
        <f>SUMIFS('Grid GenerationQueue'!AF$5:AF$467,'Grid GenerationQueue'!$AX$5:$AX$467,$B24,'Grid GenerationQueue'!$AY$5:$AY$467,$C24)</f>
        <v>0</v>
      </c>
      <c r="AS24">
        <f>SUMIFS('Grid GenerationQueue'!AG$5:AG$467,'Grid GenerationQueue'!$AX$5:$AX$467,$B24,'Grid GenerationQueue'!$AY$5:$AY$467,$C24)</f>
        <v>0</v>
      </c>
      <c r="AT24">
        <f>SUMIFS('Grid GenerationQueue'!AH$5:AH$467,'Grid GenerationQueue'!$AX$5:$AX$467,$B24,'Grid GenerationQueue'!$AY$5:$AY$467,$C24)</f>
        <v>0</v>
      </c>
      <c r="AU24">
        <f>SUMIFS('Grid GenerationQueue'!AI$5:AI$467,'Grid GenerationQueue'!$AX$5:$AX$467,$B24,'Grid GenerationQueue'!$AY$5:$AY$467,$C24)</f>
        <v>0</v>
      </c>
      <c r="AV24">
        <f>SUMIFS('Grid GenerationQueue'!AJ$5:AJ$467,'Grid GenerationQueue'!$AX$5:$AX$467,$B24,'Grid GenerationQueue'!$AY$5:$AY$467,$C24)</f>
        <v>0</v>
      </c>
      <c r="AW24">
        <f>SUMIFS('Grid GenerationQueue'!AK$5:AK$467,'Grid GenerationQueue'!$AX$5:$AX$467,$B24,'Grid GenerationQueue'!$AY$5:$AY$467,$C24)</f>
        <v>0</v>
      </c>
      <c r="AX24">
        <f>SUMIFS('Grid GenerationQueue'!AL$5:AL$467,'Grid GenerationQueue'!$AX$5:$AX$467,$B24,'Grid GenerationQueue'!$AY$5:$AY$467,$C24)</f>
        <v>0</v>
      </c>
      <c r="AY24">
        <f>SUMIFS('Grid GenerationQueue'!AM$5:AM$467,'Grid GenerationQueue'!$AX$5:$AX$467,$B24,'Grid GenerationQueue'!$AY$5:$AY$467,$C24)</f>
        <v>0</v>
      </c>
      <c r="AZ24">
        <f>SUMIFS('Grid GenerationQueue'!AN$5:AN$467,'Grid GenerationQueue'!$AX$5:$AX$467,$B24,'Grid GenerationQueue'!$AY$5:$AY$467,$C24)</f>
        <v>0</v>
      </c>
      <c r="BA24">
        <f>SUMIFS('Grid GenerationQueue'!AO$5:AO$467,'Grid GenerationQueue'!$AX$5:$AX$467,$B24,'Grid GenerationQueue'!$AY$5:$AY$467,$C24)</f>
        <v>0</v>
      </c>
      <c r="BB24">
        <f>SUMIFS('Grid GenerationQueue'!AP$5:AP$467,'Grid GenerationQueue'!$AX$5:$AX$467,$B24,'Grid GenerationQueue'!$AY$5:$AY$467,$C24)</f>
        <v>0</v>
      </c>
      <c r="BD24">
        <f>SUMIFS('Grid GenerationQueue'!AE$5:AE$467,'Grid GenerationQueue'!$AX$5:$AX$467,$B24,'Grid GenerationQueue'!$AY$5:$AY$467,$C24,'Grid GenerationQueue'!$BH$5:$BH$467,"Executed",'Grid GenerationQueue'!$BB$5:$BB$467,"&lt;"&amp;$BE$3)</f>
        <v>0</v>
      </c>
      <c r="BE24">
        <f>SUMIFS('Grid GenerationQueue'!AF$5:AF$467,'Grid GenerationQueue'!$AX$5:$AX$467,$B24,'Grid GenerationQueue'!$AY$5:$AY$467,$C24,'Grid GenerationQueue'!$BH$5:$BH$467,"Executed",'Grid GenerationQueue'!$BB$5:$BB$467,"&lt;"&amp;$BE$3)</f>
        <v>0</v>
      </c>
      <c r="BF24">
        <f>SUMIFS('Grid GenerationQueue'!AG$5:AG$467,'Grid GenerationQueue'!$AX$5:$AX$467,$B24,'Grid GenerationQueue'!$AY$5:$AY$467,$C24,'Grid GenerationQueue'!$BH$5:$BH$467,"Executed",'Grid GenerationQueue'!$BB$5:$BB$467,"&lt;"&amp;$BE$3)</f>
        <v>0</v>
      </c>
      <c r="BG24">
        <f>SUMIFS('Grid GenerationQueue'!AH$5:AH$467,'Grid GenerationQueue'!$AX$5:$AX$467,$B24,'Grid GenerationQueue'!$AY$5:$AY$467,$C24,'Grid GenerationQueue'!$BH$5:$BH$467,"Executed",'Grid GenerationQueue'!$BB$5:$BB$467,"&lt;"&amp;$BE$3)</f>
        <v>0</v>
      </c>
      <c r="BH24">
        <f>SUMIFS('Grid GenerationQueue'!AI$5:AI$467,'Grid GenerationQueue'!$AX$5:$AX$467,$B24,'Grid GenerationQueue'!$AY$5:$AY$467,$C24,'Grid GenerationQueue'!$BH$5:$BH$467,"Executed",'Grid GenerationQueue'!$BB$5:$BB$467,"&lt;"&amp;$BE$3)</f>
        <v>0</v>
      </c>
      <c r="BI24">
        <f>SUMIFS('Grid GenerationQueue'!AJ$5:AJ$467,'Grid GenerationQueue'!$AX$5:$AX$467,$B24,'Grid GenerationQueue'!$AY$5:$AY$467,$C24,'Grid GenerationQueue'!$BH$5:$BH$467,"Executed",'Grid GenerationQueue'!$BB$5:$BB$467,"&lt;"&amp;$BE$3)</f>
        <v>0</v>
      </c>
      <c r="BJ24">
        <f>SUMIFS('Grid GenerationQueue'!AK$5:AK$467,'Grid GenerationQueue'!$AX$5:$AX$467,$B24,'Grid GenerationQueue'!$AY$5:$AY$467,$C24,'Grid GenerationQueue'!$BH$5:$BH$467,"Executed",'Grid GenerationQueue'!$BB$5:$BB$467,"&lt;"&amp;$BE$3)</f>
        <v>0</v>
      </c>
      <c r="BK24">
        <f>SUMIFS('Grid GenerationQueue'!AL$5:AL$467,'Grid GenerationQueue'!$AX$5:$AX$467,$B24,'Grid GenerationQueue'!$AY$5:$AY$467,$C24,'Grid GenerationQueue'!$BH$5:$BH$467,"Executed",'Grid GenerationQueue'!$BB$5:$BB$467,"&lt;"&amp;$BE$3)</f>
        <v>0</v>
      </c>
      <c r="BL24">
        <f>SUMIFS('Grid GenerationQueue'!AM$5:AM$467,'Grid GenerationQueue'!$AX$5:$AX$467,$B24,'Grid GenerationQueue'!$AY$5:$AY$467,$C24,'Grid GenerationQueue'!$BH$5:$BH$467,"Executed",'Grid GenerationQueue'!$BB$5:$BB$467,"&lt;"&amp;$BE$3)</f>
        <v>0</v>
      </c>
      <c r="BM24">
        <f>SUMIFS('Grid GenerationQueue'!AN$5:AN$467,'Grid GenerationQueue'!$AX$5:$AX$467,$B24,'Grid GenerationQueue'!$AY$5:$AY$467,$C24,'Grid GenerationQueue'!$BH$5:$BH$467,"Executed",'Grid GenerationQueue'!$BB$5:$BB$467,"&lt;"&amp;$BE$3)</f>
        <v>0</v>
      </c>
      <c r="BN24">
        <f>SUMIFS('Grid GenerationQueue'!AO$5:AO$467,'Grid GenerationQueue'!$AX$5:$AX$467,$B24,'Grid GenerationQueue'!$AY$5:$AY$467,$C24,'Grid GenerationQueue'!$BH$5:$BH$467,"Executed",'Grid GenerationQueue'!$BB$5:$BB$467,"&lt;"&amp;$BE$3)</f>
        <v>0</v>
      </c>
      <c r="BO24">
        <f>SUMIFS('Grid GenerationQueue'!AP$5:AP$467,'Grid GenerationQueue'!$AX$5:$AX$467,$B24,'Grid GenerationQueue'!$AY$5:$AY$467,$C24,'Grid GenerationQueue'!$BH$5:$BH$467,"Executed",'Grid GenerationQueue'!$BB$5:$BB$467,"&lt;"&amp;$BE$3)</f>
        <v>0</v>
      </c>
      <c r="BQ24">
        <f>SUMIFS('Grid GenerationQueue'!AE$5:AE$467,'Grid GenerationQueue'!$AX$5:$AX$467,$B24,'Grid GenerationQueue'!$AY$5:$AY$467,$C24,'Grid GenerationQueue'!$BF$5:$BF$467,"&lt;&gt;"&amp;"",'Grid GenerationQueue'!$BB$5:$BB$467,"&lt;"&amp;$BE$3)</f>
        <v>0</v>
      </c>
      <c r="BR24">
        <f>SUMIFS('Grid GenerationQueue'!AF$5:AF$467,'Grid GenerationQueue'!$AX$5:$AX$467,$B24,'Grid GenerationQueue'!$AY$5:$AY$467,$C24,'Grid GenerationQueue'!$BF$5:$BF$467,"&lt;&gt;"&amp;"",'Grid GenerationQueue'!$BB$5:$BB$467,"&lt;"&amp;$BE$3)</f>
        <v>0</v>
      </c>
      <c r="BS24">
        <f>SUMIFS('Grid GenerationQueue'!AG$5:AG$467,'Grid GenerationQueue'!$AX$5:$AX$467,$B24,'Grid GenerationQueue'!$AY$5:$AY$467,$C24,'Grid GenerationQueue'!$BF$5:$BF$467,"&lt;&gt;"&amp;"",'Grid GenerationQueue'!$BB$5:$BB$467,"&lt;"&amp;$BE$3)</f>
        <v>0</v>
      </c>
      <c r="BT24">
        <f>SUMIFS('Grid GenerationQueue'!AH$5:AH$467,'Grid GenerationQueue'!$AX$5:$AX$467,$B24,'Grid GenerationQueue'!$AY$5:$AY$467,$C24,'Grid GenerationQueue'!$BF$5:$BF$467,"&lt;&gt;"&amp;"",'Grid GenerationQueue'!$BB$5:$BB$467,"&lt;"&amp;$BE$3)</f>
        <v>0</v>
      </c>
      <c r="BU24">
        <f>SUMIFS('Grid GenerationQueue'!AI$5:AI$467,'Grid GenerationQueue'!$AX$5:$AX$467,$B24,'Grid GenerationQueue'!$AY$5:$AY$467,$C24,'Grid GenerationQueue'!$BF$5:$BF$467,"&lt;&gt;"&amp;"",'Grid GenerationQueue'!$BB$5:$BB$467,"&lt;"&amp;$BE$3)</f>
        <v>0</v>
      </c>
      <c r="BV24">
        <f>SUMIFS('Grid GenerationQueue'!AJ$5:AJ$467,'Grid GenerationQueue'!$AX$5:$AX$467,$B24,'Grid GenerationQueue'!$AY$5:$AY$467,$C24,'Grid GenerationQueue'!$BF$5:$BF$467,"&lt;&gt;"&amp;"",'Grid GenerationQueue'!$BB$5:$BB$467,"&lt;"&amp;$BE$3)</f>
        <v>0</v>
      </c>
      <c r="BW24">
        <f>SUMIFS('Grid GenerationQueue'!AK$5:AK$467,'Grid GenerationQueue'!$AX$5:$AX$467,$B24,'Grid GenerationQueue'!$AY$5:$AY$467,$C24,'Grid GenerationQueue'!$BF$5:$BF$467,"&lt;&gt;"&amp;"",'Grid GenerationQueue'!$BB$5:$BB$467,"&lt;"&amp;$BE$3)</f>
        <v>0</v>
      </c>
      <c r="BX24">
        <f>SUMIFS('Grid GenerationQueue'!AL$5:AL$467,'Grid GenerationQueue'!$AX$5:$AX$467,$B24,'Grid GenerationQueue'!$AY$5:$AY$467,$C24,'Grid GenerationQueue'!$BF$5:$BF$467,"&lt;&gt;"&amp;"",'Grid GenerationQueue'!$BB$5:$BB$467,"&lt;"&amp;$BE$3)</f>
        <v>0</v>
      </c>
      <c r="BY24">
        <f>SUMIFS('Grid GenerationQueue'!AM$5:AM$467,'Grid GenerationQueue'!$AX$5:$AX$467,$B24,'Grid GenerationQueue'!$AY$5:$AY$467,$C24,'Grid GenerationQueue'!$BF$5:$BF$467,"&lt;&gt;"&amp;"",'Grid GenerationQueue'!$BB$5:$BB$467,"&lt;"&amp;$BE$3)</f>
        <v>0</v>
      </c>
      <c r="BZ24">
        <f>SUMIFS('Grid GenerationQueue'!AN$5:AN$467,'Grid GenerationQueue'!$AX$5:$AX$467,$B24,'Grid GenerationQueue'!$AY$5:$AY$467,$C24,'Grid GenerationQueue'!$BF$5:$BF$467,"&lt;&gt;"&amp;"",'Grid GenerationQueue'!$BB$5:$BB$467,"&lt;"&amp;$BE$3)</f>
        <v>0</v>
      </c>
      <c r="CA24">
        <f>SUMIFS('Grid GenerationQueue'!AO$5:AO$467,'Grid GenerationQueue'!$AX$5:$AX$467,$B24,'Grid GenerationQueue'!$AY$5:$AY$467,$C24,'Grid GenerationQueue'!$BF$5:$BF$467,"&lt;&gt;"&amp;"",'Grid GenerationQueue'!$BB$5:$BB$467,"&lt;"&amp;$BE$3)</f>
        <v>0</v>
      </c>
      <c r="CB24">
        <f>SUMIFS('Grid GenerationQueue'!AP$5:AP$467,'Grid GenerationQueue'!$AX$5:$AX$467,$B24,'Grid GenerationQueue'!$AY$5:$AY$467,$C24,'Grid GenerationQueue'!$BF$5:$BF$467,"&lt;&gt;"&amp;"",'Grid GenerationQueue'!$BB$5:$BB$467,"&lt;"&amp;$BE$3)</f>
        <v>0</v>
      </c>
      <c r="CD24">
        <f>SUMIFS('Grid GenerationQueue'!AE$5:AE$467,'Grid GenerationQueue'!$AX$5:$AX$467,$B24,'Grid GenerationQueue'!$AY$5:$AY$467,$C24,'Grid GenerationQueue'!$BB$5:$BB$467,"&lt;"&amp;$BE$3)</f>
        <v>0</v>
      </c>
      <c r="CE24">
        <f>SUMIFS('Grid GenerationQueue'!AF$5:AF$467,'Grid GenerationQueue'!$AX$5:$AX$467,$B24,'Grid GenerationQueue'!$AY$5:$AY$467,$C24,'Grid GenerationQueue'!$BB$5:$BB$467,"&lt;"&amp;$BE$3)</f>
        <v>0</v>
      </c>
      <c r="CF24">
        <f>SUMIFS('Grid GenerationQueue'!AG$5:AG$467,'Grid GenerationQueue'!$AX$5:$AX$467,$B24,'Grid GenerationQueue'!$AY$5:$AY$467,$C24,'Grid GenerationQueue'!$BB$5:$BB$467,"&lt;"&amp;$BE$3)</f>
        <v>0</v>
      </c>
      <c r="CG24">
        <f>SUMIFS('Grid GenerationQueue'!AH$5:AH$467,'Grid GenerationQueue'!$AX$5:$AX$467,$B24,'Grid GenerationQueue'!$AY$5:$AY$467,$C24,'Grid GenerationQueue'!$BB$5:$BB$467,"&lt;"&amp;$BE$3)</f>
        <v>0</v>
      </c>
      <c r="CH24">
        <f>SUMIFS('Grid GenerationQueue'!AI$5:AI$467,'Grid GenerationQueue'!$AX$5:$AX$467,$B24,'Grid GenerationQueue'!$AY$5:$AY$467,$C24,'Grid GenerationQueue'!$BB$5:$BB$467,"&lt;"&amp;$BE$3)</f>
        <v>0</v>
      </c>
      <c r="CI24">
        <f>SUMIFS('Grid GenerationQueue'!AJ$5:AJ$467,'Grid GenerationQueue'!$AX$5:$AX$467,$B24,'Grid GenerationQueue'!$AY$5:$AY$467,$C24,'Grid GenerationQueue'!$BB$5:$BB$467,"&lt;"&amp;$BE$3)</f>
        <v>0</v>
      </c>
      <c r="CJ24">
        <f>SUMIFS('Grid GenerationQueue'!AK$5:AK$467,'Grid GenerationQueue'!$AX$5:$AX$467,$B24,'Grid GenerationQueue'!$AY$5:$AY$467,$C24,'Grid GenerationQueue'!$BB$5:$BB$467,"&lt;"&amp;$BE$3)</f>
        <v>0</v>
      </c>
      <c r="CK24">
        <f>SUMIFS('Grid GenerationQueue'!AL$5:AL$467,'Grid GenerationQueue'!$AX$5:$AX$467,$B24,'Grid GenerationQueue'!$AY$5:$AY$467,$C24,'Grid GenerationQueue'!$BB$5:$BB$467,"&lt;"&amp;$BE$3)</f>
        <v>0</v>
      </c>
      <c r="CL24">
        <f>SUMIFS('Grid GenerationQueue'!AM$5:AM$467,'Grid GenerationQueue'!$AX$5:$AX$467,$B24,'Grid GenerationQueue'!$AY$5:$AY$467,$C24,'Grid GenerationQueue'!$BB$5:$BB$467,"&lt;"&amp;$BE$3)</f>
        <v>0</v>
      </c>
      <c r="CM24">
        <f>SUMIFS('Grid GenerationQueue'!AN$5:AN$467,'Grid GenerationQueue'!$AX$5:$AX$467,$B24,'Grid GenerationQueue'!$AY$5:$AY$467,$C24,'Grid GenerationQueue'!$BB$5:$BB$467,"&lt;"&amp;$BE$3)</f>
        <v>0</v>
      </c>
      <c r="CN24">
        <f>SUMIFS('Grid GenerationQueue'!AO$5:AO$467,'Grid GenerationQueue'!$AX$5:$AX$467,$B24,'Grid GenerationQueue'!$AY$5:$AY$467,$C24,'Grid GenerationQueue'!$BB$5:$BB$467,"&lt;"&amp;$BE$3)</f>
        <v>0</v>
      </c>
      <c r="CO24">
        <f>SUMIFS('Grid GenerationQueue'!AP$5:AP$467,'Grid GenerationQueue'!$AX$5:$AX$467,$B24,'Grid GenerationQueue'!$AY$5:$AY$467,$C24,'Grid GenerationQueue'!$BB$5:$BB$467,"&lt;"&amp;$BE$3)</f>
        <v>0</v>
      </c>
    </row>
    <row r="25" spans="1:93" x14ac:dyDescent="0.35">
      <c r="A25" t="s">
        <v>4651</v>
      </c>
      <c r="B25" t="s">
        <v>4657</v>
      </c>
      <c r="C25">
        <v>230</v>
      </c>
      <c r="D25">
        <f>SUMIFS('Grid GenerationQueue'!AE$5:AE$467,'Grid GenerationQueue'!$AX$5:$AX$467,$B25,'Grid GenerationQueue'!$AY$5:$AY$467,$C25,'Grid GenerationQueue'!$BI$5:$BI$467,"&lt;4")</f>
        <v>0</v>
      </c>
      <c r="E25">
        <f>SUMIFS('Grid GenerationQueue'!AF$5:AF$467,'Grid GenerationQueue'!$AX$5:$AX$467,$B25,'Grid GenerationQueue'!$AY$5:$AY$467,$C25,'Grid GenerationQueue'!$BI$5:$BI$467,"&lt;4")</f>
        <v>0</v>
      </c>
      <c r="F25">
        <f>SUMIFS('Grid GenerationQueue'!AG$5:AG$467,'Grid GenerationQueue'!$AX$5:$AX$467,$B25,'Grid GenerationQueue'!$AY$5:$AY$467,$C25,'Grid GenerationQueue'!$BI$5:$BI$467,"&lt;4")</f>
        <v>0</v>
      </c>
      <c r="G25">
        <f>SUMIFS('Grid GenerationQueue'!AH$5:AH$467,'Grid GenerationQueue'!$AX$5:$AX$467,$B25,'Grid GenerationQueue'!$AY$5:$AY$467,$C25,'Grid GenerationQueue'!$BI$5:$BI$467,"&lt;4")</f>
        <v>0</v>
      </c>
      <c r="H25">
        <f>SUMIFS('Grid GenerationQueue'!AI$5:AI$467,'Grid GenerationQueue'!$AX$5:$AX$467,$B25,'Grid GenerationQueue'!$AY$5:$AY$467,$C25,'Grid GenerationQueue'!$BI$5:$BI$467,"&lt;4")</f>
        <v>0</v>
      </c>
      <c r="I25">
        <f>SUMIFS('Grid GenerationQueue'!AJ$5:AJ$467,'Grid GenerationQueue'!$AX$5:$AX$467,$B25,'Grid GenerationQueue'!$AY$5:$AY$467,$C25,'Grid GenerationQueue'!$BI$5:$BI$467,"&lt;4")</f>
        <v>0</v>
      </c>
      <c r="J25">
        <f>SUMIFS('Grid GenerationQueue'!AK$5:AK$467,'Grid GenerationQueue'!$AX$5:$AX$467,$B25,'Grid GenerationQueue'!$AY$5:$AY$467,$C25,'Grid GenerationQueue'!$BI$5:$BI$467,"&lt;4")</f>
        <v>0</v>
      </c>
      <c r="K25">
        <f>SUMIFS('Grid GenerationQueue'!AL$5:AL$467,'Grid GenerationQueue'!$AX$5:$AX$467,$B25,'Grid GenerationQueue'!$AY$5:$AY$467,$C25,'Grid GenerationQueue'!$BI$5:$BI$467,"&lt;4")</f>
        <v>0</v>
      </c>
      <c r="L25">
        <f>SUMIFS('Grid GenerationQueue'!AM$5:AM$467,'Grid GenerationQueue'!$AX$5:$AX$467,$B25,'Grid GenerationQueue'!$AY$5:$AY$467,$C25,'Grid GenerationQueue'!$BI$5:$BI$467,"&lt;4")</f>
        <v>0</v>
      </c>
      <c r="M25">
        <f>SUMIFS('Grid GenerationQueue'!AN$5:AN$467,'Grid GenerationQueue'!$AX$5:$AX$467,$B25,'Grid GenerationQueue'!$AY$5:$AY$467,$C25,'Grid GenerationQueue'!$BI$5:$BI$467,"&lt;4")</f>
        <v>0</v>
      </c>
      <c r="N25">
        <f>SUMIFS('Grid GenerationQueue'!AO$5:AO$467,'Grid GenerationQueue'!$AX$5:$AX$467,$B25,'Grid GenerationQueue'!$AY$5:$AY$467,$C25,'Grid GenerationQueue'!$BI$5:$BI$467,"&lt;4")</f>
        <v>0</v>
      </c>
      <c r="O25">
        <f>SUMIFS('Grid GenerationQueue'!AP$5:AP$467,'Grid GenerationQueue'!$AX$5:$AX$467,$B25,'Grid GenerationQueue'!$AY$5:$AY$467,$C25,'Grid GenerationQueue'!$BI$5:$BI$467,"&lt;4")</f>
        <v>0</v>
      </c>
      <c r="Q25">
        <f>SUMIFS('Grid GenerationQueue'!AE$5:AE$467,'Grid GenerationQueue'!$AX$5:$AX$467,$B25,'Grid GenerationQueue'!$AY$5:$AY$467,$C25,'Grid GenerationQueue'!$BH$5:$BH$467,"Executed")</f>
        <v>0</v>
      </c>
      <c r="R25">
        <f>SUMIFS('Grid GenerationQueue'!AF$5:AF$467,'Grid GenerationQueue'!$AX$5:$AX$467,$B25,'Grid GenerationQueue'!$AY$5:$AY$467,$C25,'Grid GenerationQueue'!$BH$5:$BH$467,"Executed")</f>
        <v>0</v>
      </c>
      <c r="S25">
        <f>SUMIFS('Grid GenerationQueue'!AG$5:AG$467,'Grid GenerationQueue'!$AX$5:$AX$467,$B25,'Grid GenerationQueue'!$AY$5:$AY$467,$C25,'Grid GenerationQueue'!$BH$5:$BH$467,"Executed")</f>
        <v>0</v>
      </c>
      <c r="T25">
        <f>SUMIFS('Grid GenerationQueue'!AH$5:AH$467,'Grid GenerationQueue'!$AX$5:$AX$467,$B25,'Grid GenerationQueue'!$AY$5:$AY$467,$C25,'Grid GenerationQueue'!$BH$5:$BH$467,"Executed")</f>
        <v>0</v>
      </c>
      <c r="U25">
        <f>SUMIFS('Grid GenerationQueue'!AI$5:AI$467,'Grid GenerationQueue'!$AX$5:$AX$467,$B25,'Grid GenerationQueue'!$AY$5:$AY$467,$C25,'Grid GenerationQueue'!$BH$5:$BH$467,"Executed")</f>
        <v>0</v>
      </c>
      <c r="V25">
        <f>SUMIFS('Grid GenerationQueue'!AJ$5:AJ$467,'Grid GenerationQueue'!$AX$5:$AX$467,$B25,'Grid GenerationQueue'!$AY$5:$AY$467,$C25,'Grid GenerationQueue'!$BH$5:$BH$467,"Executed")</f>
        <v>0</v>
      </c>
      <c r="W25">
        <f>SUMIFS('Grid GenerationQueue'!AK$5:AK$467,'Grid GenerationQueue'!$AX$5:$AX$467,$B25,'Grid GenerationQueue'!$AY$5:$AY$467,$C25,'Grid GenerationQueue'!$BH$5:$BH$467,"Executed")</f>
        <v>0</v>
      </c>
      <c r="X25">
        <f>SUMIFS('Grid GenerationQueue'!AL$5:AL$467,'Grid GenerationQueue'!$AX$5:$AX$467,$B25,'Grid GenerationQueue'!$AY$5:$AY$467,$C25,'Grid GenerationQueue'!$BH$5:$BH$467,"Executed")</f>
        <v>0</v>
      </c>
      <c r="Y25">
        <f>SUMIFS('Grid GenerationQueue'!AM$5:AM$467,'Grid GenerationQueue'!$AX$5:$AX$467,$B25,'Grid GenerationQueue'!$AY$5:$AY$467,$C25,'Grid GenerationQueue'!$BH$5:$BH$467,"Executed")</f>
        <v>0</v>
      </c>
      <c r="Z25">
        <f>SUMIFS('Grid GenerationQueue'!AN$5:AN$467,'Grid GenerationQueue'!$AX$5:$AX$467,$B25,'Grid GenerationQueue'!$AY$5:$AY$467,$C25,'Grid GenerationQueue'!$BH$5:$BH$467,"Executed")</f>
        <v>0</v>
      </c>
      <c r="AA25">
        <f>SUMIFS('Grid GenerationQueue'!AO$5:AO$467,'Grid GenerationQueue'!$AX$5:$AX$467,$B25,'Grid GenerationQueue'!$AY$5:$AY$467,$C25,'Grid GenerationQueue'!$BH$5:$BH$467,"Executed")</f>
        <v>0</v>
      </c>
      <c r="AB25">
        <f>SUMIFS('Grid GenerationQueue'!AP$5:AP$467,'Grid GenerationQueue'!$AX$5:$AX$467,$B25,'Grid GenerationQueue'!$AY$5:$AY$467,$C25,'Grid GenerationQueue'!$BH$5:$BH$467,"Executed")</f>
        <v>0</v>
      </c>
      <c r="AD25">
        <f>SUMIFS('Grid GenerationQueue'!AE$5:AE$467,'Grid GenerationQueue'!$AX$5:$AX$467,$B25,'Grid GenerationQueue'!$AY$5:$AY$467,$C25,'Grid GenerationQueue'!$BF$5:$BF$467,"&lt;&gt;"&amp;"")</f>
        <v>0</v>
      </c>
      <c r="AE25">
        <f>SUMIFS('Grid GenerationQueue'!AF$5:AF$467,'Grid GenerationQueue'!$AX$5:$AX$467,$B25,'Grid GenerationQueue'!$AY$5:$AY$467,$C25,'Grid GenerationQueue'!$BF$5:$BF$467,"&lt;&gt;"&amp;"")</f>
        <v>0</v>
      </c>
      <c r="AF25">
        <f>SUMIFS('Grid GenerationQueue'!AG$5:AG$467,'Grid GenerationQueue'!$AX$5:$AX$467,$B25,'Grid GenerationQueue'!$AY$5:$AY$467,$C25,'Grid GenerationQueue'!$BF$5:$BF$467,"&lt;&gt;"&amp;"")</f>
        <v>0</v>
      </c>
      <c r="AG25">
        <f>SUMIFS('Grid GenerationQueue'!AH$5:AH$467,'Grid GenerationQueue'!$AX$5:$AX$467,$B25,'Grid GenerationQueue'!$AY$5:$AY$467,$C25,'Grid GenerationQueue'!$BF$5:$BF$467,"&lt;&gt;"&amp;"")</f>
        <v>0</v>
      </c>
      <c r="AH25">
        <f>SUMIFS('Grid GenerationQueue'!AI$5:AI$467,'Grid GenerationQueue'!$AX$5:$AX$467,$B25,'Grid GenerationQueue'!$AY$5:$AY$467,$C25,'Grid GenerationQueue'!$BF$5:$BF$467,"&lt;&gt;"&amp;"")</f>
        <v>0</v>
      </c>
      <c r="AI25">
        <f>SUMIFS('Grid GenerationQueue'!AJ$5:AJ$467,'Grid GenerationQueue'!$AX$5:$AX$467,$B25,'Grid GenerationQueue'!$AY$5:$AY$467,$C25,'Grid GenerationQueue'!$BF$5:$BF$467,"&lt;&gt;"&amp;"")</f>
        <v>0</v>
      </c>
      <c r="AJ25">
        <f>SUMIFS('Grid GenerationQueue'!AK$5:AK$467,'Grid GenerationQueue'!$AX$5:$AX$467,$B25,'Grid GenerationQueue'!$AY$5:$AY$467,$C25,'Grid GenerationQueue'!$BF$5:$BF$467,"&lt;&gt;"&amp;"")</f>
        <v>0</v>
      </c>
      <c r="AK25">
        <f>SUMIFS('Grid GenerationQueue'!AL$5:AL$467,'Grid GenerationQueue'!$AX$5:$AX$467,$B25,'Grid GenerationQueue'!$AY$5:$AY$467,$C25,'Grid GenerationQueue'!$BF$5:$BF$467,"&lt;&gt;"&amp;"")</f>
        <v>0</v>
      </c>
      <c r="AL25">
        <f>SUMIFS('Grid GenerationQueue'!AM$5:AM$467,'Grid GenerationQueue'!$AX$5:$AX$467,$B25,'Grid GenerationQueue'!$AY$5:$AY$467,$C25,'Grid GenerationQueue'!$BF$5:$BF$467,"&lt;&gt;"&amp;"")</f>
        <v>0</v>
      </c>
      <c r="AM25">
        <f>SUMIFS('Grid GenerationQueue'!AN$5:AN$467,'Grid GenerationQueue'!$AX$5:$AX$467,$B25,'Grid GenerationQueue'!$AY$5:$AY$467,$C25,'Grid GenerationQueue'!$BF$5:$BF$467,"&lt;&gt;"&amp;"")</f>
        <v>0</v>
      </c>
      <c r="AN25">
        <f>SUMIFS('Grid GenerationQueue'!AO$5:AO$467,'Grid GenerationQueue'!$AX$5:$AX$467,$B25,'Grid GenerationQueue'!$AY$5:$AY$467,$C25,'Grid GenerationQueue'!$BF$5:$BF$467,"&lt;&gt;"&amp;"")</f>
        <v>0</v>
      </c>
      <c r="AO25">
        <f>SUMIFS('Grid GenerationQueue'!AP$5:AP$467,'Grid GenerationQueue'!$AX$5:$AX$467,$B25,'Grid GenerationQueue'!$AY$5:$AY$467,$C25,'Grid GenerationQueue'!$BF$5:$BF$467,"&lt;&gt;"&amp;"")</f>
        <v>0</v>
      </c>
      <c r="AQ25">
        <f>SUMIFS('Grid GenerationQueue'!AE$5:AE$467,'Grid GenerationQueue'!$AX$5:$AX$467,$B25,'Grid GenerationQueue'!$AY$5:$AY$467,$C25)</f>
        <v>0</v>
      </c>
      <c r="AR25">
        <f>SUMIFS('Grid GenerationQueue'!AF$5:AF$467,'Grid GenerationQueue'!$AX$5:$AX$467,$B25,'Grid GenerationQueue'!$AY$5:$AY$467,$C25)</f>
        <v>0</v>
      </c>
      <c r="AS25">
        <f>SUMIFS('Grid GenerationQueue'!AG$5:AG$467,'Grid GenerationQueue'!$AX$5:$AX$467,$B25,'Grid GenerationQueue'!$AY$5:$AY$467,$C25)</f>
        <v>0</v>
      </c>
      <c r="AT25">
        <f>SUMIFS('Grid GenerationQueue'!AH$5:AH$467,'Grid GenerationQueue'!$AX$5:$AX$467,$B25,'Grid GenerationQueue'!$AY$5:$AY$467,$C25)</f>
        <v>0</v>
      </c>
      <c r="AU25">
        <f>SUMIFS('Grid GenerationQueue'!AI$5:AI$467,'Grid GenerationQueue'!$AX$5:$AX$467,$B25,'Grid GenerationQueue'!$AY$5:$AY$467,$C25)</f>
        <v>0</v>
      </c>
      <c r="AV25">
        <f>SUMIFS('Grid GenerationQueue'!AJ$5:AJ$467,'Grid GenerationQueue'!$AX$5:$AX$467,$B25,'Grid GenerationQueue'!$AY$5:$AY$467,$C25)</f>
        <v>0</v>
      </c>
      <c r="AW25">
        <f>SUMIFS('Grid GenerationQueue'!AK$5:AK$467,'Grid GenerationQueue'!$AX$5:$AX$467,$B25,'Grid GenerationQueue'!$AY$5:$AY$467,$C25)</f>
        <v>0</v>
      </c>
      <c r="AX25">
        <f>SUMIFS('Grid GenerationQueue'!AL$5:AL$467,'Grid GenerationQueue'!$AX$5:$AX$467,$B25,'Grid GenerationQueue'!$AY$5:$AY$467,$C25)</f>
        <v>0</v>
      </c>
      <c r="AY25">
        <f>SUMIFS('Grid GenerationQueue'!AM$5:AM$467,'Grid GenerationQueue'!$AX$5:$AX$467,$B25,'Grid GenerationQueue'!$AY$5:$AY$467,$C25)</f>
        <v>0</v>
      </c>
      <c r="AZ25">
        <f>SUMIFS('Grid GenerationQueue'!AN$5:AN$467,'Grid GenerationQueue'!$AX$5:$AX$467,$B25,'Grid GenerationQueue'!$AY$5:$AY$467,$C25)</f>
        <v>0</v>
      </c>
      <c r="BA25">
        <f>SUMIFS('Grid GenerationQueue'!AO$5:AO$467,'Grid GenerationQueue'!$AX$5:$AX$467,$B25,'Grid GenerationQueue'!$AY$5:$AY$467,$C25)</f>
        <v>0</v>
      </c>
      <c r="BB25">
        <f>SUMIFS('Grid GenerationQueue'!AP$5:AP$467,'Grid GenerationQueue'!$AX$5:$AX$467,$B25,'Grid GenerationQueue'!$AY$5:$AY$467,$C25)</f>
        <v>0</v>
      </c>
      <c r="BD25">
        <f>SUMIFS('Grid GenerationQueue'!AE$5:AE$467,'Grid GenerationQueue'!$AX$5:$AX$467,$B25,'Grid GenerationQueue'!$AY$5:$AY$467,$C25,'Grid GenerationQueue'!$BH$5:$BH$467,"Executed",'Grid GenerationQueue'!$BB$5:$BB$467,"&lt;"&amp;$BE$3)</f>
        <v>0</v>
      </c>
      <c r="BE25">
        <f>SUMIFS('Grid GenerationQueue'!AF$5:AF$467,'Grid GenerationQueue'!$AX$5:$AX$467,$B25,'Grid GenerationQueue'!$AY$5:$AY$467,$C25,'Grid GenerationQueue'!$BH$5:$BH$467,"Executed",'Grid GenerationQueue'!$BB$5:$BB$467,"&lt;"&amp;$BE$3)</f>
        <v>0</v>
      </c>
      <c r="BF25">
        <f>SUMIFS('Grid GenerationQueue'!AG$5:AG$467,'Grid GenerationQueue'!$AX$5:$AX$467,$B25,'Grid GenerationQueue'!$AY$5:$AY$467,$C25,'Grid GenerationQueue'!$BH$5:$BH$467,"Executed",'Grid GenerationQueue'!$BB$5:$BB$467,"&lt;"&amp;$BE$3)</f>
        <v>0</v>
      </c>
      <c r="BG25">
        <f>SUMIFS('Grid GenerationQueue'!AH$5:AH$467,'Grid GenerationQueue'!$AX$5:$AX$467,$B25,'Grid GenerationQueue'!$AY$5:$AY$467,$C25,'Grid GenerationQueue'!$BH$5:$BH$467,"Executed",'Grid GenerationQueue'!$BB$5:$BB$467,"&lt;"&amp;$BE$3)</f>
        <v>0</v>
      </c>
      <c r="BH25">
        <f>SUMIFS('Grid GenerationQueue'!AI$5:AI$467,'Grid GenerationQueue'!$AX$5:$AX$467,$B25,'Grid GenerationQueue'!$AY$5:$AY$467,$C25,'Grid GenerationQueue'!$BH$5:$BH$467,"Executed",'Grid GenerationQueue'!$BB$5:$BB$467,"&lt;"&amp;$BE$3)</f>
        <v>0</v>
      </c>
      <c r="BI25">
        <f>SUMIFS('Grid GenerationQueue'!AJ$5:AJ$467,'Grid GenerationQueue'!$AX$5:$AX$467,$B25,'Grid GenerationQueue'!$AY$5:$AY$467,$C25,'Grid GenerationQueue'!$BH$5:$BH$467,"Executed",'Grid GenerationQueue'!$BB$5:$BB$467,"&lt;"&amp;$BE$3)</f>
        <v>0</v>
      </c>
      <c r="BJ25">
        <f>SUMIFS('Grid GenerationQueue'!AK$5:AK$467,'Grid GenerationQueue'!$AX$5:$AX$467,$B25,'Grid GenerationQueue'!$AY$5:$AY$467,$C25,'Grid GenerationQueue'!$BH$5:$BH$467,"Executed",'Grid GenerationQueue'!$BB$5:$BB$467,"&lt;"&amp;$BE$3)</f>
        <v>0</v>
      </c>
      <c r="BK25">
        <f>SUMIFS('Grid GenerationQueue'!AL$5:AL$467,'Grid GenerationQueue'!$AX$5:$AX$467,$B25,'Grid GenerationQueue'!$AY$5:$AY$467,$C25,'Grid GenerationQueue'!$BH$5:$BH$467,"Executed",'Grid GenerationQueue'!$BB$5:$BB$467,"&lt;"&amp;$BE$3)</f>
        <v>0</v>
      </c>
      <c r="BL25">
        <f>SUMIFS('Grid GenerationQueue'!AM$5:AM$467,'Grid GenerationQueue'!$AX$5:$AX$467,$B25,'Grid GenerationQueue'!$AY$5:$AY$467,$C25,'Grid GenerationQueue'!$BH$5:$BH$467,"Executed",'Grid GenerationQueue'!$BB$5:$BB$467,"&lt;"&amp;$BE$3)</f>
        <v>0</v>
      </c>
      <c r="BM25">
        <f>SUMIFS('Grid GenerationQueue'!AN$5:AN$467,'Grid GenerationQueue'!$AX$5:$AX$467,$B25,'Grid GenerationQueue'!$AY$5:$AY$467,$C25,'Grid GenerationQueue'!$BH$5:$BH$467,"Executed",'Grid GenerationQueue'!$BB$5:$BB$467,"&lt;"&amp;$BE$3)</f>
        <v>0</v>
      </c>
      <c r="BN25">
        <f>SUMIFS('Grid GenerationQueue'!AO$5:AO$467,'Grid GenerationQueue'!$AX$5:$AX$467,$B25,'Grid GenerationQueue'!$AY$5:$AY$467,$C25,'Grid GenerationQueue'!$BH$5:$BH$467,"Executed",'Grid GenerationQueue'!$BB$5:$BB$467,"&lt;"&amp;$BE$3)</f>
        <v>0</v>
      </c>
      <c r="BO25">
        <f>SUMIFS('Grid GenerationQueue'!AP$5:AP$467,'Grid GenerationQueue'!$AX$5:$AX$467,$B25,'Grid GenerationQueue'!$AY$5:$AY$467,$C25,'Grid GenerationQueue'!$BH$5:$BH$467,"Executed",'Grid GenerationQueue'!$BB$5:$BB$467,"&lt;"&amp;$BE$3)</f>
        <v>0</v>
      </c>
      <c r="BQ25">
        <f>SUMIFS('Grid GenerationQueue'!AE$5:AE$467,'Grid GenerationQueue'!$AX$5:$AX$467,$B25,'Grid GenerationQueue'!$AY$5:$AY$467,$C25,'Grid GenerationQueue'!$BF$5:$BF$467,"&lt;&gt;"&amp;"",'Grid GenerationQueue'!$BB$5:$BB$467,"&lt;"&amp;$BE$3)</f>
        <v>0</v>
      </c>
      <c r="BR25">
        <f>SUMIFS('Grid GenerationQueue'!AF$5:AF$467,'Grid GenerationQueue'!$AX$5:$AX$467,$B25,'Grid GenerationQueue'!$AY$5:$AY$467,$C25,'Grid GenerationQueue'!$BF$5:$BF$467,"&lt;&gt;"&amp;"",'Grid GenerationQueue'!$BB$5:$BB$467,"&lt;"&amp;$BE$3)</f>
        <v>0</v>
      </c>
      <c r="BS25">
        <f>SUMIFS('Grid GenerationQueue'!AG$5:AG$467,'Grid GenerationQueue'!$AX$5:$AX$467,$B25,'Grid GenerationQueue'!$AY$5:$AY$467,$C25,'Grid GenerationQueue'!$BF$5:$BF$467,"&lt;&gt;"&amp;"",'Grid GenerationQueue'!$BB$5:$BB$467,"&lt;"&amp;$BE$3)</f>
        <v>0</v>
      </c>
      <c r="BT25">
        <f>SUMIFS('Grid GenerationQueue'!AH$5:AH$467,'Grid GenerationQueue'!$AX$5:$AX$467,$B25,'Grid GenerationQueue'!$AY$5:$AY$467,$C25,'Grid GenerationQueue'!$BF$5:$BF$467,"&lt;&gt;"&amp;"",'Grid GenerationQueue'!$BB$5:$BB$467,"&lt;"&amp;$BE$3)</f>
        <v>0</v>
      </c>
      <c r="BU25">
        <f>SUMIFS('Grid GenerationQueue'!AI$5:AI$467,'Grid GenerationQueue'!$AX$5:$AX$467,$B25,'Grid GenerationQueue'!$AY$5:$AY$467,$C25,'Grid GenerationQueue'!$BF$5:$BF$467,"&lt;&gt;"&amp;"",'Grid GenerationQueue'!$BB$5:$BB$467,"&lt;"&amp;$BE$3)</f>
        <v>0</v>
      </c>
      <c r="BV25">
        <f>SUMIFS('Grid GenerationQueue'!AJ$5:AJ$467,'Grid GenerationQueue'!$AX$5:$AX$467,$B25,'Grid GenerationQueue'!$AY$5:$AY$467,$C25,'Grid GenerationQueue'!$BF$5:$BF$467,"&lt;&gt;"&amp;"",'Grid GenerationQueue'!$BB$5:$BB$467,"&lt;"&amp;$BE$3)</f>
        <v>0</v>
      </c>
      <c r="BW25">
        <f>SUMIFS('Grid GenerationQueue'!AK$5:AK$467,'Grid GenerationQueue'!$AX$5:$AX$467,$B25,'Grid GenerationQueue'!$AY$5:$AY$467,$C25,'Grid GenerationQueue'!$BF$5:$BF$467,"&lt;&gt;"&amp;"",'Grid GenerationQueue'!$BB$5:$BB$467,"&lt;"&amp;$BE$3)</f>
        <v>0</v>
      </c>
      <c r="BX25">
        <f>SUMIFS('Grid GenerationQueue'!AL$5:AL$467,'Grid GenerationQueue'!$AX$5:$AX$467,$B25,'Grid GenerationQueue'!$AY$5:$AY$467,$C25,'Grid GenerationQueue'!$BF$5:$BF$467,"&lt;&gt;"&amp;"",'Grid GenerationQueue'!$BB$5:$BB$467,"&lt;"&amp;$BE$3)</f>
        <v>0</v>
      </c>
      <c r="BY25">
        <f>SUMIFS('Grid GenerationQueue'!AM$5:AM$467,'Grid GenerationQueue'!$AX$5:$AX$467,$B25,'Grid GenerationQueue'!$AY$5:$AY$467,$C25,'Grid GenerationQueue'!$BF$5:$BF$467,"&lt;&gt;"&amp;"",'Grid GenerationQueue'!$BB$5:$BB$467,"&lt;"&amp;$BE$3)</f>
        <v>0</v>
      </c>
      <c r="BZ25">
        <f>SUMIFS('Grid GenerationQueue'!AN$5:AN$467,'Grid GenerationQueue'!$AX$5:$AX$467,$B25,'Grid GenerationQueue'!$AY$5:$AY$467,$C25,'Grid GenerationQueue'!$BF$5:$BF$467,"&lt;&gt;"&amp;"",'Grid GenerationQueue'!$BB$5:$BB$467,"&lt;"&amp;$BE$3)</f>
        <v>0</v>
      </c>
      <c r="CA25">
        <f>SUMIFS('Grid GenerationQueue'!AO$5:AO$467,'Grid GenerationQueue'!$AX$5:$AX$467,$B25,'Grid GenerationQueue'!$AY$5:$AY$467,$C25,'Grid GenerationQueue'!$BF$5:$BF$467,"&lt;&gt;"&amp;"",'Grid GenerationQueue'!$BB$5:$BB$467,"&lt;"&amp;$BE$3)</f>
        <v>0</v>
      </c>
      <c r="CB25">
        <f>SUMIFS('Grid GenerationQueue'!AP$5:AP$467,'Grid GenerationQueue'!$AX$5:$AX$467,$B25,'Grid GenerationQueue'!$AY$5:$AY$467,$C25,'Grid GenerationQueue'!$BF$5:$BF$467,"&lt;&gt;"&amp;"",'Grid GenerationQueue'!$BB$5:$BB$467,"&lt;"&amp;$BE$3)</f>
        <v>0</v>
      </c>
      <c r="CD25">
        <f>SUMIFS('Grid GenerationQueue'!AE$5:AE$467,'Grid GenerationQueue'!$AX$5:$AX$467,$B25,'Grid GenerationQueue'!$AY$5:$AY$467,$C25,'Grid GenerationQueue'!$BB$5:$BB$467,"&lt;"&amp;$BE$3)</f>
        <v>0</v>
      </c>
      <c r="CE25">
        <f>SUMIFS('Grid GenerationQueue'!AF$5:AF$467,'Grid GenerationQueue'!$AX$5:$AX$467,$B25,'Grid GenerationQueue'!$AY$5:$AY$467,$C25,'Grid GenerationQueue'!$BB$5:$BB$467,"&lt;"&amp;$BE$3)</f>
        <v>0</v>
      </c>
      <c r="CF25">
        <f>SUMIFS('Grid GenerationQueue'!AG$5:AG$467,'Grid GenerationQueue'!$AX$5:$AX$467,$B25,'Grid GenerationQueue'!$AY$5:$AY$467,$C25,'Grid GenerationQueue'!$BB$5:$BB$467,"&lt;"&amp;$BE$3)</f>
        <v>0</v>
      </c>
      <c r="CG25">
        <f>SUMIFS('Grid GenerationQueue'!AH$5:AH$467,'Grid GenerationQueue'!$AX$5:$AX$467,$B25,'Grid GenerationQueue'!$AY$5:$AY$467,$C25,'Grid GenerationQueue'!$BB$5:$BB$467,"&lt;"&amp;$BE$3)</f>
        <v>0</v>
      </c>
      <c r="CH25">
        <f>SUMIFS('Grid GenerationQueue'!AI$5:AI$467,'Grid GenerationQueue'!$AX$5:$AX$467,$B25,'Grid GenerationQueue'!$AY$5:$AY$467,$C25,'Grid GenerationQueue'!$BB$5:$BB$467,"&lt;"&amp;$BE$3)</f>
        <v>0</v>
      </c>
      <c r="CI25">
        <f>SUMIFS('Grid GenerationQueue'!AJ$5:AJ$467,'Grid GenerationQueue'!$AX$5:$AX$467,$B25,'Grid GenerationQueue'!$AY$5:$AY$467,$C25,'Grid GenerationQueue'!$BB$5:$BB$467,"&lt;"&amp;$BE$3)</f>
        <v>0</v>
      </c>
      <c r="CJ25">
        <f>SUMIFS('Grid GenerationQueue'!AK$5:AK$467,'Grid GenerationQueue'!$AX$5:$AX$467,$B25,'Grid GenerationQueue'!$AY$5:$AY$467,$C25,'Grid GenerationQueue'!$BB$5:$BB$467,"&lt;"&amp;$BE$3)</f>
        <v>0</v>
      </c>
      <c r="CK25">
        <f>SUMIFS('Grid GenerationQueue'!AL$5:AL$467,'Grid GenerationQueue'!$AX$5:$AX$467,$B25,'Grid GenerationQueue'!$AY$5:$AY$467,$C25,'Grid GenerationQueue'!$BB$5:$BB$467,"&lt;"&amp;$BE$3)</f>
        <v>0</v>
      </c>
      <c r="CL25">
        <f>SUMIFS('Grid GenerationQueue'!AM$5:AM$467,'Grid GenerationQueue'!$AX$5:$AX$467,$B25,'Grid GenerationQueue'!$AY$5:$AY$467,$C25,'Grid GenerationQueue'!$BB$5:$BB$467,"&lt;"&amp;$BE$3)</f>
        <v>0</v>
      </c>
      <c r="CM25">
        <f>SUMIFS('Grid GenerationQueue'!AN$5:AN$467,'Grid GenerationQueue'!$AX$5:$AX$467,$B25,'Grid GenerationQueue'!$AY$5:$AY$467,$C25,'Grid GenerationQueue'!$BB$5:$BB$467,"&lt;"&amp;$BE$3)</f>
        <v>0</v>
      </c>
      <c r="CN25">
        <f>SUMIFS('Grid GenerationQueue'!AO$5:AO$467,'Grid GenerationQueue'!$AX$5:$AX$467,$B25,'Grid GenerationQueue'!$AY$5:$AY$467,$C25,'Grid GenerationQueue'!$BB$5:$BB$467,"&lt;"&amp;$BE$3)</f>
        <v>0</v>
      </c>
      <c r="CO25">
        <f>SUMIFS('Grid GenerationQueue'!AP$5:AP$467,'Grid GenerationQueue'!$AX$5:$AX$467,$B25,'Grid GenerationQueue'!$AY$5:$AY$467,$C25,'Grid GenerationQueue'!$BB$5:$BB$467,"&lt;"&amp;$BE$3)</f>
        <v>0</v>
      </c>
    </row>
    <row r="26" spans="1:93" x14ac:dyDescent="0.35">
      <c r="A26" t="s">
        <v>4645</v>
      </c>
      <c r="B26" t="s">
        <v>4658</v>
      </c>
      <c r="C26">
        <v>230</v>
      </c>
      <c r="D26">
        <f>SUMIFS('Grid GenerationQueue'!AE$5:AE$467,'Grid GenerationQueue'!$AX$5:$AX$467,$B26,'Grid GenerationQueue'!$AY$5:$AY$467,$C26,'Grid GenerationQueue'!$BI$5:$BI$467,"&lt;4")</f>
        <v>0</v>
      </c>
      <c r="E26">
        <f>SUMIFS('Grid GenerationQueue'!AF$5:AF$467,'Grid GenerationQueue'!$AX$5:$AX$467,$B26,'Grid GenerationQueue'!$AY$5:$AY$467,$C26,'Grid GenerationQueue'!$BI$5:$BI$467,"&lt;4")</f>
        <v>0</v>
      </c>
      <c r="F26">
        <f>SUMIFS('Grid GenerationQueue'!AG$5:AG$467,'Grid GenerationQueue'!$AX$5:$AX$467,$B26,'Grid GenerationQueue'!$AY$5:$AY$467,$C26,'Grid GenerationQueue'!$BI$5:$BI$467,"&lt;4")</f>
        <v>0</v>
      </c>
      <c r="G26">
        <f>SUMIFS('Grid GenerationQueue'!AH$5:AH$467,'Grid GenerationQueue'!$AX$5:$AX$467,$B26,'Grid GenerationQueue'!$AY$5:$AY$467,$C26,'Grid GenerationQueue'!$BI$5:$BI$467,"&lt;4")</f>
        <v>0</v>
      </c>
      <c r="H26">
        <f>SUMIFS('Grid GenerationQueue'!AI$5:AI$467,'Grid GenerationQueue'!$AX$5:$AX$467,$B26,'Grid GenerationQueue'!$AY$5:$AY$467,$C26,'Grid GenerationQueue'!$BI$5:$BI$467,"&lt;4")</f>
        <v>0</v>
      </c>
      <c r="I26">
        <f>SUMIFS('Grid GenerationQueue'!AJ$5:AJ$467,'Grid GenerationQueue'!$AX$5:$AX$467,$B26,'Grid GenerationQueue'!$AY$5:$AY$467,$C26,'Grid GenerationQueue'!$BI$5:$BI$467,"&lt;4")</f>
        <v>0</v>
      </c>
      <c r="J26">
        <f>SUMIFS('Grid GenerationQueue'!AK$5:AK$467,'Grid GenerationQueue'!$AX$5:$AX$467,$B26,'Grid GenerationQueue'!$AY$5:$AY$467,$C26,'Grid GenerationQueue'!$BI$5:$BI$467,"&lt;4")</f>
        <v>0</v>
      </c>
      <c r="K26">
        <f>SUMIFS('Grid GenerationQueue'!AL$5:AL$467,'Grid GenerationQueue'!$AX$5:$AX$467,$B26,'Grid GenerationQueue'!$AY$5:$AY$467,$C26,'Grid GenerationQueue'!$BI$5:$BI$467,"&lt;4")</f>
        <v>0</v>
      </c>
      <c r="L26">
        <f>SUMIFS('Grid GenerationQueue'!AM$5:AM$467,'Grid GenerationQueue'!$AX$5:$AX$467,$B26,'Grid GenerationQueue'!$AY$5:$AY$467,$C26,'Grid GenerationQueue'!$BI$5:$BI$467,"&lt;4")</f>
        <v>0</v>
      </c>
      <c r="M26">
        <f>SUMIFS('Grid GenerationQueue'!AN$5:AN$467,'Grid GenerationQueue'!$AX$5:$AX$467,$B26,'Grid GenerationQueue'!$AY$5:$AY$467,$C26,'Grid GenerationQueue'!$BI$5:$BI$467,"&lt;4")</f>
        <v>0</v>
      </c>
      <c r="N26">
        <f>SUMIFS('Grid GenerationQueue'!AO$5:AO$467,'Grid GenerationQueue'!$AX$5:$AX$467,$B26,'Grid GenerationQueue'!$AY$5:$AY$467,$C26,'Grid GenerationQueue'!$BI$5:$BI$467,"&lt;4")</f>
        <v>0</v>
      </c>
      <c r="O26">
        <f>SUMIFS('Grid GenerationQueue'!AP$5:AP$467,'Grid GenerationQueue'!$AX$5:$AX$467,$B26,'Grid GenerationQueue'!$AY$5:$AY$467,$C26,'Grid GenerationQueue'!$BI$5:$BI$467,"&lt;4")</f>
        <v>0</v>
      </c>
      <c r="Q26">
        <f>SUMIFS('Grid GenerationQueue'!AE$5:AE$467,'Grid GenerationQueue'!$AX$5:$AX$467,$B26,'Grid GenerationQueue'!$AY$5:$AY$467,$C26,'Grid GenerationQueue'!$BH$5:$BH$467,"Executed")</f>
        <v>0</v>
      </c>
      <c r="R26">
        <f>SUMIFS('Grid GenerationQueue'!AF$5:AF$467,'Grid GenerationQueue'!$AX$5:$AX$467,$B26,'Grid GenerationQueue'!$AY$5:$AY$467,$C26,'Grid GenerationQueue'!$BH$5:$BH$467,"Executed")</f>
        <v>0</v>
      </c>
      <c r="S26">
        <f>SUMIFS('Grid GenerationQueue'!AG$5:AG$467,'Grid GenerationQueue'!$AX$5:$AX$467,$B26,'Grid GenerationQueue'!$AY$5:$AY$467,$C26,'Grid GenerationQueue'!$BH$5:$BH$467,"Executed")</f>
        <v>0</v>
      </c>
      <c r="T26">
        <f>SUMIFS('Grid GenerationQueue'!AH$5:AH$467,'Grid GenerationQueue'!$AX$5:$AX$467,$B26,'Grid GenerationQueue'!$AY$5:$AY$467,$C26,'Grid GenerationQueue'!$BH$5:$BH$467,"Executed")</f>
        <v>0</v>
      </c>
      <c r="U26">
        <f>SUMIFS('Grid GenerationQueue'!AI$5:AI$467,'Grid GenerationQueue'!$AX$5:$AX$467,$B26,'Grid GenerationQueue'!$AY$5:$AY$467,$C26,'Grid GenerationQueue'!$BH$5:$BH$467,"Executed")</f>
        <v>0</v>
      </c>
      <c r="V26">
        <f>SUMIFS('Grid GenerationQueue'!AJ$5:AJ$467,'Grid GenerationQueue'!$AX$5:$AX$467,$B26,'Grid GenerationQueue'!$AY$5:$AY$467,$C26,'Grid GenerationQueue'!$BH$5:$BH$467,"Executed")</f>
        <v>0</v>
      </c>
      <c r="W26">
        <f>SUMIFS('Grid GenerationQueue'!AK$5:AK$467,'Grid GenerationQueue'!$AX$5:$AX$467,$B26,'Grid GenerationQueue'!$AY$5:$AY$467,$C26,'Grid GenerationQueue'!$BH$5:$BH$467,"Executed")</f>
        <v>0</v>
      </c>
      <c r="X26">
        <f>SUMIFS('Grid GenerationQueue'!AL$5:AL$467,'Grid GenerationQueue'!$AX$5:$AX$467,$B26,'Grid GenerationQueue'!$AY$5:$AY$467,$C26,'Grid GenerationQueue'!$BH$5:$BH$467,"Executed")</f>
        <v>0</v>
      </c>
      <c r="Y26">
        <f>SUMIFS('Grid GenerationQueue'!AM$5:AM$467,'Grid GenerationQueue'!$AX$5:$AX$467,$B26,'Grid GenerationQueue'!$AY$5:$AY$467,$C26,'Grid GenerationQueue'!$BH$5:$BH$467,"Executed")</f>
        <v>0</v>
      </c>
      <c r="Z26">
        <f>SUMIFS('Grid GenerationQueue'!AN$5:AN$467,'Grid GenerationQueue'!$AX$5:$AX$467,$B26,'Grid GenerationQueue'!$AY$5:$AY$467,$C26,'Grid GenerationQueue'!$BH$5:$BH$467,"Executed")</f>
        <v>0</v>
      </c>
      <c r="AA26">
        <f>SUMIFS('Grid GenerationQueue'!AO$5:AO$467,'Grid GenerationQueue'!$AX$5:$AX$467,$B26,'Grid GenerationQueue'!$AY$5:$AY$467,$C26,'Grid GenerationQueue'!$BH$5:$BH$467,"Executed")</f>
        <v>0</v>
      </c>
      <c r="AB26">
        <f>SUMIFS('Grid GenerationQueue'!AP$5:AP$467,'Grid GenerationQueue'!$AX$5:$AX$467,$B26,'Grid GenerationQueue'!$AY$5:$AY$467,$C26,'Grid GenerationQueue'!$BH$5:$BH$467,"Executed")</f>
        <v>0</v>
      </c>
      <c r="AD26">
        <f>SUMIFS('Grid GenerationQueue'!AE$5:AE$467,'Grid GenerationQueue'!$AX$5:$AX$467,$B26,'Grid GenerationQueue'!$AY$5:$AY$467,$C26,'Grid GenerationQueue'!$BF$5:$BF$467,"&lt;&gt;"&amp;"")</f>
        <v>0</v>
      </c>
      <c r="AE26">
        <f>SUMIFS('Grid GenerationQueue'!AF$5:AF$467,'Grid GenerationQueue'!$AX$5:$AX$467,$B26,'Grid GenerationQueue'!$AY$5:$AY$467,$C26,'Grid GenerationQueue'!$BF$5:$BF$467,"&lt;&gt;"&amp;"")</f>
        <v>0</v>
      </c>
      <c r="AF26">
        <f>SUMIFS('Grid GenerationQueue'!AG$5:AG$467,'Grid GenerationQueue'!$AX$5:$AX$467,$B26,'Grid GenerationQueue'!$AY$5:$AY$467,$C26,'Grid GenerationQueue'!$BF$5:$BF$467,"&lt;&gt;"&amp;"")</f>
        <v>0</v>
      </c>
      <c r="AG26">
        <f>SUMIFS('Grid GenerationQueue'!AH$5:AH$467,'Grid GenerationQueue'!$AX$5:$AX$467,$B26,'Grid GenerationQueue'!$AY$5:$AY$467,$C26,'Grid GenerationQueue'!$BF$5:$BF$467,"&lt;&gt;"&amp;"")</f>
        <v>0</v>
      </c>
      <c r="AH26">
        <f>SUMIFS('Grid GenerationQueue'!AI$5:AI$467,'Grid GenerationQueue'!$AX$5:$AX$467,$B26,'Grid GenerationQueue'!$AY$5:$AY$467,$C26,'Grid GenerationQueue'!$BF$5:$BF$467,"&lt;&gt;"&amp;"")</f>
        <v>0</v>
      </c>
      <c r="AI26">
        <f>SUMIFS('Grid GenerationQueue'!AJ$5:AJ$467,'Grid GenerationQueue'!$AX$5:$AX$467,$B26,'Grid GenerationQueue'!$AY$5:$AY$467,$C26,'Grid GenerationQueue'!$BF$5:$BF$467,"&lt;&gt;"&amp;"")</f>
        <v>0</v>
      </c>
      <c r="AJ26">
        <f>SUMIFS('Grid GenerationQueue'!AK$5:AK$467,'Grid GenerationQueue'!$AX$5:$AX$467,$B26,'Grid GenerationQueue'!$AY$5:$AY$467,$C26,'Grid GenerationQueue'!$BF$5:$BF$467,"&lt;&gt;"&amp;"")</f>
        <v>0</v>
      </c>
      <c r="AK26">
        <f>SUMIFS('Grid GenerationQueue'!AL$5:AL$467,'Grid GenerationQueue'!$AX$5:$AX$467,$B26,'Grid GenerationQueue'!$AY$5:$AY$467,$C26,'Grid GenerationQueue'!$BF$5:$BF$467,"&lt;&gt;"&amp;"")</f>
        <v>0</v>
      </c>
      <c r="AL26">
        <f>SUMIFS('Grid GenerationQueue'!AM$5:AM$467,'Grid GenerationQueue'!$AX$5:$AX$467,$B26,'Grid GenerationQueue'!$AY$5:$AY$467,$C26,'Grid GenerationQueue'!$BF$5:$BF$467,"&lt;&gt;"&amp;"")</f>
        <v>0</v>
      </c>
      <c r="AM26">
        <f>SUMIFS('Grid GenerationQueue'!AN$5:AN$467,'Grid GenerationQueue'!$AX$5:$AX$467,$B26,'Grid GenerationQueue'!$AY$5:$AY$467,$C26,'Grid GenerationQueue'!$BF$5:$BF$467,"&lt;&gt;"&amp;"")</f>
        <v>0</v>
      </c>
      <c r="AN26">
        <f>SUMIFS('Grid GenerationQueue'!AO$5:AO$467,'Grid GenerationQueue'!$AX$5:$AX$467,$B26,'Grid GenerationQueue'!$AY$5:$AY$467,$C26,'Grid GenerationQueue'!$BF$5:$BF$467,"&lt;&gt;"&amp;"")</f>
        <v>0</v>
      </c>
      <c r="AO26">
        <f>SUMIFS('Grid GenerationQueue'!AP$5:AP$467,'Grid GenerationQueue'!$AX$5:$AX$467,$B26,'Grid GenerationQueue'!$AY$5:$AY$467,$C26,'Grid GenerationQueue'!$BF$5:$BF$467,"&lt;&gt;"&amp;"")</f>
        <v>0</v>
      </c>
      <c r="AQ26">
        <f>SUMIFS('Grid GenerationQueue'!AE$5:AE$467,'Grid GenerationQueue'!$AX$5:$AX$467,$B26,'Grid GenerationQueue'!$AY$5:$AY$467,$C26)</f>
        <v>0</v>
      </c>
      <c r="AR26">
        <f>SUMIFS('Grid GenerationQueue'!AF$5:AF$467,'Grid GenerationQueue'!$AX$5:$AX$467,$B26,'Grid GenerationQueue'!$AY$5:$AY$467,$C26)</f>
        <v>0</v>
      </c>
      <c r="AS26">
        <f>SUMIFS('Grid GenerationQueue'!AG$5:AG$467,'Grid GenerationQueue'!$AX$5:$AX$467,$B26,'Grid GenerationQueue'!$AY$5:$AY$467,$C26)</f>
        <v>0</v>
      </c>
      <c r="AT26">
        <f>SUMIFS('Grid GenerationQueue'!AH$5:AH$467,'Grid GenerationQueue'!$AX$5:$AX$467,$B26,'Grid GenerationQueue'!$AY$5:$AY$467,$C26)</f>
        <v>0</v>
      </c>
      <c r="AU26">
        <f>SUMIFS('Grid GenerationQueue'!AI$5:AI$467,'Grid GenerationQueue'!$AX$5:$AX$467,$B26,'Grid GenerationQueue'!$AY$5:$AY$467,$C26)</f>
        <v>0</v>
      </c>
      <c r="AV26">
        <f>SUMIFS('Grid GenerationQueue'!AJ$5:AJ$467,'Grid GenerationQueue'!$AX$5:$AX$467,$B26,'Grid GenerationQueue'!$AY$5:$AY$467,$C26)</f>
        <v>0</v>
      </c>
      <c r="AW26">
        <f>SUMIFS('Grid GenerationQueue'!AK$5:AK$467,'Grid GenerationQueue'!$AX$5:$AX$467,$B26,'Grid GenerationQueue'!$AY$5:$AY$467,$C26)</f>
        <v>0</v>
      </c>
      <c r="AX26">
        <f>SUMIFS('Grid GenerationQueue'!AL$5:AL$467,'Grid GenerationQueue'!$AX$5:$AX$467,$B26,'Grid GenerationQueue'!$AY$5:$AY$467,$C26)</f>
        <v>0</v>
      </c>
      <c r="AY26">
        <f>SUMIFS('Grid GenerationQueue'!AM$5:AM$467,'Grid GenerationQueue'!$AX$5:$AX$467,$B26,'Grid GenerationQueue'!$AY$5:$AY$467,$C26)</f>
        <v>0</v>
      </c>
      <c r="AZ26">
        <f>SUMIFS('Grid GenerationQueue'!AN$5:AN$467,'Grid GenerationQueue'!$AX$5:$AX$467,$B26,'Grid GenerationQueue'!$AY$5:$AY$467,$C26)</f>
        <v>0</v>
      </c>
      <c r="BA26">
        <f>SUMIFS('Grid GenerationQueue'!AO$5:AO$467,'Grid GenerationQueue'!$AX$5:$AX$467,$B26,'Grid GenerationQueue'!$AY$5:$AY$467,$C26)</f>
        <v>0</v>
      </c>
      <c r="BB26">
        <f>SUMIFS('Grid GenerationQueue'!AP$5:AP$467,'Grid GenerationQueue'!$AX$5:$AX$467,$B26,'Grid GenerationQueue'!$AY$5:$AY$467,$C26)</f>
        <v>0</v>
      </c>
      <c r="BD26">
        <f>SUMIFS('Grid GenerationQueue'!AE$5:AE$467,'Grid GenerationQueue'!$AX$5:$AX$467,$B26,'Grid GenerationQueue'!$AY$5:$AY$467,$C26,'Grid GenerationQueue'!$BH$5:$BH$467,"Executed",'Grid GenerationQueue'!$BB$5:$BB$467,"&lt;"&amp;$BE$3)</f>
        <v>0</v>
      </c>
      <c r="BE26">
        <f>SUMIFS('Grid GenerationQueue'!AF$5:AF$467,'Grid GenerationQueue'!$AX$5:$AX$467,$B26,'Grid GenerationQueue'!$AY$5:$AY$467,$C26,'Grid GenerationQueue'!$BH$5:$BH$467,"Executed",'Grid GenerationQueue'!$BB$5:$BB$467,"&lt;"&amp;$BE$3)</f>
        <v>0</v>
      </c>
      <c r="BF26">
        <f>SUMIFS('Grid GenerationQueue'!AG$5:AG$467,'Grid GenerationQueue'!$AX$5:$AX$467,$B26,'Grid GenerationQueue'!$AY$5:$AY$467,$C26,'Grid GenerationQueue'!$BH$5:$BH$467,"Executed",'Grid GenerationQueue'!$BB$5:$BB$467,"&lt;"&amp;$BE$3)</f>
        <v>0</v>
      </c>
      <c r="BG26">
        <f>SUMIFS('Grid GenerationQueue'!AH$5:AH$467,'Grid GenerationQueue'!$AX$5:$AX$467,$B26,'Grid GenerationQueue'!$AY$5:$AY$467,$C26,'Grid GenerationQueue'!$BH$5:$BH$467,"Executed",'Grid GenerationQueue'!$BB$5:$BB$467,"&lt;"&amp;$BE$3)</f>
        <v>0</v>
      </c>
      <c r="BH26">
        <f>SUMIFS('Grid GenerationQueue'!AI$5:AI$467,'Grid GenerationQueue'!$AX$5:$AX$467,$B26,'Grid GenerationQueue'!$AY$5:$AY$467,$C26,'Grid GenerationQueue'!$BH$5:$BH$467,"Executed",'Grid GenerationQueue'!$BB$5:$BB$467,"&lt;"&amp;$BE$3)</f>
        <v>0</v>
      </c>
      <c r="BI26">
        <f>SUMIFS('Grid GenerationQueue'!AJ$5:AJ$467,'Grid GenerationQueue'!$AX$5:$AX$467,$B26,'Grid GenerationQueue'!$AY$5:$AY$467,$C26,'Grid GenerationQueue'!$BH$5:$BH$467,"Executed",'Grid GenerationQueue'!$BB$5:$BB$467,"&lt;"&amp;$BE$3)</f>
        <v>0</v>
      </c>
      <c r="BJ26">
        <f>SUMIFS('Grid GenerationQueue'!AK$5:AK$467,'Grid GenerationQueue'!$AX$5:$AX$467,$B26,'Grid GenerationQueue'!$AY$5:$AY$467,$C26,'Grid GenerationQueue'!$BH$5:$BH$467,"Executed",'Grid GenerationQueue'!$BB$5:$BB$467,"&lt;"&amp;$BE$3)</f>
        <v>0</v>
      </c>
      <c r="BK26">
        <f>SUMIFS('Grid GenerationQueue'!AL$5:AL$467,'Grid GenerationQueue'!$AX$5:$AX$467,$B26,'Grid GenerationQueue'!$AY$5:$AY$467,$C26,'Grid GenerationQueue'!$BH$5:$BH$467,"Executed",'Grid GenerationQueue'!$BB$5:$BB$467,"&lt;"&amp;$BE$3)</f>
        <v>0</v>
      </c>
      <c r="BL26">
        <f>SUMIFS('Grid GenerationQueue'!AM$5:AM$467,'Grid GenerationQueue'!$AX$5:$AX$467,$B26,'Grid GenerationQueue'!$AY$5:$AY$467,$C26,'Grid GenerationQueue'!$BH$5:$BH$467,"Executed",'Grid GenerationQueue'!$BB$5:$BB$467,"&lt;"&amp;$BE$3)</f>
        <v>0</v>
      </c>
      <c r="BM26">
        <f>SUMIFS('Grid GenerationQueue'!AN$5:AN$467,'Grid GenerationQueue'!$AX$5:$AX$467,$B26,'Grid GenerationQueue'!$AY$5:$AY$467,$C26,'Grid GenerationQueue'!$BH$5:$BH$467,"Executed",'Grid GenerationQueue'!$BB$5:$BB$467,"&lt;"&amp;$BE$3)</f>
        <v>0</v>
      </c>
      <c r="BN26">
        <f>SUMIFS('Grid GenerationQueue'!AO$5:AO$467,'Grid GenerationQueue'!$AX$5:$AX$467,$B26,'Grid GenerationQueue'!$AY$5:$AY$467,$C26,'Grid GenerationQueue'!$BH$5:$BH$467,"Executed",'Grid GenerationQueue'!$BB$5:$BB$467,"&lt;"&amp;$BE$3)</f>
        <v>0</v>
      </c>
      <c r="BO26">
        <f>SUMIFS('Grid GenerationQueue'!AP$5:AP$467,'Grid GenerationQueue'!$AX$5:$AX$467,$B26,'Grid GenerationQueue'!$AY$5:$AY$467,$C26,'Grid GenerationQueue'!$BH$5:$BH$467,"Executed",'Grid GenerationQueue'!$BB$5:$BB$467,"&lt;"&amp;$BE$3)</f>
        <v>0</v>
      </c>
      <c r="BQ26">
        <f>SUMIFS('Grid GenerationQueue'!AE$5:AE$467,'Grid GenerationQueue'!$AX$5:$AX$467,$B26,'Grid GenerationQueue'!$AY$5:$AY$467,$C26,'Grid GenerationQueue'!$BF$5:$BF$467,"&lt;&gt;"&amp;"",'Grid GenerationQueue'!$BB$5:$BB$467,"&lt;"&amp;$BE$3)</f>
        <v>0</v>
      </c>
      <c r="BR26">
        <f>SUMIFS('Grid GenerationQueue'!AF$5:AF$467,'Grid GenerationQueue'!$AX$5:$AX$467,$B26,'Grid GenerationQueue'!$AY$5:$AY$467,$C26,'Grid GenerationQueue'!$BF$5:$BF$467,"&lt;&gt;"&amp;"",'Grid GenerationQueue'!$BB$5:$BB$467,"&lt;"&amp;$BE$3)</f>
        <v>0</v>
      </c>
      <c r="BS26">
        <f>SUMIFS('Grid GenerationQueue'!AG$5:AG$467,'Grid GenerationQueue'!$AX$5:$AX$467,$B26,'Grid GenerationQueue'!$AY$5:$AY$467,$C26,'Grid GenerationQueue'!$BF$5:$BF$467,"&lt;&gt;"&amp;"",'Grid GenerationQueue'!$BB$5:$BB$467,"&lt;"&amp;$BE$3)</f>
        <v>0</v>
      </c>
      <c r="BT26">
        <f>SUMIFS('Grid GenerationQueue'!AH$5:AH$467,'Grid GenerationQueue'!$AX$5:$AX$467,$B26,'Grid GenerationQueue'!$AY$5:$AY$467,$C26,'Grid GenerationQueue'!$BF$5:$BF$467,"&lt;&gt;"&amp;"",'Grid GenerationQueue'!$BB$5:$BB$467,"&lt;"&amp;$BE$3)</f>
        <v>0</v>
      </c>
      <c r="BU26">
        <f>SUMIFS('Grid GenerationQueue'!AI$5:AI$467,'Grid GenerationQueue'!$AX$5:$AX$467,$B26,'Grid GenerationQueue'!$AY$5:$AY$467,$C26,'Grid GenerationQueue'!$BF$5:$BF$467,"&lt;&gt;"&amp;"",'Grid GenerationQueue'!$BB$5:$BB$467,"&lt;"&amp;$BE$3)</f>
        <v>0</v>
      </c>
      <c r="BV26">
        <f>SUMIFS('Grid GenerationQueue'!AJ$5:AJ$467,'Grid GenerationQueue'!$AX$5:$AX$467,$B26,'Grid GenerationQueue'!$AY$5:$AY$467,$C26,'Grid GenerationQueue'!$BF$5:$BF$467,"&lt;&gt;"&amp;"",'Grid GenerationQueue'!$BB$5:$BB$467,"&lt;"&amp;$BE$3)</f>
        <v>0</v>
      </c>
      <c r="BW26">
        <f>SUMIFS('Grid GenerationQueue'!AK$5:AK$467,'Grid GenerationQueue'!$AX$5:$AX$467,$B26,'Grid GenerationQueue'!$AY$5:$AY$467,$C26,'Grid GenerationQueue'!$BF$5:$BF$467,"&lt;&gt;"&amp;"",'Grid GenerationQueue'!$BB$5:$BB$467,"&lt;"&amp;$BE$3)</f>
        <v>0</v>
      </c>
      <c r="BX26">
        <f>SUMIFS('Grid GenerationQueue'!AL$5:AL$467,'Grid GenerationQueue'!$AX$5:$AX$467,$B26,'Grid GenerationQueue'!$AY$5:$AY$467,$C26,'Grid GenerationQueue'!$BF$5:$BF$467,"&lt;&gt;"&amp;"",'Grid GenerationQueue'!$BB$5:$BB$467,"&lt;"&amp;$BE$3)</f>
        <v>0</v>
      </c>
      <c r="BY26">
        <f>SUMIFS('Grid GenerationQueue'!AM$5:AM$467,'Grid GenerationQueue'!$AX$5:$AX$467,$B26,'Grid GenerationQueue'!$AY$5:$AY$467,$C26,'Grid GenerationQueue'!$BF$5:$BF$467,"&lt;&gt;"&amp;"",'Grid GenerationQueue'!$BB$5:$BB$467,"&lt;"&amp;$BE$3)</f>
        <v>0</v>
      </c>
      <c r="BZ26">
        <f>SUMIFS('Grid GenerationQueue'!AN$5:AN$467,'Grid GenerationQueue'!$AX$5:$AX$467,$B26,'Grid GenerationQueue'!$AY$5:$AY$467,$C26,'Grid GenerationQueue'!$BF$5:$BF$467,"&lt;&gt;"&amp;"",'Grid GenerationQueue'!$BB$5:$BB$467,"&lt;"&amp;$BE$3)</f>
        <v>0</v>
      </c>
      <c r="CA26">
        <f>SUMIFS('Grid GenerationQueue'!AO$5:AO$467,'Grid GenerationQueue'!$AX$5:$AX$467,$B26,'Grid GenerationQueue'!$AY$5:$AY$467,$C26,'Grid GenerationQueue'!$BF$5:$BF$467,"&lt;&gt;"&amp;"",'Grid GenerationQueue'!$BB$5:$BB$467,"&lt;"&amp;$BE$3)</f>
        <v>0</v>
      </c>
      <c r="CB26">
        <f>SUMIFS('Grid GenerationQueue'!AP$5:AP$467,'Grid GenerationQueue'!$AX$5:$AX$467,$B26,'Grid GenerationQueue'!$AY$5:$AY$467,$C26,'Grid GenerationQueue'!$BF$5:$BF$467,"&lt;&gt;"&amp;"",'Grid GenerationQueue'!$BB$5:$BB$467,"&lt;"&amp;$BE$3)</f>
        <v>0</v>
      </c>
      <c r="CD26">
        <f>SUMIFS('Grid GenerationQueue'!AE$5:AE$467,'Grid GenerationQueue'!$AX$5:$AX$467,$B26,'Grid GenerationQueue'!$AY$5:$AY$467,$C26,'Grid GenerationQueue'!$BB$5:$BB$467,"&lt;"&amp;$BE$3)</f>
        <v>0</v>
      </c>
      <c r="CE26">
        <f>SUMIFS('Grid GenerationQueue'!AF$5:AF$467,'Grid GenerationQueue'!$AX$5:$AX$467,$B26,'Grid GenerationQueue'!$AY$5:$AY$467,$C26,'Grid GenerationQueue'!$BB$5:$BB$467,"&lt;"&amp;$BE$3)</f>
        <v>0</v>
      </c>
      <c r="CF26">
        <f>SUMIFS('Grid GenerationQueue'!AG$5:AG$467,'Grid GenerationQueue'!$AX$5:$AX$467,$B26,'Grid GenerationQueue'!$AY$5:$AY$467,$C26,'Grid GenerationQueue'!$BB$5:$BB$467,"&lt;"&amp;$BE$3)</f>
        <v>0</v>
      </c>
      <c r="CG26">
        <f>SUMIFS('Grid GenerationQueue'!AH$5:AH$467,'Grid GenerationQueue'!$AX$5:$AX$467,$B26,'Grid GenerationQueue'!$AY$5:$AY$467,$C26,'Grid GenerationQueue'!$BB$5:$BB$467,"&lt;"&amp;$BE$3)</f>
        <v>0</v>
      </c>
      <c r="CH26">
        <f>SUMIFS('Grid GenerationQueue'!AI$5:AI$467,'Grid GenerationQueue'!$AX$5:$AX$467,$B26,'Grid GenerationQueue'!$AY$5:$AY$467,$C26,'Grid GenerationQueue'!$BB$5:$BB$467,"&lt;"&amp;$BE$3)</f>
        <v>0</v>
      </c>
      <c r="CI26">
        <f>SUMIFS('Grid GenerationQueue'!AJ$5:AJ$467,'Grid GenerationQueue'!$AX$5:$AX$467,$B26,'Grid GenerationQueue'!$AY$5:$AY$467,$C26,'Grid GenerationQueue'!$BB$5:$BB$467,"&lt;"&amp;$BE$3)</f>
        <v>0</v>
      </c>
      <c r="CJ26">
        <f>SUMIFS('Grid GenerationQueue'!AK$5:AK$467,'Grid GenerationQueue'!$AX$5:$AX$467,$B26,'Grid GenerationQueue'!$AY$5:$AY$467,$C26,'Grid GenerationQueue'!$BB$5:$BB$467,"&lt;"&amp;$BE$3)</f>
        <v>0</v>
      </c>
      <c r="CK26">
        <f>SUMIFS('Grid GenerationQueue'!AL$5:AL$467,'Grid GenerationQueue'!$AX$5:$AX$467,$B26,'Grid GenerationQueue'!$AY$5:$AY$467,$C26,'Grid GenerationQueue'!$BB$5:$BB$467,"&lt;"&amp;$BE$3)</f>
        <v>0</v>
      </c>
      <c r="CL26">
        <f>SUMIFS('Grid GenerationQueue'!AM$5:AM$467,'Grid GenerationQueue'!$AX$5:$AX$467,$B26,'Grid GenerationQueue'!$AY$5:$AY$467,$C26,'Grid GenerationQueue'!$BB$5:$BB$467,"&lt;"&amp;$BE$3)</f>
        <v>0</v>
      </c>
      <c r="CM26">
        <f>SUMIFS('Grid GenerationQueue'!AN$5:AN$467,'Grid GenerationQueue'!$AX$5:$AX$467,$B26,'Grid GenerationQueue'!$AY$5:$AY$467,$C26,'Grid GenerationQueue'!$BB$5:$BB$467,"&lt;"&amp;$BE$3)</f>
        <v>0</v>
      </c>
      <c r="CN26">
        <f>SUMIFS('Grid GenerationQueue'!AO$5:AO$467,'Grid GenerationQueue'!$AX$5:$AX$467,$B26,'Grid GenerationQueue'!$AY$5:$AY$467,$C26,'Grid GenerationQueue'!$BB$5:$BB$467,"&lt;"&amp;$BE$3)</f>
        <v>0</v>
      </c>
      <c r="CO26">
        <f>SUMIFS('Grid GenerationQueue'!AP$5:AP$467,'Grid GenerationQueue'!$AX$5:$AX$467,$B26,'Grid GenerationQueue'!$AY$5:$AY$467,$C26,'Grid GenerationQueue'!$BB$5:$BB$467,"&lt;"&amp;$BE$3)</f>
        <v>0</v>
      </c>
    </row>
    <row r="27" spans="1:93" x14ac:dyDescent="0.35">
      <c r="A27" t="s">
        <v>4647</v>
      </c>
      <c r="B27" t="s">
        <v>4375</v>
      </c>
      <c r="C27">
        <v>230</v>
      </c>
      <c r="D27">
        <f>SUMIFS('Grid GenerationQueue'!AE$5:AE$467,'Grid GenerationQueue'!$AX$5:$AX$467,$B27,'Grid GenerationQueue'!$AY$5:$AY$467,$C27,'Grid GenerationQueue'!$BI$5:$BI$467,"&lt;4")</f>
        <v>0</v>
      </c>
      <c r="E27">
        <f>SUMIFS('Grid GenerationQueue'!AF$5:AF$467,'Grid GenerationQueue'!$AX$5:$AX$467,$B27,'Grid GenerationQueue'!$AY$5:$AY$467,$C27,'Grid GenerationQueue'!$BI$5:$BI$467,"&lt;4")</f>
        <v>0</v>
      </c>
      <c r="F27">
        <f>SUMIFS('Grid GenerationQueue'!AG$5:AG$467,'Grid GenerationQueue'!$AX$5:$AX$467,$B27,'Grid GenerationQueue'!$AY$5:$AY$467,$C27,'Grid GenerationQueue'!$BI$5:$BI$467,"&lt;4")</f>
        <v>0</v>
      </c>
      <c r="G27">
        <f>SUMIFS('Grid GenerationQueue'!AH$5:AH$467,'Grid GenerationQueue'!$AX$5:$AX$467,$B27,'Grid GenerationQueue'!$AY$5:$AY$467,$C27,'Grid GenerationQueue'!$BI$5:$BI$467,"&lt;4")</f>
        <v>0</v>
      </c>
      <c r="H27">
        <f>SUMIFS('Grid GenerationQueue'!AI$5:AI$467,'Grid GenerationQueue'!$AX$5:$AX$467,$B27,'Grid GenerationQueue'!$AY$5:$AY$467,$C27,'Grid GenerationQueue'!$BI$5:$BI$467,"&lt;4")</f>
        <v>0</v>
      </c>
      <c r="I27">
        <f>SUMIFS('Grid GenerationQueue'!AJ$5:AJ$467,'Grid GenerationQueue'!$AX$5:$AX$467,$B27,'Grid GenerationQueue'!$AY$5:$AY$467,$C27,'Grid GenerationQueue'!$BI$5:$BI$467,"&lt;4")</f>
        <v>0</v>
      </c>
      <c r="J27">
        <f>SUMIFS('Grid GenerationQueue'!AK$5:AK$467,'Grid GenerationQueue'!$AX$5:$AX$467,$B27,'Grid GenerationQueue'!$AY$5:$AY$467,$C27,'Grid GenerationQueue'!$BI$5:$BI$467,"&lt;4")</f>
        <v>0</v>
      </c>
      <c r="K27">
        <f>SUMIFS('Grid GenerationQueue'!AL$5:AL$467,'Grid GenerationQueue'!$AX$5:$AX$467,$B27,'Grid GenerationQueue'!$AY$5:$AY$467,$C27,'Grid GenerationQueue'!$BI$5:$BI$467,"&lt;4")</f>
        <v>0</v>
      </c>
      <c r="L27">
        <f>SUMIFS('Grid GenerationQueue'!AM$5:AM$467,'Grid GenerationQueue'!$AX$5:$AX$467,$B27,'Grid GenerationQueue'!$AY$5:$AY$467,$C27,'Grid GenerationQueue'!$BI$5:$BI$467,"&lt;4")</f>
        <v>0</v>
      </c>
      <c r="M27">
        <f>SUMIFS('Grid GenerationQueue'!AN$5:AN$467,'Grid GenerationQueue'!$AX$5:$AX$467,$B27,'Grid GenerationQueue'!$AY$5:$AY$467,$C27,'Grid GenerationQueue'!$BI$5:$BI$467,"&lt;4")</f>
        <v>0</v>
      </c>
      <c r="N27">
        <f>SUMIFS('Grid GenerationQueue'!AO$5:AO$467,'Grid GenerationQueue'!$AX$5:$AX$467,$B27,'Grid GenerationQueue'!$AY$5:$AY$467,$C27,'Grid GenerationQueue'!$BI$5:$BI$467,"&lt;4")</f>
        <v>0</v>
      </c>
      <c r="O27">
        <f>SUMIFS('Grid GenerationQueue'!AP$5:AP$467,'Grid GenerationQueue'!$AX$5:$AX$467,$B27,'Grid GenerationQueue'!$AY$5:$AY$467,$C27,'Grid GenerationQueue'!$BI$5:$BI$467,"&lt;4")</f>
        <v>0</v>
      </c>
      <c r="Q27">
        <f>SUMIFS('Grid GenerationQueue'!AE$5:AE$467,'Grid GenerationQueue'!$AX$5:$AX$467,$B27,'Grid GenerationQueue'!$AY$5:$AY$467,$C27,'Grid GenerationQueue'!$BH$5:$BH$467,"Executed")</f>
        <v>0</v>
      </c>
      <c r="R27">
        <f>SUMIFS('Grid GenerationQueue'!AF$5:AF$467,'Grid GenerationQueue'!$AX$5:$AX$467,$B27,'Grid GenerationQueue'!$AY$5:$AY$467,$C27,'Grid GenerationQueue'!$BH$5:$BH$467,"Executed")</f>
        <v>0</v>
      </c>
      <c r="S27">
        <f>SUMIFS('Grid GenerationQueue'!AG$5:AG$467,'Grid GenerationQueue'!$AX$5:$AX$467,$B27,'Grid GenerationQueue'!$AY$5:$AY$467,$C27,'Grid GenerationQueue'!$BH$5:$BH$467,"Executed")</f>
        <v>0</v>
      </c>
      <c r="T27">
        <f>SUMIFS('Grid GenerationQueue'!AH$5:AH$467,'Grid GenerationQueue'!$AX$5:$AX$467,$B27,'Grid GenerationQueue'!$AY$5:$AY$467,$C27,'Grid GenerationQueue'!$BH$5:$BH$467,"Executed")</f>
        <v>0</v>
      </c>
      <c r="U27">
        <f>SUMIFS('Grid GenerationQueue'!AI$5:AI$467,'Grid GenerationQueue'!$AX$5:$AX$467,$B27,'Grid GenerationQueue'!$AY$5:$AY$467,$C27,'Grid GenerationQueue'!$BH$5:$BH$467,"Executed")</f>
        <v>0</v>
      </c>
      <c r="V27">
        <f>SUMIFS('Grid GenerationQueue'!AJ$5:AJ$467,'Grid GenerationQueue'!$AX$5:$AX$467,$B27,'Grid GenerationQueue'!$AY$5:$AY$467,$C27,'Grid GenerationQueue'!$BH$5:$BH$467,"Executed")</f>
        <v>0</v>
      </c>
      <c r="W27">
        <f>SUMIFS('Grid GenerationQueue'!AK$5:AK$467,'Grid GenerationQueue'!$AX$5:$AX$467,$B27,'Grid GenerationQueue'!$AY$5:$AY$467,$C27,'Grid GenerationQueue'!$BH$5:$BH$467,"Executed")</f>
        <v>0</v>
      </c>
      <c r="X27">
        <f>SUMIFS('Grid GenerationQueue'!AL$5:AL$467,'Grid GenerationQueue'!$AX$5:$AX$467,$B27,'Grid GenerationQueue'!$AY$5:$AY$467,$C27,'Grid GenerationQueue'!$BH$5:$BH$467,"Executed")</f>
        <v>0</v>
      </c>
      <c r="Y27">
        <f>SUMIFS('Grid GenerationQueue'!AM$5:AM$467,'Grid GenerationQueue'!$AX$5:$AX$467,$B27,'Grid GenerationQueue'!$AY$5:$AY$467,$C27,'Grid GenerationQueue'!$BH$5:$BH$467,"Executed")</f>
        <v>0</v>
      </c>
      <c r="Z27">
        <f>SUMIFS('Grid GenerationQueue'!AN$5:AN$467,'Grid GenerationQueue'!$AX$5:$AX$467,$B27,'Grid GenerationQueue'!$AY$5:$AY$467,$C27,'Grid GenerationQueue'!$BH$5:$BH$467,"Executed")</f>
        <v>0</v>
      </c>
      <c r="AA27">
        <f>SUMIFS('Grid GenerationQueue'!AO$5:AO$467,'Grid GenerationQueue'!$AX$5:$AX$467,$B27,'Grid GenerationQueue'!$AY$5:$AY$467,$C27,'Grid GenerationQueue'!$BH$5:$BH$467,"Executed")</f>
        <v>0</v>
      </c>
      <c r="AB27">
        <f>SUMIFS('Grid GenerationQueue'!AP$5:AP$467,'Grid GenerationQueue'!$AX$5:$AX$467,$B27,'Grid GenerationQueue'!$AY$5:$AY$467,$C27,'Grid GenerationQueue'!$BH$5:$BH$467,"Executed")</f>
        <v>0</v>
      </c>
      <c r="AD27">
        <f>SUMIFS('Grid GenerationQueue'!AE$5:AE$467,'Grid GenerationQueue'!$AX$5:$AX$467,$B27,'Grid GenerationQueue'!$AY$5:$AY$467,$C27,'Grid GenerationQueue'!$BF$5:$BF$467,"&lt;&gt;"&amp;"")</f>
        <v>0</v>
      </c>
      <c r="AE27">
        <f>SUMIFS('Grid GenerationQueue'!AF$5:AF$467,'Grid GenerationQueue'!$AX$5:$AX$467,$B27,'Grid GenerationQueue'!$AY$5:$AY$467,$C27,'Grid GenerationQueue'!$BF$5:$BF$467,"&lt;&gt;"&amp;"")</f>
        <v>0</v>
      </c>
      <c r="AF27">
        <f>SUMIFS('Grid GenerationQueue'!AG$5:AG$467,'Grid GenerationQueue'!$AX$5:$AX$467,$B27,'Grid GenerationQueue'!$AY$5:$AY$467,$C27,'Grid GenerationQueue'!$BF$5:$BF$467,"&lt;&gt;"&amp;"")</f>
        <v>0</v>
      </c>
      <c r="AG27">
        <f>SUMIFS('Grid GenerationQueue'!AH$5:AH$467,'Grid GenerationQueue'!$AX$5:$AX$467,$B27,'Grid GenerationQueue'!$AY$5:$AY$467,$C27,'Grid GenerationQueue'!$BF$5:$BF$467,"&lt;&gt;"&amp;"")</f>
        <v>0</v>
      </c>
      <c r="AH27">
        <f>SUMIFS('Grid GenerationQueue'!AI$5:AI$467,'Grid GenerationQueue'!$AX$5:$AX$467,$B27,'Grid GenerationQueue'!$AY$5:$AY$467,$C27,'Grid GenerationQueue'!$BF$5:$BF$467,"&lt;&gt;"&amp;"")</f>
        <v>0</v>
      </c>
      <c r="AI27">
        <f>SUMIFS('Grid GenerationQueue'!AJ$5:AJ$467,'Grid GenerationQueue'!$AX$5:$AX$467,$B27,'Grid GenerationQueue'!$AY$5:$AY$467,$C27,'Grid GenerationQueue'!$BF$5:$BF$467,"&lt;&gt;"&amp;"")</f>
        <v>0</v>
      </c>
      <c r="AJ27">
        <f>SUMIFS('Grid GenerationQueue'!AK$5:AK$467,'Grid GenerationQueue'!$AX$5:$AX$467,$B27,'Grid GenerationQueue'!$AY$5:$AY$467,$C27,'Grid GenerationQueue'!$BF$5:$BF$467,"&lt;&gt;"&amp;"")</f>
        <v>0</v>
      </c>
      <c r="AK27">
        <f>SUMIFS('Grid GenerationQueue'!AL$5:AL$467,'Grid GenerationQueue'!$AX$5:$AX$467,$B27,'Grid GenerationQueue'!$AY$5:$AY$467,$C27,'Grid GenerationQueue'!$BF$5:$BF$467,"&lt;&gt;"&amp;"")</f>
        <v>0</v>
      </c>
      <c r="AL27">
        <f>SUMIFS('Grid GenerationQueue'!AM$5:AM$467,'Grid GenerationQueue'!$AX$5:$AX$467,$B27,'Grid GenerationQueue'!$AY$5:$AY$467,$C27,'Grid GenerationQueue'!$BF$5:$BF$467,"&lt;&gt;"&amp;"")</f>
        <v>0</v>
      </c>
      <c r="AM27">
        <f>SUMIFS('Grid GenerationQueue'!AN$5:AN$467,'Grid GenerationQueue'!$AX$5:$AX$467,$B27,'Grid GenerationQueue'!$AY$5:$AY$467,$C27,'Grid GenerationQueue'!$BF$5:$BF$467,"&lt;&gt;"&amp;"")</f>
        <v>0</v>
      </c>
      <c r="AN27">
        <f>SUMIFS('Grid GenerationQueue'!AO$5:AO$467,'Grid GenerationQueue'!$AX$5:$AX$467,$B27,'Grid GenerationQueue'!$AY$5:$AY$467,$C27,'Grid GenerationQueue'!$BF$5:$BF$467,"&lt;&gt;"&amp;"")</f>
        <v>0</v>
      </c>
      <c r="AO27">
        <f>SUMIFS('Grid GenerationQueue'!AP$5:AP$467,'Grid GenerationQueue'!$AX$5:$AX$467,$B27,'Grid GenerationQueue'!$AY$5:$AY$467,$C27,'Grid GenerationQueue'!$BF$5:$BF$467,"&lt;&gt;"&amp;"")</f>
        <v>0</v>
      </c>
      <c r="AQ27">
        <f>SUMIFS('Grid GenerationQueue'!AE$5:AE$467,'Grid GenerationQueue'!$AX$5:$AX$467,$B27,'Grid GenerationQueue'!$AY$5:$AY$467,$C27)</f>
        <v>0</v>
      </c>
      <c r="AR27">
        <f>SUMIFS('Grid GenerationQueue'!AF$5:AF$467,'Grid GenerationQueue'!$AX$5:$AX$467,$B27,'Grid GenerationQueue'!$AY$5:$AY$467,$C27)</f>
        <v>0</v>
      </c>
      <c r="AS27">
        <f>SUMIFS('Grid GenerationQueue'!AG$5:AG$467,'Grid GenerationQueue'!$AX$5:$AX$467,$B27,'Grid GenerationQueue'!$AY$5:$AY$467,$C27)</f>
        <v>0</v>
      </c>
      <c r="AT27">
        <f>SUMIFS('Grid GenerationQueue'!AH$5:AH$467,'Grid GenerationQueue'!$AX$5:$AX$467,$B27,'Grid GenerationQueue'!$AY$5:$AY$467,$C27)</f>
        <v>0</v>
      </c>
      <c r="AU27">
        <f>SUMIFS('Grid GenerationQueue'!AI$5:AI$467,'Grid GenerationQueue'!$AX$5:$AX$467,$B27,'Grid GenerationQueue'!$AY$5:$AY$467,$C27)</f>
        <v>0</v>
      </c>
      <c r="AV27">
        <f>SUMIFS('Grid GenerationQueue'!AJ$5:AJ$467,'Grid GenerationQueue'!$AX$5:$AX$467,$B27,'Grid GenerationQueue'!$AY$5:$AY$467,$C27)</f>
        <v>0</v>
      </c>
      <c r="AW27">
        <f>SUMIFS('Grid GenerationQueue'!AK$5:AK$467,'Grid GenerationQueue'!$AX$5:$AX$467,$B27,'Grid GenerationQueue'!$AY$5:$AY$467,$C27)</f>
        <v>0</v>
      </c>
      <c r="AX27">
        <f>SUMIFS('Grid GenerationQueue'!AL$5:AL$467,'Grid GenerationQueue'!$AX$5:$AX$467,$B27,'Grid GenerationQueue'!$AY$5:$AY$467,$C27)</f>
        <v>0</v>
      </c>
      <c r="AY27">
        <f>SUMIFS('Grid GenerationQueue'!AM$5:AM$467,'Grid GenerationQueue'!$AX$5:$AX$467,$B27,'Grid GenerationQueue'!$AY$5:$AY$467,$C27)</f>
        <v>0</v>
      </c>
      <c r="AZ27">
        <f>SUMIFS('Grid GenerationQueue'!AN$5:AN$467,'Grid GenerationQueue'!$AX$5:$AX$467,$B27,'Grid GenerationQueue'!$AY$5:$AY$467,$C27)</f>
        <v>0</v>
      </c>
      <c r="BA27">
        <f>SUMIFS('Grid GenerationQueue'!AO$5:AO$467,'Grid GenerationQueue'!$AX$5:$AX$467,$B27,'Grid GenerationQueue'!$AY$5:$AY$467,$C27)</f>
        <v>0</v>
      </c>
      <c r="BB27">
        <f>SUMIFS('Grid GenerationQueue'!AP$5:AP$467,'Grid GenerationQueue'!$AX$5:$AX$467,$B27,'Grid GenerationQueue'!$AY$5:$AY$467,$C27)</f>
        <v>0</v>
      </c>
      <c r="BD27">
        <f>SUMIFS('Grid GenerationQueue'!AE$5:AE$467,'Grid GenerationQueue'!$AX$5:$AX$467,$B27,'Grid GenerationQueue'!$AY$5:$AY$467,$C27,'Grid GenerationQueue'!$BH$5:$BH$467,"Executed",'Grid GenerationQueue'!$BB$5:$BB$467,"&lt;"&amp;$BE$3)</f>
        <v>0</v>
      </c>
      <c r="BE27">
        <f>SUMIFS('Grid GenerationQueue'!AF$5:AF$467,'Grid GenerationQueue'!$AX$5:$AX$467,$B27,'Grid GenerationQueue'!$AY$5:$AY$467,$C27,'Grid GenerationQueue'!$BH$5:$BH$467,"Executed",'Grid GenerationQueue'!$BB$5:$BB$467,"&lt;"&amp;$BE$3)</f>
        <v>0</v>
      </c>
      <c r="BF27">
        <f>SUMIFS('Grid GenerationQueue'!AG$5:AG$467,'Grid GenerationQueue'!$AX$5:$AX$467,$B27,'Grid GenerationQueue'!$AY$5:$AY$467,$C27,'Grid GenerationQueue'!$BH$5:$BH$467,"Executed",'Grid GenerationQueue'!$BB$5:$BB$467,"&lt;"&amp;$BE$3)</f>
        <v>0</v>
      </c>
      <c r="BG27">
        <f>SUMIFS('Grid GenerationQueue'!AH$5:AH$467,'Grid GenerationQueue'!$AX$5:$AX$467,$B27,'Grid GenerationQueue'!$AY$5:$AY$467,$C27,'Grid GenerationQueue'!$BH$5:$BH$467,"Executed",'Grid GenerationQueue'!$BB$5:$BB$467,"&lt;"&amp;$BE$3)</f>
        <v>0</v>
      </c>
      <c r="BH27">
        <f>SUMIFS('Grid GenerationQueue'!AI$5:AI$467,'Grid GenerationQueue'!$AX$5:$AX$467,$B27,'Grid GenerationQueue'!$AY$5:$AY$467,$C27,'Grid GenerationQueue'!$BH$5:$BH$467,"Executed",'Grid GenerationQueue'!$BB$5:$BB$467,"&lt;"&amp;$BE$3)</f>
        <v>0</v>
      </c>
      <c r="BI27">
        <f>SUMIFS('Grid GenerationQueue'!AJ$5:AJ$467,'Grid GenerationQueue'!$AX$5:$AX$467,$B27,'Grid GenerationQueue'!$AY$5:$AY$467,$C27,'Grid GenerationQueue'!$BH$5:$BH$467,"Executed",'Grid GenerationQueue'!$BB$5:$BB$467,"&lt;"&amp;$BE$3)</f>
        <v>0</v>
      </c>
      <c r="BJ27">
        <f>SUMIFS('Grid GenerationQueue'!AK$5:AK$467,'Grid GenerationQueue'!$AX$5:$AX$467,$B27,'Grid GenerationQueue'!$AY$5:$AY$467,$C27,'Grid GenerationQueue'!$BH$5:$BH$467,"Executed",'Grid GenerationQueue'!$BB$5:$BB$467,"&lt;"&amp;$BE$3)</f>
        <v>0</v>
      </c>
      <c r="BK27">
        <f>SUMIFS('Grid GenerationQueue'!AL$5:AL$467,'Grid GenerationQueue'!$AX$5:$AX$467,$B27,'Grid GenerationQueue'!$AY$5:$AY$467,$C27,'Grid GenerationQueue'!$BH$5:$BH$467,"Executed",'Grid GenerationQueue'!$BB$5:$BB$467,"&lt;"&amp;$BE$3)</f>
        <v>0</v>
      </c>
      <c r="BL27">
        <f>SUMIFS('Grid GenerationQueue'!AM$5:AM$467,'Grid GenerationQueue'!$AX$5:$AX$467,$B27,'Grid GenerationQueue'!$AY$5:$AY$467,$C27,'Grid GenerationQueue'!$BH$5:$BH$467,"Executed",'Grid GenerationQueue'!$BB$5:$BB$467,"&lt;"&amp;$BE$3)</f>
        <v>0</v>
      </c>
      <c r="BM27">
        <f>SUMIFS('Grid GenerationQueue'!AN$5:AN$467,'Grid GenerationQueue'!$AX$5:$AX$467,$B27,'Grid GenerationQueue'!$AY$5:$AY$467,$C27,'Grid GenerationQueue'!$BH$5:$BH$467,"Executed",'Grid GenerationQueue'!$BB$5:$BB$467,"&lt;"&amp;$BE$3)</f>
        <v>0</v>
      </c>
      <c r="BN27">
        <f>SUMIFS('Grid GenerationQueue'!AO$5:AO$467,'Grid GenerationQueue'!$AX$5:$AX$467,$B27,'Grid GenerationQueue'!$AY$5:$AY$467,$C27,'Grid GenerationQueue'!$BH$5:$BH$467,"Executed",'Grid GenerationQueue'!$BB$5:$BB$467,"&lt;"&amp;$BE$3)</f>
        <v>0</v>
      </c>
      <c r="BO27">
        <f>SUMIFS('Grid GenerationQueue'!AP$5:AP$467,'Grid GenerationQueue'!$AX$5:$AX$467,$B27,'Grid GenerationQueue'!$AY$5:$AY$467,$C27,'Grid GenerationQueue'!$BH$5:$BH$467,"Executed",'Grid GenerationQueue'!$BB$5:$BB$467,"&lt;"&amp;$BE$3)</f>
        <v>0</v>
      </c>
      <c r="BQ27">
        <f>SUMIFS('Grid GenerationQueue'!AE$5:AE$467,'Grid GenerationQueue'!$AX$5:$AX$467,$B27,'Grid GenerationQueue'!$AY$5:$AY$467,$C27,'Grid GenerationQueue'!$BF$5:$BF$467,"&lt;&gt;"&amp;"",'Grid GenerationQueue'!$BB$5:$BB$467,"&lt;"&amp;$BE$3)</f>
        <v>0</v>
      </c>
      <c r="BR27">
        <f>SUMIFS('Grid GenerationQueue'!AF$5:AF$467,'Grid GenerationQueue'!$AX$5:$AX$467,$B27,'Grid GenerationQueue'!$AY$5:$AY$467,$C27,'Grid GenerationQueue'!$BF$5:$BF$467,"&lt;&gt;"&amp;"",'Grid GenerationQueue'!$BB$5:$BB$467,"&lt;"&amp;$BE$3)</f>
        <v>0</v>
      </c>
      <c r="BS27">
        <f>SUMIFS('Grid GenerationQueue'!AG$5:AG$467,'Grid GenerationQueue'!$AX$5:$AX$467,$B27,'Grid GenerationQueue'!$AY$5:$AY$467,$C27,'Grid GenerationQueue'!$BF$5:$BF$467,"&lt;&gt;"&amp;"",'Grid GenerationQueue'!$BB$5:$BB$467,"&lt;"&amp;$BE$3)</f>
        <v>0</v>
      </c>
      <c r="BT27">
        <f>SUMIFS('Grid GenerationQueue'!AH$5:AH$467,'Grid GenerationQueue'!$AX$5:$AX$467,$B27,'Grid GenerationQueue'!$AY$5:$AY$467,$C27,'Grid GenerationQueue'!$BF$5:$BF$467,"&lt;&gt;"&amp;"",'Grid GenerationQueue'!$BB$5:$BB$467,"&lt;"&amp;$BE$3)</f>
        <v>0</v>
      </c>
      <c r="BU27">
        <f>SUMIFS('Grid GenerationQueue'!AI$5:AI$467,'Grid GenerationQueue'!$AX$5:$AX$467,$B27,'Grid GenerationQueue'!$AY$5:$AY$467,$C27,'Grid GenerationQueue'!$BF$5:$BF$467,"&lt;&gt;"&amp;"",'Grid GenerationQueue'!$BB$5:$BB$467,"&lt;"&amp;$BE$3)</f>
        <v>0</v>
      </c>
      <c r="BV27">
        <f>SUMIFS('Grid GenerationQueue'!AJ$5:AJ$467,'Grid GenerationQueue'!$AX$5:$AX$467,$B27,'Grid GenerationQueue'!$AY$5:$AY$467,$C27,'Grid GenerationQueue'!$BF$5:$BF$467,"&lt;&gt;"&amp;"",'Grid GenerationQueue'!$BB$5:$BB$467,"&lt;"&amp;$BE$3)</f>
        <v>0</v>
      </c>
      <c r="BW27">
        <f>SUMIFS('Grid GenerationQueue'!AK$5:AK$467,'Grid GenerationQueue'!$AX$5:$AX$467,$B27,'Grid GenerationQueue'!$AY$5:$AY$467,$C27,'Grid GenerationQueue'!$BF$5:$BF$467,"&lt;&gt;"&amp;"",'Grid GenerationQueue'!$BB$5:$BB$467,"&lt;"&amp;$BE$3)</f>
        <v>0</v>
      </c>
      <c r="BX27">
        <f>SUMIFS('Grid GenerationQueue'!AL$5:AL$467,'Grid GenerationQueue'!$AX$5:$AX$467,$B27,'Grid GenerationQueue'!$AY$5:$AY$467,$C27,'Grid GenerationQueue'!$BF$5:$BF$467,"&lt;&gt;"&amp;"",'Grid GenerationQueue'!$BB$5:$BB$467,"&lt;"&amp;$BE$3)</f>
        <v>0</v>
      </c>
      <c r="BY27">
        <f>SUMIFS('Grid GenerationQueue'!AM$5:AM$467,'Grid GenerationQueue'!$AX$5:$AX$467,$B27,'Grid GenerationQueue'!$AY$5:$AY$467,$C27,'Grid GenerationQueue'!$BF$5:$BF$467,"&lt;&gt;"&amp;"",'Grid GenerationQueue'!$BB$5:$BB$467,"&lt;"&amp;$BE$3)</f>
        <v>0</v>
      </c>
      <c r="BZ27">
        <f>SUMIFS('Grid GenerationQueue'!AN$5:AN$467,'Grid GenerationQueue'!$AX$5:$AX$467,$B27,'Grid GenerationQueue'!$AY$5:$AY$467,$C27,'Grid GenerationQueue'!$BF$5:$BF$467,"&lt;&gt;"&amp;"",'Grid GenerationQueue'!$BB$5:$BB$467,"&lt;"&amp;$BE$3)</f>
        <v>0</v>
      </c>
      <c r="CA27">
        <f>SUMIFS('Grid GenerationQueue'!AO$5:AO$467,'Grid GenerationQueue'!$AX$5:$AX$467,$B27,'Grid GenerationQueue'!$AY$5:$AY$467,$C27,'Grid GenerationQueue'!$BF$5:$BF$467,"&lt;&gt;"&amp;"",'Grid GenerationQueue'!$BB$5:$BB$467,"&lt;"&amp;$BE$3)</f>
        <v>0</v>
      </c>
      <c r="CB27">
        <f>SUMIFS('Grid GenerationQueue'!AP$5:AP$467,'Grid GenerationQueue'!$AX$5:$AX$467,$B27,'Grid GenerationQueue'!$AY$5:$AY$467,$C27,'Grid GenerationQueue'!$BF$5:$BF$467,"&lt;&gt;"&amp;"",'Grid GenerationQueue'!$BB$5:$BB$467,"&lt;"&amp;$BE$3)</f>
        <v>0</v>
      </c>
      <c r="CD27">
        <f>SUMIFS('Grid GenerationQueue'!AE$5:AE$467,'Grid GenerationQueue'!$AX$5:$AX$467,$B27,'Grid GenerationQueue'!$AY$5:$AY$467,$C27,'Grid GenerationQueue'!$BB$5:$BB$467,"&lt;"&amp;$BE$3)</f>
        <v>0</v>
      </c>
      <c r="CE27">
        <f>SUMIFS('Grid GenerationQueue'!AF$5:AF$467,'Grid GenerationQueue'!$AX$5:$AX$467,$B27,'Grid GenerationQueue'!$AY$5:$AY$467,$C27,'Grid GenerationQueue'!$BB$5:$BB$467,"&lt;"&amp;$BE$3)</f>
        <v>0</v>
      </c>
      <c r="CF27">
        <f>SUMIFS('Grid GenerationQueue'!AG$5:AG$467,'Grid GenerationQueue'!$AX$5:$AX$467,$B27,'Grid GenerationQueue'!$AY$5:$AY$467,$C27,'Grid GenerationQueue'!$BB$5:$BB$467,"&lt;"&amp;$BE$3)</f>
        <v>0</v>
      </c>
      <c r="CG27">
        <f>SUMIFS('Grid GenerationQueue'!AH$5:AH$467,'Grid GenerationQueue'!$AX$5:$AX$467,$B27,'Grid GenerationQueue'!$AY$5:$AY$467,$C27,'Grid GenerationQueue'!$BB$5:$BB$467,"&lt;"&amp;$BE$3)</f>
        <v>0</v>
      </c>
      <c r="CH27">
        <f>SUMIFS('Grid GenerationQueue'!AI$5:AI$467,'Grid GenerationQueue'!$AX$5:$AX$467,$B27,'Grid GenerationQueue'!$AY$5:$AY$467,$C27,'Grid GenerationQueue'!$BB$5:$BB$467,"&lt;"&amp;$BE$3)</f>
        <v>0</v>
      </c>
      <c r="CI27">
        <f>SUMIFS('Grid GenerationQueue'!AJ$5:AJ$467,'Grid GenerationQueue'!$AX$5:$AX$467,$B27,'Grid GenerationQueue'!$AY$5:$AY$467,$C27,'Grid GenerationQueue'!$BB$5:$BB$467,"&lt;"&amp;$BE$3)</f>
        <v>0</v>
      </c>
      <c r="CJ27">
        <f>SUMIFS('Grid GenerationQueue'!AK$5:AK$467,'Grid GenerationQueue'!$AX$5:$AX$467,$B27,'Grid GenerationQueue'!$AY$5:$AY$467,$C27,'Grid GenerationQueue'!$BB$5:$BB$467,"&lt;"&amp;$BE$3)</f>
        <v>0</v>
      </c>
      <c r="CK27">
        <f>SUMIFS('Grid GenerationQueue'!AL$5:AL$467,'Grid GenerationQueue'!$AX$5:$AX$467,$B27,'Grid GenerationQueue'!$AY$5:$AY$467,$C27,'Grid GenerationQueue'!$BB$5:$BB$467,"&lt;"&amp;$BE$3)</f>
        <v>0</v>
      </c>
      <c r="CL27">
        <f>SUMIFS('Grid GenerationQueue'!AM$5:AM$467,'Grid GenerationQueue'!$AX$5:$AX$467,$B27,'Grid GenerationQueue'!$AY$5:$AY$467,$C27,'Grid GenerationQueue'!$BB$5:$BB$467,"&lt;"&amp;$BE$3)</f>
        <v>0</v>
      </c>
      <c r="CM27">
        <f>SUMIFS('Grid GenerationQueue'!AN$5:AN$467,'Grid GenerationQueue'!$AX$5:$AX$467,$B27,'Grid GenerationQueue'!$AY$5:$AY$467,$C27,'Grid GenerationQueue'!$BB$5:$BB$467,"&lt;"&amp;$BE$3)</f>
        <v>0</v>
      </c>
      <c r="CN27">
        <f>SUMIFS('Grid GenerationQueue'!AO$5:AO$467,'Grid GenerationQueue'!$AX$5:$AX$467,$B27,'Grid GenerationQueue'!$AY$5:$AY$467,$C27,'Grid GenerationQueue'!$BB$5:$BB$467,"&lt;"&amp;$BE$3)</f>
        <v>0</v>
      </c>
      <c r="CO27">
        <f>SUMIFS('Grid GenerationQueue'!AP$5:AP$467,'Grid GenerationQueue'!$AX$5:$AX$467,$B27,'Grid GenerationQueue'!$AY$5:$AY$467,$C27,'Grid GenerationQueue'!$BB$5:$BB$467,"&lt;"&amp;$BE$3)</f>
        <v>0</v>
      </c>
    </row>
    <row r="28" spans="1:93" x14ac:dyDescent="0.35">
      <c r="A28" t="s">
        <v>4659</v>
      </c>
      <c r="B28" t="s">
        <v>4376</v>
      </c>
      <c r="C28">
        <v>138</v>
      </c>
      <c r="D28">
        <f>SUMIFS('Grid GenerationQueue'!AE$5:AE$467,'Grid GenerationQueue'!$AX$5:$AX$467,$B28,'Grid GenerationQueue'!$AY$5:$AY$467,$C28,'Grid GenerationQueue'!$BI$5:$BI$467,"&lt;4")</f>
        <v>0</v>
      </c>
      <c r="E28">
        <f>SUMIFS('Grid GenerationQueue'!AF$5:AF$467,'Grid GenerationQueue'!$AX$5:$AX$467,$B28,'Grid GenerationQueue'!$AY$5:$AY$467,$C28,'Grid GenerationQueue'!$BI$5:$BI$467,"&lt;4")</f>
        <v>0</v>
      </c>
      <c r="F28">
        <f>SUMIFS('Grid GenerationQueue'!AG$5:AG$467,'Grid GenerationQueue'!$AX$5:$AX$467,$B28,'Grid GenerationQueue'!$AY$5:$AY$467,$C28,'Grid GenerationQueue'!$BI$5:$BI$467,"&lt;4")</f>
        <v>0</v>
      </c>
      <c r="G28">
        <f>SUMIFS('Grid GenerationQueue'!AH$5:AH$467,'Grid GenerationQueue'!$AX$5:$AX$467,$B28,'Grid GenerationQueue'!$AY$5:$AY$467,$C28,'Grid GenerationQueue'!$BI$5:$BI$467,"&lt;4")</f>
        <v>0</v>
      </c>
      <c r="H28">
        <f>SUMIFS('Grid GenerationQueue'!AI$5:AI$467,'Grid GenerationQueue'!$AX$5:$AX$467,$B28,'Grid GenerationQueue'!$AY$5:$AY$467,$C28,'Grid GenerationQueue'!$BI$5:$BI$467,"&lt;4")</f>
        <v>0</v>
      </c>
      <c r="I28">
        <f>SUMIFS('Grid GenerationQueue'!AJ$5:AJ$467,'Grid GenerationQueue'!$AX$5:$AX$467,$B28,'Grid GenerationQueue'!$AY$5:$AY$467,$C28,'Grid GenerationQueue'!$BI$5:$BI$467,"&lt;4")</f>
        <v>0</v>
      </c>
      <c r="J28">
        <f>SUMIFS('Grid GenerationQueue'!AK$5:AK$467,'Grid GenerationQueue'!$AX$5:$AX$467,$B28,'Grid GenerationQueue'!$AY$5:$AY$467,$C28,'Grid GenerationQueue'!$BI$5:$BI$467,"&lt;4")</f>
        <v>0</v>
      </c>
      <c r="K28">
        <f>SUMIFS('Grid GenerationQueue'!AL$5:AL$467,'Grid GenerationQueue'!$AX$5:$AX$467,$B28,'Grid GenerationQueue'!$AY$5:$AY$467,$C28,'Grid GenerationQueue'!$BI$5:$BI$467,"&lt;4")</f>
        <v>0</v>
      </c>
      <c r="L28">
        <f>SUMIFS('Grid GenerationQueue'!AM$5:AM$467,'Grid GenerationQueue'!$AX$5:$AX$467,$B28,'Grid GenerationQueue'!$AY$5:$AY$467,$C28,'Grid GenerationQueue'!$BI$5:$BI$467,"&lt;4")</f>
        <v>0</v>
      </c>
      <c r="M28">
        <f>SUMIFS('Grid GenerationQueue'!AN$5:AN$467,'Grid GenerationQueue'!$AX$5:$AX$467,$B28,'Grid GenerationQueue'!$AY$5:$AY$467,$C28,'Grid GenerationQueue'!$BI$5:$BI$467,"&lt;4")</f>
        <v>0</v>
      </c>
      <c r="N28">
        <f>SUMIFS('Grid GenerationQueue'!AO$5:AO$467,'Grid GenerationQueue'!$AX$5:$AX$467,$B28,'Grid GenerationQueue'!$AY$5:$AY$467,$C28,'Grid GenerationQueue'!$BI$5:$BI$467,"&lt;4")</f>
        <v>0</v>
      </c>
      <c r="O28">
        <f>SUMIFS('Grid GenerationQueue'!AP$5:AP$467,'Grid GenerationQueue'!$AX$5:$AX$467,$B28,'Grid GenerationQueue'!$AY$5:$AY$467,$C28,'Grid GenerationQueue'!$BI$5:$BI$467,"&lt;4")</f>
        <v>0</v>
      </c>
      <c r="Q28">
        <f>SUMIFS('Grid GenerationQueue'!AE$5:AE$467,'Grid GenerationQueue'!$AX$5:$AX$467,$B28,'Grid GenerationQueue'!$AY$5:$AY$467,$C28,'Grid GenerationQueue'!$BH$5:$BH$467,"Executed")</f>
        <v>0</v>
      </c>
      <c r="R28">
        <f>SUMIFS('Grid GenerationQueue'!AF$5:AF$467,'Grid GenerationQueue'!$AX$5:$AX$467,$B28,'Grid GenerationQueue'!$AY$5:$AY$467,$C28,'Grid GenerationQueue'!$BH$5:$BH$467,"Executed")</f>
        <v>0</v>
      </c>
      <c r="S28">
        <f>SUMIFS('Grid GenerationQueue'!AG$5:AG$467,'Grid GenerationQueue'!$AX$5:$AX$467,$B28,'Grid GenerationQueue'!$AY$5:$AY$467,$C28,'Grid GenerationQueue'!$BH$5:$BH$467,"Executed")</f>
        <v>0</v>
      </c>
      <c r="T28">
        <f>SUMIFS('Grid GenerationQueue'!AH$5:AH$467,'Grid GenerationQueue'!$AX$5:$AX$467,$B28,'Grid GenerationQueue'!$AY$5:$AY$467,$C28,'Grid GenerationQueue'!$BH$5:$BH$467,"Executed")</f>
        <v>0</v>
      </c>
      <c r="U28">
        <f>SUMIFS('Grid GenerationQueue'!AI$5:AI$467,'Grid GenerationQueue'!$AX$5:$AX$467,$B28,'Grid GenerationQueue'!$AY$5:$AY$467,$C28,'Grid GenerationQueue'!$BH$5:$BH$467,"Executed")</f>
        <v>0</v>
      </c>
      <c r="V28">
        <f>SUMIFS('Grid GenerationQueue'!AJ$5:AJ$467,'Grid GenerationQueue'!$AX$5:$AX$467,$B28,'Grid GenerationQueue'!$AY$5:$AY$467,$C28,'Grid GenerationQueue'!$BH$5:$BH$467,"Executed")</f>
        <v>0</v>
      </c>
      <c r="W28">
        <f>SUMIFS('Grid GenerationQueue'!AK$5:AK$467,'Grid GenerationQueue'!$AX$5:$AX$467,$B28,'Grid GenerationQueue'!$AY$5:$AY$467,$C28,'Grid GenerationQueue'!$BH$5:$BH$467,"Executed")</f>
        <v>0</v>
      </c>
      <c r="X28">
        <f>SUMIFS('Grid GenerationQueue'!AL$5:AL$467,'Grid GenerationQueue'!$AX$5:$AX$467,$B28,'Grid GenerationQueue'!$AY$5:$AY$467,$C28,'Grid GenerationQueue'!$BH$5:$BH$467,"Executed")</f>
        <v>0</v>
      </c>
      <c r="Y28">
        <f>SUMIFS('Grid GenerationQueue'!AM$5:AM$467,'Grid GenerationQueue'!$AX$5:$AX$467,$B28,'Grid GenerationQueue'!$AY$5:$AY$467,$C28,'Grid GenerationQueue'!$BH$5:$BH$467,"Executed")</f>
        <v>0</v>
      </c>
      <c r="Z28">
        <f>SUMIFS('Grid GenerationQueue'!AN$5:AN$467,'Grid GenerationQueue'!$AX$5:$AX$467,$B28,'Grid GenerationQueue'!$AY$5:$AY$467,$C28,'Grid GenerationQueue'!$BH$5:$BH$467,"Executed")</f>
        <v>0</v>
      </c>
      <c r="AA28">
        <f>SUMIFS('Grid GenerationQueue'!AO$5:AO$467,'Grid GenerationQueue'!$AX$5:$AX$467,$B28,'Grid GenerationQueue'!$AY$5:$AY$467,$C28,'Grid GenerationQueue'!$BH$5:$BH$467,"Executed")</f>
        <v>0</v>
      </c>
      <c r="AB28">
        <f>SUMIFS('Grid GenerationQueue'!AP$5:AP$467,'Grid GenerationQueue'!$AX$5:$AX$467,$B28,'Grid GenerationQueue'!$AY$5:$AY$467,$C28,'Grid GenerationQueue'!$BH$5:$BH$467,"Executed")</f>
        <v>0</v>
      </c>
      <c r="AD28">
        <f>SUMIFS('Grid GenerationQueue'!AE$5:AE$467,'Grid GenerationQueue'!$AX$5:$AX$467,$B28,'Grid GenerationQueue'!$AY$5:$AY$467,$C28,'Grid GenerationQueue'!$BF$5:$BF$467,"&lt;&gt;"&amp;"")</f>
        <v>0</v>
      </c>
      <c r="AE28">
        <f>SUMIFS('Grid GenerationQueue'!AF$5:AF$467,'Grid GenerationQueue'!$AX$5:$AX$467,$B28,'Grid GenerationQueue'!$AY$5:$AY$467,$C28,'Grid GenerationQueue'!$BF$5:$BF$467,"&lt;&gt;"&amp;"")</f>
        <v>0</v>
      </c>
      <c r="AF28">
        <f>SUMIFS('Grid GenerationQueue'!AG$5:AG$467,'Grid GenerationQueue'!$AX$5:$AX$467,$B28,'Grid GenerationQueue'!$AY$5:$AY$467,$C28,'Grid GenerationQueue'!$BF$5:$BF$467,"&lt;&gt;"&amp;"")</f>
        <v>0</v>
      </c>
      <c r="AG28">
        <f>SUMIFS('Grid GenerationQueue'!AH$5:AH$467,'Grid GenerationQueue'!$AX$5:$AX$467,$B28,'Grid GenerationQueue'!$AY$5:$AY$467,$C28,'Grid GenerationQueue'!$BF$5:$BF$467,"&lt;&gt;"&amp;"")</f>
        <v>0</v>
      </c>
      <c r="AH28">
        <f>SUMIFS('Grid GenerationQueue'!AI$5:AI$467,'Grid GenerationQueue'!$AX$5:$AX$467,$B28,'Grid GenerationQueue'!$AY$5:$AY$467,$C28,'Grid GenerationQueue'!$BF$5:$BF$467,"&lt;&gt;"&amp;"")</f>
        <v>0</v>
      </c>
      <c r="AI28">
        <f>SUMIFS('Grid GenerationQueue'!AJ$5:AJ$467,'Grid GenerationQueue'!$AX$5:$AX$467,$B28,'Grid GenerationQueue'!$AY$5:$AY$467,$C28,'Grid GenerationQueue'!$BF$5:$BF$467,"&lt;&gt;"&amp;"")</f>
        <v>0</v>
      </c>
      <c r="AJ28">
        <f>SUMIFS('Grid GenerationQueue'!AK$5:AK$467,'Grid GenerationQueue'!$AX$5:$AX$467,$B28,'Grid GenerationQueue'!$AY$5:$AY$467,$C28,'Grid GenerationQueue'!$BF$5:$BF$467,"&lt;&gt;"&amp;"")</f>
        <v>0</v>
      </c>
      <c r="AK28">
        <f>SUMIFS('Grid GenerationQueue'!AL$5:AL$467,'Grid GenerationQueue'!$AX$5:$AX$467,$B28,'Grid GenerationQueue'!$AY$5:$AY$467,$C28,'Grid GenerationQueue'!$BF$5:$BF$467,"&lt;&gt;"&amp;"")</f>
        <v>0</v>
      </c>
      <c r="AL28">
        <f>SUMIFS('Grid GenerationQueue'!AM$5:AM$467,'Grid GenerationQueue'!$AX$5:$AX$467,$B28,'Grid GenerationQueue'!$AY$5:$AY$467,$C28,'Grid GenerationQueue'!$BF$5:$BF$467,"&lt;&gt;"&amp;"")</f>
        <v>0</v>
      </c>
      <c r="AM28">
        <f>SUMIFS('Grid GenerationQueue'!AN$5:AN$467,'Grid GenerationQueue'!$AX$5:$AX$467,$B28,'Grid GenerationQueue'!$AY$5:$AY$467,$C28,'Grid GenerationQueue'!$BF$5:$BF$467,"&lt;&gt;"&amp;"")</f>
        <v>0</v>
      </c>
      <c r="AN28">
        <f>SUMIFS('Grid GenerationQueue'!AO$5:AO$467,'Grid GenerationQueue'!$AX$5:$AX$467,$B28,'Grid GenerationQueue'!$AY$5:$AY$467,$C28,'Grid GenerationQueue'!$BF$5:$BF$467,"&lt;&gt;"&amp;"")</f>
        <v>0</v>
      </c>
      <c r="AO28">
        <f>SUMIFS('Grid GenerationQueue'!AP$5:AP$467,'Grid GenerationQueue'!$AX$5:$AX$467,$B28,'Grid GenerationQueue'!$AY$5:$AY$467,$C28,'Grid GenerationQueue'!$BF$5:$BF$467,"&lt;&gt;"&amp;"")</f>
        <v>0</v>
      </c>
      <c r="AQ28">
        <f>SUMIFS('Grid GenerationQueue'!AE$5:AE$467,'Grid GenerationQueue'!$AX$5:$AX$467,$B28,'Grid GenerationQueue'!$AY$5:$AY$467,$C28)</f>
        <v>515.08000000000004</v>
      </c>
      <c r="AR28">
        <f>SUMIFS('Grid GenerationQueue'!AF$5:AF$467,'Grid GenerationQueue'!$AX$5:$AX$467,$B28,'Grid GenerationQueue'!$AY$5:$AY$467,$C28)</f>
        <v>0</v>
      </c>
      <c r="AS28">
        <f>SUMIFS('Grid GenerationQueue'!AG$5:AG$467,'Grid GenerationQueue'!$AX$5:$AX$467,$B28,'Grid GenerationQueue'!$AY$5:$AY$467,$C28)</f>
        <v>0</v>
      </c>
      <c r="AT28">
        <f>SUMIFS('Grid GenerationQueue'!AH$5:AH$467,'Grid GenerationQueue'!$AX$5:$AX$467,$B28,'Grid GenerationQueue'!$AY$5:$AY$467,$C28)</f>
        <v>0</v>
      </c>
      <c r="AU28">
        <f>SUMIFS('Grid GenerationQueue'!AI$5:AI$467,'Grid GenerationQueue'!$AX$5:$AX$467,$B28,'Grid GenerationQueue'!$AY$5:$AY$467,$C28)</f>
        <v>508.56</v>
      </c>
      <c r="AV28">
        <f>SUMIFS('Grid GenerationQueue'!AJ$5:AJ$467,'Grid GenerationQueue'!$AX$5:$AX$467,$B28,'Grid GenerationQueue'!$AY$5:$AY$467,$C28)</f>
        <v>0</v>
      </c>
      <c r="AW28">
        <f>SUMIFS('Grid GenerationQueue'!AK$5:AK$467,'Grid GenerationQueue'!$AX$5:$AX$467,$B28,'Grid GenerationQueue'!$AY$5:$AY$467,$C28)</f>
        <v>0</v>
      </c>
      <c r="AX28">
        <f>SUMIFS('Grid GenerationQueue'!AL$5:AL$467,'Grid GenerationQueue'!$AX$5:$AX$467,$B28,'Grid GenerationQueue'!$AY$5:$AY$467,$C28)</f>
        <v>0</v>
      </c>
      <c r="AY28">
        <f>SUMIFS('Grid GenerationQueue'!AM$5:AM$467,'Grid GenerationQueue'!$AX$5:$AX$467,$B28,'Grid GenerationQueue'!$AY$5:$AY$467,$C28)</f>
        <v>0</v>
      </c>
      <c r="AZ28">
        <f>SUMIFS('Grid GenerationQueue'!AN$5:AN$467,'Grid GenerationQueue'!$AX$5:$AX$467,$B28,'Grid GenerationQueue'!$AY$5:$AY$467,$C28)</f>
        <v>0</v>
      </c>
      <c r="BA28">
        <f>SUMIFS('Grid GenerationQueue'!AO$5:AO$467,'Grid GenerationQueue'!$AX$5:$AX$467,$B28,'Grid GenerationQueue'!$AY$5:$AY$467,$C28)</f>
        <v>0</v>
      </c>
      <c r="BB28">
        <f>SUMIFS('Grid GenerationQueue'!AP$5:AP$467,'Grid GenerationQueue'!$AX$5:$AX$467,$B28,'Grid GenerationQueue'!$AY$5:$AY$467,$C28)</f>
        <v>0</v>
      </c>
      <c r="BD28">
        <f>SUMIFS('Grid GenerationQueue'!AE$5:AE$467,'Grid GenerationQueue'!$AX$5:$AX$467,$B28,'Grid GenerationQueue'!$AY$5:$AY$467,$C28,'Grid GenerationQueue'!$BH$5:$BH$467,"Executed",'Grid GenerationQueue'!$BB$5:$BB$467,"&lt;"&amp;$BE$3)</f>
        <v>0</v>
      </c>
      <c r="BE28">
        <f>SUMIFS('Grid GenerationQueue'!AF$5:AF$467,'Grid GenerationQueue'!$AX$5:$AX$467,$B28,'Grid GenerationQueue'!$AY$5:$AY$467,$C28,'Grid GenerationQueue'!$BH$5:$BH$467,"Executed",'Grid GenerationQueue'!$BB$5:$BB$467,"&lt;"&amp;$BE$3)</f>
        <v>0</v>
      </c>
      <c r="BF28">
        <f>SUMIFS('Grid GenerationQueue'!AG$5:AG$467,'Grid GenerationQueue'!$AX$5:$AX$467,$B28,'Grid GenerationQueue'!$AY$5:$AY$467,$C28,'Grid GenerationQueue'!$BH$5:$BH$467,"Executed",'Grid GenerationQueue'!$BB$5:$BB$467,"&lt;"&amp;$BE$3)</f>
        <v>0</v>
      </c>
      <c r="BG28">
        <f>SUMIFS('Grid GenerationQueue'!AH$5:AH$467,'Grid GenerationQueue'!$AX$5:$AX$467,$B28,'Grid GenerationQueue'!$AY$5:$AY$467,$C28,'Grid GenerationQueue'!$BH$5:$BH$467,"Executed",'Grid GenerationQueue'!$BB$5:$BB$467,"&lt;"&amp;$BE$3)</f>
        <v>0</v>
      </c>
      <c r="BH28">
        <f>SUMIFS('Grid GenerationQueue'!AI$5:AI$467,'Grid GenerationQueue'!$AX$5:$AX$467,$B28,'Grid GenerationQueue'!$AY$5:$AY$467,$C28,'Grid GenerationQueue'!$BH$5:$BH$467,"Executed",'Grid GenerationQueue'!$BB$5:$BB$467,"&lt;"&amp;$BE$3)</f>
        <v>0</v>
      </c>
      <c r="BI28">
        <f>SUMIFS('Grid GenerationQueue'!AJ$5:AJ$467,'Grid GenerationQueue'!$AX$5:$AX$467,$B28,'Grid GenerationQueue'!$AY$5:$AY$467,$C28,'Grid GenerationQueue'!$BH$5:$BH$467,"Executed",'Grid GenerationQueue'!$BB$5:$BB$467,"&lt;"&amp;$BE$3)</f>
        <v>0</v>
      </c>
      <c r="BJ28">
        <f>SUMIFS('Grid GenerationQueue'!AK$5:AK$467,'Grid GenerationQueue'!$AX$5:$AX$467,$B28,'Grid GenerationQueue'!$AY$5:$AY$467,$C28,'Grid GenerationQueue'!$BH$5:$BH$467,"Executed",'Grid GenerationQueue'!$BB$5:$BB$467,"&lt;"&amp;$BE$3)</f>
        <v>0</v>
      </c>
      <c r="BK28">
        <f>SUMIFS('Grid GenerationQueue'!AL$5:AL$467,'Grid GenerationQueue'!$AX$5:$AX$467,$B28,'Grid GenerationQueue'!$AY$5:$AY$467,$C28,'Grid GenerationQueue'!$BH$5:$BH$467,"Executed",'Grid GenerationQueue'!$BB$5:$BB$467,"&lt;"&amp;$BE$3)</f>
        <v>0</v>
      </c>
      <c r="BL28">
        <f>SUMIFS('Grid GenerationQueue'!AM$5:AM$467,'Grid GenerationQueue'!$AX$5:$AX$467,$B28,'Grid GenerationQueue'!$AY$5:$AY$467,$C28,'Grid GenerationQueue'!$BH$5:$BH$467,"Executed",'Grid GenerationQueue'!$BB$5:$BB$467,"&lt;"&amp;$BE$3)</f>
        <v>0</v>
      </c>
      <c r="BM28">
        <f>SUMIFS('Grid GenerationQueue'!AN$5:AN$467,'Grid GenerationQueue'!$AX$5:$AX$467,$B28,'Grid GenerationQueue'!$AY$5:$AY$467,$C28,'Grid GenerationQueue'!$BH$5:$BH$467,"Executed",'Grid GenerationQueue'!$BB$5:$BB$467,"&lt;"&amp;$BE$3)</f>
        <v>0</v>
      </c>
      <c r="BN28">
        <f>SUMIFS('Grid GenerationQueue'!AO$5:AO$467,'Grid GenerationQueue'!$AX$5:$AX$467,$B28,'Grid GenerationQueue'!$AY$5:$AY$467,$C28,'Grid GenerationQueue'!$BH$5:$BH$467,"Executed",'Grid GenerationQueue'!$BB$5:$BB$467,"&lt;"&amp;$BE$3)</f>
        <v>0</v>
      </c>
      <c r="BO28">
        <f>SUMIFS('Grid GenerationQueue'!AP$5:AP$467,'Grid GenerationQueue'!$AX$5:$AX$467,$B28,'Grid GenerationQueue'!$AY$5:$AY$467,$C28,'Grid GenerationQueue'!$BH$5:$BH$467,"Executed",'Grid GenerationQueue'!$BB$5:$BB$467,"&lt;"&amp;$BE$3)</f>
        <v>0</v>
      </c>
      <c r="BQ28">
        <f>SUMIFS('Grid GenerationQueue'!AE$5:AE$467,'Grid GenerationQueue'!$AX$5:$AX$467,$B28,'Grid GenerationQueue'!$AY$5:$AY$467,$C28,'Grid GenerationQueue'!$BF$5:$BF$467,"&lt;&gt;"&amp;"",'Grid GenerationQueue'!$BB$5:$BB$467,"&lt;"&amp;$BE$3)</f>
        <v>0</v>
      </c>
      <c r="BR28">
        <f>SUMIFS('Grid GenerationQueue'!AF$5:AF$467,'Grid GenerationQueue'!$AX$5:$AX$467,$B28,'Grid GenerationQueue'!$AY$5:$AY$467,$C28,'Grid GenerationQueue'!$BF$5:$BF$467,"&lt;&gt;"&amp;"",'Grid GenerationQueue'!$BB$5:$BB$467,"&lt;"&amp;$BE$3)</f>
        <v>0</v>
      </c>
      <c r="BS28">
        <f>SUMIFS('Grid GenerationQueue'!AG$5:AG$467,'Grid GenerationQueue'!$AX$5:$AX$467,$B28,'Grid GenerationQueue'!$AY$5:$AY$467,$C28,'Grid GenerationQueue'!$BF$5:$BF$467,"&lt;&gt;"&amp;"",'Grid GenerationQueue'!$BB$5:$BB$467,"&lt;"&amp;$BE$3)</f>
        <v>0</v>
      </c>
      <c r="BT28">
        <f>SUMIFS('Grid GenerationQueue'!AH$5:AH$467,'Grid GenerationQueue'!$AX$5:$AX$467,$B28,'Grid GenerationQueue'!$AY$5:$AY$467,$C28,'Grid GenerationQueue'!$BF$5:$BF$467,"&lt;&gt;"&amp;"",'Grid GenerationQueue'!$BB$5:$BB$467,"&lt;"&amp;$BE$3)</f>
        <v>0</v>
      </c>
      <c r="BU28">
        <f>SUMIFS('Grid GenerationQueue'!AI$5:AI$467,'Grid GenerationQueue'!$AX$5:$AX$467,$B28,'Grid GenerationQueue'!$AY$5:$AY$467,$C28,'Grid GenerationQueue'!$BF$5:$BF$467,"&lt;&gt;"&amp;"",'Grid GenerationQueue'!$BB$5:$BB$467,"&lt;"&amp;$BE$3)</f>
        <v>0</v>
      </c>
      <c r="BV28">
        <f>SUMIFS('Grid GenerationQueue'!AJ$5:AJ$467,'Grid GenerationQueue'!$AX$5:$AX$467,$B28,'Grid GenerationQueue'!$AY$5:$AY$467,$C28,'Grid GenerationQueue'!$BF$5:$BF$467,"&lt;&gt;"&amp;"",'Grid GenerationQueue'!$BB$5:$BB$467,"&lt;"&amp;$BE$3)</f>
        <v>0</v>
      </c>
      <c r="BW28">
        <f>SUMIFS('Grid GenerationQueue'!AK$5:AK$467,'Grid GenerationQueue'!$AX$5:$AX$467,$B28,'Grid GenerationQueue'!$AY$5:$AY$467,$C28,'Grid GenerationQueue'!$BF$5:$BF$467,"&lt;&gt;"&amp;"",'Grid GenerationQueue'!$BB$5:$BB$467,"&lt;"&amp;$BE$3)</f>
        <v>0</v>
      </c>
      <c r="BX28">
        <f>SUMIFS('Grid GenerationQueue'!AL$5:AL$467,'Grid GenerationQueue'!$AX$5:$AX$467,$B28,'Grid GenerationQueue'!$AY$5:$AY$467,$C28,'Grid GenerationQueue'!$BF$5:$BF$467,"&lt;&gt;"&amp;"",'Grid GenerationQueue'!$BB$5:$BB$467,"&lt;"&amp;$BE$3)</f>
        <v>0</v>
      </c>
      <c r="BY28">
        <f>SUMIFS('Grid GenerationQueue'!AM$5:AM$467,'Grid GenerationQueue'!$AX$5:$AX$467,$B28,'Grid GenerationQueue'!$AY$5:$AY$467,$C28,'Grid GenerationQueue'!$BF$5:$BF$467,"&lt;&gt;"&amp;"",'Grid GenerationQueue'!$BB$5:$BB$467,"&lt;"&amp;$BE$3)</f>
        <v>0</v>
      </c>
      <c r="BZ28">
        <f>SUMIFS('Grid GenerationQueue'!AN$5:AN$467,'Grid GenerationQueue'!$AX$5:$AX$467,$B28,'Grid GenerationQueue'!$AY$5:$AY$467,$C28,'Grid GenerationQueue'!$BF$5:$BF$467,"&lt;&gt;"&amp;"",'Grid GenerationQueue'!$BB$5:$BB$467,"&lt;"&amp;$BE$3)</f>
        <v>0</v>
      </c>
      <c r="CA28">
        <f>SUMIFS('Grid GenerationQueue'!AO$5:AO$467,'Grid GenerationQueue'!$AX$5:$AX$467,$B28,'Grid GenerationQueue'!$AY$5:$AY$467,$C28,'Grid GenerationQueue'!$BF$5:$BF$467,"&lt;&gt;"&amp;"",'Grid GenerationQueue'!$BB$5:$BB$467,"&lt;"&amp;$BE$3)</f>
        <v>0</v>
      </c>
      <c r="CB28">
        <f>SUMIFS('Grid GenerationQueue'!AP$5:AP$467,'Grid GenerationQueue'!$AX$5:$AX$467,$B28,'Grid GenerationQueue'!$AY$5:$AY$467,$C28,'Grid GenerationQueue'!$BF$5:$BF$467,"&lt;&gt;"&amp;"",'Grid GenerationQueue'!$BB$5:$BB$467,"&lt;"&amp;$BE$3)</f>
        <v>0</v>
      </c>
      <c r="CD28">
        <f>SUMIFS('Grid GenerationQueue'!AE$5:AE$467,'Grid GenerationQueue'!$AX$5:$AX$467,$B28,'Grid GenerationQueue'!$AY$5:$AY$467,$C28,'Grid GenerationQueue'!$BB$5:$BB$467,"&lt;"&amp;$BE$3)</f>
        <v>515.08000000000004</v>
      </c>
      <c r="CE28">
        <f>SUMIFS('Grid GenerationQueue'!AF$5:AF$467,'Grid GenerationQueue'!$AX$5:$AX$467,$B28,'Grid GenerationQueue'!$AY$5:$AY$467,$C28,'Grid GenerationQueue'!$BB$5:$BB$467,"&lt;"&amp;$BE$3)</f>
        <v>0</v>
      </c>
      <c r="CF28">
        <f>SUMIFS('Grid GenerationQueue'!AG$5:AG$467,'Grid GenerationQueue'!$AX$5:$AX$467,$B28,'Grid GenerationQueue'!$AY$5:$AY$467,$C28,'Grid GenerationQueue'!$BB$5:$BB$467,"&lt;"&amp;$BE$3)</f>
        <v>0</v>
      </c>
      <c r="CG28">
        <f>SUMIFS('Grid GenerationQueue'!AH$5:AH$467,'Grid GenerationQueue'!$AX$5:$AX$467,$B28,'Grid GenerationQueue'!$AY$5:$AY$467,$C28,'Grid GenerationQueue'!$BB$5:$BB$467,"&lt;"&amp;$BE$3)</f>
        <v>0</v>
      </c>
      <c r="CH28">
        <f>SUMIFS('Grid GenerationQueue'!AI$5:AI$467,'Grid GenerationQueue'!$AX$5:$AX$467,$B28,'Grid GenerationQueue'!$AY$5:$AY$467,$C28,'Grid GenerationQueue'!$BB$5:$BB$467,"&lt;"&amp;$BE$3)</f>
        <v>508.56</v>
      </c>
      <c r="CI28">
        <f>SUMIFS('Grid GenerationQueue'!AJ$5:AJ$467,'Grid GenerationQueue'!$AX$5:$AX$467,$B28,'Grid GenerationQueue'!$AY$5:$AY$467,$C28,'Grid GenerationQueue'!$BB$5:$BB$467,"&lt;"&amp;$BE$3)</f>
        <v>0</v>
      </c>
      <c r="CJ28">
        <f>SUMIFS('Grid GenerationQueue'!AK$5:AK$467,'Grid GenerationQueue'!$AX$5:$AX$467,$B28,'Grid GenerationQueue'!$AY$5:$AY$467,$C28,'Grid GenerationQueue'!$BB$5:$BB$467,"&lt;"&amp;$BE$3)</f>
        <v>0</v>
      </c>
      <c r="CK28">
        <f>SUMIFS('Grid GenerationQueue'!AL$5:AL$467,'Grid GenerationQueue'!$AX$5:$AX$467,$B28,'Grid GenerationQueue'!$AY$5:$AY$467,$C28,'Grid GenerationQueue'!$BB$5:$BB$467,"&lt;"&amp;$BE$3)</f>
        <v>0</v>
      </c>
      <c r="CL28">
        <f>SUMIFS('Grid GenerationQueue'!AM$5:AM$467,'Grid GenerationQueue'!$AX$5:$AX$467,$B28,'Grid GenerationQueue'!$AY$5:$AY$467,$C28,'Grid GenerationQueue'!$BB$5:$BB$467,"&lt;"&amp;$BE$3)</f>
        <v>0</v>
      </c>
      <c r="CM28">
        <f>SUMIFS('Grid GenerationQueue'!AN$5:AN$467,'Grid GenerationQueue'!$AX$5:$AX$467,$B28,'Grid GenerationQueue'!$AY$5:$AY$467,$C28,'Grid GenerationQueue'!$BB$5:$BB$467,"&lt;"&amp;$BE$3)</f>
        <v>0</v>
      </c>
      <c r="CN28">
        <f>SUMIFS('Grid GenerationQueue'!AO$5:AO$467,'Grid GenerationQueue'!$AX$5:$AX$467,$B28,'Grid GenerationQueue'!$AY$5:$AY$467,$C28,'Grid GenerationQueue'!$BB$5:$BB$467,"&lt;"&amp;$BE$3)</f>
        <v>0</v>
      </c>
      <c r="CO28">
        <f>SUMIFS('Grid GenerationQueue'!AP$5:AP$467,'Grid GenerationQueue'!$AX$5:$AX$467,$B28,'Grid GenerationQueue'!$AY$5:$AY$467,$C28,'Grid GenerationQueue'!$BB$5:$BB$467,"&lt;"&amp;$BE$3)</f>
        <v>0</v>
      </c>
    </row>
    <row r="29" spans="1:93" x14ac:dyDescent="0.35">
      <c r="A29" t="s">
        <v>4648</v>
      </c>
      <c r="B29" t="s">
        <v>4660</v>
      </c>
      <c r="C29">
        <v>230</v>
      </c>
      <c r="D29">
        <f>SUMIFS('Grid GenerationQueue'!AE$5:AE$467,'Grid GenerationQueue'!$AX$5:$AX$467,$B29,'Grid GenerationQueue'!$AY$5:$AY$467,$C29,'Grid GenerationQueue'!$BI$5:$BI$467,"&lt;4")</f>
        <v>0</v>
      </c>
      <c r="E29">
        <f>SUMIFS('Grid GenerationQueue'!AF$5:AF$467,'Grid GenerationQueue'!$AX$5:$AX$467,$B29,'Grid GenerationQueue'!$AY$5:$AY$467,$C29,'Grid GenerationQueue'!$BI$5:$BI$467,"&lt;4")</f>
        <v>0</v>
      </c>
      <c r="F29">
        <f>SUMIFS('Grid GenerationQueue'!AG$5:AG$467,'Grid GenerationQueue'!$AX$5:$AX$467,$B29,'Grid GenerationQueue'!$AY$5:$AY$467,$C29,'Grid GenerationQueue'!$BI$5:$BI$467,"&lt;4")</f>
        <v>0</v>
      </c>
      <c r="G29">
        <f>SUMIFS('Grid GenerationQueue'!AH$5:AH$467,'Grid GenerationQueue'!$AX$5:$AX$467,$B29,'Grid GenerationQueue'!$AY$5:$AY$467,$C29,'Grid GenerationQueue'!$BI$5:$BI$467,"&lt;4")</f>
        <v>0</v>
      </c>
      <c r="H29">
        <f>SUMIFS('Grid GenerationQueue'!AI$5:AI$467,'Grid GenerationQueue'!$AX$5:$AX$467,$B29,'Grid GenerationQueue'!$AY$5:$AY$467,$C29,'Grid GenerationQueue'!$BI$5:$BI$467,"&lt;4")</f>
        <v>0</v>
      </c>
      <c r="I29">
        <f>SUMIFS('Grid GenerationQueue'!AJ$5:AJ$467,'Grid GenerationQueue'!$AX$5:$AX$467,$B29,'Grid GenerationQueue'!$AY$5:$AY$467,$C29,'Grid GenerationQueue'!$BI$5:$BI$467,"&lt;4")</f>
        <v>0</v>
      </c>
      <c r="J29">
        <f>SUMIFS('Grid GenerationQueue'!AK$5:AK$467,'Grid GenerationQueue'!$AX$5:$AX$467,$B29,'Grid GenerationQueue'!$AY$5:$AY$467,$C29,'Grid GenerationQueue'!$BI$5:$BI$467,"&lt;4")</f>
        <v>0</v>
      </c>
      <c r="K29">
        <f>SUMIFS('Grid GenerationQueue'!AL$5:AL$467,'Grid GenerationQueue'!$AX$5:$AX$467,$B29,'Grid GenerationQueue'!$AY$5:$AY$467,$C29,'Grid GenerationQueue'!$BI$5:$BI$467,"&lt;4")</f>
        <v>0</v>
      </c>
      <c r="L29">
        <f>SUMIFS('Grid GenerationQueue'!AM$5:AM$467,'Grid GenerationQueue'!$AX$5:$AX$467,$B29,'Grid GenerationQueue'!$AY$5:$AY$467,$C29,'Grid GenerationQueue'!$BI$5:$BI$467,"&lt;4")</f>
        <v>0</v>
      </c>
      <c r="M29">
        <f>SUMIFS('Grid GenerationQueue'!AN$5:AN$467,'Grid GenerationQueue'!$AX$5:$AX$467,$B29,'Grid GenerationQueue'!$AY$5:$AY$467,$C29,'Grid GenerationQueue'!$BI$5:$BI$467,"&lt;4")</f>
        <v>0</v>
      </c>
      <c r="N29">
        <f>SUMIFS('Grid GenerationQueue'!AO$5:AO$467,'Grid GenerationQueue'!$AX$5:$AX$467,$B29,'Grid GenerationQueue'!$AY$5:$AY$467,$C29,'Grid GenerationQueue'!$BI$5:$BI$467,"&lt;4")</f>
        <v>0</v>
      </c>
      <c r="O29">
        <f>SUMIFS('Grid GenerationQueue'!AP$5:AP$467,'Grid GenerationQueue'!$AX$5:$AX$467,$B29,'Grid GenerationQueue'!$AY$5:$AY$467,$C29,'Grid GenerationQueue'!$BI$5:$BI$467,"&lt;4")</f>
        <v>0</v>
      </c>
      <c r="Q29">
        <f>SUMIFS('Grid GenerationQueue'!AE$5:AE$467,'Grid GenerationQueue'!$AX$5:$AX$467,$B29,'Grid GenerationQueue'!$AY$5:$AY$467,$C29,'Grid GenerationQueue'!$BH$5:$BH$467,"Executed")</f>
        <v>0</v>
      </c>
      <c r="R29">
        <f>SUMIFS('Grid GenerationQueue'!AF$5:AF$467,'Grid GenerationQueue'!$AX$5:$AX$467,$B29,'Grid GenerationQueue'!$AY$5:$AY$467,$C29,'Grid GenerationQueue'!$BH$5:$BH$467,"Executed")</f>
        <v>0</v>
      </c>
      <c r="S29">
        <f>SUMIFS('Grid GenerationQueue'!AG$5:AG$467,'Grid GenerationQueue'!$AX$5:$AX$467,$B29,'Grid GenerationQueue'!$AY$5:$AY$467,$C29,'Grid GenerationQueue'!$BH$5:$BH$467,"Executed")</f>
        <v>0</v>
      </c>
      <c r="T29">
        <f>SUMIFS('Grid GenerationQueue'!AH$5:AH$467,'Grid GenerationQueue'!$AX$5:$AX$467,$B29,'Grid GenerationQueue'!$AY$5:$AY$467,$C29,'Grid GenerationQueue'!$BH$5:$BH$467,"Executed")</f>
        <v>0</v>
      </c>
      <c r="U29">
        <f>SUMIFS('Grid GenerationQueue'!AI$5:AI$467,'Grid GenerationQueue'!$AX$5:$AX$467,$B29,'Grid GenerationQueue'!$AY$5:$AY$467,$C29,'Grid GenerationQueue'!$BH$5:$BH$467,"Executed")</f>
        <v>0</v>
      </c>
      <c r="V29">
        <f>SUMIFS('Grid GenerationQueue'!AJ$5:AJ$467,'Grid GenerationQueue'!$AX$5:$AX$467,$B29,'Grid GenerationQueue'!$AY$5:$AY$467,$C29,'Grid GenerationQueue'!$BH$5:$BH$467,"Executed")</f>
        <v>0</v>
      </c>
      <c r="W29">
        <f>SUMIFS('Grid GenerationQueue'!AK$5:AK$467,'Grid GenerationQueue'!$AX$5:$AX$467,$B29,'Grid GenerationQueue'!$AY$5:$AY$467,$C29,'Grid GenerationQueue'!$BH$5:$BH$467,"Executed")</f>
        <v>0</v>
      </c>
      <c r="X29">
        <f>SUMIFS('Grid GenerationQueue'!AL$5:AL$467,'Grid GenerationQueue'!$AX$5:$AX$467,$B29,'Grid GenerationQueue'!$AY$5:$AY$467,$C29,'Grid GenerationQueue'!$BH$5:$BH$467,"Executed")</f>
        <v>0</v>
      </c>
      <c r="Y29">
        <f>SUMIFS('Grid GenerationQueue'!AM$5:AM$467,'Grid GenerationQueue'!$AX$5:$AX$467,$B29,'Grid GenerationQueue'!$AY$5:$AY$467,$C29,'Grid GenerationQueue'!$BH$5:$BH$467,"Executed")</f>
        <v>0</v>
      </c>
      <c r="Z29">
        <f>SUMIFS('Grid GenerationQueue'!AN$5:AN$467,'Grid GenerationQueue'!$AX$5:$AX$467,$B29,'Grid GenerationQueue'!$AY$5:$AY$467,$C29,'Grid GenerationQueue'!$BH$5:$BH$467,"Executed")</f>
        <v>0</v>
      </c>
      <c r="AA29">
        <f>SUMIFS('Grid GenerationQueue'!AO$5:AO$467,'Grid GenerationQueue'!$AX$5:$AX$467,$B29,'Grid GenerationQueue'!$AY$5:$AY$467,$C29,'Grid GenerationQueue'!$BH$5:$BH$467,"Executed")</f>
        <v>0</v>
      </c>
      <c r="AB29">
        <f>SUMIFS('Grid GenerationQueue'!AP$5:AP$467,'Grid GenerationQueue'!$AX$5:$AX$467,$B29,'Grid GenerationQueue'!$AY$5:$AY$467,$C29,'Grid GenerationQueue'!$BH$5:$BH$467,"Executed")</f>
        <v>0</v>
      </c>
      <c r="AD29">
        <f>SUMIFS('Grid GenerationQueue'!AE$5:AE$467,'Grid GenerationQueue'!$AX$5:$AX$467,$B29,'Grid GenerationQueue'!$AY$5:$AY$467,$C29,'Grid GenerationQueue'!$BF$5:$BF$467,"&lt;&gt;"&amp;"")</f>
        <v>0</v>
      </c>
      <c r="AE29">
        <f>SUMIFS('Grid GenerationQueue'!AF$5:AF$467,'Grid GenerationQueue'!$AX$5:$AX$467,$B29,'Grid GenerationQueue'!$AY$5:$AY$467,$C29,'Grid GenerationQueue'!$BF$5:$BF$467,"&lt;&gt;"&amp;"")</f>
        <v>0</v>
      </c>
      <c r="AF29">
        <f>SUMIFS('Grid GenerationQueue'!AG$5:AG$467,'Grid GenerationQueue'!$AX$5:$AX$467,$B29,'Grid GenerationQueue'!$AY$5:$AY$467,$C29,'Grid GenerationQueue'!$BF$5:$BF$467,"&lt;&gt;"&amp;"")</f>
        <v>0</v>
      </c>
      <c r="AG29">
        <f>SUMIFS('Grid GenerationQueue'!AH$5:AH$467,'Grid GenerationQueue'!$AX$5:$AX$467,$B29,'Grid GenerationQueue'!$AY$5:$AY$467,$C29,'Grid GenerationQueue'!$BF$5:$BF$467,"&lt;&gt;"&amp;"")</f>
        <v>0</v>
      </c>
      <c r="AH29">
        <f>SUMIFS('Grid GenerationQueue'!AI$5:AI$467,'Grid GenerationQueue'!$AX$5:$AX$467,$B29,'Grid GenerationQueue'!$AY$5:$AY$467,$C29,'Grid GenerationQueue'!$BF$5:$BF$467,"&lt;&gt;"&amp;"")</f>
        <v>0</v>
      </c>
      <c r="AI29">
        <f>SUMIFS('Grid GenerationQueue'!AJ$5:AJ$467,'Grid GenerationQueue'!$AX$5:$AX$467,$B29,'Grid GenerationQueue'!$AY$5:$AY$467,$C29,'Grid GenerationQueue'!$BF$5:$BF$467,"&lt;&gt;"&amp;"")</f>
        <v>0</v>
      </c>
      <c r="AJ29">
        <f>SUMIFS('Grid GenerationQueue'!AK$5:AK$467,'Grid GenerationQueue'!$AX$5:$AX$467,$B29,'Grid GenerationQueue'!$AY$5:$AY$467,$C29,'Grid GenerationQueue'!$BF$5:$BF$467,"&lt;&gt;"&amp;"")</f>
        <v>0</v>
      </c>
      <c r="AK29">
        <f>SUMIFS('Grid GenerationQueue'!AL$5:AL$467,'Grid GenerationQueue'!$AX$5:$AX$467,$B29,'Grid GenerationQueue'!$AY$5:$AY$467,$C29,'Grid GenerationQueue'!$BF$5:$BF$467,"&lt;&gt;"&amp;"")</f>
        <v>0</v>
      </c>
      <c r="AL29">
        <f>SUMIFS('Grid GenerationQueue'!AM$5:AM$467,'Grid GenerationQueue'!$AX$5:$AX$467,$B29,'Grid GenerationQueue'!$AY$5:$AY$467,$C29,'Grid GenerationQueue'!$BF$5:$BF$467,"&lt;&gt;"&amp;"")</f>
        <v>0</v>
      </c>
      <c r="AM29">
        <f>SUMIFS('Grid GenerationQueue'!AN$5:AN$467,'Grid GenerationQueue'!$AX$5:$AX$467,$B29,'Grid GenerationQueue'!$AY$5:$AY$467,$C29,'Grid GenerationQueue'!$BF$5:$BF$467,"&lt;&gt;"&amp;"")</f>
        <v>0</v>
      </c>
      <c r="AN29">
        <f>SUMIFS('Grid GenerationQueue'!AO$5:AO$467,'Grid GenerationQueue'!$AX$5:$AX$467,$B29,'Grid GenerationQueue'!$AY$5:$AY$467,$C29,'Grid GenerationQueue'!$BF$5:$BF$467,"&lt;&gt;"&amp;"")</f>
        <v>0</v>
      </c>
      <c r="AO29">
        <f>SUMIFS('Grid GenerationQueue'!AP$5:AP$467,'Grid GenerationQueue'!$AX$5:$AX$467,$B29,'Grid GenerationQueue'!$AY$5:$AY$467,$C29,'Grid GenerationQueue'!$BF$5:$BF$467,"&lt;&gt;"&amp;"")</f>
        <v>0</v>
      </c>
      <c r="AQ29">
        <f>SUMIFS('Grid GenerationQueue'!AE$5:AE$467,'Grid GenerationQueue'!$AX$5:$AX$467,$B29,'Grid GenerationQueue'!$AY$5:$AY$467,$C29)</f>
        <v>0</v>
      </c>
      <c r="AR29">
        <f>SUMIFS('Grid GenerationQueue'!AF$5:AF$467,'Grid GenerationQueue'!$AX$5:$AX$467,$B29,'Grid GenerationQueue'!$AY$5:$AY$467,$C29)</f>
        <v>0</v>
      </c>
      <c r="AS29">
        <f>SUMIFS('Grid GenerationQueue'!AG$5:AG$467,'Grid GenerationQueue'!$AX$5:$AX$467,$B29,'Grid GenerationQueue'!$AY$5:$AY$467,$C29)</f>
        <v>0</v>
      </c>
      <c r="AT29">
        <f>SUMIFS('Grid GenerationQueue'!AH$5:AH$467,'Grid GenerationQueue'!$AX$5:$AX$467,$B29,'Grid GenerationQueue'!$AY$5:$AY$467,$C29)</f>
        <v>0</v>
      </c>
      <c r="AU29">
        <f>SUMIFS('Grid GenerationQueue'!AI$5:AI$467,'Grid GenerationQueue'!$AX$5:$AX$467,$B29,'Grid GenerationQueue'!$AY$5:$AY$467,$C29)</f>
        <v>0</v>
      </c>
      <c r="AV29">
        <f>SUMIFS('Grid GenerationQueue'!AJ$5:AJ$467,'Grid GenerationQueue'!$AX$5:$AX$467,$B29,'Grid GenerationQueue'!$AY$5:$AY$467,$C29)</f>
        <v>0</v>
      </c>
      <c r="AW29">
        <f>SUMIFS('Grid GenerationQueue'!AK$5:AK$467,'Grid GenerationQueue'!$AX$5:$AX$467,$B29,'Grid GenerationQueue'!$AY$5:$AY$467,$C29)</f>
        <v>0</v>
      </c>
      <c r="AX29">
        <f>SUMIFS('Grid GenerationQueue'!AL$5:AL$467,'Grid GenerationQueue'!$AX$5:$AX$467,$B29,'Grid GenerationQueue'!$AY$5:$AY$467,$C29)</f>
        <v>0</v>
      </c>
      <c r="AY29">
        <f>SUMIFS('Grid GenerationQueue'!AM$5:AM$467,'Grid GenerationQueue'!$AX$5:$AX$467,$B29,'Grid GenerationQueue'!$AY$5:$AY$467,$C29)</f>
        <v>0</v>
      </c>
      <c r="AZ29">
        <f>SUMIFS('Grid GenerationQueue'!AN$5:AN$467,'Grid GenerationQueue'!$AX$5:$AX$467,$B29,'Grid GenerationQueue'!$AY$5:$AY$467,$C29)</f>
        <v>0</v>
      </c>
      <c r="BA29">
        <f>SUMIFS('Grid GenerationQueue'!AO$5:AO$467,'Grid GenerationQueue'!$AX$5:$AX$467,$B29,'Grid GenerationQueue'!$AY$5:$AY$467,$C29)</f>
        <v>0</v>
      </c>
      <c r="BB29">
        <f>SUMIFS('Grid GenerationQueue'!AP$5:AP$467,'Grid GenerationQueue'!$AX$5:$AX$467,$B29,'Grid GenerationQueue'!$AY$5:$AY$467,$C29)</f>
        <v>0</v>
      </c>
      <c r="BD29">
        <f>SUMIFS('Grid GenerationQueue'!AE$5:AE$467,'Grid GenerationQueue'!$AX$5:$AX$467,$B29,'Grid GenerationQueue'!$AY$5:$AY$467,$C29,'Grid GenerationQueue'!$BH$5:$BH$467,"Executed",'Grid GenerationQueue'!$BB$5:$BB$467,"&lt;"&amp;$BE$3)</f>
        <v>0</v>
      </c>
      <c r="BE29">
        <f>SUMIFS('Grid GenerationQueue'!AF$5:AF$467,'Grid GenerationQueue'!$AX$5:$AX$467,$B29,'Grid GenerationQueue'!$AY$5:$AY$467,$C29,'Grid GenerationQueue'!$BH$5:$BH$467,"Executed",'Grid GenerationQueue'!$BB$5:$BB$467,"&lt;"&amp;$BE$3)</f>
        <v>0</v>
      </c>
      <c r="BF29">
        <f>SUMIFS('Grid GenerationQueue'!AG$5:AG$467,'Grid GenerationQueue'!$AX$5:$AX$467,$B29,'Grid GenerationQueue'!$AY$5:$AY$467,$C29,'Grid GenerationQueue'!$BH$5:$BH$467,"Executed",'Grid GenerationQueue'!$BB$5:$BB$467,"&lt;"&amp;$BE$3)</f>
        <v>0</v>
      </c>
      <c r="BG29">
        <f>SUMIFS('Grid GenerationQueue'!AH$5:AH$467,'Grid GenerationQueue'!$AX$5:$AX$467,$B29,'Grid GenerationQueue'!$AY$5:$AY$467,$C29,'Grid GenerationQueue'!$BH$5:$BH$467,"Executed",'Grid GenerationQueue'!$BB$5:$BB$467,"&lt;"&amp;$BE$3)</f>
        <v>0</v>
      </c>
      <c r="BH29">
        <f>SUMIFS('Grid GenerationQueue'!AI$5:AI$467,'Grid GenerationQueue'!$AX$5:$AX$467,$B29,'Grid GenerationQueue'!$AY$5:$AY$467,$C29,'Grid GenerationQueue'!$BH$5:$BH$467,"Executed",'Grid GenerationQueue'!$BB$5:$BB$467,"&lt;"&amp;$BE$3)</f>
        <v>0</v>
      </c>
      <c r="BI29">
        <f>SUMIFS('Grid GenerationQueue'!AJ$5:AJ$467,'Grid GenerationQueue'!$AX$5:$AX$467,$B29,'Grid GenerationQueue'!$AY$5:$AY$467,$C29,'Grid GenerationQueue'!$BH$5:$BH$467,"Executed",'Grid GenerationQueue'!$BB$5:$BB$467,"&lt;"&amp;$BE$3)</f>
        <v>0</v>
      </c>
      <c r="BJ29">
        <f>SUMIFS('Grid GenerationQueue'!AK$5:AK$467,'Grid GenerationQueue'!$AX$5:$AX$467,$B29,'Grid GenerationQueue'!$AY$5:$AY$467,$C29,'Grid GenerationQueue'!$BH$5:$BH$467,"Executed",'Grid GenerationQueue'!$BB$5:$BB$467,"&lt;"&amp;$BE$3)</f>
        <v>0</v>
      </c>
      <c r="BK29">
        <f>SUMIFS('Grid GenerationQueue'!AL$5:AL$467,'Grid GenerationQueue'!$AX$5:$AX$467,$B29,'Grid GenerationQueue'!$AY$5:$AY$467,$C29,'Grid GenerationQueue'!$BH$5:$BH$467,"Executed",'Grid GenerationQueue'!$BB$5:$BB$467,"&lt;"&amp;$BE$3)</f>
        <v>0</v>
      </c>
      <c r="BL29">
        <f>SUMIFS('Grid GenerationQueue'!AM$5:AM$467,'Grid GenerationQueue'!$AX$5:$AX$467,$B29,'Grid GenerationQueue'!$AY$5:$AY$467,$C29,'Grid GenerationQueue'!$BH$5:$BH$467,"Executed",'Grid GenerationQueue'!$BB$5:$BB$467,"&lt;"&amp;$BE$3)</f>
        <v>0</v>
      </c>
      <c r="BM29">
        <f>SUMIFS('Grid GenerationQueue'!AN$5:AN$467,'Grid GenerationQueue'!$AX$5:$AX$467,$B29,'Grid GenerationQueue'!$AY$5:$AY$467,$C29,'Grid GenerationQueue'!$BH$5:$BH$467,"Executed",'Grid GenerationQueue'!$BB$5:$BB$467,"&lt;"&amp;$BE$3)</f>
        <v>0</v>
      </c>
      <c r="BN29">
        <f>SUMIFS('Grid GenerationQueue'!AO$5:AO$467,'Grid GenerationQueue'!$AX$5:$AX$467,$B29,'Grid GenerationQueue'!$AY$5:$AY$467,$C29,'Grid GenerationQueue'!$BH$5:$BH$467,"Executed",'Grid GenerationQueue'!$BB$5:$BB$467,"&lt;"&amp;$BE$3)</f>
        <v>0</v>
      </c>
      <c r="BO29">
        <f>SUMIFS('Grid GenerationQueue'!AP$5:AP$467,'Grid GenerationQueue'!$AX$5:$AX$467,$B29,'Grid GenerationQueue'!$AY$5:$AY$467,$C29,'Grid GenerationQueue'!$BH$5:$BH$467,"Executed",'Grid GenerationQueue'!$BB$5:$BB$467,"&lt;"&amp;$BE$3)</f>
        <v>0</v>
      </c>
      <c r="BQ29">
        <f>SUMIFS('Grid GenerationQueue'!AE$5:AE$467,'Grid GenerationQueue'!$AX$5:$AX$467,$B29,'Grid GenerationQueue'!$AY$5:$AY$467,$C29,'Grid GenerationQueue'!$BF$5:$BF$467,"&lt;&gt;"&amp;"",'Grid GenerationQueue'!$BB$5:$BB$467,"&lt;"&amp;$BE$3)</f>
        <v>0</v>
      </c>
      <c r="BR29">
        <f>SUMIFS('Grid GenerationQueue'!AF$5:AF$467,'Grid GenerationQueue'!$AX$5:$AX$467,$B29,'Grid GenerationQueue'!$AY$5:$AY$467,$C29,'Grid GenerationQueue'!$BF$5:$BF$467,"&lt;&gt;"&amp;"",'Grid GenerationQueue'!$BB$5:$BB$467,"&lt;"&amp;$BE$3)</f>
        <v>0</v>
      </c>
      <c r="BS29">
        <f>SUMIFS('Grid GenerationQueue'!AG$5:AG$467,'Grid GenerationQueue'!$AX$5:$AX$467,$B29,'Grid GenerationQueue'!$AY$5:$AY$467,$C29,'Grid GenerationQueue'!$BF$5:$BF$467,"&lt;&gt;"&amp;"",'Grid GenerationQueue'!$BB$5:$BB$467,"&lt;"&amp;$BE$3)</f>
        <v>0</v>
      </c>
      <c r="BT29">
        <f>SUMIFS('Grid GenerationQueue'!AH$5:AH$467,'Grid GenerationQueue'!$AX$5:$AX$467,$B29,'Grid GenerationQueue'!$AY$5:$AY$467,$C29,'Grid GenerationQueue'!$BF$5:$BF$467,"&lt;&gt;"&amp;"",'Grid GenerationQueue'!$BB$5:$BB$467,"&lt;"&amp;$BE$3)</f>
        <v>0</v>
      </c>
      <c r="BU29">
        <f>SUMIFS('Grid GenerationQueue'!AI$5:AI$467,'Grid GenerationQueue'!$AX$5:$AX$467,$B29,'Grid GenerationQueue'!$AY$5:$AY$467,$C29,'Grid GenerationQueue'!$BF$5:$BF$467,"&lt;&gt;"&amp;"",'Grid GenerationQueue'!$BB$5:$BB$467,"&lt;"&amp;$BE$3)</f>
        <v>0</v>
      </c>
      <c r="BV29">
        <f>SUMIFS('Grid GenerationQueue'!AJ$5:AJ$467,'Grid GenerationQueue'!$AX$5:$AX$467,$B29,'Grid GenerationQueue'!$AY$5:$AY$467,$C29,'Grid GenerationQueue'!$BF$5:$BF$467,"&lt;&gt;"&amp;"",'Grid GenerationQueue'!$BB$5:$BB$467,"&lt;"&amp;$BE$3)</f>
        <v>0</v>
      </c>
      <c r="BW29">
        <f>SUMIFS('Grid GenerationQueue'!AK$5:AK$467,'Grid GenerationQueue'!$AX$5:$AX$467,$B29,'Grid GenerationQueue'!$AY$5:$AY$467,$C29,'Grid GenerationQueue'!$BF$5:$BF$467,"&lt;&gt;"&amp;"",'Grid GenerationQueue'!$BB$5:$BB$467,"&lt;"&amp;$BE$3)</f>
        <v>0</v>
      </c>
      <c r="BX29">
        <f>SUMIFS('Grid GenerationQueue'!AL$5:AL$467,'Grid GenerationQueue'!$AX$5:$AX$467,$B29,'Grid GenerationQueue'!$AY$5:$AY$467,$C29,'Grid GenerationQueue'!$BF$5:$BF$467,"&lt;&gt;"&amp;"",'Grid GenerationQueue'!$BB$5:$BB$467,"&lt;"&amp;$BE$3)</f>
        <v>0</v>
      </c>
      <c r="BY29">
        <f>SUMIFS('Grid GenerationQueue'!AM$5:AM$467,'Grid GenerationQueue'!$AX$5:$AX$467,$B29,'Grid GenerationQueue'!$AY$5:$AY$467,$C29,'Grid GenerationQueue'!$BF$5:$BF$467,"&lt;&gt;"&amp;"",'Grid GenerationQueue'!$BB$5:$BB$467,"&lt;"&amp;$BE$3)</f>
        <v>0</v>
      </c>
      <c r="BZ29">
        <f>SUMIFS('Grid GenerationQueue'!AN$5:AN$467,'Grid GenerationQueue'!$AX$5:$AX$467,$B29,'Grid GenerationQueue'!$AY$5:$AY$467,$C29,'Grid GenerationQueue'!$BF$5:$BF$467,"&lt;&gt;"&amp;"",'Grid GenerationQueue'!$BB$5:$BB$467,"&lt;"&amp;$BE$3)</f>
        <v>0</v>
      </c>
      <c r="CA29">
        <f>SUMIFS('Grid GenerationQueue'!AO$5:AO$467,'Grid GenerationQueue'!$AX$5:$AX$467,$B29,'Grid GenerationQueue'!$AY$5:$AY$467,$C29,'Grid GenerationQueue'!$BF$5:$BF$467,"&lt;&gt;"&amp;"",'Grid GenerationQueue'!$BB$5:$BB$467,"&lt;"&amp;$BE$3)</f>
        <v>0</v>
      </c>
      <c r="CB29">
        <f>SUMIFS('Grid GenerationQueue'!AP$5:AP$467,'Grid GenerationQueue'!$AX$5:$AX$467,$B29,'Grid GenerationQueue'!$AY$5:$AY$467,$C29,'Grid GenerationQueue'!$BF$5:$BF$467,"&lt;&gt;"&amp;"",'Grid GenerationQueue'!$BB$5:$BB$467,"&lt;"&amp;$BE$3)</f>
        <v>0</v>
      </c>
      <c r="CD29">
        <f>SUMIFS('Grid GenerationQueue'!AE$5:AE$467,'Grid GenerationQueue'!$AX$5:$AX$467,$B29,'Grid GenerationQueue'!$AY$5:$AY$467,$C29,'Grid GenerationQueue'!$BB$5:$BB$467,"&lt;"&amp;$BE$3)</f>
        <v>0</v>
      </c>
      <c r="CE29">
        <f>SUMIFS('Grid GenerationQueue'!AF$5:AF$467,'Grid GenerationQueue'!$AX$5:$AX$467,$B29,'Grid GenerationQueue'!$AY$5:$AY$467,$C29,'Grid GenerationQueue'!$BB$5:$BB$467,"&lt;"&amp;$BE$3)</f>
        <v>0</v>
      </c>
      <c r="CF29">
        <f>SUMIFS('Grid GenerationQueue'!AG$5:AG$467,'Grid GenerationQueue'!$AX$5:$AX$467,$B29,'Grid GenerationQueue'!$AY$5:$AY$467,$C29,'Grid GenerationQueue'!$BB$5:$BB$467,"&lt;"&amp;$BE$3)</f>
        <v>0</v>
      </c>
      <c r="CG29">
        <f>SUMIFS('Grid GenerationQueue'!AH$5:AH$467,'Grid GenerationQueue'!$AX$5:$AX$467,$B29,'Grid GenerationQueue'!$AY$5:$AY$467,$C29,'Grid GenerationQueue'!$BB$5:$BB$467,"&lt;"&amp;$BE$3)</f>
        <v>0</v>
      </c>
      <c r="CH29">
        <f>SUMIFS('Grid GenerationQueue'!AI$5:AI$467,'Grid GenerationQueue'!$AX$5:$AX$467,$B29,'Grid GenerationQueue'!$AY$5:$AY$467,$C29,'Grid GenerationQueue'!$BB$5:$BB$467,"&lt;"&amp;$BE$3)</f>
        <v>0</v>
      </c>
      <c r="CI29">
        <f>SUMIFS('Grid GenerationQueue'!AJ$5:AJ$467,'Grid GenerationQueue'!$AX$5:$AX$467,$B29,'Grid GenerationQueue'!$AY$5:$AY$467,$C29,'Grid GenerationQueue'!$BB$5:$BB$467,"&lt;"&amp;$BE$3)</f>
        <v>0</v>
      </c>
      <c r="CJ29">
        <f>SUMIFS('Grid GenerationQueue'!AK$5:AK$467,'Grid GenerationQueue'!$AX$5:$AX$467,$B29,'Grid GenerationQueue'!$AY$5:$AY$467,$C29,'Grid GenerationQueue'!$BB$5:$BB$467,"&lt;"&amp;$BE$3)</f>
        <v>0</v>
      </c>
      <c r="CK29">
        <f>SUMIFS('Grid GenerationQueue'!AL$5:AL$467,'Grid GenerationQueue'!$AX$5:$AX$467,$B29,'Grid GenerationQueue'!$AY$5:$AY$467,$C29,'Grid GenerationQueue'!$BB$5:$BB$467,"&lt;"&amp;$BE$3)</f>
        <v>0</v>
      </c>
      <c r="CL29">
        <f>SUMIFS('Grid GenerationQueue'!AM$5:AM$467,'Grid GenerationQueue'!$AX$5:$AX$467,$B29,'Grid GenerationQueue'!$AY$5:$AY$467,$C29,'Grid GenerationQueue'!$BB$5:$BB$467,"&lt;"&amp;$BE$3)</f>
        <v>0</v>
      </c>
      <c r="CM29">
        <f>SUMIFS('Grid GenerationQueue'!AN$5:AN$467,'Grid GenerationQueue'!$AX$5:$AX$467,$B29,'Grid GenerationQueue'!$AY$5:$AY$467,$C29,'Grid GenerationQueue'!$BB$5:$BB$467,"&lt;"&amp;$BE$3)</f>
        <v>0</v>
      </c>
      <c r="CN29">
        <f>SUMIFS('Grid GenerationQueue'!AO$5:AO$467,'Grid GenerationQueue'!$AX$5:$AX$467,$B29,'Grid GenerationQueue'!$AY$5:$AY$467,$C29,'Grid GenerationQueue'!$BB$5:$BB$467,"&lt;"&amp;$BE$3)</f>
        <v>0</v>
      </c>
      <c r="CO29">
        <f>SUMIFS('Grid GenerationQueue'!AP$5:AP$467,'Grid GenerationQueue'!$AX$5:$AX$467,$B29,'Grid GenerationQueue'!$AY$5:$AY$467,$C29,'Grid GenerationQueue'!$BB$5:$BB$467,"&lt;"&amp;$BE$3)</f>
        <v>0</v>
      </c>
    </row>
    <row r="30" spans="1:93" x14ac:dyDescent="0.35">
      <c r="A30" t="s">
        <v>4653</v>
      </c>
      <c r="B30" t="s">
        <v>4506</v>
      </c>
      <c r="C30">
        <v>115</v>
      </c>
      <c r="D30">
        <f>SUMIFS('Grid GenerationQueue'!AE$5:AE$467,'Grid GenerationQueue'!$AX$5:$AX$467,$B30,'Grid GenerationQueue'!$AY$5:$AY$467,$C30,'Grid GenerationQueue'!$BI$5:$BI$467,"&lt;4")</f>
        <v>0</v>
      </c>
      <c r="E30">
        <f>SUMIFS('Grid GenerationQueue'!AF$5:AF$467,'Grid GenerationQueue'!$AX$5:$AX$467,$B30,'Grid GenerationQueue'!$AY$5:$AY$467,$C30,'Grid GenerationQueue'!$BI$5:$BI$467,"&lt;4")</f>
        <v>0</v>
      </c>
      <c r="F30">
        <f>SUMIFS('Grid GenerationQueue'!AG$5:AG$467,'Grid GenerationQueue'!$AX$5:$AX$467,$B30,'Grid GenerationQueue'!$AY$5:$AY$467,$C30,'Grid GenerationQueue'!$BI$5:$BI$467,"&lt;4")</f>
        <v>0</v>
      </c>
      <c r="G30">
        <f>SUMIFS('Grid GenerationQueue'!AH$5:AH$467,'Grid GenerationQueue'!$AX$5:$AX$467,$B30,'Grid GenerationQueue'!$AY$5:$AY$467,$C30,'Grid GenerationQueue'!$BI$5:$BI$467,"&lt;4")</f>
        <v>0</v>
      </c>
      <c r="H30">
        <f>SUMIFS('Grid GenerationQueue'!AI$5:AI$467,'Grid GenerationQueue'!$AX$5:$AX$467,$B30,'Grid GenerationQueue'!$AY$5:$AY$467,$C30,'Grid GenerationQueue'!$BI$5:$BI$467,"&lt;4")</f>
        <v>0</v>
      </c>
      <c r="I30">
        <f>SUMIFS('Grid GenerationQueue'!AJ$5:AJ$467,'Grid GenerationQueue'!$AX$5:$AX$467,$B30,'Grid GenerationQueue'!$AY$5:$AY$467,$C30,'Grid GenerationQueue'!$BI$5:$BI$467,"&lt;4")</f>
        <v>0</v>
      </c>
      <c r="J30">
        <f>SUMIFS('Grid GenerationQueue'!AK$5:AK$467,'Grid GenerationQueue'!$AX$5:$AX$467,$B30,'Grid GenerationQueue'!$AY$5:$AY$467,$C30,'Grid GenerationQueue'!$BI$5:$BI$467,"&lt;4")</f>
        <v>0</v>
      </c>
      <c r="K30">
        <f>SUMIFS('Grid GenerationQueue'!AL$5:AL$467,'Grid GenerationQueue'!$AX$5:$AX$467,$B30,'Grid GenerationQueue'!$AY$5:$AY$467,$C30,'Grid GenerationQueue'!$BI$5:$BI$467,"&lt;4")</f>
        <v>0</v>
      </c>
      <c r="L30">
        <f>SUMIFS('Grid GenerationQueue'!AM$5:AM$467,'Grid GenerationQueue'!$AX$5:$AX$467,$B30,'Grid GenerationQueue'!$AY$5:$AY$467,$C30,'Grid GenerationQueue'!$BI$5:$BI$467,"&lt;4")</f>
        <v>0</v>
      </c>
      <c r="M30">
        <f>SUMIFS('Grid GenerationQueue'!AN$5:AN$467,'Grid GenerationQueue'!$AX$5:$AX$467,$B30,'Grid GenerationQueue'!$AY$5:$AY$467,$C30,'Grid GenerationQueue'!$BI$5:$BI$467,"&lt;4")</f>
        <v>0</v>
      </c>
      <c r="N30">
        <f>SUMIFS('Grid GenerationQueue'!AO$5:AO$467,'Grid GenerationQueue'!$AX$5:$AX$467,$B30,'Grid GenerationQueue'!$AY$5:$AY$467,$C30,'Grid GenerationQueue'!$BI$5:$BI$467,"&lt;4")</f>
        <v>0</v>
      </c>
      <c r="O30">
        <f>SUMIFS('Grid GenerationQueue'!AP$5:AP$467,'Grid GenerationQueue'!$AX$5:$AX$467,$B30,'Grid GenerationQueue'!$AY$5:$AY$467,$C30,'Grid GenerationQueue'!$BI$5:$BI$467,"&lt;4")</f>
        <v>0</v>
      </c>
      <c r="Q30">
        <f>SUMIFS('Grid GenerationQueue'!AE$5:AE$467,'Grid GenerationQueue'!$AX$5:$AX$467,$B30,'Grid GenerationQueue'!$AY$5:$AY$467,$C30,'Grid GenerationQueue'!$BH$5:$BH$467,"Executed")</f>
        <v>0</v>
      </c>
      <c r="R30">
        <f>SUMIFS('Grid GenerationQueue'!AF$5:AF$467,'Grid GenerationQueue'!$AX$5:$AX$467,$B30,'Grid GenerationQueue'!$AY$5:$AY$467,$C30,'Grid GenerationQueue'!$BH$5:$BH$467,"Executed")</f>
        <v>0</v>
      </c>
      <c r="S30">
        <f>SUMIFS('Grid GenerationQueue'!AG$5:AG$467,'Grid GenerationQueue'!$AX$5:$AX$467,$B30,'Grid GenerationQueue'!$AY$5:$AY$467,$C30,'Grid GenerationQueue'!$BH$5:$BH$467,"Executed")</f>
        <v>0</v>
      </c>
      <c r="T30">
        <f>SUMIFS('Grid GenerationQueue'!AH$5:AH$467,'Grid GenerationQueue'!$AX$5:$AX$467,$B30,'Grid GenerationQueue'!$AY$5:$AY$467,$C30,'Grid GenerationQueue'!$BH$5:$BH$467,"Executed")</f>
        <v>0</v>
      </c>
      <c r="U30">
        <f>SUMIFS('Grid GenerationQueue'!AI$5:AI$467,'Grid GenerationQueue'!$AX$5:$AX$467,$B30,'Grid GenerationQueue'!$AY$5:$AY$467,$C30,'Grid GenerationQueue'!$BH$5:$BH$467,"Executed")</f>
        <v>0</v>
      </c>
      <c r="V30">
        <f>SUMIFS('Grid GenerationQueue'!AJ$5:AJ$467,'Grid GenerationQueue'!$AX$5:$AX$467,$B30,'Grid GenerationQueue'!$AY$5:$AY$467,$C30,'Grid GenerationQueue'!$BH$5:$BH$467,"Executed")</f>
        <v>0</v>
      </c>
      <c r="W30">
        <f>SUMIFS('Grid GenerationQueue'!AK$5:AK$467,'Grid GenerationQueue'!$AX$5:$AX$467,$B30,'Grid GenerationQueue'!$AY$5:$AY$467,$C30,'Grid GenerationQueue'!$BH$5:$BH$467,"Executed")</f>
        <v>0</v>
      </c>
      <c r="X30">
        <f>SUMIFS('Grid GenerationQueue'!AL$5:AL$467,'Grid GenerationQueue'!$AX$5:$AX$467,$B30,'Grid GenerationQueue'!$AY$5:$AY$467,$C30,'Grid GenerationQueue'!$BH$5:$BH$467,"Executed")</f>
        <v>0</v>
      </c>
      <c r="Y30">
        <f>SUMIFS('Grid GenerationQueue'!AM$5:AM$467,'Grid GenerationQueue'!$AX$5:$AX$467,$B30,'Grid GenerationQueue'!$AY$5:$AY$467,$C30,'Grid GenerationQueue'!$BH$5:$BH$467,"Executed")</f>
        <v>0</v>
      </c>
      <c r="Z30">
        <f>SUMIFS('Grid GenerationQueue'!AN$5:AN$467,'Grid GenerationQueue'!$AX$5:$AX$467,$B30,'Grid GenerationQueue'!$AY$5:$AY$467,$C30,'Grid GenerationQueue'!$BH$5:$BH$467,"Executed")</f>
        <v>0</v>
      </c>
      <c r="AA30">
        <f>SUMIFS('Grid GenerationQueue'!AO$5:AO$467,'Grid GenerationQueue'!$AX$5:$AX$467,$B30,'Grid GenerationQueue'!$AY$5:$AY$467,$C30,'Grid GenerationQueue'!$BH$5:$BH$467,"Executed")</f>
        <v>0</v>
      </c>
      <c r="AB30">
        <f>SUMIFS('Grid GenerationQueue'!AP$5:AP$467,'Grid GenerationQueue'!$AX$5:$AX$467,$B30,'Grid GenerationQueue'!$AY$5:$AY$467,$C30,'Grid GenerationQueue'!$BH$5:$BH$467,"Executed")</f>
        <v>0</v>
      </c>
      <c r="AD30">
        <f>SUMIFS('Grid GenerationQueue'!AE$5:AE$467,'Grid GenerationQueue'!$AX$5:$AX$467,$B30,'Grid GenerationQueue'!$AY$5:$AY$467,$C30,'Grid GenerationQueue'!$BF$5:$BF$467,"&lt;&gt;"&amp;"")</f>
        <v>0</v>
      </c>
      <c r="AE30">
        <f>SUMIFS('Grid GenerationQueue'!AF$5:AF$467,'Grid GenerationQueue'!$AX$5:$AX$467,$B30,'Grid GenerationQueue'!$AY$5:$AY$467,$C30,'Grid GenerationQueue'!$BF$5:$BF$467,"&lt;&gt;"&amp;"")</f>
        <v>0</v>
      </c>
      <c r="AF30">
        <f>SUMIFS('Grid GenerationQueue'!AG$5:AG$467,'Grid GenerationQueue'!$AX$5:$AX$467,$B30,'Grid GenerationQueue'!$AY$5:$AY$467,$C30,'Grid GenerationQueue'!$BF$5:$BF$467,"&lt;&gt;"&amp;"")</f>
        <v>0</v>
      </c>
      <c r="AG30">
        <f>SUMIFS('Grid GenerationQueue'!AH$5:AH$467,'Grid GenerationQueue'!$AX$5:$AX$467,$B30,'Grid GenerationQueue'!$AY$5:$AY$467,$C30,'Grid GenerationQueue'!$BF$5:$BF$467,"&lt;&gt;"&amp;"")</f>
        <v>0</v>
      </c>
      <c r="AH30">
        <f>SUMIFS('Grid GenerationQueue'!AI$5:AI$467,'Grid GenerationQueue'!$AX$5:$AX$467,$B30,'Grid GenerationQueue'!$AY$5:$AY$467,$C30,'Grid GenerationQueue'!$BF$5:$BF$467,"&lt;&gt;"&amp;"")</f>
        <v>0</v>
      </c>
      <c r="AI30">
        <f>SUMIFS('Grid GenerationQueue'!AJ$5:AJ$467,'Grid GenerationQueue'!$AX$5:$AX$467,$B30,'Grid GenerationQueue'!$AY$5:$AY$467,$C30,'Grid GenerationQueue'!$BF$5:$BF$467,"&lt;&gt;"&amp;"")</f>
        <v>0</v>
      </c>
      <c r="AJ30">
        <f>SUMIFS('Grid GenerationQueue'!AK$5:AK$467,'Grid GenerationQueue'!$AX$5:$AX$467,$B30,'Grid GenerationQueue'!$AY$5:$AY$467,$C30,'Grid GenerationQueue'!$BF$5:$BF$467,"&lt;&gt;"&amp;"")</f>
        <v>0</v>
      </c>
      <c r="AK30">
        <f>SUMIFS('Grid GenerationQueue'!AL$5:AL$467,'Grid GenerationQueue'!$AX$5:$AX$467,$B30,'Grid GenerationQueue'!$AY$5:$AY$467,$C30,'Grid GenerationQueue'!$BF$5:$BF$467,"&lt;&gt;"&amp;"")</f>
        <v>0</v>
      </c>
      <c r="AL30">
        <f>SUMIFS('Grid GenerationQueue'!AM$5:AM$467,'Grid GenerationQueue'!$AX$5:$AX$467,$B30,'Grid GenerationQueue'!$AY$5:$AY$467,$C30,'Grid GenerationQueue'!$BF$5:$BF$467,"&lt;&gt;"&amp;"")</f>
        <v>0</v>
      </c>
      <c r="AM30">
        <f>SUMIFS('Grid GenerationQueue'!AN$5:AN$467,'Grid GenerationQueue'!$AX$5:$AX$467,$B30,'Grid GenerationQueue'!$AY$5:$AY$467,$C30,'Grid GenerationQueue'!$BF$5:$BF$467,"&lt;&gt;"&amp;"")</f>
        <v>0</v>
      </c>
      <c r="AN30">
        <f>SUMIFS('Grid GenerationQueue'!AO$5:AO$467,'Grid GenerationQueue'!$AX$5:$AX$467,$B30,'Grid GenerationQueue'!$AY$5:$AY$467,$C30,'Grid GenerationQueue'!$BF$5:$BF$467,"&lt;&gt;"&amp;"")</f>
        <v>0</v>
      </c>
      <c r="AO30">
        <f>SUMIFS('Grid GenerationQueue'!AP$5:AP$467,'Grid GenerationQueue'!$AX$5:$AX$467,$B30,'Grid GenerationQueue'!$AY$5:$AY$467,$C30,'Grid GenerationQueue'!$BF$5:$BF$467,"&lt;&gt;"&amp;"")</f>
        <v>0</v>
      </c>
      <c r="AQ30">
        <f>SUMIFS('Grid GenerationQueue'!AE$5:AE$467,'Grid GenerationQueue'!$AX$5:$AX$467,$B30,'Grid GenerationQueue'!$AY$5:$AY$467,$C30)</f>
        <v>0</v>
      </c>
      <c r="AR30">
        <f>SUMIFS('Grid GenerationQueue'!AF$5:AF$467,'Grid GenerationQueue'!$AX$5:$AX$467,$B30,'Grid GenerationQueue'!$AY$5:$AY$467,$C30)</f>
        <v>0</v>
      </c>
      <c r="AS30">
        <f>SUMIFS('Grid GenerationQueue'!AG$5:AG$467,'Grid GenerationQueue'!$AX$5:$AX$467,$B30,'Grid GenerationQueue'!$AY$5:$AY$467,$C30)</f>
        <v>0</v>
      </c>
      <c r="AT30">
        <f>SUMIFS('Grid GenerationQueue'!AH$5:AH$467,'Grid GenerationQueue'!$AX$5:$AX$467,$B30,'Grid GenerationQueue'!$AY$5:$AY$467,$C30)</f>
        <v>0</v>
      </c>
      <c r="AU30">
        <f>SUMIFS('Grid GenerationQueue'!AI$5:AI$467,'Grid GenerationQueue'!$AX$5:$AX$467,$B30,'Grid GenerationQueue'!$AY$5:$AY$467,$C30)</f>
        <v>0</v>
      </c>
      <c r="AV30">
        <f>SUMIFS('Grid GenerationQueue'!AJ$5:AJ$467,'Grid GenerationQueue'!$AX$5:$AX$467,$B30,'Grid GenerationQueue'!$AY$5:$AY$467,$C30)</f>
        <v>0</v>
      </c>
      <c r="AW30">
        <f>SUMIFS('Grid GenerationQueue'!AK$5:AK$467,'Grid GenerationQueue'!$AX$5:$AX$467,$B30,'Grid GenerationQueue'!$AY$5:$AY$467,$C30)</f>
        <v>0</v>
      </c>
      <c r="AX30">
        <f>SUMIFS('Grid GenerationQueue'!AL$5:AL$467,'Grid GenerationQueue'!$AX$5:$AX$467,$B30,'Grid GenerationQueue'!$AY$5:$AY$467,$C30)</f>
        <v>0</v>
      </c>
      <c r="AY30">
        <f>SUMIFS('Grid GenerationQueue'!AM$5:AM$467,'Grid GenerationQueue'!$AX$5:$AX$467,$B30,'Grid GenerationQueue'!$AY$5:$AY$467,$C30)</f>
        <v>0</v>
      </c>
      <c r="AZ30">
        <f>SUMIFS('Grid GenerationQueue'!AN$5:AN$467,'Grid GenerationQueue'!$AX$5:$AX$467,$B30,'Grid GenerationQueue'!$AY$5:$AY$467,$C30)</f>
        <v>0</v>
      </c>
      <c r="BA30">
        <f>SUMIFS('Grid GenerationQueue'!AO$5:AO$467,'Grid GenerationQueue'!$AX$5:$AX$467,$B30,'Grid GenerationQueue'!$AY$5:$AY$467,$C30)</f>
        <v>0</v>
      </c>
      <c r="BB30">
        <f>SUMIFS('Grid GenerationQueue'!AP$5:AP$467,'Grid GenerationQueue'!$AX$5:$AX$467,$B30,'Grid GenerationQueue'!$AY$5:$AY$467,$C30)</f>
        <v>0</v>
      </c>
      <c r="BD30">
        <f>SUMIFS('Grid GenerationQueue'!AE$5:AE$467,'Grid GenerationQueue'!$AX$5:$AX$467,$B30,'Grid GenerationQueue'!$AY$5:$AY$467,$C30,'Grid GenerationQueue'!$BH$5:$BH$467,"Executed",'Grid GenerationQueue'!$BB$5:$BB$467,"&lt;"&amp;$BE$3)</f>
        <v>0</v>
      </c>
      <c r="BE30">
        <f>SUMIFS('Grid GenerationQueue'!AF$5:AF$467,'Grid GenerationQueue'!$AX$5:$AX$467,$B30,'Grid GenerationQueue'!$AY$5:$AY$467,$C30,'Grid GenerationQueue'!$BH$5:$BH$467,"Executed",'Grid GenerationQueue'!$BB$5:$BB$467,"&lt;"&amp;$BE$3)</f>
        <v>0</v>
      </c>
      <c r="BF30">
        <f>SUMIFS('Grid GenerationQueue'!AG$5:AG$467,'Grid GenerationQueue'!$AX$5:$AX$467,$B30,'Grid GenerationQueue'!$AY$5:$AY$467,$C30,'Grid GenerationQueue'!$BH$5:$BH$467,"Executed",'Grid GenerationQueue'!$BB$5:$BB$467,"&lt;"&amp;$BE$3)</f>
        <v>0</v>
      </c>
      <c r="BG30">
        <f>SUMIFS('Grid GenerationQueue'!AH$5:AH$467,'Grid GenerationQueue'!$AX$5:$AX$467,$B30,'Grid GenerationQueue'!$AY$5:$AY$467,$C30,'Grid GenerationQueue'!$BH$5:$BH$467,"Executed",'Grid GenerationQueue'!$BB$5:$BB$467,"&lt;"&amp;$BE$3)</f>
        <v>0</v>
      </c>
      <c r="BH30">
        <f>SUMIFS('Grid GenerationQueue'!AI$5:AI$467,'Grid GenerationQueue'!$AX$5:$AX$467,$B30,'Grid GenerationQueue'!$AY$5:$AY$467,$C30,'Grid GenerationQueue'!$BH$5:$BH$467,"Executed",'Grid GenerationQueue'!$BB$5:$BB$467,"&lt;"&amp;$BE$3)</f>
        <v>0</v>
      </c>
      <c r="BI30">
        <f>SUMIFS('Grid GenerationQueue'!AJ$5:AJ$467,'Grid GenerationQueue'!$AX$5:$AX$467,$B30,'Grid GenerationQueue'!$AY$5:$AY$467,$C30,'Grid GenerationQueue'!$BH$5:$BH$467,"Executed",'Grid GenerationQueue'!$BB$5:$BB$467,"&lt;"&amp;$BE$3)</f>
        <v>0</v>
      </c>
      <c r="BJ30">
        <f>SUMIFS('Grid GenerationQueue'!AK$5:AK$467,'Grid GenerationQueue'!$AX$5:$AX$467,$B30,'Grid GenerationQueue'!$AY$5:$AY$467,$C30,'Grid GenerationQueue'!$BH$5:$BH$467,"Executed",'Grid GenerationQueue'!$BB$5:$BB$467,"&lt;"&amp;$BE$3)</f>
        <v>0</v>
      </c>
      <c r="BK30">
        <f>SUMIFS('Grid GenerationQueue'!AL$5:AL$467,'Grid GenerationQueue'!$AX$5:$AX$467,$B30,'Grid GenerationQueue'!$AY$5:$AY$467,$C30,'Grid GenerationQueue'!$BH$5:$BH$467,"Executed",'Grid GenerationQueue'!$BB$5:$BB$467,"&lt;"&amp;$BE$3)</f>
        <v>0</v>
      </c>
      <c r="BL30">
        <f>SUMIFS('Grid GenerationQueue'!AM$5:AM$467,'Grid GenerationQueue'!$AX$5:$AX$467,$B30,'Grid GenerationQueue'!$AY$5:$AY$467,$C30,'Grid GenerationQueue'!$BH$5:$BH$467,"Executed",'Grid GenerationQueue'!$BB$5:$BB$467,"&lt;"&amp;$BE$3)</f>
        <v>0</v>
      </c>
      <c r="BM30">
        <f>SUMIFS('Grid GenerationQueue'!AN$5:AN$467,'Grid GenerationQueue'!$AX$5:$AX$467,$B30,'Grid GenerationQueue'!$AY$5:$AY$467,$C30,'Grid GenerationQueue'!$BH$5:$BH$467,"Executed",'Grid GenerationQueue'!$BB$5:$BB$467,"&lt;"&amp;$BE$3)</f>
        <v>0</v>
      </c>
      <c r="BN30">
        <f>SUMIFS('Grid GenerationQueue'!AO$5:AO$467,'Grid GenerationQueue'!$AX$5:$AX$467,$B30,'Grid GenerationQueue'!$AY$5:$AY$467,$C30,'Grid GenerationQueue'!$BH$5:$BH$467,"Executed",'Grid GenerationQueue'!$BB$5:$BB$467,"&lt;"&amp;$BE$3)</f>
        <v>0</v>
      </c>
      <c r="BO30">
        <f>SUMIFS('Grid GenerationQueue'!AP$5:AP$467,'Grid GenerationQueue'!$AX$5:$AX$467,$B30,'Grid GenerationQueue'!$AY$5:$AY$467,$C30,'Grid GenerationQueue'!$BH$5:$BH$467,"Executed",'Grid GenerationQueue'!$BB$5:$BB$467,"&lt;"&amp;$BE$3)</f>
        <v>0</v>
      </c>
      <c r="BQ30">
        <f>SUMIFS('Grid GenerationQueue'!AE$5:AE$467,'Grid GenerationQueue'!$AX$5:$AX$467,$B30,'Grid GenerationQueue'!$AY$5:$AY$467,$C30,'Grid GenerationQueue'!$BF$5:$BF$467,"&lt;&gt;"&amp;"",'Grid GenerationQueue'!$BB$5:$BB$467,"&lt;"&amp;$BE$3)</f>
        <v>0</v>
      </c>
      <c r="BR30">
        <f>SUMIFS('Grid GenerationQueue'!AF$5:AF$467,'Grid GenerationQueue'!$AX$5:$AX$467,$B30,'Grid GenerationQueue'!$AY$5:$AY$467,$C30,'Grid GenerationQueue'!$BF$5:$BF$467,"&lt;&gt;"&amp;"",'Grid GenerationQueue'!$BB$5:$BB$467,"&lt;"&amp;$BE$3)</f>
        <v>0</v>
      </c>
      <c r="BS30">
        <f>SUMIFS('Grid GenerationQueue'!AG$5:AG$467,'Grid GenerationQueue'!$AX$5:$AX$467,$B30,'Grid GenerationQueue'!$AY$5:$AY$467,$C30,'Grid GenerationQueue'!$BF$5:$BF$467,"&lt;&gt;"&amp;"",'Grid GenerationQueue'!$BB$5:$BB$467,"&lt;"&amp;$BE$3)</f>
        <v>0</v>
      </c>
      <c r="BT30">
        <f>SUMIFS('Grid GenerationQueue'!AH$5:AH$467,'Grid GenerationQueue'!$AX$5:$AX$467,$B30,'Grid GenerationQueue'!$AY$5:$AY$467,$C30,'Grid GenerationQueue'!$BF$5:$BF$467,"&lt;&gt;"&amp;"",'Grid GenerationQueue'!$BB$5:$BB$467,"&lt;"&amp;$BE$3)</f>
        <v>0</v>
      </c>
      <c r="BU30">
        <f>SUMIFS('Grid GenerationQueue'!AI$5:AI$467,'Grid GenerationQueue'!$AX$5:$AX$467,$B30,'Grid GenerationQueue'!$AY$5:$AY$467,$C30,'Grid GenerationQueue'!$BF$5:$BF$467,"&lt;&gt;"&amp;"",'Grid GenerationQueue'!$BB$5:$BB$467,"&lt;"&amp;$BE$3)</f>
        <v>0</v>
      </c>
      <c r="BV30">
        <f>SUMIFS('Grid GenerationQueue'!AJ$5:AJ$467,'Grid GenerationQueue'!$AX$5:$AX$467,$B30,'Grid GenerationQueue'!$AY$5:$AY$467,$C30,'Grid GenerationQueue'!$BF$5:$BF$467,"&lt;&gt;"&amp;"",'Grid GenerationQueue'!$BB$5:$BB$467,"&lt;"&amp;$BE$3)</f>
        <v>0</v>
      </c>
      <c r="BW30">
        <f>SUMIFS('Grid GenerationQueue'!AK$5:AK$467,'Grid GenerationQueue'!$AX$5:$AX$467,$B30,'Grid GenerationQueue'!$AY$5:$AY$467,$C30,'Grid GenerationQueue'!$BF$5:$BF$467,"&lt;&gt;"&amp;"",'Grid GenerationQueue'!$BB$5:$BB$467,"&lt;"&amp;$BE$3)</f>
        <v>0</v>
      </c>
      <c r="BX30">
        <f>SUMIFS('Grid GenerationQueue'!AL$5:AL$467,'Grid GenerationQueue'!$AX$5:$AX$467,$B30,'Grid GenerationQueue'!$AY$5:$AY$467,$C30,'Grid GenerationQueue'!$BF$5:$BF$467,"&lt;&gt;"&amp;"",'Grid GenerationQueue'!$BB$5:$BB$467,"&lt;"&amp;$BE$3)</f>
        <v>0</v>
      </c>
      <c r="BY30">
        <f>SUMIFS('Grid GenerationQueue'!AM$5:AM$467,'Grid GenerationQueue'!$AX$5:$AX$467,$B30,'Grid GenerationQueue'!$AY$5:$AY$467,$C30,'Grid GenerationQueue'!$BF$5:$BF$467,"&lt;&gt;"&amp;"",'Grid GenerationQueue'!$BB$5:$BB$467,"&lt;"&amp;$BE$3)</f>
        <v>0</v>
      </c>
      <c r="BZ30">
        <f>SUMIFS('Grid GenerationQueue'!AN$5:AN$467,'Grid GenerationQueue'!$AX$5:$AX$467,$B30,'Grid GenerationQueue'!$AY$5:$AY$467,$C30,'Grid GenerationQueue'!$BF$5:$BF$467,"&lt;&gt;"&amp;"",'Grid GenerationQueue'!$BB$5:$BB$467,"&lt;"&amp;$BE$3)</f>
        <v>0</v>
      </c>
      <c r="CA30">
        <f>SUMIFS('Grid GenerationQueue'!AO$5:AO$467,'Grid GenerationQueue'!$AX$5:$AX$467,$B30,'Grid GenerationQueue'!$AY$5:$AY$467,$C30,'Grid GenerationQueue'!$BF$5:$BF$467,"&lt;&gt;"&amp;"",'Grid GenerationQueue'!$BB$5:$BB$467,"&lt;"&amp;$BE$3)</f>
        <v>0</v>
      </c>
      <c r="CB30">
        <f>SUMIFS('Grid GenerationQueue'!AP$5:AP$467,'Grid GenerationQueue'!$AX$5:$AX$467,$B30,'Grid GenerationQueue'!$AY$5:$AY$467,$C30,'Grid GenerationQueue'!$BF$5:$BF$467,"&lt;&gt;"&amp;"",'Grid GenerationQueue'!$BB$5:$BB$467,"&lt;"&amp;$BE$3)</f>
        <v>0</v>
      </c>
      <c r="CD30">
        <f>SUMIFS('Grid GenerationQueue'!AE$5:AE$467,'Grid GenerationQueue'!$AX$5:$AX$467,$B30,'Grid GenerationQueue'!$AY$5:$AY$467,$C30,'Grid GenerationQueue'!$BB$5:$BB$467,"&lt;"&amp;$BE$3)</f>
        <v>0</v>
      </c>
      <c r="CE30">
        <f>SUMIFS('Grid GenerationQueue'!AF$5:AF$467,'Grid GenerationQueue'!$AX$5:$AX$467,$B30,'Grid GenerationQueue'!$AY$5:$AY$467,$C30,'Grid GenerationQueue'!$BB$5:$BB$467,"&lt;"&amp;$BE$3)</f>
        <v>0</v>
      </c>
      <c r="CF30">
        <f>SUMIFS('Grid GenerationQueue'!AG$5:AG$467,'Grid GenerationQueue'!$AX$5:$AX$467,$B30,'Grid GenerationQueue'!$AY$5:$AY$467,$C30,'Grid GenerationQueue'!$BB$5:$BB$467,"&lt;"&amp;$BE$3)</f>
        <v>0</v>
      </c>
      <c r="CG30">
        <f>SUMIFS('Grid GenerationQueue'!AH$5:AH$467,'Grid GenerationQueue'!$AX$5:$AX$467,$B30,'Grid GenerationQueue'!$AY$5:$AY$467,$C30,'Grid GenerationQueue'!$BB$5:$BB$467,"&lt;"&amp;$BE$3)</f>
        <v>0</v>
      </c>
      <c r="CH30">
        <f>SUMIFS('Grid GenerationQueue'!AI$5:AI$467,'Grid GenerationQueue'!$AX$5:$AX$467,$B30,'Grid GenerationQueue'!$AY$5:$AY$467,$C30,'Grid GenerationQueue'!$BB$5:$BB$467,"&lt;"&amp;$BE$3)</f>
        <v>0</v>
      </c>
      <c r="CI30">
        <f>SUMIFS('Grid GenerationQueue'!AJ$5:AJ$467,'Grid GenerationQueue'!$AX$5:$AX$467,$B30,'Grid GenerationQueue'!$AY$5:$AY$467,$C30,'Grid GenerationQueue'!$BB$5:$BB$467,"&lt;"&amp;$BE$3)</f>
        <v>0</v>
      </c>
      <c r="CJ30">
        <f>SUMIFS('Grid GenerationQueue'!AK$5:AK$467,'Grid GenerationQueue'!$AX$5:$AX$467,$B30,'Grid GenerationQueue'!$AY$5:$AY$467,$C30,'Grid GenerationQueue'!$BB$5:$BB$467,"&lt;"&amp;$BE$3)</f>
        <v>0</v>
      </c>
      <c r="CK30">
        <f>SUMIFS('Grid GenerationQueue'!AL$5:AL$467,'Grid GenerationQueue'!$AX$5:$AX$467,$B30,'Grid GenerationQueue'!$AY$5:$AY$467,$C30,'Grid GenerationQueue'!$BB$5:$BB$467,"&lt;"&amp;$BE$3)</f>
        <v>0</v>
      </c>
      <c r="CL30">
        <f>SUMIFS('Grid GenerationQueue'!AM$5:AM$467,'Grid GenerationQueue'!$AX$5:$AX$467,$B30,'Grid GenerationQueue'!$AY$5:$AY$467,$C30,'Grid GenerationQueue'!$BB$5:$BB$467,"&lt;"&amp;$BE$3)</f>
        <v>0</v>
      </c>
      <c r="CM30">
        <f>SUMIFS('Grid GenerationQueue'!AN$5:AN$467,'Grid GenerationQueue'!$AX$5:$AX$467,$B30,'Grid GenerationQueue'!$AY$5:$AY$467,$C30,'Grid GenerationQueue'!$BB$5:$BB$467,"&lt;"&amp;$BE$3)</f>
        <v>0</v>
      </c>
      <c r="CN30">
        <f>SUMIFS('Grid GenerationQueue'!AO$5:AO$467,'Grid GenerationQueue'!$AX$5:$AX$467,$B30,'Grid GenerationQueue'!$AY$5:$AY$467,$C30,'Grid GenerationQueue'!$BB$5:$BB$467,"&lt;"&amp;$BE$3)</f>
        <v>0</v>
      </c>
      <c r="CO30">
        <f>SUMIFS('Grid GenerationQueue'!AP$5:AP$467,'Grid GenerationQueue'!$AX$5:$AX$467,$B30,'Grid GenerationQueue'!$AY$5:$AY$467,$C30,'Grid GenerationQueue'!$BB$5:$BB$467,"&lt;"&amp;$BE$3)</f>
        <v>0</v>
      </c>
    </row>
    <row r="31" spans="1:93" x14ac:dyDescent="0.35">
      <c r="A31" t="s">
        <v>4653</v>
      </c>
      <c r="B31" t="s">
        <v>4377</v>
      </c>
      <c r="C31">
        <v>230</v>
      </c>
      <c r="D31">
        <f>SUMIFS('Grid GenerationQueue'!AE$5:AE$467,'Grid GenerationQueue'!$AX$5:$AX$467,$B31,'Grid GenerationQueue'!$AY$5:$AY$467,$C31,'Grid GenerationQueue'!$BI$5:$BI$467,"&lt;4")</f>
        <v>0</v>
      </c>
      <c r="E31">
        <f>SUMIFS('Grid GenerationQueue'!AF$5:AF$467,'Grid GenerationQueue'!$AX$5:$AX$467,$B31,'Grid GenerationQueue'!$AY$5:$AY$467,$C31,'Grid GenerationQueue'!$BI$5:$BI$467,"&lt;4")</f>
        <v>0</v>
      </c>
      <c r="F31">
        <f>SUMIFS('Grid GenerationQueue'!AG$5:AG$467,'Grid GenerationQueue'!$AX$5:$AX$467,$B31,'Grid GenerationQueue'!$AY$5:$AY$467,$C31,'Grid GenerationQueue'!$BI$5:$BI$467,"&lt;4")</f>
        <v>0</v>
      </c>
      <c r="G31">
        <f>SUMIFS('Grid GenerationQueue'!AH$5:AH$467,'Grid GenerationQueue'!$AX$5:$AX$467,$B31,'Grid GenerationQueue'!$AY$5:$AY$467,$C31,'Grid GenerationQueue'!$BI$5:$BI$467,"&lt;4")</f>
        <v>0</v>
      </c>
      <c r="H31">
        <f>SUMIFS('Grid GenerationQueue'!AI$5:AI$467,'Grid GenerationQueue'!$AX$5:$AX$467,$B31,'Grid GenerationQueue'!$AY$5:$AY$467,$C31,'Grid GenerationQueue'!$BI$5:$BI$467,"&lt;4")</f>
        <v>0</v>
      </c>
      <c r="I31">
        <f>SUMIFS('Grid GenerationQueue'!AJ$5:AJ$467,'Grid GenerationQueue'!$AX$5:$AX$467,$B31,'Grid GenerationQueue'!$AY$5:$AY$467,$C31,'Grid GenerationQueue'!$BI$5:$BI$467,"&lt;4")</f>
        <v>0</v>
      </c>
      <c r="J31">
        <f>SUMIFS('Grid GenerationQueue'!AK$5:AK$467,'Grid GenerationQueue'!$AX$5:$AX$467,$B31,'Grid GenerationQueue'!$AY$5:$AY$467,$C31,'Grid GenerationQueue'!$BI$5:$BI$467,"&lt;4")</f>
        <v>0</v>
      </c>
      <c r="K31">
        <f>SUMIFS('Grid GenerationQueue'!AL$5:AL$467,'Grid GenerationQueue'!$AX$5:$AX$467,$B31,'Grid GenerationQueue'!$AY$5:$AY$467,$C31,'Grid GenerationQueue'!$BI$5:$BI$467,"&lt;4")</f>
        <v>0</v>
      </c>
      <c r="L31">
        <f>SUMIFS('Grid GenerationQueue'!AM$5:AM$467,'Grid GenerationQueue'!$AX$5:$AX$467,$B31,'Grid GenerationQueue'!$AY$5:$AY$467,$C31,'Grid GenerationQueue'!$BI$5:$BI$467,"&lt;4")</f>
        <v>0</v>
      </c>
      <c r="M31">
        <f>SUMIFS('Grid GenerationQueue'!AN$5:AN$467,'Grid GenerationQueue'!$AX$5:$AX$467,$B31,'Grid GenerationQueue'!$AY$5:$AY$467,$C31,'Grid GenerationQueue'!$BI$5:$BI$467,"&lt;4")</f>
        <v>0</v>
      </c>
      <c r="N31">
        <f>SUMIFS('Grid GenerationQueue'!AO$5:AO$467,'Grid GenerationQueue'!$AX$5:$AX$467,$B31,'Grid GenerationQueue'!$AY$5:$AY$467,$C31,'Grid GenerationQueue'!$BI$5:$BI$467,"&lt;4")</f>
        <v>0</v>
      </c>
      <c r="O31">
        <f>SUMIFS('Grid GenerationQueue'!AP$5:AP$467,'Grid GenerationQueue'!$AX$5:$AX$467,$B31,'Grid GenerationQueue'!$AY$5:$AY$467,$C31,'Grid GenerationQueue'!$BI$5:$BI$467,"&lt;4")</f>
        <v>0</v>
      </c>
      <c r="Q31">
        <f>SUMIFS('Grid GenerationQueue'!AE$5:AE$467,'Grid GenerationQueue'!$AX$5:$AX$467,$B31,'Grid GenerationQueue'!$AY$5:$AY$467,$C31,'Grid GenerationQueue'!$BH$5:$BH$467,"Executed")</f>
        <v>0</v>
      </c>
      <c r="R31">
        <f>SUMIFS('Grid GenerationQueue'!AF$5:AF$467,'Grid GenerationQueue'!$AX$5:$AX$467,$B31,'Grid GenerationQueue'!$AY$5:$AY$467,$C31,'Grid GenerationQueue'!$BH$5:$BH$467,"Executed")</f>
        <v>0</v>
      </c>
      <c r="S31">
        <f>SUMIFS('Grid GenerationQueue'!AG$5:AG$467,'Grid GenerationQueue'!$AX$5:$AX$467,$B31,'Grid GenerationQueue'!$AY$5:$AY$467,$C31,'Grid GenerationQueue'!$BH$5:$BH$467,"Executed")</f>
        <v>0</v>
      </c>
      <c r="T31">
        <f>SUMIFS('Grid GenerationQueue'!AH$5:AH$467,'Grid GenerationQueue'!$AX$5:$AX$467,$B31,'Grid GenerationQueue'!$AY$5:$AY$467,$C31,'Grid GenerationQueue'!$BH$5:$BH$467,"Executed")</f>
        <v>0</v>
      </c>
      <c r="U31">
        <f>SUMIFS('Grid GenerationQueue'!AI$5:AI$467,'Grid GenerationQueue'!$AX$5:$AX$467,$B31,'Grid GenerationQueue'!$AY$5:$AY$467,$C31,'Grid GenerationQueue'!$BH$5:$BH$467,"Executed")</f>
        <v>0</v>
      </c>
      <c r="V31">
        <f>SUMIFS('Grid GenerationQueue'!AJ$5:AJ$467,'Grid GenerationQueue'!$AX$5:$AX$467,$B31,'Grid GenerationQueue'!$AY$5:$AY$467,$C31,'Grid GenerationQueue'!$BH$5:$BH$467,"Executed")</f>
        <v>0</v>
      </c>
      <c r="W31">
        <f>SUMIFS('Grid GenerationQueue'!AK$5:AK$467,'Grid GenerationQueue'!$AX$5:$AX$467,$B31,'Grid GenerationQueue'!$AY$5:$AY$467,$C31,'Grid GenerationQueue'!$BH$5:$BH$467,"Executed")</f>
        <v>0</v>
      </c>
      <c r="X31">
        <f>SUMIFS('Grid GenerationQueue'!AL$5:AL$467,'Grid GenerationQueue'!$AX$5:$AX$467,$B31,'Grid GenerationQueue'!$AY$5:$AY$467,$C31,'Grid GenerationQueue'!$BH$5:$BH$467,"Executed")</f>
        <v>0</v>
      </c>
      <c r="Y31">
        <f>SUMIFS('Grid GenerationQueue'!AM$5:AM$467,'Grid GenerationQueue'!$AX$5:$AX$467,$B31,'Grid GenerationQueue'!$AY$5:$AY$467,$C31,'Grid GenerationQueue'!$BH$5:$BH$467,"Executed")</f>
        <v>0</v>
      </c>
      <c r="Z31">
        <f>SUMIFS('Grid GenerationQueue'!AN$5:AN$467,'Grid GenerationQueue'!$AX$5:$AX$467,$B31,'Grid GenerationQueue'!$AY$5:$AY$467,$C31,'Grid GenerationQueue'!$BH$5:$BH$467,"Executed")</f>
        <v>0</v>
      </c>
      <c r="AA31">
        <f>SUMIFS('Grid GenerationQueue'!AO$5:AO$467,'Grid GenerationQueue'!$AX$5:$AX$467,$B31,'Grid GenerationQueue'!$AY$5:$AY$467,$C31,'Grid GenerationQueue'!$BH$5:$BH$467,"Executed")</f>
        <v>0</v>
      </c>
      <c r="AB31">
        <f>SUMIFS('Grid GenerationQueue'!AP$5:AP$467,'Grid GenerationQueue'!$AX$5:$AX$467,$B31,'Grid GenerationQueue'!$AY$5:$AY$467,$C31,'Grid GenerationQueue'!$BH$5:$BH$467,"Executed")</f>
        <v>0</v>
      </c>
      <c r="AD31">
        <f>SUMIFS('Grid GenerationQueue'!AE$5:AE$467,'Grid GenerationQueue'!$AX$5:$AX$467,$B31,'Grid GenerationQueue'!$AY$5:$AY$467,$C31,'Grid GenerationQueue'!$BF$5:$BF$467,"&lt;&gt;"&amp;"")</f>
        <v>0</v>
      </c>
      <c r="AE31">
        <f>SUMIFS('Grid GenerationQueue'!AF$5:AF$467,'Grid GenerationQueue'!$AX$5:$AX$467,$B31,'Grid GenerationQueue'!$AY$5:$AY$467,$C31,'Grid GenerationQueue'!$BF$5:$BF$467,"&lt;&gt;"&amp;"")</f>
        <v>0</v>
      </c>
      <c r="AF31">
        <f>SUMIFS('Grid GenerationQueue'!AG$5:AG$467,'Grid GenerationQueue'!$AX$5:$AX$467,$B31,'Grid GenerationQueue'!$AY$5:$AY$467,$C31,'Grid GenerationQueue'!$BF$5:$BF$467,"&lt;&gt;"&amp;"")</f>
        <v>0</v>
      </c>
      <c r="AG31">
        <f>SUMIFS('Grid GenerationQueue'!AH$5:AH$467,'Grid GenerationQueue'!$AX$5:$AX$467,$B31,'Grid GenerationQueue'!$AY$5:$AY$467,$C31,'Grid GenerationQueue'!$BF$5:$BF$467,"&lt;&gt;"&amp;"")</f>
        <v>0</v>
      </c>
      <c r="AH31">
        <f>SUMIFS('Grid GenerationQueue'!AI$5:AI$467,'Grid GenerationQueue'!$AX$5:$AX$467,$B31,'Grid GenerationQueue'!$AY$5:$AY$467,$C31,'Grid GenerationQueue'!$BF$5:$BF$467,"&lt;&gt;"&amp;"")</f>
        <v>0</v>
      </c>
      <c r="AI31">
        <f>SUMIFS('Grid GenerationQueue'!AJ$5:AJ$467,'Grid GenerationQueue'!$AX$5:$AX$467,$B31,'Grid GenerationQueue'!$AY$5:$AY$467,$C31,'Grid GenerationQueue'!$BF$5:$BF$467,"&lt;&gt;"&amp;"")</f>
        <v>0</v>
      </c>
      <c r="AJ31">
        <f>SUMIFS('Grid GenerationQueue'!AK$5:AK$467,'Grid GenerationQueue'!$AX$5:$AX$467,$B31,'Grid GenerationQueue'!$AY$5:$AY$467,$C31,'Grid GenerationQueue'!$BF$5:$BF$467,"&lt;&gt;"&amp;"")</f>
        <v>0</v>
      </c>
      <c r="AK31">
        <f>SUMIFS('Grid GenerationQueue'!AL$5:AL$467,'Grid GenerationQueue'!$AX$5:$AX$467,$B31,'Grid GenerationQueue'!$AY$5:$AY$467,$C31,'Grid GenerationQueue'!$BF$5:$BF$467,"&lt;&gt;"&amp;"")</f>
        <v>0</v>
      </c>
      <c r="AL31">
        <f>SUMIFS('Grid GenerationQueue'!AM$5:AM$467,'Grid GenerationQueue'!$AX$5:$AX$467,$B31,'Grid GenerationQueue'!$AY$5:$AY$467,$C31,'Grid GenerationQueue'!$BF$5:$BF$467,"&lt;&gt;"&amp;"")</f>
        <v>0</v>
      </c>
      <c r="AM31">
        <f>SUMIFS('Grid GenerationQueue'!AN$5:AN$467,'Grid GenerationQueue'!$AX$5:$AX$467,$B31,'Grid GenerationQueue'!$AY$5:$AY$467,$C31,'Grid GenerationQueue'!$BF$5:$BF$467,"&lt;&gt;"&amp;"")</f>
        <v>0</v>
      </c>
      <c r="AN31">
        <f>SUMIFS('Grid GenerationQueue'!AO$5:AO$467,'Grid GenerationQueue'!$AX$5:$AX$467,$B31,'Grid GenerationQueue'!$AY$5:$AY$467,$C31,'Grid GenerationQueue'!$BF$5:$BF$467,"&lt;&gt;"&amp;"")</f>
        <v>0</v>
      </c>
      <c r="AO31">
        <f>SUMIFS('Grid GenerationQueue'!AP$5:AP$467,'Grid GenerationQueue'!$AX$5:$AX$467,$B31,'Grid GenerationQueue'!$AY$5:$AY$467,$C31,'Grid GenerationQueue'!$BF$5:$BF$467,"&lt;&gt;"&amp;"")</f>
        <v>0</v>
      </c>
      <c r="AQ31">
        <f>SUMIFS('Grid GenerationQueue'!AE$5:AE$467,'Grid GenerationQueue'!$AX$5:$AX$467,$B31,'Grid GenerationQueue'!$AY$5:$AY$467,$C31)</f>
        <v>0</v>
      </c>
      <c r="AR31">
        <f>SUMIFS('Grid GenerationQueue'!AF$5:AF$467,'Grid GenerationQueue'!$AX$5:$AX$467,$B31,'Grid GenerationQueue'!$AY$5:$AY$467,$C31)</f>
        <v>0</v>
      </c>
      <c r="AS31">
        <f>SUMIFS('Grid GenerationQueue'!AG$5:AG$467,'Grid GenerationQueue'!$AX$5:$AX$467,$B31,'Grid GenerationQueue'!$AY$5:$AY$467,$C31)</f>
        <v>0</v>
      </c>
      <c r="AT31">
        <f>SUMIFS('Grid GenerationQueue'!AH$5:AH$467,'Grid GenerationQueue'!$AX$5:$AX$467,$B31,'Grid GenerationQueue'!$AY$5:$AY$467,$C31)</f>
        <v>0</v>
      </c>
      <c r="AU31">
        <f>SUMIFS('Grid GenerationQueue'!AI$5:AI$467,'Grid GenerationQueue'!$AX$5:$AX$467,$B31,'Grid GenerationQueue'!$AY$5:$AY$467,$C31)</f>
        <v>0</v>
      </c>
      <c r="AV31">
        <f>SUMIFS('Grid GenerationQueue'!AJ$5:AJ$467,'Grid GenerationQueue'!$AX$5:$AX$467,$B31,'Grid GenerationQueue'!$AY$5:$AY$467,$C31)</f>
        <v>0</v>
      </c>
      <c r="AW31">
        <f>SUMIFS('Grid GenerationQueue'!AK$5:AK$467,'Grid GenerationQueue'!$AX$5:$AX$467,$B31,'Grid GenerationQueue'!$AY$5:$AY$467,$C31)</f>
        <v>0</v>
      </c>
      <c r="AX31">
        <f>SUMIFS('Grid GenerationQueue'!AL$5:AL$467,'Grid GenerationQueue'!$AX$5:$AX$467,$B31,'Grid GenerationQueue'!$AY$5:$AY$467,$C31)</f>
        <v>0</v>
      </c>
      <c r="AY31">
        <f>SUMIFS('Grid GenerationQueue'!AM$5:AM$467,'Grid GenerationQueue'!$AX$5:$AX$467,$B31,'Grid GenerationQueue'!$AY$5:$AY$467,$C31)</f>
        <v>0</v>
      </c>
      <c r="AZ31">
        <f>SUMIFS('Grid GenerationQueue'!AN$5:AN$467,'Grid GenerationQueue'!$AX$5:$AX$467,$B31,'Grid GenerationQueue'!$AY$5:$AY$467,$C31)</f>
        <v>0</v>
      </c>
      <c r="BA31">
        <f>SUMIFS('Grid GenerationQueue'!AO$5:AO$467,'Grid GenerationQueue'!$AX$5:$AX$467,$B31,'Grid GenerationQueue'!$AY$5:$AY$467,$C31)</f>
        <v>0</v>
      </c>
      <c r="BB31">
        <f>SUMIFS('Grid GenerationQueue'!AP$5:AP$467,'Grid GenerationQueue'!$AX$5:$AX$467,$B31,'Grid GenerationQueue'!$AY$5:$AY$467,$C31)</f>
        <v>0</v>
      </c>
      <c r="BD31">
        <f>SUMIFS('Grid GenerationQueue'!AE$5:AE$467,'Grid GenerationQueue'!$AX$5:$AX$467,$B31,'Grid GenerationQueue'!$AY$5:$AY$467,$C31,'Grid GenerationQueue'!$BH$5:$BH$467,"Executed",'Grid GenerationQueue'!$BB$5:$BB$467,"&lt;"&amp;$BE$3)</f>
        <v>0</v>
      </c>
      <c r="BE31">
        <f>SUMIFS('Grid GenerationQueue'!AF$5:AF$467,'Grid GenerationQueue'!$AX$5:$AX$467,$B31,'Grid GenerationQueue'!$AY$5:$AY$467,$C31,'Grid GenerationQueue'!$BH$5:$BH$467,"Executed",'Grid GenerationQueue'!$BB$5:$BB$467,"&lt;"&amp;$BE$3)</f>
        <v>0</v>
      </c>
      <c r="BF31">
        <f>SUMIFS('Grid GenerationQueue'!AG$5:AG$467,'Grid GenerationQueue'!$AX$5:$AX$467,$B31,'Grid GenerationQueue'!$AY$5:$AY$467,$C31,'Grid GenerationQueue'!$BH$5:$BH$467,"Executed",'Grid GenerationQueue'!$BB$5:$BB$467,"&lt;"&amp;$BE$3)</f>
        <v>0</v>
      </c>
      <c r="BG31">
        <f>SUMIFS('Grid GenerationQueue'!AH$5:AH$467,'Grid GenerationQueue'!$AX$5:$AX$467,$B31,'Grid GenerationQueue'!$AY$5:$AY$467,$C31,'Grid GenerationQueue'!$BH$5:$BH$467,"Executed",'Grid GenerationQueue'!$BB$5:$BB$467,"&lt;"&amp;$BE$3)</f>
        <v>0</v>
      </c>
      <c r="BH31">
        <f>SUMIFS('Grid GenerationQueue'!AI$5:AI$467,'Grid GenerationQueue'!$AX$5:$AX$467,$B31,'Grid GenerationQueue'!$AY$5:$AY$467,$C31,'Grid GenerationQueue'!$BH$5:$BH$467,"Executed",'Grid GenerationQueue'!$BB$5:$BB$467,"&lt;"&amp;$BE$3)</f>
        <v>0</v>
      </c>
      <c r="BI31">
        <f>SUMIFS('Grid GenerationQueue'!AJ$5:AJ$467,'Grid GenerationQueue'!$AX$5:$AX$467,$B31,'Grid GenerationQueue'!$AY$5:$AY$467,$C31,'Grid GenerationQueue'!$BH$5:$BH$467,"Executed",'Grid GenerationQueue'!$BB$5:$BB$467,"&lt;"&amp;$BE$3)</f>
        <v>0</v>
      </c>
      <c r="BJ31">
        <f>SUMIFS('Grid GenerationQueue'!AK$5:AK$467,'Grid GenerationQueue'!$AX$5:$AX$467,$B31,'Grid GenerationQueue'!$AY$5:$AY$467,$C31,'Grid GenerationQueue'!$BH$5:$BH$467,"Executed",'Grid GenerationQueue'!$BB$5:$BB$467,"&lt;"&amp;$BE$3)</f>
        <v>0</v>
      </c>
      <c r="BK31">
        <f>SUMIFS('Grid GenerationQueue'!AL$5:AL$467,'Grid GenerationQueue'!$AX$5:$AX$467,$B31,'Grid GenerationQueue'!$AY$5:$AY$467,$C31,'Grid GenerationQueue'!$BH$5:$BH$467,"Executed",'Grid GenerationQueue'!$BB$5:$BB$467,"&lt;"&amp;$BE$3)</f>
        <v>0</v>
      </c>
      <c r="BL31">
        <f>SUMIFS('Grid GenerationQueue'!AM$5:AM$467,'Grid GenerationQueue'!$AX$5:$AX$467,$B31,'Grid GenerationQueue'!$AY$5:$AY$467,$C31,'Grid GenerationQueue'!$BH$5:$BH$467,"Executed",'Grid GenerationQueue'!$BB$5:$BB$467,"&lt;"&amp;$BE$3)</f>
        <v>0</v>
      </c>
      <c r="BM31">
        <f>SUMIFS('Grid GenerationQueue'!AN$5:AN$467,'Grid GenerationQueue'!$AX$5:$AX$467,$B31,'Grid GenerationQueue'!$AY$5:$AY$467,$C31,'Grid GenerationQueue'!$BH$5:$BH$467,"Executed",'Grid GenerationQueue'!$BB$5:$BB$467,"&lt;"&amp;$BE$3)</f>
        <v>0</v>
      </c>
      <c r="BN31">
        <f>SUMIFS('Grid GenerationQueue'!AO$5:AO$467,'Grid GenerationQueue'!$AX$5:$AX$467,$B31,'Grid GenerationQueue'!$AY$5:$AY$467,$C31,'Grid GenerationQueue'!$BH$5:$BH$467,"Executed",'Grid GenerationQueue'!$BB$5:$BB$467,"&lt;"&amp;$BE$3)</f>
        <v>0</v>
      </c>
      <c r="BO31">
        <f>SUMIFS('Grid GenerationQueue'!AP$5:AP$467,'Grid GenerationQueue'!$AX$5:$AX$467,$B31,'Grid GenerationQueue'!$AY$5:$AY$467,$C31,'Grid GenerationQueue'!$BH$5:$BH$467,"Executed",'Grid GenerationQueue'!$BB$5:$BB$467,"&lt;"&amp;$BE$3)</f>
        <v>0</v>
      </c>
      <c r="BQ31">
        <f>SUMIFS('Grid GenerationQueue'!AE$5:AE$467,'Grid GenerationQueue'!$AX$5:$AX$467,$B31,'Grid GenerationQueue'!$AY$5:$AY$467,$C31,'Grid GenerationQueue'!$BF$5:$BF$467,"&lt;&gt;"&amp;"",'Grid GenerationQueue'!$BB$5:$BB$467,"&lt;"&amp;$BE$3)</f>
        <v>0</v>
      </c>
      <c r="BR31">
        <f>SUMIFS('Grid GenerationQueue'!AF$5:AF$467,'Grid GenerationQueue'!$AX$5:$AX$467,$B31,'Grid GenerationQueue'!$AY$5:$AY$467,$C31,'Grid GenerationQueue'!$BF$5:$BF$467,"&lt;&gt;"&amp;"",'Grid GenerationQueue'!$BB$5:$BB$467,"&lt;"&amp;$BE$3)</f>
        <v>0</v>
      </c>
      <c r="BS31">
        <f>SUMIFS('Grid GenerationQueue'!AG$5:AG$467,'Grid GenerationQueue'!$AX$5:$AX$467,$B31,'Grid GenerationQueue'!$AY$5:$AY$467,$C31,'Grid GenerationQueue'!$BF$5:$BF$467,"&lt;&gt;"&amp;"",'Grid GenerationQueue'!$BB$5:$BB$467,"&lt;"&amp;$BE$3)</f>
        <v>0</v>
      </c>
      <c r="BT31">
        <f>SUMIFS('Grid GenerationQueue'!AH$5:AH$467,'Grid GenerationQueue'!$AX$5:$AX$467,$B31,'Grid GenerationQueue'!$AY$5:$AY$467,$C31,'Grid GenerationQueue'!$BF$5:$BF$467,"&lt;&gt;"&amp;"",'Grid GenerationQueue'!$BB$5:$BB$467,"&lt;"&amp;$BE$3)</f>
        <v>0</v>
      </c>
      <c r="BU31">
        <f>SUMIFS('Grid GenerationQueue'!AI$5:AI$467,'Grid GenerationQueue'!$AX$5:$AX$467,$B31,'Grid GenerationQueue'!$AY$5:$AY$467,$C31,'Grid GenerationQueue'!$BF$5:$BF$467,"&lt;&gt;"&amp;"",'Grid GenerationQueue'!$BB$5:$BB$467,"&lt;"&amp;$BE$3)</f>
        <v>0</v>
      </c>
      <c r="BV31">
        <f>SUMIFS('Grid GenerationQueue'!AJ$5:AJ$467,'Grid GenerationQueue'!$AX$5:$AX$467,$B31,'Grid GenerationQueue'!$AY$5:$AY$467,$C31,'Grid GenerationQueue'!$BF$5:$BF$467,"&lt;&gt;"&amp;"",'Grid GenerationQueue'!$BB$5:$BB$467,"&lt;"&amp;$BE$3)</f>
        <v>0</v>
      </c>
      <c r="BW31">
        <f>SUMIFS('Grid GenerationQueue'!AK$5:AK$467,'Grid GenerationQueue'!$AX$5:$AX$467,$B31,'Grid GenerationQueue'!$AY$5:$AY$467,$C31,'Grid GenerationQueue'!$BF$5:$BF$467,"&lt;&gt;"&amp;"",'Grid GenerationQueue'!$BB$5:$BB$467,"&lt;"&amp;$BE$3)</f>
        <v>0</v>
      </c>
      <c r="BX31">
        <f>SUMIFS('Grid GenerationQueue'!AL$5:AL$467,'Grid GenerationQueue'!$AX$5:$AX$467,$B31,'Grid GenerationQueue'!$AY$5:$AY$467,$C31,'Grid GenerationQueue'!$BF$5:$BF$467,"&lt;&gt;"&amp;"",'Grid GenerationQueue'!$BB$5:$BB$467,"&lt;"&amp;$BE$3)</f>
        <v>0</v>
      </c>
      <c r="BY31">
        <f>SUMIFS('Grid GenerationQueue'!AM$5:AM$467,'Grid GenerationQueue'!$AX$5:$AX$467,$B31,'Grid GenerationQueue'!$AY$5:$AY$467,$C31,'Grid GenerationQueue'!$BF$5:$BF$467,"&lt;&gt;"&amp;"",'Grid GenerationQueue'!$BB$5:$BB$467,"&lt;"&amp;$BE$3)</f>
        <v>0</v>
      </c>
      <c r="BZ31">
        <f>SUMIFS('Grid GenerationQueue'!AN$5:AN$467,'Grid GenerationQueue'!$AX$5:$AX$467,$B31,'Grid GenerationQueue'!$AY$5:$AY$467,$C31,'Grid GenerationQueue'!$BF$5:$BF$467,"&lt;&gt;"&amp;"",'Grid GenerationQueue'!$BB$5:$BB$467,"&lt;"&amp;$BE$3)</f>
        <v>0</v>
      </c>
      <c r="CA31">
        <f>SUMIFS('Grid GenerationQueue'!AO$5:AO$467,'Grid GenerationQueue'!$AX$5:$AX$467,$B31,'Grid GenerationQueue'!$AY$5:$AY$467,$C31,'Grid GenerationQueue'!$BF$5:$BF$467,"&lt;&gt;"&amp;"",'Grid GenerationQueue'!$BB$5:$BB$467,"&lt;"&amp;$BE$3)</f>
        <v>0</v>
      </c>
      <c r="CB31">
        <f>SUMIFS('Grid GenerationQueue'!AP$5:AP$467,'Grid GenerationQueue'!$AX$5:$AX$467,$B31,'Grid GenerationQueue'!$AY$5:$AY$467,$C31,'Grid GenerationQueue'!$BF$5:$BF$467,"&lt;&gt;"&amp;"",'Grid GenerationQueue'!$BB$5:$BB$467,"&lt;"&amp;$BE$3)</f>
        <v>0</v>
      </c>
      <c r="CD31">
        <f>SUMIFS('Grid GenerationQueue'!AE$5:AE$467,'Grid GenerationQueue'!$AX$5:$AX$467,$B31,'Grid GenerationQueue'!$AY$5:$AY$467,$C31,'Grid GenerationQueue'!$BB$5:$BB$467,"&lt;"&amp;$BE$3)</f>
        <v>0</v>
      </c>
      <c r="CE31">
        <f>SUMIFS('Grid GenerationQueue'!AF$5:AF$467,'Grid GenerationQueue'!$AX$5:$AX$467,$B31,'Grid GenerationQueue'!$AY$5:$AY$467,$C31,'Grid GenerationQueue'!$BB$5:$BB$467,"&lt;"&amp;$BE$3)</f>
        <v>0</v>
      </c>
      <c r="CF31">
        <f>SUMIFS('Grid GenerationQueue'!AG$5:AG$467,'Grid GenerationQueue'!$AX$5:$AX$467,$B31,'Grid GenerationQueue'!$AY$5:$AY$467,$C31,'Grid GenerationQueue'!$BB$5:$BB$467,"&lt;"&amp;$BE$3)</f>
        <v>0</v>
      </c>
      <c r="CG31">
        <f>SUMIFS('Grid GenerationQueue'!AH$5:AH$467,'Grid GenerationQueue'!$AX$5:$AX$467,$B31,'Grid GenerationQueue'!$AY$5:$AY$467,$C31,'Grid GenerationQueue'!$BB$5:$BB$467,"&lt;"&amp;$BE$3)</f>
        <v>0</v>
      </c>
      <c r="CH31">
        <f>SUMIFS('Grid GenerationQueue'!AI$5:AI$467,'Grid GenerationQueue'!$AX$5:$AX$467,$B31,'Grid GenerationQueue'!$AY$5:$AY$467,$C31,'Grid GenerationQueue'!$BB$5:$BB$467,"&lt;"&amp;$BE$3)</f>
        <v>0</v>
      </c>
      <c r="CI31">
        <f>SUMIFS('Grid GenerationQueue'!AJ$5:AJ$467,'Grid GenerationQueue'!$AX$5:$AX$467,$B31,'Grid GenerationQueue'!$AY$5:$AY$467,$C31,'Grid GenerationQueue'!$BB$5:$BB$467,"&lt;"&amp;$BE$3)</f>
        <v>0</v>
      </c>
      <c r="CJ31">
        <f>SUMIFS('Grid GenerationQueue'!AK$5:AK$467,'Grid GenerationQueue'!$AX$5:$AX$467,$B31,'Grid GenerationQueue'!$AY$5:$AY$467,$C31,'Grid GenerationQueue'!$BB$5:$BB$467,"&lt;"&amp;$BE$3)</f>
        <v>0</v>
      </c>
      <c r="CK31">
        <f>SUMIFS('Grid GenerationQueue'!AL$5:AL$467,'Grid GenerationQueue'!$AX$5:$AX$467,$B31,'Grid GenerationQueue'!$AY$5:$AY$467,$C31,'Grid GenerationQueue'!$BB$5:$BB$467,"&lt;"&amp;$BE$3)</f>
        <v>0</v>
      </c>
      <c r="CL31">
        <f>SUMIFS('Grid GenerationQueue'!AM$5:AM$467,'Grid GenerationQueue'!$AX$5:$AX$467,$B31,'Grid GenerationQueue'!$AY$5:$AY$467,$C31,'Grid GenerationQueue'!$BB$5:$BB$467,"&lt;"&amp;$BE$3)</f>
        <v>0</v>
      </c>
      <c r="CM31">
        <f>SUMIFS('Grid GenerationQueue'!AN$5:AN$467,'Grid GenerationQueue'!$AX$5:$AX$467,$B31,'Grid GenerationQueue'!$AY$5:$AY$467,$C31,'Grid GenerationQueue'!$BB$5:$BB$467,"&lt;"&amp;$BE$3)</f>
        <v>0</v>
      </c>
      <c r="CN31">
        <f>SUMIFS('Grid GenerationQueue'!AO$5:AO$467,'Grid GenerationQueue'!$AX$5:$AX$467,$B31,'Grid GenerationQueue'!$AY$5:$AY$467,$C31,'Grid GenerationQueue'!$BB$5:$BB$467,"&lt;"&amp;$BE$3)</f>
        <v>0</v>
      </c>
      <c r="CO31">
        <f>SUMIFS('Grid GenerationQueue'!AP$5:AP$467,'Grid GenerationQueue'!$AX$5:$AX$467,$B31,'Grid GenerationQueue'!$AY$5:$AY$467,$C31,'Grid GenerationQueue'!$BB$5:$BB$467,"&lt;"&amp;$BE$3)</f>
        <v>0</v>
      </c>
    </row>
    <row r="32" spans="1:93" x14ac:dyDescent="0.35">
      <c r="A32" t="s">
        <v>4653</v>
      </c>
      <c r="B32" t="s">
        <v>4377</v>
      </c>
      <c r="C32">
        <v>115</v>
      </c>
      <c r="D32">
        <f>SUMIFS('Grid GenerationQueue'!AE$5:AE$467,'Grid GenerationQueue'!$AX$5:$AX$467,$B32,'Grid GenerationQueue'!$AY$5:$AY$467,$C32,'Grid GenerationQueue'!$BI$5:$BI$467,"&lt;4")</f>
        <v>18</v>
      </c>
      <c r="E32">
        <f>SUMIFS('Grid GenerationQueue'!AF$5:AF$467,'Grid GenerationQueue'!$AX$5:$AX$467,$B32,'Grid GenerationQueue'!$AY$5:$AY$467,$C32,'Grid GenerationQueue'!$BI$5:$BI$467,"&lt;4")</f>
        <v>0</v>
      </c>
      <c r="F32">
        <f>SUMIFS('Grid GenerationQueue'!AG$5:AG$467,'Grid GenerationQueue'!$AX$5:$AX$467,$B32,'Grid GenerationQueue'!$AY$5:$AY$467,$C32,'Grid GenerationQueue'!$BI$5:$BI$467,"&lt;4")</f>
        <v>0</v>
      </c>
      <c r="G32">
        <f>SUMIFS('Grid GenerationQueue'!AH$5:AH$467,'Grid GenerationQueue'!$AX$5:$AX$467,$B32,'Grid GenerationQueue'!$AY$5:$AY$467,$C32,'Grid GenerationQueue'!$BI$5:$BI$467,"&lt;4")</f>
        <v>0</v>
      </c>
      <c r="H32">
        <f>SUMIFS('Grid GenerationQueue'!AI$5:AI$467,'Grid GenerationQueue'!$AX$5:$AX$467,$B32,'Grid GenerationQueue'!$AY$5:$AY$467,$C32,'Grid GenerationQueue'!$BI$5:$BI$467,"&lt;4")</f>
        <v>0</v>
      </c>
      <c r="I32">
        <f>SUMIFS('Grid GenerationQueue'!AJ$5:AJ$467,'Grid GenerationQueue'!$AX$5:$AX$467,$B32,'Grid GenerationQueue'!$AY$5:$AY$467,$C32,'Grid GenerationQueue'!$BI$5:$BI$467,"&lt;4")</f>
        <v>0</v>
      </c>
      <c r="J32">
        <f>SUMIFS('Grid GenerationQueue'!AK$5:AK$467,'Grid GenerationQueue'!$AX$5:$AX$467,$B32,'Grid GenerationQueue'!$AY$5:$AY$467,$C32,'Grid GenerationQueue'!$BI$5:$BI$467,"&lt;4")</f>
        <v>0</v>
      </c>
      <c r="K32">
        <f>SUMIFS('Grid GenerationQueue'!AL$5:AL$467,'Grid GenerationQueue'!$AX$5:$AX$467,$B32,'Grid GenerationQueue'!$AY$5:$AY$467,$C32,'Grid GenerationQueue'!$BI$5:$BI$467,"&lt;4")</f>
        <v>0</v>
      </c>
      <c r="L32">
        <f>SUMIFS('Grid GenerationQueue'!AM$5:AM$467,'Grid GenerationQueue'!$AX$5:$AX$467,$B32,'Grid GenerationQueue'!$AY$5:$AY$467,$C32,'Grid GenerationQueue'!$BI$5:$BI$467,"&lt;4")</f>
        <v>0</v>
      </c>
      <c r="M32">
        <f>SUMIFS('Grid GenerationQueue'!AN$5:AN$467,'Grid GenerationQueue'!$AX$5:$AX$467,$B32,'Grid GenerationQueue'!$AY$5:$AY$467,$C32,'Grid GenerationQueue'!$BI$5:$BI$467,"&lt;4")</f>
        <v>0</v>
      </c>
      <c r="N32">
        <f>SUMIFS('Grid GenerationQueue'!AO$5:AO$467,'Grid GenerationQueue'!$AX$5:$AX$467,$B32,'Grid GenerationQueue'!$AY$5:$AY$467,$C32,'Grid GenerationQueue'!$BI$5:$BI$467,"&lt;4")</f>
        <v>0</v>
      </c>
      <c r="O32">
        <f>SUMIFS('Grid GenerationQueue'!AP$5:AP$467,'Grid GenerationQueue'!$AX$5:$AX$467,$B32,'Grid GenerationQueue'!$AY$5:$AY$467,$C32,'Grid GenerationQueue'!$BI$5:$BI$467,"&lt;4")</f>
        <v>0</v>
      </c>
      <c r="Q32">
        <f>SUMIFS('Grid GenerationQueue'!AE$5:AE$467,'Grid GenerationQueue'!$AX$5:$AX$467,$B32,'Grid GenerationQueue'!$AY$5:$AY$467,$C32,'Grid GenerationQueue'!$BH$5:$BH$467,"Executed")</f>
        <v>18</v>
      </c>
      <c r="R32">
        <f>SUMIFS('Grid GenerationQueue'!AF$5:AF$467,'Grid GenerationQueue'!$AX$5:$AX$467,$B32,'Grid GenerationQueue'!$AY$5:$AY$467,$C32,'Grid GenerationQueue'!$BH$5:$BH$467,"Executed")</f>
        <v>0</v>
      </c>
      <c r="S32">
        <f>SUMIFS('Grid GenerationQueue'!AG$5:AG$467,'Grid GenerationQueue'!$AX$5:$AX$467,$B32,'Grid GenerationQueue'!$AY$5:$AY$467,$C32,'Grid GenerationQueue'!$BH$5:$BH$467,"Executed")</f>
        <v>0</v>
      </c>
      <c r="T32">
        <f>SUMIFS('Grid GenerationQueue'!AH$5:AH$467,'Grid GenerationQueue'!$AX$5:$AX$467,$B32,'Grid GenerationQueue'!$AY$5:$AY$467,$C32,'Grid GenerationQueue'!$BH$5:$BH$467,"Executed")</f>
        <v>0</v>
      </c>
      <c r="U32">
        <f>SUMIFS('Grid GenerationQueue'!AI$5:AI$467,'Grid GenerationQueue'!$AX$5:$AX$467,$B32,'Grid GenerationQueue'!$AY$5:$AY$467,$C32,'Grid GenerationQueue'!$BH$5:$BH$467,"Executed")</f>
        <v>0</v>
      </c>
      <c r="V32">
        <f>SUMIFS('Grid GenerationQueue'!AJ$5:AJ$467,'Grid GenerationQueue'!$AX$5:$AX$467,$B32,'Grid GenerationQueue'!$AY$5:$AY$467,$C32,'Grid GenerationQueue'!$BH$5:$BH$467,"Executed")</f>
        <v>0</v>
      </c>
      <c r="W32">
        <f>SUMIFS('Grid GenerationQueue'!AK$5:AK$467,'Grid GenerationQueue'!$AX$5:$AX$467,$B32,'Grid GenerationQueue'!$AY$5:$AY$467,$C32,'Grid GenerationQueue'!$BH$5:$BH$467,"Executed")</f>
        <v>0</v>
      </c>
      <c r="X32">
        <f>SUMIFS('Grid GenerationQueue'!AL$5:AL$467,'Grid GenerationQueue'!$AX$5:$AX$467,$B32,'Grid GenerationQueue'!$AY$5:$AY$467,$C32,'Grid GenerationQueue'!$BH$5:$BH$467,"Executed")</f>
        <v>0</v>
      </c>
      <c r="Y32">
        <f>SUMIFS('Grid GenerationQueue'!AM$5:AM$467,'Grid GenerationQueue'!$AX$5:$AX$467,$B32,'Grid GenerationQueue'!$AY$5:$AY$467,$C32,'Grid GenerationQueue'!$BH$5:$BH$467,"Executed")</f>
        <v>0</v>
      </c>
      <c r="Z32">
        <f>SUMIFS('Grid GenerationQueue'!AN$5:AN$467,'Grid GenerationQueue'!$AX$5:$AX$467,$B32,'Grid GenerationQueue'!$AY$5:$AY$467,$C32,'Grid GenerationQueue'!$BH$5:$BH$467,"Executed")</f>
        <v>0</v>
      </c>
      <c r="AA32">
        <f>SUMIFS('Grid GenerationQueue'!AO$5:AO$467,'Grid GenerationQueue'!$AX$5:$AX$467,$B32,'Grid GenerationQueue'!$AY$5:$AY$467,$C32,'Grid GenerationQueue'!$BH$5:$BH$467,"Executed")</f>
        <v>0</v>
      </c>
      <c r="AB32">
        <f>SUMIFS('Grid GenerationQueue'!AP$5:AP$467,'Grid GenerationQueue'!$AX$5:$AX$467,$B32,'Grid GenerationQueue'!$AY$5:$AY$467,$C32,'Grid GenerationQueue'!$BH$5:$BH$467,"Executed")</f>
        <v>0</v>
      </c>
      <c r="AD32">
        <f>SUMIFS('Grid GenerationQueue'!AE$5:AE$467,'Grid GenerationQueue'!$AX$5:$AX$467,$B32,'Grid GenerationQueue'!$AY$5:$AY$467,$C32,'Grid GenerationQueue'!$BF$5:$BF$467,"&lt;&gt;"&amp;"")</f>
        <v>18</v>
      </c>
      <c r="AE32">
        <f>SUMIFS('Grid GenerationQueue'!AF$5:AF$467,'Grid GenerationQueue'!$AX$5:$AX$467,$B32,'Grid GenerationQueue'!$AY$5:$AY$467,$C32,'Grid GenerationQueue'!$BF$5:$BF$467,"&lt;&gt;"&amp;"")</f>
        <v>0</v>
      </c>
      <c r="AF32">
        <f>SUMIFS('Grid GenerationQueue'!AG$5:AG$467,'Grid GenerationQueue'!$AX$5:$AX$467,$B32,'Grid GenerationQueue'!$AY$5:$AY$467,$C32,'Grid GenerationQueue'!$BF$5:$BF$467,"&lt;&gt;"&amp;"")</f>
        <v>0</v>
      </c>
      <c r="AG32">
        <f>SUMIFS('Grid GenerationQueue'!AH$5:AH$467,'Grid GenerationQueue'!$AX$5:$AX$467,$B32,'Grid GenerationQueue'!$AY$5:$AY$467,$C32,'Grid GenerationQueue'!$BF$5:$BF$467,"&lt;&gt;"&amp;"")</f>
        <v>0</v>
      </c>
      <c r="AH32">
        <f>SUMIFS('Grid GenerationQueue'!AI$5:AI$467,'Grid GenerationQueue'!$AX$5:$AX$467,$B32,'Grid GenerationQueue'!$AY$5:$AY$467,$C32,'Grid GenerationQueue'!$BF$5:$BF$467,"&lt;&gt;"&amp;"")</f>
        <v>0</v>
      </c>
      <c r="AI32">
        <f>SUMIFS('Grid GenerationQueue'!AJ$5:AJ$467,'Grid GenerationQueue'!$AX$5:$AX$467,$B32,'Grid GenerationQueue'!$AY$5:$AY$467,$C32,'Grid GenerationQueue'!$BF$5:$BF$467,"&lt;&gt;"&amp;"")</f>
        <v>0</v>
      </c>
      <c r="AJ32">
        <f>SUMIFS('Grid GenerationQueue'!AK$5:AK$467,'Grid GenerationQueue'!$AX$5:$AX$467,$B32,'Grid GenerationQueue'!$AY$5:$AY$467,$C32,'Grid GenerationQueue'!$BF$5:$BF$467,"&lt;&gt;"&amp;"")</f>
        <v>0</v>
      </c>
      <c r="AK32">
        <f>SUMIFS('Grid GenerationQueue'!AL$5:AL$467,'Grid GenerationQueue'!$AX$5:$AX$467,$B32,'Grid GenerationQueue'!$AY$5:$AY$467,$C32,'Grid GenerationQueue'!$BF$5:$BF$467,"&lt;&gt;"&amp;"")</f>
        <v>0</v>
      </c>
      <c r="AL32">
        <f>SUMIFS('Grid GenerationQueue'!AM$5:AM$467,'Grid GenerationQueue'!$AX$5:$AX$467,$B32,'Grid GenerationQueue'!$AY$5:$AY$467,$C32,'Grid GenerationQueue'!$BF$5:$BF$467,"&lt;&gt;"&amp;"")</f>
        <v>0</v>
      </c>
      <c r="AM32">
        <f>SUMIFS('Grid GenerationQueue'!AN$5:AN$467,'Grid GenerationQueue'!$AX$5:$AX$467,$B32,'Grid GenerationQueue'!$AY$5:$AY$467,$C32,'Grid GenerationQueue'!$BF$5:$BF$467,"&lt;&gt;"&amp;"")</f>
        <v>0</v>
      </c>
      <c r="AN32">
        <f>SUMIFS('Grid GenerationQueue'!AO$5:AO$467,'Grid GenerationQueue'!$AX$5:$AX$467,$B32,'Grid GenerationQueue'!$AY$5:$AY$467,$C32,'Grid GenerationQueue'!$BF$5:$BF$467,"&lt;&gt;"&amp;"")</f>
        <v>0</v>
      </c>
      <c r="AO32">
        <f>SUMIFS('Grid GenerationQueue'!AP$5:AP$467,'Grid GenerationQueue'!$AX$5:$AX$467,$B32,'Grid GenerationQueue'!$AY$5:$AY$467,$C32,'Grid GenerationQueue'!$BF$5:$BF$467,"&lt;&gt;"&amp;"")</f>
        <v>0</v>
      </c>
      <c r="AQ32">
        <f>SUMIFS('Grid GenerationQueue'!AE$5:AE$467,'Grid GenerationQueue'!$AX$5:$AX$467,$B32,'Grid GenerationQueue'!$AY$5:$AY$467,$C32)</f>
        <v>836.72</v>
      </c>
      <c r="AR32">
        <f>SUMIFS('Grid GenerationQueue'!AF$5:AF$467,'Grid GenerationQueue'!$AX$5:$AX$467,$B32,'Grid GenerationQueue'!$AY$5:$AY$467,$C32)</f>
        <v>0</v>
      </c>
      <c r="AS32">
        <f>SUMIFS('Grid GenerationQueue'!AG$5:AG$467,'Grid GenerationQueue'!$AX$5:$AX$467,$B32,'Grid GenerationQueue'!$AY$5:$AY$467,$C32)</f>
        <v>0</v>
      </c>
      <c r="AT32">
        <f>SUMIFS('Grid GenerationQueue'!AH$5:AH$467,'Grid GenerationQueue'!$AX$5:$AX$467,$B32,'Grid GenerationQueue'!$AY$5:$AY$467,$C32)</f>
        <v>0</v>
      </c>
      <c r="AU32">
        <f>SUMIFS('Grid GenerationQueue'!AI$5:AI$467,'Grid GenerationQueue'!$AX$5:$AX$467,$B32,'Grid GenerationQueue'!$AY$5:$AY$467,$C32)</f>
        <v>257.35000000000002</v>
      </c>
      <c r="AV32">
        <f>SUMIFS('Grid GenerationQueue'!AJ$5:AJ$467,'Grid GenerationQueue'!$AX$5:$AX$467,$B32,'Grid GenerationQueue'!$AY$5:$AY$467,$C32)</f>
        <v>0</v>
      </c>
      <c r="AW32">
        <f>SUMIFS('Grid GenerationQueue'!AK$5:AK$467,'Grid GenerationQueue'!$AX$5:$AX$467,$B32,'Grid GenerationQueue'!$AY$5:$AY$467,$C32)</f>
        <v>0</v>
      </c>
      <c r="AX32">
        <f>SUMIFS('Grid GenerationQueue'!AL$5:AL$467,'Grid GenerationQueue'!$AX$5:$AX$467,$B32,'Grid GenerationQueue'!$AY$5:$AY$467,$C32)</f>
        <v>0</v>
      </c>
      <c r="AY32">
        <f>SUMIFS('Grid GenerationQueue'!AM$5:AM$467,'Grid GenerationQueue'!$AX$5:$AX$467,$B32,'Grid GenerationQueue'!$AY$5:$AY$467,$C32)</f>
        <v>0</v>
      </c>
      <c r="AZ32">
        <f>SUMIFS('Grid GenerationQueue'!AN$5:AN$467,'Grid GenerationQueue'!$AX$5:$AX$467,$B32,'Grid GenerationQueue'!$AY$5:$AY$467,$C32)</f>
        <v>0</v>
      </c>
      <c r="BA32">
        <f>SUMIFS('Grid GenerationQueue'!AO$5:AO$467,'Grid GenerationQueue'!$AX$5:$AX$467,$B32,'Grid GenerationQueue'!$AY$5:$AY$467,$C32)</f>
        <v>0</v>
      </c>
      <c r="BB32">
        <f>SUMIFS('Grid GenerationQueue'!AP$5:AP$467,'Grid GenerationQueue'!$AX$5:$AX$467,$B32,'Grid GenerationQueue'!$AY$5:$AY$467,$C32)</f>
        <v>0</v>
      </c>
      <c r="BD32">
        <f>SUMIFS('Grid GenerationQueue'!AE$5:AE$467,'Grid GenerationQueue'!$AX$5:$AX$467,$B32,'Grid GenerationQueue'!$AY$5:$AY$467,$C32,'Grid GenerationQueue'!$BH$5:$BH$467,"Executed",'Grid GenerationQueue'!$BB$5:$BB$467,"&lt;"&amp;$BE$3)</f>
        <v>18</v>
      </c>
      <c r="BE32">
        <f>SUMIFS('Grid GenerationQueue'!AF$5:AF$467,'Grid GenerationQueue'!$AX$5:$AX$467,$B32,'Grid GenerationQueue'!$AY$5:$AY$467,$C32,'Grid GenerationQueue'!$BH$5:$BH$467,"Executed",'Grid GenerationQueue'!$BB$5:$BB$467,"&lt;"&amp;$BE$3)</f>
        <v>0</v>
      </c>
      <c r="BF32">
        <f>SUMIFS('Grid GenerationQueue'!AG$5:AG$467,'Grid GenerationQueue'!$AX$5:$AX$467,$B32,'Grid GenerationQueue'!$AY$5:$AY$467,$C32,'Grid GenerationQueue'!$BH$5:$BH$467,"Executed",'Grid GenerationQueue'!$BB$5:$BB$467,"&lt;"&amp;$BE$3)</f>
        <v>0</v>
      </c>
      <c r="BG32">
        <f>SUMIFS('Grid GenerationQueue'!AH$5:AH$467,'Grid GenerationQueue'!$AX$5:$AX$467,$B32,'Grid GenerationQueue'!$AY$5:$AY$467,$C32,'Grid GenerationQueue'!$BH$5:$BH$467,"Executed",'Grid GenerationQueue'!$BB$5:$BB$467,"&lt;"&amp;$BE$3)</f>
        <v>0</v>
      </c>
      <c r="BH32">
        <f>SUMIFS('Grid GenerationQueue'!AI$5:AI$467,'Grid GenerationQueue'!$AX$5:$AX$467,$B32,'Grid GenerationQueue'!$AY$5:$AY$467,$C32,'Grid GenerationQueue'!$BH$5:$BH$467,"Executed",'Grid GenerationQueue'!$BB$5:$BB$467,"&lt;"&amp;$BE$3)</f>
        <v>0</v>
      </c>
      <c r="BI32">
        <f>SUMIFS('Grid GenerationQueue'!AJ$5:AJ$467,'Grid GenerationQueue'!$AX$5:$AX$467,$B32,'Grid GenerationQueue'!$AY$5:$AY$467,$C32,'Grid GenerationQueue'!$BH$5:$BH$467,"Executed",'Grid GenerationQueue'!$BB$5:$BB$467,"&lt;"&amp;$BE$3)</f>
        <v>0</v>
      </c>
      <c r="BJ32">
        <f>SUMIFS('Grid GenerationQueue'!AK$5:AK$467,'Grid GenerationQueue'!$AX$5:$AX$467,$B32,'Grid GenerationQueue'!$AY$5:$AY$467,$C32,'Grid GenerationQueue'!$BH$5:$BH$467,"Executed",'Grid GenerationQueue'!$BB$5:$BB$467,"&lt;"&amp;$BE$3)</f>
        <v>0</v>
      </c>
      <c r="BK32">
        <f>SUMIFS('Grid GenerationQueue'!AL$5:AL$467,'Grid GenerationQueue'!$AX$5:$AX$467,$B32,'Grid GenerationQueue'!$AY$5:$AY$467,$C32,'Grid GenerationQueue'!$BH$5:$BH$467,"Executed",'Grid GenerationQueue'!$BB$5:$BB$467,"&lt;"&amp;$BE$3)</f>
        <v>0</v>
      </c>
      <c r="BL32">
        <f>SUMIFS('Grid GenerationQueue'!AM$5:AM$467,'Grid GenerationQueue'!$AX$5:$AX$467,$B32,'Grid GenerationQueue'!$AY$5:$AY$467,$C32,'Grid GenerationQueue'!$BH$5:$BH$467,"Executed",'Grid GenerationQueue'!$BB$5:$BB$467,"&lt;"&amp;$BE$3)</f>
        <v>0</v>
      </c>
      <c r="BM32">
        <f>SUMIFS('Grid GenerationQueue'!AN$5:AN$467,'Grid GenerationQueue'!$AX$5:$AX$467,$B32,'Grid GenerationQueue'!$AY$5:$AY$467,$C32,'Grid GenerationQueue'!$BH$5:$BH$467,"Executed",'Grid GenerationQueue'!$BB$5:$BB$467,"&lt;"&amp;$BE$3)</f>
        <v>0</v>
      </c>
      <c r="BN32">
        <f>SUMIFS('Grid GenerationQueue'!AO$5:AO$467,'Grid GenerationQueue'!$AX$5:$AX$467,$B32,'Grid GenerationQueue'!$AY$5:$AY$467,$C32,'Grid GenerationQueue'!$BH$5:$BH$467,"Executed",'Grid GenerationQueue'!$BB$5:$BB$467,"&lt;"&amp;$BE$3)</f>
        <v>0</v>
      </c>
      <c r="BO32">
        <f>SUMIFS('Grid GenerationQueue'!AP$5:AP$467,'Grid GenerationQueue'!$AX$5:$AX$467,$B32,'Grid GenerationQueue'!$AY$5:$AY$467,$C32,'Grid GenerationQueue'!$BH$5:$BH$467,"Executed",'Grid GenerationQueue'!$BB$5:$BB$467,"&lt;"&amp;$BE$3)</f>
        <v>0</v>
      </c>
      <c r="BQ32">
        <f>SUMIFS('Grid GenerationQueue'!AE$5:AE$467,'Grid GenerationQueue'!$AX$5:$AX$467,$B32,'Grid GenerationQueue'!$AY$5:$AY$467,$C32,'Grid GenerationQueue'!$BF$5:$BF$467,"&lt;&gt;"&amp;"",'Grid GenerationQueue'!$BB$5:$BB$467,"&lt;"&amp;$BE$3)</f>
        <v>18</v>
      </c>
      <c r="BR32">
        <f>SUMIFS('Grid GenerationQueue'!AF$5:AF$467,'Grid GenerationQueue'!$AX$5:$AX$467,$B32,'Grid GenerationQueue'!$AY$5:$AY$467,$C32,'Grid GenerationQueue'!$BF$5:$BF$467,"&lt;&gt;"&amp;"",'Grid GenerationQueue'!$BB$5:$BB$467,"&lt;"&amp;$BE$3)</f>
        <v>0</v>
      </c>
      <c r="BS32">
        <f>SUMIFS('Grid GenerationQueue'!AG$5:AG$467,'Grid GenerationQueue'!$AX$5:$AX$467,$B32,'Grid GenerationQueue'!$AY$5:$AY$467,$C32,'Grid GenerationQueue'!$BF$5:$BF$467,"&lt;&gt;"&amp;"",'Grid GenerationQueue'!$BB$5:$BB$467,"&lt;"&amp;$BE$3)</f>
        <v>0</v>
      </c>
      <c r="BT32">
        <f>SUMIFS('Grid GenerationQueue'!AH$5:AH$467,'Grid GenerationQueue'!$AX$5:$AX$467,$B32,'Grid GenerationQueue'!$AY$5:$AY$467,$C32,'Grid GenerationQueue'!$BF$5:$BF$467,"&lt;&gt;"&amp;"",'Grid GenerationQueue'!$BB$5:$BB$467,"&lt;"&amp;$BE$3)</f>
        <v>0</v>
      </c>
      <c r="BU32">
        <f>SUMIFS('Grid GenerationQueue'!AI$5:AI$467,'Grid GenerationQueue'!$AX$5:$AX$467,$B32,'Grid GenerationQueue'!$AY$5:$AY$467,$C32,'Grid GenerationQueue'!$BF$5:$BF$467,"&lt;&gt;"&amp;"",'Grid GenerationQueue'!$BB$5:$BB$467,"&lt;"&amp;$BE$3)</f>
        <v>0</v>
      </c>
      <c r="BV32">
        <f>SUMIFS('Grid GenerationQueue'!AJ$5:AJ$467,'Grid GenerationQueue'!$AX$5:$AX$467,$B32,'Grid GenerationQueue'!$AY$5:$AY$467,$C32,'Grid GenerationQueue'!$BF$5:$BF$467,"&lt;&gt;"&amp;"",'Grid GenerationQueue'!$BB$5:$BB$467,"&lt;"&amp;$BE$3)</f>
        <v>0</v>
      </c>
      <c r="BW32">
        <f>SUMIFS('Grid GenerationQueue'!AK$5:AK$467,'Grid GenerationQueue'!$AX$5:$AX$467,$B32,'Grid GenerationQueue'!$AY$5:$AY$467,$C32,'Grid GenerationQueue'!$BF$5:$BF$467,"&lt;&gt;"&amp;"",'Grid GenerationQueue'!$BB$5:$BB$467,"&lt;"&amp;$BE$3)</f>
        <v>0</v>
      </c>
      <c r="BX32">
        <f>SUMIFS('Grid GenerationQueue'!AL$5:AL$467,'Grid GenerationQueue'!$AX$5:$AX$467,$B32,'Grid GenerationQueue'!$AY$5:$AY$467,$C32,'Grid GenerationQueue'!$BF$5:$BF$467,"&lt;&gt;"&amp;"",'Grid GenerationQueue'!$BB$5:$BB$467,"&lt;"&amp;$BE$3)</f>
        <v>0</v>
      </c>
      <c r="BY32">
        <f>SUMIFS('Grid GenerationQueue'!AM$5:AM$467,'Grid GenerationQueue'!$AX$5:$AX$467,$B32,'Grid GenerationQueue'!$AY$5:$AY$467,$C32,'Grid GenerationQueue'!$BF$5:$BF$467,"&lt;&gt;"&amp;"",'Grid GenerationQueue'!$BB$5:$BB$467,"&lt;"&amp;$BE$3)</f>
        <v>0</v>
      </c>
      <c r="BZ32">
        <f>SUMIFS('Grid GenerationQueue'!AN$5:AN$467,'Grid GenerationQueue'!$AX$5:$AX$467,$B32,'Grid GenerationQueue'!$AY$5:$AY$467,$C32,'Grid GenerationQueue'!$BF$5:$BF$467,"&lt;&gt;"&amp;"",'Grid GenerationQueue'!$BB$5:$BB$467,"&lt;"&amp;$BE$3)</f>
        <v>0</v>
      </c>
      <c r="CA32">
        <f>SUMIFS('Grid GenerationQueue'!AO$5:AO$467,'Grid GenerationQueue'!$AX$5:$AX$467,$B32,'Grid GenerationQueue'!$AY$5:$AY$467,$C32,'Grid GenerationQueue'!$BF$5:$BF$467,"&lt;&gt;"&amp;"",'Grid GenerationQueue'!$BB$5:$BB$467,"&lt;"&amp;$BE$3)</f>
        <v>0</v>
      </c>
      <c r="CB32">
        <f>SUMIFS('Grid GenerationQueue'!AP$5:AP$467,'Grid GenerationQueue'!$AX$5:$AX$467,$B32,'Grid GenerationQueue'!$AY$5:$AY$467,$C32,'Grid GenerationQueue'!$BF$5:$BF$467,"&lt;&gt;"&amp;"",'Grid GenerationQueue'!$BB$5:$BB$467,"&lt;"&amp;$BE$3)</f>
        <v>0</v>
      </c>
      <c r="CD32">
        <f>SUMIFS('Grid GenerationQueue'!AE$5:AE$467,'Grid GenerationQueue'!$AX$5:$AX$467,$B32,'Grid GenerationQueue'!$AY$5:$AY$467,$C32,'Grid GenerationQueue'!$BB$5:$BB$467,"&lt;"&amp;$BE$3)</f>
        <v>836.72</v>
      </c>
      <c r="CE32">
        <f>SUMIFS('Grid GenerationQueue'!AF$5:AF$467,'Grid GenerationQueue'!$AX$5:$AX$467,$B32,'Grid GenerationQueue'!$AY$5:$AY$467,$C32,'Grid GenerationQueue'!$BB$5:$BB$467,"&lt;"&amp;$BE$3)</f>
        <v>0</v>
      </c>
      <c r="CF32">
        <f>SUMIFS('Grid GenerationQueue'!AG$5:AG$467,'Grid GenerationQueue'!$AX$5:$AX$467,$B32,'Grid GenerationQueue'!$AY$5:$AY$467,$C32,'Grid GenerationQueue'!$BB$5:$BB$467,"&lt;"&amp;$BE$3)</f>
        <v>0</v>
      </c>
      <c r="CG32">
        <f>SUMIFS('Grid GenerationQueue'!AH$5:AH$467,'Grid GenerationQueue'!$AX$5:$AX$467,$B32,'Grid GenerationQueue'!$AY$5:$AY$467,$C32,'Grid GenerationQueue'!$BB$5:$BB$467,"&lt;"&amp;$BE$3)</f>
        <v>0</v>
      </c>
      <c r="CH32">
        <f>SUMIFS('Grid GenerationQueue'!AI$5:AI$467,'Grid GenerationQueue'!$AX$5:$AX$467,$B32,'Grid GenerationQueue'!$AY$5:$AY$467,$C32,'Grid GenerationQueue'!$BB$5:$BB$467,"&lt;"&amp;$BE$3)</f>
        <v>257.35000000000002</v>
      </c>
      <c r="CI32">
        <f>SUMIFS('Grid GenerationQueue'!AJ$5:AJ$467,'Grid GenerationQueue'!$AX$5:$AX$467,$B32,'Grid GenerationQueue'!$AY$5:$AY$467,$C32,'Grid GenerationQueue'!$BB$5:$BB$467,"&lt;"&amp;$BE$3)</f>
        <v>0</v>
      </c>
      <c r="CJ32">
        <f>SUMIFS('Grid GenerationQueue'!AK$5:AK$467,'Grid GenerationQueue'!$AX$5:$AX$467,$B32,'Grid GenerationQueue'!$AY$5:$AY$467,$C32,'Grid GenerationQueue'!$BB$5:$BB$467,"&lt;"&amp;$BE$3)</f>
        <v>0</v>
      </c>
      <c r="CK32">
        <f>SUMIFS('Grid GenerationQueue'!AL$5:AL$467,'Grid GenerationQueue'!$AX$5:$AX$467,$B32,'Grid GenerationQueue'!$AY$5:$AY$467,$C32,'Grid GenerationQueue'!$BB$5:$BB$467,"&lt;"&amp;$BE$3)</f>
        <v>0</v>
      </c>
      <c r="CL32">
        <f>SUMIFS('Grid GenerationQueue'!AM$5:AM$467,'Grid GenerationQueue'!$AX$5:$AX$467,$B32,'Grid GenerationQueue'!$AY$5:$AY$467,$C32,'Grid GenerationQueue'!$BB$5:$BB$467,"&lt;"&amp;$BE$3)</f>
        <v>0</v>
      </c>
      <c r="CM32">
        <f>SUMIFS('Grid GenerationQueue'!AN$5:AN$467,'Grid GenerationQueue'!$AX$5:$AX$467,$B32,'Grid GenerationQueue'!$AY$5:$AY$467,$C32,'Grid GenerationQueue'!$BB$5:$BB$467,"&lt;"&amp;$BE$3)</f>
        <v>0</v>
      </c>
      <c r="CN32">
        <f>SUMIFS('Grid GenerationQueue'!AO$5:AO$467,'Grid GenerationQueue'!$AX$5:$AX$467,$B32,'Grid GenerationQueue'!$AY$5:$AY$467,$C32,'Grid GenerationQueue'!$BB$5:$BB$467,"&lt;"&amp;$BE$3)</f>
        <v>0</v>
      </c>
      <c r="CO32">
        <f>SUMIFS('Grid GenerationQueue'!AP$5:AP$467,'Grid GenerationQueue'!$AX$5:$AX$467,$B32,'Grid GenerationQueue'!$AY$5:$AY$467,$C32,'Grid GenerationQueue'!$BB$5:$BB$467,"&lt;"&amp;$BE$3)</f>
        <v>0</v>
      </c>
    </row>
    <row r="33" spans="1:93" x14ac:dyDescent="0.35">
      <c r="A33" t="s">
        <v>4649</v>
      </c>
      <c r="B33" t="s">
        <v>4661</v>
      </c>
      <c r="C33">
        <v>230</v>
      </c>
      <c r="D33">
        <f>SUMIFS('Grid GenerationQueue'!AE$5:AE$467,'Grid GenerationQueue'!$AX$5:$AX$467,$B33,'Grid GenerationQueue'!$AY$5:$AY$467,$C33,'Grid GenerationQueue'!$BI$5:$BI$467,"&lt;4")</f>
        <v>0</v>
      </c>
      <c r="E33">
        <f>SUMIFS('Grid GenerationQueue'!AF$5:AF$467,'Grid GenerationQueue'!$AX$5:$AX$467,$B33,'Grid GenerationQueue'!$AY$5:$AY$467,$C33,'Grid GenerationQueue'!$BI$5:$BI$467,"&lt;4")</f>
        <v>0</v>
      </c>
      <c r="F33">
        <f>SUMIFS('Grid GenerationQueue'!AG$5:AG$467,'Grid GenerationQueue'!$AX$5:$AX$467,$B33,'Grid GenerationQueue'!$AY$5:$AY$467,$C33,'Grid GenerationQueue'!$BI$5:$BI$467,"&lt;4")</f>
        <v>0</v>
      </c>
      <c r="G33">
        <f>SUMIFS('Grid GenerationQueue'!AH$5:AH$467,'Grid GenerationQueue'!$AX$5:$AX$467,$B33,'Grid GenerationQueue'!$AY$5:$AY$467,$C33,'Grid GenerationQueue'!$BI$5:$BI$467,"&lt;4")</f>
        <v>0</v>
      </c>
      <c r="H33">
        <f>SUMIFS('Grid GenerationQueue'!AI$5:AI$467,'Grid GenerationQueue'!$AX$5:$AX$467,$B33,'Grid GenerationQueue'!$AY$5:$AY$467,$C33,'Grid GenerationQueue'!$BI$5:$BI$467,"&lt;4")</f>
        <v>0</v>
      </c>
      <c r="I33">
        <f>SUMIFS('Grid GenerationQueue'!AJ$5:AJ$467,'Grid GenerationQueue'!$AX$5:$AX$467,$B33,'Grid GenerationQueue'!$AY$5:$AY$467,$C33,'Grid GenerationQueue'!$BI$5:$BI$467,"&lt;4")</f>
        <v>0</v>
      </c>
      <c r="J33">
        <f>SUMIFS('Grid GenerationQueue'!AK$5:AK$467,'Grid GenerationQueue'!$AX$5:$AX$467,$B33,'Grid GenerationQueue'!$AY$5:$AY$467,$C33,'Grid GenerationQueue'!$BI$5:$BI$467,"&lt;4")</f>
        <v>0</v>
      </c>
      <c r="K33">
        <f>SUMIFS('Grid GenerationQueue'!AL$5:AL$467,'Grid GenerationQueue'!$AX$5:$AX$467,$B33,'Grid GenerationQueue'!$AY$5:$AY$467,$C33,'Grid GenerationQueue'!$BI$5:$BI$467,"&lt;4")</f>
        <v>0</v>
      </c>
      <c r="L33">
        <f>SUMIFS('Grid GenerationQueue'!AM$5:AM$467,'Grid GenerationQueue'!$AX$5:$AX$467,$B33,'Grid GenerationQueue'!$AY$5:$AY$467,$C33,'Grid GenerationQueue'!$BI$5:$BI$467,"&lt;4")</f>
        <v>0</v>
      </c>
      <c r="M33">
        <f>SUMIFS('Grid GenerationQueue'!AN$5:AN$467,'Grid GenerationQueue'!$AX$5:$AX$467,$B33,'Grid GenerationQueue'!$AY$5:$AY$467,$C33,'Grid GenerationQueue'!$BI$5:$BI$467,"&lt;4")</f>
        <v>0</v>
      </c>
      <c r="N33">
        <f>SUMIFS('Grid GenerationQueue'!AO$5:AO$467,'Grid GenerationQueue'!$AX$5:$AX$467,$B33,'Grid GenerationQueue'!$AY$5:$AY$467,$C33,'Grid GenerationQueue'!$BI$5:$BI$467,"&lt;4")</f>
        <v>0</v>
      </c>
      <c r="O33">
        <f>SUMIFS('Grid GenerationQueue'!AP$5:AP$467,'Grid GenerationQueue'!$AX$5:$AX$467,$B33,'Grid GenerationQueue'!$AY$5:$AY$467,$C33,'Grid GenerationQueue'!$BI$5:$BI$467,"&lt;4")</f>
        <v>0</v>
      </c>
      <c r="Q33">
        <f>SUMIFS('Grid GenerationQueue'!AE$5:AE$467,'Grid GenerationQueue'!$AX$5:$AX$467,$B33,'Grid GenerationQueue'!$AY$5:$AY$467,$C33,'Grid GenerationQueue'!$BH$5:$BH$467,"Executed")</f>
        <v>0</v>
      </c>
      <c r="R33">
        <f>SUMIFS('Grid GenerationQueue'!AF$5:AF$467,'Grid GenerationQueue'!$AX$5:$AX$467,$B33,'Grid GenerationQueue'!$AY$5:$AY$467,$C33,'Grid GenerationQueue'!$BH$5:$BH$467,"Executed")</f>
        <v>0</v>
      </c>
      <c r="S33">
        <f>SUMIFS('Grid GenerationQueue'!AG$5:AG$467,'Grid GenerationQueue'!$AX$5:$AX$467,$B33,'Grid GenerationQueue'!$AY$5:$AY$467,$C33,'Grid GenerationQueue'!$BH$5:$BH$467,"Executed")</f>
        <v>0</v>
      </c>
      <c r="T33">
        <f>SUMIFS('Grid GenerationQueue'!AH$5:AH$467,'Grid GenerationQueue'!$AX$5:$AX$467,$B33,'Grid GenerationQueue'!$AY$5:$AY$467,$C33,'Grid GenerationQueue'!$BH$5:$BH$467,"Executed")</f>
        <v>0</v>
      </c>
      <c r="U33">
        <f>SUMIFS('Grid GenerationQueue'!AI$5:AI$467,'Grid GenerationQueue'!$AX$5:$AX$467,$B33,'Grid GenerationQueue'!$AY$5:$AY$467,$C33,'Grid GenerationQueue'!$BH$5:$BH$467,"Executed")</f>
        <v>0</v>
      </c>
      <c r="V33">
        <f>SUMIFS('Grid GenerationQueue'!AJ$5:AJ$467,'Grid GenerationQueue'!$AX$5:$AX$467,$B33,'Grid GenerationQueue'!$AY$5:$AY$467,$C33,'Grid GenerationQueue'!$BH$5:$BH$467,"Executed")</f>
        <v>0</v>
      </c>
      <c r="W33">
        <f>SUMIFS('Grid GenerationQueue'!AK$5:AK$467,'Grid GenerationQueue'!$AX$5:$AX$467,$B33,'Grid GenerationQueue'!$AY$5:$AY$467,$C33,'Grid GenerationQueue'!$BH$5:$BH$467,"Executed")</f>
        <v>0</v>
      </c>
      <c r="X33">
        <f>SUMIFS('Grid GenerationQueue'!AL$5:AL$467,'Grid GenerationQueue'!$AX$5:$AX$467,$B33,'Grid GenerationQueue'!$AY$5:$AY$467,$C33,'Grid GenerationQueue'!$BH$5:$BH$467,"Executed")</f>
        <v>0</v>
      </c>
      <c r="Y33">
        <f>SUMIFS('Grid GenerationQueue'!AM$5:AM$467,'Grid GenerationQueue'!$AX$5:$AX$467,$B33,'Grid GenerationQueue'!$AY$5:$AY$467,$C33,'Grid GenerationQueue'!$BH$5:$BH$467,"Executed")</f>
        <v>0</v>
      </c>
      <c r="Z33">
        <f>SUMIFS('Grid GenerationQueue'!AN$5:AN$467,'Grid GenerationQueue'!$AX$5:$AX$467,$B33,'Grid GenerationQueue'!$AY$5:$AY$467,$C33,'Grid GenerationQueue'!$BH$5:$BH$467,"Executed")</f>
        <v>0</v>
      </c>
      <c r="AA33">
        <f>SUMIFS('Grid GenerationQueue'!AO$5:AO$467,'Grid GenerationQueue'!$AX$5:$AX$467,$B33,'Grid GenerationQueue'!$AY$5:$AY$467,$C33,'Grid GenerationQueue'!$BH$5:$BH$467,"Executed")</f>
        <v>0</v>
      </c>
      <c r="AB33">
        <f>SUMIFS('Grid GenerationQueue'!AP$5:AP$467,'Grid GenerationQueue'!$AX$5:$AX$467,$B33,'Grid GenerationQueue'!$AY$5:$AY$467,$C33,'Grid GenerationQueue'!$BH$5:$BH$467,"Executed")</f>
        <v>0</v>
      </c>
      <c r="AD33">
        <f>SUMIFS('Grid GenerationQueue'!AE$5:AE$467,'Grid GenerationQueue'!$AX$5:$AX$467,$B33,'Grid GenerationQueue'!$AY$5:$AY$467,$C33,'Grid GenerationQueue'!$BF$5:$BF$467,"&lt;&gt;"&amp;"")</f>
        <v>0</v>
      </c>
      <c r="AE33">
        <f>SUMIFS('Grid GenerationQueue'!AF$5:AF$467,'Grid GenerationQueue'!$AX$5:$AX$467,$B33,'Grid GenerationQueue'!$AY$5:$AY$467,$C33,'Grid GenerationQueue'!$BF$5:$BF$467,"&lt;&gt;"&amp;"")</f>
        <v>0</v>
      </c>
      <c r="AF33">
        <f>SUMIFS('Grid GenerationQueue'!AG$5:AG$467,'Grid GenerationQueue'!$AX$5:$AX$467,$B33,'Grid GenerationQueue'!$AY$5:$AY$467,$C33,'Grid GenerationQueue'!$BF$5:$BF$467,"&lt;&gt;"&amp;"")</f>
        <v>0</v>
      </c>
      <c r="AG33">
        <f>SUMIFS('Grid GenerationQueue'!AH$5:AH$467,'Grid GenerationQueue'!$AX$5:$AX$467,$B33,'Grid GenerationQueue'!$AY$5:$AY$467,$C33,'Grid GenerationQueue'!$BF$5:$BF$467,"&lt;&gt;"&amp;"")</f>
        <v>0</v>
      </c>
      <c r="AH33">
        <f>SUMIFS('Grid GenerationQueue'!AI$5:AI$467,'Grid GenerationQueue'!$AX$5:$AX$467,$B33,'Grid GenerationQueue'!$AY$5:$AY$467,$C33,'Grid GenerationQueue'!$BF$5:$BF$467,"&lt;&gt;"&amp;"")</f>
        <v>0</v>
      </c>
      <c r="AI33">
        <f>SUMIFS('Grid GenerationQueue'!AJ$5:AJ$467,'Grid GenerationQueue'!$AX$5:$AX$467,$B33,'Grid GenerationQueue'!$AY$5:$AY$467,$C33,'Grid GenerationQueue'!$BF$5:$BF$467,"&lt;&gt;"&amp;"")</f>
        <v>0</v>
      </c>
      <c r="AJ33">
        <f>SUMIFS('Grid GenerationQueue'!AK$5:AK$467,'Grid GenerationQueue'!$AX$5:$AX$467,$B33,'Grid GenerationQueue'!$AY$5:$AY$467,$C33,'Grid GenerationQueue'!$BF$5:$BF$467,"&lt;&gt;"&amp;"")</f>
        <v>0</v>
      </c>
      <c r="AK33">
        <f>SUMIFS('Grid GenerationQueue'!AL$5:AL$467,'Grid GenerationQueue'!$AX$5:$AX$467,$B33,'Grid GenerationQueue'!$AY$5:$AY$467,$C33,'Grid GenerationQueue'!$BF$5:$BF$467,"&lt;&gt;"&amp;"")</f>
        <v>0</v>
      </c>
      <c r="AL33">
        <f>SUMIFS('Grid GenerationQueue'!AM$5:AM$467,'Grid GenerationQueue'!$AX$5:$AX$467,$B33,'Grid GenerationQueue'!$AY$5:$AY$467,$C33,'Grid GenerationQueue'!$BF$5:$BF$467,"&lt;&gt;"&amp;"")</f>
        <v>0</v>
      </c>
      <c r="AM33">
        <f>SUMIFS('Grid GenerationQueue'!AN$5:AN$467,'Grid GenerationQueue'!$AX$5:$AX$467,$B33,'Grid GenerationQueue'!$AY$5:$AY$467,$C33,'Grid GenerationQueue'!$BF$5:$BF$467,"&lt;&gt;"&amp;"")</f>
        <v>0</v>
      </c>
      <c r="AN33">
        <f>SUMIFS('Grid GenerationQueue'!AO$5:AO$467,'Grid GenerationQueue'!$AX$5:$AX$467,$B33,'Grid GenerationQueue'!$AY$5:$AY$467,$C33,'Grid GenerationQueue'!$BF$5:$BF$467,"&lt;&gt;"&amp;"")</f>
        <v>0</v>
      </c>
      <c r="AO33">
        <f>SUMIFS('Grid GenerationQueue'!AP$5:AP$467,'Grid GenerationQueue'!$AX$5:$AX$467,$B33,'Grid GenerationQueue'!$AY$5:$AY$467,$C33,'Grid GenerationQueue'!$BF$5:$BF$467,"&lt;&gt;"&amp;"")</f>
        <v>0</v>
      </c>
      <c r="AQ33">
        <f>SUMIFS('Grid GenerationQueue'!AE$5:AE$467,'Grid GenerationQueue'!$AX$5:$AX$467,$B33,'Grid GenerationQueue'!$AY$5:$AY$467,$C33)</f>
        <v>0</v>
      </c>
      <c r="AR33">
        <f>SUMIFS('Grid GenerationQueue'!AF$5:AF$467,'Grid GenerationQueue'!$AX$5:$AX$467,$B33,'Grid GenerationQueue'!$AY$5:$AY$467,$C33)</f>
        <v>0</v>
      </c>
      <c r="AS33">
        <f>SUMIFS('Grid GenerationQueue'!AG$5:AG$467,'Grid GenerationQueue'!$AX$5:$AX$467,$B33,'Grid GenerationQueue'!$AY$5:$AY$467,$C33)</f>
        <v>0</v>
      </c>
      <c r="AT33">
        <f>SUMIFS('Grid GenerationQueue'!AH$5:AH$467,'Grid GenerationQueue'!$AX$5:$AX$467,$B33,'Grid GenerationQueue'!$AY$5:$AY$467,$C33)</f>
        <v>0</v>
      </c>
      <c r="AU33">
        <f>SUMIFS('Grid GenerationQueue'!AI$5:AI$467,'Grid GenerationQueue'!$AX$5:$AX$467,$B33,'Grid GenerationQueue'!$AY$5:$AY$467,$C33)</f>
        <v>0</v>
      </c>
      <c r="AV33">
        <f>SUMIFS('Grid GenerationQueue'!AJ$5:AJ$467,'Grid GenerationQueue'!$AX$5:$AX$467,$B33,'Grid GenerationQueue'!$AY$5:$AY$467,$C33)</f>
        <v>0</v>
      </c>
      <c r="AW33">
        <f>SUMIFS('Grid GenerationQueue'!AK$5:AK$467,'Grid GenerationQueue'!$AX$5:$AX$467,$B33,'Grid GenerationQueue'!$AY$5:$AY$467,$C33)</f>
        <v>0</v>
      </c>
      <c r="AX33">
        <f>SUMIFS('Grid GenerationQueue'!AL$5:AL$467,'Grid GenerationQueue'!$AX$5:$AX$467,$B33,'Grid GenerationQueue'!$AY$5:$AY$467,$C33)</f>
        <v>0</v>
      </c>
      <c r="AY33">
        <f>SUMIFS('Grid GenerationQueue'!AM$5:AM$467,'Grid GenerationQueue'!$AX$5:$AX$467,$B33,'Grid GenerationQueue'!$AY$5:$AY$467,$C33)</f>
        <v>0</v>
      </c>
      <c r="AZ33">
        <f>SUMIFS('Grid GenerationQueue'!AN$5:AN$467,'Grid GenerationQueue'!$AX$5:$AX$467,$B33,'Grid GenerationQueue'!$AY$5:$AY$467,$C33)</f>
        <v>0</v>
      </c>
      <c r="BA33">
        <f>SUMIFS('Grid GenerationQueue'!AO$5:AO$467,'Grid GenerationQueue'!$AX$5:$AX$467,$B33,'Grid GenerationQueue'!$AY$5:$AY$467,$C33)</f>
        <v>0</v>
      </c>
      <c r="BB33">
        <f>SUMIFS('Grid GenerationQueue'!AP$5:AP$467,'Grid GenerationQueue'!$AX$5:$AX$467,$B33,'Grid GenerationQueue'!$AY$5:$AY$467,$C33)</f>
        <v>0</v>
      </c>
      <c r="BD33">
        <f>SUMIFS('Grid GenerationQueue'!AE$5:AE$467,'Grid GenerationQueue'!$AX$5:$AX$467,$B33,'Grid GenerationQueue'!$AY$5:$AY$467,$C33,'Grid GenerationQueue'!$BH$5:$BH$467,"Executed",'Grid GenerationQueue'!$BB$5:$BB$467,"&lt;"&amp;$BE$3)</f>
        <v>0</v>
      </c>
      <c r="BE33">
        <f>SUMIFS('Grid GenerationQueue'!AF$5:AF$467,'Grid GenerationQueue'!$AX$5:$AX$467,$B33,'Grid GenerationQueue'!$AY$5:$AY$467,$C33,'Grid GenerationQueue'!$BH$5:$BH$467,"Executed",'Grid GenerationQueue'!$BB$5:$BB$467,"&lt;"&amp;$BE$3)</f>
        <v>0</v>
      </c>
      <c r="BF33">
        <f>SUMIFS('Grid GenerationQueue'!AG$5:AG$467,'Grid GenerationQueue'!$AX$5:$AX$467,$B33,'Grid GenerationQueue'!$AY$5:$AY$467,$C33,'Grid GenerationQueue'!$BH$5:$BH$467,"Executed",'Grid GenerationQueue'!$BB$5:$BB$467,"&lt;"&amp;$BE$3)</f>
        <v>0</v>
      </c>
      <c r="BG33">
        <f>SUMIFS('Grid GenerationQueue'!AH$5:AH$467,'Grid GenerationQueue'!$AX$5:$AX$467,$B33,'Grid GenerationQueue'!$AY$5:$AY$467,$C33,'Grid GenerationQueue'!$BH$5:$BH$467,"Executed",'Grid GenerationQueue'!$BB$5:$BB$467,"&lt;"&amp;$BE$3)</f>
        <v>0</v>
      </c>
      <c r="BH33">
        <f>SUMIFS('Grid GenerationQueue'!AI$5:AI$467,'Grid GenerationQueue'!$AX$5:$AX$467,$B33,'Grid GenerationQueue'!$AY$5:$AY$467,$C33,'Grid GenerationQueue'!$BH$5:$BH$467,"Executed",'Grid GenerationQueue'!$BB$5:$BB$467,"&lt;"&amp;$BE$3)</f>
        <v>0</v>
      </c>
      <c r="BI33">
        <f>SUMIFS('Grid GenerationQueue'!AJ$5:AJ$467,'Grid GenerationQueue'!$AX$5:$AX$467,$B33,'Grid GenerationQueue'!$AY$5:$AY$467,$C33,'Grid GenerationQueue'!$BH$5:$BH$467,"Executed",'Grid GenerationQueue'!$BB$5:$BB$467,"&lt;"&amp;$BE$3)</f>
        <v>0</v>
      </c>
      <c r="BJ33">
        <f>SUMIFS('Grid GenerationQueue'!AK$5:AK$467,'Grid GenerationQueue'!$AX$5:$AX$467,$B33,'Grid GenerationQueue'!$AY$5:$AY$467,$C33,'Grid GenerationQueue'!$BH$5:$BH$467,"Executed",'Grid GenerationQueue'!$BB$5:$BB$467,"&lt;"&amp;$BE$3)</f>
        <v>0</v>
      </c>
      <c r="BK33">
        <f>SUMIFS('Grid GenerationQueue'!AL$5:AL$467,'Grid GenerationQueue'!$AX$5:$AX$467,$B33,'Grid GenerationQueue'!$AY$5:$AY$467,$C33,'Grid GenerationQueue'!$BH$5:$BH$467,"Executed",'Grid GenerationQueue'!$BB$5:$BB$467,"&lt;"&amp;$BE$3)</f>
        <v>0</v>
      </c>
      <c r="BL33">
        <f>SUMIFS('Grid GenerationQueue'!AM$5:AM$467,'Grid GenerationQueue'!$AX$5:$AX$467,$B33,'Grid GenerationQueue'!$AY$5:$AY$467,$C33,'Grid GenerationQueue'!$BH$5:$BH$467,"Executed",'Grid GenerationQueue'!$BB$5:$BB$467,"&lt;"&amp;$BE$3)</f>
        <v>0</v>
      </c>
      <c r="BM33">
        <f>SUMIFS('Grid GenerationQueue'!AN$5:AN$467,'Grid GenerationQueue'!$AX$5:$AX$467,$B33,'Grid GenerationQueue'!$AY$5:$AY$467,$C33,'Grid GenerationQueue'!$BH$5:$BH$467,"Executed",'Grid GenerationQueue'!$BB$5:$BB$467,"&lt;"&amp;$BE$3)</f>
        <v>0</v>
      </c>
      <c r="BN33">
        <f>SUMIFS('Grid GenerationQueue'!AO$5:AO$467,'Grid GenerationQueue'!$AX$5:$AX$467,$B33,'Grid GenerationQueue'!$AY$5:$AY$467,$C33,'Grid GenerationQueue'!$BH$5:$BH$467,"Executed",'Grid GenerationQueue'!$BB$5:$BB$467,"&lt;"&amp;$BE$3)</f>
        <v>0</v>
      </c>
      <c r="BO33">
        <f>SUMIFS('Grid GenerationQueue'!AP$5:AP$467,'Grid GenerationQueue'!$AX$5:$AX$467,$B33,'Grid GenerationQueue'!$AY$5:$AY$467,$C33,'Grid GenerationQueue'!$BH$5:$BH$467,"Executed",'Grid GenerationQueue'!$BB$5:$BB$467,"&lt;"&amp;$BE$3)</f>
        <v>0</v>
      </c>
      <c r="BQ33">
        <f>SUMIFS('Grid GenerationQueue'!AE$5:AE$467,'Grid GenerationQueue'!$AX$5:$AX$467,$B33,'Grid GenerationQueue'!$AY$5:$AY$467,$C33,'Grid GenerationQueue'!$BF$5:$BF$467,"&lt;&gt;"&amp;"",'Grid GenerationQueue'!$BB$5:$BB$467,"&lt;"&amp;$BE$3)</f>
        <v>0</v>
      </c>
      <c r="BR33">
        <f>SUMIFS('Grid GenerationQueue'!AF$5:AF$467,'Grid GenerationQueue'!$AX$5:$AX$467,$B33,'Grid GenerationQueue'!$AY$5:$AY$467,$C33,'Grid GenerationQueue'!$BF$5:$BF$467,"&lt;&gt;"&amp;"",'Grid GenerationQueue'!$BB$5:$BB$467,"&lt;"&amp;$BE$3)</f>
        <v>0</v>
      </c>
      <c r="BS33">
        <f>SUMIFS('Grid GenerationQueue'!AG$5:AG$467,'Grid GenerationQueue'!$AX$5:$AX$467,$B33,'Grid GenerationQueue'!$AY$5:$AY$467,$C33,'Grid GenerationQueue'!$BF$5:$BF$467,"&lt;&gt;"&amp;"",'Grid GenerationQueue'!$BB$5:$BB$467,"&lt;"&amp;$BE$3)</f>
        <v>0</v>
      </c>
      <c r="BT33">
        <f>SUMIFS('Grid GenerationQueue'!AH$5:AH$467,'Grid GenerationQueue'!$AX$5:$AX$467,$B33,'Grid GenerationQueue'!$AY$5:$AY$467,$C33,'Grid GenerationQueue'!$BF$5:$BF$467,"&lt;&gt;"&amp;"",'Grid GenerationQueue'!$BB$5:$BB$467,"&lt;"&amp;$BE$3)</f>
        <v>0</v>
      </c>
      <c r="BU33">
        <f>SUMIFS('Grid GenerationQueue'!AI$5:AI$467,'Grid GenerationQueue'!$AX$5:$AX$467,$B33,'Grid GenerationQueue'!$AY$5:$AY$467,$C33,'Grid GenerationQueue'!$BF$5:$BF$467,"&lt;&gt;"&amp;"",'Grid GenerationQueue'!$BB$5:$BB$467,"&lt;"&amp;$BE$3)</f>
        <v>0</v>
      </c>
      <c r="BV33">
        <f>SUMIFS('Grid GenerationQueue'!AJ$5:AJ$467,'Grid GenerationQueue'!$AX$5:$AX$467,$B33,'Grid GenerationQueue'!$AY$5:$AY$467,$C33,'Grid GenerationQueue'!$BF$5:$BF$467,"&lt;&gt;"&amp;"",'Grid GenerationQueue'!$BB$5:$BB$467,"&lt;"&amp;$BE$3)</f>
        <v>0</v>
      </c>
      <c r="BW33">
        <f>SUMIFS('Grid GenerationQueue'!AK$5:AK$467,'Grid GenerationQueue'!$AX$5:$AX$467,$B33,'Grid GenerationQueue'!$AY$5:$AY$467,$C33,'Grid GenerationQueue'!$BF$5:$BF$467,"&lt;&gt;"&amp;"",'Grid GenerationQueue'!$BB$5:$BB$467,"&lt;"&amp;$BE$3)</f>
        <v>0</v>
      </c>
      <c r="BX33">
        <f>SUMIFS('Grid GenerationQueue'!AL$5:AL$467,'Grid GenerationQueue'!$AX$5:$AX$467,$B33,'Grid GenerationQueue'!$AY$5:$AY$467,$C33,'Grid GenerationQueue'!$BF$5:$BF$467,"&lt;&gt;"&amp;"",'Grid GenerationQueue'!$BB$5:$BB$467,"&lt;"&amp;$BE$3)</f>
        <v>0</v>
      </c>
      <c r="BY33">
        <f>SUMIFS('Grid GenerationQueue'!AM$5:AM$467,'Grid GenerationQueue'!$AX$5:$AX$467,$B33,'Grid GenerationQueue'!$AY$5:$AY$467,$C33,'Grid GenerationQueue'!$BF$5:$BF$467,"&lt;&gt;"&amp;"",'Grid GenerationQueue'!$BB$5:$BB$467,"&lt;"&amp;$BE$3)</f>
        <v>0</v>
      </c>
      <c r="BZ33">
        <f>SUMIFS('Grid GenerationQueue'!AN$5:AN$467,'Grid GenerationQueue'!$AX$5:$AX$467,$B33,'Grid GenerationQueue'!$AY$5:$AY$467,$C33,'Grid GenerationQueue'!$BF$5:$BF$467,"&lt;&gt;"&amp;"",'Grid GenerationQueue'!$BB$5:$BB$467,"&lt;"&amp;$BE$3)</f>
        <v>0</v>
      </c>
      <c r="CA33">
        <f>SUMIFS('Grid GenerationQueue'!AO$5:AO$467,'Grid GenerationQueue'!$AX$5:$AX$467,$B33,'Grid GenerationQueue'!$AY$5:$AY$467,$C33,'Grid GenerationQueue'!$BF$5:$BF$467,"&lt;&gt;"&amp;"",'Grid GenerationQueue'!$BB$5:$BB$467,"&lt;"&amp;$BE$3)</f>
        <v>0</v>
      </c>
      <c r="CB33">
        <f>SUMIFS('Grid GenerationQueue'!AP$5:AP$467,'Grid GenerationQueue'!$AX$5:$AX$467,$B33,'Grid GenerationQueue'!$AY$5:$AY$467,$C33,'Grid GenerationQueue'!$BF$5:$BF$467,"&lt;&gt;"&amp;"",'Grid GenerationQueue'!$BB$5:$BB$467,"&lt;"&amp;$BE$3)</f>
        <v>0</v>
      </c>
      <c r="CD33">
        <f>SUMIFS('Grid GenerationQueue'!AE$5:AE$467,'Grid GenerationQueue'!$AX$5:$AX$467,$B33,'Grid GenerationQueue'!$AY$5:$AY$467,$C33,'Grid GenerationQueue'!$BB$5:$BB$467,"&lt;"&amp;$BE$3)</f>
        <v>0</v>
      </c>
      <c r="CE33">
        <f>SUMIFS('Grid GenerationQueue'!AF$5:AF$467,'Grid GenerationQueue'!$AX$5:$AX$467,$B33,'Grid GenerationQueue'!$AY$5:$AY$467,$C33,'Grid GenerationQueue'!$BB$5:$BB$467,"&lt;"&amp;$BE$3)</f>
        <v>0</v>
      </c>
      <c r="CF33">
        <f>SUMIFS('Grid GenerationQueue'!AG$5:AG$467,'Grid GenerationQueue'!$AX$5:$AX$467,$B33,'Grid GenerationQueue'!$AY$5:$AY$467,$C33,'Grid GenerationQueue'!$BB$5:$BB$467,"&lt;"&amp;$BE$3)</f>
        <v>0</v>
      </c>
      <c r="CG33">
        <f>SUMIFS('Grid GenerationQueue'!AH$5:AH$467,'Grid GenerationQueue'!$AX$5:$AX$467,$B33,'Grid GenerationQueue'!$AY$5:$AY$467,$C33,'Grid GenerationQueue'!$BB$5:$BB$467,"&lt;"&amp;$BE$3)</f>
        <v>0</v>
      </c>
      <c r="CH33">
        <f>SUMIFS('Grid GenerationQueue'!AI$5:AI$467,'Grid GenerationQueue'!$AX$5:$AX$467,$B33,'Grid GenerationQueue'!$AY$5:$AY$467,$C33,'Grid GenerationQueue'!$BB$5:$BB$467,"&lt;"&amp;$BE$3)</f>
        <v>0</v>
      </c>
      <c r="CI33">
        <f>SUMIFS('Grid GenerationQueue'!AJ$5:AJ$467,'Grid GenerationQueue'!$AX$5:$AX$467,$B33,'Grid GenerationQueue'!$AY$5:$AY$467,$C33,'Grid GenerationQueue'!$BB$5:$BB$467,"&lt;"&amp;$BE$3)</f>
        <v>0</v>
      </c>
      <c r="CJ33">
        <f>SUMIFS('Grid GenerationQueue'!AK$5:AK$467,'Grid GenerationQueue'!$AX$5:$AX$467,$B33,'Grid GenerationQueue'!$AY$5:$AY$467,$C33,'Grid GenerationQueue'!$BB$5:$BB$467,"&lt;"&amp;$BE$3)</f>
        <v>0</v>
      </c>
      <c r="CK33">
        <f>SUMIFS('Grid GenerationQueue'!AL$5:AL$467,'Grid GenerationQueue'!$AX$5:$AX$467,$B33,'Grid GenerationQueue'!$AY$5:$AY$467,$C33,'Grid GenerationQueue'!$BB$5:$BB$467,"&lt;"&amp;$BE$3)</f>
        <v>0</v>
      </c>
      <c r="CL33">
        <f>SUMIFS('Grid GenerationQueue'!AM$5:AM$467,'Grid GenerationQueue'!$AX$5:$AX$467,$B33,'Grid GenerationQueue'!$AY$5:$AY$467,$C33,'Grid GenerationQueue'!$BB$5:$BB$467,"&lt;"&amp;$BE$3)</f>
        <v>0</v>
      </c>
      <c r="CM33">
        <f>SUMIFS('Grid GenerationQueue'!AN$5:AN$467,'Grid GenerationQueue'!$AX$5:$AX$467,$B33,'Grid GenerationQueue'!$AY$5:$AY$467,$C33,'Grid GenerationQueue'!$BB$5:$BB$467,"&lt;"&amp;$BE$3)</f>
        <v>0</v>
      </c>
      <c r="CN33">
        <f>SUMIFS('Grid GenerationQueue'!AO$5:AO$467,'Grid GenerationQueue'!$AX$5:$AX$467,$B33,'Grid GenerationQueue'!$AY$5:$AY$467,$C33,'Grid GenerationQueue'!$BB$5:$BB$467,"&lt;"&amp;$BE$3)</f>
        <v>0</v>
      </c>
      <c r="CO33">
        <f>SUMIFS('Grid GenerationQueue'!AP$5:AP$467,'Grid GenerationQueue'!$AX$5:$AX$467,$B33,'Grid GenerationQueue'!$AY$5:$AY$467,$C33,'Grid GenerationQueue'!$BB$5:$BB$467,"&lt;"&amp;$BE$3)</f>
        <v>0</v>
      </c>
    </row>
    <row r="34" spans="1:93" x14ac:dyDescent="0.35">
      <c r="A34" t="s">
        <v>4653</v>
      </c>
      <c r="B34" t="s">
        <v>4380</v>
      </c>
      <c r="C34">
        <v>230</v>
      </c>
      <c r="D34">
        <f>SUMIFS('Grid GenerationQueue'!AE$5:AE$467,'Grid GenerationQueue'!$AX$5:$AX$467,$B34,'Grid GenerationQueue'!$AY$5:$AY$467,$C34,'Grid GenerationQueue'!$BI$5:$BI$467,"&lt;4")</f>
        <v>92</v>
      </c>
      <c r="E34">
        <f>SUMIFS('Grid GenerationQueue'!AF$5:AF$467,'Grid GenerationQueue'!$AX$5:$AX$467,$B34,'Grid GenerationQueue'!$AY$5:$AY$467,$C34,'Grid GenerationQueue'!$BI$5:$BI$467,"&lt;4")</f>
        <v>38.859999999999992</v>
      </c>
      <c r="F34">
        <f>SUMIFS('Grid GenerationQueue'!AG$5:AG$467,'Grid GenerationQueue'!$AX$5:$AX$467,$B34,'Grid GenerationQueue'!$AY$5:$AY$467,$C34,'Grid GenerationQueue'!$BI$5:$BI$467,"&lt;4")</f>
        <v>0</v>
      </c>
      <c r="G34">
        <f>SUMIFS('Grid GenerationQueue'!AH$5:AH$467,'Grid GenerationQueue'!$AX$5:$AX$467,$B34,'Grid GenerationQueue'!$AY$5:$AY$467,$C34,'Grid GenerationQueue'!$BI$5:$BI$467,"&lt;4")</f>
        <v>0</v>
      </c>
      <c r="H34">
        <f>SUMIFS('Grid GenerationQueue'!AI$5:AI$467,'Grid GenerationQueue'!$AX$5:$AX$467,$B34,'Grid GenerationQueue'!$AY$5:$AY$467,$C34,'Grid GenerationQueue'!$BI$5:$BI$467,"&lt;4")</f>
        <v>0</v>
      </c>
      <c r="I34">
        <f>SUMIFS('Grid GenerationQueue'!AJ$5:AJ$467,'Grid GenerationQueue'!$AX$5:$AX$467,$B34,'Grid GenerationQueue'!$AY$5:$AY$467,$C34,'Grid GenerationQueue'!$BI$5:$BI$467,"&lt;4")</f>
        <v>0</v>
      </c>
      <c r="J34">
        <f>SUMIFS('Grid GenerationQueue'!AK$5:AK$467,'Grid GenerationQueue'!$AX$5:$AX$467,$B34,'Grid GenerationQueue'!$AY$5:$AY$467,$C34,'Grid GenerationQueue'!$BI$5:$BI$467,"&lt;4")</f>
        <v>0</v>
      </c>
      <c r="K34">
        <f>SUMIFS('Grid GenerationQueue'!AL$5:AL$467,'Grid GenerationQueue'!$AX$5:$AX$467,$B34,'Grid GenerationQueue'!$AY$5:$AY$467,$C34,'Grid GenerationQueue'!$BI$5:$BI$467,"&lt;4")</f>
        <v>0</v>
      </c>
      <c r="L34">
        <f>SUMIFS('Grid GenerationQueue'!AM$5:AM$467,'Grid GenerationQueue'!$AX$5:$AX$467,$B34,'Grid GenerationQueue'!$AY$5:$AY$467,$C34,'Grid GenerationQueue'!$BI$5:$BI$467,"&lt;4")</f>
        <v>0</v>
      </c>
      <c r="M34">
        <f>SUMIFS('Grid GenerationQueue'!AN$5:AN$467,'Grid GenerationQueue'!$AX$5:$AX$467,$B34,'Grid GenerationQueue'!$AY$5:$AY$467,$C34,'Grid GenerationQueue'!$BI$5:$BI$467,"&lt;4")</f>
        <v>0</v>
      </c>
      <c r="N34">
        <f>SUMIFS('Grid GenerationQueue'!AO$5:AO$467,'Grid GenerationQueue'!$AX$5:$AX$467,$B34,'Grid GenerationQueue'!$AY$5:$AY$467,$C34,'Grid GenerationQueue'!$BI$5:$BI$467,"&lt;4")</f>
        <v>0</v>
      </c>
      <c r="O34">
        <f>SUMIFS('Grid GenerationQueue'!AP$5:AP$467,'Grid GenerationQueue'!$AX$5:$AX$467,$B34,'Grid GenerationQueue'!$AY$5:$AY$467,$C34,'Grid GenerationQueue'!$BI$5:$BI$467,"&lt;4")</f>
        <v>0</v>
      </c>
      <c r="Q34">
        <f>SUMIFS('Grid GenerationQueue'!AE$5:AE$467,'Grid GenerationQueue'!$AX$5:$AX$467,$B34,'Grid GenerationQueue'!$AY$5:$AY$467,$C34,'Grid GenerationQueue'!$BH$5:$BH$467,"Executed")</f>
        <v>92</v>
      </c>
      <c r="R34">
        <f>SUMIFS('Grid GenerationQueue'!AF$5:AF$467,'Grid GenerationQueue'!$AX$5:$AX$467,$B34,'Grid GenerationQueue'!$AY$5:$AY$467,$C34,'Grid GenerationQueue'!$BH$5:$BH$467,"Executed")</f>
        <v>38.859999999999992</v>
      </c>
      <c r="S34">
        <f>SUMIFS('Grid GenerationQueue'!AG$5:AG$467,'Grid GenerationQueue'!$AX$5:$AX$467,$B34,'Grid GenerationQueue'!$AY$5:$AY$467,$C34,'Grid GenerationQueue'!$BH$5:$BH$467,"Executed")</f>
        <v>0</v>
      </c>
      <c r="T34">
        <f>SUMIFS('Grid GenerationQueue'!AH$5:AH$467,'Grid GenerationQueue'!$AX$5:$AX$467,$B34,'Grid GenerationQueue'!$AY$5:$AY$467,$C34,'Grid GenerationQueue'!$BH$5:$BH$467,"Executed")</f>
        <v>0</v>
      </c>
      <c r="U34">
        <f>SUMIFS('Grid GenerationQueue'!AI$5:AI$467,'Grid GenerationQueue'!$AX$5:$AX$467,$B34,'Grid GenerationQueue'!$AY$5:$AY$467,$C34,'Grid GenerationQueue'!$BH$5:$BH$467,"Executed")</f>
        <v>0</v>
      </c>
      <c r="V34">
        <f>SUMIFS('Grid GenerationQueue'!AJ$5:AJ$467,'Grid GenerationQueue'!$AX$5:$AX$467,$B34,'Grid GenerationQueue'!$AY$5:$AY$467,$C34,'Grid GenerationQueue'!$BH$5:$BH$467,"Executed")</f>
        <v>0</v>
      </c>
      <c r="W34">
        <f>SUMIFS('Grid GenerationQueue'!AK$5:AK$467,'Grid GenerationQueue'!$AX$5:$AX$467,$B34,'Grid GenerationQueue'!$AY$5:$AY$467,$C34,'Grid GenerationQueue'!$BH$5:$BH$467,"Executed")</f>
        <v>0</v>
      </c>
      <c r="X34">
        <f>SUMIFS('Grid GenerationQueue'!AL$5:AL$467,'Grid GenerationQueue'!$AX$5:$AX$467,$B34,'Grid GenerationQueue'!$AY$5:$AY$467,$C34,'Grid GenerationQueue'!$BH$5:$BH$467,"Executed")</f>
        <v>0</v>
      </c>
      <c r="Y34">
        <f>SUMIFS('Grid GenerationQueue'!AM$5:AM$467,'Grid GenerationQueue'!$AX$5:$AX$467,$B34,'Grid GenerationQueue'!$AY$5:$AY$467,$C34,'Grid GenerationQueue'!$BH$5:$BH$467,"Executed")</f>
        <v>2.3539999999999992</v>
      </c>
      <c r="Z34">
        <f>SUMIFS('Grid GenerationQueue'!AN$5:AN$467,'Grid GenerationQueue'!$AX$5:$AX$467,$B34,'Grid GenerationQueue'!$AY$5:$AY$467,$C34,'Grid GenerationQueue'!$BH$5:$BH$467,"Executed")</f>
        <v>0.79999999999999716</v>
      </c>
      <c r="AA34">
        <f>SUMIFS('Grid GenerationQueue'!AO$5:AO$467,'Grid GenerationQueue'!$AX$5:$AX$467,$B34,'Grid GenerationQueue'!$AY$5:$AY$467,$C34,'Grid GenerationQueue'!$BH$5:$BH$467,"Executed")</f>
        <v>0</v>
      </c>
      <c r="AB34">
        <f>SUMIFS('Grid GenerationQueue'!AP$5:AP$467,'Grid GenerationQueue'!$AX$5:$AX$467,$B34,'Grid GenerationQueue'!$AY$5:$AY$467,$C34,'Grid GenerationQueue'!$BH$5:$BH$467,"Executed")</f>
        <v>0</v>
      </c>
      <c r="AD34">
        <f>SUMIFS('Grid GenerationQueue'!AE$5:AE$467,'Grid GenerationQueue'!$AX$5:$AX$467,$B34,'Grid GenerationQueue'!$AY$5:$AY$467,$C34,'Grid GenerationQueue'!$BF$5:$BF$467,"&lt;&gt;"&amp;"")</f>
        <v>295.94</v>
      </c>
      <c r="AE34">
        <f>SUMIFS('Grid GenerationQueue'!AF$5:AF$467,'Grid GenerationQueue'!$AX$5:$AX$467,$B34,'Grid GenerationQueue'!$AY$5:$AY$467,$C34,'Grid GenerationQueue'!$BF$5:$BF$467,"&lt;&gt;"&amp;"")</f>
        <v>38.859999999999992</v>
      </c>
      <c r="AF34">
        <f>SUMIFS('Grid GenerationQueue'!AG$5:AG$467,'Grid GenerationQueue'!$AX$5:$AX$467,$B34,'Grid GenerationQueue'!$AY$5:$AY$467,$C34,'Grid GenerationQueue'!$BF$5:$BF$467,"&lt;&gt;"&amp;"")</f>
        <v>0</v>
      </c>
      <c r="AG34">
        <f>SUMIFS('Grid GenerationQueue'!AH$5:AH$467,'Grid GenerationQueue'!$AX$5:$AX$467,$B34,'Grid GenerationQueue'!$AY$5:$AY$467,$C34,'Grid GenerationQueue'!$BF$5:$BF$467,"&lt;&gt;"&amp;"")</f>
        <v>0</v>
      </c>
      <c r="AH34">
        <f>SUMIFS('Grid GenerationQueue'!AI$5:AI$467,'Grid GenerationQueue'!$AX$5:$AX$467,$B34,'Grid GenerationQueue'!$AY$5:$AY$467,$C34,'Grid GenerationQueue'!$BF$5:$BF$467,"&lt;&gt;"&amp;"")</f>
        <v>205.02</v>
      </c>
      <c r="AI34">
        <f>SUMIFS('Grid GenerationQueue'!AJ$5:AJ$467,'Grid GenerationQueue'!$AX$5:$AX$467,$B34,'Grid GenerationQueue'!$AY$5:$AY$467,$C34,'Grid GenerationQueue'!$BF$5:$BF$467,"&lt;&gt;"&amp;"")</f>
        <v>0</v>
      </c>
      <c r="AJ34">
        <f>SUMIFS('Grid GenerationQueue'!AK$5:AK$467,'Grid GenerationQueue'!$AX$5:$AX$467,$B34,'Grid GenerationQueue'!$AY$5:$AY$467,$C34,'Grid GenerationQueue'!$BF$5:$BF$467,"&lt;&gt;"&amp;"")</f>
        <v>0</v>
      </c>
      <c r="AK34">
        <f>SUMIFS('Grid GenerationQueue'!AL$5:AL$467,'Grid GenerationQueue'!$AX$5:$AX$467,$B34,'Grid GenerationQueue'!$AY$5:$AY$467,$C34,'Grid GenerationQueue'!$BF$5:$BF$467,"&lt;&gt;"&amp;"")</f>
        <v>0</v>
      </c>
      <c r="AL34">
        <f>SUMIFS('Grid GenerationQueue'!AM$5:AM$467,'Grid GenerationQueue'!$AX$5:$AX$467,$B34,'Grid GenerationQueue'!$AY$5:$AY$467,$C34,'Grid GenerationQueue'!$BF$5:$BF$467,"&lt;&gt;"&amp;"")</f>
        <v>209.55399999999997</v>
      </c>
      <c r="AM34">
        <f>SUMIFS('Grid GenerationQueue'!AN$5:AN$467,'Grid GenerationQueue'!$AX$5:$AX$467,$B34,'Grid GenerationQueue'!$AY$5:$AY$467,$C34,'Grid GenerationQueue'!$BF$5:$BF$467,"&lt;&gt;"&amp;"")</f>
        <v>0.79999999999999716</v>
      </c>
      <c r="AN34">
        <f>SUMIFS('Grid GenerationQueue'!AO$5:AO$467,'Grid GenerationQueue'!$AX$5:$AX$467,$B34,'Grid GenerationQueue'!$AY$5:$AY$467,$C34,'Grid GenerationQueue'!$BF$5:$BF$467,"&lt;&gt;"&amp;"")</f>
        <v>0</v>
      </c>
      <c r="AO34">
        <f>SUMIFS('Grid GenerationQueue'!AP$5:AP$467,'Grid GenerationQueue'!$AX$5:$AX$467,$B34,'Grid GenerationQueue'!$AY$5:$AY$467,$C34,'Grid GenerationQueue'!$BF$5:$BF$467,"&lt;&gt;"&amp;"")</f>
        <v>0</v>
      </c>
      <c r="AQ34">
        <f>SUMIFS('Grid GenerationQueue'!AE$5:AE$467,'Grid GenerationQueue'!$AX$5:$AX$467,$B34,'Grid GenerationQueue'!$AY$5:$AY$467,$C34)</f>
        <v>416.56</v>
      </c>
      <c r="AR34">
        <f>SUMIFS('Grid GenerationQueue'!AF$5:AF$467,'Grid GenerationQueue'!$AX$5:$AX$467,$B34,'Grid GenerationQueue'!$AY$5:$AY$467,$C34)</f>
        <v>38.859999999999992</v>
      </c>
      <c r="AS34">
        <f>SUMIFS('Grid GenerationQueue'!AG$5:AG$467,'Grid GenerationQueue'!$AX$5:$AX$467,$B34,'Grid GenerationQueue'!$AY$5:$AY$467,$C34)</f>
        <v>0</v>
      </c>
      <c r="AT34">
        <f>SUMIFS('Grid GenerationQueue'!AH$5:AH$467,'Grid GenerationQueue'!$AX$5:$AX$467,$B34,'Grid GenerationQueue'!$AY$5:$AY$467,$C34)</f>
        <v>0</v>
      </c>
      <c r="AU34">
        <f>SUMIFS('Grid GenerationQueue'!AI$5:AI$467,'Grid GenerationQueue'!$AX$5:$AX$467,$B34,'Grid GenerationQueue'!$AY$5:$AY$467,$C34)</f>
        <v>205.02</v>
      </c>
      <c r="AV34">
        <f>SUMIFS('Grid GenerationQueue'!AJ$5:AJ$467,'Grid GenerationQueue'!$AX$5:$AX$467,$B34,'Grid GenerationQueue'!$AY$5:$AY$467,$C34)</f>
        <v>0</v>
      </c>
      <c r="AW34">
        <f>SUMIFS('Grid GenerationQueue'!AK$5:AK$467,'Grid GenerationQueue'!$AX$5:$AX$467,$B34,'Grid GenerationQueue'!$AY$5:$AY$467,$C34)</f>
        <v>0</v>
      </c>
      <c r="AX34">
        <f>SUMIFS('Grid GenerationQueue'!AL$5:AL$467,'Grid GenerationQueue'!$AX$5:$AX$467,$B34,'Grid GenerationQueue'!$AY$5:$AY$467,$C34)</f>
        <v>0</v>
      </c>
      <c r="AY34">
        <f>SUMIFS('Grid GenerationQueue'!AM$5:AM$467,'Grid GenerationQueue'!$AX$5:$AX$467,$B34,'Grid GenerationQueue'!$AY$5:$AY$467,$C34)</f>
        <v>209.55399999999997</v>
      </c>
      <c r="AZ34">
        <f>SUMIFS('Grid GenerationQueue'!AN$5:AN$467,'Grid GenerationQueue'!$AX$5:$AX$467,$B34,'Grid GenerationQueue'!$AY$5:$AY$467,$C34)</f>
        <v>0.79999999999999716</v>
      </c>
      <c r="BA34">
        <f>SUMIFS('Grid GenerationQueue'!AO$5:AO$467,'Grid GenerationQueue'!$AX$5:$AX$467,$B34,'Grid GenerationQueue'!$AY$5:$AY$467,$C34)</f>
        <v>0</v>
      </c>
      <c r="BB34">
        <f>SUMIFS('Grid GenerationQueue'!AP$5:AP$467,'Grid GenerationQueue'!$AX$5:$AX$467,$B34,'Grid GenerationQueue'!$AY$5:$AY$467,$C34)</f>
        <v>0</v>
      </c>
      <c r="BD34">
        <f>SUMIFS('Grid GenerationQueue'!AE$5:AE$467,'Grid GenerationQueue'!$AX$5:$AX$467,$B34,'Grid GenerationQueue'!$AY$5:$AY$467,$C34,'Grid GenerationQueue'!$BH$5:$BH$467,"Executed",'Grid GenerationQueue'!$BB$5:$BB$467,"&lt;"&amp;$BE$3)</f>
        <v>92</v>
      </c>
      <c r="BE34">
        <f>SUMIFS('Grid GenerationQueue'!AF$5:AF$467,'Grid GenerationQueue'!$AX$5:$AX$467,$B34,'Grid GenerationQueue'!$AY$5:$AY$467,$C34,'Grid GenerationQueue'!$BH$5:$BH$467,"Executed",'Grid GenerationQueue'!$BB$5:$BB$467,"&lt;"&amp;$BE$3)</f>
        <v>38.859999999999992</v>
      </c>
      <c r="BF34">
        <f>SUMIFS('Grid GenerationQueue'!AG$5:AG$467,'Grid GenerationQueue'!$AX$5:$AX$467,$B34,'Grid GenerationQueue'!$AY$5:$AY$467,$C34,'Grid GenerationQueue'!$BH$5:$BH$467,"Executed",'Grid GenerationQueue'!$BB$5:$BB$467,"&lt;"&amp;$BE$3)</f>
        <v>0</v>
      </c>
      <c r="BG34">
        <f>SUMIFS('Grid GenerationQueue'!AH$5:AH$467,'Grid GenerationQueue'!$AX$5:$AX$467,$B34,'Grid GenerationQueue'!$AY$5:$AY$467,$C34,'Grid GenerationQueue'!$BH$5:$BH$467,"Executed",'Grid GenerationQueue'!$BB$5:$BB$467,"&lt;"&amp;$BE$3)</f>
        <v>0</v>
      </c>
      <c r="BH34">
        <f>SUMIFS('Grid GenerationQueue'!AI$5:AI$467,'Grid GenerationQueue'!$AX$5:$AX$467,$B34,'Grid GenerationQueue'!$AY$5:$AY$467,$C34,'Grid GenerationQueue'!$BH$5:$BH$467,"Executed",'Grid GenerationQueue'!$BB$5:$BB$467,"&lt;"&amp;$BE$3)</f>
        <v>0</v>
      </c>
      <c r="BI34">
        <f>SUMIFS('Grid GenerationQueue'!AJ$5:AJ$467,'Grid GenerationQueue'!$AX$5:$AX$467,$B34,'Grid GenerationQueue'!$AY$5:$AY$467,$C34,'Grid GenerationQueue'!$BH$5:$BH$467,"Executed",'Grid GenerationQueue'!$BB$5:$BB$467,"&lt;"&amp;$BE$3)</f>
        <v>0</v>
      </c>
      <c r="BJ34">
        <f>SUMIFS('Grid GenerationQueue'!AK$5:AK$467,'Grid GenerationQueue'!$AX$5:$AX$467,$B34,'Grid GenerationQueue'!$AY$5:$AY$467,$C34,'Grid GenerationQueue'!$BH$5:$BH$467,"Executed",'Grid GenerationQueue'!$BB$5:$BB$467,"&lt;"&amp;$BE$3)</f>
        <v>0</v>
      </c>
      <c r="BK34">
        <f>SUMIFS('Grid GenerationQueue'!AL$5:AL$467,'Grid GenerationQueue'!$AX$5:$AX$467,$B34,'Grid GenerationQueue'!$AY$5:$AY$467,$C34,'Grid GenerationQueue'!$BH$5:$BH$467,"Executed",'Grid GenerationQueue'!$BB$5:$BB$467,"&lt;"&amp;$BE$3)</f>
        <v>0</v>
      </c>
      <c r="BL34">
        <f>SUMIFS('Grid GenerationQueue'!AM$5:AM$467,'Grid GenerationQueue'!$AX$5:$AX$467,$B34,'Grid GenerationQueue'!$AY$5:$AY$467,$C34,'Grid GenerationQueue'!$BH$5:$BH$467,"Executed",'Grid GenerationQueue'!$BB$5:$BB$467,"&lt;"&amp;$BE$3)</f>
        <v>2.3539999999999992</v>
      </c>
      <c r="BM34">
        <f>SUMIFS('Grid GenerationQueue'!AN$5:AN$467,'Grid GenerationQueue'!$AX$5:$AX$467,$B34,'Grid GenerationQueue'!$AY$5:$AY$467,$C34,'Grid GenerationQueue'!$BH$5:$BH$467,"Executed",'Grid GenerationQueue'!$BB$5:$BB$467,"&lt;"&amp;$BE$3)</f>
        <v>0.79999999999999716</v>
      </c>
      <c r="BN34">
        <f>SUMIFS('Grid GenerationQueue'!AO$5:AO$467,'Grid GenerationQueue'!$AX$5:$AX$467,$B34,'Grid GenerationQueue'!$AY$5:$AY$467,$C34,'Grid GenerationQueue'!$BH$5:$BH$467,"Executed",'Grid GenerationQueue'!$BB$5:$BB$467,"&lt;"&amp;$BE$3)</f>
        <v>0</v>
      </c>
      <c r="BO34">
        <f>SUMIFS('Grid GenerationQueue'!AP$5:AP$467,'Grid GenerationQueue'!$AX$5:$AX$467,$B34,'Grid GenerationQueue'!$AY$5:$AY$467,$C34,'Grid GenerationQueue'!$BH$5:$BH$467,"Executed",'Grid GenerationQueue'!$BB$5:$BB$467,"&lt;"&amp;$BE$3)</f>
        <v>0</v>
      </c>
      <c r="BQ34">
        <f>SUMIFS('Grid GenerationQueue'!AE$5:AE$467,'Grid GenerationQueue'!$AX$5:$AX$467,$B34,'Grid GenerationQueue'!$AY$5:$AY$467,$C34,'Grid GenerationQueue'!$BF$5:$BF$467,"&lt;&gt;"&amp;"",'Grid GenerationQueue'!$BB$5:$BB$467,"&lt;"&amp;$BE$3)</f>
        <v>295.94</v>
      </c>
      <c r="BR34">
        <f>SUMIFS('Grid GenerationQueue'!AF$5:AF$467,'Grid GenerationQueue'!$AX$5:$AX$467,$B34,'Grid GenerationQueue'!$AY$5:$AY$467,$C34,'Grid GenerationQueue'!$BF$5:$BF$467,"&lt;&gt;"&amp;"",'Grid GenerationQueue'!$BB$5:$BB$467,"&lt;"&amp;$BE$3)</f>
        <v>38.859999999999992</v>
      </c>
      <c r="BS34">
        <f>SUMIFS('Grid GenerationQueue'!AG$5:AG$467,'Grid GenerationQueue'!$AX$5:$AX$467,$B34,'Grid GenerationQueue'!$AY$5:$AY$467,$C34,'Grid GenerationQueue'!$BF$5:$BF$467,"&lt;&gt;"&amp;"",'Grid GenerationQueue'!$BB$5:$BB$467,"&lt;"&amp;$BE$3)</f>
        <v>0</v>
      </c>
      <c r="BT34">
        <f>SUMIFS('Grid GenerationQueue'!AH$5:AH$467,'Grid GenerationQueue'!$AX$5:$AX$467,$B34,'Grid GenerationQueue'!$AY$5:$AY$467,$C34,'Grid GenerationQueue'!$BF$5:$BF$467,"&lt;&gt;"&amp;"",'Grid GenerationQueue'!$BB$5:$BB$467,"&lt;"&amp;$BE$3)</f>
        <v>0</v>
      </c>
      <c r="BU34">
        <f>SUMIFS('Grid GenerationQueue'!AI$5:AI$467,'Grid GenerationQueue'!$AX$5:$AX$467,$B34,'Grid GenerationQueue'!$AY$5:$AY$467,$C34,'Grid GenerationQueue'!$BF$5:$BF$467,"&lt;&gt;"&amp;"",'Grid GenerationQueue'!$BB$5:$BB$467,"&lt;"&amp;$BE$3)</f>
        <v>205.02</v>
      </c>
      <c r="BV34">
        <f>SUMIFS('Grid GenerationQueue'!AJ$5:AJ$467,'Grid GenerationQueue'!$AX$5:$AX$467,$B34,'Grid GenerationQueue'!$AY$5:$AY$467,$C34,'Grid GenerationQueue'!$BF$5:$BF$467,"&lt;&gt;"&amp;"",'Grid GenerationQueue'!$BB$5:$BB$467,"&lt;"&amp;$BE$3)</f>
        <v>0</v>
      </c>
      <c r="BW34">
        <f>SUMIFS('Grid GenerationQueue'!AK$5:AK$467,'Grid GenerationQueue'!$AX$5:$AX$467,$B34,'Grid GenerationQueue'!$AY$5:$AY$467,$C34,'Grid GenerationQueue'!$BF$5:$BF$467,"&lt;&gt;"&amp;"",'Grid GenerationQueue'!$BB$5:$BB$467,"&lt;"&amp;$BE$3)</f>
        <v>0</v>
      </c>
      <c r="BX34">
        <f>SUMIFS('Grid GenerationQueue'!AL$5:AL$467,'Grid GenerationQueue'!$AX$5:$AX$467,$B34,'Grid GenerationQueue'!$AY$5:$AY$467,$C34,'Grid GenerationQueue'!$BF$5:$BF$467,"&lt;&gt;"&amp;"",'Grid GenerationQueue'!$BB$5:$BB$467,"&lt;"&amp;$BE$3)</f>
        <v>0</v>
      </c>
      <c r="BY34">
        <f>SUMIFS('Grid GenerationQueue'!AM$5:AM$467,'Grid GenerationQueue'!$AX$5:$AX$467,$B34,'Grid GenerationQueue'!$AY$5:$AY$467,$C34,'Grid GenerationQueue'!$BF$5:$BF$467,"&lt;&gt;"&amp;"",'Grid GenerationQueue'!$BB$5:$BB$467,"&lt;"&amp;$BE$3)</f>
        <v>209.55399999999997</v>
      </c>
      <c r="BZ34">
        <f>SUMIFS('Grid GenerationQueue'!AN$5:AN$467,'Grid GenerationQueue'!$AX$5:$AX$467,$B34,'Grid GenerationQueue'!$AY$5:$AY$467,$C34,'Grid GenerationQueue'!$BF$5:$BF$467,"&lt;&gt;"&amp;"",'Grid GenerationQueue'!$BB$5:$BB$467,"&lt;"&amp;$BE$3)</f>
        <v>0.79999999999999716</v>
      </c>
      <c r="CA34">
        <f>SUMIFS('Grid GenerationQueue'!AO$5:AO$467,'Grid GenerationQueue'!$AX$5:$AX$467,$B34,'Grid GenerationQueue'!$AY$5:$AY$467,$C34,'Grid GenerationQueue'!$BF$5:$BF$467,"&lt;&gt;"&amp;"",'Grid GenerationQueue'!$BB$5:$BB$467,"&lt;"&amp;$BE$3)</f>
        <v>0</v>
      </c>
      <c r="CB34">
        <f>SUMIFS('Grid GenerationQueue'!AP$5:AP$467,'Grid GenerationQueue'!$AX$5:$AX$467,$B34,'Grid GenerationQueue'!$AY$5:$AY$467,$C34,'Grid GenerationQueue'!$BF$5:$BF$467,"&lt;&gt;"&amp;"",'Grid GenerationQueue'!$BB$5:$BB$467,"&lt;"&amp;$BE$3)</f>
        <v>0</v>
      </c>
      <c r="CD34">
        <f>SUMIFS('Grid GenerationQueue'!AE$5:AE$467,'Grid GenerationQueue'!$AX$5:$AX$467,$B34,'Grid GenerationQueue'!$AY$5:$AY$467,$C34,'Grid GenerationQueue'!$BB$5:$BB$467,"&lt;"&amp;$BE$3)</f>
        <v>416.56</v>
      </c>
      <c r="CE34">
        <f>SUMIFS('Grid GenerationQueue'!AF$5:AF$467,'Grid GenerationQueue'!$AX$5:$AX$467,$B34,'Grid GenerationQueue'!$AY$5:$AY$467,$C34,'Grid GenerationQueue'!$BB$5:$BB$467,"&lt;"&amp;$BE$3)</f>
        <v>38.859999999999992</v>
      </c>
      <c r="CF34">
        <f>SUMIFS('Grid GenerationQueue'!AG$5:AG$467,'Grid GenerationQueue'!$AX$5:$AX$467,$B34,'Grid GenerationQueue'!$AY$5:$AY$467,$C34,'Grid GenerationQueue'!$BB$5:$BB$467,"&lt;"&amp;$BE$3)</f>
        <v>0</v>
      </c>
      <c r="CG34">
        <f>SUMIFS('Grid GenerationQueue'!AH$5:AH$467,'Grid GenerationQueue'!$AX$5:$AX$467,$B34,'Grid GenerationQueue'!$AY$5:$AY$467,$C34,'Grid GenerationQueue'!$BB$5:$BB$467,"&lt;"&amp;$BE$3)</f>
        <v>0</v>
      </c>
      <c r="CH34">
        <f>SUMIFS('Grid GenerationQueue'!AI$5:AI$467,'Grid GenerationQueue'!$AX$5:$AX$467,$B34,'Grid GenerationQueue'!$AY$5:$AY$467,$C34,'Grid GenerationQueue'!$BB$5:$BB$467,"&lt;"&amp;$BE$3)</f>
        <v>205.02</v>
      </c>
      <c r="CI34">
        <f>SUMIFS('Grid GenerationQueue'!AJ$5:AJ$467,'Grid GenerationQueue'!$AX$5:$AX$467,$B34,'Grid GenerationQueue'!$AY$5:$AY$467,$C34,'Grid GenerationQueue'!$BB$5:$BB$467,"&lt;"&amp;$BE$3)</f>
        <v>0</v>
      </c>
      <c r="CJ34">
        <f>SUMIFS('Grid GenerationQueue'!AK$5:AK$467,'Grid GenerationQueue'!$AX$5:$AX$467,$B34,'Grid GenerationQueue'!$AY$5:$AY$467,$C34,'Grid GenerationQueue'!$BB$5:$BB$467,"&lt;"&amp;$BE$3)</f>
        <v>0</v>
      </c>
      <c r="CK34">
        <f>SUMIFS('Grid GenerationQueue'!AL$5:AL$467,'Grid GenerationQueue'!$AX$5:$AX$467,$B34,'Grid GenerationQueue'!$AY$5:$AY$467,$C34,'Grid GenerationQueue'!$BB$5:$BB$467,"&lt;"&amp;$BE$3)</f>
        <v>0</v>
      </c>
      <c r="CL34">
        <f>SUMIFS('Grid GenerationQueue'!AM$5:AM$467,'Grid GenerationQueue'!$AX$5:$AX$467,$B34,'Grid GenerationQueue'!$AY$5:$AY$467,$C34,'Grid GenerationQueue'!$BB$5:$BB$467,"&lt;"&amp;$BE$3)</f>
        <v>209.55399999999997</v>
      </c>
      <c r="CM34">
        <f>SUMIFS('Grid GenerationQueue'!AN$5:AN$467,'Grid GenerationQueue'!$AX$5:$AX$467,$B34,'Grid GenerationQueue'!$AY$5:$AY$467,$C34,'Grid GenerationQueue'!$BB$5:$BB$467,"&lt;"&amp;$BE$3)</f>
        <v>0.79999999999999716</v>
      </c>
      <c r="CN34">
        <f>SUMIFS('Grid GenerationQueue'!AO$5:AO$467,'Grid GenerationQueue'!$AX$5:$AX$467,$B34,'Grid GenerationQueue'!$AY$5:$AY$467,$C34,'Grid GenerationQueue'!$BB$5:$BB$467,"&lt;"&amp;$BE$3)</f>
        <v>0</v>
      </c>
      <c r="CO34">
        <f>SUMIFS('Grid GenerationQueue'!AP$5:AP$467,'Grid GenerationQueue'!$AX$5:$AX$467,$B34,'Grid GenerationQueue'!$AY$5:$AY$467,$C34,'Grid GenerationQueue'!$BB$5:$BB$467,"&lt;"&amp;$BE$3)</f>
        <v>0</v>
      </c>
    </row>
    <row r="35" spans="1:93" x14ac:dyDescent="0.35">
      <c r="A35" t="s">
        <v>4646</v>
      </c>
      <c r="B35" t="s">
        <v>4381</v>
      </c>
      <c r="C35">
        <v>161</v>
      </c>
      <c r="D35">
        <f>SUMIFS('Grid GenerationQueue'!AE$5:AE$467,'Grid GenerationQueue'!$AX$5:$AX$467,$B35,'Grid GenerationQueue'!$AY$5:$AY$467,$C35,'Grid GenerationQueue'!$BI$5:$BI$467,"&lt;4")</f>
        <v>0</v>
      </c>
      <c r="E35">
        <f>SUMIFS('Grid GenerationQueue'!AF$5:AF$467,'Grid GenerationQueue'!$AX$5:$AX$467,$B35,'Grid GenerationQueue'!$AY$5:$AY$467,$C35,'Grid GenerationQueue'!$BI$5:$BI$467,"&lt;4")</f>
        <v>0</v>
      </c>
      <c r="F35">
        <f>SUMIFS('Grid GenerationQueue'!AG$5:AG$467,'Grid GenerationQueue'!$AX$5:$AX$467,$B35,'Grid GenerationQueue'!$AY$5:$AY$467,$C35,'Grid GenerationQueue'!$BI$5:$BI$467,"&lt;4")</f>
        <v>0</v>
      </c>
      <c r="G35">
        <f>SUMIFS('Grid GenerationQueue'!AH$5:AH$467,'Grid GenerationQueue'!$AX$5:$AX$467,$B35,'Grid GenerationQueue'!$AY$5:$AY$467,$C35,'Grid GenerationQueue'!$BI$5:$BI$467,"&lt;4")</f>
        <v>0</v>
      </c>
      <c r="H35">
        <f>SUMIFS('Grid GenerationQueue'!AI$5:AI$467,'Grid GenerationQueue'!$AX$5:$AX$467,$B35,'Grid GenerationQueue'!$AY$5:$AY$467,$C35,'Grid GenerationQueue'!$BI$5:$BI$467,"&lt;4")</f>
        <v>0</v>
      </c>
      <c r="I35">
        <f>SUMIFS('Grid GenerationQueue'!AJ$5:AJ$467,'Grid GenerationQueue'!$AX$5:$AX$467,$B35,'Grid GenerationQueue'!$AY$5:$AY$467,$C35,'Grid GenerationQueue'!$BI$5:$BI$467,"&lt;4")</f>
        <v>0</v>
      </c>
      <c r="J35">
        <f>SUMIFS('Grid GenerationQueue'!AK$5:AK$467,'Grid GenerationQueue'!$AX$5:$AX$467,$B35,'Grid GenerationQueue'!$AY$5:$AY$467,$C35,'Grid GenerationQueue'!$BI$5:$BI$467,"&lt;4")</f>
        <v>0</v>
      </c>
      <c r="K35">
        <f>SUMIFS('Grid GenerationQueue'!AL$5:AL$467,'Grid GenerationQueue'!$AX$5:$AX$467,$B35,'Grid GenerationQueue'!$AY$5:$AY$467,$C35,'Grid GenerationQueue'!$BI$5:$BI$467,"&lt;4")</f>
        <v>0</v>
      </c>
      <c r="L35">
        <f>SUMIFS('Grid GenerationQueue'!AM$5:AM$467,'Grid GenerationQueue'!$AX$5:$AX$467,$B35,'Grid GenerationQueue'!$AY$5:$AY$467,$C35,'Grid GenerationQueue'!$BI$5:$BI$467,"&lt;4")</f>
        <v>0</v>
      </c>
      <c r="M35">
        <f>SUMIFS('Grid GenerationQueue'!AN$5:AN$467,'Grid GenerationQueue'!$AX$5:$AX$467,$B35,'Grid GenerationQueue'!$AY$5:$AY$467,$C35,'Grid GenerationQueue'!$BI$5:$BI$467,"&lt;4")</f>
        <v>0</v>
      </c>
      <c r="N35">
        <f>SUMIFS('Grid GenerationQueue'!AO$5:AO$467,'Grid GenerationQueue'!$AX$5:$AX$467,$B35,'Grid GenerationQueue'!$AY$5:$AY$467,$C35,'Grid GenerationQueue'!$BI$5:$BI$467,"&lt;4")</f>
        <v>0</v>
      </c>
      <c r="O35">
        <f>SUMIFS('Grid GenerationQueue'!AP$5:AP$467,'Grid GenerationQueue'!$AX$5:$AX$467,$B35,'Grid GenerationQueue'!$AY$5:$AY$467,$C35,'Grid GenerationQueue'!$BI$5:$BI$467,"&lt;4")</f>
        <v>0</v>
      </c>
      <c r="Q35">
        <f>SUMIFS('Grid GenerationQueue'!AE$5:AE$467,'Grid GenerationQueue'!$AX$5:$AX$467,$B35,'Grid GenerationQueue'!$AY$5:$AY$467,$C35,'Grid GenerationQueue'!$BH$5:$BH$467,"Executed")</f>
        <v>0</v>
      </c>
      <c r="R35">
        <f>SUMIFS('Grid GenerationQueue'!AF$5:AF$467,'Grid GenerationQueue'!$AX$5:$AX$467,$B35,'Grid GenerationQueue'!$AY$5:$AY$467,$C35,'Grid GenerationQueue'!$BH$5:$BH$467,"Executed")</f>
        <v>0</v>
      </c>
      <c r="S35">
        <f>SUMIFS('Grid GenerationQueue'!AG$5:AG$467,'Grid GenerationQueue'!$AX$5:$AX$467,$B35,'Grid GenerationQueue'!$AY$5:$AY$467,$C35,'Grid GenerationQueue'!$BH$5:$BH$467,"Executed")</f>
        <v>0</v>
      </c>
      <c r="T35">
        <f>SUMIFS('Grid GenerationQueue'!AH$5:AH$467,'Grid GenerationQueue'!$AX$5:$AX$467,$B35,'Grid GenerationQueue'!$AY$5:$AY$467,$C35,'Grid GenerationQueue'!$BH$5:$BH$467,"Executed")</f>
        <v>0</v>
      </c>
      <c r="U35">
        <f>SUMIFS('Grid GenerationQueue'!AI$5:AI$467,'Grid GenerationQueue'!$AX$5:$AX$467,$B35,'Grid GenerationQueue'!$AY$5:$AY$467,$C35,'Grid GenerationQueue'!$BH$5:$BH$467,"Executed")</f>
        <v>0</v>
      </c>
      <c r="V35">
        <f>SUMIFS('Grid GenerationQueue'!AJ$5:AJ$467,'Grid GenerationQueue'!$AX$5:$AX$467,$B35,'Grid GenerationQueue'!$AY$5:$AY$467,$C35,'Grid GenerationQueue'!$BH$5:$BH$467,"Executed")</f>
        <v>0</v>
      </c>
      <c r="W35">
        <f>SUMIFS('Grid GenerationQueue'!AK$5:AK$467,'Grid GenerationQueue'!$AX$5:$AX$467,$B35,'Grid GenerationQueue'!$AY$5:$AY$467,$C35,'Grid GenerationQueue'!$BH$5:$BH$467,"Executed")</f>
        <v>0</v>
      </c>
      <c r="X35">
        <f>SUMIFS('Grid GenerationQueue'!AL$5:AL$467,'Grid GenerationQueue'!$AX$5:$AX$467,$B35,'Grid GenerationQueue'!$AY$5:$AY$467,$C35,'Grid GenerationQueue'!$BH$5:$BH$467,"Executed")</f>
        <v>0</v>
      </c>
      <c r="Y35">
        <f>SUMIFS('Grid GenerationQueue'!AM$5:AM$467,'Grid GenerationQueue'!$AX$5:$AX$467,$B35,'Grid GenerationQueue'!$AY$5:$AY$467,$C35,'Grid GenerationQueue'!$BH$5:$BH$467,"Executed")</f>
        <v>0</v>
      </c>
      <c r="Z35">
        <f>SUMIFS('Grid GenerationQueue'!AN$5:AN$467,'Grid GenerationQueue'!$AX$5:$AX$467,$B35,'Grid GenerationQueue'!$AY$5:$AY$467,$C35,'Grid GenerationQueue'!$BH$5:$BH$467,"Executed")</f>
        <v>0</v>
      </c>
      <c r="AA35">
        <f>SUMIFS('Grid GenerationQueue'!AO$5:AO$467,'Grid GenerationQueue'!$AX$5:$AX$467,$B35,'Grid GenerationQueue'!$AY$5:$AY$467,$C35,'Grid GenerationQueue'!$BH$5:$BH$467,"Executed")</f>
        <v>0</v>
      </c>
      <c r="AB35">
        <f>SUMIFS('Grid GenerationQueue'!AP$5:AP$467,'Grid GenerationQueue'!$AX$5:$AX$467,$B35,'Grid GenerationQueue'!$AY$5:$AY$467,$C35,'Grid GenerationQueue'!$BH$5:$BH$467,"Executed")</f>
        <v>0</v>
      </c>
      <c r="AD35">
        <f>SUMIFS('Grid GenerationQueue'!AE$5:AE$467,'Grid GenerationQueue'!$AX$5:$AX$467,$B35,'Grid GenerationQueue'!$AY$5:$AY$467,$C35,'Grid GenerationQueue'!$BF$5:$BF$467,"&lt;&gt;"&amp;"")</f>
        <v>0</v>
      </c>
      <c r="AE35">
        <f>SUMIFS('Grid GenerationQueue'!AF$5:AF$467,'Grid GenerationQueue'!$AX$5:$AX$467,$B35,'Grid GenerationQueue'!$AY$5:$AY$467,$C35,'Grid GenerationQueue'!$BF$5:$BF$467,"&lt;&gt;"&amp;"")</f>
        <v>0</v>
      </c>
      <c r="AF35">
        <f>SUMIFS('Grid GenerationQueue'!AG$5:AG$467,'Grid GenerationQueue'!$AX$5:$AX$467,$B35,'Grid GenerationQueue'!$AY$5:$AY$467,$C35,'Grid GenerationQueue'!$BF$5:$BF$467,"&lt;&gt;"&amp;"")</f>
        <v>0</v>
      </c>
      <c r="AG35">
        <f>SUMIFS('Grid GenerationQueue'!AH$5:AH$467,'Grid GenerationQueue'!$AX$5:$AX$467,$B35,'Grid GenerationQueue'!$AY$5:$AY$467,$C35,'Grid GenerationQueue'!$BF$5:$BF$467,"&lt;&gt;"&amp;"")</f>
        <v>0</v>
      </c>
      <c r="AH35">
        <f>SUMIFS('Grid GenerationQueue'!AI$5:AI$467,'Grid GenerationQueue'!$AX$5:$AX$467,$B35,'Grid GenerationQueue'!$AY$5:$AY$467,$C35,'Grid GenerationQueue'!$BF$5:$BF$467,"&lt;&gt;"&amp;"")</f>
        <v>0</v>
      </c>
      <c r="AI35">
        <f>SUMIFS('Grid GenerationQueue'!AJ$5:AJ$467,'Grid GenerationQueue'!$AX$5:$AX$467,$B35,'Grid GenerationQueue'!$AY$5:$AY$467,$C35,'Grid GenerationQueue'!$BF$5:$BF$467,"&lt;&gt;"&amp;"")</f>
        <v>0</v>
      </c>
      <c r="AJ35">
        <f>SUMIFS('Grid GenerationQueue'!AK$5:AK$467,'Grid GenerationQueue'!$AX$5:$AX$467,$B35,'Grid GenerationQueue'!$AY$5:$AY$467,$C35,'Grid GenerationQueue'!$BF$5:$BF$467,"&lt;&gt;"&amp;"")</f>
        <v>0</v>
      </c>
      <c r="AK35">
        <f>SUMIFS('Grid GenerationQueue'!AL$5:AL$467,'Grid GenerationQueue'!$AX$5:$AX$467,$B35,'Grid GenerationQueue'!$AY$5:$AY$467,$C35,'Grid GenerationQueue'!$BF$5:$BF$467,"&lt;&gt;"&amp;"")</f>
        <v>0</v>
      </c>
      <c r="AL35">
        <f>SUMIFS('Grid GenerationQueue'!AM$5:AM$467,'Grid GenerationQueue'!$AX$5:$AX$467,$B35,'Grid GenerationQueue'!$AY$5:$AY$467,$C35,'Grid GenerationQueue'!$BF$5:$BF$467,"&lt;&gt;"&amp;"")</f>
        <v>0</v>
      </c>
      <c r="AM35">
        <f>SUMIFS('Grid GenerationQueue'!AN$5:AN$467,'Grid GenerationQueue'!$AX$5:$AX$467,$B35,'Grid GenerationQueue'!$AY$5:$AY$467,$C35,'Grid GenerationQueue'!$BF$5:$BF$467,"&lt;&gt;"&amp;"")</f>
        <v>0</v>
      </c>
      <c r="AN35">
        <f>SUMIFS('Grid GenerationQueue'!AO$5:AO$467,'Grid GenerationQueue'!$AX$5:$AX$467,$B35,'Grid GenerationQueue'!$AY$5:$AY$467,$C35,'Grid GenerationQueue'!$BF$5:$BF$467,"&lt;&gt;"&amp;"")</f>
        <v>0</v>
      </c>
      <c r="AO35">
        <f>SUMIFS('Grid GenerationQueue'!AP$5:AP$467,'Grid GenerationQueue'!$AX$5:$AX$467,$B35,'Grid GenerationQueue'!$AY$5:$AY$467,$C35,'Grid GenerationQueue'!$BF$5:$BF$467,"&lt;&gt;"&amp;"")</f>
        <v>0</v>
      </c>
      <c r="AQ35">
        <f>SUMIFS('Grid GenerationQueue'!AE$5:AE$467,'Grid GenerationQueue'!$AX$5:$AX$467,$B35,'Grid GenerationQueue'!$AY$5:$AY$467,$C35)</f>
        <v>0</v>
      </c>
      <c r="AR35">
        <f>SUMIFS('Grid GenerationQueue'!AF$5:AF$467,'Grid GenerationQueue'!$AX$5:$AX$467,$B35,'Grid GenerationQueue'!$AY$5:$AY$467,$C35)</f>
        <v>0</v>
      </c>
      <c r="AS35">
        <f>SUMIFS('Grid GenerationQueue'!AG$5:AG$467,'Grid GenerationQueue'!$AX$5:$AX$467,$B35,'Grid GenerationQueue'!$AY$5:$AY$467,$C35)</f>
        <v>0</v>
      </c>
      <c r="AT35">
        <f>SUMIFS('Grid GenerationQueue'!AH$5:AH$467,'Grid GenerationQueue'!$AX$5:$AX$467,$B35,'Grid GenerationQueue'!$AY$5:$AY$467,$C35)</f>
        <v>0</v>
      </c>
      <c r="AU35">
        <f>SUMIFS('Grid GenerationQueue'!AI$5:AI$467,'Grid GenerationQueue'!$AX$5:$AX$467,$B35,'Grid GenerationQueue'!$AY$5:$AY$467,$C35)</f>
        <v>0</v>
      </c>
      <c r="AV35">
        <f>SUMIFS('Grid GenerationQueue'!AJ$5:AJ$467,'Grid GenerationQueue'!$AX$5:$AX$467,$B35,'Grid GenerationQueue'!$AY$5:$AY$467,$C35)</f>
        <v>0</v>
      </c>
      <c r="AW35">
        <f>SUMIFS('Grid GenerationQueue'!AK$5:AK$467,'Grid GenerationQueue'!$AX$5:$AX$467,$B35,'Grid GenerationQueue'!$AY$5:$AY$467,$C35)</f>
        <v>0</v>
      </c>
      <c r="AX35">
        <f>SUMIFS('Grid GenerationQueue'!AL$5:AL$467,'Grid GenerationQueue'!$AX$5:$AX$467,$B35,'Grid GenerationQueue'!$AY$5:$AY$467,$C35)</f>
        <v>0</v>
      </c>
      <c r="AY35">
        <f>SUMIFS('Grid GenerationQueue'!AM$5:AM$467,'Grid GenerationQueue'!$AX$5:$AX$467,$B35,'Grid GenerationQueue'!$AY$5:$AY$467,$C35)</f>
        <v>0</v>
      </c>
      <c r="AZ35">
        <f>SUMIFS('Grid GenerationQueue'!AN$5:AN$467,'Grid GenerationQueue'!$AX$5:$AX$467,$B35,'Grid GenerationQueue'!$AY$5:$AY$467,$C35)</f>
        <v>0</v>
      </c>
      <c r="BA35">
        <f>SUMIFS('Grid GenerationQueue'!AO$5:AO$467,'Grid GenerationQueue'!$AX$5:$AX$467,$B35,'Grid GenerationQueue'!$AY$5:$AY$467,$C35)</f>
        <v>0</v>
      </c>
      <c r="BB35">
        <f>SUMIFS('Grid GenerationQueue'!AP$5:AP$467,'Grid GenerationQueue'!$AX$5:$AX$467,$B35,'Grid GenerationQueue'!$AY$5:$AY$467,$C35)</f>
        <v>0</v>
      </c>
      <c r="BD35">
        <f>SUMIFS('Grid GenerationQueue'!AE$5:AE$467,'Grid GenerationQueue'!$AX$5:$AX$467,$B35,'Grid GenerationQueue'!$AY$5:$AY$467,$C35,'Grid GenerationQueue'!$BH$5:$BH$467,"Executed",'Grid GenerationQueue'!$BB$5:$BB$467,"&lt;"&amp;$BE$3)</f>
        <v>0</v>
      </c>
      <c r="BE35">
        <f>SUMIFS('Grid GenerationQueue'!AF$5:AF$467,'Grid GenerationQueue'!$AX$5:$AX$467,$B35,'Grid GenerationQueue'!$AY$5:$AY$467,$C35,'Grid GenerationQueue'!$BH$5:$BH$467,"Executed",'Grid GenerationQueue'!$BB$5:$BB$467,"&lt;"&amp;$BE$3)</f>
        <v>0</v>
      </c>
      <c r="BF35">
        <f>SUMIFS('Grid GenerationQueue'!AG$5:AG$467,'Grid GenerationQueue'!$AX$5:$AX$467,$B35,'Grid GenerationQueue'!$AY$5:$AY$467,$C35,'Grid GenerationQueue'!$BH$5:$BH$467,"Executed",'Grid GenerationQueue'!$BB$5:$BB$467,"&lt;"&amp;$BE$3)</f>
        <v>0</v>
      </c>
      <c r="BG35">
        <f>SUMIFS('Grid GenerationQueue'!AH$5:AH$467,'Grid GenerationQueue'!$AX$5:$AX$467,$B35,'Grid GenerationQueue'!$AY$5:$AY$467,$C35,'Grid GenerationQueue'!$BH$5:$BH$467,"Executed",'Grid GenerationQueue'!$BB$5:$BB$467,"&lt;"&amp;$BE$3)</f>
        <v>0</v>
      </c>
      <c r="BH35">
        <f>SUMIFS('Grid GenerationQueue'!AI$5:AI$467,'Grid GenerationQueue'!$AX$5:$AX$467,$B35,'Grid GenerationQueue'!$AY$5:$AY$467,$C35,'Grid GenerationQueue'!$BH$5:$BH$467,"Executed",'Grid GenerationQueue'!$BB$5:$BB$467,"&lt;"&amp;$BE$3)</f>
        <v>0</v>
      </c>
      <c r="BI35">
        <f>SUMIFS('Grid GenerationQueue'!AJ$5:AJ$467,'Grid GenerationQueue'!$AX$5:$AX$467,$B35,'Grid GenerationQueue'!$AY$5:$AY$467,$C35,'Grid GenerationQueue'!$BH$5:$BH$467,"Executed",'Grid GenerationQueue'!$BB$5:$BB$467,"&lt;"&amp;$BE$3)</f>
        <v>0</v>
      </c>
      <c r="BJ35">
        <f>SUMIFS('Grid GenerationQueue'!AK$5:AK$467,'Grid GenerationQueue'!$AX$5:$AX$467,$B35,'Grid GenerationQueue'!$AY$5:$AY$467,$C35,'Grid GenerationQueue'!$BH$5:$BH$467,"Executed",'Grid GenerationQueue'!$BB$5:$BB$467,"&lt;"&amp;$BE$3)</f>
        <v>0</v>
      </c>
      <c r="BK35">
        <f>SUMIFS('Grid GenerationQueue'!AL$5:AL$467,'Grid GenerationQueue'!$AX$5:$AX$467,$B35,'Grid GenerationQueue'!$AY$5:$AY$467,$C35,'Grid GenerationQueue'!$BH$5:$BH$467,"Executed",'Grid GenerationQueue'!$BB$5:$BB$467,"&lt;"&amp;$BE$3)</f>
        <v>0</v>
      </c>
      <c r="BL35">
        <f>SUMIFS('Grid GenerationQueue'!AM$5:AM$467,'Grid GenerationQueue'!$AX$5:$AX$467,$B35,'Grid GenerationQueue'!$AY$5:$AY$467,$C35,'Grid GenerationQueue'!$BH$5:$BH$467,"Executed",'Grid GenerationQueue'!$BB$5:$BB$467,"&lt;"&amp;$BE$3)</f>
        <v>0</v>
      </c>
      <c r="BM35">
        <f>SUMIFS('Grid GenerationQueue'!AN$5:AN$467,'Grid GenerationQueue'!$AX$5:$AX$467,$B35,'Grid GenerationQueue'!$AY$5:$AY$467,$C35,'Grid GenerationQueue'!$BH$5:$BH$467,"Executed",'Grid GenerationQueue'!$BB$5:$BB$467,"&lt;"&amp;$BE$3)</f>
        <v>0</v>
      </c>
      <c r="BN35">
        <f>SUMIFS('Grid GenerationQueue'!AO$5:AO$467,'Grid GenerationQueue'!$AX$5:$AX$467,$B35,'Grid GenerationQueue'!$AY$5:$AY$467,$C35,'Grid GenerationQueue'!$BH$5:$BH$467,"Executed",'Grid GenerationQueue'!$BB$5:$BB$467,"&lt;"&amp;$BE$3)</f>
        <v>0</v>
      </c>
      <c r="BO35">
        <f>SUMIFS('Grid GenerationQueue'!AP$5:AP$467,'Grid GenerationQueue'!$AX$5:$AX$467,$B35,'Grid GenerationQueue'!$AY$5:$AY$467,$C35,'Grid GenerationQueue'!$BH$5:$BH$467,"Executed",'Grid GenerationQueue'!$BB$5:$BB$467,"&lt;"&amp;$BE$3)</f>
        <v>0</v>
      </c>
      <c r="BQ35">
        <f>SUMIFS('Grid GenerationQueue'!AE$5:AE$467,'Grid GenerationQueue'!$AX$5:$AX$467,$B35,'Grid GenerationQueue'!$AY$5:$AY$467,$C35,'Grid GenerationQueue'!$BF$5:$BF$467,"&lt;&gt;"&amp;"",'Grid GenerationQueue'!$BB$5:$BB$467,"&lt;"&amp;$BE$3)</f>
        <v>0</v>
      </c>
      <c r="BR35">
        <f>SUMIFS('Grid GenerationQueue'!AF$5:AF$467,'Grid GenerationQueue'!$AX$5:$AX$467,$B35,'Grid GenerationQueue'!$AY$5:$AY$467,$C35,'Grid GenerationQueue'!$BF$5:$BF$467,"&lt;&gt;"&amp;"",'Grid GenerationQueue'!$BB$5:$BB$467,"&lt;"&amp;$BE$3)</f>
        <v>0</v>
      </c>
      <c r="BS35">
        <f>SUMIFS('Grid GenerationQueue'!AG$5:AG$467,'Grid GenerationQueue'!$AX$5:$AX$467,$B35,'Grid GenerationQueue'!$AY$5:$AY$467,$C35,'Grid GenerationQueue'!$BF$5:$BF$467,"&lt;&gt;"&amp;"",'Grid GenerationQueue'!$BB$5:$BB$467,"&lt;"&amp;$BE$3)</f>
        <v>0</v>
      </c>
      <c r="BT35">
        <f>SUMIFS('Grid GenerationQueue'!AH$5:AH$467,'Grid GenerationQueue'!$AX$5:$AX$467,$B35,'Grid GenerationQueue'!$AY$5:$AY$467,$C35,'Grid GenerationQueue'!$BF$5:$BF$467,"&lt;&gt;"&amp;"",'Grid GenerationQueue'!$BB$5:$BB$467,"&lt;"&amp;$BE$3)</f>
        <v>0</v>
      </c>
      <c r="BU35">
        <f>SUMIFS('Grid GenerationQueue'!AI$5:AI$467,'Grid GenerationQueue'!$AX$5:$AX$467,$B35,'Grid GenerationQueue'!$AY$5:$AY$467,$C35,'Grid GenerationQueue'!$BF$5:$BF$467,"&lt;&gt;"&amp;"",'Grid GenerationQueue'!$BB$5:$BB$467,"&lt;"&amp;$BE$3)</f>
        <v>0</v>
      </c>
      <c r="BV35">
        <f>SUMIFS('Grid GenerationQueue'!AJ$5:AJ$467,'Grid GenerationQueue'!$AX$5:$AX$467,$B35,'Grid GenerationQueue'!$AY$5:$AY$467,$C35,'Grid GenerationQueue'!$BF$5:$BF$467,"&lt;&gt;"&amp;"",'Grid GenerationQueue'!$BB$5:$BB$467,"&lt;"&amp;$BE$3)</f>
        <v>0</v>
      </c>
      <c r="BW35">
        <f>SUMIFS('Grid GenerationQueue'!AK$5:AK$467,'Grid GenerationQueue'!$AX$5:$AX$467,$B35,'Grid GenerationQueue'!$AY$5:$AY$467,$C35,'Grid GenerationQueue'!$BF$5:$BF$467,"&lt;&gt;"&amp;"",'Grid GenerationQueue'!$BB$5:$BB$467,"&lt;"&amp;$BE$3)</f>
        <v>0</v>
      </c>
      <c r="BX35">
        <f>SUMIFS('Grid GenerationQueue'!AL$5:AL$467,'Grid GenerationQueue'!$AX$5:$AX$467,$B35,'Grid GenerationQueue'!$AY$5:$AY$467,$C35,'Grid GenerationQueue'!$BF$5:$BF$467,"&lt;&gt;"&amp;"",'Grid GenerationQueue'!$BB$5:$BB$467,"&lt;"&amp;$BE$3)</f>
        <v>0</v>
      </c>
      <c r="BY35">
        <f>SUMIFS('Grid GenerationQueue'!AM$5:AM$467,'Grid GenerationQueue'!$AX$5:$AX$467,$B35,'Grid GenerationQueue'!$AY$5:$AY$467,$C35,'Grid GenerationQueue'!$BF$5:$BF$467,"&lt;&gt;"&amp;"",'Grid GenerationQueue'!$BB$5:$BB$467,"&lt;"&amp;$BE$3)</f>
        <v>0</v>
      </c>
      <c r="BZ35">
        <f>SUMIFS('Grid GenerationQueue'!AN$5:AN$467,'Grid GenerationQueue'!$AX$5:$AX$467,$B35,'Grid GenerationQueue'!$AY$5:$AY$467,$C35,'Grid GenerationQueue'!$BF$5:$BF$467,"&lt;&gt;"&amp;"",'Grid GenerationQueue'!$BB$5:$BB$467,"&lt;"&amp;$BE$3)</f>
        <v>0</v>
      </c>
      <c r="CA35">
        <f>SUMIFS('Grid GenerationQueue'!AO$5:AO$467,'Grid GenerationQueue'!$AX$5:$AX$467,$B35,'Grid GenerationQueue'!$AY$5:$AY$467,$C35,'Grid GenerationQueue'!$BF$5:$BF$467,"&lt;&gt;"&amp;"",'Grid GenerationQueue'!$BB$5:$BB$467,"&lt;"&amp;$BE$3)</f>
        <v>0</v>
      </c>
      <c r="CB35">
        <f>SUMIFS('Grid GenerationQueue'!AP$5:AP$467,'Grid GenerationQueue'!$AX$5:$AX$467,$B35,'Grid GenerationQueue'!$AY$5:$AY$467,$C35,'Grid GenerationQueue'!$BF$5:$BF$467,"&lt;&gt;"&amp;"",'Grid GenerationQueue'!$BB$5:$BB$467,"&lt;"&amp;$BE$3)</f>
        <v>0</v>
      </c>
      <c r="CD35">
        <f>SUMIFS('Grid GenerationQueue'!AE$5:AE$467,'Grid GenerationQueue'!$AX$5:$AX$467,$B35,'Grid GenerationQueue'!$AY$5:$AY$467,$C35,'Grid GenerationQueue'!$BB$5:$BB$467,"&lt;"&amp;$BE$3)</f>
        <v>0</v>
      </c>
      <c r="CE35">
        <f>SUMIFS('Grid GenerationQueue'!AF$5:AF$467,'Grid GenerationQueue'!$AX$5:$AX$467,$B35,'Grid GenerationQueue'!$AY$5:$AY$467,$C35,'Grid GenerationQueue'!$BB$5:$BB$467,"&lt;"&amp;$BE$3)</f>
        <v>0</v>
      </c>
      <c r="CF35">
        <f>SUMIFS('Grid GenerationQueue'!AG$5:AG$467,'Grid GenerationQueue'!$AX$5:$AX$467,$B35,'Grid GenerationQueue'!$AY$5:$AY$467,$C35,'Grid GenerationQueue'!$BB$5:$BB$467,"&lt;"&amp;$BE$3)</f>
        <v>0</v>
      </c>
      <c r="CG35">
        <f>SUMIFS('Grid GenerationQueue'!AH$5:AH$467,'Grid GenerationQueue'!$AX$5:$AX$467,$B35,'Grid GenerationQueue'!$AY$5:$AY$467,$C35,'Grid GenerationQueue'!$BB$5:$BB$467,"&lt;"&amp;$BE$3)</f>
        <v>0</v>
      </c>
      <c r="CH35">
        <f>SUMIFS('Grid GenerationQueue'!AI$5:AI$467,'Grid GenerationQueue'!$AX$5:$AX$467,$B35,'Grid GenerationQueue'!$AY$5:$AY$467,$C35,'Grid GenerationQueue'!$BB$5:$BB$467,"&lt;"&amp;$BE$3)</f>
        <v>0</v>
      </c>
      <c r="CI35">
        <f>SUMIFS('Grid GenerationQueue'!AJ$5:AJ$467,'Grid GenerationQueue'!$AX$5:$AX$467,$B35,'Grid GenerationQueue'!$AY$5:$AY$467,$C35,'Grid GenerationQueue'!$BB$5:$BB$467,"&lt;"&amp;$BE$3)</f>
        <v>0</v>
      </c>
      <c r="CJ35">
        <f>SUMIFS('Grid GenerationQueue'!AK$5:AK$467,'Grid GenerationQueue'!$AX$5:$AX$467,$B35,'Grid GenerationQueue'!$AY$5:$AY$467,$C35,'Grid GenerationQueue'!$BB$5:$BB$467,"&lt;"&amp;$BE$3)</f>
        <v>0</v>
      </c>
      <c r="CK35">
        <f>SUMIFS('Grid GenerationQueue'!AL$5:AL$467,'Grid GenerationQueue'!$AX$5:$AX$467,$B35,'Grid GenerationQueue'!$AY$5:$AY$467,$C35,'Grid GenerationQueue'!$BB$5:$BB$467,"&lt;"&amp;$BE$3)</f>
        <v>0</v>
      </c>
      <c r="CL35">
        <f>SUMIFS('Grid GenerationQueue'!AM$5:AM$467,'Grid GenerationQueue'!$AX$5:$AX$467,$B35,'Grid GenerationQueue'!$AY$5:$AY$467,$C35,'Grid GenerationQueue'!$BB$5:$BB$467,"&lt;"&amp;$BE$3)</f>
        <v>0</v>
      </c>
      <c r="CM35">
        <f>SUMIFS('Grid GenerationQueue'!AN$5:AN$467,'Grid GenerationQueue'!$AX$5:$AX$467,$B35,'Grid GenerationQueue'!$AY$5:$AY$467,$C35,'Grid GenerationQueue'!$BB$5:$BB$467,"&lt;"&amp;$BE$3)</f>
        <v>0</v>
      </c>
      <c r="CN35">
        <f>SUMIFS('Grid GenerationQueue'!AO$5:AO$467,'Grid GenerationQueue'!$AX$5:$AX$467,$B35,'Grid GenerationQueue'!$AY$5:$AY$467,$C35,'Grid GenerationQueue'!$BB$5:$BB$467,"&lt;"&amp;$BE$3)</f>
        <v>0</v>
      </c>
      <c r="CO35">
        <f>SUMIFS('Grid GenerationQueue'!AP$5:AP$467,'Grid GenerationQueue'!$AX$5:$AX$467,$B35,'Grid GenerationQueue'!$AY$5:$AY$467,$C35,'Grid GenerationQueue'!$BB$5:$BB$467,"&lt;"&amp;$BE$3)</f>
        <v>0</v>
      </c>
    </row>
    <row r="36" spans="1:93" x14ac:dyDescent="0.35">
      <c r="A36" t="s">
        <v>4653</v>
      </c>
      <c r="B36" t="s">
        <v>4662</v>
      </c>
      <c r="C36">
        <v>115</v>
      </c>
      <c r="D36">
        <f>SUMIFS('Grid GenerationQueue'!AE$5:AE$467,'Grid GenerationQueue'!$AX$5:$AX$467,$B36,'Grid GenerationQueue'!$AY$5:$AY$467,$C36,'Grid GenerationQueue'!$BI$5:$BI$467,"&lt;4")</f>
        <v>0</v>
      </c>
      <c r="E36">
        <f>SUMIFS('Grid GenerationQueue'!AF$5:AF$467,'Grid GenerationQueue'!$AX$5:$AX$467,$B36,'Grid GenerationQueue'!$AY$5:$AY$467,$C36,'Grid GenerationQueue'!$BI$5:$BI$467,"&lt;4")</f>
        <v>0</v>
      </c>
      <c r="F36">
        <f>SUMIFS('Grid GenerationQueue'!AG$5:AG$467,'Grid GenerationQueue'!$AX$5:$AX$467,$B36,'Grid GenerationQueue'!$AY$5:$AY$467,$C36,'Grid GenerationQueue'!$BI$5:$BI$467,"&lt;4")</f>
        <v>0</v>
      </c>
      <c r="G36">
        <f>SUMIFS('Grid GenerationQueue'!AH$5:AH$467,'Grid GenerationQueue'!$AX$5:$AX$467,$B36,'Grid GenerationQueue'!$AY$5:$AY$467,$C36,'Grid GenerationQueue'!$BI$5:$BI$467,"&lt;4")</f>
        <v>0</v>
      </c>
      <c r="H36">
        <f>SUMIFS('Grid GenerationQueue'!AI$5:AI$467,'Grid GenerationQueue'!$AX$5:$AX$467,$B36,'Grid GenerationQueue'!$AY$5:$AY$467,$C36,'Grid GenerationQueue'!$BI$5:$BI$467,"&lt;4")</f>
        <v>0</v>
      </c>
      <c r="I36">
        <f>SUMIFS('Grid GenerationQueue'!AJ$5:AJ$467,'Grid GenerationQueue'!$AX$5:$AX$467,$B36,'Grid GenerationQueue'!$AY$5:$AY$467,$C36,'Grid GenerationQueue'!$BI$5:$BI$467,"&lt;4")</f>
        <v>0</v>
      </c>
      <c r="J36">
        <f>SUMIFS('Grid GenerationQueue'!AK$5:AK$467,'Grid GenerationQueue'!$AX$5:$AX$467,$B36,'Grid GenerationQueue'!$AY$5:$AY$467,$C36,'Grid GenerationQueue'!$BI$5:$BI$467,"&lt;4")</f>
        <v>0</v>
      </c>
      <c r="K36">
        <f>SUMIFS('Grid GenerationQueue'!AL$5:AL$467,'Grid GenerationQueue'!$AX$5:$AX$467,$B36,'Grid GenerationQueue'!$AY$5:$AY$467,$C36,'Grid GenerationQueue'!$BI$5:$BI$467,"&lt;4")</f>
        <v>0</v>
      </c>
      <c r="L36">
        <f>SUMIFS('Grid GenerationQueue'!AM$5:AM$467,'Grid GenerationQueue'!$AX$5:$AX$467,$B36,'Grid GenerationQueue'!$AY$5:$AY$467,$C36,'Grid GenerationQueue'!$BI$5:$BI$467,"&lt;4")</f>
        <v>0</v>
      </c>
      <c r="M36">
        <f>SUMIFS('Grid GenerationQueue'!AN$5:AN$467,'Grid GenerationQueue'!$AX$5:$AX$467,$B36,'Grid GenerationQueue'!$AY$5:$AY$467,$C36,'Grid GenerationQueue'!$BI$5:$BI$467,"&lt;4")</f>
        <v>0</v>
      </c>
      <c r="N36">
        <f>SUMIFS('Grid GenerationQueue'!AO$5:AO$467,'Grid GenerationQueue'!$AX$5:$AX$467,$B36,'Grid GenerationQueue'!$AY$5:$AY$467,$C36,'Grid GenerationQueue'!$BI$5:$BI$467,"&lt;4")</f>
        <v>0</v>
      </c>
      <c r="O36">
        <f>SUMIFS('Grid GenerationQueue'!AP$5:AP$467,'Grid GenerationQueue'!$AX$5:$AX$467,$B36,'Grid GenerationQueue'!$AY$5:$AY$467,$C36,'Grid GenerationQueue'!$BI$5:$BI$467,"&lt;4")</f>
        <v>0</v>
      </c>
      <c r="Q36">
        <f>SUMIFS('Grid GenerationQueue'!AE$5:AE$467,'Grid GenerationQueue'!$AX$5:$AX$467,$B36,'Grid GenerationQueue'!$AY$5:$AY$467,$C36,'Grid GenerationQueue'!$BH$5:$BH$467,"Executed")</f>
        <v>0</v>
      </c>
      <c r="R36">
        <f>SUMIFS('Grid GenerationQueue'!AF$5:AF$467,'Grid GenerationQueue'!$AX$5:$AX$467,$B36,'Grid GenerationQueue'!$AY$5:$AY$467,$C36,'Grid GenerationQueue'!$BH$5:$BH$467,"Executed")</f>
        <v>0</v>
      </c>
      <c r="S36">
        <f>SUMIFS('Grid GenerationQueue'!AG$5:AG$467,'Grid GenerationQueue'!$AX$5:$AX$467,$B36,'Grid GenerationQueue'!$AY$5:$AY$467,$C36,'Grid GenerationQueue'!$BH$5:$BH$467,"Executed")</f>
        <v>0</v>
      </c>
      <c r="T36">
        <f>SUMIFS('Grid GenerationQueue'!AH$5:AH$467,'Grid GenerationQueue'!$AX$5:$AX$467,$B36,'Grid GenerationQueue'!$AY$5:$AY$467,$C36,'Grid GenerationQueue'!$BH$5:$BH$467,"Executed")</f>
        <v>0</v>
      </c>
      <c r="U36">
        <f>SUMIFS('Grid GenerationQueue'!AI$5:AI$467,'Grid GenerationQueue'!$AX$5:$AX$467,$B36,'Grid GenerationQueue'!$AY$5:$AY$467,$C36,'Grid GenerationQueue'!$BH$5:$BH$467,"Executed")</f>
        <v>0</v>
      </c>
      <c r="V36">
        <f>SUMIFS('Grid GenerationQueue'!AJ$5:AJ$467,'Grid GenerationQueue'!$AX$5:$AX$467,$B36,'Grid GenerationQueue'!$AY$5:$AY$467,$C36,'Grid GenerationQueue'!$BH$5:$BH$467,"Executed")</f>
        <v>0</v>
      </c>
      <c r="W36">
        <f>SUMIFS('Grid GenerationQueue'!AK$5:AK$467,'Grid GenerationQueue'!$AX$5:$AX$467,$B36,'Grid GenerationQueue'!$AY$5:$AY$467,$C36,'Grid GenerationQueue'!$BH$5:$BH$467,"Executed")</f>
        <v>0</v>
      </c>
      <c r="X36">
        <f>SUMIFS('Grid GenerationQueue'!AL$5:AL$467,'Grid GenerationQueue'!$AX$5:$AX$467,$B36,'Grid GenerationQueue'!$AY$5:$AY$467,$C36,'Grid GenerationQueue'!$BH$5:$BH$467,"Executed")</f>
        <v>0</v>
      </c>
      <c r="Y36">
        <f>SUMIFS('Grid GenerationQueue'!AM$5:AM$467,'Grid GenerationQueue'!$AX$5:$AX$467,$B36,'Grid GenerationQueue'!$AY$5:$AY$467,$C36,'Grid GenerationQueue'!$BH$5:$BH$467,"Executed")</f>
        <v>0</v>
      </c>
      <c r="Z36">
        <f>SUMIFS('Grid GenerationQueue'!AN$5:AN$467,'Grid GenerationQueue'!$AX$5:$AX$467,$B36,'Grid GenerationQueue'!$AY$5:$AY$467,$C36,'Grid GenerationQueue'!$BH$5:$BH$467,"Executed")</f>
        <v>0</v>
      </c>
      <c r="AA36">
        <f>SUMIFS('Grid GenerationQueue'!AO$5:AO$467,'Grid GenerationQueue'!$AX$5:$AX$467,$B36,'Grid GenerationQueue'!$AY$5:$AY$467,$C36,'Grid GenerationQueue'!$BH$5:$BH$467,"Executed")</f>
        <v>0</v>
      </c>
      <c r="AB36">
        <f>SUMIFS('Grid GenerationQueue'!AP$5:AP$467,'Grid GenerationQueue'!$AX$5:$AX$467,$B36,'Grid GenerationQueue'!$AY$5:$AY$467,$C36,'Grid GenerationQueue'!$BH$5:$BH$467,"Executed")</f>
        <v>0</v>
      </c>
      <c r="AD36">
        <f>SUMIFS('Grid GenerationQueue'!AE$5:AE$467,'Grid GenerationQueue'!$AX$5:$AX$467,$B36,'Grid GenerationQueue'!$AY$5:$AY$467,$C36,'Grid GenerationQueue'!$BF$5:$BF$467,"&lt;&gt;"&amp;"")</f>
        <v>0</v>
      </c>
      <c r="AE36">
        <f>SUMIFS('Grid GenerationQueue'!AF$5:AF$467,'Grid GenerationQueue'!$AX$5:$AX$467,$B36,'Grid GenerationQueue'!$AY$5:$AY$467,$C36,'Grid GenerationQueue'!$BF$5:$BF$467,"&lt;&gt;"&amp;"")</f>
        <v>0</v>
      </c>
      <c r="AF36">
        <f>SUMIFS('Grid GenerationQueue'!AG$5:AG$467,'Grid GenerationQueue'!$AX$5:$AX$467,$B36,'Grid GenerationQueue'!$AY$5:$AY$467,$C36,'Grid GenerationQueue'!$BF$5:$BF$467,"&lt;&gt;"&amp;"")</f>
        <v>0</v>
      </c>
      <c r="AG36">
        <f>SUMIFS('Grid GenerationQueue'!AH$5:AH$467,'Grid GenerationQueue'!$AX$5:$AX$467,$B36,'Grid GenerationQueue'!$AY$5:$AY$467,$C36,'Grid GenerationQueue'!$BF$5:$BF$467,"&lt;&gt;"&amp;"")</f>
        <v>0</v>
      </c>
      <c r="AH36">
        <f>SUMIFS('Grid GenerationQueue'!AI$5:AI$467,'Grid GenerationQueue'!$AX$5:$AX$467,$B36,'Grid GenerationQueue'!$AY$5:$AY$467,$C36,'Grid GenerationQueue'!$BF$5:$BF$467,"&lt;&gt;"&amp;"")</f>
        <v>0</v>
      </c>
      <c r="AI36">
        <f>SUMIFS('Grid GenerationQueue'!AJ$5:AJ$467,'Grid GenerationQueue'!$AX$5:$AX$467,$B36,'Grid GenerationQueue'!$AY$5:$AY$467,$C36,'Grid GenerationQueue'!$BF$5:$BF$467,"&lt;&gt;"&amp;"")</f>
        <v>0</v>
      </c>
      <c r="AJ36">
        <f>SUMIFS('Grid GenerationQueue'!AK$5:AK$467,'Grid GenerationQueue'!$AX$5:$AX$467,$B36,'Grid GenerationQueue'!$AY$5:$AY$467,$C36,'Grid GenerationQueue'!$BF$5:$BF$467,"&lt;&gt;"&amp;"")</f>
        <v>0</v>
      </c>
      <c r="AK36">
        <f>SUMIFS('Grid GenerationQueue'!AL$5:AL$467,'Grid GenerationQueue'!$AX$5:$AX$467,$B36,'Grid GenerationQueue'!$AY$5:$AY$467,$C36,'Grid GenerationQueue'!$BF$5:$BF$467,"&lt;&gt;"&amp;"")</f>
        <v>0</v>
      </c>
      <c r="AL36">
        <f>SUMIFS('Grid GenerationQueue'!AM$5:AM$467,'Grid GenerationQueue'!$AX$5:$AX$467,$B36,'Grid GenerationQueue'!$AY$5:$AY$467,$C36,'Grid GenerationQueue'!$BF$5:$BF$467,"&lt;&gt;"&amp;"")</f>
        <v>0</v>
      </c>
      <c r="AM36">
        <f>SUMIFS('Grid GenerationQueue'!AN$5:AN$467,'Grid GenerationQueue'!$AX$5:$AX$467,$B36,'Grid GenerationQueue'!$AY$5:$AY$467,$C36,'Grid GenerationQueue'!$BF$5:$BF$467,"&lt;&gt;"&amp;"")</f>
        <v>0</v>
      </c>
      <c r="AN36">
        <f>SUMIFS('Grid GenerationQueue'!AO$5:AO$467,'Grid GenerationQueue'!$AX$5:$AX$467,$B36,'Grid GenerationQueue'!$AY$5:$AY$467,$C36,'Grid GenerationQueue'!$BF$5:$BF$467,"&lt;&gt;"&amp;"")</f>
        <v>0</v>
      </c>
      <c r="AO36">
        <f>SUMIFS('Grid GenerationQueue'!AP$5:AP$467,'Grid GenerationQueue'!$AX$5:$AX$467,$B36,'Grid GenerationQueue'!$AY$5:$AY$467,$C36,'Grid GenerationQueue'!$BF$5:$BF$467,"&lt;&gt;"&amp;"")</f>
        <v>0</v>
      </c>
      <c r="AQ36">
        <f>SUMIFS('Grid GenerationQueue'!AE$5:AE$467,'Grid GenerationQueue'!$AX$5:$AX$467,$B36,'Grid GenerationQueue'!$AY$5:$AY$467,$C36)</f>
        <v>0</v>
      </c>
      <c r="AR36">
        <f>SUMIFS('Grid GenerationQueue'!AF$5:AF$467,'Grid GenerationQueue'!$AX$5:$AX$467,$B36,'Grid GenerationQueue'!$AY$5:$AY$467,$C36)</f>
        <v>0</v>
      </c>
      <c r="AS36">
        <f>SUMIFS('Grid GenerationQueue'!AG$5:AG$467,'Grid GenerationQueue'!$AX$5:$AX$467,$B36,'Grid GenerationQueue'!$AY$5:$AY$467,$C36)</f>
        <v>0</v>
      </c>
      <c r="AT36">
        <f>SUMIFS('Grid GenerationQueue'!AH$5:AH$467,'Grid GenerationQueue'!$AX$5:$AX$467,$B36,'Grid GenerationQueue'!$AY$5:$AY$467,$C36)</f>
        <v>0</v>
      </c>
      <c r="AU36">
        <f>SUMIFS('Grid GenerationQueue'!AI$5:AI$467,'Grid GenerationQueue'!$AX$5:$AX$467,$B36,'Grid GenerationQueue'!$AY$5:$AY$467,$C36)</f>
        <v>0</v>
      </c>
      <c r="AV36">
        <f>SUMIFS('Grid GenerationQueue'!AJ$5:AJ$467,'Grid GenerationQueue'!$AX$5:$AX$467,$B36,'Grid GenerationQueue'!$AY$5:$AY$467,$C36)</f>
        <v>0</v>
      </c>
      <c r="AW36">
        <f>SUMIFS('Grid GenerationQueue'!AK$5:AK$467,'Grid GenerationQueue'!$AX$5:$AX$467,$B36,'Grid GenerationQueue'!$AY$5:$AY$467,$C36)</f>
        <v>0</v>
      </c>
      <c r="AX36">
        <f>SUMIFS('Grid GenerationQueue'!AL$5:AL$467,'Grid GenerationQueue'!$AX$5:$AX$467,$B36,'Grid GenerationQueue'!$AY$5:$AY$467,$C36)</f>
        <v>0</v>
      </c>
      <c r="AY36">
        <f>SUMIFS('Grid GenerationQueue'!AM$5:AM$467,'Grid GenerationQueue'!$AX$5:$AX$467,$B36,'Grid GenerationQueue'!$AY$5:$AY$467,$C36)</f>
        <v>0</v>
      </c>
      <c r="AZ36">
        <f>SUMIFS('Grid GenerationQueue'!AN$5:AN$467,'Grid GenerationQueue'!$AX$5:$AX$467,$B36,'Grid GenerationQueue'!$AY$5:$AY$467,$C36)</f>
        <v>0</v>
      </c>
      <c r="BA36">
        <f>SUMIFS('Grid GenerationQueue'!AO$5:AO$467,'Grid GenerationQueue'!$AX$5:$AX$467,$B36,'Grid GenerationQueue'!$AY$5:$AY$467,$C36)</f>
        <v>0</v>
      </c>
      <c r="BB36">
        <f>SUMIFS('Grid GenerationQueue'!AP$5:AP$467,'Grid GenerationQueue'!$AX$5:$AX$467,$B36,'Grid GenerationQueue'!$AY$5:$AY$467,$C36)</f>
        <v>0</v>
      </c>
      <c r="BD36">
        <f>SUMIFS('Grid GenerationQueue'!AE$5:AE$467,'Grid GenerationQueue'!$AX$5:$AX$467,$B36,'Grid GenerationQueue'!$AY$5:$AY$467,$C36,'Grid GenerationQueue'!$BH$5:$BH$467,"Executed",'Grid GenerationQueue'!$BB$5:$BB$467,"&lt;"&amp;$BE$3)</f>
        <v>0</v>
      </c>
      <c r="BE36">
        <f>SUMIFS('Grid GenerationQueue'!AF$5:AF$467,'Grid GenerationQueue'!$AX$5:$AX$467,$B36,'Grid GenerationQueue'!$AY$5:$AY$467,$C36,'Grid GenerationQueue'!$BH$5:$BH$467,"Executed",'Grid GenerationQueue'!$BB$5:$BB$467,"&lt;"&amp;$BE$3)</f>
        <v>0</v>
      </c>
      <c r="BF36">
        <f>SUMIFS('Grid GenerationQueue'!AG$5:AG$467,'Grid GenerationQueue'!$AX$5:$AX$467,$B36,'Grid GenerationQueue'!$AY$5:$AY$467,$C36,'Grid GenerationQueue'!$BH$5:$BH$467,"Executed",'Grid GenerationQueue'!$BB$5:$BB$467,"&lt;"&amp;$BE$3)</f>
        <v>0</v>
      </c>
      <c r="BG36">
        <f>SUMIFS('Grid GenerationQueue'!AH$5:AH$467,'Grid GenerationQueue'!$AX$5:$AX$467,$B36,'Grid GenerationQueue'!$AY$5:$AY$467,$C36,'Grid GenerationQueue'!$BH$5:$BH$467,"Executed",'Grid GenerationQueue'!$BB$5:$BB$467,"&lt;"&amp;$BE$3)</f>
        <v>0</v>
      </c>
      <c r="BH36">
        <f>SUMIFS('Grid GenerationQueue'!AI$5:AI$467,'Grid GenerationQueue'!$AX$5:$AX$467,$B36,'Grid GenerationQueue'!$AY$5:$AY$467,$C36,'Grid GenerationQueue'!$BH$5:$BH$467,"Executed",'Grid GenerationQueue'!$BB$5:$BB$467,"&lt;"&amp;$BE$3)</f>
        <v>0</v>
      </c>
      <c r="BI36">
        <f>SUMIFS('Grid GenerationQueue'!AJ$5:AJ$467,'Grid GenerationQueue'!$AX$5:$AX$467,$B36,'Grid GenerationQueue'!$AY$5:$AY$467,$C36,'Grid GenerationQueue'!$BH$5:$BH$467,"Executed",'Grid GenerationQueue'!$BB$5:$BB$467,"&lt;"&amp;$BE$3)</f>
        <v>0</v>
      </c>
      <c r="BJ36">
        <f>SUMIFS('Grid GenerationQueue'!AK$5:AK$467,'Grid GenerationQueue'!$AX$5:$AX$467,$B36,'Grid GenerationQueue'!$AY$5:$AY$467,$C36,'Grid GenerationQueue'!$BH$5:$BH$467,"Executed",'Grid GenerationQueue'!$BB$5:$BB$467,"&lt;"&amp;$BE$3)</f>
        <v>0</v>
      </c>
      <c r="BK36">
        <f>SUMIFS('Grid GenerationQueue'!AL$5:AL$467,'Grid GenerationQueue'!$AX$5:$AX$467,$B36,'Grid GenerationQueue'!$AY$5:$AY$467,$C36,'Grid GenerationQueue'!$BH$5:$BH$467,"Executed",'Grid GenerationQueue'!$BB$5:$BB$467,"&lt;"&amp;$BE$3)</f>
        <v>0</v>
      </c>
      <c r="BL36">
        <f>SUMIFS('Grid GenerationQueue'!AM$5:AM$467,'Grid GenerationQueue'!$AX$5:$AX$467,$B36,'Grid GenerationQueue'!$AY$5:$AY$467,$C36,'Grid GenerationQueue'!$BH$5:$BH$467,"Executed",'Grid GenerationQueue'!$BB$5:$BB$467,"&lt;"&amp;$BE$3)</f>
        <v>0</v>
      </c>
      <c r="BM36">
        <f>SUMIFS('Grid GenerationQueue'!AN$5:AN$467,'Grid GenerationQueue'!$AX$5:$AX$467,$B36,'Grid GenerationQueue'!$AY$5:$AY$467,$C36,'Grid GenerationQueue'!$BH$5:$BH$467,"Executed",'Grid GenerationQueue'!$BB$5:$BB$467,"&lt;"&amp;$BE$3)</f>
        <v>0</v>
      </c>
      <c r="BN36">
        <f>SUMIFS('Grid GenerationQueue'!AO$5:AO$467,'Grid GenerationQueue'!$AX$5:$AX$467,$B36,'Grid GenerationQueue'!$AY$5:$AY$467,$C36,'Grid GenerationQueue'!$BH$5:$BH$467,"Executed",'Grid GenerationQueue'!$BB$5:$BB$467,"&lt;"&amp;$BE$3)</f>
        <v>0</v>
      </c>
      <c r="BO36">
        <f>SUMIFS('Grid GenerationQueue'!AP$5:AP$467,'Grid GenerationQueue'!$AX$5:$AX$467,$B36,'Grid GenerationQueue'!$AY$5:$AY$467,$C36,'Grid GenerationQueue'!$BH$5:$BH$467,"Executed",'Grid GenerationQueue'!$BB$5:$BB$467,"&lt;"&amp;$BE$3)</f>
        <v>0</v>
      </c>
      <c r="BQ36">
        <f>SUMIFS('Grid GenerationQueue'!AE$5:AE$467,'Grid GenerationQueue'!$AX$5:$AX$467,$B36,'Grid GenerationQueue'!$AY$5:$AY$467,$C36,'Grid GenerationQueue'!$BF$5:$BF$467,"&lt;&gt;"&amp;"",'Grid GenerationQueue'!$BB$5:$BB$467,"&lt;"&amp;$BE$3)</f>
        <v>0</v>
      </c>
      <c r="BR36">
        <f>SUMIFS('Grid GenerationQueue'!AF$5:AF$467,'Grid GenerationQueue'!$AX$5:$AX$467,$B36,'Grid GenerationQueue'!$AY$5:$AY$467,$C36,'Grid GenerationQueue'!$BF$5:$BF$467,"&lt;&gt;"&amp;"",'Grid GenerationQueue'!$BB$5:$BB$467,"&lt;"&amp;$BE$3)</f>
        <v>0</v>
      </c>
      <c r="BS36">
        <f>SUMIFS('Grid GenerationQueue'!AG$5:AG$467,'Grid GenerationQueue'!$AX$5:$AX$467,$B36,'Grid GenerationQueue'!$AY$5:$AY$467,$C36,'Grid GenerationQueue'!$BF$5:$BF$467,"&lt;&gt;"&amp;"",'Grid GenerationQueue'!$BB$5:$BB$467,"&lt;"&amp;$BE$3)</f>
        <v>0</v>
      </c>
      <c r="BT36">
        <f>SUMIFS('Grid GenerationQueue'!AH$5:AH$467,'Grid GenerationQueue'!$AX$5:$AX$467,$B36,'Grid GenerationQueue'!$AY$5:$AY$467,$C36,'Grid GenerationQueue'!$BF$5:$BF$467,"&lt;&gt;"&amp;"",'Grid GenerationQueue'!$BB$5:$BB$467,"&lt;"&amp;$BE$3)</f>
        <v>0</v>
      </c>
      <c r="BU36">
        <f>SUMIFS('Grid GenerationQueue'!AI$5:AI$467,'Grid GenerationQueue'!$AX$5:$AX$467,$B36,'Grid GenerationQueue'!$AY$5:$AY$467,$C36,'Grid GenerationQueue'!$BF$5:$BF$467,"&lt;&gt;"&amp;"",'Grid GenerationQueue'!$BB$5:$BB$467,"&lt;"&amp;$BE$3)</f>
        <v>0</v>
      </c>
      <c r="BV36">
        <f>SUMIFS('Grid GenerationQueue'!AJ$5:AJ$467,'Grid GenerationQueue'!$AX$5:$AX$467,$B36,'Grid GenerationQueue'!$AY$5:$AY$467,$C36,'Grid GenerationQueue'!$BF$5:$BF$467,"&lt;&gt;"&amp;"",'Grid GenerationQueue'!$BB$5:$BB$467,"&lt;"&amp;$BE$3)</f>
        <v>0</v>
      </c>
      <c r="BW36">
        <f>SUMIFS('Grid GenerationQueue'!AK$5:AK$467,'Grid GenerationQueue'!$AX$5:$AX$467,$B36,'Grid GenerationQueue'!$AY$5:$AY$467,$C36,'Grid GenerationQueue'!$BF$5:$BF$467,"&lt;&gt;"&amp;"",'Grid GenerationQueue'!$BB$5:$BB$467,"&lt;"&amp;$BE$3)</f>
        <v>0</v>
      </c>
      <c r="BX36">
        <f>SUMIFS('Grid GenerationQueue'!AL$5:AL$467,'Grid GenerationQueue'!$AX$5:$AX$467,$B36,'Grid GenerationQueue'!$AY$5:$AY$467,$C36,'Grid GenerationQueue'!$BF$5:$BF$467,"&lt;&gt;"&amp;"",'Grid GenerationQueue'!$BB$5:$BB$467,"&lt;"&amp;$BE$3)</f>
        <v>0</v>
      </c>
      <c r="BY36">
        <f>SUMIFS('Grid GenerationQueue'!AM$5:AM$467,'Grid GenerationQueue'!$AX$5:$AX$467,$B36,'Grid GenerationQueue'!$AY$5:$AY$467,$C36,'Grid GenerationQueue'!$BF$5:$BF$467,"&lt;&gt;"&amp;"",'Grid GenerationQueue'!$BB$5:$BB$467,"&lt;"&amp;$BE$3)</f>
        <v>0</v>
      </c>
      <c r="BZ36">
        <f>SUMIFS('Grid GenerationQueue'!AN$5:AN$467,'Grid GenerationQueue'!$AX$5:$AX$467,$B36,'Grid GenerationQueue'!$AY$5:$AY$467,$C36,'Grid GenerationQueue'!$BF$5:$BF$467,"&lt;&gt;"&amp;"",'Grid GenerationQueue'!$BB$5:$BB$467,"&lt;"&amp;$BE$3)</f>
        <v>0</v>
      </c>
      <c r="CA36">
        <f>SUMIFS('Grid GenerationQueue'!AO$5:AO$467,'Grid GenerationQueue'!$AX$5:$AX$467,$B36,'Grid GenerationQueue'!$AY$5:$AY$467,$C36,'Grid GenerationQueue'!$BF$5:$BF$467,"&lt;&gt;"&amp;"",'Grid GenerationQueue'!$BB$5:$BB$467,"&lt;"&amp;$BE$3)</f>
        <v>0</v>
      </c>
      <c r="CB36">
        <f>SUMIFS('Grid GenerationQueue'!AP$5:AP$467,'Grid GenerationQueue'!$AX$5:$AX$467,$B36,'Grid GenerationQueue'!$AY$5:$AY$467,$C36,'Grid GenerationQueue'!$BF$5:$BF$467,"&lt;&gt;"&amp;"",'Grid GenerationQueue'!$BB$5:$BB$467,"&lt;"&amp;$BE$3)</f>
        <v>0</v>
      </c>
      <c r="CD36">
        <f>SUMIFS('Grid GenerationQueue'!AE$5:AE$467,'Grid GenerationQueue'!$AX$5:$AX$467,$B36,'Grid GenerationQueue'!$AY$5:$AY$467,$C36,'Grid GenerationQueue'!$BB$5:$BB$467,"&lt;"&amp;$BE$3)</f>
        <v>0</v>
      </c>
      <c r="CE36">
        <f>SUMIFS('Grid GenerationQueue'!AF$5:AF$467,'Grid GenerationQueue'!$AX$5:$AX$467,$B36,'Grid GenerationQueue'!$AY$5:$AY$467,$C36,'Grid GenerationQueue'!$BB$5:$BB$467,"&lt;"&amp;$BE$3)</f>
        <v>0</v>
      </c>
      <c r="CF36">
        <f>SUMIFS('Grid GenerationQueue'!AG$5:AG$467,'Grid GenerationQueue'!$AX$5:$AX$467,$B36,'Grid GenerationQueue'!$AY$5:$AY$467,$C36,'Grid GenerationQueue'!$BB$5:$BB$467,"&lt;"&amp;$BE$3)</f>
        <v>0</v>
      </c>
      <c r="CG36">
        <f>SUMIFS('Grid GenerationQueue'!AH$5:AH$467,'Grid GenerationQueue'!$AX$5:$AX$467,$B36,'Grid GenerationQueue'!$AY$5:$AY$467,$C36,'Grid GenerationQueue'!$BB$5:$BB$467,"&lt;"&amp;$BE$3)</f>
        <v>0</v>
      </c>
      <c r="CH36">
        <f>SUMIFS('Grid GenerationQueue'!AI$5:AI$467,'Grid GenerationQueue'!$AX$5:$AX$467,$B36,'Grid GenerationQueue'!$AY$5:$AY$467,$C36,'Grid GenerationQueue'!$BB$5:$BB$467,"&lt;"&amp;$BE$3)</f>
        <v>0</v>
      </c>
      <c r="CI36">
        <f>SUMIFS('Grid GenerationQueue'!AJ$5:AJ$467,'Grid GenerationQueue'!$AX$5:$AX$467,$B36,'Grid GenerationQueue'!$AY$5:$AY$467,$C36,'Grid GenerationQueue'!$BB$5:$BB$467,"&lt;"&amp;$BE$3)</f>
        <v>0</v>
      </c>
      <c r="CJ36">
        <f>SUMIFS('Grid GenerationQueue'!AK$5:AK$467,'Grid GenerationQueue'!$AX$5:$AX$467,$B36,'Grid GenerationQueue'!$AY$5:$AY$467,$C36,'Grid GenerationQueue'!$BB$5:$BB$467,"&lt;"&amp;$BE$3)</f>
        <v>0</v>
      </c>
      <c r="CK36">
        <f>SUMIFS('Grid GenerationQueue'!AL$5:AL$467,'Grid GenerationQueue'!$AX$5:$AX$467,$B36,'Grid GenerationQueue'!$AY$5:$AY$467,$C36,'Grid GenerationQueue'!$BB$5:$BB$467,"&lt;"&amp;$BE$3)</f>
        <v>0</v>
      </c>
      <c r="CL36">
        <f>SUMIFS('Grid GenerationQueue'!AM$5:AM$467,'Grid GenerationQueue'!$AX$5:$AX$467,$B36,'Grid GenerationQueue'!$AY$5:$AY$467,$C36,'Grid GenerationQueue'!$BB$5:$BB$467,"&lt;"&amp;$BE$3)</f>
        <v>0</v>
      </c>
      <c r="CM36">
        <f>SUMIFS('Grid GenerationQueue'!AN$5:AN$467,'Grid GenerationQueue'!$AX$5:$AX$467,$B36,'Grid GenerationQueue'!$AY$5:$AY$467,$C36,'Grid GenerationQueue'!$BB$5:$BB$467,"&lt;"&amp;$BE$3)</f>
        <v>0</v>
      </c>
      <c r="CN36">
        <f>SUMIFS('Grid GenerationQueue'!AO$5:AO$467,'Grid GenerationQueue'!$AX$5:$AX$467,$B36,'Grid GenerationQueue'!$AY$5:$AY$467,$C36,'Grid GenerationQueue'!$BB$5:$BB$467,"&lt;"&amp;$BE$3)</f>
        <v>0</v>
      </c>
      <c r="CO36">
        <f>SUMIFS('Grid GenerationQueue'!AP$5:AP$467,'Grid GenerationQueue'!$AX$5:$AX$467,$B36,'Grid GenerationQueue'!$AY$5:$AY$467,$C36,'Grid GenerationQueue'!$BB$5:$BB$467,"&lt;"&amp;$BE$3)</f>
        <v>0</v>
      </c>
    </row>
    <row r="37" spans="1:93" x14ac:dyDescent="0.35">
      <c r="A37" t="s">
        <v>4659</v>
      </c>
      <c r="B37" t="s">
        <v>4663</v>
      </c>
      <c r="C37">
        <v>138</v>
      </c>
      <c r="D37">
        <f>SUMIFS('Grid GenerationQueue'!AE$5:AE$467,'Grid GenerationQueue'!$AX$5:$AX$467,$B37,'Grid GenerationQueue'!$AY$5:$AY$467,$C37,'Grid GenerationQueue'!$BI$5:$BI$467,"&lt;4")</f>
        <v>0</v>
      </c>
      <c r="E37">
        <f>SUMIFS('Grid GenerationQueue'!AF$5:AF$467,'Grid GenerationQueue'!$AX$5:$AX$467,$B37,'Grid GenerationQueue'!$AY$5:$AY$467,$C37,'Grid GenerationQueue'!$BI$5:$BI$467,"&lt;4")</f>
        <v>0</v>
      </c>
      <c r="F37">
        <f>SUMIFS('Grid GenerationQueue'!AG$5:AG$467,'Grid GenerationQueue'!$AX$5:$AX$467,$B37,'Grid GenerationQueue'!$AY$5:$AY$467,$C37,'Grid GenerationQueue'!$BI$5:$BI$467,"&lt;4")</f>
        <v>0</v>
      </c>
      <c r="G37">
        <f>SUMIFS('Grid GenerationQueue'!AH$5:AH$467,'Grid GenerationQueue'!$AX$5:$AX$467,$B37,'Grid GenerationQueue'!$AY$5:$AY$467,$C37,'Grid GenerationQueue'!$BI$5:$BI$467,"&lt;4")</f>
        <v>0</v>
      </c>
      <c r="H37">
        <f>SUMIFS('Grid GenerationQueue'!AI$5:AI$467,'Grid GenerationQueue'!$AX$5:$AX$467,$B37,'Grid GenerationQueue'!$AY$5:$AY$467,$C37,'Grid GenerationQueue'!$BI$5:$BI$467,"&lt;4")</f>
        <v>0</v>
      </c>
      <c r="I37">
        <f>SUMIFS('Grid GenerationQueue'!AJ$5:AJ$467,'Grid GenerationQueue'!$AX$5:$AX$467,$B37,'Grid GenerationQueue'!$AY$5:$AY$467,$C37,'Grid GenerationQueue'!$BI$5:$BI$467,"&lt;4")</f>
        <v>0</v>
      </c>
      <c r="J37">
        <f>SUMIFS('Grid GenerationQueue'!AK$5:AK$467,'Grid GenerationQueue'!$AX$5:$AX$467,$B37,'Grid GenerationQueue'!$AY$5:$AY$467,$C37,'Grid GenerationQueue'!$BI$5:$BI$467,"&lt;4")</f>
        <v>0</v>
      </c>
      <c r="K37">
        <f>SUMIFS('Grid GenerationQueue'!AL$5:AL$467,'Grid GenerationQueue'!$AX$5:$AX$467,$B37,'Grid GenerationQueue'!$AY$5:$AY$467,$C37,'Grid GenerationQueue'!$BI$5:$BI$467,"&lt;4")</f>
        <v>0</v>
      </c>
      <c r="L37">
        <f>SUMIFS('Grid GenerationQueue'!AM$5:AM$467,'Grid GenerationQueue'!$AX$5:$AX$467,$B37,'Grid GenerationQueue'!$AY$5:$AY$467,$C37,'Grid GenerationQueue'!$BI$5:$BI$467,"&lt;4")</f>
        <v>0</v>
      </c>
      <c r="M37">
        <f>SUMIFS('Grid GenerationQueue'!AN$5:AN$467,'Grid GenerationQueue'!$AX$5:$AX$467,$B37,'Grid GenerationQueue'!$AY$5:$AY$467,$C37,'Grid GenerationQueue'!$BI$5:$BI$467,"&lt;4")</f>
        <v>0</v>
      </c>
      <c r="N37">
        <f>SUMIFS('Grid GenerationQueue'!AO$5:AO$467,'Grid GenerationQueue'!$AX$5:$AX$467,$B37,'Grid GenerationQueue'!$AY$5:$AY$467,$C37,'Grid GenerationQueue'!$BI$5:$BI$467,"&lt;4")</f>
        <v>0</v>
      </c>
      <c r="O37">
        <f>SUMIFS('Grid GenerationQueue'!AP$5:AP$467,'Grid GenerationQueue'!$AX$5:$AX$467,$B37,'Grid GenerationQueue'!$AY$5:$AY$467,$C37,'Grid GenerationQueue'!$BI$5:$BI$467,"&lt;4")</f>
        <v>0</v>
      </c>
      <c r="Q37">
        <f>SUMIFS('Grid GenerationQueue'!AE$5:AE$467,'Grid GenerationQueue'!$AX$5:$AX$467,$B37,'Grid GenerationQueue'!$AY$5:$AY$467,$C37,'Grid GenerationQueue'!$BH$5:$BH$467,"Executed")</f>
        <v>0</v>
      </c>
      <c r="R37">
        <f>SUMIFS('Grid GenerationQueue'!AF$5:AF$467,'Grid GenerationQueue'!$AX$5:$AX$467,$B37,'Grid GenerationQueue'!$AY$5:$AY$467,$C37,'Grid GenerationQueue'!$BH$5:$BH$467,"Executed")</f>
        <v>0</v>
      </c>
      <c r="S37">
        <f>SUMIFS('Grid GenerationQueue'!AG$5:AG$467,'Grid GenerationQueue'!$AX$5:$AX$467,$B37,'Grid GenerationQueue'!$AY$5:$AY$467,$C37,'Grid GenerationQueue'!$BH$5:$BH$467,"Executed")</f>
        <v>0</v>
      </c>
      <c r="T37">
        <f>SUMIFS('Grid GenerationQueue'!AH$5:AH$467,'Grid GenerationQueue'!$AX$5:$AX$467,$B37,'Grid GenerationQueue'!$AY$5:$AY$467,$C37,'Grid GenerationQueue'!$BH$5:$BH$467,"Executed")</f>
        <v>0</v>
      </c>
      <c r="U37">
        <f>SUMIFS('Grid GenerationQueue'!AI$5:AI$467,'Grid GenerationQueue'!$AX$5:$AX$467,$B37,'Grid GenerationQueue'!$AY$5:$AY$467,$C37,'Grid GenerationQueue'!$BH$5:$BH$467,"Executed")</f>
        <v>0</v>
      </c>
      <c r="V37">
        <f>SUMIFS('Grid GenerationQueue'!AJ$5:AJ$467,'Grid GenerationQueue'!$AX$5:$AX$467,$B37,'Grid GenerationQueue'!$AY$5:$AY$467,$C37,'Grid GenerationQueue'!$BH$5:$BH$467,"Executed")</f>
        <v>0</v>
      </c>
      <c r="W37">
        <f>SUMIFS('Grid GenerationQueue'!AK$5:AK$467,'Grid GenerationQueue'!$AX$5:$AX$467,$B37,'Grid GenerationQueue'!$AY$5:$AY$467,$C37,'Grid GenerationQueue'!$BH$5:$BH$467,"Executed")</f>
        <v>0</v>
      </c>
      <c r="X37">
        <f>SUMIFS('Grid GenerationQueue'!AL$5:AL$467,'Grid GenerationQueue'!$AX$5:$AX$467,$B37,'Grid GenerationQueue'!$AY$5:$AY$467,$C37,'Grid GenerationQueue'!$BH$5:$BH$467,"Executed")</f>
        <v>0</v>
      </c>
      <c r="Y37">
        <f>SUMIFS('Grid GenerationQueue'!AM$5:AM$467,'Grid GenerationQueue'!$AX$5:$AX$467,$B37,'Grid GenerationQueue'!$AY$5:$AY$467,$C37,'Grid GenerationQueue'!$BH$5:$BH$467,"Executed")</f>
        <v>0</v>
      </c>
      <c r="Z37">
        <f>SUMIFS('Grid GenerationQueue'!AN$5:AN$467,'Grid GenerationQueue'!$AX$5:$AX$467,$B37,'Grid GenerationQueue'!$AY$5:$AY$467,$C37,'Grid GenerationQueue'!$BH$5:$BH$467,"Executed")</f>
        <v>0</v>
      </c>
      <c r="AA37">
        <f>SUMIFS('Grid GenerationQueue'!AO$5:AO$467,'Grid GenerationQueue'!$AX$5:$AX$467,$B37,'Grid GenerationQueue'!$AY$5:$AY$467,$C37,'Grid GenerationQueue'!$BH$5:$BH$467,"Executed")</f>
        <v>0</v>
      </c>
      <c r="AB37">
        <f>SUMIFS('Grid GenerationQueue'!AP$5:AP$467,'Grid GenerationQueue'!$AX$5:$AX$467,$B37,'Grid GenerationQueue'!$AY$5:$AY$467,$C37,'Grid GenerationQueue'!$BH$5:$BH$467,"Executed")</f>
        <v>0</v>
      </c>
      <c r="AD37">
        <f>SUMIFS('Grid GenerationQueue'!AE$5:AE$467,'Grid GenerationQueue'!$AX$5:$AX$467,$B37,'Grid GenerationQueue'!$AY$5:$AY$467,$C37,'Grid GenerationQueue'!$BF$5:$BF$467,"&lt;&gt;"&amp;"")</f>
        <v>0</v>
      </c>
      <c r="AE37">
        <f>SUMIFS('Grid GenerationQueue'!AF$5:AF$467,'Grid GenerationQueue'!$AX$5:$AX$467,$B37,'Grid GenerationQueue'!$AY$5:$AY$467,$C37,'Grid GenerationQueue'!$BF$5:$BF$467,"&lt;&gt;"&amp;"")</f>
        <v>0</v>
      </c>
      <c r="AF37">
        <f>SUMIFS('Grid GenerationQueue'!AG$5:AG$467,'Grid GenerationQueue'!$AX$5:$AX$467,$B37,'Grid GenerationQueue'!$AY$5:$AY$467,$C37,'Grid GenerationQueue'!$BF$5:$BF$467,"&lt;&gt;"&amp;"")</f>
        <v>0</v>
      </c>
      <c r="AG37">
        <f>SUMIFS('Grid GenerationQueue'!AH$5:AH$467,'Grid GenerationQueue'!$AX$5:$AX$467,$B37,'Grid GenerationQueue'!$AY$5:$AY$467,$C37,'Grid GenerationQueue'!$BF$5:$BF$467,"&lt;&gt;"&amp;"")</f>
        <v>0</v>
      </c>
      <c r="AH37">
        <f>SUMIFS('Grid GenerationQueue'!AI$5:AI$467,'Grid GenerationQueue'!$AX$5:$AX$467,$B37,'Grid GenerationQueue'!$AY$5:$AY$467,$C37,'Grid GenerationQueue'!$BF$5:$BF$467,"&lt;&gt;"&amp;"")</f>
        <v>0</v>
      </c>
      <c r="AI37">
        <f>SUMIFS('Grid GenerationQueue'!AJ$5:AJ$467,'Grid GenerationQueue'!$AX$5:$AX$467,$B37,'Grid GenerationQueue'!$AY$5:$AY$467,$C37,'Grid GenerationQueue'!$BF$5:$BF$467,"&lt;&gt;"&amp;"")</f>
        <v>0</v>
      </c>
      <c r="AJ37">
        <f>SUMIFS('Grid GenerationQueue'!AK$5:AK$467,'Grid GenerationQueue'!$AX$5:$AX$467,$B37,'Grid GenerationQueue'!$AY$5:$AY$467,$C37,'Grid GenerationQueue'!$BF$5:$BF$467,"&lt;&gt;"&amp;"")</f>
        <v>0</v>
      </c>
      <c r="AK37">
        <f>SUMIFS('Grid GenerationQueue'!AL$5:AL$467,'Grid GenerationQueue'!$AX$5:$AX$467,$B37,'Grid GenerationQueue'!$AY$5:$AY$467,$C37,'Grid GenerationQueue'!$BF$5:$BF$467,"&lt;&gt;"&amp;"")</f>
        <v>0</v>
      </c>
      <c r="AL37">
        <f>SUMIFS('Grid GenerationQueue'!AM$5:AM$467,'Grid GenerationQueue'!$AX$5:$AX$467,$B37,'Grid GenerationQueue'!$AY$5:$AY$467,$C37,'Grid GenerationQueue'!$BF$5:$BF$467,"&lt;&gt;"&amp;"")</f>
        <v>0</v>
      </c>
      <c r="AM37">
        <f>SUMIFS('Grid GenerationQueue'!AN$5:AN$467,'Grid GenerationQueue'!$AX$5:$AX$467,$B37,'Grid GenerationQueue'!$AY$5:$AY$467,$C37,'Grid GenerationQueue'!$BF$5:$BF$467,"&lt;&gt;"&amp;"")</f>
        <v>0</v>
      </c>
      <c r="AN37">
        <f>SUMIFS('Grid GenerationQueue'!AO$5:AO$467,'Grid GenerationQueue'!$AX$5:$AX$467,$B37,'Grid GenerationQueue'!$AY$5:$AY$467,$C37,'Grid GenerationQueue'!$BF$5:$BF$467,"&lt;&gt;"&amp;"")</f>
        <v>0</v>
      </c>
      <c r="AO37">
        <f>SUMIFS('Grid GenerationQueue'!AP$5:AP$467,'Grid GenerationQueue'!$AX$5:$AX$467,$B37,'Grid GenerationQueue'!$AY$5:$AY$467,$C37,'Grid GenerationQueue'!$BF$5:$BF$467,"&lt;&gt;"&amp;"")</f>
        <v>0</v>
      </c>
      <c r="AQ37">
        <f>SUMIFS('Grid GenerationQueue'!AE$5:AE$467,'Grid GenerationQueue'!$AX$5:$AX$467,$B37,'Grid GenerationQueue'!$AY$5:$AY$467,$C37)</f>
        <v>0</v>
      </c>
      <c r="AR37">
        <f>SUMIFS('Grid GenerationQueue'!AF$5:AF$467,'Grid GenerationQueue'!$AX$5:$AX$467,$B37,'Grid GenerationQueue'!$AY$5:$AY$467,$C37)</f>
        <v>0</v>
      </c>
      <c r="AS37">
        <f>SUMIFS('Grid GenerationQueue'!AG$5:AG$467,'Grid GenerationQueue'!$AX$5:$AX$467,$B37,'Grid GenerationQueue'!$AY$5:$AY$467,$C37)</f>
        <v>0</v>
      </c>
      <c r="AT37">
        <f>SUMIFS('Grid GenerationQueue'!AH$5:AH$467,'Grid GenerationQueue'!$AX$5:$AX$467,$B37,'Grid GenerationQueue'!$AY$5:$AY$467,$C37)</f>
        <v>0</v>
      </c>
      <c r="AU37">
        <f>SUMIFS('Grid GenerationQueue'!AI$5:AI$467,'Grid GenerationQueue'!$AX$5:$AX$467,$B37,'Grid GenerationQueue'!$AY$5:$AY$467,$C37)</f>
        <v>0</v>
      </c>
      <c r="AV37">
        <f>SUMIFS('Grid GenerationQueue'!AJ$5:AJ$467,'Grid GenerationQueue'!$AX$5:$AX$467,$B37,'Grid GenerationQueue'!$AY$5:$AY$467,$C37)</f>
        <v>0</v>
      </c>
      <c r="AW37">
        <f>SUMIFS('Grid GenerationQueue'!AK$5:AK$467,'Grid GenerationQueue'!$AX$5:$AX$467,$B37,'Grid GenerationQueue'!$AY$5:$AY$467,$C37)</f>
        <v>0</v>
      </c>
      <c r="AX37">
        <f>SUMIFS('Grid GenerationQueue'!AL$5:AL$467,'Grid GenerationQueue'!$AX$5:$AX$467,$B37,'Grid GenerationQueue'!$AY$5:$AY$467,$C37)</f>
        <v>0</v>
      </c>
      <c r="AY37">
        <f>SUMIFS('Grid GenerationQueue'!AM$5:AM$467,'Grid GenerationQueue'!$AX$5:$AX$467,$B37,'Grid GenerationQueue'!$AY$5:$AY$467,$C37)</f>
        <v>0</v>
      </c>
      <c r="AZ37">
        <f>SUMIFS('Grid GenerationQueue'!AN$5:AN$467,'Grid GenerationQueue'!$AX$5:$AX$467,$B37,'Grid GenerationQueue'!$AY$5:$AY$467,$C37)</f>
        <v>0</v>
      </c>
      <c r="BA37">
        <f>SUMIFS('Grid GenerationQueue'!AO$5:AO$467,'Grid GenerationQueue'!$AX$5:$AX$467,$B37,'Grid GenerationQueue'!$AY$5:$AY$467,$C37)</f>
        <v>0</v>
      </c>
      <c r="BB37">
        <f>SUMIFS('Grid GenerationQueue'!AP$5:AP$467,'Grid GenerationQueue'!$AX$5:$AX$467,$B37,'Grid GenerationQueue'!$AY$5:$AY$467,$C37)</f>
        <v>0</v>
      </c>
      <c r="BD37">
        <f>SUMIFS('Grid GenerationQueue'!AE$5:AE$467,'Grid GenerationQueue'!$AX$5:$AX$467,$B37,'Grid GenerationQueue'!$AY$5:$AY$467,$C37,'Grid GenerationQueue'!$BH$5:$BH$467,"Executed",'Grid GenerationQueue'!$BB$5:$BB$467,"&lt;"&amp;$BE$3)</f>
        <v>0</v>
      </c>
      <c r="BE37">
        <f>SUMIFS('Grid GenerationQueue'!AF$5:AF$467,'Grid GenerationQueue'!$AX$5:$AX$467,$B37,'Grid GenerationQueue'!$AY$5:$AY$467,$C37,'Grid GenerationQueue'!$BH$5:$BH$467,"Executed",'Grid GenerationQueue'!$BB$5:$BB$467,"&lt;"&amp;$BE$3)</f>
        <v>0</v>
      </c>
      <c r="BF37">
        <f>SUMIFS('Grid GenerationQueue'!AG$5:AG$467,'Grid GenerationQueue'!$AX$5:$AX$467,$B37,'Grid GenerationQueue'!$AY$5:$AY$467,$C37,'Grid GenerationQueue'!$BH$5:$BH$467,"Executed",'Grid GenerationQueue'!$BB$5:$BB$467,"&lt;"&amp;$BE$3)</f>
        <v>0</v>
      </c>
      <c r="BG37">
        <f>SUMIFS('Grid GenerationQueue'!AH$5:AH$467,'Grid GenerationQueue'!$AX$5:$AX$467,$B37,'Grid GenerationQueue'!$AY$5:$AY$467,$C37,'Grid GenerationQueue'!$BH$5:$BH$467,"Executed",'Grid GenerationQueue'!$BB$5:$BB$467,"&lt;"&amp;$BE$3)</f>
        <v>0</v>
      </c>
      <c r="BH37">
        <f>SUMIFS('Grid GenerationQueue'!AI$5:AI$467,'Grid GenerationQueue'!$AX$5:$AX$467,$B37,'Grid GenerationQueue'!$AY$5:$AY$467,$C37,'Grid GenerationQueue'!$BH$5:$BH$467,"Executed",'Grid GenerationQueue'!$BB$5:$BB$467,"&lt;"&amp;$BE$3)</f>
        <v>0</v>
      </c>
      <c r="BI37">
        <f>SUMIFS('Grid GenerationQueue'!AJ$5:AJ$467,'Grid GenerationQueue'!$AX$5:$AX$467,$B37,'Grid GenerationQueue'!$AY$5:$AY$467,$C37,'Grid GenerationQueue'!$BH$5:$BH$467,"Executed",'Grid GenerationQueue'!$BB$5:$BB$467,"&lt;"&amp;$BE$3)</f>
        <v>0</v>
      </c>
      <c r="BJ37">
        <f>SUMIFS('Grid GenerationQueue'!AK$5:AK$467,'Grid GenerationQueue'!$AX$5:$AX$467,$B37,'Grid GenerationQueue'!$AY$5:$AY$467,$C37,'Grid GenerationQueue'!$BH$5:$BH$467,"Executed",'Grid GenerationQueue'!$BB$5:$BB$467,"&lt;"&amp;$BE$3)</f>
        <v>0</v>
      </c>
      <c r="BK37">
        <f>SUMIFS('Grid GenerationQueue'!AL$5:AL$467,'Grid GenerationQueue'!$AX$5:$AX$467,$B37,'Grid GenerationQueue'!$AY$5:$AY$467,$C37,'Grid GenerationQueue'!$BH$5:$BH$467,"Executed",'Grid GenerationQueue'!$BB$5:$BB$467,"&lt;"&amp;$BE$3)</f>
        <v>0</v>
      </c>
      <c r="BL37">
        <f>SUMIFS('Grid GenerationQueue'!AM$5:AM$467,'Grid GenerationQueue'!$AX$5:$AX$467,$B37,'Grid GenerationQueue'!$AY$5:$AY$467,$C37,'Grid GenerationQueue'!$BH$5:$BH$467,"Executed",'Grid GenerationQueue'!$BB$5:$BB$467,"&lt;"&amp;$BE$3)</f>
        <v>0</v>
      </c>
      <c r="BM37">
        <f>SUMIFS('Grid GenerationQueue'!AN$5:AN$467,'Grid GenerationQueue'!$AX$5:$AX$467,$B37,'Grid GenerationQueue'!$AY$5:$AY$467,$C37,'Grid GenerationQueue'!$BH$5:$BH$467,"Executed",'Grid GenerationQueue'!$BB$5:$BB$467,"&lt;"&amp;$BE$3)</f>
        <v>0</v>
      </c>
      <c r="BN37">
        <f>SUMIFS('Grid GenerationQueue'!AO$5:AO$467,'Grid GenerationQueue'!$AX$5:$AX$467,$B37,'Grid GenerationQueue'!$AY$5:$AY$467,$C37,'Grid GenerationQueue'!$BH$5:$BH$467,"Executed",'Grid GenerationQueue'!$BB$5:$BB$467,"&lt;"&amp;$BE$3)</f>
        <v>0</v>
      </c>
      <c r="BO37">
        <f>SUMIFS('Grid GenerationQueue'!AP$5:AP$467,'Grid GenerationQueue'!$AX$5:$AX$467,$B37,'Grid GenerationQueue'!$AY$5:$AY$467,$C37,'Grid GenerationQueue'!$BH$5:$BH$467,"Executed",'Grid GenerationQueue'!$BB$5:$BB$467,"&lt;"&amp;$BE$3)</f>
        <v>0</v>
      </c>
      <c r="BQ37">
        <f>SUMIFS('Grid GenerationQueue'!AE$5:AE$467,'Grid GenerationQueue'!$AX$5:$AX$467,$B37,'Grid GenerationQueue'!$AY$5:$AY$467,$C37,'Grid GenerationQueue'!$BF$5:$BF$467,"&lt;&gt;"&amp;"",'Grid GenerationQueue'!$BB$5:$BB$467,"&lt;"&amp;$BE$3)</f>
        <v>0</v>
      </c>
      <c r="BR37">
        <f>SUMIFS('Grid GenerationQueue'!AF$5:AF$467,'Grid GenerationQueue'!$AX$5:$AX$467,$B37,'Grid GenerationQueue'!$AY$5:$AY$467,$C37,'Grid GenerationQueue'!$BF$5:$BF$467,"&lt;&gt;"&amp;"",'Grid GenerationQueue'!$BB$5:$BB$467,"&lt;"&amp;$BE$3)</f>
        <v>0</v>
      </c>
      <c r="BS37">
        <f>SUMIFS('Grid GenerationQueue'!AG$5:AG$467,'Grid GenerationQueue'!$AX$5:$AX$467,$B37,'Grid GenerationQueue'!$AY$5:$AY$467,$C37,'Grid GenerationQueue'!$BF$5:$BF$467,"&lt;&gt;"&amp;"",'Grid GenerationQueue'!$BB$5:$BB$467,"&lt;"&amp;$BE$3)</f>
        <v>0</v>
      </c>
      <c r="BT37">
        <f>SUMIFS('Grid GenerationQueue'!AH$5:AH$467,'Grid GenerationQueue'!$AX$5:$AX$467,$B37,'Grid GenerationQueue'!$AY$5:$AY$467,$C37,'Grid GenerationQueue'!$BF$5:$BF$467,"&lt;&gt;"&amp;"",'Grid GenerationQueue'!$BB$5:$BB$467,"&lt;"&amp;$BE$3)</f>
        <v>0</v>
      </c>
      <c r="BU37">
        <f>SUMIFS('Grid GenerationQueue'!AI$5:AI$467,'Grid GenerationQueue'!$AX$5:$AX$467,$B37,'Grid GenerationQueue'!$AY$5:$AY$467,$C37,'Grid GenerationQueue'!$BF$5:$BF$467,"&lt;&gt;"&amp;"",'Grid GenerationQueue'!$BB$5:$BB$467,"&lt;"&amp;$BE$3)</f>
        <v>0</v>
      </c>
      <c r="BV37">
        <f>SUMIFS('Grid GenerationQueue'!AJ$5:AJ$467,'Grid GenerationQueue'!$AX$5:$AX$467,$B37,'Grid GenerationQueue'!$AY$5:$AY$467,$C37,'Grid GenerationQueue'!$BF$5:$BF$467,"&lt;&gt;"&amp;"",'Grid GenerationQueue'!$BB$5:$BB$467,"&lt;"&amp;$BE$3)</f>
        <v>0</v>
      </c>
      <c r="BW37">
        <f>SUMIFS('Grid GenerationQueue'!AK$5:AK$467,'Grid GenerationQueue'!$AX$5:$AX$467,$B37,'Grid GenerationQueue'!$AY$5:$AY$467,$C37,'Grid GenerationQueue'!$BF$5:$BF$467,"&lt;&gt;"&amp;"",'Grid GenerationQueue'!$BB$5:$BB$467,"&lt;"&amp;$BE$3)</f>
        <v>0</v>
      </c>
      <c r="BX37">
        <f>SUMIFS('Grid GenerationQueue'!AL$5:AL$467,'Grid GenerationQueue'!$AX$5:$AX$467,$B37,'Grid GenerationQueue'!$AY$5:$AY$467,$C37,'Grid GenerationQueue'!$BF$5:$BF$467,"&lt;&gt;"&amp;"",'Grid GenerationQueue'!$BB$5:$BB$467,"&lt;"&amp;$BE$3)</f>
        <v>0</v>
      </c>
      <c r="BY37">
        <f>SUMIFS('Grid GenerationQueue'!AM$5:AM$467,'Grid GenerationQueue'!$AX$5:$AX$467,$B37,'Grid GenerationQueue'!$AY$5:$AY$467,$C37,'Grid GenerationQueue'!$BF$5:$BF$467,"&lt;&gt;"&amp;"",'Grid GenerationQueue'!$BB$5:$BB$467,"&lt;"&amp;$BE$3)</f>
        <v>0</v>
      </c>
      <c r="BZ37">
        <f>SUMIFS('Grid GenerationQueue'!AN$5:AN$467,'Grid GenerationQueue'!$AX$5:$AX$467,$B37,'Grid GenerationQueue'!$AY$5:$AY$467,$C37,'Grid GenerationQueue'!$BF$5:$BF$467,"&lt;&gt;"&amp;"",'Grid GenerationQueue'!$BB$5:$BB$467,"&lt;"&amp;$BE$3)</f>
        <v>0</v>
      </c>
      <c r="CA37">
        <f>SUMIFS('Grid GenerationQueue'!AO$5:AO$467,'Grid GenerationQueue'!$AX$5:$AX$467,$B37,'Grid GenerationQueue'!$AY$5:$AY$467,$C37,'Grid GenerationQueue'!$BF$5:$BF$467,"&lt;&gt;"&amp;"",'Grid GenerationQueue'!$BB$5:$BB$467,"&lt;"&amp;$BE$3)</f>
        <v>0</v>
      </c>
      <c r="CB37">
        <f>SUMIFS('Grid GenerationQueue'!AP$5:AP$467,'Grid GenerationQueue'!$AX$5:$AX$467,$B37,'Grid GenerationQueue'!$AY$5:$AY$467,$C37,'Grid GenerationQueue'!$BF$5:$BF$467,"&lt;&gt;"&amp;"",'Grid GenerationQueue'!$BB$5:$BB$467,"&lt;"&amp;$BE$3)</f>
        <v>0</v>
      </c>
      <c r="CD37">
        <f>SUMIFS('Grid GenerationQueue'!AE$5:AE$467,'Grid GenerationQueue'!$AX$5:$AX$467,$B37,'Grid GenerationQueue'!$AY$5:$AY$467,$C37,'Grid GenerationQueue'!$BB$5:$BB$467,"&lt;"&amp;$BE$3)</f>
        <v>0</v>
      </c>
      <c r="CE37">
        <f>SUMIFS('Grid GenerationQueue'!AF$5:AF$467,'Grid GenerationQueue'!$AX$5:$AX$467,$B37,'Grid GenerationQueue'!$AY$5:$AY$467,$C37,'Grid GenerationQueue'!$BB$5:$BB$467,"&lt;"&amp;$BE$3)</f>
        <v>0</v>
      </c>
      <c r="CF37">
        <f>SUMIFS('Grid GenerationQueue'!AG$5:AG$467,'Grid GenerationQueue'!$AX$5:$AX$467,$B37,'Grid GenerationQueue'!$AY$5:$AY$467,$C37,'Grid GenerationQueue'!$BB$5:$BB$467,"&lt;"&amp;$BE$3)</f>
        <v>0</v>
      </c>
      <c r="CG37">
        <f>SUMIFS('Grid GenerationQueue'!AH$5:AH$467,'Grid GenerationQueue'!$AX$5:$AX$467,$B37,'Grid GenerationQueue'!$AY$5:$AY$467,$C37,'Grid GenerationQueue'!$BB$5:$BB$467,"&lt;"&amp;$BE$3)</f>
        <v>0</v>
      </c>
      <c r="CH37">
        <f>SUMIFS('Grid GenerationQueue'!AI$5:AI$467,'Grid GenerationQueue'!$AX$5:$AX$467,$B37,'Grid GenerationQueue'!$AY$5:$AY$467,$C37,'Grid GenerationQueue'!$BB$5:$BB$467,"&lt;"&amp;$BE$3)</f>
        <v>0</v>
      </c>
      <c r="CI37">
        <f>SUMIFS('Grid GenerationQueue'!AJ$5:AJ$467,'Grid GenerationQueue'!$AX$5:$AX$467,$B37,'Grid GenerationQueue'!$AY$5:$AY$467,$C37,'Grid GenerationQueue'!$BB$5:$BB$467,"&lt;"&amp;$BE$3)</f>
        <v>0</v>
      </c>
      <c r="CJ37">
        <f>SUMIFS('Grid GenerationQueue'!AK$5:AK$467,'Grid GenerationQueue'!$AX$5:$AX$467,$B37,'Grid GenerationQueue'!$AY$5:$AY$467,$C37,'Grid GenerationQueue'!$BB$5:$BB$467,"&lt;"&amp;$BE$3)</f>
        <v>0</v>
      </c>
      <c r="CK37">
        <f>SUMIFS('Grid GenerationQueue'!AL$5:AL$467,'Grid GenerationQueue'!$AX$5:$AX$467,$B37,'Grid GenerationQueue'!$AY$5:$AY$467,$C37,'Grid GenerationQueue'!$BB$5:$BB$467,"&lt;"&amp;$BE$3)</f>
        <v>0</v>
      </c>
      <c r="CL37">
        <f>SUMIFS('Grid GenerationQueue'!AM$5:AM$467,'Grid GenerationQueue'!$AX$5:$AX$467,$B37,'Grid GenerationQueue'!$AY$5:$AY$467,$C37,'Grid GenerationQueue'!$BB$5:$BB$467,"&lt;"&amp;$BE$3)</f>
        <v>0</v>
      </c>
      <c r="CM37">
        <f>SUMIFS('Grid GenerationQueue'!AN$5:AN$467,'Grid GenerationQueue'!$AX$5:$AX$467,$B37,'Grid GenerationQueue'!$AY$5:$AY$467,$C37,'Grid GenerationQueue'!$BB$5:$BB$467,"&lt;"&amp;$BE$3)</f>
        <v>0</v>
      </c>
      <c r="CN37">
        <f>SUMIFS('Grid GenerationQueue'!AO$5:AO$467,'Grid GenerationQueue'!$AX$5:$AX$467,$B37,'Grid GenerationQueue'!$AY$5:$AY$467,$C37,'Grid GenerationQueue'!$BB$5:$BB$467,"&lt;"&amp;$BE$3)</f>
        <v>0</v>
      </c>
      <c r="CO37">
        <f>SUMIFS('Grid GenerationQueue'!AP$5:AP$467,'Grid GenerationQueue'!$AX$5:$AX$467,$B37,'Grid GenerationQueue'!$AY$5:$AY$467,$C37,'Grid GenerationQueue'!$BB$5:$BB$467,"&lt;"&amp;$BE$3)</f>
        <v>0</v>
      </c>
    </row>
    <row r="38" spans="1:93" x14ac:dyDescent="0.35">
      <c r="A38" t="s">
        <v>4651</v>
      </c>
      <c r="B38" t="s">
        <v>4382</v>
      </c>
      <c r="C38">
        <v>230</v>
      </c>
      <c r="D38">
        <f>SUMIFS('Grid GenerationQueue'!AE$5:AE$467,'Grid GenerationQueue'!$AX$5:$AX$467,$B38,'Grid GenerationQueue'!$AY$5:$AY$467,$C38,'Grid GenerationQueue'!$BI$5:$BI$467,"&lt;4")</f>
        <v>0</v>
      </c>
      <c r="E38">
        <f>SUMIFS('Grid GenerationQueue'!AF$5:AF$467,'Grid GenerationQueue'!$AX$5:$AX$467,$B38,'Grid GenerationQueue'!$AY$5:$AY$467,$C38,'Grid GenerationQueue'!$BI$5:$BI$467,"&lt;4")</f>
        <v>0</v>
      </c>
      <c r="F38">
        <f>SUMIFS('Grid GenerationQueue'!AG$5:AG$467,'Grid GenerationQueue'!$AX$5:$AX$467,$B38,'Grid GenerationQueue'!$AY$5:$AY$467,$C38,'Grid GenerationQueue'!$BI$5:$BI$467,"&lt;4")</f>
        <v>0</v>
      </c>
      <c r="G38">
        <f>SUMIFS('Grid GenerationQueue'!AH$5:AH$467,'Grid GenerationQueue'!$AX$5:$AX$467,$B38,'Grid GenerationQueue'!$AY$5:$AY$467,$C38,'Grid GenerationQueue'!$BI$5:$BI$467,"&lt;4")</f>
        <v>0</v>
      </c>
      <c r="H38">
        <f>SUMIFS('Grid GenerationQueue'!AI$5:AI$467,'Grid GenerationQueue'!$AX$5:$AX$467,$B38,'Grid GenerationQueue'!$AY$5:$AY$467,$C38,'Grid GenerationQueue'!$BI$5:$BI$467,"&lt;4")</f>
        <v>0</v>
      </c>
      <c r="I38">
        <f>SUMIFS('Grid GenerationQueue'!AJ$5:AJ$467,'Grid GenerationQueue'!$AX$5:$AX$467,$B38,'Grid GenerationQueue'!$AY$5:$AY$467,$C38,'Grid GenerationQueue'!$BI$5:$BI$467,"&lt;4")</f>
        <v>0</v>
      </c>
      <c r="J38">
        <f>SUMIFS('Grid GenerationQueue'!AK$5:AK$467,'Grid GenerationQueue'!$AX$5:$AX$467,$B38,'Grid GenerationQueue'!$AY$5:$AY$467,$C38,'Grid GenerationQueue'!$BI$5:$BI$467,"&lt;4")</f>
        <v>0</v>
      </c>
      <c r="K38">
        <f>SUMIFS('Grid GenerationQueue'!AL$5:AL$467,'Grid GenerationQueue'!$AX$5:$AX$467,$B38,'Grid GenerationQueue'!$AY$5:$AY$467,$C38,'Grid GenerationQueue'!$BI$5:$BI$467,"&lt;4")</f>
        <v>0</v>
      </c>
      <c r="L38">
        <f>SUMIFS('Grid GenerationQueue'!AM$5:AM$467,'Grid GenerationQueue'!$AX$5:$AX$467,$B38,'Grid GenerationQueue'!$AY$5:$AY$467,$C38,'Grid GenerationQueue'!$BI$5:$BI$467,"&lt;4")</f>
        <v>0</v>
      </c>
      <c r="M38">
        <f>SUMIFS('Grid GenerationQueue'!AN$5:AN$467,'Grid GenerationQueue'!$AX$5:$AX$467,$B38,'Grid GenerationQueue'!$AY$5:$AY$467,$C38,'Grid GenerationQueue'!$BI$5:$BI$467,"&lt;4")</f>
        <v>0</v>
      </c>
      <c r="N38">
        <f>SUMIFS('Grid GenerationQueue'!AO$5:AO$467,'Grid GenerationQueue'!$AX$5:$AX$467,$B38,'Grid GenerationQueue'!$AY$5:$AY$467,$C38,'Grid GenerationQueue'!$BI$5:$BI$467,"&lt;4")</f>
        <v>0</v>
      </c>
      <c r="O38">
        <f>SUMIFS('Grid GenerationQueue'!AP$5:AP$467,'Grid GenerationQueue'!$AX$5:$AX$467,$B38,'Grid GenerationQueue'!$AY$5:$AY$467,$C38,'Grid GenerationQueue'!$BI$5:$BI$467,"&lt;4")</f>
        <v>0</v>
      </c>
      <c r="Q38">
        <f>SUMIFS('Grid GenerationQueue'!AE$5:AE$467,'Grid GenerationQueue'!$AX$5:$AX$467,$B38,'Grid GenerationQueue'!$AY$5:$AY$467,$C38,'Grid GenerationQueue'!$BH$5:$BH$467,"Executed")</f>
        <v>0</v>
      </c>
      <c r="R38">
        <f>SUMIFS('Grid GenerationQueue'!AF$5:AF$467,'Grid GenerationQueue'!$AX$5:$AX$467,$B38,'Grid GenerationQueue'!$AY$5:$AY$467,$C38,'Grid GenerationQueue'!$BH$5:$BH$467,"Executed")</f>
        <v>0</v>
      </c>
      <c r="S38">
        <f>SUMIFS('Grid GenerationQueue'!AG$5:AG$467,'Grid GenerationQueue'!$AX$5:$AX$467,$B38,'Grid GenerationQueue'!$AY$5:$AY$467,$C38,'Grid GenerationQueue'!$BH$5:$BH$467,"Executed")</f>
        <v>0</v>
      </c>
      <c r="T38">
        <f>SUMIFS('Grid GenerationQueue'!AH$5:AH$467,'Grid GenerationQueue'!$AX$5:$AX$467,$B38,'Grid GenerationQueue'!$AY$5:$AY$467,$C38,'Grid GenerationQueue'!$BH$5:$BH$467,"Executed")</f>
        <v>0</v>
      </c>
      <c r="U38">
        <f>SUMIFS('Grid GenerationQueue'!AI$5:AI$467,'Grid GenerationQueue'!$AX$5:$AX$467,$B38,'Grid GenerationQueue'!$AY$5:$AY$467,$C38,'Grid GenerationQueue'!$BH$5:$BH$467,"Executed")</f>
        <v>0</v>
      </c>
      <c r="V38">
        <f>SUMIFS('Grid GenerationQueue'!AJ$5:AJ$467,'Grid GenerationQueue'!$AX$5:$AX$467,$B38,'Grid GenerationQueue'!$AY$5:$AY$467,$C38,'Grid GenerationQueue'!$BH$5:$BH$467,"Executed")</f>
        <v>0</v>
      </c>
      <c r="W38">
        <f>SUMIFS('Grid GenerationQueue'!AK$5:AK$467,'Grid GenerationQueue'!$AX$5:$AX$467,$B38,'Grid GenerationQueue'!$AY$5:$AY$467,$C38,'Grid GenerationQueue'!$BH$5:$BH$467,"Executed")</f>
        <v>0</v>
      </c>
      <c r="X38">
        <f>SUMIFS('Grid GenerationQueue'!AL$5:AL$467,'Grid GenerationQueue'!$AX$5:$AX$467,$B38,'Grid GenerationQueue'!$AY$5:$AY$467,$C38,'Grid GenerationQueue'!$BH$5:$BH$467,"Executed")</f>
        <v>0</v>
      </c>
      <c r="Y38">
        <f>SUMIFS('Grid GenerationQueue'!AM$5:AM$467,'Grid GenerationQueue'!$AX$5:$AX$467,$B38,'Grid GenerationQueue'!$AY$5:$AY$467,$C38,'Grid GenerationQueue'!$BH$5:$BH$467,"Executed")</f>
        <v>0</v>
      </c>
      <c r="Z38">
        <f>SUMIFS('Grid GenerationQueue'!AN$5:AN$467,'Grid GenerationQueue'!$AX$5:$AX$467,$B38,'Grid GenerationQueue'!$AY$5:$AY$467,$C38,'Grid GenerationQueue'!$BH$5:$BH$467,"Executed")</f>
        <v>0</v>
      </c>
      <c r="AA38">
        <f>SUMIFS('Grid GenerationQueue'!AO$5:AO$467,'Grid GenerationQueue'!$AX$5:$AX$467,$B38,'Grid GenerationQueue'!$AY$5:$AY$467,$C38,'Grid GenerationQueue'!$BH$5:$BH$467,"Executed")</f>
        <v>0</v>
      </c>
      <c r="AB38">
        <f>SUMIFS('Grid GenerationQueue'!AP$5:AP$467,'Grid GenerationQueue'!$AX$5:$AX$467,$B38,'Grid GenerationQueue'!$AY$5:$AY$467,$C38,'Grid GenerationQueue'!$BH$5:$BH$467,"Executed")</f>
        <v>0</v>
      </c>
      <c r="AD38">
        <f>SUMIFS('Grid GenerationQueue'!AE$5:AE$467,'Grid GenerationQueue'!$AX$5:$AX$467,$B38,'Grid GenerationQueue'!$AY$5:$AY$467,$C38,'Grid GenerationQueue'!$BF$5:$BF$467,"&lt;&gt;"&amp;"")</f>
        <v>0</v>
      </c>
      <c r="AE38">
        <f>SUMIFS('Grid GenerationQueue'!AF$5:AF$467,'Grid GenerationQueue'!$AX$5:$AX$467,$B38,'Grid GenerationQueue'!$AY$5:$AY$467,$C38,'Grid GenerationQueue'!$BF$5:$BF$467,"&lt;&gt;"&amp;"")</f>
        <v>0</v>
      </c>
      <c r="AF38">
        <f>SUMIFS('Grid GenerationQueue'!AG$5:AG$467,'Grid GenerationQueue'!$AX$5:$AX$467,$B38,'Grid GenerationQueue'!$AY$5:$AY$467,$C38,'Grid GenerationQueue'!$BF$5:$BF$467,"&lt;&gt;"&amp;"")</f>
        <v>0</v>
      </c>
      <c r="AG38">
        <f>SUMIFS('Grid GenerationQueue'!AH$5:AH$467,'Grid GenerationQueue'!$AX$5:$AX$467,$B38,'Grid GenerationQueue'!$AY$5:$AY$467,$C38,'Grid GenerationQueue'!$BF$5:$BF$467,"&lt;&gt;"&amp;"")</f>
        <v>0</v>
      </c>
      <c r="AH38">
        <f>SUMIFS('Grid GenerationQueue'!AI$5:AI$467,'Grid GenerationQueue'!$AX$5:$AX$467,$B38,'Grid GenerationQueue'!$AY$5:$AY$467,$C38,'Grid GenerationQueue'!$BF$5:$BF$467,"&lt;&gt;"&amp;"")</f>
        <v>0</v>
      </c>
      <c r="AI38">
        <f>SUMIFS('Grid GenerationQueue'!AJ$5:AJ$467,'Grid GenerationQueue'!$AX$5:$AX$467,$B38,'Grid GenerationQueue'!$AY$5:$AY$467,$C38,'Grid GenerationQueue'!$BF$5:$BF$467,"&lt;&gt;"&amp;"")</f>
        <v>0</v>
      </c>
      <c r="AJ38">
        <f>SUMIFS('Grid GenerationQueue'!AK$5:AK$467,'Grid GenerationQueue'!$AX$5:$AX$467,$B38,'Grid GenerationQueue'!$AY$5:$AY$467,$C38,'Grid GenerationQueue'!$BF$5:$BF$467,"&lt;&gt;"&amp;"")</f>
        <v>0</v>
      </c>
      <c r="AK38">
        <f>SUMIFS('Grid GenerationQueue'!AL$5:AL$467,'Grid GenerationQueue'!$AX$5:$AX$467,$B38,'Grid GenerationQueue'!$AY$5:$AY$467,$C38,'Grid GenerationQueue'!$BF$5:$BF$467,"&lt;&gt;"&amp;"")</f>
        <v>0</v>
      </c>
      <c r="AL38">
        <f>SUMIFS('Grid GenerationQueue'!AM$5:AM$467,'Grid GenerationQueue'!$AX$5:$AX$467,$B38,'Grid GenerationQueue'!$AY$5:$AY$467,$C38,'Grid GenerationQueue'!$BF$5:$BF$467,"&lt;&gt;"&amp;"")</f>
        <v>0</v>
      </c>
      <c r="AM38">
        <f>SUMIFS('Grid GenerationQueue'!AN$5:AN$467,'Grid GenerationQueue'!$AX$5:$AX$467,$B38,'Grid GenerationQueue'!$AY$5:$AY$467,$C38,'Grid GenerationQueue'!$BF$5:$BF$467,"&lt;&gt;"&amp;"")</f>
        <v>0</v>
      </c>
      <c r="AN38">
        <f>SUMIFS('Grid GenerationQueue'!AO$5:AO$467,'Grid GenerationQueue'!$AX$5:$AX$467,$B38,'Grid GenerationQueue'!$AY$5:$AY$467,$C38,'Grid GenerationQueue'!$BF$5:$BF$467,"&lt;&gt;"&amp;"")</f>
        <v>0</v>
      </c>
      <c r="AO38">
        <f>SUMIFS('Grid GenerationQueue'!AP$5:AP$467,'Grid GenerationQueue'!$AX$5:$AX$467,$B38,'Grid GenerationQueue'!$AY$5:$AY$467,$C38,'Grid GenerationQueue'!$BF$5:$BF$467,"&lt;&gt;"&amp;"")</f>
        <v>0</v>
      </c>
      <c r="AQ38">
        <f>SUMIFS('Grid GenerationQueue'!AE$5:AE$467,'Grid GenerationQueue'!$AX$5:$AX$467,$B38,'Grid GenerationQueue'!$AY$5:$AY$467,$C38)</f>
        <v>406.899</v>
      </c>
      <c r="AR38">
        <f>SUMIFS('Grid GenerationQueue'!AF$5:AF$467,'Grid GenerationQueue'!$AX$5:$AX$467,$B38,'Grid GenerationQueue'!$AY$5:$AY$467,$C38)</f>
        <v>0</v>
      </c>
      <c r="AS38">
        <f>SUMIFS('Grid GenerationQueue'!AG$5:AG$467,'Grid GenerationQueue'!$AX$5:$AX$467,$B38,'Grid GenerationQueue'!$AY$5:$AY$467,$C38)</f>
        <v>0</v>
      </c>
      <c r="AT38">
        <f>SUMIFS('Grid GenerationQueue'!AH$5:AH$467,'Grid GenerationQueue'!$AX$5:$AX$467,$B38,'Grid GenerationQueue'!$AY$5:$AY$467,$C38)</f>
        <v>0</v>
      </c>
      <c r="AU38">
        <f>SUMIFS('Grid GenerationQueue'!AI$5:AI$467,'Grid GenerationQueue'!$AX$5:$AX$467,$B38,'Grid GenerationQueue'!$AY$5:$AY$467,$C38)</f>
        <v>203.2</v>
      </c>
      <c r="AV38">
        <f>SUMIFS('Grid GenerationQueue'!AJ$5:AJ$467,'Grid GenerationQueue'!$AX$5:$AX$467,$B38,'Grid GenerationQueue'!$AY$5:$AY$467,$C38)</f>
        <v>0</v>
      </c>
      <c r="AW38">
        <f>SUMIFS('Grid GenerationQueue'!AK$5:AK$467,'Grid GenerationQueue'!$AX$5:$AX$467,$B38,'Grid GenerationQueue'!$AY$5:$AY$467,$C38)</f>
        <v>0</v>
      </c>
      <c r="AX38">
        <f>SUMIFS('Grid GenerationQueue'!AL$5:AL$467,'Grid GenerationQueue'!$AX$5:$AX$467,$B38,'Grid GenerationQueue'!$AY$5:$AY$467,$C38)</f>
        <v>0</v>
      </c>
      <c r="AY38">
        <f>SUMIFS('Grid GenerationQueue'!AM$5:AM$467,'Grid GenerationQueue'!$AX$5:$AX$467,$B38,'Grid GenerationQueue'!$AY$5:$AY$467,$C38)</f>
        <v>0</v>
      </c>
      <c r="AZ38">
        <f>SUMIFS('Grid GenerationQueue'!AN$5:AN$467,'Grid GenerationQueue'!$AX$5:$AX$467,$B38,'Grid GenerationQueue'!$AY$5:$AY$467,$C38)</f>
        <v>0</v>
      </c>
      <c r="BA38">
        <f>SUMIFS('Grid GenerationQueue'!AO$5:AO$467,'Grid GenerationQueue'!$AX$5:$AX$467,$B38,'Grid GenerationQueue'!$AY$5:$AY$467,$C38)</f>
        <v>0</v>
      </c>
      <c r="BB38">
        <f>SUMIFS('Grid GenerationQueue'!AP$5:AP$467,'Grid GenerationQueue'!$AX$5:$AX$467,$B38,'Grid GenerationQueue'!$AY$5:$AY$467,$C38)</f>
        <v>0</v>
      </c>
      <c r="BD38">
        <f>SUMIFS('Grid GenerationQueue'!AE$5:AE$467,'Grid GenerationQueue'!$AX$5:$AX$467,$B38,'Grid GenerationQueue'!$AY$5:$AY$467,$C38,'Grid GenerationQueue'!$BH$5:$BH$467,"Executed",'Grid GenerationQueue'!$BB$5:$BB$467,"&lt;"&amp;$BE$3)</f>
        <v>0</v>
      </c>
      <c r="BE38">
        <f>SUMIFS('Grid GenerationQueue'!AF$5:AF$467,'Grid GenerationQueue'!$AX$5:$AX$467,$B38,'Grid GenerationQueue'!$AY$5:$AY$467,$C38,'Grid GenerationQueue'!$BH$5:$BH$467,"Executed",'Grid GenerationQueue'!$BB$5:$BB$467,"&lt;"&amp;$BE$3)</f>
        <v>0</v>
      </c>
      <c r="BF38">
        <f>SUMIFS('Grid GenerationQueue'!AG$5:AG$467,'Grid GenerationQueue'!$AX$5:$AX$467,$B38,'Grid GenerationQueue'!$AY$5:$AY$467,$C38,'Grid GenerationQueue'!$BH$5:$BH$467,"Executed",'Grid GenerationQueue'!$BB$5:$BB$467,"&lt;"&amp;$BE$3)</f>
        <v>0</v>
      </c>
      <c r="BG38">
        <f>SUMIFS('Grid GenerationQueue'!AH$5:AH$467,'Grid GenerationQueue'!$AX$5:$AX$467,$B38,'Grid GenerationQueue'!$AY$5:$AY$467,$C38,'Grid GenerationQueue'!$BH$5:$BH$467,"Executed",'Grid GenerationQueue'!$BB$5:$BB$467,"&lt;"&amp;$BE$3)</f>
        <v>0</v>
      </c>
      <c r="BH38">
        <f>SUMIFS('Grid GenerationQueue'!AI$5:AI$467,'Grid GenerationQueue'!$AX$5:$AX$467,$B38,'Grid GenerationQueue'!$AY$5:$AY$467,$C38,'Grid GenerationQueue'!$BH$5:$BH$467,"Executed",'Grid GenerationQueue'!$BB$5:$BB$467,"&lt;"&amp;$BE$3)</f>
        <v>0</v>
      </c>
      <c r="BI38">
        <f>SUMIFS('Grid GenerationQueue'!AJ$5:AJ$467,'Grid GenerationQueue'!$AX$5:$AX$467,$B38,'Grid GenerationQueue'!$AY$5:$AY$467,$C38,'Grid GenerationQueue'!$BH$5:$BH$467,"Executed",'Grid GenerationQueue'!$BB$5:$BB$467,"&lt;"&amp;$BE$3)</f>
        <v>0</v>
      </c>
      <c r="BJ38">
        <f>SUMIFS('Grid GenerationQueue'!AK$5:AK$467,'Grid GenerationQueue'!$AX$5:$AX$467,$B38,'Grid GenerationQueue'!$AY$5:$AY$467,$C38,'Grid GenerationQueue'!$BH$5:$BH$467,"Executed",'Grid GenerationQueue'!$BB$5:$BB$467,"&lt;"&amp;$BE$3)</f>
        <v>0</v>
      </c>
      <c r="BK38">
        <f>SUMIFS('Grid GenerationQueue'!AL$5:AL$467,'Grid GenerationQueue'!$AX$5:$AX$467,$B38,'Grid GenerationQueue'!$AY$5:$AY$467,$C38,'Grid GenerationQueue'!$BH$5:$BH$467,"Executed",'Grid GenerationQueue'!$BB$5:$BB$467,"&lt;"&amp;$BE$3)</f>
        <v>0</v>
      </c>
      <c r="BL38">
        <f>SUMIFS('Grid GenerationQueue'!AM$5:AM$467,'Grid GenerationQueue'!$AX$5:$AX$467,$B38,'Grid GenerationQueue'!$AY$5:$AY$467,$C38,'Grid GenerationQueue'!$BH$5:$BH$467,"Executed",'Grid GenerationQueue'!$BB$5:$BB$467,"&lt;"&amp;$BE$3)</f>
        <v>0</v>
      </c>
      <c r="BM38">
        <f>SUMIFS('Grid GenerationQueue'!AN$5:AN$467,'Grid GenerationQueue'!$AX$5:$AX$467,$B38,'Grid GenerationQueue'!$AY$5:$AY$467,$C38,'Grid GenerationQueue'!$BH$5:$BH$467,"Executed",'Grid GenerationQueue'!$BB$5:$BB$467,"&lt;"&amp;$BE$3)</f>
        <v>0</v>
      </c>
      <c r="BN38">
        <f>SUMIFS('Grid GenerationQueue'!AO$5:AO$467,'Grid GenerationQueue'!$AX$5:$AX$467,$B38,'Grid GenerationQueue'!$AY$5:$AY$467,$C38,'Grid GenerationQueue'!$BH$5:$BH$467,"Executed",'Grid GenerationQueue'!$BB$5:$BB$467,"&lt;"&amp;$BE$3)</f>
        <v>0</v>
      </c>
      <c r="BO38">
        <f>SUMIFS('Grid GenerationQueue'!AP$5:AP$467,'Grid GenerationQueue'!$AX$5:$AX$467,$B38,'Grid GenerationQueue'!$AY$5:$AY$467,$C38,'Grid GenerationQueue'!$BH$5:$BH$467,"Executed",'Grid GenerationQueue'!$BB$5:$BB$467,"&lt;"&amp;$BE$3)</f>
        <v>0</v>
      </c>
      <c r="BQ38">
        <f>SUMIFS('Grid GenerationQueue'!AE$5:AE$467,'Grid GenerationQueue'!$AX$5:$AX$467,$B38,'Grid GenerationQueue'!$AY$5:$AY$467,$C38,'Grid GenerationQueue'!$BF$5:$BF$467,"&lt;&gt;"&amp;"",'Grid GenerationQueue'!$BB$5:$BB$467,"&lt;"&amp;$BE$3)</f>
        <v>0</v>
      </c>
      <c r="BR38">
        <f>SUMIFS('Grid GenerationQueue'!AF$5:AF$467,'Grid GenerationQueue'!$AX$5:$AX$467,$B38,'Grid GenerationQueue'!$AY$5:$AY$467,$C38,'Grid GenerationQueue'!$BF$5:$BF$467,"&lt;&gt;"&amp;"",'Grid GenerationQueue'!$BB$5:$BB$467,"&lt;"&amp;$BE$3)</f>
        <v>0</v>
      </c>
      <c r="BS38">
        <f>SUMIFS('Grid GenerationQueue'!AG$5:AG$467,'Grid GenerationQueue'!$AX$5:$AX$467,$B38,'Grid GenerationQueue'!$AY$5:$AY$467,$C38,'Grid GenerationQueue'!$BF$5:$BF$467,"&lt;&gt;"&amp;"",'Grid GenerationQueue'!$BB$5:$BB$467,"&lt;"&amp;$BE$3)</f>
        <v>0</v>
      </c>
      <c r="BT38">
        <f>SUMIFS('Grid GenerationQueue'!AH$5:AH$467,'Grid GenerationQueue'!$AX$5:$AX$467,$B38,'Grid GenerationQueue'!$AY$5:$AY$467,$C38,'Grid GenerationQueue'!$BF$5:$BF$467,"&lt;&gt;"&amp;"",'Grid GenerationQueue'!$BB$5:$BB$467,"&lt;"&amp;$BE$3)</f>
        <v>0</v>
      </c>
      <c r="BU38">
        <f>SUMIFS('Grid GenerationQueue'!AI$5:AI$467,'Grid GenerationQueue'!$AX$5:$AX$467,$B38,'Grid GenerationQueue'!$AY$5:$AY$467,$C38,'Grid GenerationQueue'!$BF$5:$BF$467,"&lt;&gt;"&amp;"",'Grid GenerationQueue'!$BB$5:$BB$467,"&lt;"&amp;$BE$3)</f>
        <v>0</v>
      </c>
      <c r="BV38">
        <f>SUMIFS('Grid GenerationQueue'!AJ$5:AJ$467,'Grid GenerationQueue'!$AX$5:$AX$467,$B38,'Grid GenerationQueue'!$AY$5:$AY$467,$C38,'Grid GenerationQueue'!$BF$5:$BF$467,"&lt;&gt;"&amp;"",'Grid GenerationQueue'!$BB$5:$BB$467,"&lt;"&amp;$BE$3)</f>
        <v>0</v>
      </c>
      <c r="BW38">
        <f>SUMIFS('Grid GenerationQueue'!AK$5:AK$467,'Grid GenerationQueue'!$AX$5:$AX$467,$B38,'Grid GenerationQueue'!$AY$5:$AY$467,$C38,'Grid GenerationQueue'!$BF$5:$BF$467,"&lt;&gt;"&amp;"",'Grid GenerationQueue'!$BB$5:$BB$467,"&lt;"&amp;$BE$3)</f>
        <v>0</v>
      </c>
      <c r="BX38">
        <f>SUMIFS('Grid GenerationQueue'!AL$5:AL$467,'Grid GenerationQueue'!$AX$5:$AX$467,$B38,'Grid GenerationQueue'!$AY$5:$AY$467,$C38,'Grid GenerationQueue'!$BF$5:$BF$467,"&lt;&gt;"&amp;"",'Grid GenerationQueue'!$BB$5:$BB$467,"&lt;"&amp;$BE$3)</f>
        <v>0</v>
      </c>
      <c r="BY38">
        <f>SUMIFS('Grid GenerationQueue'!AM$5:AM$467,'Grid GenerationQueue'!$AX$5:$AX$467,$B38,'Grid GenerationQueue'!$AY$5:$AY$467,$C38,'Grid GenerationQueue'!$BF$5:$BF$467,"&lt;&gt;"&amp;"",'Grid GenerationQueue'!$BB$5:$BB$467,"&lt;"&amp;$BE$3)</f>
        <v>0</v>
      </c>
      <c r="BZ38">
        <f>SUMIFS('Grid GenerationQueue'!AN$5:AN$467,'Grid GenerationQueue'!$AX$5:$AX$467,$B38,'Grid GenerationQueue'!$AY$5:$AY$467,$C38,'Grid GenerationQueue'!$BF$5:$BF$467,"&lt;&gt;"&amp;"",'Grid GenerationQueue'!$BB$5:$BB$467,"&lt;"&amp;$BE$3)</f>
        <v>0</v>
      </c>
      <c r="CA38">
        <f>SUMIFS('Grid GenerationQueue'!AO$5:AO$467,'Grid GenerationQueue'!$AX$5:$AX$467,$B38,'Grid GenerationQueue'!$AY$5:$AY$467,$C38,'Grid GenerationQueue'!$BF$5:$BF$467,"&lt;&gt;"&amp;"",'Grid GenerationQueue'!$BB$5:$BB$467,"&lt;"&amp;$BE$3)</f>
        <v>0</v>
      </c>
      <c r="CB38">
        <f>SUMIFS('Grid GenerationQueue'!AP$5:AP$467,'Grid GenerationQueue'!$AX$5:$AX$467,$B38,'Grid GenerationQueue'!$AY$5:$AY$467,$C38,'Grid GenerationQueue'!$BF$5:$BF$467,"&lt;&gt;"&amp;"",'Grid GenerationQueue'!$BB$5:$BB$467,"&lt;"&amp;$BE$3)</f>
        <v>0</v>
      </c>
      <c r="CD38">
        <f>SUMIFS('Grid GenerationQueue'!AE$5:AE$467,'Grid GenerationQueue'!$AX$5:$AX$467,$B38,'Grid GenerationQueue'!$AY$5:$AY$467,$C38,'Grid GenerationQueue'!$BB$5:$BB$467,"&lt;"&amp;$BE$3)</f>
        <v>406.899</v>
      </c>
      <c r="CE38">
        <f>SUMIFS('Grid GenerationQueue'!AF$5:AF$467,'Grid GenerationQueue'!$AX$5:$AX$467,$B38,'Grid GenerationQueue'!$AY$5:$AY$467,$C38,'Grid GenerationQueue'!$BB$5:$BB$467,"&lt;"&amp;$BE$3)</f>
        <v>0</v>
      </c>
      <c r="CF38">
        <f>SUMIFS('Grid GenerationQueue'!AG$5:AG$467,'Grid GenerationQueue'!$AX$5:$AX$467,$B38,'Grid GenerationQueue'!$AY$5:$AY$467,$C38,'Grid GenerationQueue'!$BB$5:$BB$467,"&lt;"&amp;$BE$3)</f>
        <v>0</v>
      </c>
      <c r="CG38">
        <f>SUMIFS('Grid GenerationQueue'!AH$5:AH$467,'Grid GenerationQueue'!$AX$5:$AX$467,$B38,'Grid GenerationQueue'!$AY$5:$AY$467,$C38,'Grid GenerationQueue'!$BB$5:$BB$467,"&lt;"&amp;$BE$3)</f>
        <v>0</v>
      </c>
      <c r="CH38">
        <f>SUMIFS('Grid GenerationQueue'!AI$5:AI$467,'Grid GenerationQueue'!$AX$5:$AX$467,$B38,'Grid GenerationQueue'!$AY$5:$AY$467,$C38,'Grid GenerationQueue'!$BB$5:$BB$467,"&lt;"&amp;$BE$3)</f>
        <v>203.2</v>
      </c>
      <c r="CI38">
        <f>SUMIFS('Grid GenerationQueue'!AJ$5:AJ$467,'Grid GenerationQueue'!$AX$5:$AX$467,$B38,'Grid GenerationQueue'!$AY$5:$AY$467,$C38,'Grid GenerationQueue'!$BB$5:$BB$467,"&lt;"&amp;$BE$3)</f>
        <v>0</v>
      </c>
      <c r="CJ38">
        <f>SUMIFS('Grid GenerationQueue'!AK$5:AK$467,'Grid GenerationQueue'!$AX$5:$AX$467,$B38,'Grid GenerationQueue'!$AY$5:$AY$467,$C38,'Grid GenerationQueue'!$BB$5:$BB$467,"&lt;"&amp;$BE$3)</f>
        <v>0</v>
      </c>
      <c r="CK38">
        <f>SUMIFS('Grid GenerationQueue'!AL$5:AL$467,'Grid GenerationQueue'!$AX$5:$AX$467,$B38,'Grid GenerationQueue'!$AY$5:$AY$467,$C38,'Grid GenerationQueue'!$BB$5:$BB$467,"&lt;"&amp;$BE$3)</f>
        <v>0</v>
      </c>
      <c r="CL38">
        <f>SUMIFS('Grid GenerationQueue'!AM$5:AM$467,'Grid GenerationQueue'!$AX$5:$AX$467,$B38,'Grid GenerationQueue'!$AY$5:$AY$467,$C38,'Grid GenerationQueue'!$BB$5:$BB$467,"&lt;"&amp;$BE$3)</f>
        <v>0</v>
      </c>
      <c r="CM38">
        <f>SUMIFS('Grid GenerationQueue'!AN$5:AN$467,'Grid GenerationQueue'!$AX$5:$AX$467,$B38,'Grid GenerationQueue'!$AY$5:$AY$467,$C38,'Grid GenerationQueue'!$BB$5:$BB$467,"&lt;"&amp;$BE$3)</f>
        <v>0</v>
      </c>
      <c r="CN38">
        <f>SUMIFS('Grid GenerationQueue'!AO$5:AO$467,'Grid GenerationQueue'!$AX$5:$AX$467,$B38,'Grid GenerationQueue'!$AY$5:$AY$467,$C38,'Grid GenerationQueue'!$BB$5:$BB$467,"&lt;"&amp;$BE$3)</f>
        <v>0</v>
      </c>
      <c r="CO38">
        <f>SUMIFS('Grid GenerationQueue'!AP$5:AP$467,'Grid GenerationQueue'!$AX$5:$AX$467,$B38,'Grid GenerationQueue'!$AY$5:$AY$467,$C38,'Grid GenerationQueue'!$BB$5:$BB$467,"&lt;"&amp;$BE$3)</f>
        <v>0</v>
      </c>
    </row>
    <row r="39" spans="1:93" x14ac:dyDescent="0.35">
      <c r="A39" t="s">
        <v>4653</v>
      </c>
      <c r="B39" t="s">
        <v>4664</v>
      </c>
      <c r="C39">
        <v>230</v>
      </c>
      <c r="D39">
        <f>SUMIFS('Grid GenerationQueue'!AE$5:AE$467,'Grid GenerationQueue'!$AX$5:$AX$467,$B39,'Grid GenerationQueue'!$AY$5:$AY$467,$C39,'Grid GenerationQueue'!$BI$5:$BI$467,"&lt;4")</f>
        <v>0</v>
      </c>
      <c r="E39">
        <f>SUMIFS('Grid GenerationQueue'!AF$5:AF$467,'Grid GenerationQueue'!$AX$5:$AX$467,$B39,'Grid GenerationQueue'!$AY$5:$AY$467,$C39,'Grid GenerationQueue'!$BI$5:$BI$467,"&lt;4")</f>
        <v>0</v>
      </c>
      <c r="F39">
        <f>SUMIFS('Grid GenerationQueue'!AG$5:AG$467,'Grid GenerationQueue'!$AX$5:$AX$467,$B39,'Grid GenerationQueue'!$AY$5:$AY$467,$C39,'Grid GenerationQueue'!$BI$5:$BI$467,"&lt;4")</f>
        <v>0</v>
      </c>
      <c r="G39">
        <f>SUMIFS('Grid GenerationQueue'!AH$5:AH$467,'Grid GenerationQueue'!$AX$5:$AX$467,$B39,'Grid GenerationQueue'!$AY$5:$AY$467,$C39,'Grid GenerationQueue'!$BI$5:$BI$467,"&lt;4")</f>
        <v>0</v>
      </c>
      <c r="H39">
        <f>SUMIFS('Grid GenerationQueue'!AI$5:AI$467,'Grid GenerationQueue'!$AX$5:$AX$467,$B39,'Grid GenerationQueue'!$AY$5:$AY$467,$C39,'Grid GenerationQueue'!$BI$5:$BI$467,"&lt;4")</f>
        <v>0</v>
      </c>
      <c r="I39">
        <f>SUMIFS('Grid GenerationQueue'!AJ$5:AJ$467,'Grid GenerationQueue'!$AX$5:$AX$467,$B39,'Grid GenerationQueue'!$AY$5:$AY$467,$C39,'Grid GenerationQueue'!$BI$5:$BI$467,"&lt;4")</f>
        <v>0</v>
      </c>
      <c r="J39">
        <f>SUMIFS('Grid GenerationQueue'!AK$5:AK$467,'Grid GenerationQueue'!$AX$5:$AX$467,$B39,'Grid GenerationQueue'!$AY$5:$AY$467,$C39,'Grid GenerationQueue'!$BI$5:$BI$467,"&lt;4")</f>
        <v>0</v>
      </c>
      <c r="K39">
        <f>SUMIFS('Grid GenerationQueue'!AL$5:AL$467,'Grid GenerationQueue'!$AX$5:$AX$467,$B39,'Grid GenerationQueue'!$AY$5:$AY$467,$C39,'Grid GenerationQueue'!$BI$5:$BI$467,"&lt;4")</f>
        <v>0</v>
      </c>
      <c r="L39">
        <f>SUMIFS('Grid GenerationQueue'!AM$5:AM$467,'Grid GenerationQueue'!$AX$5:$AX$467,$B39,'Grid GenerationQueue'!$AY$5:$AY$467,$C39,'Grid GenerationQueue'!$BI$5:$BI$467,"&lt;4")</f>
        <v>0</v>
      </c>
      <c r="M39">
        <f>SUMIFS('Grid GenerationQueue'!AN$5:AN$467,'Grid GenerationQueue'!$AX$5:$AX$467,$B39,'Grid GenerationQueue'!$AY$5:$AY$467,$C39,'Grid GenerationQueue'!$BI$5:$BI$467,"&lt;4")</f>
        <v>0</v>
      </c>
      <c r="N39">
        <f>SUMIFS('Grid GenerationQueue'!AO$5:AO$467,'Grid GenerationQueue'!$AX$5:$AX$467,$B39,'Grid GenerationQueue'!$AY$5:$AY$467,$C39,'Grid GenerationQueue'!$BI$5:$BI$467,"&lt;4")</f>
        <v>0</v>
      </c>
      <c r="O39">
        <f>SUMIFS('Grid GenerationQueue'!AP$5:AP$467,'Grid GenerationQueue'!$AX$5:$AX$467,$B39,'Grid GenerationQueue'!$AY$5:$AY$467,$C39,'Grid GenerationQueue'!$BI$5:$BI$467,"&lt;4")</f>
        <v>0</v>
      </c>
      <c r="Q39">
        <f>SUMIFS('Grid GenerationQueue'!AE$5:AE$467,'Grid GenerationQueue'!$AX$5:$AX$467,$B39,'Grid GenerationQueue'!$AY$5:$AY$467,$C39,'Grid GenerationQueue'!$BH$5:$BH$467,"Executed")</f>
        <v>0</v>
      </c>
      <c r="R39">
        <f>SUMIFS('Grid GenerationQueue'!AF$5:AF$467,'Grid GenerationQueue'!$AX$5:$AX$467,$B39,'Grid GenerationQueue'!$AY$5:$AY$467,$C39,'Grid GenerationQueue'!$BH$5:$BH$467,"Executed")</f>
        <v>0</v>
      </c>
      <c r="S39">
        <f>SUMIFS('Grid GenerationQueue'!AG$5:AG$467,'Grid GenerationQueue'!$AX$5:$AX$467,$B39,'Grid GenerationQueue'!$AY$5:$AY$467,$C39,'Grid GenerationQueue'!$BH$5:$BH$467,"Executed")</f>
        <v>0</v>
      </c>
      <c r="T39">
        <f>SUMIFS('Grid GenerationQueue'!AH$5:AH$467,'Grid GenerationQueue'!$AX$5:$AX$467,$B39,'Grid GenerationQueue'!$AY$5:$AY$467,$C39,'Grid GenerationQueue'!$BH$5:$BH$467,"Executed")</f>
        <v>0</v>
      </c>
      <c r="U39">
        <f>SUMIFS('Grid GenerationQueue'!AI$5:AI$467,'Grid GenerationQueue'!$AX$5:$AX$467,$B39,'Grid GenerationQueue'!$AY$5:$AY$467,$C39,'Grid GenerationQueue'!$BH$5:$BH$467,"Executed")</f>
        <v>0</v>
      </c>
      <c r="V39">
        <f>SUMIFS('Grid GenerationQueue'!AJ$5:AJ$467,'Grid GenerationQueue'!$AX$5:$AX$467,$B39,'Grid GenerationQueue'!$AY$5:$AY$467,$C39,'Grid GenerationQueue'!$BH$5:$BH$467,"Executed")</f>
        <v>0</v>
      </c>
      <c r="W39">
        <f>SUMIFS('Grid GenerationQueue'!AK$5:AK$467,'Grid GenerationQueue'!$AX$5:$AX$467,$B39,'Grid GenerationQueue'!$AY$5:$AY$467,$C39,'Grid GenerationQueue'!$BH$5:$BH$467,"Executed")</f>
        <v>0</v>
      </c>
      <c r="X39">
        <f>SUMIFS('Grid GenerationQueue'!AL$5:AL$467,'Grid GenerationQueue'!$AX$5:$AX$467,$B39,'Grid GenerationQueue'!$AY$5:$AY$467,$C39,'Grid GenerationQueue'!$BH$5:$BH$467,"Executed")</f>
        <v>0</v>
      </c>
      <c r="Y39">
        <f>SUMIFS('Grid GenerationQueue'!AM$5:AM$467,'Grid GenerationQueue'!$AX$5:$AX$467,$B39,'Grid GenerationQueue'!$AY$5:$AY$467,$C39,'Grid GenerationQueue'!$BH$5:$BH$467,"Executed")</f>
        <v>0</v>
      </c>
      <c r="Z39">
        <f>SUMIFS('Grid GenerationQueue'!AN$5:AN$467,'Grid GenerationQueue'!$AX$5:$AX$467,$B39,'Grid GenerationQueue'!$AY$5:$AY$467,$C39,'Grid GenerationQueue'!$BH$5:$BH$467,"Executed")</f>
        <v>0</v>
      </c>
      <c r="AA39">
        <f>SUMIFS('Grid GenerationQueue'!AO$5:AO$467,'Grid GenerationQueue'!$AX$5:$AX$467,$B39,'Grid GenerationQueue'!$AY$5:$AY$467,$C39,'Grid GenerationQueue'!$BH$5:$BH$467,"Executed")</f>
        <v>0</v>
      </c>
      <c r="AB39">
        <f>SUMIFS('Grid GenerationQueue'!AP$5:AP$467,'Grid GenerationQueue'!$AX$5:$AX$467,$B39,'Grid GenerationQueue'!$AY$5:$AY$467,$C39,'Grid GenerationQueue'!$BH$5:$BH$467,"Executed")</f>
        <v>0</v>
      </c>
      <c r="AD39">
        <f>SUMIFS('Grid GenerationQueue'!AE$5:AE$467,'Grid GenerationQueue'!$AX$5:$AX$467,$B39,'Grid GenerationQueue'!$AY$5:$AY$467,$C39,'Grid GenerationQueue'!$BF$5:$BF$467,"&lt;&gt;"&amp;"")</f>
        <v>0</v>
      </c>
      <c r="AE39">
        <f>SUMIFS('Grid GenerationQueue'!AF$5:AF$467,'Grid GenerationQueue'!$AX$5:$AX$467,$B39,'Grid GenerationQueue'!$AY$5:$AY$467,$C39,'Grid GenerationQueue'!$BF$5:$BF$467,"&lt;&gt;"&amp;"")</f>
        <v>0</v>
      </c>
      <c r="AF39">
        <f>SUMIFS('Grid GenerationQueue'!AG$5:AG$467,'Grid GenerationQueue'!$AX$5:$AX$467,$B39,'Grid GenerationQueue'!$AY$5:$AY$467,$C39,'Grid GenerationQueue'!$BF$5:$BF$467,"&lt;&gt;"&amp;"")</f>
        <v>0</v>
      </c>
      <c r="AG39">
        <f>SUMIFS('Grid GenerationQueue'!AH$5:AH$467,'Grid GenerationQueue'!$AX$5:$AX$467,$B39,'Grid GenerationQueue'!$AY$5:$AY$467,$C39,'Grid GenerationQueue'!$BF$5:$BF$467,"&lt;&gt;"&amp;"")</f>
        <v>0</v>
      </c>
      <c r="AH39">
        <f>SUMIFS('Grid GenerationQueue'!AI$5:AI$467,'Grid GenerationQueue'!$AX$5:$AX$467,$B39,'Grid GenerationQueue'!$AY$5:$AY$467,$C39,'Grid GenerationQueue'!$BF$5:$BF$467,"&lt;&gt;"&amp;"")</f>
        <v>0</v>
      </c>
      <c r="AI39">
        <f>SUMIFS('Grid GenerationQueue'!AJ$5:AJ$467,'Grid GenerationQueue'!$AX$5:$AX$467,$B39,'Grid GenerationQueue'!$AY$5:$AY$467,$C39,'Grid GenerationQueue'!$BF$5:$BF$467,"&lt;&gt;"&amp;"")</f>
        <v>0</v>
      </c>
      <c r="AJ39">
        <f>SUMIFS('Grid GenerationQueue'!AK$5:AK$467,'Grid GenerationQueue'!$AX$5:$AX$467,$B39,'Grid GenerationQueue'!$AY$5:$AY$467,$C39,'Grid GenerationQueue'!$BF$5:$BF$467,"&lt;&gt;"&amp;"")</f>
        <v>0</v>
      </c>
      <c r="AK39">
        <f>SUMIFS('Grid GenerationQueue'!AL$5:AL$467,'Grid GenerationQueue'!$AX$5:$AX$467,$B39,'Grid GenerationQueue'!$AY$5:$AY$467,$C39,'Grid GenerationQueue'!$BF$5:$BF$467,"&lt;&gt;"&amp;"")</f>
        <v>0</v>
      </c>
      <c r="AL39">
        <f>SUMIFS('Grid GenerationQueue'!AM$5:AM$467,'Grid GenerationQueue'!$AX$5:$AX$467,$B39,'Grid GenerationQueue'!$AY$5:$AY$467,$C39,'Grid GenerationQueue'!$BF$5:$BF$467,"&lt;&gt;"&amp;"")</f>
        <v>0</v>
      </c>
      <c r="AM39">
        <f>SUMIFS('Grid GenerationQueue'!AN$5:AN$467,'Grid GenerationQueue'!$AX$5:$AX$467,$B39,'Grid GenerationQueue'!$AY$5:$AY$467,$C39,'Grid GenerationQueue'!$BF$5:$BF$467,"&lt;&gt;"&amp;"")</f>
        <v>0</v>
      </c>
      <c r="AN39">
        <f>SUMIFS('Grid GenerationQueue'!AO$5:AO$467,'Grid GenerationQueue'!$AX$5:$AX$467,$B39,'Grid GenerationQueue'!$AY$5:$AY$467,$C39,'Grid GenerationQueue'!$BF$5:$BF$467,"&lt;&gt;"&amp;"")</f>
        <v>0</v>
      </c>
      <c r="AO39">
        <f>SUMIFS('Grid GenerationQueue'!AP$5:AP$467,'Grid GenerationQueue'!$AX$5:$AX$467,$B39,'Grid GenerationQueue'!$AY$5:$AY$467,$C39,'Grid GenerationQueue'!$BF$5:$BF$467,"&lt;&gt;"&amp;"")</f>
        <v>0</v>
      </c>
      <c r="AQ39">
        <f>SUMIFS('Grid GenerationQueue'!AE$5:AE$467,'Grid GenerationQueue'!$AX$5:$AX$467,$B39,'Grid GenerationQueue'!$AY$5:$AY$467,$C39)</f>
        <v>0</v>
      </c>
      <c r="AR39">
        <f>SUMIFS('Grid GenerationQueue'!AF$5:AF$467,'Grid GenerationQueue'!$AX$5:$AX$467,$B39,'Grid GenerationQueue'!$AY$5:$AY$467,$C39)</f>
        <v>0</v>
      </c>
      <c r="AS39">
        <f>SUMIFS('Grid GenerationQueue'!AG$5:AG$467,'Grid GenerationQueue'!$AX$5:$AX$467,$B39,'Grid GenerationQueue'!$AY$5:$AY$467,$C39)</f>
        <v>0</v>
      </c>
      <c r="AT39">
        <f>SUMIFS('Grid GenerationQueue'!AH$5:AH$467,'Grid GenerationQueue'!$AX$5:$AX$467,$B39,'Grid GenerationQueue'!$AY$5:$AY$467,$C39)</f>
        <v>0</v>
      </c>
      <c r="AU39">
        <f>SUMIFS('Grid GenerationQueue'!AI$5:AI$467,'Grid GenerationQueue'!$AX$5:$AX$467,$B39,'Grid GenerationQueue'!$AY$5:$AY$467,$C39)</f>
        <v>0</v>
      </c>
      <c r="AV39">
        <f>SUMIFS('Grid GenerationQueue'!AJ$5:AJ$467,'Grid GenerationQueue'!$AX$5:$AX$467,$B39,'Grid GenerationQueue'!$AY$5:$AY$467,$C39)</f>
        <v>0</v>
      </c>
      <c r="AW39">
        <f>SUMIFS('Grid GenerationQueue'!AK$5:AK$467,'Grid GenerationQueue'!$AX$5:$AX$467,$B39,'Grid GenerationQueue'!$AY$5:$AY$467,$C39)</f>
        <v>0</v>
      </c>
      <c r="AX39">
        <f>SUMIFS('Grid GenerationQueue'!AL$5:AL$467,'Grid GenerationQueue'!$AX$5:$AX$467,$B39,'Grid GenerationQueue'!$AY$5:$AY$467,$C39)</f>
        <v>0</v>
      </c>
      <c r="AY39">
        <f>SUMIFS('Grid GenerationQueue'!AM$5:AM$467,'Grid GenerationQueue'!$AX$5:$AX$467,$B39,'Grid GenerationQueue'!$AY$5:$AY$467,$C39)</f>
        <v>0</v>
      </c>
      <c r="AZ39">
        <f>SUMIFS('Grid GenerationQueue'!AN$5:AN$467,'Grid GenerationQueue'!$AX$5:$AX$467,$B39,'Grid GenerationQueue'!$AY$5:$AY$467,$C39)</f>
        <v>0</v>
      </c>
      <c r="BA39">
        <f>SUMIFS('Grid GenerationQueue'!AO$5:AO$467,'Grid GenerationQueue'!$AX$5:$AX$467,$B39,'Grid GenerationQueue'!$AY$5:$AY$467,$C39)</f>
        <v>0</v>
      </c>
      <c r="BB39">
        <f>SUMIFS('Grid GenerationQueue'!AP$5:AP$467,'Grid GenerationQueue'!$AX$5:$AX$467,$B39,'Grid GenerationQueue'!$AY$5:$AY$467,$C39)</f>
        <v>0</v>
      </c>
      <c r="BD39">
        <f>SUMIFS('Grid GenerationQueue'!AE$5:AE$467,'Grid GenerationQueue'!$AX$5:$AX$467,$B39,'Grid GenerationQueue'!$AY$5:$AY$467,$C39,'Grid GenerationQueue'!$BH$5:$BH$467,"Executed",'Grid GenerationQueue'!$BB$5:$BB$467,"&lt;"&amp;$BE$3)</f>
        <v>0</v>
      </c>
      <c r="BE39">
        <f>SUMIFS('Grid GenerationQueue'!AF$5:AF$467,'Grid GenerationQueue'!$AX$5:$AX$467,$B39,'Grid GenerationQueue'!$AY$5:$AY$467,$C39,'Grid GenerationQueue'!$BH$5:$BH$467,"Executed",'Grid GenerationQueue'!$BB$5:$BB$467,"&lt;"&amp;$BE$3)</f>
        <v>0</v>
      </c>
      <c r="BF39">
        <f>SUMIFS('Grid GenerationQueue'!AG$5:AG$467,'Grid GenerationQueue'!$AX$5:$AX$467,$B39,'Grid GenerationQueue'!$AY$5:$AY$467,$C39,'Grid GenerationQueue'!$BH$5:$BH$467,"Executed",'Grid GenerationQueue'!$BB$5:$BB$467,"&lt;"&amp;$BE$3)</f>
        <v>0</v>
      </c>
      <c r="BG39">
        <f>SUMIFS('Grid GenerationQueue'!AH$5:AH$467,'Grid GenerationQueue'!$AX$5:$AX$467,$B39,'Grid GenerationQueue'!$AY$5:$AY$467,$C39,'Grid GenerationQueue'!$BH$5:$BH$467,"Executed",'Grid GenerationQueue'!$BB$5:$BB$467,"&lt;"&amp;$BE$3)</f>
        <v>0</v>
      </c>
      <c r="BH39">
        <f>SUMIFS('Grid GenerationQueue'!AI$5:AI$467,'Grid GenerationQueue'!$AX$5:$AX$467,$B39,'Grid GenerationQueue'!$AY$5:$AY$467,$C39,'Grid GenerationQueue'!$BH$5:$BH$467,"Executed",'Grid GenerationQueue'!$BB$5:$BB$467,"&lt;"&amp;$BE$3)</f>
        <v>0</v>
      </c>
      <c r="BI39">
        <f>SUMIFS('Grid GenerationQueue'!AJ$5:AJ$467,'Grid GenerationQueue'!$AX$5:$AX$467,$B39,'Grid GenerationQueue'!$AY$5:$AY$467,$C39,'Grid GenerationQueue'!$BH$5:$BH$467,"Executed",'Grid GenerationQueue'!$BB$5:$BB$467,"&lt;"&amp;$BE$3)</f>
        <v>0</v>
      </c>
      <c r="BJ39">
        <f>SUMIFS('Grid GenerationQueue'!AK$5:AK$467,'Grid GenerationQueue'!$AX$5:$AX$467,$B39,'Grid GenerationQueue'!$AY$5:$AY$467,$C39,'Grid GenerationQueue'!$BH$5:$BH$467,"Executed",'Grid GenerationQueue'!$BB$5:$BB$467,"&lt;"&amp;$BE$3)</f>
        <v>0</v>
      </c>
      <c r="BK39">
        <f>SUMIFS('Grid GenerationQueue'!AL$5:AL$467,'Grid GenerationQueue'!$AX$5:$AX$467,$B39,'Grid GenerationQueue'!$AY$5:$AY$467,$C39,'Grid GenerationQueue'!$BH$5:$BH$467,"Executed",'Grid GenerationQueue'!$BB$5:$BB$467,"&lt;"&amp;$BE$3)</f>
        <v>0</v>
      </c>
      <c r="BL39">
        <f>SUMIFS('Grid GenerationQueue'!AM$5:AM$467,'Grid GenerationQueue'!$AX$5:$AX$467,$B39,'Grid GenerationQueue'!$AY$5:$AY$467,$C39,'Grid GenerationQueue'!$BH$5:$BH$467,"Executed",'Grid GenerationQueue'!$BB$5:$BB$467,"&lt;"&amp;$BE$3)</f>
        <v>0</v>
      </c>
      <c r="BM39">
        <f>SUMIFS('Grid GenerationQueue'!AN$5:AN$467,'Grid GenerationQueue'!$AX$5:$AX$467,$B39,'Grid GenerationQueue'!$AY$5:$AY$467,$C39,'Grid GenerationQueue'!$BH$5:$BH$467,"Executed",'Grid GenerationQueue'!$BB$5:$BB$467,"&lt;"&amp;$BE$3)</f>
        <v>0</v>
      </c>
      <c r="BN39">
        <f>SUMIFS('Grid GenerationQueue'!AO$5:AO$467,'Grid GenerationQueue'!$AX$5:$AX$467,$B39,'Grid GenerationQueue'!$AY$5:$AY$467,$C39,'Grid GenerationQueue'!$BH$5:$BH$467,"Executed",'Grid GenerationQueue'!$BB$5:$BB$467,"&lt;"&amp;$BE$3)</f>
        <v>0</v>
      </c>
      <c r="BO39">
        <f>SUMIFS('Grid GenerationQueue'!AP$5:AP$467,'Grid GenerationQueue'!$AX$5:$AX$467,$B39,'Grid GenerationQueue'!$AY$5:$AY$467,$C39,'Grid GenerationQueue'!$BH$5:$BH$467,"Executed",'Grid GenerationQueue'!$BB$5:$BB$467,"&lt;"&amp;$BE$3)</f>
        <v>0</v>
      </c>
      <c r="BQ39">
        <f>SUMIFS('Grid GenerationQueue'!AE$5:AE$467,'Grid GenerationQueue'!$AX$5:$AX$467,$B39,'Grid GenerationQueue'!$AY$5:$AY$467,$C39,'Grid GenerationQueue'!$BF$5:$BF$467,"&lt;&gt;"&amp;"",'Grid GenerationQueue'!$BB$5:$BB$467,"&lt;"&amp;$BE$3)</f>
        <v>0</v>
      </c>
      <c r="BR39">
        <f>SUMIFS('Grid GenerationQueue'!AF$5:AF$467,'Grid GenerationQueue'!$AX$5:$AX$467,$B39,'Grid GenerationQueue'!$AY$5:$AY$467,$C39,'Grid GenerationQueue'!$BF$5:$BF$467,"&lt;&gt;"&amp;"",'Grid GenerationQueue'!$BB$5:$BB$467,"&lt;"&amp;$BE$3)</f>
        <v>0</v>
      </c>
      <c r="BS39">
        <f>SUMIFS('Grid GenerationQueue'!AG$5:AG$467,'Grid GenerationQueue'!$AX$5:$AX$467,$B39,'Grid GenerationQueue'!$AY$5:$AY$467,$C39,'Grid GenerationQueue'!$BF$5:$BF$467,"&lt;&gt;"&amp;"",'Grid GenerationQueue'!$BB$5:$BB$467,"&lt;"&amp;$BE$3)</f>
        <v>0</v>
      </c>
      <c r="BT39">
        <f>SUMIFS('Grid GenerationQueue'!AH$5:AH$467,'Grid GenerationQueue'!$AX$5:$AX$467,$B39,'Grid GenerationQueue'!$AY$5:$AY$467,$C39,'Grid GenerationQueue'!$BF$5:$BF$467,"&lt;&gt;"&amp;"",'Grid GenerationQueue'!$BB$5:$BB$467,"&lt;"&amp;$BE$3)</f>
        <v>0</v>
      </c>
      <c r="BU39">
        <f>SUMIFS('Grid GenerationQueue'!AI$5:AI$467,'Grid GenerationQueue'!$AX$5:$AX$467,$B39,'Grid GenerationQueue'!$AY$5:$AY$467,$C39,'Grid GenerationQueue'!$BF$5:$BF$467,"&lt;&gt;"&amp;"",'Grid GenerationQueue'!$BB$5:$BB$467,"&lt;"&amp;$BE$3)</f>
        <v>0</v>
      </c>
      <c r="BV39">
        <f>SUMIFS('Grid GenerationQueue'!AJ$5:AJ$467,'Grid GenerationQueue'!$AX$5:$AX$467,$B39,'Grid GenerationQueue'!$AY$5:$AY$467,$C39,'Grid GenerationQueue'!$BF$5:$BF$467,"&lt;&gt;"&amp;"",'Grid GenerationQueue'!$BB$5:$BB$467,"&lt;"&amp;$BE$3)</f>
        <v>0</v>
      </c>
      <c r="BW39">
        <f>SUMIFS('Grid GenerationQueue'!AK$5:AK$467,'Grid GenerationQueue'!$AX$5:$AX$467,$B39,'Grid GenerationQueue'!$AY$5:$AY$467,$C39,'Grid GenerationQueue'!$BF$5:$BF$467,"&lt;&gt;"&amp;"",'Grid GenerationQueue'!$BB$5:$BB$467,"&lt;"&amp;$BE$3)</f>
        <v>0</v>
      </c>
      <c r="BX39">
        <f>SUMIFS('Grid GenerationQueue'!AL$5:AL$467,'Grid GenerationQueue'!$AX$5:$AX$467,$B39,'Grid GenerationQueue'!$AY$5:$AY$467,$C39,'Grid GenerationQueue'!$BF$5:$BF$467,"&lt;&gt;"&amp;"",'Grid GenerationQueue'!$BB$5:$BB$467,"&lt;"&amp;$BE$3)</f>
        <v>0</v>
      </c>
      <c r="BY39">
        <f>SUMIFS('Grid GenerationQueue'!AM$5:AM$467,'Grid GenerationQueue'!$AX$5:$AX$467,$B39,'Grid GenerationQueue'!$AY$5:$AY$467,$C39,'Grid GenerationQueue'!$BF$5:$BF$467,"&lt;&gt;"&amp;"",'Grid GenerationQueue'!$BB$5:$BB$467,"&lt;"&amp;$BE$3)</f>
        <v>0</v>
      </c>
      <c r="BZ39">
        <f>SUMIFS('Grid GenerationQueue'!AN$5:AN$467,'Grid GenerationQueue'!$AX$5:$AX$467,$B39,'Grid GenerationQueue'!$AY$5:$AY$467,$C39,'Grid GenerationQueue'!$BF$5:$BF$467,"&lt;&gt;"&amp;"",'Grid GenerationQueue'!$BB$5:$BB$467,"&lt;"&amp;$BE$3)</f>
        <v>0</v>
      </c>
      <c r="CA39">
        <f>SUMIFS('Grid GenerationQueue'!AO$5:AO$467,'Grid GenerationQueue'!$AX$5:$AX$467,$B39,'Grid GenerationQueue'!$AY$5:$AY$467,$C39,'Grid GenerationQueue'!$BF$5:$BF$467,"&lt;&gt;"&amp;"",'Grid GenerationQueue'!$BB$5:$BB$467,"&lt;"&amp;$BE$3)</f>
        <v>0</v>
      </c>
      <c r="CB39">
        <f>SUMIFS('Grid GenerationQueue'!AP$5:AP$467,'Grid GenerationQueue'!$AX$5:$AX$467,$B39,'Grid GenerationQueue'!$AY$5:$AY$467,$C39,'Grid GenerationQueue'!$BF$5:$BF$467,"&lt;&gt;"&amp;"",'Grid GenerationQueue'!$BB$5:$BB$467,"&lt;"&amp;$BE$3)</f>
        <v>0</v>
      </c>
      <c r="CD39">
        <f>SUMIFS('Grid GenerationQueue'!AE$5:AE$467,'Grid GenerationQueue'!$AX$5:$AX$467,$B39,'Grid GenerationQueue'!$AY$5:$AY$467,$C39,'Grid GenerationQueue'!$BB$5:$BB$467,"&lt;"&amp;$BE$3)</f>
        <v>0</v>
      </c>
      <c r="CE39">
        <f>SUMIFS('Grid GenerationQueue'!AF$5:AF$467,'Grid GenerationQueue'!$AX$5:$AX$467,$B39,'Grid GenerationQueue'!$AY$5:$AY$467,$C39,'Grid GenerationQueue'!$BB$5:$BB$467,"&lt;"&amp;$BE$3)</f>
        <v>0</v>
      </c>
      <c r="CF39">
        <f>SUMIFS('Grid GenerationQueue'!AG$5:AG$467,'Grid GenerationQueue'!$AX$5:$AX$467,$B39,'Grid GenerationQueue'!$AY$5:$AY$467,$C39,'Grid GenerationQueue'!$BB$5:$BB$467,"&lt;"&amp;$BE$3)</f>
        <v>0</v>
      </c>
      <c r="CG39">
        <f>SUMIFS('Grid GenerationQueue'!AH$5:AH$467,'Grid GenerationQueue'!$AX$5:$AX$467,$B39,'Grid GenerationQueue'!$AY$5:$AY$467,$C39,'Grid GenerationQueue'!$BB$5:$BB$467,"&lt;"&amp;$BE$3)</f>
        <v>0</v>
      </c>
      <c r="CH39">
        <f>SUMIFS('Grid GenerationQueue'!AI$5:AI$467,'Grid GenerationQueue'!$AX$5:$AX$467,$B39,'Grid GenerationQueue'!$AY$5:$AY$467,$C39,'Grid GenerationQueue'!$BB$5:$BB$467,"&lt;"&amp;$BE$3)</f>
        <v>0</v>
      </c>
      <c r="CI39">
        <f>SUMIFS('Grid GenerationQueue'!AJ$5:AJ$467,'Grid GenerationQueue'!$AX$5:$AX$467,$B39,'Grid GenerationQueue'!$AY$5:$AY$467,$C39,'Grid GenerationQueue'!$BB$5:$BB$467,"&lt;"&amp;$BE$3)</f>
        <v>0</v>
      </c>
      <c r="CJ39">
        <f>SUMIFS('Grid GenerationQueue'!AK$5:AK$467,'Grid GenerationQueue'!$AX$5:$AX$467,$B39,'Grid GenerationQueue'!$AY$5:$AY$467,$C39,'Grid GenerationQueue'!$BB$5:$BB$467,"&lt;"&amp;$BE$3)</f>
        <v>0</v>
      </c>
      <c r="CK39">
        <f>SUMIFS('Grid GenerationQueue'!AL$5:AL$467,'Grid GenerationQueue'!$AX$5:$AX$467,$B39,'Grid GenerationQueue'!$AY$5:$AY$467,$C39,'Grid GenerationQueue'!$BB$5:$BB$467,"&lt;"&amp;$BE$3)</f>
        <v>0</v>
      </c>
      <c r="CL39">
        <f>SUMIFS('Grid GenerationQueue'!AM$5:AM$467,'Grid GenerationQueue'!$AX$5:$AX$467,$B39,'Grid GenerationQueue'!$AY$5:$AY$467,$C39,'Grid GenerationQueue'!$BB$5:$BB$467,"&lt;"&amp;$BE$3)</f>
        <v>0</v>
      </c>
      <c r="CM39">
        <f>SUMIFS('Grid GenerationQueue'!AN$5:AN$467,'Grid GenerationQueue'!$AX$5:$AX$467,$B39,'Grid GenerationQueue'!$AY$5:$AY$467,$C39,'Grid GenerationQueue'!$BB$5:$BB$467,"&lt;"&amp;$BE$3)</f>
        <v>0</v>
      </c>
      <c r="CN39">
        <f>SUMIFS('Grid GenerationQueue'!AO$5:AO$467,'Grid GenerationQueue'!$AX$5:$AX$467,$B39,'Grid GenerationQueue'!$AY$5:$AY$467,$C39,'Grid GenerationQueue'!$BB$5:$BB$467,"&lt;"&amp;$BE$3)</f>
        <v>0</v>
      </c>
      <c r="CO39">
        <f>SUMIFS('Grid GenerationQueue'!AP$5:AP$467,'Grid GenerationQueue'!$AX$5:$AX$467,$B39,'Grid GenerationQueue'!$AY$5:$AY$467,$C39,'Grid GenerationQueue'!$BB$5:$BB$467,"&lt;"&amp;$BE$3)</f>
        <v>0</v>
      </c>
    </row>
    <row r="40" spans="1:93" x14ac:dyDescent="0.35">
      <c r="A40" t="s">
        <v>4648</v>
      </c>
      <c r="B40" t="s">
        <v>4665</v>
      </c>
      <c r="C40">
        <v>230</v>
      </c>
      <c r="D40">
        <f>SUMIFS('Grid GenerationQueue'!AE$5:AE$467,'Grid GenerationQueue'!$AX$5:$AX$467,$B40,'Grid GenerationQueue'!$AY$5:$AY$467,$C40,'Grid GenerationQueue'!$BI$5:$BI$467,"&lt;4")</f>
        <v>0</v>
      </c>
      <c r="E40">
        <f>SUMIFS('Grid GenerationQueue'!AF$5:AF$467,'Grid GenerationQueue'!$AX$5:$AX$467,$B40,'Grid GenerationQueue'!$AY$5:$AY$467,$C40,'Grid GenerationQueue'!$BI$5:$BI$467,"&lt;4")</f>
        <v>0</v>
      </c>
      <c r="F40">
        <f>SUMIFS('Grid GenerationQueue'!AG$5:AG$467,'Grid GenerationQueue'!$AX$5:$AX$467,$B40,'Grid GenerationQueue'!$AY$5:$AY$467,$C40,'Grid GenerationQueue'!$BI$5:$BI$467,"&lt;4")</f>
        <v>0</v>
      </c>
      <c r="G40">
        <f>SUMIFS('Grid GenerationQueue'!AH$5:AH$467,'Grid GenerationQueue'!$AX$5:$AX$467,$B40,'Grid GenerationQueue'!$AY$5:$AY$467,$C40,'Grid GenerationQueue'!$BI$5:$BI$467,"&lt;4")</f>
        <v>0</v>
      </c>
      <c r="H40">
        <f>SUMIFS('Grid GenerationQueue'!AI$5:AI$467,'Grid GenerationQueue'!$AX$5:$AX$467,$B40,'Grid GenerationQueue'!$AY$5:$AY$467,$C40,'Grid GenerationQueue'!$BI$5:$BI$467,"&lt;4")</f>
        <v>0</v>
      </c>
      <c r="I40">
        <f>SUMIFS('Grid GenerationQueue'!AJ$5:AJ$467,'Grid GenerationQueue'!$AX$5:$AX$467,$B40,'Grid GenerationQueue'!$AY$5:$AY$467,$C40,'Grid GenerationQueue'!$BI$5:$BI$467,"&lt;4")</f>
        <v>0</v>
      </c>
      <c r="J40">
        <f>SUMIFS('Grid GenerationQueue'!AK$5:AK$467,'Grid GenerationQueue'!$AX$5:$AX$467,$B40,'Grid GenerationQueue'!$AY$5:$AY$467,$C40,'Grid GenerationQueue'!$BI$5:$BI$467,"&lt;4")</f>
        <v>0</v>
      </c>
      <c r="K40">
        <f>SUMIFS('Grid GenerationQueue'!AL$5:AL$467,'Grid GenerationQueue'!$AX$5:$AX$467,$B40,'Grid GenerationQueue'!$AY$5:$AY$467,$C40,'Grid GenerationQueue'!$BI$5:$BI$467,"&lt;4")</f>
        <v>0</v>
      </c>
      <c r="L40">
        <f>SUMIFS('Grid GenerationQueue'!AM$5:AM$467,'Grid GenerationQueue'!$AX$5:$AX$467,$B40,'Grid GenerationQueue'!$AY$5:$AY$467,$C40,'Grid GenerationQueue'!$BI$5:$BI$467,"&lt;4")</f>
        <v>0</v>
      </c>
      <c r="M40">
        <f>SUMIFS('Grid GenerationQueue'!AN$5:AN$467,'Grid GenerationQueue'!$AX$5:$AX$467,$B40,'Grid GenerationQueue'!$AY$5:$AY$467,$C40,'Grid GenerationQueue'!$BI$5:$BI$467,"&lt;4")</f>
        <v>0</v>
      </c>
      <c r="N40">
        <f>SUMIFS('Grid GenerationQueue'!AO$5:AO$467,'Grid GenerationQueue'!$AX$5:$AX$467,$B40,'Grid GenerationQueue'!$AY$5:$AY$467,$C40,'Grid GenerationQueue'!$BI$5:$BI$467,"&lt;4")</f>
        <v>0</v>
      </c>
      <c r="O40">
        <f>SUMIFS('Grid GenerationQueue'!AP$5:AP$467,'Grid GenerationQueue'!$AX$5:$AX$467,$B40,'Grid GenerationQueue'!$AY$5:$AY$467,$C40,'Grid GenerationQueue'!$BI$5:$BI$467,"&lt;4")</f>
        <v>0</v>
      </c>
      <c r="Q40">
        <f>SUMIFS('Grid GenerationQueue'!AE$5:AE$467,'Grid GenerationQueue'!$AX$5:$AX$467,$B40,'Grid GenerationQueue'!$AY$5:$AY$467,$C40,'Grid GenerationQueue'!$BH$5:$BH$467,"Executed")</f>
        <v>0</v>
      </c>
      <c r="R40">
        <f>SUMIFS('Grid GenerationQueue'!AF$5:AF$467,'Grid GenerationQueue'!$AX$5:$AX$467,$B40,'Grid GenerationQueue'!$AY$5:$AY$467,$C40,'Grid GenerationQueue'!$BH$5:$BH$467,"Executed")</f>
        <v>0</v>
      </c>
      <c r="S40">
        <f>SUMIFS('Grid GenerationQueue'!AG$5:AG$467,'Grid GenerationQueue'!$AX$5:$AX$467,$B40,'Grid GenerationQueue'!$AY$5:$AY$467,$C40,'Grid GenerationQueue'!$BH$5:$BH$467,"Executed")</f>
        <v>0</v>
      </c>
      <c r="T40">
        <f>SUMIFS('Grid GenerationQueue'!AH$5:AH$467,'Grid GenerationQueue'!$AX$5:$AX$467,$B40,'Grid GenerationQueue'!$AY$5:$AY$467,$C40,'Grid GenerationQueue'!$BH$5:$BH$467,"Executed")</f>
        <v>0</v>
      </c>
      <c r="U40">
        <f>SUMIFS('Grid GenerationQueue'!AI$5:AI$467,'Grid GenerationQueue'!$AX$5:$AX$467,$B40,'Grid GenerationQueue'!$AY$5:$AY$467,$C40,'Grid GenerationQueue'!$BH$5:$BH$467,"Executed")</f>
        <v>0</v>
      </c>
      <c r="V40">
        <f>SUMIFS('Grid GenerationQueue'!AJ$5:AJ$467,'Grid GenerationQueue'!$AX$5:$AX$467,$B40,'Grid GenerationQueue'!$AY$5:$AY$467,$C40,'Grid GenerationQueue'!$BH$5:$BH$467,"Executed")</f>
        <v>0</v>
      </c>
      <c r="W40">
        <f>SUMIFS('Grid GenerationQueue'!AK$5:AK$467,'Grid GenerationQueue'!$AX$5:$AX$467,$B40,'Grid GenerationQueue'!$AY$5:$AY$467,$C40,'Grid GenerationQueue'!$BH$5:$BH$467,"Executed")</f>
        <v>0</v>
      </c>
      <c r="X40">
        <f>SUMIFS('Grid GenerationQueue'!AL$5:AL$467,'Grid GenerationQueue'!$AX$5:$AX$467,$B40,'Grid GenerationQueue'!$AY$5:$AY$467,$C40,'Grid GenerationQueue'!$BH$5:$BH$467,"Executed")</f>
        <v>0</v>
      </c>
      <c r="Y40">
        <f>SUMIFS('Grid GenerationQueue'!AM$5:AM$467,'Grid GenerationQueue'!$AX$5:$AX$467,$B40,'Grid GenerationQueue'!$AY$5:$AY$467,$C40,'Grid GenerationQueue'!$BH$5:$BH$467,"Executed")</f>
        <v>0</v>
      </c>
      <c r="Z40">
        <f>SUMIFS('Grid GenerationQueue'!AN$5:AN$467,'Grid GenerationQueue'!$AX$5:$AX$467,$B40,'Grid GenerationQueue'!$AY$5:$AY$467,$C40,'Grid GenerationQueue'!$BH$5:$BH$467,"Executed")</f>
        <v>0</v>
      </c>
      <c r="AA40">
        <f>SUMIFS('Grid GenerationQueue'!AO$5:AO$467,'Grid GenerationQueue'!$AX$5:$AX$467,$B40,'Grid GenerationQueue'!$AY$5:$AY$467,$C40,'Grid GenerationQueue'!$BH$5:$BH$467,"Executed")</f>
        <v>0</v>
      </c>
      <c r="AB40">
        <f>SUMIFS('Grid GenerationQueue'!AP$5:AP$467,'Grid GenerationQueue'!$AX$5:$AX$467,$B40,'Grid GenerationQueue'!$AY$5:$AY$467,$C40,'Grid GenerationQueue'!$BH$5:$BH$467,"Executed")</f>
        <v>0</v>
      </c>
      <c r="AD40">
        <f>SUMIFS('Grid GenerationQueue'!AE$5:AE$467,'Grid GenerationQueue'!$AX$5:$AX$467,$B40,'Grid GenerationQueue'!$AY$5:$AY$467,$C40,'Grid GenerationQueue'!$BF$5:$BF$467,"&lt;&gt;"&amp;"")</f>
        <v>0</v>
      </c>
      <c r="AE40">
        <f>SUMIFS('Grid GenerationQueue'!AF$5:AF$467,'Grid GenerationQueue'!$AX$5:$AX$467,$B40,'Grid GenerationQueue'!$AY$5:$AY$467,$C40,'Grid GenerationQueue'!$BF$5:$BF$467,"&lt;&gt;"&amp;"")</f>
        <v>0</v>
      </c>
      <c r="AF40">
        <f>SUMIFS('Grid GenerationQueue'!AG$5:AG$467,'Grid GenerationQueue'!$AX$5:$AX$467,$B40,'Grid GenerationQueue'!$AY$5:$AY$467,$C40,'Grid GenerationQueue'!$BF$5:$BF$467,"&lt;&gt;"&amp;"")</f>
        <v>0</v>
      </c>
      <c r="AG40">
        <f>SUMIFS('Grid GenerationQueue'!AH$5:AH$467,'Grid GenerationQueue'!$AX$5:$AX$467,$B40,'Grid GenerationQueue'!$AY$5:$AY$467,$C40,'Grid GenerationQueue'!$BF$5:$BF$467,"&lt;&gt;"&amp;"")</f>
        <v>0</v>
      </c>
      <c r="AH40">
        <f>SUMIFS('Grid GenerationQueue'!AI$5:AI$467,'Grid GenerationQueue'!$AX$5:$AX$467,$B40,'Grid GenerationQueue'!$AY$5:$AY$467,$C40,'Grid GenerationQueue'!$BF$5:$BF$467,"&lt;&gt;"&amp;"")</f>
        <v>0</v>
      </c>
      <c r="AI40">
        <f>SUMIFS('Grid GenerationQueue'!AJ$5:AJ$467,'Grid GenerationQueue'!$AX$5:$AX$467,$B40,'Grid GenerationQueue'!$AY$5:$AY$467,$C40,'Grid GenerationQueue'!$BF$5:$BF$467,"&lt;&gt;"&amp;"")</f>
        <v>0</v>
      </c>
      <c r="AJ40">
        <f>SUMIFS('Grid GenerationQueue'!AK$5:AK$467,'Grid GenerationQueue'!$AX$5:$AX$467,$B40,'Grid GenerationQueue'!$AY$5:$AY$467,$C40,'Grid GenerationQueue'!$BF$5:$BF$467,"&lt;&gt;"&amp;"")</f>
        <v>0</v>
      </c>
      <c r="AK40">
        <f>SUMIFS('Grid GenerationQueue'!AL$5:AL$467,'Grid GenerationQueue'!$AX$5:$AX$467,$B40,'Grid GenerationQueue'!$AY$5:$AY$467,$C40,'Grid GenerationQueue'!$BF$5:$BF$467,"&lt;&gt;"&amp;"")</f>
        <v>0</v>
      </c>
      <c r="AL40">
        <f>SUMIFS('Grid GenerationQueue'!AM$5:AM$467,'Grid GenerationQueue'!$AX$5:$AX$467,$B40,'Grid GenerationQueue'!$AY$5:$AY$467,$C40,'Grid GenerationQueue'!$BF$5:$BF$467,"&lt;&gt;"&amp;"")</f>
        <v>0</v>
      </c>
      <c r="AM40">
        <f>SUMIFS('Grid GenerationQueue'!AN$5:AN$467,'Grid GenerationQueue'!$AX$5:$AX$467,$B40,'Grid GenerationQueue'!$AY$5:$AY$467,$C40,'Grid GenerationQueue'!$BF$5:$BF$467,"&lt;&gt;"&amp;"")</f>
        <v>0</v>
      </c>
      <c r="AN40">
        <f>SUMIFS('Grid GenerationQueue'!AO$5:AO$467,'Grid GenerationQueue'!$AX$5:$AX$467,$B40,'Grid GenerationQueue'!$AY$5:$AY$467,$C40,'Grid GenerationQueue'!$BF$5:$BF$467,"&lt;&gt;"&amp;"")</f>
        <v>0</v>
      </c>
      <c r="AO40">
        <f>SUMIFS('Grid GenerationQueue'!AP$5:AP$467,'Grid GenerationQueue'!$AX$5:$AX$467,$B40,'Grid GenerationQueue'!$AY$5:$AY$467,$C40,'Grid GenerationQueue'!$BF$5:$BF$467,"&lt;&gt;"&amp;"")</f>
        <v>0</v>
      </c>
      <c r="AQ40">
        <f>SUMIFS('Grid GenerationQueue'!AE$5:AE$467,'Grid GenerationQueue'!$AX$5:$AX$467,$B40,'Grid GenerationQueue'!$AY$5:$AY$467,$C40)</f>
        <v>0</v>
      </c>
      <c r="AR40">
        <f>SUMIFS('Grid GenerationQueue'!AF$5:AF$467,'Grid GenerationQueue'!$AX$5:$AX$467,$B40,'Grid GenerationQueue'!$AY$5:$AY$467,$C40)</f>
        <v>0</v>
      </c>
      <c r="AS40">
        <f>SUMIFS('Grid GenerationQueue'!AG$5:AG$467,'Grid GenerationQueue'!$AX$5:$AX$467,$B40,'Grid GenerationQueue'!$AY$5:$AY$467,$C40)</f>
        <v>0</v>
      </c>
      <c r="AT40">
        <f>SUMIFS('Grid GenerationQueue'!AH$5:AH$467,'Grid GenerationQueue'!$AX$5:$AX$467,$B40,'Grid GenerationQueue'!$AY$5:$AY$467,$C40)</f>
        <v>0</v>
      </c>
      <c r="AU40">
        <f>SUMIFS('Grid GenerationQueue'!AI$5:AI$467,'Grid GenerationQueue'!$AX$5:$AX$467,$B40,'Grid GenerationQueue'!$AY$5:$AY$467,$C40)</f>
        <v>0</v>
      </c>
      <c r="AV40">
        <f>SUMIFS('Grid GenerationQueue'!AJ$5:AJ$467,'Grid GenerationQueue'!$AX$5:$AX$467,$B40,'Grid GenerationQueue'!$AY$5:$AY$467,$C40)</f>
        <v>0</v>
      </c>
      <c r="AW40">
        <f>SUMIFS('Grid GenerationQueue'!AK$5:AK$467,'Grid GenerationQueue'!$AX$5:$AX$467,$B40,'Grid GenerationQueue'!$AY$5:$AY$467,$C40)</f>
        <v>0</v>
      </c>
      <c r="AX40">
        <f>SUMIFS('Grid GenerationQueue'!AL$5:AL$467,'Grid GenerationQueue'!$AX$5:$AX$467,$B40,'Grid GenerationQueue'!$AY$5:$AY$467,$C40)</f>
        <v>0</v>
      </c>
      <c r="AY40">
        <f>SUMIFS('Grid GenerationQueue'!AM$5:AM$467,'Grid GenerationQueue'!$AX$5:$AX$467,$B40,'Grid GenerationQueue'!$AY$5:$AY$467,$C40)</f>
        <v>0</v>
      </c>
      <c r="AZ40">
        <f>SUMIFS('Grid GenerationQueue'!AN$5:AN$467,'Grid GenerationQueue'!$AX$5:$AX$467,$B40,'Grid GenerationQueue'!$AY$5:$AY$467,$C40)</f>
        <v>0</v>
      </c>
      <c r="BA40">
        <f>SUMIFS('Grid GenerationQueue'!AO$5:AO$467,'Grid GenerationQueue'!$AX$5:$AX$467,$B40,'Grid GenerationQueue'!$AY$5:$AY$467,$C40)</f>
        <v>0</v>
      </c>
      <c r="BB40">
        <f>SUMIFS('Grid GenerationQueue'!AP$5:AP$467,'Grid GenerationQueue'!$AX$5:$AX$467,$B40,'Grid GenerationQueue'!$AY$5:$AY$467,$C40)</f>
        <v>0</v>
      </c>
      <c r="BD40">
        <f>SUMIFS('Grid GenerationQueue'!AE$5:AE$467,'Grid GenerationQueue'!$AX$5:$AX$467,$B40,'Grid GenerationQueue'!$AY$5:$AY$467,$C40,'Grid GenerationQueue'!$BH$5:$BH$467,"Executed",'Grid GenerationQueue'!$BB$5:$BB$467,"&lt;"&amp;$BE$3)</f>
        <v>0</v>
      </c>
      <c r="BE40">
        <f>SUMIFS('Grid GenerationQueue'!AF$5:AF$467,'Grid GenerationQueue'!$AX$5:$AX$467,$B40,'Grid GenerationQueue'!$AY$5:$AY$467,$C40,'Grid GenerationQueue'!$BH$5:$BH$467,"Executed",'Grid GenerationQueue'!$BB$5:$BB$467,"&lt;"&amp;$BE$3)</f>
        <v>0</v>
      </c>
      <c r="BF40">
        <f>SUMIFS('Grid GenerationQueue'!AG$5:AG$467,'Grid GenerationQueue'!$AX$5:$AX$467,$B40,'Grid GenerationQueue'!$AY$5:$AY$467,$C40,'Grid GenerationQueue'!$BH$5:$BH$467,"Executed",'Grid GenerationQueue'!$BB$5:$BB$467,"&lt;"&amp;$BE$3)</f>
        <v>0</v>
      </c>
      <c r="BG40">
        <f>SUMIFS('Grid GenerationQueue'!AH$5:AH$467,'Grid GenerationQueue'!$AX$5:$AX$467,$B40,'Grid GenerationQueue'!$AY$5:$AY$467,$C40,'Grid GenerationQueue'!$BH$5:$BH$467,"Executed",'Grid GenerationQueue'!$BB$5:$BB$467,"&lt;"&amp;$BE$3)</f>
        <v>0</v>
      </c>
      <c r="BH40">
        <f>SUMIFS('Grid GenerationQueue'!AI$5:AI$467,'Grid GenerationQueue'!$AX$5:$AX$467,$B40,'Grid GenerationQueue'!$AY$5:$AY$467,$C40,'Grid GenerationQueue'!$BH$5:$BH$467,"Executed",'Grid GenerationQueue'!$BB$5:$BB$467,"&lt;"&amp;$BE$3)</f>
        <v>0</v>
      </c>
      <c r="BI40">
        <f>SUMIFS('Grid GenerationQueue'!AJ$5:AJ$467,'Grid GenerationQueue'!$AX$5:$AX$467,$B40,'Grid GenerationQueue'!$AY$5:$AY$467,$C40,'Grid GenerationQueue'!$BH$5:$BH$467,"Executed",'Grid GenerationQueue'!$BB$5:$BB$467,"&lt;"&amp;$BE$3)</f>
        <v>0</v>
      </c>
      <c r="BJ40">
        <f>SUMIFS('Grid GenerationQueue'!AK$5:AK$467,'Grid GenerationQueue'!$AX$5:$AX$467,$B40,'Grid GenerationQueue'!$AY$5:$AY$467,$C40,'Grid GenerationQueue'!$BH$5:$BH$467,"Executed",'Grid GenerationQueue'!$BB$5:$BB$467,"&lt;"&amp;$BE$3)</f>
        <v>0</v>
      </c>
      <c r="BK40">
        <f>SUMIFS('Grid GenerationQueue'!AL$5:AL$467,'Grid GenerationQueue'!$AX$5:$AX$467,$B40,'Grid GenerationQueue'!$AY$5:$AY$467,$C40,'Grid GenerationQueue'!$BH$5:$BH$467,"Executed",'Grid GenerationQueue'!$BB$5:$BB$467,"&lt;"&amp;$BE$3)</f>
        <v>0</v>
      </c>
      <c r="BL40">
        <f>SUMIFS('Grid GenerationQueue'!AM$5:AM$467,'Grid GenerationQueue'!$AX$5:$AX$467,$B40,'Grid GenerationQueue'!$AY$5:$AY$467,$C40,'Grid GenerationQueue'!$BH$5:$BH$467,"Executed",'Grid GenerationQueue'!$BB$5:$BB$467,"&lt;"&amp;$BE$3)</f>
        <v>0</v>
      </c>
      <c r="BM40">
        <f>SUMIFS('Grid GenerationQueue'!AN$5:AN$467,'Grid GenerationQueue'!$AX$5:$AX$467,$B40,'Grid GenerationQueue'!$AY$5:$AY$467,$C40,'Grid GenerationQueue'!$BH$5:$BH$467,"Executed",'Grid GenerationQueue'!$BB$5:$BB$467,"&lt;"&amp;$BE$3)</f>
        <v>0</v>
      </c>
      <c r="BN40">
        <f>SUMIFS('Grid GenerationQueue'!AO$5:AO$467,'Grid GenerationQueue'!$AX$5:$AX$467,$B40,'Grid GenerationQueue'!$AY$5:$AY$467,$C40,'Grid GenerationQueue'!$BH$5:$BH$467,"Executed",'Grid GenerationQueue'!$BB$5:$BB$467,"&lt;"&amp;$BE$3)</f>
        <v>0</v>
      </c>
      <c r="BO40">
        <f>SUMIFS('Grid GenerationQueue'!AP$5:AP$467,'Grid GenerationQueue'!$AX$5:$AX$467,$B40,'Grid GenerationQueue'!$AY$5:$AY$467,$C40,'Grid GenerationQueue'!$BH$5:$BH$467,"Executed",'Grid GenerationQueue'!$BB$5:$BB$467,"&lt;"&amp;$BE$3)</f>
        <v>0</v>
      </c>
      <c r="BQ40">
        <f>SUMIFS('Grid GenerationQueue'!AE$5:AE$467,'Grid GenerationQueue'!$AX$5:$AX$467,$B40,'Grid GenerationQueue'!$AY$5:$AY$467,$C40,'Grid GenerationQueue'!$BF$5:$BF$467,"&lt;&gt;"&amp;"",'Grid GenerationQueue'!$BB$5:$BB$467,"&lt;"&amp;$BE$3)</f>
        <v>0</v>
      </c>
      <c r="BR40">
        <f>SUMIFS('Grid GenerationQueue'!AF$5:AF$467,'Grid GenerationQueue'!$AX$5:$AX$467,$B40,'Grid GenerationQueue'!$AY$5:$AY$467,$C40,'Grid GenerationQueue'!$BF$5:$BF$467,"&lt;&gt;"&amp;"",'Grid GenerationQueue'!$BB$5:$BB$467,"&lt;"&amp;$BE$3)</f>
        <v>0</v>
      </c>
      <c r="BS40">
        <f>SUMIFS('Grid GenerationQueue'!AG$5:AG$467,'Grid GenerationQueue'!$AX$5:$AX$467,$B40,'Grid GenerationQueue'!$AY$5:$AY$467,$C40,'Grid GenerationQueue'!$BF$5:$BF$467,"&lt;&gt;"&amp;"",'Grid GenerationQueue'!$BB$5:$BB$467,"&lt;"&amp;$BE$3)</f>
        <v>0</v>
      </c>
      <c r="BT40">
        <f>SUMIFS('Grid GenerationQueue'!AH$5:AH$467,'Grid GenerationQueue'!$AX$5:$AX$467,$B40,'Grid GenerationQueue'!$AY$5:$AY$467,$C40,'Grid GenerationQueue'!$BF$5:$BF$467,"&lt;&gt;"&amp;"",'Grid GenerationQueue'!$BB$5:$BB$467,"&lt;"&amp;$BE$3)</f>
        <v>0</v>
      </c>
      <c r="BU40">
        <f>SUMIFS('Grid GenerationQueue'!AI$5:AI$467,'Grid GenerationQueue'!$AX$5:$AX$467,$B40,'Grid GenerationQueue'!$AY$5:$AY$467,$C40,'Grid GenerationQueue'!$BF$5:$BF$467,"&lt;&gt;"&amp;"",'Grid GenerationQueue'!$BB$5:$BB$467,"&lt;"&amp;$BE$3)</f>
        <v>0</v>
      </c>
      <c r="BV40">
        <f>SUMIFS('Grid GenerationQueue'!AJ$5:AJ$467,'Grid GenerationQueue'!$AX$5:$AX$467,$B40,'Grid GenerationQueue'!$AY$5:$AY$467,$C40,'Grid GenerationQueue'!$BF$5:$BF$467,"&lt;&gt;"&amp;"",'Grid GenerationQueue'!$BB$5:$BB$467,"&lt;"&amp;$BE$3)</f>
        <v>0</v>
      </c>
      <c r="BW40">
        <f>SUMIFS('Grid GenerationQueue'!AK$5:AK$467,'Grid GenerationQueue'!$AX$5:$AX$467,$B40,'Grid GenerationQueue'!$AY$5:$AY$467,$C40,'Grid GenerationQueue'!$BF$5:$BF$467,"&lt;&gt;"&amp;"",'Grid GenerationQueue'!$BB$5:$BB$467,"&lt;"&amp;$BE$3)</f>
        <v>0</v>
      </c>
      <c r="BX40">
        <f>SUMIFS('Grid GenerationQueue'!AL$5:AL$467,'Grid GenerationQueue'!$AX$5:$AX$467,$B40,'Grid GenerationQueue'!$AY$5:$AY$467,$C40,'Grid GenerationQueue'!$BF$5:$BF$467,"&lt;&gt;"&amp;"",'Grid GenerationQueue'!$BB$5:$BB$467,"&lt;"&amp;$BE$3)</f>
        <v>0</v>
      </c>
      <c r="BY40">
        <f>SUMIFS('Grid GenerationQueue'!AM$5:AM$467,'Grid GenerationQueue'!$AX$5:$AX$467,$B40,'Grid GenerationQueue'!$AY$5:$AY$467,$C40,'Grid GenerationQueue'!$BF$5:$BF$467,"&lt;&gt;"&amp;"",'Grid GenerationQueue'!$BB$5:$BB$467,"&lt;"&amp;$BE$3)</f>
        <v>0</v>
      </c>
      <c r="BZ40">
        <f>SUMIFS('Grid GenerationQueue'!AN$5:AN$467,'Grid GenerationQueue'!$AX$5:$AX$467,$B40,'Grid GenerationQueue'!$AY$5:$AY$467,$C40,'Grid GenerationQueue'!$BF$5:$BF$467,"&lt;&gt;"&amp;"",'Grid GenerationQueue'!$BB$5:$BB$467,"&lt;"&amp;$BE$3)</f>
        <v>0</v>
      </c>
      <c r="CA40">
        <f>SUMIFS('Grid GenerationQueue'!AO$5:AO$467,'Grid GenerationQueue'!$AX$5:$AX$467,$B40,'Grid GenerationQueue'!$AY$5:$AY$467,$C40,'Grid GenerationQueue'!$BF$5:$BF$467,"&lt;&gt;"&amp;"",'Grid GenerationQueue'!$BB$5:$BB$467,"&lt;"&amp;$BE$3)</f>
        <v>0</v>
      </c>
      <c r="CB40">
        <f>SUMIFS('Grid GenerationQueue'!AP$5:AP$467,'Grid GenerationQueue'!$AX$5:$AX$467,$B40,'Grid GenerationQueue'!$AY$5:$AY$467,$C40,'Grid GenerationQueue'!$BF$5:$BF$467,"&lt;&gt;"&amp;"",'Grid GenerationQueue'!$BB$5:$BB$467,"&lt;"&amp;$BE$3)</f>
        <v>0</v>
      </c>
      <c r="CD40">
        <f>SUMIFS('Grid GenerationQueue'!AE$5:AE$467,'Grid GenerationQueue'!$AX$5:$AX$467,$B40,'Grid GenerationQueue'!$AY$5:$AY$467,$C40,'Grid GenerationQueue'!$BB$5:$BB$467,"&lt;"&amp;$BE$3)</f>
        <v>0</v>
      </c>
      <c r="CE40">
        <f>SUMIFS('Grid GenerationQueue'!AF$5:AF$467,'Grid GenerationQueue'!$AX$5:$AX$467,$B40,'Grid GenerationQueue'!$AY$5:$AY$467,$C40,'Grid GenerationQueue'!$BB$5:$BB$467,"&lt;"&amp;$BE$3)</f>
        <v>0</v>
      </c>
      <c r="CF40">
        <f>SUMIFS('Grid GenerationQueue'!AG$5:AG$467,'Grid GenerationQueue'!$AX$5:$AX$467,$B40,'Grid GenerationQueue'!$AY$5:$AY$467,$C40,'Grid GenerationQueue'!$BB$5:$BB$467,"&lt;"&amp;$BE$3)</f>
        <v>0</v>
      </c>
      <c r="CG40">
        <f>SUMIFS('Grid GenerationQueue'!AH$5:AH$467,'Grid GenerationQueue'!$AX$5:$AX$467,$B40,'Grid GenerationQueue'!$AY$5:$AY$467,$C40,'Grid GenerationQueue'!$BB$5:$BB$467,"&lt;"&amp;$BE$3)</f>
        <v>0</v>
      </c>
      <c r="CH40">
        <f>SUMIFS('Grid GenerationQueue'!AI$5:AI$467,'Grid GenerationQueue'!$AX$5:$AX$467,$B40,'Grid GenerationQueue'!$AY$5:$AY$467,$C40,'Grid GenerationQueue'!$BB$5:$BB$467,"&lt;"&amp;$BE$3)</f>
        <v>0</v>
      </c>
      <c r="CI40">
        <f>SUMIFS('Grid GenerationQueue'!AJ$5:AJ$467,'Grid GenerationQueue'!$AX$5:$AX$467,$B40,'Grid GenerationQueue'!$AY$5:$AY$467,$C40,'Grid GenerationQueue'!$BB$5:$BB$467,"&lt;"&amp;$BE$3)</f>
        <v>0</v>
      </c>
      <c r="CJ40">
        <f>SUMIFS('Grid GenerationQueue'!AK$5:AK$467,'Grid GenerationQueue'!$AX$5:$AX$467,$B40,'Grid GenerationQueue'!$AY$5:$AY$467,$C40,'Grid GenerationQueue'!$BB$5:$BB$467,"&lt;"&amp;$BE$3)</f>
        <v>0</v>
      </c>
      <c r="CK40">
        <f>SUMIFS('Grid GenerationQueue'!AL$5:AL$467,'Grid GenerationQueue'!$AX$5:$AX$467,$B40,'Grid GenerationQueue'!$AY$5:$AY$467,$C40,'Grid GenerationQueue'!$BB$5:$BB$467,"&lt;"&amp;$BE$3)</f>
        <v>0</v>
      </c>
      <c r="CL40">
        <f>SUMIFS('Grid GenerationQueue'!AM$5:AM$467,'Grid GenerationQueue'!$AX$5:$AX$467,$B40,'Grid GenerationQueue'!$AY$5:$AY$467,$C40,'Grid GenerationQueue'!$BB$5:$BB$467,"&lt;"&amp;$BE$3)</f>
        <v>0</v>
      </c>
      <c r="CM40">
        <f>SUMIFS('Grid GenerationQueue'!AN$5:AN$467,'Grid GenerationQueue'!$AX$5:$AX$467,$B40,'Grid GenerationQueue'!$AY$5:$AY$467,$C40,'Grid GenerationQueue'!$BB$5:$BB$467,"&lt;"&amp;$BE$3)</f>
        <v>0</v>
      </c>
      <c r="CN40">
        <f>SUMIFS('Grid GenerationQueue'!AO$5:AO$467,'Grid GenerationQueue'!$AX$5:$AX$467,$B40,'Grid GenerationQueue'!$AY$5:$AY$467,$C40,'Grid GenerationQueue'!$BB$5:$BB$467,"&lt;"&amp;$BE$3)</f>
        <v>0</v>
      </c>
      <c r="CO40">
        <f>SUMIFS('Grid GenerationQueue'!AP$5:AP$467,'Grid GenerationQueue'!$AX$5:$AX$467,$B40,'Grid GenerationQueue'!$AY$5:$AY$467,$C40,'Grid GenerationQueue'!$BB$5:$BB$467,"&lt;"&amp;$BE$3)</f>
        <v>0</v>
      </c>
    </row>
    <row r="41" spans="1:93" x14ac:dyDescent="0.35">
      <c r="A41" t="s">
        <v>4653</v>
      </c>
      <c r="B41" t="s">
        <v>4666</v>
      </c>
      <c r="C41">
        <v>230</v>
      </c>
      <c r="D41">
        <f>SUMIFS('Grid GenerationQueue'!AE$5:AE$467,'Grid GenerationQueue'!$AX$5:$AX$467,$B41,'Grid GenerationQueue'!$AY$5:$AY$467,$C41,'Grid GenerationQueue'!$BI$5:$BI$467,"&lt;4")</f>
        <v>0</v>
      </c>
      <c r="E41">
        <f>SUMIFS('Grid GenerationQueue'!AF$5:AF$467,'Grid GenerationQueue'!$AX$5:$AX$467,$B41,'Grid GenerationQueue'!$AY$5:$AY$467,$C41,'Grid GenerationQueue'!$BI$5:$BI$467,"&lt;4")</f>
        <v>0</v>
      </c>
      <c r="F41">
        <f>SUMIFS('Grid GenerationQueue'!AG$5:AG$467,'Grid GenerationQueue'!$AX$5:$AX$467,$B41,'Grid GenerationQueue'!$AY$5:$AY$467,$C41,'Grid GenerationQueue'!$BI$5:$BI$467,"&lt;4")</f>
        <v>0</v>
      </c>
      <c r="G41">
        <f>SUMIFS('Grid GenerationQueue'!AH$5:AH$467,'Grid GenerationQueue'!$AX$5:$AX$467,$B41,'Grid GenerationQueue'!$AY$5:$AY$467,$C41,'Grid GenerationQueue'!$BI$5:$BI$467,"&lt;4")</f>
        <v>0</v>
      </c>
      <c r="H41">
        <f>SUMIFS('Grid GenerationQueue'!AI$5:AI$467,'Grid GenerationQueue'!$AX$5:$AX$467,$B41,'Grid GenerationQueue'!$AY$5:$AY$467,$C41,'Grid GenerationQueue'!$BI$5:$BI$467,"&lt;4")</f>
        <v>0</v>
      </c>
      <c r="I41">
        <f>SUMIFS('Grid GenerationQueue'!AJ$5:AJ$467,'Grid GenerationQueue'!$AX$5:$AX$467,$B41,'Grid GenerationQueue'!$AY$5:$AY$467,$C41,'Grid GenerationQueue'!$BI$5:$BI$467,"&lt;4")</f>
        <v>0</v>
      </c>
      <c r="J41">
        <f>SUMIFS('Grid GenerationQueue'!AK$5:AK$467,'Grid GenerationQueue'!$AX$5:$AX$467,$B41,'Grid GenerationQueue'!$AY$5:$AY$467,$C41,'Grid GenerationQueue'!$BI$5:$BI$467,"&lt;4")</f>
        <v>0</v>
      </c>
      <c r="K41">
        <f>SUMIFS('Grid GenerationQueue'!AL$5:AL$467,'Grid GenerationQueue'!$AX$5:$AX$467,$B41,'Grid GenerationQueue'!$AY$5:$AY$467,$C41,'Grid GenerationQueue'!$BI$5:$BI$467,"&lt;4")</f>
        <v>0</v>
      </c>
      <c r="L41">
        <f>SUMIFS('Grid GenerationQueue'!AM$5:AM$467,'Grid GenerationQueue'!$AX$5:$AX$467,$B41,'Grid GenerationQueue'!$AY$5:$AY$467,$C41,'Grid GenerationQueue'!$BI$5:$BI$467,"&lt;4")</f>
        <v>0</v>
      </c>
      <c r="M41">
        <f>SUMIFS('Grid GenerationQueue'!AN$5:AN$467,'Grid GenerationQueue'!$AX$5:$AX$467,$B41,'Grid GenerationQueue'!$AY$5:$AY$467,$C41,'Grid GenerationQueue'!$BI$5:$BI$467,"&lt;4")</f>
        <v>0</v>
      </c>
      <c r="N41">
        <f>SUMIFS('Grid GenerationQueue'!AO$5:AO$467,'Grid GenerationQueue'!$AX$5:$AX$467,$B41,'Grid GenerationQueue'!$AY$5:$AY$467,$C41,'Grid GenerationQueue'!$BI$5:$BI$467,"&lt;4")</f>
        <v>0</v>
      </c>
      <c r="O41">
        <f>SUMIFS('Grid GenerationQueue'!AP$5:AP$467,'Grid GenerationQueue'!$AX$5:$AX$467,$B41,'Grid GenerationQueue'!$AY$5:$AY$467,$C41,'Grid GenerationQueue'!$BI$5:$BI$467,"&lt;4")</f>
        <v>0</v>
      </c>
      <c r="Q41">
        <f>SUMIFS('Grid GenerationQueue'!AE$5:AE$467,'Grid GenerationQueue'!$AX$5:$AX$467,$B41,'Grid GenerationQueue'!$AY$5:$AY$467,$C41,'Grid GenerationQueue'!$BH$5:$BH$467,"Executed")</f>
        <v>0</v>
      </c>
      <c r="R41">
        <f>SUMIFS('Grid GenerationQueue'!AF$5:AF$467,'Grid GenerationQueue'!$AX$5:$AX$467,$B41,'Grid GenerationQueue'!$AY$5:$AY$467,$C41,'Grid GenerationQueue'!$BH$5:$BH$467,"Executed")</f>
        <v>0</v>
      </c>
      <c r="S41">
        <f>SUMIFS('Grid GenerationQueue'!AG$5:AG$467,'Grid GenerationQueue'!$AX$5:$AX$467,$B41,'Grid GenerationQueue'!$AY$5:$AY$467,$C41,'Grid GenerationQueue'!$BH$5:$BH$467,"Executed")</f>
        <v>0</v>
      </c>
      <c r="T41">
        <f>SUMIFS('Grid GenerationQueue'!AH$5:AH$467,'Grid GenerationQueue'!$AX$5:$AX$467,$B41,'Grid GenerationQueue'!$AY$5:$AY$467,$C41,'Grid GenerationQueue'!$BH$5:$BH$467,"Executed")</f>
        <v>0</v>
      </c>
      <c r="U41">
        <f>SUMIFS('Grid GenerationQueue'!AI$5:AI$467,'Grid GenerationQueue'!$AX$5:$AX$467,$B41,'Grid GenerationQueue'!$AY$5:$AY$467,$C41,'Grid GenerationQueue'!$BH$5:$BH$467,"Executed")</f>
        <v>0</v>
      </c>
      <c r="V41">
        <f>SUMIFS('Grid GenerationQueue'!AJ$5:AJ$467,'Grid GenerationQueue'!$AX$5:$AX$467,$B41,'Grid GenerationQueue'!$AY$5:$AY$467,$C41,'Grid GenerationQueue'!$BH$5:$BH$467,"Executed")</f>
        <v>0</v>
      </c>
      <c r="W41">
        <f>SUMIFS('Grid GenerationQueue'!AK$5:AK$467,'Grid GenerationQueue'!$AX$5:$AX$467,$B41,'Grid GenerationQueue'!$AY$5:$AY$467,$C41,'Grid GenerationQueue'!$BH$5:$BH$467,"Executed")</f>
        <v>0</v>
      </c>
      <c r="X41">
        <f>SUMIFS('Grid GenerationQueue'!AL$5:AL$467,'Grid GenerationQueue'!$AX$5:$AX$467,$B41,'Grid GenerationQueue'!$AY$5:$AY$467,$C41,'Grid GenerationQueue'!$BH$5:$BH$467,"Executed")</f>
        <v>0</v>
      </c>
      <c r="Y41">
        <f>SUMIFS('Grid GenerationQueue'!AM$5:AM$467,'Grid GenerationQueue'!$AX$5:$AX$467,$B41,'Grid GenerationQueue'!$AY$5:$AY$467,$C41,'Grid GenerationQueue'!$BH$5:$BH$467,"Executed")</f>
        <v>0</v>
      </c>
      <c r="Z41">
        <f>SUMIFS('Grid GenerationQueue'!AN$5:AN$467,'Grid GenerationQueue'!$AX$5:$AX$467,$B41,'Grid GenerationQueue'!$AY$5:$AY$467,$C41,'Grid GenerationQueue'!$BH$5:$BH$467,"Executed")</f>
        <v>0</v>
      </c>
      <c r="AA41">
        <f>SUMIFS('Grid GenerationQueue'!AO$5:AO$467,'Grid GenerationQueue'!$AX$5:$AX$467,$B41,'Grid GenerationQueue'!$AY$5:$AY$467,$C41,'Grid GenerationQueue'!$BH$5:$BH$467,"Executed")</f>
        <v>0</v>
      </c>
      <c r="AB41">
        <f>SUMIFS('Grid GenerationQueue'!AP$5:AP$467,'Grid GenerationQueue'!$AX$5:$AX$467,$B41,'Grid GenerationQueue'!$AY$5:$AY$467,$C41,'Grid GenerationQueue'!$BH$5:$BH$467,"Executed")</f>
        <v>0</v>
      </c>
      <c r="AD41">
        <f>SUMIFS('Grid GenerationQueue'!AE$5:AE$467,'Grid GenerationQueue'!$AX$5:$AX$467,$B41,'Grid GenerationQueue'!$AY$5:$AY$467,$C41,'Grid GenerationQueue'!$BF$5:$BF$467,"&lt;&gt;"&amp;"")</f>
        <v>0</v>
      </c>
      <c r="AE41">
        <f>SUMIFS('Grid GenerationQueue'!AF$5:AF$467,'Grid GenerationQueue'!$AX$5:$AX$467,$B41,'Grid GenerationQueue'!$AY$5:$AY$467,$C41,'Grid GenerationQueue'!$BF$5:$BF$467,"&lt;&gt;"&amp;"")</f>
        <v>0</v>
      </c>
      <c r="AF41">
        <f>SUMIFS('Grid GenerationQueue'!AG$5:AG$467,'Grid GenerationQueue'!$AX$5:$AX$467,$B41,'Grid GenerationQueue'!$AY$5:$AY$467,$C41,'Grid GenerationQueue'!$BF$5:$BF$467,"&lt;&gt;"&amp;"")</f>
        <v>0</v>
      </c>
      <c r="AG41">
        <f>SUMIFS('Grid GenerationQueue'!AH$5:AH$467,'Grid GenerationQueue'!$AX$5:$AX$467,$B41,'Grid GenerationQueue'!$AY$5:$AY$467,$C41,'Grid GenerationQueue'!$BF$5:$BF$467,"&lt;&gt;"&amp;"")</f>
        <v>0</v>
      </c>
      <c r="AH41">
        <f>SUMIFS('Grid GenerationQueue'!AI$5:AI$467,'Grid GenerationQueue'!$AX$5:$AX$467,$B41,'Grid GenerationQueue'!$AY$5:$AY$467,$C41,'Grid GenerationQueue'!$BF$5:$BF$467,"&lt;&gt;"&amp;"")</f>
        <v>0</v>
      </c>
      <c r="AI41">
        <f>SUMIFS('Grid GenerationQueue'!AJ$5:AJ$467,'Grid GenerationQueue'!$AX$5:$AX$467,$B41,'Grid GenerationQueue'!$AY$5:$AY$467,$C41,'Grid GenerationQueue'!$BF$5:$BF$467,"&lt;&gt;"&amp;"")</f>
        <v>0</v>
      </c>
      <c r="AJ41">
        <f>SUMIFS('Grid GenerationQueue'!AK$5:AK$467,'Grid GenerationQueue'!$AX$5:$AX$467,$B41,'Grid GenerationQueue'!$AY$5:$AY$467,$C41,'Grid GenerationQueue'!$BF$5:$BF$467,"&lt;&gt;"&amp;"")</f>
        <v>0</v>
      </c>
      <c r="AK41">
        <f>SUMIFS('Grid GenerationQueue'!AL$5:AL$467,'Grid GenerationQueue'!$AX$5:$AX$467,$B41,'Grid GenerationQueue'!$AY$5:$AY$467,$C41,'Grid GenerationQueue'!$BF$5:$BF$467,"&lt;&gt;"&amp;"")</f>
        <v>0</v>
      </c>
      <c r="AL41">
        <f>SUMIFS('Grid GenerationQueue'!AM$5:AM$467,'Grid GenerationQueue'!$AX$5:$AX$467,$B41,'Grid GenerationQueue'!$AY$5:$AY$467,$C41,'Grid GenerationQueue'!$BF$5:$BF$467,"&lt;&gt;"&amp;"")</f>
        <v>0</v>
      </c>
      <c r="AM41">
        <f>SUMIFS('Grid GenerationQueue'!AN$5:AN$467,'Grid GenerationQueue'!$AX$5:$AX$467,$B41,'Grid GenerationQueue'!$AY$5:$AY$467,$C41,'Grid GenerationQueue'!$BF$5:$BF$467,"&lt;&gt;"&amp;"")</f>
        <v>0</v>
      </c>
      <c r="AN41">
        <f>SUMIFS('Grid GenerationQueue'!AO$5:AO$467,'Grid GenerationQueue'!$AX$5:$AX$467,$B41,'Grid GenerationQueue'!$AY$5:$AY$467,$C41,'Grid GenerationQueue'!$BF$5:$BF$467,"&lt;&gt;"&amp;"")</f>
        <v>0</v>
      </c>
      <c r="AO41">
        <f>SUMIFS('Grid GenerationQueue'!AP$5:AP$467,'Grid GenerationQueue'!$AX$5:$AX$467,$B41,'Grid GenerationQueue'!$AY$5:$AY$467,$C41,'Grid GenerationQueue'!$BF$5:$BF$467,"&lt;&gt;"&amp;"")</f>
        <v>0</v>
      </c>
      <c r="AQ41">
        <f>SUMIFS('Grid GenerationQueue'!AE$5:AE$467,'Grid GenerationQueue'!$AX$5:$AX$467,$B41,'Grid GenerationQueue'!$AY$5:$AY$467,$C41)</f>
        <v>0</v>
      </c>
      <c r="AR41">
        <f>SUMIFS('Grid GenerationQueue'!AF$5:AF$467,'Grid GenerationQueue'!$AX$5:$AX$467,$B41,'Grid GenerationQueue'!$AY$5:$AY$467,$C41)</f>
        <v>0</v>
      </c>
      <c r="AS41">
        <f>SUMIFS('Grid GenerationQueue'!AG$5:AG$467,'Grid GenerationQueue'!$AX$5:$AX$467,$B41,'Grid GenerationQueue'!$AY$5:$AY$467,$C41)</f>
        <v>0</v>
      </c>
      <c r="AT41">
        <f>SUMIFS('Grid GenerationQueue'!AH$5:AH$467,'Grid GenerationQueue'!$AX$5:$AX$467,$B41,'Grid GenerationQueue'!$AY$5:$AY$467,$C41)</f>
        <v>0</v>
      </c>
      <c r="AU41">
        <f>SUMIFS('Grid GenerationQueue'!AI$5:AI$467,'Grid GenerationQueue'!$AX$5:$AX$467,$B41,'Grid GenerationQueue'!$AY$5:$AY$467,$C41)</f>
        <v>0</v>
      </c>
      <c r="AV41">
        <f>SUMIFS('Grid GenerationQueue'!AJ$5:AJ$467,'Grid GenerationQueue'!$AX$5:$AX$467,$B41,'Grid GenerationQueue'!$AY$5:$AY$467,$C41)</f>
        <v>0</v>
      </c>
      <c r="AW41">
        <f>SUMIFS('Grid GenerationQueue'!AK$5:AK$467,'Grid GenerationQueue'!$AX$5:$AX$467,$B41,'Grid GenerationQueue'!$AY$5:$AY$467,$C41)</f>
        <v>0</v>
      </c>
      <c r="AX41">
        <f>SUMIFS('Grid GenerationQueue'!AL$5:AL$467,'Grid GenerationQueue'!$AX$5:$AX$467,$B41,'Grid GenerationQueue'!$AY$5:$AY$467,$C41)</f>
        <v>0</v>
      </c>
      <c r="AY41">
        <f>SUMIFS('Grid GenerationQueue'!AM$5:AM$467,'Grid GenerationQueue'!$AX$5:$AX$467,$B41,'Grid GenerationQueue'!$AY$5:$AY$467,$C41)</f>
        <v>0</v>
      </c>
      <c r="AZ41">
        <f>SUMIFS('Grid GenerationQueue'!AN$5:AN$467,'Grid GenerationQueue'!$AX$5:$AX$467,$B41,'Grid GenerationQueue'!$AY$5:$AY$467,$C41)</f>
        <v>0</v>
      </c>
      <c r="BA41">
        <f>SUMIFS('Grid GenerationQueue'!AO$5:AO$467,'Grid GenerationQueue'!$AX$5:$AX$467,$B41,'Grid GenerationQueue'!$AY$5:$AY$467,$C41)</f>
        <v>0</v>
      </c>
      <c r="BB41">
        <f>SUMIFS('Grid GenerationQueue'!AP$5:AP$467,'Grid GenerationQueue'!$AX$5:$AX$467,$B41,'Grid GenerationQueue'!$AY$5:$AY$467,$C41)</f>
        <v>0</v>
      </c>
      <c r="BD41">
        <f>SUMIFS('Grid GenerationQueue'!AE$5:AE$467,'Grid GenerationQueue'!$AX$5:$AX$467,$B41,'Grid GenerationQueue'!$AY$5:$AY$467,$C41,'Grid GenerationQueue'!$BH$5:$BH$467,"Executed",'Grid GenerationQueue'!$BB$5:$BB$467,"&lt;"&amp;$BE$3)</f>
        <v>0</v>
      </c>
      <c r="BE41">
        <f>SUMIFS('Grid GenerationQueue'!AF$5:AF$467,'Grid GenerationQueue'!$AX$5:$AX$467,$B41,'Grid GenerationQueue'!$AY$5:$AY$467,$C41,'Grid GenerationQueue'!$BH$5:$BH$467,"Executed",'Grid GenerationQueue'!$BB$5:$BB$467,"&lt;"&amp;$BE$3)</f>
        <v>0</v>
      </c>
      <c r="BF41">
        <f>SUMIFS('Grid GenerationQueue'!AG$5:AG$467,'Grid GenerationQueue'!$AX$5:$AX$467,$B41,'Grid GenerationQueue'!$AY$5:$AY$467,$C41,'Grid GenerationQueue'!$BH$5:$BH$467,"Executed",'Grid GenerationQueue'!$BB$5:$BB$467,"&lt;"&amp;$BE$3)</f>
        <v>0</v>
      </c>
      <c r="BG41">
        <f>SUMIFS('Grid GenerationQueue'!AH$5:AH$467,'Grid GenerationQueue'!$AX$5:$AX$467,$B41,'Grid GenerationQueue'!$AY$5:$AY$467,$C41,'Grid GenerationQueue'!$BH$5:$BH$467,"Executed",'Grid GenerationQueue'!$BB$5:$BB$467,"&lt;"&amp;$BE$3)</f>
        <v>0</v>
      </c>
      <c r="BH41">
        <f>SUMIFS('Grid GenerationQueue'!AI$5:AI$467,'Grid GenerationQueue'!$AX$5:$AX$467,$B41,'Grid GenerationQueue'!$AY$5:$AY$467,$C41,'Grid GenerationQueue'!$BH$5:$BH$467,"Executed",'Grid GenerationQueue'!$BB$5:$BB$467,"&lt;"&amp;$BE$3)</f>
        <v>0</v>
      </c>
      <c r="BI41">
        <f>SUMIFS('Grid GenerationQueue'!AJ$5:AJ$467,'Grid GenerationQueue'!$AX$5:$AX$467,$B41,'Grid GenerationQueue'!$AY$5:$AY$467,$C41,'Grid GenerationQueue'!$BH$5:$BH$467,"Executed",'Grid GenerationQueue'!$BB$5:$BB$467,"&lt;"&amp;$BE$3)</f>
        <v>0</v>
      </c>
      <c r="BJ41">
        <f>SUMIFS('Grid GenerationQueue'!AK$5:AK$467,'Grid GenerationQueue'!$AX$5:$AX$467,$B41,'Grid GenerationQueue'!$AY$5:$AY$467,$C41,'Grid GenerationQueue'!$BH$5:$BH$467,"Executed",'Grid GenerationQueue'!$BB$5:$BB$467,"&lt;"&amp;$BE$3)</f>
        <v>0</v>
      </c>
      <c r="BK41">
        <f>SUMIFS('Grid GenerationQueue'!AL$5:AL$467,'Grid GenerationQueue'!$AX$5:$AX$467,$B41,'Grid GenerationQueue'!$AY$5:$AY$467,$C41,'Grid GenerationQueue'!$BH$5:$BH$467,"Executed",'Grid GenerationQueue'!$BB$5:$BB$467,"&lt;"&amp;$BE$3)</f>
        <v>0</v>
      </c>
      <c r="BL41">
        <f>SUMIFS('Grid GenerationQueue'!AM$5:AM$467,'Grid GenerationQueue'!$AX$5:$AX$467,$B41,'Grid GenerationQueue'!$AY$5:$AY$467,$C41,'Grid GenerationQueue'!$BH$5:$BH$467,"Executed",'Grid GenerationQueue'!$BB$5:$BB$467,"&lt;"&amp;$BE$3)</f>
        <v>0</v>
      </c>
      <c r="BM41">
        <f>SUMIFS('Grid GenerationQueue'!AN$5:AN$467,'Grid GenerationQueue'!$AX$5:$AX$467,$B41,'Grid GenerationQueue'!$AY$5:$AY$467,$C41,'Grid GenerationQueue'!$BH$5:$BH$467,"Executed",'Grid GenerationQueue'!$BB$5:$BB$467,"&lt;"&amp;$BE$3)</f>
        <v>0</v>
      </c>
      <c r="BN41">
        <f>SUMIFS('Grid GenerationQueue'!AO$5:AO$467,'Grid GenerationQueue'!$AX$5:$AX$467,$B41,'Grid GenerationQueue'!$AY$5:$AY$467,$C41,'Grid GenerationQueue'!$BH$5:$BH$467,"Executed",'Grid GenerationQueue'!$BB$5:$BB$467,"&lt;"&amp;$BE$3)</f>
        <v>0</v>
      </c>
      <c r="BO41">
        <f>SUMIFS('Grid GenerationQueue'!AP$5:AP$467,'Grid GenerationQueue'!$AX$5:$AX$467,$B41,'Grid GenerationQueue'!$AY$5:$AY$467,$C41,'Grid GenerationQueue'!$BH$5:$BH$467,"Executed",'Grid GenerationQueue'!$BB$5:$BB$467,"&lt;"&amp;$BE$3)</f>
        <v>0</v>
      </c>
      <c r="BQ41">
        <f>SUMIFS('Grid GenerationQueue'!AE$5:AE$467,'Grid GenerationQueue'!$AX$5:$AX$467,$B41,'Grid GenerationQueue'!$AY$5:$AY$467,$C41,'Grid GenerationQueue'!$BF$5:$BF$467,"&lt;&gt;"&amp;"",'Grid GenerationQueue'!$BB$5:$BB$467,"&lt;"&amp;$BE$3)</f>
        <v>0</v>
      </c>
      <c r="BR41">
        <f>SUMIFS('Grid GenerationQueue'!AF$5:AF$467,'Grid GenerationQueue'!$AX$5:$AX$467,$B41,'Grid GenerationQueue'!$AY$5:$AY$467,$C41,'Grid GenerationQueue'!$BF$5:$BF$467,"&lt;&gt;"&amp;"",'Grid GenerationQueue'!$BB$5:$BB$467,"&lt;"&amp;$BE$3)</f>
        <v>0</v>
      </c>
      <c r="BS41">
        <f>SUMIFS('Grid GenerationQueue'!AG$5:AG$467,'Grid GenerationQueue'!$AX$5:$AX$467,$B41,'Grid GenerationQueue'!$AY$5:$AY$467,$C41,'Grid GenerationQueue'!$BF$5:$BF$467,"&lt;&gt;"&amp;"",'Grid GenerationQueue'!$BB$5:$BB$467,"&lt;"&amp;$BE$3)</f>
        <v>0</v>
      </c>
      <c r="BT41">
        <f>SUMIFS('Grid GenerationQueue'!AH$5:AH$467,'Grid GenerationQueue'!$AX$5:$AX$467,$B41,'Grid GenerationQueue'!$AY$5:$AY$467,$C41,'Grid GenerationQueue'!$BF$5:$BF$467,"&lt;&gt;"&amp;"",'Grid GenerationQueue'!$BB$5:$BB$467,"&lt;"&amp;$BE$3)</f>
        <v>0</v>
      </c>
      <c r="BU41">
        <f>SUMIFS('Grid GenerationQueue'!AI$5:AI$467,'Grid GenerationQueue'!$AX$5:$AX$467,$B41,'Grid GenerationQueue'!$AY$5:$AY$467,$C41,'Grid GenerationQueue'!$BF$5:$BF$467,"&lt;&gt;"&amp;"",'Grid GenerationQueue'!$BB$5:$BB$467,"&lt;"&amp;$BE$3)</f>
        <v>0</v>
      </c>
      <c r="BV41">
        <f>SUMIFS('Grid GenerationQueue'!AJ$5:AJ$467,'Grid GenerationQueue'!$AX$5:$AX$467,$B41,'Grid GenerationQueue'!$AY$5:$AY$467,$C41,'Grid GenerationQueue'!$BF$5:$BF$467,"&lt;&gt;"&amp;"",'Grid GenerationQueue'!$BB$5:$BB$467,"&lt;"&amp;$BE$3)</f>
        <v>0</v>
      </c>
      <c r="BW41">
        <f>SUMIFS('Grid GenerationQueue'!AK$5:AK$467,'Grid GenerationQueue'!$AX$5:$AX$467,$B41,'Grid GenerationQueue'!$AY$5:$AY$467,$C41,'Grid GenerationQueue'!$BF$5:$BF$467,"&lt;&gt;"&amp;"",'Grid GenerationQueue'!$BB$5:$BB$467,"&lt;"&amp;$BE$3)</f>
        <v>0</v>
      </c>
      <c r="BX41">
        <f>SUMIFS('Grid GenerationQueue'!AL$5:AL$467,'Grid GenerationQueue'!$AX$5:$AX$467,$B41,'Grid GenerationQueue'!$AY$5:$AY$467,$C41,'Grid GenerationQueue'!$BF$5:$BF$467,"&lt;&gt;"&amp;"",'Grid GenerationQueue'!$BB$5:$BB$467,"&lt;"&amp;$BE$3)</f>
        <v>0</v>
      </c>
      <c r="BY41">
        <f>SUMIFS('Grid GenerationQueue'!AM$5:AM$467,'Grid GenerationQueue'!$AX$5:$AX$467,$B41,'Grid GenerationQueue'!$AY$5:$AY$467,$C41,'Grid GenerationQueue'!$BF$5:$BF$467,"&lt;&gt;"&amp;"",'Grid GenerationQueue'!$BB$5:$BB$467,"&lt;"&amp;$BE$3)</f>
        <v>0</v>
      </c>
      <c r="BZ41">
        <f>SUMIFS('Grid GenerationQueue'!AN$5:AN$467,'Grid GenerationQueue'!$AX$5:$AX$467,$B41,'Grid GenerationQueue'!$AY$5:$AY$467,$C41,'Grid GenerationQueue'!$BF$5:$BF$467,"&lt;&gt;"&amp;"",'Grid GenerationQueue'!$BB$5:$BB$467,"&lt;"&amp;$BE$3)</f>
        <v>0</v>
      </c>
      <c r="CA41">
        <f>SUMIFS('Grid GenerationQueue'!AO$5:AO$467,'Grid GenerationQueue'!$AX$5:$AX$467,$B41,'Grid GenerationQueue'!$AY$5:$AY$467,$C41,'Grid GenerationQueue'!$BF$5:$BF$467,"&lt;&gt;"&amp;"",'Grid GenerationQueue'!$BB$5:$BB$467,"&lt;"&amp;$BE$3)</f>
        <v>0</v>
      </c>
      <c r="CB41">
        <f>SUMIFS('Grid GenerationQueue'!AP$5:AP$467,'Grid GenerationQueue'!$AX$5:$AX$467,$B41,'Grid GenerationQueue'!$AY$5:$AY$467,$C41,'Grid GenerationQueue'!$BF$5:$BF$467,"&lt;&gt;"&amp;"",'Grid GenerationQueue'!$BB$5:$BB$467,"&lt;"&amp;$BE$3)</f>
        <v>0</v>
      </c>
      <c r="CD41">
        <f>SUMIFS('Grid GenerationQueue'!AE$5:AE$467,'Grid GenerationQueue'!$AX$5:$AX$467,$B41,'Grid GenerationQueue'!$AY$5:$AY$467,$C41,'Grid GenerationQueue'!$BB$5:$BB$467,"&lt;"&amp;$BE$3)</f>
        <v>0</v>
      </c>
      <c r="CE41">
        <f>SUMIFS('Grid GenerationQueue'!AF$5:AF$467,'Grid GenerationQueue'!$AX$5:$AX$467,$B41,'Grid GenerationQueue'!$AY$5:$AY$467,$C41,'Grid GenerationQueue'!$BB$5:$BB$467,"&lt;"&amp;$BE$3)</f>
        <v>0</v>
      </c>
      <c r="CF41">
        <f>SUMIFS('Grid GenerationQueue'!AG$5:AG$467,'Grid GenerationQueue'!$AX$5:$AX$467,$B41,'Grid GenerationQueue'!$AY$5:$AY$467,$C41,'Grid GenerationQueue'!$BB$5:$BB$467,"&lt;"&amp;$BE$3)</f>
        <v>0</v>
      </c>
      <c r="CG41">
        <f>SUMIFS('Grid GenerationQueue'!AH$5:AH$467,'Grid GenerationQueue'!$AX$5:$AX$467,$B41,'Grid GenerationQueue'!$AY$5:$AY$467,$C41,'Grid GenerationQueue'!$BB$5:$BB$467,"&lt;"&amp;$BE$3)</f>
        <v>0</v>
      </c>
      <c r="CH41">
        <f>SUMIFS('Grid GenerationQueue'!AI$5:AI$467,'Grid GenerationQueue'!$AX$5:$AX$467,$B41,'Grid GenerationQueue'!$AY$5:$AY$467,$C41,'Grid GenerationQueue'!$BB$5:$BB$467,"&lt;"&amp;$BE$3)</f>
        <v>0</v>
      </c>
      <c r="CI41">
        <f>SUMIFS('Grid GenerationQueue'!AJ$5:AJ$467,'Grid GenerationQueue'!$AX$5:$AX$467,$B41,'Grid GenerationQueue'!$AY$5:$AY$467,$C41,'Grid GenerationQueue'!$BB$5:$BB$467,"&lt;"&amp;$BE$3)</f>
        <v>0</v>
      </c>
      <c r="CJ41">
        <f>SUMIFS('Grid GenerationQueue'!AK$5:AK$467,'Grid GenerationQueue'!$AX$5:$AX$467,$B41,'Grid GenerationQueue'!$AY$5:$AY$467,$C41,'Grid GenerationQueue'!$BB$5:$BB$467,"&lt;"&amp;$BE$3)</f>
        <v>0</v>
      </c>
      <c r="CK41">
        <f>SUMIFS('Grid GenerationQueue'!AL$5:AL$467,'Grid GenerationQueue'!$AX$5:$AX$467,$B41,'Grid GenerationQueue'!$AY$5:$AY$467,$C41,'Grid GenerationQueue'!$BB$5:$BB$467,"&lt;"&amp;$BE$3)</f>
        <v>0</v>
      </c>
      <c r="CL41">
        <f>SUMIFS('Grid GenerationQueue'!AM$5:AM$467,'Grid GenerationQueue'!$AX$5:$AX$467,$B41,'Grid GenerationQueue'!$AY$5:$AY$467,$C41,'Grid GenerationQueue'!$BB$5:$BB$467,"&lt;"&amp;$BE$3)</f>
        <v>0</v>
      </c>
      <c r="CM41">
        <f>SUMIFS('Grid GenerationQueue'!AN$5:AN$467,'Grid GenerationQueue'!$AX$5:$AX$467,$B41,'Grid GenerationQueue'!$AY$5:$AY$467,$C41,'Grid GenerationQueue'!$BB$5:$BB$467,"&lt;"&amp;$BE$3)</f>
        <v>0</v>
      </c>
      <c r="CN41">
        <f>SUMIFS('Grid GenerationQueue'!AO$5:AO$467,'Grid GenerationQueue'!$AX$5:$AX$467,$B41,'Grid GenerationQueue'!$AY$5:$AY$467,$C41,'Grid GenerationQueue'!$BB$5:$BB$467,"&lt;"&amp;$BE$3)</f>
        <v>0</v>
      </c>
      <c r="CO41">
        <f>SUMIFS('Grid GenerationQueue'!AP$5:AP$467,'Grid GenerationQueue'!$AX$5:$AX$467,$B41,'Grid GenerationQueue'!$AY$5:$AY$467,$C41,'Grid GenerationQueue'!$BB$5:$BB$467,"&lt;"&amp;$BE$3)</f>
        <v>0</v>
      </c>
    </row>
    <row r="42" spans="1:93" x14ac:dyDescent="0.35">
      <c r="A42" t="s">
        <v>4653</v>
      </c>
      <c r="B42" t="s">
        <v>4667</v>
      </c>
      <c r="C42">
        <v>115</v>
      </c>
      <c r="D42">
        <f>SUMIFS('Grid GenerationQueue'!AE$5:AE$467,'Grid GenerationQueue'!$AX$5:$AX$467,$B42,'Grid GenerationQueue'!$AY$5:$AY$467,$C42,'Grid GenerationQueue'!$BI$5:$BI$467,"&lt;4")</f>
        <v>0</v>
      </c>
      <c r="E42">
        <f>SUMIFS('Grid GenerationQueue'!AF$5:AF$467,'Grid GenerationQueue'!$AX$5:$AX$467,$B42,'Grid GenerationQueue'!$AY$5:$AY$467,$C42,'Grid GenerationQueue'!$BI$5:$BI$467,"&lt;4")</f>
        <v>0</v>
      </c>
      <c r="F42">
        <f>SUMIFS('Grid GenerationQueue'!AG$5:AG$467,'Grid GenerationQueue'!$AX$5:$AX$467,$B42,'Grid GenerationQueue'!$AY$5:$AY$467,$C42,'Grid GenerationQueue'!$BI$5:$BI$467,"&lt;4")</f>
        <v>0</v>
      </c>
      <c r="G42">
        <f>SUMIFS('Grid GenerationQueue'!AH$5:AH$467,'Grid GenerationQueue'!$AX$5:$AX$467,$B42,'Grid GenerationQueue'!$AY$5:$AY$467,$C42,'Grid GenerationQueue'!$BI$5:$BI$467,"&lt;4")</f>
        <v>0</v>
      </c>
      <c r="H42">
        <f>SUMIFS('Grid GenerationQueue'!AI$5:AI$467,'Grid GenerationQueue'!$AX$5:$AX$467,$B42,'Grid GenerationQueue'!$AY$5:$AY$467,$C42,'Grid GenerationQueue'!$BI$5:$BI$467,"&lt;4")</f>
        <v>0</v>
      </c>
      <c r="I42">
        <f>SUMIFS('Grid GenerationQueue'!AJ$5:AJ$467,'Grid GenerationQueue'!$AX$5:$AX$467,$B42,'Grid GenerationQueue'!$AY$5:$AY$467,$C42,'Grid GenerationQueue'!$BI$5:$BI$467,"&lt;4")</f>
        <v>0</v>
      </c>
      <c r="J42">
        <f>SUMIFS('Grid GenerationQueue'!AK$5:AK$467,'Grid GenerationQueue'!$AX$5:$AX$467,$B42,'Grid GenerationQueue'!$AY$5:$AY$467,$C42,'Grid GenerationQueue'!$BI$5:$BI$467,"&lt;4")</f>
        <v>0</v>
      </c>
      <c r="K42">
        <f>SUMIFS('Grid GenerationQueue'!AL$5:AL$467,'Grid GenerationQueue'!$AX$5:$AX$467,$B42,'Grid GenerationQueue'!$AY$5:$AY$467,$C42,'Grid GenerationQueue'!$BI$5:$BI$467,"&lt;4")</f>
        <v>0</v>
      </c>
      <c r="L42">
        <f>SUMIFS('Grid GenerationQueue'!AM$5:AM$467,'Grid GenerationQueue'!$AX$5:$AX$467,$B42,'Grid GenerationQueue'!$AY$5:$AY$467,$C42,'Grid GenerationQueue'!$BI$5:$BI$467,"&lt;4")</f>
        <v>0</v>
      </c>
      <c r="M42">
        <f>SUMIFS('Grid GenerationQueue'!AN$5:AN$467,'Grid GenerationQueue'!$AX$5:$AX$467,$B42,'Grid GenerationQueue'!$AY$5:$AY$467,$C42,'Grid GenerationQueue'!$BI$5:$BI$467,"&lt;4")</f>
        <v>0</v>
      </c>
      <c r="N42">
        <f>SUMIFS('Grid GenerationQueue'!AO$5:AO$467,'Grid GenerationQueue'!$AX$5:$AX$467,$B42,'Grid GenerationQueue'!$AY$5:$AY$467,$C42,'Grid GenerationQueue'!$BI$5:$BI$467,"&lt;4")</f>
        <v>0</v>
      </c>
      <c r="O42">
        <f>SUMIFS('Grid GenerationQueue'!AP$5:AP$467,'Grid GenerationQueue'!$AX$5:$AX$467,$B42,'Grid GenerationQueue'!$AY$5:$AY$467,$C42,'Grid GenerationQueue'!$BI$5:$BI$467,"&lt;4")</f>
        <v>0</v>
      </c>
      <c r="Q42">
        <f>SUMIFS('Grid GenerationQueue'!AE$5:AE$467,'Grid GenerationQueue'!$AX$5:$AX$467,$B42,'Grid GenerationQueue'!$AY$5:$AY$467,$C42,'Grid GenerationQueue'!$BH$5:$BH$467,"Executed")</f>
        <v>0</v>
      </c>
      <c r="R42">
        <f>SUMIFS('Grid GenerationQueue'!AF$5:AF$467,'Grid GenerationQueue'!$AX$5:$AX$467,$B42,'Grid GenerationQueue'!$AY$5:$AY$467,$C42,'Grid GenerationQueue'!$BH$5:$BH$467,"Executed")</f>
        <v>0</v>
      </c>
      <c r="S42">
        <f>SUMIFS('Grid GenerationQueue'!AG$5:AG$467,'Grid GenerationQueue'!$AX$5:$AX$467,$B42,'Grid GenerationQueue'!$AY$5:$AY$467,$C42,'Grid GenerationQueue'!$BH$5:$BH$467,"Executed")</f>
        <v>0</v>
      </c>
      <c r="T42">
        <f>SUMIFS('Grid GenerationQueue'!AH$5:AH$467,'Grid GenerationQueue'!$AX$5:$AX$467,$B42,'Grid GenerationQueue'!$AY$5:$AY$467,$C42,'Grid GenerationQueue'!$BH$5:$BH$467,"Executed")</f>
        <v>0</v>
      </c>
      <c r="U42">
        <f>SUMIFS('Grid GenerationQueue'!AI$5:AI$467,'Grid GenerationQueue'!$AX$5:$AX$467,$B42,'Grid GenerationQueue'!$AY$5:$AY$467,$C42,'Grid GenerationQueue'!$BH$5:$BH$467,"Executed")</f>
        <v>0</v>
      </c>
      <c r="V42">
        <f>SUMIFS('Grid GenerationQueue'!AJ$5:AJ$467,'Grid GenerationQueue'!$AX$5:$AX$467,$B42,'Grid GenerationQueue'!$AY$5:$AY$467,$C42,'Grid GenerationQueue'!$BH$5:$BH$467,"Executed")</f>
        <v>0</v>
      </c>
      <c r="W42">
        <f>SUMIFS('Grid GenerationQueue'!AK$5:AK$467,'Grid GenerationQueue'!$AX$5:$AX$467,$B42,'Grid GenerationQueue'!$AY$5:$AY$467,$C42,'Grid GenerationQueue'!$BH$5:$BH$467,"Executed")</f>
        <v>0</v>
      </c>
      <c r="X42">
        <f>SUMIFS('Grid GenerationQueue'!AL$5:AL$467,'Grid GenerationQueue'!$AX$5:$AX$467,$B42,'Grid GenerationQueue'!$AY$5:$AY$467,$C42,'Grid GenerationQueue'!$BH$5:$BH$467,"Executed")</f>
        <v>0</v>
      </c>
      <c r="Y42">
        <f>SUMIFS('Grid GenerationQueue'!AM$5:AM$467,'Grid GenerationQueue'!$AX$5:$AX$467,$B42,'Grid GenerationQueue'!$AY$5:$AY$467,$C42,'Grid GenerationQueue'!$BH$5:$BH$467,"Executed")</f>
        <v>0</v>
      </c>
      <c r="Z42">
        <f>SUMIFS('Grid GenerationQueue'!AN$5:AN$467,'Grid GenerationQueue'!$AX$5:$AX$467,$B42,'Grid GenerationQueue'!$AY$5:$AY$467,$C42,'Grid GenerationQueue'!$BH$5:$BH$467,"Executed")</f>
        <v>0</v>
      </c>
      <c r="AA42">
        <f>SUMIFS('Grid GenerationQueue'!AO$5:AO$467,'Grid GenerationQueue'!$AX$5:$AX$467,$B42,'Grid GenerationQueue'!$AY$5:$AY$467,$C42,'Grid GenerationQueue'!$BH$5:$BH$467,"Executed")</f>
        <v>0</v>
      </c>
      <c r="AB42">
        <f>SUMIFS('Grid GenerationQueue'!AP$5:AP$467,'Grid GenerationQueue'!$AX$5:$AX$467,$B42,'Grid GenerationQueue'!$AY$5:$AY$467,$C42,'Grid GenerationQueue'!$BH$5:$BH$467,"Executed")</f>
        <v>0</v>
      </c>
      <c r="AD42">
        <f>SUMIFS('Grid GenerationQueue'!AE$5:AE$467,'Grid GenerationQueue'!$AX$5:$AX$467,$B42,'Grid GenerationQueue'!$AY$5:$AY$467,$C42,'Grid GenerationQueue'!$BF$5:$BF$467,"&lt;&gt;"&amp;"")</f>
        <v>0</v>
      </c>
      <c r="AE42">
        <f>SUMIFS('Grid GenerationQueue'!AF$5:AF$467,'Grid GenerationQueue'!$AX$5:$AX$467,$B42,'Grid GenerationQueue'!$AY$5:$AY$467,$C42,'Grid GenerationQueue'!$BF$5:$BF$467,"&lt;&gt;"&amp;"")</f>
        <v>0</v>
      </c>
      <c r="AF42">
        <f>SUMIFS('Grid GenerationQueue'!AG$5:AG$467,'Grid GenerationQueue'!$AX$5:$AX$467,$B42,'Grid GenerationQueue'!$AY$5:$AY$467,$C42,'Grid GenerationQueue'!$BF$5:$BF$467,"&lt;&gt;"&amp;"")</f>
        <v>0</v>
      </c>
      <c r="AG42">
        <f>SUMIFS('Grid GenerationQueue'!AH$5:AH$467,'Grid GenerationQueue'!$AX$5:$AX$467,$B42,'Grid GenerationQueue'!$AY$5:$AY$467,$C42,'Grid GenerationQueue'!$BF$5:$BF$467,"&lt;&gt;"&amp;"")</f>
        <v>0</v>
      </c>
      <c r="AH42">
        <f>SUMIFS('Grid GenerationQueue'!AI$5:AI$467,'Grid GenerationQueue'!$AX$5:$AX$467,$B42,'Grid GenerationQueue'!$AY$5:$AY$467,$C42,'Grid GenerationQueue'!$BF$5:$BF$467,"&lt;&gt;"&amp;"")</f>
        <v>0</v>
      </c>
      <c r="AI42">
        <f>SUMIFS('Grid GenerationQueue'!AJ$5:AJ$467,'Grid GenerationQueue'!$AX$5:$AX$467,$B42,'Grid GenerationQueue'!$AY$5:$AY$467,$C42,'Grid GenerationQueue'!$BF$5:$BF$467,"&lt;&gt;"&amp;"")</f>
        <v>0</v>
      </c>
      <c r="AJ42">
        <f>SUMIFS('Grid GenerationQueue'!AK$5:AK$467,'Grid GenerationQueue'!$AX$5:$AX$467,$B42,'Grid GenerationQueue'!$AY$5:$AY$467,$C42,'Grid GenerationQueue'!$BF$5:$BF$467,"&lt;&gt;"&amp;"")</f>
        <v>0</v>
      </c>
      <c r="AK42">
        <f>SUMIFS('Grid GenerationQueue'!AL$5:AL$467,'Grid GenerationQueue'!$AX$5:$AX$467,$B42,'Grid GenerationQueue'!$AY$5:$AY$467,$C42,'Grid GenerationQueue'!$BF$5:$BF$467,"&lt;&gt;"&amp;"")</f>
        <v>0</v>
      </c>
      <c r="AL42">
        <f>SUMIFS('Grid GenerationQueue'!AM$5:AM$467,'Grid GenerationQueue'!$AX$5:$AX$467,$B42,'Grid GenerationQueue'!$AY$5:$AY$467,$C42,'Grid GenerationQueue'!$BF$5:$BF$467,"&lt;&gt;"&amp;"")</f>
        <v>0</v>
      </c>
      <c r="AM42">
        <f>SUMIFS('Grid GenerationQueue'!AN$5:AN$467,'Grid GenerationQueue'!$AX$5:$AX$467,$B42,'Grid GenerationQueue'!$AY$5:$AY$467,$C42,'Grid GenerationQueue'!$BF$5:$BF$467,"&lt;&gt;"&amp;"")</f>
        <v>0</v>
      </c>
      <c r="AN42">
        <f>SUMIFS('Grid GenerationQueue'!AO$5:AO$467,'Grid GenerationQueue'!$AX$5:$AX$467,$B42,'Grid GenerationQueue'!$AY$5:$AY$467,$C42,'Grid GenerationQueue'!$BF$5:$BF$467,"&lt;&gt;"&amp;"")</f>
        <v>0</v>
      </c>
      <c r="AO42">
        <f>SUMIFS('Grid GenerationQueue'!AP$5:AP$467,'Grid GenerationQueue'!$AX$5:$AX$467,$B42,'Grid GenerationQueue'!$AY$5:$AY$467,$C42,'Grid GenerationQueue'!$BF$5:$BF$467,"&lt;&gt;"&amp;"")</f>
        <v>0</v>
      </c>
      <c r="AQ42">
        <f>SUMIFS('Grid GenerationQueue'!AE$5:AE$467,'Grid GenerationQueue'!$AX$5:$AX$467,$B42,'Grid GenerationQueue'!$AY$5:$AY$467,$C42)</f>
        <v>0</v>
      </c>
      <c r="AR42">
        <f>SUMIFS('Grid GenerationQueue'!AF$5:AF$467,'Grid GenerationQueue'!$AX$5:$AX$467,$B42,'Grid GenerationQueue'!$AY$5:$AY$467,$C42)</f>
        <v>0</v>
      </c>
      <c r="AS42">
        <f>SUMIFS('Grid GenerationQueue'!AG$5:AG$467,'Grid GenerationQueue'!$AX$5:$AX$467,$B42,'Grid GenerationQueue'!$AY$5:$AY$467,$C42)</f>
        <v>0</v>
      </c>
      <c r="AT42">
        <f>SUMIFS('Grid GenerationQueue'!AH$5:AH$467,'Grid GenerationQueue'!$AX$5:$AX$467,$B42,'Grid GenerationQueue'!$AY$5:$AY$467,$C42)</f>
        <v>0</v>
      </c>
      <c r="AU42">
        <f>SUMIFS('Grid GenerationQueue'!AI$5:AI$467,'Grid GenerationQueue'!$AX$5:$AX$467,$B42,'Grid GenerationQueue'!$AY$5:$AY$467,$C42)</f>
        <v>0</v>
      </c>
      <c r="AV42">
        <f>SUMIFS('Grid GenerationQueue'!AJ$5:AJ$467,'Grid GenerationQueue'!$AX$5:$AX$467,$B42,'Grid GenerationQueue'!$AY$5:$AY$467,$C42)</f>
        <v>0</v>
      </c>
      <c r="AW42">
        <f>SUMIFS('Grid GenerationQueue'!AK$5:AK$467,'Grid GenerationQueue'!$AX$5:$AX$467,$B42,'Grid GenerationQueue'!$AY$5:$AY$467,$C42)</f>
        <v>0</v>
      </c>
      <c r="AX42">
        <f>SUMIFS('Grid GenerationQueue'!AL$5:AL$467,'Grid GenerationQueue'!$AX$5:$AX$467,$B42,'Grid GenerationQueue'!$AY$5:$AY$467,$C42)</f>
        <v>0</v>
      </c>
      <c r="AY42">
        <f>SUMIFS('Grid GenerationQueue'!AM$5:AM$467,'Grid GenerationQueue'!$AX$5:$AX$467,$B42,'Grid GenerationQueue'!$AY$5:$AY$467,$C42)</f>
        <v>0</v>
      </c>
      <c r="AZ42">
        <f>SUMIFS('Grid GenerationQueue'!AN$5:AN$467,'Grid GenerationQueue'!$AX$5:$AX$467,$B42,'Grid GenerationQueue'!$AY$5:$AY$467,$C42)</f>
        <v>0</v>
      </c>
      <c r="BA42">
        <f>SUMIFS('Grid GenerationQueue'!AO$5:AO$467,'Grid GenerationQueue'!$AX$5:$AX$467,$B42,'Grid GenerationQueue'!$AY$5:$AY$467,$C42)</f>
        <v>0</v>
      </c>
      <c r="BB42">
        <f>SUMIFS('Grid GenerationQueue'!AP$5:AP$467,'Grid GenerationQueue'!$AX$5:$AX$467,$B42,'Grid GenerationQueue'!$AY$5:$AY$467,$C42)</f>
        <v>0</v>
      </c>
      <c r="BD42">
        <f>SUMIFS('Grid GenerationQueue'!AE$5:AE$467,'Grid GenerationQueue'!$AX$5:$AX$467,$B42,'Grid GenerationQueue'!$AY$5:$AY$467,$C42,'Grid GenerationQueue'!$BH$5:$BH$467,"Executed",'Grid GenerationQueue'!$BB$5:$BB$467,"&lt;"&amp;$BE$3)</f>
        <v>0</v>
      </c>
      <c r="BE42">
        <f>SUMIFS('Grid GenerationQueue'!AF$5:AF$467,'Grid GenerationQueue'!$AX$5:$AX$467,$B42,'Grid GenerationQueue'!$AY$5:$AY$467,$C42,'Grid GenerationQueue'!$BH$5:$BH$467,"Executed",'Grid GenerationQueue'!$BB$5:$BB$467,"&lt;"&amp;$BE$3)</f>
        <v>0</v>
      </c>
      <c r="BF42">
        <f>SUMIFS('Grid GenerationQueue'!AG$5:AG$467,'Grid GenerationQueue'!$AX$5:$AX$467,$B42,'Grid GenerationQueue'!$AY$5:$AY$467,$C42,'Grid GenerationQueue'!$BH$5:$BH$467,"Executed",'Grid GenerationQueue'!$BB$5:$BB$467,"&lt;"&amp;$BE$3)</f>
        <v>0</v>
      </c>
      <c r="BG42">
        <f>SUMIFS('Grid GenerationQueue'!AH$5:AH$467,'Grid GenerationQueue'!$AX$5:$AX$467,$B42,'Grid GenerationQueue'!$AY$5:$AY$467,$C42,'Grid GenerationQueue'!$BH$5:$BH$467,"Executed",'Grid GenerationQueue'!$BB$5:$BB$467,"&lt;"&amp;$BE$3)</f>
        <v>0</v>
      </c>
      <c r="BH42">
        <f>SUMIFS('Grid GenerationQueue'!AI$5:AI$467,'Grid GenerationQueue'!$AX$5:$AX$467,$B42,'Grid GenerationQueue'!$AY$5:$AY$467,$C42,'Grid GenerationQueue'!$BH$5:$BH$467,"Executed",'Grid GenerationQueue'!$BB$5:$BB$467,"&lt;"&amp;$BE$3)</f>
        <v>0</v>
      </c>
      <c r="BI42">
        <f>SUMIFS('Grid GenerationQueue'!AJ$5:AJ$467,'Grid GenerationQueue'!$AX$5:$AX$467,$B42,'Grid GenerationQueue'!$AY$5:$AY$467,$C42,'Grid GenerationQueue'!$BH$5:$BH$467,"Executed",'Grid GenerationQueue'!$BB$5:$BB$467,"&lt;"&amp;$BE$3)</f>
        <v>0</v>
      </c>
      <c r="BJ42">
        <f>SUMIFS('Grid GenerationQueue'!AK$5:AK$467,'Grid GenerationQueue'!$AX$5:$AX$467,$B42,'Grid GenerationQueue'!$AY$5:$AY$467,$C42,'Grid GenerationQueue'!$BH$5:$BH$467,"Executed",'Grid GenerationQueue'!$BB$5:$BB$467,"&lt;"&amp;$BE$3)</f>
        <v>0</v>
      </c>
      <c r="BK42">
        <f>SUMIFS('Grid GenerationQueue'!AL$5:AL$467,'Grid GenerationQueue'!$AX$5:$AX$467,$B42,'Grid GenerationQueue'!$AY$5:$AY$467,$C42,'Grid GenerationQueue'!$BH$5:$BH$467,"Executed",'Grid GenerationQueue'!$BB$5:$BB$467,"&lt;"&amp;$BE$3)</f>
        <v>0</v>
      </c>
      <c r="BL42">
        <f>SUMIFS('Grid GenerationQueue'!AM$5:AM$467,'Grid GenerationQueue'!$AX$5:$AX$467,$B42,'Grid GenerationQueue'!$AY$5:$AY$467,$C42,'Grid GenerationQueue'!$BH$5:$BH$467,"Executed",'Grid GenerationQueue'!$BB$5:$BB$467,"&lt;"&amp;$BE$3)</f>
        <v>0</v>
      </c>
      <c r="BM42">
        <f>SUMIFS('Grid GenerationQueue'!AN$5:AN$467,'Grid GenerationQueue'!$AX$5:$AX$467,$B42,'Grid GenerationQueue'!$AY$5:$AY$467,$C42,'Grid GenerationQueue'!$BH$5:$BH$467,"Executed",'Grid GenerationQueue'!$BB$5:$BB$467,"&lt;"&amp;$BE$3)</f>
        <v>0</v>
      </c>
      <c r="BN42">
        <f>SUMIFS('Grid GenerationQueue'!AO$5:AO$467,'Grid GenerationQueue'!$AX$5:$AX$467,$B42,'Grid GenerationQueue'!$AY$5:$AY$467,$C42,'Grid GenerationQueue'!$BH$5:$BH$467,"Executed",'Grid GenerationQueue'!$BB$5:$BB$467,"&lt;"&amp;$BE$3)</f>
        <v>0</v>
      </c>
      <c r="BO42">
        <f>SUMIFS('Grid GenerationQueue'!AP$5:AP$467,'Grid GenerationQueue'!$AX$5:$AX$467,$B42,'Grid GenerationQueue'!$AY$5:$AY$467,$C42,'Grid GenerationQueue'!$BH$5:$BH$467,"Executed",'Grid GenerationQueue'!$BB$5:$BB$467,"&lt;"&amp;$BE$3)</f>
        <v>0</v>
      </c>
      <c r="BQ42">
        <f>SUMIFS('Grid GenerationQueue'!AE$5:AE$467,'Grid GenerationQueue'!$AX$5:$AX$467,$B42,'Grid GenerationQueue'!$AY$5:$AY$467,$C42,'Grid GenerationQueue'!$BF$5:$BF$467,"&lt;&gt;"&amp;"",'Grid GenerationQueue'!$BB$5:$BB$467,"&lt;"&amp;$BE$3)</f>
        <v>0</v>
      </c>
      <c r="BR42">
        <f>SUMIFS('Grid GenerationQueue'!AF$5:AF$467,'Grid GenerationQueue'!$AX$5:$AX$467,$B42,'Grid GenerationQueue'!$AY$5:$AY$467,$C42,'Grid GenerationQueue'!$BF$5:$BF$467,"&lt;&gt;"&amp;"",'Grid GenerationQueue'!$BB$5:$BB$467,"&lt;"&amp;$BE$3)</f>
        <v>0</v>
      </c>
      <c r="BS42">
        <f>SUMIFS('Grid GenerationQueue'!AG$5:AG$467,'Grid GenerationQueue'!$AX$5:$AX$467,$B42,'Grid GenerationQueue'!$AY$5:$AY$467,$C42,'Grid GenerationQueue'!$BF$5:$BF$467,"&lt;&gt;"&amp;"",'Grid GenerationQueue'!$BB$5:$BB$467,"&lt;"&amp;$BE$3)</f>
        <v>0</v>
      </c>
      <c r="BT42">
        <f>SUMIFS('Grid GenerationQueue'!AH$5:AH$467,'Grid GenerationQueue'!$AX$5:$AX$467,$B42,'Grid GenerationQueue'!$AY$5:$AY$467,$C42,'Grid GenerationQueue'!$BF$5:$BF$467,"&lt;&gt;"&amp;"",'Grid GenerationQueue'!$BB$5:$BB$467,"&lt;"&amp;$BE$3)</f>
        <v>0</v>
      </c>
      <c r="BU42">
        <f>SUMIFS('Grid GenerationQueue'!AI$5:AI$467,'Grid GenerationQueue'!$AX$5:$AX$467,$B42,'Grid GenerationQueue'!$AY$5:$AY$467,$C42,'Grid GenerationQueue'!$BF$5:$BF$467,"&lt;&gt;"&amp;"",'Grid GenerationQueue'!$BB$5:$BB$467,"&lt;"&amp;$BE$3)</f>
        <v>0</v>
      </c>
      <c r="BV42">
        <f>SUMIFS('Grid GenerationQueue'!AJ$5:AJ$467,'Grid GenerationQueue'!$AX$5:$AX$467,$B42,'Grid GenerationQueue'!$AY$5:$AY$467,$C42,'Grid GenerationQueue'!$BF$5:$BF$467,"&lt;&gt;"&amp;"",'Grid GenerationQueue'!$BB$5:$BB$467,"&lt;"&amp;$BE$3)</f>
        <v>0</v>
      </c>
      <c r="BW42">
        <f>SUMIFS('Grid GenerationQueue'!AK$5:AK$467,'Grid GenerationQueue'!$AX$5:$AX$467,$B42,'Grid GenerationQueue'!$AY$5:$AY$467,$C42,'Grid GenerationQueue'!$BF$5:$BF$467,"&lt;&gt;"&amp;"",'Grid GenerationQueue'!$BB$5:$BB$467,"&lt;"&amp;$BE$3)</f>
        <v>0</v>
      </c>
      <c r="BX42">
        <f>SUMIFS('Grid GenerationQueue'!AL$5:AL$467,'Grid GenerationQueue'!$AX$5:$AX$467,$B42,'Grid GenerationQueue'!$AY$5:$AY$467,$C42,'Grid GenerationQueue'!$BF$5:$BF$467,"&lt;&gt;"&amp;"",'Grid GenerationQueue'!$BB$5:$BB$467,"&lt;"&amp;$BE$3)</f>
        <v>0</v>
      </c>
      <c r="BY42">
        <f>SUMIFS('Grid GenerationQueue'!AM$5:AM$467,'Grid GenerationQueue'!$AX$5:$AX$467,$B42,'Grid GenerationQueue'!$AY$5:$AY$467,$C42,'Grid GenerationQueue'!$BF$5:$BF$467,"&lt;&gt;"&amp;"",'Grid GenerationQueue'!$BB$5:$BB$467,"&lt;"&amp;$BE$3)</f>
        <v>0</v>
      </c>
      <c r="BZ42">
        <f>SUMIFS('Grid GenerationQueue'!AN$5:AN$467,'Grid GenerationQueue'!$AX$5:$AX$467,$B42,'Grid GenerationQueue'!$AY$5:$AY$467,$C42,'Grid GenerationQueue'!$BF$5:$BF$467,"&lt;&gt;"&amp;"",'Grid GenerationQueue'!$BB$5:$BB$467,"&lt;"&amp;$BE$3)</f>
        <v>0</v>
      </c>
      <c r="CA42">
        <f>SUMIFS('Grid GenerationQueue'!AO$5:AO$467,'Grid GenerationQueue'!$AX$5:$AX$467,$B42,'Grid GenerationQueue'!$AY$5:$AY$467,$C42,'Grid GenerationQueue'!$BF$5:$BF$467,"&lt;&gt;"&amp;"",'Grid GenerationQueue'!$BB$5:$BB$467,"&lt;"&amp;$BE$3)</f>
        <v>0</v>
      </c>
      <c r="CB42">
        <f>SUMIFS('Grid GenerationQueue'!AP$5:AP$467,'Grid GenerationQueue'!$AX$5:$AX$467,$B42,'Grid GenerationQueue'!$AY$5:$AY$467,$C42,'Grid GenerationQueue'!$BF$5:$BF$467,"&lt;&gt;"&amp;"",'Grid GenerationQueue'!$BB$5:$BB$467,"&lt;"&amp;$BE$3)</f>
        <v>0</v>
      </c>
      <c r="CD42">
        <f>SUMIFS('Grid GenerationQueue'!AE$5:AE$467,'Grid GenerationQueue'!$AX$5:$AX$467,$B42,'Grid GenerationQueue'!$AY$5:$AY$467,$C42,'Grid GenerationQueue'!$BB$5:$BB$467,"&lt;"&amp;$BE$3)</f>
        <v>0</v>
      </c>
      <c r="CE42">
        <f>SUMIFS('Grid GenerationQueue'!AF$5:AF$467,'Grid GenerationQueue'!$AX$5:$AX$467,$B42,'Grid GenerationQueue'!$AY$5:$AY$467,$C42,'Grid GenerationQueue'!$BB$5:$BB$467,"&lt;"&amp;$BE$3)</f>
        <v>0</v>
      </c>
      <c r="CF42">
        <f>SUMIFS('Grid GenerationQueue'!AG$5:AG$467,'Grid GenerationQueue'!$AX$5:$AX$467,$B42,'Grid GenerationQueue'!$AY$5:$AY$467,$C42,'Grid GenerationQueue'!$BB$5:$BB$467,"&lt;"&amp;$BE$3)</f>
        <v>0</v>
      </c>
      <c r="CG42">
        <f>SUMIFS('Grid GenerationQueue'!AH$5:AH$467,'Grid GenerationQueue'!$AX$5:$AX$467,$B42,'Grid GenerationQueue'!$AY$5:$AY$467,$C42,'Grid GenerationQueue'!$BB$5:$BB$467,"&lt;"&amp;$BE$3)</f>
        <v>0</v>
      </c>
      <c r="CH42">
        <f>SUMIFS('Grid GenerationQueue'!AI$5:AI$467,'Grid GenerationQueue'!$AX$5:$AX$467,$B42,'Grid GenerationQueue'!$AY$5:$AY$467,$C42,'Grid GenerationQueue'!$BB$5:$BB$467,"&lt;"&amp;$BE$3)</f>
        <v>0</v>
      </c>
      <c r="CI42">
        <f>SUMIFS('Grid GenerationQueue'!AJ$5:AJ$467,'Grid GenerationQueue'!$AX$5:$AX$467,$B42,'Grid GenerationQueue'!$AY$5:$AY$467,$C42,'Grid GenerationQueue'!$BB$5:$BB$467,"&lt;"&amp;$BE$3)</f>
        <v>0</v>
      </c>
      <c r="CJ42">
        <f>SUMIFS('Grid GenerationQueue'!AK$5:AK$467,'Grid GenerationQueue'!$AX$5:$AX$467,$B42,'Grid GenerationQueue'!$AY$5:$AY$467,$C42,'Grid GenerationQueue'!$BB$5:$BB$467,"&lt;"&amp;$BE$3)</f>
        <v>0</v>
      </c>
      <c r="CK42">
        <f>SUMIFS('Grid GenerationQueue'!AL$5:AL$467,'Grid GenerationQueue'!$AX$5:$AX$467,$B42,'Grid GenerationQueue'!$AY$5:$AY$467,$C42,'Grid GenerationQueue'!$BB$5:$BB$467,"&lt;"&amp;$BE$3)</f>
        <v>0</v>
      </c>
      <c r="CL42">
        <f>SUMIFS('Grid GenerationQueue'!AM$5:AM$467,'Grid GenerationQueue'!$AX$5:$AX$467,$B42,'Grid GenerationQueue'!$AY$5:$AY$467,$C42,'Grid GenerationQueue'!$BB$5:$BB$467,"&lt;"&amp;$BE$3)</f>
        <v>0</v>
      </c>
      <c r="CM42">
        <f>SUMIFS('Grid GenerationQueue'!AN$5:AN$467,'Grid GenerationQueue'!$AX$5:$AX$467,$B42,'Grid GenerationQueue'!$AY$5:$AY$467,$C42,'Grid GenerationQueue'!$BB$5:$BB$467,"&lt;"&amp;$BE$3)</f>
        <v>0</v>
      </c>
      <c r="CN42">
        <f>SUMIFS('Grid GenerationQueue'!AO$5:AO$467,'Grid GenerationQueue'!$AX$5:$AX$467,$B42,'Grid GenerationQueue'!$AY$5:$AY$467,$C42,'Grid GenerationQueue'!$BB$5:$BB$467,"&lt;"&amp;$BE$3)</f>
        <v>0</v>
      </c>
      <c r="CO42">
        <f>SUMIFS('Grid GenerationQueue'!AP$5:AP$467,'Grid GenerationQueue'!$AX$5:$AX$467,$B42,'Grid GenerationQueue'!$AY$5:$AY$467,$C42,'Grid GenerationQueue'!$BB$5:$BB$467,"&lt;"&amp;$BE$3)</f>
        <v>0</v>
      </c>
    </row>
    <row r="43" spans="1:93" x14ac:dyDescent="0.35">
      <c r="A43" t="s">
        <v>4644</v>
      </c>
      <c r="B43" t="s">
        <v>4668</v>
      </c>
      <c r="C43">
        <v>230</v>
      </c>
      <c r="D43">
        <f>SUMIFS('Grid GenerationQueue'!AE$5:AE$467,'Grid GenerationQueue'!$AX$5:$AX$467,$B43,'Grid GenerationQueue'!$AY$5:$AY$467,$C43,'Grid GenerationQueue'!$BI$5:$BI$467,"&lt;4")</f>
        <v>0</v>
      </c>
      <c r="E43">
        <f>SUMIFS('Grid GenerationQueue'!AF$5:AF$467,'Grid GenerationQueue'!$AX$5:$AX$467,$B43,'Grid GenerationQueue'!$AY$5:$AY$467,$C43,'Grid GenerationQueue'!$BI$5:$BI$467,"&lt;4")</f>
        <v>0</v>
      </c>
      <c r="F43">
        <f>SUMIFS('Grid GenerationQueue'!AG$5:AG$467,'Grid GenerationQueue'!$AX$5:$AX$467,$B43,'Grid GenerationQueue'!$AY$5:$AY$467,$C43,'Grid GenerationQueue'!$BI$5:$BI$467,"&lt;4")</f>
        <v>0</v>
      </c>
      <c r="G43">
        <f>SUMIFS('Grid GenerationQueue'!AH$5:AH$467,'Grid GenerationQueue'!$AX$5:$AX$467,$B43,'Grid GenerationQueue'!$AY$5:$AY$467,$C43,'Grid GenerationQueue'!$BI$5:$BI$467,"&lt;4")</f>
        <v>0</v>
      </c>
      <c r="H43">
        <f>SUMIFS('Grid GenerationQueue'!AI$5:AI$467,'Grid GenerationQueue'!$AX$5:$AX$467,$B43,'Grid GenerationQueue'!$AY$5:$AY$467,$C43,'Grid GenerationQueue'!$BI$5:$BI$467,"&lt;4")</f>
        <v>0</v>
      </c>
      <c r="I43">
        <f>SUMIFS('Grid GenerationQueue'!AJ$5:AJ$467,'Grid GenerationQueue'!$AX$5:$AX$467,$B43,'Grid GenerationQueue'!$AY$5:$AY$467,$C43,'Grid GenerationQueue'!$BI$5:$BI$467,"&lt;4")</f>
        <v>0</v>
      </c>
      <c r="J43">
        <f>SUMIFS('Grid GenerationQueue'!AK$5:AK$467,'Grid GenerationQueue'!$AX$5:$AX$467,$B43,'Grid GenerationQueue'!$AY$5:$AY$467,$C43,'Grid GenerationQueue'!$BI$5:$BI$467,"&lt;4")</f>
        <v>0</v>
      </c>
      <c r="K43">
        <f>SUMIFS('Grid GenerationQueue'!AL$5:AL$467,'Grid GenerationQueue'!$AX$5:$AX$467,$B43,'Grid GenerationQueue'!$AY$5:$AY$467,$C43,'Grid GenerationQueue'!$BI$5:$BI$467,"&lt;4")</f>
        <v>0</v>
      </c>
      <c r="L43">
        <f>SUMIFS('Grid GenerationQueue'!AM$5:AM$467,'Grid GenerationQueue'!$AX$5:$AX$467,$B43,'Grid GenerationQueue'!$AY$5:$AY$467,$C43,'Grid GenerationQueue'!$BI$5:$BI$467,"&lt;4")</f>
        <v>0</v>
      </c>
      <c r="M43">
        <f>SUMIFS('Grid GenerationQueue'!AN$5:AN$467,'Grid GenerationQueue'!$AX$5:$AX$467,$B43,'Grid GenerationQueue'!$AY$5:$AY$467,$C43,'Grid GenerationQueue'!$BI$5:$BI$467,"&lt;4")</f>
        <v>0</v>
      </c>
      <c r="N43">
        <f>SUMIFS('Grid GenerationQueue'!AO$5:AO$467,'Grid GenerationQueue'!$AX$5:$AX$467,$B43,'Grid GenerationQueue'!$AY$5:$AY$467,$C43,'Grid GenerationQueue'!$BI$5:$BI$467,"&lt;4")</f>
        <v>0</v>
      </c>
      <c r="O43">
        <f>SUMIFS('Grid GenerationQueue'!AP$5:AP$467,'Grid GenerationQueue'!$AX$5:$AX$467,$B43,'Grid GenerationQueue'!$AY$5:$AY$467,$C43,'Grid GenerationQueue'!$BI$5:$BI$467,"&lt;4")</f>
        <v>0</v>
      </c>
      <c r="Q43">
        <f>SUMIFS('Grid GenerationQueue'!AE$5:AE$467,'Grid GenerationQueue'!$AX$5:$AX$467,$B43,'Grid GenerationQueue'!$AY$5:$AY$467,$C43,'Grid GenerationQueue'!$BH$5:$BH$467,"Executed")</f>
        <v>0</v>
      </c>
      <c r="R43">
        <f>SUMIFS('Grid GenerationQueue'!AF$5:AF$467,'Grid GenerationQueue'!$AX$5:$AX$467,$B43,'Grid GenerationQueue'!$AY$5:$AY$467,$C43,'Grid GenerationQueue'!$BH$5:$BH$467,"Executed")</f>
        <v>0</v>
      </c>
      <c r="S43">
        <f>SUMIFS('Grid GenerationQueue'!AG$5:AG$467,'Grid GenerationQueue'!$AX$5:$AX$467,$B43,'Grid GenerationQueue'!$AY$5:$AY$467,$C43,'Grid GenerationQueue'!$BH$5:$BH$467,"Executed")</f>
        <v>0</v>
      </c>
      <c r="T43">
        <f>SUMIFS('Grid GenerationQueue'!AH$5:AH$467,'Grid GenerationQueue'!$AX$5:$AX$467,$B43,'Grid GenerationQueue'!$AY$5:$AY$467,$C43,'Grid GenerationQueue'!$BH$5:$BH$467,"Executed")</f>
        <v>0</v>
      </c>
      <c r="U43">
        <f>SUMIFS('Grid GenerationQueue'!AI$5:AI$467,'Grid GenerationQueue'!$AX$5:$AX$467,$B43,'Grid GenerationQueue'!$AY$5:$AY$467,$C43,'Grid GenerationQueue'!$BH$5:$BH$467,"Executed")</f>
        <v>0</v>
      </c>
      <c r="V43">
        <f>SUMIFS('Grid GenerationQueue'!AJ$5:AJ$467,'Grid GenerationQueue'!$AX$5:$AX$467,$B43,'Grid GenerationQueue'!$AY$5:$AY$467,$C43,'Grid GenerationQueue'!$BH$5:$BH$467,"Executed")</f>
        <v>0</v>
      </c>
      <c r="W43">
        <f>SUMIFS('Grid GenerationQueue'!AK$5:AK$467,'Grid GenerationQueue'!$AX$5:$AX$467,$B43,'Grid GenerationQueue'!$AY$5:$AY$467,$C43,'Grid GenerationQueue'!$BH$5:$BH$467,"Executed")</f>
        <v>0</v>
      </c>
      <c r="X43">
        <f>SUMIFS('Grid GenerationQueue'!AL$5:AL$467,'Grid GenerationQueue'!$AX$5:$AX$467,$B43,'Grid GenerationQueue'!$AY$5:$AY$467,$C43,'Grid GenerationQueue'!$BH$5:$BH$467,"Executed")</f>
        <v>0</v>
      </c>
      <c r="Y43">
        <f>SUMIFS('Grid GenerationQueue'!AM$5:AM$467,'Grid GenerationQueue'!$AX$5:$AX$467,$B43,'Grid GenerationQueue'!$AY$5:$AY$467,$C43,'Grid GenerationQueue'!$BH$5:$BH$467,"Executed")</f>
        <v>0</v>
      </c>
      <c r="Z43">
        <f>SUMIFS('Grid GenerationQueue'!AN$5:AN$467,'Grid GenerationQueue'!$AX$5:$AX$467,$B43,'Grid GenerationQueue'!$AY$5:$AY$467,$C43,'Grid GenerationQueue'!$BH$5:$BH$467,"Executed")</f>
        <v>0</v>
      </c>
      <c r="AA43">
        <f>SUMIFS('Grid GenerationQueue'!AO$5:AO$467,'Grid GenerationQueue'!$AX$5:$AX$467,$B43,'Grid GenerationQueue'!$AY$5:$AY$467,$C43,'Grid GenerationQueue'!$BH$5:$BH$467,"Executed")</f>
        <v>0</v>
      </c>
      <c r="AB43">
        <f>SUMIFS('Grid GenerationQueue'!AP$5:AP$467,'Grid GenerationQueue'!$AX$5:$AX$467,$B43,'Grid GenerationQueue'!$AY$5:$AY$467,$C43,'Grid GenerationQueue'!$BH$5:$BH$467,"Executed")</f>
        <v>0</v>
      </c>
      <c r="AD43">
        <f>SUMIFS('Grid GenerationQueue'!AE$5:AE$467,'Grid GenerationQueue'!$AX$5:$AX$467,$B43,'Grid GenerationQueue'!$AY$5:$AY$467,$C43,'Grid GenerationQueue'!$BF$5:$BF$467,"&lt;&gt;"&amp;"")</f>
        <v>0</v>
      </c>
      <c r="AE43">
        <f>SUMIFS('Grid GenerationQueue'!AF$5:AF$467,'Grid GenerationQueue'!$AX$5:$AX$467,$B43,'Grid GenerationQueue'!$AY$5:$AY$467,$C43,'Grid GenerationQueue'!$BF$5:$BF$467,"&lt;&gt;"&amp;"")</f>
        <v>0</v>
      </c>
      <c r="AF43">
        <f>SUMIFS('Grid GenerationQueue'!AG$5:AG$467,'Grid GenerationQueue'!$AX$5:$AX$467,$B43,'Grid GenerationQueue'!$AY$5:$AY$467,$C43,'Grid GenerationQueue'!$BF$5:$BF$467,"&lt;&gt;"&amp;"")</f>
        <v>0</v>
      </c>
      <c r="AG43">
        <f>SUMIFS('Grid GenerationQueue'!AH$5:AH$467,'Grid GenerationQueue'!$AX$5:$AX$467,$B43,'Grid GenerationQueue'!$AY$5:$AY$467,$C43,'Grid GenerationQueue'!$BF$5:$BF$467,"&lt;&gt;"&amp;"")</f>
        <v>0</v>
      </c>
      <c r="AH43">
        <f>SUMIFS('Grid GenerationQueue'!AI$5:AI$467,'Grid GenerationQueue'!$AX$5:$AX$467,$B43,'Grid GenerationQueue'!$AY$5:$AY$467,$C43,'Grid GenerationQueue'!$BF$5:$BF$467,"&lt;&gt;"&amp;"")</f>
        <v>0</v>
      </c>
      <c r="AI43">
        <f>SUMIFS('Grid GenerationQueue'!AJ$5:AJ$467,'Grid GenerationQueue'!$AX$5:$AX$467,$B43,'Grid GenerationQueue'!$AY$5:$AY$467,$C43,'Grid GenerationQueue'!$BF$5:$BF$467,"&lt;&gt;"&amp;"")</f>
        <v>0</v>
      </c>
      <c r="AJ43">
        <f>SUMIFS('Grid GenerationQueue'!AK$5:AK$467,'Grid GenerationQueue'!$AX$5:$AX$467,$B43,'Grid GenerationQueue'!$AY$5:$AY$467,$C43,'Grid GenerationQueue'!$BF$5:$BF$467,"&lt;&gt;"&amp;"")</f>
        <v>0</v>
      </c>
      <c r="AK43">
        <f>SUMIFS('Grid GenerationQueue'!AL$5:AL$467,'Grid GenerationQueue'!$AX$5:$AX$467,$B43,'Grid GenerationQueue'!$AY$5:$AY$467,$C43,'Grid GenerationQueue'!$BF$5:$BF$467,"&lt;&gt;"&amp;"")</f>
        <v>0</v>
      </c>
      <c r="AL43">
        <f>SUMIFS('Grid GenerationQueue'!AM$5:AM$467,'Grid GenerationQueue'!$AX$5:$AX$467,$B43,'Grid GenerationQueue'!$AY$5:$AY$467,$C43,'Grid GenerationQueue'!$BF$5:$BF$467,"&lt;&gt;"&amp;"")</f>
        <v>0</v>
      </c>
      <c r="AM43">
        <f>SUMIFS('Grid GenerationQueue'!AN$5:AN$467,'Grid GenerationQueue'!$AX$5:$AX$467,$B43,'Grid GenerationQueue'!$AY$5:$AY$467,$C43,'Grid GenerationQueue'!$BF$5:$BF$467,"&lt;&gt;"&amp;"")</f>
        <v>0</v>
      </c>
      <c r="AN43">
        <f>SUMIFS('Grid GenerationQueue'!AO$5:AO$467,'Grid GenerationQueue'!$AX$5:$AX$467,$B43,'Grid GenerationQueue'!$AY$5:$AY$467,$C43,'Grid GenerationQueue'!$BF$5:$BF$467,"&lt;&gt;"&amp;"")</f>
        <v>0</v>
      </c>
      <c r="AO43">
        <f>SUMIFS('Grid GenerationQueue'!AP$5:AP$467,'Grid GenerationQueue'!$AX$5:$AX$467,$B43,'Grid GenerationQueue'!$AY$5:$AY$467,$C43,'Grid GenerationQueue'!$BF$5:$BF$467,"&lt;&gt;"&amp;"")</f>
        <v>0</v>
      </c>
      <c r="AQ43">
        <f>SUMIFS('Grid GenerationQueue'!AE$5:AE$467,'Grid GenerationQueue'!$AX$5:$AX$467,$B43,'Grid GenerationQueue'!$AY$5:$AY$467,$C43)</f>
        <v>0</v>
      </c>
      <c r="AR43">
        <f>SUMIFS('Grid GenerationQueue'!AF$5:AF$467,'Grid GenerationQueue'!$AX$5:$AX$467,$B43,'Grid GenerationQueue'!$AY$5:$AY$467,$C43)</f>
        <v>0</v>
      </c>
      <c r="AS43">
        <f>SUMIFS('Grid GenerationQueue'!AG$5:AG$467,'Grid GenerationQueue'!$AX$5:$AX$467,$B43,'Grid GenerationQueue'!$AY$5:$AY$467,$C43)</f>
        <v>0</v>
      </c>
      <c r="AT43">
        <f>SUMIFS('Grid GenerationQueue'!AH$5:AH$467,'Grid GenerationQueue'!$AX$5:$AX$467,$B43,'Grid GenerationQueue'!$AY$5:$AY$467,$C43)</f>
        <v>0</v>
      </c>
      <c r="AU43">
        <f>SUMIFS('Grid GenerationQueue'!AI$5:AI$467,'Grid GenerationQueue'!$AX$5:$AX$467,$B43,'Grid GenerationQueue'!$AY$5:$AY$467,$C43)</f>
        <v>0</v>
      </c>
      <c r="AV43">
        <f>SUMIFS('Grid GenerationQueue'!AJ$5:AJ$467,'Grid GenerationQueue'!$AX$5:$AX$467,$B43,'Grid GenerationQueue'!$AY$5:$AY$467,$C43)</f>
        <v>0</v>
      </c>
      <c r="AW43">
        <f>SUMIFS('Grid GenerationQueue'!AK$5:AK$467,'Grid GenerationQueue'!$AX$5:$AX$467,$B43,'Grid GenerationQueue'!$AY$5:$AY$467,$C43)</f>
        <v>0</v>
      </c>
      <c r="AX43">
        <f>SUMIFS('Grid GenerationQueue'!AL$5:AL$467,'Grid GenerationQueue'!$AX$5:$AX$467,$B43,'Grid GenerationQueue'!$AY$5:$AY$467,$C43)</f>
        <v>0</v>
      </c>
      <c r="AY43">
        <f>SUMIFS('Grid GenerationQueue'!AM$5:AM$467,'Grid GenerationQueue'!$AX$5:$AX$467,$B43,'Grid GenerationQueue'!$AY$5:$AY$467,$C43)</f>
        <v>0</v>
      </c>
      <c r="AZ43">
        <f>SUMIFS('Grid GenerationQueue'!AN$5:AN$467,'Grid GenerationQueue'!$AX$5:$AX$467,$B43,'Grid GenerationQueue'!$AY$5:$AY$467,$C43)</f>
        <v>0</v>
      </c>
      <c r="BA43">
        <f>SUMIFS('Grid GenerationQueue'!AO$5:AO$467,'Grid GenerationQueue'!$AX$5:$AX$467,$B43,'Grid GenerationQueue'!$AY$5:$AY$467,$C43)</f>
        <v>0</v>
      </c>
      <c r="BB43">
        <f>SUMIFS('Grid GenerationQueue'!AP$5:AP$467,'Grid GenerationQueue'!$AX$5:$AX$467,$B43,'Grid GenerationQueue'!$AY$5:$AY$467,$C43)</f>
        <v>0</v>
      </c>
      <c r="BD43">
        <f>SUMIFS('Grid GenerationQueue'!AE$5:AE$467,'Grid GenerationQueue'!$AX$5:$AX$467,$B43,'Grid GenerationQueue'!$AY$5:$AY$467,$C43,'Grid GenerationQueue'!$BH$5:$BH$467,"Executed",'Grid GenerationQueue'!$BB$5:$BB$467,"&lt;"&amp;$BE$3)</f>
        <v>0</v>
      </c>
      <c r="BE43">
        <f>SUMIFS('Grid GenerationQueue'!AF$5:AF$467,'Grid GenerationQueue'!$AX$5:$AX$467,$B43,'Grid GenerationQueue'!$AY$5:$AY$467,$C43,'Grid GenerationQueue'!$BH$5:$BH$467,"Executed",'Grid GenerationQueue'!$BB$5:$BB$467,"&lt;"&amp;$BE$3)</f>
        <v>0</v>
      </c>
      <c r="BF43">
        <f>SUMIFS('Grid GenerationQueue'!AG$5:AG$467,'Grid GenerationQueue'!$AX$5:$AX$467,$B43,'Grid GenerationQueue'!$AY$5:$AY$467,$C43,'Grid GenerationQueue'!$BH$5:$BH$467,"Executed",'Grid GenerationQueue'!$BB$5:$BB$467,"&lt;"&amp;$BE$3)</f>
        <v>0</v>
      </c>
      <c r="BG43">
        <f>SUMIFS('Grid GenerationQueue'!AH$5:AH$467,'Grid GenerationQueue'!$AX$5:$AX$467,$B43,'Grid GenerationQueue'!$AY$5:$AY$467,$C43,'Grid GenerationQueue'!$BH$5:$BH$467,"Executed",'Grid GenerationQueue'!$BB$5:$BB$467,"&lt;"&amp;$BE$3)</f>
        <v>0</v>
      </c>
      <c r="BH43">
        <f>SUMIFS('Grid GenerationQueue'!AI$5:AI$467,'Grid GenerationQueue'!$AX$5:$AX$467,$B43,'Grid GenerationQueue'!$AY$5:$AY$467,$C43,'Grid GenerationQueue'!$BH$5:$BH$467,"Executed",'Grid GenerationQueue'!$BB$5:$BB$467,"&lt;"&amp;$BE$3)</f>
        <v>0</v>
      </c>
      <c r="BI43">
        <f>SUMIFS('Grid GenerationQueue'!AJ$5:AJ$467,'Grid GenerationQueue'!$AX$5:$AX$467,$B43,'Grid GenerationQueue'!$AY$5:$AY$467,$C43,'Grid GenerationQueue'!$BH$5:$BH$467,"Executed",'Grid GenerationQueue'!$BB$5:$BB$467,"&lt;"&amp;$BE$3)</f>
        <v>0</v>
      </c>
      <c r="BJ43">
        <f>SUMIFS('Grid GenerationQueue'!AK$5:AK$467,'Grid GenerationQueue'!$AX$5:$AX$467,$B43,'Grid GenerationQueue'!$AY$5:$AY$467,$C43,'Grid GenerationQueue'!$BH$5:$BH$467,"Executed",'Grid GenerationQueue'!$BB$5:$BB$467,"&lt;"&amp;$BE$3)</f>
        <v>0</v>
      </c>
      <c r="BK43">
        <f>SUMIFS('Grid GenerationQueue'!AL$5:AL$467,'Grid GenerationQueue'!$AX$5:$AX$467,$B43,'Grid GenerationQueue'!$AY$5:$AY$467,$C43,'Grid GenerationQueue'!$BH$5:$BH$467,"Executed",'Grid GenerationQueue'!$BB$5:$BB$467,"&lt;"&amp;$BE$3)</f>
        <v>0</v>
      </c>
      <c r="BL43">
        <f>SUMIFS('Grid GenerationQueue'!AM$5:AM$467,'Grid GenerationQueue'!$AX$5:$AX$467,$B43,'Grid GenerationQueue'!$AY$5:$AY$467,$C43,'Grid GenerationQueue'!$BH$5:$BH$467,"Executed",'Grid GenerationQueue'!$BB$5:$BB$467,"&lt;"&amp;$BE$3)</f>
        <v>0</v>
      </c>
      <c r="BM43">
        <f>SUMIFS('Grid GenerationQueue'!AN$5:AN$467,'Grid GenerationQueue'!$AX$5:$AX$467,$B43,'Grid GenerationQueue'!$AY$5:$AY$467,$C43,'Grid GenerationQueue'!$BH$5:$BH$467,"Executed",'Grid GenerationQueue'!$BB$5:$BB$467,"&lt;"&amp;$BE$3)</f>
        <v>0</v>
      </c>
      <c r="BN43">
        <f>SUMIFS('Grid GenerationQueue'!AO$5:AO$467,'Grid GenerationQueue'!$AX$5:$AX$467,$B43,'Grid GenerationQueue'!$AY$5:$AY$467,$C43,'Grid GenerationQueue'!$BH$5:$BH$467,"Executed",'Grid GenerationQueue'!$BB$5:$BB$467,"&lt;"&amp;$BE$3)</f>
        <v>0</v>
      </c>
      <c r="BO43">
        <f>SUMIFS('Grid GenerationQueue'!AP$5:AP$467,'Grid GenerationQueue'!$AX$5:$AX$467,$B43,'Grid GenerationQueue'!$AY$5:$AY$467,$C43,'Grid GenerationQueue'!$BH$5:$BH$467,"Executed",'Grid GenerationQueue'!$BB$5:$BB$467,"&lt;"&amp;$BE$3)</f>
        <v>0</v>
      </c>
      <c r="BQ43">
        <f>SUMIFS('Grid GenerationQueue'!AE$5:AE$467,'Grid GenerationQueue'!$AX$5:$AX$467,$B43,'Grid GenerationQueue'!$AY$5:$AY$467,$C43,'Grid GenerationQueue'!$BF$5:$BF$467,"&lt;&gt;"&amp;"",'Grid GenerationQueue'!$BB$5:$BB$467,"&lt;"&amp;$BE$3)</f>
        <v>0</v>
      </c>
      <c r="BR43">
        <f>SUMIFS('Grid GenerationQueue'!AF$5:AF$467,'Grid GenerationQueue'!$AX$5:$AX$467,$B43,'Grid GenerationQueue'!$AY$5:$AY$467,$C43,'Grid GenerationQueue'!$BF$5:$BF$467,"&lt;&gt;"&amp;"",'Grid GenerationQueue'!$BB$5:$BB$467,"&lt;"&amp;$BE$3)</f>
        <v>0</v>
      </c>
      <c r="BS43">
        <f>SUMIFS('Grid GenerationQueue'!AG$5:AG$467,'Grid GenerationQueue'!$AX$5:$AX$467,$B43,'Grid GenerationQueue'!$AY$5:$AY$467,$C43,'Grid GenerationQueue'!$BF$5:$BF$467,"&lt;&gt;"&amp;"",'Grid GenerationQueue'!$BB$5:$BB$467,"&lt;"&amp;$BE$3)</f>
        <v>0</v>
      </c>
      <c r="BT43">
        <f>SUMIFS('Grid GenerationQueue'!AH$5:AH$467,'Grid GenerationQueue'!$AX$5:$AX$467,$B43,'Grid GenerationQueue'!$AY$5:$AY$467,$C43,'Grid GenerationQueue'!$BF$5:$BF$467,"&lt;&gt;"&amp;"",'Grid GenerationQueue'!$BB$5:$BB$467,"&lt;"&amp;$BE$3)</f>
        <v>0</v>
      </c>
      <c r="BU43">
        <f>SUMIFS('Grid GenerationQueue'!AI$5:AI$467,'Grid GenerationQueue'!$AX$5:$AX$467,$B43,'Grid GenerationQueue'!$AY$5:$AY$467,$C43,'Grid GenerationQueue'!$BF$5:$BF$467,"&lt;&gt;"&amp;"",'Grid GenerationQueue'!$BB$5:$BB$467,"&lt;"&amp;$BE$3)</f>
        <v>0</v>
      </c>
      <c r="BV43">
        <f>SUMIFS('Grid GenerationQueue'!AJ$5:AJ$467,'Grid GenerationQueue'!$AX$5:$AX$467,$B43,'Grid GenerationQueue'!$AY$5:$AY$467,$C43,'Grid GenerationQueue'!$BF$5:$BF$467,"&lt;&gt;"&amp;"",'Grid GenerationQueue'!$BB$5:$BB$467,"&lt;"&amp;$BE$3)</f>
        <v>0</v>
      </c>
      <c r="BW43">
        <f>SUMIFS('Grid GenerationQueue'!AK$5:AK$467,'Grid GenerationQueue'!$AX$5:$AX$467,$B43,'Grid GenerationQueue'!$AY$5:$AY$467,$C43,'Grid GenerationQueue'!$BF$5:$BF$467,"&lt;&gt;"&amp;"",'Grid GenerationQueue'!$BB$5:$BB$467,"&lt;"&amp;$BE$3)</f>
        <v>0</v>
      </c>
      <c r="BX43">
        <f>SUMIFS('Grid GenerationQueue'!AL$5:AL$467,'Grid GenerationQueue'!$AX$5:$AX$467,$B43,'Grid GenerationQueue'!$AY$5:$AY$467,$C43,'Grid GenerationQueue'!$BF$5:$BF$467,"&lt;&gt;"&amp;"",'Grid GenerationQueue'!$BB$5:$BB$467,"&lt;"&amp;$BE$3)</f>
        <v>0</v>
      </c>
      <c r="BY43">
        <f>SUMIFS('Grid GenerationQueue'!AM$5:AM$467,'Grid GenerationQueue'!$AX$5:$AX$467,$B43,'Grid GenerationQueue'!$AY$5:$AY$467,$C43,'Grid GenerationQueue'!$BF$5:$BF$467,"&lt;&gt;"&amp;"",'Grid GenerationQueue'!$BB$5:$BB$467,"&lt;"&amp;$BE$3)</f>
        <v>0</v>
      </c>
      <c r="BZ43">
        <f>SUMIFS('Grid GenerationQueue'!AN$5:AN$467,'Grid GenerationQueue'!$AX$5:$AX$467,$B43,'Grid GenerationQueue'!$AY$5:$AY$467,$C43,'Grid GenerationQueue'!$BF$5:$BF$467,"&lt;&gt;"&amp;"",'Grid GenerationQueue'!$BB$5:$BB$467,"&lt;"&amp;$BE$3)</f>
        <v>0</v>
      </c>
      <c r="CA43">
        <f>SUMIFS('Grid GenerationQueue'!AO$5:AO$467,'Grid GenerationQueue'!$AX$5:$AX$467,$B43,'Grid GenerationQueue'!$AY$5:$AY$467,$C43,'Grid GenerationQueue'!$BF$5:$BF$467,"&lt;&gt;"&amp;"",'Grid GenerationQueue'!$BB$5:$BB$467,"&lt;"&amp;$BE$3)</f>
        <v>0</v>
      </c>
      <c r="CB43">
        <f>SUMIFS('Grid GenerationQueue'!AP$5:AP$467,'Grid GenerationQueue'!$AX$5:$AX$467,$B43,'Grid GenerationQueue'!$AY$5:$AY$467,$C43,'Grid GenerationQueue'!$BF$5:$BF$467,"&lt;&gt;"&amp;"",'Grid GenerationQueue'!$BB$5:$BB$467,"&lt;"&amp;$BE$3)</f>
        <v>0</v>
      </c>
      <c r="CD43">
        <f>SUMIFS('Grid GenerationQueue'!AE$5:AE$467,'Grid GenerationQueue'!$AX$5:$AX$467,$B43,'Grid GenerationQueue'!$AY$5:$AY$467,$C43,'Grid GenerationQueue'!$BB$5:$BB$467,"&lt;"&amp;$BE$3)</f>
        <v>0</v>
      </c>
      <c r="CE43">
        <f>SUMIFS('Grid GenerationQueue'!AF$5:AF$467,'Grid GenerationQueue'!$AX$5:$AX$467,$B43,'Grid GenerationQueue'!$AY$5:$AY$467,$C43,'Grid GenerationQueue'!$BB$5:$BB$467,"&lt;"&amp;$BE$3)</f>
        <v>0</v>
      </c>
      <c r="CF43">
        <f>SUMIFS('Grid GenerationQueue'!AG$5:AG$467,'Grid GenerationQueue'!$AX$5:$AX$467,$B43,'Grid GenerationQueue'!$AY$5:$AY$467,$C43,'Grid GenerationQueue'!$BB$5:$BB$467,"&lt;"&amp;$BE$3)</f>
        <v>0</v>
      </c>
      <c r="CG43">
        <f>SUMIFS('Grid GenerationQueue'!AH$5:AH$467,'Grid GenerationQueue'!$AX$5:$AX$467,$B43,'Grid GenerationQueue'!$AY$5:$AY$467,$C43,'Grid GenerationQueue'!$BB$5:$BB$467,"&lt;"&amp;$BE$3)</f>
        <v>0</v>
      </c>
      <c r="CH43">
        <f>SUMIFS('Grid GenerationQueue'!AI$5:AI$467,'Grid GenerationQueue'!$AX$5:$AX$467,$B43,'Grid GenerationQueue'!$AY$5:$AY$467,$C43,'Grid GenerationQueue'!$BB$5:$BB$467,"&lt;"&amp;$BE$3)</f>
        <v>0</v>
      </c>
      <c r="CI43">
        <f>SUMIFS('Grid GenerationQueue'!AJ$5:AJ$467,'Grid GenerationQueue'!$AX$5:$AX$467,$B43,'Grid GenerationQueue'!$AY$5:$AY$467,$C43,'Grid GenerationQueue'!$BB$5:$BB$467,"&lt;"&amp;$BE$3)</f>
        <v>0</v>
      </c>
      <c r="CJ43">
        <f>SUMIFS('Grid GenerationQueue'!AK$5:AK$467,'Grid GenerationQueue'!$AX$5:$AX$467,$B43,'Grid GenerationQueue'!$AY$5:$AY$467,$C43,'Grid GenerationQueue'!$BB$5:$BB$467,"&lt;"&amp;$BE$3)</f>
        <v>0</v>
      </c>
      <c r="CK43">
        <f>SUMIFS('Grid GenerationQueue'!AL$5:AL$467,'Grid GenerationQueue'!$AX$5:$AX$467,$B43,'Grid GenerationQueue'!$AY$5:$AY$467,$C43,'Grid GenerationQueue'!$BB$5:$BB$467,"&lt;"&amp;$BE$3)</f>
        <v>0</v>
      </c>
      <c r="CL43">
        <f>SUMIFS('Grid GenerationQueue'!AM$5:AM$467,'Grid GenerationQueue'!$AX$5:$AX$467,$B43,'Grid GenerationQueue'!$AY$5:$AY$467,$C43,'Grid GenerationQueue'!$BB$5:$BB$467,"&lt;"&amp;$BE$3)</f>
        <v>0</v>
      </c>
      <c r="CM43">
        <f>SUMIFS('Grid GenerationQueue'!AN$5:AN$467,'Grid GenerationQueue'!$AX$5:$AX$467,$B43,'Grid GenerationQueue'!$AY$5:$AY$467,$C43,'Grid GenerationQueue'!$BB$5:$BB$467,"&lt;"&amp;$BE$3)</f>
        <v>0</v>
      </c>
      <c r="CN43">
        <f>SUMIFS('Grid GenerationQueue'!AO$5:AO$467,'Grid GenerationQueue'!$AX$5:$AX$467,$B43,'Grid GenerationQueue'!$AY$5:$AY$467,$C43,'Grid GenerationQueue'!$BB$5:$BB$467,"&lt;"&amp;$BE$3)</f>
        <v>0</v>
      </c>
      <c r="CO43">
        <f>SUMIFS('Grid GenerationQueue'!AP$5:AP$467,'Grid GenerationQueue'!$AX$5:$AX$467,$B43,'Grid GenerationQueue'!$AY$5:$AY$467,$C43,'Grid GenerationQueue'!$BB$5:$BB$467,"&lt;"&amp;$BE$3)</f>
        <v>0</v>
      </c>
    </row>
    <row r="44" spans="1:93" x14ac:dyDescent="0.35">
      <c r="A44" t="s">
        <v>4644</v>
      </c>
      <c r="B44" t="s">
        <v>4669</v>
      </c>
      <c r="C44">
        <v>115</v>
      </c>
      <c r="D44">
        <f>SUMIFS('Grid GenerationQueue'!AE$5:AE$467,'Grid GenerationQueue'!$AX$5:$AX$467,$B44,'Grid GenerationQueue'!$AY$5:$AY$467,$C44,'Grid GenerationQueue'!$BI$5:$BI$467,"&lt;4")</f>
        <v>0</v>
      </c>
      <c r="E44">
        <f>SUMIFS('Grid GenerationQueue'!AF$5:AF$467,'Grid GenerationQueue'!$AX$5:$AX$467,$B44,'Grid GenerationQueue'!$AY$5:$AY$467,$C44,'Grid GenerationQueue'!$BI$5:$BI$467,"&lt;4")</f>
        <v>0</v>
      </c>
      <c r="F44">
        <f>SUMIFS('Grid GenerationQueue'!AG$5:AG$467,'Grid GenerationQueue'!$AX$5:$AX$467,$B44,'Grid GenerationQueue'!$AY$5:$AY$467,$C44,'Grid GenerationQueue'!$BI$5:$BI$467,"&lt;4")</f>
        <v>0</v>
      </c>
      <c r="G44">
        <f>SUMIFS('Grid GenerationQueue'!AH$5:AH$467,'Grid GenerationQueue'!$AX$5:$AX$467,$B44,'Grid GenerationQueue'!$AY$5:$AY$467,$C44,'Grid GenerationQueue'!$BI$5:$BI$467,"&lt;4")</f>
        <v>0</v>
      </c>
      <c r="H44">
        <f>SUMIFS('Grid GenerationQueue'!AI$5:AI$467,'Grid GenerationQueue'!$AX$5:$AX$467,$B44,'Grid GenerationQueue'!$AY$5:$AY$467,$C44,'Grid GenerationQueue'!$BI$5:$BI$467,"&lt;4")</f>
        <v>0</v>
      </c>
      <c r="I44">
        <f>SUMIFS('Grid GenerationQueue'!AJ$5:AJ$467,'Grid GenerationQueue'!$AX$5:$AX$467,$B44,'Grid GenerationQueue'!$AY$5:$AY$467,$C44,'Grid GenerationQueue'!$BI$5:$BI$467,"&lt;4")</f>
        <v>0</v>
      </c>
      <c r="J44">
        <f>SUMIFS('Grid GenerationQueue'!AK$5:AK$467,'Grid GenerationQueue'!$AX$5:$AX$467,$B44,'Grid GenerationQueue'!$AY$5:$AY$467,$C44,'Grid GenerationQueue'!$BI$5:$BI$467,"&lt;4")</f>
        <v>0</v>
      </c>
      <c r="K44">
        <f>SUMIFS('Grid GenerationQueue'!AL$5:AL$467,'Grid GenerationQueue'!$AX$5:$AX$467,$B44,'Grid GenerationQueue'!$AY$5:$AY$467,$C44,'Grid GenerationQueue'!$BI$5:$BI$467,"&lt;4")</f>
        <v>0</v>
      </c>
      <c r="L44">
        <f>SUMIFS('Grid GenerationQueue'!AM$5:AM$467,'Grid GenerationQueue'!$AX$5:$AX$467,$B44,'Grid GenerationQueue'!$AY$5:$AY$467,$C44,'Grid GenerationQueue'!$BI$5:$BI$467,"&lt;4")</f>
        <v>0</v>
      </c>
      <c r="M44">
        <f>SUMIFS('Grid GenerationQueue'!AN$5:AN$467,'Grid GenerationQueue'!$AX$5:$AX$467,$B44,'Grid GenerationQueue'!$AY$5:$AY$467,$C44,'Grid GenerationQueue'!$BI$5:$BI$467,"&lt;4")</f>
        <v>0</v>
      </c>
      <c r="N44">
        <f>SUMIFS('Grid GenerationQueue'!AO$5:AO$467,'Grid GenerationQueue'!$AX$5:$AX$467,$B44,'Grid GenerationQueue'!$AY$5:$AY$467,$C44,'Grid GenerationQueue'!$BI$5:$BI$467,"&lt;4")</f>
        <v>0</v>
      </c>
      <c r="O44">
        <f>SUMIFS('Grid GenerationQueue'!AP$5:AP$467,'Grid GenerationQueue'!$AX$5:$AX$467,$B44,'Grid GenerationQueue'!$AY$5:$AY$467,$C44,'Grid GenerationQueue'!$BI$5:$BI$467,"&lt;4")</f>
        <v>0</v>
      </c>
      <c r="Q44">
        <f>SUMIFS('Grid GenerationQueue'!AE$5:AE$467,'Grid GenerationQueue'!$AX$5:$AX$467,$B44,'Grid GenerationQueue'!$AY$5:$AY$467,$C44,'Grid GenerationQueue'!$BH$5:$BH$467,"Executed")</f>
        <v>0</v>
      </c>
      <c r="R44">
        <f>SUMIFS('Grid GenerationQueue'!AF$5:AF$467,'Grid GenerationQueue'!$AX$5:$AX$467,$B44,'Grid GenerationQueue'!$AY$5:$AY$467,$C44,'Grid GenerationQueue'!$BH$5:$BH$467,"Executed")</f>
        <v>0</v>
      </c>
      <c r="S44">
        <f>SUMIFS('Grid GenerationQueue'!AG$5:AG$467,'Grid GenerationQueue'!$AX$5:$AX$467,$B44,'Grid GenerationQueue'!$AY$5:$AY$467,$C44,'Grid GenerationQueue'!$BH$5:$BH$467,"Executed")</f>
        <v>0</v>
      </c>
      <c r="T44">
        <f>SUMIFS('Grid GenerationQueue'!AH$5:AH$467,'Grid GenerationQueue'!$AX$5:$AX$467,$B44,'Grid GenerationQueue'!$AY$5:$AY$467,$C44,'Grid GenerationQueue'!$BH$5:$BH$467,"Executed")</f>
        <v>0</v>
      </c>
      <c r="U44">
        <f>SUMIFS('Grid GenerationQueue'!AI$5:AI$467,'Grid GenerationQueue'!$AX$5:$AX$467,$B44,'Grid GenerationQueue'!$AY$5:$AY$467,$C44,'Grid GenerationQueue'!$BH$5:$BH$467,"Executed")</f>
        <v>0</v>
      </c>
      <c r="V44">
        <f>SUMIFS('Grid GenerationQueue'!AJ$5:AJ$467,'Grid GenerationQueue'!$AX$5:$AX$467,$B44,'Grid GenerationQueue'!$AY$5:$AY$467,$C44,'Grid GenerationQueue'!$BH$5:$BH$467,"Executed")</f>
        <v>0</v>
      </c>
      <c r="W44">
        <f>SUMIFS('Grid GenerationQueue'!AK$5:AK$467,'Grid GenerationQueue'!$AX$5:$AX$467,$B44,'Grid GenerationQueue'!$AY$5:$AY$467,$C44,'Grid GenerationQueue'!$BH$5:$BH$467,"Executed")</f>
        <v>0</v>
      </c>
      <c r="X44">
        <f>SUMIFS('Grid GenerationQueue'!AL$5:AL$467,'Grid GenerationQueue'!$AX$5:$AX$467,$B44,'Grid GenerationQueue'!$AY$5:$AY$467,$C44,'Grid GenerationQueue'!$BH$5:$BH$467,"Executed")</f>
        <v>0</v>
      </c>
      <c r="Y44">
        <f>SUMIFS('Grid GenerationQueue'!AM$5:AM$467,'Grid GenerationQueue'!$AX$5:$AX$467,$B44,'Grid GenerationQueue'!$AY$5:$AY$467,$C44,'Grid GenerationQueue'!$BH$5:$BH$467,"Executed")</f>
        <v>0</v>
      </c>
      <c r="Z44">
        <f>SUMIFS('Grid GenerationQueue'!AN$5:AN$467,'Grid GenerationQueue'!$AX$5:$AX$467,$B44,'Grid GenerationQueue'!$AY$5:$AY$467,$C44,'Grid GenerationQueue'!$BH$5:$BH$467,"Executed")</f>
        <v>0</v>
      </c>
      <c r="AA44">
        <f>SUMIFS('Grid GenerationQueue'!AO$5:AO$467,'Grid GenerationQueue'!$AX$5:$AX$467,$B44,'Grid GenerationQueue'!$AY$5:$AY$467,$C44,'Grid GenerationQueue'!$BH$5:$BH$467,"Executed")</f>
        <v>0</v>
      </c>
      <c r="AB44">
        <f>SUMIFS('Grid GenerationQueue'!AP$5:AP$467,'Grid GenerationQueue'!$AX$5:$AX$467,$B44,'Grid GenerationQueue'!$AY$5:$AY$467,$C44,'Grid GenerationQueue'!$BH$5:$BH$467,"Executed")</f>
        <v>0</v>
      </c>
      <c r="AD44">
        <f>SUMIFS('Grid GenerationQueue'!AE$5:AE$467,'Grid GenerationQueue'!$AX$5:$AX$467,$B44,'Grid GenerationQueue'!$AY$5:$AY$467,$C44,'Grid GenerationQueue'!$BF$5:$BF$467,"&lt;&gt;"&amp;"")</f>
        <v>0</v>
      </c>
      <c r="AE44">
        <f>SUMIFS('Grid GenerationQueue'!AF$5:AF$467,'Grid GenerationQueue'!$AX$5:$AX$467,$B44,'Grid GenerationQueue'!$AY$5:$AY$467,$C44,'Grid GenerationQueue'!$BF$5:$BF$467,"&lt;&gt;"&amp;"")</f>
        <v>0</v>
      </c>
      <c r="AF44">
        <f>SUMIFS('Grid GenerationQueue'!AG$5:AG$467,'Grid GenerationQueue'!$AX$5:$AX$467,$B44,'Grid GenerationQueue'!$AY$5:$AY$467,$C44,'Grid GenerationQueue'!$BF$5:$BF$467,"&lt;&gt;"&amp;"")</f>
        <v>0</v>
      </c>
      <c r="AG44">
        <f>SUMIFS('Grid GenerationQueue'!AH$5:AH$467,'Grid GenerationQueue'!$AX$5:$AX$467,$B44,'Grid GenerationQueue'!$AY$5:$AY$467,$C44,'Grid GenerationQueue'!$BF$5:$BF$467,"&lt;&gt;"&amp;"")</f>
        <v>0</v>
      </c>
      <c r="AH44">
        <f>SUMIFS('Grid GenerationQueue'!AI$5:AI$467,'Grid GenerationQueue'!$AX$5:$AX$467,$B44,'Grid GenerationQueue'!$AY$5:$AY$467,$C44,'Grid GenerationQueue'!$BF$5:$BF$467,"&lt;&gt;"&amp;"")</f>
        <v>0</v>
      </c>
      <c r="AI44">
        <f>SUMIFS('Grid GenerationQueue'!AJ$5:AJ$467,'Grid GenerationQueue'!$AX$5:$AX$467,$B44,'Grid GenerationQueue'!$AY$5:$AY$467,$C44,'Grid GenerationQueue'!$BF$5:$BF$467,"&lt;&gt;"&amp;"")</f>
        <v>0</v>
      </c>
      <c r="AJ44">
        <f>SUMIFS('Grid GenerationQueue'!AK$5:AK$467,'Grid GenerationQueue'!$AX$5:$AX$467,$B44,'Grid GenerationQueue'!$AY$5:$AY$467,$C44,'Grid GenerationQueue'!$BF$5:$BF$467,"&lt;&gt;"&amp;"")</f>
        <v>0</v>
      </c>
      <c r="AK44">
        <f>SUMIFS('Grid GenerationQueue'!AL$5:AL$467,'Grid GenerationQueue'!$AX$5:$AX$467,$B44,'Grid GenerationQueue'!$AY$5:$AY$467,$C44,'Grid GenerationQueue'!$BF$5:$BF$467,"&lt;&gt;"&amp;"")</f>
        <v>0</v>
      </c>
      <c r="AL44">
        <f>SUMIFS('Grid GenerationQueue'!AM$5:AM$467,'Grid GenerationQueue'!$AX$5:$AX$467,$B44,'Grid GenerationQueue'!$AY$5:$AY$467,$C44,'Grid GenerationQueue'!$BF$5:$BF$467,"&lt;&gt;"&amp;"")</f>
        <v>0</v>
      </c>
      <c r="AM44">
        <f>SUMIFS('Grid GenerationQueue'!AN$5:AN$467,'Grid GenerationQueue'!$AX$5:$AX$467,$B44,'Grid GenerationQueue'!$AY$5:$AY$467,$C44,'Grid GenerationQueue'!$BF$5:$BF$467,"&lt;&gt;"&amp;"")</f>
        <v>0</v>
      </c>
      <c r="AN44">
        <f>SUMIFS('Grid GenerationQueue'!AO$5:AO$467,'Grid GenerationQueue'!$AX$5:$AX$467,$B44,'Grid GenerationQueue'!$AY$5:$AY$467,$C44,'Grid GenerationQueue'!$BF$5:$BF$467,"&lt;&gt;"&amp;"")</f>
        <v>0</v>
      </c>
      <c r="AO44">
        <f>SUMIFS('Grid GenerationQueue'!AP$5:AP$467,'Grid GenerationQueue'!$AX$5:$AX$467,$B44,'Grid GenerationQueue'!$AY$5:$AY$467,$C44,'Grid GenerationQueue'!$BF$5:$BF$467,"&lt;&gt;"&amp;"")</f>
        <v>0</v>
      </c>
      <c r="AQ44">
        <f>SUMIFS('Grid GenerationQueue'!AE$5:AE$467,'Grid GenerationQueue'!$AX$5:$AX$467,$B44,'Grid GenerationQueue'!$AY$5:$AY$467,$C44)</f>
        <v>0</v>
      </c>
      <c r="AR44">
        <f>SUMIFS('Grid GenerationQueue'!AF$5:AF$467,'Grid GenerationQueue'!$AX$5:$AX$467,$B44,'Grid GenerationQueue'!$AY$5:$AY$467,$C44)</f>
        <v>0</v>
      </c>
      <c r="AS44">
        <f>SUMIFS('Grid GenerationQueue'!AG$5:AG$467,'Grid GenerationQueue'!$AX$5:$AX$467,$B44,'Grid GenerationQueue'!$AY$5:$AY$467,$C44)</f>
        <v>0</v>
      </c>
      <c r="AT44">
        <f>SUMIFS('Grid GenerationQueue'!AH$5:AH$467,'Grid GenerationQueue'!$AX$5:$AX$467,$B44,'Grid GenerationQueue'!$AY$5:$AY$467,$C44)</f>
        <v>0</v>
      </c>
      <c r="AU44">
        <f>SUMIFS('Grid GenerationQueue'!AI$5:AI$467,'Grid GenerationQueue'!$AX$5:$AX$467,$B44,'Grid GenerationQueue'!$AY$5:$AY$467,$C44)</f>
        <v>0</v>
      </c>
      <c r="AV44">
        <f>SUMIFS('Grid GenerationQueue'!AJ$5:AJ$467,'Grid GenerationQueue'!$AX$5:$AX$467,$B44,'Grid GenerationQueue'!$AY$5:$AY$467,$C44)</f>
        <v>0</v>
      </c>
      <c r="AW44">
        <f>SUMIFS('Grid GenerationQueue'!AK$5:AK$467,'Grid GenerationQueue'!$AX$5:$AX$467,$B44,'Grid GenerationQueue'!$AY$5:$AY$467,$C44)</f>
        <v>0</v>
      </c>
      <c r="AX44">
        <f>SUMIFS('Grid GenerationQueue'!AL$5:AL$467,'Grid GenerationQueue'!$AX$5:$AX$467,$B44,'Grid GenerationQueue'!$AY$5:$AY$467,$C44)</f>
        <v>0</v>
      </c>
      <c r="AY44">
        <f>SUMIFS('Grid GenerationQueue'!AM$5:AM$467,'Grid GenerationQueue'!$AX$5:$AX$467,$B44,'Grid GenerationQueue'!$AY$5:$AY$467,$C44)</f>
        <v>0</v>
      </c>
      <c r="AZ44">
        <f>SUMIFS('Grid GenerationQueue'!AN$5:AN$467,'Grid GenerationQueue'!$AX$5:$AX$467,$B44,'Grid GenerationQueue'!$AY$5:$AY$467,$C44)</f>
        <v>0</v>
      </c>
      <c r="BA44">
        <f>SUMIFS('Grid GenerationQueue'!AO$5:AO$467,'Grid GenerationQueue'!$AX$5:$AX$467,$B44,'Grid GenerationQueue'!$AY$5:$AY$467,$C44)</f>
        <v>0</v>
      </c>
      <c r="BB44">
        <f>SUMIFS('Grid GenerationQueue'!AP$5:AP$467,'Grid GenerationQueue'!$AX$5:$AX$467,$B44,'Grid GenerationQueue'!$AY$5:$AY$467,$C44)</f>
        <v>0</v>
      </c>
      <c r="BD44">
        <f>SUMIFS('Grid GenerationQueue'!AE$5:AE$467,'Grid GenerationQueue'!$AX$5:$AX$467,$B44,'Grid GenerationQueue'!$AY$5:$AY$467,$C44,'Grid GenerationQueue'!$BH$5:$BH$467,"Executed",'Grid GenerationQueue'!$BB$5:$BB$467,"&lt;"&amp;$BE$3)</f>
        <v>0</v>
      </c>
      <c r="BE44">
        <f>SUMIFS('Grid GenerationQueue'!AF$5:AF$467,'Grid GenerationQueue'!$AX$5:$AX$467,$B44,'Grid GenerationQueue'!$AY$5:$AY$467,$C44,'Grid GenerationQueue'!$BH$5:$BH$467,"Executed",'Grid GenerationQueue'!$BB$5:$BB$467,"&lt;"&amp;$BE$3)</f>
        <v>0</v>
      </c>
      <c r="BF44">
        <f>SUMIFS('Grid GenerationQueue'!AG$5:AG$467,'Grid GenerationQueue'!$AX$5:$AX$467,$B44,'Grid GenerationQueue'!$AY$5:$AY$467,$C44,'Grid GenerationQueue'!$BH$5:$BH$467,"Executed",'Grid GenerationQueue'!$BB$5:$BB$467,"&lt;"&amp;$BE$3)</f>
        <v>0</v>
      </c>
      <c r="BG44">
        <f>SUMIFS('Grid GenerationQueue'!AH$5:AH$467,'Grid GenerationQueue'!$AX$5:$AX$467,$B44,'Grid GenerationQueue'!$AY$5:$AY$467,$C44,'Grid GenerationQueue'!$BH$5:$BH$467,"Executed",'Grid GenerationQueue'!$BB$5:$BB$467,"&lt;"&amp;$BE$3)</f>
        <v>0</v>
      </c>
      <c r="BH44">
        <f>SUMIFS('Grid GenerationQueue'!AI$5:AI$467,'Grid GenerationQueue'!$AX$5:$AX$467,$B44,'Grid GenerationQueue'!$AY$5:$AY$467,$C44,'Grid GenerationQueue'!$BH$5:$BH$467,"Executed",'Grid GenerationQueue'!$BB$5:$BB$467,"&lt;"&amp;$BE$3)</f>
        <v>0</v>
      </c>
      <c r="BI44">
        <f>SUMIFS('Grid GenerationQueue'!AJ$5:AJ$467,'Grid GenerationQueue'!$AX$5:$AX$467,$B44,'Grid GenerationQueue'!$AY$5:$AY$467,$C44,'Grid GenerationQueue'!$BH$5:$BH$467,"Executed",'Grid GenerationQueue'!$BB$5:$BB$467,"&lt;"&amp;$BE$3)</f>
        <v>0</v>
      </c>
      <c r="BJ44">
        <f>SUMIFS('Grid GenerationQueue'!AK$5:AK$467,'Grid GenerationQueue'!$AX$5:$AX$467,$B44,'Grid GenerationQueue'!$AY$5:$AY$467,$C44,'Grid GenerationQueue'!$BH$5:$BH$467,"Executed",'Grid GenerationQueue'!$BB$5:$BB$467,"&lt;"&amp;$BE$3)</f>
        <v>0</v>
      </c>
      <c r="BK44">
        <f>SUMIFS('Grid GenerationQueue'!AL$5:AL$467,'Grid GenerationQueue'!$AX$5:$AX$467,$B44,'Grid GenerationQueue'!$AY$5:$AY$467,$C44,'Grid GenerationQueue'!$BH$5:$BH$467,"Executed",'Grid GenerationQueue'!$BB$5:$BB$467,"&lt;"&amp;$BE$3)</f>
        <v>0</v>
      </c>
      <c r="BL44">
        <f>SUMIFS('Grid GenerationQueue'!AM$5:AM$467,'Grid GenerationQueue'!$AX$5:$AX$467,$B44,'Grid GenerationQueue'!$AY$5:$AY$467,$C44,'Grid GenerationQueue'!$BH$5:$BH$467,"Executed",'Grid GenerationQueue'!$BB$5:$BB$467,"&lt;"&amp;$BE$3)</f>
        <v>0</v>
      </c>
      <c r="BM44">
        <f>SUMIFS('Grid GenerationQueue'!AN$5:AN$467,'Grid GenerationQueue'!$AX$5:$AX$467,$B44,'Grid GenerationQueue'!$AY$5:$AY$467,$C44,'Grid GenerationQueue'!$BH$5:$BH$467,"Executed",'Grid GenerationQueue'!$BB$5:$BB$467,"&lt;"&amp;$BE$3)</f>
        <v>0</v>
      </c>
      <c r="BN44">
        <f>SUMIFS('Grid GenerationQueue'!AO$5:AO$467,'Grid GenerationQueue'!$AX$5:$AX$467,$B44,'Grid GenerationQueue'!$AY$5:$AY$467,$C44,'Grid GenerationQueue'!$BH$5:$BH$467,"Executed",'Grid GenerationQueue'!$BB$5:$BB$467,"&lt;"&amp;$BE$3)</f>
        <v>0</v>
      </c>
      <c r="BO44">
        <f>SUMIFS('Grid GenerationQueue'!AP$5:AP$467,'Grid GenerationQueue'!$AX$5:$AX$467,$B44,'Grid GenerationQueue'!$AY$5:$AY$467,$C44,'Grid GenerationQueue'!$BH$5:$BH$467,"Executed",'Grid GenerationQueue'!$BB$5:$BB$467,"&lt;"&amp;$BE$3)</f>
        <v>0</v>
      </c>
      <c r="BQ44">
        <f>SUMIFS('Grid GenerationQueue'!AE$5:AE$467,'Grid GenerationQueue'!$AX$5:$AX$467,$B44,'Grid GenerationQueue'!$AY$5:$AY$467,$C44,'Grid GenerationQueue'!$BF$5:$BF$467,"&lt;&gt;"&amp;"",'Grid GenerationQueue'!$BB$5:$BB$467,"&lt;"&amp;$BE$3)</f>
        <v>0</v>
      </c>
      <c r="BR44">
        <f>SUMIFS('Grid GenerationQueue'!AF$5:AF$467,'Grid GenerationQueue'!$AX$5:$AX$467,$B44,'Grid GenerationQueue'!$AY$5:$AY$467,$C44,'Grid GenerationQueue'!$BF$5:$BF$467,"&lt;&gt;"&amp;"",'Grid GenerationQueue'!$BB$5:$BB$467,"&lt;"&amp;$BE$3)</f>
        <v>0</v>
      </c>
      <c r="BS44">
        <f>SUMIFS('Grid GenerationQueue'!AG$5:AG$467,'Grid GenerationQueue'!$AX$5:$AX$467,$B44,'Grid GenerationQueue'!$AY$5:$AY$467,$C44,'Grid GenerationQueue'!$BF$5:$BF$467,"&lt;&gt;"&amp;"",'Grid GenerationQueue'!$BB$5:$BB$467,"&lt;"&amp;$BE$3)</f>
        <v>0</v>
      </c>
      <c r="BT44">
        <f>SUMIFS('Grid GenerationQueue'!AH$5:AH$467,'Grid GenerationQueue'!$AX$5:$AX$467,$B44,'Grid GenerationQueue'!$AY$5:$AY$467,$C44,'Grid GenerationQueue'!$BF$5:$BF$467,"&lt;&gt;"&amp;"",'Grid GenerationQueue'!$BB$5:$BB$467,"&lt;"&amp;$BE$3)</f>
        <v>0</v>
      </c>
      <c r="BU44">
        <f>SUMIFS('Grid GenerationQueue'!AI$5:AI$467,'Grid GenerationQueue'!$AX$5:$AX$467,$B44,'Grid GenerationQueue'!$AY$5:$AY$467,$C44,'Grid GenerationQueue'!$BF$5:$BF$467,"&lt;&gt;"&amp;"",'Grid GenerationQueue'!$BB$5:$BB$467,"&lt;"&amp;$BE$3)</f>
        <v>0</v>
      </c>
      <c r="BV44">
        <f>SUMIFS('Grid GenerationQueue'!AJ$5:AJ$467,'Grid GenerationQueue'!$AX$5:$AX$467,$B44,'Grid GenerationQueue'!$AY$5:$AY$467,$C44,'Grid GenerationQueue'!$BF$5:$BF$467,"&lt;&gt;"&amp;"",'Grid GenerationQueue'!$BB$5:$BB$467,"&lt;"&amp;$BE$3)</f>
        <v>0</v>
      </c>
      <c r="BW44">
        <f>SUMIFS('Grid GenerationQueue'!AK$5:AK$467,'Grid GenerationQueue'!$AX$5:$AX$467,$B44,'Grid GenerationQueue'!$AY$5:$AY$467,$C44,'Grid GenerationQueue'!$BF$5:$BF$467,"&lt;&gt;"&amp;"",'Grid GenerationQueue'!$BB$5:$BB$467,"&lt;"&amp;$BE$3)</f>
        <v>0</v>
      </c>
      <c r="BX44">
        <f>SUMIFS('Grid GenerationQueue'!AL$5:AL$467,'Grid GenerationQueue'!$AX$5:$AX$467,$B44,'Grid GenerationQueue'!$AY$5:$AY$467,$C44,'Grid GenerationQueue'!$BF$5:$BF$467,"&lt;&gt;"&amp;"",'Grid GenerationQueue'!$BB$5:$BB$467,"&lt;"&amp;$BE$3)</f>
        <v>0</v>
      </c>
      <c r="BY44">
        <f>SUMIFS('Grid GenerationQueue'!AM$5:AM$467,'Grid GenerationQueue'!$AX$5:$AX$467,$B44,'Grid GenerationQueue'!$AY$5:$AY$467,$C44,'Grid GenerationQueue'!$BF$5:$BF$467,"&lt;&gt;"&amp;"",'Grid GenerationQueue'!$BB$5:$BB$467,"&lt;"&amp;$BE$3)</f>
        <v>0</v>
      </c>
      <c r="BZ44">
        <f>SUMIFS('Grid GenerationQueue'!AN$5:AN$467,'Grid GenerationQueue'!$AX$5:$AX$467,$B44,'Grid GenerationQueue'!$AY$5:$AY$467,$C44,'Grid GenerationQueue'!$BF$5:$BF$467,"&lt;&gt;"&amp;"",'Grid GenerationQueue'!$BB$5:$BB$467,"&lt;"&amp;$BE$3)</f>
        <v>0</v>
      </c>
      <c r="CA44">
        <f>SUMIFS('Grid GenerationQueue'!AO$5:AO$467,'Grid GenerationQueue'!$AX$5:$AX$467,$B44,'Grid GenerationQueue'!$AY$5:$AY$467,$C44,'Grid GenerationQueue'!$BF$5:$BF$467,"&lt;&gt;"&amp;"",'Grid GenerationQueue'!$BB$5:$BB$467,"&lt;"&amp;$BE$3)</f>
        <v>0</v>
      </c>
      <c r="CB44">
        <f>SUMIFS('Grid GenerationQueue'!AP$5:AP$467,'Grid GenerationQueue'!$AX$5:$AX$467,$B44,'Grid GenerationQueue'!$AY$5:$AY$467,$C44,'Grid GenerationQueue'!$BF$5:$BF$467,"&lt;&gt;"&amp;"",'Grid GenerationQueue'!$BB$5:$BB$467,"&lt;"&amp;$BE$3)</f>
        <v>0</v>
      </c>
      <c r="CD44">
        <f>SUMIFS('Grid GenerationQueue'!AE$5:AE$467,'Grid GenerationQueue'!$AX$5:$AX$467,$B44,'Grid GenerationQueue'!$AY$5:$AY$467,$C44,'Grid GenerationQueue'!$BB$5:$BB$467,"&lt;"&amp;$BE$3)</f>
        <v>0</v>
      </c>
      <c r="CE44">
        <f>SUMIFS('Grid GenerationQueue'!AF$5:AF$467,'Grid GenerationQueue'!$AX$5:$AX$467,$B44,'Grid GenerationQueue'!$AY$5:$AY$467,$C44,'Grid GenerationQueue'!$BB$5:$BB$467,"&lt;"&amp;$BE$3)</f>
        <v>0</v>
      </c>
      <c r="CF44">
        <f>SUMIFS('Grid GenerationQueue'!AG$5:AG$467,'Grid GenerationQueue'!$AX$5:$AX$467,$B44,'Grid GenerationQueue'!$AY$5:$AY$467,$C44,'Grid GenerationQueue'!$BB$5:$BB$467,"&lt;"&amp;$BE$3)</f>
        <v>0</v>
      </c>
      <c r="CG44">
        <f>SUMIFS('Grid GenerationQueue'!AH$5:AH$467,'Grid GenerationQueue'!$AX$5:$AX$467,$B44,'Grid GenerationQueue'!$AY$5:$AY$467,$C44,'Grid GenerationQueue'!$BB$5:$BB$467,"&lt;"&amp;$BE$3)</f>
        <v>0</v>
      </c>
      <c r="CH44">
        <f>SUMIFS('Grid GenerationQueue'!AI$5:AI$467,'Grid GenerationQueue'!$AX$5:$AX$467,$B44,'Grid GenerationQueue'!$AY$5:$AY$467,$C44,'Grid GenerationQueue'!$BB$5:$BB$467,"&lt;"&amp;$BE$3)</f>
        <v>0</v>
      </c>
      <c r="CI44">
        <f>SUMIFS('Grid GenerationQueue'!AJ$5:AJ$467,'Grid GenerationQueue'!$AX$5:$AX$467,$B44,'Grid GenerationQueue'!$AY$5:$AY$467,$C44,'Grid GenerationQueue'!$BB$5:$BB$467,"&lt;"&amp;$BE$3)</f>
        <v>0</v>
      </c>
      <c r="CJ44">
        <f>SUMIFS('Grid GenerationQueue'!AK$5:AK$467,'Grid GenerationQueue'!$AX$5:$AX$467,$B44,'Grid GenerationQueue'!$AY$5:$AY$467,$C44,'Grid GenerationQueue'!$BB$5:$BB$467,"&lt;"&amp;$BE$3)</f>
        <v>0</v>
      </c>
      <c r="CK44">
        <f>SUMIFS('Grid GenerationQueue'!AL$5:AL$467,'Grid GenerationQueue'!$AX$5:$AX$467,$B44,'Grid GenerationQueue'!$AY$5:$AY$467,$C44,'Grid GenerationQueue'!$BB$5:$BB$467,"&lt;"&amp;$BE$3)</f>
        <v>0</v>
      </c>
      <c r="CL44">
        <f>SUMIFS('Grid GenerationQueue'!AM$5:AM$467,'Grid GenerationQueue'!$AX$5:$AX$467,$B44,'Grid GenerationQueue'!$AY$5:$AY$467,$C44,'Grid GenerationQueue'!$BB$5:$BB$467,"&lt;"&amp;$BE$3)</f>
        <v>0</v>
      </c>
      <c r="CM44">
        <f>SUMIFS('Grid GenerationQueue'!AN$5:AN$467,'Grid GenerationQueue'!$AX$5:$AX$467,$B44,'Grid GenerationQueue'!$AY$5:$AY$467,$C44,'Grid GenerationQueue'!$BB$5:$BB$467,"&lt;"&amp;$BE$3)</f>
        <v>0</v>
      </c>
      <c r="CN44">
        <f>SUMIFS('Grid GenerationQueue'!AO$5:AO$467,'Grid GenerationQueue'!$AX$5:$AX$467,$B44,'Grid GenerationQueue'!$AY$5:$AY$467,$C44,'Grid GenerationQueue'!$BB$5:$BB$467,"&lt;"&amp;$BE$3)</f>
        <v>0</v>
      </c>
      <c r="CO44">
        <f>SUMIFS('Grid GenerationQueue'!AP$5:AP$467,'Grid GenerationQueue'!$AX$5:$AX$467,$B44,'Grid GenerationQueue'!$AY$5:$AY$467,$C44,'Grid GenerationQueue'!$BB$5:$BB$467,"&lt;"&amp;$BE$3)</f>
        <v>0</v>
      </c>
    </row>
    <row r="45" spans="1:93" x14ac:dyDescent="0.35">
      <c r="A45" t="s">
        <v>4651</v>
      </c>
      <c r="B45" t="s">
        <v>4571</v>
      </c>
      <c r="C45">
        <v>230</v>
      </c>
      <c r="D45">
        <f>SUMIFS('Grid GenerationQueue'!AE$5:AE$467,'Grid GenerationQueue'!$AX$5:$AX$467,$B45,'Grid GenerationQueue'!$AY$5:$AY$467,$C45,'Grid GenerationQueue'!$BI$5:$BI$467,"&lt;4")</f>
        <v>0</v>
      </c>
      <c r="E45">
        <f>SUMIFS('Grid GenerationQueue'!AF$5:AF$467,'Grid GenerationQueue'!$AX$5:$AX$467,$B45,'Grid GenerationQueue'!$AY$5:$AY$467,$C45,'Grid GenerationQueue'!$BI$5:$BI$467,"&lt;4")</f>
        <v>0</v>
      </c>
      <c r="F45">
        <f>SUMIFS('Grid GenerationQueue'!AG$5:AG$467,'Grid GenerationQueue'!$AX$5:$AX$467,$B45,'Grid GenerationQueue'!$AY$5:$AY$467,$C45,'Grid GenerationQueue'!$BI$5:$BI$467,"&lt;4")</f>
        <v>0</v>
      </c>
      <c r="G45">
        <f>SUMIFS('Grid GenerationQueue'!AH$5:AH$467,'Grid GenerationQueue'!$AX$5:$AX$467,$B45,'Grid GenerationQueue'!$AY$5:$AY$467,$C45,'Grid GenerationQueue'!$BI$5:$BI$467,"&lt;4")</f>
        <v>0</v>
      </c>
      <c r="H45">
        <f>SUMIFS('Grid GenerationQueue'!AI$5:AI$467,'Grid GenerationQueue'!$AX$5:$AX$467,$B45,'Grid GenerationQueue'!$AY$5:$AY$467,$C45,'Grid GenerationQueue'!$BI$5:$BI$467,"&lt;4")</f>
        <v>0</v>
      </c>
      <c r="I45">
        <f>SUMIFS('Grid GenerationQueue'!AJ$5:AJ$467,'Grid GenerationQueue'!$AX$5:$AX$467,$B45,'Grid GenerationQueue'!$AY$5:$AY$467,$C45,'Grid GenerationQueue'!$BI$5:$BI$467,"&lt;4")</f>
        <v>0</v>
      </c>
      <c r="J45">
        <f>SUMIFS('Grid GenerationQueue'!AK$5:AK$467,'Grid GenerationQueue'!$AX$5:$AX$467,$B45,'Grid GenerationQueue'!$AY$5:$AY$467,$C45,'Grid GenerationQueue'!$BI$5:$BI$467,"&lt;4")</f>
        <v>0</v>
      </c>
      <c r="K45">
        <f>SUMIFS('Grid GenerationQueue'!AL$5:AL$467,'Grid GenerationQueue'!$AX$5:$AX$467,$B45,'Grid GenerationQueue'!$AY$5:$AY$467,$C45,'Grid GenerationQueue'!$BI$5:$BI$467,"&lt;4")</f>
        <v>0</v>
      </c>
      <c r="L45">
        <f>SUMIFS('Grid GenerationQueue'!AM$5:AM$467,'Grid GenerationQueue'!$AX$5:$AX$467,$B45,'Grid GenerationQueue'!$AY$5:$AY$467,$C45,'Grid GenerationQueue'!$BI$5:$BI$467,"&lt;4")</f>
        <v>0</v>
      </c>
      <c r="M45">
        <f>SUMIFS('Grid GenerationQueue'!AN$5:AN$467,'Grid GenerationQueue'!$AX$5:$AX$467,$B45,'Grid GenerationQueue'!$AY$5:$AY$467,$C45,'Grid GenerationQueue'!$BI$5:$BI$467,"&lt;4")</f>
        <v>0</v>
      </c>
      <c r="N45">
        <f>SUMIFS('Grid GenerationQueue'!AO$5:AO$467,'Grid GenerationQueue'!$AX$5:$AX$467,$B45,'Grid GenerationQueue'!$AY$5:$AY$467,$C45,'Grid GenerationQueue'!$BI$5:$BI$467,"&lt;4")</f>
        <v>0</v>
      </c>
      <c r="O45">
        <f>SUMIFS('Grid GenerationQueue'!AP$5:AP$467,'Grid GenerationQueue'!$AX$5:$AX$467,$B45,'Grid GenerationQueue'!$AY$5:$AY$467,$C45,'Grid GenerationQueue'!$BI$5:$BI$467,"&lt;4")</f>
        <v>0</v>
      </c>
      <c r="Q45">
        <f>SUMIFS('Grid GenerationQueue'!AE$5:AE$467,'Grid GenerationQueue'!$AX$5:$AX$467,$B45,'Grid GenerationQueue'!$AY$5:$AY$467,$C45,'Grid GenerationQueue'!$BH$5:$BH$467,"Executed")</f>
        <v>0</v>
      </c>
      <c r="R45">
        <f>SUMIFS('Grid GenerationQueue'!AF$5:AF$467,'Grid GenerationQueue'!$AX$5:$AX$467,$B45,'Grid GenerationQueue'!$AY$5:$AY$467,$C45,'Grid GenerationQueue'!$BH$5:$BH$467,"Executed")</f>
        <v>0</v>
      </c>
      <c r="S45">
        <f>SUMIFS('Grid GenerationQueue'!AG$5:AG$467,'Grid GenerationQueue'!$AX$5:$AX$467,$B45,'Grid GenerationQueue'!$AY$5:$AY$467,$C45,'Grid GenerationQueue'!$BH$5:$BH$467,"Executed")</f>
        <v>0</v>
      </c>
      <c r="T45">
        <f>SUMIFS('Grid GenerationQueue'!AH$5:AH$467,'Grid GenerationQueue'!$AX$5:$AX$467,$B45,'Grid GenerationQueue'!$AY$5:$AY$467,$C45,'Grid GenerationQueue'!$BH$5:$BH$467,"Executed")</f>
        <v>0</v>
      </c>
      <c r="U45">
        <f>SUMIFS('Grid GenerationQueue'!AI$5:AI$467,'Grid GenerationQueue'!$AX$5:$AX$467,$B45,'Grid GenerationQueue'!$AY$5:$AY$467,$C45,'Grid GenerationQueue'!$BH$5:$BH$467,"Executed")</f>
        <v>0</v>
      </c>
      <c r="V45">
        <f>SUMIFS('Grid GenerationQueue'!AJ$5:AJ$467,'Grid GenerationQueue'!$AX$5:$AX$467,$B45,'Grid GenerationQueue'!$AY$5:$AY$467,$C45,'Grid GenerationQueue'!$BH$5:$BH$467,"Executed")</f>
        <v>0</v>
      </c>
      <c r="W45">
        <f>SUMIFS('Grid GenerationQueue'!AK$5:AK$467,'Grid GenerationQueue'!$AX$5:$AX$467,$B45,'Grid GenerationQueue'!$AY$5:$AY$467,$C45,'Grid GenerationQueue'!$BH$5:$BH$467,"Executed")</f>
        <v>0</v>
      </c>
      <c r="X45">
        <f>SUMIFS('Grid GenerationQueue'!AL$5:AL$467,'Grid GenerationQueue'!$AX$5:$AX$467,$B45,'Grid GenerationQueue'!$AY$5:$AY$467,$C45,'Grid GenerationQueue'!$BH$5:$BH$467,"Executed")</f>
        <v>0</v>
      </c>
      <c r="Y45">
        <f>SUMIFS('Grid GenerationQueue'!AM$5:AM$467,'Grid GenerationQueue'!$AX$5:$AX$467,$B45,'Grid GenerationQueue'!$AY$5:$AY$467,$C45,'Grid GenerationQueue'!$BH$5:$BH$467,"Executed")</f>
        <v>0</v>
      </c>
      <c r="Z45">
        <f>SUMIFS('Grid GenerationQueue'!AN$5:AN$467,'Grid GenerationQueue'!$AX$5:$AX$467,$B45,'Grid GenerationQueue'!$AY$5:$AY$467,$C45,'Grid GenerationQueue'!$BH$5:$BH$467,"Executed")</f>
        <v>0</v>
      </c>
      <c r="AA45">
        <f>SUMIFS('Grid GenerationQueue'!AO$5:AO$467,'Grid GenerationQueue'!$AX$5:$AX$467,$B45,'Grid GenerationQueue'!$AY$5:$AY$467,$C45,'Grid GenerationQueue'!$BH$5:$BH$467,"Executed")</f>
        <v>0</v>
      </c>
      <c r="AB45">
        <f>SUMIFS('Grid GenerationQueue'!AP$5:AP$467,'Grid GenerationQueue'!$AX$5:$AX$467,$B45,'Grid GenerationQueue'!$AY$5:$AY$467,$C45,'Grid GenerationQueue'!$BH$5:$BH$467,"Executed")</f>
        <v>0</v>
      </c>
      <c r="AD45">
        <f>SUMIFS('Grid GenerationQueue'!AE$5:AE$467,'Grid GenerationQueue'!$AX$5:$AX$467,$B45,'Grid GenerationQueue'!$AY$5:$AY$467,$C45,'Grid GenerationQueue'!$BF$5:$BF$467,"&lt;&gt;"&amp;"")</f>
        <v>0</v>
      </c>
      <c r="AE45">
        <f>SUMIFS('Grid GenerationQueue'!AF$5:AF$467,'Grid GenerationQueue'!$AX$5:$AX$467,$B45,'Grid GenerationQueue'!$AY$5:$AY$467,$C45,'Grid GenerationQueue'!$BF$5:$BF$467,"&lt;&gt;"&amp;"")</f>
        <v>0</v>
      </c>
      <c r="AF45">
        <f>SUMIFS('Grid GenerationQueue'!AG$5:AG$467,'Grid GenerationQueue'!$AX$5:$AX$467,$B45,'Grid GenerationQueue'!$AY$5:$AY$467,$C45,'Grid GenerationQueue'!$BF$5:$BF$467,"&lt;&gt;"&amp;"")</f>
        <v>0</v>
      </c>
      <c r="AG45">
        <f>SUMIFS('Grid GenerationQueue'!AH$5:AH$467,'Grid GenerationQueue'!$AX$5:$AX$467,$B45,'Grid GenerationQueue'!$AY$5:$AY$467,$C45,'Grid GenerationQueue'!$BF$5:$BF$467,"&lt;&gt;"&amp;"")</f>
        <v>0</v>
      </c>
      <c r="AH45">
        <f>SUMIFS('Grid GenerationQueue'!AI$5:AI$467,'Grid GenerationQueue'!$AX$5:$AX$467,$B45,'Grid GenerationQueue'!$AY$5:$AY$467,$C45,'Grid GenerationQueue'!$BF$5:$BF$467,"&lt;&gt;"&amp;"")</f>
        <v>0</v>
      </c>
      <c r="AI45">
        <f>SUMIFS('Grid GenerationQueue'!AJ$5:AJ$467,'Grid GenerationQueue'!$AX$5:$AX$467,$B45,'Grid GenerationQueue'!$AY$5:$AY$467,$C45,'Grid GenerationQueue'!$BF$5:$BF$467,"&lt;&gt;"&amp;"")</f>
        <v>0</v>
      </c>
      <c r="AJ45">
        <f>SUMIFS('Grid GenerationQueue'!AK$5:AK$467,'Grid GenerationQueue'!$AX$5:$AX$467,$B45,'Grid GenerationQueue'!$AY$5:$AY$467,$C45,'Grid GenerationQueue'!$BF$5:$BF$467,"&lt;&gt;"&amp;"")</f>
        <v>0</v>
      </c>
      <c r="AK45">
        <f>SUMIFS('Grid GenerationQueue'!AL$5:AL$467,'Grid GenerationQueue'!$AX$5:$AX$467,$B45,'Grid GenerationQueue'!$AY$5:$AY$467,$C45,'Grid GenerationQueue'!$BF$5:$BF$467,"&lt;&gt;"&amp;"")</f>
        <v>0</v>
      </c>
      <c r="AL45">
        <f>SUMIFS('Grid GenerationQueue'!AM$5:AM$467,'Grid GenerationQueue'!$AX$5:$AX$467,$B45,'Grid GenerationQueue'!$AY$5:$AY$467,$C45,'Grid GenerationQueue'!$BF$5:$BF$467,"&lt;&gt;"&amp;"")</f>
        <v>0</v>
      </c>
      <c r="AM45">
        <f>SUMIFS('Grid GenerationQueue'!AN$5:AN$467,'Grid GenerationQueue'!$AX$5:$AX$467,$B45,'Grid GenerationQueue'!$AY$5:$AY$467,$C45,'Grid GenerationQueue'!$BF$5:$BF$467,"&lt;&gt;"&amp;"")</f>
        <v>0</v>
      </c>
      <c r="AN45">
        <f>SUMIFS('Grid GenerationQueue'!AO$5:AO$467,'Grid GenerationQueue'!$AX$5:$AX$467,$B45,'Grid GenerationQueue'!$AY$5:$AY$467,$C45,'Grid GenerationQueue'!$BF$5:$BF$467,"&lt;&gt;"&amp;"")</f>
        <v>0</v>
      </c>
      <c r="AO45">
        <f>SUMIFS('Grid GenerationQueue'!AP$5:AP$467,'Grid GenerationQueue'!$AX$5:$AX$467,$B45,'Grid GenerationQueue'!$AY$5:$AY$467,$C45,'Grid GenerationQueue'!$BF$5:$BF$467,"&lt;&gt;"&amp;"")</f>
        <v>0</v>
      </c>
      <c r="AQ45">
        <f>SUMIFS('Grid GenerationQueue'!AE$5:AE$467,'Grid GenerationQueue'!$AX$5:$AX$467,$B45,'Grid GenerationQueue'!$AY$5:$AY$467,$C45)</f>
        <v>30.219999000000001</v>
      </c>
      <c r="AR45">
        <f>SUMIFS('Grid GenerationQueue'!AF$5:AF$467,'Grid GenerationQueue'!$AX$5:$AX$467,$B45,'Grid GenerationQueue'!$AY$5:$AY$467,$C45)</f>
        <v>0</v>
      </c>
      <c r="AS45">
        <f>SUMIFS('Grid GenerationQueue'!AG$5:AG$467,'Grid GenerationQueue'!$AX$5:$AX$467,$B45,'Grid GenerationQueue'!$AY$5:$AY$467,$C45)</f>
        <v>0</v>
      </c>
      <c r="AT45">
        <f>SUMIFS('Grid GenerationQueue'!AH$5:AH$467,'Grid GenerationQueue'!$AX$5:$AX$467,$B45,'Grid GenerationQueue'!$AY$5:$AY$467,$C45)</f>
        <v>0</v>
      </c>
      <c r="AU45">
        <f>SUMIFS('Grid GenerationQueue'!AI$5:AI$467,'Grid GenerationQueue'!$AX$5:$AX$467,$B45,'Grid GenerationQueue'!$AY$5:$AY$467,$C45)</f>
        <v>60.599997999999999</v>
      </c>
      <c r="AV45">
        <f>SUMIFS('Grid GenerationQueue'!AJ$5:AJ$467,'Grid GenerationQueue'!$AX$5:$AX$467,$B45,'Grid GenerationQueue'!$AY$5:$AY$467,$C45)</f>
        <v>0</v>
      </c>
      <c r="AW45">
        <f>SUMIFS('Grid GenerationQueue'!AK$5:AK$467,'Grid GenerationQueue'!$AX$5:$AX$467,$B45,'Grid GenerationQueue'!$AY$5:$AY$467,$C45)</f>
        <v>0</v>
      </c>
      <c r="AX45">
        <f>SUMIFS('Grid GenerationQueue'!AL$5:AL$467,'Grid GenerationQueue'!$AX$5:$AX$467,$B45,'Grid GenerationQueue'!$AY$5:$AY$467,$C45)</f>
        <v>0</v>
      </c>
      <c r="AY45">
        <f>SUMIFS('Grid GenerationQueue'!AM$5:AM$467,'Grid GenerationQueue'!$AX$5:$AX$467,$B45,'Grid GenerationQueue'!$AY$5:$AY$467,$C45)</f>
        <v>0</v>
      </c>
      <c r="AZ45">
        <f>SUMIFS('Grid GenerationQueue'!AN$5:AN$467,'Grid GenerationQueue'!$AX$5:$AX$467,$B45,'Grid GenerationQueue'!$AY$5:$AY$467,$C45)</f>
        <v>0</v>
      </c>
      <c r="BA45">
        <f>SUMIFS('Grid GenerationQueue'!AO$5:AO$467,'Grid GenerationQueue'!$AX$5:$AX$467,$B45,'Grid GenerationQueue'!$AY$5:$AY$467,$C45)</f>
        <v>0</v>
      </c>
      <c r="BB45">
        <f>SUMIFS('Grid GenerationQueue'!AP$5:AP$467,'Grid GenerationQueue'!$AX$5:$AX$467,$B45,'Grid GenerationQueue'!$AY$5:$AY$467,$C45)</f>
        <v>0</v>
      </c>
      <c r="BD45">
        <f>SUMIFS('Grid GenerationQueue'!AE$5:AE$467,'Grid GenerationQueue'!$AX$5:$AX$467,$B45,'Grid GenerationQueue'!$AY$5:$AY$467,$C45,'Grid GenerationQueue'!$BH$5:$BH$467,"Executed",'Grid GenerationQueue'!$BB$5:$BB$467,"&lt;"&amp;$BE$3)</f>
        <v>0</v>
      </c>
      <c r="BE45">
        <f>SUMIFS('Grid GenerationQueue'!AF$5:AF$467,'Grid GenerationQueue'!$AX$5:$AX$467,$B45,'Grid GenerationQueue'!$AY$5:$AY$467,$C45,'Grid GenerationQueue'!$BH$5:$BH$467,"Executed",'Grid GenerationQueue'!$BB$5:$BB$467,"&lt;"&amp;$BE$3)</f>
        <v>0</v>
      </c>
      <c r="BF45">
        <f>SUMIFS('Grid GenerationQueue'!AG$5:AG$467,'Grid GenerationQueue'!$AX$5:$AX$467,$B45,'Grid GenerationQueue'!$AY$5:$AY$467,$C45,'Grid GenerationQueue'!$BH$5:$BH$467,"Executed",'Grid GenerationQueue'!$BB$5:$BB$467,"&lt;"&amp;$BE$3)</f>
        <v>0</v>
      </c>
      <c r="BG45">
        <f>SUMIFS('Grid GenerationQueue'!AH$5:AH$467,'Grid GenerationQueue'!$AX$5:$AX$467,$B45,'Grid GenerationQueue'!$AY$5:$AY$467,$C45,'Grid GenerationQueue'!$BH$5:$BH$467,"Executed",'Grid GenerationQueue'!$BB$5:$BB$467,"&lt;"&amp;$BE$3)</f>
        <v>0</v>
      </c>
      <c r="BH45">
        <f>SUMIFS('Grid GenerationQueue'!AI$5:AI$467,'Grid GenerationQueue'!$AX$5:$AX$467,$B45,'Grid GenerationQueue'!$AY$5:$AY$467,$C45,'Grid GenerationQueue'!$BH$5:$BH$467,"Executed",'Grid GenerationQueue'!$BB$5:$BB$467,"&lt;"&amp;$BE$3)</f>
        <v>0</v>
      </c>
      <c r="BI45">
        <f>SUMIFS('Grid GenerationQueue'!AJ$5:AJ$467,'Grid GenerationQueue'!$AX$5:$AX$467,$B45,'Grid GenerationQueue'!$AY$5:$AY$467,$C45,'Grid GenerationQueue'!$BH$5:$BH$467,"Executed",'Grid GenerationQueue'!$BB$5:$BB$467,"&lt;"&amp;$BE$3)</f>
        <v>0</v>
      </c>
      <c r="BJ45">
        <f>SUMIFS('Grid GenerationQueue'!AK$5:AK$467,'Grid GenerationQueue'!$AX$5:$AX$467,$B45,'Grid GenerationQueue'!$AY$5:$AY$467,$C45,'Grid GenerationQueue'!$BH$5:$BH$467,"Executed",'Grid GenerationQueue'!$BB$5:$BB$467,"&lt;"&amp;$BE$3)</f>
        <v>0</v>
      </c>
      <c r="BK45">
        <f>SUMIFS('Grid GenerationQueue'!AL$5:AL$467,'Grid GenerationQueue'!$AX$5:$AX$467,$B45,'Grid GenerationQueue'!$AY$5:$AY$467,$C45,'Grid GenerationQueue'!$BH$5:$BH$467,"Executed",'Grid GenerationQueue'!$BB$5:$BB$467,"&lt;"&amp;$BE$3)</f>
        <v>0</v>
      </c>
      <c r="BL45">
        <f>SUMIFS('Grid GenerationQueue'!AM$5:AM$467,'Grid GenerationQueue'!$AX$5:$AX$467,$B45,'Grid GenerationQueue'!$AY$5:$AY$467,$C45,'Grid GenerationQueue'!$BH$5:$BH$467,"Executed",'Grid GenerationQueue'!$BB$5:$BB$467,"&lt;"&amp;$BE$3)</f>
        <v>0</v>
      </c>
      <c r="BM45">
        <f>SUMIFS('Grid GenerationQueue'!AN$5:AN$467,'Grid GenerationQueue'!$AX$5:$AX$467,$B45,'Grid GenerationQueue'!$AY$5:$AY$467,$C45,'Grid GenerationQueue'!$BH$5:$BH$467,"Executed",'Grid GenerationQueue'!$BB$5:$BB$467,"&lt;"&amp;$BE$3)</f>
        <v>0</v>
      </c>
      <c r="BN45">
        <f>SUMIFS('Grid GenerationQueue'!AO$5:AO$467,'Grid GenerationQueue'!$AX$5:$AX$467,$B45,'Grid GenerationQueue'!$AY$5:$AY$467,$C45,'Grid GenerationQueue'!$BH$5:$BH$467,"Executed",'Grid GenerationQueue'!$BB$5:$BB$467,"&lt;"&amp;$BE$3)</f>
        <v>0</v>
      </c>
      <c r="BO45">
        <f>SUMIFS('Grid GenerationQueue'!AP$5:AP$467,'Grid GenerationQueue'!$AX$5:$AX$467,$B45,'Grid GenerationQueue'!$AY$5:$AY$467,$C45,'Grid GenerationQueue'!$BH$5:$BH$467,"Executed",'Grid GenerationQueue'!$BB$5:$BB$467,"&lt;"&amp;$BE$3)</f>
        <v>0</v>
      </c>
      <c r="BQ45">
        <f>SUMIFS('Grid GenerationQueue'!AE$5:AE$467,'Grid GenerationQueue'!$AX$5:$AX$467,$B45,'Grid GenerationQueue'!$AY$5:$AY$467,$C45,'Grid GenerationQueue'!$BF$5:$BF$467,"&lt;&gt;"&amp;"",'Grid GenerationQueue'!$BB$5:$BB$467,"&lt;"&amp;$BE$3)</f>
        <v>0</v>
      </c>
      <c r="BR45">
        <f>SUMIFS('Grid GenerationQueue'!AF$5:AF$467,'Grid GenerationQueue'!$AX$5:$AX$467,$B45,'Grid GenerationQueue'!$AY$5:$AY$467,$C45,'Grid GenerationQueue'!$BF$5:$BF$467,"&lt;&gt;"&amp;"",'Grid GenerationQueue'!$BB$5:$BB$467,"&lt;"&amp;$BE$3)</f>
        <v>0</v>
      </c>
      <c r="BS45">
        <f>SUMIFS('Grid GenerationQueue'!AG$5:AG$467,'Grid GenerationQueue'!$AX$5:$AX$467,$B45,'Grid GenerationQueue'!$AY$5:$AY$467,$C45,'Grid GenerationQueue'!$BF$5:$BF$467,"&lt;&gt;"&amp;"",'Grid GenerationQueue'!$BB$5:$BB$467,"&lt;"&amp;$BE$3)</f>
        <v>0</v>
      </c>
      <c r="BT45">
        <f>SUMIFS('Grid GenerationQueue'!AH$5:AH$467,'Grid GenerationQueue'!$AX$5:$AX$467,$B45,'Grid GenerationQueue'!$AY$5:$AY$467,$C45,'Grid GenerationQueue'!$BF$5:$BF$467,"&lt;&gt;"&amp;"",'Grid GenerationQueue'!$BB$5:$BB$467,"&lt;"&amp;$BE$3)</f>
        <v>0</v>
      </c>
      <c r="BU45">
        <f>SUMIFS('Grid GenerationQueue'!AI$5:AI$467,'Grid GenerationQueue'!$AX$5:$AX$467,$B45,'Grid GenerationQueue'!$AY$5:$AY$467,$C45,'Grid GenerationQueue'!$BF$5:$BF$467,"&lt;&gt;"&amp;"",'Grid GenerationQueue'!$BB$5:$BB$467,"&lt;"&amp;$BE$3)</f>
        <v>0</v>
      </c>
      <c r="BV45">
        <f>SUMIFS('Grid GenerationQueue'!AJ$5:AJ$467,'Grid GenerationQueue'!$AX$5:$AX$467,$B45,'Grid GenerationQueue'!$AY$5:$AY$467,$C45,'Grid GenerationQueue'!$BF$5:$BF$467,"&lt;&gt;"&amp;"",'Grid GenerationQueue'!$BB$5:$BB$467,"&lt;"&amp;$BE$3)</f>
        <v>0</v>
      </c>
      <c r="BW45">
        <f>SUMIFS('Grid GenerationQueue'!AK$5:AK$467,'Grid GenerationQueue'!$AX$5:$AX$467,$B45,'Grid GenerationQueue'!$AY$5:$AY$467,$C45,'Grid GenerationQueue'!$BF$5:$BF$467,"&lt;&gt;"&amp;"",'Grid GenerationQueue'!$BB$5:$BB$467,"&lt;"&amp;$BE$3)</f>
        <v>0</v>
      </c>
      <c r="BX45">
        <f>SUMIFS('Grid GenerationQueue'!AL$5:AL$467,'Grid GenerationQueue'!$AX$5:$AX$467,$B45,'Grid GenerationQueue'!$AY$5:$AY$467,$C45,'Grid GenerationQueue'!$BF$5:$BF$467,"&lt;&gt;"&amp;"",'Grid GenerationQueue'!$BB$5:$BB$467,"&lt;"&amp;$BE$3)</f>
        <v>0</v>
      </c>
      <c r="BY45">
        <f>SUMIFS('Grid GenerationQueue'!AM$5:AM$467,'Grid GenerationQueue'!$AX$5:$AX$467,$B45,'Grid GenerationQueue'!$AY$5:$AY$467,$C45,'Grid GenerationQueue'!$BF$5:$BF$467,"&lt;&gt;"&amp;"",'Grid GenerationQueue'!$BB$5:$BB$467,"&lt;"&amp;$BE$3)</f>
        <v>0</v>
      </c>
      <c r="BZ45">
        <f>SUMIFS('Grid GenerationQueue'!AN$5:AN$467,'Grid GenerationQueue'!$AX$5:$AX$467,$B45,'Grid GenerationQueue'!$AY$5:$AY$467,$C45,'Grid GenerationQueue'!$BF$5:$BF$467,"&lt;&gt;"&amp;"",'Grid GenerationQueue'!$BB$5:$BB$467,"&lt;"&amp;$BE$3)</f>
        <v>0</v>
      </c>
      <c r="CA45">
        <f>SUMIFS('Grid GenerationQueue'!AO$5:AO$467,'Grid GenerationQueue'!$AX$5:$AX$467,$B45,'Grid GenerationQueue'!$AY$5:$AY$467,$C45,'Grid GenerationQueue'!$BF$5:$BF$467,"&lt;&gt;"&amp;"",'Grid GenerationQueue'!$BB$5:$BB$467,"&lt;"&amp;$BE$3)</f>
        <v>0</v>
      </c>
      <c r="CB45">
        <f>SUMIFS('Grid GenerationQueue'!AP$5:AP$467,'Grid GenerationQueue'!$AX$5:$AX$467,$B45,'Grid GenerationQueue'!$AY$5:$AY$467,$C45,'Grid GenerationQueue'!$BF$5:$BF$467,"&lt;&gt;"&amp;"",'Grid GenerationQueue'!$BB$5:$BB$467,"&lt;"&amp;$BE$3)</f>
        <v>0</v>
      </c>
      <c r="CD45">
        <f>SUMIFS('Grid GenerationQueue'!AE$5:AE$467,'Grid GenerationQueue'!$AX$5:$AX$467,$B45,'Grid GenerationQueue'!$AY$5:$AY$467,$C45,'Grid GenerationQueue'!$BB$5:$BB$467,"&lt;"&amp;$BE$3)</f>
        <v>30.219999000000001</v>
      </c>
      <c r="CE45">
        <f>SUMIFS('Grid GenerationQueue'!AF$5:AF$467,'Grid GenerationQueue'!$AX$5:$AX$467,$B45,'Grid GenerationQueue'!$AY$5:$AY$467,$C45,'Grid GenerationQueue'!$BB$5:$BB$467,"&lt;"&amp;$BE$3)</f>
        <v>0</v>
      </c>
      <c r="CF45">
        <f>SUMIFS('Grid GenerationQueue'!AG$5:AG$467,'Grid GenerationQueue'!$AX$5:$AX$467,$B45,'Grid GenerationQueue'!$AY$5:$AY$467,$C45,'Grid GenerationQueue'!$BB$5:$BB$467,"&lt;"&amp;$BE$3)</f>
        <v>0</v>
      </c>
      <c r="CG45">
        <f>SUMIFS('Grid GenerationQueue'!AH$5:AH$467,'Grid GenerationQueue'!$AX$5:$AX$467,$B45,'Grid GenerationQueue'!$AY$5:$AY$467,$C45,'Grid GenerationQueue'!$BB$5:$BB$467,"&lt;"&amp;$BE$3)</f>
        <v>0</v>
      </c>
      <c r="CH45">
        <f>SUMIFS('Grid GenerationQueue'!AI$5:AI$467,'Grid GenerationQueue'!$AX$5:$AX$467,$B45,'Grid GenerationQueue'!$AY$5:$AY$467,$C45,'Grid GenerationQueue'!$BB$5:$BB$467,"&lt;"&amp;$BE$3)</f>
        <v>60.599997999999999</v>
      </c>
      <c r="CI45">
        <f>SUMIFS('Grid GenerationQueue'!AJ$5:AJ$467,'Grid GenerationQueue'!$AX$5:$AX$467,$B45,'Grid GenerationQueue'!$AY$5:$AY$467,$C45,'Grid GenerationQueue'!$BB$5:$BB$467,"&lt;"&amp;$BE$3)</f>
        <v>0</v>
      </c>
      <c r="CJ45">
        <f>SUMIFS('Grid GenerationQueue'!AK$5:AK$467,'Grid GenerationQueue'!$AX$5:$AX$467,$B45,'Grid GenerationQueue'!$AY$5:$AY$467,$C45,'Grid GenerationQueue'!$BB$5:$BB$467,"&lt;"&amp;$BE$3)</f>
        <v>0</v>
      </c>
      <c r="CK45">
        <f>SUMIFS('Grid GenerationQueue'!AL$5:AL$467,'Grid GenerationQueue'!$AX$5:$AX$467,$B45,'Grid GenerationQueue'!$AY$5:$AY$467,$C45,'Grid GenerationQueue'!$BB$5:$BB$467,"&lt;"&amp;$BE$3)</f>
        <v>0</v>
      </c>
      <c r="CL45">
        <f>SUMIFS('Grid GenerationQueue'!AM$5:AM$467,'Grid GenerationQueue'!$AX$5:$AX$467,$B45,'Grid GenerationQueue'!$AY$5:$AY$467,$C45,'Grid GenerationQueue'!$BB$5:$BB$467,"&lt;"&amp;$BE$3)</f>
        <v>0</v>
      </c>
      <c r="CM45">
        <f>SUMIFS('Grid GenerationQueue'!AN$5:AN$467,'Grid GenerationQueue'!$AX$5:$AX$467,$B45,'Grid GenerationQueue'!$AY$5:$AY$467,$C45,'Grid GenerationQueue'!$BB$5:$BB$467,"&lt;"&amp;$BE$3)</f>
        <v>0</v>
      </c>
      <c r="CN45">
        <f>SUMIFS('Grid GenerationQueue'!AO$5:AO$467,'Grid GenerationQueue'!$AX$5:$AX$467,$B45,'Grid GenerationQueue'!$AY$5:$AY$467,$C45,'Grid GenerationQueue'!$BB$5:$BB$467,"&lt;"&amp;$BE$3)</f>
        <v>0</v>
      </c>
      <c r="CO45">
        <f>SUMIFS('Grid GenerationQueue'!AP$5:AP$467,'Grid GenerationQueue'!$AX$5:$AX$467,$B45,'Grid GenerationQueue'!$AY$5:$AY$467,$C45,'Grid GenerationQueue'!$BB$5:$BB$467,"&lt;"&amp;$BE$3)</f>
        <v>0</v>
      </c>
    </row>
    <row r="46" spans="1:93" x14ac:dyDescent="0.35">
      <c r="A46" t="s">
        <v>4644</v>
      </c>
      <c r="B46" t="s">
        <v>4670</v>
      </c>
      <c r="C46">
        <v>115</v>
      </c>
      <c r="D46">
        <f>SUMIFS('Grid GenerationQueue'!AE$5:AE$467,'Grid GenerationQueue'!$AX$5:$AX$467,$B46,'Grid GenerationQueue'!$AY$5:$AY$467,$C46,'Grid GenerationQueue'!$BI$5:$BI$467,"&lt;4")</f>
        <v>0</v>
      </c>
      <c r="E46">
        <f>SUMIFS('Grid GenerationQueue'!AF$5:AF$467,'Grid GenerationQueue'!$AX$5:$AX$467,$B46,'Grid GenerationQueue'!$AY$5:$AY$467,$C46,'Grid GenerationQueue'!$BI$5:$BI$467,"&lt;4")</f>
        <v>0</v>
      </c>
      <c r="F46">
        <f>SUMIFS('Grid GenerationQueue'!AG$5:AG$467,'Grid GenerationQueue'!$AX$5:$AX$467,$B46,'Grid GenerationQueue'!$AY$5:$AY$467,$C46,'Grid GenerationQueue'!$BI$5:$BI$467,"&lt;4")</f>
        <v>0</v>
      </c>
      <c r="G46">
        <f>SUMIFS('Grid GenerationQueue'!AH$5:AH$467,'Grid GenerationQueue'!$AX$5:$AX$467,$B46,'Grid GenerationQueue'!$AY$5:$AY$467,$C46,'Grid GenerationQueue'!$BI$5:$BI$467,"&lt;4")</f>
        <v>0</v>
      </c>
      <c r="H46">
        <f>SUMIFS('Grid GenerationQueue'!AI$5:AI$467,'Grid GenerationQueue'!$AX$5:$AX$467,$B46,'Grid GenerationQueue'!$AY$5:$AY$467,$C46,'Grid GenerationQueue'!$BI$5:$BI$467,"&lt;4")</f>
        <v>0</v>
      </c>
      <c r="I46">
        <f>SUMIFS('Grid GenerationQueue'!AJ$5:AJ$467,'Grid GenerationQueue'!$AX$5:$AX$467,$B46,'Grid GenerationQueue'!$AY$5:$AY$467,$C46,'Grid GenerationQueue'!$BI$5:$BI$467,"&lt;4")</f>
        <v>0</v>
      </c>
      <c r="J46">
        <f>SUMIFS('Grid GenerationQueue'!AK$5:AK$467,'Grid GenerationQueue'!$AX$5:$AX$467,$B46,'Grid GenerationQueue'!$AY$5:$AY$467,$C46,'Grid GenerationQueue'!$BI$5:$BI$467,"&lt;4")</f>
        <v>0</v>
      </c>
      <c r="K46">
        <f>SUMIFS('Grid GenerationQueue'!AL$5:AL$467,'Grid GenerationQueue'!$AX$5:$AX$467,$B46,'Grid GenerationQueue'!$AY$5:$AY$467,$C46,'Grid GenerationQueue'!$BI$5:$BI$467,"&lt;4")</f>
        <v>0</v>
      </c>
      <c r="L46">
        <f>SUMIFS('Grid GenerationQueue'!AM$5:AM$467,'Grid GenerationQueue'!$AX$5:$AX$467,$B46,'Grid GenerationQueue'!$AY$5:$AY$467,$C46,'Grid GenerationQueue'!$BI$5:$BI$467,"&lt;4")</f>
        <v>0</v>
      </c>
      <c r="M46">
        <f>SUMIFS('Grid GenerationQueue'!AN$5:AN$467,'Grid GenerationQueue'!$AX$5:$AX$467,$B46,'Grid GenerationQueue'!$AY$5:$AY$467,$C46,'Grid GenerationQueue'!$BI$5:$BI$467,"&lt;4")</f>
        <v>0</v>
      </c>
      <c r="N46">
        <f>SUMIFS('Grid GenerationQueue'!AO$5:AO$467,'Grid GenerationQueue'!$AX$5:$AX$467,$B46,'Grid GenerationQueue'!$AY$5:$AY$467,$C46,'Grid GenerationQueue'!$BI$5:$BI$467,"&lt;4")</f>
        <v>0</v>
      </c>
      <c r="O46">
        <f>SUMIFS('Grid GenerationQueue'!AP$5:AP$467,'Grid GenerationQueue'!$AX$5:$AX$467,$B46,'Grid GenerationQueue'!$AY$5:$AY$467,$C46,'Grid GenerationQueue'!$BI$5:$BI$467,"&lt;4")</f>
        <v>0</v>
      </c>
      <c r="Q46">
        <f>SUMIFS('Grid GenerationQueue'!AE$5:AE$467,'Grid GenerationQueue'!$AX$5:$AX$467,$B46,'Grid GenerationQueue'!$AY$5:$AY$467,$C46,'Grid GenerationQueue'!$BH$5:$BH$467,"Executed")</f>
        <v>0</v>
      </c>
      <c r="R46">
        <f>SUMIFS('Grid GenerationQueue'!AF$5:AF$467,'Grid GenerationQueue'!$AX$5:$AX$467,$B46,'Grid GenerationQueue'!$AY$5:$AY$467,$C46,'Grid GenerationQueue'!$BH$5:$BH$467,"Executed")</f>
        <v>0</v>
      </c>
      <c r="S46">
        <f>SUMIFS('Grid GenerationQueue'!AG$5:AG$467,'Grid GenerationQueue'!$AX$5:$AX$467,$B46,'Grid GenerationQueue'!$AY$5:$AY$467,$C46,'Grid GenerationQueue'!$BH$5:$BH$467,"Executed")</f>
        <v>0</v>
      </c>
      <c r="T46">
        <f>SUMIFS('Grid GenerationQueue'!AH$5:AH$467,'Grid GenerationQueue'!$AX$5:$AX$467,$B46,'Grid GenerationQueue'!$AY$5:$AY$467,$C46,'Grid GenerationQueue'!$BH$5:$BH$467,"Executed")</f>
        <v>0</v>
      </c>
      <c r="U46">
        <f>SUMIFS('Grid GenerationQueue'!AI$5:AI$467,'Grid GenerationQueue'!$AX$5:$AX$467,$B46,'Grid GenerationQueue'!$AY$5:$AY$467,$C46,'Grid GenerationQueue'!$BH$5:$BH$467,"Executed")</f>
        <v>0</v>
      </c>
      <c r="V46">
        <f>SUMIFS('Grid GenerationQueue'!AJ$5:AJ$467,'Grid GenerationQueue'!$AX$5:$AX$467,$B46,'Grid GenerationQueue'!$AY$5:$AY$467,$C46,'Grid GenerationQueue'!$BH$5:$BH$467,"Executed")</f>
        <v>0</v>
      </c>
      <c r="W46">
        <f>SUMIFS('Grid GenerationQueue'!AK$5:AK$467,'Grid GenerationQueue'!$AX$5:$AX$467,$B46,'Grid GenerationQueue'!$AY$5:$AY$467,$C46,'Grid GenerationQueue'!$BH$5:$BH$467,"Executed")</f>
        <v>0</v>
      </c>
      <c r="X46">
        <f>SUMIFS('Grid GenerationQueue'!AL$5:AL$467,'Grid GenerationQueue'!$AX$5:$AX$467,$B46,'Grid GenerationQueue'!$AY$5:$AY$467,$C46,'Grid GenerationQueue'!$BH$5:$BH$467,"Executed")</f>
        <v>0</v>
      </c>
      <c r="Y46">
        <f>SUMIFS('Grid GenerationQueue'!AM$5:AM$467,'Grid GenerationQueue'!$AX$5:$AX$467,$B46,'Grid GenerationQueue'!$AY$5:$AY$467,$C46,'Grid GenerationQueue'!$BH$5:$BH$467,"Executed")</f>
        <v>0</v>
      </c>
      <c r="Z46">
        <f>SUMIFS('Grid GenerationQueue'!AN$5:AN$467,'Grid GenerationQueue'!$AX$5:$AX$467,$B46,'Grid GenerationQueue'!$AY$5:$AY$467,$C46,'Grid GenerationQueue'!$BH$5:$BH$467,"Executed")</f>
        <v>0</v>
      </c>
      <c r="AA46">
        <f>SUMIFS('Grid GenerationQueue'!AO$5:AO$467,'Grid GenerationQueue'!$AX$5:$AX$467,$B46,'Grid GenerationQueue'!$AY$5:$AY$467,$C46,'Grid GenerationQueue'!$BH$5:$BH$467,"Executed")</f>
        <v>0</v>
      </c>
      <c r="AB46">
        <f>SUMIFS('Grid GenerationQueue'!AP$5:AP$467,'Grid GenerationQueue'!$AX$5:$AX$467,$B46,'Grid GenerationQueue'!$AY$5:$AY$467,$C46,'Grid GenerationQueue'!$BH$5:$BH$467,"Executed")</f>
        <v>0</v>
      </c>
      <c r="AD46">
        <f>SUMIFS('Grid GenerationQueue'!AE$5:AE$467,'Grid GenerationQueue'!$AX$5:$AX$467,$B46,'Grid GenerationQueue'!$AY$5:$AY$467,$C46,'Grid GenerationQueue'!$BF$5:$BF$467,"&lt;&gt;"&amp;"")</f>
        <v>0</v>
      </c>
      <c r="AE46">
        <f>SUMIFS('Grid GenerationQueue'!AF$5:AF$467,'Grid GenerationQueue'!$AX$5:$AX$467,$B46,'Grid GenerationQueue'!$AY$5:$AY$467,$C46,'Grid GenerationQueue'!$BF$5:$BF$467,"&lt;&gt;"&amp;"")</f>
        <v>0</v>
      </c>
      <c r="AF46">
        <f>SUMIFS('Grid GenerationQueue'!AG$5:AG$467,'Grid GenerationQueue'!$AX$5:$AX$467,$B46,'Grid GenerationQueue'!$AY$5:$AY$467,$C46,'Grid GenerationQueue'!$BF$5:$BF$467,"&lt;&gt;"&amp;"")</f>
        <v>0</v>
      </c>
      <c r="AG46">
        <f>SUMIFS('Grid GenerationQueue'!AH$5:AH$467,'Grid GenerationQueue'!$AX$5:$AX$467,$B46,'Grid GenerationQueue'!$AY$5:$AY$467,$C46,'Grid GenerationQueue'!$BF$5:$BF$467,"&lt;&gt;"&amp;"")</f>
        <v>0</v>
      </c>
      <c r="AH46">
        <f>SUMIFS('Grid GenerationQueue'!AI$5:AI$467,'Grid GenerationQueue'!$AX$5:$AX$467,$B46,'Grid GenerationQueue'!$AY$5:$AY$467,$C46,'Grid GenerationQueue'!$BF$5:$BF$467,"&lt;&gt;"&amp;"")</f>
        <v>0</v>
      </c>
      <c r="AI46">
        <f>SUMIFS('Grid GenerationQueue'!AJ$5:AJ$467,'Grid GenerationQueue'!$AX$5:$AX$467,$B46,'Grid GenerationQueue'!$AY$5:$AY$467,$C46,'Grid GenerationQueue'!$BF$5:$BF$467,"&lt;&gt;"&amp;"")</f>
        <v>0</v>
      </c>
      <c r="AJ46">
        <f>SUMIFS('Grid GenerationQueue'!AK$5:AK$467,'Grid GenerationQueue'!$AX$5:$AX$467,$B46,'Grid GenerationQueue'!$AY$5:$AY$467,$C46,'Grid GenerationQueue'!$BF$5:$BF$467,"&lt;&gt;"&amp;"")</f>
        <v>0</v>
      </c>
      <c r="AK46">
        <f>SUMIFS('Grid GenerationQueue'!AL$5:AL$467,'Grid GenerationQueue'!$AX$5:$AX$467,$B46,'Grid GenerationQueue'!$AY$5:$AY$467,$C46,'Grid GenerationQueue'!$BF$5:$BF$467,"&lt;&gt;"&amp;"")</f>
        <v>0</v>
      </c>
      <c r="AL46">
        <f>SUMIFS('Grid GenerationQueue'!AM$5:AM$467,'Grid GenerationQueue'!$AX$5:$AX$467,$B46,'Grid GenerationQueue'!$AY$5:$AY$467,$C46,'Grid GenerationQueue'!$BF$5:$BF$467,"&lt;&gt;"&amp;"")</f>
        <v>0</v>
      </c>
      <c r="AM46">
        <f>SUMIFS('Grid GenerationQueue'!AN$5:AN$467,'Grid GenerationQueue'!$AX$5:$AX$467,$B46,'Grid GenerationQueue'!$AY$5:$AY$467,$C46,'Grid GenerationQueue'!$BF$5:$BF$467,"&lt;&gt;"&amp;"")</f>
        <v>0</v>
      </c>
      <c r="AN46">
        <f>SUMIFS('Grid GenerationQueue'!AO$5:AO$467,'Grid GenerationQueue'!$AX$5:$AX$467,$B46,'Grid GenerationQueue'!$AY$5:$AY$467,$C46,'Grid GenerationQueue'!$BF$5:$BF$467,"&lt;&gt;"&amp;"")</f>
        <v>0</v>
      </c>
      <c r="AO46">
        <f>SUMIFS('Grid GenerationQueue'!AP$5:AP$467,'Grid GenerationQueue'!$AX$5:$AX$467,$B46,'Grid GenerationQueue'!$AY$5:$AY$467,$C46,'Grid GenerationQueue'!$BF$5:$BF$467,"&lt;&gt;"&amp;"")</f>
        <v>0</v>
      </c>
      <c r="AQ46">
        <f>SUMIFS('Grid GenerationQueue'!AE$5:AE$467,'Grid GenerationQueue'!$AX$5:$AX$467,$B46,'Grid GenerationQueue'!$AY$5:$AY$467,$C46)</f>
        <v>0</v>
      </c>
      <c r="AR46">
        <f>SUMIFS('Grid GenerationQueue'!AF$5:AF$467,'Grid GenerationQueue'!$AX$5:$AX$467,$B46,'Grid GenerationQueue'!$AY$5:$AY$467,$C46)</f>
        <v>0</v>
      </c>
      <c r="AS46">
        <f>SUMIFS('Grid GenerationQueue'!AG$5:AG$467,'Grid GenerationQueue'!$AX$5:$AX$467,$B46,'Grid GenerationQueue'!$AY$5:$AY$467,$C46)</f>
        <v>0</v>
      </c>
      <c r="AT46">
        <f>SUMIFS('Grid GenerationQueue'!AH$5:AH$467,'Grid GenerationQueue'!$AX$5:$AX$467,$B46,'Grid GenerationQueue'!$AY$5:$AY$467,$C46)</f>
        <v>0</v>
      </c>
      <c r="AU46">
        <f>SUMIFS('Grid GenerationQueue'!AI$5:AI$467,'Grid GenerationQueue'!$AX$5:$AX$467,$B46,'Grid GenerationQueue'!$AY$5:$AY$467,$C46)</f>
        <v>0</v>
      </c>
      <c r="AV46">
        <f>SUMIFS('Grid GenerationQueue'!AJ$5:AJ$467,'Grid GenerationQueue'!$AX$5:$AX$467,$B46,'Grid GenerationQueue'!$AY$5:$AY$467,$C46)</f>
        <v>0</v>
      </c>
      <c r="AW46">
        <f>SUMIFS('Grid GenerationQueue'!AK$5:AK$467,'Grid GenerationQueue'!$AX$5:$AX$467,$B46,'Grid GenerationQueue'!$AY$5:$AY$467,$C46)</f>
        <v>0</v>
      </c>
      <c r="AX46">
        <f>SUMIFS('Grid GenerationQueue'!AL$5:AL$467,'Grid GenerationQueue'!$AX$5:$AX$467,$B46,'Grid GenerationQueue'!$AY$5:$AY$467,$C46)</f>
        <v>0</v>
      </c>
      <c r="AY46">
        <f>SUMIFS('Grid GenerationQueue'!AM$5:AM$467,'Grid GenerationQueue'!$AX$5:$AX$467,$B46,'Grid GenerationQueue'!$AY$5:$AY$467,$C46)</f>
        <v>0</v>
      </c>
      <c r="AZ46">
        <f>SUMIFS('Grid GenerationQueue'!AN$5:AN$467,'Grid GenerationQueue'!$AX$5:$AX$467,$B46,'Grid GenerationQueue'!$AY$5:$AY$467,$C46)</f>
        <v>0</v>
      </c>
      <c r="BA46">
        <f>SUMIFS('Grid GenerationQueue'!AO$5:AO$467,'Grid GenerationQueue'!$AX$5:$AX$467,$B46,'Grid GenerationQueue'!$AY$5:$AY$467,$C46)</f>
        <v>0</v>
      </c>
      <c r="BB46">
        <f>SUMIFS('Grid GenerationQueue'!AP$5:AP$467,'Grid GenerationQueue'!$AX$5:$AX$467,$B46,'Grid GenerationQueue'!$AY$5:$AY$467,$C46)</f>
        <v>0</v>
      </c>
      <c r="BD46">
        <f>SUMIFS('Grid GenerationQueue'!AE$5:AE$467,'Grid GenerationQueue'!$AX$5:$AX$467,$B46,'Grid GenerationQueue'!$AY$5:$AY$467,$C46,'Grid GenerationQueue'!$BH$5:$BH$467,"Executed",'Grid GenerationQueue'!$BB$5:$BB$467,"&lt;"&amp;$BE$3)</f>
        <v>0</v>
      </c>
      <c r="BE46">
        <f>SUMIFS('Grid GenerationQueue'!AF$5:AF$467,'Grid GenerationQueue'!$AX$5:$AX$467,$B46,'Grid GenerationQueue'!$AY$5:$AY$467,$C46,'Grid GenerationQueue'!$BH$5:$BH$467,"Executed",'Grid GenerationQueue'!$BB$5:$BB$467,"&lt;"&amp;$BE$3)</f>
        <v>0</v>
      </c>
      <c r="BF46">
        <f>SUMIFS('Grid GenerationQueue'!AG$5:AG$467,'Grid GenerationQueue'!$AX$5:$AX$467,$B46,'Grid GenerationQueue'!$AY$5:$AY$467,$C46,'Grid GenerationQueue'!$BH$5:$BH$467,"Executed",'Grid GenerationQueue'!$BB$5:$BB$467,"&lt;"&amp;$BE$3)</f>
        <v>0</v>
      </c>
      <c r="BG46">
        <f>SUMIFS('Grid GenerationQueue'!AH$5:AH$467,'Grid GenerationQueue'!$AX$5:$AX$467,$B46,'Grid GenerationQueue'!$AY$5:$AY$467,$C46,'Grid GenerationQueue'!$BH$5:$BH$467,"Executed",'Grid GenerationQueue'!$BB$5:$BB$467,"&lt;"&amp;$BE$3)</f>
        <v>0</v>
      </c>
      <c r="BH46">
        <f>SUMIFS('Grid GenerationQueue'!AI$5:AI$467,'Grid GenerationQueue'!$AX$5:$AX$467,$B46,'Grid GenerationQueue'!$AY$5:$AY$467,$C46,'Grid GenerationQueue'!$BH$5:$BH$467,"Executed",'Grid GenerationQueue'!$BB$5:$BB$467,"&lt;"&amp;$BE$3)</f>
        <v>0</v>
      </c>
      <c r="BI46">
        <f>SUMIFS('Grid GenerationQueue'!AJ$5:AJ$467,'Grid GenerationQueue'!$AX$5:$AX$467,$B46,'Grid GenerationQueue'!$AY$5:$AY$467,$C46,'Grid GenerationQueue'!$BH$5:$BH$467,"Executed",'Grid GenerationQueue'!$BB$5:$BB$467,"&lt;"&amp;$BE$3)</f>
        <v>0</v>
      </c>
      <c r="BJ46">
        <f>SUMIFS('Grid GenerationQueue'!AK$5:AK$467,'Grid GenerationQueue'!$AX$5:$AX$467,$B46,'Grid GenerationQueue'!$AY$5:$AY$467,$C46,'Grid GenerationQueue'!$BH$5:$BH$467,"Executed",'Grid GenerationQueue'!$BB$5:$BB$467,"&lt;"&amp;$BE$3)</f>
        <v>0</v>
      </c>
      <c r="BK46">
        <f>SUMIFS('Grid GenerationQueue'!AL$5:AL$467,'Grid GenerationQueue'!$AX$5:$AX$467,$B46,'Grid GenerationQueue'!$AY$5:$AY$467,$C46,'Grid GenerationQueue'!$BH$5:$BH$467,"Executed",'Grid GenerationQueue'!$BB$5:$BB$467,"&lt;"&amp;$BE$3)</f>
        <v>0</v>
      </c>
      <c r="BL46">
        <f>SUMIFS('Grid GenerationQueue'!AM$5:AM$467,'Grid GenerationQueue'!$AX$5:$AX$467,$B46,'Grid GenerationQueue'!$AY$5:$AY$467,$C46,'Grid GenerationQueue'!$BH$5:$BH$467,"Executed",'Grid GenerationQueue'!$BB$5:$BB$467,"&lt;"&amp;$BE$3)</f>
        <v>0</v>
      </c>
      <c r="BM46">
        <f>SUMIFS('Grid GenerationQueue'!AN$5:AN$467,'Grid GenerationQueue'!$AX$5:$AX$467,$B46,'Grid GenerationQueue'!$AY$5:$AY$467,$C46,'Grid GenerationQueue'!$BH$5:$BH$467,"Executed",'Grid GenerationQueue'!$BB$5:$BB$467,"&lt;"&amp;$BE$3)</f>
        <v>0</v>
      </c>
      <c r="BN46">
        <f>SUMIFS('Grid GenerationQueue'!AO$5:AO$467,'Grid GenerationQueue'!$AX$5:$AX$467,$B46,'Grid GenerationQueue'!$AY$5:$AY$467,$C46,'Grid GenerationQueue'!$BH$5:$BH$467,"Executed",'Grid GenerationQueue'!$BB$5:$BB$467,"&lt;"&amp;$BE$3)</f>
        <v>0</v>
      </c>
      <c r="BO46">
        <f>SUMIFS('Grid GenerationQueue'!AP$5:AP$467,'Grid GenerationQueue'!$AX$5:$AX$467,$B46,'Grid GenerationQueue'!$AY$5:$AY$467,$C46,'Grid GenerationQueue'!$BH$5:$BH$467,"Executed",'Grid GenerationQueue'!$BB$5:$BB$467,"&lt;"&amp;$BE$3)</f>
        <v>0</v>
      </c>
      <c r="BQ46">
        <f>SUMIFS('Grid GenerationQueue'!AE$5:AE$467,'Grid GenerationQueue'!$AX$5:$AX$467,$B46,'Grid GenerationQueue'!$AY$5:$AY$467,$C46,'Grid GenerationQueue'!$BF$5:$BF$467,"&lt;&gt;"&amp;"",'Grid GenerationQueue'!$BB$5:$BB$467,"&lt;"&amp;$BE$3)</f>
        <v>0</v>
      </c>
      <c r="BR46">
        <f>SUMIFS('Grid GenerationQueue'!AF$5:AF$467,'Grid GenerationQueue'!$AX$5:$AX$467,$B46,'Grid GenerationQueue'!$AY$5:$AY$467,$C46,'Grid GenerationQueue'!$BF$5:$BF$467,"&lt;&gt;"&amp;"",'Grid GenerationQueue'!$BB$5:$BB$467,"&lt;"&amp;$BE$3)</f>
        <v>0</v>
      </c>
      <c r="BS46">
        <f>SUMIFS('Grid GenerationQueue'!AG$5:AG$467,'Grid GenerationQueue'!$AX$5:$AX$467,$B46,'Grid GenerationQueue'!$AY$5:$AY$467,$C46,'Grid GenerationQueue'!$BF$5:$BF$467,"&lt;&gt;"&amp;"",'Grid GenerationQueue'!$BB$5:$BB$467,"&lt;"&amp;$BE$3)</f>
        <v>0</v>
      </c>
      <c r="BT46">
        <f>SUMIFS('Grid GenerationQueue'!AH$5:AH$467,'Grid GenerationQueue'!$AX$5:$AX$467,$B46,'Grid GenerationQueue'!$AY$5:$AY$467,$C46,'Grid GenerationQueue'!$BF$5:$BF$467,"&lt;&gt;"&amp;"",'Grid GenerationQueue'!$BB$5:$BB$467,"&lt;"&amp;$BE$3)</f>
        <v>0</v>
      </c>
      <c r="BU46">
        <f>SUMIFS('Grid GenerationQueue'!AI$5:AI$467,'Grid GenerationQueue'!$AX$5:$AX$467,$B46,'Grid GenerationQueue'!$AY$5:$AY$467,$C46,'Grid GenerationQueue'!$BF$5:$BF$467,"&lt;&gt;"&amp;"",'Grid GenerationQueue'!$BB$5:$BB$467,"&lt;"&amp;$BE$3)</f>
        <v>0</v>
      </c>
      <c r="BV46">
        <f>SUMIFS('Grid GenerationQueue'!AJ$5:AJ$467,'Grid GenerationQueue'!$AX$5:$AX$467,$B46,'Grid GenerationQueue'!$AY$5:$AY$467,$C46,'Grid GenerationQueue'!$BF$5:$BF$467,"&lt;&gt;"&amp;"",'Grid GenerationQueue'!$BB$5:$BB$467,"&lt;"&amp;$BE$3)</f>
        <v>0</v>
      </c>
      <c r="BW46">
        <f>SUMIFS('Grid GenerationQueue'!AK$5:AK$467,'Grid GenerationQueue'!$AX$5:$AX$467,$B46,'Grid GenerationQueue'!$AY$5:$AY$467,$C46,'Grid GenerationQueue'!$BF$5:$BF$467,"&lt;&gt;"&amp;"",'Grid GenerationQueue'!$BB$5:$BB$467,"&lt;"&amp;$BE$3)</f>
        <v>0</v>
      </c>
      <c r="BX46">
        <f>SUMIFS('Grid GenerationQueue'!AL$5:AL$467,'Grid GenerationQueue'!$AX$5:$AX$467,$B46,'Grid GenerationQueue'!$AY$5:$AY$467,$C46,'Grid GenerationQueue'!$BF$5:$BF$467,"&lt;&gt;"&amp;"",'Grid GenerationQueue'!$BB$5:$BB$467,"&lt;"&amp;$BE$3)</f>
        <v>0</v>
      </c>
      <c r="BY46">
        <f>SUMIFS('Grid GenerationQueue'!AM$5:AM$467,'Grid GenerationQueue'!$AX$5:$AX$467,$B46,'Grid GenerationQueue'!$AY$5:$AY$467,$C46,'Grid GenerationQueue'!$BF$5:$BF$467,"&lt;&gt;"&amp;"",'Grid GenerationQueue'!$BB$5:$BB$467,"&lt;"&amp;$BE$3)</f>
        <v>0</v>
      </c>
      <c r="BZ46">
        <f>SUMIFS('Grid GenerationQueue'!AN$5:AN$467,'Grid GenerationQueue'!$AX$5:$AX$467,$B46,'Grid GenerationQueue'!$AY$5:$AY$467,$C46,'Grid GenerationQueue'!$BF$5:$BF$467,"&lt;&gt;"&amp;"",'Grid GenerationQueue'!$BB$5:$BB$467,"&lt;"&amp;$BE$3)</f>
        <v>0</v>
      </c>
      <c r="CA46">
        <f>SUMIFS('Grid GenerationQueue'!AO$5:AO$467,'Grid GenerationQueue'!$AX$5:$AX$467,$B46,'Grid GenerationQueue'!$AY$5:$AY$467,$C46,'Grid GenerationQueue'!$BF$5:$BF$467,"&lt;&gt;"&amp;"",'Grid GenerationQueue'!$BB$5:$BB$467,"&lt;"&amp;$BE$3)</f>
        <v>0</v>
      </c>
      <c r="CB46">
        <f>SUMIFS('Grid GenerationQueue'!AP$5:AP$467,'Grid GenerationQueue'!$AX$5:$AX$467,$B46,'Grid GenerationQueue'!$AY$5:$AY$467,$C46,'Grid GenerationQueue'!$BF$5:$BF$467,"&lt;&gt;"&amp;"",'Grid GenerationQueue'!$BB$5:$BB$467,"&lt;"&amp;$BE$3)</f>
        <v>0</v>
      </c>
      <c r="CD46">
        <f>SUMIFS('Grid GenerationQueue'!AE$5:AE$467,'Grid GenerationQueue'!$AX$5:$AX$467,$B46,'Grid GenerationQueue'!$AY$5:$AY$467,$C46,'Grid GenerationQueue'!$BB$5:$BB$467,"&lt;"&amp;$BE$3)</f>
        <v>0</v>
      </c>
      <c r="CE46">
        <f>SUMIFS('Grid GenerationQueue'!AF$5:AF$467,'Grid GenerationQueue'!$AX$5:$AX$467,$B46,'Grid GenerationQueue'!$AY$5:$AY$467,$C46,'Grid GenerationQueue'!$BB$5:$BB$467,"&lt;"&amp;$BE$3)</f>
        <v>0</v>
      </c>
      <c r="CF46">
        <f>SUMIFS('Grid GenerationQueue'!AG$5:AG$467,'Grid GenerationQueue'!$AX$5:$AX$467,$B46,'Grid GenerationQueue'!$AY$5:$AY$467,$C46,'Grid GenerationQueue'!$BB$5:$BB$467,"&lt;"&amp;$BE$3)</f>
        <v>0</v>
      </c>
      <c r="CG46">
        <f>SUMIFS('Grid GenerationQueue'!AH$5:AH$467,'Grid GenerationQueue'!$AX$5:$AX$467,$B46,'Grid GenerationQueue'!$AY$5:$AY$467,$C46,'Grid GenerationQueue'!$BB$5:$BB$467,"&lt;"&amp;$BE$3)</f>
        <v>0</v>
      </c>
      <c r="CH46">
        <f>SUMIFS('Grid GenerationQueue'!AI$5:AI$467,'Grid GenerationQueue'!$AX$5:$AX$467,$B46,'Grid GenerationQueue'!$AY$5:$AY$467,$C46,'Grid GenerationQueue'!$BB$5:$BB$467,"&lt;"&amp;$BE$3)</f>
        <v>0</v>
      </c>
      <c r="CI46">
        <f>SUMIFS('Grid GenerationQueue'!AJ$5:AJ$467,'Grid GenerationQueue'!$AX$5:$AX$467,$B46,'Grid GenerationQueue'!$AY$5:$AY$467,$C46,'Grid GenerationQueue'!$BB$5:$BB$467,"&lt;"&amp;$BE$3)</f>
        <v>0</v>
      </c>
      <c r="CJ46">
        <f>SUMIFS('Grid GenerationQueue'!AK$5:AK$467,'Grid GenerationQueue'!$AX$5:$AX$467,$B46,'Grid GenerationQueue'!$AY$5:$AY$467,$C46,'Grid GenerationQueue'!$BB$5:$BB$467,"&lt;"&amp;$BE$3)</f>
        <v>0</v>
      </c>
      <c r="CK46">
        <f>SUMIFS('Grid GenerationQueue'!AL$5:AL$467,'Grid GenerationQueue'!$AX$5:$AX$467,$B46,'Grid GenerationQueue'!$AY$5:$AY$467,$C46,'Grid GenerationQueue'!$BB$5:$BB$467,"&lt;"&amp;$BE$3)</f>
        <v>0</v>
      </c>
      <c r="CL46">
        <f>SUMIFS('Grid GenerationQueue'!AM$5:AM$467,'Grid GenerationQueue'!$AX$5:$AX$467,$B46,'Grid GenerationQueue'!$AY$5:$AY$467,$C46,'Grid GenerationQueue'!$BB$5:$BB$467,"&lt;"&amp;$BE$3)</f>
        <v>0</v>
      </c>
      <c r="CM46">
        <f>SUMIFS('Grid GenerationQueue'!AN$5:AN$467,'Grid GenerationQueue'!$AX$5:$AX$467,$B46,'Grid GenerationQueue'!$AY$5:$AY$467,$C46,'Grid GenerationQueue'!$BB$5:$BB$467,"&lt;"&amp;$BE$3)</f>
        <v>0</v>
      </c>
      <c r="CN46">
        <f>SUMIFS('Grid GenerationQueue'!AO$5:AO$467,'Grid GenerationQueue'!$AX$5:$AX$467,$B46,'Grid GenerationQueue'!$AY$5:$AY$467,$C46,'Grid GenerationQueue'!$BB$5:$BB$467,"&lt;"&amp;$BE$3)</f>
        <v>0</v>
      </c>
      <c r="CO46">
        <f>SUMIFS('Grid GenerationQueue'!AP$5:AP$467,'Grid GenerationQueue'!$AX$5:$AX$467,$B46,'Grid GenerationQueue'!$AY$5:$AY$467,$C46,'Grid GenerationQueue'!$BB$5:$BB$467,"&lt;"&amp;$BE$3)</f>
        <v>0</v>
      </c>
    </row>
    <row r="47" spans="1:93" x14ac:dyDescent="0.35">
      <c r="A47" t="s">
        <v>4671</v>
      </c>
      <c r="B47" t="s">
        <v>4385</v>
      </c>
      <c r="C47">
        <v>230</v>
      </c>
      <c r="D47">
        <f>SUMIFS('Grid GenerationQueue'!AE$5:AE$467,'Grid GenerationQueue'!$AX$5:$AX$467,$B47,'Grid GenerationQueue'!$AY$5:$AY$467,$C47,'Grid GenerationQueue'!$BI$5:$BI$467,"&lt;4")</f>
        <v>250</v>
      </c>
      <c r="E47">
        <f>SUMIFS('Grid GenerationQueue'!AF$5:AF$467,'Grid GenerationQueue'!$AX$5:$AX$467,$B47,'Grid GenerationQueue'!$AY$5:$AY$467,$C47,'Grid GenerationQueue'!$BI$5:$BI$467,"&lt;4")</f>
        <v>186</v>
      </c>
      <c r="F47">
        <f>SUMIFS('Grid GenerationQueue'!AG$5:AG$467,'Grid GenerationQueue'!$AX$5:$AX$467,$B47,'Grid GenerationQueue'!$AY$5:$AY$467,$C47,'Grid GenerationQueue'!$BI$5:$BI$467,"&lt;4")</f>
        <v>0</v>
      </c>
      <c r="G47">
        <f>SUMIFS('Grid GenerationQueue'!AH$5:AH$467,'Grid GenerationQueue'!$AX$5:$AX$467,$B47,'Grid GenerationQueue'!$AY$5:$AY$467,$C47,'Grid GenerationQueue'!$BI$5:$BI$467,"&lt;4")</f>
        <v>0</v>
      </c>
      <c r="H47">
        <f>SUMIFS('Grid GenerationQueue'!AI$5:AI$467,'Grid GenerationQueue'!$AX$5:$AX$467,$B47,'Grid GenerationQueue'!$AY$5:$AY$467,$C47,'Grid GenerationQueue'!$BI$5:$BI$467,"&lt;4")</f>
        <v>400</v>
      </c>
      <c r="I47">
        <f>SUMIFS('Grid GenerationQueue'!AJ$5:AJ$467,'Grid GenerationQueue'!$AX$5:$AX$467,$B47,'Grid GenerationQueue'!$AY$5:$AY$467,$C47,'Grid GenerationQueue'!$BI$5:$BI$467,"&lt;4")</f>
        <v>0</v>
      </c>
      <c r="J47">
        <f>SUMIFS('Grid GenerationQueue'!AK$5:AK$467,'Grid GenerationQueue'!$AX$5:$AX$467,$B47,'Grid GenerationQueue'!$AY$5:$AY$467,$C47,'Grid GenerationQueue'!$BI$5:$BI$467,"&lt;4")</f>
        <v>0</v>
      </c>
      <c r="K47">
        <f>SUMIFS('Grid GenerationQueue'!AL$5:AL$467,'Grid GenerationQueue'!$AX$5:$AX$467,$B47,'Grid GenerationQueue'!$AY$5:$AY$467,$C47,'Grid GenerationQueue'!$BI$5:$BI$467,"&lt;4")</f>
        <v>0</v>
      </c>
      <c r="L47">
        <f>SUMIFS('Grid GenerationQueue'!AM$5:AM$467,'Grid GenerationQueue'!$AX$5:$AX$467,$B47,'Grid GenerationQueue'!$AY$5:$AY$467,$C47,'Grid GenerationQueue'!$BI$5:$BI$467,"&lt;4")</f>
        <v>0</v>
      </c>
      <c r="M47">
        <f>SUMIFS('Grid GenerationQueue'!AN$5:AN$467,'Grid GenerationQueue'!$AX$5:$AX$467,$B47,'Grid GenerationQueue'!$AY$5:$AY$467,$C47,'Grid GenerationQueue'!$BI$5:$BI$467,"&lt;4")</f>
        <v>0</v>
      </c>
      <c r="N47">
        <f>SUMIFS('Grid GenerationQueue'!AO$5:AO$467,'Grid GenerationQueue'!$AX$5:$AX$467,$B47,'Grid GenerationQueue'!$AY$5:$AY$467,$C47,'Grid GenerationQueue'!$BI$5:$BI$467,"&lt;4")</f>
        <v>0</v>
      </c>
      <c r="O47">
        <f>SUMIFS('Grid GenerationQueue'!AP$5:AP$467,'Grid GenerationQueue'!$AX$5:$AX$467,$B47,'Grid GenerationQueue'!$AY$5:$AY$467,$C47,'Grid GenerationQueue'!$BI$5:$BI$467,"&lt;4")</f>
        <v>0</v>
      </c>
      <c r="Q47">
        <f>SUMIFS('Grid GenerationQueue'!AE$5:AE$467,'Grid GenerationQueue'!$AX$5:$AX$467,$B47,'Grid GenerationQueue'!$AY$5:$AY$467,$C47,'Grid GenerationQueue'!$BH$5:$BH$467,"Executed")</f>
        <v>250</v>
      </c>
      <c r="R47">
        <f>SUMIFS('Grid GenerationQueue'!AF$5:AF$467,'Grid GenerationQueue'!$AX$5:$AX$467,$B47,'Grid GenerationQueue'!$AY$5:$AY$467,$C47,'Grid GenerationQueue'!$BH$5:$BH$467,"Executed")</f>
        <v>186</v>
      </c>
      <c r="S47">
        <f>SUMIFS('Grid GenerationQueue'!AG$5:AG$467,'Grid GenerationQueue'!$AX$5:$AX$467,$B47,'Grid GenerationQueue'!$AY$5:$AY$467,$C47,'Grid GenerationQueue'!$BH$5:$BH$467,"Executed")</f>
        <v>0</v>
      </c>
      <c r="T47">
        <f>SUMIFS('Grid GenerationQueue'!AH$5:AH$467,'Grid GenerationQueue'!$AX$5:$AX$467,$B47,'Grid GenerationQueue'!$AY$5:$AY$467,$C47,'Grid GenerationQueue'!$BH$5:$BH$467,"Executed")</f>
        <v>0</v>
      </c>
      <c r="U47">
        <f>SUMIFS('Grid GenerationQueue'!AI$5:AI$467,'Grid GenerationQueue'!$AX$5:$AX$467,$B47,'Grid GenerationQueue'!$AY$5:$AY$467,$C47,'Grid GenerationQueue'!$BH$5:$BH$467,"Executed")</f>
        <v>400</v>
      </c>
      <c r="V47">
        <f>SUMIFS('Grid GenerationQueue'!AJ$5:AJ$467,'Grid GenerationQueue'!$AX$5:$AX$467,$B47,'Grid GenerationQueue'!$AY$5:$AY$467,$C47,'Grid GenerationQueue'!$BH$5:$BH$467,"Executed")</f>
        <v>0</v>
      </c>
      <c r="W47">
        <f>SUMIFS('Grid GenerationQueue'!AK$5:AK$467,'Grid GenerationQueue'!$AX$5:$AX$467,$B47,'Grid GenerationQueue'!$AY$5:$AY$467,$C47,'Grid GenerationQueue'!$BH$5:$BH$467,"Executed")</f>
        <v>0</v>
      </c>
      <c r="X47">
        <f>SUMIFS('Grid GenerationQueue'!AL$5:AL$467,'Grid GenerationQueue'!$AX$5:$AX$467,$B47,'Grid GenerationQueue'!$AY$5:$AY$467,$C47,'Grid GenerationQueue'!$BH$5:$BH$467,"Executed")</f>
        <v>0</v>
      </c>
      <c r="Y47">
        <f>SUMIFS('Grid GenerationQueue'!AM$5:AM$467,'Grid GenerationQueue'!$AX$5:$AX$467,$B47,'Grid GenerationQueue'!$AY$5:$AY$467,$C47,'Grid GenerationQueue'!$BH$5:$BH$467,"Executed")</f>
        <v>0</v>
      </c>
      <c r="Z47">
        <f>SUMIFS('Grid GenerationQueue'!AN$5:AN$467,'Grid GenerationQueue'!$AX$5:$AX$467,$B47,'Grid GenerationQueue'!$AY$5:$AY$467,$C47,'Grid GenerationQueue'!$BH$5:$BH$467,"Executed")</f>
        <v>0</v>
      </c>
      <c r="AA47">
        <f>SUMIFS('Grid GenerationQueue'!AO$5:AO$467,'Grid GenerationQueue'!$AX$5:$AX$467,$B47,'Grid GenerationQueue'!$AY$5:$AY$467,$C47,'Grid GenerationQueue'!$BH$5:$BH$467,"Executed")</f>
        <v>0</v>
      </c>
      <c r="AB47">
        <f>SUMIFS('Grid GenerationQueue'!AP$5:AP$467,'Grid GenerationQueue'!$AX$5:$AX$467,$B47,'Grid GenerationQueue'!$AY$5:$AY$467,$C47,'Grid GenerationQueue'!$BH$5:$BH$467,"Executed")</f>
        <v>0</v>
      </c>
      <c r="AD47">
        <f>SUMIFS('Grid GenerationQueue'!AE$5:AE$467,'Grid GenerationQueue'!$AX$5:$AX$467,$B47,'Grid GenerationQueue'!$AY$5:$AY$467,$C47,'Grid GenerationQueue'!$BF$5:$BF$467,"&lt;&gt;"&amp;"")</f>
        <v>250</v>
      </c>
      <c r="AE47">
        <f>SUMIFS('Grid GenerationQueue'!AF$5:AF$467,'Grid GenerationQueue'!$AX$5:$AX$467,$B47,'Grid GenerationQueue'!$AY$5:$AY$467,$C47,'Grid GenerationQueue'!$BF$5:$BF$467,"&lt;&gt;"&amp;"")</f>
        <v>186</v>
      </c>
      <c r="AF47">
        <f>SUMIFS('Grid GenerationQueue'!AG$5:AG$467,'Grid GenerationQueue'!$AX$5:$AX$467,$B47,'Grid GenerationQueue'!$AY$5:$AY$467,$C47,'Grid GenerationQueue'!$BF$5:$BF$467,"&lt;&gt;"&amp;"")</f>
        <v>0</v>
      </c>
      <c r="AG47">
        <f>SUMIFS('Grid GenerationQueue'!AH$5:AH$467,'Grid GenerationQueue'!$AX$5:$AX$467,$B47,'Grid GenerationQueue'!$AY$5:$AY$467,$C47,'Grid GenerationQueue'!$BF$5:$BF$467,"&lt;&gt;"&amp;"")</f>
        <v>0</v>
      </c>
      <c r="AH47">
        <f>SUMIFS('Grid GenerationQueue'!AI$5:AI$467,'Grid GenerationQueue'!$AX$5:$AX$467,$B47,'Grid GenerationQueue'!$AY$5:$AY$467,$C47,'Grid GenerationQueue'!$BF$5:$BF$467,"&lt;&gt;"&amp;"")</f>
        <v>400</v>
      </c>
      <c r="AI47">
        <f>SUMIFS('Grid GenerationQueue'!AJ$5:AJ$467,'Grid GenerationQueue'!$AX$5:$AX$467,$B47,'Grid GenerationQueue'!$AY$5:$AY$467,$C47,'Grid GenerationQueue'!$BF$5:$BF$467,"&lt;&gt;"&amp;"")</f>
        <v>0</v>
      </c>
      <c r="AJ47">
        <f>SUMIFS('Grid GenerationQueue'!AK$5:AK$467,'Grid GenerationQueue'!$AX$5:$AX$467,$B47,'Grid GenerationQueue'!$AY$5:$AY$467,$C47,'Grid GenerationQueue'!$BF$5:$BF$467,"&lt;&gt;"&amp;"")</f>
        <v>0</v>
      </c>
      <c r="AK47">
        <f>SUMIFS('Grid GenerationQueue'!AL$5:AL$467,'Grid GenerationQueue'!$AX$5:$AX$467,$B47,'Grid GenerationQueue'!$AY$5:$AY$467,$C47,'Grid GenerationQueue'!$BF$5:$BF$467,"&lt;&gt;"&amp;"")</f>
        <v>0</v>
      </c>
      <c r="AL47">
        <f>SUMIFS('Grid GenerationQueue'!AM$5:AM$467,'Grid GenerationQueue'!$AX$5:$AX$467,$B47,'Grid GenerationQueue'!$AY$5:$AY$467,$C47,'Grid GenerationQueue'!$BF$5:$BF$467,"&lt;&gt;"&amp;"")</f>
        <v>0</v>
      </c>
      <c r="AM47">
        <f>SUMIFS('Grid GenerationQueue'!AN$5:AN$467,'Grid GenerationQueue'!$AX$5:$AX$467,$B47,'Grid GenerationQueue'!$AY$5:$AY$467,$C47,'Grid GenerationQueue'!$BF$5:$BF$467,"&lt;&gt;"&amp;"")</f>
        <v>0</v>
      </c>
      <c r="AN47">
        <f>SUMIFS('Grid GenerationQueue'!AO$5:AO$467,'Grid GenerationQueue'!$AX$5:$AX$467,$B47,'Grid GenerationQueue'!$AY$5:$AY$467,$C47,'Grid GenerationQueue'!$BF$5:$BF$467,"&lt;&gt;"&amp;"")</f>
        <v>0</v>
      </c>
      <c r="AO47">
        <f>SUMIFS('Grid GenerationQueue'!AP$5:AP$467,'Grid GenerationQueue'!$AX$5:$AX$467,$B47,'Grid GenerationQueue'!$AY$5:$AY$467,$C47,'Grid GenerationQueue'!$BF$5:$BF$467,"&lt;&gt;"&amp;"")</f>
        <v>0</v>
      </c>
      <c r="AQ47">
        <f>SUMIFS('Grid GenerationQueue'!AE$5:AE$467,'Grid GenerationQueue'!$AX$5:$AX$467,$B47,'Grid GenerationQueue'!$AY$5:$AY$467,$C47)</f>
        <v>306</v>
      </c>
      <c r="AR47">
        <f>SUMIFS('Grid GenerationQueue'!AF$5:AF$467,'Grid GenerationQueue'!$AX$5:$AX$467,$B47,'Grid GenerationQueue'!$AY$5:$AY$467,$C47)</f>
        <v>186</v>
      </c>
      <c r="AS47">
        <f>SUMIFS('Grid GenerationQueue'!AG$5:AG$467,'Grid GenerationQueue'!$AX$5:$AX$467,$B47,'Grid GenerationQueue'!$AY$5:$AY$467,$C47)</f>
        <v>0</v>
      </c>
      <c r="AT47">
        <f>SUMIFS('Grid GenerationQueue'!AH$5:AH$467,'Grid GenerationQueue'!$AX$5:$AX$467,$B47,'Grid GenerationQueue'!$AY$5:$AY$467,$C47)</f>
        <v>0</v>
      </c>
      <c r="AU47">
        <f>SUMIFS('Grid GenerationQueue'!AI$5:AI$467,'Grid GenerationQueue'!$AX$5:$AX$467,$B47,'Grid GenerationQueue'!$AY$5:$AY$467,$C47)</f>
        <v>456</v>
      </c>
      <c r="AV47">
        <f>SUMIFS('Grid GenerationQueue'!AJ$5:AJ$467,'Grid GenerationQueue'!$AX$5:$AX$467,$B47,'Grid GenerationQueue'!$AY$5:$AY$467,$C47)</f>
        <v>0</v>
      </c>
      <c r="AW47">
        <f>SUMIFS('Grid GenerationQueue'!AK$5:AK$467,'Grid GenerationQueue'!$AX$5:$AX$467,$B47,'Grid GenerationQueue'!$AY$5:$AY$467,$C47)</f>
        <v>0</v>
      </c>
      <c r="AX47">
        <f>SUMIFS('Grid GenerationQueue'!AL$5:AL$467,'Grid GenerationQueue'!$AX$5:$AX$467,$B47,'Grid GenerationQueue'!$AY$5:$AY$467,$C47)</f>
        <v>0</v>
      </c>
      <c r="AY47">
        <f>SUMIFS('Grid GenerationQueue'!AM$5:AM$467,'Grid GenerationQueue'!$AX$5:$AX$467,$B47,'Grid GenerationQueue'!$AY$5:$AY$467,$C47)</f>
        <v>0</v>
      </c>
      <c r="AZ47">
        <f>SUMIFS('Grid GenerationQueue'!AN$5:AN$467,'Grid GenerationQueue'!$AX$5:$AX$467,$B47,'Grid GenerationQueue'!$AY$5:$AY$467,$C47)</f>
        <v>0</v>
      </c>
      <c r="BA47">
        <f>SUMIFS('Grid GenerationQueue'!AO$5:AO$467,'Grid GenerationQueue'!$AX$5:$AX$467,$B47,'Grid GenerationQueue'!$AY$5:$AY$467,$C47)</f>
        <v>0</v>
      </c>
      <c r="BB47">
        <f>SUMIFS('Grid GenerationQueue'!AP$5:AP$467,'Grid GenerationQueue'!$AX$5:$AX$467,$B47,'Grid GenerationQueue'!$AY$5:$AY$467,$C47)</f>
        <v>0</v>
      </c>
      <c r="BD47">
        <f>SUMIFS('Grid GenerationQueue'!AE$5:AE$467,'Grid GenerationQueue'!$AX$5:$AX$467,$B47,'Grid GenerationQueue'!$AY$5:$AY$467,$C47,'Grid GenerationQueue'!$BH$5:$BH$467,"Executed",'Grid GenerationQueue'!$BB$5:$BB$467,"&lt;"&amp;$BE$3)</f>
        <v>250</v>
      </c>
      <c r="BE47">
        <f>SUMIFS('Grid GenerationQueue'!AF$5:AF$467,'Grid GenerationQueue'!$AX$5:$AX$467,$B47,'Grid GenerationQueue'!$AY$5:$AY$467,$C47,'Grid GenerationQueue'!$BH$5:$BH$467,"Executed",'Grid GenerationQueue'!$BB$5:$BB$467,"&lt;"&amp;$BE$3)</f>
        <v>186</v>
      </c>
      <c r="BF47">
        <f>SUMIFS('Grid GenerationQueue'!AG$5:AG$467,'Grid GenerationQueue'!$AX$5:$AX$467,$B47,'Grid GenerationQueue'!$AY$5:$AY$467,$C47,'Grid GenerationQueue'!$BH$5:$BH$467,"Executed",'Grid GenerationQueue'!$BB$5:$BB$467,"&lt;"&amp;$BE$3)</f>
        <v>0</v>
      </c>
      <c r="BG47">
        <f>SUMIFS('Grid GenerationQueue'!AH$5:AH$467,'Grid GenerationQueue'!$AX$5:$AX$467,$B47,'Grid GenerationQueue'!$AY$5:$AY$467,$C47,'Grid GenerationQueue'!$BH$5:$BH$467,"Executed",'Grid GenerationQueue'!$BB$5:$BB$467,"&lt;"&amp;$BE$3)</f>
        <v>0</v>
      </c>
      <c r="BH47">
        <f>SUMIFS('Grid GenerationQueue'!AI$5:AI$467,'Grid GenerationQueue'!$AX$5:$AX$467,$B47,'Grid GenerationQueue'!$AY$5:$AY$467,$C47,'Grid GenerationQueue'!$BH$5:$BH$467,"Executed",'Grid GenerationQueue'!$BB$5:$BB$467,"&lt;"&amp;$BE$3)</f>
        <v>400</v>
      </c>
      <c r="BI47">
        <f>SUMIFS('Grid GenerationQueue'!AJ$5:AJ$467,'Grid GenerationQueue'!$AX$5:$AX$467,$B47,'Grid GenerationQueue'!$AY$5:$AY$467,$C47,'Grid GenerationQueue'!$BH$5:$BH$467,"Executed",'Grid GenerationQueue'!$BB$5:$BB$467,"&lt;"&amp;$BE$3)</f>
        <v>0</v>
      </c>
      <c r="BJ47">
        <f>SUMIFS('Grid GenerationQueue'!AK$5:AK$467,'Grid GenerationQueue'!$AX$5:$AX$467,$B47,'Grid GenerationQueue'!$AY$5:$AY$467,$C47,'Grid GenerationQueue'!$BH$5:$BH$467,"Executed",'Grid GenerationQueue'!$BB$5:$BB$467,"&lt;"&amp;$BE$3)</f>
        <v>0</v>
      </c>
      <c r="BK47">
        <f>SUMIFS('Grid GenerationQueue'!AL$5:AL$467,'Grid GenerationQueue'!$AX$5:$AX$467,$B47,'Grid GenerationQueue'!$AY$5:$AY$467,$C47,'Grid GenerationQueue'!$BH$5:$BH$467,"Executed",'Grid GenerationQueue'!$BB$5:$BB$467,"&lt;"&amp;$BE$3)</f>
        <v>0</v>
      </c>
      <c r="BL47">
        <f>SUMIFS('Grid GenerationQueue'!AM$5:AM$467,'Grid GenerationQueue'!$AX$5:$AX$467,$B47,'Grid GenerationQueue'!$AY$5:$AY$467,$C47,'Grid GenerationQueue'!$BH$5:$BH$467,"Executed",'Grid GenerationQueue'!$BB$5:$BB$467,"&lt;"&amp;$BE$3)</f>
        <v>0</v>
      </c>
      <c r="BM47">
        <f>SUMIFS('Grid GenerationQueue'!AN$5:AN$467,'Grid GenerationQueue'!$AX$5:$AX$467,$B47,'Grid GenerationQueue'!$AY$5:$AY$467,$C47,'Grid GenerationQueue'!$BH$5:$BH$467,"Executed",'Grid GenerationQueue'!$BB$5:$BB$467,"&lt;"&amp;$BE$3)</f>
        <v>0</v>
      </c>
      <c r="BN47">
        <f>SUMIFS('Grid GenerationQueue'!AO$5:AO$467,'Grid GenerationQueue'!$AX$5:$AX$467,$B47,'Grid GenerationQueue'!$AY$5:$AY$467,$C47,'Grid GenerationQueue'!$BH$5:$BH$467,"Executed",'Grid GenerationQueue'!$BB$5:$BB$467,"&lt;"&amp;$BE$3)</f>
        <v>0</v>
      </c>
      <c r="BO47">
        <f>SUMIFS('Grid GenerationQueue'!AP$5:AP$467,'Grid GenerationQueue'!$AX$5:$AX$467,$B47,'Grid GenerationQueue'!$AY$5:$AY$467,$C47,'Grid GenerationQueue'!$BH$5:$BH$467,"Executed",'Grid GenerationQueue'!$BB$5:$BB$467,"&lt;"&amp;$BE$3)</f>
        <v>0</v>
      </c>
      <c r="BQ47">
        <f>SUMIFS('Grid GenerationQueue'!AE$5:AE$467,'Grid GenerationQueue'!$AX$5:$AX$467,$B47,'Grid GenerationQueue'!$AY$5:$AY$467,$C47,'Grid GenerationQueue'!$BF$5:$BF$467,"&lt;&gt;"&amp;"",'Grid GenerationQueue'!$BB$5:$BB$467,"&lt;"&amp;$BE$3)</f>
        <v>250</v>
      </c>
      <c r="BR47">
        <f>SUMIFS('Grid GenerationQueue'!AF$5:AF$467,'Grid GenerationQueue'!$AX$5:$AX$467,$B47,'Grid GenerationQueue'!$AY$5:$AY$467,$C47,'Grid GenerationQueue'!$BF$5:$BF$467,"&lt;&gt;"&amp;"",'Grid GenerationQueue'!$BB$5:$BB$467,"&lt;"&amp;$BE$3)</f>
        <v>186</v>
      </c>
      <c r="BS47">
        <f>SUMIFS('Grid GenerationQueue'!AG$5:AG$467,'Grid GenerationQueue'!$AX$5:$AX$467,$B47,'Grid GenerationQueue'!$AY$5:$AY$467,$C47,'Grid GenerationQueue'!$BF$5:$BF$467,"&lt;&gt;"&amp;"",'Grid GenerationQueue'!$BB$5:$BB$467,"&lt;"&amp;$BE$3)</f>
        <v>0</v>
      </c>
      <c r="BT47">
        <f>SUMIFS('Grid GenerationQueue'!AH$5:AH$467,'Grid GenerationQueue'!$AX$5:$AX$467,$B47,'Grid GenerationQueue'!$AY$5:$AY$467,$C47,'Grid GenerationQueue'!$BF$5:$BF$467,"&lt;&gt;"&amp;"",'Grid GenerationQueue'!$BB$5:$BB$467,"&lt;"&amp;$BE$3)</f>
        <v>0</v>
      </c>
      <c r="BU47">
        <f>SUMIFS('Grid GenerationQueue'!AI$5:AI$467,'Grid GenerationQueue'!$AX$5:$AX$467,$B47,'Grid GenerationQueue'!$AY$5:$AY$467,$C47,'Grid GenerationQueue'!$BF$5:$BF$467,"&lt;&gt;"&amp;"",'Grid GenerationQueue'!$BB$5:$BB$467,"&lt;"&amp;$BE$3)</f>
        <v>400</v>
      </c>
      <c r="BV47">
        <f>SUMIFS('Grid GenerationQueue'!AJ$5:AJ$467,'Grid GenerationQueue'!$AX$5:$AX$467,$B47,'Grid GenerationQueue'!$AY$5:$AY$467,$C47,'Grid GenerationQueue'!$BF$5:$BF$467,"&lt;&gt;"&amp;"",'Grid GenerationQueue'!$BB$5:$BB$467,"&lt;"&amp;$BE$3)</f>
        <v>0</v>
      </c>
      <c r="BW47">
        <f>SUMIFS('Grid GenerationQueue'!AK$5:AK$467,'Grid GenerationQueue'!$AX$5:$AX$467,$B47,'Grid GenerationQueue'!$AY$5:$AY$467,$C47,'Grid GenerationQueue'!$BF$5:$BF$467,"&lt;&gt;"&amp;"",'Grid GenerationQueue'!$BB$5:$BB$467,"&lt;"&amp;$BE$3)</f>
        <v>0</v>
      </c>
      <c r="BX47">
        <f>SUMIFS('Grid GenerationQueue'!AL$5:AL$467,'Grid GenerationQueue'!$AX$5:$AX$467,$B47,'Grid GenerationQueue'!$AY$5:$AY$467,$C47,'Grid GenerationQueue'!$BF$5:$BF$467,"&lt;&gt;"&amp;"",'Grid GenerationQueue'!$BB$5:$BB$467,"&lt;"&amp;$BE$3)</f>
        <v>0</v>
      </c>
      <c r="BY47">
        <f>SUMIFS('Grid GenerationQueue'!AM$5:AM$467,'Grid GenerationQueue'!$AX$5:$AX$467,$B47,'Grid GenerationQueue'!$AY$5:$AY$467,$C47,'Grid GenerationQueue'!$BF$5:$BF$467,"&lt;&gt;"&amp;"",'Grid GenerationQueue'!$BB$5:$BB$467,"&lt;"&amp;$BE$3)</f>
        <v>0</v>
      </c>
      <c r="BZ47">
        <f>SUMIFS('Grid GenerationQueue'!AN$5:AN$467,'Grid GenerationQueue'!$AX$5:$AX$467,$B47,'Grid GenerationQueue'!$AY$5:$AY$467,$C47,'Grid GenerationQueue'!$BF$5:$BF$467,"&lt;&gt;"&amp;"",'Grid GenerationQueue'!$BB$5:$BB$467,"&lt;"&amp;$BE$3)</f>
        <v>0</v>
      </c>
      <c r="CA47">
        <f>SUMIFS('Grid GenerationQueue'!AO$5:AO$467,'Grid GenerationQueue'!$AX$5:$AX$467,$B47,'Grid GenerationQueue'!$AY$5:$AY$467,$C47,'Grid GenerationQueue'!$BF$5:$BF$467,"&lt;&gt;"&amp;"",'Grid GenerationQueue'!$BB$5:$BB$467,"&lt;"&amp;$BE$3)</f>
        <v>0</v>
      </c>
      <c r="CB47">
        <f>SUMIFS('Grid GenerationQueue'!AP$5:AP$467,'Grid GenerationQueue'!$AX$5:$AX$467,$B47,'Grid GenerationQueue'!$AY$5:$AY$467,$C47,'Grid GenerationQueue'!$BF$5:$BF$467,"&lt;&gt;"&amp;"",'Grid GenerationQueue'!$BB$5:$BB$467,"&lt;"&amp;$BE$3)</f>
        <v>0</v>
      </c>
      <c r="CD47">
        <f>SUMIFS('Grid GenerationQueue'!AE$5:AE$467,'Grid GenerationQueue'!$AX$5:$AX$467,$B47,'Grid GenerationQueue'!$AY$5:$AY$467,$C47,'Grid GenerationQueue'!$BB$5:$BB$467,"&lt;"&amp;$BE$3)</f>
        <v>306</v>
      </c>
      <c r="CE47">
        <f>SUMIFS('Grid GenerationQueue'!AF$5:AF$467,'Grid GenerationQueue'!$AX$5:$AX$467,$B47,'Grid GenerationQueue'!$AY$5:$AY$467,$C47,'Grid GenerationQueue'!$BB$5:$BB$467,"&lt;"&amp;$BE$3)</f>
        <v>186</v>
      </c>
      <c r="CF47">
        <f>SUMIFS('Grid GenerationQueue'!AG$5:AG$467,'Grid GenerationQueue'!$AX$5:$AX$467,$B47,'Grid GenerationQueue'!$AY$5:$AY$467,$C47,'Grid GenerationQueue'!$BB$5:$BB$467,"&lt;"&amp;$BE$3)</f>
        <v>0</v>
      </c>
      <c r="CG47">
        <f>SUMIFS('Grid GenerationQueue'!AH$5:AH$467,'Grid GenerationQueue'!$AX$5:$AX$467,$B47,'Grid GenerationQueue'!$AY$5:$AY$467,$C47,'Grid GenerationQueue'!$BB$5:$BB$467,"&lt;"&amp;$BE$3)</f>
        <v>0</v>
      </c>
      <c r="CH47">
        <f>SUMIFS('Grid GenerationQueue'!AI$5:AI$467,'Grid GenerationQueue'!$AX$5:$AX$467,$B47,'Grid GenerationQueue'!$AY$5:$AY$467,$C47,'Grid GenerationQueue'!$BB$5:$BB$467,"&lt;"&amp;$BE$3)</f>
        <v>456</v>
      </c>
      <c r="CI47">
        <f>SUMIFS('Grid GenerationQueue'!AJ$5:AJ$467,'Grid GenerationQueue'!$AX$5:$AX$467,$B47,'Grid GenerationQueue'!$AY$5:$AY$467,$C47,'Grid GenerationQueue'!$BB$5:$BB$467,"&lt;"&amp;$BE$3)</f>
        <v>0</v>
      </c>
      <c r="CJ47">
        <f>SUMIFS('Grid GenerationQueue'!AK$5:AK$467,'Grid GenerationQueue'!$AX$5:$AX$467,$B47,'Grid GenerationQueue'!$AY$5:$AY$467,$C47,'Grid GenerationQueue'!$BB$5:$BB$467,"&lt;"&amp;$BE$3)</f>
        <v>0</v>
      </c>
      <c r="CK47">
        <f>SUMIFS('Grid GenerationQueue'!AL$5:AL$467,'Grid GenerationQueue'!$AX$5:$AX$467,$B47,'Grid GenerationQueue'!$AY$5:$AY$467,$C47,'Grid GenerationQueue'!$BB$5:$BB$467,"&lt;"&amp;$BE$3)</f>
        <v>0</v>
      </c>
      <c r="CL47">
        <f>SUMIFS('Grid GenerationQueue'!AM$5:AM$467,'Grid GenerationQueue'!$AX$5:$AX$467,$B47,'Grid GenerationQueue'!$AY$5:$AY$467,$C47,'Grid GenerationQueue'!$BB$5:$BB$467,"&lt;"&amp;$BE$3)</f>
        <v>0</v>
      </c>
      <c r="CM47">
        <f>SUMIFS('Grid GenerationQueue'!AN$5:AN$467,'Grid GenerationQueue'!$AX$5:$AX$467,$B47,'Grid GenerationQueue'!$AY$5:$AY$467,$C47,'Grid GenerationQueue'!$BB$5:$BB$467,"&lt;"&amp;$BE$3)</f>
        <v>0</v>
      </c>
      <c r="CN47">
        <f>SUMIFS('Grid GenerationQueue'!AO$5:AO$467,'Grid GenerationQueue'!$AX$5:$AX$467,$B47,'Grid GenerationQueue'!$AY$5:$AY$467,$C47,'Grid GenerationQueue'!$BB$5:$BB$467,"&lt;"&amp;$BE$3)</f>
        <v>0</v>
      </c>
      <c r="CO47">
        <f>SUMIFS('Grid GenerationQueue'!AP$5:AP$467,'Grid GenerationQueue'!$AX$5:$AX$467,$B47,'Grid GenerationQueue'!$AY$5:$AY$467,$C47,'Grid GenerationQueue'!$BB$5:$BB$467,"&lt;"&amp;$BE$3)</f>
        <v>0</v>
      </c>
    </row>
    <row r="48" spans="1:93" x14ac:dyDescent="0.35">
      <c r="A48" t="s">
        <v>4644</v>
      </c>
      <c r="B48" t="s">
        <v>4386</v>
      </c>
      <c r="C48">
        <v>230</v>
      </c>
      <c r="D48">
        <f>SUMIFS('Grid GenerationQueue'!AE$5:AE$467,'Grid GenerationQueue'!$AX$5:$AX$467,$B48,'Grid GenerationQueue'!$AY$5:$AY$467,$C48,'Grid GenerationQueue'!$BI$5:$BI$467,"&lt;4")</f>
        <v>0</v>
      </c>
      <c r="E48">
        <f>SUMIFS('Grid GenerationQueue'!AF$5:AF$467,'Grid GenerationQueue'!$AX$5:$AX$467,$B48,'Grid GenerationQueue'!$AY$5:$AY$467,$C48,'Grid GenerationQueue'!$BI$5:$BI$467,"&lt;4")</f>
        <v>0</v>
      </c>
      <c r="F48">
        <f>SUMIFS('Grid GenerationQueue'!AG$5:AG$467,'Grid GenerationQueue'!$AX$5:$AX$467,$B48,'Grid GenerationQueue'!$AY$5:$AY$467,$C48,'Grid GenerationQueue'!$BI$5:$BI$467,"&lt;4")</f>
        <v>0</v>
      </c>
      <c r="G48">
        <f>SUMIFS('Grid GenerationQueue'!AH$5:AH$467,'Grid GenerationQueue'!$AX$5:$AX$467,$B48,'Grid GenerationQueue'!$AY$5:$AY$467,$C48,'Grid GenerationQueue'!$BI$5:$BI$467,"&lt;4")</f>
        <v>0</v>
      </c>
      <c r="H48">
        <f>SUMIFS('Grid GenerationQueue'!AI$5:AI$467,'Grid GenerationQueue'!$AX$5:$AX$467,$B48,'Grid GenerationQueue'!$AY$5:$AY$467,$C48,'Grid GenerationQueue'!$BI$5:$BI$467,"&lt;4")</f>
        <v>0</v>
      </c>
      <c r="I48">
        <f>SUMIFS('Grid GenerationQueue'!AJ$5:AJ$467,'Grid GenerationQueue'!$AX$5:$AX$467,$B48,'Grid GenerationQueue'!$AY$5:$AY$467,$C48,'Grid GenerationQueue'!$BI$5:$BI$467,"&lt;4")</f>
        <v>0</v>
      </c>
      <c r="J48">
        <f>SUMIFS('Grid GenerationQueue'!AK$5:AK$467,'Grid GenerationQueue'!$AX$5:$AX$467,$B48,'Grid GenerationQueue'!$AY$5:$AY$467,$C48,'Grid GenerationQueue'!$BI$5:$BI$467,"&lt;4")</f>
        <v>0</v>
      </c>
      <c r="K48">
        <f>SUMIFS('Grid GenerationQueue'!AL$5:AL$467,'Grid GenerationQueue'!$AX$5:$AX$467,$B48,'Grid GenerationQueue'!$AY$5:$AY$467,$C48,'Grid GenerationQueue'!$BI$5:$BI$467,"&lt;4")</f>
        <v>0</v>
      </c>
      <c r="L48">
        <f>SUMIFS('Grid GenerationQueue'!AM$5:AM$467,'Grid GenerationQueue'!$AX$5:$AX$467,$B48,'Grid GenerationQueue'!$AY$5:$AY$467,$C48,'Grid GenerationQueue'!$BI$5:$BI$467,"&lt;4")</f>
        <v>0</v>
      </c>
      <c r="M48">
        <f>SUMIFS('Grid GenerationQueue'!AN$5:AN$467,'Grid GenerationQueue'!$AX$5:$AX$467,$B48,'Grid GenerationQueue'!$AY$5:$AY$467,$C48,'Grid GenerationQueue'!$BI$5:$BI$467,"&lt;4")</f>
        <v>0</v>
      </c>
      <c r="N48">
        <f>SUMIFS('Grid GenerationQueue'!AO$5:AO$467,'Grid GenerationQueue'!$AX$5:$AX$467,$B48,'Grid GenerationQueue'!$AY$5:$AY$467,$C48,'Grid GenerationQueue'!$BI$5:$BI$467,"&lt;4")</f>
        <v>0</v>
      </c>
      <c r="O48">
        <f>SUMIFS('Grid GenerationQueue'!AP$5:AP$467,'Grid GenerationQueue'!$AX$5:$AX$467,$B48,'Grid GenerationQueue'!$AY$5:$AY$467,$C48,'Grid GenerationQueue'!$BI$5:$BI$467,"&lt;4")</f>
        <v>0</v>
      </c>
      <c r="Q48">
        <f>SUMIFS('Grid GenerationQueue'!AE$5:AE$467,'Grid GenerationQueue'!$AX$5:$AX$467,$B48,'Grid GenerationQueue'!$AY$5:$AY$467,$C48,'Grid GenerationQueue'!$BH$5:$BH$467,"Executed")</f>
        <v>0</v>
      </c>
      <c r="R48">
        <f>SUMIFS('Grid GenerationQueue'!AF$5:AF$467,'Grid GenerationQueue'!$AX$5:$AX$467,$B48,'Grid GenerationQueue'!$AY$5:$AY$467,$C48,'Grid GenerationQueue'!$BH$5:$BH$467,"Executed")</f>
        <v>0</v>
      </c>
      <c r="S48">
        <f>SUMIFS('Grid GenerationQueue'!AG$5:AG$467,'Grid GenerationQueue'!$AX$5:$AX$467,$B48,'Grid GenerationQueue'!$AY$5:$AY$467,$C48,'Grid GenerationQueue'!$BH$5:$BH$467,"Executed")</f>
        <v>0</v>
      </c>
      <c r="T48">
        <f>SUMIFS('Grid GenerationQueue'!AH$5:AH$467,'Grid GenerationQueue'!$AX$5:$AX$467,$B48,'Grid GenerationQueue'!$AY$5:$AY$467,$C48,'Grid GenerationQueue'!$BH$5:$BH$467,"Executed")</f>
        <v>0</v>
      </c>
      <c r="U48">
        <f>SUMIFS('Grid GenerationQueue'!AI$5:AI$467,'Grid GenerationQueue'!$AX$5:$AX$467,$B48,'Grid GenerationQueue'!$AY$5:$AY$467,$C48,'Grid GenerationQueue'!$BH$5:$BH$467,"Executed")</f>
        <v>0</v>
      </c>
      <c r="V48">
        <f>SUMIFS('Grid GenerationQueue'!AJ$5:AJ$467,'Grid GenerationQueue'!$AX$5:$AX$467,$B48,'Grid GenerationQueue'!$AY$5:$AY$467,$C48,'Grid GenerationQueue'!$BH$5:$BH$467,"Executed")</f>
        <v>0</v>
      </c>
      <c r="W48">
        <f>SUMIFS('Grid GenerationQueue'!AK$5:AK$467,'Grid GenerationQueue'!$AX$5:$AX$467,$B48,'Grid GenerationQueue'!$AY$5:$AY$467,$C48,'Grid GenerationQueue'!$BH$5:$BH$467,"Executed")</f>
        <v>0</v>
      </c>
      <c r="X48">
        <f>SUMIFS('Grid GenerationQueue'!AL$5:AL$467,'Grid GenerationQueue'!$AX$5:$AX$467,$B48,'Grid GenerationQueue'!$AY$5:$AY$467,$C48,'Grid GenerationQueue'!$BH$5:$BH$467,"Executed")</f>
        <v>0</v>
      </c>
      <c r="Y48">
        <f>SUMIFS('Grid GenerationQueue'!AM$5:AM$467,'Grid GenerationQueue'!$AX$5:$AX$467,$B48,'Grid GenerationQueue'!$AY$5:$AY$467,$C48,'Grid GenerationQueue'!$BH$5:$BH$467,"Executed")</f>
        <v>0</v>
      </c>
      <c r="Z48">
        <f>SUMIFS('Grid GenerationQueue'!AN$5:AN$467,'Grid GenerationQueue'!$AX$5:$AX$467,$B48,'Grid GenerationQueue'!$AY$5:$AY$467,$C48,'Grid GenerationQueue'!$BH$5:$BH$467,"Executed")</f>
        <v>0</v>
      </c>
      <c r="AA48">
        <f>SUMIFS('Grid GenerationQueue'!AO$5:AO$467,'Grid GenerationQueue'!$AX$5:$AX$467,$B48,'Grid GenerationQueue'!$AY$5:$AY$467,$C48,'Grid GenerationQueue'!$BH$5:$BH$467,"Executed")</f>
        <v>0</v>
      </c>
      <c r="AB48">
        <f>SUMIFS('Grid GenerationQueue'!AP$5:AP$467,'Grid GenerationQueue'!$AX$5:$AX$467,$B48,'Grid GenerationQueue'!$AY$5:$AY$467,$C48,'Grid GenerationQueue'!$BH$5:$BH$467,"Executed")</f>
        <v>0</v>
      </c>
      <c r="AD48">
        <f>SUMIFS('Grid GenerationQueue'!AE$5:AE$467,'Grid GenerationQueue'!$AX$5:$AX$467,$B48,'Grid GenerationQueue'!$AY$5:$AY$467,$C48,'Grid GenerationQueue'!$BF$5:$BF$467,"&lt;&gt;"&amp;"")</f>
        <v>53.68</v>
      </c>
      <c r="AE48">
        <f>SUMIFS('Grid GenerationQueue'!AF$5:AF$467,'Grid GenerationQueue'!$AX$5:$AX$467,$B48,'Grid GenerationQueue'!$AY$5:$AY$467,$C48,'Grid GenerationQueue'!$BF$5:$BF$467,"&lt;&gt;"&amp;"")</f>
        <v>0</v>
      </c>
      <c r="AF48">
        <f>SUMIFS('Grid GenerationQueue'!AG$5:AG$467,'Grid GenerationQueue'!$AX$5:$AX$467,$B48,'Grid GenerationQueue'!$AY$5:$AY$467,$C48,'Grid GenerationQueue'!$BF$5:$BF$467,"&lt;&gt;"&amp;"")</f>
        <v>0</v>
      </c>
      <c r="AG48">
        <f>SUMIFS('Grid GenerationQueue'!AH$5:AH$467,'Grid GenerationQueue'!$AX$5:$AX$467,$B48,'Grid GenerationQueue'!$AY$5:$AY$467,$C48,'Grid GenerationQueue'!$BF$5:$BF$467,"&lt;&gt;"&amp;"")</f>
        <v>0</v>
      </c>
      <c r="AH48">
        <f>SUMIFS('Grid GenerationQueue'!AI$5:AI$467,'Grid GenerationQueue'!$AX$5:$AX$467,$B48,'Grid GenerationQueue'!$AY$5:$AY$467,$C48,'Grid GenerationQueue'!$BF$5:$BF$467,"&lt;&gt;"&amp;"")</f>
        <v>100.64</v>
      </c>
      <c r="AI48">
        <f>SUMIFS('Grid GenerationQueue'!AJ$5:AJ$467,'Grid GenerationQueue'!$AX$5:$AX$467,$B48,'Grid GenerationQueue'!$AY$5:$AY$467,$C48,'Grid GenerationQueue'!$BF$5:$BF$467,"&lt;&gt;"&amp;"")</f>
        <v>0</v>
      </c>
      <c r="AJ48">
        <f>SUMIFS('Grid GenerationQueue'!AK$5:AK$467,'Grid GenerationQueue'!$AX$5:$AX$467,$B48,'Grid GenerationQueue'!$AY$5:$AY$467,$C48,'Grid GenerationQueue'!$BF$5:$BF$467,"&lt;&gt;"&amp;"")</f>
        <v>0</v>
      </c>
      <c r="AK48">
        <f>SUMIFS('Grid GenerationQueue'!AL$5:AL$467,'Grid GenerationQueue'!$AX$5:$AX$467,$B48,'Grid GenerationQueue'!$AY$5:$AY$467,$C48,'Grid GenerationQueue'!$BF$5:$BF$467,"&lt;&gt;"&amp;"")</f>
        <v>0</v>
      </c>
      <c r="AL48">
        <f>SUMIFS('Grid GenerationQueue'!AM$5:AM$467,'Grid GenerationQueue'!$AX$5:$AX$467,$B48,'Grid GenerationQueue'!$AY$5:$AY$467,$C48,'Grid GenerationQueue'!$BF$5:$BF$467,"&lt;&gt;"&amp;"")</f>
        <v>210</v>
      </c>
      <c r="AM48">
        <f>SUMIFS('Grid GenerationQueue'!AN$5:AN$467,'Grid GenerationQueue'!$AX$5:$AX$467,$B48,'Grid GenerationQueue'!$AY$5:$AY$467,$C48,'Grid GenerationQueue'!$BF$5:$BF$467,"&lt;&gt;"&amp;"")</f>
        <v>0</v>
      </c>
      <c r="AN48">
        <f>SUMIFS('Grid GenerationQueue'!AO$5:AO$467,'Grid GenerationQueue'!$AX$5:$AX$467,$B48,'Grid GenerationQueue'!$AY$5:$AY$467,$C48,'Grid GenerationQueue'!$BF$5:$BF$467,"&lt;&gt;"&amp;"")</f>
        <v>0</v>
      </c>
      <c r="AO48">
        <f>SUMIFS('Grid GenerationQueue'!AP$5:AP$467,'Grid GenerationQueue'!$AX$5:$AX$467,$B48,'Grid GenerationQueue'!$AY$5:$AY$467,$C48,'Grid GenerationQueue'!$BF$5:$BF$467,"&lt;&gt;"&amp;"")</f>
        <v>0</v>
      </c>
      <c r="AQ48">
        <f>SUMIFS('Grid GenerationQueue'!AE$5:AE$467,'Grid GenerationQueue'!$AX$5:$AX$467,$B48,'Grid GenerationQueue'!$AY$5:$AY$467,$C48)</f>
        <v>53.68</v>
      </c>
      <c r="AR48">
        <f>SUMIFS('Grid GenerationQueue'!AF$5:AF$467,'Grid GenerationQueue'!$AX$5:$AX$467,$B48,'Grid GenerationQueue'!$AY$5:$AY$467,$C48)</f>
        <v>0</v>
      </c>
      <c r="AS48">
        <f>SUMIFS('Grid GenerationQueue'!AG$5:AG$467,'Grid GenerationQueue'!$AX$5:$AX$467,$B48,'Grid GenerationQueue'!$AY$5:$AY$467,$C48)</f>
        <v>0</v>
      </c>
      <c r="AT48">
        <f>SUMIFS('Grid GenerationQueue'!AH$5:AH$467,'Grid GenerationQueue'!$AX$5:$AX$467,$B48,'Grid GenerationQueue'!$AY$5:$AY$467,$C48)</f>
        <v>0</v>
      </c>
      <c r="AU48">
        <f>SUMIFS('Grid GenerationQueue'!AI$5:AI$467,'Grid GenerationQueue'!$AX$5:$AX$467,$B48,'Grid GenerationQueue'!$AY$5:$AY$467,$C48)</f>
        <v>100.64</v>
      </c>
      <c r="AV48">
        <f>SUMIFS('Grid GenerationQueue'!AJ$5:AJ$467,'Grid GenerationQueue'!$AX$5:$AX$467,$B48,'Grid GenerationQueue'!$AY$5:$AY$467,$C48)</f>
        <v>0</v>
      </c>
      <c r="AW48">
        <f>SUMIFS('Grid GenerationQueue'!AK$5:AK$467,'Grid GenerationQueue'!$AX$5:$AX$467,$B48,'Grid GenerationQueue'!$AY$5:$AY$467,$C48)</f>
        <v>0</v>
      </c>
      <c r="AX48">
        <f>SUMIFS('Grid GenerationQueue'!AL$5:AL$467,'Grid GenerationQueue'!$AX$5:$AX$467,$B48,'Grid GenerationQueue'!$AY$5:$AY$467,$C48)</f>
        <v>0</v>
      </c>
      <c r="AY48">
        <f>SUMIFS('Grid GenerationQueue'!AM$5:AM$467,'Grid GenerationQueue'!$AX$5:$AX$467,$B48,'Grid GenerationQueue'!$AY$5:$AY$467,$C48)</f>
        <v>210</v>
      </c>
      <c r="AZ48">
        <f>SUMIFS('Grid GenerationQueue'!AN$5:AN$467,'Grid GenerationQueue'!$AX$5:$AX$467,$B48,'Grid GenerationQueue'!$AY$5:$AY$467,$C48)</f>
        <v>0</v>
      </c>
      <c r="BA48">
        <f>SUMIFS('Grid GenerationQueue'!AO$5:AO$467,'Grid GenerationQueue'!$AX$5:$AX$467,$B48,'Grid GenerationQueue'!$AY$5:$AY$467,$C48)</f>
        <v>0</v>
      </c>
      <c r="BB48">
        <f>SUMIFS('Grid GenerationQueue'!AP$5:AP$467,'Grid GenerationQueue'!$AX$5:$AX$467,$B48,'Grid GenerationQueue'!$AY$5:$AY$467,$C48)</f>
        <v>0</v>
      </c>
      <c r="BD48">
        <f>SUMIFS('Grid GenerationQueue'!AE$5:AE$467,'Grid GenerationQueue'!$AX$5:$AX$467,$B48,'Grid GenerationQueue'!$AY$5:$AY$467,$C48,'Grid GenerationQueue'!$BH$5:$BH$467,"Executed",'Grid GenerationQueue'!$BB$5:$BB$467,"&lt;"&amp;$BE$3)</f>
        <v>0</v>
      </c>
      <c r="BE48">
        <f>SUMIFS('Grid GenerationQueue'!AF$5:AF$467,'Grid GenerationQueue'!$AX$5:$AX$467,$B48,'Grid GenerationQueue'!$AY$5:$AY$467,$C48,'Grid GenerationQueue'!$BH$5:$BH$467,"Executed",'Grid GenerationQueue'!$BB$5:$BB$467,"&lt;"&amp;$BE$3)</f>
        <v>0</v>
      </c>
      <c r="BF48">
        <f>SUMIFS('Grid GenerationQueue'!AG$5:AG$467,'Grid GenerationQueue'!$AX$5:$AX$467,$B48,'Grid GenerationQueue'!$AY$5:$AY$467,$C48,'Grid GenerationQueue'!$BH$5:$BH$467,"Executed",'Grid GenerationQueue'!$BB$5:$BB$467,"&lt;"&amp;$BE$3)</f>
        <v>0</v>
      </c>
      <c r="BG48">
        <f>SUMIFS('Grid GenerationQueue'!AH$5:AH$467,'Grid GenerationQueue'!$AX$5:$AX$467,$B48,'Grid GenerationQueue'!$AY$5:$AY$467,$C48,'Grid GenerationQueue'!$BH$5:$BH$467,"Executed",'Grid GenerationQueue'!$BB$5:$BB$467,"&lt;"&amp;$BE$3)</f>
        <v>0</v>
      </c>
      <c r="BH48">
        <f>SUMIFS('Grid GenerationQueue'!AI$5:AI$467,'Grid GenerationQueue'!$AX$5:$AX$467,$B48,'Grid GenerationQueue'!$AY$5:$AY$467,$C48,'Grid GenerationQueue'!$BH$5:$BH$467,"Executed",'Grid GenerationQueue'!$BB$5:$BB$467,"&lt;"&amp;$BE$3)</f>
        <v>0</v>
      </c>
      <c r="BI48">
        <f>SUMIFS('Grid GenerationQueue'!AJ$5:AJ$467,'Grid GenerationQueue'!$AX$5:$AX$467,$B48,'Grid GenerationQueue'!$AY$5:$AY$467,$C48,'Grid GenerationQueue'!$BH$5:$BH$467,"Executed",'Grid GenerationQueue'!$BB$5:$BB$467,"&lt;"&amp;$BE$3)</f>
        <v>0</v>
      </c>
      <c r="BJ48">
        <f>SUMIFS('Grid GenerationQueue'!AK$5:AK$467,'Grid GenerationQueue'!$AX$5:$AX$467,$B48,'Grid GenerationQueue'!$AY$5:$AY$467,$C48,'Grid GenerationQueue'!$BH$5:$BH$467,"Executed",'Grid GenerationQueue'!$BB$5:$BB$467,"&lt;"&amp;$BE$3)</f>
        <v>0</v>
      </c>
      <c r="BK48">
        <f>SUMIFS('Grid GenerationQueue'!AL$5:AL$467,'Grid GenerationQueue'!$AX$5:$AX$467,$B48,'Grid GenerationQueue'!$AY$5:$AY$467,$C48,'Grid GenerationQueue'!$BH$5:$BH$467,"Executed",'Grid GenerationQueue'!$BB$5:$BB$467,"&lt;"&amp;$BE$3)</f>
        <v>0</v>
      </c>
      <c r="BL48">
        <f>SUMIFS('Grid GenerationQueue'!AM$5:AM$467,'Grid GenerationQueue'!$AX$5:$AX$467,$B48,'Grid GenerationQueue'!$AY$5:$AY$467,$C48,'Grid GenerationQueue'!$BH$5:$BH$467,"Executed",'Grid GenerationQueue'!$BB$5:$BB$467,"&lt;"&amp;$BE$3)</f>
        <v>0</v>
      </c>
      <c r="BM48">
        <f>SUMIFS('Grid GenerationQueue'!AN$5:AN$467,'Grid GenerationQueue'!$AX$5:$AX$467,$B48,'Grid GenerationQueue'!$AY$5:$AY$467,$C48,'Grid GenerationQueue'!$BH$5:$BH$467,"Executed",'Grid GenerationQueue'!$BB$5:$BB$467,"&lt;"&amp;$BE$3)</f>
        <v>0</v>
      </c>
      <c r="BN48">
        <f>SUMIFS('Grid GenerationQueue'!AO$5:AO$467,'Grid GenerationQueue'!$AX$5:$AX$467,$B48,'Grid GenerationQueue'!$AY$5:$AY$467,$C48,'Grid GenerationQueue'!$BH$5:$BH$467,"Executed",'Grid GenerationQueue'!$BB$5:$BB$467,"&lt;"&amp;$BE$3)</f>
        <v>0</v>
      </c>
      <c r="BO48">
        <f>SUMIFS('Grid GenerationQueue'!AP$5:AP$467,'Grid GenerationQueue'!$AX$5:$AX$467,$B48,'Grid GenerationQueue'!$AY$5:$AY$467,$C48,'Grid GenerationQueue'!$BH$5:$BH$467,"Executed",'Grid GenerationQueue'!$BB$5:$BB$467,"&lt;"&amp;$BE$3)</f>
        <v>0</v>
      </c>
      <c r="BQ48">
        <f>SUMIFS('Grid GenerationQueue'!AE$5:AE$467,'Grid GenerationQueue'!$AX$5:$AX$467,$B48,'Grid GenerationQueue'!$AY$5:$AY$467,$C48,'Grid GenerationQueue'!$BF$5:$BF$467,"&lt;&gt;"&amp;"",'Grid GenerationQueue'!$BB$5:$BB$467,"&lt;"&amp;$BE$3)</f>
        <v>53.68</v>
      </c>
      <c r="BR48">
        <f>SUMIFS('Grid GenerationQueue'!AF$5:AF$467,'Grid GenerationQueue'!$AX$5:$AX$467,$B48,'Grid GenerationQueue'!$AY$5:$AY$467,$C48,'Grid GenerationQueue'!$BF$5:$BF$467,"&lt;&gt;"&amp;"",'Grid GenerationQueue'!$BB$5:$BB$467,"&lt;"&amp;$BE$3)</f>
        <v>0</v>
      </c>
      <c r="BS48">
        <f>SUMIFS('Grid GenerationQueue'!AG$5:AG$467,'Grid GenerationQueue'!$AX$5:$AX$467,$B48,'Grid GenerationQueue'!$AY$5:$AY$467,$C48,'Grid GenerationQueue'!$BF$5:$BF$467,"&lt;&gt;"&amp;"",'Grid GenerationQueue'!$BB$5:$BB$467,"&lt;"&amp;$BE$3)</f>
        <v>0</v>
      </c>
      <c r="BT48">
        <f>SUMIFS('Grid GenerationQueue'!AH$5:AH$467,'Grid GenerationQueue'!$AX$5:$AX$467,$B48,'Grid GenerationQueue'!$AY$5:$AY$467,$C48,'Grid GenerationQueue'!$BF$5:$BF$467,"&lt;&gt;"&amp;"",'Grid GenerationQueue'!$BB$5:$BB$467,"&lt;"&amp;$BE$3)</f>
        <v>0</v>
      </c>
      <c r="BU48">
        <f>SUMIFS('Grid GenerationQueue'!AI$5:AI$467,'Grid GenerationQueue'!$AX$5:$AX$467,$B48,'Grid GenerationQueue'!$AY$5:$AY$467,$C48,'Grid GenerationQueue'!$BF$5:$BF$467,"&lt;&gt;"&amp;"",'Grid GenerationQueue'!$BB$5:$BB$467,"&lt;"&amp;$BE$3)</f>
        <v>100.64</v>
      </c>
      <c r="BV48">
        <f>SUMIFS('Grid GenerationQueue'!AJ$5:AJ$467,'Grid GenerationQueue'!$AX$5:$AX$467,$B48,'Grid GenerationQueue'!$AY$5:$AY$467,$C48,'Grid GenerationQueue'!$BF$5:$BF$467,"&lt;&gt;"&amp;"",'Grid GenerationQueue'!$BB$5:$BB$467,"&lt;"&amp;$BE$3)</f>
        <v>0</v>
      </c>
      <c r="BW48">
        <f>SUMIFS('Grid GenerationQueue'!AK$5:AK$467,'Grid GenerationQueue'!$AX$5:$AX$467,$B48,'Grid GenerationQueue'!$AY$5:$AY$467,$C48,'Grid GenerationQueue'!$BF$5:$BF$467,"&lt;&gt;"&amp;"",'Grid GenerationQueue'!$BB$5:$BB$467,"&lt;"&amp;$BE$3)</f>
        <v>0</v>
      </c>
      <c r="BX48">
        <f>SUMIFS('Grid GenerationQueue'!AL$5:AL$467,'Grid GenerationQueue'!$AX$5:$AX$467,$B48,'Grid GenerationQueue'!$AY$5:$AY$467,$C48,'Grid GenerationQueue'!$BF$5:$BF$467,"&lt;&gt;"&amp;"",'Grid GenerationQueue'!$BB$5:$BB$467,"&lt;"&amp;$BE$3)</f>
        <v>0</v>
      </c>
      <c r="BY48">
        <f>SUMIFS('Grid GenerationQueue'!AM$5:AM$467,'Grid GenerationQueue'!$AX$5:$AX$467,$B48,'Grid GenerationQueue'!$AY$5:$AY$467,$C48,'Grid GenerationQueue'!$BF$5:$BF$467,"&lt;&gt;"&amp;"",'Grid GenerationQueue'!$BB$5:$BB$467,"&lt;"&amp;$BE$3)</f>
        <v>210</v>
      </c>
      <c r="BZ48">
        <f>SUMIFS('Grid GenerationQueue'!AN$5:AN$467,'Grid GenerationQueue'!$AX$5:$AX$467,$B48,'Grid GenerationQueue'!$AY$5:$AY$467,$C48,'Grid GenerationQueue'!$BF$5:$BF$467,"&lt;&gt;"&amp;"",'Grid GenerationQueue'!$BB$5:$BB$467,"&lt;"&amp;$BE$3)</f>
        <v>0</v>
      </c>
      <c r="CA48">
        <f>SUMIFS('Grid GenerationQueue'!AO$5:AO$467,'Grid GenerationQueue'!$AX$5:$AX$467,$B48,'Grid GenerationQueue'!$AY$5:$AY$467,$C48,'Grid GenerationQueue'!$BF$5:$BF$467,"&lt;&gt;"&amp;"",'Grid GenerationQueue'!$BB$5:$BB$467,"&lt;"&amp;$BE$3)</f>
        <v>0</v>
      </c>
      <c r="CB48">
        <f>SUMIFS('Grid GenerationQueue'!AP$5:AP$467,'Grid GenerationQueue'!$AX$5:$AX$467,$B48,'Grid GenerationQueue'!$AY$5:$AY$467,$C48,'Grid GenerationQueue'!$BF$5:$BF$467,"&lt;&gt;"&amp;"",'Grid GenerationQueue'!$BB$5:$BB$467,"&lt;"&amp;$BE$3)</f>
        <v>0</v>
      </c>
      <c r="CD48">
        <f>SUMIFS('Grid GenerationQueue'!AE$5:AE$467,'Grid GenerationQueue'!$AX$5:$AX$467,$B48,'Grid GenerationQueue'!$AY$5:$AY$467,$C48,'Grid GenerationQueue'!$BB$5:$BB$467,"&lt;"&amp;$BE$3)</f>
        <v>53.68</v>
      </c>
      <c r="CE48">
        <f>SUMIFS('Grid GenerationQueue'!AF$5:AF$467,'Grid GenerationQueue'!$AX$5:$AX$467,$B48,'Grid GenerationQueue'!$AY$5:$AY$467,$C48,'Grid GenerationQueue'!$BB$5:$BB$467,"&lt;"&amp;$BE$3)</f>
        <v>0</v>
      </c>
      <c r="CF48">
        <f>SUMIFS('Grid GenerationQueue'!AG$5:AG$467,'Grid GenerationQueue'!$AX$5:$AX$467,$B48,'Grid GenerationQueue'!$AY$5:$AY$467,$C48,'Grid GenerationQueue'!$BB$5:$BB$467,"&lt;"&amp;$BE$3)</f>
        <v>0</v>
      </c>
      <c r="CG48">
        <f>SUMIFS('Grid GenerationQueue'!AH$5:AH$467,'Grid GenerationQueue'!$AX$5:$AX$467,$B48,'Grid GenerationQueue'!$AY$5:$AY$467,$C48,'Grid GenerationQueue'!$BB$5:$BB$467,"&lt;"&amp;$BE$3)</f>
        <v>0</v>
      </c>
      <c r="CH48">
        <f>SUMIFS('Grid GenerationQueue'!AI$5:AI$467,'Grid GenerationQueue'!$AX$5:$AX$467,$B48,'Grid GenerationQueue'!$AY$5:$AY$467,$C48,'Grid GenerationQueue'!$BB$5:$BB$467,"&lt;"&amp;$BE$3)</f>
        <v>100.64</v>
      </c>
      <c r="CI48">
        <f>SUMIFS('Grid GenerationQueue'!AJ$5:AJ$467,'Grid GenerationQueue'!$AX$5:$AX$467,$B48,'Grid GenerationQueue'!$AY$5:$AY$467,$C48,'Grid GenerationQueue'!$BB$5:$BB$467,"&lt;"&amp;$BE$3)</f>
        <v>0</v>
      </c>
      <c r="CJ48">
        <f>SUMIFS('Grid GenerationQueue'!AK$5:AK$467,'Grid GenerationQueue'!$AX$5:$AX$467,$B48,'Grid GenerationQueue'!$AY$5:$AY$467,$C48,'Grid GenerationQueue'!$BB$5:$BB$467,"&lt;"&amp;$BE$3)</f>
        <v>0</v>
      </c>
      <c r="CK48">
        <f>SUMIFS('Grid GenerationQueue'!AL$5:AL$467,'Grid GenerationQueue'!$AX$5:$AX$467,$B48,'Grid GenerationQueue'!$AY$5:$AY$467,$C48,'Grid GenerationQueue'!$BB$5:$BB$467,"&lt;"&amp;$BE$3)</f>
        <v>0</v>
      </c>
      <c r="CL48">
        <f>SUMIFS('Grid GenerationQueue'!AM$5:AM$467,'Grid GenerationQueue'!$AX$5:$AX$467,$B48,'Grid GenerationQueue'!$AY$5:$AY$467,$C48,'Grid GenerationQueue'!$BB$5:$BB$467,"&lt;"&amp;$BE$3)</f>
        <v>210</v>
      </c>
      <c r="CM48">
        <f>SUMIFS('Grid GenerationQueue'!AN$5:AN$467,'Grid GenerationQueue'!$AX$5:$AX$467,$B48,'Grid GenerationQueue'!$AY$5:$AY$467,$C48,'Grid GenerationQueue'!$BB$5:$BB$467,"&lt;"&amp;$BE$3)</f>
        <v>0</v>
      </c>
      <c r="CN48">
        <f>SUMIFS('Grid GenerationQueue'!AO$5:AO$467,'Grid GenerationQueue'!$AX$5:$AX$467,$B48,'Grid GenerationQueue'!$AY$5:$AY$467,$C48,'Grid GenerationQueue'!$BB$5:$BB$467,"&lt;"&amp;$BE$3)</f>
        <v>0</v>
      </c>
      <c r="CO48">
        <f>SUMIFS('Grid GenerationQueue'!AP$5:AP$467,'Grid GenerationQueue'!$AX$5:$AX$467,$B48,'Grid GenerationQueue'!$AY$5:$AY$467,$C48,'Grid GenerationQueue'!$BB$5:$BB$467,"&lt;"&amp;$BE$3)</f>
        <v>0</v>
      </c>
    </row>
    <row r="49" spans="1:93" x14ac:dyDescent="0.35">
      <c r="A49" t="s">
        <v>4644</v>
      </c>
      <c r="B49" t="s">
        <v>4672</v>
      </c>
      <c r="C49">
        <v>115</v>
      </c>
      <c r="D49">
        <f>SUMIFS('Grid GenerationQueue'!AE$5:AE$467,'Grid GenerationQueue'!$AX$5:$AX$467,$B49,'Grid GenerationQueue'!$AY$5:$AY$467,$C49,'Grid GenerationQueue'!$BI$5:$BI$467,"&lt;4")</f>
        <v>0</v>
      </c>
      <c r="E49">
        <f>SUMIFS('Grid GenerationQueue'!AF$5:AF$467,'Grid GenerationQueue'!$AX$5:$AX$467,$B49,'Grid GenerationQueue'!$AY$5:$AY$467,$C49,'Grid GenerationQueue'!$BI$5:$BI$467,"&lt;4")</f>
        <v>0</v>
      </c>
      <c r="F49">
        <f>SUMIFS('Grid GenerationQueue'!AG$5:AG$467,'Grid GenerationQueue'!$AX$5:$AX$467,$B49,'Grid GenerationQueue'!$AY$5:$AY$467,$C49,'Grid GenerationQueue'!$BI$5:$BI$467,"&lt;4")</f>
        <v>0</v>
      </c>
      <c r="G49">
        <f>SUMIFS('Grid GenerationQueue'!AH$5:AH$467,'Grid GenerationQueue'!$AX$5:$AX$467,$B49,'Grid GenerationQueue'!$AY$5:$AY$467,$C49,'Grid GenerationQueue'!$BI$5:$BI$467,"&lt;4")</f>
        <v>0</v>
      </c>
      <c r="H49">
        <f>SUMIFS('Grid GenerationQueue'!AI$5:AI$467,'Grid GenerationQueue'!$AX$5:$AX$467,$B49,'Grid GenerationQueue'!$AY$5:$AY$467,$C49,'Grid GenerationQueue'!$BI$5:$BI$467,"&lt;4")</f>
        <v>0</v>
      </c>
      <c r="I49">
        <f>SUMIFS('Grid GenerationQueue'!AJ$5:AJ$467,'Grid GenerationQueue'!$AX$5:$AX$467,$B49,'Grid GenerationQueue'!$AY$5:$AY$467,$C49,'Grid GenerationQueue'!$BI$5:$BI$467,"&lt;4")</f>
        <v>0</v>
      </c>
      <c r="J49">
        <f>SUMIFS('Grid GenerationQueue'!AK$5:AK$467,'Grid GenerationQueue'!$AX$5:$AX$467,$B49,'Grid GenerationQueue'!$AY$5:$AY$467,$C49,'Grid GenerationQueue'!$BI$5:$BI$467,"&lt;4")</f>
        <v>0</v>
      </c>
      <c r="K49">
        <f>SUMIFS('Grid GenerationQueue'!AL$5:AL$467,'Grid GenerationQueue'!$AX$5:$AX$467,$B49,'Grid GenerationQueue'!$AY$5:$AY$467,$C49,'Grid GenerationQueue'!$BI$5:$BI$467,"&lt;4")</f>
        <v>0</v>
      </c>
      <c r="L49">
        <f>SUMIFS('Grid GenerationQueue'!AM$5:AM$467,'Grid GenerationQueue'!$AX$5:$AX$467,$B49,'Grid GenerationQueue'!$AY$5:$AY$467,$C49,'Grid GenerationQueue'!$BI$5:$BI$467,"&lt;4")</f>
        <v>0</v>
      </c>
      <c r="M49">
        <f>SUMIFS('Grid GenerationQueue'!AN$5:AN$467,'Grid GenerationQueue'!$AX$5:$AX$467,$B49,'Grid GenerationQueue'!$AY$5:$AY$467,$C49,'Grid GenerationQueue'!$BI$5:$BI$467,"&lt;4")</f>
        <v>0</v>
      </c>
      <c r="N49">
        <f>SUMIFS('Grid GenerationQueue'!AO$5:AO$467,'Grid GenerationQueue'!$AX$5:$AX$467,$B49,'Grid GenerationQueue'!$AY$5:$AY$467,$C49,'Grid GenerationQueue'!$BI$5:$BI$467,"&lt;4")</f>
        <v>0</v>
      </c>
      <c r="O49">
        <f>SUMIFS('Grid GenerationQueue'!AP$5:AP$467,'Grid GenerationQueue'!$AX$5:$AX$467,$B49,'Grid GenerationQueue'!$AY$5:$AY$467,$C49,'Grid GenerationQueue'!$BI$5:$BI$467,"&lt;4")</f>
        <v>0</v>
      </c>
      <c r="Q49">
        <f>SUMIFS('Grid GenerationQueue'!AE$5:AE$467,'Grid GenerationQueue'!$AX$5:$AX$467,$B49,'Grid GenerationQueue'!$AY$5:$AY$467,$C49,'Grid GenerationQueue'!$BH$5:$BH$467,"Executed")</f>
        <v>0</v>
      </c>
      <c r="R49">
        <f>SUMIFS('Grid GenerationQueue'!AF$5:AF$467,'Grid GenerationQueue'!$AX$5:$AX$467,$B49,'Grid GenerationQueue'!$AY$5:$AY$467,$C49,'Grid GenerationQueue'!$BH$5:$BH$467,"Executed")</f>
        <v>0</v>
      </c>
      <c r="S49">
        <f>SUMIFS('Grid GenerationQueue'!AG$5:AG$467,'Grid GenerationQueue'!$AX$5:$AX$467,$B49,'Grid GenerationQueue'!$AY$5:$AY$467,$C49,'Grid GenerationQueue'!$BH$5:$BH$467,"Executed")</f>
        <v>0</v>
      </c>
      <c r="T49">
        <f>SUMIFS('Grid GenerationQueue'!AH$5:AH$467,'Grid GenerationQueue'!$AX$5:$AX$467,$B49,'Grid GenerationQueue'!$AY$5:$AY$467,$C49,'Grid GenerationQueue'!$BH$5:$BH$467,"Executed")</f>
        <v>0</v>
      </c>
      <c r="U49">
        <f>SUMIFS('Grid GenerationQueue'!AI$5:AI$467,'Grid GenerationQueue'!$AX$5:$AX$467,$B49,'Grid GenerationQueue'!$AY$5:$AY$467,$C49,'Grid GenerationQueue'!$BH$5:$BH$467,"Executed")</f>
        <v>0</v>
      </c>
      <c r="V49">
        <f>SUMIFS('Grid GenerationQueue'!AJ$5:AJ$467,'Grid GenerationQueue'!$AX$5:$AX$467,$B49,'Grid GenerationQueue'!$AY$5:$AY$467,$C49,'Grid GenerationQueue'!$BH$5:$BH$467,"Executed")</f>
        <v>0</v>
      </c>
      <c r="W49">
        <f>SUMIFS('Grid GenerationQueue'!AK$5:AK$467,'Grid GenerationQueue'!$AX$5:$AX$467,$B49,'Grid GenerationQueue'!$AY$5:$AY$467,$C49,'Grid GenerationQueue'!$BH$5:$BH$467,"Executed")</f>
        <v>0</v>
      </c>
      <c r="X49">
        <f>SUMIFS('Grid GenerationQueue'!AL$5:AL$467,'Grid GenerationQueue'!$AX$5:$AX$467,$B49,'Grid GenerationQueue'!$AY$5:$AY$467,$C49,'Grid GenerationQueue'!$BH$5:$BH$467,"Executed")</f>
        <v>0</v>
      </c>
      <c r="Y49">
        <f>SUMIFS('Grid GenerationQueue'!AM$5:AM$467,'Grid GenerationQueue'!$AX$5:$AX$467,$B49,'Grid GenerationQueue'!$AY$5:$AY$467,$C49,'Grid GenerationQueue'!$BH$5:$BH$467,"Executed")</f>
        <v>0</v>
      </c>
      <c r="Z49">
        <f>SUMIFS('Grid GenerationQueue'!AN$5:AN$467,'Grid GenerationQueue'!$AX$5:$AX$467,$B49,'Grid GenerationQueue'!$AY$5:$AY$467,$C49,'Grid GenerationQueue'!$BH$5:$BH$467,"Executed")</f>
        <v>0</v>
      </c>
      <c r="AA49">
        <f>SUMIFS('Grid GenerationQueue'!AO$5:AO$467,'Grid GenerationQueue'!$AX$5:$AX$467,$B49,'Grid GenerationQueue'!$AY$5:$AY$467,$C49,'Grid GenerationQueue'!$BH$5:$BH$467,"Executed")</f>
        <v>0</v>
      </c>
      <c r="AB49">
        <f>SUMIFS('Grid GenerationQueue'!AP$5:AP$467,'Grid GenerationQueue'!$AX$5:$AX$467,$B49,'Grid GenerationQueue'!$AY$5:$AY$467,$C49,'Grid GenerationQueue'!$BH$5:$BH$467,"Executed")</f>
        <v>0</v>
      </c>
      <c r="AD49">
        <f>SUMIFS('Grid GenerationQueue'!AE$5:AE$467,'Grid GenerationQueue'!$AX$5:$AX$467,$B49,'Grid GenerationQueue'!$AY$5:$AY$467,$C49,'Grid GenerationQueue'!$BF$5:$BF$467,"&lt;&gt;"&amp;"")</f>
        <v>0</v>
      </c>
      <c r="AE49">
        <f>SUMIFS('Grid GenerationQueue'!AF$5:AF$467,'Grid GenerationQueue'!$AX$5:$AX$467,$B49,'Grid GenerationQueue'!$AY$5:$AY$467,$C49,'Grid GenerationQueue'!$BF$5:$BF$467,"&lt;&gt;"&amp;"")</f>
        <v>0</v>
      </c>
      <c r="AF49">
        <f>SUMIFS('Grid GenerationQueue'!AG$5:AG$467,'Grid GenerationQueue'!$AX$5:$AX$467,$B49,'Grid GenerationQueue'!$AY$5:$AY$467,$C49,'Grid GenerationQueue'!$BF$5:$BF$467,"&lt;&gt;"&amp;"")</f>
        <v>0</v>
      </c>
      <c r="AG49">
        <f>SUMIFS('Grid GenerationQueue'!AH$5:AH$467,'Grid GenerationQueue'!$AX$5:$AX$467,$B49,'Grid GenerationQueue'!$AY$5:$AY$467,$C49,'Grid GenerationQueue'!$BF$5:$BF$467,"&lt;&gt;"&amp;"")</f>
        <v>0</v>
      </c>
      <c r="AH49">
        <f>SUMIFS('Grid GenerationQueue'!AI$5:AI$467,'Grid GenerationQueue'!$AX$5:$AX$467,$B49,'Grid GenerationQueue'!$AY$5:$AY$467,$C49,'Grid GenerationQueue'!$BF$5:$BF$467,"&lt;&gt;"&amp;"")</f>
        <v>0</v>
      </c>
      <c r="AI49">
        <f>SUMIFS('Grid GenerationQueue'!AJ$5:AJ$467,'Grid GenerationQueue'!$AX$5:$AX$467,$B49,'Grid GenerationQueue'!$AY$5:$AY$467,$C49,'Grid GenerationQueue'!$BF$5:$BF$467,"&lt;&gt;"&amp;"")</f>
        <v>0</v>
      </c>
      <c r="AJ49">
        <f>SUMIFS('Grid GenerationQueue'!AK$5:AK$467,'Grid GenerationQueue'!$AX$5:$AX$467,$B49,'Grid GenerationQueue'!$AY$5:$AY$467,$C49,'Grid GenerationQueue'!$BF$5:$BF$467,"&lt;&gt;"&amp;"")</f>
        <v>0</v>
      </c>
      <c r="AK49">
        <f>SUMIFS('Grid GenerationQueue'!AL$5:AL$467,'Grid GenerationQueue'!$AX$5:$AX$467,$B49,'Grid GenerationQueue'!$AY$5:$AY$467,$C49,'Grid GenerationQueue'!$BF$5:$BF$467,"&lt;&gt;"&amp;"")</f>
        <v>0</v>
      </c>
      <c r="AL49">
        <f>SUMIFS('Grid GenerationQueue'!AM$5:AM$467,'Grid GenerationQueue'!$AX$5:$AX$467,$B49,'Grid GenerationQueue'!$AY$5:$AY$467,$C49,'Grid GenerationQueue'!$BF$5:$BF$467,"&lt;&gt;"&amp;"")</f>
        <v>0</v>
      </c>
      <c r="AM49">
        <f>SUMIFS('Grid GenerationQueue'!AN$5:AN$467,'Grid GenerationQueue'!$AX$5:$AX$467,$B49,'Grid GenerationQueue'!$AY$5:$AY$467,$C49,'Grid GenerationQueue'!$BF$5:$BF$467,"&lt;&gt;"&amp;"")</f>
        <v>0</v>
      </c>
      <c r="AN49">
        <f>SUMIFS('Grid GenerationQueue'!AO$5:AO$467,'Grid GenerationQueue'!$AX$5:$AX$467,$B49,'Grid GenerationQueue'!$AY$5:$AY$467,$C49,'Grid GenerationQueue'!$BF$5:$BF$467,"&lt;&gt;"&amp;"")</f>
        <v>0</v>
      </c>
      <c r="AO49">
        <f>SUMIFS('Grid GenerationQueue'!AP$5:AP$467,'Grid GenerationQueue'!$AX$5:$AX$467,$B49,'Grid GenerationQueue'!$AY$5:$AY$467,$C49,'Grid GenerationQueue'!$BF$5:$BF$467,"&lt;&gt;"&amp;"")</f>
        <v>0</v>
      </c>
      <c r="AQ49">
        <f>SUMIFS('Grid GenerationQueue'!AE$5:AE$467,'Grid GenerationQueue'!$AX$5:$AX$467,$B49,'Grid GenerationQueue'!$AY$5:$AY$467,$C49)</f>
        <v>0</v>
      </c>
      <c r="AR49">
        <f>SUMIFS('Grid GenerationQueue'!AF$5:AF$467,'Grid GenerationQueue'!$AX$5:$AX$467,$B49,'Grid GenerationQueue'!$AY$5:$AY$467,$C49)</f>
        <v>0</v>
      </c>
      <c r="AS49">
        <f>SUMIFS('Grid GenerationQueue'!AG$5:AG$467,'Grid GenerationQueue'!$AX$5:$AX$467,$B49,'Grid GenerationQueue'!$AY$5:$AY$467,$C49)</f>
        <v>0</v>
      </c>
      <c r="AT49">
        <f>SUMIFS('Grid GenerationQueue'!AH$5:AH$467,'Grid GenerationQueue'!$AX$5:$AX$467,$B49,'Grid GenerationQueue'!$AY$5:$AY$467,$C49)</f>
        <v>0</v>
      </c>
      <c r="AU49">
        <f>SUMIFS('Grid GenerationQueue'!AI$5:AI$467,'Grid GenerationQueue'!$AX$5:$AX$467,$B49,'Grid GenerationQueue'!$AY$5:$AY$467,$C49)</f>
        <v>0</v>
      </c>
      <c r="AV49">
        <f>SUMIFS('Grid GenerationQueue'!AJ$5:AJ$467,'Grid GenerationQueue'!$AX$5:$AX$467,$B49,'Grid GenerationQueue'!$AY$5:$AY$467,$C49)</f>
        <v>0</v>
      </c>
      <c r="AW49">
        <f>SUMIFS('Grid GenerationQueue'!AK$5:AK$467,'Grid GenerationQueue'!$AX$5:$AX$467,$B49,'Grid GenerationQueue'!$AY$5:$AY$467,$C49)</f>
        <v>0</v>
      </c>
      <c r="AX49">
        <f>SUMIFS('Grid GenerationQueue'!AL$5:AL$467,'Grid GenerationQueue'!$AX$5:$AX$467,$B49,'Grid GenerationQueue'!$AY$5:$AY$467,$C49)</f>
        <v>0</v>
      </c>
      <c r="AY49">
        <f>SUMIFS('Grid GenerationQueue'!AM$5:AM$467,'Grid GenerationQueue'!$AX$5:$AX$467,$B49,'Grid GenerationQueue'!$AY$5:$AY$467,$C49)</f>
        <v>0</v>
      </c>
      <c r="AZ49">
        <f>SUMIFS('Grid GenerationQueue'!AN$5:AN$467,'Grid GenerationQueue'!$AX$5:$AX$467,$B49,'Grid GenerationQueue'!$AY$5:$AY$467,$C49)</f>
        <v>0</v>
      </c>
      <c r="BA49">
        <f>SUMIFS('Grid GenerationQueue'!AO$5:AO$467,'Grid GenerationQueue'!$AX$5:$AX$467,$B49,'Grid GenerationQueue'!$AY$5:$AY$467,$C49)</f>
        <v>0</v>
      </c>
      <c r="BB49">
        <f>SUMIFS('Grid GenerationQueue'!AP$5:AP$467,'Grid GenerationQueue'!$AX$5:$AX$467,$B49,'Grid GenerationQueue'!$AY$5:$AY$467,$C49)</f>
        <v>0</v>
      </c>
      <c r="BD49">
        <f>SUMIFS('Grid GenerationQueue'!AE$5:AE$467,'Grid GenerationQueue'!$AX$5:$AX$467,$B49,'Grid GenerationQueue'!$AY$5:$AY$467,$C49,'Grid GenerationQueue'!$BH$5:$BH$467,"Executed",'Grid GenerationQueue'!$BB$5:$BB$467,"&lt;"&amp;$BE$3)</f>
        <v>0</v>
      </c>
      <c r="BE49">
        <f>SUMIFS('Grid GenerationQueue'!AF$5:AF$467,'Grid GenerationQueue'!$AX$5:$AX$467,$B49,'Grid GenerationQueue'!$AY$5:$AY$467,$C49,'Grid GenerationQueue'!$BH$5:$BH$467,"Executed",'Grid GenerationQueue'!$BB$5:$BB$467,"&lt;"&amp;$BE$3)</f>
        <v>0</v>
      </c>
      <c r="BF49">
        <f>SUMIFS('Grid GenerationQueue'!AG$5:AG$467,'Grid GenerationQueue'!$AX$5:$AX$467,$B49,'Grid GenerationQueue'!$AY$5:$AY$467,$C49,'Grid GenerationQueue'!$BH$5:$BH$467,"Executed",'Grid GenerationQueue'!$BB$5:$BB$467,"&lt;"&amp;$BE$3)</f>
        <v>0</v>
      </c>
      <c r="BG49">
        <f>SUMIFS('Grid GenerationQueue'!AH$5:AH$467,'Grid GenerationQueue'!$AX$5:$AX$467,$B49,'Grid GenerationQueue'!$AY$5:$AY$467,$C49,'Grid GenerationQueue'!$BH$5:$BH$467,"Executed",'Grid GenerationQueue'!$BB$5:$BB$467,"&lt;"&amp;$BE$3)</f>
        <v>0</v>
      </c>
      <c r="BH49">
        <f>SUMIFS('Grid GenerationQueue'!AI$5:AI$467,'Grid GenerationQueue'!$AX$5:$AX$467,$B49,'Grid GenerationQueue'!$AY$5:$AY$467,$C49,'Grid GenerationQueue'!$BH$5:$BH$467,"Executed",'Grid GenerationQueue'!$BB$5:$BB$467,"&lt;"&amp;$BE$3)</f>
        <v>0</v>
      </c>
      <c r="BI49">
        <f>SUMIFS('Grid GenerationQueue'!AJ$5:AJ$467,'Grid GenerationQueue'!$AX$5:$AX$467,$B49,'Grid GenerationQueue'!$AY$5:$AY$467,$C49,'Grid GenerationQueue'!$BH$5:$BH$467,"Executed",'Grid GenerationQueue'!$BB$5:$BB$467,"&lt;"&amp;$BE$3)</f>
        <v>0</v>
      </c>
      <c r="BJ49">
        <f>SUMIFS('Grid GenerationQueue'!AK$5:AK$467,'Grid GenerationQueue'!$AX$5:$AX$467,$B49,'Grid GenerationQueue'!$AY$5:$AY$467,$C49,'Grid GenerationQueue'!$BH$5:$BH$467,"Executed",'Grid GenerationQueue'!$BB$5:$BB$467,"&lt;"&amp;$BE$3)</f>
        <v>0</v>
      </c>
      <c r="BK49">
        <f>SUMIFS('Grid GenerationQueue'!AL$5:AL$467,'Grid GenerationQueue'!$AX$5:$AX$467,$B49,'Grid GenerationQueue'!$AY$5:$AY$467,$C49,'Grid GenerationQueue'!$BH$5:$BH$467,"Executed",'Grid GenerationQueue'!$BB$5:$BB$467,"&lt;"&amp;$BE$3)</f>
        <v>0</v>
      </c>
      <c r="BL49">
        <f>SUMIFS('Grid GenerationQueue'!AM$5:AM$467,'Grid GenerationQueue'!$AX$5:$AX$467,$B49,'Grid GenerationQueue'!$AY$5:$AY$467,$C49,'Grid GenerationQueue'!$BH$5:$BH$467,"Executed",'Grid GenerationQueue'!$BB$5:$BB$467,"&lt;"&amp;$BE$3)</f>
        <v>0</v>
      </c>
      <c r="BM49">
        <f>SUMIFS('Grid GenerationQueue'!AN$5:AN$467,'Grid GenerationQueue'!$AX$5:$AX$467,$B49,'Grid GenerationQueue'!$AY$5:$AY$467,$C49,'Grid GenerationQueue'!$BH$5:$BH$467,"Executed",'Grid GenerationQueue'!$BB$5:$BB$467,"&lt;"&amp;$BE$3)</f>
        <v>0</v>
      </c>
      <c r="BN49">
        <f>SUMIFS('Grid GenerationQueue'!AO$5:AO$467,'Grid GenerationQueue'!$AX$5:$AX$467,$B49,'Grid GenerationQueue'!$AY$5:$AY$467,$C49,'Grid GenerationQueue'!$BH$5:$BH$467,"Executed",'Grid GenerationQueue'!$BB$5:$BB$467,"&lt;"&amp;$BE$3)</f>
        <v>0</v>
      </c>
      <c r="BO49">
        <f>SUMIFS('Grid GenerationQueue'!AP$5:AP$467,'Grid GenerationQueue'!$AX$5:$AX$467,$B49,'Grid GenerationQueue'!$AY$5:$AY$467,$C49,'Grid GenerationQueue'!$BH$5:$BH$467,"Executed",'Grid GenerationQueue'!$BB$5:$BB$467,"&lt;"&amp;$BE$3)</f>
        <v>0</v>
      </c>
      <c r="BQ49">
        <f>SUMIFS('Grid GenerationQueue'!AE$5:AE$467,'Grid GenerationQueue'!$AX$5:$AX$467,$B49,'Grid GenerationQueue'!$AY$5:$AY$467,$C49,'Grid GenerationQueue'!$BF$5:$BF$467,"&lt;&gt;"&amp;"",'Grid GenerationQueue'!$BB$5:$BB$467,"&lt;"&amp;$BE$3)</f>
        <v>0</v>
      </c>
      <c r="BR49">
        <f>SUMIFS('Grid GenerationQueue'!AF$5:AF$467,'Grid GenerationQueue'!$AX$5:$AX$467,$B49,'Grid GenerationQueue'!$AY$5:$AY$467,$C49,'Grid GenerationQueue'!$BF$5:$BF$467,"&lt;&gt;"&amp;"",'Grid GenerationQueue'!$BB$5:$BB$467,"&lt;"&amp;$BE$3)</f>
        <v>0</v>
      </c>
      <c r="BS49">
        <f>SUMIFS('Grid GenerationQueue'!AG$5:AG$467,'Grid GenerationQueue'!$AX$5:$AX$467,$B49,'Grid GenerationQueue'!$AY$5:$AY$467,$C49,'Grid GenerationQueue'!$BF$5:$BF$467,"&lt;&gt;"&amp;"",'Grid GenerationQueue'!$BB$5:$BB$467,"&lt;"&amp;$BE$3)</f>
        <v>0</v>
      </c>
      <c r="BT49">
        <f>SUMIFS('Grid GenerationQueue'!AH$5:AH$467,'Grid GenerationQueue'!$AX$5:$AX$467,$B49,'Grid GenerationQueue'!$AY$5:$AY$467,$C49,'Grid GenerationQueue'!$BF$5:$BF$467,"&lt;&gt;"&amp;"",'Grid GenerationQueue'!$BB$5:$BB$467,"&lt;"&amp;$BE$3)</f>
        <v>0</v>
      </c>
      <c r="BU49">
        <f>SUMIFS('Grid GenerationQueue'!AI$5:AI$467,'Grid GenerationQueue'!$AX$5:$AX$467,$B49,'Grid GenerationQueue'!$AY$5:$AY$467,$C49,'Grid GenerationQueue'!$BF$5:$BF$467,"&lt;&gt;"&amp;"",'Grid GenerationQueue'!$BB$5:$BB$467,"&lt;"&amp;$BE$3)</f>
        <v>0</v>
      </c>
      <c r="BV49">
        <f>SUMIFS('Grid GenerationQueue'!AJ$5:AJ$467,'Grid GenerationQueue'!$AX$5:$AX$467,$B49,'Grid GenerationQueue'!$AY$5:$AY$467,$C49,'Grid GenerationQueue'!$BF$5:$BF$467,"&lt;&gt;"&amp;"",'Grid GenerationQueue'!$BB$5:$BB$467,"&lt;"&amp;$BE$3)</f>
        <v>0</v>
      </c>
      <c r="BW49">
        <f>SUMIFS('Grid GenerationQueue'!AK$5:AK$467,'Grid GenerationQueue'!$AX$5:$AX$467,$B49,'Grid GenerationQueue'!$AY$5:$AY$467,$C49,'Grid GenerationQueue'!$BF$5:$BF$467,"&lt;&gt;"&amp;"",'Grid GenerationQueue'!$BB$5:$BB$467,"&lt;"&amp;$BE$3)</f>
        <v>0</v>
      </c>
      <c r="BX49">
        <f>SUMIFS('Grid GenerationQueue'!AL$5:AL$467,'Grid GenerationQueue'!$AX$5:$AX$467,$B49,'Grid GenerationQueue'!$AY$5:$AY$467,$C49,'Grid GenerationQueue'!$BF$5:$BF$467,"&lt;&gt;"&amp;"",'Grid GenerationQueue'!$BB$5:$BB$467,"&lt;"&amp;$BE$3)</f>
        <v>0</v>
      </c>
      <c r="BY49">
        <f>SUMIFS('Grid GenerationQueue'!AM$5:AM$467,'Grid GenerationQueue'!$AX$5:$AX$467,$B49,'Grid GenerationQueue'!$AY$5:$AY$467,$C49,'Grid GenerationQueue'!$BF$5:$BF$467,"&lt;&gt;"&amp;"",'Grid GenerationQueue'!$BB$5:$BB$467,"&lt;"&amp;$BE$3)</f>
        <v>0</v>
      </c>
      <c r="BZ49">
        <f>SUMIFS('Grid GenerationQueue'!AN$5:AN$467,'Grid GenerationQueue'!$AX$5:$AX$467,$B49,'Grid GenerationQueue'!$AY$5:$AY$467,$C49,'Grid GenerationQueue'!$BF$5:$BF$467,"&lt;&gt;"&amp;"",'Grid GenerationQueue'!$BB$5:$BB$467,"&lt;"&amp;$BE$3)</f>
        <v>0</v>
      </c>
      <c r="CA49">
        <f>SUMIFS('Grid GenerationQueue'!AO$5:AO$467,'Grid GenerationQueue'!$AX$5:$AX$467,$B49,'Grid GenerationQueue'!$AY$5:$AY$467,$C49,'Grid GenerationQueue'!$BF$5:$BF$467,"&lt;&gt;"&amp;"",'Grid GenerationQueue'!$BB$5:$BB$467,"&lt;"&amp;$BE$3)</f>
        <v>0</v>
      </c>
      <c r="CB49">
        <f>SUMIFS('Grid GenerationQueue'!AP$5:AP$467,'Grid GenerationQueue'!$AX$5:$AX$467,$B49,'Grid GenerationQueue'!$AY$5:$AY$467,$C49,'Grid GenerationQueue'!$BF$5:$BF$467,"&lt;&gt;"&amp;"",'Grid GenerationQueue'!$BB$5:$BB$467,"&lt;"&amp;$BE$3)</f>
        <v>0</v>
      </c>
      <c r="CD49">
        <f>SUMIFS('Grid GenerationQueue'!AE$5:AE$467,'Grid GenerationQueue'!$AX$5:$AX$467,$B49,'Grid GenerationQueue'!$AY$5:$AY$467,$C49,'Grid GenerationQueue'!$BB$5:$BB$467,"&lt;"&amp;$BE$3)</f>
        <v>0</v>
      </c>
      <c r="CE49">
        <f>SUMIFS('Grid GenerationQueue'!AF$5:AF$467,'Grid GenerationQueue'!$AX$5:$AX$467,$B49,'Grid GenerationQueue'!$AY$5:$AY$467,$C49,'Grid GenerationQueue'!$BB$5:$BB$467,"&lt;"&amp;$BE$3)</f>
        <v>0</v>
      </c>
      <c r="CF49">
        <f>SUMIFS('Grid GenerationQueue'!AG$5:AG$467,'Grid GenerationQueue'!$AX$5:$AX$467,$B49,'Grid GenerationQueue'!$AY$5:$AY$467,$C49,'Grid GenerationQueue'!$BB$5:$BB$467,"&lt;"&amp;$BE$3)</f>
        <v>0</v>
      </c>
      <c r="CG49">
        <f>SUMIFS('Grid GenerationQueue'!AH$5:AH$467,'Grid GenerationQueue'!$AX$5:$AX$467,$B49,'Grid GenerationQueue'!$AY$5:$AY$467,$C49,'Grid GenerationQueue'!$BB$5:$BB$467,"&lt;"&amp;$BE$3)</f>
        <v>0</v>
      </c>
      <c r="CH49">
        <f>SUMIFS('Grid GenerationQueue'!AI$5:AI$467,'Grid GenerationQueue'!$AX$5:$AX$467,$B49,'Grid GenerationQueue'!$AY$5:$AY$467,$C49,'Grid GenerationQueue'!$BB$5:$BB$467,"&lt;"&amp;$BE$3)</f>
        <v>0</v>
      </c>
      <c r="CI49">
        <f>SUMIFS('Grid GenerationQueue'!AJ$5:AJ$467,'Grid GenerationQueue'!$AX$5:$AX$467,$B49,'Grid GenerationQueue'!$AY$5:$AY$467,$C49,'Grid GenerationQueue'!$BB$5:$BB$467,"&lt;"&amp;$BE$3)</f>
        <v>0</v>
      </c>
      <c r="CJ49">
        <f>SUMIFS('Grid GenerationQueue'!AK$5:AK$467,'Grid GenerationQueue'!$AX$5:$AX$467,$B49,'Grid GenerationQueue'!$AY$5:$AY$467,$C49,'Grid GenerationQueue'!$BB$5:$BB$467,"&lt;"&amp;$BE$3)</f>
        <v>0</v>
      </c>
      <c r="CK49">
        <f>SUMIFS('Grid GenerationQueue'!AL$5:AL$467,'Grid GenerationQueue'!$AX$5:$AX$467,$B49,'Grid GenerationQueue'!$AY$5:$AY$467,$C49,'Grid GenerationQueue'!$BB$5:$BB$467,"&lt;"&amp;$BE$3)</f>
        <v>0</v>
      </c>
      <c r="CL49">
        <f>SUMIFS('Grid GenerationQueue'!AM$5:AM$467,'Grid GenerationQueue'!$AX$5:$AX$467,$B49,'Grid GenerationQueue'!$AY$5:$AY$467,$C49,'Grid GenerationQueue'!$BB$5:$BB$467,"&lt;"&amp;$BE$3)</f>
        <v>0</v>
      </c>
      <c r="CM49">
        <f>SUMIFS('Grid GenerationQueue'!AN$5:AN$467,'Grid GenerationQueue'!$AX$5:$AX$467,$B49,'Grid GenerationQueue'!$AY$5:$AY$467,$C49,'Grid GenerationQueue'!$BB$5:$BB$467,"&lt;"&amp;$BE$3)</f>
        <v>0</v>
      </c>
      <c r="CN49">
        <f>SUMIFS('Grid GenerationQueue'!AO$5:AO$467,'Grid GenerationQueue'!$AX$5:$AX$467,$B49,'Grid GenerationQueue'!$AY$5:$AY$467,$C49,'Grid GenerationQueue'!$BB$5:$BB$467,"&lt;"&amp;$BE$3)</f>
        <v>0</v>
      </c>
      <c r="CO49">
        <f>SUMIFS('Grid GenerationQueue'!AP$5:AP$467,'Grid GenerationQueue'!$AX$5:$AX$467,$B49,'Grid GenerationQueue'!$AY$5:$AY$467,$C49,'Grid GenerationQueue'!$BB$5:$BB$467,"&lt;"&amp;$BE$3)</f>
        <v>0</v>
      </c>
    </row>
    <row r="50" spans="1:93" x14ac:dyDescent="0.35">
      <c r="A50" t="s">
        <v>4653</v>
      </c>
      <c r="B50" t="s">
        <v>4673</v>
      </c>
      <c r="C50">
        <v>115</v>
      </c>
      <c r="D50">
        <f>SUMIFS('Grid GenerationQueue'!AE$5:AE$467,'Grid GenerationQueue'!$AX$5:$AX$467,$B50,'Grid GenerationQueue'!$AY$5:$AY$467,$C50,'Grid GenerationQueue'!$BI$5:$BI$467,"&lt;4")</f>
        <v>0</v>
      </c>
      <c r="E50">
        <f>SUMIFS('Grid GenerationQueue'!AF$5:AF$467,'Grid GenerationQueue'!$AX$5:$AX$467,$B50,'Grid GenerationQueue'!$AY$5:$AY$467,$C50,'Grid GenerationQueue'!$BI$5:$BI$467,"&lt;4")</f>
        <v>0</v>
      </c>
      <c r="F50">
        <f>SUMIFS('Grid GenerationQueue'!AG$5:AG$467,'Grid GenerationQueue'!$AX$5:$AX$467,$B50,'Grid GenerationQueue'!$AY$5:$AY$467,$C50,'Grid GenerationQueue'!$BI$5:$BI$467,"&lt;4")</f>
        <v>0</v>
      </c>
      <c r="G50">
        <f>SUMIFS('Grid GenerationQueue'!AH$5:AH$467,'Grid GenerationQueue'!$AX$5:$AX$467,$B50,'Grid GenerationQueue'!$AY$5:$AY$467,$C50,'Grid GenerationQueue'!$BI$5:$BI$467,"&lt;4")</f>
        <v>0</v>
      </c>
      <c r="H50">
        <f>SUMIFS('Grid GenerationQueue'!AI$5:AI$467,'Grid GenerationQueue'!$AX$5:$AX$467,$B50,'Grid GenerationQueue'!$AY$5:$AY$467,$C50,'Grid GenerationQueue'!$BI$5:$BI$467,"&lt;4")</f>
        <v>0</v>
      </c>
      <c r="I50">
        <f>SUMIFS('Grid GenerationQueue'!AJ$5:AJ$467,'Grid GenerationQueue'!$AX$5:$AX$467,$B50,'Grid GenerationQueue'!$AY$5:$AY$467,$C50,'Grid GenerationQueue'!$BI$5:$BI$467,"&lt;4")</f>
        <v>0</v>
      </c>
      <c r="J50">
        <f>SUMIFS('Grid GenerationQueue'!AK$5:AK$467,'Grid GenerationQueue'!$AX$5:$AX$467,$B50,'Grid GenerationQueue'!$AY$5:$AY$467,$C50,'Grid GenerationQueue'!$BI$5:$BI$467,"&lt;4")</f>
        <v>0</v>
      </c>
      <c r="K50">
        <f>SUMIFS('Grid GenerationQueue'!AL$5:AL$467,'Grid GenerationQueue'!$AX$5:$AX$467,$B50,'Grid GenerationQueue'!$AY$5:$AY$467,$C50,'Grid GenerationQueue'!$BI$5:$BI$467,"&lt;4")</f>
        <v>0</v>
      </c>
      <c r="L50">
        <f>SUMIFS('Grid GenerationQueue'!AM$5:AM$467,'Grid GenerationQueue'!$AX$5:$AX$467,$B50,'Grid GenerationQueue'!$AY$5:$AY$467,$C50,'Grid GenerationQueue'!$BI$5:$BI$467,"&lt;4")</f>
        <v>0</v>
      </c>
      <c r="M50">
        <f>SUMIFS('Grid GenerationQueue'!AN$5:AN$467,'Grid GenerationQueue'!$AX$5:$AX$467,$B50,'Grid GenerationQueue'!$AY$5:$AY$467,$C50,'Grid GenerationQueue'!$BI$5:$BI$467,"&lt;4")</f>
        <v>0</v>
      </c>
      <c r="N50">
        <f>SUMIFS('Grid GenerationQueue'!AO$5:AO$467,'Grid GenerationQueue'!$AX$5:$AX$467,$B50,'Grid GenerationQueue'!$AY$5:$AY$467,$C50,'Grid GenerationQueue'!$BI$5:$BI$467,"&lt;4")</f>
        <v>0</v>
      </c>
      <c r="O50">
        <f>SUMIFS('Grid GenerationQueue'!AP$5:AP$467,'Grid GenerationQueue'!$AX$5:$AX$467,$B50,'Grid GenerationQueue'!$AY$5:$AY$467,$C50,'Grid GenerationQueue'!$BI$5:$BI$467,"&lt;4")</f>
        <v>0</v>
      </c>
      <c r="Q50">
        <f>SUMIFS('Grid GenerationQueue'!AE$5:AE$467,'Grid GenerationQueue'!$AX$5:$AX$467,$B50,'Grid GenerationQueue'!$AY$5:$AY$467,$C50,'Grid GenerationQueue'!$BH$5:$BH$467,"Executed")</f>
        <v>0</v>
      </c>
      <c r="R50">
        <f>SUMIFS('Grid GenerationQueue'!AF$5:AF$467,'Grid GenerationQueue'!$AX$5:$AX$467,$B50,'Grid GenerationQueue'!$AY$5:$AY$467,$C50,'Grid GenerationQueue'!$BH$5:$BH$467,"Executed")</f>
        <v>0</v>
      </c>
      <c r="S50">
        <f>SUMIFS('Grid GenerationQueue'!AG$5:AG$467,'Grid GenerationQueue'!$AX$5:$AX$467,$B50,'Grid GenerationQueue'!$AY$5:$AY$467,$C50,'Grid GenerationQueue'!$BH$5:$BH$467,"Executed")</f>
        <v>0</v>
      </c>
      <c r="T50">
        <f>SUMIFS('Grid GenerationQueue'!AH$5:AH$467,'Grid GenerationQueue'!$AX$5:$AX$467,$B50,'Grid GenerationQueue'!$AY$5:$AY$467,$C50,'Grid GenerationQueue'!$BH$5:$BH$467,"Executed")</f>
        <v>0</v>
      </c>
      <c r="U50">
        <f>SUMIFS('Grid GenerationQueue'!AI$5:AI$467,'Grid GenerationQueue'!$AX$5:$AX$467,$B50,'Grid GenerationQueue'!$AY$5:$AY$467,$C50,'Grid GenerationQueue'!$BH$5:$BH$467,"Executed")</f>
        <v>0</v>
      </c>
      <c r="V50">
        <f>SUMIFS('Grid GenerationQueue'!AJ$5:AJ$467,'Grid GenerationQueue'!$AX$5:$AX$467,$B50,'Grid GenerationQueue'!$AY$5:$AY$467,$C50,'Grid GenerationQueue'!$BH$5:$BH$467,"Executed")</f>
        <v>0</v>
      </c>
      <c r="W50">
        <f>SUMIFS('Grid GenerationQueue'!AK$5:AK$467,'Grid GenerationQueue'!$AX$5:$AX$467,$B50,'Grid GenerationQueue'!$AY$5:$AY$467,$C50,'Grid GenerationQueue'!$BH$5:$BH$467,"Executed")</f>
        <v>0</v>
      </c>
      <c r="X50">
        <f>SUMIFS('Grid GenerationQueue'!AL$5:AL$467,'Grid GenerationQueue'!$AX$5:$AX$467,$B50,'Grid GenerationQueue'!$AY$5:$AY$467,$C50,'Grid GenerationQueue'!$BH$5:$BH$467,"Executed")</f>
        <v>0</v>
      </c>
      <c r="Y50">
        <f>SUMIFS('Grid GenerationQueue'!AM$5:AM$467,'Grid GenerationQueue'!$AX$5:$AX$467,$B50,'Grid GenerationQueue'!$AY$5:$AY$467,$C50,'Grid GenerationQueue'!$BH$5:$BH$467,"Executed")</f>
        <v>0</v>
      </c>
      <c r="Z50">
        <f>SUMIFS('Grid GenerationQueue'!AN$5:AN$467,'Grid GenerationQueue'!$AX$5:$AX$467,$B50,'Grid GenerationQueue'!$AY$5:$AY$467,$C50,'Grid GenerationQueue'!$BH$5:$BH$467,"Executed")</f>
        <v>0</v>
      </c>
      <c r="AA50">
        <f>SUMIFS('Grid GenerationQueue'!AO$5:AO$467,'Grid GenerationQueue'!$AX$5:$AX$467,$B50,'Grid GenerationQueue'!$AY$5:$AY$467,$C50,'Grid GenerationQueue'!$BH$5:$BH$467,"Executed")</f>
        <v>0</v>
      </c>
      <c r="AB50">
        <f>SUMIFS('Grid GenerationQueue'!AP$5:AP$467,'Grid GenerationQueue'!$AX$5:$AX$467,$B50,'Grid GenerationQueue'!$AY$5:$AY$467,$C50,'Grid GenerationQueue'!$BH$5:$BH$467,"Executed")</f>
        <v>0</v>
      </c>
      <c r="AD50">
        <f>SUMIFS('Grid GenerationQueue'!AE$5:AE$467,'Grid GenerationQueue'!$AX$5:$AX$467,$B50,'Grid GenerationQueue'!$AY$5:$AY$467,$C50,'Grid GenerationQueue'!$BF$5:$BF$467,"&lt;&gt;"&amp;"")</f>
        <v>0</v>
      </c>
      <c r="AE50">
        <f>SUMIFS('Grid GenerationQueue'!AF$5:AF$467,'Grid GenerationQueue'!$AX$5:$AX$467,$B50,'Grid GenerationQueue'!$AY$5:$AY$467,$C50,'Grid GenerationQueue'!$BF$5:$BF$467,"&lt;&gt;"&amp;"")</f>
        <v>0</v>
      </c>
      <c r="AF50">
        <f>SUMIFS('Grid GenerationQueue'!AG$5:AG$467,'Grid GenerationQueue'!$AX$5:$AX$467,$B50,'Grid GenerationQueue'!$AY$5:$AY$467,$C50,'Grid GenerationQueue'!$BF$5:$BF$467,"&lt;&gt;"&amp;"")</f>
        <v>0</v>
      </c>
      <c r="AG50">
        <f>SUMIFS('Grid GenerationQueue'!AH$5:AH$467,'Grid GenerationQueue'!$AX$5:$AX$467,$B50,'Grid GenerationQueue'!$AY$5:$AY$467,$C50,'Grid GenerationQueue'!$BF$5:$BF$467,"&lt;&gt;"&amp;"")</f>
        <v>0</v>
      </c>
      <c r="AH50">
        <f>SUMIFS('Grid GenerationQueue'!AI$5:AI$467,'Grid GenerationQueue'!$AX$5:$AX$467,$B50,'Grid GenerationQueue'!$AY$5:$AY$467,$C50,'Grid GenerationQueue'!$BF$5:$BF$467,"&lt;&gt;"&amp;"")</f>
        <v>0</v>
      </c>
      <c r="AI50">
        <f>SUMIFS('Grid GenerationQueue'!AJ$5:AJ$467,'Grid GenerationQueue'!$AX$5:$AX$467,$B50,'Grid GenerationQueue'!$AY$5:$AY$467,$C50,'Grid GenerationQueue'!$BF$5:$BF$467,"&lt;&gt;"&amp;"")</f>
        <v>0</v>
      </c>
      <c r="AJ50">
        <f>SUMIFS('Grid GenerationQueue'!AK$5:AK$467,'Grid GenerationQueue'!$AX$5:$AX$467,$B50,'Grid GenerationQueue'!$AY$5:$AY$467,$C50,'Grid GenerationQueue'!$BF$5:$BF$467,"&lt;&gt;"&amp;"")</f>
        <v>0</v>
      </c>
      <c r="AK50">
        <f>SUMIFS('Grid GenerationQueue'!AL$5:AL$467,'Grid GenerationQueue'!$AX$5:$AX$467,$B50,'Grid GenerationQueue'!$AY$5:$AY$467,$C50,'Grid GenerationQueue'!$BF$5:$BF$467,"&lt;&gt;"&amp;"")</f>
        <v>0</v>
      </c>
      <c r="AL50">
        <f>SUMIFS('Grid GenerationQueue'!AM$5:AM$467,'Grid GenerationQueue'!$AX$5:$AX$467,$B50,'Grid GenerationQueue'!$AY$5:$AY$467,$C50,'Grid GenerationQueue'!$BF$5:$BF$467,"&lt;&gt;"&amp;"")</f>
        <v>0</v>
      </c>
      <c r="AM50">
        <f>SUMIFS('Grid GenerationQueue'!AN$5:AN$467,'Grid GenerationQueue'!$AX$5:$AX$467,$B50,'Grid GenerationQueue'!$AY$5:$AY$467,$C50,'Grid GenerationQueue'!$BF$5:$BF$467,"&lt;&gt;"&amp;"")</f>
        <v>0</v>
      </c>
      <c r="AN50">
        <f>SUMIFS('Grid GenerationQueue'!AO$5:AO$467,'Grid GenerationQueue'!$AX$5:$AX$467,$B50,'Grid GenerationQueue'!$AY$5:$AY$467,$C50,'Grid GenerationQueue'!$BF$5:$BF$467,"&lt;&gt;"&amp;"")</f>
        <v>0</v>
      </c>
      <c r="AO50">
        <f>SUMIFS('Grid GenerationQueue'!AP$5:AP$467,'Grid GenerationQueue'!$AX$5:$AX$467,$B50,'Grid GenerationQueue'!$AY$5:$AY$467,$C50,'Grid GenerationQueue'!$BF$5:$BF$467,"&lt;&gt;"&amp;"")</f>
        <v>0</v>
      </c>
      <c r="AQ50">
        <f>SUMIFS('Grid GenerationQueue'!AE$5:AE$467,'Grid GenerationQueue'!$AX$5:$AX$467,$B50,'Grid GenerationQueue'!$AY$5:$AY$467,$C50)</f>
        <v>0</v>
      </c>
      <c r="AR50">
        <f>SUMIFS('Grid GenerationQueue'!AF$5:AF$467,'Grid GenerationQueue'!$AX$5:$AX$467,$B50,'Grid GenerationQueue'!$AY$5:$AY$467,$C50)</f>
        <v>0</v>
      </c>
      <c r="AS50">
        <f>SUMIFS('Grid GenerationQueue'!AG$5:AG$467,'Grid GenerationQueue'!$AX$5:$AX$467,$B50,'Grid GenerationQueue'!$AY$5:$AY$467,$C50)</f>
        <v>0</v>
      </c>
      <c r="AT50">
        <f>SUMIFS('Grid GenerationQueue'!AH$5:AH$467,'Grid GenerationQueue'!$AX$5:$AX$467,$B50,'Grid GenerationQueue'!$AY$5:$AY$467,$C50)</f>
        <v>0</v>
      </c>
      <c r="AU50">
        <f>SUMIFS('Grid GenerationQueue'!AI$5:AI$467,'Grid GenerationQueue'!$AX$5:$AX$467,$B50,'Grid GenerationQueue'!$AY$5:$AY$467,$C50)</f>
        <v>0</v>
      </c>
      <c r="AV50">
        <f>SUMIFS('Grid GenerationQueue'!AJ$5:AJ$467,'Grid GenerationQueue'!$AX$5:$AX$467,$B50,'Grid GenerationQueue'!$AY$5:$AY$467,$C50)</f>
        <v>0</v>
      </c>
      <c r="AW50">
        <f>SUMIFS('Grid GenerationQueue'!AK$5:AK$467,'Grid GenerationQueue'!$AX$5:$AX$467,$B50,'Grid GenerationQueue'!$AY$5:$AY$467,$C50)</f>
        <v>0</v>
      </c>
      <c r="AX50">
        <f>SUMIFS('Grid GenerationQueue'!AL$5:AL$467,'Grid GenerationQueue'!$AX$5:$AX$467,$B50,'Grid GenerationQueue'!$AY$5:$AY$467,$C50)</f>
        <v>0</v>
      </c>
      <c r="AY50">
        <f>SUMIFS('Grid GenerationQueue'!AM$5:AM$467,'Grid GenerationQueue'!$AX$5:$AX$467,$B50,'Grid GenerationQueue'!$AY$5:$AY$467,$C50)</f>
        <v>0</v>
      </c>
      <c r="AZ50">
        <f>SUMIFS('Grid GenerationQueue'!AN$5:AN$467,'Grid GenerationQueue'!$AX$5:$AX$467,$B50,'Grid GenerationQueue'!$AY$5:$AY$467,$C50)</f>
        <v>0</v>
      </c>
      <c r="BA50">
        <f>SUMIFS('Grid GenerationQueue'!AO$5:AO$467,'Grid GenerationQueue'!$AX$5:$AX$467,$B50,'Grid GenerationQueue'!$AY$5:$AY$467,$C50)</f>
        <v>0</v>
      </c>
      <c r="BB50">
        <f>SUMIFS('Grid GenerationQueue'!AP$5:AP$467,'Grid GenerationQueue'!$AX$5:$AX$467,$B50,'Grid GenerationQueue'!$AY$5:$AY$467,$C50)</f>
        <v>0</v>
      </c>
      <c r="BD50">
        <f>SUMIFS('Grid GenerationQueue'!AE$5:AE$467,'Grid GenerationQueue'!$AX$5:$AX$467,$B50,'Grid GenerationQueue'!$AY$5:$AY$467,$C50,'Grid GenerationQueue'!$BH$5:$BH$467,"Executed",'Grid GenerationQueue'!$BB$5:$BB$467,"&lt;"&amp;$BE$3)</f>
        <v>0</v>
      </c>
      <c r="BE50">
        <f>SUMIFS('Grid GenerationQueue'!AF$5:AF$467,'Grid GenerationQueue'!$AX$5:$AX$467,$B50,'Grid GenerationQueue'!$AY$5:$AY$467,$C50,'Grid GenerationQueue'!$BH$5:$BH$467,"Executed",'Grid GenerationQueue'!$BB$5:$BB$467,"&lt;"&amp;$BE$3)</f>
        <v>0</v>
      </c>
      <c r="BF50">
        <f>SUMIFS('Grid GenerationQueue'!AG$5:AG$467,'Grid GenerationQueue'!$AX$5:$AX$467,$B50,'Grid GenerationQueue'!$AY$5:$AY$467,$C50,'Grid GenerationQueue'!$BH$5:$BH$467,"Executed",'Grid GenerationQueue'!$BB$5:$BB$467,"&lt;"&amp;$BE$3)</f>
        <v>0</v>
      </c>
      <c r="BG50">
        <f>SUMIFS('Grid GenerationQueue'!AH$5:AH$467,'Grid GenerationQueue'!$AX$5:$AX$467,$B50,'Grid GenerationQueue'!$AY$5:$AY$467,$C50,'Grid GenerationQueue'!$BH$5:$BH$467,"Executed",'Grid GenerationQueue'!$BB$5:$BB$467,"&lt;"&amp;$BE$3)</f>
        <v>0</v>
      </c>
      <c r="BH50">
        <f>SUMIFS('Grid GenerationQueue'!AI$5:AI$467,'Grid GenerationQueue'!$AX$5:$AX$467,$B50,'Grid GenerationQueue'!$AY$5:$AY$467,$C50,'Grid GenerationQueue'!$BH$5:$BH$467,"Executed",'Grid GenerationQueue'!$BB$5:$BB$467,"&lt;"&amp;$BE$3)</f>
        <v>0</v>
      </c>
      <c r="BI50">
        <f>SUMIFS('Grid GenerationQueue'!AJ$5:AJ$467,'Grid GenerationQueue'!$AX$5:$AX$467,$B50,'Grid GenerationQueue'!$AY$5:$AY$467,$C50,'Grid GenerationQueue'!$BH$5:$BH$467,"Executed",'Grid GenerationQueue'!$BB$5:$BB$467,"&lt;"&amp;$BE$3)</f>
        <v>0</v>
      </c>
      <c r="BJ50">
        <f>SUMIFS('Grid GenerationQueue'!AK$5:AK$467,'Grid GenerationQueue'!$AX$5:$AX$467,$B50,'Grid GenerationQueue'!$AY$5:$AY$467,$C50,'Grid GenerationQueue'!$BH$5:$BH$467,"Executed",'Grid GenerationQueue'!$BB$5:$BB$467,"&lt;"&amp;$BE$3)</f>
        <v>0</v>
      </c>
      <c r="BK50">
        <f>SUMIFS('Grid GenerationQueue'!AL$5:AL$467,'Grid GenerationQueue'!$AX$5:$AX$467,$B50,'Grid GenerationQueue'!$AY$5:$AY$467,$C50,'Grid GenerationQueue'!$BH$5:$BH$467,"Executed",'Grid GenerationQueue'!$BB$5:$BB$467,"&lt;"&amp;$BE$3)</f>
        <v>0</v>
      </c>
      <c r="BL50">
        <f>SUMIFS('Grid GenerationQueue'!AM$5:AM$467,'Grid GenerationQueue'!$AX$5:$AX$467,$B50,'Grid GenerationQueue'!$AY$5:$AY$467,$C50,'Grid GenerationQueue'!$BH$5:$BH$467,"Executed",'Grid GenerationQueue'!$BB$5:$BB$467,"&lt;"&amp;$BE$3)</f>
        <v>0</v>
      </c>
      <c r="BM50">
        <f>SUMIFS('Grid GenerationQueue'!AN$5:AN$467,'Grid GenerationQueue'!$AX$5:$AX$467,$B50,'Grid GenerationQueue'!$AY$5:$AY$467,$C50,'Grid GenerationQueue'!$BH$5:$BH$467,"Executed",'Grid GenerationQueue'!$BB$5:$BB$467,"&lt;"&amp;$BE$3)</f>
        <v>0</v>
      </c>
      <c r="BN50">
        <f>SUMIFS('Grid GenerationQueue'!AO$5:AO$467,'Grid GenerationQueue'!$AX$5:$AX$467,$B50,'Grid GenerationQueue'!$AY$5:$AY$467,$C50,'Grid GenerationQueue'!$BH$5:$BH$467,"Executed",'Grid GenerationQueue'!$BB$5:$BB$467,"&lt;"&amp;$BE$3)</f>
        <v>0</v>
      </c>
      <c r="BO50">
        <f>SUMIFS('Grid GenerationQueue'!AP$5:AP$467,'Grid GenerationQueue'!$AX$5:$AX$467,$B50,'Grid GenerationQueue'!$AY$5:$AY$467,$C50,'Grid GenerationQueue'!$BH$5:$BH$467,"Executed",'Grid GenerationQueue'!$BB$5:$BB$467,"&lt;"&amp;$BE$3)</f>
        <v>0</v>
      </c>
      <c r="BQ50">
        <f>SUMIFS('Grid GenerationQueue'!AE$5:AE$467,'Grid GenerationQueue'!$AX$5:$AX$467,$B50,'Grid GenerationQueue'!$AY$5:$AY$467,$C50,'Grid GenerationQueue'!$BF$5:$BF$467,"&lt;&gt;"&amp;"",'Grid GenerationQueue'!$BB$5:$BB$467,"&lt;"&amp;$BE$3)</f>
        <v>0</v>
      </c>
      <c r="BR50">
        <f>SUMIFS('Grid GenerationQueue'!AF$5:AF$467,'Grid GenerationQueue'!$AX$5:$AX$467,$B50,'Grid GenerationQueue'!$AY$5:$AY$467,$C50,'Grid GenerationQueue'!$BF$5:$BF$467,"&lt;&gt;"&amp;"",'Grid GenerationQueue'!$BB$5:$BB$467,"&lt;"&amp;$BE$3)</f>
        <v>0</v>
      </c>
      <c r="BS50">
        <f>SUMIFS('Grid GenerationQueue'!AG$5:AG$467,'Grid GenerationQueue'!$AX$5:$AX$467,$B50,'Grid GenerationQueue'!$AY$5:$AY$467,$C50,'Grid GenerationQueue'!$BF$5:$BF$467,"&lt;&gt;"&amp;"",'Grid GenerationQueue'!$BB$5:$BB$467,"&lt;"&amp;$BE$3)</f>
        <v>0</v>
      </c>
      <c r="BT50">
        <f>SUMIFS('Grid GenerationQueue'!AH$5:AH$467,'Grid GenerationQueue'!$AX$5:$AX$467,$B50,'Grid GenerationQueue'!$AY$5:$AY$467,$C50,'Grid GenerationQueue'!$BF$5:$BF$467,"&lt;&gt;"&amp;"",'Grid GenerationQueue'!$BB$5:$BB$467,"&lt;"&amp;$BE$3)</f>
        <v>0</v>
      </c>
      <c r="BU50">
        <f>SUMIFS('Grid GenerationQueue'!AI$5:AI$467,'Grid GenerationQueue'!$AX$5:$AX$467,$B50,'Grid GenerationQueue'!$AY$5:$AY$467,$C50,'Grid GenerationQueue'!$BF$5:$BF$467,"&lt;&gt;"&amp;"",'Grid GenerationQueue'!$BB$5:$BB$467,"&lt;"&amp;$BE$3)</f>
        <v>0</v>
      </c>
      <c r="BV50">
        <f>SUMIFS('Grid GenerationQueue'!AJ$5:AJ$467,'Grid GenerationQueue'!$AX$5:$AX$467,$B50,'Grid GenerationQueue'!$AY$5:$AY$467,$C50,'Grid GenerationQueue'!$BF$5:$BF$467,"&lt;&gt;"&amp;"",'Grid GenerationQueue'!$BB$5:$BB$467,"&lt;"&amp;$BE$3)</f>
        <v>0</v>
      </c>
      <c r="BW50">
        <f>SUMIFS('Grid GenerationQueue'!AK$5:AK$467,'Grid GenerationQueue'!$AX$5:$AX$467,$B50,'Grid GenerationQueue'!$AY$5:$AY$467,$C50,'Grid GenerationQueue'!$BF$5:$BF$467,"&lt;&gt;"&amp;"",'Grid GenerationQueue'!$BB$5:$BB$467,"&lt;"&amp;$BE$3)</f>
        <v>0</v>
      </c>
      <c r="BX50">
        <f>SUMIFS('Grid GenerationQueue'!AL$5:AL$467,'Grid GenerationQueue'!$AX$5:$AX$467,$B50,'Grid GenerationQueue'!$AY$5:$AY$467,$C50,'Grid GenerationQueue'!$BF$5:$BF$467,"&lt;&gt;"&amp;"",'Grid GenerationQueue'!$BB$5:$BB$467,"&lt;"&amp;$BE$3)</f>
        <v>0</v>
      </c>
      <c r="BY50">
        <f>SUMIFS('Grid GenerationQueue'!AM$5:AM$467,'Grid GenerationQueue'!$AX$5:$AX$467,$B50,'Grid GenerationQueue'!$AY$5:$AY$467,$C50,'Grid GenerationQueue'!$BF$5:$BF$467,"&lt;&gt;"&amp;"",'Grid GenerationQueue'!$BB$5:$BB$467,"&lt;"&amp;$BE$3)</f>
        <v>0</v>
      </c>
      <c r="BZ50">
        <f>SUMIFS('Grid GenerationQueue'!AN$5:AN$467,'Grid GenerationQueue'!$AX$5:$AX$467,$B50,'Grid GenerationQueue'!$AY$5:$AY$467,$C50,'Grid GenerationQueue'!$BF$5:$BF$467,"&lt;&gt;"&amp;"",'Grid GenerationQueue'!$BB$5:$BB$467,"&lt;"&amp;$BE$3)</f>
        <v>0</v>
      </c>
      <c r="CA50">
        <f>SUMIFS('Grid GenerationQueue'!AO$5:AO$467,'Grid GenerationQueue'!$AX$5:$AX$467,$B50,'Grid GenerationQueue'!$AY$5:$AY$467,$C50,'Grid GenerationQueue'!$BF$5:$BF$467,"&lt;&gt;"&amp;"",'Grid GenerationQueue'!$BB$5:$BB$467,"&lt;"&amp;$BE$3)</f>
        <v>0</v>
      </c>
      <c r="CB50">
        <f>SUMIFS('Grid GenerationQueue'!AP$5:AP$467,'Grid GenerationQueue'!$AX$5:$AX$467,$B50,'Grid GenerationQueue'!$AY$5:$AY$467,$C50,'Grid GenerationQueue'!$BF$5:$BF$467,"&lt;&gt;"&amp;"",'Grid GenerationQueue'!$BB$5:$BB$467,"&lt;"&amp;$BE$3)</f>
        <v>0</v>
      </c>
      <c r="CD50">
        <f>SUMIFS('Grid GenerationQueue'!AE$5:AE$467,'Grid GenerationQueue'!$AX$5:$AX$467,$B50,'Grid GenerationQueue'!$AY$5:$AY$467,$C50,'Grid GenerationQueue'!$BB$5:$BB$467,"&lt;"&amp;$BE$3)</f>
        <v>0</v>
      </c>
      <c r="CE50">
        <f>SUMIFS('Grid GenerationQueue'!AF$5:AF$467,'Grid GenerationQueue'!$AX$5:$AX$467,$B50,'Grid GenerationQueue'!$AY$5:$AY$467,$C50,'Grid GenerationQueue'!$BB$5:$BB$467,"&lt;"&amp;$BE$3)</f>
        <v>0</v>
      </c>
      <c r="CF50">
        <f>SUMIFS('Grid GenerationQueue'!AG$5:AG$467,'Grid GenerationQueue'!$AX$5:$AX$467,$B50,'Grid GenerationQueue'!$AY$5:$AY$467,$C50,'Grid GenerationQueue'!$BB$5:$BB$467,"&lt;"&amp;$BE$3)</f>
        <v>0</v>
      </c>
      <c r="CG50">
        <f>SUMIFS('Grid GenerationQueue'!AH$5:AH$467,'Grid GenerationQueue'!$AX$5:$AX$467,$B50,'Grid GenerationQueue'!$AY$5:$AY$467,$C50,'Grid GenerationQueue'!$BB$5:$BB$467,"&lt;"&amp;$BE$3)</f>
        <v>0</v>
      </c>
      <c r="CH50">
        <f>SUMIFS('Grid GenerationQueue'!AI$5:AI$467,'Grid GenerationQueue'!$AX$5:$AX$467,$B50,'Grid GenerationQueue'!$AY$5:$AY$467,$C50,'Grid GenerationQueue'!$BB$5:$BB$467,"&lt;"&amp;$BE$3)</f>
        <v>0</v>
      </c>
      <c r="CI50">
        <f>SUMIFS('Grid GenerationQueue'!AJ$5:AJ$467,'Grid GenerationQueue'!$AX$5:$AX$467,$B50,'Grid GenerationQueue'!$AY$5:$AY$467,$C50,'Grid GenerationQueue'!$BB$5:$BB$467,"&lt;"&amp;$BE$3)</f>
        <v>0</v>
      </c>
      <c r="CJ50">
        <f>SUMIFS('Grid GenerationQueue'!AK$5:AK$467,'Grid GenerationQueue'!$AX$5:$AX$467,$B50,'Grid GenerationQueue'!$AY$5:$AY$467,$C50,'Grid GenerationQueue'!$BB$5:$BB$467,"&lt;"&amp;$BE$3)</f>
        <v>0</v>
      </c>
      <c r="CK50">
        <f>SUMIFS('Grid GenerationQueue'!AL$5:AL$467,'Grid GenerationQueue'!$AX$5:$AX$467,$B50,'Grid GenerationQueue'!$AY$5:$AY$467,$C50,'Grid GenerationQueue'!$BB$5:$BB$467,"&lt;"&amp;$BE$3)</f>
        <v>0</v>
      </c>
      <c r="CL50">
        <f>SUMIFS('Grid GenerationQueue'!AM$5:AM$467,'Grid GenerationQueue'!$AX$5:$AX$467,$B50,'Grid GenerationQueue'!$AY$5:$AY$467,$C50,'Grid GenerationQueue'!$BB$5:$BB$467,"&lt;"&amp;$BE$3)</f>
        <v>0</v>
      </c>
      <c r="CM50">
        <f>SUMIFS('Grid GenerationQueue'!AN$5:AN$467,'Grid GenerationQueue'!$AX$5:$AX$467,$B50,'Grid GenerationQueue'!$AY$5:$AY$467,$C50,'Grid GenerationQueue'!$BB$5:$BB$467,"&lt;"&amp;$BE$3)</f>
        <v>0</v>
      </c>
      <c r="CN50">
        <f>SUMIFS('Grid GenerationQueue'!AO$5:AO$467,'Grid GenerationQueue'!$AX$5:$AX$467,$B50,'Grid GenerationQueue'!$AY$5:$AY$467,$C50,'Grid GenerationQueue'!$BB$5:$BB$467,"&lt;"&amp;$BE$3)</f>
        <v>0</v>
      </c>
      <c r="CO50">
        <f>SUMIFS('Grid GenerationQueue'!AP$5:AP$467,'Grid GenerationQueue'!$AX$5:$AX$467,$B50,'Grid GenerationQueue'!$AY$5:$AY$467,$C50,'Grid GenerationQueue'!$BB$5:$BB$467,"&lt;"&amp;$BE$3)</f>
        <v>0</v>
      </c>
    </row>
    <row r="51" spans="1:93" x14ac:dyDescent="0.35">
      <c r="A51" t="s">
        <v>4648</v>
      </c>
      <c r="B51" t="s">
        <v>4674</v>
      </c>
      <c r="C51">
        <v>230</v>
      </c>
      <c r="D51">
        <f>SUMIFS('Grid GenerationQueue'!AE$5:AE$467,'Grid GenerationQueue'!$AX$5:$AX$467,$B51,'Grid GenerationQueue'!$AY$5:$AY$467,$C51,'Grid GenerationQueue'!$BI$5:$BI$467,"&lt;4")</f>
        <v>0</v>
      </c>
      <c r="E51">
        <f>SUMIFS('Grid GenerationQueue'!AF$5:AF$467,'Grid GenerationQueue'!$AX$5:$AX$467,$B51,'Grid GenerationQueue'!$AY$5:$AY$467,$C51,'Grid GenerationQueue'!$BI$5:$BI$467,"&lt;4")</f>
        <v>0</v>
      </c>
      <c r="F51">
        <f>SUMIFS('Grid GenerationQueue'!AG$5:AG$467,'Grid GenerationQueue'!$AX$5:$AX$467,$B51,'Grid GenerationQueue'!$AY$5:$AY$467,$C51,'Grid GenerationQueue'!$BI$5:$BI$467,"&lt;4")</f>
        <v>0</v>
      </c>
      <c r="G51">
        <f>SUMIFS('Grid GenerationQueue'!AH$5:AH$467,'Grid GenerationQueue'!$AX$5:$AX$467,$B51,'Grid GenerationQueue'!$AY$5:$AY$467,$C51,'Grid GenerationQueue'!$BI$5:$BI$467,"&lt;4")</f>
        <v>0</v>
      </c>
      <c r="H51">
        <f>SUMIFS('Grid GenerationQueue'!AI$5:AI$467,'Grid GenerationQueue'!$AX$5:$AX$467,$B51,'Grid GenerationQueue'!$AY$5:$AY$467,$C51,'Grid GenerationQueue'!$BI$5:$BI$467,"&lt;4")</f>
        <v>0</v>
      </c>
      <c r="I51">
        <f>SUMIFS('Grid GenerationQueue'!AJ$5:AJ$467,'Grid GenerationQueue'!$AX$5:$AX$467,$B51,'Grid GenerationQueue'!$AY$5:$AY$467,$C51,'Grid GenerationQueue'!$BI$5:$BI$467,"&lt;4")</f>
        <v>0</v>
      </c>
      <c r="J51">
        <f>SUMIFS('Grid GenerationQueue'!AK$5:AK$467,'Grid GenerationQueue'!$AX$5:$AX$467,$B51,'Grid GenerationQueue'!$AY$5:$AY$467,$C51,'Grid GenerationQueue'!$BI$5:$BI$467,"&lt;4")</f>
        <v>0</v>
      </c>
      <c r="K51">
        <f>SUMIFS('Grid GenerationQueue'!AL$5:AL$467,'Grid GenerationQueue'!$AX$5:$AX$467,$B51,'Grid GenerationQueue'!$AY$5:$AY$467,$C51,'Grid GenerationQueue'!$BI$5:$BI$467,"&lt;4")</f>
        <v>0</v>
      </c>
      <c r="L51">
        <f>SUMIFS('Grid GenerationQueue'!AM$5:AM$467,'Grid GenerationQueue'!$AX$5:$AX$467,$B51,'Grid GenerationQueue'!$AY$5:$AY$467,$C51,'Grid GenerationQueue'!$BI$5:$BI$467,"&lt;4")</f>
        <v>0</v>
      </c>
      <c r="M51">
        <f>SUMIFS('Grid GenerationQueue'!AN$5:AN$467,'Grid GenerationQueue'!$AX$5:$AX$467,$B51,'Grid GenerationQueue'!$AY$5:$AY$467,$C51,'Grid GenerationQueue'!$BI$5:$BI$467,"&lt;4")</f>
        <v>0</v>
      </c>
      <c r="N51">
        <f>SUMIFS('Grid GenerationQueue'!AO$5:AO$467,'Grid GenerationQueue'!$AX$5:$AX$467,$B51,'Grid GenerationQueue'!$AY$5:$AY$467,$C51,'Grid GenerationQueue'!$BI$5:$BI$467,"&lt;4")</f>
        <v>0</v>
      </c>
      <c r="O51">
        <f>SUMIFS('Grid GenerationQueue'!AP$5:AP$467,'Grid GenerationQueue'!$AX$5:$AX$467,$B51,'Grid GenerationQueue'!$AY$5:$AY$467,$C51,'Grid GenerationQueue'!$BI$5:$BI$467,"&lt;4")</f>
        <v>0</v>
      </c>
      <c r="Q51">
        <f>SUMIFS('Grid GenerationQueue'!AE$5:AE$467,'Grid GenerationQueue'!$AX$5:$AX$467,$B51,'Grid GenerationQueue'!$AY$5:$AY$467,$C51,'Grid GenerationQueue'!$BH$5:$BH$467,"Executed")</f>
        <v>0</v>
      </c>
      <c r="R51">
        <f>SUMIFS('Grid GenerationQueue'!AF$5:AF$467,'Grid GenerationQueue'!$AX$5:$AX$467,$B51,'Grid GenerationQueue'!$AY$5:$AY$467,$C51,'Grid GenerationQueue'!$BH$5:$BH$467,"Executed")</f>
        <v>0</v>
      </c>
      <c r="S51">
        <f>SUMIFS('Grid GenerationQueue'!AG$5:AG$467,'Grid GenerationQueue'!$AX$5:$AX$467,$B51,'Grid GenerationQueue'!$AY$5:$AY$467,$C51,'Grid GenerationQueue'!$BH$5:$BH$467,"Executed")</f>
        <v>0</v>
      </c>
      <c r="T51">
        <f>SUMIFS('Grid GenerationQueue'!AH$5:AH$467,'Grid GenerationQueue'!$AX$5:$AX$467,$B51,'Grid GenerationQueue'!$AY$5:$AY$467,$C51,'Grid GenerationQueue'!$BH$5:$BH$467,"Executed")</f>
        <v>0</v>
      </c>
      <c r="U51">
        <f>SUMIFS('Grid GenerationQueue'!AI$5:AI$467,'Grid GenerationQueue'!$AX$5:$AX$467,$B51,'Grid GenerationQueue'!$AY$5:$AY$467,$C51,'Grid GenerationQueue'!$BH$5:$BH$467,"Executed")</f>
        <v>0</v>
      </c>
      <c r="V51">
        <f>SUMIFS('Grid GenerationQueue'!AJ$5:AJ$467,'Grid GenerationQueue'!$AX$5:$AX$467,$B51,'Grid GenerationQueue'!$AY$5:$AY$467,$C51,'Grid GenerationQueue'!$BH$5:$BH$467,"Executed")</f>
        <v>0</v>
      </c>
      <c r="W51">
        <f>SUMIFS('Grid GenerationQueue'!AK$5:AK$467,'Grid GenerationQueue'!$AX$5:$AX$467,$B51,'Grid GenerationQueue'!$AY$5:$AY$467,$C51,'Grid GenerationQueue'!$BH$5:$BH$467,"Executed")</f>
        <v>0</v>
      </c>
      <c r="X51">
        <f>SUMIFS('Grid GenerationQueue'!AL$5:AL$467,'Grid GenerationQueue'!$AX$5:$AX$467,$B51,'Grid GenerationQueue'!$AY$5:$AY$467,$C51,'Grid GenerationQueue'!$BH$5:$BH$467,"Executed")</f>
        <v>0</v>
      </c>
      <c r="Y51">
        <f>SUMIFS('Grid GenerationQueue'!AM$5:AM$467,'Grid GenerationQueue'!$AX$5:$AX$467,$B51,'Grid GenerationQueue'!$AY$5:$AY$467,$C51,'Grid GenerationQueue'!$BH$5:$BH$467,"Executed")</f>
        <v>0</v>
      </c>
      <c r="Z51">
        <f>SUMIFS('Grid GenerationQueue'!AN$5:AN$467,'Grid GenerationQueue'!$AX$5:$AX$467,$B51,'Grid GenerationQueue'!$AY$5:$AY$467,$C51,'Grid GenerationQueue'!$BH$5:$BH$467,"Executed")</f>
        <v>0</v>
      </c>
      <c r="AA51">
        <f>SUMIFS('Grid GenerationQueue'!AO$5:AO$467,'Grid GenerationQueue'!$AX$5:$AX$467,$B51,'Grid GenerationQueue'!$AY$5:$AY$467,$C51,'Grid GenerationQueue'!$BH$5:$BH$467,"Executed")</f>
        <v>0</v>
      </c>
      <c r="AB51">
        <f>SUMIFS('Grid GenerationQueue'!AP$5:AP$467,'Grid GenerationQueue'!$AX$5:$AX$467,$B51,'Grid GenerationQueue'!$AY$5:$AY$467,$C51,'Grid GenerationQueue'!$BH$5:$BH$467,"Executed")</f>
        <v>0</v>
      </c>
      <c r="AD51">
        <f>SUMIFS('Grid GenerationQueue'!AE$5:AE$467,'Grid GenerationQueue'!$AX$5:$AX$467,$B51,'Grid GenerationQueue'!$AY$5:$AY$467,$C51,'Grid GenerationQueue'!$BF$5:$BF$467,"&lt;&gt;"&amp;"")</f>
        <v>0</v>
      </c>
      <c r="AE51">
        <f>SUMIFS('Grid GenerationQueue'!AF$5:AF$467,'Grid GenerationQueue'!$AX$5:$AX$467,$B51,'Grid GenerationQueue'!$AY$5:$AY$467,$C51,'Grid GenerationQueue'!$BF$5:$BF$467,"&lt;&gt;"&amp;"")</f>
        <v>0</v>
      </c>
      <c r="AF51">
        <f>SUMIFS('Grid GenerationQueue'!AG$5:AG$467,'Grid GenerationQueue'!$AX$5:$AX$467,$B51,'Grid GenerationQueue'!$AY$5:$AY$467,$C51,'Grid GenerationQueue'!$BF$5:$BF$467,"&lt;&gt;"&amp;"")</f>
        <v>0</v>
      </c>
      <c r="AG51">
        <f>SUMIFS('Grid GenerationQueue'!AH$5:AH$467,'Grid GenerationQueue'!$AX$5:$AX$467,$B51,'Grid GenerationQueue'!$AY$5:$AY$467,$C51,'Grid GenerationQueue'!$BF$5:$BF$467,"&lt;&gt;"&amp;"")</f>
        <v>0</v>
      </c>
      <c r="AH51">
        <f>SUMIFS('Grid GenerationQueue'!AI$5:AI$467,'Grid GenerationQueue'!$AX$5:$AX$467,$B51,'Grid GenerationQueue'!$AY$5:$AY$467,$C51,'Grid GenerationQueue'!$BF$5:$BF$467,"&lt;&gt;"&amp;"")</f>
        <v>0</v>
      </c>
      <c r="AI51">
        <f>SUMIFS('Grid GenerationQueue'!AJ$5:AJ$467,'Grid GenerationQueue'!$AX$5:$AX$467,$B51,'Grid GenerationQueue'!$AY$5:$AY$467,$C51,'Grid GenerationQueue'!$BF$5:$BF$467,"&lt;&gt;"&amp;"")</f>
        <v>0</v>
      </c>
      <c r="AJ51">
        <f>SUMIFS('Grid GenerationQueue'!AK$5:AK$467,'Grid GenerationQueue'!$AX$5:$AX$467,$B51,'Grid GenerationQueue'!$AY$5:$AY$467,$C51,'Grid GenerationQueue'!$BF$5:$BF$467,"&lt;&gt;"&amp;"")</f>
        <v>0</v>
      </c>
      <c r="AK51">
        <f>SUMIFS('Grid GenerationQueue'!AL$5:AL$467,'Grid GenerationQueue'!$AX$5:$AX$467,$B51,'Grid GenerationQueue'!$AY$5:$AY$467,$C51,'Grid GenerationQueue'!$BF$5:$BF$467,"&lt;&gt;"&amp;"")</f>
        <v>0</v>
      </c>
      <c r="AL51">
        <f>SUMIFS('Grid GenerationQueue'!AM$5:AM$467,'Grid GenerationQueue'!$AX$5:$AX$467,$B51,'Grid GenerationQueue'!$AY$5:$AY$467,$C51,'Grid GenerationQueue'!$BF$5:$BF$467,"&lt;&gt;"&amp;"")</f>
        <v>0</v>
      </c>
      <c r="AM51">
        <f>SUMIFS('Grid GenerationQueue'!AN$5:AN$467,'Grid GenerationQueue'!$AX$5:$AX$467,$B51,'Grid GenerationQueue'!$AY$5:$AY$467,$C51,'Grid GenerationQueue'!$BF$5:$BF$467,"&lt;&gt;"&amp;"")</f>
        <v>0</v>
      </c>
      <c r="AN51">
        <f>SUMIFS('Grid GenerationQueue'!AO$5:AO$467,'Grid GenerationQueue'!$AX$5:$AX$467,$B51,'Grid GenerationQueue'!$AY$5:$AY$467,$C51,'Grid GenerationQueue'!$BF$5:$BF$467,"&lt;&gt;"&amp;"")</f>
        <v>0</v>
      </c>
      <c r="AO51">
        <f>SUMIFS('Grid GenerationQueue'!AP$5:AP$467,'Grid GenerationQueue'!$AX$5:$AX$467,$B51,'Grid GenerationQueue'!$AY$5:$AY$467,$C51,'Grid GenerationQueue'!$BF$5:$BF$467,"&lt;&gt;"&amp;"")</f>
        <v>0</v>
      </c>
      <c r="AQ51">
        <f>SUMIFS('Grid GenerationQueue'!AE$5:AE$467,'Grid GenerationQueue'!$AX$5:$AX$467,$B51,'Grid GenerationQueue'!$AY$5:$AY$467,$C51)</f>
        <v>0</v>
      </c>
      <c r="AR51">
        <f>SUMIFS('Grid GenerationQueue'!AF$5:AF$467,'Grid GenerationQueue'!$AX$5:$AX$467,$B51,'Grid GenerationQueue'!$AY$5:$AY$467,$C51)</f>
        <v>0</v>
      </c>
      <c r="AS51">
        <f>SUMIFS('Grid GenerationQueue'!AG$5:AG$467,'Grid GenerationQueue'!$AX$5:$AX$467,$B51,'Grid GenerationQueue'!$AY$5:$AY$467,$C51)</f>
        <v>0</v>
      </c>
      <c r="AT51">
        <f>SUMIFS('Grid GenerationQueue'!AH$5:AH$467,'Grid GenerationQueue'!$AX$5:$AX$467,$B51,'Grid GenerationQueue'!$AY$5:$AY$467,$C51)</f>
        <v>0</v>
      </c>
      <c r="AU51">
        <f>SUMIFS('Grid GenerationQueue'!AI$5:AI$467,'Grid GenerationQueue'!$AX$5:$AX$467,$B51,'Grid GenerationQueue'!$AY$5:$AY$467,$C51)</f>
        <v>0</v>
      </c>
      <c r="AV51">
        <f>SUMIFS('Grid GenerationQueue'!AJ$5:AJ$467,'Grid GenerationQueue'!$AX$5:$AX$467,$B51,'Grid GenerationQueue'!$AY$5:$AY$467,$C51)</f>
        <v>0</v>
      </c>
      <c r="AW51">
        <f>SUMIFS('Grid GenerationQueue'!AK$5:AK$467,'Grid GenerationQueue'!$AX$5:$AX$467,$B51,'Grid GenerationQueue'!$AY$5:$AY$467,$C51)</f>
        <v>0</v>
      </c>
      <c r="AX51">
        <f>SUMIFS('Grid GenerationQueue'!AL$5:AL$467,'Grid GenerationQueue'!$AX$5:$AX$467,$B51,'Grid GenerationQueue'!$AY$5:$AY$467,$C51)</f>
        <v>0</v>
      </c>
      <c r="AY51">
        <f>SUMIFS('Grid GenerationQueue'!AM$5:AM$467,'Grid GenerationQueue'!$AX$5:$AX$467,$B51,'Grid GenerationQueue'!$AY$5:$AY$467,$C51)</f>
        <v>0</v>
      </c>
      <c r="AZ51">
        <f>SUMIFS('Grid GenerationQueue'!AN$5:AN$467,'Grid GenerationQueue'!$AX$5:$AX$467,$B51,'Grid GenerationQueue'!$AY$5:$AY$467,$C51)</f>
        <v>0</v>
      </c>
      <c r="BA51">
        <f>SUMIFS('Grid GenerationQueue'!AO$5:AO$467,'Grid GenerationQueue'!$AX$5:$AX$467,$B51,'Grid GenerationQueue'!$AY$5:$AY$467,$C51)</f>
        <v>0</v>
      </c>
      <c r="BB51">
        <f>SUMIFS('Grid GenerationQueue'!AP$5:AP$467,'Grid GenerationQueue'!$AX$5:$AX$467,$B51,'Grid GenerationQueue'!$AY$5:$AY$467,$C51)</f>
        <v>0</v>
      </c>
      <c r="BD51">
        <f>SUMIFS('Grid GenerationQueue'!AE$5:AE$467,'Grid GenerationQueue'!$AX$5:$AX$467,$B51,'Grid GenerationQueue'!$AY$5:$AY$467,$C51,'Grid GenerationQueue'!$BH$5:$BH$467,"Executed",'Grid GenerationQueue'!$BB$5:$BB$467,"&lt;"&amp;$BE$3)</f>
        <v>0</v>
      </c>
      <c r="BE51">
        <f>SUMIFS('Grid GenerationQueue'!AF$5:AF$467,'Grid GenerationQueue'!$AX$5:$AX$467,$B51,'Grid GenerationQueue'!$AY$5:$AY$467,$C51,'Grid GenerationQueue'!$BH$5:$BH$467,"Executed",'Grid GenerationQueue'!$BB$5:$BB$467,"&lt;"&amp;$BE$3)</f>
        <v>0</v>
      </c>
      <c r="BF51">
        <f>SUMIFS('Grid GenerationQueue'!AG$5:AG$467,'Grid GenerationQueue'!$AX$5:$AX$467,$B51,'Grid GenerationQueue'!$AY$5:$AY$467,$C51,'Grid GenerationQueue'!$BH$5:$BH$467,"Executed",'Grid GenerationQueue'!$BB$5:$BB$467,"&lt;"&amp;$BE$3)</f>
        <v>0</v>
      </c>
      <c r="BG51">
        <f>SUMIFS('Grid GenerationQueue'!AH$5:AH$467,'Grid GenerationQueue'!$AX$5:$AX$467,$B51,'Grid GenerationQueue'!$AY$5:$AY$467,$C51,'Grid GenerationQueue'!$BH$5:$BH$467,"Executed",'Grid GenerationQueue'!$BB$5:$BB$467,"&lt;"&amp;$BE$3)</f>
        <v>0</v>
      </c>
      <c r="BH51">
        <f>SUMIFS('Grid GenerationQueue'!AI$5:AI$467,'Grid GenerationQueue'!$AX$5:$AX$467,$B51,'Grid GenerationQueue'!$AY$5:$AY$467,$C51,'Grid GenerationQueue'!$BH$5:$BH$467,"Executed",'Grid GenerationQueue'!$BB$5:$BB$467,"&lt;"&amp;$BE$3)</f>
        <v>0</v>
      </c>
      <c r="BI51">
        <f>SUMIFS('Grid GenerationQueue'!AJ$5:AJ$467,'Grid GenerationQueue'!$AX$5:$AX$467,$B51,'Grid GenerationQueue'!$AY$5:$AY$467,$C51,'Grid GenerationQueue'!$BH$5:$BH$467,"Executed",'Grid GenerationQueue'!$BB$5:$BB$467,"&lt;"&amp;$BE$3)</f>
        <v>0</v>
      </c>
      <c r="BJ51">
        <f>SUMIFS('Grid GenerationQueue'!AK$5:AK$467,'Grid GenerationQueue'!$AX$5:$AX$467,$B51,'Grid GenerationQueue'!$AY$5:$AY$467,$C51,'Grid GenerationQueue'!$BH$5:$BH$467,"Executed",'Grid GenerationQueue'!$BB$5:$BB$467,"&lt;"&amp;$BE$3)</f>
        <v>0</v>
      </c>
      <c r="BK51">
        <f>SUMIFS('Grid GenerationQueue'!AL$5:AL$467,'Grid GenerationQueue'!$AX$5:$AX$467,$B51,'Grid GenerationQueue'!$AY$5:$AY$467,$C51,'Grid GenerationQueue'!$BH$5:$BH$467,"Executed",'Grid GenerationQueue'!$BB$5:$BB$467,"&lt;"&amp;$BE$3)</f>
        <v>0</v>
      </c>
      <c r="BL51">
        <f>SUMIFS('Grid GenerationQueue'!AM$5:AM$467,'Grid GenerationQueue'!$AX$5:$AX$467,$B51,'Grid GenerationQueue'!$AY$5:$AY$467,$C51,'Grid GenerationQueue'!$BH$5:$BH$467,"Executed",'Grid GenerationQueue'!$BB$5:$BB$467,"&lt;"&amp;$BE$3)</f>
        <v>0</v>
      </c>
      <c r="BM51">
        <f>SUMIFS('Grid GenerationQueue'!AN$5:AN$467,'Grid GenerationQueue'!$AX$5:$AX$467,$B51,'Grid GenerationQueue'!$AY$5:$AY$467,$C51,'Grid GenerationQueue'!$BH$5:$BH$467,"Executed",'Grid GenerationQueue'!$BB$5:$BB$467,"&lt;"&amp;$BE$3)</f>
        <v>0</v>
      </c>
      <c r="BN51">
        <f>SUMIFS('Grid GenerationQueue'!AO$5:AO$467,'Grid GenerationQueue'!$AX$5:$AX$467,$B51,'Grid GenerationQueue'!$AY$5:$AY$467,$C51,'Grid GenerationQueue'!$BH$5:$BH$467,"Executed",'Grid GenerationQueue'!$BB$5:$BB$467,"&lt;"&amp;$BE$3)</f>
        <v>0</v>
      </c>
      <c r="BO51">
        <f>SUMIFS('Grid GenerationQueue'!AP$5:AP$467,'Grid GenerationQueue'!$AX$5:$AX$467,$B51,'Grid GenerationQueue'!$AY$5:$AY$467,$C51,'Grid GenerationQueue'!$BH$5:$BH$467,"Executed",'Grid GenerationQueue'!$BB$5:$BB$467,"&lt;"&amp;$BE$3)</f>
        <v>0</v>
      </c>
      <c r="BQ51">
        <f>SUMIFS('Grid GenerationQueue'!AE$5:AE$467,'Grid GenerationQueue'!$AX$5:$AX$467,$B51,'Grid GenerationQueue'!$AY$5:$AY$467,$C51,'Grid GenerationQueue'!$BF$5:$BF$467,"&lt;&gt;"&amp;"",'Grid GenerationQueue'!$BB$5:$BB$467,"&lt;"&amp;$BE$3)</f>
        <v>0</v>
      </c>
      <c r="BR51">
        <f>SUMIFS('Grid GenerationQueue'!AF$5:AF$467,'Grid GenerationQueue'!$AX$5:$AX$467,$B51,'Grid GenerationQueue'!$AY$5:$AY$467,$C51,'Grid GenerationQueue'!$BF$5:$BF$467,"&lt;&gt;"&amp;"",'Grid GenerationQueue'!$BB$5:$BB$467,"&lt;"&amp;$BE$3)</f>
        <v>0</v>
      </c>
      <c r="BS51">
        <f>SUMIFS('Grid GenerationQueue'!AG$5:AG$467,'Grid GenerationQueue'!$AX$5:$AX$467,$B51,'Grid GenerationQueue'!$AY$5:$AY$467,$C51,'Grid GenerationQueue'!$BF$5:$BF$467,"&lt;&gt;"&amp;"",'Grid GenerationQueue'!$BB$5:$BB$467,"&lt;"&amp;$BE$3)</f>
        <v>0</v>
      </c>
      <c r="BT51">
        <f>SUMIFS('Grid GenerationQueue'!AH$5:AH$467,'Grid GenerationQueue'!$AX$5:$AX$467,$B51,'Grid GenerationQueue'!$AY$5:$AY$467,$C51,'Grid GenerationQueue'!$BF$5:$BF$467,"&lt;&gt;"&amp;"",'Grid GenerationQueue'!$BB$5:$BB$467,"&lt;"&amp;$BE$3)</f>
        <v>0</v>
      </c>
      <c r="BU51">
        <f>SUMIFS('Grid GenerationQueue'!AI$5:AI$467,'Grid GenerationQueue'!$AX$5:$AX$467,$B51,'Grid GenerationQueue'!$AY$5:$AY$467,$C51,'Grid GenerationQueue'!$BF$5:$BF$467,"&lt;&gt;"&amp;"",'Grid GenerationQueue'!$BB$5:$BB$467,"&lt;"&amp;$BE$3)</f>
        <v>0</v>
      </c>
      <c r="BV51">
        <f>SUMIFS('Grid GenerationQueue'!AJ$5:AJ$467,'Grid GenerationQueue'!$AX$5:$AX$467,$B51,'Grid GenerationQueue'!$AY$5:$AY$467,$C51,'Grid GenerationQueue'!$BF$5:$BF$467,"&lt;&gt;"&amp;"",'Grid GenerationQueue'!$BB$5:$BB$467,"&lt;"&amp;$BE$3)</f>
        <v>0</v>
      </c>
      <c r="BW51">
        <f>SUMIFS('Grid GenerationQueue'!AK$5:AK$467,'Grid GenerationQueue'!$AX$5:$AX$467,$B51,'Grid GenerationQueue'!$AY$5:$AY$467,$C51,'Grid GenerationQueue'!$BF$5:$BF$467,"&lt;&gt;"&amp;"",'Grid GenerationQueue'!$BB$5:$BB$467,"&lt;"&amp;$BE$3)</f>
        <v>0</v>
      </c>
      <c r="BX51">
        <f>SUMIFS('Grid GenerationQueue'!AL$5:AL$467,'Grid GenerationQueue'!$AX$5:$AX$467,$B51,'Grid GenerationQueue'!$AY$5:$AY$467,$C51,'Grid GenerationQueue'!$BF$5:$BF$467,"&lt;&gt;"&amp;"",'Grid GenerationQueue'!$BB$5:$BB$467,"&lt;"&amp;$BE$3)</f>
        <v>0</v>
      </c>
      <c r="BY51">
        <f>SUMIFS('Grid GenerationQueue'!AM$5:AM$467,'Grid GenerationQueue'!$AX$5:$AX$467,$B51,'Grid GenerationQueue'!$AY$5:$AY$467,$C51,'Grid GenerationQueue'!$BF$5:$BF$467,"&lt;&gt;"&amp;"",'Grid GenerationQueue'!$BB$5:$BB$467,"&lt;"&amp;$BE$3)</f>
        <v>0</v>
      </c>
      <c r="BZ51">
        <f>SUMIFS('Grid GenerationQueue'!AN$5:AN$467,'Grid GenerationQueue'!$AX$5:$AX$467,$B51,'Grid GenerationQueue'!$AY$5:$AY$467,$C51,'Grid GenerationQueue'!$BF$5:$BF$467,"&lt;&gt;"&amp;"",'Grid GenerationQueue'!$BB$5:$BB$467,"&lt;"&amp;$BE$3)</f>
        <v>0</v>
      </c>
      <c r="CA51">
        <f>SUMIFS('Grid GenerationQueue'!AO$5:AO$467,'Grid GenerationQueue'!$AX$5:$AX$467,$B51,'Grid GenerationQueue'!$AY$5:$AY$467,$C51,'Grid GenerationQueue'!$BF$5:$BF$467,"&lt;&gt;"&amp;"",'Grid GenerationQueue'!$BB$5:$BB$467,"&lt;"&amp;$BE$3)</f>
        <v>0</v>
      </c>
      <c r="CB51">
        <f>SUMIFS('Grid GenerationQueue'!AP$5:AP$467,'Grid GenerationQueue'!$AX$5:$AX$467,$B51,'Grid GenerationQueue'!$AY$5:$AY$467,$C51,'Grid GenerationQueue'!$BF$5:$BF$467,"&lt;&gt;"&amp;"",'Grid GenerationQueue'!$BB$5:$BB$467,"&lt;"&amp;$BE$3)</f>
        <v>0</v>
      </c>
      <c r="CD51">
        <f>SUMIFS('Grid GenerationQueue'!AE$5:AE$467,'Grid GenerationQueue'!$AX$5:$AX$467,$B51,'Grid GenerationQueue'!$AY$5:$AY$467,$C51,'Grid GenerationQueue'!$BB$5:$BB$467,"&lt;"&amp;$BE$3)</f>
        <v>0</v>
      </c>
      <c r="CE51">
        <f>SUMIFS('Grid GenerationQueue'!AF$5:AF$467,'Grid GenerationQueue'!$AX$5:$AX$467,$B51,'Grid GenerationQueue'!$AY$5:$AY$467,$C51,'Grid GenerationQueue'!$BB$5:$BB$467,"&lt;"&amp;$BE$3)</f>
        <v>0</v>
      </c>
      <c r="CF51">
        <f>SUMIFS('Grid GenerationQueue'!AG$5:AG$467,'Grid GenerationQueue'!$AX$5:$AX$467,$B51,'Grid GenerationQueue'!$AY$5:$AY$467,$C51,'Grid GenerationQueue'!$BB$5:$BB$467,"&lt;"&amp;$BE$3)</f>
        <v>0</v>
      </c>
      <c r="CG51">
        <f>SUMIFS('Grid GenerationQueue'!AH$5:AH$467,'Grid GenerationQueue'!$AX$5:$AX$467,$B51,'Grid GenerationQueue'!$AY$5:$AY$467,$C51,'Grid GenerationQueue'!$BB$5:$BB$467,"&lt;"&amp;$BE$3)</f>
        <v>0</v>
      </c>
      <c r="CH51">
        <f>SUMIFS('Grid GenerationQueue'!AI$5:AI$467,'Grid GenerationQueue'!$AX$5:$AX$467,$B51,'Grid GenerationQueue'!$AY$5:$AY$467,$C51,'Grid GenerationQueue'!$BB$5:$BB$467,"&lt;"&amp;$BE$3)</f>
        <v>0</v>
      </c>
      <c r="CI51">
        <f>SUMIFS('Grid GenerationQueue'!AJ$5:AJ$467,'Grid GenerationQueue'!$AX$5:$AX$467,$B51,'Grid GenerationQueue'!$AY$5:$AY$467,$C51,'Grid GenerationQueue'!$BB$5:$BB$467,"&lt;"&amp;$BE$3)</f>
        <v>0</v>
      </c>
      <c r="CJ51">
        <f>SUMIFS('Grid GenerationQueue'!AK$5:AK$467,'Grid GenerationQueue'!$AX$5:$AX$467,$B51,'Grid GenerationQueue'!$AY$5:$AY$467,$C51,'Grid GenerationQueue'!$BB$5:$BB$467,"&lt;"&amp;$BE$3)</f>
        <v>0</v>
      </c>
      <c r="CK51">
        <f>SUMIFS('Grid GenerationQueue'!AL$5:AL$467,'Grid GenerationQueue'!$AX$5:$AX$467,$B51,'Grid GenerationQueue'!$AY$5:$AY$467,$C51,'Grid GenerationQueue'!$BB$5:$BB$467,"&lt;"&amp;$BE$3)</f>
        <v>0</v>
      </c>
      <c r="CL51">
        <f>SUMIFS('Grid GenerationQueue'!AM$5:AM$467,'Grid GenerationQueue'!$AX$5:$AX$467,$B51,'Grid GenerationQueue'!$AY$5:$AY$467,$C51,'Grid GenerationQueue'!$BB$5:$BB$467,"&lt;"&amp;$BE$3)</f>
        <v>0</v>
      </c>
      <c r="CM51">
        <f>SUMIFS('Grid GenerationQueue'!AN$5:AN$467,'Grid GenerationQueue'!$AX$5:$AX$467,$B51,'Grid GenerationQueue'!$AY$5:$AY$467,$C51,'Grid GenerationQueue'!$BB$5:$BB$467,"&lt;"&amp;$BE$3)</f>
        <v>0</v>
      </c>
      <c r="CN51">
        <f>SUMIFS('Grid GenerationQueue'!AO$5:AO$467,'Grid GenerationQueue'!$AX$5:$AX$467,$B51,'Grid GenerationQueue'!$AY$5:$AY$467,$C51,'Grid GenerationQueue'!$BB$5:$BB$467,"&lt;"&amp;$BE$3)</f>
        <v>0</v>
      </c>
      <c r="CO51">
        <f>SUMIFS('Grid GenerationQueue'!AP$5:AP$467,'Grid GenerationQueue'!$AX$5:$AX$467,$B51,'Grid GenerationQueue'!$AY$5:$AY$467,$C51,'Grid GenerationQueue'!$BB$5:$BB$467,"&lt;"&amp;$BE$3)</f>
        <v>0</v>
      </c>
    </row>
    <row r="52" spans="1:93" x14ac:dyDescent="0.35">
      <c r="A52" t="s">
        <v>4651</v>
      </c>
      <c r="B52" t="s">
        <v>4675</v>
      </c>
      <c r="C52">
        <v>115</v>
      </c>
      <c r="D52">
        <f>SUMIFS('Grid GenerationQueue'!AE$5:AE$467,'Grid GenerationQueue'!$AX$5:$AX$467,$B52,'Grid GenerationQueue'!$AY$5:$AY$467,$C52,'Grid GenerationQueue'!$BI$5:$BI$467,"&lt;4")</f>
        <v>0</v>
      </c>
      <c r="E52">
        <f>SUMIFS('Grid GenerationQueue'!AF$5:AF$467,'Grid GenerationQueue'!$AX$5:$AX$467,$B52,'Grid GenerationQueue'!$AY$5:$AY$467,$C52,'Grid GenerationQueue'!$BI$5:$BI$467,"&lt;4")</f>
        <v>0</v>
      </c>
      <c r="F52">
        <f>SUMIFS('Grid GenerationQueue'!AG$5:AG$467,'Grid GenerationQueue'!$AX$5:$AX$467,$B52,'Grid GenerationQueue'!$AY$5:$AY$467,$C52,'Grid GenerationQueue'!$BI$5:$BI$467,"&lt;4")</f>
        <v>0</v>
      </c>
      <c r="G52">
        <f>SUMIFS('Grid GenerationQueue'!AH$5:AH$467,'Grid GenerationQueue'!$AX$5:$AX$467,$B52,'Grid GenerationQueue'!$AY$5:$AY$467,$C52,'Grid GenerationQueue'!$BI$5:$BI$467,"&lt;4")</f>
        <v>0</v>
      </c>
      <c r="H52">
        <f>SUMIFS('Grid GenerationQueue'!AI$5:AI$467,'Grid GenerationQueue'!$AX$5:$AX$467,$B52,'Grid GenerationQueue'!$AY$5:$AY$467,$C52,'Grid GenerationQueue'!$BI$5:$BI$467,"&lt;4")</f>
        <v>0</v>
      </c>
      <c r="I52">
        <f>SUMIFS('Grid GenerationQueue'!AJ$5:AJ$467,'Grid GenerationQueue'!$AX$5:$AX$467,$B52,'Grid GenerationQueue'!$AY$5:$AY$467,$C52,'Grid GenerationQueue'!$BI$5:$BI$467,"&lt;4")</f>
        <v>0</v>
      </c>
      <c r="J52">
        <f>SUMIFS('Grid GenerationQueue'!AK$5:AK$467,'Grid GenerationQueue'!$AX$5:$AX$467,$B52,'Grid GenerationQueue'!$AY$5:$AY$467,$C52,'Grid GenerationQueue'!$BI$5:$BI$467,"&lt;4")</f>
        <v>0</v>
      </c>
      <c r="K52">
        <f>SUMIFS('Grid GenerationQueue'!AL$5:AL$467,'Grid GenerationQueue'!$AX$5:$AX$467,$B52,'Grid GenerationQueue'!$AY$5:$AY$467,$C52,'Grid GenerationQueue'!$BI$5:$BI$467,"&lt;4")</f>
        <v>0</v>
      </c>
      <c r="L52">
        <f>SUMIFS('Grid GenerationQueue'!AM$5:AM$467,'Grid GenerationQueue'!$AX$5:$AX$467,$B52,'Grid GenerationQueue'!$AY$5:$AY$467,$C52,'Grid GenerationQueue'!$BI$5:$BI$467,"&lt;4")</f>
        <v>0</v>
      </c>
      <c r="M52">
        <f>SUMIFS('Grid GenerationQueue'!AN$5:AN$467,'Grid GenerationQueue'!$AX$5:$AX$467,$B52,'Grid GenerationQueue'!$AY$5:$AY$467,$C52,'Grid GenerationQueue'!$BI$5:$BI$467,"&lt;4")</f>
        <v>0</v>
      </c>
      <c r="N52">
        <f>SUMIFS('Grid GenerationQueue'!AO$5:AO$467,'Grid GenerationQueue'!$AX$5:$AX$467,$B52,'Grid GenerationQueue'!$AY$5:$AY$467,$C52,'Grid GenerationQueue'!$BI$5:$BI$467,"&lt;4")</f>
        <v>0</v>
      </c>
      <c r="O52">
        <f>SUMIFS('Grid GenerationQueue'!AP$5:AP$467,'Grid GenerationQueue'!$AX$5:$AX$467,$B52,'Grid GenerationQueue'!$AY$5:$AY$467,$C52,'Grid GenerationQueue'!$BI$5:$BI$467,"&lt;4")</f>
        <v>0</v>
      </c>
      <c r="Q52">
        <f>SUMIFS('Grid GenerationQueue'!AE$5:AE$467,'Grid GenerationQueue'!$AX$5:$AX$467,$B52,'Grid GenerationQueue'!$AY$5:$AY$467,$C52,'Grid GenerationQueue'!$BH$5:$BH$467,"Executed")</f>
        <v>0</v>
      </c>
      <c r="R52">
        <f>SUMIFS('Grid GenerationQueue'!AF$5:AF$467,'Grid GenerationQueue'!$AX$5:$AX$467,$B52,'Grid GenerationQueue'!$AY$5:$AY$467,$C52,'Grid GenerationQueue'!$BH$5:$BH$467,"Executed")</f>
        <v>0</v>
      </c>
      <c r="S52">
        <f>SUMIFS('Grid GenerationQueue'!AG$5:AG$467,'Grid GenerationQueue'!$AX$5:$AX$467,$B52,'Grid GenerationQueue'!$AY$5:$AY$467,$C52,'Grid GenerationQueue'!$BH$5:$BH$467,"Executed")</f>
        <v>0</v>
      </c>
      <c r="T52">
        <f>SUMIFS('Grid GenerationQueue'!AH$5:AH$467,'Grid GenerationQueue'!$AX$5:$AX$467,$B52,'Grid GenerationQueue'!$AY$5:$AY$467,$C52,'Grid GenerationQueue'!$BH$5:$BH$467,"Executed")</f>
        <v>0</v>
      </c>
      <c r="U52">
        <f>SUMIFS('Grid GenerationQueue'!AI$5:AI$467,'Grid GenerationQueue'!$AX$5:$AX$467,$B52,'Grid GenerationQueue'!$AY$5:$AY$467,$C52,'Grid GenerationQueue'!$BH$5:$BH$467,"Executed")</f>
        <v>0</v>
      </c>
      <c r="V52">
        <f>SUMIFS('Grid GenerationQueue'!AJ$5:AJ$467,'Grid GenerationQueue'!$AX$5:$AX$467,$B52,'Grid GenerationQueue'!$AY$5:$AY$467,$C52,'Grid GenerationQueue'!$BH$5:$BH$467,"Executed")</f>
        <v>0</v>
      </c>
      <c r="W52">
        <f>SUMIFS('Grid GenerationQueue'!AK$5:AK$467,'Grid GenerationQueue'!$AX$5:$AX$467,$B52,'Grid GenerationQueue'!$AY$5:$AY$467,$C52,'Grid GenerationQueue'!$BH$5:$BH$467,"Executed")</f>
        <v>0</v>
      </c>
      <c r="X52">
        <f>SUMIFS('Grid GenerationQueue'!AL$5:AL$467,'Grid GenerationQueue'!$AX$5:$AX$467,$B52,'Grid GenerationQueue'!$AY$5:$AY$467,$C52,'Grid GenerationQueue'!$BH$5:$BH$467,"Executed")</f>
        <v>0</v>
      </c>
      <c r="Y52">
        <f>SUMIFS('Grid GenerationQueue'!AM$5:AM$467,'Grid GenerationQueue'!$AX$5:$AX$467,$B52,'Grid GenerationQueue'!$AY$5:$AY$467,$C52,'Grid GenerationQueue'!$BH$5:$BH$467,"Executed")</f>
        <v>0</v>
      </c>
      <c r="Z52">
        <f>SUMIFS('Grid GenerationQueue'!AN$5:AN$467,'Grid GenerationQueue'!$AX$5:$AX$467,$B52,'Grid GenerationQueue'!$AY$5:$AY$467,$C52,'Grid GenerationQueue'!$BH$5:$BH$467,"Executed")</f>
        <v>0</v>
      </c>
      <c r="AA52">
        <f>SUMIFS('Grid GenerationQueue'!AO$5:AO$467,'Grid GenerationQueue'!$AX$5:$AX$467,$B52,'Grid GenerationQueue'!$AY$5:$AY$467,$C52,'Grid GenerationQueue'!$BH$5:$BH$467,"Executed")</f>
        <v>0</v>
      </c>
      <c r="AB52">
        <f>SUMIFS('Grid GenerationQueue'!AP$5:AP$467,'Grid GenerationQueue'!$AX$5:$AX$467,$B52,'Grid GenerationQueue'!$AY$5:$AY$467,$C52,'Grid GenerationQueue'!$BH$5:$BH$467,"Executed")</f>
        <v>0</v>
      </c>
      <c r="AD52">
        <f>SUMIFS('Grid GenerationQueue'!AE$5:AE$467,'Grid GenerationQueue'!$AX$5:$AX$467,$B52,'Grid GenerationQueue'!$AY$5:$AY$467,$C52,'Grid GenerationQueue'!$BF$5:$BF$467,"&lt;&gt;"&amp;"")</f>
        <v>0</v>
      </c>
      <c r="AE52">
        <f>SUMIFS('Grid GenerationQueue'!AF$5:AF$467,'Grid GenerationQueue'!$AX$5:$AX$467,$B52,'Grid GenerationQueue'!$AY$5:$AY$467,$C52,'Grid GenerationQueue'!$BF$5:$BF$467,"&lt;&gt;"&amp;"")</f>
        <v>0</v>
      </c>
      <c r="AF52">
        <f>SUMIFS('Grid GenerationQueue'!AG$5:AG$467,'Grid GenerationQueue'!$AX$5:$AX$467,$B52,'Grid GenerationQueue'!$AY$5:$AY$467,$C52,'Grid GenerationQueue'!$BF$5:$BF$467,"&lt;&gt;"&amp;"")</f>
        <v>0</v>
      </c>
      <c r="AG52">
        <f>SUMIFS('Grid GenerationQueue'!AH$5:AH$467,'Grid GenerationQueue'!$AX$5:$AX$467,$B52,'Grid GenerationQueue'!$AY$5:$AY$467,$C52,'Grid GenerationQueue'!$BF$5:$BF$467,"&lt;&gt;"&amp;"")</f>
        <v>0</v>
      </c>
      <c r="AH52">
        <f>SUMIFS('Grid GenerationQueue'!AI$5:AI$467,'Grid GenerationQueue'!$AX$5:$AX$467,$B52,'Grid GenerationQueue'!$AY$5:$AY$467,$C52,'Grid GenerationQueue'!$BF$5:$BF$467,"&lt;&gt;"&amp;"")</f>
        <v>0</v>
      </c>
      <c r="AI52">
        <f>SUMIFS('Grid GenerationQueue'!AJ$5:AJ$467,'Grid GenerationQueue'!$AX$5:$AX$467,$B52,'Grid GenerationQueue'!$AY$5:$AY$467,$C52,'Grid GenerationQueue'!$BF$5:$BF$467,"&lt;&gt;"&amp;"")</f>
        <v>0</v>
      </c>
      <c r="AJ52">
        <f>SUMIFS('Grid GenerationQueue'!AK$5:AK$467,'Grid GenerationQueue'!$AX$5:$AX$467,$B52,'Grid GenerationQueue'!$AY$5:$AY$467,$C52,'Grid GenerationQueue'!$BF$5:$BF$467,"&lt;&gt;"&amp;"")</f>
        <v>0</v>
      </c>
      <c r="AK52">
        <f>SUMIFS('Grid GenerationQueue'!AL$5:AL$467,'Grid GenerationQueue'!$AX$5:$AX$467,$B52,'Grid GenerationQueue'!$AY$5:$AY$467,$C52,'Grid GenerationQueue'!$BF$5:$BF$467,"&lt;&gt;"&amp;"")</f>
        <v>0</v>
      </c>
      <c r="AL52">
        <f>SUMIFS('Grid GenerationQueue'!AM$5:AM$467,'Grid GenerationQueue'!$AX$5:$AX$467,$B52,'Grid GenerationQueue'!$AY$5:$AY$467,$C52,'Grid GenerationQueue'!$BF$5:$BF$467,"&lt;&gt;"&amp;"")</f>
        <v>0</v>
      </c>
      <c r="AM52">
        <f>SUMIFS('Grid GenerationQueue'!AN$5:AN$467,'Grid GenerationQueue'!$AX$5:$AX$467,$B52,'Grid GenerationQueue'!$AY$5:$AY$467,$C52,'Grid GenerationQueue'!$BF$5:$BF$467,"&lt;&gt;"&amp;"")</f>
        <v>0</v>
      </c>
      <c r="AN52">
        <f>SUMIFS('Grid GenerationQueue'!AO$5:AO$467,'Grid GenerationQueue'!$AX$5:$AX$467,$B52,'Grid GenerationQueue'!$AY$5:$AY$467,$C52,'Grid GenerationQueue'!$BF$5:$BF$467,"&lt;&gt;"&amp;"")</f>
        <v>0</v>
      </c>
      <c r="AO52">
        <f>SUMIFS('Grid GenerationQueue'!AP$5:AP$467,'Grid GenerationQueue'!$AX$5:$AX$467,$B52,'Grid GenerationQueue'!$AY$5:$AY$467,$C52,'Grid GenerationQueue'!$BF$5:$BF$467,"&lt;&gt;"&amp;"")</f>
        <v>0</v>
      </c>
      <c r="AQ52">
        <f>SUMIFS('Grid GenerationQueue'!AE$5:AE$467,'Grid GenerationQueue'!$AX$5:$AX$467,$B52,'Grid GenerationQueue'!$AY$5:$AY$467,$C52)</f>
        <v>0</v>
      </c>
      <c r="AR52">
        <f>SUMIFS('Grid GenerationQueue'!AF$5:AF$467,'Grid GenerationQueue'!$AX$5:$AX$467,$B52,'Grid GenerationQueue'!$AY$5:$AY$467,$C52)</f>
        <v>0</v>
      </c>
      <c r="AS52">
        <f>SUMIFS('Grid GenerationQueue'!AG$5:AG$467,'Grid GenerationQueue'!$AX$5:$AX$467,$B52,'Grid GenerationQueue'!$AY$5:$AY$467,$C52)</f>
        <v>0</v>
      </c>
      <c r="AT52">
        <f>SUMIFS('Grid GenerationQueue'!AH$5:AH$467,'Grid GenerationQueue'!$AX$5:$AX$467,$B52,'Grid GenerationQueue'!$AY$5:$AY$467,$C52)</f>
        <v>0</v>
      </c>
      <c r="AU52">
        <f>SUMIFS('Grid GenerationQueue'!AI$5:AI$467,'Grid GenerationQueue'!$AX$5:$AX$467,$B52,'Grid GenerationQueue'!$AY$5:$AY$467,$C52)</f>
        <v>0</v>
      </c>
      <c r="AV52">
        <f>SUMIFS('Grid GenerationQueue'!AJ$5:AJ$467,'Grid GenerationQueue'!$AX$5:$AX$467,$B52,'Grid GenerationQueue'!$AY$5:$AY$467,$C52)</f>
        <v>0</v>
      </c>
      <c r="AW52">
        <f>SUMIFS('Grid GenerationQueue'!AK$5:AK$467,'Grid GenerationQueue'!$AX$5:$AX$467,$B52,'Grid GenerationQueue'!$AY$5:$AY$467,$C52)</f>
        <v>0</v>
      </c>
      <c r="AX52">
        <f>SUMIFS('Grid GenerationQueue'!AL$5:AL$467,'Grid GenerationQueue'!$AX$5:$AX$467,$B52,'Grid GenerationQueue'!$AY$5:$AY$467,$C52)</f>
        <v>0</v>
      </c>
      <c r="AY52">
        <f>SUMIFS('Grid GenerationQueue'!AM$5:AM$467,'Grid GenerationQueue'!$AX$5:$AX$467,$B52,'Grid GenerationQueue'!$AY$5:$AY$467,$C52)</f>
        <v>0</v>
      </c>
      <c r="AZ52">
        <f>SUMIFS('Grid GenerationQueue'!AN$5:AN$467,'Grid GenerationQueue'!$AX$5:$AX$467,$B52,'Grid GenerationQueue'!$AY$5:$AY$467,$C52)</f>
        <v>0</v>
      </c>
      <c r="BA52">
        <f>SUMIFS('Grid GenerationQueue'!AO$5:AO$467,'Grid GenerationQueue'!$AX$5:$AX$467,$B52,'Grid GenerationQueue'!$AY$5:$AY$467,$C52)</f>
        <v>0</v>
      </c>
      <c r="BB52">
        <f>SUMIFS('Grid GenerationQueue'!AP$5:AP$467,'Grid GenerationQueue'!$AX$5:$AX$467,$B52,'Grid GenerationQueue'!$AY$5:$AY$467,$C52)</f>
        <v>0</v>
      </c>
      <c r="BD52">
        <f>SUMIFS('Grid GenerationQueue'!AE$5:AE$467,'Grid GenerationQueue'!$AX$5:$AX$467,$B52,'Grid GenerationQueue'!$AY$5:$AY$467,$C52,'Grid GenerationQueue'!$BH$5:$BH$467,"Executed",'Grid GenerationQueue'!$BB$5:$BB$467,"&lt;"&amp;$BE$3)</f>
        <v>0</v>
      </c>
      <c r="BE52">
        <f>SUMIFS('Grid GenerationQueue'!AF$5:AF$467,'Grid GenerationQueue'!$AX$5:$AX$467,$B52,'Grid GenerationQueue'!$AY$5:$AY$467,$C52,'Grid GenerationQueue'!$BH$5:$BH$467,"Executed",'Grid GenerationQueue'!$BB$5:$BB$467,"&lt;"&amp;$BE$3)</f>
        <v>0</v>
      </c>
      <c r="BF52">
        <f>SUMIFS('Grid GenerationQueue'!AG$5:AG$467,'Grid GenerationQueue'!$AX$5:$AX$467,$B52,'Grid GenerationQueue'!$AY$5:$AY$467,$C52,'Grid GenerationQueue'!$BH$5:$BH$467,"Executed",'Grid GenerationQueue'!$BB$5:$BB$467,"&lt;"&amp;$BE$3)</f>
        <v>0</v>
      </c>
      <c r="BG52">
        <f>SUMIFS('Grid GenerationQueue'!AH$5:AH$467,'Grid GenerationQueue'!$AX$5:$AX$467,$B52,'Grid GenerationQueue'!$AY$5:$AY$467,$C52,'Grid GenerationQueue'!$BH$5:$BH$467,"Executed",'Grid GenerationQueue'!$BB$5:$BB$467,"&lt;"&amp;$BE$3)</f>
        <v>0</v>
      </c>
      <c r="BH52">
        <f>SUMIFS('Grid GenerationQueue'!AI$5:AI$467,'Grid GenerationQueue'!$AX$5:$AX$467,$B52,'Grid GenerationQueue'!$AY$5:$AY$467,$C52,'Grid GenerationQueue'!$BH$5:$BH$467,"Executed",'Grid GenerationQueue'!$BB$5:$BB$467,"&lt;"&amp;$BE$3)</f>
        <v>0</v>
      </c>
      <c r="BI52">
        <f>SUMIFS('Grid GenerationQueue'!AJ$5:AJ$467,'Grid GenerationQueue'!$AX$5:$AX$467,$B52,'Grid GenerationQueue'!$AY$5:$AY$467,$C52,'Grid GenerationQueue'!$BH$5:$BH$467,"Executed",'Grid GenerationQueue'!$BB$5:$BB$467,"&lt;"&amp;$BE$3)</f>
        <v>0</v>
      </c>
      <c r="BJ52">
        <f>SUMIFS('Grid GenerationQueue'!AK$5:AK$467,'Grid GenerationQueue'!$AX$5:$AX$467,$B52,'Grid GenerationQueue'!$AY$5:$AY$467,$C52,'Grid GenerationQueue'!$BH$5:$BH$467,"Executed",'Grid GenerationQueue'!$BB$5:$BB$467,"&lt;"&amp;$BE$3)</f>
        <v>0</v>
      </c>
      <c r="BK52">
        <f>SUMIFS('Grid GenerationQueue'!AL$5:AL$467,'Grid GenerationQueue'!$AX$5:$AX$467,$B52,'Grid GenerationQueue'!$AY$5:$AY$467,$C52,'Grid GenerationQueue'!$BH$5:$BH$467,"Executed",'Grid GenerationQueue'!$BB$5:$BB$467,"&lt;"&amp;$BE$3)</f>
        <v>0</v>
      </c>
      <c r="BL52">
        <f>SUMIFS('Grid GenerationQueue'!AM$5:AM$467,'Grid GenerationQueue'!$AX$5:$AX$467,$B52,'Grid GenerationQueue'!$AY$5:$AY$467,$C52,'Grid GenerationQueue'!$BH$5:$BH$467,"Executed",'Grid GenerationQueue'!$BB$5:$BB$467,"&lt;"&amp;$BE$3)</f>
        <v>0</v>
      </c>
      <c r="BM52">
        <f>SUMIFS('Grid GenerationQueue'!AN$5:AN$467,'Grid GenerationQueue'!$AX$5:$AX$467,$B52,'Grid GenerationQueue'!$AY$5:$AY$467,$C52,'Grid GenerationQueue'!$BH$5:$BH$467,"Executed",'Grid GenerationQueue'!$BB$5:$BB$467,"&lt;"&amp;$BE$3)</f>
        <v>0</v>
      </c>
      <c r="BN52">
        <f>SUMIFS('Grid GenerationQueue'!AO$5:AO$467,'Grid GenerationQueue'!$AX$5:$AX$467,$B52,'Grid GenerationQueue'!$AY$5:$AY$467,$C52,'Grid GenerationQueue'!$BH$5:$BH$467,"Executed",'Grid GenerationQueue'!$BB$5:$BB$467,"&lt;"&amp;$BE$3)</f>
        <v>0</v>
      </c>
      <c r="BO52">
        <f>SUMIFS('Grid GenerationQueue'!AP$5:AP$467,'Grid GenerationQueue'!$AX$5:$AX$467,$B52,'Grid GenerationQueue'!$AY$5:$AY$467,$C52,'Grid GenerationQueue'!$BH$5:$BH$467,"Executed",'Grid GenerationQueue'!$BB$5:$BB$467,"&lt;"&amp;$BE$3)</f>
        <v>0</v>
      </c>
      <c r="BQ52">
        <f>SUMIFS('Grid GenerationQueue'!AE$5:AE$467,'Grid GenerationQueue'!$AX$5:$AX$467,$B52,'Grid GenerationQueue'!$AY$5:$AY$467,$C52,'Grid GenerationQueue'!$BF$5:$BF$467,"&lt;&gt;"&amp;"",'Grid GenerationQueue'!$BB$5:$BB$467,"&lt;"&amp;$BE$3)</f>
        <v>0</v>
      </c>
      <c r="BR52">
        <f>SUMIFS('Grid GenerationQueue'!AF$5:AF$467,'Grid GenerationQueue'!$AX$5:$AX$467,$B52,'Grid GenerationQueue'!$AY$5:$AY$467,$C52,'Grid GenerationQueue'!$BF$5:$BF$467,"&lt;&gt;"&amp;"",'Grid GenerationQueue'!$BB$5:$BB$467,"&lt;"&amp;$BE$3)</f>
        <v>0</v>
      </c>
      <c r="BS52">
        <f>SUMIFS('Grid GenerationQueue'!AG$5:AG$467,'Grid GenerationQueue'!$AX$5:$AX$467,$B52,'Grid GenerationQueue'!$AY$5:$AY$467,$C52,'Grid GenerationQueue'!$BF$5:$BF$467,"&lt;&gt;"&amp;"",'Grid GenerationQueue'!$BB$5:$BB$467,"&lt;"&amp;$BE$3)</f>
        <v>0</v>
      </c>
      <c r="BT52">
        <f>SUMIFS('Grid GenerationQueue'!AH$5:AH$467,'Grid GenerationQueue'!$AX$5:$AX$467,$B52,'Grid GenerationQueue'!$AY$5:$AY$467,$C52,'Grid GenerationQueue'!$BF$5:$BF$467,"&lt;&gt;"&amp;"",'Grid GenerationQueue'!$BB$5:$BB$467,"&lt;"&amp;$BE$3)</f>
        <v>0</v>
      </c>
      <c r="BU52">
        <f>SUMIFS('Grid GenerationQueue'!AI$5:AI$467,'Grid GenerationQueue'!$AX$5:$AX$467,$B52,'Grid GenerationQueue'!$AY$5:$AY$467,$C52,'Grid GenerationQueue'!$BF$5:$BF$467,"&lt;&gt;"&amp;"",'Grid GenerationQueue'!$BB$5:$BB$467,"&lt;"&amp;$BE$3)</f>
        <v>0</v>
      </c>
      <c r="BV52">
        <f>SUMIFS('Grid GenerationQueue'!AJ$5:AJ$467,'Grid GenerationQueue'!$AX$5:$AX$467,$B52,'Grid GenerationQueue'!$AY$5:$AY$467,$C52,'Grid GenerationQueue'!$BF$5:$BF$467,"&lt;&gt;"&amp;"",'Grid GenerationQueue'!$BB$5:$BB$467,"&lt;"&amp;$BE$3)</f>
        <v>0</v>
      </c>
      <c r="BW52">
        <f>SUMIFS('Grid GenerationQueue'!AK$5:AK$467,'Grid GenerationQueue'!$AX$5:$AX$467,$B52,'Grid GenerationQueue'!$AY$5:$AY$467,$C52,'Grid GenerationQueue'!$BF$5:$BF$467,"&lt;&gt;"&amp;"",'Grid GenerationQueue'!$BB$5:$BB$467,"&lt;"&amp;$BE$3)</f>
        <v>0</v>
      </c>
      <c r="BX52">
        <f>SUMIFS('Grid GenerationQueue'!AL$5:AL$467,'Grid GenerationQueue'!$AX$5:$AX$467,$B52,'Grid GenerationQueue'!$AY$5:$AY$467,$C52,'Grid GenerationQueue'!$BF$5:$BF$467,"&lt;&gt;"&amp;"",'Grid GenerationQueue'!$BB$5:$BB$467,"&lt;"&amp;$BE$3)</f>
        <v>0</v>
      </c>
      <c r="BY52">
        <f>SUMIFS('Grid GenerationQueue'!AM$5:AM$467,'Grid GenerationQueue'!$AX$5:$AX$467,$B52,'Grid GenerationQueue'!$AY$5:$AY$467,$C52,'Grid GenerationQueue'!$BF$5:$BF$467,"&lt;&gt;"&amp;"",'Grid GenerationQueue'!$BB$5:$BB$467,"&lt;"&amp;$BE$3)</f>
        <v>0</v>
      </c>
      <c r="BZ52">
        <f>SUMIFS('Grid GenerationQueue'!AN$5:AN$467,'Grid GenerationQueue'!$AX$5:$AX$467,$B52,'Grid GenerationQueue'!$AY$5:$AY$467,$C52,'Grid GenerationQueue'!$BF$5:$BF$467,"&lt;&gt;"&amp;"",'Grid GenerationQueue'!$BB$5:$BB$467,"&lt;"&amp;$BE$3)</f>
        <v>0</v>
      </c>
      <c r="CA52">
        <f>SUMIFS('Grid GenerationQueue'!AO$5:AO$467,'Grid GenerationQueue'!$AX$5:$AX$467,$B52,'Grid GenerationQueue'!$AY$5:$AY$467,$C52,'Grid GenerationQueue'!$BF$5:$BF$467,"&lt;&gt;"&amp;"",'Grid GenerationQueue'!$BB$5:$BB$467,"&lt;"&amp;$BE$3)</f>
        <v>0</v>
      </c>
      <c r="CB52">
        <f>SUMIFS('Grid GenerationQueue'!AP$5:AP$467,'Grid GenerationQueue'!$AX$5:$AX$467,$B52,'Grid GenerationQueue'!$AY$5:$AY$467,$C52,'Grid GenerationQueue'!$BF$5:$BF$467,"&lt;&gt;"&amp;"",'Grid GenerationQueue'!$BB$5:$BB$467,"&lt;"&amp;$BE$3)</f>
        <v>0</v>
      </c>
      <c r="CD52">
        <f>SUMIFS('Grid GenerationQueue'!AE$5:AE$467,'Grid GenerationQueue'!$AX$5:$AX$467,$B52,'Grid GenerationQueue'!$AY$5:$AY$467,$C52,'Grid GenerationQueue'!$BB$5:$BB$467,"&lt;"&amp;$BE$3)</f>
        <v>0</v>
      </c>
      <c r="CE52">
        <f>SUMIFS('Grid GenerationQueue'!AF$5:AF$467,'Grid GenerationQueue'!$AX$5:$AX$467,$B52,'Grid GenerationQueue'!$AY$5:$AY$467,$C52,'Grid GenerationQueue'!$BB$5:$BB$467,"&lt;"&amp;$BE$3)</f>
        <v>0</v>
      </c>
      <c r="CF52">
        <f>SUMIFS('Grid GenerationQueue'!AG$5:AG$467,'Grid GenerationQueue'!$AX$5:$AX$467,$B52,'Grid GenerationQueue'!$AY$5:$AY$467,$C52,'Grid GenerationQueue'!$BB$5:$BB$467,"&lt;"&amp;$BE$3)</f>
        <v>0</v>
      </c>
      <c r="CG52">
        <f>SUMIFS('Grid GenerationQueue'!AH$5:AH$467,'Grid GenerationQueue'!$AX$5:$AX$467,$B52,'Grid GenerationQueue'!$AY$5:$AY$467,$C52,'Grid GenerationQueue'!$BB$5:$BB$467,"&lt;"&amp;$BE$3)</f>
        <v>0</v>
      </c>
      <c r="CH52">
        <f>SUMIFS('Grid GenerationQueue'!AI$5:AI$467,'Grid GenerationQueue'!$AX$5:$AX$467,$B52,'Grid GenerationQueue'!$AY$5:$AY$467,$C52,'Grid GenerationQueue'!$BB$5:$BB$467,"&lt;"&amp;$BE$3)</f>
        <v>0</v>
      </c>
      <c r="CI52">
        <f>SUMIFS('Grid GenerationQueue'!AJ$5:AJ$467,'Grid GenerationQueue'!$AX$5:$AX$467,$B52,'Grid GenerationQueue'!$AY$5:$AY$467,$C52,'Grid GenerationQueue'!$BB$5:$BB$467,"&lt;"&amp;$BE$3)</f>
        <v>0</v>
      </c>
      <c r="CJ52">
        <f>SUMIFS('Grid GenerationQueue'!AK$5:AK$467,'Grid GenerationQueue'!$AX$5:$AX$467,$B52,'Grid GenerationQueue'!$AY$5:$AY$467,$C52,'Grid GenerationQueue'!$BB$5:$BB$467,"&lt;"&amp;$BE$3)</f>
        <v>0</v>
      </c>
      <c r="CK52">
        <f>SUMIFS('Grid GenerationQueue'!AL$5:AL$467,'Grid GenerationQueue'!$AX$5:$AX$467,$B52,'Grid GenerationQueue'!$AY$5:$AY$467,$C52,'Grid GenerationQueue'!$BB$5:$BB$467,"&lt;"&amp;$BE$3)</f>
        <v>0</v>
      </c>
      <c r="CL52">
        <f>SUMIFS('Grid GenerationQueue'!AM$5:AM$467,'Grid GenerationQueue'!$AX$5:$AX$467,$B52,'Grid GenerationQueue'!$AY$5:$AY$467,$C52,'Grid GenerationQueue'!$BB$5:$BB$467,"&lt;"&amp;$BE$3)</f>
        <v>0</v>
      </c>
      <c r="CM52">
        <f>SUMIFS('Grid GenerationQueue'!AN$5:AN$467,'Grid GenerationQueue'!$AX$5:$AX$467,$B52,'Grid GenerationQueue'!$AY$5:$AY$467,$C52,'Grid GenerationQueue'!$BB$5:$BB$467,"&lt;"&amp;$BE$3)</f>
        <v>0</v>
      </c>
      <c r="CN52">
        <f>SUMIFS('Grid GenerationQueue'!AO$5:AO$467,'Grid GenerationQueue'!$AX$5:$AX$467,$B52,'Grid GenerationQueue'!$AY$5:$AY$467,$C52,'Grid GenerationQueue'!$BB$5:$BB$467,"&lt;"&amp;$BE$3)</f>
        <v>0</v>
      </c>
      <c r="CO52">
        <f>SUMIFS('Grid GenerationQueue'!AP$5:AP$467,'Grid GenerationQueue'!$AX$5:$AX$467,$B52,'Grid GenerationQueue'!$AY$5:$AY$467,$C52,'Grid GenerationQueue'!$BB$5:$BB$467,"&lt;"&amp;$BE$3)</f>
        <v>0</v>
      </c>
    </row>
    <row r="53" spans="1:93" x14ac:dyDescent="0.35">
      <c r="A53" t="s">
        <v>4647</v>
      </c>
      <c r="B53" t="s">
        <v>4522</v>
      </c>
      <c r="C53">
        <v>230</v>
      </c>
      <c r="D53">
        <f>SUMIFS('Grid GenerationQueue'!AE$5:AE$467,'Grid GenerationQueue'!$AX$5:$AX$467,$B53,'Grid GenerationQueue'!$AY$5:$AY$467,$C53,'Grid GenerationQueue'!$BI$5:$BI$467,"&lt;4")</f>
        <v>0</v>
      </c>
      <c r="E53">
        <f>SUMIFS('Grid GenerationQueue'!AF$5:AF$467,'Grid GenerationQueue'!$AX$5:$AX$467,$B53,'Grid GenerationQueue'!$AY$5:$AY$467,$C53,'Grid GenerationQueue'!$BI$5:$BI$467,"&lt;4")</f>
        <v>0</v>
      </c>
      <c r="F53">
        <f>SUMIFS('Grid GenerationQueue'!AG$5:AG$467,'Grid GenerationQueue'!$AX$5:$AX$467,$B53,'Grid GenerationQueue'!$AY$5:$AY$467,$C53,'Grid GenerationQueue'!$BI$5:$BI$467,"&lt;4")</f>
        <v>0</v>
      </c>
      <c r="G53">
        <f>SUMIFS('Grid GenerationQueue'!AH$5:AH$467,'Grid GenerationQueue'!$AX$5:$AX$467,$B53,'Grid GenerationQueue'!$AY$5:$AY$467,$C53,'Grid GenerationQueue'!$BI$5:$BI$467,"&lt;4")</f>
        <v>0</v>
      </c>
      <c r="H53">
        <f>SUMIFS('Grid GenerationQueue'!AI$5:AI$467,'Grid GenerationQueue'!$AX$5:$AX$467,$B53,'Grid GenerationQueue'!$AY$5:$AY$467,$C53,'Grid GenerationQueue'!$BI$5:$BI$467,"&lt;4")</f>
        <v>0</v>
      </c>
      <c r="I53">
        <f>SUMIFS('Grid GenerationQueue'!AJ$5:AJ$467,'Grid GenerationQueue'!$AX$5:$AX$467,$B53,'Grid GenerationQueue'!$AY$5:$AY$467,$C53,'Grid GenerationQueue'!$BI$5:$BI$467,"&lt;4")</f>
        <v>0</v>
      </c>
      <c r="J53">
        <f>SUMIFS('Grid GenerationQueue'!AK$5:AK$467,'Grid GenerationQueue'!$AX$5:$AX$467,$B53,'Grid GenerationQueue'!$AY$5:$AY$467,$C53,'Grid GenerationQueue'!$BI$5:$BI$467,"&lt;4")</f>
        <v>0</v>
      </c>
      <c r="K53">
        <f>SUMIFS('Grid GenerationQueue'!AL$5:AL$467,'Grid GenerationQueue'!$AX$5:$AX$467,$B53,'Grid GenerationQueue'!$AY$5:$AY$467,$C53,'Grid GenerationQueue'!$BI$5:$BI$467,"&lt;4")</f>
        <v>0</v>
      </c>
      <c r="L53">
        <f>SUMIFS('Grid GenerationQueue'!AM$5:AM$467,'Grid GenerationQueue'!$AX$5:$AX$467,$B53,'Grid GenerationQueue'!$AY$5:$AY$467,$C53,'Grid GenerationQueue'!$BI$5:$BI$467,"&lt;4")</f>
        <v>0</v>
      </c>
      <c r="M53">
        <f>SUMIFS('Grid GenerationQueue'!AN$5:AN$467,'Grid GenerationQueue'!$AX$5:$AX$467,$B53,'Grid GenerationQueue'!$AY$5:$AY$467,$C53,'Grid GenerationQueue'!$BI$5:$BI$467,"&lt;4")</f>
        <v>0</v>
      </c>
      <c r="N53">
        <f>SUMIFS('Grid GenerationQueue'!AO$5:AO$467,'Grid GenerationQueue'!$AX$5:$AX$467,$B53,'Grid GenerationQueue'!$AY$5:$AY$467,$C53,'Grid GenerationQueue'!$BI$5:$BI$467,"&lt;4")</f>
        <v>0</v>
      </c>
      <c r="O53">
        <f>SUMIFS('Grid GenerationQueue'!AP$5:AP$467,'Grid GenerationQueue'!$AX$5:$AX$467,$B53,'Grid GenerationQueue'!$AY$5:$AY$467,$C53,'Grid GenerationQueue'!$BI$5:$BI$467,"&lt;4")</f>
        <v>0</v>
      </c>
      <c r="Q53">
        <f>SUMIFS('Grid GenerationQueue'!AE$5:AE$467,'Grid GenerationQueue'!$AX$5:$AX$467,$B53,'Grid GenerationQueue'!$AY$5:$AY$467,$C53,'Grid GenerationQueue'!$BH$5:$BH$467,"Executed")</f>
        <v>0</v>
      </c>
      <c r="R53">
        <f>SUMIFS('Grid GenerationQueue'!AF$5:AF$467,'Grid GenerationQueue'!$AX$5:$AX$467,$B53,'Grid GenerationQueue'!$AY$5:$AY$467,$C53,'Grid GenerationQueue'!$BH$5:$BH$467,"Executed")</f>
        <v>0</v>
      </c>
      <c r="S53">
        <f>SUMIFS('Grid GenerationQueue'!AG$5:AG$467,'Grid GenerationQueue'!$AX$5:$AX$467,$B53,'Grid GenerationQueue'!$AY$5:$AY$467,$C53,'Grid GenerationQueue'!$BH$5:$BH$467,"Executed")</f>
        <v>0</v>
      </c>
      <c r="T53">
        <f>SUMIFS('Grid GenerationQueue'!AH$5:AH$467,'Grid GenerationQueue'!$AX$5:$AX$467,$B53,'Grid GenerationQueue'!$AY$5:$AY$467,$C53,'Grid GenerationQueue'!$BH$5:$BH$467,"Executed")</f>
        <v>0</v>
      </c>
      <c r="U53">
        <f>SUMIFS('Grid GenerationQueue'!AI$5:AI$467,'Grid GenerationQueue'!$AX$5:$AX$467,$B53,'Grid GenerationQueue'!$AY$5:$AY$467,$C53,'Grid GenerationQueue'!$BH$5:$BH$467,"Executed")</f>
        <v>0</v>
      </c>
      <c r="V53">
        <f>SUMIFS('Grid GenerationQueue'!AJ$5:AJ$467,'Grid GenerationQueue'!$AX$5:$AX$467,$B53,'Grid GenerationQueue'!$AY$5:$AY$467,$C53,'Grid GenerationQueue'!$BH$5:$BH$467,"Executed")</f>
        <v>0</v>
      </c>
      <c r="W53">
        <f>SUMIFS('Grid GenerationQueue'!AK$5:AK$467,'Grid GenerationQueue'!$AX$5:$AX$467,$B53,'Grid GenerationQueue'!$AY$5:$AY$467,$C53,'Grid GenerationQueue'!$BH$5:$BH$467,"Executed")</f>
        <v>0</v>
      </c>
      <c r="X53">
        <f>SUMIFS('Grid GenerationQueue'!AL$5:AL$467,'Grid GenerationQueue'!$AX$5:$AX$467,$B53,'Grid GenerationQueue'!$AY$5:$AY$467,$C53,'Grid GenerationQueue'!$BH$5:$BH$467,"Executed")</f>
        <v>0</v>
      </c>
      <c r="Y53">
        <f>SUMIFS('Grid GenerationQueue'!AM$5:AM$467,'Grid GenerationQueue'!$AX$5:$AX$467,$B53,'Grid GenerationQueue'!$AY$5:$AY$467,$C53,'Grid GenerationQueue'!$BH$5:$BH$467,"Executed")</f>
        <v>0</v>
      </c>
      <c r="Z53">
        <f>SUMIFS('Grid GenerationQueue'!AN$5:AN$467,'Grid GenerationQueue'!$AX$5:$AX$467,$B53,'Grid GenerationQueue'!$AY$5:$AY$467,$C53,'Grid GenerationQueue'!$BH$5:$BH$467,"Executed")</f>
        <v>0</v>
      </c>
      <c r="AA53">
        <f>SUMIFS('Grid GenerationQueue'!AO$5:AO$467,'Grid GenerationQueue'!$AX$5:$AX$467,$B53,'Grid GenerationQueue'!$AY$5:$AY$467,$C53,'Grid GenerationQueue'!$BH$5:$BH$467,"Executed")</f>
        <v>0</v>
      </c>
      <c r="AB53">
        <f>SUMIFS('Grid GenerationQueue'!AP$5:AP$467,'Grid GenerationQueue'!$AX$5:$AX$467,$B53,'Grid GenerationQueue'!$AY$5:$AY$467,$C53,'Grid GenerationQueue'!$BH$5:$BH$467,"Executed")</f>
        <v>0</v>
      </c>
      <c r="AD53">
        <f>SUMIFS('Grid GenerationQueue'!AE$5:AE$467,'Grid GenerationQueue'!$AX$5:$AX$467,$B53,'Grid GenerationQueue'!$AY$5:$AY$467,$C53,'Grid GenerationQueue'!$BF$5:$BF$467,"&lt;&gt;"&amp;"")</f>
        <v>0</v>
      </c>
      <c r="AE53">
        <f>SUMIFS('Grid GenerationQueue'!AF$5:AF$467,'Grid GenerationQueue'!$AX$5:$AX$467,$B53,'Grid GenerationQueue'!$AY$5:$AY$467,$C53,'Grid GenerationQueue'!$BF$5:$BF$467,"&lt;&gt;"&amp;"")</f>
        <v>0</v>
      </c>
      <c r="AF53">
        <f>SUMIFS('Grid GenerationQueue'!AG$5:AG$467,'Grid GenerationQueue'!$AX$5:$AX$467,$B53,'Grid GenerationQueue'!$AY$5:$AY$467,$C53,'Grid GenerationQueue'!$BF$5:$BF$467,"&lt;&gt;"&amp;"")</f>
        <v>0</v>
      </c>
      <c r="AG53">
        <f>SUMIFS('Grid GenerationQueue'!AH$5:AH$467,'Grid GenerationQueue'!$AX$5:$AX$467,$B53,'Grid GenerationQueue'!$AY$5:$AY$467,$C53,'Grid GenerationQueue'!$BF$5:$BF$467,"&lt;&gt;"&amp;"")</f>
        <v>0</v>
      </c>
      <c r="AH53">
        <f>SUMIFS('Grid GenerationQueue'!AI$5:AI$467,'Grid GenerationQueue'!$AX$5:$AX$467,$B53,'Grid GenerationQueue'!$AY$5:$AY$467,$C53,'Grid GenerationQueue'!$BF$5:$BF$467,"&lt;&gt;"&amp;"")</f>
        <v>0</v>
      </c>
      <c r="AI53">
        <f>SUMIFS('Grid GenerationQueue'!AJ$5:AJ$467,'Grid GenerationQueue'!$AX$5:$AX$467,$B53,'Grid GenerationQueue'!$AY$5:$AY$467,$C53,'Grid GenerationQueue'!$BF$5:$BF$467,"&lt;&gt;"&amp;"")</f>
        <v>0</v>
      </c>
      <c r="AJ53">
        <f>SUMIFS('Grid GenerationQueue'!AK$5:AK$467,'Grid GenerationQueue'!$AX$5:$AX$467,$B53,'Grid GenerationQueue'!$AY$5:$AY$467,$C53,'Grid GenerationQueue'!$BF$5:$BF$467,"&lt;&gt;"&amp;"")</f>
        <v>0</v>
      </c>
      <c r="AK53">
        <f>SUMIFS('Grid GenerationQueue'!AL$5:AL$467,'Grid GenerationQueue'!$AX$5:$AX$467,$B53,'Grid GenerationQueue'!$AY$5:$AY$467,$C53,'Grid GenerationQueue'!$BF$5:$BF$467,"&lt;&gt;"&amp;"")</f>
        <v>0</v>
      </c>
      <c r="AL53">
        <f>SUMIFS('Grid GenerationQueue'!AM$5:AM$467,'Grid GenerationQueue'!$AX$5:$AX$467,$B53,'Grid GenerationQueue'!$AY$5:$AY$467,$C53,'Grid GenerationQueue'!$BF$5:$BF$467,"&lt;&gt;"&amp;"")</f>
        <v>0</v>
      </c>
      <c r="AM53">
        <f>SUMIFS('Grid GenerationQueue'!AN$5:AN$467,'Grid GenerationQueue'!$AX$5:$AX$467,$B53,'Grid GenerationQueue'!$AY$5:$AY$467,$C53,'Grid GenerationQueue'!$BF$5:$BF$467,"&lt;&gt;"&amp;"")</f>
        <v>0</v>
      </c>
      <c r="AN53">
        <f>SUMIFS('Grid GenerationQueue'!AO$5:AO$467,'Grid GenerationQueue'!$AX$5:$AX$467,$B53,'Grid GenerationQueue'!$AY$5:$AY$467,$C53,'Grid GenerationQueue'!$BF$5:$BF$467,"&lt;&gt;"&amp;"")</f>
        <v>0</v>
      </c>
      <c r="AO53">
        <f>SUMIFS('Grid GenerationQueue'!AP$5:AP$467,'Grid GenerationQueue'!$AX$5:$AX$467,$B53,'Grid GenerationQueue'!$AY$5:$AY$467,$C53,'Grid GenerationQueue'!$BF$5:$BF$467,"&lt;&gt;"&amp;"")</f>
        <v>0</v>
      </c>
      <c r="AQ53">
        <f>SUMIFS('Grid GenerationQueue'!AE$5:AE$467,'Grid GenerationQueue'!$AX$5:$AX$467,$B53,'Grid GenerationQueue'!$AY$5:$AY$467,$C53)</f>
        <v>0</v>
      </c>
      <c r="AR53">
        <f>SUMIFS('Grid GenerationQueue'!AF$5:AF$467,'Grid GenerationQueue'!$AX$5:$AX$467,$B53,'Grid GenerationQueue'!$AY$5:$AY$467,$C53)</f>
        <v>0</v>
      </c>
      <c r="AS53">
        <f>SUMIFS('Grid GenerationQueue'!AG$5:AG$467,'Grid GenerationQueue'!$AX$5:$AX$467,$B53,'Grid GenerationQueue'!$AY$5:$AY$467,$C53)</f>
        <v>0</v>
      </c>
      <c r="AT53">
        <f>SUMIFS('Grid GenerationQueue'!AH$5:AH$467,'Grid GenerationQueue'!$AX$5:$AX$467,$B53,'Grid GenerationQueue'!$AY$5:$AY$467,$C53)</f>
        <v>0</v>
      </c>
      <c r="AU53">
        <f>SUMIFS('Grid GenerationQueue'!AI$5:AI$467,'Grid GenerationQueue'!$AX$5:$AX$467,$B53,'Grid GenerationQueue'!$AY$5:$AY$467,$C53)</f>
        <v>0</v>
      </c>
      <c r="AV53">
        <f>SUMIFS('Grid GenerationQueue'!AJ$5:AJ$467,'Grid GenerationQueue'!$AX$5:$AX$467,$B53,'Grid GenerationQueue'!$AY$5:$AY$467,$C53)</f>
        <v>0</v>
      </c>
      <c r="AW53">
        <f>SUMIFS('Grid GenerationQueue'!AK$5:AK$467,'Grid GenerationQueue'!$AX$5:$AX$467,$B53,'Grid GenerationQueue'!$AY$5:$AY$467,$C53)</f>
        <v>0</v>
      </c>
      <c r="AX53">
        <f>SUMIFS('Grid GenerationQueue'!AL$5:AL$467,'Grid GenerationQueue'!$AX$5:$AX$467,$B53,'Grid GenerationQueue'!$AY$5:$AY$467,$C53)</f>
        <v>0</v>
      </c>
      <c r="AY53">
        <f>SUMIFS('Grid GenerationQueue'!AM$5:AM$467,'Grid GenerationQueue'!$AX$5:$AX$467,$B53,'Grid GenerationQueue'!$AY$5:$AY$467,$C53)</f>
        <v>0</v>
      </c>
      <c r="AZ53">
        <f>SUMIFS('Grid GenerationQueue'!AN$5:AN$467,'Grid GenerationQueue'!$AX$5:$AX$467,$B53,'Grid GenerationQueue'!$AY$5:$AY$467,$C53)</f>
        <v>0</v>
      </c>
      <c r="BA53">
        <f>SUMIFS('Grid GenerationQueue'!AO$5:AO$467,'Grid GenerationQueue'!$AX$5:$AX$467,$B53,'Grid GenerationQueue'!$AY$5:$AY$467,$C53)</f>
        <v>0</v>
      </c>
      <c r="BB53">
        <f>SUMIFS('Grid GenerationQueue'!AP$5:AP$467,'Grid GenerationQueue'!$AX$5:$AX$467,$B53,'Grid GenerationQueue'!$AY$5:$AY$467,$C53)</f>
        <v>0</v>
      </c>
      <c r="BD53">
        <f>SUMIFS('Grid GenerationQueue'!AE$5:AE$467,'Grid GenerationQueue'!$AX$5:$AX$467,$B53,'Grid GenerationQueue'!$AY$5:$AY$467,$C53,'Grid GenerationQueue'!$BH$5:$BH$467,"Executed",'Grid GenerationQueue'!$BB$5:$BB$467,"&lt;"&amp;$BE$3)</f>
        <v>0</v>
      </c>
      <c r="BE53">
        <f>SUMIFS('Grid GenerationQueue'!AF$5:AF$467,'Grid GenerationQueue'!$AX$5:$AX$467,$B53,'Grid GenerationQueue'!$AY$5:$AY$467,$C53,'Grid GenerationQueue'!$BH$5:$BH$467,"Executed",'Grid GenerationQueue'!$BB$5:$BB$467,"&lt;"&amp;$BE$3)</f>
        <v>0</v>
      </c>
      <c r="BF53">
        <f>SUMIFS('Grid GenerationQueue'!AG$5:AG$467,'Grid GenerationQueue'!$AX$5:$AX$467,$B53,'Grid GenerationQueue'!$AY$5:$AY$467,$C53,'Grid GenerationQueue'!$BH$5:$BH$467,"Executed",'Grid GenerationQueue'!$BB$5:$BB$467,"&lt;"&amp;$BE$3)</f>
        <v>0</v>
      </c>
      <c r="BG53">
        <f>SUMIFS('Grid GenerationQueue'!AH$5:AH$467,'Grid GenerationQueue'!$AX$5:$AX$467,$B53,'Grid GenerationQueue'!$AY$5:$AY$467,$C53,'Grid GenerationQueue'!$BH$5:$BH$467,"Executed",'Grid GenerationQueue'!$BB$5:$BB$467,"&lt;"&amp;$BE$3)</f>
        <v>0</v>
      </c>
      <c r="BH53">
        <f>SUMIFS('Grid GenerationQueue'!AI$5:AI$467,'Grid GenerationQueue'!$AX$5:$AX$467,$B53,'Grid GenerationQueue'!$AY$5:$AY$467,$C53,'Grid GenerationQueue'!$BH$5:$BH$467,"Executed",'Grid GenerationQueue'!$BB$5:$BB$467,"&lt;"&amp;$BE$3)</f>
        <v>0</v>
      </c>
      <c r="BI53">
        <f>SUMIFS('Grid GenerationQueue'!AJ$5:AJ$467,'Grid GenerationQueue'!$AX$5:$AX$467,$B53,'Grid GenerationQueue'!$AY$5:$AY$467,$C53,'Grid GenerationQueue'!$BH$5:$BH$467,"Executed",'Grid GenerationQueue'!$BB$5:$BB$467,"&lt;"&amp;$BE$3)</f>
        <v>0</v>
      </c>
      <c r="BJ53">
        <f>SUMIFS('Grid GenerationQueue'!AK$5:AK$467,'Grid GenerationQueue'!$AX$5:$AX$467,$B53,'Grid GenerationQueue'!$AY$5:$AY$467,$C53,'Grid GenerationQueue'!$BH$5:$BH$467,"Executed",'Grid GenerationQueue'!$BB$5:$BB$467,"&lt;"&amp;$BE$3)</f>
        <v>0</v>
      </c>
      <c r="BK53">
        <f>SUMIFS('Grid GenerationQueue'!AL$5:AL$467,'Grid GenerationQueue'!$AX$5:$AX$467,$B53,'Grid GenerationQueue'!$AY$5:$AY$467,$C53,'Grid GenerationQueue'!$BH$5:$BH$467,"Executed",'Grid GenerationQueue'!$BB$5:$BB$467,"&lt;"&amp;$BE$3)</f>
        <v>0</v>
      </c>
      <c r="BL53">
        <f>SUMIFS('Grid GenerationQueue'!AM$5:AM$467,'Grid GenerationQueue'!$AX$5:$AX$467,$B53,'Grid GenerationQueue'!$AY$5:$AY$467,$C53,'Grid GenerationQueue'!$BH$5:$BH$467,"Executed",'Grid GenerationQueue'!$BB$5:$BB$467,"&lt;"&amp;$BE$3)</f>
        <v>0</v>
      </c>
      <c r="BM53">
        <f>SUMIFS('Grid GenerationQueue'!AN$5:AN$467,'Grid GenerationQueue'!$AX$5:$AX$467,$B53,'Grid GenerationQueue'!$AY$5:$AY$467,$C53,'Grid GenerationQueue'!$BH$5:$BH$467,"Executed",'Grid GenerationQueue'!$BB$5:$BB$467,"&lt;"&amp;$BE$3)</f>
        <v>0</v>
      </c>
      <c r="BN53">
        <f>SUMIFS('Grid GenerationQueue'!AO$5:AO$467,'Grid GenerationQueue'!$AX$5:$AX$467,$B53,'Grid GenerationQueue'!$AY$5:$AY$467,$C53,'Grid GenerationQueue'!$BH$5:$BH$467,"Executed",'Grid GenerationQueue'!$BB$5:$BB$467,"&lt;"&amp;$BE$3)</f>
        <v>0</v>
      </c>
      <c r="BO53">
        <f>SUMIFS('Grid GenerationQueue'!AP$5:AP$467,'Grid GenerationQueue'!$AX$5:$AX$467,$B53,'Grid GenerationQueue'!$AY$5:$AY$467,$C53,'Grid GenerationQueue'!$BH$5:$BH$467,"Executed",'Grid GenerationQueue'!$BB$5:$BB$467,"&lt;"&amp;$BE$3)</f>
        <v>0</v>
      </c>
      <c r="BQ53">
        <f>SUMIFS('Grid GenerationQueue'!AE$5:AE$467,'Grid GenerationQueue'!$AX$5:$AX$467,$B53,'Grid GenerationQueue'!$AY$5:$AY$467,$C53,'Grid GenerationQueue'!$BF$5:$BF$467,"&lt;&gt;"&amp;"",'Grid GenerationQueue'!$BB$5:$BB$467,"&lt;"&amp;$BE$3)</f>
        <v>0</v>
      </c>
      <c r="BR53">
        <f>SUMIFS('Grid GenerationQueue'!AF$5:AF$467,'Grid GenerationQueue'!$AX$5:$AX$467,$B53,'Grid GenerationQueue'!$AY$5:$AY$467,$C53,'Grid GenerationQueue'!$BF$5:$BF$467,"&lt;&gt;"&amp;"",'Grid GenerationQueue'!$BB$5:$BB$467,"&lt;"&amp;$BE$3)</f>
        <v>0</v>
      </c>
      <c r="BS53">
        <f>SUMIFS('Grid GenerationQueue'!AG$5:AG$467,'Grid GenerationQueue'!$AX$5:$AX$467,$B53,'Grid GenerationQueue'!$AY$5:$AY$467,$C53,'Grid GenerationQueue'!$BF$5:$BF$467,"&lt;&gt;"&amp;"",'Grid GenerationQueue'!$BB$5:$BB$467,"&lt;"&amp;$BE$3)</f>
        <v>0</v>
      </c>
      <c r="BT53">
        <f>SUMIFS('Grid GenerationQueue'!AH$5:AH$467,'Grid GenerationQueue'!$AX$5:$AX$467,$B53,'Grid GenerationQueue'!$AY$5:$AY$467,$C53,'Grid GenerationQueue'!$BF$5:$BF$467,"&lt;&gt;"&amp;"",'Grid GenerationQueue'!$BB$5:$BB$467,"&lt;"&amp;$BE$3)</f>
        <v>0</v>
      </c>
      <c r="BU53">
        <f>SUMIFS('Grid GenerationQueue'!AI$5:AI$467,'Grid GenerationQueue'!$AX$5:$AX$467,$B53,'Grid GenerationQueue'!$AY$5:$AY$467,$C53,'Grid GenerationQueue'!$BF$5:$BF$467,"&lt;&gt;"&amp;"",'Grid GenerationQueue'!$BB$5:$BB$467,"&lt;"&amp;$BE$3)</f>
        <v>0</v>
      </c>
      <c r="BV53">
        <f>SUMIFS('Grid GenerationQueue'!AJ$5:AJ$467,'Grid GenerationQueue'!$AX$5:$AX$467,$B53,'Grid GenerationQueue'!$AY$5:$AY$467,$C53,'Grid GenerationQueue'!$BF$5:$BF$467,"&lt;&gt;"&amp;"",'Grid GenerationQueue'!$BB$5:$BB$467,"&lt;"&amp;$BE$3)</f>
        <v>0</v>
      </c>
      <c r="BW53">
        <f>SUMIFS('Grid GenerationQueue'!AK$5:AK$467,'Grid GenerationQueue'!$AX$5:$AX$467,$B53,'Grid GenerationQueue'!$AY$5:$AY$467,$C53,'Grid GenerationQueue'!$BF$5:$BF$467,"&lt;&gt;"&amp;"",'Grid GenerationQueue'!$BB$5:$BB$467,"&lt;"&amp;$BE$3)</f>
        <v>0</v>
      </c>
      <c r="BX53">
        <f>SUMIFS('Grid GenerationQueue'!AL$5:AL$467,'Grid GenerationQueue'!$AX$5:$AX$467,$B53,'Grid GenerationQueue'!$AY$5:$AY$467,$C53,'Grid GenerationQueue'!$BF$5:$BF$467,"&lt;&gt;"&amp;"",'Grid GenerationQueue'!$BB$5:$BB$467,"&lt;"&amp;$BE$3)</f>
        <v>0</v>
      </c>
      <c r="BY53">
        <f>SUMIFS('Grid GenerationQueue'!AM$5:AM$467,'Grid GenerationQueue'!$AX$5:$AX$467,$B53,'Grid GenerationQueue'!$AY$5:$AY$467,$C53,'Grid GenerationQueue'!$BF$5:$BF$467,"&lt;&gt;"&amp;"",'Grid GenerationQueue'!$BB$5:$BB$467,"&lt;"&amp;$BE$3)</f>
        <v>0</v>
      </c>
      <c r="BZ53">
        <f>SUMIFS('Grid GenerationQueue'!AN$5:AN$467,'Grid GenerationQueue'!$AX$5:$AX$467,$B53,'Grid GenerationQueue'!$AY$5:$AY$467,$C53,'Grid GenerationQueue'!$BF$5:$BF$467,"&lt;&gt;"&amp;"",'Grid GenerationQueue'!$BB$5:$BB$467,"&lt;"&amp;$BE$3)</f>
        <v>0</v>
      </c>
      <c r="CA53">
        <f>SUMIFS('Grid GenerationQueue'!AO$5:AO$467,'Grid GenerationQueue'!$AX$5:$AX$467,$B53,'Grid GenerationQueue'!$AY$5:$AY$467,$C53,'Grid GenerationQueue'!$BF$5:$BF$467,"&lt;&gt;"&amp;"",'Grid GenerationQueue'!$BB$5:$BB$467,"&lt;"&amp;$BE$3)</f>
        <v>0</v>
      </c>
      <c r="CB53">
        <f>SUMIFS('Grid GenerationQueue'!AP$5:AP$467,'Grid GenerationQueue'!$AX$5:$AX$467,$B53,'Grid GenerationQueue'!$AY$5:$AY$467,$C53,'Grid GenerationQueue'!$BF$5:$BF$467,"&lt;&gt;"&amp;"",'Grid GenerationQueue'!$BB$5:$BB$467,"&lt;"&amp;$BE$3)</f>
        <v>0</v>
      </c>
      <c r="CD53">
        <f>SUMIFS('Grid GenerationQueue'!AE$5:AE$467,'Grid GenerationQueue'!$AX$5:$AX$467,$B53,'Grid GenerationQueue'!$AY$5:$AY$467,$C53,'Grid GenerationQueue'!$BB$5:$BB$467,"&lt;"&amp;$BE$3)</f>
        <v>0</v>
      </c>
      <c r="CE53">
        <f>SUMIFS('Grid GenerationQueue'!AF$5:AF$467,'Grid GenerationQueue'!$AX$5:$AX$467,$B53,'Grid GenerationQueue'!$AY$5:$AY$467,$C53,'Grid GenerationQueue'!$BB$5:$BB$467,"&lt;"&amp;$BE$3)</f>
        <v>0</v>
      </c>
      <c r="CF53">
        <f>SUMIFS('Grid GenerationQueue'!AG$5:AG$467,'Grid GenerationQueue'!$AX$5:$AX$467,$B53,'Grid GenerationQueue'!$AY$5:$AY$467,$C53,'Grid GenerationQueue'!$BB$5:$BB$467,"&lt;"&amp;$BE$3)</f>
        <v>0</v>
      </c>
      <c r="CG53">
        <f>SUMIFS('Grid GenerationQueue'!AH$5:AH$467,'Grid GenerationQueue'!$AX$5:$AX$467,$B53,'Grid GenerationQueue'!$AY$5:$AY$467,$C53,'Grid GenerationQueue'!$BB$5:$BB$467,"&lt;"&amp;$BE$3)</f>
        <v>0</v>
      </c>
      <c r="CH53">
        <f>SUMIFS('Grid GenerationQueue'!AI$5:AI$467,'Grid GenerationQueue'!$AX$5:$AX$467,$B53,'Grid GenerationQueue'!$AY$5:$AY$467,$C53,'Grid GenerationQueue'!$BB$5:$BB$467,"&lt;"&amp;$BE$3)</f>
        <v>0</v>
      </c>
      <c r="CI53">
        <f>SUMIFS('Grid GenerationQueue'!AJ$5:AJ$467,'Grid GenerationQueue'!$AX$5:$AX$467,$B53,'Grid GenerationQueue'!$AY$5:$AY$467,$C53,'Grid GenerationQueue'!$BB$5:$BB$467,"&lt;"&amp;$BE$3)</f>
        <v>0</v>
      </c>
      <c r="CJ53">
        <f>SUMIFS('Grid GenerationQueue'!AK$5:AK$467,'Grid GenerationQueue'!$AX$5:$AX$467,$B53,'Grid GenerationQueue'!$AY$5:$AY$467,$C53,'Grid GenerationQueue'!$BB$5:$BB$467,"&lt;"&amp;$BE$3)</f>
        <v>0</v>
      </c>
      <c r="CK53">
        <f>SUMIFS('Grid GenerationQueue'!AL$5:AL$467,'Grid GenerationQueue'!$AX$5:$AX$467,$B53,'Grid GenerationQueue'!$AY$5:$AY$467,$C53,'Grid GenerationQueue'!$BB$5:$BB$467,"&lt;"&amp;$BE$3)</f>
        <v>0</v>
      </c>
      <c r="CL53">
        <f>SUMIFS('Grid GenerationQueue'!AM$5:AM$467,'Grid GenerationQueue'!$AX$5:$AX$467,$B53,'Grid GenerationQueue'!$AY$5:$AY$467,$C53,'Grid GenerationQueue'!$BB$5:$BB$467,"&lt;"&amp;$BE$3)</f>
        <v>0</v>
      </c>
      <c r="CM53">
        <f>SUMIFS('Grid GenerationQueue'!AN$5:AN$467,'Grid GenerationQueue'!$AX$5:$AX$467,$B53,'Grid GenerationQueue'!$AY$5:$AY$467,$C53,'Grid GenerationQueue'!$BB$5:$BB$467,"&lt;"&amp;$BE$3)</f>
        <v>0</v>
      </c>
      <c r="CN53">
        <f>SUMIFS('Grid GenerationQueue'!AO$5:AO$467,'Grid GenerationQueue'!$AX$5:$AX$467,$B53,'Grid GenerationQueue'!$AY$5:$AY$467,$C53,'Grid GenerationQueue'!$BB$5:$BB$467,"&lt;"&amp;$BE$3)</f>
        <v>0</v>
      </c>
      <c r="CO53">
        <f>SUMIFS('Grid GenerationQueue'!AP$5:AP$467,'Grid GenerationQueue'!$AX$5:$AX$467,$B53,'Grid GenerationQueue'!$AY$5:$AY$467,$C53,'Grid GenerationQueue'!$BB$5:$BB$467,"&lt;"&amp;$BE$3)</f>
        <v>0</v>
      </c>
    </row>
    <row r="54" spans="1:93" x14ac:dyDescent="0.35">
      <c r="A54" t="s">
        <v>4647</v>
      </c>
      <c r="B54" t="s">
        <v>4522</v>
      </c>
      <c r="C54">
        <v>138</v>
      </c>
      <c r="D54">
        <f>SUMIFS('Grid GenerationQueue'!AE$5:AE$467,'Grid GenerationQueue'!$AX$5:$AX$467,$B54,'Grid GenerationQueue'!$AY$5:$AY$467,$C54,'Grid GenerationQueue'!$BI$5:$BI$467,"&lt;4")</f>
        <v>0</v>
      </c>
      <c r="E54">
        <f>SUMIFS('Grid GenerationQueue'!AF$5:AF$467,'Grid GenerationQueue'!$AX$5:$AX$467,$B54,'Grid GenerationQueue'!$AY$5:$AY$467,$C54,'Grid GenerationQueue'!$BI$5:$BI$467,"&lt;4")</f>
        <v>0</v>
      </c>
      <c r="F54">
        <f>SUMIFS('Grid GenerationQueue'!AG$5:AG$467,'Grid GenerationQueue'!$AX$5:$AX$467,$B54,'Grid GenerationQueue'!$AY$5:$AY$467,$C54,'Grid GenerationQueue'!$BI$5:$BI$467,"&lt;4")</f>
        <v>0</v>
      </c>
      <c r="G54">
        <f>SUMIFS('Grid GenerationQueue'!AH$5:AH$467,'Grid GenerationQueue'!$AX$5:$AX$467,$B54,'Grid GenerationQueue'!$AY$5:$AY$467,$C54,'Grid GenerationQueue'!$BI$5:$BI$467,"&lt;4")</f>
        <v>0</v>
      </c>
      <c r="H54">
        <f>SUMIFS('Grid GenerationQueue'!AI$5:AI$467,'Grid GenerationQueue'!$AX$5:$AX$467,$B54,'Grid GenerationQueue'!$AY$5:$AY$467,$C54,'Grid GenerationQueue'!$BI$5:$BI$467,"&lt;4")</f>
        <v>0</v>
      </c>
      <c r="I54">
        <f>SUMIFS('Grid GenerationQueue'!AJ$5:AJ$467,'Grid GenerationQueue'!$AX$5:$AX$467,$B54,'Grid GenerationQueue'!$AY$5:$AY$467,$C54,'Grid GenerationQueue'!$BI$5:$BI$467,"&lt;4")</f>
        <v>0</v>
      </c>
      <c r="J54">
        <f>SUMIFS('Grid GenerationQueue'!AK$5:AK$467,'Grid GenerationQueue'!$AX$5:$AX$467,$B54,'Grid GenerationQueue'!$AY$5:$AY$467,$C54,'Grid GenerationQueue'!$BI$5:$BI$467,"&lt;4")</f>
        <v>0</v>
      </c>
      <c r="K54">
        <f>SUMIFS('Grid GenerationQueue'!AL$5:AL$467,'Grid GenerationQueue'!$AX$5:$AX$467,$B54,'Grid GenerationQueue'!$AY$5:$AY$467,$C54,'Grid GenerationQueue'!$BI$5:$BI$467,"&lt;4")</f>
        <v>0</v>
      </c>
      <c r="L54">
        <f>SUMIFS('Grid GenerationQueue'!AM$5:AM$467,'Grid GenerationQueue'!$AX$5:$AX$467,$B54,'Grid GenerationQueue'!$AY$5:$AY$467,$C54,'Grid GenerationQueue'!$BI$5:$BI$467,"&lt;4")</f>
        <v>0</v>
      </c>
      <c r="M54">
        <f>SUMIFS('Grid GenerationQueue'!AN$5:AN$467,'Grid GenerationQueue'!$AX$5:$AX$467,$B54,'Grid GenerationQueue'!$AY$5:$AY$467,$C54,'Grid GenerationQueue'!$BI$5:$BI$467,"&lt;4")</f>
        <v>0</v>
      </c>
      <c r="N54">
        <f>SUMIFS('Grid GenerationQueue'!AO$5:AO$467,'Grid GenerationQueue'!$AX$5:$AX$467,$B54,'Grid GenerationQueue'!$AY$5:$AY$467,$C54,'Grid GenerationQueue'!$BI$5:$BI$467,"&lt;4")</f>
        <v>0</v>
      </c>
      <c r="O54">
        <f>SUMIFS('Grid GenerationQueue'!AP$5:AP$467,'Grid GenerationQueue'!$AX$5:$AX$467,$B54,'Grid GenerationQueue'!$AY$5:$AY$467,$C54,'Grid GenerationQueue'!$BI$5:$BI$467,"&lt;4")</f>
        <v>0</v>
      </c>
      <c r="Q54">
        <f>SUMIFS('Grid GenerationQueue'!AE$5:AE$467,'Grid GenerationQueue'!$AX$5:$AX$467,$B54,'Grid GenerationQueue'!$AY$5:$AY$467,$C54,'Grid GenerationQueue'!$BH$5:$BH$467,"Executed")</f>
        <v>6.875</v>
      </c>
      <c r="R54">
        <f>SUMIFS('Grid GenerationQueue'!AF$5:AF$467,'Grid GenerationQueue'!$AX$5:$AX$467,$B54,'Grid GenerationQueue'!$AY$5:$AY$467,$C54,'Grid GenerationQueue'!$BH$5:$BH$467,"Executed")</f>
        <v>0</v>
      </c>
      <c r="S54">
        <f>SUMIFS('Grid GenerationQueue'!AG$5:AG$467,'Grid GenerationQueue'!$AX$5:$AX$467,$B54,'Grid GenerationQueue'!$AY$5:$AY$467,$C54,'Grid GenerationQueue'!$BH$5:$BH$467,"Executed")</f>
        <v>0</v>
      </c>
      <c r="T54">
        <f>SUMIFS('Grid GenerationQueue'!AH$5:AH$467,'Grid GenerationQueue'!$AX$5:$AX$467,$B54,'Grid GenerationQueue'!$AY$5:$AY$467,$C54,'Grid GenerationQueue'!$BH$5:$BH$467,"Executed")</f>
        <v>0</v>
      </c>
      <c r="U54">
        <f>SUMIFS('Grid GenerationQueue'!AI$5:AI$467,'Grid GenerationQueue'!$AX$5:$AX$467,$B54,'Grid GenerationQueue'!$AY$5:$AY$467,$C54,'Grid GenerationQueue'!$BH$5:$BH$467,"Executed")</f>
        <v>0</v>
      </c>
      <c r="V54">
        <f>SUMIFS('Grid GenerationQueue'!AJ$5:AJ$467,'Grid GenerationQueue'!$AX$5:$AX$467,$B54,'Grid GenerationQueue'!$AY$5:$AY$467,$C54,'Grid GenerationQueue'!$BH$5:$BH$467,"Executed")</f>
        <v>0</v>
      </c>
      <c r="W54">
        <f>SUMIFS('Grid GenerationQueue'!AK$5:AK$467,'Grid GenerationQueue'!$AX$5:$AX$467,$B54,'Grid GenerationQueue'!$AY$5:$AY$467,$C54,'Grid GenerationQueue'!$BH$5:$BH$467,"Executed")</f>
        <v>0</v>
      </c>
      <c r="X54">
        <f>SUMIFS('Grid GenerationQueue'!AL$5:AL$467,'Grid GenerationQueue'!$AX$5:$AX$467,$B54,'Grid GenerationQueue'!$AY$5:$AY$467,$C54,'Grid GenerationQueue'!$BH$5:$BH$467,"Executed")</f>
        <v>0</v>
      </c>
      <c r="Y54">
        <f>SUMIFS('Grid GenerationQueue'!AM$5:AM$467,'Grid GenerationQueue'!$AX$5:$AX$467,$B54,'Grid GenerationQueue'!$AY$5:$AY$467,$C54,'Grid GenerationQueue'!$BH$5:$BH$467,"Executed")</f>
        <v>0</v>
      </c>
      <c r="Z54">
        <f>SUMIFS('Grid GenerationQueue'!AN$5:AN$467,'Grid GenerationQueue'!$AX$5:$AX$467,$B54,'Grid GenerationQueue'!$AY$5:$AY$467,$C54,'Grid GenerationQueue'!$BH$5:$BH$467,"Executed")</f>
        <v>0</v>
      </c>
      <c r="AA54">
        <f>SUMIFS('Grid GenerationQueue'!AO$5:AO$467,'Grid GenerationQueue'!$AX$5:$AX$467,$B54,'Grid GenerationQueue'!$AY$5:$AY$467,$C54,'Grid GenerationQueue'!$BH$5:$BH$467,"Executed")</f>
        <v>0</v>
      </c>
      <c r="AB54">
        <f>SUMIFS('Grid GenerationQueue'!AP$5:AP$467,'Grid GenerationQueue'!$AX$5:$AX$467,$B54,'Grid GenerationQueue'!$AY$5:$AY$467,$C54,'Grid GenerationQueue'!$BH$5:$BH$467,"Executed")</f>
        <v>0</v>
      </c>
      <c r="AD54">
        <f>SUMIFS('Grid GenerationQueue'!AE$5:AE$467,'Grid GenerationQueue'!$AX$5:$AX$467,$B54,'Grid GenerationQueue'!$AY$5:$AY$467,$C54,'Grid GenerationQueue'!$BF$5:$BF$467,"&lt;&gt;"&amp;"")</f>
        <v>6.875</v>
      </c>
      <c r="AE54">
        <f>SUMIFS('Grid GenerationQueue'!AF$5:AF$467,'Grid GenerationQueue'!$AX$5:$AX$467,$B54,'Grid GenerationQueue'!$AY$5:$AY$467,$C54,'Grid GenerationQueue'!$BF$5:$BF$467,"&lt;&gt;"&amp;"")</f>
        <v>0</v>
      </c>
      <c r="AF54">
        <f>SUMIFS('Grid GenerationQueue'!AG$5:AG$467,'Grid GenerationQueue'!$AX$5:$AX$467,$B54,'Grid GenerationQueue'!$AY$5:$AY$467,$C54,'Grid GenerationQueue'!$BF$5:$BF$467,"&lt;&gt;"&amp;"")</f>
        <v>0</v>
      </c>
      <c r="AG54">
        <f>SUMIFS('Grid GenerationQueue'!AH$5:AH$467,'Grid GenerationQueue'!$AX$5:$AX$467,$B54,'Grid GenerationQueue'!$AY$5:$AY$467,$C54,'Grid GenerationQueue'!$BF$5:$BF$467,"&lt;&gt;"&amp;"")</f>
        <v>0</v>
      </c>
      <c r="AH54">
        <f>SUMIFS('Grid GenerationQueue'!AI$5:AI$467,'Grid GenerationQueue'!$AX$5:$AX$467,$B54,'Grid GenerationQueue'!$AY$5:$AY$467,$C54,'Grid GenerationQueue'!$BF$5:$BF$467,"&lt;&gt;"&amp;"")</f>
        <v>0</v>
      </c>
      <c r="AI54">
        <f>SUMIFS('Grid GenerationQueue'!AJ$5:AJ$467,'Grid GenerationQueue'!$AX$5:$AX$467,$B54,'Grid GenerationQueue'!$AY$5:$AY$467,$C54,'Grid GenerationQueue'!$BF$5:$BF$467,"&lt;&gt;"&amp;"")</f>
        <v>0</v>
      </c>
      <c r="AJ54">
        <f>SUMIFS('Grid GenerationQueue'!AK$5:AK$467,'Grid GenerationQueue'!$AX$5:$AX$467,$B54,'Grid GenerationQueue'!$AY$5:$AY$467,$C54,'Grid GenerationQueue'!$BF$5:$BF$467,"&lt;&gt;"&amp;"")</f>
        <v>0</v>
      </c>
      <c r="AK54">
        <f>SUMIFS('Grid GenerationQueue'!AL$5:AL$467,'Grid GenerationQueue'!$AX$5:$AX$467,$B54,'Grid GenerationQueue'!$AY$5:$AY$467,$C54,'Grid GenerationQueue'!$BF$5:$BF$467,"&lt;&gt;"&amp;"")</f>
        <v>0</v>
      </c>
      <c r="AL54">
        <f>SUMIFS('Grid GenerationQueue'!AM$5:AM$467,'Grid GenerationQueue'!$AX$5:$AX$467,$B54,'Grid GenerationQueue'!$AY$5:$AY$467,$C54,'Grid GenerationQueue'!$BF$5:$BF$467,"&lt;&gt;"&amp;"")</f>
        <v>0</v>
      </c>
      <c r="AM54">
        <f>SUMIFS('Grid GenerationQueue'!AN$5:AN$467,'Grid GenerationQueue'!$AX$5:$AX$467,$B54,'Grid GenerationQueue'!$AY$5:$AY$467,$C54,'Grid GenerationQueue'!$BF$5:$BF$467,"&lt;&gt;"&amp;"")</f>
        <v>0</v>
      </c>
      <c r="AN54">
        <f>SUMIFS('Grid GenerationQueue'!AO$5:AO$467,'Grid GenerationQueue'!$AX$5:$AX$467,$B54,'Grid GenerationQueue'!$AY$5:$AY$467,$C54,'Grid GenerationQueue'!$BF$5:$BF$467,"&lt;&gt;"&amp;"")</f>
        <v>0</v>
      </c>
      <c r="AO54">
        <f>SUMIFS('Grid GenerationQueue'!AP$5:AP$467,'Grid GenerationQueue'!$AX$5:$AX$467,$B54,'Grid GenerationQueue'!$AY$5:$AY$467,$C54,'Grid GenerationQueue'!$BF$5:$BF$467,"&lt;&gt;"&amp;"")</f>
        <v>0</v>
      </c>
      <c r="AQ54">
        <f>SUMIFS('Grid GenerationQueue'!AE$5:AE$467,'Grid GenerationQueue'!$AX$5:$AX$467,$B54,'Grid GenerationQueue'!$AY$5:$AY$467,$C54)</f>
        <v>6.875</v>
      </c>
      <c r="AR54">
        <f>SUMIFS('Grid GenerationQueue'!AF$5:AF$467,'Grid GenerationQueue'!$AX$5:$AX$467,$B54,'Grid GenerationQueue'!$AY$5:$AY$467,$C54)</f>
        <v>0</v>
      </c>
      <c r="AS54">
        <f>SUMIFS('Grid GenerationQueue'!AG$5:AG$467,'Grid GenerationQueue'!$AX$5:$AX$467,$B54,'Grid GenerationQueue'!$AY$5:$AY$467,$C54)</f>
        <v>0</v>
      </c>
      <c r="AT54">
        <f>SUMIFS('Grid GenerationQueue'!AH$5:AH$467,'Grid GenerationQueue'!$AX$5:$AX$467,$B54,'Grid GenerationQueue'!$AY$5:$AY$467,$C54)</f>
        <v>0</v>
      </c>
      <c r="AU54">
        <f>SUMIFS('Grid GenerationQueue'!AI$5:AI$467,'Grid GenerationQueue'!$AX$5:$AX$467,$B54,'Grid GenerationQueue'!$AY$5:$AY$467,$C54)</f>
        <v>0</v>
      </c>
      <c r="AV54">
        <f>SUMIFS('Grid GenerationQueue'!AJ$5:AJ$467,'Grid GenerationQueue'!$AX$5:$AX$467,$B54,'Grid GenerationQueue'!$AY$5:$AY$467,$C54)</f>
        <v>0</v>
      </c>
      <c r="AW54">
        <f>SUMIFS('Grid GenerationQueue'!AK$5:AK$467,'Grid GenerationQueue'!$AX$5:$AX$467,$B54,'Grid GenerationQueue'!$AY$5:$AY$467,$C54)</f>
        <v>0</v>
      </c>
      <c r="AX54">
        <f>SUMIFS('Grid GenerationQueue'!AL$5:AL$467,'Grid GenerationQueue'!$AX$5:$AX$467,$B54,'Grid GenerationQueue'!$AY$5:$AY$467,$C54)</f>
        <v>0</v>
      </c>
      <c r="AY54">
        <f>SUMIFS('Grid GenerationQueue'!AM$5:AM$467,'Grid GenerationQueue'!$AX$5:$AX$467,$B54,'Grid GenerationQueue'!$AY$5:$AY$467,$C54)</f>
        <v>0</v>
      </c>
      <c r="AZ54">
        <f>SUMIFS('Grid GenerationQueue'!AN$5:AN$467,'Grid GenerationQueue'!$AX$5:$AX$467,$B54,'Grid GenerationQueue'!$AY$5:$AY$467,$C54)</f>
        <v>0</v>
      </c>
      <c r="BA54">
        <f>SUMIFS('Grid GenerationQueue'!AO$5:AO$467,'Grid GenerationQueue'!$AX$5:$AX$467,$B54,'Grid GenerationQueue'!$AY$5:$AY$467,$C54)</f>
        <v>0</v>
      </c>
      <c r="BB54">
        <f>SUMIFS('Grid GenerationQueue'!AP$5:AP$467,'Grid GenerationQueue'!$AX$5:$AX$467,$B54,'Grid GenerationQueue'!$AY$5:$AY$467,$C54)</f>
        <v>0</v>
      </c>
      <c r="BD54">
        <f>SUMIFS('Grid GenerationQueue'!AE$5:AE$467,'Grid GenerationQueue'!$AX$5:$AX$467,$B54,'Grid GenerationQueue'!$AY$5:$AY$467,$C54,'Grid GenerationQueue'!$BH$5:$BH$467,"Executed",'Grid GenerationQueue'!$BB$5:$BB$467,"&lt;"&amp;$BE$3)</f>
        <v>6.875</v>
      </c>
      <c r="BE54">
        <f>SUMIFS('Grid GenerationQueue'!AF$5:AF$467,'Grid GenerationQueue'!$AX$5:$AX$467,$B54,'Grid GenerationQueue'!$AY$5:$AY$467,$C54,'Grid GenerationQueue'!$BH$5:$BH$467,"Executed",'Grid GenerationQueue'!$BB$5:$BB$467,"&lt;"&amp;$BE$3)</f>
        <v>0</v>
      </c>
      <c r="BF54">
        <f>SUMIFS('Grid GenerationQueue'!AG$5:AG$467,'Grid GenerationQueue'!$AX$5:$AX$467,$B54,'Grid GenerationQueue'!$AY$5:$AY$467,$C54,'Grid GenerationQueue'!$BH$5:$BH$467,"Executed",'Grid GenerationQueue'!$BB$5:$BB$467,"&lt;"&amp;$BE$3)</f>
        <v>0</v>
      </c>
      <c r="BG54">
        <f>SUMIFS('Grid GenerationQueue'!AH$5:AH$467,'Grid GenerationQueue'!$AX$5:$AX$467,$B54,'Grid GenerationQueue'!$AY$5:$AY$467,$C54,'Grid GenerationQueue'!$BH$5:$BH$467,"Executed",'Grid GenerationQueue'!$BB$5:$BB$467,"&lt;"&amp;$BE$3)</f>
        <v>0</v>
      </c>
      <c r="BH54">
        <f>SUMIFS('Grid GenerationQueue'!AI$5:AI$467,'Grid GenerationQueue'!$AX$5:$AX$467,$B54,'Grid GenerationQueue'!$AY$5:$AY$467,$C54,'Grid GenerationQueue'!$BH$5:$BH$467,"Executed",'Grid GenerationQueue'!$BB$5:$BB$467,"&lt;"&amp;$BE$3)</f>
        <v>0</v>
      </c>
      <c r="BI54">
        <f>SUMIFS('Grid GenerationQueue'!AJ$5:AJ$467,'Grid GenerationQueue'!$AX$5:$AX$467,$B54,'Grid GenerationQueue'!$AY$5:$AY$467,$C54,'Grid GenerationQueue'!$BH$5:$BH$467,"Executed",'Grid GenerationQueue'!$BB$5:$BB$467,"&lt;"&amp;$BE$3)</f>
        <v>0</v>
      </c>
      <c r="BJ54">
        <f>SUMIFS('Grid GenerationQueue'!AK$5:AK$467,'Grid GenerationQueue'!$AX$5:$AX$467,$B54,'Grid GenerationQueue'!$AY$5:$AY$467,$C54,'Grid GenerationQueue'!$BH$5:$BH$467,"Executed",'Grid GenerationQueue'!$BB$5:$BB$467,"&lt;"&amp;$BE$3)</f>
        <v>0</v>
      </c>
      <c r="BK54">
        <f>SUMIFS('Grid GenerationQueue'!AL$5:AL$467,'Grid GenerationQueue'!$AX$5:$AX$467,$B54,'Grid GenerationQueue'!$AY$5:$AY$467,$C54,'Grid GenerationQueue'!$BH$5:$BH$467,"Executed",'Grid GenerationQueue'!$BB$5:$BB$467,"&lt;"&amp;$BE$3)</f>
        <v>0</v>
      </c>
      <c r="BL54">
        <f>SUMIFS('Grid GenerationQueue'!AM$5:AM$467,'Grid GenerationQueue'!$AX$5:$AX$467,$B54,'Grid GenerationQueue'!$AY$5:$AY$467,$C54,'Grid GenerationQueue'!$BH$5:$BH$467,"Executed",'Grid GenerationQueue'!$BB$5:$BB$467,"&lt;"&amp;$BE$3)</f>
        <v>0</v>
      </c>
      <c r="BM54">
        <f>SUMIFS('Grid GenerationQueue'!AN$5:AN$467,'Grid GenerationQueue'!$AX$5:$AX$467,$B54,'Grid GenerationQueue'!$AY$5:$AY$467,$C54,'Grid GenerationQueue'!$BH$5:$BH$467,"Executed",'Grid GenerationQueue'!$BB$5:$BB$467,"&lt;"&amp;$BE$3)</f>
        <v>0</v>
      </c>
      <c r="BN54">
        <f>SUMIFS('Grid GenerationQueue'!AO$5:AO$467,'Grid GenerationQueue'!$AX$5:$AX$467,$B54,'Grid GenerationQueue'!$AY$5:$AY$467,$C54,'Grid GenerationQueue'!$BH$5:$BH$467,"Executed",'Grid GenerationQueue'!$BB$5:$BB$467,"&lt;"&amp;$BE$3)</f>
        <v>0</v>
      </c>
      <c r="BO54">
        <f>SUMIFS('Grid GenerationQueue'!AP$5:AP$467,'Grid GenerationQueue'!$AX$5:$AX$467,$B54,'Grid GenerationQueue'!$AY$5:$AY$467,$C54,'Grid GenerationQueue'!$BH$5:$BH$467,"Executed",'Grid GenerationQueue'!$BB$5:$BB$467,"&lt;"&amp;$BE$3)</f>
        <v>0</v>
      </c>
      <c r="BQ54">
        <f>SUMIFS('Grid GenerationQueue'!AE$5:AE$467,'Grid GenerationQueue'!$AX$5:$AX$467,$B54,'Grid GenerationQueue'!$AY$5:$AY$467,$C54,'Grid GenerationQueue'!$BF$5:$BF$467,"&lt;&gt;"&amp;"",'Grid GenerationQueue'!$BB$5:$BB$467,"&lt;"&amp;$BE$3)</f>
        <v>6.875</v>
      </c>
      <c r="BR54">
        <f>SUMIFS('Grid GenerationQueue'!AF$5:AF$467,'Grid GenerationQueue'!$AX$5:$AX$467,$B54,'Grid GenerationQueue'!$AY$5:$AY$467,$C54,'Grid GenerationQueue'!$BF$5:$BF$467,"&lt;&gt;"&amp;"",'Grid GenerationQueue'!$BB$5:$BB$467,"&lt;"&amp;$BE$3)</f>
        <v>0</v>
      </c>
      <c r="BS54">
        <f>SUMIFS('Grid GenerationQueue'!AG$5:AG$467,'Grid GenerationQueue'!$AX$5:$AX$467,$B54,'Grid GenerationQueue'!$AY$5:$AY$467,$C54,'Grid GenerationQueue'!$BF$5:$BF$467,"&lt;&gt;"&amp;"",'Grid GenerationQueue'!$BB$5:$BB$467,"&lt;"&amp;$BE$3)</f>
        <v>0</v>
      </c>
      <c r="BT54">
        <f>SUMIFS('Grid GenerationQueue'!AH$5:AH$467,'Grid GenerationQueue'!$AX$5:$AX$467,$B54,'Grid GenerationQueue'!$AY$5:$AY$467,$C54,'Grid GenerationQueue'!$BF$5:$BF$467,"&lt;&gt;"&amp;"",'Grid GenerationQueue'!$BB$5:$BB$467,"&lt;"&amp;$BE$3)</f>
        <v>0</v>
      </c>
      <c r="BU54">
        <f>SUMIFS('Grid GenerationQueue'!AI$5:AI$467,'Grid GenerationQueue'!$AX$5:$AX$467,$B54,'Grid GenerationQueue'!$AY$5:$AY$467,$C54,'Grid GenerationQueue'!$BF$5:$BF$467,"&lt;&gt;"&amp;"",'Grid GenerationQueue'!$BB$5:$BB$467,"&lt;"&amp;$BE$3)</f>
        <v>0</v>
      </c>
      <c r="BV54">
        <f>SUMIFS('Grid GenerationQueue'!AJ$5:AJ$467,'Grid GenerationQueue'!$AX$5:$AX$467,$B54,'Grid GenerationQueue'!$AY$5:$AY$467,$C54,'Grid GenerationQueue'!$BF$5:$BF$467,"&lt;&gt;"&amp;"",'Grid GenerationQueue'!$BB$5:$BB$467,"&lt;"&amp;$BE$3)</f>
        <v>0</v>
      </c>
      <c r="BW54">
        <f>SUMIFS('Grid GenerationQueue'!AK$5:AK$467,'Grid GenerationQueue'!$AX$5:$AX$467,$B54,'Grid GenerationQueue'!$AY$5:$AY$467,$C54,'Grid GenerationQueue'!$BF$5:$BF$467,"&lt;&gt;"&amp;"",'Grid GenerationQueue'!$BB$5:$BB$467,"&lt;"&amp;$BE$3)</f>
        <v>0</v>
      </c>
      <c r="BX54">
        <f>SUMIFS('Grid GenerationQueue'!AL$5:AL$467,'Grid GenerationQueue'!$AX$5:$AX$467,$B54,'Grid GenerationQueue'!$AY$5:$AY$467,$C54,'Grid GenerationQueue'!$BF$5:$BF$467,"&lt;&gt;"&amp;"",'Grid GenerationQueue'!$BB$5:$BB$467,"&lt;"&amp;$BE$3)</f>
        <v>0</v>
      </c>
      <c r="BY54">
        <f>SUMIFS('Grid GenerationQueue'!AM$5:AM$467,'Grid GenerationQueue'!$AX$5:$AX$467,$B54,'Grid GenerationQueue'!$AY$5:$AY$467,$C54,'Grid GenerationQueue'!$BF$5:$BF$467,"&lt;&gt;"&amp;"",'Grid GenerationQueue'!$BB$5:$BB$467,"&lt;"&amp;$BE$3)</f>
        <v>0</v>
      </c>
      <c r="BZ54">
        <f>SUMIFS('Grid GenerationQueue'!AN$5:AN$467,'Grid GenerationQueue'!$AX$5:$AX$467,$B54,'Grid GenerationQueue'!$AY$5:$AY$467,$C54,'Grid GenerationQueue'!$BF$5:$BF$467,"&lt;&gt;"&amp;"",'Grid GenerationQueue'!$BB$5:$BB$467,"&lt;"&amp;$BE$3)</f>
        <v>0</v>
      </c>
      <c r="CA54">
        <f>SUMIFS('Grid GenerationQueue'!AO$5:AO$467,'Grid GenerationQueue'!$AX$5:$AX$467,$B54,'Grid GenerationQueue'!$AY$5:$AY$467,$C54,'Grid GenerationQueue'!$BF$5:$BF$467,"&lt;&gt;"&amp;"",'Grid GenerationQueue'!$BB$5:$BB$467,"&lt;"&amp;$BE$3)</f>
        <v>0</v>
      </c>
      <c r="CB54">
        <f>SUMIFS('Grid GenerationQueue'!AP$5:AP$467,'Grid GenerationQueue'!$AX$5:$AX$467,$B54,'Grid GenerationQueue'!$AY$5:$AY$467,$C54,'Grid GenerationQueue'!$BF$5:$BF$467,"&lt;&gt;"&amp;"",'Grid GenerationQueue'!$BB$5:$BB$467,"&lt;"&amp;$BE$3)</f>
        <v>0</v>
      </c>
      <c r="CD54">
        <f>SUMIFS('Grid GenerationQueue'!AE$5:AE$467,'Grid GenerationQueue'!$AX$5:$AX$467,$B54,'Grid GenerationQueue'!$AY$5:$AY$467,$C54,'Grid GenerationQueue'!$BB$5:$BB$467,"&lt;"&amp;$BE$3)</f>
        <v>6.875</v>
      </c>
      <c r="CE54">
        <f>SUMIFS('Grid GenerationQueue'!AF$5:AF$467,'Grid GenerationQueue'!$AX$5:$AX$467,$B54,'Grid GenerationQueue'!$AY$5:$AY$467,$C54,'Grid GenerationQueue'!$BB$5:$BB$467,"&lt;"&amp;$BE$3)</f>
        <v>0</v>
      </c>
      <c r="CF54">
        <f>SUMIFS('Grid GenerationQueue'!AG$5:AG$467,'Grid GenerationQueue'!$AX$5:$AX$467,$B54,'Grid GenerationQueue'!$AY$5:$AY$467,$C54,'Grid GenerationQueue'!$BB$5:$BB$467,"&lt;"&amp;$BE$3)</f>
        <v>0</v>
      </c>
      <c r="CG54">
        <f>SUMIFS('Grid GenerationQueue'!AH$5:AH$467,'Grid GenerationQueue'!$AX$5:$AX$467,$B54,'Grid GenerationQueue'!$AY$5:$AY$467,$C54,'Grid GenerationQueue'!$BB$5:$BB$467,"&lt;"&amp;$BE$3)</f>
        <v>0</v>
      </c>
      <c r="CH54">
        <f>SUMIFS('Grid GenerationQueue'!AI$5:AI$467,'Grid GenerationQueue'!$AX$5:$AX$467,$B54,'Grid GenerationQueue'!$AY$5:$AY$467,$C54,'Grid GenerationQueue'!$BB$5:$BB$467,"&lt;"&amp;$BE$3)</f>
        <v>0</v>
      </c>
      <c r="CI54">
        <f>SUMIFS('Grid GenerationQueue'!AJ$5:AJ$467,'Grid GenerationQueue'!$AX$5:$AX$467,$B54,'Grid GenerationQueue'!$AY$5:$AY$467,$C54,'Grid GenerationQueue'!$BB$5:$BB$467,"&lt;"&amp;$BE$3)</f>
        <v>0</v>
      </c>
      <c r="CJ54">
        <f>SUMIFS('Grid GenerationQueue'!AK$5:AK$467,'Grid GenerationQueue'!$AX$5:$AX$467,$B54,'Grid GenerationQueue'!$AY$5:$AY$467,$C54,'Grid GenerationQueue'!$BB$5:$BB$467,"&lt;"&amp;$BE$3)</f>
        <v>0</v>
      </c>
      <c r="CK54">
        <f>SUMIFS('Grid GenerationQueue'!AL$5:AL$467,'Grid GenerationQueue'!$AX$5:$AX$467,$B54,'Grid GenerationQueue'!$AY$5:$AY$467,$C54,'Grid GenerationQueue'!$BB$5:$BB$467,"&lt;"&amp;$BE$3)</f>
        <v>0</v>
      </c>
      <c r="CL54">
        <f>SUMIFS('Grid GenerationQueue'!AM$5:AM$467,'Grid GenerationQueue'!$AX$5:$AX$467,$B54,'Grid GenerationQueue'!$AY$5:$AY$467,$C54,'Grid GenerationQueue'!$BB$5:$BB$467,"&lt;"&amp;$BE$3)</f>
        <v>0</v>
      </c>
      <c r="CM54">
        <f>SUMIFS('Grid GenerationQueue'!AN$5:AN$467,'Grid GenerationQueue'!$AX$5:$AX$467,$B54,'Grid GenerationQueue'!$AY$5:$AY$467,$C54,'Grid GenerationQueue'!$BB$5:$BB$467,"&lt;"&amp;$BE$3)</f>
        <v>0</v>
      </c>
      <c r="CN54">
        <f>SUMIFS('Grid GenerationQueue'!AO$5:AO$467,'Grid GenerationQueue'!$AX$5:$AX$467,$B54,'Grid GenerationQueue'!$AY$5:$AY$467,$C54,'Grid GenerationQueue'!$BB$5:$BB$467,"&lt;"&amp;$BE$3)</f>
        <v>0</v>
      </c>
      <c r="CO54">
        <f>SUMIFS('Grid GenerationQueue'!AP$5:AP$467,'Grid GenerationQueue'!$AX$5:$AX$467,$B54,'Grid GenerationQueue'!$AY$5:$AY$467,$C54,'Grid GenerationQueue'!$BB$5:$BB$467,"&lt;"&amp;$BE$3)</f>
        <v>0</v>
      </c>
    </row>
    <row r="55" spans="1:93" x14ac:dyDescent="0.35">
      <c r="A55" t="s">
        <v>4653</v>
      </c>
      <c r="B55" t="s">
        <v>4676</v>
      </c>
      <c r="C55">
        <v>230</v>
      </c>
      <c r="D55">
        <f>SUMIFS('Grid GenerationQueue'!AE$5:AE$467,'Grid GenerationQueue'!$AX$5:$AX$467,$B55,'Grid GenerationQueue'!$AY$5:$AY$467,$C55,'Grid GenerationQueue'!$BI$5:$BI$467,"&lt;4")</f>
        <v>0</v>
      </c>
      <c r="E55">
        <f>SUMIFS('Grid GenerationQueue'!AF$5:AF$467,'Grid GenerationQueue'!$AX$5:$AX$467,$B55,'Grid GenerationQueue'!$AY$5:$AY$467,$C55,'Grid GenerationQueue'!$BI$5:$BI$467,"&lt;4")</f>
        <v>0</v>
      </c>
      <c r="F55">
        <f>SUMIFS('Grid GenerationQueue'!AG$5:AG$467,'Grid GenerationQueue'!$AX$5:$AX$467,$B55,'Grid GenerationQueue'!$AY$5:$AY$467,$C55,'Grid GenerationQueue'!$BI$5:$BI$467,"&lt;4")</f>
        <v>0</v>
      </c>
      <c r="G55">
        <f>SUMIFS('Grid GenerationQueue'!AH$5:AH$467,'Grid GenerationQueue'!$AX$5:$AX$467,$B55,'Grid GenerationQueue'!$AY$5:$AY$467,$C55,'Grid GenerationQueue'!$BI$5:$BI$467,"&lt;4")</f>
        <v>0</v>
      </c>
      <c r="H55">
        <f>SUMIFS('Grid GenerationQueue'!AI$5:AI$467,'Grid GenerationQueue'!$AX$5:$AX$467,$B55,'Grid GenerationQueue'!$AY$5:$AY$467,$C55,'Grid GenerationQueue'!$BI$5:$BI$467,"&lt;4")</f>
        <v>0</v>
      </c>
      <c r="I55">
        <f>SUMIFS('Grid GenerationQueue'!AJ$5:AJ$467,'Grid GenerationQueue'!$AX$5:$AX$467,$B55,'Grid GenerationQueue'!$AY$5:$AY$467,$C55,'Grid GenerationQueue'!$BI$5:$BI$467,"&lt;4")</f>
        <v>0</v>
      </c>
      <c r="J55">
        <f>SUMIFS('Grid GenerationQueue'!AK$5:AK$467,'Grid GenerationQueue'!$AX$5:$AX$467,$B55,'Grid GenerationQueue'!$AY$5:$AY$467,$C55,'Grid GenerationQueue'!$BI$5:$BI$467,"&lt;4")</f>
        <v>0</v>
      </c>
      <c r="K55">
        <f>SUMIFS('Grid GenerationQueue'!AL$5:AL$467,'Grid GenerationQueue'!$AX$5:$AX$467,$B55,'Grid GenerationQueue'!$AY$5:$AY$467,$C55,'Grid GenerationQueue'!$BI$5:$BI$467,"&lt;4")</f>
        <v>0</v>
      </c>
      <c r="L55">
        <f>SUMIFS('Grid GenerationQueue'!AM$5:AM$467,'Grid GenerationQueue'!$AX$5:$AX$467,$B55,'Grid GenerationQueue'!$AY$5:$AY$467,$C55,'Grid GenerationQueue'!$BI$5:$BI$467,"&lt;4")</f>
        <v>0</v>
      </c>
      <c r="M55">
        <f>SUMIFS('Grid GenerationQueue'!AN$5:AN$467,'Grid GenerationQueue'!$AX$5:$AX$467,$B55,'Grid GenerationQueue'!$AY$5:$AY$467,$C55,'Grid GenerationQueue'!$BI$5:$BI$467,"&lt;4")</f>
        <v>0</v>
      </c>
      <c r="N55">
        <f>SUMIFS('Grid GenerationQueue'!AO$5:AO$467,'Grid GenerationQueue'!$AX$5:$AX$467,$B55,'Grid GenerationQueue'!$AY$5:$AY$467,$C55,'Grid GenerationQueue'!$BI$5:$BI$467,"&lt;4")</f>
        <v>0</v>
      </c>
      <c r="O55">
        <f>SUMIFS('Grid GenerationQueue'!AP$5:AP$467,'Grid GenerationQueue'!$AX$5:$AX$467,$B55,'Grid GenerationQueue'!$AY$5:$AY$467,$C55,'Grid GenerationQueue'!$BI$5:$BI$467,"&lt;4")</f>
        <v>0</v>
      </c>
      <c r="Q55">
        <f>SUMIFS('Grid GenerationQueue'!AE$5:AE$467,'Grid GenerationQueue'!$AX$5:$AX$467,$B55,'Grid GenerationQueue'!$AY$5:$AY$467,$C55,'Grid GenerationQueue'!$BH$5:$BH$467,"Executed")</f>
        <v>0</v>
      </c>
      <c r="R55">
        <f>SUMIFS('Grid GenerationQueue'!AF$5:AF$467,'Grid GenerationQueue'!$AX$5:$AX$467,$B55,'Grid GenerationQueue'!$AY$5:$AY$467,$C55,'Grid GenerationQueue'!$BH$5:$BH$467,"Executed")</f>
        <v>0</v>
      </c>
      <c r="S55">
        <f>SUMIFS('Grid GenerationQueue'!AG$5:AG$467,'Grid GenerationQueue'!$AX$5:$AX$467,$B55,'Grid GenerationQueue'!$AY$5:$AY$467,$C55,'Grid GenerationQueue'!$BH$5:$BH$467,"Executed")</f>
        <v>0</v>
      </c>
      <c r="T55">
        <f>SUMIFS('Grid GenerationQueue'!AH$5:AH$467,'Grid GenerationQueue'!$AX$5:$AX$467,$B55,'Grid GenerationQueue'!$AY$5:$AY$467,$C55,'Grid GenerationQueue'!$BH$5:$BH$467,"Executed")</f>
        <v>0</v>
      </c>
      <c r="U55">
        <f>SUMIFS('Grid GenerationQueue'!AI$5:AI$467,'Grid GenerationQueue'!$AX$5:$AX$467,$B55,'Grid GenerationQueue'!$AY$5:$AY$467,$C55,'Grid GenerationQueue'!$BH$5:$BH$467,"Executed")</f>
        <v>0</v>
      </c>
      <c r="V55">
        <f>SUMIFS('Grid GenerationQueue'!AJ$5:AJ$467,'Grid GenerationQueue'!$AX$5:$AX$467,$B55,'Grid GenerationQueue'!$AY$5:$AY$467,$C55,'Grid GenerationQueue'!$BH$5:$BH$467,"Executed")</f>
        <v>0</v>
      </c>
      <c r="W55">
        <f>SUMIFS('Grid GenerationQueue'!AK$5:AK$467,'Grid GenerationQueue'!$AX$5:$AX$467,$B55,'Grid GenerationQueue'!$AY$5:$AY$467,$C55,'Grid GenerationQueue'!$BH$5:$BH$467,"Executed")</f>
        <v>0</v>
      </c>
      <c r="X55">
        <f>SUMIFS('Grid GenerationQueue'!AL$5:AL$467,'Grid GenerationQueue'!$AX$5:$AX$467,$B55,'Grid GenerationQueue'!$AY$5:$AY$467,$C55,'Grid GenerationQueue'!$BH$5:$BH$467,"Executed")</f>
        <v>0</v>
      </c>
      <c r="Y55">
        <f>SUMIFS('Grid GenerationQueue'!AM$5:AM$467,'Grid GenerationQueue'!$AX$5:$AX$467,$B55,'Grid GenerationQueue'!$AY$5:$AY$467,$C55,'Grid GenerationQueue'!$BH$5:$BH$467,"Executed")</f>
        <v>0</v>
      </c>
      <c r="Z55">
        <f>SUMIFS('Grid GenerationQueue'!AN$5:AN$467,'Grid GenerationQueue'!$AX$5:$AX$467,$B55,'Grid GenerationQueue'!$AY$5:$AY$467,$C55,'Grid GenerationQueue'!$BH$5:$BH$467,"Executed")</f>
        <v>0</v>
      </c>
      <c r="AA55">
        <f>SUMIFS('Grid GenerationQueue'!AO$5:AO$467,'Grid GenerationQueue'!$AX$5:$AX$467,$B55,'Grid GenerationQueue'!$AY$5:$AY$467,$C55,'Grid GenerationQueue'!$BH$5:$BH$467,"Executed")</f>
        <v>0</v>
      </c>
      <c r="AB55">
        <f>SUMIFS('Grid GenerationQueue'!AP$5:AP$467,'Grid GenerationQueue'!$AX$5:$AX$467,$B55,'Grid GenerationQueue'!$AY$5:$AY$467,$C55,'Grid GenerationQueue'!$BH$5:$BH$467,"Executed")</f>
        <v>0</v>
      </c>
      <c r="AD55">
        <f>SUMIFS('Grid GenerationQueue'!AE$5:AE$467,'Grid GenerationQueue'!$AX$5:$AX$467,$B55,'Grid GenerationQueue'!$AY$5:$AY$467,$C55,'Grid GenerationQueue'!$BF$5:$BF$467,"&lt;&gt;"&amp;"")</f>
        <v>0</v>
      </c>
      <c r="AE55">
        <f>SUMIFS('Grid GenerationQueue'!AF$5:AF$467,'Grid GenerationQueue'!$AX$5:$AX$467,$B55,'Grid GenerationQueue'!$AY$5:$AY$467,$C55,'Grid GenerationQueue'!$BF$5:$BF$467,"&lt;&gt;"&amp;"")</f>
        <v>0</v>
      </c>
      <c r="AF55">
        <f>SUMIFS('Grid GenerationQueue'!AG$5:AG$467,'Grid GenerationQueue'!$AX$5:$AX$467,$B55,'Grid GenerationQueue'!$AY$5:$AY$467,$C55,'Grid GenerationQueue'!$BF$5:$BF$467,"&lt;&gt;"&amp;"")</f>
        <v>0</v>
      </c>
      <c r="AG55">
        <f>SUMIFS('Grid GenerationQueue'!AH$5:AH$467,'Grid GenerationQueue'!$AX$5:$AX$467,$B55,'Grid GenerationQueue'!$AY$5:$AY$467,$C55,'Grid GenerationQueue'!$BF$5:$BF$467,"&lt;&gt;"&amp;"")</f>
        <v>0</v>
      </c>
      <c r="AH55">
        <f>SUMIFS('Grid GenerationQueue'!AI$5:AI$467,'Grid GenerationQueue'!$AX$5:$AX$467,$B55,'Grid GenerationQueue'!$AY$5:$AY$467,$C55,'Grid GenerationQueue'!$BF$5:$BF$467,"&lt;&gt;"&amp;"")</f>
        <v>0</v>
      </c>
      <c r="AI55">
        <f>SUMIFS('Grid GenerationQueue'!AJ$5:AJ$467,'Grid GenerationQueue'!$AX$5:$AX$467,$B55,'Grid GenerationQueue'!$AY$5:$AY$467,$C55,'Grid GenerationQueue'!$BF$5:$BF$467,"&lt;&gt;"&amp;"")</f>
        <v>0</v>
      </c>
      <c r="AJ55">
        <f>SUMIFS('Grid GenerationQueue'!AK$5:AK$467,'Grid GenerationQueue'!$AX$5:$AX$467,$B55,'Grid GenerationQueue'!$AY$5:$AY$467,$C55,'Grid GenerationQueue'!$BF$5:$BF$467,"&lt;&gt;"&amp;"")</f>
        <v>0</v>
      </c>
      <c r="AK55">
        <f>SUMIFS('Grid GenerationQueue'!AL$5:AL$467,'Grid GenerationQueue'!$AX$5:$AX$467,$B55,'Grid GenerationQueue'!$AY$5:$AY$467,$C55,'Grid GenerationQueue'!$BF$5:$BF$467,"&lt;&gt;"&amp;"")</f>
        <v>0</v>
      </c>
      <c r="AL55">
        <f>SUMIFS('Grid GenerationQueue'!AM$5:AM$467,'Grid GenerationQueue'!$AX$5:$AX$467,$B55,'Grid GenerationQueue'!$AY$5:$AY$467,$C55,'Grid GenerationQueue'!$BF$5:$BF$467,"&lt;&gt;"&amp;"")</f>
        <v>0</v>
      </c>
      <c r="AM55">
        <f>SUMIFS('Grid GenerationQueue'!AN$5:AN$467,'Grid GenerationQueue'!$AX$5:$AX$467,$B55,'Grid GenerationQueue'!$AY$5:$AY$467,$C55,'Grid GenerationQueue'!$BF$5:$BF$467,"&lt;&gt;"&amp;"")</f>
        <v>0</v>
      </c>
      <c r="AN55">
        <f>SUMIFS('Grid GenerationQueue'!AO$5:AO$467,'Grid GenerationQueue'!$AX$5:$AX$467,$B55,'Grid GenerationQueue'!$AY$5:$AY$467,$C55,'Grid GenerationQueue'!$BF$5:$BF$467,"&lt;&gt;"&amp;"")</f>
        <v>0</v>
      </c>
      <c r="AO55">
        <f>SUMIFS('Grid GenerationQueue'!AP$5:AP$467,'Grid GenerationQueue'!$AX$5:$AX$467,$B55,'Grid GenerationQueue'!$AY$5:$AY$467,$C55,'Grid GenerationQueue'!$BF$5:$BF$467,"&lt;&gt;"&amp;"")</f>
        <v>0</v>
      </c>
      <c r="AQ55">
        <f>SUMIFS('Grid GenerationQueue'!AE$5:AE$467,'Grid GenerationQueue'!$AX$5:$AX$467,$B55,'Grid GenerationQueue'!$AY$5:$AY$467,$C55)</f>
        <v>0</v>
      </c>
      <c r="AR55">
        <f>SUMIFS('Grid GenerationQueue'!AF$5:AF$467,'Grid GenerationQueue'!$AX$5:$AX$467,$B55,'Grid GenerationQueue'!$AY$5:$AY$467,$C55)</f>
        <v>0</v>
      </c>
      <c r="AS55">
        <f>SUMIFS('Grid GenerationQueue'!AG$5:AG$467,'Grid GenerationQueue'!$AX$5:$AX$467,$B55,'Grid GenerationQueue'!$AY$5:$AY$467,$C55)</f>
        <v>0</v>
      </c>
      <c r="AT55">
        <f>SUMIFS('Grid GenerationQueue'!AH$5:AH$467,'Grid GenerationQueue'!$AX$5:$AX$467,$B55,'Grid GenerationQueue'!$AY$5:$AY$467,$C55)</f>
        <v>0</v>
      </c>
      <c r="AU55">
        <f>SUMIFS('Grid GenerationQueue'!AI$5:AI$467,'Grid GenerationQueue'!$AX$5:$AX$467,$B55,'Grid GenerationQueue'!$AY$5:$AY$467,$C55)</f>
        <v>0</v>
      </c>
      <c r="AV55">
        <f>SUMIFS('Grid GenerationQueue'!AJ$5:AJ$467,'Grid GenerationQueue'!$AX$5:$AX$467,$B55,'Grid GenerationQueue'!$AY$5:$AY$467,$C55)</f>
        <v>0</v>
      </c>
      <c r="AW55">
        <f>SUMIFS('Grid GenerationQueue'!AK$5:AK$467,'Grid GenerationQueue'!$AX$5:$AX$467,$B55,'Grid GenerationQueue'!$AY$5:$AY$467,$C55)</f>
        <v>0</v>
      </c>
      <c r="AX55">
        <f>SUMIFS('Grid GenerationQueue'!AL$5:AL$467,'Grid GenerationQueue'!$AX$5:$AX$467,$B55,'Grid GenerationQueue'!$AY$5:$AY$467,$C55)</f>
        <v>0</v>
      </c>
      <c r="AY55">
        <f>SUMIFS('Grid GenerationQueue'!AM$5:AM$467,'Grid GenerationQueue'!$AX$5:$AX$467,$B55,'Grid GenerationQueue'!$AY$5:$AY$467,$C55)</f>
        <v>0</v>
      </c>
      <c r="AZ55">
        <f>SUMIFS('Grid GenerationQueue'!AN$5:AN$467,'Grid GenerationQueue'!$AX$5:$AX$467,$B55,'Grid GenerationQueue'!$AY$5:$AY$467,$C55)</f>
        <v>0</v>
      </c>
      <c r="BA55">
        <f>SUMIFS('Grid GenerationQueue'!AO$5:AO$467,'Grid GenerationQueue'!$AX$5:$AX$467,$B55,'Grid GenerationQueue'!$AY$5:$AY$467,$C55)</f>
        <v>0</v>
      </c>
      <c r="BB55">
        <f>SUMIFS('Grid GenerationQueue'!AP$5:AP$467,'Grid GenerationQueue'!$AX$5:$AX$467,$B55,'Grid GenerationQueue'!$AY$5:$AY$467,$C55)</f>
        <v>0</v>
      </c>
      <c r="BD55">
        <f>SUMIFS('Grid GenerationQueue'!AE$5:AE$467,'Grid GenerationQueue'!$AX$5:$AX$467,$B55,'Grid GenerationQueue'!$AY$5:$AY$467,$C55,'Grid GenerationQueue'!$BH$5:$BH$467,"Executed",'Grid GenerationQueue'!$BB$5:$BB$467,"&lt;"&amp;$BE$3)</f>
        <v>0</v>
      </c>
      <c r="BE55">
        <f>SUMIFS('Grid GenerationQueue'!AF$5:AF$467,'Grid GenerationQueue'!$AX$5:$AX$467,$B55,'Grid GenerationQueue'!$AY$5:$AY$467,$C55,'Grid GenerationQueue'!$BH$5:$BH$467,"Executed",'Grid GenerationQueue'!$BB$5:$BB$467,"&lt;"&amp;$BE$3)</f>
        <v>0</v>
      </c>
      <c r="BF55">
        <f>SUMIFS('Grid GenerationQueue'!AG$5:AG$467,'Grid GenerationQueue'!$AX$5:$AX$467,$B55,'Grid GenerationQueue'!$AY$5:$AY$467,$C55,'Grid GenerationQueue'!$BH$5:$BH$467,"Executed",'Grid GenerationQueue'!$BB$5:$BB$467,"&lt;"&amp;$BE$3)</f>
        <v>0</v>
      </c>
      <c r="BG55">
        <f>SUMIFS('Grid GenerationQueue'!AH$5:AH$467,'Grid GenerationQueue'!$AX$5:$AX$467,$B55,'Grid GenerationQueue'!$AY$5:$AY$467,$C55,'Grid GenerationQueue'!$BH$5:$BH$467,"Executed",'Grid GenerationQueue'!$BB$5:$BB$467,"&lt;"&amp;$BE$3)</f>
        <v>0</v>
      </c>
      <c r="BH55">
        <f>SUMIFS('Grid GenerationQueue'!AI$5:AI$467,'Grid GenerationQueue'!$AX$5:$AX$467,$B55,'Grid GenerationQueue'!$AY$5:$AY$467,$C55,'Grid GenerationQueue'!$BH$5:$BH$467,"Executed",'Grid GenerationQueue'!$BB$5:$BB$467,"&lt;"&amp;$BE$3)</f>
        <v>0</v>
      </c>
      <c r="BI55">
        <f>SUMIFS('Grid GenerationQueue'!AJ$5:AJ$467,'Grid GenerationQueue'!$AX$5:$AX$467,$B55,'Grid GenerationQueue'!$AY$5:$AY$467,$C55,'Grid GenerationQueue'!$BH$5:$BH$467,"Executed",'Grid GenerationQueue'!$BB$5:$BB$467,"&lt;"&amp;$BE$3)</f>
        <v>0</v>
      </c>
      <c r="BJ55">
        <f>SUMIFS('Grid GenerationQueue'!AK$5:AK$467,'Grid GenerationQueue'!$AX$5:$AX$467,$B55,'Grid GenerationQueue'!$AY$5:$AY$467,$C55,'Grid GenerationQueue'!$BH$5:$BH$467,"Executed",'Grid GenerationQueue'!$BB$5:$BB$467,"&lt;"&amp;$BE$3)</f>
        <v>0</v>
      </c>
      <c r="BK55">
        <f>SUMIFS('Grid GenerationQueue'!AL$5:AL$467,'Grid GenerationQueue'!$AX$5:$AX$467,$B55,'Grid GenerationQueue'!$AY$5:$AY$467,$C55,'Grid GenerationQueue'!$BH$5:$BH$467,"Executed",'Grid GenerationQueue'!$BB$5:$BB$467,"&lt;"&amp;$BE$3)</f>
        <v>0</v>
      </c>
      <c r="BL55">
        <f>SUMIFS('Grid GenerationQueue'!AM$5:AM$467,'Grid GenerationQueue'!$AX$5:$AX$467,$B55,'Grid GenerationQueue'!$AY$5:$AY$467,$C55,'Grid GenerationQueue'!$BH$5:$BH$467,"Executed",'Grid GenerationQueue'!$BB$5:$BB$467,"&lt;"&amp;$BE$3)</f>
        <v>0</v>
      </c>
      <c r="BM55">
        <f>SUMIFS('Grid GenerationQueue'!AN$5:AN$467,'Grid GenerationQueue'!$AX$5:$AX$467,$B55,'Grid GenerationQueue'!$AY$5:$AY$467,$C55,'Grid GenerationQueue'!$BH$5:$BH$467,"Executed",'Grid GenerationQueue'!$BB$5:$BB$467,"&lt;"&amp;$BE$3)</f>
        <v>0</v>
      </c>
      <c r="BN55">
        <f>SUMIFS('Grid GenerationQueue'!AO$5:AO$467,'Grid GenerationQueue'!$AX$5:$AX$467,$B55,'Grid GenerationQueue'!$AY$5:$AY$467,$C55,'Grid GenerationQueue'!$BH$5:$BH$467,"Executed",'Grid GenerationQueue'!$BB$5:$BB$467,"&lt;"&amp;$BE$3)</f>
        <v>0</v>
      </c>
      <c r="BO55">
        <f>SUMIFS('Grid GenerationQueue'!AP$5:AP$467,'Grid GenerationQueue'!$AX$5:$AX$467,$B55,'Grid GenerationQueue'!$AY$5:$AY$467,$C55,'Grid GenerationQueue'!$BH$5:$BH$467,"Executed",'Grid GenerationQueue'!$BB$5:$BB$467,"&lt;"&amp;$BE$3)</f>
        <v>0</v>
      </c>
      <c r="BQ55">
        <f>SUMIFS('Grid GenerationQueue'!AE$5:AE$467,'Grid GenerationQueue'!$AX$5:$AX$467,$B55,'Grid GenerationQueue'!$AY$5:$AY$467,$C55,'Grid GenerationQueue'!$BF$5:$BF$467,"&lt;&gt;"&amp;"",'Grid GenerationQueue'!$BB$5:$BB$467,"&lt;"&amp;$BE$3)</f>
        <v>0</v>
      </c>
      <c r="BR55">
        <f>SUMIFS('Grid GenerationQueue'!AF$5:AF$467,'Grid GenerationQueue'!$AX$5:$AX$467,$B55,'Grid GenerationQueue'!$AY$5:$AY$467,$C55,'Grid GenerationQueue'!$BF$5:$BF$467,"&lt;&gt;"&amp;"",'Grid GenerationQueue'!$BB$5:$BB$467,"&lt;"&amp;$BE$3)</f>
        <v>0</v>
      </c>
      <c r="BS55">
        <f>SUMIFS('Grid GenerationQueue'!AG$5:AG$467,'Grid GenerationQueue'!$AX$5:$AX$467,$B55,'Grid GenerationQueue'!$AY$5:$AY$467,$C55,'Grid GenerationQueue'!$BF$5:$BF$467,"&lt;&gt;"&amp;"",'Grid GenerationQueue'!$BB$5:$BB$467,"&lt;"&amp;$BE$3)</f>
        <v>0</v>
      </c>
      <c r="BT55">
        <f>SUMIFS('Grid GenerationQueue'!AH$5:AH$467,'Grid GenerationQueue'!$AX$5:$AX$467,$B55,'Grid GenerationQueue'!$AY$5:$AY$467,$C55,'Grid GenerationQueue'!$BF$5:$BF$467,"&lt;&gt;"&amp;"",'Grid GenerationQueue'!$BB$5:$BB$467,"&lt;"&amp;$BE$3)</f>
        <v>0</v>
      </c>
      <c r="BU55">
        <f>SUMIFS('Grid GenerationQueue'!AI$5:AI$467,'Grid GenerationQueue'!$AX$5:$AX$467,$B55,'Grid GenerationQueue'!$AY$5:$AY$467,$C55,'Grid GenerationQueue'!$BF$5:$BF$467,"&lt;&gt;"&amp;"",'Grid GenerationQueue'!$BB$5:$BB$467,"&lt;"&amp;$BE$3)</f>
        <v>0</v>
      </c>
      <c r="BV55">
        <f>SUMIFS('Grid GenerationQueue'!AJ$5:AJ$467,'Grid GenerationQueue'!$AX$5:$AX$467,$B55,'Grid GenerationQueue'!$AY$5:$AY$467,$C55,'Grid GenerationQueue'!$BF$5:$BF$467,"&lt;&gt;"&amp;"",'Grid GenerationQueue'!$BB$5:$BB$467,"&lt;"&amp;$BE$3)</f>
        <v>0</v>
      </c>
      <c r="BW55">
        <f>SUMIFS('Grid GenerationQueue'!AK$5:AK$467,'Grid GenerationQueue'!$AX$5:$AX$467,$B55,'Grid GenerationQueue'!$AY$5:$AY$467,$C55,'Grid GenerationQueue'!$BF$5:$BF$467,"&lt;&gt;"&amp;"",'Grid GenerationQueue'!$BB$5:$BB$467,"&lt;"&amp;$BE$3)</f>
        <v>0</v>
      </c>
      <c r="BX55">
        <f>SUMIFS('Grid GenerationQueue'!AL$5:AL$467,'Grid GenerationQueue'!$AX$5:$AX$467,$B55,'Grid GenerationQueue'!$AY$5:$AY$467,$C55,'Grid GenerationQueue'!$BF$5:$BF$467,"&lt;&gt;"&amp;"",'Grid GenerationQueue'!$BB$5:$BB$467,"&lt;"&amp;$BE$3)</f>
        <v>0</v>
      </c>
      <c r="BY55">
        <f>SUMIFS('Grid GenerationQueue'!AM$5:AM$467,'Grid GenerationQueue'!$AX$5:$AX$467,$B55,'Grid GenerationQueue'!$AY$5:$AY$467,$C55,'Grid GenerationQueue'!$BF$5:$BF$467,"&lt;&gt;"&amp;"",'Grid GenerationQueue'!$BB$5:$BB$467,"&lt;"&amp;$BE$3)</f>
        <v>0</v>
      </c>
      <c r="BZ55">
        <f>SUMIFS('Grid GenerationQueue'!AN$5:AN$467,'Grid GenerationQueue'!$AX$5:$AX$467,$B55,'Grid GenerationQueue'!$AY$5:$AY$467,$C55,'Grid GenerationQueue'!$BF$5:$BF$467,"&lt;&gt;"&amp;"",'Grid GenerationQueue'!$BB$5:$BB$467,"&lt;"&amp;$BE$3)</f>
        <v>0</v>
      </c>
      <c r="CA55">
        <f>SUMIFS('Grid GenerationQueue'!AO$5:AO$467,'Grid GenerationQueue'!$AX$5:$AX$467,$B55,'Grid GenerationQueue'!$AY$5:$AY$467,$C55,'Grid GenerationQueue'!$BF$5:$BF$467,"&lt;&gt;"&amp;"",'Grid GenerationQueue'!$BB$5:$BB$467,"&lt;"&amp;$BE$3)</f>
        <v>0</v>
      </c>
      <c r="CB55">
        <f>SUMIFS('Grid GenerationQueue'!AP$5:AP$467,'Grid GenerationQueue'!$AX$5:$AX$467,$B55,'Grid GenerationQueue'!$AY$5:$AY$467,$C55,'Grid GenerationQueue'!$BF$5:$BF$467,"&lt;&gt;"&amp;"",'Grid GenerationQueue'!$BB$5:$BB$467,"&lt;"&amp;$BE$3)</f>
        <v>0</v>
      </c>
      <c r="CD55">
        <f>SUMIFS('Grid GenerationQueue'!AE$5:AE$467,'Grid GenerationQueue'!$AX$5:$AX$467,$B55,'Grid GenerationQueue'!$AY$5:$AY$467,$C55,'Grid GenerationQueue'!$BB$5:$BB$467,"&lt;"&amp;$BE$3)</f>
        <v>0</v>
      </c>
      <c r="CE55">
        <f>SUMIFS('Grid GenerationQueue'!AF$5:AF$467,'Grid GenerationQueue'!$AX$5:$AX$467,$B55,'Grid GenerationQueue'!$AY$5:$AY$467,$C55,'Grid GenerationQueue'!$BB$5:$BB$467,"&lt;"&amp;$BE$3)</f>
        <v>0</v>
      </c>
      <c r="CF55">
        <f>SUMIFS('Grid GenerationQueue'!AG$5:AG$467,'Grid GenerationQueue'!$AX$5:$AX$467,$B55,'Grid GenerationQueue'!$AY$5:$AY$467,$C55,'Grid GenerationQueue'!$BB$5:$BB$467,"&lt;"&amp;$BE$3)</f>
        <v>0</v>
      </c>
      <c r="CG55">
        <f>SUMIFS('Grid GenerationQueue'!AH$5:AH$467,'Grid GenerationQueue'!$AX$5:$AX$467,$B55,'Grid GenerationQueue'!$AY$5:$AY$467,$C55,'Grid GenerationQueue'!$BB$5:$BB$467,"&lt;"&amp;$BE$3)</f>
        <v>0</v>
      </c>
      <c r="CH55">
        <f>SUMIFS('Grid GenerationQueue'!AI$5:AI$467,'Grid GenerationQueue'!$AX$5:$AX$467,$B55,'Grid GenerationQueue'!$AY$5:$AY$467,$C55,'Grid GenerationQueue'!$BB$5:$BB$467,"&lt;"&amp;$BE$3)</f>
        <v>0</v>
      </c>
      <c r="CI55">
        <f>SUMIFS('Grid GenerationQueue'!AJ$5:AJ$467,'Grid GenerationQueue'!$AX$5:$AX$467,$B55,'Grid GenerationQueue'!$AY$5:$AY$467,$C55,'Grid GenerationQueue'!$BB$5:$BB$467,"&lt;"&amp;$BE$3)</f>
        <v>0</v>
      </c>
      <c r="CJ55">
        <f>SUMIFS('Grid GenerationQueue'!AK$5:AK$467,'Grid GenerationQueue'!$AX$5:$AX$467,$B55,'Grid GenerationQueue'!$AY$5:$AY$467,$C55,'Grid GenerationQueue'!$BB$5:$BB$467,"&lt;"&amp;$BE$3)</f>
        <v>0</v>
      </c>
      <c r="CK55">
        <f>SUMIFS('Grid GenerationQueue'!AL$5:AL$467,'Grid GenerationQueue'!$AX$5:$AX$467,$B55,'Grid GenerationQueue'!$AY$5:$AY$467,$C55,'Grid GenerationQueue'!$BB$5:$BB$467,"&lt;"&amp;$BE$3)</f>
        <v>0</v>
      </c>
      <c r="CL55">
        <f>SUMIFS('Grid GenerationQueue'!AM$5:AM$467,'Grid GenerationQueue'!$AX$5:$AX$467,$B55,'Grid GenerationQueue'!$AY$5:$AY$467,$C55,'Grid GenerationQueue'!$BB$5:$BB$467,"&lt;"&amp;$BE$3)</f>
        <v>0</v>
      </c>
      <c r="CM55">
        <f>SUMIFS('Grid GenerationQueue'!AN$5:AN$467,'Grid GenerationQueue'!$AX$5:$AX$467,$B55,'Grid GenerationQueue'!$AY$5:$AY$467,$C55,'Grid GenerationQueue'!$BB$5:$BB$467,"&lt;"&amp;$BE$3)</f>
        <v>0</v>
      </c>
      <c r="CN55">
        <f>SUMIFS('Grid GenerationQueue'!AO$5:AO$467,'Grid GenerationQueue'!$AX$5:$AX$467,$B55,'Grid GenerationQueue'!$AY$5:$AY$467,$C55,'Grid GenerationQueue'!$BB$5:$BB$467,"&lt;"&amp;$BE$3)</f>
        <v>0</v>
      </c>
      <c r="CO55">
        <f>SUMIFS('Grid GenerationQueue'!AP$5:AP$467,'Grid GenerationQueue'!$AX$5:$AX$467,$B55,'Grid GenerationQueue'!$AY$5:$AY$467,$C55,'Grid GenerationQueue'!$BB$5:$BB$467,"&lt;"&amp;$BE$3)</f>
        <v>0</v>
      </c>
    </row>
    <row r="56" spans="1:93" x14ac:dyDescent="0.35">
      <c r="A56" t="s">
        <v>4653</v>
      </c>
      <c r="B56" t="s">
        <v>4677</v>
      </c>
      <c r="C56">
        <v>230</v>
      </c>
      <c r="D56">
        <f>SUMIFS('Grid GenerationQueue'!AE$5:AE$467,'Grid GenerationQueue'!$AX$5:$AX$467,$B56,'Grid GenerationQueue'!$AY$5:$AY$467,$C56,'Grid GenerationQueue'!$BI$5:$BI$467,"&lt;4")</f>
        <v>0</v>
      </c>
      <c r="E56">
        <f>SUMIFS('Grid GenerationQueue'!AF$5:AF$467,'Grid GenerationQueue'!$AX$5:$AX$467,$B56,'Grid GenerationQueue'!$AY$5:$AY$467,$C56,'Grid GenerationQueue'!$BI$5:$BI$467,"&lt;4")</f>
        <v>0</v>
      </c>
      <c r="F56">
        <f>SUMIFS('Grid GenerationQueue'!AG$5:AG$467,'Grid GenerationQueue'!$AX$5:$AX$467,$B56,'Grid GenerationQueue'!$AY$5:$AY$467,$C56,'Grid GenerationQueue'!$BI$5:$BI$467,"&lt;4")</f>
        <v>0</v>
      </c>
      <c r="G56">
        <f>SUMIFS('Grid GenerationQueue'!AH$5:AH$467,'Grid GenerationQueue'!$AX$5:$AX$467,$B56,'Grid GenerationQueue'!$AY$5:$AY$467,$C56,'Grid GenerationQueue'!$BI$5:$BI$467,"&lt;4")</f>
        <v>0</v>
      </c>
      <c r="H56">
        <f>SUMIFS('Grid GenerationQueue'!AI$5:AI$467,'Grid GenerationQueue'!$AX$5:$AX$467,$B56,'Grid GenerationQueue'!$AY$5:$AY$467,$C56,'Grid GenerationQueue'!$BI$5:$BI$467,"&lt;4")</f>
        <v>0</v>
      </c>
      <c r="I56">
        <f>SUMIFS('Grid GenerationQueue'!AJ$5:AJ$467,'Grid GenerationQueue'!$AX$5:$AX$467,$B56,'Grid GenerationQueue'!$AY$5:$AY$467,$C56,'Grid GenerationQueue'!$BI$5:$BI$467,"&lt;4")</f>
        <v>0</v>
      </c>
      <c r="J56">
        <f>SUMIFS('Grid GenerationQueue'!AK$5:AK$467,'Grid GenerationQueue'!$AX$5:$AX$467,$B56,'Grid GenerationQueue'!$AY$5:$AY$467,$C56,'Grid GenerationQueue'!$BI$5:$BI$467,"&lt;4")</f>
        <v>0</v>
      </c>
      <c r="K56">
        <f>SUMIFS('Grid GenerationQueue'!AL$5:AL$467,'Grid GenerationQueue'!$AX$5:$AX$467,$B56,'Grid GenerationQueue'!$AY$5:$AY$467,$C56,'Grid GenerationQueue'!$BI$5:$BI$467,"&lt;4")</f>
        <v>0</v>
      </c>
      <c r="L56">
        <f>SUMIFS('Grid GenerationQueue'!AM$5:AM$467,'Grid GenerationQueue'!$AX$5:$AX$467,$B56,'Grid GenerationQueue'!$AY$5:$AY$467,$C56,'Grid GenerationQueue'!$BI$5:$BI$467,"&lt;4")</f>
        <v>0</v>
      </c>
      <c r="M56">
        <f>SUMIFS('Grid GenerationQueue'!AN$5:AN$467,'Grid GenerationQueue'!$AX$5:$AX$467,$B56,'Grid GenerationQueue'!$AY$5:$AY$467,$C56,'Grid GenerationQueue'!$BI$5:$BI$467,"&lt;4")</f>
        <v>0</v>
      </c>
      <c r="N56">
        <f>SUMIFS('Grid GenerationQueue'!AO$5:AO$467,'Grid GenerationQueue'!$AX$5:$AX$467,$B56,'Grid GenerationQueue'!$AY$5:$AY$467,$C56,'Grid GenerationQueue'!$BI$5:$BI$467,"&lt;4")</f>
        <v>0</v>
      </c>
      <c r="O56">
        <f>SUMIFS('Grid GenerationQueue'!AP$5:AP$467,'Grid GenerationQueue'!$AX$5:$AX$467,$B56,'Grid GenerationQueue'!$AY$5:$AY$467,$C56,'Grid GenerationQueue'!$BI$5:$BI$467,"&lt;4")</f>
        <v>0</v>
      </c>
      <c r="Q56">
        <f>SUMIFS('Grid GenerationQueue'!AE$5:AE$467,'Grid GenerationQueue'!$AX$5:$AX$467,$B56,'Grid GenerationQueue'!$AY$5:$AY$467,$C56,'Grid GenerationQueue'!$BH$5:$BH$467,"Executed")</f>
        <v>0</v>
      </c>
      <c r="R56">
        <f>SUMIFS('Grid GenerationQueue'!AF$5:AF$467,'Grid GenerationQueue'!$AX$5:$AX$467,$B56,'Grid GenerationQueue'!$AY$5:$AY$467,$C56,'Grid GenerationQueue'!$BH$5:$BH$467,"Executed")</f>
        <v>0</v>
      </c>
      <c r="S56">
        <f>SUMIFS('Grid GenerationQueue'!AG$5:AG$467,'Grid GenerationQueue'!$AX$5:$AX$467,$B56,'Grid GenerationQueue'!$AY$5:$AY$467,$C56,'Grid GenerationQueue'!$BH$5:$BH$467,"Executed")</f>
        <v>0</v>
      </c>
      <c r="T56">
        <f>SUMIFS('Grid GenerationQueue'!AH$5:AH$467,'Grid GenerationQueue'!$AX$5:$AX$467,$B56,'Grid GenerationQueue'!$AY$5:$AY$467,$C56,'Grid GenerationQueue'!$BH$5:$BH$467,"Executed")</f>
        <v>0</v>
      </c>
      <c r="U56">
        <f>SUMIFS('Grid GenerationQueue'!AI$5:AI$467,'Grid GenerationQueue'!$AX$5:$AX$467,$B56,'Grid GenerationQueue'!$AY$5:$AY$467,$C56,'Grid GenerationQueue'!$BH$5:$BH$467,"Executed")</f>
        <v>0</v>
      </c>
      <c r="V56">
        <f>SUMIFS('Grid GenerationQueue'!AJ$5:AJ$467,'Grid GenerationQueue'!$AX$5:$AX$467,$B56,'Grid GenerationQueue'!$AY$5:$AY$467,$C56,'Grid GenerationQueue'!$BH$5:$BH$467,"Executed")</f>
        <v>0</v>
      </c>
      <c r="W56">
        <f>SUMIFS('Grid GenerationQueue'!AK$5:AK$467,'Grid GenerationQueue'!$AX$5:$AX$467,$B56,'Grid GenerationQueue'!$AY$5:$AY$467,$C56,'Grid GenerationQueue'!$BH$5:$BH$467,"Executed")</f>
        <v>0</v>
      </c>
      <c r="X56">
        <f>SUMIFS('Grid GenerationQueue'!AL$5:AL$467,'Grid GenerationQueue'!$AX$5:$AX$467,$B56,'Grid GenerationQueue'!$AY$5:$AY$467,$C56,'Grid GenerationQueue'!$BH$5:$BH$467,"Executed")</f>
        <v>0</v>
      </c>
      <c r="Y56">
        <f>SUMIFS('Grid GenerationQueue'!AM$5:AM$467,'Grid GenerationQueue'!$AX$5:$AX$467,$B56,'Grid GenerationQueue'!$AY$5:$AY$467,$C56,'Grid GenerationQueue'!$BH$5:$BH$467,"Executed")</f>
        <v>0</v>
      </c>
      <c r="Z56">
        <f>SUMIFS('Grid GenerationQueue'!AN$5:AN$467,'Grid GenerationQueue'!$AX$5:$AX$467,$B56,'Grid GenerationQueue'!$AY$5:$AY$467,$C56,'Grid GenerationQueue'!$BH$5:$BH$467,"Executed")</f>
        <v>0</v>
      </c>
      <c r="AA56">
        <f>SUMIFS('Grid GenerationQueue'!AO$5:AO$467,'Grid GenerationQueue'!$AX$5:$AX$467,$B56,'Grid GenerationQueue'!$AY$5:$AY$467,$C56,'Grid GenerationQueue'!$BH$5:$BH$467,"Executed")</f>
        <v>0</v>
      </c>
      <c r="AB56">
        <f>SUMIFS('Grid GenerationQueue'!AP$5:AP$467,'Grid GenerationQueue'!$AX$5:$AX$467,$B56,'Grid GenerationQueue'!$AY$5:$AY$467,$C56,'Grid GenerationQueue'!$BH$5:$BH$467,"Executed")</f>
        <v>0</v>
      </c>
      <c r="AD56">
        <f>SUMIFS('Grid GenerationQueue'!AE$5:AE$467,'Grid GenerationQueue'!$AX$5:$AX$467,$B56,'Grid GenerationQueue'!$AY$5:$AY$467,$C56,'Grid GenerationQueue'!$BF$5:$BF$467,"&lt;&gt;"&amp;"")</f>
        <v>0</v>
      </c>
      <c r="AE56">
        <f>SUMIFS('Grid GenerationQueue'!AF$5:AF$467,'Grid GenerationQueue'!$AX$5:$AX$467,$B56,'Grid GenerationQueue'!$AY$5:$AY$467,$C56,'Grid GenerationQueue'!$BF$5:$BF$467,"&lt;&gt;"&amp;"")</f>
        <v>0</v>
      </c>
      <c r="AF56">
        <f>SUMIFS('Grid GenerationQueue'!AG$5:AG$467,'Grid GenerationQueue'!$AX$5:$AX$467,$B56,'Grid GenerationQueue'!$AY$5:$AY$467,$C56,'Grid GenerationQueue'!$BF$5:$BF$467,"&lt;&gt;"&amp;"")</f>
        <v>0</v>
      </c>
      <c r="AG56">
        <f>SUMIFS('Grid GenerationQueue'!AH$5:AH$467,'Grid GenerationQueue'!$AX$5:$AX$467,$B56,'Grid GenerationQueue'!$AY$5:$AY$467,$C56,'Grid GenerationQueue'!$BF$5:$BF$467,"&lt;&gt;"&amp;"")</f>
        <v>0</v>
      </c>
      <c r="AH56">
        <f>SUMIFS('Grid GenerationQueue'!AI$5:AI$467,'Grid GenerationQueue'!$AX$5:$AX$467,$B56,'Grid GenerationQueue'!$AY$5:$AY$467,$C56,'Grid GenerationQueue'!$BF$5:$BF$467,"&lt;&gt;"&amp;"")</f>
        <v>0</v>
      </c>
      <c r="AI56">
        <f>SUMIFS('Grid GenerationQueue'!AJ$5:AJ$467,'Grid GenerationQueue'!$AX$5:$AX$467,$B56,'Grid GenerationQueue'!$AY$5:$AY$467,$C56,'Grid GenerationQueue'!$BF$5:$BF$467,"&lt;&gt;"&amp;"")</f>
        <v>0</v>
      </c>
      <c r="AJ56">
        <f>SUMIFS('Grid GenerationQueue'!AK$5:AK$467,'Grid GenerationQueue'!$AX$5:$AX$467,$B56,'Grid GenerationQueue'!$AY$5:$AY$467,$C56,'Grid GenerationQueue'!$BF$5:$BF$467,"&lt;&gt;"&amp;"")</f>
        <v>0</v>
      </c>
      <c r="AK56">
        <f>SUMIFS('Grid GenerationQueue'!AL$5:AL$467,'Grid GenerationQueue'!$AX$5:$AX$467,$B56,'Grid GenerationQueue'!$AY$5:$AY$467,$C56,'Grid GenerationQueue'!$BF$5:$BF$467,"&lt;&gt;"&amp;"")</f>
        <v>0</v>
      </c>
      <c r="AL56">
        <f>SUMIFS('Grid GenerationQueue'!AM$5:AM$467,'Grid GenerationQueue'!$AX$5:$AX$467,$B56,'Grid GenerationQueue'!$AY$5:$AY$467,$C56,'Grid GenerationQueue'!$BF$5:$BF$467,"&lt;&gt;"&amp;"")</f>
        <v>0</v>
      </c>
      <c r="AM56">
        <f>SUMIFS('Grid GenerationQueue'!AN$5:AN$467,'Grid GenerationQueue'!$AX$5:$AX$467,$B56,'Grid GenerationQueue'!$AY$5:$AY$467,$C56,'Grid GenerationQueue'!$BF$5:$BF$467,"&lt;&gt;"&amp;"")</f>
        <v>0</v>
      </c>
      <c r="AN56">
        <f>SUMIFS('Grid GenerationQueue'!AO$5:AO$467,'Grid GenerationQueue'!$AX$5:$AX$467,$B56,'Grid GenerationQueue'!$AY$5:$AY$467,$C56,'Grid GenerationQueue'!$BF$5:$BF$467,"&lt;&gt;"&amp;"")</f>
        <v>0</v>
      </c>
      <c r="AO56">
        <f>SUMIFS('Grid GenerationQueue'!AP$5:AP$467,'Grid GenerationQueue'!$AX$5:$AX$467,$B56,'Grid GenerationQueue'!$AY$5:$AY$467,$C56,'Grid GenerationQueue'!$BF$5:$BF$467,"&lt;&gt;"&amp;"")</f>
        <v>0</v>
      </c>
      <c r="AQ56">
        <f>SUMIFS('Grid GenerationQueue'!AE$5:AE$467,'Grid GenerationQueue'!$AX$5:$AX$467,$B56,'Grid GenerationQueue'!$AY$5:$AY$467,$C56)</f>
        <v>0</v>
      </c>
      <c r="AR56">
        <f>SUMIFS('Grid GenerationQueue'!AF$5:AF$467,'Grid GenerationQueue'!$AX$5:$AX$467,$B56,'Grid GenerationQueue'!$AY$5:$AY$467,$C56)</f>
        <v>0</v>
      </c>
      <c r="AS56">
        <f>SUMIFS('Grid GenerationQueue'!AG$5:AG$467,'Grid GenerationQueue'!$AX$5:$AX$467,$B56,'Grid GenerationQueue'!$AY$5:$AY$467,$C56)</f>
        <v>0</v>
      </c>
      <c r="AT56">
        <f>SUMIFS('Grid GenerationQueue'!AH$5:AH$467,'Grid GenerationQueue'!$AX$5:$AX$467,$B56,'Grid GenerationQueue'!$AY$5:$AY$467,$C56)</f>
        <v>0</v>
      </c>
      <c r="AU56">
        <f>SUMIFS('Grid GenerationQueue'!AI$5:AI$467,'Grid GenerationQueue'!$AX$5:$AX$467,$B56,'Grid GenerationQueue'!$AY$5:$AY$467,$C56)</f>
        <v>0</v>
      </c>
      <c r="AV56">
        <f>SUMIFS('Grid GenerationQueue'!AJ$5:AJ$467,'Grid GenerationQueue'!$AX$5:$AX$467,$B56,'Grid GenerationQueue'!$AY$5:$AY$467,$C56)</f>
        <v>0</v>
      </c>
      <c r="AW56">
        <f>SUMIFS('Grid GenerationQueue'!AK$5:AK$467,'Grid GenerationQueue'!$AX$5:$AX$467,$B56,'Grid GenerationQueue'!$AY$5:$AY$467,$C56)</f>
        <v>0</v>
      </c>
      <c r="AX56">
        <f>SUMIFS('Grid GenerationQueue'!AL$5:AL$467,'Grid GenerationQueue'!$AX$5:$AX$467,$B56,'Grid GenerationQueue'!$AY$5:$AY$467,$C56)</f>
        <v>0</v>
      </c>
      <c r="AY56">
        <f>SUMIFS('Grid GenerationQueue'!AM$5:AM$467,'Grid GenerationQueue'!$AX$5:$AX$467,$B56,'Grid GenerationQueue'!$AY$5:$AY$467,$C56)</f>
        <v>0</v>
      </c>
      <c r="AZ56">
        <f>SUMIFS('Grid GenerationQueue'!AN$5:AN$467,'Grid GenerationQueue'!$AX$5:$AX$467,$B56,'Grid GenerationQueue'!$AY$5:$AY$467,$C56)</f>
        <v>0</v>
      </c>
      <c r="BA56">
        <f>SUMIFS('Grid GenerationQueue'!AO$5:AO$467,'Grid GenerationQueue'!$AX$5:$AX$467,$B56,'Grid GenerationQueue'!$AY$5:$AY$467,$C56)</f>
        <v>0</v>
      </c>
      <c r="BB56">
        <f>SUMIFS('Grid GenerationQueue'!AP$5:AP$467,'Grid GenerationQueue'!$AX$5:$AX$467,$B56,'Grid GenerationQueue'!$AY$5:$AY$467,$C56)</f>
        <v>0</v>
      </c>
      <c r="BD56">
        <f>SUMIFS('Grid GenerationQueue'!AE$5:AE$467,'Grid GenerationQueue'!$AX$5:$AX$467,$B56,'Grid GenerationQueue'!$AY$5:$AY$467,$C56,'Grid GenerationQueue'!$BH$5:$BH$467,"Executed",'Grid GenerationQueue'!$BB$5:$BB$467,"&lt;"&amp;$BE$3)</f>
        <v>0</v>
      </c>
      <c r="BE56">
        <f>SUMIFS('Grid GenerationQueue'!AF$5:AF$467,'Grid GenerationQueue'!$AX$5:$AX$467,$B56,'Grid GenerationQueue'!$AY$5:$AY$467,$C56,'Grid GenerationQueue'!$BH$5:$BH$467,"Executed",'Grid GenerationQueue'!$BB$5:$BB$467,"&lt;"&amp;$BE$3)</f>
        <v>0</v>
      </c>
      <c r="BF56">
        <f>SUMIFS('Grid GenerationQueue'!AG$5:AG$467,'Grid GenerationQueue'!$AX$5:$AX$467,$B56,'Grid GenerationQueue'!$AY$5:$AY$467,$C56,'Grid GenerationQueue'!$BH$5:$BH$467,"Executed",'Grid GenerationQueue'!$BB$5:$BB$467,"&lt;"&amp;$BE$3)</f>
        <v>0</v>
      </c>
      <c r="BG56">
        <f>SUMIFS('Grid GenerationQueue'!AH$5:AH$467,'Grid GenerationQueue'!$AX$5:$AX$467,$B56,'Grid GenerationQueue'!$AY$5:$AY$467,$C56,'Grid GenerationQueue'!$BH$5:$BH$467,"Executed",'Grid GenerationQueue'!$BB$5:$BB$467,"&lt;"&amp;$BE$3)</f>
        <v>0</v>
      </c>
      <c r="BH56">
        <f>SUMIFS('Grid GenerationQueue'!AI$5:AI$467,'Grid GenerationQueue'!$AX$5:$AX$467,$B56,'Grid GenerationQueue'!$AY$5:$AY$467,$C56,'Grid GenerationQueue'!$BH$5:$BH$467,"Executed",'Grid GenerationQueue'!$BB$5:$BB$467,"&lt;"&amp;$BE$3)</f>
        <v>0</v>
      </c>
      <c r="BI56">
        <f>SUMIFS('Grid GenerationQueue'!AJ$5:AJ$467,'Grid GenerationQueue'!$AX$5:$AX$467,$B56,'Grid GenerationQueue'!$AY$5:$AY$467,$C56,'Grid GenerationQueue'!$BH$5:$BH$467,"Executed",'Grid GenerationQueue'!$BB$5:$BB$467,"&lt;"&amp;$BE$3)</f>
        <v>0</v>
      </c>
      <c r="BJ56">
        <f>SUMIFS('Grid GenerationQueue'!AK$5:AK$467,'Grid GenerationQueue'!$AX$5:$AX$467,$B56,'Grid GenerationQueue'!$AY$5:$AY$467,$C56,'Grid GenerationQueue'!$BH$5:$BH$467,"Executed",'Grid GenerationQueue'!$BB$5:$BB$467,"&lt;"&amp;$BE$3)</f>
        <v>0</v>
      </c>
      <c r="BK56">
        <f>SUMIFS('Grid GenerationQueue'!AL$5:AL$467,'Grid GenerationQueue'!$AX$5:$AX$467,$B56,'Grid GenerationQueue'!$AY$5:$AY$467,$C56,'Grid GenerationQueue'!$BH$5:$BH$467,"Executed",'Grid GenerationQueue'!$BB$5:$BB$467,"&lt;"&amp;$BE$3)</f>
        <v>0</v>
      </c>
      <c r="BL56">
        <f>SUMIFS('Grid GenerationQueue'!AM$5:AM$467,'Grid GenerationQueue'!$AX$5:$AX$467,$B56,'Grid GenerationQueue'!$AY$5:$AY$467,$C56,'Grid GenerationQueue'!$BH$5:$BH$467,"Executed",'Grid GenerationQueue'!$BB$5:$BB$467,"&lt;"&amp;$BE$3)</f>
        <v>0</v>
      </c>
      <c r="BM56">
        <f>SUMIFS('Grid GenerationQueue'!AN$5:AN$467,'Grid GenerationQueue'!$AX$5:$AX$467,$B56,'Grid GenerationQueue'!$AY$5:$AY$467,$C56,'Grid GenerationQueue'!$BH$5:$BH$467,"Executed",'Grid GenerationQueue'!$BB$5:$BB$467,"&lt;"&amp;$BE$3)</f>
        <v>0</v>
      </c>
      <c r="BN56">
        <f>SUMIFS('Grid GenerationQueue'!AO$5:AO$467,'Grid GenerationQueue'!$AX$5:$AX$467,$B56,'Grid GenerationQueue'!$AY$5:$AY$467,$C56,'Grid GenerationQueue'!$BH$5:$BH$467,"Executed",'Grid GenerationQueue'!$BB$5:$BB$467,"&lt;"&amp;$BE$3)</f>
        <v>0</v>
      </c>
      <c r="BO56">
        <f>SUMIFS('Grid GenerationQueue'!AP$5:AP$467,'Grid GenerationQueue'!$AX$5:$AX$467,$B56,'Grid GenerationQueue'!$AY$5:$AY$467,$C56,'Grid GenerationQueue'!$BH$5:$BH$467,"Executed",'Grid GenerationQueue'!$BB$5:$BB$467,"&lt;"&amp;$BE$3)</f>
        <v>0</v>
      </c>
      <c r="BQ56">
        <f>SUMIFS('Grid GenerationQueue'!AE$5:AE$467,'Grid GenerationQueue'!$AX$5:$AX$467,$B56,'Grid GenerationQueue'!$AY$5:$AY$467,$C56,'Grid GenerationQueue'!$BF$5:$BF$467,"&lt;&gt;"&amp;"",'Grid GenerationQueue'!$BB$5:$BB$467,"&lt;"&amp;$BE$3)</f>
        <v>0</v>
      </c>
      <c r="BR56">
        <f>SUMIFS('Grid GenerationQueue'!AF$5:AF$467,'Grid GenerationQueue'!$AX$5:$AX$467,$B56,'Grid GenerationQueue'!$AY$5:$AY$467,$C56,'Grid GenerationQueue'!$BF$5:$BF$467,"&lt;&gt;"&amp;"",'Grid GenerationQueue'!$BB$5:$BB$467,"&lt;"&amp;$BE$3)</f>
        <v>0</v>
      </c>
      <c r="BS56">
        <f>SUMIFS('Grid GenerationQueue'!AG$5:AG$467,'Grid GenerationQueue'!$AX$5:$AX$467,$B56,'Grid GenerationQueue'!$AY$5:$AY$467,$C56,'Grid GenerationQueue'!$BF$5:$BF$467,"&lt;&gt;"&amp;"",'Grid GenerationQueue'!$BB$5:$BB$467,"&lt;"&amp;$BE$3)</f>
        <v>0</v>
      </c>
      <c r="BT56">
        <f>SUMIFS('Grid GenerationQueue'!AH$5:AH$467,'Grid GenerationQueue'!$AX$5:$AX$467,$B56,'Grid GenerationQueue'!$AY$5:$AY$467,$C56,'Grid GenerationQueue'!$BF$5:$BF$467,"&lt;&gt;"&amp;"",'Grid GenerationQueue'!$BB$5:$BB$467,"&lt;"&amp;$BE$3)</f>
        <v>0</v>
      </c>
      <c r="BU56">
        <f>SUMIFS('Grid GenerationQueue'!AI$5:AI$467,'Grid GenerationQueue'!$AX$5:$AX$467,$B56,'Grid GenerationQueue'!$AY$5:$AY$467,$C56,'Grid GenerationQueue'!$BF$5:$BF$467,"&lt;&gt;"&amp;"",'Grid GenerationQueue'!$BB$5:$BB$467,"&lt;"&amp;$BE$3)</f>
        <v>0</v>
      </c>
      <c r="BV56">
        <f>SUMIFS('Grid GenerationQueue'!AJ$5:AJ$467,'Grid GenerationQueue'!$AX$5:$AX$467,$B56,'Grid GenerationQueue'!$AY$5:$AY$467,$C56,'Grid GenerationQueue'!$BF$5:$BF$467,"&lt;&gt;"&amp;"",'Grid GenerationQueue'!$BB$5:$BB$467,"&lt;"&amp;$BE$3)</f>
        <v>0</v>
      </c>
      <c r="BW56">
        <f>SUMIFS('Grid GenerationQueue'!AK$5:AK$467,'Grid GenerationQueue'!$AX$5:$AX$467,$B56,'Grid GenerationQueue'!$AY$5:$AY$467,$C56,'Grid GenerationQueue'!$BF$5:$BF$467,"&lt;&gt;"&amp;"",'Grid GenerationQueue'!$BB$5:$BB$467,"&lt;"&amp;$BE$3)</f>
        <v>0</v>
      </c>
      <c r="BX56">
        <f>SUMIFS('Grid GenerationQueue'!AL$5:AL$467,'Grid GenerationQueue'!$AX$5:$AX$467,$B56,'Grid GenerationQueue'!$AY$5:$AY$467,$C56,'Grid GenerationQueue'!$BF$5:$BF$467,"&lt;&gt;"&amp;"",'Grid GenerationQueue'!$BB$5:$BB$467,"&lt;"&amp;$BE$3)</f>
        <v>0</v>
      </c>
      <c r="BY56">
        <f>SUMIFS('Grid GenerationQueue'!AM$5:AM$467,'Grid GenerationQueue'!$AX$5:$AX$467,$B56,'Grid GenerationQueue'!$AY$5:$AY$467,$C56,'Grid GenerationQueue'!$BF$5:$BF$467,"&lt;&gt;"&amp;"",'Grid GenerationQueue'!$BB$5:$BB$467,"&lt;"&amp;$BE$3)</f>
        <v>0</v>
      </c>
      <c r="BZ56">
        <f>SUMIFS('Grid GenerationQueue'!AN$5:AN$467,'Grid GenerationQueue'!$AX$5:$AX$467,$B56,'Grid GenerationQueue'!$AY$5:$AY$467,$C56,'Grid GenerationQueue'!$BF$5:$BF$467,"&lt;&gt;"&amp;"",'Grid GenerationQueue'!$BB$5:$BB$467,"&lt;"&amp;$BE$3)</f>
        <v>0</v>
      </c>
      <c r="CA56">
        <f>SUMIFS('Grid GenerationQueue'!AO$5:AO$467,'Grid GenerationQueue'!$AX$5:$AX$467,$B56,'Grid GenerationQueue'!$AY$5:$AY$467,$C56,'Grid GenerationQueue'!$BF$5:$BF$467,"&lt;&gt;"&amp;"",'Grid GenerationQueue'!$BB$5:$BB$467,"&lt;"&amp;$BE$3)</f>
        <v>0</v>
      </c>
      <c r="CB56">
        <f>SUMIFS('Grid GenerationQueue'!AP$5:AP$467,'Grid GenerationQueue'!$AX$5:$AX$467,$B56,'Grid GenerationQueue'!$AY$5:$AY$467,$C56,'Grid GenerationQueue'!$BF$5:$BF$467,"&lt;&gt;"&amp;"",'Grid GenerationQueue'!$BB$5:$BB$467,"&lt;"&amp;$BE$3)</f>
        <v>0</v>
      </c>
      <c r="CD56">
        <f>SUMIFS('Grid GenerationQueue'!AE$5:AE$467,'Grid GenerationQueue'!$AX$5:$AX$467,$B56,'Grid GenerationQueue'!$AY$5:$AY$467,$C56,'Grid GenerationQueue'!$BB$5:$BB$467,"&lt;"&amp;$BE$3)</f>
        <v>0</v>
      </c>
      <c r="CE56">
        <f>SUMIFS('Grid GenerationQueue'!AF$5:AF$467,'Grid GenerationQueue'!$AX$5:$AX$467,$B56,'Grid GenerationQueue'!$AY$5:$AY$467,$C56,'Grid GenerationQueue'!$BB$5:$BB$467,"&lt;"&amp;$BE$3)</f>
        <v>0</v>
      </c>
      <c r="CF56">
        <f>SUMIFS('Grid GenerationQueue'!AG$5:AG$467,'Grid GenerationQueue'!$AX$5:$AX$467,$B56,'Grid GenerationQueue'!$AY$5:$AY$467,$C56,'Grid GenerationQueue'!$BB$5:$BB$467,"&lt;"&amp;$BE$3)</f>
        <v>0</v>
      </c>
      <c r="CG56">
        <f>SUMIFS('Grid GenerationQueue'!AH$5:AH$467,'Grid GenerationQueue'!$AX$5:$AX$467,$B56,'Grid GenerationQueue'!$AY$5:$AY$467,$C56,'Grid GenerationQueue'!$BB$5:$BB$467,"&lt;"&amp;$BE$3)</f>
        <v>0</v>
      </c>
      <c r="CH56">
        <f>SUMIFS('Grid GenerationQueue'!AI$5:AI$467,'Grid GenerationQueue'!$AX$5:$AX$467,$B56,'Grid GenerationQueue'!$AY$5:$AY$467,$C56,'Grid GenerationQueue'!$BB$5:$BB$467,"&lt;"&amp;$BE$3)</f>
        <v>0</v>
      </c>
      <c r="CI56">
        <f>SUMIFS('Grid GenerationQueue'!AJ$5:AJ$467,'Grid GenerationQueue'!$AX$5:$AX$467,$B56,'Grid GenerationQueue'!$AY$5:$AY$467,$C56,'Grid GenerationQueue'!$BB$5:$BB$467,"&lt;"&amp;$BE$3)</f>
        <v>0</v>
      </c>
      <c r="CJ56">
        <f>SUMIFS('Grid GenerationQueue'!AK$5:AK$467,'Grid GenerationQueue'!$AX$5:$AX$467,$B56,'Grid GenerationQueue'!$AY$5:$AY$467,$C56,'Grid GenerationQueue'!$BB$5:$BB$467,"&lt;"&amp;$BE$3)</f>
        <v>0</v>
      </c>
      <c r="CK56">
        <f>SUMIFS('Grid GenerationQueue'!AL$5:AL$467,'Grid GenerationQueue'!$AX$5:$AX$467,$B56,'Grid GenerationQueue'!$AY$5:$AY$467,$C56,'Grid GenerationQueue'!$BB$5:$BB$467,"&lt;"&amp;$BE$3)</f>
        <v>0</v>
      </c>
      <c r="CL56">
        <f>SUMIFS('Grid GenerationQueue'!AM$5:AM$467,'Grid GenerationQueue'!$AX$5:$AX$467,$B56,'Grid GenerationQueue'!$AY$5:$AY$467,$C56,'Grid GenerationQueue'!$BB$5:$BB$467,"&lt;"&amp;$BE$3)</f>
        <v>0</v>
      </c>
      <c r="CM56">
        <f>SUMIFS('Grid GenerationQueue'!AN$5:AN$467,'Grid GenerationQueue'!$AX$5:$AX$467,$B56,'Grid GenerationQueue'!$AY$5:$AY$467,$C56,'Grid GenerationQueue'!$BB$5:$BB$467,"&lt;"&amp;$BE$3)</f>
        <v>0</v>
      </c>
      <c r="CN56">
        <f>SUMIFS('Grid GenerationQueue'!AO$5:AO$467,'Grid GenerationQueue'!$AX$5:$AX$467,$B56,'Grid GenerationQueue'!$AY$5:$AY$467,$C56,'Grid GenerationQueue'!$BB$5:$BB$467,"&lt;"&amp;$BE$3)</f>
        <v>0</v>
      </c>
      <c r="CO56">
        <f>SUMIFS('Grid GenerationQueue'!AP$5:AP$467,'Grid GenerationQueue'!$AX$5:$AX$467,$B56,'Grid GenerationQueue'!$AY$5:$AY$467,$C56,'Grid GenerationQueue'!$BB$5:$BB$467,"&lt;"&amp;$BE$3)</f>
        <v>0</v>
      </c>
    </row>
    <row r="57" spans="1:93" x14ac:dyDescent="0.35">
      <c r="A57" t="s">
        <v>4653</v>
      </c>
      <c r="B57" t="s">
        <v>4678</v>
      </c>
      <c r="C57">
        <v>115</v>
      </c>
      <c r="D57">
        <f>SUMIFS('Grid GenerationQueue'!AE$5:AE$467,'Grid GenerationQueue'!$AX$5:$AX$467,$B57,'Grid GenerationQueue'!$AY$5:$AY$467,$C57,'Grid GenerationQueue'!$BI$5:$BI$467,"&lt;4")</f>
        <v>0</v>
      </c>
      <c r="E57">
        <f>SUMIFS('Grid GenerationQueue'!AF$5:AF$467,'Grid GenerationQueue'!$AX$5:$AX$467,$B57,'Grid GenerationQueue'!$AY$5:$AY$467,$C57,'Grid GenerationQueue'!$BI$5:$BI$467,"&lt;4")</f>
        <v>0</v>
      </c>
      <c r="F57">
        <f>SUMIFS('Grid GenerationQueue'!AG$5:AG$467,'Grid GenerationQueue'!$AX$5:$AX$467,$B57,'Grid GenerationQueue'!$AY$5:$AY$467,$C57,'Grid GenerationQueue'!$BI$5:$BI$467,"&lt;4")</f>
        <v>0</v>
      </c>
      <c r="G57">
        <f>SUMIFS('Grid GenerationQueue'!AH$5:AH$467,'Grid GenerationQueue'!$AX$5:$AX$467,$B57,'Grid GenerationQueue'!$AY$5:$AY$467,$C57,'Grid GenerationQueue'!$BI$5:$BI$467,"&lt;4")</f>
        <v>0</v>
      </c>
      <c r="H57">
        <f>SUMIFS('Grid GenerationQueue'!AI$5:AI$467,'Grid GenerationQueue'!$AX$5:$AX$467,$B57,'Grid GenerationQueue'!$AY$5:$AY$467,$C57,'Grid GenerationQueue'!$BI$5:$BI$467,"&lt;4")</f>
        <v>0</v>
      </c>
      <c r="I57">
        <f>SUMIFS('Grid GenerationQueue'!AJ$5:AJ$467,'Grid GenerationQueue'!$AX$5:$AX$467,$B57,'Grid GenerationQueue'!$AY$5:$AY$467,$C57,'Grid GenerationQueue'!$BI$5:$BI$467,"&lt;4")</f>
        <v>0</v>
      </c>
      <c r="J57">
        <f>SUMIFS('Grid GenerationQueue'!AK$5:AK$467,'Grid GenerationQueue'!$AX$5:$AX$467,$B57,'Grid GenerationQueue'!$AY$5:$AY$467,$C57,'Grid GenerationQueue'!$BI$5:$BI$467,"&lt;4")</f>
        <v>0</v>
      </c>
      <c r="K57">
        <f>SUMIFS('Grid GenerationQueue'!AL$5:AL$467,'Grid GenerationQueue'!$AX$5:$AX$467,$B57,'Grid GenerationQueue'!$AY$5:$AY$467,$C57,'Grid GenerationQueue'!$BI$5:$BI$467,"&lt;4")</f>
        <v>0</v>
      </c>
      <c r="L57">
        <f>SUMIFS('Grid GenerationQueue'!AM$5:AM$467,'Grid GenerationQueue'!$AX$5:$AX$467,$B57,'Grid GenerationQueue'!$AY$5:$AY$467,$C57,'Grid GenerationQueue'!$BI$5:$BI$467,"&lt;4")</f>
        <v>0</v>
      </c>
      <c r="M57">
        <f>SUMIFS('Grid GenerationQueue'!AN$5:AN$467,'Grid GenerationQueue'!$AX$5:$AX$467,$B57,'Grid GenerationQueue'!$AY$5:$AY$467,$C57,'Grid GenerationQueue'!$BI$5:$BI$467,"&lt;4")</f>
        <v>0</v>
      </c>
      <c r="N57">
        <f>SUMIFS('Grid GenerationQueue'!AO$5:AO$467,'Grid GenerationQueue'!$AX$5:$AX$467,$B57,'Grid GenerationQueue'!$AY$5:$AY$467,$C57,'Grid GenerationQueue'!$BI$5:$BI$467,"&lt;4")</f>
        <v>0</v>
      </c>
      <c r="O57">
        <f>SUMIFS('Grid GenerationQueue'!AP$5:AP$467,'Grid GenerationQueue'!$AX$5:$AX$467,$B57,'Grid GenerationQueue'!$AY$5:$AY$467,$C57,'Grid GenerationQueue'!$BI$5:$BI$467,"&lt;4")</f>
        <v>0</v>
      </c>
      <c r="Q57">
        <f>SUMIFS('Grid GenerationQueue'!AE$5:AE$467,'Grid GenerationQueue'!$AX$5:$AX$467,$B57,'Grid GenerationQueue'!$AY$5:$AY$467,$C57,'Grid GenerationQueue'!$BH$5:$BH$467,"Executed")</f>
        <v>0</v>
      </c>
      <c r="R57">
        <f>SUMIFS('Grid GenerationQueue'!AF$5:AF$467,'Grid GenerationQueue'!$AX$5:$AX$467,$B57,'Grid GenerationQueue'!$AY$5:$AY$467,$C57,'Grid GenerationQueue'!$BH$5:$BH$467,"Executed")</f>
        <v>0</v>
      </c>
      <c r="S57">
        <f>SUMIFS('Grid GenerationQueue'!AG$5:AG$467,'Grid GenerationQueue'!$AX$5:$AX$467,$B57,'Grid GenerationQueue'!$AY$5:$AY$467,$C57,'Grid GenerationQueue'!$BH$5:$BH$467,"Executed")</f>
        <v>0</v>
      </c>
      <c r="T57">
        <f>SUMIFS('Grid GenerationQueue'!AH$5:AH$467,'Grid GenerationQueue'!$AX$5:$AX$467,$B57,'Grid GenerationQueue'!$AY$5:$AY$467,$C57,'Grid GenerationQueue'!$BH$5:$BH$467,"Executed")</f>
        <v>0</v>
      </c>
      <c r="U57">
        <f>SUMIFS('Grid GenerationQueue'!AI$5:AI$467,'Grid GenerationQueue'!$AX$5:$AX$467,$B57,'Grid GenerationQueue'!$AY$5:$AY$467,$C57,'Grid GenerationQueue'!$BH$5:$BH$467,"Executed")</f>
        <v>0</v>
      </c>
      <c r="V57">
        <f>SUMIFS('Grid GenerationQueue'!AJ$5:AJ$467,'Grid GenerationQueue'!$AX$5:$AX$467,$B57,'Grid GenerationQueue'!$AY$5:$AY$467,$C57,'Grid GenerationQueue'!$BH$5:$BH$467,"Executed")</f>
        <v>0</v>
      </c>
      <c r="W57">
        <f>SUMIFS('Grid GenerationQueue'!AK$5:AK$467,'Grid GenerationQueue'!$AX$5:$AX$467,$B57,'Grid GenerationQueue'!$AY$5:$AY$467,$C57,'Grid GenerationQueue'!$BH$5:$BH$467,"Executed")</f>
        <v>0</v>
      </c>
      <c r="X57">
        <f>SUMIFS('Grid GenerationQueue'!AL$5:AL$467,'Grid GenerationQueue'!$AX$5:$AX$467,$B57,'Grid GenerationQueue'!$AY$5:$AY$467,$C57,'Grid GenerationQueue'!$BH$5:$BH$467,"Executed")</f>
        <v>0</v>
      </c>
      <c r="Y57">
        <f>SUMIFS('Grid GenerationQueue'!AM$5:AM$467,'Grid GenerationQueue'!$AX$5:$AX$467,$B57,'Grid GenerationQueue'!$AY$5:$AY$467,$C57,'Grid GenerationQueue'!$BH$5:$BH$467,"Executed")</f>
        <v>0</v>
      </c>
      <c r="Z57">
        <f>SUMIFS('Grid GenerationQueue'!AN$5:AN$467,'Grid GenerationQueue'!$AX$5:$AX$467,$B57,'Grid GenerationQueue'!$AY$5:$AY$467,$C57,'Grid GenerationQueue'!$BH$5:$BH$467,"Executed")</f>
        <v>0</v>
      </c>
      <c r="AA57">
        <f>SUMIFS('Grid GenerationQueue'!AO$5:AO$467,'Grid GenerationQueue'!$AX$5:$AX$467,$B57,'Grid GenerationQueue'!$AY$5:$AY$467,$C57,'Grid GenerationQueue'!$BH$5:$BH$467,"Executed")</f>
        <v>0</v>
      </c>
      <c r="AB57">
        <f>SUMIFS('Grid GenerationQueue'!AP$5:AP$467,'Grid GenerationQueue'!$AX$5:$AX$467,$B57,'Grid GenerationQueue'!$AY$5:$AY$467,$C57,'Grid GenerationQueue'!$BH$5:$BH$467,"Executed")</f>
        <v>0</v>
      </c>
      <c r="AD57">
        <f>SUMIFS('Grid GenerationQueue'!AE$5:AE$467,'Grid GenerationQueue'!$AX$5:$AX$467,$B57,'Grid GenerationQueue'!$AY$5:$AY$467,$C57,'Grid GenerationQueue'!$BF$5:$BF$467,"&lt;&gt;"&amp;"")</f>
        <v>0</v>
      </c>
      <c r="AE57">
        <f>SUMIFS('Grid GenerationQueue'!AF$5:AF$467,'Grid GenerationQueue'!$AX$5:$AX$467,$B57,'Grid GenerationQueue'!$AY$5:$AY$467,$C57,'Grid GenerationQueue'!$BF$5:$BF$467,"&lt;&gt;"&amp;"")</f>
        <v>0</v>
      </c>
      <c r="AF57">
        <f>SUMIFS('Grid GenerationQueue'!AG$5:AG$467,'Grid GenerationQueue'!$AX$5:$AX$467,$B57,'Grid GenerationQueue'!$AY$5:$AY$467,$C57,'Grid GenerationQueue'!$BF$5:$BF$467,"&lt;&gt;"&amp;"")</f>
        <v>0</v>
      </c>
      <c r="AG57">
        <f>SUMIFS('Grid GenerationQueue'!AH$5:AH$467,'Grid GenerationQueue'!$AX$5:$AX$467,$B57,'Grid GenerationQueue'!$AY$5:$AY$467,$C57,'Grid GenerationQueue'!$BF$5:$BF$467,"&lt;&gt;"&amp;"")</f>
        <v>0</v>
      </c>
      <c r="AH57">
        <f>SUMIFS('Grid GenerationQueue'!AI$5:AI$467,'Grid GenerationQueue'!$AX$5:$AX$467,$B57,'Grid GenerationQueue'!$AY$5:$AY$467,$C57,'Grid GenerationQueue'!$BF$5:$BF$467,"&lt;&gt;"&amp;"")</f>
        <v>0</v>
      </c>
      <c r="AI57">
        <f>SUMIFS('Grid GenerationQueue'!AJ$5:AJ$467,'Grid GenerationQueue'!$AX$5:$AX$467,$B57,'Grid GenerationQueue'!$AY$5:$AY$467,$C57,'Grid GenerationQueue'!$BF$5:$BF$467,"&lt;&gt;"&amp;"")</f>
        <v>0</v>
      </c>
      <c r="AJ57">
        <f>SUMIFS('Grid GenerationQueue'!AK$5:AK$467,'Grid GenerationQueue'!$AX$5:$AX$467,$B57,'Grid GenerationQueue'!$AY$5:$AY$467,$C57,'Grid GenerationQueue'!$BF$5:$BF$467,"&lt;&gt;"&amp;"")</f>
        <v>0</v>
      </c>
      <c r="AK57">
        <f>SUMIFS('Grid GenerationQueue'!AL$5:AL$467,'Grid GenerationQueue'!$AX$5:$AX$467,$B57,'Grid GenerationQueue'!$AY$5:$AY$467,$C57,'Grid GenerationQueue'!$BF$5:$BF$467,"&lt;&gt;"&amp;"")</f>
        <v>0</v>
      </c>
      <c r="AL57">
        <f>SUMIFS('Grid GenerationQueue'!AM$5:AM$467,'Grid GenerationQueue'!$AX$5:$AX$467,$B57,'Grid GenerationQueue'!$AY$5:$AY$467,$C57,'Grid GenerationQueue'!$BF$5:$BF$467,"&lt;&gt;"&amp;"")</f>
        <v>0</v>
      </c>
      <c r="AM57">
        <f>SUMIFS('Grid GenerationQueue'!AN$5:AN$467,'Grid GenerationQueue'!$AX$5:$AX$467,$B57,'Grid GenerationQueue'!$AY$5:$AY$467,$C57,'Grid GenerationQueue'!$BF$5:$BF$467,"&lt;&gt;"&amp;"")</f>
        <v>0</v>
      </c>
      <c r="AN57">
        <f>SUMIFS('Grid GenerationQueue'!AO$5:AO$467,'Grid GenerationQueue'!$AX$5:$AX$467,$B57,'Grid GenerationQueue'!$AY$5:$AY$467,$C57,'Grid GenerationQueue'!$BF$5:$BF$467,"&lt;&gt;"&amp;"")</f>
        <v>0</v>
      </c>
      <c r="AO57">
        <f>SUMIFS('Grid GenerationQueue'!AP$5:AP$467,'Grid GenerationQueue'!$AX$5:$AX$467,$B57,'Grid GenerationQueue'!$AY$5:$AY$467,$C57,'Grid GenerationQueue'!$BF$5:$BF$467,"&lt;&gt;"&amp;"")</f>
        <v>0</v>
      </c>
      <c r="AQ57">
        <f>SUMIFS('Grid GenerationQueue'!AE$5:AE$467,'Grid GenerationQueue'!$AX$5:$AX$467,$B57,'Grid GenerationQueue'!$AY$5:$AY$467,$C57)</f>
        <v>0</v>
      </c>
      <c r="AR57">
        <f>SUMIFS('Grid GenerationQueue'!AF$5:AF$467,'Grid GenerationQueue'!$AX$5:$AX$467,$B57,'Grid GenerationQueue'!$AY$5:$AY$467,$C57)</f>
        <v>0</v>
      </c>
      <c r="AS57">
        <f>SUMIFS('Grid GenerationQueue'!AG$5:AG$467,'Grid GenerationQueue'!$AX$5:$AX$467,$B57,'Grid GenerationQueue'!$AY$5:$AY$467,$C57)</f>
        <v>0</v>
      </c>
      <c r="AT57">
        <f>SUMIFS('Grid GenerationQueue'!AH$5:AH$467,'Grid GenerationQueue'!$AX$5:$AX$467,$B57,'Grid GenerationQueue'!$AY$5:$AY$467,$C57)</f>
        <v>0</v>
      </c>
      <c r="AU57">
        <f>SUMIFS('Grid GenerationQueue'!AI$5:AI$467,'Grid GenerationQueue'!$AX$5:$AX$467,$B57,'Grid GenerationQueue'!$AY$5:$AY$467,$C57)</f>
        <v>0</v>
      </c>
      <c r="AV57">
        <f>SUMIFS('Grid GenerationQueue'!AJ$5:AJ$467,'Grid GenerationQueue'!$AX$5:$AX$467,$B57,'Grid GenerationQueue'!$AY$5:$AY$467,$C57)</f>
        <v>0</v>
      </c>
      <c r="AW57">
        <f>SUMIFS('Grid GenerationQueue'!AK$5:AK$467,'Grid GenerationQueue'!$AX$5:$AX$467,$B57,'Grid GenerationQueue'!$AY$5:$AY$467,$C57)</f>
        <v>0</v>
      </c>
      <c r="AX57">
        <f>SUMIFS('Grid GenerationQueue'!AL$5:AL$467,'Grid GenerationQueue'!$AX$5:$AX$467,$B57,'Grid GenerationQueue'!$AY$5:$AY$467,$C57)</f>
        <v>0</v>
      </c>
      <c r="AY57">
        <f>SUMIFS('Grid GenerationQueue'!AM$5:AM$467,'Grid GenerationQueue'!$AX$5:$AX$467,$B57,'Grid GenerationQueue'!$AY$5:$AY$467,$C57)</f>
        <v>0</v>
      </c>
      <c r="AZ57">
        <f>SUMIFS('Grid GenerationQueue'!AN$5:AN$467,'Grid GenerationQueue'!$AX$5:$AX$467,$B57,'Grid GenerationQueue'!$AY$5:$AY$467,$C57)</f>
        <v>0</v>
      </c>
      <c r="BA57">
        <f>SUMIFS('Grid GenerationQueue'!AO$5:AO$467,'Grid GenerationQueue'!$AX$5:$AX$467,$B57,'Grid GenerationQueue'!$AY$5:$AY$467,$C57)</f>
        <v>0</v>
      </c>
      <c r="BB57">
        <f>SUMIFS('Grid GenerationQueue'!AP$5:AP$467,'Grid GenerationQueue'!$AX$5:$AX$467,$B57,'Grid GenerationQueue'!$AY$5:$AY$467,$C57)</f>
        <v>0</v>
      </c>
      <c r="BD57">
        <f>SUMIFS('Grid GenerationQueue'!AE$5:AE$467,'Grid GenerationQueue'!$AX$5:$AX$467,$B57,'Grid GenerationQueue'!$AY$5:$AY$467,$C57,'Grid GenerationQueue'!$BH$5:$BH$467,"Executed",'Grid GenerationQueue'!$BB$5:$BB$467,"&lt;"&amp;$BE$3)</f>
        <v>0</v>
      </c>
      <c r="BE57">
        <f>SUMIFS('Grid GenerationQueue'!AF$5:AF$467,'Grid GenerationQueue'!$AX$5:$AX$467,$B57,'Grid GenerationQueue'!$AY$5:$AY$467,$C57,'Grid GenerationQueue'!$BH$5:$BH$467,"Executed",'Grid GenerationQueue'!$BB$5:$BB$467,"&lt;"&amp;$BE$3)</f>
        <v>0</v>
      </c>
      <c r="BF57">
        <f>SUMIFS('Grid GenerationQueue'!AG$5:AG$467,'Grid GenerationQueue'!$AX$5:$AX$467,$B57,'Grid GenerationQueue'!$AY$5:$AY$467,$C57,'Grid GenerationQueue'!$BH$5:$BH$467,"Executed",'Grid GenerationQueue'!$BB$5:$BB$467,"&lt;"&amp;$BE$3)</f>
        <v>0</v>
      </c>
      <c r="BG57">
        <f>SUMIFS('Grid GenerationQueue'!AH$5:AH$467,'Grid GenerationQueue'!$AX$5:$AX$467,$B57,'Grid GenerationQueue'!$AY$5:$AY$467,$C57,'Grid GenerationQueue'!$BH$5:$BH$467,"Executed",'Grid GenerationQueue'!$BB$5:$BB$467,"&lt;"&amp;$BE$3)</f>
        <v>0</v>
      </c>
      <c r="BH57">
        <f>SUMIFS('Grid GenerationQueue'!AI$5:AI$467,'Grid GenerationQueue'!$AX$5:$AX$467,$B57,'Grid GenerationQueue'!$AY$5:$AY$467,$C57,'Grid GenerationQueue'!$BH$5:$BH$467,"Executed",'Grid GenerationQueue'!$BB$5:$BB$467,"&lt;"&amp;$BE$3)</f>
        <v>0</v>
      </c>
      <c r="BI57">
        <f>SUMIFS('Grid GenerationQueue'!AJ$5:AJ$467,'Grid GenerationQueue'!$AX$5:$AX$467,$B57,'Grid GenerationQueue'!$AY$5:$AY$467,$C57,'Grid GenerationQueue'!$BH$5:$BH$467,"Executed",'Grid GenerationQueue'!$BB$5:$BB$467,"&lt;"&amp;$BE$3)</f>
        <v>0</v>
      </c>
      <c r="BJ57">
        <f>SUMIFS('Grid GenerationQueue'!AK$5:AK$467,'Grid GenerationQueue'!$AX$5:$AX$467,$B57,'Grid GenerationQueue'!$AY$5:$AY$467,$C57,'Grid GenerationQueue'!$BH$5:$BH$467,"Executed",'Grid GenerationQueue'!$BB$5:$BB$467,"&lt;"&amp;$BE$3)</f>
        <v>0</v>
      </c>
      <c r="BK57">
        <f>SUMIFS('Grid GenerationQueue'!AL$5:AL$467,'Grid GenerationQueue'!$AX$5:$AX$467,$B57,'Grid GenerationQueue'!$AY$5:$AY$467,$C57,'Grid GenerationQueue'!$BH$5:$BH$467,"Executed",'Grid GenerationQueue'!$BB$5:$BB$467,"&lt;"&amp;$BE$3)</f>
        <v>0</v>
      </c>
      <c r="BL57">
        <f>SUMIFS('Grid GenerationQueue'!AM$5:AM$467,'Grid GenerationQueue'!$AX$5:$AX$467,$B57,'Grid GenerationQueue'!$AY$5:$AY$467,$C57,'Grid GenerationQueue'!$BH$5:$BH$467,"Executed",'Grid GenerationQueue'!$BB$5:$BB$467,"&lt;"&amp;$BE$3)</f>
        <v>0</v>
      </c>
      <c r="BM57">
        <f>SUMIFS('Grid GenerationQueue'!AN$5:AN$467,'Grid GenerationQueue'!$AX$5:$AX$467,$B57,'Grid GenerationQueue'!$AY$5:$AY$467,$C57,'Grid GenerationQueue'!$BH$5:$BH$467,"Executed",'Grid GenerationQueue'!$BB$5:$BB$467,"&lt;"&amp;$BE$3)</f>
        <v>0</v>
      </c>
      <c r="BN57">
        <f>SUMIFS('Grid GenerationQueue'!AO$5:AO$467,'Grid GenerationQueue'!$AX$5:$AX$467,$B57,'Grid GenerationQueue'!$AY$5:$AY$467,$C57,'Grid GenerationQueue'!$BH$5:$BH$467,"Executed",'Grid GenerationQueue'!$BB$5:$BB$467,"&lt;"&amp;$BE$3)</f>
        <v>0</v>
      </c>
      <c r="BO57">
        <f>SUMIFS('Grid GenerationQueue'!AP$5:AP$467,'Grid GenerationQueue'!$AX$5:$AX$467,$B57,'Grid GenerationQueue'!$AY$5:$AY$467,$C57,'Grid GenerationQueue'!$BH$5:$BH$467,"Executed",'Grid GenerationQueue'!$BB$5:$BB$467,"&lt;"&amp;$BE$3)</f>
        <v>0</v>
      </c>
      <c r="BQ57">
        <f>SUMIFS('Grid GenerationQueue'!AE$5:AE$467,'Grid GenerationQueue'!$AX$5:$AX$467,$B57,'Grid GenerationQueue'!$AY$5:$AY$467,$C57,'Grid GenerationQueue'!$BF$5:$BF$467,"&lt;&gt;"&amp;"",'Grid GenerationQueue'!$BB$5:$BB$467,"&lt;"&amp;$BE$3)</f>
        <v>0</v>
      </c>
      <c r="BR57">
        <f>SUMIFS('Grid GenerationQueue'!AF$5:AF$467,'Grid GenerationQueue'!$AX$5:$AX$467,$B57,'Grid GenerationQueue'!$AY$5:$AY$467,$C57,'Grid GenerationQueue'!$BF$5:$BF$467,"&lt;&gt;"&amp;"",'Grid GenerationQueue'!$BB$5:$BB$467,"&lt;"&amp;$BE$3)</f>
        <v>0</v>
      </c>
      <c r="BS57">
        <f>SUMIFS('Grid GenerationQueue'!AG$5:AG$467,'Grid GenerationQueue'!$AX$5:$AX$467,$B57,'Grid GenerationQueue'!$AY$5:$AY$467,$C57,'Grid GenerationQueue'!$BF$5:$BF$467,"&lt;&gt;"&amp;"",'Grid GenerationQueue'!$BB$5:$BB$467,"&lt;"&amp;$BE$3)</f>
        <v>0</v>
      </c>
      <c r="BT57">
        <f>SUMIFS('Grid GenerationQueue'!AH$5:AH$467,'Grid GenerationQueue'!$AX$5:$AX$467,$B57,'Grid GenerationQueue'!$AY$5:$AY$467,$C57,'Grid GenerationQueue'!$BF$5:$BF$467,"&lt;&gt;"&amp;"",'Grid GenerationQueue'!$BB$5:$BB$467,"&lt;"&amp;$BE$3)</f>
        <v>0</v>
      </c>
      <c r="BU57">
        <f>SUMIFS('Grid GenerationQueue'!AI$5:AI$467,'Grid GenerationQueue'!$AX$5:$AX$467,$B57,'Grid GenerationQueue'!$AY$5:$AY$467,$C57,'Grid GenerationQueue'!$BF$5:$BF$467,"&lt;&gt;"&amp;"",'Grid GenerationQueue'!$BB$5:$BB$467,"&lt;"&amp;$BE$3)</f>
        <v>0</v>
      </c>
      <c r="BV57">
        <f>SUMIFS('Grid GenerationQueue'!AJ$5:AJ$467,'Grid GenerationQueue'!$AX$5:$AX$467,$B57,'Grid GenerationQueue'!$AY$5:$AY$467,$C57,'Grid GenerationQueue'!$BF$5:$BF$467,"&lt;&gt;"&amp;"",'Grid GenerationQueue'!$BB$5:$BB$467,"&lt;"&amp;$BE$3)</f>
        <v>0</v>
      </c>
      <c r="BW57">
        <f>SUMIFS('Grid GenerationQueue'!AK$5:AK$467,'Grid GenerationQueue'!$AX$5:$AX$467,$B57,'Grid GenerationQueue'!$AY$5:$AY$467,$C57,'Grid GenerationQueue'!$BF$5:$BF$467,"&lt;&gt;"&amp;"",'Grid GenerationQueue'!$BB$5:$BB$467,"&lt;"&amp;$BE$3)</f>
        <v>0</v>
      </c>
      <c r="BX57">
        <f>SUMIFS('Grid GenerationQueue'!AL$5:AL$467,'Grid GenerationQueue'!$AX$5:$AX$467,$B57,'Grid GenerationQueue'!$AY$5:$AY$467,$C57,'Grid GenerationQueue'!$BF$5:$BF$467,"&lt;&gt;"&amp;"",'Grid GenerationQueue'!$BB$5:$BB$467,"&lt;"&amp;$BE$3)</f>
        <v>0</v>
      </c>
      <c r="BY57">
        <f>SUMIFS('Grid GenerationQueue'!AM$5:AM$467,'Grid GenerationQueue'!$AX$5:$AX$467,$B57,'Grid GenerationQueue'!$AY$5:$AY$467,$C57,'Grid GenerationQueue'!$BF$5:$BF$467,"&lt;&gt;"&amp;"",'Grid GenerationQueue'!$BB$5:$BB$467,"&lt;"&amp;$BE$3)</f>
        <v>0</v>
      </c>
      <c r="BZ57">
        <f>SUMIFS('Grid GenerationQueue'!AN$5:AN$467,'Grid GenerationQueue'!$AX$5:$AX$467,$B57,'Grid GenerationQueue'!$AY$5:$AY$467,$C57,'Grid GenerationQueue'!$BF$5:$BF$467,"&lt;&gt;"&amp;"",'Grid GenerationQueue'!$BB$5:$BB$467,"&lt;"&amp;$BE$3)</f>
        <v>0</v>
      </c>
      <c r="CA57">
        <f>SUMIFS('Grid GenerationQueue'!AO$5:AO$467,'Grid GenerationQueue'!$AX$5:$AX$467,$B57,'Grid GenerationQueue'!$AY$5:$AY$467,$C57,'Grid GenerationQueue'!$BF$5:$BF$467,"&lt;&gt;"&amp;"",'Grid GenerationQueue'!$BB$5:$BB$467,"&lt;"&amp;$BE$3)</f>
        <v>0</v>
      </c>
      <c r="CB57">
        <f>SUMIFS('Grid GenerationQueue'!AP$5:AP$467,'Grid GenerationQueue'!$AX$5:$AX$467,$B57,'Grid GenerationQueue'!$AY$5:$AY$467,$C57,'Grid GenerationQueue'!$BF$5:$BF$467,"&lt;&gt;"&amp;"",'Grid GenerationQueue'!$BB$5:$BB$467,"&lt;"&amp;$BE$3)</f>
        <v>0</v>
      </c>
      <c r="CD57">
        <f>SUMIFS('Grid GenerationQueue'!AE$5:AE$467,'Grid GenerationQueue'!$AX$5:$AX$467,$B57,'Grid GenerationQueue'!$AY$5:$AY$467,$C57,'Grid GenerationQueue'!$BB$5:$BB$467,"&lt;"&amp;$BE$3)</f>
        <v>0</v>
      </c>
      <c r="CE57">
        <f>SUMIFS('Grid GenerationQueue'!AF$5:AF$467,'Grid GenerationQueue'!$AX$5:$AX$467,$B57,'Grid GenerationQueue'!$AY$5:$AY$467,$C57,'Grid GenerationQueue'!$BB$5:$BB$467,"&lt;"&amp;$BE$3)</f>
        <v>0</v>
      </c>
      <c r="CF57">
        <f>SUMIFS('Grid GenerationQueue'!AG$5:AG$467,'Grid GenerationQueue'!$AX$5:$AX$467,$B57,'Grid GenerationQueue'!$AY$5:$AY$467,$C57,'Grid GenerationQueue'!$BB$5:$BB$467,"&lt;"&amp;$BE$3)</f>
        <v>0</v>
      </c>
      <c r="CG57">
        <f>SUMIFS('Grid GenerationQueue'!AH$5:AH$467,'Grid GenerationQueue'!$AX$5:$AX$467,$B57,'Grid GenerationQueue'!$AY$5:$AY$467,$C57,'Grid GenerationQueue'!$BB$5:$BB$467,"&lt;"&amp;$BE$3)</f>
        <v>0</v>
      </c>
      <c r="CH57">
        <f>SUMIFS('Grid GenerationQueue'!AI$5:AI$467,'Grid GenerationQueue'!$AX$5:$AX$467,$B57,'Grid GenerationQueue'!$AY$5:$AY$467,$C57,'Grid GenerationQueue'!$BB$5:$BB$467,"&lt;"&amp;$BE$3)</f>
        <v>0</v>
      </c>
      <c r="CI57">
        <f>SUMIFS('Grid GenerationQueue'!AJ$5:AJ$467,'Grid GenerationQueue'!$AX$5:$AX$467,$B57,'Grid GenerationQueue'!$AY$5:$AY$467,$C57,'Grid GenerationQueue'!$BB$5:$BB$467,"&lt;"&amp;$BE$3)</f>
        <v>0</v>
      </c>
      <c r="CJ57">
        <f>SUMIFS('Grid GenerationQueue'!AK$5:AK$467,'Grid GenerationQueue'!$AX$5:$AX$467,$B57,'Grid GenerationQueue'!$AY$5:$AY$467,$C57,'Grid GenerationQueue'!$BB$5:$BB$467,"&lt;"&amp;$BE$3)</f>
        <v>0</v>
      </c>
      <c r="CK57">
        <f>SUMIFS('Grid GenerationQueue'!AL$5:AL$467,'Grid GenerationQueue'!$AX$5:$AX$467,$B57,'Grid GenerationQueue'!$AY$5:$AY$467,$C57,'Grid GenerationQueue'!$BB$5:$BB$467,"&lt;"&amp;$BE$3)</f>
        <v>0</v>
      </c>
      <c r="CL57">
        <f>SUMIFS('Grid GenerationQueue'!AM$5:AM$467,'Grid GenerationQueue'!$AX$5:$AX$467,$B57,'Grid GenerationQueue'!$AY$5:$AY$467,$C57,'Grid GenerationQueue'!$BB$5:$BB$467,"&lt;"&amp;$BE$3)</f>
        <v>0</v>
      </c>
      <c r="CM57">
        <f>SUMIFS('Grid GenerationQueue'!AN$5:AN$467,'Grid GenerationQueue'!$AX$5:$AX$467,$B57,'Grid GenerationQueue'!$AY$5:$AY$467,$C57,'Grid GenerationQueue'!$BB$5:$BB$467,"&lt;"&amp;$BE$3)</f>
        <v>0</v>
      </c>
      <c r="CN57">
        <f>SUMIFS('Grid GenerationQueue'!AO$5:AO$467,'Grid GenerationQueue'!$AX$5:$AX$467,$B57,'Grid GenerationQueue'!$AY$5:$AY$467,$C57,'Grid GenerationQueue'!$BB$5:$BB$467,"&lt;"&amp;$BE$3)</f>
        <v>0</v>
      </c>
      <c r="CO57">
        <f>SUMIFS('Grid GenerationQueue'!AP$5:AP$467,'Grid GenerationQueue'!$AX$5:$AX$467,$B57,'Grid GenerationQueue'!$AY$5:$AY$467,$C57,'Grid GenerationQueue'!$BB$5:$BB$467,"&lt;"&amp;$BE$3)</f>
        <v>0</v>
      </c>
    </row>
    <row r="58" spans="1:93" x14ac:dyDescent="0.35">
      <c r="A58" t="s">
        <v>4644</v>
      </c>
      <c r="B58" t="s">
        <v>4679</v>
      </c>
      <c r="C58">
        <v>115</v>
      </c>
      <c r="D58">
        <f>SUMIFS('Grid GenerationQueue'!AE$5:AE$467,'Grid GenerationQueue'!$AX$5:$AX$467,$B58,'Grid GenerationQueue'!$AY$5:$AY$467,$C58,'Grid GenerationQueue'!$BI$5:$BI$467,"&lt;4")</f>
        <v>0</v>
      </c>
      <c r="E58">
        <f>SUMIFS('Grid GenerationQueue'!AF$5:AF$467,'Grid GenerationQueue'!$AX$5:$AX$467,$B58,'Grid GenerationQueue'!$AY$5:$AY$467,$C58,'Grid GenerationQueue'!$BI$5:$BI$467,"&lt;4")</f>
        <v>0</v>
      </c>
      <c r="F58">
        <f>SUMIFS('Grid GenerationQueue'!AG$5:AG$467,'Grid GenerationQueue'!$AX$5:$AX$467,$B58,'Grid GenerationQueue'!$AY$5:$AY$467,$C58,'Grid GenerationQueue'!$BI$5:$BI$467,"&lt;4")</f>
        <v>0</v>
      </c>
      <c r="G58">
        <f>SUMIFS('Grid GenerationQueue'!AH$5:AH$467,'Grid GenerationQueue'!$AX$5:$AX$467,$B58,'Grid GenerationQueue'!$AY$5:$AY$467,$C58,'Grid GenerationQueue'!$BI$5:$BI$467,"&lt;4")</f>
        <v>0</v>
      </c>
      <c r="H58">
        <f>SUMIFS('Grid GenerationQueue'!AI$5:AI$467,'Grid GenerationQueue'!$AX$5:$AX$467,$B58,'Grid GenerationQueue'!$AY$5:$AY$467,$C58,'Grid GenerationQueue'!$BI$5:$BI$467,"&lt;4")</f>
        <v>0</v>
      </c>
      <c r="I58">
        <f>SUMIFS('Grid GenerationQueue'!AJ$5:AJ$467,'Grid GenerationQueue'!$AX$5:$AX$467,$B58,'Grid GenerationQueue'!$AY$5:$AY$467,$C58,'Grid GenerationQueue'!$BI$5:$BI$467,"&lt;4")</f>
        <v>0</v>
      </c>
      <c r="J58">
        <f>SUMIFS('Grid GenerationQueue'!AK$5:AK$467,'Grid GenerationQueue'!$AX$5:$AX$467,$B58,'Grid GenerationQueue'!$AY$5:$AY$467,$C58,'Grid GenerationQueue'!$BI$5:$BI$467,"&lt;4")</f>
        <v>0</v>
      </c>
      <c r="K58">
        <f>SUMIFS('Grid GenerationQueue'!AL$5:AL$467,'Grid GenerationQueue'!$AX$5:$AX$467,$B58,'Grid GenerationQueue'!$AY$5:$AY$467,$C58,'Grid GenerationQueue'!$BI$5:$BI$467,"&lt;4")</f>
        <v>0</v>
      </c>
      <c r="L58">
        <f>SUMIFS('Grid GenerationQueue'!AM$5:AM$467,'Grid GenerationQueue'!$AX$5:$AX$467,$B58,'Grid GenerationQueue'!$AY$5:$AY$467,$C58,'Grid GenerationQueue'!$BI$5:$BI$467,"&lt;4")</f>
        <v>0</v>
      </c>
      <c r="M58">
        <f>SUMIFS('Grid GenerationQueue'!AN$5:AN$467,'Grid GenerationQueue'!$AX$5:$AX$467,$B58,'Grid GenerationQueue'!$AY$5:$AY$467,$C58,'Grid GenerationQueue'!$BI$5:$BI$467,"&lt;4")</f>
        <v>0</v>
      </c>
      <c r="N58">
        <f>SUMIFS('Grid GenerationQueue'!AO$5:AO$467,'Grid GenerationQueue'!$AX$5:$AX$467,$B58,'Grid GenerationQueue'!$AY$5:$AY$467,$C58,'Grid GenerationQueue'!$BI$5:$BI$467,"&lt;4")</f>
        <v>0</v>
      </c>
      <c r="O58">
        <f>SUMIFS('Grid GenerationQueue'!AP$5:AP$467,'Grid GenerationQueue'!$AX$5:$AX$467,$B58,'Grid GenerationQueue'!$AY$5:$AY$467,$C58,'Grid GenerationQueue'!$BI$5:$BI$467,"&lt;4")</f>
        <v>0</v>
      </c>
      <c r="Q58">
        <f>SUMIFS('Grid GenerationQueue'!AE$5:AE$467,'Grid GenerationQueue'!$AX$5:$AX$467,$B58,'Grid GenerationQueue'!$AY$5:$AY$467,$C58,'Grid GenerationQueue'!$BH$5:$BH$467,"Executed")</f>
        <v>0</v>
      </c>
      <c r="R58">
        <f>SUMIFS('Grid GenerationQueue'!AF$5:AF$467,'Grid GenerationQueue'!$AX$5:$AX$467,$B58,'Grid GenerationQueue'!$AY$5:$AY$467,$C58,'Grid GenerationQueue'!$BH$5:$BH$467,"Executed")</f>
        <v>0</v>
      </c>
      <c r="S58">
        <f>SUMIFS('Grid GenerationQueue'!AG$5:AG$467,'Grid GenerationQueue'!$AX$5:$AX$467,$B58,'Grid GenerationQueue'!$AY$5:$AY$467,$C58,'Grid GenerationQueue'!$BH$5:$BH$467,"Executed")</f>
        <v>0</v>
      </c>
      <c r="T58">
        <f>SUMIFS('Grid GenerationQueue'!AH$5:AH$467,'Grid GenerationQueue'!$AX$5:$AX$467,$B58,'Grid GenerationQueue'!$AY$5:$AY$467,$C58,'Grid GenerationQueue'!$BH$5:$BH$467,"Executed")</f>
        <v>0</v>
      </c>
      <c r="U58">
        <f>SUMIFS('Grid GenerationQueue'!AI$5:AI$467,'Grid GenerationQueue'!$AX$5:$AX$467,$B58,'Grid GenerationQueue'!$AY$5:$AY$467,$C58,'Grid GenerationQueue'!$BH$5:$BH$467,"Executed")</f>
        <v>0</v>
      </c>
      <c r="V58">
        <f>SUMIFS('Grid GenerationQueue'!AJ$5:AJ$467,'Grid GenerationQueue'!$AX$5:$AX$467,$B58,'Grid GenerationQueue'!$AY$5:$AY$467,$C58,'Grid GenerationQueue'!$BH$5:$BH$467,"Executed")</f>
        <v>0</v>
      </c>
      <c r="W58">
        <f>SUMIFS('Grid GenerationQueue'!AK$5:AK$467,'Grid GenerationQueue'!$AX$5:$AX$467,$B58,'Grid GenerationQueue'!$AY$5:$AY$467,$C58,'Grid GenerationQueue'!$BH$5:$BH$467,"Executed")</f>
        <v>0</v>
      </c>
      <c r="X58">
        <f>SUMIFS('Grid GenerationQueue'!AL$5:AL$467,'Grid GenerationQueue'!$AX$5:$AX$467,$B58,'Grid GenerationQueue'!$AY$5:$AY$467,$C58,'Grid GenerationQueue'!$BH$5:$BH$467,"Executed")</f>
        <v>0</v>
      </c>
      <c r="Y58">
        <f>SUMIFS('Grid GenerationQueue'!AM$5:AM$467,'Grid GenerationQueue'!$AX$5:$AX$467,$B58,'Grid GenerationQueue'!$AY$5:$AY$467,$C58,'Grid GenerationQueue'!$BH$5:$BH$467,"Executed")</f>
        <v>0</v>
      </c>
      <c r="Z58">
        <f>SUMIFS('Grid GenerationQueue'!AN$5:AN$467,'Grid GenerationQueue'!$AX$5:$AX$467,$B58,'Grid GenerationQueue'!$AY$5:$AY$467,$C58,'Grid GenerationQueue'!$BH$5:$BH$467,"Executed")</f>
        <v>0</v>
      </c>
      <c r="AA58">
        <f>SUMIFS('Grid GenerationQueue'!AO$5:AO$467,'Grid GenerationQueue'!$AX$5:$AX$467,$B58,'Grid GenerationQueue'!$AY$5:$AY$467,$C58,'Grid GenerationQueue'!$BH$5:$BH$467,"Executed")</f>
        <v>0</v>
      </c>
      <c r="AB58">
        <f>SUMIFS('Grid GenerationQueue'!AP$5:AP$467,'Grid GenerationQueue'!$AX$5:$AX$467,$B58,'Grid GenerationQueue'!$AY$5:$AY$467,$C58,'Grid GenerationQueue'!$BH$5:$BH$467,"Executed")</f>
        <v>0</v>
      </c>
      <c r="AD58">
        <f>SUMIFS('Grid GenerationQueue'!AE$5:AE$467,'Grid GenerationQueue'!$AX$5:$AX$467,$B58,'Grid GenerationQueue'!$AY$5:$AY$467,$C58,'Grid GenerationQueue'!$BF$5:$BF$467,"&lt;&gt;"&amp;"")</f>
        <v>0</v>
      </c>
      <c r="AE58">
        <f>SUMIFS('Grid GenerationQueue'!AF$5:AF$467,'Grid GenerationQueue'!$AX$5:$AX$467,$B58,'Grid GenerationQueue'!$AY$5:$AY$467,$C58,'Grid GenerationQueue'!$BF$5:$BF$467,"&lt;&gt;"&amp;"")</f>
        <v>0</v>
      </c>
      <c r="AF58">
        <f>SUMIFS('Grid GenerationQueue'!AG$5:AG$467,'Grid GenerationQueue'!$AX$5:$AX$467,$B58,'Grid GenerationQueue'!$AY$5:$AY$467,$C58,'Grid GenerationQueue'!$BF$5:$BF$467,"&lt;&gt;"&amp;"")</f>
        <v>0</v>
      </c>
      <c r="AG58">
        <f>SUMIFS('Grid GenerationQueue'!AH$5:AH$467,'Grid GenerationQueue'!$AX$5:$AX$467,$B58,'Grid GenerationQueue'!$AY$5:$AY$467,$C58,'Grid GenerationQueue'!$BF$5:$BF$467,"&lt;&gt;"&amp;"")</f>
        <v>0</v>
      </c>
      <c r="AH58">
        <f>SUMIFS('Grid GenerationQueue'!AI$5:AI$467,'Grid GenerationQueue'!$AX$5:$AX$467,$B58,'Grid GenerationQueue'!$AY$5:$AY$467,$C58,'Grid GenerationQueue'!$BF$5:$BF$467,"&lt;&gt;"&amp;"")</f>
        <v>0</v>
      </c>
      <c r="AI58">
        <f>SUMIFS('Grid GenerationQueue'!AJ$5:AJ$467,'Grid GenerationQueue'!$AX$5:$AX$467,$B58,'Grid GenerationQueue'!$AY$5:$AY$467,$C58,'Grid GenerationQueue'!$BF$5:$BF$467,"&lt;&gt;"&amp;"")</f>
        <v>0</v>
      </c>
      <c r="AJ58">
        <f>SUMIFS('Grid GenerationQueue'!AK$5:AK$467,'Grid GenerationQueue'!$AX$5:$AX$467,$B58,'Grid GenerationQueue'!$AY$5:$AY$467,$C58,'Grid GenerationQueue'!$BF$5:$BF$467,"&lt;&gt;"&amp;"")</f>
        <v>0</v>
      </c>
      <c r="AK58">
        <f>SUMIFS('Grid GenerationQueue'!AL$5:AL$467,'Grid GenerationQueue'!$AX$5:$AX$467,$B58,'Grid GenerationQueue'!$AY$5:$AY$467,$C58,'Grid GenerationQueue'!$BF$5:$BF$467,"&lt;&gt;"&amp;"")</f>
        <v>0</v>
      </c>
      <c r="AL58">
        <f>SUMIFS('Grid GenerationQueue'!AM$5:AM$467,'Grid GenerationQueue'!$AX$5:$AX$467,$B58,'Grid GenerationQueue'!$AY$5:$AY$467,$C58,'Grid GenerationQueue'!$BF$5:$BF$467,"&lt;&gt;"&amp;"")</f>
        <v>0</v>
      </c>
      <c r="AM58">
        <f>SUMIFS('Grid GenerationQueue'!AN$5:AN$467,'Grid GenerationQueue'!$AX$5:$AX$467,$B58,'Grid GenerationQueue'!$AY$5:$AY$467,$C58,'Grid GenerationQueue'!$BF$5:$BF$467,"&lt;&gt;"&amp;"")</f>
        <v>0</v>
      </c>
      <c r="AN58">
        <f>SUMIFS('Grid GenerationQueue'!AO$5:AO$467,'Grid GenerationQueue'!$AX$5:$AX$467,$B58,'Grid GenerationQueue'!$AY$5:$AY$467,$C58,'Grid GenerationQueue'!$BF$5:$BF$467,"&lt;&gt;"&amp;"")</f>
        <v>0</v>
      </c>
      <c r="AO58">
        <f>SUMIFS('Grid GenerationQueue'!AP$5:AP$467,'Grid GenerationQueue'!$AX$5:$AX$467,$B58,'Grid GenerationQueue'!$AY$5:$AY$467,$C58,'Grid GenerationQueue'!$BF$5:$BF$467,"&lt;&gt;"&amp;"")</f>
        <v>0</v>
      </c>
      <c r="AQ58">
        <f>SUMIFS('Grid GenerationQueue'!AE$5:AE$467,'Grid GenerationQueue'!$AX$5:$AX$467,$B58,'Grid GenerationQueue'!$AY$5:$AY$467,$C58)</f>
        <v>0</v>
      </c>
      <c r="AR58">
        <f>SUMIFS('Grid GenerationQueue'!AF$5:AF$467,'Grid GenerationQueue'!$AX$5:$AX$467,$B58,'Grid GenerationQueue'!$AY$5:$AY$467,$C58)</f>
        <v>0</v>
      </c>
      <c r="AS58">
        <f>SUMIFS('Grid GenerationQueue'!AG$5:AG$467,'Grid GenerationQueue'!$AX$5:$AX$467,$B58,'Grid GenerationQueue'!$AY$5:$AY$467,$C58)</f>
        <v>0</v>
      </c>
      <c r="AT58">
        <f>SUMIFS('Grid GenerationQueue'!AH$5:AH$467,'Grid GenerationQueue'!$AX$5:$AX$467,$B58,'Grid GenerationQueue'!$AY$5:$AY$467,$C58)</f>
        <v>0</v>
      </c>
      <c r="AU58">
        <f>SUMIFS('Grid GenerationQueue'!AI$5:AI$467,'Grid GenerationQueue'!$AX$5:$AX$467,$B58,'Grid GenerationQueue'!$AY$5:$AY$467,$C58)</f>
        <v>0</v>
      </c>
      <c r="AV58">
        <f>SUMIFS('Grid GenerationQueue'!AJ$5:AJ$467,'Grid GenerationQueue'!$AX$5:$AX$467,$B58,'Grid GenerationQueue'!$AY$5:$AY$467,$C58)</f>
        <v>0</v>
      </c>
      <c r="AW58">
        <f>SUMIFS('Grid GenerationQueue'!AK$5:AK$467,'Grid GenerationQueue'!$AX$5:$AX$467,$B58,'Grid GenerationQueue'!$AY$5:$AY$467,$C58)</f>
        <v>0</v>
      </c>
      <c r="AX58">
        <f>SUMIFS('Grid GenerationQueue'!AL$5:AL$467,'Grid GenerationQueue'!$AX$5:$AX$467,$B58,'Grid GenerationQueue'!$AY$5:$AY$467,$C58)</f>
        <v>0</v>
      </c>
      <c r="AY58">
        <f>SUMIFS('Grid GenerationQueue'!AM$5:AM$467,'Grid GenerationQueue'!$AX$5:$AX$467,$B58,'Grid GenerationQueue'!$AY$5:$AY$467,$C58)</f>
        <v>0</v>
      </c>
      <c r="AZ58">
        <f>SUMIFS('Grid GenerationQueue'!AN$5:AN$467,'Grid GenerationQueue'!$AX$5:$AX$467,$B58,'Grid GenerationQueue'!$AY$5:$AY$467,$C58)</f>
        <v>0</v>
      </c>
      <c r="BA58">
        <f>SUMIFS('Grid GenerationQueue'!AO$5:AO$467,'Grid GenerationQueue'!$AX$5:$AX$467,$B58,'Grid GenerationQueue'!$AY$5:$AY$467,$C58)</f>
        <v>0</v>
      </c>
      <c r="BB58">
        <f>SUMIFS('Grid GenerationQueue'!AP$5:AP$467,'Grid GenerationQueue'!$AX$5:$AX$467,$B58,'Grid GenerationQueue'!$AY$5:$AY$467,$C58)</f>
        <v>0</v>
      </c>
      <c r="BD58">
        <f>SUMIFS('Grid GenerationQueue'!AE$5:AE$467,'Grid GenerationQueue'!$AX$5:$AX$467,$B58,'Grid GenerationQueue'!$AY$5:$AY$467,$C58,'Grid GenerationQueue'!$BH$5:$BH$467,"Executed",'Grid GenerationQueue'!$BB$5:$BB$467,"&lt;"&amp;$BE$3)</f>
        <v>0</v>
      </c>
      <c r="BE58">
        <f>SUMIFS('Grid GenerationQueue'!AF$5:AF$467,'Grid GenerationQueue'!$AX$5:$AX$467,$B58,'Grid GenerationQueue'!$AY$5:$AY$467,$C58,'Grid GenerationQueue'!$BH$5:$BH$467,"Executed",'Grid GenerationQueue'!$BB$5:$BB$467,"&lt;"&amp;$BE$3)</f>
        <v>0</v>
      </c>
      <c r="BF58">
        <f>SUMIFS('Grid GenerationQueue'!AG$5:AG$467,'Grid GenerationQueue'!$AX$5:$AX$467,$B58,'Grid GenerationQueue'!$AY$5:$AY$467,$C58,'Grid GenerationQueue'!$BH$5:$BH$467,"Executed",'Grid GenerationQueue'!$BB$5:$BB$467,"&lt;"&amp;$BE$3)</f>
        <v>0</v>
      </c>
      <c r="BG58">
        <f>SUMIFS('Grid GenerationQueue'!AH$5:AH$467,'Grid GenerationQueue'!$AX$5:$AX$467,$B58,'Grid GenerationQueue'!$AY$5:$AY$467,$C58,'Grid GenerationQueue'!$BH$5:$BH$467,"Executed",'Grid GenerationQueue'!$BB$5:$BB$467,"&lt;"&amp;$BE$3)</f>
        <v>0</v>
      </c>
      <c r="BH58">
        <f>SUMIFS('Grid GenerationQueue'!AI$5:AI$467,'Grid GenerationQueue'!$AX$5:$AX$467,$B58,'Grid GenerationQueue'!$AY$5:$AY$467,$C58,'Grid GenerationQueue'!$BH$5:$BH$467,"Executed",'Grid GenerationQueue'!$BB$5:$BB$467,"&lt;"&amp;$BE$3)</f>
        <v>0</v>
      </c>
      <c r="BI58">
        <f>SUMIFS('Grid GenerationQueue'!AJ$5:AJ$467,'Grid GenerationQueue'!$AX$5:$AX$467,$B58,'Grid GenerationQueue'!$AY$5:$AY$467,$C58,'Grid GenerationQueue'!$BH$5:$BH$467,"Executed",'Grid GenerationQueue'!$BB$5:$BB$467,"&lt;"&amp;$BE$3)</f>
        <v>0</v>
      </c>
      <c r="BJ58">
        <f>SUMIFS('Grid GenerationQueue'!AK$5:AK$467,'Grid GenerationQueue'!$AX$5:$AX$467,$B58,'Grid GenerationQueue'!$AY$5:$AY$467,$C58,'Grid GenerationQueue'!$BH$5:$BH$467,"Executed",'Grid GenerationQueue'!$BB$5:$BB$467,"&lt;"&amp;$BE$3)</f>
        <v>0</v>
      </c>
      <c r="BK58">
        <f>SUMIFS('Grid GenerationQueue'!AL$5:AL$467,'Grid GenerationQueue'!$AX$5:$AX$467,$B58,'Grid GenerationQueue'!$AY$5:$AY$467,$C58,'Grid GenerationQueue'!$BH$5:$BH$467,"Executed",'Grid GenerationQueue'!$BB$5:$BB$467,"&lt;"&amp;$BE$3)</f>
        <v>0</v>
      </c>
      <c r="BL58">
        <f>SUMIFS('Grid GenerationQueue'!AM$5:AM$467,'Grid GenerationQueue'!$AX$5:$AX$467,$B58,'Grid GenerationQueue'!$AY$5:$AY$467,$C58,'Grid GenerationQueue'!$BH$5:$BH$467,"Executed",'Grid GenerationQueue'!$BB$5:$BB$467,"&lt;"&amp;$BE$3)</f>
        <v>0</v>
      </c>
      <c r="BM58">
        <f>SUMIFS('Grid GenerationQueue'!AN$5:AN$467,'Grid GenerationQueue'!$AX$5:$AX$467,$B58,'Grid GenerationQueue'!$AY$5:$AY$467,$C58,'Grid GenerationQueue'!$BH$5:$BH$467,"Executed",'Grid GenerationQueue'!$BB$5:$BB$467,"&lt;"&amp;$BE$3)</f>
        <v>0</v>
      </c>
      <c r="BN58">
        <f>SUMIFS('Grid GenerationQueue'!AO$5:AO$467,'Grid GenerationQueue'!$AX$5:$AX$467,$B58,'Grid GenerationQueue'!$AY$5:$AY$467,$C58,'Grid GenerationQueue'!$BH$5:$BH$467,"Executed",'Grid GenerationQueue'!$BB$5:$BB$467,"&lt;"&amp;$BE$3)</f>
        <v>0</v>
      </c>
      <c r="BO58">
        <f>SUMIFS('Grid GenerationQueue'!AP$5:AP$467,'Grid GenerationQueue'!$AX$5:$AX$467,$B58,'Grid GenerationQueue'!$AY$5:$AY$467,$C58,'Grid GenerationQueue'!$BH$5:$BH$467,"Executed",'Grid GenerationQueue'!$BB$5:$BB$467,"&lt;"&amp;$BE$3)</f>
        <v>0</v>
      </c>
      <c r="BQ58">
        <f>SUMIFS('Grid GenerationQueue'!AE$5:AE$467,'Grid GenerationQueue'!$AX$5:$AX$467,$B58,'Grid GenerationQueue'!$AY$5:$AY$467,$C58,'Grid GenerationQueue'!$BF$5:$BF$467,"&lt;&gt;"&amp;"",'Grid GenerationQueue'!$BB$5:$BB$467,"&lt;"&amp;$BE$3)</f>
        <v>0</v>
      </c>
      <c r="BR58">
        <f>SUMIFS('Grid GenerationQueue'!AF$5:AF$467,'Grid GenerationQueue'!$AX$5:$AX$467,$B58,'Grid GenerationQueue'!$AY$5:$AY$467,$C58,'Grid GenerationQueue'!$BF$5:$BF$467,"&lt;&gt;"&amp;"",'Grid GenerationQueue'!$BB$5:$BB$467,"&lt;"&amp;$BE$3)</f>
        <v>0</v>
      </c>
      <c r="BS58">
        <f>SUMIFS('Grid GenerationQueue'!AG$5:AG$467,'Grid GenerationQueue'!$AX$5:$AX$467,$B58,'Grid GenerationQueue'!$AY$5:$AY$467,$C58,'Grid GenerationQueue'!$BF$5:$BF$467,"&lt;&gt;"&amp;"",'Grid GenerationQueue'!$BB$5:$BB$467,"&lt;"&amp;$BE$3)</f>
        <v>0</v>
      </c>
      <c r="BT58">
        <f>SUMIFS('Grid GenerationQueue'!AH$5:AH$467,'Grid GenerationQueue'!$AX$5:$AX$467,$B58,'Grid GenerationQueue'!$AY$5:$AY$467,$C58,'Grid GenerationQueue'!$BF$5:$BF$467,"&lt;&gt;"&amp;"",'Grid GenerationQueue'!$BB$5:$BB$467,"&lt;"&amp;$BE$3)</f>
        <v>0</v>
      </c>
      <c r="BU58">
        <f>SUMIFS('Grid GenerationQueue'!AI$5:AI$467,'Grid GenerationQueue'!$AX$5:$AX$467,$B58,'Grid GenerationQueue'!$AY$5:$AY$467,$C58,'Grid GenerationQueue'!$BF$5:$BF$467,"&lt;&gt;"&amp;"",'Grid GenerationQueue'!$BB$5:$BB$467,"&lt;"&amp;$BE$3)</f>
        <v>0</v>
      </c>
      <c r="BV58">
        <f>SUMIFS('Grid GenerationQueue'!AJ$5:AJ$467,'Grid GenerationQueue'!$AX$5:$AX$467,$B58,'Grid GenerationQueue'!$AY$5:$AY$467,$C58,'Grid GenerationQueue'!$BF$5:$BF$467,"&lt;&gt;"&amp;"",'Grid GenerationQueue'!$BB$5:$BB$467,"&lt;"&amp;$BE$3)</f>
        <v>0</v>
      </c>
      <c r="BW58">
        <f>SUMIFS('Grid GenerationQueue'!AK$5:AK$467,'Grid GenerationQueue'!$AX$5:$AX$467,$B58,'Grid GenerationQueue'!$AY$5:$AY$467,$C58,'Grid GenerationQueue'!$BF$5:$BF$467,"&lt;&gt;"&amp;"",'Grid GenerationQueue'!$BB$5:$BB$467,"&lt;"&amp;$BE$3)</f>
        <v>0</v>
      </c>
      <c r="BX58">
        <f>SUMIFS('Grid GenerationQueue'!AL$5:AL$467,'Grid GenerationQueue'!$AX$5:$AX$467,$B58,'Grid GenerationQueue'!$AY$5:$AY$467,$C58,'Grid GenerationQueue'!$BF$5:$BF$467,"&lt;&gt;"&amp;"",'Grid GenerationQueue'!$BB$5:$BB$467,"&lt;"&amp;$BE$3)</f>
        <v>0</v>
      </c>
      <c r="BY58">
        <f>SUMIFS('Grid GenerationQueue'!AM$5:AM$467,'Grid GenerationQueue'!$AX$5:$AX$467,$B58,'Grid GenerationQueue'!$AY$5:$AY$467,$C58,'Grid GenerationQueue'!$BF$5:$BF$467,"&lt;&gt;"&amp;"",'Grid GenerationQueue'!$BB$5:$BB$467,"&lt;"&amp;$BE$3)</f>
        <v>0</v>
      </c>
      <c r="BZ58">
        <f>SUMIFS('Grid GenerationQueue'!AN$5:AN$467,'Grid GenerationQueue'!$AX$5:$AX$467,$B58,'Grid GenerationQueue'!$AY$5:$AY$467,$C58,'Grid GenerationQueue'!$BF$5:$BF$467,"&lt;&gt;"&amp;"",'Grid GenerationQueue'!$BB$5:$BB$467,"&lt;"&amp;$BE$3)</f>
        <v>0</v>
      </c>
      <c r="CA58">
        <f>SUMIFS('Grid GenerationQueue'!AO$5:AO$467,'Grid GenerationQueue'!$AX$5:$AX$467,$B58,'Grid GenerationQueue'!$AY$5:$AY$467,$C58,'Grid GenerationQueue'!$BF$5:$BF$467,"&lt;&gt;"&amp;"",'Grid GenerationQueue'!$BB$5:$BB$467,"&lt;"&amp;$BE$3)</f>
        <v>0</v>
      </c>
      <c r="CB58">
        <f>SUMIFS('Grid GenerationQueue'!AP$5:AP$467,'Grid GenerationQueue'!$AX$5:$AX$467,$B58,'Grid GenerationQueue'!$AY$5:$AY$467,$C58,'Grid GenerationQueue'!$BF$5:$BF$467,"&lt;&gt;"&amp;"",'Grid GenerationQueue'!$BB$5:$BB$467,"&lt;"&amp;$BE$3)</f>
        <v>0</v>
      </c>
      <c r="CD58">
        <f>SUMIFS('Grid GenerationQueue'!AE$5:AE$467,'Grid GenerationQueue'!$AX$5:$AX$467,$B58,'Grid GenerationQueue'!$AY$5:$AY$467,$C58,'Grid GenerationQueue'!$BB$5:$BB$467,"&lt;"&amp;$BE$3)</f>
        <v>0</v>
      </c>
      <c r="CE58">
        <f>SUMIFS('Grid GenerationQueue'!AF$5:AF$467,'Grid GenerationQueue'!$AX$5:$AX$467,$B58,'Grid GenerationQueue'!$AY$5:$AY$467,$C58,'Grid GenerationQueue'!$BB$5:$BB$467,"&lt;"&amp;$BE$3)</f>
        <v>0</v>
      </c>
      <c r="CF58">
        <f>SUMIFS('Grid GenerationQueue'!AG$5:AG$467,'Grid GenerationQueue'!$AX$5:$AX$467,$B58,'Grid GenerationQueue'!$AY$5:$AY$467,$C58,'Grid GenerationQueue'!$BB$5:$BB$467,"&lt;"&amp;$BE$3)</f>
        <v>0</v>
      </c>
      <c r="CG58">
        <f>SUMIFS('Grid GenerationQueue'!AH$5:AH$467,'Grid GenerationQueue'!$AX$5:$AX$467,$B58,'Grid GenerationQueue'!$AY$5:$AY$467,$C58,'Grid GenerationQueue'!$BB$5:$BB$467,"&lt;"&amp;$BE$3)</f>
        <v>0</v>
      </c>
      <c r="CH58">
        <f>SUMIFS('Grid GenerationQueue'!AI$5:AI$467,'Grid GenerationQueue'!$AX$5:$AX$467,$B58,'Grid GenerationQueue'!$AY$5:$AY$467,$C58,'Grid GenerationQueue'!$BB$5:$BB$467,"&lt;"&amp;$BE$3)</f>
        <v>0</v>
      </c>
      <c r="CI58">
        <f>SUMIFS('Grid GenerationQueue'!AJ$5:AJ$467,'Grid GenerationQueue'!$AX$5:$AX$467,$B58,'Grid GenerationQueue'!$AY$5:$AY$467,$C58,'Grid GenerationQueue'!$BB$5:$BB$467,"&lt;"&amp;$BE$3)</f>
        <v>0</v>
      </c>
      <c r="CJ58">
        <f>SUMIFS('Grid GenerationQueue'!AK$5:AK$467,'Grid GenerationQueue'!$AX$5:$AX$467,$B58,'Grid GenerationQueue'!$AY$5:$AY$467,$C58,'Grid GenerationQueue'!$BB$5:$BB$467,"&lt;"&amp;$BE$3)</f>
        <v>0</v>
      </c>
      <c r="CK58">
        <f>SUMIFS('Grid GenerationQueue'!AL$5:AL$467,'Grid GenerationQueue'!$AX$5:$AX$467,$B58,'Grid GenerationQueue'!$AY$5:$AY$467,$C58,'Grid GenerationQueue'!$BB$5:$BB$467,"&lt;"&amp;$BE$3)</f>
        <v>0</v>
      </c>
      <c r="CL58">
        <f>SUMIFS('Grid GenerationQueue'!AM$5:AM$467,'Grid GenerationQueue'!$AX$5:$AX$467,$B58,'Grid GenerationQueue'!$AY$5:$AY$467,$C58,'Grid GenerationQueue'!$BB$5:$BB$467,"&lt;"&amp;$BE$3)</f>
        <v>0</v>
      </c>
      <c r="CM58">
        <f>SUMIFS('Grid GenerationQueue'!AN$5:AN$467,'Grid GenerationQueue'!$AX$5:$AX$467,$B58,'Grid GenerationQueue'!$AY$5:$AY$467,$C58,'Grid GenerationQueue'!$BB$5:$BB$467,"&lt;"&amp;$BE$3)</f>
        <v>0</v>
      </c>
      <c r="CN58">
        <f>SUMIFS('Grid GenerationQueue'!AO$5:AO$467,'Grid GenerationQueue'!$AX$5:$AX$467,$B58,'Grid GenerationQueue'!$AY$5:$AY$467,$C58,'Grid GenerationQueue'!$BB$5:$BB$467,"&lt;"&amp;$BE$3)</f>
        <v>0</v>
      </c>
      <c r="CO58">
        <f>SUMIFS('Grid GenerationQueue'!AP$5:AP$467,'Grid GenerationQueue'!$AX$5:$AX$467,$B58,'Grid GenerationQueue'!$AY$5:$AY$467,$C58,'Grid GenerationQueue'!$BB$5:$BB$467,"&lt;"&amp;$BE$3)</f>
        <v>0</v>
      </c>
    </row>
    <row r="59" spans="1:93" x14ac:dyDescent="0.35">
      <c r="A59" t="s">
        <v>4648</v>
      </c>
      <c r="B59" t="s">
        <v>4680</v>
      </c>
      <c r="C59">
        <v>230</v>
      </c>
      <c r="D59">
        <f>SUMIFS('Grid GenerationQueue'!AE$5:AE$467,'Grid GenerationQueue'!$AX$5:$AX$467,$B59,'Grid GenerationQueue'!$AY$5:$AY$467,$C59,'Grid GenerationQueue'!$BI$5:$BI$467,"&lt;4")</f>
        <v>0</v>
      </c>
      <c r="E59">
        <f>SUMIFS('Grid GenerationQueue'!AF$5:AF$467,'Grid GenerationQueue'!$AX$5:$AX$467,$B59,'Grid GenerationQueue'!$AY$5:$AY$467,$C59,'Grid GenerationQueue'!$BI$5:$BI$467,"&lt;4")</f>
        <v>0</v>
      </c>
      <c r="F59">
        <f>SUMIFS('Grid GenerationQueue'!AG$5:AG$467,'Grid GenerationQueue'!$AX$5:$AX$467,$B59,'Grid GenerationQueue'!$AY$5:$AY$467,$C59,'Grid GenerationQueue'!$BI$5:$BI$467,"&lt;4")</f>
        <v>0</v>
      </c>
      <c r="G59">
        <f>SUMIFS('Grid GenerationQueue'!AH$5:AH$467,'Grid GenerationQueue'!$AX$5:$AX$467,$B59,'Grid GenerationQueue'!$AY$5:$AY$467,$C59,'Grid GenerationQueue'!$BI$5:$BI$467,"&lt;4")</f>
        <v>0</v>
      </c>
      <c r="H59">
        <f>SUMIFS('Grid GenerationQueue'!AI$5:AI$467,'Grid GenerationQueue'!$AX$5:$AX$467,$B59,'Grid GenerationQueue'!$AY$5:$AY$467,$C59,'Grid GenerationQueue'!$BI$5:$BI$467,"&lt;4")</f>
        <v>0</v>
      </c>
      <c r="I59">
        <f>SUMIFS('Grid GenerationQueue'!AJ$5:AJ$467,'Grid GenerationQueue'!$AX$5:$AX$467,$B59,'Grid GenerationQueue'!$AY$5:$AY$467,$C59,'Grid GenerationQueue'!$BI$5:$BI$467,"&lt;4")</f>
        <v>0</v>
      </c>
      <c r="J59">
        <f>SUMIFS('Grid GenerationQueue'!AK$5:AK$467,'Grid GenerationQueue'!$AX$5:$AX$467,$B59,'Grid GenerationQueue'!$AY$5:$AY$467,$C59,'Grid GenerationQueue'!$BI$5:$BI$467,"&lt;4")</f>
        <v>0</v>
      </c>
      <c r="K59">
        <f>SUMIFS('Grid GenerationQueue'!AL$5:AL$467,'Grid GenerationQueue'!$AX$5:$AX$467,$B59,'Grid GenerationQueue'!$AY$5:$AY$467,$C59,'Grid GenerationQueue'!$BI$5:$BI$467,"&lt;4")</f>
        <v>0</v>
      </c>
      <c r="L59">
        <f>SUMIFS('Grid GenerationQueue'!AM$5:AM$467,'Grid GenerationQueue'!$AX$5:$AX$467,$B59,'Grid GenerationQueue'!$AY$5:$AY$467,$C59,'Grid GenerationQueue'!$BI$5:$BI$467,"&lt;4")</f>
        <v>0</v>
      </c>
      <c r="M59">
        <f>SUMIFS('Grid GenerationQueue'!AN$5:AN$467,'Grid GenerationQueue'!$AX$5:$AX$467,$B59,'Grid GenerationQueue'!$AY$5:$AY$467,$C59,'Grid GenerationQueue'!$BI$5:$BI$467,"&lt;4")</f>
        <v>0</v>
      </c>
      <c r="N59">
        <f>SUMIFS('Grid GenerationQueue'!AO$5:AO$467,'Grid GenerationQueue'!$AX$5:$AX$467,$B59,'Grid GenerationQueue'!$AY$5:$AY$467,$C59,'Grid GenerationQueue'!$BI$5:$BI$467,"&lt;4")</f>
        <v>0</v>
      </c>
      <c r="O59">
        <f>SUMIFS('Grid GenerationQueue'!AP$5:AP$467,'Grid GenerationQueue'!$AX$5:$AX$467,$B59,'Grid GenerationQueue'!$AY$5:$AY$467,$C59,'Grid GenerationQueue'!$BI$5:$BI$467,"&lt;4")</f>
        <v>0</v>
      </c>
      <c r="Q59">
        <f>SUMIFS('Grid GenerationQueue'!AE$5:AE$467,'Grid GenerationQueue'!$AX$5:$AX$467,$B59,'Grid GenerationQueue'!$AY$5:$AY$467,$C59,'Grid GenerationQueue'!$BH$5:$BH$467,"Executed")</f>
        <v>0</v>
      </c>
      <c r="R59">
        <f>SUMIFS('Grid GenerationQueue'!AF$5:AF$467,'Grid GenerationQueue'!$AX$5:$AX$467,$B59,'Grid GenerationQueue'!$AY$5:$AY$467,$C59,'Grid GenerationQueue'!$BH$5:$BH$467,"Executed")</f>
        <v>0</v>
      </c>
      <c r="S59">
        <f>SUMIFS('Grid GenerationQueue'!AG$5:AG$467,'Grid GenerationQueue'!$AX$5:$AX$467,$B59,'Grid GenerationQueue'!$AY$5:$AY$467,$C59,'Grid GenerationQueue'!$BH$5:$BH$467,"Executed")</f>
        <v>0</v>
      </c>
      <c r="T59">
        <f>SUMIFS('Grid GenerationQueue'!AH$5:AH$467,'Grid GenerationQueue'!$AX$5:$AX$467,$B59,'Grid GenerationQueue'!$AY$5:$AY$467,$C59,'Grid GenerationQueue'!$BH$5:$BH$467,"Executed")</f>
        <v>0</v>
      </c>
      <c r="U59">
        <f>SUMIFS('Grid GenerationQueue'!AI$5:AI$467,'Grid GenerationQueue'!$AX$5:$AX$467,$B59,'Grid GenerationQueue'!$AY$5:$AY$467,$C59,'Grid GenerationQueue'!$BH$5:$BH$467,"Executed")</f>
        <v>0</v>
      </c>
      <c r="V59">
        <f>SUMIFS('Grid GenerationQueue'!AJ$5:AJ$467,'Grid GenerationQueue'!$AX$5:$AX$467,$B59,'Grid GenerationQueue'!$AY$5:$AY$467,$C59,'Grid GenerationQueue'!$BH$5:$BH$467,"Executed")</f>
        <v>0</v>
      </c>
      <c r="W59">
        <f>SUMIFS('Grid GenerationQueue'!AK$5:AK$467,'Grid GenerationQueue'!$AX$5:$AX$467,$B59,'Grid GenerationQueue'!$AY$5:$AY$467,$C59,'Grid GenerationQueue'!$BH$5:$BH$467,"Executed")</f>
        <v>0</v>
      </c>
      <c r="X59">
        <f>SUMIFS('Grid GenerationQueue'!AL$5:AL$467,'Grid GenerationQueue'!$AX$5:$AX$467,$B59,'Grid GenerationQueue'!$AY$5:$AY$467,$C59,'Grid GenerationQueue'!$BH$5:$BH$467,"Executed")</f>
        <v>0</v>
      </c>
      <c r="Y59">
        <f>SUMIFS('Grid GenerationQueue'!AM$5:AM$467,'Grid GenerationQueue'!$AX$5:$AX$467,$B59,'Grid GenerationQueue'!$AY$5:$AY$467,$C59,'Grid GenerationQueue'!$BH$5:$BH$467,"Executed")</f>
        <v>0</v>
      </c>
      <c r="Z59">
        <f>SUMIFS('Grid GenerationQueue'!AN$5:AN$467,'Grid GenerationQueue'!$AX$5:$AX$467,$B59,'Grid GenerationQueue'!$AY$5:$AY$467,$C59,'Grid GenerationQueue'!$BH$5:$BH$467,"Executed")</f>
        <v>0</v>
      </c>
      <c r="AA59">
        <f>SUMIFS('Grid GenerationQueue'!AO$5:AO$467,'Grid GenerationQueue'!$AX$5:$AX$467,$B59,'Grid GenerationQueue'!$AY$5:$AY$467,$C59,'Grid GenerationQueue'!$BH$5:$BH$467,"Executed")</f>
        <v>0</v>
      </c>
      <c r="AB59">
        <f>SUMIFS('Grid GenerationQueue'!AP$5:AP$467,'Grid GenerationQueue'!$AX$5:$AX$467,$B59,'Grid GenerationQueue'!$AY$5:$AY$467,$C59,'Grid GenerationQueue'!$BH$5:$BH$467,"Executed")</f>
        <v>0</v>
      </c>
      <c r="AD59">
        <f>SUMIFS('Grid GenerationQueue'!AE$5:AE$467,'Grid GenerationQueue'!$AX$5:$AX$467,$B59,'Grid GenerationQueue'!$AY$5:$AY$467,$C59,'Grid GenerationQueue'!$BF$5:$BF$467,"&lt;&gt;"&amp;"")</f>
        <v>0</v>
      </c>
      <c r="AE59">
        <f>SUMIFS('Grid GenerationQueue'!AF$5:AF$467,'Grid GenerationQueue'!$AX$5:$AX$467,$B59,'Grid GenerationQueue'!$AY$5:$AY$467,$C59,'Grid GenerationQueue'!$BF$5:$BF$467,"&lt;&gt;"&amp;"")</f>
        <v>0</v>
      </c>
      <c r="AF59">
        <f>SUMIFS('Grid GenerationQueue'!AG$5:AG$467,'Grid GenerationQueue'!$AX$5:$AX$467,$B59,'Grid GenerationQueue'!$AY$5:$AY$467,$C59,'Grid GenerationQueue'!$BF$5:$BF$467,"&lt;&gt;"&amp;"")</f>
        <v>0</v>
      </c>
      <c r="AG59">
        <f>SUMIFS('Grid GenerationQueue'!AH$5:AH$467,'Grid GenerationQueue'!$AX$5:$AX$467,$B59,'Grid GenerationQueue'!$AY$5:$AY$467,$C59,'Grid GenerationQueue'!$BF$5:$BF$467,"&lt;&gt;"&amp;"")</f>
        <v>0</v>
      </c>
      <c r="AH59">
        <f>SUMIFS('Grid GenerationQueue'!AI$5:AI$467,'Grid GenerationQueue'!$AX$5:$AX$467,$B59,'Grid GenerationQueue'!$AY$5:$AY$467,$C59,'Grid GenerationQueue'!$BF$5:$BF$467,"&lt;&gt;"&amp;"")</f>
        <v>0</v>
      </c>
      <c r="AI59">
        <f>SUMIFS('Grid GenerationQueue'!AJ$5:AJ$467,'Grid GenerationQueue'!$AX$5:$AX$467,$B59,'Grid GenerationQueue'!$AY$5:$AY$467,$C59,'Grid GenerationQueue'!$BF$5:$BF$467,"&lt;&gt;"&amp;"")</f>
        <v>0</v>
      </c>
      <c r="AJ59">
        <f>SUMIFS('Grid GenerationQueue'!AK$5:AK$467,'Grid GenerationQueue'!$AX$5:$AX$467,$B59,'Grid GenerationQueue'!$AY$5:$AY$467,$C59,'Grid GenerationQueue'!$BF$5:$BF$467,"&lt;&gt;"&amp;"")</f>
        <v>0</v>
      </c>
      <c r="AK59">
        <f>SUMIFS('Grid GenerationQueue'!AL$5:AL$467,'Grid GenerationQueue'!$AX$5:$AX$467,$B59,'Grid GenerationQueue'!$AY$5:$AY$467,$C59,'Grid GenerationQueue'!$BF$5:$BF$467,"&lt;&gt;"&amp;"")</f>
        <v>0</v>
      </c>
      <c r="AL59">
        <f>SUMIFS('Grid GenerationQueue'!AM$5:AM$467,'Grid GenerationQueue'!$AX$5:$AX$467,$B59,'Grid GenerationQueue'!$AY$5:$AY$467,$C59,'Grid GenerationQueue'!$BF$5:$BF$467,"&lt;&gt;"&amp;"")</f>
        <v>0</v>
      </c>
      <c r="AM59">
        <f>SUMIFS('Grid GenerationQueue'!AN$5:AN$467,'Grid GenerationQueue'!$AX$5:$AX$467,$B59,'Grid GenerationQueue'!$AY$5:$AY$467,$C59,'Grid GenerationQueue'!$BF$5:$BF$467,"&lt;&gt;"&amp;"")</f>
        <v>0</v>
      </c>
      <c r="AN59">
        <f>SUMIFS('Grid GenerationQueue'!AO$5:AO$467,'Grid GenerationQueue'!$AX$5:$AX$467,$B59,'Grid GenerationQueue'!$AY$5:$AY$467,$C59,'Grid GenerationQueue'!$BF$5:$BF$467,"&lt;&gt;"&amp;"")</f>
        <v>0</v>
      </c>
      <c r="AO59">
        <f>SUMIFS('Grid GenerationQueue'!AP$5:AP$467,'Grid GenerationQueue'!$AX$5:$AX$467,$B59,'Grid GenerationQueue'!$AY$5:$AY$467,$C59,'Grid GenerationQueue'!$BF$5:$BF$467,"&lt;&gt;"&amp;"")</f>
        <v>0</v>
      </c>
      <c r="AQ59">
        <f>SUMIFS('Grid GenerationQueue'!AE$5:AE$467,'Grid GenerationQueue'!$AX$5:$AX$467,$B59,'Grid GenerationQueue'!$AY$5:$AY$467,$C59)</f>
        <v>0</v>
      </c>
      <c r="AR59">
        <f>SUMIFS('Grid GenerationQueue'!AF$5:AF$467,'Grid GenerationQueue'!$AX$5:$AX$467,$B59,'Grid GenerationQueue'!$AY$5:$AY$467,$C59)</f>
        <v>0</v>
      </c>
      <c r="AS59">
        <f>SUMIFS('Grid GenerationQueue'!AG$5:AG$467,'Grid GenerationQueue'!$AX$5:$AX$467,$B59,'Grid GenerationQueue'!$AY$5:$AY$467,$C59)</f>
        <v>0</v>
      </c>
      <c r="AT59">
        <f>SUMIFS('Grid GenerationQueue'!AH$5:AH$467,'Grid GenerationQueue'!$AX$5:$AX$467,$B59,'Grid GenerationQueue'!$AY$5:$AY$467,$C59)</f>
        <v>0</v>
      </c>
      <c r="AU59">
        <f>SUMIFS('Grid GenerationQueue'!AI$5:AI$467,'Grid GenerationQueue'!$AX$5:$AX$467,$B59,'Grid GenerationQueue'!$AY$5:$AY$467,$C59)</f>
        <v>0</v>
      </c>
      <c r="AV59">
        <f>SUMIFS('Grid GenerationQueue'!AJ$5:AJ$467,'Grid GenerationQueue'!$AX$5:$AX$467,$B59,'Grid GenerationQueue'!$AY$5:$AY$467,$C59)</f>
        <v>0</v>
      </c>
      <c r="AW59">
        <f>SUMIFS('Grid GenerationQueue'!AK$5:AK$467,'Grid GenerationQueue'!$AX$5:$AX$467,$B59,'Grid GenerationQueue'!$AY$5:$AY$467,$C59)</f>
        <v>0</v>
      </c>
      <c r="AX59">
        <f>SUMIFS('Grid GenerationQueue'!AL$5:AL$467,'Grid GenerationQueue'!$AX$5:$AX$467,$B59,'Grid GenerationQueue'!$AY$5:$AY$467,$C59)</f>
        <v>0</v>
      </c>
      <c r="AY59">
        <f>SUMIFS('Grid GenerationQueue'!AM$5:AM$467,'Grid GenerationQueue'!$AX$5:$AX$467,$B59,'Grid GenerationQueue'!$AY$5:$AY$467,$C59)</f>
        <v>0</v>
      </c>
      <c r="AZ59">
        <f>SUMIFS('Grid GenerationQueue'!AN$5:AN$467,'Grid GenerationQueue'!$AX$5:$AX$467,$B59,'Grid GenerationQueue'!$AY$5:$AY$467,$C59)</f>
        <v>0</v>
      </c>
      <c r="BA59">
        <f>SUMIFS('Grid GenerationQueue'!AO$5:AO$467,'Grid GenerationQueue'!$AX$5:$AX$467,$B59,'Grid GenerationQueue'!$AY$5:$AY$467,$C59)</f>
        <v>0</v>
      </c>
      <c r="BB59">
        <f>SUMIFS('Grid GenerationQueue'!AP$5:AP$467,'Grid GenerationQueue'!$AX$5:$AX$467,$B59,'Grid GenerationQueue'!$AY$5:$AY$467,$C59)</f>
        <v>0</v>
      </c>
      <c r="BD59">
        <f>SUMIFS('Grid GenerationQueue'!AE$5:AE$467,'Grid GenerationQueue'!$AX$5:$AX$467,$B59,'Grid GenerationQueue'!$AY$5:$AY$467,$C59,'Grid GenerationQueue'!$BH$5:$BH$467,"Executed",'Grid GenerationQueue'!$BB$5:$BB$467,"&lt;"&amp;$BE$3)</f>
        <v>0</v>
      </c>
      <c r="BE59">
        <f>SUMIFS('Grid GenerationQueue'!AF$5:AF$467,'Grid GenerationQueue'!$AX$5:$AX$467,$B59,'Grid GenerationQueue'!$AY$5:$AY$467,$C59,'Grid GenerationQueue'!$BH$5:$BH$467,"Executed",'Grid GenerationQueue'!$BB$5:$BB$467,"&lt;"&amp;$BE$3)</f>
        <v>0</v>
      </c>
      <c r="BF59">
        <f>SUMIFS('Grid GenerationQueue'!AG$5:AG$467,'Grid GenerationQueue'!$AX$5:$AX$467,$B59,'Grid GenerationQueue'!$AY$5:$AY$467,$C59,'Grid GenerationQueue'!$BH$5:$BH$467,"Executed",'Grid GenerationQueue'!$BB$5:$BB$467,"&lt;"&amp;$BE$3)</f>
        <v>0</v>
      </c>
      <c r="BG59">
        <f>SUMIFS('Grid GenerationQueue'!AH$5:AH$467,'Grid GenerationQueue'!$AX$5:$AX$467,$B59,'Grid GenerationQueue'!$AY$5:$AY$467,$C59,'Grid GenerationQueue'!$BH$5:$BH$467,"Executed",'Grid GenerationQueue'!$BB$5:$BB$467,"&lt;"&amp;$BE$3)</f>
        <v>0</v>
      </c>
      <c r="BH59">
        <f>SUMIFS('Grid GenerationQueue'!AI$5:AI$467,'Grid GenerationQueue'!$AX$5:$AX$467,$B59,'Grid GenerationQueue'!$AY$5:$AY$467,$C59,'Grid GenerationQueue'!$BH$5:$BH$467,"Executed",'Grid GenerationQueue'!$BB$5:$BB$467,"&lt;"&amp;$BE$3)</f>
        <v>0</v>
      </c>
      <c r="BI59">
        <f>SUMIFS('Grid GenerationQueue'!AJ$5:AJ$467,'Grid GenerationQueue'!$AX$5:$AX$467,$B59,'Grid GenerationQueue'!$AY$5:$AY$467,$C59,'Grid GenerationQueue'!$BH$5:$BH$467,"Executed",'Grid GenerationQueue'!$BB$5:$BB$467,"&lt;"&amp;$BE$3)</f>
        <v>0</v>
      </c>
      <c r="BJ59">
        <f>SUMIFS('Grid GenerationQueue'!AK$5:AK$467,'Grid GenerationQueue'!$AX$5:$AX$467,$B59,'Grid GenerationQueue'!$AY$5:$AY$467,$C59,'Grid GenerationQueue'!$BH$5:$BH$467,"Executed",'Grid GenerationQueue'!$BB$5:$BB$467,"&lt;"&amp;$BE$3)</f>
        <v>0</v>
      </c>
      <c r="BK59">
        <f>SUMIFS('Grid GenerationQueue'!AL$5:AL$467,'Grid GenerationQueue'!$AX$5:$AX$467,$B59,'Grid GenerationQueue'!$AY$5:$AY$467,$C59,'Grid GenerationQueue'!$BH$5:$BH$467,"Executed",'Grid GenerationQueue'!$BB$5:$BB$467,"&lt;"&amp;$BE$3)</f>
        <v>0</v>
      </c>
      <c r="BL59">
        <f>SUMIFS('Grid GenerationQueue'!AM$5:AM$467,'Grid GenerationQueue'!$AX$5:$AX$467,$B59,'Grid GenerationQueue'!$AY$5:$AY$467,$C59,'Grid GenerationQueue'!$BH$5:$BH$467,"Executed",'Grid GenerationQueue'!$BB$5:$BB$467,"&lt;"&amp;$BE$3)</f>
        <v>0</v>
      </c>
      <c r="BM59">
        <f>SUMIFS('Grid GenerationQueue'!AN$5:AN$467,'Grid GenerationQueue'!$AX$5:$AX$467,$B59,'Grid GenerationQueue'!$AY$5:$AY$467,$C59,'Grid GenerationQueue'!$BH$5:$BH$467,"Executed",'Grid GenerationQueue'!$BB$5:$BB$467,"&lt;"&amp;$BE$3)</f>
        <v>0</v>
      </c>
      <c r="BN59">
        <f>SUMIFS('Grid GenerationQueue'!AO$5:AO$467,'Grid GenerationQueue'!$AX$5:$AX$467,$B59,'Grid GenerationQueue'!$AY$5:$AY$467,$C59,'Grid GenerationQueue'!$BH$5:$BH$467,"Executed",'Grid GenerationQueue'!$BB$5:$BB$467,"&lt;"&amp;$BE$3)</f>
        <v>0</v>
      </c>
      <c r="BO59">
        <f>SUMIFS('Grid GenerationQueue'!AP$5:AP$467,'Grid GenerationQueue'!$AX$5:$AX$467,$B59,'Grid GenerationQueue'!$AY$5:$AY$467,$C59,'Grid GenerationQueue'!$BH$5:$BH$467,"Executed",'Grid GenerationQueue'!$BB$5:$BB$467,"&lt;"&amp;$BE$3)</f>
        <v>0</v>
      </c>
      <c r="BQ59">
        <f>SUMIFS('Grid GenerationQueue'!AE$5:AE$467,'Grid GenerationQueue'!$AX$5:$AX$467,$B59,'Grid GenerationQueue'!$AY$5:$AY$467,$C59,'Grid GenerationQueue'!$BF$5:$BF$467,"&lt;&gt;"&amp;"",'Grid GenerationQueue'!$BB$5:$BB$467,"&lt;"&amp;$BE$3)</f>
        <v>0</v>
      </c>
      <c r="BR59">
        <f>SUMIFS('Grid GenerationQueue'!AF$5:AF$467,'Grid GenerationQueue'!$AX$5:$AX$467,$B59,'Grid GenerationQueue'!$AY$5:$AY$467,$C59,'Grid GenerationQueue'!$BF$5:$BF$467,"&lt;&gt;"&amp;"",'Grid GenerationQueue'!$BB$5:$BB$467,"&lt;"&amp;$BE$3)</f>
        <v>0</v>
      </c>
      <c r="BS59">
        <f>SUMIFS('Grid GenerationQueue'!AG$5:AG$467,'Grid GenerationQueue'!$AX$5:$AX$467,$B59,'Grid GenerationQueue'!$AY$5:$AY$467,$C59,'Grid GenerationQueue'!$BF$5:$BF$467,"&lt;&gt;"&amp;"",'Grid GenerationQueue'!$BB$5:$BB$467,"&lt;"&amp;$BE$3)</f>
        <v>0</v>
      </c>
      <c r="BT59">
        <f>SUMIFS('Grid GenerationQueue'!AH$5:AH$467,'Grid GenerationQueue'!$AX$5:$AX$467,$B59,'Grid GenerationQueue'!$AY$5:$AY$467,$C59,'Grid GenerationQueue'!$BF$5:$BF$467,"&lt;&gt;"&amp;"",'Grid GenerationQueue'!$BB$5:$BB$467,"&lt;"&amp;$BE$3)</f>
        <v>0</v>
      </c>
      <c r="BU59">
        <f>SUMIFS('Grid GenerationQueue'!AI$5:AI$467,'Grid GenerationQueue'!$AX$5:$AX$467,$B59,'Grid GenerationQueue'!$AY$5:$AY$467,$C59,'Grid GenerationQueue'!$BF$5:$BF$467,"&lt;&gt;"&amp;"",'Grid GenerationQueue'!$BB$5:$BB$467,"&lt;"&amp;$BE$3)</f>
        <v>0</v>
      </c>
      <c r="BV59">
        <f>SUMIFS('Grid GenerationQueue'!AJ$5:AJ$467,'Grid GenerationQueue'!$AX$5:$AX$467,$B59,'Grid GenerationQueue'!$AY$5:$AY$467,$C59,'Grid GenerationQueue'!$BF$5:$BF$467,"&lt;&gt;"&amp;"",'Grid GenerationQueue'!$BB$5:$BB$467,"&lt;"&amp;$BE$3)</f>
        <v>0</v>
      </c>
      <c r="BW59">
        <f>SUMIFS('Grid GenerationQueue'!AK$5:AK$467,'Grid GenerationQueue'!$AX$5:$AX$467,$B59,'Grid GenerationQueue'!$AY$5:$AY$467,$C59,'Grid GenerationQueue'!$BF$5:$BF$467,"&lt;&gt;"&amp;"",'Grid GenerationQueue'!$BB$5:$BB$467,"&lt;"&amp;$BE$3)</f>
        <v>0</v>
      </c>
      <c r="BX59">
        <f>SUMIFS('Grid GenerationQueue'!AL$5:AL$467,'Grid GenerationQueue'!$AX$5:$AX$467,$B59,'Grid GenerationQueue'!$AY$5:$AY$467,$C59,'Grid GenerationQueue'!$BF$5:$BF$467,"&lt;&gt;"&amp;"",'Grid GenerationQueue'!$BB$5:$BB$467,"&lt;"&amp;$BE$3)</f>
        <v>0</v>
      </c>
      <c r="BY59">
        <f>SUMIFS('Grid GenerationQueue'!AM$5:AM$467,'Grid GenerationQueue'!$AX$5:$AX$467,$B59,'Grid GenerationQueue'!$AY$5:$AY$467,$C59,'Grid GenerationQueue'!$BF$5:$BF$467,"&lt;&gt;"&amp;"",'Grid GenerationQueue'!$BB$5:$BB$467,"&lt;"&amp;$BE$3)</f>
        <v>0</v>
      </c>
      <c r="BZ59">
        <f>SUMIFS('Grid GenerationQueue'!AN$5:AN$467,'Grid GenerationQueue'!$AX$5:$AX$467,$B59,'Grid GenerationQueue'!$AY$5:$AY$467,$C59,'Grid GenerationQueue'!$BF$5:$BF$467,"&lt;&gt;"&amp;"",'Grid GenerationQueue'!$BB$5:$BB$467,"&lt;"&amp;$BE$3)</f>
        <v>0</v>
      </c>
      <c r="CA59">
        <f>SUMIFS('Grid GenerationQueue'!AO$5:AO$467,'Grid GenerationQueue'!$AX$5:$AX$467,$B59,'Grid GenerationQueue'!$AY$5:$AY$467,$C59,'Grid GenerationQueue'!$BF$5:$BF$467,"&lt;&gt;"&amp;"",'Grid GenerationQueue'!$BB$5:$BB$467,"&lt;"&amp;$BE$3)</f>
        <v>0</v>
      </c>
      <c r="CB59">
        <f>SUMIFS('Grid GenerationQueue'!AP$5:AP$467,'Grid GenerationQueue'!$AX$5:$AX$467,$B59,'Grid GenerationQueue'!$AY$5:$AY$467,$C59,'Grid GenerationQueue'!$BF$5:$BF$467,"&lt;&gt;"&amp;"",'Grid GenerationQueue'!$BB$5:$BB$467,"&lt;"&amp;$BE$3)</f>
        <v>0</v>
      </c>
      <c r="CD59">
        <f>SUMIFS('Grid GenerationQueue'!AE$5:AE$467,'Grid GenerationQueue'!$AX$5:$AX$467,$B59,'Grid GenerationQueue'!$AY$5:$AY$467,$C59,'Grid GenerationQueue'!$BB$5:$BB$467,"&lt;"&amp;$BE$3)</f>
        <v>0</v>
      </c>
      <c r="CE59">
        <f>SUMIFS('Grid GenerationQueue'!AF$5:AF$467,'Grid GenerationQueue'!$AX$5:$AX$467,$B59,'Grid GenerationQueue'!$AY$5:$AY$467,$C59,'Grid GenerationQueue'!$BB$5:$BB$467,"&lt;"&amp;$BE$3)</f>
        <v>0</v>
      </c>
      <c r="CF59">
        <f>SUMIFS('Grid GenerationQueue'!AG$5:AG$467,'Grid GenerationQueue'!$AX$5:$AX$467,$B59,'Grid GenerationQueue'!$AY$5:$AY$467,$C59,'Grid GenerationQueue'!$BB$5:$BB$467,"&lt;"&amp;$BE$3)</f>
        <v>0</v>
      </c>
      <c r="CG59">
        <f>SUMIFS('Grid GenerationQueue'!AH$5:AH$467,'Grid GenerationQueue'!$AX$5:$AX$467,$B59,'Grid GenerationQueue'!$AY$5:$AY$467,$C59,'Grid GenerationQueue'!$BB$5:$BB$467,"&lt;"&amp;$BE$3)</f>
        <v>0</v>
      </c>
      <c r="CH59">
        <f>SUMIFS('Grid GenerationQueue'!AI$5:AI$467,'Grid GenerationQueue'!$AX$5:$AX$467,$B59,'Grid GenerationQueue'!$AY$5:$AY$467,$C59,'Grid GenerationQueue'!$BB$5:$BB$467,"&lt;"&amp;$BE$3)</f>
        <v>0</v>
      </c>
      <c r="CI59">
        <f>SUMIFS('Grid GenerationQueue'!AJ$5:AJ$467,'Grid GenerationQueue'!$AX$5:$AX$467,$B59,'Grid GenerationQueue'!$AY$5:$AY$467,$C59,'Grid GenerationQueue'!$BB$5:$BB$467,"&lt;"&amp;$BE$3)</f>
        <v>0</v>
      </c>
      <c r="CJ59">
        <f>SUMIFS('Grid GenerationQueue'!AK$5:AK$467,'Grid GenerationQueue'!$AX$5:$AX$467,$B59,'Grid GenerationQueue'!$AY$5:$AY$467,$C59,'Grid GenerationQueue'!$BB$5:$BB$467,"&lt;"&amp;$BE$3)</f>
        <v>0</v>
      </c>
      <c r="CK59">
        <f>SUMIFS('Grid GenerationQueue'!AL$5:AL$467,'Grid GenerationQueue'!$AX$5:$AX$467,$B59,'Grid GenerationQueue'!$AY$5:$AY$467,$C59,'Grid GenerationQueue'!$BB$5:$BB$467,"&lt;"&amp;$BE$3)</f>
        <v>0</v>
      </c>
      <c r="CL59">
        <f>SUMIFS('Grid GenerationQueue'!AM$5:AM$467,'Grid GenerationQueue'!$AX$5:$AX$467,$B59,'Grid GenerationQueue'!$AY$5:$AY$467,$C59,'Grid GenerationQueue'!$BB$5:$BB$467,"&lt;"&amp;$BE$3)</f>
        <v>0</v>
      </c>
      <c r="CM59">
        <f>SUMIFS('Grid GenerationQueue'!AN$5:AN$467,'Grid GenerationQueue'!$AX$5:$AX$467,$B59,'Grid GenerationQueue'!$AY$5:$AY$467,$C59,'Grid GenerationQueue'!$BB$5:$BB$467,"&lt;"&amp;$BE$3)</f>
        <v>0</v>
      </c>
      <c r="CN59">
        <f>SUMIFS('Grid GenerationQueue'!AO$5:AO$467,'Grid GenerationQueue'!$AX$5:$AX$467,$B59,'Grid GenerationQueue'!$AY$5:$AY$467,$C59,'Grid GenerationQueue'!$BB$5:$BB$467,"&lt;"&amp;$BE$3)</f>
        <v>0</v>
      </c>
      <c r="CO59">
        <f>SUMIFS('Grid GenerationQueue'!AP$5:AP$467,'Grid GenerationQueue'!$AX$5:$AX$467,$B59,'Grid GenerationQueue'!$AY$5:$AY$467,$C59,'Grid GenerationQueue'!$BB$5:$BB$467,"&lt;"&amp;$BE$3)</f>
        <v>0</v>
      </c>
    </row>
    <row r="60" spans="1:93" x14ac:dyDescent="0.35">
      <c r="A60" t="s">
        <v>4648</v>
      </c>
      <c r="B60" t="s">
        <v>4389</v>
      </c>
      <c r="C60">
        <v>230</v>
      </c>
      <c r="D60">
        <f>SUMIFS('Grid GenerationQueue'!AE$5:AE$467,'Grid GenerationQueue'!$AX$5:$AX$467,$B60,'Grid GenerationQueue'!$AY$5:$AY$467,$C60,'Grid GenerationQueue'!$BI$5:$BI$467,"&lt;4")</f>
        <v>1.2999999999999972</v>
      </c>
      <c r="E60">
        <f>SUMIFS('Grid GenerationQueue'!AF$5:AF$467,'Grid GenerationQueue'!$AX$5:$AX$467,$B60,'Grid GenerationQueue'!$AY$5:$AY$467,$C60,'Grid GenerationQueue'!$BI$5:$BI$467,"&lt;4")</f>
        <v>0</v>
      </c>
      <c r="F60">
        <f>SUMIFS('Grid GenerationQueue'!AG$5:AG$467,'Grid GenerationQueue'!$AX$5:$AX$467,$B60,'Grid GenerationQueue'!$AY$5:$AY$467,$C60,'Grid GenerationQueue'!$BI$5:$BI$467,"&lt;4")</f>
        <v>0</v>
      </c>
      <c r="G60">
        <f>SUMIFS('Grid GenerationQueue'!AH$5:AH$467,'Grid GenerationQueue'!$AX$5:$AX$467,$B60,'Grid GenerationQueue'!$AY$5:$AY$467,$C60,'Grid GenerationQueue'!$BI$5:$BI$467,"&lt;4")</f>
        <v>0</v>
      </c>
      <c r="H60">
        <f>SUMIFS('Grid GenerationQueue'!AI$5:AI$467,'Grid GenerationQueue'!$AX$5:$AX$467,$B60,'Grid GenerationQueue'!$AY$5:$AY$467,$C60,'Grid GenerationQueue'!$BI$5:$BI$467,"&lt;4")</f>
        <v>1.4000000000000057</v>
      </c>
      <c r="I60">
        <f>SUMIFS('Grid GenerationQueue'!AJ$5:AJ$467,'Grid GenerationQueue'!$AX$5:$AX$467,$B60,'Grid GenerationQueue'!$AY$5:$AY$467,$C60,'Grid GenerationQueue'!$BI$5:$BI$467,"&lt;4")</f>
        <v>0</v>
      </c>
      <c r="J60">
        <f>SUMIFS('Grid GenerationQueue'!AK$5:AK$467,'Grid GenerationQueue'!$AX$5:$AX$467,$B60,'Grid GenerationQueue'!$AY$5:$AY$467,$C60,'Grid GenerationQueue'!$BI$5:$BI$467,"&lt;4")</f>
        <v>0</v>
      </c>
      <c r="K60">
        <f>SUMIFS('Grid GenerationQueue'!AL$5:AL$467,'Grid GenerationQueue'!$AX$5:$AX$467,$B60,'Grid GenerationQueue'!$AY$5:$AY$467,$C60,'Grid GenerationQueue'!$BI$5:$BI$467,"&lt;4")</f>
        <v>0</v>
      </c>
      <c r="L60">
        <f>SUMIFS('Grid GenerationQueue'!AM$5:AM$467,'Grid GenerationQueue'!$AX$5:$AX$467,$B60,'Grid GenerationQueue'!$AY$5:$AY$467,$C60,'Grid GenerationQueue'!$BI$5:$BI$467,"&lt;4")</f>
        <v>0</v>
      </c>
      <c r="M60">
        <f>SUMIFS('Grid GenerationQueue'!AN$5:AN$467,'Grid GenerationQueue'!$AX$5:$AX$467,$B60,'Grid GenerationQueue'!$AY$5:$AY$467,$C60,'Grid GenerationQueue'!$BI$5:$BI$467,"&lt;4")</f>
        <v>0</v>
      </c>
      <c r="N60">
        <f>SUMIFS('Grid GenerationQueue'!AO$5:AO$467,'Grid GenerationQueue'!$AX$5:$AX$467,$B60,'Grid GenerationQueue'!$AY$5:$AY$467,$C60,'Grid GenerationQueue'!$BI$5:$BI$467,"&lt;4")</f>
        <v>0</v>
      </c>
      <c r="O60">
        <f>SUMIFS('Grid GenerationQueue'!AP$5:AP$467,'Grid GenerationQueue'!$AX$5:$AX$467,$B60,'Grid GenerationQueue'!$AY$5:$AY$467,$C60,'Grid GenerationQueue'!$BI$5:$BI$467,"&lt;4")</f>
        <v>0</v>
      </c>
      <c r="Q60">
        <f>SUMIFS('Grid GenerationQueue'!AE$5:AE$467,'Grid GenerationQueue'!$AX$5:$AX$467,$B60,'Grid GenerationQueue'!$AY$5:$AY$467,$C60,'Grid GenerationQueue'!$BH$5:$BH$467,"Executed")</f>
        <v>1.2999999999999972</v>
      </c>
      <c r="R60">
        <f>SUMIFS('Grid GenerationQueue'!AF$5:AF$467,'Grid GenerationQueue'!$AX$5:$AX$467,$B60,'Grid GenerationQueue'!$AY$5:$AY$467,$C60,'Grid GenerationQueue'!$BH$5:$BH$467,"Executed")</f>
        <v>0</v>
      </c>
      <c r="S60">
        <f>SUMIFS('Grid GenerationQueue'!AG$5:AG$467,'Grid GenerationQueue'!$AX$5:$AX$467,$B60,'Grid GenerationQueue'!$AY$5:$AY$467,$C60,'Grid GenerationQueue'!$BH$5:$BH$467,"Executed")</f>
        <v>0</v>
      </c>
      <c r="T60">
        <f>SUMIFS('Grid GenerationQueue'!AH$5:AH$467,'Grid GenerationQueue'!$AX$5:$AX$467,$B60,'Grid GenerationQueue'!$AY$5:$AY$467,$C60,'Grid GenerationQueue'!$BH$5:$BH$467,"Executed")</f>
        <v>0</v>
      </c>
      <c r="U60">
        <f>SUMIFS('Grid GenerationQueue'!AI$5:AI$467,'Grid GenerationQueue'!$AX$5:$AX$467,$B60,'Grid GenerationQueue'!$AY$5:$AY$467,$C60,'Grid GenerationQueue'!$BH$5:$BH$467,"Executed")</f>
        <v>1.4000000000000057</v>
      </c>
      <c r="V60">
        <f>SUMIFS('Grid GenerationQueue'!AJ$5:AJ$467,'Grid GenerationQueue'!$AX$5:$AX$467,$B60,'Grid GenerationQueue'!$AY$5:$AY$467,$C60,'Grid GenerationQueue'!$BH$5:$BH$467,"Executed")</f>
        <v>0</v>
      </c>
      <c r="W60">
        <f>SUMIFS('Grid GenerationQueue'!AK$5:AK$467,'Grid GenerationQueue'!$AX$5:$AX$467,$B60,'Grid GenerationQueue'!$AY$5:$AY$467,$C60,'Grid GenerationQueue'!$BH$5:$BH$467,"Executed")</f>
        <v>0</v>
      </c>
      <c r="X60">
        <f>SUMIFS('Grid GenerationQueue'!AL$5:AL$467,'Grid GenerationQueue'!$AX$5:$AX$467,$B60,'Grid GenerationQueue'!$AY$5:$AY$467,$C60,'Grid GenerationQueue'!$BH$5:$BH$467,"Executed")</f>
        <v>0</v>
      </c>
      <c r="Y60">
        <f>SUMIFS('Grid GenerationQueue'!AM$5:AM$467,'Grid GenerationQueue'!$AX$5:$AX$467,$B60,'Grid GenerationQueue'!$AY$5:$AY$467,$C60,'Grid GenerationQueue'!$BH$5:$BH$467,"Executed")</f>
        <v>0</v>
      </c>
      <c r="Z60">
        <f>SUMIFS('Grid GenerationQueue'!AN$5:AN$467,'Grid GenerationQueue'!$AX$5:$AX$467,$B60,'Grid GenerationQueue'!$AY$5:$AY$467,$C60,'Grid GenerationQueue'!$BH$5:$BH$467,"Executed")</f>
        <v>0</v>
      </c>
      <c r="AA60">
        <f>SUMIFS('Grid GenerationQueue'!AO$5:AO$467,'Grid GenerationQueue'!$AX$5:$AX$467,$B60,'Grid GenerationQueue'!$AY$5:$AY$467,$C60,'Grid GenerationQueue'!$BH$5:$BH$467,"Executed")</f>
        <v>0</v>
      </c>
      <c r="AB60">
        <f>SUMIFS('Grid GenerationQueue'!AP$5:AP$467,'Grid GenerationQueue'!$AX$5:$AX$467,$B60,'Grid GenerationQueue'!$AY$5:$AY$467,$C60,'Grid GenerationQueue'!$BH$5:$BH$467,"Executed")</f>
        <v>0</v>
      </c>
      <c r="AD60">
        <f>SUMIFS('Grid GenerationQueue'!AE$5:AE$467,'Grid GenerationQueue'!$AX$5:$AX$467,$B60,'Grid GenerationQueue'!$AY$5:$AY$467,$C60,'Grid GenerationQueue'!$BF$5:$BF$467,"&lt;&gt;"&amp;"")</f>
        <v>1.2999999999999972</v>
      </c>
      <c r="AE60">
        <f>SUMIFS('Grid GenerationQueue'!AF$5:AF$467,'Grid GenerationQueue'!$AX$5:$AX$467,$B60,'Grid GenerationQueue'!$AY$5:$AY$467,$C60,'Grid GenerationQueue'!$BF$5:$BF$467,"&lt;&gt;"&amp;"")</f>
        <v>0</v>
      </c>
      <c r="AF60">
        <f>SUMIFS('Grid GenerationQueue'!AG$5:AG$467,'Grid GenerationQueue'!$AX$5:$AX$467,$B60,'Grid GenerationQueue'!$AY$5:$AY$467,$C60,'Grid GenerationQueue'!$BF$5:$BF$467,"&lt;&gt;"&amp;"")</f>
        <v>0</v>
      </c>
      <c r="AG60">
        <f>SUMIFS('Grid GenerationQueue'!AH$5:AH$467,'Grid GenerationQueue'!$AX$5:$AX$467,$B60,'Grid GenerationQueue'!$AY$5:$AY$467,$C60,'Grid GenerationQueue'!$BF$5:$BF$467,"&lt;&gt;"&amp;"")</f>
        <v>0</v>
      </c>
      <c r="AH60">
        <f>SUMIFS('Grid GenerationQueue'!AI$5:AI$467,'Grid GenerationQueue'!$AX$5:$AX$467,$B60,'Grid GenerationQueue'!$AY$5:$AY$467,$C60,'Grid GenerationQueue'!$BF$5:$BF$467,"&lt;&gt;"&amp;"")</f>
        <v>1.4000000000000057</v>
      </c>
      <c r="AI60">
        <f>SUMIFS('Grid GenerationQueue'!AJ$5:AJ$467,'Grid GenerationQueue'!$AX$5:$AX$467,$B60,'Grid GenerationQueue'!$AY$5:$AY$467,$C60,'Grid GenerationQueue'!$BF$5:$BF$467,"&lt;&gt;"&amp;"")</f>
        <v>0</v>
      </c>
      <c r="AJ60">
        <f>SUMIFS('Grid GenerationQueue'!AK$5:AK$467,'Grid GenerationQueue'!$AX$5:$AX$467,$B60,'Grid GenerationQueue'!$AY$5:$AY$467,$C60,'Grid GenerationQueue'!$BF$5:$BF$467,"&lt;&gt;"&amp;"")</f>
        <v>0</v>
      </c>
      <c r="AK60">
        <f>SUMIFS('Grid GenerationQueue'!AL$5:AL$467,'Grid GenerationQueue'!$AX$5:$AX$467,$B60,'Grid GenerationQueue'!$AY$5:$AY$467,$C60,'Grid GenerationQueue'!$BF$5:$BF$467,"&lt;&gt;"&amp;"")</f>
        <v>0</v>
      </c>
      <c r="AL60">
        <f>SUMIFS('Grid GenerationQueue'!AM$5:AM$467,'Grid GenerationQueue'!$AX$5:$AX$467,$B60,'Grid GenerationQueue'!$AY$5:$AY$467,$C60,'Grid GenerationQueue'!$BF$5:$BF$467,"&lt;&gt;"&amp;"")</f>
        <v>0</v>
      </c>
      <c r="AM60">
        <f>SUMIFS('Grid GenerationQueue'!AN$5:AN$467,'Grid GenerationQueue'!$AX$5:$AX$467,$B60,'Grid GenerationQueue'!$AY$5:$AY$467,$C60,'Grid GenerationQueue'!$BF$5:$BF$467,"&lt;&gt;"&amp;"")</f>
        <v>0</v>
      </c>
      <c r="AN60">
        <f>SUMIFS('Grid GenerationQueue'!AO$5:AO$467,'Grid GenerationQueue'!$AX$5:$AX$467,$B60,'Grid GenerationQueue'!$AY$5:$AY$467,$C60,'Grid GenerationQueue'!$BF$5:$BF$467,"&lt;&gt;"&amp;"")</f>
        <v>0</v>
      </c>
      <c r="AO60">
        <f>SUMIFS('Grid GenerationQueue'!AP$5:AP$467,'Grid GenerationQueue'!$AX$5:$AX$467,$B60,'Grid GenerationQueue'!$AY$5:$AY$467,$C60,'Grid GenerationQueue'!$BF$5:$BF$467,"&lt;&gt;"&amp;"")</f>
        <v>0</v>
      </c>
      <c r="AQ60">
        <f>SUMIFS('Grid GenerationQueue'!AE$5:AE$467,'Grid GenerationQueue'!$AX$5:$AX$467,$B60,'Grid GenerationQueue'!$AY$5:$AY$467,$C60)</f>
        <v>1.2999999999999972</v>
      </c>
      <c r="AR60">
        <f>SUMIFS('Grid GenerationQueue'!AF$5:AF$467,'Grid GenerationQueue'!$AX$5:$AX$467,$B60,'Grid GenerationQueue'!$AY$5:$AY$467,$C60)</f>
        <v>0</v>
      </c>
      <c r="AS60">
        <f>SUMIFS('Grid GenerationQueue'!AG$5:AG$467,'Grid GenerationQueue'!$AX$5:$AX$467,$B60,'Grid GenerationQueue'!$AY$5:$AY$467,$C60)</f>
        <v>0</v>
      </c>
      <c r="AT60">
        <f>SUMIFS('Grid GenerationQueue'!AH$5:AH$467,'Grid GenerationQueue'!$AX$5:$AX$467,$B60,'Grid GenerationQueue'!$AY$5:$AY$467,$C60)</f>
        <v>0</v>
      </c>
      <c r="AU60">
        <f>SUMIFS('Grid GenerationQueue'!AI$5:AI$467,'Grid GenerationQueue'!$AX$5:$AX$467,$B60,'Grid GenerationQueue'!$AY$5:$AY$467,$C60)</f>
        <v>1.4000000000000057</v>
      </c>
      <c r="AV60">
        <f>SUMIFS('Grid GenerationQueue'!AJ$5:AJ$467,'Grid GenerationQueue'!$AX$5:$AX$467,$B60,'Grid GenerationQueue'!$AY$5:$AY$467,$C60)</f>
        <v>0</v>
      </c>
      <c r="AW60">
        <f>SUMIFS('Grid GenerationQueue'!AK$5:AK$467,'Grid GenerationQueue'!$AX$5:$AX$467,$B60,'Grid GenerationQueue'!$AY$5:$AY$467,$C60)</f>
        <v>0</v>
      </c>
      <c r="AX60">
        <f>SUMIFS('Grid GenerationQueue'!AL$5:AL$467,'Grid GenerationQueue'!$AX$5:$AX$467,$B60,'Grid GenerationQueue'!$AY$5:$AY$467,$C60)</f>
        <v>0</v>
      </c>
      <c r="AY60">
        <f>SUMIFS('Grid GenerationQueue'!AM$5:AM$467,'Grid GenerationQueue'!$AX$5:$AX$467,$B60,'Grid GenerationQueue'!$AY$5:$AY$467,$C60)</f>
        <v>0</v>
      </c>
      <c r="AZ60">
        <f>SUMIFS('Grid GenerationQueue'!AN$5:AN$467,'Grid GenerationQueue'!$AX$5:$AX$467,$B60,'Grid GenerationQueue'!$AY$5:$AY$467,$C60)</f>
        <v>0</v>
      </c>
      <c r="BA60">
        <f>SUMIFS('Grid GenerationQueue'!AO$5:AO$467,'Grid GenerationQueue'!$AX$5:$AX$467,$B60,'Grid GenerationQueue'!$AY$5:$AY$467,$C60)</f>
        <v>0</v>
      </c>
      <c r="BB60">
        <f>SUMIFS('Grid GenerationQueue'!AP$5:AP$467,'Grid GenerationQueue'!$AX$5:$AX$467,$B60,'Grid GenerationQueue'!$AY$5:$AY$467,$C60)</f>
        <v>0</v>
      </c>
      <c r="BD60">
        <f>SUMIFS('Grid GenerationQueue'!AE$5:AE$467,'Grid GenerationQueue'!$AX$5:$AX$467,$B60,'Grid GenerationQueue'!$AY$5:$AY$467,$C60,'Grid GenerationQueue'!$BH$5:$BH$467,"Executed",'Grid GenerationQueue'!$BB$5:$BB$467,"&lt;"&amp;$BE$3)</f>
        <v>1.2999999999999972</v>
      </c>
      <c r="BE60">
        <f>SUMIFS('Grid GenerationQueue'!AF$5:AF$467,'Grid GenerationQueue'!$AX$5:$AX$467,$B60,'Grid GenerationQueue'!$AY$5:$AY$467,$C60,'Grid GenerationQueue'!$BH$5:$BH$467,"Executed",'Grid GenerationQueue'!$BB$5:$BB$467,"&lt;"&amp;$BE$3)</f>
        <v>0</v>
      </c>
      <c r="BF60">
        <f>SUMIFS('Grid GenerationQueue'!AG$5:AG$467,'Grid GenerationQueue'!$AX$5:$AX$467,$B60,'Grid GenerationQueue'!$AY$5:$AY$467,$C60,'Grid GenerationQueue'!$BH$5:$BH$467,"Executed",'Grid GenerationQueue'!$BB$5:$BB$467,"&lt;"&amp;$BE$3)</f>
        <v>0</v>
      </c>
      <c r="BG60">
        <f>SUMIFS('Grid GenerationQueue'!AH$5:AH$467,'Grid GenerationQueue'!$AX$5:$AX$467,$B60,'Grid GenerationQueue'!$AY$5:$AY$467,$C60,'Grid GenerationQueue'!$BH$5:$BH$467,"Executed",'Grid GenerationQueue'!$BB$5:$BB$467,"&lt;"&amp;$BE$3)</f>
        <v>0</v>
      </c>
      <c r="BH60">
        <f>SUMIFS('Grid GenerationQueue'!AI$5:AI$467,'Grid GenerationQueue'!$AX$5:$AX$467,$B60,'Grid GenerationQueue'!$AY$5:$AY$467,$C60,'Grid GenerationQueue'!$BH$5:$BH$467,"Executed",'Grid GenerationQueue'!$BB$5:$BB$467,"&lt;"&amp;$BE$3)</f>
        <v>1.4000000000000057</v>
      </c>
      <c r="BI60">
        <f>SUMIFS('Grid GenerationQueue'!AJ$5:AJ$467,'Grid GenerationQueue'!$AX$5:$AX$467,$B60,'Grid GenerationQueue'!$AY$5:$AY$467,$C60,'Grid GenerationQueue'!$BH$5:$BH$467,"Executed",'Grid GenerationQueue'!$BB$5:$BB$467,"&lt;"&amp;$BE$3)</f>
        <v>0</v>
      </c>
      <c r="BJ60">
        <f>SUMIFS('Grid GenerationQueue'!AK$5:AK$467,'Grid GenerationQueue'!$AX$5:$AX$467,$B60,'Grid GenerationQueue'!$AY$5:$AY$467,$C60,'Grid GenerationQueue'!$BH$5:$BH$467,"Executed",'Grid GenerationQueue'!$BB$5:$BB$467,"&lt;"&amp;$BE$3)</f>
        <v>0</v>
      </c>
      <c r="BK60">
        <f>SUMIFS('Grid GenerationQueue'!AL$5:AL$467,'Grid GenerationQueue'!$AX$5:$AX$467,$B60,'Grid GenerationQueue'!$AY$5:$AY$467,$C60,'Grid GenerationQueue'!$BH$5:$BH$467,"Executed",'Grid GenerationQueue'!$BB$5:$BB$467,"&lt;"&amp;$BE$3)</f>
        <v>0</v>
      </c>
      <c r="BL60">
        <f>SUMIFS('Grid GenerationQueue'!AM$5:AM$467,'Grid GenerationQueue'!$AX$5:$AX$467,$B60,'Grid GenerationQueue'!$AY$5:$AY$467,$C60,'Grid GenerationQueue'!$BH$5:$BH$467,"Executed",'Grid GenerationQueue'!$BB$5:$BB$467,"&lt;"&amp;$BE$3)</f>
        <v>0</v>
      </c>
      <c r="BM60">
        <f>SUMIFS('Grid GenerationQueue'!AN$5:AN$467,'Grid GenerationQueue'!$AX$5:$AX$467,$B60,'Grid GenerationQueue'!$AY$5:$AY$467,$C60,'Grid GenerationQueue'!$BH$5:$BH$467,"Executed",'Grid GenerationQueue'!$BB$5:$BB$467,"&lt;"&amp;$BE$3)</f>
        <v>0</v>
      </c>
      <c r="BN60">
        <f>SUMIFS('Grid GenerationQueue'!AO$5:AO$467,'Grid GenerationQueue'!$AX$5:$AX$467,$B60,'Grid GenerationQueue'!$AY$5:$AY$467,$C60,'Grid GenerationQueue'!$BH$5:$BH$467,"Executed",'Grid GenerationQueue'!$BB$5:$BB$467,"&lt;"&amp;$BE$3)</f>
        <v>0</v>
      </c>
      <c r="BO60">
        <f>SUMIFS('Grid GenerationQueue'!AP$5:AP$467,'Grid GenerationQueue'!$AX$5:$AX$467,$B60,'Grid GenerationQueue'!$AY$5:$AY$467,$C60,'Grid GenerationQueue'!$BH$5:$BH$467,"Executed",'Grid GenerationQueue'!$BB$5:$BB$467,"&lt;"&amp;$BE$3)</f>
        <v>0</v>
      </c>
      <c r="BQ60">
        <f>SUMIFS('Grid GenerationQueue'!AE$5:AE$467,'Grid GenerationQueue'!$AX$5:$AX$467,$B60,'Grid GenerationQueue'!$AY$5:$AY$467,$C60,'Grid GenerationQueue'!$BF$5:$BF$467,"&lt;&gt;"&amp;"",'Grid GenerationQueue'!$BB$5:$BB$467,"&lt;"&amp;$BE$3)</f>
        <v>1.2999999999999972</v>
      </c>
      <c r="BR60">
        <f>SUMIFS('Grid GenerationQueue'!AF$5:AF$467,'Grid GenerationQueue'!$AX$5:$AX$467,$B60,'Grid GenerationQueue'!$AY$5:$AY$467,$C60,'Grid GenerationQueue'!$BF$5:$BF$467,"&lt;&gt;"&amp;"",'Grid GenerationQueue'!$BB$5:$BB$467,"&lt;"&amp;$BE$3)</f>
        <v>0</v>
      </c>
      <c r="BS60">
        <f>SUMIFS('Grid GenerationQueue'!AG$5:AG$467,'Grid GenerationQueue'!$AX$5:$AX$467,$B60,'Grid GenerationQueue'!$AY$5:$AY$467,$C60,'Grid GenerationQueue'!$BF$5:$BF$467,"&lt;&gt;"&amp;"",'Grid GenerationQueue'!$BB$5:$BB$467,"&lt;"&amp;$BE$3)</f>
        <v>0</v>
      </c>
      <c r="BT60">
        <f>SUMIFS('Grid GenerationQueue'!AH$5:AH$467,'Grid GenerationQueue'!$AX$5:$AX$467,$B60,'Grid GenerationQueue'!$AY$5:$AY$467,$C60,'Grid GenerationQueue'!$BF$5:$BF$467,"&lt;&gt;"&amp;"",'Grid GenerationQueue'!$BB$5:$BB$467,"&lt;"&amp;$BE$3)</f>
        <v>0</v>
      </c>
      <c r="BU60">
        <f>SUMIFS('Grid GenerationQueue'!AI$5:AI$467,'Grid GenerationQueue'!$AX$5:$AX$467,$B60,'Grid GenerationQueue'!$AY$5:$AY$467,$C60,'Grid GenerationQueue'!$BF$5:$BF$467,"&lt;&gt;"&amp;"",'Grid GenerationQueue'!$BB$5:$BB$467,"&lt;"&amp;$BE$3)</f>
        <v>1.4000000000000057</v>
      </c>
      <c r="BV60">
        <f>SUMIFS('Grid GenerationQueue'!AJ$5:AJ$467,'Grid GenerationQueue'!$AX$5:$AX$467,$B60,'Grid GenerationQueue'!$AY$5:$AY$467,$C60,'Grid GenerationQueue'!$BF$5:$BF$467,"&lt;&gt;"&amp;"",'Grid GenerationQueue'!$BB$5:$BB$467,"&lt;"&amp;$BE$3)</f>
        <v>0</v>
      </c>
      <c r="BW60">
        <f>SUMIFS('Grid GenerationQueue'!AK$5:AK$467,'Grid GenerationQueue'!$AX$5:$AX$467,$B60,'Grid GenerationQueue'!$AY$5:$AY$467,$C60,'Grid GenerationQueue'!$BF$5:$BF$467,"&lt;&gt;"&amp;"",'Grid GenerationQueue'!$BB$5:$BB$467,"&lt;"&amp;$BE$3)</f>
        <v>0</v>
      </c>
      <c r="BX60">
        <f>SUMIFS('Grid GenerationQueue'!AL$5:AL$467,'Grid GenerationQueue'!$AX$5:$AX$467,$B60,'Grid GenerationQueue'!$AY$5:$AY$467,$C60,'Grid GenerationQueue'!$BF$5:$BF$467,"&lt;&gt;"&amp;"",'Grid GenerationQueue'!$BB$5:$BB$467,"&lt;"&amp;$BE$3)</f>
        <v>0</v>
      </c>
      <c r="BY60">
        <f>SUMIFS('Grid GenerationQueue'!AM$5:AM$467,'Grid GenerationQueue'!$AX$5:$AX$467,$B60,'Grid GenerationQueue'!$AY$5:$AY$467,$C60,'Grid GenerationQueue'!$BF$5:$BF$467,"&lt;&gt;"&amp;"",'Grid GenerationQueue'!$BB$5:$BB$467,"&lt;"&amp;$BE$3)</f>
        <v>0</v>
      </c>
      <c r="BZ60">
        <f>SUMIFS('Grid GenerationQueue'!AN$5:AN$467,'Grid GenerationQueue'!$AX$5:$AX$467,$B60,'Grid GenerationQueue'!$AY$5:$AY$467,$C60,'Grid GenerationQueue'!$BF$5:$BF$467,"&lt;&gt;"&amp;"",'Grid GenerationQueue'!$BB$5:$BB$467,"&lt;"&amp;$BE$3)</f>
        <v>0</v>
      </c>
      <c r="CA60">
        <f>SUMIFS('Grid GenerationQueue'!AO$5:AO$467,'Grid GenerationQueue'!$AX$5:$AX$467,$B60,'Grid GenerationQueue'!$AY$5:$AY$467,$C60,'Grid GenerationQueue'!$BF$5:$BF$467,"&lt;&gt;"&amp;"",'Grid GenerationQueue'!$BB$5:$BB$467,"&lt;"&amp;$BE$3)</f>
        <v>0</v>
      </c>
      <c r="CB60">
        <f>SUMIFS('Grid GenerationQueue'!AP$5:AP$467,'Grid GenerationQueue'!$AX$5:$AX$467,$B60,'Grid GenerationQueue'!$AY$5:$AY$467,$C60,'Grid GenerationQueue'!$BF$5:$BF$467,"&lt;&gt;"&amp;"",'Grid GenerationQueue'!$BB$5:$BB$467,"&lt;"&amp;$BE$3)</f>
        <v>0</v>
      </c>
      <c r="CD60">
        <f>SUMIFS('Grid GenerationQueue'!AE$5:AE$467,'Grid GenerationQueue'!$AX$5:$AX$467,$B60,'Grid GenerationQueue'!$AY$5:$AY$467,$C60,'Grid GenerationQueue'!$BB$5:$BB$467,"&lt;"&amp;$BE$3)</f>
        <v>1.2999999999999972</v>
      </c>
      <c r="CE60">
        <f>SUMIFS('Grid GenerationQueue'!AF$5:AF$467,'Grid GenerationQueue'!$AX$5:$AX$467,$B60,'Grid GenerationQueue'!$AY$5:$AY$467,$C60,'Grid GenerationQueue'!$BB$5:$BB$467,"&lt;"&amp;$BE$3)</f>
        <v>0</v>
      </c>
      <c r="CF60">
        <f>SUMIFS('Grid GenerationQueue'!AG$5:AG$467,'Grid GenerationQueue'!$AX$5:$AX$467,$B60,'Grid GenerationQueue'!$AY$5:$AY$467,$C60,'Grid GenerationQueue'!$BB$5:$BB$467,"&lt;"&amp;$BE$3)</f>
        <v>0</v>
      </c>
      <c r="CG60">
        <f>SUMIFS('Grid GenerationQueue'!AH$5:AH$467,'Grid GenerationQueue'!$AX$5:$AX$467,$B60,'Grid GenerationQueue'!$AY$5:$AY$467,$C60,'Grid GenerationQueue'!$BB$5:$BB$467,"&lt;"&amp;$BE$3)</f>
        <v>0</v>
      </c>
      <c r="CH60">
        <f>SUMIFS('Grid GenerationQueue'!AI$5:AI$467,'Grid GenerationQueue'!$AX$5:$AX$467,$B60,'Grid GenerationQueue'!$AY$5:$AY$467,$C60,'Grid GenerationQueue'!$BB$5:$BB$467,"&lt;"&amp;$BE$3)</f>
        <v>1.4000000000000057</v>
      </c>
      <c r="CI60">
        <f>SUMIFS('Grid GenerationQueue'!AJ$5:AJ$467,'Grid GenerationQueue'!$AX$5:$AX$467,$B60,'Grid GenerationQueue'!$AY$5:$AY$467,$C60,'Grid GenerationQueue'!$BB$5:$BB$467,"&lt;"&amp;$BE$3)</f>
        <v>0</v>
      </c>
      <c r="CJ60">
        <f>SUMIFS('Grid GenerationQueue'!AK$5:AK$467,'Grid GenerationQueue'!$AX$5:$AX$467,$B60,'Grid GenerationQueue'!$AY$5:$AY$467,$C60,'Grid GenerationQueue'!$BB$5:$BB$467,"&lt;"&amp;$BE$3)</f>
        <v>0</v>
      </c>
      <c r="CK60">
        <f>SUMIFS('Grid GenerationQueue'!AL$5:AL$467,'Grid GenerationQueue'!$AX$5:$AX$467,$B60,'Grid GenerationQueue'!$AY$5:$AY$467,$C60,'Grid GenerationQueue'!$BB$5:$BB$467,"&lt;"&amp;$BE$3)</f>
        <v>0</v>
      </c>
      <c r="CL60">
        <f>SUMIFS('Grid GenerationQueue'!AM$5:AM$467,'Grid GenerationQueue'!$AX$5:$AX$467,$B60,'Grid GenerationQueue'!$AY$5:$AY$467,$C60,'Grid GenerationQueue'!$BB$5:$BB$467,"&lt;"&amp;$BE$3)</f>
        <v>0</v>
      </c>
      <c r="CM60">
        <f>SUMIFS('Grid GenerationQueue'!AN$5:AN$467,'Grid GenerationQueue'!$AX$5:$AX$467,$B60,'Grid GenerationQueue'!$AY$5:$AY$467,$C60,'Grid GenerationQueue'!$BB$5:$BB$467,"&lt;"&amp;$BE$3)</f>
        <v>0</v>
      </c>
      <c r="CN60">
        <f>SUMIFS('Grid GenerationQueue'!AO$5:AO$467,'Grid GenerationQueue'!$AX$5:$AX$467,$B60,'Grid GenerationQueue'!$AY$5:$AY$467,$C60,'Grid GenerationQueue'!$BB$5:$BB$467,"&lt;"&amp;$BE$3)</f>
        <v>0</v>
      </c>
      <c r="CO60">
        <f>SUMIFS('Grid GenerationQueue'!AP$5:AP$467,'Grid GenerationQueue'!$AX$5:$AX$467,$B60,'Grid GenerationQueue'!$AY$5:$AY$467,$C60,'Grid GenerationQueue'!$BB$5:$BB$467,"&lt;"&amp;$BE$3)</f>
        <v>0</v>
      </c>
    </row>
    <row r="61" spans="1:93" x14ac:dyDescent="0.35">
      <c r="A61" t="s">
        <v>4645</v>
      </c>
      <c r="B61" t="s">
        <v>4390</v>
      </c>
      <c r="C61">
        <v>230</v>
      </c>
      <c r="D61">
        <f>SUMIFS('Grid GenerationQueue'!AE$5:AE$467,'Grid GenerationQueue'!$AX$5:$AX$467,$B61,'Grid GenerationQueue'!$AY$5:$AY$467,$C61,'Grid GenerationQueue'!$BI$5:$BI$467,"&lt;4")</f>
        <v>0</v>
      </c>
      <c r="E61">
        <f>SUMIFS('Grid GenerationQueue'!AF$5:AF$467,'Grid GenerationQueue'!$AX$5:$AX$467,$B61,'Grid GenerationQueue'!$AY$5:$AY$467,$C61,'Grid GenerationQueue'!$BI$5:$BI$467,"&lt;4")</f>
        <v>0</v>
      </c>
      <c r="F61">
        <f>SUMIFS('Grid GenerationQueue'!AG$5:AG$467,'Grid GenerationQueue'!$AX$5:$AX$467,$B61,'Grid GenerationQueue'!$AY$5:$AY$467,$C61,'Grid GenerationQueue'!$BI$5:$BI$467,"&lt;4")</f>
        <v>0</v>
      </c>
      <c r="G61">
        <f>SUMIFS('Grid GenerationQueue'!AH$5:AH$467,'Grid GenerationQueue'!$AX$5:$AX$467,$B61,'Grid GenerationQueue'!$AY$5:$AY$467,$C61,'Grid GenerationQueue'!$BI$5:$BI$467,"&lt;4")</f>
        <v>0</v>
      </c>
      <c r="H61">
        <f>SUMIFS('Grid GenerationQueue'!AI$5:AI$467,'Grid GenerationQueue'!$AX$5:$AX$467,$B61,'Grid GenerationQueue'!$AY$5:$AY$467,$C61,'Grid GenerationQueue'!$BI$5:$BI$467,"&lt;4")</f>
        <v>0</v>
      </c>
      <c r="I61">
        <f>SUMIFS('Grid GenerationQueue'!AJ$5:AJ$467,'Grid GenerationQueue'!$AX$5:$AX$467,$B61,'Grid GenerationQueue'!$AY$5:$AY$467,$C61,'Grid GenerationQueue'!$BI$5:$BI$467,"&lt;4")</f>
        <v>0</v>
      </c>
      <c r="J61">
        <f>SUMIFS('Grid GenerationQueue'!AK$5:AK$467,'Grid GenerationQueue'!$AX$5:$AX$467,$B61,'Grid GenerationQueue'!$AY$5:$AY$467,$C61,'Grid GenerationQueue'!$BI$5:$BI$467,"&lt;4")</f>
        <v>0</v>
      </c>
      <c r="K61">
        <f>SUMIFS('Grid GenerationQueue'!AL$5:AL$467,'Grid GenerationQueue'!$AX$5:$AX$467,$B61,'Grid GenerationQueue'!$AY$5:$AY$467,$C61,'Grid GenerationQueue'!$BI$5:$BI$467,"&lt;4")</f>
        <v>0</v>
      </c>
      <c r="L61">
        <f>SUMIFS('Grid GenerationQueue'!AM$5:AM$467,'Grid GenerationQueue'!$AX$5:$AX$467,$B61,'Grid GenerationQueue'!$AY$5:$AY$467,$C61,'Grid GenerationQueue'!$BI$5:$BI$467,"&lt;4")</f>
        <v>0</v>
      </c>
      <c r="M61">
        <f>SUMIFS('Grid GenerationQueue'!AN$5:AN$467,'Grid GenerationQueue'!$AX$5:$AX$467,$B61,'Grid GenerationQueue'!$AY$5:$AY$467,$C61,'Grid GenerationQueue'!$BI$5:$BI$467,"&lt;4")</f>
        <v>0</v>
      </c>
      <c r="N61">
        <f>SUMIFS('Grid GenerationQueue'!AO$5:AO$467,'Grid GenerationQueue'!$AX$5:$AX$467,$B61,'Grid GenerationQueue'!$AY$5:$AY$467,$C61,'Grid GenerationQueue'!$BI$5:$BI$467,"&lt;4")</f>
        <v>0</v>
      </c>
      <c r="O61">
        <f>SUMIFS('Grid GenerationQueue'!AP$5:AP$467,'Grid GenerationQueue'!$AX$5:$AX$467,$B61,'Grid GenerationQueue'!$AY$5:$AY$467,$C61,'Grid GenerationQueue'!$BI$5:$BI$467,"&lt;4")</f>
        <v>0</v>
      </c>
      <c r="Q61">
        <f>SUMIFS('Grid GenerationQueue'!AE$5:AE$467,'Grid GenerationQueue'!$AX$5:$AX$467,$B61,'Grid GenerationQueue'!$AY$5:$AY$467,$C61,'Grid GenerationQueue'!$BH$5:$BH$467,"Executed")</f>
        <v>0</v>
      </c>
      <c r="R61">
        <f>SUMIFS('Grid GenerationQueue'!AF$5:AF$467,'Grid GenerationQueue'!$AX$5:$AX$467,$B61,'Grid GenerationQueue'!$AY$5:$AY$467,$C61,'Grid GenerationQueue'!$BH$5:$BH$467,"Executed")</f>
        <v>0</v>
      </c>
      <c r="S61">
        <f>SUMIFS('Grid GenerationQueue'!AG$5:AG$467,'Grid GenerationQueue'!$AX$5:$AX$467,$B61,'Grid GenerationQueue'!$AY$5:$AY$467,$C61,'Grid GenerationQueue'!$BH$5:$BH$467,"Executed")</f>
        <v>0</v>
      </c>
      <c r="T61">
        <f>SUMIFS('Grid GenerationQueue'!AH$5:AH$467,'Grid GenerationQueue'!$AX$5:$AX$467,$B61,'Grid GenerationQueue'!$AY$5:$AY$467,$C61,'Grid GenerationQueue'!$BH$5:$BH$467,"Executed")</f>
        <v>0</v>
      </c>
      <c r="U61">
        <f>SUMIFS('Grid GenerationQueue'!AI$5:AI$467,'Grid GenerationQueue'!$AX$5:$AX$467,$B61,'Grid GenerationQueue'!$AY$5:$AY$467,$C61,'Grid GenerationQueue'!$BH$5:$BH$467,"Executed")</f>
        <v>0</v>
      </c>
      <c r="V61">
        <f>SUMIFS('Grid GenerationQueue'!AJ$5:AJ$467,'Grid GenerationQueue'!$AX$5:$AX$467,$B61,'Grid GenerationQueue'!$AY$5:$AY$467,$C61,'Grid GenerationQueue'!$BH$5:$BH$467,"Executed")</f>
        <v>0</v>
      </c>
      <c r="W61">
        <f>SUMIFS('Grid GenerationQueue'!AK$5:AK$467,'Grid GenerationQueue'!$AX$5:$AX$467,$B61,'Grid GenerationQueue'!$AY$5:$AY$467,$C61,'Grid GenerationQueue'!$BH$5:$BH$467,"Executed")</f>
        <v>0</v>
      </c>
      <c r="X61">
        <f>SUMIFS('Grid GenerationQueue'!AL$5:AL$467,'Grid GenerationQueue'!$AX$5:$AX$467,$B61,'Grid GenerationQueue'!$AY$5:$AY$467,$C61,'Grid GenerationQueue'!$BH$5:$BH$467,"Executed")</f>
        <v>0</v>
      </c>
      <c r="Y61">
        <f>SUMIFS('Grid GenerationQueue'!AM$5:AM$467,'Grid GenerationQueue'!$AX$5:$AX$467,$B61,'Grid GenerationQueue'!$AY$5:$AY$467,$C61,'Grid GenerationQueue'!$BH$5:$BH$467,"Executed")</f>
        <v>0</v>
      </c>
      <c r="Z61">
        <f>SUMIFS('Grid GenerationQueue'!AN$5:AN$467,'Grid GenerationQueue'!$AX$5:$AX$467,$B61,'Grid GenerationQueue'!$AY$5:$AY$467,$C61,'Grid GenerationQueue'!$BH$5:$BH$467,"Executed")</f>
        <v>0</v>
      </c>
      <c r="AA61">
        <f>SUMIFS('Grid GenerationQueue'!AO$5:AO$467,'Grid GenerationQueue'!$AX$5:$AX$467,$B61,'Grid GenerationQueue'!$AY$5:$AY$467,$C61,'Grid GenerationQueue'!$BH$5:$BH$467,"Executed")</f>
        <v>0</v>
      </c>
      <c r="AB61">
        <f>SUMIFS('Grid GenerationQueue'!AP$5:AP$467,'Grid GenerationQueue'!$AX$5:$AX$467,$B61,'Grid GenerationQueue'!$AY$5:$AY$467,$C61,'Grid GenerationQueue'!$BH$5:$BH$467,"Executed")</f>
        <v>0</v>
      </c>
      <c r="AD61">
        <f>SUMIFS('Grid GenerationQueue'!AE$5:AE$467,'Grid GenerationQueue'!$AX$5:$AX$467,$B61,'Grid GenerationQueue'!$AY$5:$AY$467,$C61,'Grid GenerationQueue'!$BF$5:$BF$467,"&lt;&gt;"&amp;"")</f>
        <v>0</v>
      </c>
      <c r="AE61">
        <f>SUMIFS('Grid GenerationQueue'!AF$5:AF$467,'Grid GenerationQueue'!$AX$5:$AX$467,$B61,'Grid GenerationQueue'!$AY$5:$AY$467,$C61,'Grid GenerationQueue'!$BF$5:$BF$467,"&lt;&gt;"&amp;"")</f>
        <v>0</v>
      </c>
      <c r="AF61">
        <f>SUMIFS('Grid GenerationQueue'!AG$5:AG$467,'Grid GenerationQueue'!$AX$5:$AX$467,$B61,'Grid GenerationQueue'!$AY$5:$AY$467,$C61,'Grid GenerationQueue'!$BF$5:$BF$467,"&lt;&gt;"&amp;"")</f>
        <v>0</v>
      </c>
      <c r="AG61">
        <f>SUMIFS('Grid GenerationQueue'!AH$5:AH$467,'Grid GenerationQueue'!$AX$5:$AX$467,$B61,'Grid GenerationQueue'!$AY$5:$AY$467,$C61,'Grid GenerationQueue'!$BF$5:$BF$467,"&lt;&gt;"&amp;"")</f>
        <v>0</v>
      </c>
      <c r="AH61">
        <f>SUMIFS('Grid GenerationQueue'!AI$5:AI$467,'Grid GenerationQueue'!$AX$5:$AX$467,$B61,'Grid GenerationQueue'!$AY$5:$AY$467,$C61,'Grid GenerationQueue'!$BF$5:$BF$467,"&lt;&gt;"&amp;"")</f>
        <v>0</v>
      </c>
      <c r="AI61">
        <f>SUMIFS('Grid GenerationQueue'!AJ$5:AJ$467,'Grid GenerationQueue'!$AX$5:$AX$467,$B61,'Grid GenerationQueue'!$AY$5:$AY$467,$C61,'Grid GenerationQueue'!$BF$5:$BF$467,"&lt;&gt;"&amp;"")</f>
        <v>0</v>
      </c>
      <c r="AJ61">
        <f>SUMIFS('Grid GenerationQueue'!AK$5:AK$467,'Grid GenerationQueue'!$AX$5:$AX$467,$B61,'Grid GenerationQueue'!$AY$5:$AY$467,$C61,'Grid GenerationQueue'!$BF$5:$BF$467,"&lt;&gt;"&amp;"")</f>
        <v>0</v>
      </c>
      <c r="AK61">
        <f>SUMIFS('Grid GenerationQueue'!AL$5:AL$467,'Grid GenerationQueue'!$AX$5:$AX$467,$B61,'Grid GenerationQueue'!$AY$5:$AY$467,$C61,'Grid GenerationQueue'!$BF$5:$BF$467,"&lt;&gt;"&amp;"")</f>
        <v>0</v>
      </c>
      <c r="AL61">
        <f>SUMIFS('Grid GenerationQueue'!AM$5:AM$467,'Grid GenerationQueue'!$AX$5:$AX$467,$B61,'Grid GenerationQueue'!$AY$5:$AY$467,$C61,'Grid GenerationQueue'!$BF$5:$BF$467,"&lt;&gt;"&amp;"")</f>
        <v>0</v>
      </c>
      <c r="AM61">
        <f>SUMIFS('Grid GenerationQueue'!AN$5:AN$467,'Grid GenerationQueue'!$AX$5:$AX$467,$B61,'Grid GenerationQueue'!$AY$5:$AY$467,$C61,'Grid GenerationQueue'!$BF$5:$BF$467,"&lt;&gt;"&amp;"")</f>
        <v>0</v>
      </c>
      <c r="AN61">
        <f>SUMIFS('Grid GenerationQueue'!AO$5:AO$467,'Grid GenerationQueue'!$AX$5:$AX$467,$B61,'Grid GenerationQueue'!$AY$5:$AY$467,$C61,'Grid GenerationQueue'!$BF$5:$BF$467,"&lt;&gt;"&amp;"")</f>
        <v>0</v>
      </c>
      <c r="AO61">
        <f>SUMIFS('Grid GenerationQueue'!AP$5:AP$467,'Grid GenerationQueue'!$AX$5:$AX$467,$B61,'Grid GenerationQueue'!$AY$5:$AY$467,$C61,'Grid GenerationQueue'!$BF$5:$BF$467,"&lt;&gt;"&amp;"")</f>
        <v>0</v>
      </c>
      <c r="AQ61">
        <f>SUMIFS('Grid GenerationQueue'!AE$5:AE$467,'Grid GenerationQueue'!$AX$5:$AX$467,$B61,'Grid GenerationQueue'!$AY$5:$AY$467,$C61)</f>
        <v>0</v>
      </c>
      <c r="AR61">
        <f>SUMIFS('Grid GenerationQueue'!AF$5:AF$467,'Grid GenerationQueue'!$AX$5:$AX$467,$B61,'Grid GenerationQueue'!$AY$5:$AY$467,$C61)</f>
        <v>0</v>
      </c>
      <c r="AS61">
        <f>SUMIFS('Grid GenerationQueue'!AG$5:AG$467,'Grid GenerationQueue'!$AX$5:$AX$467,$B61,'Grid GenerationQueue'!$AY$5:$AY$467,$C61)</f>
        <v>0</v>
      </c>
      <c r="AT61">
        <f>SUMIFS('Grid GenerationQueue'!AH$5:AH$467,'Grid GenerationQueue'!$AX$5:$AX$467,$B61,'Grid GenerationQueue'!$AY$5:$AY$467,$C61)</f>
        <v>0</v>
      </c>
      <c r="AU61">
        <f>SUMIFS('Grid GenerationQueue'!AI$5:AI$467,'Grid GenerationQueue'!$AX$5:$AX$467,$B61,'Grid GenerationQueue'!$AY$5:$AY$467,$C61)</f>
        <v>0</v>
      </c>
      <c r="AV61">
        <f>SUMIFS('Grid GenerationQueue'!AJ$5:AJ$467,'Grid GenerationQueue'!$AX$5:$AX$467,$B61,'Grid GenerationQueue'!$AY$5:$AY$467,$C61)</f>
        <v>0</v>
      </c>
      <c r="AW61">
        <f>SUMIFS('Grid GenerationQueue'!AK$5:AK$467,'Grid GenerationQueue'!$AX$5:$AX$467,$B61,'Grid GenerationQueue'!$AY$5:$AY$467,$C61)</f>
        <v>0</v>
      </c>
      <c r="AX61">
        <f>SUMIFS('Grid GenerationQueue'!AL$5:AL$467,'Grid GenerationQueue'!$AX$5:$AX$467,$B61,'Grid GenerationQueue'!$AY$5:$AY$467,$C61)</f>
        <v>0</v>
      </c>
      <c r="AY61">
        <f>SUMIFS('Grid GenerationQueue'!AM$5:AM$467,'Grid GenerationQueue'!$AX$5:$AX$467,$B61,'Grid GenerationQueue'!$AY$5:$AY$467,$C61)</f>
        <v>0</v>
      </c>
      <c r="AZ61">
        <f>SUMIFS('Grid GenerationQueue'!AN$5:AN$467,'Grid GenerationQueue'!$AX$5:$AX$467,$B61,'Grid GenerationQueue'!$AY$5:$AY$467,$C61)</f>
        <v>0</v>
      </c>
      <c r="BA61">
        <f>SUMIFS('Grid GenerationQueue'!AO$5:AO$467,'Grid GenerationQueue'!$AX$5:$AX$467,$B61,'Grid GenerationQueue'!$AY$5:$AY$467,$C61)</f>
        <v>0</v>
      </c>
      <c r="BB61">
        <f>SUMIFS('Grid GenerationQueue'!AP$5:AP$467,'Grid GenerationQueue'!$AX$5:$AX$467,$B61,'Grid GenerationQueue'!$AY$5:$AY$467,$C61)</f>
        <v>0</v>
      </c>
      <c r="BD61">
        <f>SUMIFS('Grid GenerationQueue'!AE$5:AE$467,'Grid GenerationQueue'!$AX$5:$AX$467,$B61,'Grid GenerationQueue'!$AY$5:$AY$467,$C61,'Grid GenerationQueue'!$BH$5:$BH$467,"Executed",'Grid GenerationQueue'!$BB$5:$BB$467,"&lt;"&amp;$BE$3)</f>
        <v>0</v>
      </c>
      <c r="BE61">
        <f>SUMIFS('Grid GenerationQueue'!AF$5:AF$467,'Grid GenerationQueue'!$AX$5:$AX$467,$B61,'Grid GenerationQueue'!$AY$5:$AY$467,$C61,'Grid GenerationQueue'!$BH$5:$BH$467,"Executed",'Grid GenerationQueue'!$BB$5:$BB$467,"&lt;"&amp;$BE$3)</f>
        <v>0</v>
      </c>
      <c r="BF61">
        <f>SUMIFS('Grid GenerationQueue'!AG$5:AG$467,'Grid GenerationQueue'!$AX$5:$AX$467,$B61,'Grid GenerationQueue'!$AY$5:$AY$467,$C61,'Grid GenerationQueue'!$BH$5:$BH$467,"Executed",'Grid GenerationQueue'!$BB$5:$BB$467,"&lt;"&amp;$BE$3)</f>
        <v>0</v>
      </c>
      <c r="BG61">
        <f>SUMIFS('Grid GenerationQueue'!AH$5:AH$467,'Grid GenerationQueue'!$AX$5:$AX$467,$B61,'Grid GenerationQueue'!$AY$5:$AY$467,$C61,'Grid GenerationQueue'!$BH$5:$BH$467,"Executed",'Grid GenerationQueue'!$BB$5:$BB$467,"&lt;"&amp;$BE$3)</f>
        <v>0</v>
      </c>
      <c r="BH61">
        <f>SUMIFS('Grid GenerationQueue'!AI$5:AI$467,'Grid GenerationQueue'!$AX$5:$AX$467,$B61,'Grid GenerationQueue'!$AY$5:$AY$467,$C61,'Grid GenerationQueue'!$BH$5:$BH$467,"Executed",'Grid GenerationQueue'!$BB$5:$BB$467,"&lt;"&amp;$BE$3)</f>
        <v>0</v>
      </c>
      <c r="BI61">
        <f>SUMIFS('Grid GenerationQueue'!AJ$5:AJ$467,'Grid GenerationQueue'!$AX$5:$AX$467,$B61,'Grid GenerationQueue'!$AY$5:$AY$467,$C61,'Grid GenerationQueue'!$BH$5:$BH$467,"Executed",'Grid GenerationQueue'!$BB$5:$BB$467,"&lt;"&amp;$BE$3)</f>
        <v>0</v>
      </c>
      <c r="BJ61">
        <f>SUMIFS('Grid GenerationQueue'!AK$5:AK$467,'Grid GenerationQueue'!$AX$5:$AX$467,$B61,'Grid GenerationQueue'!$AY$5:$AY$467,$C61,'Grid GenerationQueue'!$BH$5:$BH$467,"Executed",'Grid GenerationQueue'!$BB$5:$BB$467,"&lt;"&amp;$BE$3)</f>
        <v>0</v>
      </c>
      <c r="BK61">
        <f>SUMIFS('Grid GenerationQueue'!AL$5:AL$467,'Grid GenerationQueue'!$AX$5:$AX$467,$B61,'Grid GenerationQueue'!$AY$5:$AY$467,$C61,'Grid GenerationQueue'!$BH$5:$BH$467,"Executed",'Grid GenerationQueue'!$BB$5:$BB$467,"&lt;"&amp;$BE$3)</f>
        <v>0</v>
      </c>
      <c r="BL61">
        <f>SUMIFS('Grid GenerationQueue'!AM$5:AM$467,'Grid GenerationQueue'!$AX$5:$AX$467,$B61,'Grid GenerationQueue'!$AY$5:$AY$467,$C61,'Grid GenerationQueue'!$BH$5:$BH$467,"Executed",'Grid GenerationQueue'!$BB$5:$BB$467,"&lt;"&amp;$BE$3)</f>
        <v>0</v>
      </c>
      <c r="BM61">
        <f>SUMIFS('Grid GenerationQueue'!AN$5:AN$467,'Grid GenerationQueue'!$AX$5:$AX$467,$B61,'Grid GenerationQueue'!$AY$5:$AY$467,$C61,'Grid GenerationQueue'!$BH$5:$BH$467,"Executed",'Grid GenerationQueue'!$BB$5:$BB$467,"&lt;"&amp;$BE$3)</f>
        <v>0</v>
      </c>
      <c r="BN61">
        <f>SUMIFS('Grid GenerationQueue'!AO$5:AO$467,'Grid GenerationQueue'!$AX$5:$AX$467,$B61,'Grid GenerationQueue'!$AY$5:$AY$467,$C61,'Grid GenerationQueue'!$BH$5:$BH$467,"Executed",'Grid GenerationQueue'!$BB$5:$BB$467,"&lt;"&amp;$BE$3)</f>
        <v>0</v>
      </c>
      <c r="BO61">
        <f>SUMIFS('Grid GenerationQueue'!AP$5:AP$467,'Grid GenerationQueue'!$AX$5:$AX$467,$B61,'Grid GenerationQueue'!$AY$5:$AY$467,$C61,'Grid GenerationQueue'!$BH$5:$BH$467,"Executed",'Grid GenerationQueue'!$BB$5:$BB$467,"&lt;"&amp;$BE$3)</f>
        <v>0</v>
      </c>
      <c r="BQ61">
        <f>SUMIFS('Grid GenerationQueue'!AE$5:AE$467,'Grid GenerationQueue'!$AX$5:$AX$467,$B61,'Grid GenerationQueue'!$AY$5:$AY$467,$C61,'Grid GenerationQueue'!$BF$5:$BF$467,"&lt;&gt;"&amp;"",'Grid GenerationQueue'!$BB$5:$BB$467,"&lt;"&amp;$BE$3)</f>
        <v>0</v>
      </c>
      <c r="BR61">
        <f>SUMIFS('Grid GenerationQueue'!AF$5:AF$467,'Grid GenerationQueue'!$AX$5:$AX$467,$B61,'Grid GenerationQueue'!$AY$5:$AY$467,$C61,'Grid GenerationQueue'!$BF$5:$BF$467,"&lt;&gt;"&amp;"",'Grid GenerationQueue'!$BB$5:$BB$467,"&lt;"&amp;$BE$3)</f>
        <v>0</v>
      </c>
      <c r="BS61">
        <f>SUMIFS('Grid GenerationQueue'!AG$5:AG$467,'Grid GenerationQueue'!$AX$5:$AX$467,$B61,'Grid GenerationQueue'!$AY$5:$AY$467,$C61,'Grid GenerationQueue'!$BF$5:$BF$467,"&lt;&gt;"&amp;"",'Grid GenerationQueue'!$BB$5:$BB$467,"&lt;"&amp;$BE$3)</f>
        <v>0</v>
      </c>
      <c r="BT61">
        <f>SUMIFS('Grid GenerationQueue'!AH$5:AH$467,'Grid GenerationQueue'!$AX$5:$AX$467,$B61,'Grid GenerationQueue'!$AY$5:$AY$467,$C61,'Grid GenerationQueue'!$BF$5:$BF$467,"&lt;&gt;"&amp;"",'Grid GenerationQueue'!$BB$5:$BB$467,"&lt;"&amp;$BE$3)</f>
        <v>0</v>
      </c>
      <c r="BU61">
        <f>SUMIFS('Grid GenerationQueue'!AI$5:AI$467,'Grid GenerationQueue'!$AX$5:$AX$467,$B61,'Grid GenerationQueue'!$AY$5:$AY$467,$C61,'Grid GenerationQueue'!$BF$5:$BF$467,"&lt;&gt;"&amp;"",'Grid GenerationQueue'!$BB$5:$BB$467,"&lt;"&amp;$BE$3)</f>
        <v>0</v>
      </c>
      <c r="BV61">
        <f>SUMIFS('Grid GenerationQueue'!AJ$5:AJ$467,'Grid GenerationQueue'!$AX$5:$AX$467,$B61,'Grid GenerationQueue'!$AY$5:$AY$467,$C61,'Grid GenerationQueue'!$BF$5:$BF$467,"&lt;&gt;"&amp;"",'Grid GenerationQueue'!$BB$5:$BB$467,"&lt;"&amp;$BE$3)</f>
        <v>0</v>
      </c>
      <c r="BW61">
        <f>SUMIFS('Grid GenerationQueue'!AK$5:AK$467,'Grid GenerationQueue'!$AX$5:$AX$467,$B61,'Grid GenerationQueue'!$AY$5:$AY$467,$C61,'Grid GenerationQueue'!$BF$5:$BF$467,"&lt;&gt;"&amp;"",'Grid GenerationQueue'!$BB$5:$BB$467,"&lt;"&amp;$BE$3)</f>
        <v>0</v>
      </c>
      <c r="BX61">
        <f>SUMIFS('Grid GenerationQueue'!AL$5:AL$467,'Grid GenerationQueue'!$AX$5:$AX$467,$B61,'Grid GenerationQueue'!$AY$5:$AY$467,$C61,'Grid GenerationQueue'!$BF$5:$BF$467,"&lt;&gt;"&amp;"",'Grid GenerationQueue'!$BB$5:$BB$467,"&lt;"&amp;$BE$3)</f>
        <v>0</v>
      </c>
      <c r="BY61">
        <f>SUMIFS('Grid GenerationQueue'!AM$5:AM$467,'Grid GenerationQueue'!$AX$5:$AX$467,$B61,'Grid GenerationQueue'!$AY$5:$AY$467,$C61,'Grid GenerationQueue'!$BF$5:$BF$467,"&lt;&gt;"&amp;"",'Grid GenerationQueue'!$BB$5:$BB$467,"&lt;"&amp;$BE$3)</f>
        <v>0</v>
      </c>
      <c r="BZ61">
        <f>SUMIFS('Grid GenerationQueue'!AN$5:AN$467,'Grid GenerationQueue'!$AX$5:$AX$467,$B61,'Grid GenerationQueue'!$AY$5:$AY$467,$C61,'Grid GenerationQueue'!$BF$5:$BF$467,"&lt;&gt;"&amp;"",'Grid GenerationQueue'!$BB$5:$BB$467,"&lt;"&amp;$BE$3)</f>
        <v>0</v>
      </c>
      <c r="CA61">
        <f>SUMIFS('Grid GenerationQueue'!AO$5:AO$467,'Grid GenerationQueue'!$AX$5:$AX$467,$B61,'Grid GenerationQueue'!$AY$5:$AY$467,$C61,'Grid GenerationQueue'!$BF$5:$BF$467,"&lt;&gt;"&amp;"",'Grid GenerationQueue'!$BB$5:$BB$467,"&lt;"&amp;$BE$3)</f>
        <v>0</v>
      </c>
      <c r="CB61">
        <f>SUMIFS('Grid GenerationQueue'!AP$5:AP$467,'Grid GenerationQueue'!$AX$5:$AX$467,$B61,'Grid GenerationQueue'!$AY$5:$AY$467,$C61,'Grid GenerationQueue'!$BF$5:$BF$467,"&lt;&gt;"&amp;"",'Grid GenerationQueue'!$BB$5:$BB$467,"&lt;"&amp;$BE$3)</f>
        <v>0</v>
      </c>
      <c r="CD61">
        <f>SUMIFS('Grid GenerationQueue'!AE$5:AE$467,'Grid GenerationQueue'!$AX$5:$AX$467,$B61,'Grid GenerationQueue'!$AY$5:$AY$467,$C61,'Grid GenerationQueue'!$BB$5:$BB$467,"&lt;"&amp;$BE$3)</f>
        <v>0</v>
      </c>
      <c r="CE61">
        <f>SUMIFS('Grid GenerationQueue'!AF$5:AF$467,'Grid GenerationQueue'!$AX$5:$AX$467,$B61,'Grid GenerationQueue'!$AY$5:$AY$467,$C61,'Grid GenerationQueue'!$BB$5:$BB$467,"&lt;"&amp;$BE$3)</f>
        <v>0</v>
      </c>
      <c r="CF61">
        <f>SUMIFS('Grid GenerationQueue'!AG$5:AG$467,'Grid GenerationQueue'!$AX$5:$AX$467,$B61,'Grid GenerationQueue'!$AY$5:$AY$467,$C61,'Grid GenerationQueue'!$BB$5:$BB$467,"&lt;"&amp;$BE$3)</f>
        <v>0</v>
      </c>
      <c r="CG61">
        <f>SUMIFS('Grid GenerationQueue'!AH$5:AH$467,'Grid GenerationQueue'!$AX$5:$AX$467,$B61,'Grid GenerationQueue'!$AY$5:$AY$467,$C61,'Grid GenerationQueue'!$BB$5:$BB$467,"&lt;"&amp;$BE$3)</f>
        <v>0</v>
      </c>
      <c r="CH61">
        <f>SUMIFS('Grid GenerationQueue'!AI$5:AI$467,'Grid GenerationQueue'!$AX$5:$AX$467,$B61,'Grid GenerationQueue'!$AY$5:$AY$467,$C61,'Grid GenerationQueue'!$BB$5:$BB$467,"&lt;"&amp;$BE$3)</f>
        <v>0</v>
      </c>
      <c r="CI61">
        <f>SUMIFS('Grid GenerationQueue'!AJ$5:AJ$467,'Grid GenerationQueue'!$AX$5:$AX$467,$B61,'Grid GenerationQueue'!$AY$5:$AY$467,$C61,'Grid GenerationQueue'!$BB$5:$BB$467,"&lt;"&amp;$BE$3)</f>
        <v>0</v>
      </c>
      <c r="CJ61">
        <f>SUMIFS('Grid GenerationQueue'!AK$5:AK$467,'Grid GenerationQueue'!$AX$5:$AX$467,$B61,'Grid GenerationQueue'!$AY$5:$AY$467,$C61,'Grid GenerationQueue'!$BB$5:$BB$467,"&lt;"&amp;$BE$3)</f>
        <v>0</v>
      </c>
      <c r="CK61">
        <f>SUMIFS('Grid GenerationQueue'!AL$5:AL$467,'Grid GenerationQueue'!$AX$5:$AX$467,$B61,'Grid GenerationQueue'!$AY$5:$AY$467,$C61,'Grid GenerationQueue'!$BB$5:$BB$467,"&lt;"&amp;$BE$3)</f>
        <v>0</v>
      </c>
      <c r="CL61">
        <f>SUMIFS('Grid GenerationQueue'!AM$5:AM$467,'Grid GenerationQueue'!$AX$5:$AX$467,$B61,'Grid GenerationQueue'!$AY$5:$AY$467,$C61,'Grid GenerationQueue'!$BB$5:$BB$467,"&lt;"&amp;$BE$3)</f>
        <v>0</v>
      </c>
      <c r="CM61">
        <f>SUMIFS('Grid GenerationQueue'!AN$5:AN$467,'Grid GenerationQueue'!$AX$5:$AX$467,$B61,'Grid GenerationQueue'!$AY$5:$AY$467,$C61,'Grid GenerationQueue'!$BB$5:$BB$467,"&lt;"&amp;$BE$3)</f>
        <v>0</v>
      </c>
      <c r="CN61">
        <f>SUMIFS('Grid GenerationQueue'!AO$5:AO$467,'Grid GenerationQueue'!$AX$5:$AX$467,$B61,'Grid GenerationQueue'!$AY$5:$AY$467,$C61,'Grid GenerationQueue'!$BB$5:$BB$467,"&lt;"&amp;$BE$3)</f>
        <v>0</v>
      </c>
      <c r="CO61">
        <f>SUMIFS('Grid GenerationQueue'!AP$5:AP$467,'Grid GenerationQueue'!$AX$5:$AX$467,$B61,'Grid GenerationQueue'!$AY$5:$AY$467,$C61,'Grid GenerationQueue'!$BB$5:$BB$467,"&lt;"&amp;$BE$3)</f>
        <v>0</v>
      </c>
    </row>
    <row r="62" spans="1:93" x14ac:dyDescent="0.35">
      <c r="A62" t="s">
        <v>4644</v>
      </c>
      <c r="B62" t="s">
        <v>4681</v>
      </c>
      <c r="C62">
        <v>115</v>
      </c>
      <c r="D62">
        <f>SUMIFS('Grid GenerationQueue'!AE$5:AE$467,'Grid GenerationQueue'!$AX$5:$AX$467,$B62,'Grid GenerationQueue'!$AY$5:$AY$467,$C62,'Grid GenerationQueue'!$BI$5:$BI$467,"&lt;4")</f>
        <v>0</v>
      </c>
      <c r="E62">
        <f>SUMIFS('Grid GenerationQueue'!AF$5:AF$467,'Grid GenerationQueue'!$AX$5:$AX$467,$B62,'Grid GenerationQueue'!$AY$5:$AY$467,$C62,'Grid GenerationQueue'!$BI$5:$BI$467,"&lt;4")</f>
        <v>0</v>
      </c>
      <c r="F62">
        <f>SUMIFS('Grid GenerationQueue'!AG$5:AG$467,'Grid GenerationQueue'!$AX$5:$AX$467,$B62,'Grid GenerationQueue'!$AY$5:$AY$467,$C62,'Grid GenerationQueue'!$BI$5:$BI$467,"&lt;4")</f>
        <v>0</v>
      </c>
      <c r="G62">
        <f>SUMIFS('Grid GenerationQueue'!AH$5:AH$467,'Grid GenerationQueue'!$AX$5:$AX$467,$B62,'Grid GenerationQueue'!$AY$5:$AY$467,$C62,'Grid GenerationQueue'!$BI$5:$BI$467,"&lt;4")</f>
        <v>0</v>
      </c>
      <c r="H62">
        <f>SUMIFS('Grid GenerationQueue'!AI$5:AI$467,'Grid GenerationQueue'!$AX$5:$AX$467,$B62,'Grid GenerationQueue'!$AY$5:$AY$467,$C62,'Grid GenerationQueue'!$BI$5:$BI$467,"&lt;4")</f>
        <v>0</v>
      </c>
      <c r="I62">
        <f>SUMIFS('Grid GenerationQueue'!AJ$5:AJ$467,'Grid GenerationQueue'!$AX$5:$AX$467,$B62,'Grid GenerationQueue'!$AY$5:$AY$467,$C62,'Grid GenerationQueue'!$BI$5:$BI$467,"&lt;4")</f>
        <v>0</v>
      </c>
      <c r="J62">
        <f>SUMIFS('Grid GenerationQueue'!AK$5:AK$467,'Grid GenerationQueue'!$AX$5:$AX$467,$B62,'Grid GenerationQueue'!$AY$5:$AY$467,$C62,'Grid GenerationQueue'!$BI$5:$BI$467,"&lt;4")</f>
        <v>0</v>
      </c>
      <c r="K62">
        <f>SUMIFS('Grid GenerationQueue'!AL$5:AL$467,'Grid GenerationQueue'!$AX$5:$AX$467,$B62,'Grid GenerationQueue'!$AY$5:$AY$467,$C62,'Grid GenerationQueue'!$BI$5:$BI$467,"&lt;4")</f>
        <v>0</v>
      </c>
      <c r="L62">
        <f>SUMIFS('Grid GenerationQueue'!AM$5:AM$467,'Grid GenerationQueue'!$AX$5:$AX$467,$B62,'Grid GenerationQueue'!$AY$5:$AY$467,$C62,'Grid GenerationQueue'!$BI$5:$BI$467,"&lt;4")</f>
        <v>0</v>
      </c>
      <c r="M62">
        <f>SUMIFS('Grid GenerationQueue'!AN$5:AN$467,'Grid GenerationQueue'!$AX$5:$AX$467,$B62,'Grid GenerationQueue'!$AY$5:$AY$467,$C62,'Grid GenerationQueue'!$BI$5:$BI$467,"&lt;4")</f>
        <v>0</v>
      </c>
      <c r="N62">
        <f>SUMIFS('Grid GenerationQueue'!AO$5:AO$467,'Grid GenerationQueue'!$AX$5:$AX$467,$B62,'Grid GenerationQueue'!$AY$5:$AY$467,$C62,'Grid GenerationQueue'!$BI$5:$BI$467,"&lt;4")</f>
        <v>0</v>
      </c>
      <c r="O62">
        <f>SUMIFS('Grid GenerationQueue'!AP$5:AP$467,'Grid GenerationQueue'!$AX$5:$AX$467,$B62,'Grid GenerationQueue'!$AY$5:$AY$467,$C62,'Grid GenerationQueue'!$BI$5:$BI$467,"&lt;4")</f>
        <v>0</v>
      </c>
      <c r="Q62">
        <f>SUMIFS('Grid GenerationQueue'!AE$5:AE$467,'Grid GenerationQueue'!$AX$5:$AX$467,$B62,'Grid GenerationQueue'!$AY$5:$AY$467,$C62,'Grid GenerationQueue'!$BH$5:$BH$467,"Executed")</f>
        <v>0</v>
      </c>
      <c r="R62">
        <f>SUMIFS('Grid GenerationQueue'!AF$5:AF$467,'Grid GenerationQueue'!$AX$5:$AX$467,$B62,'Grid GenerationQueue'!$AY$5:$AY$467,$C62,'Grid GenerationQueue'!$BH$5:$BH$467,"Executed")</f>
        <v>0</v>
      </c>
      <c r="S62">
        <f>SUMIFS('Grid GenerationQueue'!AG$5:AG$467,'Grid GenerationQueue'!$AX$5:$AX$467,$B62,'Grid GenerationQueue'!$AY$5:$AY$467,$C62,'Grid GenerationQueue'!$BH$5:$BH$467,"Executed")</f>
        <v>0</v>
      </c>
      <c r="T62">
        <f>SUMIFS('Grid GenerationQueue'!AH$5:AH$467,'Grid GenerationQueue'!$AX$5:$AX$467,$B62,'Grid GenerationQueue'!$AY$5:$AY$467,$C62,'Grid GenerationQueue'!$BH$5:$BH$467,"Executed")</f>
        <v>0</v>
      </c>
      <c r="U62">
        <f>SUMIFS('Grid GenerationQueue'!AI$5:AI$467,'Grid GenerationQueue'!$AX$5:$AX$467,$B62,'Grid GenerationQueue'!$AY$5:$AY$467,$C62,'Grid GenerationQueue'!$BH$5:$BH$467,"Executed")</f>
        <v>0</v>
      </c>
      <c r="V62">
        <f>SUMIFS('Grid GenerationQueue'!AJ$5:AJ$467,'Grid GenerationQueue'!$AX$5:$AX$467,$B62,'Grid GenerationQueue'!$AY$5:$AY$467,$C62,'Grid GenerationQueue'!$BH$5:$BH$467,"Executed")</f>
        <v>0</v>
      </c>
      <c r="W62">
        <f>SUMIFS('Grid GenerationQueue'!AK$5:AK$467,'Grid GenerationQueue'!$AX$5:$AX$467,$B62,'Grid GenerationQueue'!$AY$5:$AY$467,$C62,'Grid GenerationQueue'!$BH$5:$BH$467,"Executed")</f>
        <v>0</v>
      </c>
      <c r="X62">
        <f>SUMIFS('Grid GenerationQueue'!AL$5:AL$467,'Grid GenerationQueue'!$AX$5:$AX$467,$B62,'Grid GenerationQueue'!$AY$5:$AY$467,$C62,'Grid GenerationQueue'!$BH$5:$BH$467,"Executed")</f>
        <v>0</v>
      </c>
      <c r="Y62">
        <f>SUMIFS('Grid GenerationQueue'!AM$5:AM$467,'Grid GenerationQueue'!$AX$5:$AX$467,$B62,'Grid GenerationQueue'!$AY$5:$AY$467,$C62,'Grid GenerationQueue'!$BH$5:$BH$467,"Executed")</f>
        <v>0</v>
      </c>
      <c r="Z62">
        <f>SUMIFS('Grid GenerationQueue'!AN$5:AN$467,'Grid GenerationQueue'!$AX$5:$AX$467,$B62,'Grid GenerationQueue'!$AY$5:$AY$467,$C62,'Grid GenerationQueue'!$BH$5:$BH$467,"Executed")</f>
        <v>0</v>
      </c>
      <c r="AA62">
        <f>SUMIFS('Grid GenerationQueue'!AO$5:AO$467,'Grid GenerationQueue'!$AX$5:$AX$467,$B62,'Grid GenerationQueue'!$AY$5:$AY$467,$C62,'Grid GenerationQueue'!$BH$5:$BH$467,"Executed")</f>
        <v>0</v>
      </c>
      <c r="AB62">
        <f>SUMIFS('Grid GenerationQueue'!AP$5:AP$467,'Grid GenerationQueue'!$AX$5:$AX$467,$B62,'Grid GenerationQueue'!$AY$5:$AY$467,$C62,'Grid GenerationQueue'!$BH$5:$BH$467,"Executed")</f>
        <v>0</v>
      </c>
      <c r="AD62">
        <f>SUMIFS('Grid GenerationQueue'!AE$5:AE$467,'Grid GenerationQueue'!$AX$5:$AX$467,$B62,'Grid GenerationQueue'!$AY$5:$AY$467,$C62,'Grid GenerationQueue'!$BF$5:$BF$467,"&lt;&gt;"&amp;"")</f>
        <v>0</v>
      </c>
      <c r="AE62">
        <f>SUMIFS('Grid GenerationQueue'!AF$5:AF$467,'Grid GenerationQueue'!$AX$5:$AX$467,$B62,'Grid GenerationQueue'!$AY$5:$AY$467,$C62,'Grid GenerationQueue'!$BF$5:$BF$467,"&lt;&gt;"&amp;"")</f>
        <v>0</v>
      </c>
      <c r="AF62">
        <f>SUMIFS('Grid GenerationQueue'!AG$5:AG$467,'Grid GenerationQueue'!$AX$5:$AX$467,$B62,'Grid GenerationQueue'!$AY$5:$AY$467,$C62,'Grid GenerationQueue'!$BF$5:$BF$467,"&lt;&gt;"&amp;"")</f>
        <v>0</v>
      </c>
      <c r="AG62">
        <f>SUMIFS('Grid GenerationQueue'!AH$5:AH$467,'Grid GenerationQueue'!$AX$5:$AX$467,$B62,'Grid GenerationQueue'!$AY$5:$AY$467,$C62,'Grid GenerationQueue'!$BF$5:$BF$467,"&lt;&gt;"&amp;"")</f>
        <v>0</v>
      </c>
      <c r="AH62">
        <f>SUMIFS('Grid GenerationQueue'!AI$5:AI$467,'Grid GenerationQueue'!$AX$5:$AX$467,$B62,'Grid GenerationQueue'!$AY$5:$AY$467,$C62,'Grid GenerationQueue'!$BF$5:$BF$467,"&lt;&gt;"&amp;"")</f>
        <v>0</v>
      </c>
      <c r="AI62">
        <f>SUMIFS('Grid GenerationQueue'!AJ$5:AJ$467,'Grid GenerationQueue'!$AX$5:$AX$467,$B62,'Grid GenerationQueue'!$AY$5:$AY$467,$C62,'Grid GenerationQueue'!$BF$5:$BF$467,"&lt;&gt;"&amp;"")</f>
        <v>0</v>
      </c>
      <c r="AJ62">
        <f>SUMIFS('Grid GenerationQueue'!AK$5:AK$467,'Grid GenerationQueue'!$AX$5:$AX$467,$B62,'Grid GenerationQueue'!$AY$5:$AY$467,$C62,'Grid GenerationQueue'!$BF$5:$BF$467,"&lt;&gt;"&amp;"")</f>
        <v>0</v>
      </c>
      <c r="AK62">
        <f>SUMIFS('Grid GenerationQueue'!AL$5:AL$467,'Grid GenerationQueue'!$AX$5:$AX$467,$B62,'Grid GenerationQueue'!$AY$5:$AY$467,$C62,'Grid GenerationQueue'!$BF$5:$BF$467,"&lt;&gt;"&amp;"")</f>
        <v>0</v>
      </c>
      <c r="AL62">
        <f>SUMIFS('Grid GenerationQueue'!AM$5:AM$467,'Grid GenerationQueue'!$AX$5:$AX$467,$B62,'Grid GenerationQueue'!$AY$5:$AY$467,$C62,'Grid GenerationQueue'!$BF$5:$BF$467,"&lt;&gt;"&amp;"")</f>
        <v>0</v>
      </c>
      <c r="AM62">
        <f>SUMIFS('Grid GenerationQueue'!AN$5:AN$467,'Grid GenerationQueue'!$AX$5:$AX$467,$B62,'Grid GenerationQueue'!$AY$5:$AY$467,$C62,'Grid GenerationQueue'!$BF$5:$BF$467,"&lt;&gt;"&amp;"")</f>
        <v>0</v>
      </c>
      <c r="AN62">
        <f>SUMIFS('Grid GenerationQueue'!AO$5:AO$467,'Grid GenerationQueue'!$AX$5:$AX$467,$B62,'Grid GenerationQueue'!$AY$5:$AY$467,$C62,'Grid GenerationQueue'!$BF$5:$BF$467,"&lt;&gt;"&amp;"")</f>
        <v>0</v>
      </c>
      <c r="AO62">
        <f>SUMIFS('Grid GenerationQueue'!AP$5:AP$467,'Grid GenerationQueue'!$AX$5:$AX$467,$B62,'Grid GenerationQueue'!$AY$5:$AY$467,$C62,'Grid GenerationQueue'!$BF$5:$BF$467,"&lt;&gt;"&amp;"")</f>
        <v>0</v>
      </c>
      <c r="AQ62">
        <f>SUMIFS('Grid GenerationQueue'!AE$5:AE$467,'Grid GenerationQueue'!$AX$5:$AX$467,$B62,'Grid GenerationQueue'!$AY$5:$AY$467,$C62)</f>
        <v>0</v>
      </c>
      <c r="AR62">
        <f>SUMIFS('Grid GenerationQueue'!AF$5:AF$467,'Grid GenerationQueue'!$AX$5:$AX$467,$B62,'Grid GenerationQueue'!$AY$5:$AY$467,$C62)</f>
        <v>0</v>
      </c>
      <c r="AS62">
        <f>SUMIFS('Grid GenerationQueue'!AG$5:AG$467,'Grid GenerationQueue'!$AX$5:$AX$467,$B62,'Grid GenerationQueue'!$AY$5:$AY$467,$C62)</f>
        <v>0</v>
      </c>
      <c r="AT62">
        <f>SUMIFS('Grid GenerationQueue'!AH$5:AH$467,'Grid GenerationQueue'!$AX$5:$AX$467,$B62,'Grid GenerationQueue'!$AY$5:$AY$467,$C62)</f>
        <v>0</v>
      </c>
      <c r="AU62">
        <f>SUMIFS('Grid GenerationQueue'!AI$5:AI$467,'Grid GenerationQueue'!$AX$5:$AX$467,$B62,'Grid GenerationQueue'!$AY$5:$AY$467,$C62)</f>
        <v>0</v>
      </c>
      <c r="AV62">
        <f>SUMIFS('Grid GenerationQueue'!AJ$5:AJ$467,'Grid GenerationQueue'!$AX$5:$AX$467,$B62,'Grid GenerationQueue'!$AY$5:$AY$467,$C62)</f>
        <v>0</v>
      </c>
      <c r="AW62">
        <f>SUMIFS('Grid GenerationQueue'!AK$5:AK$467,'Grid GenerationQueue'!$AX$5:$AX$467,$B62,'Grid GenerationQueue'!$AY$5:$AY$467,$C62)</f>
        <v>0</v>
      </c>
      <c r="AX62">
        <f>SUMIFS('Grid GenerationQueue'!AL$5:AL$467,'Grid GenerationQueue'!$AX$5:$AX$467,$B62,'Grid GenerationQueue'!$AY$5:$AY$467,$C62)</f>
        <v>0</v>
      </c>
      <c r="AY62">
        <f>SUMIFS('Grid GenerationQueue'!AM$5:AM$467,'Grid GenerationQueue'!$AX$5:$AX$467,$B62,'Grid GenerationQueue'!$AY$5:$AY$467,$C62)</f>
        <v>0</v>
      </c>
      <c r="AZ62">
        <f>SUMIFS('Grid GenerationQueue'!AN$5:AN$467,'Grid GenerationQueue'!$AX$5:$AX$467,$B62,'Grid GenerationQueue'!$AY$5:$AY$467,$C62)</f>
        <v>0</v>
      </c>
      <c r="BA62">
        <f>SUMIFS('Grid GenerationQueue'!AO$5:AO$467,'Grid GenerationQueue'!$AX$5:$AX$467,$B62,'Grid GenerationQueue'!$AY$5:$AY$467,$C62)</f>
        <v>0</v>
      </c>
      <c r="BB62">
        <f>SUMIFS('Grid GenerationQueue'!AP$5:AP$467,'Grid GenerationQueue'!$AX$5:$AX$467,$B62,'Grid GenerationQueue'!$AY$5:$AY$467,$C62)</f>
        <v>0</v>
      </c>
      <c r="BD62">
        <f>SUMIFS('Grid GenerationQueue'!AE$5:AE$467,'Grid GenerationQueue'!$AX$5:$AX$467,$B62,'Grid GenerationQueue'!$AY$5:$AY$467,$C62,'Grid GenerationQueue'!$BH$5:$BH$467,"Executed",'Grid GenerationQueue'!$BB$5:$BB$467,"&lt;"&amp;$BE$3)</f>
        <v>0</v>
      </c>
      <c r="BE62">
        <f>SUMIFS('Grid GenerationQueue'!AF$5:AF$467,'Grid GenerationQueue'!$AX$5:$AX$467,$B62,'Grid GenerationQueue'!$AY$5:$AY$467,$C62,'Grid GenerationQueue'!$BH$5:$BH$467,"Executed",'Grid GenerationQueue'!$BB$5:$BB$467,"&lt;"&amp;$BE$3)</f>
        <v>0</v>
      </c>
      <c r="BF62">
        <f>SUMIFS('Grid GenerationQueue'!AG$5:AG$467,'Grid GenerationQueue'!$AX$5:$AX$467,$B62,'Grid GenerationQueue'!$AY$5:$AY$467,$C62,'Grid GenerationQueue'!$BH$5:$BH$467,"Executed",'Grid GenerationQueue'!$BB$5:$BB$467,"&lt;"&amp;$BE$3)</f>
        <v>0</v>
      </c>
      <c r="BG62">
        <f>SUMIFS('Grid GenerationQueue'!AH$5:AH$467,'Grid GenerationQueue'!$AX$5:$AX$467,$B62,'Grid GenerationQueue'!$AY$5:$AY$467,$C62,'Grid GenerationQueue'!$BH$5:$BH$467,"Executed",'Grid GenerationQueue'!$BB$5:$BB$467,"&lt;"&amp;$BE$3)</f>
        <v>0</v>
      </c>
      <c r="BH62">
        <f>SUMIFS('Grid GenerationQueue'!AI$5:AI$467,'Grid GenerationQueue'!$AX$5:$AX$467,$B62,'Grid GenerationQueue'!$AY$5:$AY$467,$C62,'Grid GenerationQueue'!$BH$5:$BH$467,"Executed",'Grid GenerationQueue'!$BB$5:$BB$467,"&lt;"&amp;$BE$3)</f>
        <v>0</v>
      </c>
      <c r="BI62">
        <f>SUMIFS('Grid GenerationQueue'!AJ$5:AJ$467,'Grid GenerationQueue'!$AX$5:$AX$467,$B62,'Grid GenerationQueue'!$AY$5:$AY$467,$C62,'Grid GenerationQueue'!$BH$5:$BH$467,"Executed",'Grid GenerationQueue'!$BB$5:$BB$467,"&lt;"&amp;$BE$3)</f>
        <v>0</v>
      </c>
      <c r="BJ62">
        <f>SUMIFS('Grid GenerationQueue'!AK$5:AK$467,'Grid GenerationQueue'!$AX$5:$AX$467,$B62,'Grid GenerationQueue'!$AY$5:$AY$467,$C62,'Grid GenerationQueue'!$BH$5:$BH$467,"Executed",'Grid GenerationQueue'!$BB$5:$BB$467,"&lt;"&amp;$BE$3)</f>
        <v>0</v>
      </c>
      <c r="BK62">
        <f>SUMIFS('Grid GenerationQueue'!AL$5:AL$467,'Grid GenerationQueue'!$AX$5:$AX$467,$B62,'Grid GenerationQueue'!$AY$5:$AY$467,$C62,'Grid GenerationQueue'!$BH$5:$BH$467,"Executed",'Grid GenerationQueue'!$BB$5:$BB$467,"&lt;"&amp;$BE$3)</f>
        <v>0</v>
      </c>
      <c r="BL62">
        <f>SUMIFS('Grid GenerationQueue'!AM$5:AM$467,'Grid GenerationQueue'!$AX$5:$AX$467,$B62,'Grid GenerationQueue'!$AY$5:$AY$467,$C62,'Grid GenerationQueue'!$BH$5:$BH$467,"Executed",'Grid GenerationQueue'!$BB$5:$BB$467,"&lt;"&amp;$BE$3)</f>
        <v>0</v>
      </c>
      <c r="BM62">
        <f>SUMIFS('Grid GenerationQueue'!AN$5:AN$467,'Grid GenerationQueue'!$AX$5:$AX$467,$B62,'Grid GenerationQueue'!$AY$5:$AY$467,$C62,'Grid GenerationQueue'!$BH$5:$BH$467,"Executed",'Grid GenerationQueue'!$BB$5:$BB$467,"&lt;"&amp;$BE$3)</f>
        <v>0</v>
      </c>
      <c r="BN62">
        <f>SUMIFS('Grid GenerationQueue'!AO$5:AO$467,'Grid GenerationQueue'!$AX$5:$AX$467,$B62,'Grid GenerationQueue'!$AY$5:$AY$467,$C62,'Grid GenerationQueue'!$BH$5:$BH$467,"Executed",'Grid GenerationQueue'!$BB$5:$BB$467,"&lt;"&amp;$BE$3)</f>
        <v>0</v>
      </c>
      <c r="BO62">
        <f>SUMIFS('Grid GenerationQueue'!AP$5:AP$467,'Grid GenerationQueue'!$AX$5:$AX$467,$B62,'Grid GenerationQueue'!$AY$5:$AY$467,$C62,'Grid GenerationQueue'!$BH$5:$BH$467,"Executed",'Grid GenerationQueue'!$BB$5:$BB$467,"&lt;"&amp;$BE$3)</f>
        <v>0</v>
      </c>
      <c r="BQ62">
        <f>SUMIFS('Grid GenerationQueue'!AE$5:AE$467,'Grid GenerationQueue'!$AX$5:$AX$467,$B62,'Grid GenerationQueue'!$AY$5:$AY$467,$C62,'Grid GenerationQueue'!$BF$5:$BF$467,"&lt;&gt;"&amp;"",'Grid GenerationQueue'!$BB$5:$BB$467,"&lt;"&amp;$BE$3)</f>
        <v>0</v>
      </c>
      <c r="BR62">
        <f>SUMIFS('Grid GenerationQueue'!AF$5:AF$467,'Grid GenerationQueue'!$AX$5:$AX$467,$B62,'Grid GenerationQueue'!$AY$5:$AY$467,$C62,'Grid GenerationQueue'!$BF$5:$BF$467,"&lt;&gt;"&amp;"",'Grid GenerationQueue'!$BB$5:$BB$467,"&lt;"&amp;$BE$3)</f>
        <v>0</v>
      </c>
      <c r="BS62">
        <f>SUMIFS('Grid GenerationQueue'!AG$5:AG$467,'Grid GenerationQueue'!$AX$5:$AX$467,$B62,'Grid GenerationQueue'!$AY$5:$AY$467,$C62,'Grid GenerationQueue'!$BF$5:$BF$467,"&lt;&gt;"&amp;"",'Grid GenerationQueue'!$BB$5:$BB$467,"&lt;"&amp;$BE$3)</f>
        <v>0</v>
      </c>
      <c r="BT62">
        <f>SUMIFS('Grid GenerationQueue'!AH$5:AH$467,'Grid GenerationQueue'!$AX$5:$AX$467,$B62,'Grid GenerationQueue'!$AY$5:$AY$467,$C62,'Grid GenerationQueue'!$BF$5:$BF$467,"&lt;&gt;"&amp;"",'Grid GenerationQueue'!$BB$5:$BB$467,"&lt;"&amp;$BE$3)</f>
        <v>0</v>
      </c>
      <c r="BU62">
        <f>SUMIFS('Grid GenerationQueue'!AI$5:AI$467,'Grid GenerationQueue'!$AX$5:$AX$467,$B62,'Grid GenerationQueue'!$AY$5:$AY$467,$C62,'Grid GenerationQueue'!$BF$5:$BF$467,"&lt;&gt;"&amp;"",'Grid GenerationQueue'!$BB$5:$BB$467,"&lt;"&amp;$BE$3)</f>
        <v>0</v>
      </c>
      <c r="BV62">
        <f>SUMIFS('Grid GenerationQueue'!AJ$5:AJ$467,'Grid GenerationQueue'!$AX$5:$AX$467,$B62,'Grid GenerationQueue'!$AY$5:$AY$467,$C62,'Grid GenerationQueue'!$BF$5:$BF$467,"&lt;&gt;"&amp;"",'Grid GenerationQueue'!$BB$5:$BB$467,"&lt;"&amp;$BE$3)</f>
        <v>0</v>
      </c>
      <c r="BW62">
        <f>SUMIFS('Grid GenerationQueue'!AK$5:AK$467,'Grid GenerationQueue'!$AX$5:$AX$467,$B62,'Grid GenerationQueue'!$AY$5:$AY$467,$C62,'Grid GenerationQueue'!$BF$5:$BF$467,"&lt;&gt;"&amp;"",'Grid GenerationQueue'!$BB$5:$BB$467,"&lt;"&amp;$BE$3)</f>
        <v>0</v>
      </c>
      <c r="BX62">
        <f>SUMIFS('Grid GenerationQueue'!AL$5:AL$467,'Grid GenerationQueue'!$AX$5:$AX$467,$B62,'Grid GenerationQueue'!$AY$5:$AY$467,$C62,'Grid GenerationQueue'!$BF$5:$BF$467,"&lt;&gt;"&amp;"",'Grid GenerationQueue'!$BB$5:$BB$467,"&lt;"&amp;$BE$3)</f>
        <v>0</v>
      </c>
      <c r="BY62">
        <f>SUMIFS('Grid GenerationQueue'!AM$5:AM$467,'Grid GenerationQueue'!$AX$5:$AX$467,$B62,'Grid GenerationQueue'!$AY$5:$AY$467,$C62,'Grid GenerationQueue'!$BF$5:$BF$467,"&lt;&gt;"&amp;"",'Grid GenerationQueue'!$BB$5:$BB$467,"&lt;"&amp;$BE$3)</f>
        <v>0</v>
      </c>
      <c r="BZ62">
        <f>SUMIFS('Grid GenerationQueue'!AN$5:AN$467,'Grid GenerationQueue'!$AX$5:$AX$467,$B62,'Grid GenerationQueue'!$AY$5:$AY$467,$C62,'Grid GenerationQueue'!$BF$5:$BF$467,"&lt;&gt;"&amp;"",'Grid GenerationQueue'!$BB$5:$BB$467,"&lt;"&amp;$BE$3)</f>
        <v>0</v>
      </c>
      <c r="CA62">
        <f>SUMIFS('Grid GenerationQueue'!AO$5:AO$467,'Grid GenerationQueue'!$AX$5:$AX$467,$B62,'Grid GenerationQueue'!$AY$5:$AY$467,$C62,'Grid GenerationQueue'!$BF$5:$BF$467,"&lt;&gt;"&amp;"",'Grid GenerationQueue'!$BB$5:$BB$467,"&lt;"&amp;$BE$3)</f>
        <v>0</v>
      </c>
      <c r="CB62">
        <f>SUMIFS('Grid GenerationQueue'!AP$5:AP$467,'Grid GenerationQueue'!$AX$5:$AX$467,$B62,'Grid GenerationQueue'!$AY$5:$AY$467,$C62,'Grid GenerationQueue'!$BF$5:$BF$467,"&lt;&gt;"&amp;"",'Grid GenerationQueue'!$BB$5:$BB$467,"&lt;"&amp;$BE$3)</f>
        <v>0</v>
      </c>
      <c r="CD62">
        <f>SUMIFS('Grid GenerationQueue'!AE$5:AE$467,'Grid GenerationQueue'!$AX$5:$AX$467,$B62,'Grid GenerationQueue'!$AY$5:$AY$467,$C62,'Grid GenerationQueue'!$BB$5:$BB$467,"&lt;"&amp;$BE$3)</f>
        <v>0</v>
      </c>
      <c r="CE62">
        <f>SUMIFS('Grid GenerationQueue'!AF$5:AF$467,'Grid GenerationQueue'!$AX$5:$AX$467,$B62,'Grid GenerationQueue'!$AY$5:$AY$467,$C62,'Grid GenerationQueue'!$BB$5:$BB$467,"&lt;"&amp;$BE$3)</f>
        <v>0</v>
      </c>
      <c r="CF62">
        <f>SUMIFS('Grid GenerationQueue'!AG$5:AG$467,'Grid GenerationQueue'!$AX$5:$AX$467,$B62,'Grid GenerationQueue'!$AY$5:$AY$467,$C62,'Grid GenerationQueue'!$BB$5:$BB$467,"&lt;"&amp;$BE$3)</f>
        <v>0</v>
      </c>
      <c r="CG62">
        <f>SUMIFS('Grid GenerationQueue'!AH$5:AH$467,'Grid GenerationQueue'!$AX$5:$AX$467,$B62,'Grid GenerationQueue'!$AY$5:$AY$467,$C62,'Grid GenerationQueue'!$BB$5:$BB$467,"&lt;"&amp;$BE$3)</f>
        <v>0</v>
      </c>
      <c r="CH62">
        <f>SUMIFS('Grid GenerationQueue'!AI$5:AI$467,'Grid GenerationQueue'!$AX$5:$AX$467,$B62,'Grid GenerationQueue'!$AY$5:$AY$467,$C62,'Grid GenerationQueue'!$BB$5:$BB$467,"&lt;"&amp;$BE$3)</f>
        <v>0</v>
      </c>
      <c r="CI62">
        <f>SUMIFS('Grid GenerationQueue'!AJ$5:AJ$467,'Grid GenerationQueue'!$AX$5:$AX$467,$B62,'Grid GenerationQueue'!$AY$5:$AY$467,$C62,'Grid GenerationQueue'!$BB$5:$BB$467,"&lt;"&amp;$BE$3)</f>
        <v>0</v>
      </c>
      <c r="CJ62">
        <f>SUMIFS('Grid GenerationQueue'!AK$5:AK$467,'Grid GenerationQueue'!$AX$5:$AX$467,$B62,'Grid GenerationQueue'!$AY$5:$AY$467,$C62,'Grid GenerationQueue'!$BB$5:$BB$467,"&lt;"&amp;$BE$3)</f>
        <v>0</v>
      </c>
      <c r="CK62">
        <f>SUMIFS('Grid GenerationQueue'!AL$5:AL$467,'Grid GenerationQueue'!$AX$5:$AX$467,$B62,'Grid GenerationQueue'!$AY$5:$AY$467,$C62,'Grid GenerationQueue'!$BB$5:$BB$467,"&lt;"&amp;$BE$3)</f>
        <v>0</v>
      </c>
      <c r="CL62">
        <f>SUMIFS('Grid GenerationQueue'!AM$5:AM$467,'Grid GenerationQueue'!$AX$5:$AX$467,$B62,'Grid GenerationQueue'!$AY$5:$AY$467,$C62,'Grid GenerationQueue'!$BB$5:$BB$467,"&lt;"&amp;$BE$3)</f>
        <v>0</v>
      </c>
      <c r="CM62">
        <f>SUMIFS('Grid GenerationQueue'!AN$5:AN$467,'Grid GenerationQueue'!$AX$5:$AX$467,$B62,'Grid GenerationQueue'!$AY$5:$AY$467,$C62,'Grid GenerationQueue'!$BB$5:$BB$467,"&lt;"&amp;$BE$3)</f>
        <v>0</v>
      </c>
      <c r="CN62">
        <f>SUMIFS('Grid GenerationQueue'!AO$5:AO$467,'Grid GenerationQueue'!$AX$5:$AX$467,$B62,'Grid GenerationQueue'!$AY$5:$AY$467,$C62,'Grid GenerationQueue'!$BB$5:$BB$467,"&lt;"&amp;$BE$3)</f>
        <v>0</v>
      </c>
      <c r="CO62">
        <f>SUMIFS('Grid GenerationQueue'!AP$5:AP$467,'Grid GenerationQueue'!$AX$5:$AX$467,$B62,'Grid GenerationQueue'!$AY$5:$AY$467,$C62,'Grid GenerationQueue'!$BB$5:$BB$467,"&lt;"&amp;$BE$3)</f>
        <v>0</v>
      </c>
    </row>
    <row r="63" spans="1:93" x14ac:dyDescent="0.35">
      <c r="A63" t="s">
        <v>4659</v>
      </c>
      <c r="B63" t="s">
        <v>4682</v>
      </c>
      <c r="C63">
        <v>138</v>
      </c>
      <c r="D63">
        <f>SUMIFS('Grid GenerationQueue'!AE$5:AE$467,'Grid GenerationQueue'!$AX$5:$AX$467,$B63,'Grid GenerationQueue'!$AY$5:$AY$467,$C63,'Grid GenerationQueue'!$BI$5:$BI$467,"&lt;4")</f>
        <v>0</v>
      </c>
      <c r="E63">
        <f>SUMIFS('Grid GenerationQueue'!AF$5:AF$467,'Grid GenerationQueue'!$AX$5:$AX$467,$B63,'Grid GenerationQueue'!$AY$5:$AY$467,$C63,'Grid GenerationQueue'!$BI$5:$BI$467,"&lt;4")</f>
        <v>0</v>
      </c>
      <c r="F63">
        <f>SUMIFS('Grid GenerationQueue'!AG$5:AG$467,'Grid GenerationQueue'!$AX$5:$AX$467,$B63,'Grid GenerationQueue'!$AY$5:$AY$467,$C63,'Grid GenerationQueue'!$BI$5:$BI$467,"&lt;4")</f>
        <v>0</v>
      </c>
      <c r="G63">
        <f>SUMIFS('Grid GenerationQueue'!AH$5:AH$467,'Grid GenerationQueue'!$AX$5:$AX$467,$B63,'Grid GenerationQueue'!$AY$5:$AY$467,$C63,'Grid GenerationQueue'!$BI$5:$BI$467,"&lt;4")</f>
        <v>0</v>
      </c>
      <c r="H63">
        <f>SUMIFS('Grid GenerationQueue'!AI$5:AI$467,'Grid GenerationQueue'!$AX$5:$AX$467,$B63,'Grid GenerationQueue'!$AY$5:$AY$467,$C63,'Grid GenerationQueue'!$BI$5:$BI$467,"&lt;4")</f>
        <v>0</v>
      </c>
      <c r="I63">
        <f>SUMIFS('Grid GenerationQueue'!AJ$5:AJ$467,'Grid GenerationQueue'!$AX$5:$AX$467,$B63,'Grid GenerationQueue'!$AY$5:$AY$467,$C63,'Grid GenerationQueue'!$BI$5:$BI$467,"&lt;4")</f>
        <v>0</v>
      </c>
      <c r="J63">
        <f>SUMIFS('Grid GenerationQueue'!AK$5:AK$467,'Grid GenerationQueue'!$AX$5:$AX$467,$B63,'Grid GenerationQueue'!$AY$5:$AY$467,$C63,'Grid GenerationQueue'!$BI$5:$BI$467,"&lt;4")</f>
        <v>0</v>
      </c>
      <c r="K63">
        <f>SUMIFS('Grid GenerationQueue'!AL$5:AL$467,'Grid GenerationQueue'!$AX$5:$AX$467,$B63,'Grid GenerationQueue'!$AY$5:$AY$467,$C63,'Grid GenerationQueue'!$BI$5:$BI$467,"&lt;4")</f>
        <v>0</v>
      </c>
      <c r="L63">
        <f>SUMIFS('Grid GenerationQueue'!AM$5:AM$467,'Grid GenerationQueue'!$AX$5:$AX$467,$B63,'Grid GenerationQueue'!$AY$5:$AY$467,$C63,'Grid GenerationQueue'!$BI$5:$BI$467,"&lt;4")</f>
        <v>0</v>
      </c>
      <c r="M63">
        <f>SUMIFS('Grid GenerationQueue'!AN$5:AN$467,'Grid GenerationQueue'!$AX$5:$AX$467,$B63,'Grid GenerationQueue'!$AY$5:$AY$467,$C63,'Grid GenerationQueue'!$BI$5:$BI$467,"&lt;4")</f>
        <v>0</v>
      </c>
      <c r="N63">
        <f>SUMIFS('Grid GenerationQueue'!AO$5:AO$467,'Grid GenerationQueue'!$AX$5:$AX$467,$B63,'Grid GenerationQueue'!$AY$5:$AY$467,$C63,'Grid GenerationQueue'!$BI$5:$BI$467,"&lt;4")</f>
        <v>0</v>
      </c>
      <c r="O63">
        <f>SUMIFS('Grid GenerationQueue'!AP$5:AP$467,'Grid GenerationQueue'!$AX$5:$AX$467,$B63,'Grid GenerationQueue'!$AY$5:$AY$467,$C63,'Grid GenerationQueue'!$BI$5:$BI$467,"&lt;4")</f>
        <v>0</v>
      </c>
      <c r="Q63">
        <f>SUMIFS('Grid GenerationQueue'!AE$5:AE$467,'Grid GenerationQueue'!$AX$5:$AX$467,$B63,'Grid GenerationQueue'!$AY$5:$AY$467,$C63,'Grid GenerationQueue'!$BH$5:$BH$467,"Executed")</f>
        <v>0</v>
      </c>
      <c r="R63">
        <f>SUMIFS('Grid GenerationQueue'!AF$5:AF$467,'Grid GenerationQueue'!$AX$5:$AX$467,$B63,'Grid GenerationQueue'!$AY$5:$AY$467,$C63,'Grid GenerationQueue'!$BH$5:$BH$467,"Executed")</f>
        <v>0</v>
      </c>
      <c r="S63">
        <f>SUMIFS('Grid GenerationQueue'!AG$5:AG$467,'Grid GenerationQueue'!$AX$5:$AX$467,$B63,'Grid GenerationQueue'!$AY$5:$AY$467,$C63,'Grid GenerationQueue'!$BH$5:$BH$467,"Executed")</f>
        <v>0</v>
      </c>
      <c r="T63">
        <f>SUMIFS('Grid GenerationQueue'!AH$5:AH$467,'Grid GenerationQueue'!$AX$5:$AX$467,$B63,'Grid GenerationQueue'!$AY$5:$AY$467,$C63,'Grid GenerationQueue'!$BH$5:$BH$467,"Executed")</f>
        <v>0</v>
      </c>
      <c r="U63">
        <f>SUMIFS('Grid GenerationQueue'!AI$5:AI$467,'Grid GenerationQueue'!$AX$5:$AX$467,$B63,'Grid GenerationQueue'!$AY$5:$AY$467,$C63,'Grid GenerationQueue'!$BH$5:$BH$467,"Executed")</f>
        <v>0</v>
      </c>
      <c r="V63">
        <f>SUMIFS('Grid GenerationQueue'!AJ$5:AJ$467,'Grid GenerationQueue'!$AX$5:$AX$467,$B63,'Grid GenerationQueue'!$AY$5:$AY$467,$C63,'Grid GenerationQueue'!$BH$5:$BH$467,"Executed")</f>
        <v>0</v>
      </c>
      <c r="W63">
        <f>SUMIFS('Grid GenerationQueue'!AK$5:AK$467,'Grid GenerationQueue'!$AX$5:$AX$467,$B63,'Grid GenerationQueue'!$AY$5:$AY$467,$C63,'Grid GenerationQueue'!$BH$5:$BH$467,"Executed")</f>
        <v>0</v>
      </c>
      <c r="X63">
        <f>SUMIFS('Grid GenerationQueue'!AL$5:AL$467,'Grid GenerationQueue'!$AX$5:$AX$467,$B63,'Grid GenerationQueue'!$AY$5:$AY$467,$C63,'Grid GenerationQueue'!$BH$5:$BH$467,"Executed")</f>
        <v>0</v>
      </c>
      <c r="Y63">
        <f>SUMIFS('Grid GenerationQueue'!AM$5:AM$467,'Grid GenerationQueue'!$AX$5:$AX$467,$B63,'Grid GenerationQueue'!$AY$5:$AY$467,$C63,'Grid GenerationQueue'!$BH$5:$BH$467,"Executed")</f>
        <v>0</v>
      </c>
      <c r="Z63">
        <f>SUMIFS('Grid GenerationQueue'!AN$5:AN$467,'Grid GenerationQueue'!$AX$5:$AX$467,$B63,'Grid GenerationQueue'!$AY$5:$AY$467,$C63,'Grid GenerationQueue'!$BH$5:$BH$467,"Executed")</f>
        <v>0</v>
      </c>
      <c r="AA63">
        <f>SUMIFS('Grid GenerationQueue'!AO$5:AO$467,'Grid GenerationQueue'!$AX$5:$AX$467,$B63,'Grid GenerationQueue'!$AY$5:$AY$467,$C63,'Grid GenerationQueue'!$BH$5:$BH$467,"Executed")</f>
        <v>0</v>
      </c>
      <c r="AB63">
        <f>SUMIFS('Grid GenerationQueue'!AP$5:AP$467,'Grid GenerationQueue'!$AX$5:$AX$467,$B63,'Grid GenerationQueue'!$AY$5:$AY$467,$C63,'Grid GenerationQueue'!$BH$5:$BH$467,"Executed")</f>
        <v>0</v>
      </c>
      <c r="AD63">
        <f>SUMIFS('Grid GenerationQueue'!AE$5:AE$467,'Grid GenerationQueue'!$AX$5:$AX$467,$B63,'Grid GenerationQueue'!$AY$5:$AY$467,$C63,'Grid GenerationQueue'!$BF$5:$BF$467,"&lt;&gt;"&amp;"")</f>
        <v>0</v>
      </c>
      <c r="AE63">
        <f>SUMIFS('Grid GenerationQueue'!AF$5:AF$467,'Grid GenerationQueue'!$AX$5:$AX$467,$B63,'Grid GenerationQueue'!$AY$5:$AY$467,$C63,'Grid GenerationQueue'!$BF$5:$BF$467,"&lt;&gt;"&amp;"")</f>
        <v>0</v>
      </c>
      <c r="AF63">
        <f>SUMIFS('Grid GenerationQueue'!AG$5:AG$467,'Grid GenerationQueue'!$AX$5:$AX$467,$B63,'Grid GenerationQueue'!$AY$5:$AY$467,$C63,'Grid GenerationQueue'!$BF$5:$BF$467,"&lt;&gt;"&amp;"")</f>
        <v>0</v>
      </c>
      <c r="AG63">
        <f>SUMIFS('Grid GenerationQueue'!AH$5:AH$467,'Grid GenerationQueue'!$AX$5:$AX$467,$B63,'Grid GenerationQueue'!$AY$5:$AY$467,$C63,'Grid GenerationQueue'!$BF$5:$BF$467,"&lt;&gt;"&amp;"")</f>
        <v>0</v>
      </c>
      <c r="AH63">
        <f>SUMIFS('Grid GenerationQueue'!AI$5:AI$467,'Grid GenerationQueue'!$AX$5:$AX$467,$B63,'Grid GenerationQueue'!$AY$5:$AY$467,$C63,'Grid GenerationQueue'!$BF$5:$BF$467,"&lt;&gt;"&amp;"")</f>
        <v>0</v>
      </c>
      <c r="AI63">
        <f>SUMIFS('Grid GenerationQueue'!AJ$5:AJ$467,'Grid GenerationQueue'!$AX$5:$AX$467,$B63,'Grid GenerationQueue'!$AY$5:$AY$467,$C63,'Grid GenerationQueue'!$BF$5:$BF$467,"&lt;&gt;"&amp;"")</f>
        <v>0</v>
      </c>
      <c r="AJ63">
        <f>SUMIFS('Grid GenerationQueue'!AK$5:AK$467,'Grid GenerationQueue'!$AX$5:$AX$467,$B63,'Grid GenerationQueue'!$AY$5:$AY$467,$C63,'Grid GenerationQueue'!$BF$5:$BF$467,"&lt;&gt;"&amp;"")</f>
        <v>0</v>
      </c>
      <c r="AK63">
        <f>SUMIFS('Grid GenerationQueue'!AL$5:AL$467,'Grid GenerationQueue'!$AX$5:$AX$467,$B63,'Grid GenerationQueue'!$AY$5:$AY$467,$C63,'Grid GenerationQueue'!$BF$5:$BF$467,"&lt;&gt;"&amp;"")</f>
        <v>0</v>
      </c>
      <c r="AL63">
        <f>SUMIFS('Grid GenerationQueue'!AM$5:AM$467,'Grid GenerationQueue'!$AX$5:$AX$467,$B63,'Grid GenerationQueue'!$AY$5:$AY$467,$C63,'Grid GenerationQueue'!$BF$5:$BF$467,"&lt;&gt;"&amp;"")</f>
        <v>0</v>
      </c>
      <c r="AM63">
        <f>SUMIFS('Grid GenerationQueue'!AN$5:AN$467,'Grid GenerationQueue'!$AX$5:$AX$467,$B63,'Grid GenerationQueue'!$AY$5:$AY$467,$C63,'Grid GenerationQueue'!$BF$5:$BF$467,"&lt;&gt;"&amp;"")</f>
        <v>0</v>
      </c>
      <c r="AN63">
        <f>SUMIFS('Grid GenerationQueue'!AO$5:AO$467,'Grid GenerationQueue'!$AX$5:$AX$467,$B63,'Grid GenerationQueue'!$AY$5:$AY$467,$C63,'Grid GenerationQueue'!$BF$5:$BF$467,"&lt;&gt;"&amp;"")</f>
        <v>0</v>
      </c>
      <c r="AO63">
        <f>SUMIFS('Grid GenerationQueue'!AP$5:AP$467,'Grid GenerationQueue'!$AX$5:$AX$467,$B63,'Grid GenerationQueue'!$AY$5:$AY$467,$C63,'Grid GenerationQueue'!$BF$5:$BF$467,"&lt;&gt;"&amp;"")</f>
        <v>0</v>
      </c>
      <c r="AQ63">
        <f>SUMIFS('Grid GenerationQueue'!AE$5:AE$467,'Grid GenerationQueue'!$AX$5:$AX$467,$B63,'Grid GenerationQueue'!$AY$5:$AY$467,$C63)</f>
        <v>0</v>
      </c>
      <c r="AR63">
        <f>SUMIFS('Grid GenerationQueue'!AF$5:AF$467,'Grid GenerationQueue'!$AX$5:$AX$467,$B63,'Grid GenerationQueue'!$AY$5:$AY$467,$C63)</f>
        <v>0</v>
      </c>
      <c r="AS63">
        <f>SUMIFS('Grid GenerationQueue'!AG$5:AG$467,'Grid GenerationQueue'!$AX$5:$AX$467,$B63,'Grid GenerationQueue'!$AY$5:$AY$467,$C63)</f>
        <v>0</v>
      </c>
      <c r="AT63">
        <f>SUMIFS('Grid GenerationQueue'!AH$5:AH$467,'Grid GenerationQueue'!$AX$5:$AX$467,$B63,'Grid GenerationQueue'!$AY$5:$AY$467,$C63)</f>
        <v>0</v>
      </c>
      <c r="AU63">
        <f>SUMIFS('Grid GenerationQueue'!AI$5:AI$467,'Grid GenerationQueue'!$AX$5:$AX$467,$B63,'Grid GenerationQueue'!$AY$5:$AY$467,$C63)</f>
        <v>0</v>
      </c>
      <c r="AV63">
        <f>SUMIFS('Grid GenerationQueue'!AJ$5:AJ$467,'Grid GenerationQueue'!$AX$5:$AX$467,$B63,'Grid GenerationQueue'!$AY$5:$AY$467,$C63)</f>
        <v>0</v>
      </c>
      <c r="AW63">
        <f>SUMIFS('Grid GenerationQueue'!AK$5:AK$467,'Grid GenerationQueue'!$AX$5:$AX$467,$B63,'Grid GenerationQueue'!$AY$5:$AY$467,$C63)</f>
        <v>0</v>
      </c>
      <c r="AX63">
        <f>SUMIFS('Grid GenerationQueue'!AL$5:AL$467,'Grid GenerationQueue'!$AX$5:$AX$467,$B63,'Grid GenerationQueue'!$AY$5:$AY$467,$C63)</f>
        <v>0</v>
      </c>
      <c r="AY63">
        <f>SUMIFS('Grid GenerationQueue'!AM$5:AM$467,'Grid GenerationQueue'!$AX$5:$AX$467,$B63,'Grid GenerationQueue'!$AY$5:$AY$467,$C63)</f>
        <v>0</v>
      </c>
      <c r="AZ63">
        <f>SUMIFS('Grid GenerationQueue'!AN$5:AN$467,'Grid GenerationQueue'!$AX$5:$AX$467,$B63,'Grid GenerationQueue'!$AY$5:$AY$467,$C63)</f>
        <v>0</v>
      </c>
      <c r="BA63">
        <f>SUMIFS('Grid GenerationQueue'!AO$5:AO$467,'Grid GenerationQueue'!$AX$5:$AX$467,$B63,'Grid GenerationQueue'!$AY$5:$AY$467,$C63)</f>
        <v>0</v>
      </c>
      <c r="BB63">
        <f>SUMIFS('Grid GenerationQueue'!AP$5:AP$467,'Grid GenerationQueue'!$AX$5:$AX$467,$B63,'Grid GenerationQueue'!$AY$5:$AY$467,$C63)</f>
        <v>0</v>
      </c>
      <c r="BD63">
        <f>SUMIFS('Grid GenerationQueue'!AE$5:AE$467,'Grid GenerationQueue'!$AX$5:$AX$467,$B63,'Grid GenerationQueue'!$AY$5:$AY$467,$C63,'Grid GenerationQueue'!$BH$5:$BH$467,"Executed",'Grid GenerationQueue'!$BB$5:$BB$467,"&lt;"&amp;$BE$3)</f>
        <v>0</v>
      </c>
      <c r="BE63">
        <f>SUMIFS('Grid GenerationQueue'!AF$5:AF$467,'Grid GenerationQueue'!$AX$5:$AX$467,$B63,'Grid GenerationQueue'!$AY$5:$AY$467,$C63,'Grid GenerationQueue'!$BH$5:$BH$467,"Executed",'Grid GenerationQueue'!$BB$5:$BB$467,"&lt;"&amp;$BE$3)</f>
        <v>0</v>
      </c>
      <c r="BF63">
        <f>SUMIFS('Grid GenerationQueue'!AG$5:AG$467,'Grid GenerationQueue'!$AX$5:$AX$467,$B63,'Grid GenerationQueue'!$AY$5:$AY$467,$C63,'Grid GenerationQueue'!$BH$5:$BH$467,"Executed",'Grid GenerationQueue'!$BB$5:$BB$467,"&lt;"&amp;$BE$3)</f>
        <v>0</v>
      </c>
      <c r="BG63">
        <f>SUMIFS('Grid GenerationQueue'!AH$5:AH$467,'Grid GenerationQueue'!$AX$5:$AX$467,$B63,'Grid GenerationQueue'!$AY$5:$AY$467,$C63,'Grid GenerationQueue'!$BH$5:$BH$467,"Executed",'Grid GenerationQueue'!$BB$5:$BB$467,"&lt;"&amp;$BE$3)</f>
        <v>0</v>
      </c>
      <c r="BH63">
        <f>SUMIFS('Grid GenerationQueue'!AI$5:AI$467,'Grid GenerationQueue'!$AX$5:$AX$467,$B63,'Grid GenerationQueue'!$AY$5:$AY$467,$C63,'Grid GenerationQueue'!$BH$5:$BH$467,"Executed",'Grid GenerationQueue'!$BB$5:$BB$467,"&lt;"&amp;$BE$3)</f>
        <v>0</v>
      </c>
      <c r="BI63">
        <f>SUMIFS('Grid GenerationQueue'!AJ$5:AJ$467,'Grid GenerationQueue'!$AX$5:$AX$467,$B63,'Grid GenerationQueue'!$AY$5:$AY$467,$C63,'Grid GenerationQueue'!$BH$5:$BH$467,"Executed",'Grid GenerationQueue'!$BB$5:$BB$467,"&lt;"&amp;$BE$3)</f>
        <v>0</v>
      </c>
      <c r="BJ63">
        <f>SUMIFS('Grid GenerationQueue'!AK$5:AK$467,'Grid GenerationQueue'!$AX$5:$AX$467,$B63,'Grid GenerationQueue'!$AY$5:$AY$467,$C63,'Grid GenerationQueue'!$BH$5:$BH$467,"Executed",'Grid GenerationQueue'!$BB$5:$BB$467,"&lt;"&amp;$BE$3)</f>
        <v>0</v>
      </c>
      <c r="BK63">
        <f>SUMIFS('Grid GenerationQueue'!AL$5:AL$467,'Grid GenerationQueue'!$AX$5:$AX$467,$B63,'Grid GenerationQueue'!$AY$5:$AY$467,$C63,'Grid GenerationQueue'!$BH$5:$BH$467,"Executed",'Grid GenerationQueue'!$BB$5:$BB$467,"&lt;"&amp;$BE$3)</f>
        <v>0</v>
      </c>
      <c r="BL63">
        <f>SUMIFS('Grid GenerationQueue'!AM$5:AM$467,'Grid GenerationQueue'!$AX$5:$AX$467,$B63,'Grid GenerationQueue'!$AY$5:$AY$467,$C63,'Grid GenerationQueue'!$BH$5:$BH$467,"Executed",'Grid GenerationQueue'!$BB$5:$BB$467,"&lt;"&amp;$BE$3)</f>
        <v>0</v>
      </c>
      <c r="BM63">
        <f>SUMIFS('Grid GenerationQueue'!AN$5:AN$467,'Grid GenerationQueue'!$AX$5:$AX$467,$B63,'Grid GenerationQueue'!$AY$5:$AY$467,$C63,'Grid GenerationQueue'!$BH$5:$BH$467,"Executed",'Grid GenerationQueue'!$BB$5:$BB$467,"&lt;"&amp;$BE$3)</f>
        <v>0</v>
      </c>
      <c r="BN63">
        <f>SUMIFS('Grid GenerationQueue'!AO$5:AO$467,'Grid GenerationQueue'!$AX$5:$AX$467,$B63,'Grid GenerationQueue'!$AY$5:$AY$467,$C63,'Grid GenerationQueue'!$BH$5:$BH$467,"Executed",'Grid GenerationQueue'!$BB$5:$BB$467,"&lt;"&amp;$BE$3)</f>
        <v>0</v>
      </c>
      <c r="BO63">
        <f>SUMIFS('Grid GenerationQueue'!AP$5:AP$467,'Grid GenerationQueue'!$AX$5:$AX$467,$B63,'Grid GenerationQueue'!$AY$5:$AY$467,$C63,'Grid GenerationQueue'!$BH$5:$BH$467,"Executed",'Grid GenerationQueue'!$BB$5:$BB$467,"&lt;"&amp;$BE$3)</f>
        <v>0</v>
      </c>
      <c r="BQ63">
        <f>SUMIFS('Grid GenerationQueue'!AE$5:AE$467,'Grid GenerationQueue'!$AX$5:$AX$467,$B63,'Grid GenerationQueue'!$AY$5:$AY$467,$C63,'Grid GenerationQueue'!$BF$5:$BF$467,"&lt;&gt;"&amp;"",'Grid GenerationQueue'!$BB$5:$BB$467,"&lt;"&amp;$BE$3)</f>
        <v>0</v>
      </c>
      <c r="BR63">
        <f>SUMIFS('Grid GenerationQueue'!AF$5:AF$467,'Grid GenerationQueue'!$AX$5:$AX$467,$B63,'Grid GenerationQueue'!$AY$5:$AY$467,$C63,'Grid GenerationQueue'!$BF$5:$BF$467,"&lt;&gt;"&amp;"",'Grid GenerationQueue'!$BB$5:$BB$467,"&lt;"&amp;$BE$3)</f>
        <v>0</v>
      </c>
      <c r="BS63">
        <f>SUMIFS('Grid GenerationQueue'!AG$5:AG$467,'Grid GenerationQueue'!$AX$5:$AX$467,$B63,'Grid GenerationQueue'!$AY$5:$AY$467,$C63,'Grid GenerationQueue'!$BF$5:$BF$467,"&lt;&gt;"&amp;"",'Grid GenerationQueue'!$BB$5:$BB$467,"&lt;"&amp;$BE$3)</f>
        <v>0</v>
      </c>
      <c r="BT63">
        <f>SUMIFS('Grid GenerationQueue'!AH$5:AH$467,'Grid GenerationQueue'!$AX$5:$AX$467,$B63,'Grid GenerationQueue'!$AY$5:$AY$467,$C63,'Grid GenerationQueue'!$BF$5:$BF$467,"&lt;&gt;"&amp;"",'Grid GenerationQueue'!$BB$5:$BB$467,"&lt;"&amp;$BE$3)</f>
        <v>0</v>
      </c>
      <c r="BU63">
        <f>SUMIFS('Grid GenerationQueue'!AI$5:AI$467,'Grid GenerationQueue'!$AX$5:$AX$467,$B63,'Grid GenerationQueue'!$AY$5:$AY$467,$C63,'Grid GenerationQueue'!$BF$5:$BF$467,"&lt;&gt;"&amp;"",'Grid GenerationQueue'!$BB$5:$BB$467,"&lt;"&amp;$BE$3)</f>
        <v>0</v>
      </c>
      <c r="BV63">
        <f>SUMIFS('Grid GenerationQueue'!AJ$5:AJ$467,'Grid GenerationQueue'!$AX$5:$AX$467,$B63,'Grid GenerationQueue'!$AY$5:$AY$467,$C63,'Grid GenerationQueue'!$BF$5:$BF$467,"&lt;&gt;"&amp;"",'Grid GenerationQueue'!$BB$5:$BB$467,"&lt;"&amp;$BE$3)</f>
        <v>0</v>
      </c>
      <c r="BW63">
        <f>SUMIFS('Grid GenerationQueue'!AK$5:AK$467,'Grid GenerationQueue'!$AX$5:$AX$467,$B63,'Grid GenerationQueue'!$AY$5:$AY$467,$C63,'Grid GenerationQueue'!$BF$5:$BF$467,"&lt;&gt;"&amp;"",'Grid GenerationQueue'!$BB$5:$BB$467,"&lt;"&amp;$BE$3)</f>
        <v>0</v>
      </c>
      <c r="BX63">
        <f>SUMIFS('Grid GenerationQueue'!AL$5:AL$467,'Grid GenerationQueue'!$AX$5:$AX$467,$B63,'Grid GenerationQueue'!$AY$5:$AY$467,$C63,'Grid GenerationQueue'!$BF$5:$BF$467,"&lt;&gt;"&amp;"",'Grid GenerationQueue'!$BB$5:$BB$467,"&lt;"&amp;$BE$3)</f>
        <v>0</v>
      </c>
      <c r="BY63">
        <f>SUMIFS('Grid GenerationQueue'!AM$5:AM$467,'Grid GenerationQueue'!$AX$5:$AX$467,$B63,'Grid GenerationQueue'!$AY$5:$AY$467,$C63,'Grid GenerationQueue'!$BF$5:$BF$467,"&lt;&gt;"&amp;"",'Grid GenerationQueue'!$BB$5:$BB$467,"&lt;"&amp;$BE$3)</f>
        <v>0</v>
      </c>
      <c r="BZ63">
        <f>SUMIFS('Grid GenerationQueue'!AN$5:AN$467,'Grid GenerationQueue'!$AX$5:$AX$467,$B63,'Grid GenerationQueue'!$AY$5:$AY$467,$C63,'Grid GenerationQueue'!$BF$5:$BF$467,"&lt;&gt;"&amp;"",'Grid GenerationQueue'!$BB$5:$BB$467,"&lt;"&amp;$BE$3)</f>
        <v>0</v>
      </c>
      <c r="CA63">
        <f>SUMIFS('Grid GenerationQueue'!AO$5:AO$467,'Grid GenerationQueue'!$AX$5:$AX$467,$B63,'Grid GenerationQueue'!$AY$5:$AY$467,$C63,'Grid GenerationQueue'!$BF$5:$BF$467,"&lt;&gt;"&amp;"",'Grid GenerationQueue'!$BB$5:$BB$467,"&lt;"&amp;$BE$3)</f>
        <v>0</v>
      </c>
      <c r="CB63">
        <f>SUMIFS('Grid GenerationQueue'!AP$5:AP$467,'Grid GenerationQueue'!$AX$5:$AX$467,$B63,'Grid GenerationQueue'!$AY$5:$AY$467,$C63,'Grid GenerationQueue'!$BF$5:$BF$467,"&lt;&gt;"&amp;"",'Grid GenerationQueue'!$BB$5:$BB$467,"&lt;"&amp;$BE$3)</f>
        <v>0</v>
      </c>
      <c r="CD63">
        <f>SUMIFS('Grid GenerationQueue'!AE$5:AE$467,'Grid GenerationQueue'!$AX$5:$AX$467,$B63,'Grid GenerationQueue'!$AY$5:$AY$467,$C63,'Grid GenerationQueue'!$BB$5:$BB$467,"&lt;"&amp;$BE$3)</f>
        <v>0</v>
      </c>
      <c r="CE63">
        <f>SUMIFS('Grid GenerationQueue'!AF$5:AF$467,'Grid GenerationQueue'!$AX$5:$AX$467,$B63,'Grid GenerationQueue'!$AY$5:$AY$467,$C63,'Grid GenerationQueue'!$BB$5:$BB$467,"&lt;"&amp;$BE$3)</f>
        <v>0</v>
      </c>
      <c r="CF63">
        <f>SUMIFS('Grid GenerationQueue'!AG$5:AG$467,'Grid GenerationQueue'!$AX$5:$AX$467,$B63,'Grid GenerationQueue'!$AY$5:$AY$467,$C63,'Grid GenerationQueue'!$BB$5:$BB$467,"&lt;"&amp;$BE$3)</f>
        <v>0</v>
      </c>
      <c r="CG63">
        <f>SUMIFS('Grid GenerationQueue'!AH$5:AH$467,'Grid GenerationQueue'!$AX$5:$AX$467,$B63,'Grid GenerationQueue'!$AY$5:$AY$467,$C63,'Grid GenerationQueue'!$BB$5:$BB$467,"&lt;"&amp;$BE$3)</f>
        <v>0</v>
      </c>
      <c r="CH63">
        <f>SUMIFS('Grid GenerationQueue'!AI$5:AI$467,'Grid GenerationQueue'!$AX$5:$AX$467,$B63,'Grid GenerationQueue'!$AY$5:$AY$467,$C63,'Grid GenerationQueue'!$BB$5:$BB$467,"&lt;"&amp;$BE$3)</f>
        <v>0</v>
      </c>
      <c r="CI63">
        <f>SUMIFS('Grid GenerationQueue'!AJ$5:AJ$467,'Grid GenerationQueue'!$AX$5:$AX$467,$B63,'Grid GenerationQueue'!$AY$5:$AY$467,$C63,'Grid GenerationQueue'!$BB$5:$BB$467,"&lt;"&amp;$BE$3)</f>
        <v>0</v>
      </c>
      <c r="CJ63">
        <f>SUMIFS('Grid GenerationQueue'!AK$5:AK$467,'Grid GenerationQueue'!$AX$5:$AX$467,$B63,'Grid GenerationQueue'!$AY$5:$AY$467,$C63,'Grid GenerationQueue'!$BB$5:$BB$467,"&lt;"&amp;$BE$3)</f>
        <v>0</v>
      </c>
      <c r="CK63">
        <f>SUMIFS('Grid GenerationQueue'!AL$5:AL$467,'Grid GenerationQueue'!$AX$5:$AX$467,$B63,'Grid GenerationQueue'!$AY$5:$AY$467,$C63,'Grid GenerationQueue'!$BB$5:$BB$467,"&lt;"&amp;$BE$3)</f>
        <v>0</v>
      </c>
      <c r="CL63">
        <f>SUMIFS('Grid GenerationQueue'!AM$5:AM$467,'Grid GenerationQueue'!$AX$5:$AX$467,$B63,'Grid GenerationQueue'!$AY$5:$AY$467,$C63,'Grid GenerationQueue'!$BB$5:$BB$467,"&lt;"&amp;$BE$3)</f>
        <v>0</v>
      </c>
      <c r="CM63">
        <f>SUMIFS('Grid GenerationQueue'!AN$5:AN$467,'Grid GenerationQueue'!$AX$5:$AX$467,$B63,'Grid GenerationQueue'!$AY$5:$AY$467,$C63,'Grid GenerationQueue'!$BB$5:$BB$467,"&lt;"&amp;$BE$3)</f>
        <v>0</v>
      </c>
      <c r="CN63">
        <f>SUMIFS('Grid GenerationQueue'!AO$5:AO$467,'Grid GenerationQueue'!$AX$5:$AX$467,$B63,'Grid GenerationQueue'!$AY$5:$AY$467,$C63,'Grid GenerationQueue'!$BB$5:$BB$467,"&lt;"&amp;$BE$3)</f>
        <v>0</v>
      </c>
      <c r="CO63">
        <f>SUMIFS('Grid GenerationQueue'!AP$5:AP$467,'Grid GenerationQueue'!$AX$5:$AX$467,$B63,'Grid GenerationQueue'!$AY$5:$AY$467,$C63,'Grid GenerationQueue'!$BB$5:$BB$467,"&lt;"&amp;$BE$3)</f>
        <v>0</v>
      </c>
    </row>
    <row r="64" spans="1:93" x14ac:dyDescent="0.35">
      <c r="A64" t="s">
        <v>4645</v>
      </c>
      <c r="B64" t="s">
        <v>4683</v>
      </c>
      <c r="C64">
        <v>230</v>
      </c>
      <c r="D64">
        <f>SUMIFS('Grid GenerationQueue'!AE$5:AE$467,'Grid GenerationQueue'!$AX$5:$AX$467,$B64,'Grid GenerationQueue'!$AY$5:$AY$467,$C64,'Grid GenerationQueue'!$BI$5:$BI$467,"&lt;4")</f>
        <v>0</v>
      </c>
      <c r="E64">
        <f>SUMIFS('Grid GenerationQueue'!AF$5:AF$467,'Grid GenerationQueue'!$AX$5:$AX$467,$B64,'Grid GenerationQueue'!$AY$5:$AY$467,$C64,'Grid GenerationQueue'!$BI$5:$BI$467,"&lt;4")</f>
        <v>0</v>
      </c>
      <c r="F64">
        <f>SUMIFS('Grid GenerationQueue'!AG$5:AG$467,'Grid GenerationQueue'!$AX$5:$AX$467,$B64,'Grid GenerationQueue'!$AY$5:$AY$467,$C64,'Grid GenerationQueue'!$BI$5:$BI$467,"&lt;4")</f>
        <v>0</v>
      </c>
      <c r="G64">
        <f>SUMIFS('Grid GenerationQueue'!AH$5:AH$467,'Grid GenerationQueue'!$AX$5:$AX$467,$B64,'Grid GenerationQueue'!$AY$5:$AY$467,$C64,'Grid GenerationQueue'!$BI$5:$BI$467,"&lt;4")</f>
        <v>0</v>
      </c>
      <c r="H64">
        <f>SUMIFS('Grid GenerationQueue'!AI$5:AI$467,'Grid GenerationQueue'!$AX$5:$AX$467,$B64,'Grid GenerationQueue'!$AY$5:$AY$467,$C64,'Grid GenerationQueue'!$BI$5:$BI$467,"&lt;4")</f>
        <v>0</v>
      </c>
      <c r="I64">
        <f>SUMIFS('Grid GenerationQueue'!AJ$5:AJ$467,'Grid GenerationQueue'!$AX$5:$AX$467,$B64,'Grid GenerationQueue'!$AY$5:$AY$467,$C64,'Grid GenerationQueue'!$BI$5:$BI$467,"&lt;4")</f>
        <v>0</v>
      </c>
      <c r="J64">
        <f>SUMIFS('Grid GenerationQueue'!AK$5:AK$467,'Grid GenerationQueue'!$AX$5:$AX$467,$B64,'Grid GenerationQueue'!$AY$5:$AY$467,$C64,'Grid GenerationQueue'!$BI$5:$BI$467,"&lt;4")</f>
        <v>0</v>
      </c>
      <c r="K64">
        <f>SUMIFS('Grid GenerationQueue'!AL$5:AL$467,'Grid GenerationQueue'!$AX$5:$AX$467,$B64,'Grid GenerationQueue'!$AY$5:$AY$467,$C64,'Grid GenerationQueue'!$BI$5:$BI$467,"&lt;4")</f>
        <v>0</v>
      </c>
      <c r="L64">
        <f>SUMIFS('Grid GenerationQueue'!AM$5:AM$467,'Grid GenerationQueue'!$AX$5:$AX$467,$B64,'Grid GenerationQueue'!$AY$5:$AY$467,$C64,'Grid GenerationQueue'!$BI$5:$BI$467,"&lt;4")</f>
        <v>0</v>
      </c>
      <c r="M64">
        <f>SUMIFS('Grid GenerationQueue'!AN$5:AN$467,'Grid GenerationQueue'!$AX$5:$AX$467,$B64,'Grid GenerationQueue'!$AY$5:$AY$467,$C64,'Grid GenerationQueue'!$BI$5:$BI$467,"&lt;4")</f>
        <v>0</v>
      </c>
      <c r="N64">
        <f>SUMIFS('Grid GenerationQueue'!AO$5:AO$467,'Grid GenerationQueue'!$AX$5:$AX$467,$B64,'Grid GenerationQueue'!$AY$5:$AY$467,$C64,'Grid GenerationQueue'!$BI$5:$BI$467,"&lt;4")</f>
        <v>0</v>
      </c>
      <c r="O64">
        <f>SUMIFS('Grid GenerationQueue'!AP$5:AP$467,'Grid GenerationQueue'!$AX$5:$AX$467,$B64,'Grid GenerationQueue'!$AY$5:$AY$467,$C64,'Grid GenerationQueue'!$BI$5:$BI$467,"&lt;4")</f>
        <v>0</v>
      </c>
      <c r="Q64">
        <f>SUMIFS('Grid GenerationQueue'!AE$5:AE$467,'Grid GenerationQueue'!$AX$5:$AX$467,$B64,'Grid GenerationQueue'!$AY$5:$AY$467,$C64,'Grid GenerationQueue'!$BH$5:$BH$467,"Executed")</f>
        <v>0</v>
      </c>
      <c r="R64">
        <f>SUMIFS('Grid GenerationQueue'!AF$5:AF$467,'Grid GenerationQueue'!$AX$5:$AX$467,$B64,'Grid GenerationQueue'!$AY$5:$AY$467,$C64,'Grid GenerationQueue'!$BH$5:$BH$467,"Executed")</f>
        <v>0</v>
      </c>
      <c r="S64">
        <f>SUMIFS('Grid GenerationQueue'!AG$5:AG$467,'Grid GenerationQueue'!$AX$5:$AX$467,$B64,'Grid GenerationQueue'!$AY$5:$AY$467,$C64,'Grid GenerationQueue'!$BH$5:$BH$467,"Executed")</f>
        <v>0</v>
      </c>
      <c r="T64">
        <f>SUMIFS('Grid GenerationQueue'!AH$5:AH$467,'Grid GenerationQueue'!$AX$5:$AX$467,$B64,'Grid GenerationQueue'!$AY$5:$AY$467,$C64,'Grid GenerationQueue'!$BH$5:$BH$467,"Executed")</f>
        <v>0</v>
      </c>
      <c r="U64">
        <f>SUMIFS('Grid GenerationQueue'!AI$5:AI$467,'Grid GenerationQueue'!$AX$5:$AX$467,$B64,'Grid GenerationQueue'!$AY$5:$AY$467,$C64,'Grid GenerationQueue'!$BH$5:$BH$467,"Executed")</f>
        <v>0</v>
      </c>
      <c r="V64">
        <f>SUMIFS('Grid GenerationQueue'!AJ$5:AJ$467,'Grid GenerationQueue'!$AX$5:$AX$467,$B64,'Grid GenerationQueue'!$AY$5:$AY$467,$C64,'Grid GenerationQueue'!$BH$5:$BH$467,"Executed")</f>
        <v>0</v>
      </c>
      <c r="W64">
        <f>SUMIFS('Grid GenerationQueue'!AK$5:AK$467,'Grid GenerationQueue'!$AX$5:$AX$467,$B64,'Grid GenerationQueue'!$AY$5:$AY$467,$C64,'Grid GenerationQueue'!$BH$5:$BH$467,"Executed")</f>
        <v>0</v>
      </c>
      <c r="X64">
        <f>SUMIFS('Grid GenerationQueue'!AL$5:AL$467,'Grid GenerationQueue'!$AX$5:$AX$467,$B64,'Grid GenerationQueue'!$AY$5:$AY$467,$C64,'Grid GenerationQueue'!$BH$5:$BH$467,"Executed")</f>
        <v>0</v>
      </c>
      <c r="Y64">
        <f>SUMIFS('Grid GenerationQueue'!AM$5:AM$467,'Grid GenerationQueue'!$AX$5:$AX$467,$B64,'Grid GenerationQueue'!$AY$5:$AY$467,$C64,'Grid GenerationQueue'!$BH$5:$BH$467,"Executed")</f>
        <v>0</v>
      </c>
      <c r="Z64">
        <f>SUMIFS('Grid GenerationQueue'!AN$5:AN$467,'Grid GenerationQueue'!$AX$5:$AX$467,$B64,'Grid GenerationQueue'!$AY$5:$AY$467,$C64,'Grid GenerationQueue'!$BH$5:$BH$467,"Executed")</f>
        <v>0</v>
      </c>
      <c r="AA64">
        <f>SUMIFS('Grid GenerationQueue'!AO$5:AO$467,'Grid GenerationQueue'!$AX$5:$AX$467,$B64,'Grid GenerationQueue'!$AY$5:$AY$467,$C64,'Grid GenerationQueue'!$BH$5:$BH$467,"Executed")</f>
        <v>0</v>
      </c>
      <c r="AB64">
        <f>SUMIFS('Grid GenerationQueue'!AP$5:AP$467,'Grid GenerationQueue'!$AX$5:$AX$467,$B64,'Grid GenerationQueue'!$AY$5:$AY$467,$C64,'Grid GenerationQueue'!$BH$5:$BH$467,"Executed")</f>
        <v>0</v>
      </c>
      <c r="AD64">
        <f>SUMIFS('Grid GenerationQueue'!AE$5:AE$467,'Grid GenerationQueue'!$AX$5:$AX$467,$B64,'Grid GenerationQueue'!$AY$5:$AY$467,$C64,'Grid GenerationQueue'!$BF$5:$BF$467,"&lt;&gt;"&amp;"")</f>
        <v>0</v>
      </c>
      <c r="AE64">
        <f>SUMIFS('Grid GenerationQueue'!AF$5:AF$467,'Grid GenerationQueue'!$AX$5:$AX$467,$B64,'Grid GenerationQueue'!$AY$5:$AY$467,$C64,'Grid GenerationQueue'!$BF$5:$BF$467,"&lt;&gt;"&amp;"")</f>
        <v>0</v>
      </c>
      <c r="AF64">
        <f>SUMIFS('Grid GenerationQueue'!AG$5:AG$467,'Grid GenerationQueue'!$AX$5:$AX$467,$B64,'Grid GenerationQueue'!$AY$5:$AY$467,$C64,'Grid GenerationQueue'!$BF$5:$BF$467,"&lt;&gt;"&amp;"")</f>
        <v>0</v>
      </c>
      <c r="AG64">
        <f>SUMIFS('Grid GenerationQueue'!AH$5:AH$467,'Grid GenerationQueue'!$AX$5:$AX$467,$B64,'Grid GenerationQueue'!$AY$5:$AY$467,$C64,'Grid GenerationQueue'!$BF$5:$BF$467,"&lt;&gt;"&amp;"")</f>
        <v>0</v>
      </c>
      <c r="AH64">
        <f>SUMIFS('Grid GenerationQueue'!AI$5:AI$467,'Grid GenerationQueue'!$AX$5:$AX$467,$B64,'Grid GenerationQueue'!$AY$5:$AY$467,$C64,'Grid GenerationQueue'!$BF$5:$BF$467,"&lt;&gt;"&amp;"")</f>
        <v>0</v>
      </c>
      <c r="AI64">
        <f>SUMIFS('Grid GenerationQueue'!AJ$5:AJ$467,'Grid GenerationQueue'!$AX$5:$AX$467,$B64,'Grid GenerationQueue'!$AY$5:$AY$467,$C64,'Grid GenerationQueue'!$BF$5:$BF$467,"&lt;&gt;"&amp;"")</f>
        <v>0</v>
      </c>
      <c r="AJ64">
        <f>SUMIFS('Grid GenerationQueue'!AK$5:AK$467,'Grid GenerationQueue'!$AX$5:$AX$467,$B64,'Grid GenerationQueue'!$AY$5:$AY$467,$C64,'Grid GenerationQueue'!$BF$5:$BF$467,"&lt;&gt;"&amp;"")</f>
        <v>0</v>
      </c>
      <c r="AK64">
        <f>SUMIFS('Grid GenerationQueue'!AL$5:AL$467,'Grid GenerationQueue'!$AX$5:$AX$467,$B64,'Grid GenerationQueue'!$AY$5:$AY$467,$C64,'Grid GenerationQueue'!$BF$5:$BF$467,"&lt;&gt;"&amp;"")</f>
        <v>0</v>
      </c>
      <c r="AL64">
        <f>SUMIFS('Grid GenerationQueue'!AM$5:AM$467,'Grid GenerationQueue'!$AX$5:$AX$467,$B64,'Grid GenerationQueue'!$AY$5:$AY$467,$C64,'Grid GenerationQueue'!$BF$5:$BF$467,"&lt;&gt;"&amp;"")</f>
        <v>0</v>
      </c>
      <c r="AM64">
        <f>SUMIFS('Grid GenerationQueue'!AN$5:AN$467,'Grid GenerationQueue'!$AX$5:$AX$467,$B64,'Grid GenerationQueue'!$AY$5:$AY$467,$C64,'Grid GenerationQueue'!$BF$5:$BF$467,"&lt;&gt;"&amp;"")</f>
        <v>0</v>
      </c>
      <c r="AN64">
        <f>SUMIFS('Grid GenerationQueue'!AO$5:AO$467,'Grid GenerationQueue'!$AX$5:$AX$467,$B64,'Grid GenerationQueue'!$AY$5:$AY$467,$C64,'Grid GenerationQueue'!$BF$5:$BF$467,"&lt;&gt;"&amp;"")</f>
        <v>0</v>
      </c>
      <c r="AO64">
        <f>SUMIFS('Grid GenerationQueue'!AP$5:AP$467,'Grid GenerationQueue'!$AX$5:$AX$467,$B64,'Grid GenerationQueue'!$AY$5:$AY$467,$C64,'Grid GenerationQueue'!$BF$5:$BF$467,"&lt;&gt;"&amp;"")</f>
        <v>0</v>
      </c>
      <c r="AQ64">
        <f>SUMIFS('Grid GenerationQueue'!AE$5:AE$467,'Grid GenerationQueue'!$AX$5:$AX$467,$B64,'Grid GenerationQueue'!$AY$5:$AY$467,$C64)</f>
        <v>0</v>
      </c>
      <c r="AR64">
        <f>SUMIFS('Grid GenerationQueue'!AF$5:AF$467,'Grid GenerationQueue'!$AX$5:$AX$467,$B64,'Grid GenerationQueue'!$AY$5:$AY$467,$C64)</f>
        <v>0</v>
      </c>
      <c r="AS64">
        <f>SUMIFS('Grid GenerationQueue'!AG$5:AG$467,'Grid GenerationQueue'!$AX$5:$AX$467,$B64,'Grid GenerationQueue'!$AY$5:$AY$467,$C64)</f>
        <v>0</v>
      </c>
      <c r="AT64">
        <f>SUMIFS('Grid GenerationQueue'!AH$5:AH$467,'Grid GenerationQueue'!$AX$5:$AX$467,$B64,'Grid GenerationQueue'!$AY$5:$AY$467,$C64)</f>
        <v>0</v>
      </c>
      <c r="AU64">
        <f>SUMIFS('Grid GenerationQueue'!AI$5:AI$467,'Grid GenerationQueue'!$AX$5:$AX$467,$B64,'Grid GenerationQueue'!$AY$5:$AY$467,$C64)</f>
        <v>0</v>
      </c>
      <c r="AV64">
        <f>SUMIFS('Grid GenerationQueue'!AJ$5:AJ$467,'Grid GenerationQueue'!$AX$5:$AX$467,$B64,'Grid GenerationQueue'!$AY$5:$AY$467,$C64)</f>
        <v>0</v>
      </c>
      <c r="AW64">
        <f>SUMIFS('Grid GenerationQueue'!AK$5:AK$467,'Grid GenerationQueue'!$AX$5:$AX$467,$B64,'Grid GenerationQueue'!$AY$5:$AY$467,$C64)</f>
        <v>0</v>
      </c>
      <c r="AX64">
        <f>SUMIFS('Grid GenerationQueue'!AL$5:AL$467,'Grid GenerationQueue'!$AX$5:$AX$467,$B64,'Grid GenerationQueue'!$AY$5:$AY$467,$C64)</f>
        <v>0</v>
      </c>
      <c r="AY64">
        <f>SUMIFS('Grid GenerationQueue'!AM$5:AM$467,'Grid GenerationQueue'!$AX$5:$AX$467,$B64,'Grid GenerationQueue'!$AY$5:$AY$467,$C64)</f>
        <v>0</v>
      </c>
      <c r="AZ64">
        <f>SUMIFS('Grid GenerationQueue'!AN$5:AN$467,'Grid GenerationQueue'!$AX$5:$AX$467,$B64,'Grid GenerationQueue'!$AY$5:$AY$467,$C64)</f>
        <v>0</v>
      </c>
      <c r="BA64">
        <f>SUMIFS('Grid GenerationQueue'!AO$5:AO$467,'Grid GenerationQueue'!$AX$5:$AX$467,$B64,'Grid GenerationQueue'!$AY$5:$AY$467,$C64)</f>
        <v>0</v>
      </c>
      <c r="BB64">
        <f>SUMIFS('Grid GenerationQueue'!AP$5:AP$467,'Grid GenerationQueue'!$AX$5:$AX$467,$B64,'Grid GenerationQueue'!$AY$5:$AY$467,$C64)</f>
        <v>0</v>
      </c>
      <c r="BD64">
        <f>SUMIFS('Grid GenerationQueue'!AE$5:AE$467,'Grid GenerationQueue'!$AX$5:$AX$467,$B64,'Grid GenerationQueue'!$AY$5:$AY$467,$C64,'Grid GenerationQueue'!$BH$5:$BH$467,"Executed",'Grid GenerationQueue'!$BB$5:$BB$467,"&lt;"&amp;$BE$3)</f>
        <v>0</v>
      </c>
      <c r="BE64">
        <f>SUMIFS('Grid GenerationQueue'!AF$5:AF$467,'Grid GenerationQueue'!$AX$5:$AX$467,$B64,'Grid GenerationQueue'!$AY$5:$AY$467,$C64,'Grid GenerationQueue'!$BH$5:$BH$467,"Executed",'Grid GenerationQueue'!$BB$5:$BB$467,"&lt;"&amp;$BE$3)</f>
        <v>0</v>
      </c>
      <c r="BF64">
        <f>SUMIFS('Grid GenerationQueue'!AG$5:AG$467,'Grid GenerationQueue'!$AX$5:$AX$467,$B64,'Grid GenerationQueue'!$AY$5:$AY$467,$C64,'Grid GenerationQueue'!$BH$5:$BH$467,"Executed",'Grid GenerationQueue'!$BB$5:$BB$467,"&lt;"&amp;$BE$3)</f>
        <v>0</v>
      </c>
      <c r="BG64">
        <f>SUMIFS('Grid GenerationQueue'!AH$5:AH$467,'Grid GenerationQueue'!$AX$5:$AX$467,$B64,'Grid GenerationQueue'!$AY$5:$AY$467,$C64,'Grid GenerationQueue'!$BH$5:$BH$467,"Executed",'Grid GenerationQueue'!$BB$5:$BB$467,"&lt;"&amp;$BE$3)</f>
        <v>0</v>
      </c>
      <c r="BH64">
        <f>SUMIFS('Grid GenerationQueue'!AI$5:AI$467,'Grid GenerationQueue'!$AX$5:$AX$467,$B64,'Grid GenerationQueue'!$AY$5:$AY$467,$C64,'Grid GenerationQueue'!$BH$5:$BH$467,"Executed",'Grid GenerationQueue'!$BB$5:$BB$467,"&lt;"&amp;$BE$3)</f>
        <v>0</v>
      </c>
      <c r="BI64">
        <f>SUMIFS('Grid GenerationQueue'!AJ$5:AJ$467,'Grid GenerationQueue'!$AX$5:$AX$467,$B64,'Grid GenerationQueue'!$AY$5:$AY$467,$C64,'Grid GenerationQueue'!$BH$5:$BH$467,"Executed",'Grid GenerationQueue'!$BB$5:$BB$467,"&lt;"&amp;$BE$3)</f>
        <v>0</v>
      </c>
      <c r="BJ64">
        <f>SUMIFS('Grid GenerationQueue'!AK$5:AK$467,'Grid GenerationQueue'!$AX$5:$AX$467,$B64,'Grid GenerationQueue'!$AY$5:$AY$467,$C64,'Grid GenerationQueue'!$BH$5:$BH$467,"Executed",'Grid GenerationQueue'!$BB$5:$BB$467,"&lt;"&amp;$BE$3)</f>
        <v>0</v>
      </c>
      <c r="BK64">
        <f>SUMIFS('Grid GenerationQueue'!AL$5:AL$467,'Grid GenerationQueue'!$AX$5:$AX$467,$B64,'Grid GenerationQueue'!$AY$5:$AY$467,$C64,'Grid GenerationQueue'!$BH$5:$BH$467,"Executed",'Grid GenerationQueue'!$BB$5:$BB$467,"&lt;"&amp;$BE$3)</f>
        <v>0</v>
      </c>
      <c r="BL64">
        <f>SUMIFS('Grid GenerationQueue'!AM$5:AM$467,'Grid GenerationQueue'!$AX$5:$AX$467,$B64,'Grid GenerationQueue'!$AY$5:$AY$467,$C64,'Grid GenerationQueue'!$BH$5:$BH$467,"Executed",'Grid GenerationQueue'!$BB$5:$BB$467,"&lt;"&amp;$BE$3)</f>
        <v>0</v>
      </c>
      <c r="BM64">
        <f>SUMIFS('Grid GenerationQueue'!AN$5:AN$467,'Grid GenerationQueue'!$AX$5:$AX$467,$B64,'Grid GenerationQueue'!$AY$5:$AY$467,$C64,'Grid GenerationQueue'!$BH$5:$BH$467,"Executed",'Grid GenerationQueue'!$BB$5:$BB$467,"&lt;"&amp;$BE$3)</f>
        <v>0</v>
      </c>
      <c r="BN64">
        <f>SUMIFS('Grid GenerationQueue'!AO$5:AO$467,'Grid GenerationQueue'!$AX$5:$AX$467,$B64,'Grid GenerationQueue'!$AY$5:$AY$467,$C64,'Grid GenerationQueue'!$BH$5:$BH$467,"Executed",'Grid GenerationQueue'!$BB$5:$BB$467,"&lt;"&amp;$BE$3)</f>
        <v>0</v>
      </c>
      <c r="BO64">
        <f>SUMIFS('Grid GenerationQueue'!AP$5:AP$467,'Grid GenerationQueue'!$AX$5:$AX$467,$B64,'Grid GenerationQueue'!$AY$5:$AY$467,$C64,'Grid GenerationQueue'!$BH$5:$BH$467,"Executed",'Grid GenerationQueue'!$BB$5:$BB$467,"&lt;"&amp;$BE$3)</f>
        <v>0</v>
      </c>
      <c r="BQ64">
        <f>SUMIFS('Grid GenerationQueue'!AE$5:AE$467,'Grid GenerationQueue'!$AX$5:$AX$467,$B64,'Grid GenerationQueue'!$AY$5:$AY$467,$C64,'Grid GenerationQueue'!$BF$5:$BF$467,"&lt;&gt;"&amp;"",'Grid GenerationQueue'!$BB$5:$BB$467,"&lt;"&amp;$BE$3)</f>
        <v>0</v>
      </c>
      <c r="BR64">
        <f>SUMIFS('Grid GenerationQueue'!AF$5:AF$467,'Grid GenerationQueue'!$AX$5:$AX$467,$B64,'Grid GenerationQueue'!$AY$5:$AY$467,$C64,'Grid GenerationQueue'!$BF$5:$BF$467,"&lt;&gt;"&amp;"",'Grid GenerationQueue'!$BB$5:$BB$467,"&lt;"&amp;$BE$3)</f>
        <v>0</v>
      </c>
      <c r="BS64">
        <f>SUMIFS('Grid GenerationQueue'!AG$5:AG$467,'Grid GenerationQueue'!$AX$5:$AX$467,$B64,'Grid GenerationQueue'!$AY$5:$AY$467,$C64,'Grid GenerationQueue'!$BF$5:$BF$467,"&lt;&gt;"&amp;"",'Grid GenerationQueue'!$BB$5:$BB$467,"&lt;"&amp;$BE$3)</f>
        <v>0</v>
      </c>
      <c r="BT64">
        <f>SUMIFS('Grid GenerationQueue'!AH$5:AH$467,'Grid GenerationQueue'!$AX$5:$AX$467,$B64,'Grid GenerationQueue'!$AY$5:$AY$467,$C64,'Grid GenerationQueue'!$BF$5:$BF$467,"&lt;&gt;"&amp;"",'Grid GenerationQueue'!$BB$5:$BB$467,"&lt;"&amp;$BE$3)</f>
        <v>0</v>
      </c>
      <c r="BU64">
        <f>SUMIFS('Grid GenerationQueue'!AI$5:AI$467,'Grid GenerationQueue'!$AX$5:$AX$467,$B64,'Grid GenerationQueue'!$AY$5:$AY$467,$C64,'Grid GenerationQueue'!$BF$5:$BF$467,"&lt;&gt;"&amp;"",'Grid GenerationQueue'!$BB$5:$BB$467,"&lt;"&amp;$BE$3)</f>
        <v>0</v>
      </c>
      <c r="BV64">
        <f>SUMIFS('Grid GenerationQueue'!AJ$5:AJ$467,'Grid GenerationQueue'!$AX$5:$AX$467,$B64,'Grid GenerationQueue'!$AY$5:$AY$467,$C64,'Grid GenerationQueue'!$BF$5:$BF$467,"&lt;&gt;"&amp;"",'Grid GenerationQueue'!$BB$5:$BB$467,"&lt;"&amp;$BE$3)</f>
        <v>0</v>
      </c>
      <c r="BW64">
        <f>SUMIFS('Grid GenerationQueue'!AK$5:AK$467,'Grid GenerationQueue'!$AX$5:$AX$467,$B64,'Grid GenerationQueue'!$AY$5:$AY$467,$C64,'Grid GenerationQueue'!$BF$5:$BF$467,"&lt;&gt;"&amp;"",'Grid GenerationQueue'!$BB$5:$BB$467,"&lt;"&amp;$BE$3)</f>
        <v>0</v>
      </c>
      <c r="BX64">
        <f>SUMIFS('Grid GenerationQueue'!AL$5:AL$467,'Grid GenerationQueue'!$AX$5:$AX$467,$B64,'Grid GenerationQueue'!$AY$5:$AY$467,$C64,'Grid GenerationQueue'!$BF$5:$BF$467,"&lt;&gt;"&amp;"",'Grid GenerationQueue'!$BB$5:$BB$467,"&lt;"&amp;$BE$3)</f>
        <v>0</v>
      </c>
      <c r="BY64">
        <f>SUMIFS('Grid GenerationQueue'!AM$5:AM$467,'Grid GenerationQueue'!$AX$5:$AX$467,$B64,'Grid GenerationQueue'!$AY$5:$AY$467,$C64,'Grid GenerationQueue'!$BF$5:$BF$467,"&lt;&gt;"&amp;"",'Grid GenerationQueue'!$BB$5:$BB$467,"&lt;"&amp;$BE$3)</f>
        <v>0</v>
      </c>
      <c r="BZ64">
        <f>SUMIFS('Grid GenerationQueue'!AN$5:AN$467,'Grid GenerationQueue'!$AX$5:$AX$467,$B64,'Grid GenerationQueue'!$AY$5:$AY$467,$C64,'Grid GenerationQueue'!$BF$5:$BF$467,"&lt;&gt;"&amp;"",'Grid GenerationQueue'!$BB$5:$BB$467,"&lt;"&amp;$BE$3)</f>
        <v>0</v>
      </c>
      <c r="CA64">
        <f>SUMIFS('Grid GenerationQueue'!AO$5:AO$467,'Grid GenerationQueue'!$AX$5:$AX$467,$B64,'Grid GenerationQueue'!$AY$5:$AY$467,$C64,'Grid GenerationQueue'!$BF$5:$BF$467,"&lt;&gt;"&amp;"",'Grid GenerationQueue'!$BB$5:$BB$467,"&lt;"&amp;$BE$3)</f>
        <v>0</v>
      </c>
      <c r="CB64">
        <f>SUMIFS('Grid GenerationQueue'!AP$5:AP$467,'Grid GenerationQueue'!$AX$5:$AX$467,$B64,'Grid GenerationQueue'!$AY$5:$AY$467,$C64,'Grid GenerationQueue'!$BF$5:$BF$467,"&lt;&gt;"&amp;"",'Grid GenerationQueue'!$BB$5:$BB$467,"&lt;"&amp;$BE$3)</f>
        <v>0</v>
      </c>
      <c r="CD64">
        <f>SUMIFS('Grid GenerationQueue'!AE$5:AE$467,'Grid GenerationQueue'!$AX$5:$AX$467,$B64,'Grid GenerationQueue'!$AY$5:$AY$467,$C64,'Grid GenerationQueue'!$BB$5:$BB$467,"&lt;"&amp;$BE$3)</f>
        <v>0</v>
      </c>
      <c r="CE64">
        <f>SUMIFS('Grid GenerationQueue'!AF$5:AF$467,'Grid GenerationQueue'!$AX$5:$AX$467,$B64,'Grid GenerationQueue'!$AY$5:$AY$467,$C64,'Grid GenerationQueue'!$BB$5:$BB$467,"&lt;"&amp;$BE$3)</f>
        <v>0</v>
      </c>
      <c r="CF64">
        <f>SUMIFS('Grid GenerationQueue'!AG$5:AG$467,'Grid GenerationQueue'!$AX$5:$AX$467,$B64,'Grid GenerationQueue'!$AY$5:$AY$467,$C64,'Grid GenerationQueue'!$BB$5:$BB$467,"&lt;"&amp;$BE$3)</f>
        <v>0</v>
      </c>
      <c r="CG64">
        <f>SUMIFS('Grid GenerationQueue'!AH$5:AH$467,'Grid GenerationQueue'!$AX$5:$AX$467,$B64,'Grid GenerationQueue'!$AY$5:$AY$467,$C64,'Grid GenerationQueue'!$BB$5:$BB$467,"&lt;"&amp;$BE$3)</f>
        <v>0</v>
      </c>
      <c r="CH64">
        <f>SUMIFS('Grid GenerationQueue'!AI$5:AI$467,'Grid GenerationQueue'!$AX$5:$AX$467,$B64,'Grid GenerationQueue'!$AY$5:$AY$467,$C64,'Grid GenerationQueue'!$BB$5:$BB$467,"&lt;"&amp;$BE$3)</f>
        <v>0</v>
      </c>
      <c r="CI64">
        <f>SUMIFS('Grid GenerationQueue'!AJ$5:AJ$467,'Grid GenerationQueue'!$AX$5:$AX$467,$B64,'Grid GenerationQueue'!$AY$5:$AY$467,$C64,'Grid GenerationQueue'!$BB$5:$BB$467,"&lt;"&amp;$BE$3)</f>
        <v>0</v>
      </c>
      <c r="CJ64">
        <f>SUMIFS('Grid GenerationQueue'!AK$5:AK$467,'Grid GenerationQueue'!$AX$5:$AX$467,$B64,'Grid GenerationQueue'!$AY$5:$AY$467,$C64,'Grid GenerationQueue'!$BB$5:$BB$467,"&lt;"&amp;$BE$3)</f>
        <v>0</v>
      </c>
      <c r="CK64">
        <f>SUMIFS('Grid GenerationQueue'!AL$5:AL$467,'Grid GenerationQueue'!$AX$5:$AX$467,$B64,'Grid GenerationQueue'!$AY$5:$AY$467,$C64,'Grid GenerationQueue'!$BB$5:$BB$467,"&lt;"&amp;$BE$3)</f>
        <v>0</v>
      </c>
      <c r="CL64">
        <f>SUMIFS('Grid GenerationQueue'!AM$5:AM$467,'Grid GenerationQueue'!$AX$5:$AX$467,$B64,'Grid GenerationQueue'!$AY$5:$AY$467,$C64,'Grid GenerationQueue'!$BB$5:$BB$467,"&lt;"&amp;$BE$3)</f>
        <v>0</v>
      </c>
      <c r="CM64">
        <f>SUMIFS('Grid GenerationQueue'!AN$5:AN$467,'Grid GenerationQueue'!$AX$5:$AX$467,$B64,'Grid GenerationQueue'!$AY$5:$AY$467,$C64,'Grid GenerationQueue'!$BB$5:$BB$467,"&lt;"&amp;$BE$3)</f>
        <v>0</v>
      </c>
      <c r="CN64">
        <f>SUMIFS('Grid GenerationQueue'!AO$5:AO$467,'Grid GenerationQueue'!$AX$5:$AX$467,$B64,'Grid GenerationQueue'!$AY$5:$AY$467,$C64,'Grid GenerationQueue'!$BB$5:$BB$467,"&lt;"&amp;$BE$3)</f>
        <v>0</v>
      </c>
      <c r="CO64">
        <f>SUMIFS('Grid GenerationQueue'!AP$5:AP$467,'Grid GenerationQueue'!$AX$5:$AX$467,$B64,'Grid GenerationQueue'!$AY$5:$AY$467,$C64,'Grid GenerationQueue'!$BB$5:$BB$467,"&lt;"&amp;$BE$3)</f>
        <v>0</v>
      </c>
    </row>
    <row r="65" spans="1:93" x14ac:dyDescent="0.35">
      <c r="A65" t="s">
        <v>4647</v>
      </c>
      <c r="B65" t="s">
        <v>4544</v>
      </c>
      <c r="C65">
        <v>138</v>
      </c>
      <c r="D65">
        <f>SUMIFS('Grid GenerationQueue'!AE$5:AE$467,'Grid GenerationQueue'!$AX$5:$AX$467,$B65,'Grid GenerationQueue'!$AY$5:$AY$467,$C65,'Grid GenerationQueue'!$BI$5:$BI$467,"&lt;4")</f>
        <v>0</v>
      </c>
      <c r="E65">
        <f>SUMIFS('Grid GenerationQueue'!AF$5:AF$467,'Grid GenerationQueue'!$AX$5:$AX$467,$B65,'Grid GenerationQueue'!$AY$5:$AY$467,$C65,'Grid GenerationQueue'!$BI$5:$BI$467,"&lt;4")</f>
        <v>0</v>
      </c>
      <c r="F65">
        <f>SUMIFS('Grid GenerationQueue'!AG$5:AG$467,'Grid GenerationQueue'!$AX$5:$AX$467,$B65,'Grid GenerationQueue'!$AY$5:$AY$467,$C65,'Grid GenerationQueue'!$BI$5:$BI$467,"&lt;4")</f>
        <v>0</v>
      </c>
      <c r="G65">
        <f>SUMIFS('Grid GenerationQueue'!AH$5:AH$467,'Grid GenerationQueue'!$AX$5:$AX$467,$B65,'Grid GenerationQueue'!$AY$5:$AY$467,$C65,'Grid GenerationQueue'!$BI$5:$BI$467,"&lt;4")</f>
        <v>0</v>
      </c>
      <c r="H65">
        <f>SUMIFS('Grid GenerationQueue'!AI$5:AI$467,'Grid GenerationQueue'!$AX$5:$AX$467,$B65,'Grid GenerationQueue'!$AY$5:$AY$467,$C65,'Grid GenerationQueue'!$BI$5:$BI$467,"&lt;4")</f>
        <v>0</v>
      </c>
      <c r="I65">
        <f>SUMIFS('Grid GenerationQueue'!AJ$5:AJ$467,'Grid GenerationQueue'!$AX$5:$AX$467,$B65,'Grid GenerationQueue'!$AY$5:$AY$467,$C65,'Grid GenerationQueue'!$BI$5:$BI$467,"&lt;4")</f>
        <v>0</v>
      </c>
      <c r="J65">
        <f>SUMIFS('Grid GenerationQueue'!AK$5:AK$467,'Grid GenerationQueue'!$AX$5:$AX$467,$B65,'Grid GenerationQueue'!$AY$5:$AY$467,$C65,'Grid GenerationQueue'!$BI$5:$BI$467,"&lt;4")</f>
        <v>0</v>
      </c>
      <c r="K65">
        <f>SUMIFS('Grid GenerationQueue'!AL$5:AL$467,'Grid GenerationQueue'!$AX$5:$AX$467,$B65,'Grid GenerationQueue'!$AY$5:$AY$467,$C65,'Grid GenerationQueue'!$BI$5:$BI$467,"&lt;4")</f>
        <v>0</v>
      </c>
      <c r="L65">
        <f>SUMIFS('Grid GenerationQueue'!AM$5:AM$467,'Grid GenerationQueue'!$AX$5:$AX$467,$B65,'Grid GenerationQueue'!$AY$5:$AY$467,$C65,'Grid GenerationQueue'!$BI$5:$BI$467,"&lt;4")</f>
        <v>0</v>
      </c>
      <c r="M65">
        <f>SUMIFS('Grid GenerationQueue'!AN$5:AN$467,'Grid GenerationQueue'!$AX$5:$AX$467,$B65,'Grid GenerationQueue'!$AY$5:$AY$467,$C65,'Grid GenerationQueue'!$BI$5:$BI$467,"&lt;4")</f>
        <v>0</v>
      </c>
      <c r="N65">
        <f>SUMIFS('Grid GenerationQueue'!AO$5:AO$467,'Grid GenerationQueue'!$AX$5:$AX$467,$B65,'Grid GenerationQueue'!$AY$5:$AY$467,$C65,'Grid GenerationQueue'!$BI$5:$BI$467,"&lt;4")</f>
        <v>0</v>
      </c>
      <c r="O65">
        <f>SUMIFS('Grid GenerationQueue'!AP$5:AP$467,'Grid GenerationQueue'!$AX$5:$AX$467,$B65,'Grid GenerationQueue'!$AY$5:$AY$467,$C65,'Grid GenerationQueue'!$BI$5:$BI$467,"&lt;4")</f>
        <v>0</v>
      </c>
      <c r="Q65">
        <f>SUMIFS('Grid GenerationQueue'!AE$5:AE$467,'Grid GenerationQueue'!$AX$5:$AX$467,$B65,'Grid GenerationQueue'!$AY$5:$AY$467,$C65,'Grid GenerationQueue'!$BH$5:$BH$467,"Executed")</f>
        <v>0</v>
      </c>
      <c r="R65">
        <f>SUMIFS('Grid GenerationQueue'!AF$5:AF$467,'Grid GenerationQueue'!$AX$5:$AX$467,$B65,'Grid GenerationQueue'!$AY$5:$AY$467,$C65,'Grid GenerationQueue'!$BH$5:$BH$467,"Executed")</f>
        <v>0</v>
      </c>
      <c r="S65">
        <f>SUMIFS('Grid GenerationQueue'!AG$5:AG$467,'Grid GenerationQueue'!$AX$5:$AX$467,$B65,'Grid GenerationQueue'!$AY$5:$AY$467,$C65,'Grid GenerationQueue'!$BH$5:$BH$467,"Executed")</f>
        <v>0</v>
      </c>
      <c r="T65">
        <f>SUMIFS('Grid GenerationQueue'!AH$5:AH$467,'Grid GenerationQueue'!$AX$5:$AX$467,$B65,'Grid GenerationQueue'!$AY$5:$AY$467,$C65,'Grid GenerationQueue'!$BH$5:$BH$467,"Executed")</f>
        <v>0</v>
      </c>
      <c r="U65">
        <f>SUMIFS('Grid GenerationQueue'!AI$5:AI$467,'Grid GenerationQueue'!$AX$5:$AX$467,$B65,'Grid GenerationQueue'!$AY$5:$AY$467,$C65,'Grid GenerationQueue'!$BH$5:$BH$467,"Executed")</f>
        <v>0</v>
      </c>
      <c r="V65">
        <f>SUMIFS('Grid GenerationQueue'!AJ$5:AJ$467,'Grid GenerationQueue'!$AX$5:$AX$467,$B65,'Grid GenerationQueue'!$AY$5:$AY$467,$C65,'Grid GenerationQueue'!$BH$5:$BH$467,"Executed")</f>
        <v>0</v>
      </c>
      <c r="W65">
        <f>SUMIFS('Grid GenerationQueue'!AK$5:AK$467,'Grid GenerationQueue'!$AX$5:$AX$467,$B65,'Grid GenerationQueue'!$AY$5:$AY$467,$C65,'Grid GenerationQueue'!$BH$5:$BH$467,"Executed")</f>
        <v>0</v>
      </c>
      <c r="X65">
        <f>SUMIFS('Grid GenerationQueue'!AL$5:AL$467,'Grid GenerationQueue'!$AX$5:$AX$467,$B65,'Grid GenerationQueue'!$AY$5:$AY$467,$C65,'Grid GenerationQueue'!$BH$5:$BH$467,"Executed")</f>
        <v>0</v>
      </c>
      <c r="Y65">
        <f>SUMIFS('Grid GenerationQueue'!AM$5:AM$467,'Grid GenerationQueue'!$AX$5:$AX$467,$B65,'Grid GenerationQueue'!$AY$5:$AY$467,$C65,'Grid GenerationQueue'!$BH$5:$BH$467,"Executed")</f>
        <v>0</v>
      </c>
      <c r="Z65">
        <f>SUMIFS('Grid GenerationQueue'!AN$5:AN$467,'Grid GenerationQueue'!$AX$5:$AX$467,$B65,'Grid GenerationQueue'!$AY$5:$AY$467,$C65,'Grid GenerationQueue'!$BH$5:$BH$467,"Executed")</f>
        <v>0</v>
      </c>
      <c r="AA65">
        <f>SUMIFS('Grid GenerationQueue'!AO$5:AO$467,'Grid GenerationQueue'!$AX$5:$AX$467,$B65,'Grid GenerationQueue'!$AY$5:$AY$467,$C65,'Grid GenerationQueue'!$BH$5:$BH$467,"Executed")</f>
        <v>0</v>
      </c>
      <c r="AB65">
        <f>SUMIFS('Grid GenerationQueue'!AP$5:AP$467,'Grid GenerationQueue'!$AX$5:$AX$467,$B65,'Grid GenerationQueue'!$AY$5:$AY$467,$C65,'Grid GenerationQueue'!$BH$5:$BH$467,"Executed")</f>
        <v>0</v>
      </c>
      <c r="AD65">
        <f>SUMIFS('Grid GenerationQueue'!AE$5:AE$467,'Grid GenerationQueue'!$AX$5:$AX$467,$B65,'Grid GenerationQueue'!$AY$5:$AY$467,$C65,'Grid GenerationQueue'!$BF$5:$BF$467,"&lt;&gt;"&amp;"")</f>
        <v>0</v>
      </c>
      <c r="AE65">
        <f>SUMIFS('Grid GenerationQueue'!AF$5:AF$467,'Grid GenerationQueue'!$AX$5:$AX$467,$B65,'Grid GenerationQueue'!$AY$5:$AY$467,$C65,'Grid GenerationQueue'!$BF$5:$BF$467,"&lt;&gt;"&amp;"")</f>
        <v>0</v>
      </c>
      <c r="AF65">
        <f>SUMIFS('Grid GenerationQueue'!AG$5:AG$467,'Grid GenerationQueue'!$AX$5:$AX$467,$B65,'Grid GenerationQueue'!$AY$5:$AY$467,$C65,'Grid GenerationQueue'!$BF$5:$BF$467,"&lt;&gt;"&amp;"")</f>
        <v>0</v>
      </c>
      <c r="AG65">
        <f>SUMIFS('Grid GenerationQueue'!AH$5:AH$467,'Grid GenerationQueue'!$AX$5:$AX$467,$B65,'Grid GenerationQueue'!$AY$5:$AY$467,$C65,'Grid GenerationQueue'!$BF$5:$BF$467,"&lt;&gt;"&amp;"")</f>
        <v>0</v>
      </c>
      <c r="AH65">
        <f>SUMIFS('Grid GenerationQueue'!AI$5:AI$467,'Grid GenerationQueue'!$AX$5:$AX$467,$B65,'Grid GenerationQueue'!$AY$5:$AY$467,$C65,'Grid GenerationQueue'!$BF$5:$BF$467,"&lt;&gt;"&amp;"")</f>
        <v>0</v>
      </c>
      <c r="AI65">
        <f>SUMIFS('Grid GenerationQueue'!AJ$5:AJ$467,'Grid GenerationQueue'!$AX$5:$AX$467,$B65,'Grid GenerationQueue'!$AY$5:$AY$467,$C65,'Grid GenerationQueue'!$BF$5:$BF$467,"&lt;&gt;"&amp;"")</f>
        <v>0</v>
      </c>
      <c r="AJ65">
        <f>SUMIFS('Grid GenerationQueue'!AK$5:AK$467,'Grid GenerationQueue'!$AX$5:$AX$467,$B65,'Grid GenerationQueue'!$AY$5:$AY$467,$C65,'Grid GenerationQueue'!$BF$5:$BF$467,"&lt;&gt;"&amp;"")</f>
        <v>0</v>
      </c>
      <c r="AK65">
        <f>SUMIFS('Grid GenerationQueue'!AL$5:AL$467,'Grid GenerationQueue'!$AX$5:$AX$467,$B65,'Grid GenerationQueue'!$AY$5:$AY$467,$C65,'Grid GenerationQueue'!$BF$5:$BF$467,"&lt;&gt;"&amp;"")</f>
        <v>0</v>
      </c>
      <c r="AL65">
        <f>SUMIFS('Grid GenerationQueue'!AM$5:AM$467,'Grid GenerationQueue'!$AX$5:$AX$467,$B65,'Grid GenerationQueue'!$AY$5:$AY$467,$C65,'Grid GenerationQueue'!$BF$5:$BF$467,"&lt;&gt;"&amp;"")</f>
        <v>0</v>
      </c>
      <c r="AM65">
        <f>SUMIFS('Grid GenerationQueue'!AN$5:AN$467,'Grid GenerationQueue'!$AX$5:$AX$467,$B65,'Grid GenerationQueue'!$AY$5:$AY$467,$C65,'Grid GenerationQueue'!$BF$5:$BF$467,"&lt;&gt;"&amp;"")</f>
        <v>0</v>
      </c>
      <c r="AN65">
        <f>SUMIFS('Grid GenerationQueue'!AO$5:AO$467,'Grid GenerationQueue'!$AX$5:$AX$467,$B65,'Grid GenerationQueue'!$AY$5:$AY$467,$C65,'Grid GenerationQueue'!$BF$5:$BF$467,"&lt;&gt;"&amp;"")</f>
        <v>0</v>
      </c>
      <c r="AO65">
        <f>SUMIFS('Grid GenerationQueue'!AP$5:AP$467,'Grid GenerationQueue'!$AX$5:$AX$467,$B65,'Grid GenerationQueue'!$AY$5:$AY$467,$C65,'Grid GenerationQueue'!$BF$5:$BF$467,"&lt;&gt;"&amp;"")</f>
        <v>0</v>
      </c>
      <c r="AQ65">
        <f>SUMIFS('Grid GenerationQueue'!AE$5:AE$467,'Grid GenerationQueue'!$AX$5:$AX$467,$B65,'Grid GenerationQueue'!$AY$5:$AY$467,$C65)</f>
        <v>101.9</v>
      </c>
      <c r="AR65">
        <f>SUMIFS('Grid GenerationQueue'!AF$5:AF$467,'Grid GenerationQueue'!$AX$5:$AX$467,$B65,'Grid GenerationQueue'!$AY$5:$AY$467,$C65)</f>
        <v>0</v>
      </c>
      <c r="AS65">
        <f>SUMIFS('Grid GenerationQueue'!AG$5:AG$467,'Grid GenerationQueue'!$AX$5:$AX$467,$B65,'Grid GenerationQueue'!$AY$5:$AY$467,$C65)</f>
        <v>0</v>
      </c>
      <c r="AT65">
        <f>SUMIFS('Grid GenerationQueue'!AH$5:AH$467,'Grid GenerationQueue'!$AX$5:$AX$467,$B65,'Grid GenerationQueue'!$AY$5:$AY$467,$C65)</f>
        <v>0</v>
      </c>
      <c r="AU65">
        <f>SUMIFS('Grid GenerationQueue'!AI$5:AI$467,'Grid GenerationQueue'!$AX$5:$AX$467,$B65,'Grid GenerationQueue'!$AY$5:$AY$467,$C65)</f>
        <v>0</v>
      </c>
      <c r="AV65">
        <f>SUMIFS('Grid GenerationQueue'!AJ$5:AJ$467,'Grid GenerationQueue'!$AX$5:$AX$467,$B65,'Grid GenerationQueue'!$AY$5:$AY$467,$C65)</f>
        <v>0</v>
      </c>
      <c r="AW65">
        <f>SUMIFS('Grid GenerationQueue'!AK$5:AK$467,'Grid GenerationQueue'!$AX$5:$AX$467,$B65,'Grid GenerationQueue'!$AY$5:$AY$467,$C65)</f>
        <v>0</v>
      </c>
      <c r="AX65">
        <f>SUMIFS('Grid GenerationQueue'!AL$5:AL$467,'Grid GenerationQueue'!$AX$5:$AX$467,$B65,'Grid GenerationQueue'!$AY$5:$AY$467,$C65)</f>
        <v>0</v>
      </c>
      <c r="AY65">
        <f>SUMIFS('Grid GenerationQueue'!AM$5:AM$467,'Grid GenerationQueue'!$AX$5:$AX$467,$B65,'Grid GenerationQueue'!$AY$5:$AY$467,$C65)</f>
        <v>0</v>
      </c>
      <c r="AZ65">
        <f>SUMIFS('Grid GenerationQueue'!AN$5:AN$467,'Grid GenerationQueue'!$AX$5:$AX$467,$B65,'Grid GenerationQueue'!$AY$5:$AY$467,$C65)</f>
        <v>0</v>
      </c>
      <c r="BA65">
        <f>SUMIFS('Grid GenerationQueue'!AO$5:AO$467,'Grid GenerationQueue'!$AX$5:$AX$467,$B65,'Grid GenerationQueue'!$AY$5:$AY$467,$C65)</f>
        <v>0</v>
      </c>
      <c r="BB65">
        <f>SUMIFS('Grid GenerationQueue'!AP$5:AP$467,'Grid GenerationQueue'!$AX$5:$AX$467,$B65,'Grid GenerationQueue'!$AY$5:$AY$467,$C65)</f>
        <v>0</v>
      </c>
      <c r="BD65">
        <f>SUMIFS('Grid GenerationQueue'!AE$5:AE$467,'Grid GenerationQueue'!$AX$5:$AX$467,$B65,'Grid GenerationQueue'!$AY$5:$AY$467,$C65,'Grid GenerationQueue'!$BH$5:$BH$467,"Executed",'Grid GenerationQueue'!$BB$5:$BB$467,"&lt;"&amp;$BE$3)</f>
        <v>0</v>
      </c>
      <c r="BE65">
        <f>SUMIFS('Grid GenerationQueue'!AF$5:AF$467,'Grid GenerationQueue'!$AX$5:$AX$467,$B65,'Grid GenerationQueue'!$AY$5:$AY$467,$C65,'Grid GenerationQueue'!$BH$5:$BH$467,"Executed",'Grid GenerationQueue'!$BB$5:$BB$467,"&lt;"&amp;$BE$3)</f>
        <v>0</v>
      </c>
      <c r="BF65">
        <f>SUMIFS('Grid GenerationQueue'!AG$5:AG$467,'Grid GenerationQueue'!$AX$5:$AX$467,$B65,'Grid GenerationQueue'!$AY$5:$AY$467,$C65,'Grid GenerationQueue'!$BH$5:$BH$467,"Executed",'Grid GenerationQueue'!$BB$5:$BB$467,"&lt;"&amp;$BE$3)</f>
        <v>0</v>
      </c>
      <c r="BG65">
        <f>SUMIFS('Grid GenerationQueue'!AH$5:AH$467,'Grid GenerationQueue'!$AX$5:$AX$467,$B65,'Grid GenerationQueue'!$AY$5:$AY$467,$C65,'Grid GenerationQueue'!$BH$5:$BH$467,"Executed",'Grid GenerationQueue'!$BB$5:$BB$467,"&lt;"&amp;$BE$3)</f>
        <v>0</v>
      </c>
      <c r="BH65">
        <f>SUMIFS('Grid GenerationQueue'!AI$5:AI$467,'Grid GenerationQueue'!$AX$5:$AX$467,$B65,'Grid GenerationQueue'!$AY$5:$AY$467,$C65,'Grid GenerationQueue'!$BH$5:$BH$467,"Executed",'Grid GenerationQueue'!$BB$5:$BB$467,"&lt;"&amp;$BE$3)</f>
        <v>0</v>
      </c>
      <c r="BI65">
        <f>SUMIFS('Grid GenerationQueue'!AJ$5:AJ$467,'Grid GenerationQueue'!$AX$5:$AX$467,$B65,'Grid GenerationQueue'!$AY$5:$AY$467,$C65,'Grid GenerationQueue'!$BH$5:$BH$467,"Executed",'Grid GenerationQueue'!$BB$5:$BB$467,"&lt;"&amp;$BE$3)</f>
        <v>0</v>
      </c>
      <c r="BJ65">
        <f>SUMIFS('Grid GenerationQueue'!AK$5:AK$467,'Grid GenerationQueue'!$AX$5:$AX$467,$B65,'Grid GenerationQueue'!$AY$5:$AY$467,$C65,'Grid GenerationQueue'!$BH$5:$BH$467,"Executed",'Grid GenerationQueue'!$BB$5:$BB$467,"&lt;"&amp;$BE$3)</f>
        <v>0</v>
      </c>
      <c r="BK65">
        <f>SUMIFS('Grid GenerationQueue'!AL$5:AL$467,'Grid GenerationQueue'!$AX$5:$AX$467,$B65,'Grid GenerationQueue'!$AY$5:$AY$467,$C65,'Grid GenerationQueue'!$BH$5:$BH$467,"Executed",'Grid GenerationQueue'!$BB$5:$BB$467,"&lt;"&amp;$BE$3)</f>
        <v>0</v>
      </c>
      <c r="BL65">
        <f>SUMIFS('Grid GenerationQueue'!AM$5:AM$467,'Grid GenerationQueue'!$AX$5:$AX$467,$B65,'Grid GenerationQueue'!$AY$5:$AY$467,$C65,'Grid GenerationQueue'!$BH$5:$BH$467,"Executed",'Grid GenerationQueue'!$BB$5:$BB$467,"&lt;"&amp;$BE$3)</f>
        <v>0</v>
      </c>
      <c r="BM65">
        <f>SUMIFS('Grid GenerationQueue'!AN$5:AN$467,'Grid GenerationQueue'!$AX$5:$AX$467,$B65,'Grid GenerationQueue'!$AY$5:$AY$467,$C65,'Grid GenerationQueue'!$BH$5:$BH$467,"Executed",'Grid GenerationQueue'!$BB$5:$BB$467,"&lt;"&amp;$BE$3)</f>
        <v>0</v>
      </c>
      <c r="BN65">
        <f>SUMIFS('Grid GenerationQueue'!AO$5:AO$467,'Grid GenerationQueue'!$AX$5:$AX$467,$B65,'Grid GenerationQueue'!$AY$5:$AY$467,$C65,'Grid GenerationQueue'!$BH$5:$BH$467,"Executed",'Grid GenerationQueue'!$BB$5:$BB$467,"&lt;"&amp;$BE$3)</f>
        <v>0</v>
      </c>
      <c r="BO65">
        <f>SUMIFS('Grid GenerationQueue'!AP$5:AP$467,'Grid GenerationQueue'!$AX$5:$AX$467,$B65,'Grid GenerationQueue'!$AY$5:$AY$467,$C65,'Grid GenerationQueue'!$BH$5:$BH$467,"Executed",'Grid GenerationQueue'!$BB$5:$BB$467,"&lt;"&amp;$BE$3)</f>
        <v>0</v>
      </c>
      <c r="BQ65">
        <f>SUMIFS('Grid GenerationQueue'!AE$5:AE$467,'Grid GenerationQueue'!$AX$5:$AX$467,$B65,'Grid GenerationQueue'!$AY$5:$AY$467,$C65,'Grid GenerationQueue'!$BF$5:$BF$467,"&lt;&gt;"&amp;"",'Grid GenerationQueue'!$BB$5:$BB$467,"&lt;"&amp;$BE$3)</f>
        <v>0</v>
      </c>
      <c r="BR65">
        <f>SUMIFS('Grid GenerationQueue'!AF$5:AF$467,'Grid GenerationQueue'!$AX$5:$AX$467,$B65,'Grid GenerationQueue'!$AY$5:$AY$467,$C65,'Grid GenerationQueue'!$BF$5:$BF$467,"&lt;&gt;"&amp;"",'Grid GenerationQueue'!$BB$5:$BB$467,"&lt;"&amp;$BE$3)</f>
        <v>0</v>
      </c>
      <c r="BS65">
        <f>SUMIFS('Grid GenerationQueue'!AG$5:AG$467,'Grid GenerationQueue'!$AX$5:$AX$467,$B65,'Grid GenerationQueue'!$AY$5:$AY$467,$C65,'Grid GenerationQueue'!$BF$5:$BF$467,"&lt;&gt;"&amp;"",'Grid GenerationQueue'!$BB$5:$BB$467,"&lt;"&amp;$BE$3)</f>
        <v>0</v>
      </c>
      <c r="BT65">
        <f>SUMIFS('Grid GenerationQueue'!AH$5:AH$467,'Grid GenerationQueue'!$AX$5:$AX$467,$B65,'Grid GenerationQueue'!$AY$5:$AY$467,$C65,'Grid GenerationQueue'!$BF$5:$BF$467,"&lt;&gt;"&amp;"",'Grid GenerationQueue'!$BB$5:$BB$467,"&lt;"&amp;$BE$3)</f>
        <v>0</v>
      </c>
      <c r="BU65">
        <f>SUMIFS('Grid GenerationQueue'!AI$5:AI$467,'Grid GenerationQueue'!$AX$5:$AX$467,$B65,'Grid GenerationQueue'!$AY$5:$AY$467,$C65,'Grid GenerationQueue'!$BF$5:$BF$467,"&lt;&gt;"&amp;"",'Grid GenerationQueue'!$BB$5:$BB$467,"&lt;"&amp;$BE$3)</f>
        <v>0</v>
      </c>
      <c r="BV65">
        <f>SUMIFS('Grid GenerationQueue'!AJ$5:AJ$467,'Grid GenerationQueue'!$AX$5:$AX$467,$B65,'Grid GenerationQueue'!$AY$5:$AY$467,$C65,'Grid GenerationQueue'!$BF$5:$BF$467,"&lt;&gt;"&amp;"",'Grid GenerationQueue'!$BB$5:$BB$467,"&lt;"&amp;$BE$3)</f>
        <v>0</v>
      </c>
      <c r="BW65">
        <f>SUMIFS('Grid GenerationQueue'!AK$5:AK$467,'Grid GenerationQueue'!$AX$5:$AX$467,$B65,'Grid GenerationQueue'!$AY$5:$AY$467,$C65,'Grid GenerationQueue'!$BF$5:$BF$467,"&lt;&gt;"&amp;"",'Grid GenerationQueue'!$BB$5:$BB$467,"&lt;"&amp;$BE$3)</f>
        <v>0</v>
      </c>
      <c r="BX65">
        <f>SUMIFS('Grid GenerationQueue'!AL$5:AL$467,'Grid GenerationQueue'!$AX$5:$AX$467,$B65,'Grid GenerationQueue'!$AY$5:$AY$467,$C65,'Grid GenerationQueue'!$BF$5:$BF$467,"&lt;&gt;"&amp;"",'Grid GenerationQueue'!$BB$5:$BB$467,"&lt;"&amp;$BE$3)</f>
        <v>0</v>
      </c>
      <c r="BY65">
        <f>SUMIFS('Grid GenerationQueue'!AM$5:AM$467,'Grid GenerationQueue'!$AX$5:$AX$467,$B65,'Grid GenerationQueue'!$AY$5:$AY$467,$C65,'Grid GenerationQueue'!$BF$5:$BF$467,"&lt;&gt;"&amp;"",'Grid GenerationQueue'!$BB$5:$BB$467,"&lt;"&amp;$BE$3)</f>
        <v>0</v>
      </c>
      <c r="BZ65">
        <f>SUMIFS('Grid GenerationQueue'!AN$5:AN$467,'Grid GenerationQueue'!$AX$5:$AX$467,$B65,'Grid GenerationQueue'!$AY$5:$AY$467,$C65,'Grid GenerationQueue'!$BF$5:$BF$467,"&lt;&gt;"&amp;"",'Grid GenerationQueue'!$BB$5:$BB$467,"&lt;"&amp;$BE$3)</f>
        <v>0</v>
      </c>
      <c r="CA65">
        <f>SUMIFS('Grid GenerationQueue'!AO$5:AO$467,'Grid GenerationQueue'!$AX$5:$AX$467,$B65,'Grid GenerationQueue'!$AY$5:$AY$467,$C65,'Grid GenerationQueue'!$BF$5:$BF$467,"&lt;&gt;"&amp;"",'Grid GenerationQueue'!$BB$5:$BB$467,"&lt;"&amp;$BE$3)</f>
        <v>0</v>
      </c>
      <c r="CB65">
        <f>SUMIFS('Grid GenerationQueue'!AP$5:AP$467,'Grid GenerationQueue'!$AX$5:$AX$467,$B65,'Grid GenerationQueue'!$AY$5:$AY$467,$C65,'Grid GenerationQueue'!$BF$5:$BF$467,"&lt;&gt;"&amp;"",'Grid GenerationQueue'!$BB$5:$BB$467,"&lt;"&amp;$BE$3)</f>
        <v>0</v>
      </c>
      <c r="CD65">
        <f>SUMIFS('Grid GenerationQueue'!AE$5:AE$467,'Grid GenerationQueue'!$AX$5:$AX$467,$B65,'Grid GenerationQueue'!$AY$5:$AY$467,$C65,'Grid GenerationQueue'!$BB$5:$BB$467,"&lt;"&amp;$BE$3)</f>
        <v>101.9</v>
      </c>
      <c r="CE65">
        <f>SUMIFS('Grid GenerationQueue'!AF$5:AF$467,'Grid GenerationQueue'!$AX$5:$AX$467,$B65,'Grid GenerationQueue'!$AY$5:$AY$467,$C65,'Grid GenerationQueue'!$BB$5:$BB$467,"&lt;"&amp;$BE$3)</f>
        <v>0</v>
      </c>
      <c r="CF65">
        <f>SUMIFS('Grid GenerationQueue'!AG$5:AG$467,'Grid GenerationQueue'!$AX$5:$AX$467,$B65,'Grid GenerationQueue'!$AY$5:$AY$467,$C65,'Grid GenerationQueue'!$BB$5:$BB$467,"&lt;"&amp;$BE$3)</f>
        <v>0</v>
      </c>
      <c r="CG65">
        <f>SUMIFS('Grid GenerationQueue'!AH$5:AH$467,'Grid GenerationQueue'!$AX$5:$AX$467,$B65,'Grid GenerationQueue'!$AY$5:$AY$467,$C65,'Grid GenerationQueue'!$BB$5:$BB$467,"&lt;"&amp;$BE$3)</f>
        <v>0</v>
      </c>
      <c r="CH65">
        <f>SUMIFS('Grid GenerationQueue'!AI$5:AI$467,'Grid GenerationQueue'!$AX$5:$AX$467,$B65,'Grid GenerationQueue'!$AY$5:$AY$467,$C65,'Grid GenerationQueue'!$BB$5:$BB$467,"&lt;"&amp;$BE$3)</f>
        <v>0</v>
      </c>
      <c r="CI65">
        <f>SUMIFS('Grid GenerationQueue'!AJ$5:AJ$467,'Grid GenerationQueue'!$AX$5:$AX$467,$B65,'Grid GenerationQueue'!$AY$5:$AY$467,$C65,'Grid GenerationQueue'!$BB$5:$BB$467,"&lt;"&amp;$BE$3)</f>
        <v>0</v>
      </c>
      <c r="CJ65">
        <f>SUMIFS('Grid GenerationQueue'!AK$5:AK$467,'Grid GenerationQueue'!$AX$5:$AX$467,$B65,'Grid GenerationQueue'!$AY$5:$AY$467,$C65,'Grid GenerationQueue'!$BB$5:$BB$467,"&lt;"&amp;$BE$3)</f>
        <v>0</v>
      </c>
      <c r="CK65">
        <f>SUMIFS('Grid GenerationQueue'!AL$5:AL$467,'Grid GenerationQueue'!$AX$5:$AX$467,$B65,'Grid GenerationQueue'!$AY$5:$AY$467,$C65,'Grid GenerationQueue'!$BB$5:$BB$467,"&lt;"&amp;$BE$3)</f>
        <v>0</v>
      </c>
      <c r="CL65">
        <f>SUMIFS('Grid GenerationQueue'!AM$5:AM$467,'Grid GenerationQueue'!$AX$5:$AX$467,$B65,'Grid GenerationQueue'!$AY$5:$AY$467,$C65,'Grid GenerationQueue'!$BB$5:$BB$467,"&lt;"&amp;$BE$3)</f>
        <v>0</v>
      </c>
      <c r="CM65">
        <f>SUMIFS('Grid GenerationQueue'!AN$5:AN$467,'Grid GenerationQueue'!$AX$5:$AX$467,$B65,'Grid GenerationQueue'!$AY$5:$AY$467,$C65,'Grid GenerationQueue'!$BB$5:$BB$467,"&lt;"&amp;$BE$3)</f>
        <v>0</v>
      </c>
      <c r="CN65">
        <f>SUMIFS('Grid GenerationQueue'!AO$5:AO$467,'Grid GenerationQueue'!$AX$5:$AX$467,$B65,'Grid GenerationQueue'!$AY$5:$AY$467,$C65,'Grid GenerationQueue'!$BB$5:$BB$467,"&lt;"&amp;$BE$3)</f>
        <v>0</v>
      </c>
      <c r="CO65">
        <f>SUMIFS('Grid GenerationQueue'!AP$5:AP$467,'Grid GenerationQueue'!$AX$5:$AX$467,$B65,'Grid GenerationQueue'!$AY$5:$AY$467,$C65,'Grid GenerationQueue'!$BB$5:$BB$467,"&lt;"&amp;$BE$3)</f>
        <v>0</v>
      </c>
    </row>
    <row r="66" spans="1:93" x14ac:dyDescent="0.35">
      <c r="A66" t="s">
        <v>4645</v>
      </c>
      <c r="B66" t="s">
        <v>4391</v>
      </c>
      <c r="C66">
        <v>230</v>
      </c>
      <c r="D66">
        <f>SUMIFS('Grid GenerationQueue'!AE$5:AE$467,'Grid GenerationQueue'!$AX$5:$AX$467,$B66,'Grid GenerationQueue'!$AY$5:$AY$467,$C66,'Grid GenerationQueue'!$BI$5:$BI$467,"&lt;4")</f>
        <v>0</v>
      </c>
      <c r="E66">
        <f>SUMIFS('Grid GenerationQueue'!AF$5:AF$467,'Grid GenerationQueue'!$AX$5:$AX$467,$B66,'Grid GenerationQueue'!$AY$5:$AY$467,$C66,'Grid GenerationQueue'!$BI$5:$BI$467,"&lt;4")</f>
        <v>0</v>
      </c>
      <c r="F66">
        <f>SUMIFS('Grid GenerationQueue'!AG$5:AG$467,'Grid GenerationQueue'!$AX$5:$AX$467,$B66,'Grid GenerationQueue'!$AY$5:$AY$467,$C66,'Grid GenerationQueue'!$BI$5:$BI$467,"&lt;4")</f>
        <v>0</v>
      </c>
      <c r="G66">
        <f>SUMIFS('Grid GenerationQueue'!AH$5:AH$467,'Grid GenerationQueue'!$AX$5:$AX$467,$B66,'Grid GenerationQueue'!$AY$5:$AY$467,$C66,'Grid GenerationQueue'!$BI$5:$BI$467,"&lt;4")</f>
        <v>0</v>
      </c>
      <c r="H66">
        <f>SUMIFS('Grid GenerationQueue'!AI$5:AI$467,'Grid GenerationQueue'!$AX$5:$AX$467,$B66,'Grid GenerationQueue'!$AY$5:$AY$467,$C66,'Grid GenerationQueue'!$BI$5:$BI$467,"&lt;4")</f>
        <v>0</v>
      </c>
      <c r="I66">
        <f>SUMIFS('Grid GenerationQueue'!AJ$5:AJ$467,'Grid GenerationQueue'!$AX$5:$AX$467,$B66,'Grid GenerationQueue'!$AY$5:$AY$467,$C66,'Grid GenerationQueue'!$BI$5:$BI$467,"&lt;4")</f>
        <v>0</v>
      </c>
      <c r="J66">
        <f>SUMIFS('Grid GenerationQueue'!AK$5:AK$467,'Grid GenerationQueue'!$AX$5:$AX$467,$B66,'Grid GenerationQueue'!$AY$5:$AY$467,$C66,'Grid GenerationQueue'!$BI$5:$BI$467,"&lt;4")</f>
        <v>0</v>
      </c>
      <c r="K66">
        <f>SUMIFS('Grid GenerationQueue'!AL$5:AL$467,'Grid GenerationQueue'!$AX$5:$AX$467,$B66,'Grid GenerationQueue'!$AY$5:$AY$467,$C66,'Grid GenerationQueue'!$BI$5:$BI$467,"&lt;4")</f>
        <v>0</v>
      </c>
      <c r="L66">
        <f>SUMIFS('Grid GenerationQueue'!AM$5:AM$467,'Grid GenerationQueue'!$AX$5:$AX$467,$B66,'Grid GenerationQueue'!$AY$5:$AY$467,$C66,'Grid GenerationQueue'!$BI$5:$BI$467,"&lt;4")</f>
        <v>0</v>
      </c>
      <c r="M66">
        <f>SUMIFS('Grid GenerationQueue'!AN$5:AN$467,'Grid GenerationQueue'!$AX$5:$AX$467,$B66,'Grid GenerationQueue'!$AY$5:$AY$467,$C66,'Grid GenerationQueue'!$BI$5:$BI$467,"&lt;4")</f>
        <v>0</v>
      </c>
      <c r="N66">
        <f>SUMIFS('Grid GenerationQueue'!AO$5:AO$467,'Grid GenerationQueue'!$AX$5:$AX$467,$B66,'Grid GenerationQueue'!$AY$5:$AY$467,$C66,'Grid GenerationQueue'!$BI$5:$BI$467,"&lt;4")</f>
        <v>0</v>
      </c>
      <c r="O66">
        <f>SUMIFS('Grid GenerationQueue'!AP$5:AP$467,'Grid GenerationQueue'!$AX$5:$AX$467,$B66,'Grid GenerationQueue'!$AY$5:$AY$467,$C66,'Grid GenerationQueue'!$BI$5:$BI$467,"&lt;4")</f>
        <v>0</v>
      </c>
      <c r="Q66">
        <f>SUMIFS('Grid GenerationQueue'!AE$5:AE$467,'Grid GenerationQueue'!$AX$5:$AX$467,$B66,'Grid GenerationQueue'!$AY$5:$AY$467,$C66,'Grid GenerationQueue'!$BH$5:$BH$467,"Executed")</f>
        <v>0</v>
      </c>
      <c r="R66">
        <f>SUMIFS('Grid GenerationQueue'!AF$5:AF$467,'Grid GenerationQueue'!$AX$5:$AX$467,$B66,'Grid GenerationQueue'!$AY$5:$AY$467,$C66,'Grid GenerationQueue'!$BH$5:$BH$467,"Executed")</f>
        <v>0</v>
      </c>
      <c r="S66">
        <f>SUMIFS('Grid GenerationQueue'!AG$5:AG$467,'Grid GenerationQueue'!$AX$5:$AX$467,$B66,'Grid GenerationQueue'!$AY$5:$AY$467,$C66,'Grid GenerationQueue'!$BH$5:$BH$467,"Executed")</f>
        <v>0</v>
      </c>
      <c r="T66">
        <f>SUMIFS('Grid GenerationQueue'!AH$5:AH$467,'Grid GenerationQueue'!$AX$5:$AX$467,$B66,'Grid GenerationQueue'!$AY$5:$AY$467,$C66,'Grid GenerationQueue'!$BH$5:$BH$467,"Executed")</f>
        <v>0</v>
      </c>
      <c r="U66">
        <f>SUMIFS('Grid GenerationQueue'!AI$5:AI$467,'Grid GenerationQueue'!$AX$5:$AX$467,$B66,'Grid GenerationQueue'!$AY$5:$AY$467,$C66,'Grid GenerationQueue'!$BH$5:$BH$467,"Executed")</f>
        <v>0</v>
      </c>
      <c r="V66">
        <f>SUMIFS('Grid GenerationQueue'!AJ$5:AJ$467,'Grid GenerationQueue'!$AX$5:$AX$467,$B66,'Grid GenerationQueue'!$AY$5:$AY$467,$C66,'Grid GenerationQueue'!$BH$5:$BH$467,"Executed")</f>
        <v>0</v>
      </c>
      <c r="W66">
        <f>SUMIFS('Grid GenerationQueue'!AK$5:AK$467,'Grid GenerationQueue'!$AX$5:$AX$467,$B66,'Grid GenerationQueue'!$AY$5:$AY$467,$C66,'Grid GenerationQueue'!$BH$5:$BH$467,"Executed")</f>
        <v>0</v>
      </c>
      <c r="X66">
        <f>SUMIFS('Grid GenerationQueue'!AL$5:AL$467,'Grid GenerationQueue'!$AX$5:$AX$467,$B66,'Grid GenerationQueue'!$AY$5:$AY$467,$C66,'Grid GenerationQueue'!$BH$5:$BH$467,"Executed")</f>
        <v>0</v>
      </c>
      <c r="Y66">
        <f>SUMIFS('Grid GenerationQueue'!AM$5:AM$467,'Grid GenerationQueue'!$AX$5:$AX$467,$B66,'Grid GenerationQueue'!$AY$5:$AY$467,$C66,'Grid GenerationQueue'!$BH$5:$BH$467,"Executed")</f>
        <v>0</v>
      </c>
      <c r="Z66">
        <f>SUMIFS('Grid GenerationQueue'!AN$5:AN$467,'Grid GenerationQueue'!$AX$5:$AX$467,$B66,'Grid GenerationQueue'!$AY$5:$AY$467,$C66,'Grid GenerationQueue'!$BH$5:$BH$467,"Executed")</f>
        <v>0</v>
      </c>
      <c r="AA66">
        <f>SUMIFS('Grid GenerationQueue'!AO$5:AO$467,'Grid GenerationQueue'!$AX$5:$AX$467,$B66,'Grid GenerationQueue'!$AY$5:$AY$467,$C66,'Grid GenerationQueue'!$BH$5:$BH$467,"Executed")</f>
        <v>0</v>
      </c>
      <c r="AB66">
        <f>SUMIFS('Grid GenerationQueue'!AP$5:AP$467,'Grid GenerationQueue'!$AX$5:$AX$467,$B66,'Grid GenerationQueue'!$AY$5:$AY$467,$C66,'Grid GenerationQueue'!$BH$5:$BH$467,"Executed")</f>
        <v>0</v>
      </c>
      <c r="AD66">
        <f>SUMIFS('Grid GenerationQueue'!AE$5:AE$467,'Grid GenerationQueue'!$AX$5:$AX$467,$B66,'Grid GenerationQueue'!$AY$5:$AY$467,$C66,'Grid GenerationQueue'!$BF$5:$BF$467,"&lt;&gt;"&amp;"")</f>
        <v>0</v>
      </c>
      <c r="AE66">
        <f>SUMIFS('Grid GenerationQueue'!AF$5:AF$467,'Grid GenerationQueue'!$AX$5:$AX$467,$B66,'Grid GenerationQueue'!$AY$5:$AY$467,$C66,'Grid GenerationQueue'!$BF$5:$BF$467,"&lt;&gt;"&amp;"")</f>
        <v>0</v>
      </c>
      <c r="AF66">
        <f>SUMIFS('Grid GenerationQueue'!AG$5:AG$467,'Grid GenerationQueue'!$AX$5:$AX$467,$B66,'Grid GenerationQueue'!$AY$5:$AY$467,$C66,'Grid GenerationQueue'!$BF$5:$BF$467,"&lt;&gt;"&amp;"")</f>
        <v>0</v>
      </c>
      <c r="AG66">
        <f>SUMIFS('Grid GenerationQueue'!AH$5:AH$467,'Grid GenerationQueue'!$AX$5:$AX$467,$B66,'Grid GenerationQueue'!$AY$5:$AY$467,$C66,'Grid GenerationQueue'!$BF$5:$BF$467,"&lt;&gt;"&amp;"")</f>
        <v>0</v>
      </c>
      <c r="AH66">
        <f>SUMIFS('Grid GenerationQueue'!AI$5:AI$467,'Grid GenerationQueue'!$AX$5:$AX$467,$B66,'Grid GenerationQueue'!$AY$5:$AY$467,$C66,'Grid GenerationQueue'!$BF$5:$BF$467,"&lt;&gt;"&amp;"")</f>
        <v>0</v>
      </c>
      <c r="AI66">
        <f>SUMIFS('Grid GenerationQueue'!AJ$5:AJ$467,'Grid GenerationQueue'!$AX$5:$AX$467,$B66,'Grid GenerationQueue'!$AY$5:$AY$467,$C66,'Grid GenerationQueue'!$BF$5:$BF$467,"&lt;&gt;"&amp;"")</f>
        <v>0</v>
      </c>
      <c r="AJ66">
        <f>SUMIFS('Grid GenerationQueue'!AK$5:AK$467,'Grid GenerationQueue'!$AX$5:$AX$467,$B66,'Grid GenerationQueue'!$AY$5:$AY$467,$C66,'Grid GenerationQueue'!$BF$5:$BF$467,"&lt;&gt;"&amp;"")</f>
        <v>0</v>
      </c>
      <c r="AK66">
        <f>SUMIFS('Grid GenerationQueue'!AL$5:AL$467,'Grid GenerationQueue'!$AX$5:$AX$467,$B66,'Grid GenerationQueue'!$AY$5:$AY$467,$C66,'Grid GenerationQueue'!$BF$5:$BF$467,"&lt;&gt;"&amp;"")</f>
        <v>0</v>
      </c>
      <c r="AL66">
        <f>SUMIFS('Grid GenerationQueue'!AM$5:AM$467,'Grid GenerationQueue'!$AX$5:$AX$467,$B66,'Grid GenerationQueue'!$AY$5:$AY$467,$C66,'Grid GenerationQueue'!$BF$5:$BF$467,"&lt;&gt;"&amp;"")</f>
        <v>0</v>
      </c>
      <c r="AM66">
        <f>SUMIFS('Grid GenerationQueue'!AN$5:AN$467,'Grid GenerationQueue'!$AX$5:$AX$467,$B66,'Grid GenerationQueue'!$AY$5:$AY$467,$C66,'Grid GenerationQueue'!$BF$5:$BF$467,"&lt;&gt;"&amp;"")</f>
        <v>0</v>
      </c>
      <c r="AN66">
        <f>SUMIFS('Grid GenerationQueue'!AO$5:AO$467,'Grid GenerationQueue'!$AX$5:$AX$467,$B66,'Grid GenerationQueue'!$AY$5:$AY$467,$C66,'Grid GenerationQueue'!$BF$5:$BF$467,"&lt;&gt;"&amp;"")</f>
        <v>0</v>
      </c>
      <c r="AO66">
        <f>SUMIFS('Grid GenerationQueue'!AP$5:AP$467,'Grid GenerationQueue'!$AX$5:$AX$467,$B66,'Grid GenerationQueue'!$AY$5:$AY$467,$C66,'Grid GenerationQueue'!$BF$5:$BF$467,"&lt;&gt;"&amp;"")</f>
        <v>0</v>
      </c>
      <c r="AQ66">
        <f>SUMIFS('Grid GenerationQueue'!AE$5:AE$467,'Grid GenerationQueue'!$AX$5:$AX$467,$B66,'Grid GenerationQueue'!$AY$5:$AY$467,$C66)</f>
        <v>403.4</v>
      </c>
      <c r="AR66">
        <f>SUMIFS('Grid GenerationQueue'!AF$5:AF$467,'Grid GenerationQueue'!$AX$5:$AX$467,$B66,'Grid GenerationQueue'!$AY$5:$AY$467,$C66)</f>
        <v>0</v>
      </c>
      <c r="AS66">
        <f>SUMIFS('Grid GenerationQueue'!AG$5:AG$467,'Grid GenerationQueue'!$AX$5:$AX$467,$B66,'Grid GenerationQueue'!$AY$5:$AY$467,$C66)</f>
        <v>0</v>
      </c>
      <c r="AT66">
        <f>SUMIFS('Grid GenerationQueue'!AH$5:AH$467,'Grid GenerationQueue'!$AX$5:$AX$467,$B66,'Grid GenerationQueue'!$AY$5:$AY$467,$C66)</f>
        <v>0</v>
      </c>
      <c r="AU66">
        <f>SUMIFS('Grid GenerationQueue'!AI$5:AI$467,'Grid GenerationQueue'!$AX$5:$AX$467,$B66,'Grid GenerationQueue'!$AY$5:$AY$467,$C66)</f>
        <v>0</v>
      </c>
      <c r="AV66">
        <f>SUMIFS('Grid GenerationQueue'!AJ$5:AJ$467,'Grid GenerationQueue'!$AX$5:$AX$467,$B66,'Grid GenerationQueue'!$AY$5:$AY$467,$C66)</f>
        <v>0</v>
      </c>
      <c r="AW66">
        <f>SUMIFS('Grid GenerationQueue'!AK$5:AK$467,'Grid GenerationQueue'!$AX$5:$AX$467,$B66,'Grid GenerationQueue'!$AY$5:$AY$467,$C66)</f>
        <v>0</v>
      </c>
      <c r="AX66">
        <f>SUMIFS('Grid GenerationQueue'!AL$5:AL$467,'Grid GenerationQueue'!$AX$5:$AX$467,$B66,'Grid GenerationQueue'!$AY$5:$AY$467,$C66)</f>
        <v>0</v>
      </c>
      <c r="AY66">
        <f>SUMIFS('Grid GenerationQueue'!AM$5:AM$467,'Grid GenerationQueue'!$AX$5:$AX$467,$B66,'Grid GenerationQueue'!$AY$5:$AY$467,$C66)</f>
        <v>0</v>
      </c>
      <c r="AZ66">
        <f>SUMIFS('Grid GenerationQueue'!AN$5:AN$467,'Grid GenerationQueue'!$AX$5:$AX$467,$B66,'Grid GenerationQueue'!$AY$5:$AY$467,$C66)</f>
        <v>0</v>
      </c>
      <c r="BA66">
        <f>SUMIFS('Grid GenerationQueue'!AO$5:AO$467,'Grid GenerationQueue'!$AX$5:$AX$467,$B66,'Grid GenerationQueue'!$AY$5:$AY$467,$C66)</f>
        <v>0</v>
      </c>
      <c r="BB66">
        <f>SUMIFS('Grid GenerationQueue'!AP$5:AP$467,'Grid GenerationQueue'!$AX$5:$AX$467,$B66,'Grid GenerationQueue'!$AY$5:$AY$467,$C66)</f>
        <v>0</v>
      </c>
      <c r="BD66">
        <f>SUMIFS('Grid GenerationQueue'!AE$5:AE$467,'Grid GenerationQueue'!$AX$5:$AX$467,$B66,'Grid GenerationQueue'!$AY$5:$AY$467,$C66,'Grid GenerationQueue'!$BH$5:$BH$467,"Executed",'Grid GenerationQueue'!$BB$5:$BB$467,"&lt;"&amp;$BE$3)</f>
        <v>0</v>
      </c>
      <c r="BE66">
        <f>SUMIFS('Grid GenerationQueue'!AF$5:AF$467,'Grid GenerationQueue'!$AX$5:$AX$467,$B66,'Grid GenerationQueue'!$AY$5:$AY$467,$C66,'Grid GenerationQueue'!$BH$5:$BH$467,"Executed",'Grid GenerationQueue'!$BB$5:$BB$467,"&lt;"&amp;$BE$3)</f>
        <v>0</v>
      </c>
      <c r="BF66">
        <f>SUMIFS('Grid GenerationQueue'!AG$5:AG$467,'Grid GenerationQueue'!$AX$5:$AX$467,$B66,'Grid GenerationQueue'!$AY$5:$AY$467,$C66,'Grid GenerationQueue'!$BH$5:$BH$467,"Executed",'Grid GenerationQueue'!$BB$5:$BB$467,"&lt;"&amp;$BE$3)</f>
        <v>0</v>
      </c>
      <c r="BG66">
        <f>SUMIFS('Grid GenerationQueue'!AH$5:AH$467,'Grid GenerationQueue'!$AX$5:$AX$467,$B66,'Grid GenerationQueue'!$AY$5:$AY$467,$C66,'Grid GenerationQueue'!$BH$5:$BH$467,"Executed",'Grid GenerationQueue'!$BB$5:$BB$467,"&lt;"&amp;$BE$3)</f>
        <v>0</v>
      </c>
      <c r="BH66">
        <f>SUMIFS('Grid GenerationQueue'!AI$5:AI$467,'Grid GenerationQueue'!$AX$5:$AX$467,$B66,'Grid GenerationQueue'!$AY$5:$AY$467,$C66,'Grid GenerationQueue'!$BH$5:$BH$467,"Executed",'Grid GenerationQueue'!$BB$5:$BB$467,"&lt;"&amp;$BE$3)</f>
        <v>0</v>
      </c>
      <c r="BI66">
        <f>SUMIFS('Grid GenerationQueue'!AJ$5:AJ$467,'Grid GenerationQueue'!$AX$5:$AX$467,$B66,'Grid GenerationQueue'!$AY$5:$AY$467,$C66,'Grid GenerationQueue'!$BH$5:$BH$467,"Executed",'Grid GenerationQueue'!$BB$5:$BB$467,"&lt;"&amp;$BE$3)</f>
        <v>0</v>
      </c>
      <c r="BJ66">
        <f>SUMIFS('Grid GenerationQueue'!AK$5:AK$467,'Grid GenerationQueue'!$AX$5:$AX$467,$B66,'Grid GenerationQueue'!$AY$5:$AY$467,$C66,'Grid GenerationQueue'!$BH$5:$BH$467,"Executed",'Grid GenerationQueue'!$BB$5:$BB$467,"&lt;"&amp;$BE$3)</f>
        <v>0</v>
      </c>
      <c r="BK66">
        <f>SUMIFS('Grid GenerationQueue'!AL$5:AL$467,'Grid GenerationQueue'!$AX$5:$AX$467,$B66,'Grid GenerationQueue'!$AY$5:$AY$467,$C66,'Grid GenerationQueue'!$BH$5:$BH$467,"Executed",'Grid GenerationQueue'!$BB$5:$BB$467,"&lt;"&amp;$BE$3)</f>
        <v>0</v>
      </c>
      <c r="BL66">
        <f>SUMIFS('Grid GenerationQueue'!AM$5:AM$467,'Grid GenerationQueue'!$AX$5:$AX$467,$B66,'Grid GenerationQueue'!$AY$5:$AY$467,$C66,'Grid GenerationQueue'!$BH$5:$BH$467,"Executed",'Grid GenerationQueue'!$BB$5:$BB$467,"&lt;"&amp;$BE$3)</f>
        <v>0</v>
      </c>
      <c r="BM66">
        <f>SUMIFS('Grid GenerationQueue'!AN$5:AN$467,'Grid GenerationQueue'!$AX$5:$AX$467,$B66,'Grid GenerationQueue'!$AY$5:$AY$467,$C66,'Grid GenerationQueue'!$BH$5:$BH$467,"Executed",'Grid GenerationQueue'!$BB$5:$BB$467,"&lt;"&amp;$BE$3)</f>
        <v>0</v>
      </c>
      <c r="BN66">
        <f>SUMIFS('Grid GenerationQueue'!AO$5:AO$467,'Grid GenerationQueue'!$AX$5:$AX$467,$B66,'Grid GenerationQueue'!$AY$5:$AY$467,$C66,'Grid GenerationQueue'!$BH$5:$BH$467,"Executed",'Grid GenerationQueue'!$BB$5:$BB$467,"&lt;"&amp;$BE$3)</f>
        <v>0</v>
      </c>
      <c r="BO66">
        <f>SUMIFS('Grid GenerationQueue'!AP$5:AP$467,'Grid GenerationQueue'!$AX$5:$AX$467,$B66,'Grid GenerationQueue'!$AY$5:$AY$467,$C66,'Grid GenerationQueue'!$BH$5:$BH$467,"Executed",'Grid GenerationQueue'!$BB$5:$BB$467,"&lt;"&amp;$BE$3)</f>
        <v>0</v>
      </c>
      <c r="BQ66">
        <f>SUMIFS('Grid GenerationQueue'!AE$5:AE$467,'Grid GenerationQueue'!$AX$5:$AX$467,$B66,'Grid GenerationQueue'!$AY$5:$AY$467,$C66,'Grid GenerationQueue'!$BF$5:$BF$467,"&lt;&gt;"&amp;"",'Grid GenerationQueue'!$BB$5:$BB$467,"&lt;"&amp;$BE$3)</f>
        <v>0</v>
      </c>
      <c r="BR66">
        <f>SUMIFS('Grid GenerationQueue'!AF$5:AF$467,'Grid GenerationQueue'!$AX$5:$AX$467,$B66,'Grid GenerationQueue'!$AY$5:$AY$467,$C66,'Grid GenerationQueue'!$BF$5:$BF$467,"&lt;&gt;"&amp;"",'Grid GenerationQueue'!$BB$5:$BB$467,"&lt;"&amp;$BE$3)</f>
        <v>0</v>
      </c>
      <c r="BS66">
        <f>SUMIFS('Grid GenerationQueue'!AG$5:AG$467,'Grid GenerationQueue'!$AX$5:$AX$467,$B66,'Grid GenerationQueue'!$AY$5:$AY$467,$C66,'Grid GenerationQueue'!$BF$5:$BF$467,"&lt;&gt;"&amp;"",'Grid GenerationQueue'!$BB$5:$BB$467,"&lt;"&amp;$BE$3)</f>
        <v>0</v>
      </c>
      <c r="BT66">
        <f>SUMIFS('Grid GenerationQueue'!AH$5:AH$467,'Grid GenerationQueue'!$AX$5:$AX$467,$B66,'Grid GenerationQueue'!$AY$5:$AY$467,$C66,'Grid GenerationQueue'!$BF$5:$BF$467,"&lt;&gt;"&amp;"",'Grid GenerationQueue'!$BB$5:$BB$467,"&lt;"&amp;$BE$3)</f>
        <v>0</v>
      </c>
      <c r="BU66">
        <f>SUMIFS('Grid GenerationQueue'!AI$5:AI$467,'Grid GenerationQueue'!$AX$5:$AX$467,$B66,'Grid GenerationQueue'!$AY$5:$AY$467,$C66,'Grid GenerationQueue'!$BF$5:$BF$467,"&lt;&gt;"&amp;"",'Grid GenerationQueue'!$BB$5:$BB$467,"&lt;"&amp;$BE$3)</f>
        <v>0</v>
      </c>
      <c r="BV66">
        <f>SUMIFS('Grid GenerationQueue'!AJ$5:AJ$467,'Grid GenerationQueue'!$AX$5:$AX$467,$B66,'Grid GenerationQueue'!$AY$5:$AY$467,$C66,'Grid GenerationQueue'!$BF$5:$BF$467,"&lt;&gt;"&amp;"",'Grid GenerationQueue'!$BB$5:$BB$467,"&lt;"&amp;$BE$3)</f>
        <v>0</v>
      </c>
      <c r="BW66">
        <f>SUMIFS('Grid GenerationQueue'!AK$5:AK$467,'Grid GenerationQueue'!$AX$5:$AX$467,$B66,'Grid GenerationQueue'!$AY$5:$AY$467,$C66,'Grid GenerationQueue'!$BF$5:$BF$467,"&lt;&gt;"&amp;"",'Grid GenerationQueue'!$BB$5:$BB$467,"&lt;"&amp;$BE$3)</f>
        <v>0</v>
      </c>
      <c r="BX66">
        <f>SUMIFS('Grid GenerationQueue'!AL$5:AL$467,'Grid GenerationQueue'!$AX$5:$AX$467,$B66,'Grid GenerationQueue'!$AY$5:$AY$467,$C66,'Grid GenerationQueue'!$BF$5:$BF$467,"&lt;&gt;"&amp;"",'Grid GenerationQueue'!$BB$5:$BB$467,"&lt;"&amp;$BE$3)</f>
        <v>0</v>
      </c>
      <c r="BY66">
        <f>SUMIFS('Grid GenerationQueue'!AM$5:AM$467,'Grid GenerationQueue'!$AX$5:$AX$467,$B66,'Grid GenerationQueue'!$AY$5:$AY$467,$C66,'Grid GenerationQueue'!$BF$5:$BF$467,"&lt;&gt;"&amp;"",'Grid GenerationQueue'!$BB$5:$BB$467,"&lt;"&amp;$BE$3)</f>
        <v>0</v>
      </c>
      <c r="BZ66">
        <f>SUMIFS('Grid GenerationQueue'!AN$5:AN$467,'Grid GenerationQueue'!$AX$5:$AX$467,$B66,'Grid GenerationQueue'!$AY$5:$AY$467,$C66,'Grid GenerationQueue'!$BF$5:$BF$467,"&lt;&gt;"&amp;"",'Grid GenerationQueue'!$BB$5:$BB$467,"&lt;"&amp;$BE$3)</f>
        <v>0</v>
      </c>
      <c r="CA66">
        <f>SUMIFS('Grid GenerationQueue'!AO$5:AO$467,'Grid GenerationQueue'!$AX$5:$AX$467,$B66,'Grid GenerationQueue'!$AY$5:$AY$467,$C66,'Grid GenerationQueue'!$BF$5:$BF$467,"&lt;&gt;"&amp;"",'Grid GenerationQueue'!$BB$5:$BB$467,"&lt;"&amp;$BE$3)</f>
        <v>0</v>
      </c>
      <c r="CB66">
        <f>SUMIFS('Grid GenerationQueue'!AP$5:AP$467,'Grid GenerationQueue'!$AX$5:$AX$467,$B66,'Grid GenerationQueue'!$AY$5:$AY$467,$C66,'Grid GenerationQueue'!$BF$5:$BF$467,"&lt;&gt;"&amp;"",'Grid GenerationQueue'!$BB$5:$BB$467,"&lt;"&amp;$BE$3)</f>
        <v>0</v>
      </c>
      <c r="CD66">
        <f>SUMIFS('Grid GenerationQueue'!AE$5:AE$467,'Grid GenerationQueue'!$AX$5:$AX$467,$B66,'Grid GenerationQueue'!$AY$5:$AY$467,$C66,'Grid GenerationQueue'!$BB$5:$BB$467,"&lt;"&amp;$BE$3)</f>
        <v>0</v>
      </c>
      <c r="CE66">
        <f>SUMIFS('Grid GenerationQueue'!AF$5:AF$467,'Grid GenerationQueue'!$AX$5:$AX$467,$B66,'Grid GenerationQueue'!$AY$5:$AY$467,$C66,'Grid GenerationQueue'!$BB$5:$BB$467,"&lt;"&amp;$BE$3)</f>
        <v>0</v>
      </c>
      <c r="CF66">
        <f>SUMIFS('Grid GenerationQueue'!AG$5:AG$467,'Grid GenerationQueue'!$AX$5:$AX$467,$B66,'Grid GenerationQueue'!$AY$5:$AY$467,$C66,'Grid GenerationQueue'!$BB$5:$BB$467,"&lt;"&amp;$BE$3)</f>
        <v>0</v>
      </c>
      <c r="CG66">
        <f>SUMIFS('Grid GenerationQueue'!AH$5:AH$467,'Grid GenerationQueue'!$AX$5:$AX$467,$B66,'Grid GenerationQueue'!$AY$5:$AY$467,$C66,'Grid GenerationQueue'!$BB$5:$BB$467,"&lt;"&amp;$BE$3)</f>
        <v>0</v>
      </c>
      <c r="CH66">
        <f>SUMIFS('Grid GenerationQueue'!AI$5:AI$467,'Grid GenerationQueue'!$AX$5:$AX$467,$B66,'Grid GenerationQueue'!$AY$5:$AY$467,$C66,'Grid GenerationQueue'!$BB$5:$BB$467,"&lt;"&amp;$BE$3)</f>
        <v>0</v>
      </c>
      <c r="CI66">
        <f>SUMIFS('Grid GenerationQueue'!AJ$5:AJ$467,'Grid GenerationQueue'!$AX$5:$AX$467,$B66,'Grid GenerationQueue'!$AY$5:$AY$467,$C66,'Grid GenerationQueue'!$BB$5:$BB$467,"&lt;"&amp;$BE$3)</f>
        <v>0</v>
      </c>
      <c r="CJ66">
        <f>SUMIFS('Grid GenerationQueue'!AK$5:AK$467,'Grid GenerationQueue'!$AX$5:$AX$467,$B66,'Grid GenerationQueue'!$AY$5:$AY$467,$C66,'Grid GenerationQueue'!$BB$5:$BB$467,"&lt;"&amp;$BE$3)</f>
        <v>0</v>
      </c>
      <c r="CK66">
        <f>SUMIFS('Grid GenerationQueue'!AL$5:AL$467,'Grid GenerationQueue'!$AX$5:$AX$467,$B66,'Grid GenerationQueue'!$AY$5:$AY$467,$C66,'Grid GenerationQueue'!$BB$5:$BB$467,"&lt;"&amp;$BE$3)</f>
        <v>0</v>
      </c>
      <c r="CL66">
        <f>SUMIFS('Grid GenerationQueue'!AM$5:AM$467,'Grid GenerationQueue'!$AX$5:$AX$467,$B66,'Grid GenerationQueue'!$AY$5:$AY$467,$C66,'Grid GenerationQueue'!$BB$5:$BB$467,"&lt;"&amp;$BE$3)</f>
        <v>0</v>
      </c>
      <c r="CM66">
        <f>SUMIFS('Grid GenerationQueue'!AN$5:AN$467,'Grid GenerationQueue'!$AX$5:$AX$467,$B66,'Grid GenerationQueue'!$AY$5:$AY$467,$C66,'Grid GenerationQueue'!$BB$5:$BB$467,"&lt;"&amp;$BE$3)</f>
        <v>0</v>
      </c>
      <c r="CN66">
        <f>SUMIFS('Grid GenerationQueue'!AO$5:AO$467,'Grid GenerationQueue'!$AX$5:$AX$467,$B66,'Grid GenerationQueue'!$AY$5:$AY$467,$C66,'Grid GenerationQueue'!$BB$5:$BB$467,"&lt;"&amp;$BE$3)</f>
        <v>0</v>
      </c>
      <c r="CO66">
        <f>SUMIFS('Grid GenerationQueue'!AP$5:AP$467,'Grid GenerationQueue'!$AX$5:$AX$467,$B66,'Grid GenerationQueue'!$AY$5:$AY$467,$C66,'Grid GenerationQueue'!$BB$5:$BB$467,"&lt;"&amp;$BE$3)</f>
        <v>0</v>
      </c>
    </row>
    <row r="67" spans="1:93" x14ac:dyDescent="0.35">
      <c r="A67" t="s">
        <v>4651</v>
      </c>
      <c r="B67" t="s">
        <v>4392</v>
      </c>
      <c r="C67">
        <v>115</v>
      </c>
      <c r="D67">
        <f>SUMIFS('Grid GenerationQueue'!AE$5:AE$467,'Grid GenerationQueue'!$AX$5:$AX$467,$B67,'Grid GenerationQueue'!$AY$5:$AY$467,$C67,'Grid GenerationQueue'!$BI$5:$BI$467,"&lt;4")</f>
        <v>0</v>
      </c>
      <c r="E67">
        <f>SUMIFS('Grid GenerationQueue'!AF$5:AF$467,'Grid GenerationQueue'!$AX$5:$AX$467,$B67,'Grid GenerationQueue'!$AY$5:$AY$467,$C67,'Grid GenerationQueue'!$BI$5:$BI$467,"&lt;4")</f>
        <v>0</v>
      </c>
      <c r="F67">
        <f>SUMIFS('Grid GenerationQueue'!AG$5:AG$467,'Grid GenerationQueue'!$AX$5:$AX$467,$B67,'Grid GenerationQueue'!$AY$5:$AY$467,$C67,'Grid GenerationQueue'!$BI$5:$BI$467,"&lt;4")</f>
        <v>0</v>
      </c>
      <c r="G67">
        <f>SUMIFS('Grid GenerationQueue'!AH$5:AH$467,'Grid GenerationQueue'!$AX$5:$AX$467,$B67,'Grid GenerationQueue'!$AY$5:$AY$467,$C67,'Grid GenerationQueue'!$BI$5:$BI$467,"&lt;4")</f>
        <v>0</v>
      </c>
      <c r="H67">
        <f>SUMIFS('Grid GenerationQueue'!AI$5:AI$467,'Grid GenerationQueue'!$AX$5:$AX$467,$B67,'Grid GenerationQueue'!$AY$5:$AY$467,$C67,'Grid GenerationQueue'!$BI$5:$BI$467,"&lt;4")</f>
        <v>0</v>
      </c>
      <c r="I67">
        <f>SUMIFS('Grid GenerationQueue'!AJ$5:AJ$467,'Grid GenerationQueue'!$AX$5:$AX$467,$B67,'Grid GenerationQueue'!$AY$5:$AY$467,$C67,'Grid GenerationQueue'!$BI$5:$BI$467,"&lt;4")</f>
        <v>0</v>
      </c>
      <c r="J67">
        <f>SUMIFS('Grid GenerationQueue'!AK$5:AK$467,'Grid GenerationQueue'!$AX$5:$AX$467,$B67,'Grid GenerationQueue'!$AY$5:$AY$467,$C67,'Grid GenerationQueue'!$BI$5:$BI$467,"&lt;4")</f>
        <v>0</v>
      </c>
      <c r="K67">
        <f>SUMIFS('Grid GenerationQueue'!AL$5:AL$467,'Grid GenerationQueue'!$AX$5:$AX$467,$B67,'Grid GenerationQueue'!$AY$5:$AY$467,$C67,'Grid GenerationQueue'!$BI$5:$BI$467,"&lt;4")</f>
        <v>0</v>
      </c>
      <c r="L67">
        <f>SUMIFS('Grid GenerationQueue'!AM$5:AM$467,'Grid GenerationQueue'!$AX$5:$AX$467,$B67,'Grid GenerationQueue'!$AY$5:$AY$467,$C67,'Grid GenerationQueue'!$BI$5:$BI$467,"&lt;4")</f>
        <v>0</v>
      </c>
      <c r="M67">
        <f>SUMIFS('Grid GenerationQueue'!AN$5:AN$467,'Grid GenerationQueue'!$AX$5:$AX$467,$B67,'Grid GenerationQueue'!$AY$5:$AY$467,$C67,'Grid GenerationQueue'!$BI$5:$BI$467,"&lt;4")</f>
        <v>0</v>
      </c>
      <c r="N67">
        <f>SUMIFS('Grid GenerationQueue'!AO$5:AO$467,'Grid GenerationQueue'!$AX$5:$AX$467,$B67,'Grid GenerationQueue'!$AY$5:$AY$467,$C67,'Grid GenerationQueue'!$BI$5:$BI$467,"&lt;4")</f>
        <v>0</v>
      </c>
      <c r="O67">
        <f>SUMIFS('Grid GenerationQueue'!AP$5:AP$467,'Grid GenerationQueue'!$AX$5:$AX$467,$B67,'Grid GenerationQueue'!$AY$5:$AY$467,$C67,'Grid GenerationQueue'!$BI$5:$BI$467,"&lt;4")</f>
        <v>0</v>
      </c>
      <c r="Q67">
        <f>SUMIFS('Grid GenerationQueue'!AE$5:AE$467,'Grid GenerationQueue'!$AX$5:$AX$467,$B67,'Grid GenerationQueue'!$AY$5:$AY$467,$C67,'Grid GenerationQueue'!$BH$5:$BH$467,"Executed")</f>
        <v>0</v>
      </c>
      <c r="R67">
        <f>SUMIFS('Grid GenerationQueue'!AF$5:AF$467,'Grid GenerationQueue'!$AX$5:$AX$467,$B67,'Grid GenerationQueue'!$AY$5:$AY$467,$C67,'Grid GenerationQueue'!$BH$5:$BH$467,"Executed")</f>
        <v>0</v>
      </c>
      <c r="S67">
        <f>SUMIFS('Grid GenerationQueue'!AG$5:AG$467,'Grid GenerationQueue'!$AX$5:$AX$467,$B67,'Grid GenerationQueue'!$AY$5:$AY$467,$C67,'Grid GenerationQueue'!$BH$5:$BH$467,"Executed")</f>
        <v>0</v>
      </c>
      <c r="T67">
        <f>SUMIFS('Grid GenerationQueue'!AH$5:AH$467,'Grid GenerationQueue'!$AX$5:$AX$467,$B67,'Grid GenerationQueue'!$AY$5:$AY$467,$C67,'Grid GenerationQueue'!$BH$5:$BH$467,"Executed")</f>
        <v>0</v>
      </c>
      <c r="U67">
        <f>SUMIFS('Grid GenerationQueue'!AI$5:AI$467,'Grid GenerationQueue'!$AX$5:$AX$467,$B67,'Grid GenerationQueue'!$AY$5:$AY$467,$C67,'Grid GenerationQueue'!$BH$5:$BH$467,"Executed")</f>
        <v>0</v>
      </c>
      <c r="V67">
        <f>SUMIFS('Grid GenerationQueue'!AJ$5:AJ$467,'Grid GenerationQueue'!$AX$5:$AX$467,$B67,'Grid GenerationQueue'!$AY$5:$AY$467,$C67,'Grid GenerationQueue'!$BH$5:$BH$467,"Executed")</f>
        <v>0</v>
      </c>
      <c r="W67">
        <f>SUMIFS('Grid GenerationQueue'!AK$5:AK$467,'Grid GenerationQueue'!$AX$5:$AX$467,$B67,'Grid GenerationQueue'!$AY$5:$AY$467,$C67,'Grid GenerationQueue'!$BH$5:$BH$467,"Executed")</f>
        <v>0</v>
      </c>
      <c r="X67">
        <f>SUMIFS('Grid GenerationQueue'!AL$5:AL$467,'Grid GenerationQueue'!$AX$5:$AX$467,$B67,'Grid GenerationQueue'!$AY$5:$AY$467,$C67,'Grid GenerationQueue'!$BH$5:$BH$467,"Executed")</f>
        <v>0</v>
      </c>
      <c r="Y67">
        <f>SUMIFS('Grid GenerationQueue'!AM$5:AM$467,'Grid GenerationQueue'!$AX$5:$AX$467,$B67,'Grid GenerationQueue'!$AY$5:$AY$467,$C67,'Grid GenerationQueue'!$BH$5:$BH$467,"Executed")</f>
        <v>0</v>
      </c>
      <c r="Z67">
        <f>SUMIFS('Grid GenerationQueue'!AN$5:AN$467,'Grid GenerationQueue'!$AX$5:$AX$467,$B67,'Grid GenerationQueue'!$AY$5:$AY$467,$C67,'Grid GenerationQueue'!$BH$5:$BH$467,"Executed")</f>
        <v>0</v>
      </c>
      <c r="AA67">
        <f>SUMIFS('Grid GenerationQueue'!AO$5:AO$467,'Grid GenerationQueue'!$AX$5:$AX$467,$B67,'Grid GenerationQueue'!$AY$5:$AY$467,$C67,'Grid GenerationQueue'!$BH$5:$BH$467,"Executed")</f>
        <v>0</v>
      </c>
      <c r="AB67">
        <f>SUMIFS('Grid GenerationQueue'!AP$5:AP$467,'Grid GenerationQueue'!$AX$5:$AX$467,$B67,'Grid GenerationQueue'!$AY$5:$AY$467,$C67,'Grid GenerationQueue'!$BH$5:$BH$467,"Executed")</f>
        <v>0</v>
      </c>
      <c r="AD67">
        <f>SUMIFS('Grid GenerationQueue'!AE$5:AE$467,'Grid GenerationQueue'!$AX$5:$AX$467,$B67,'Grid GenerationQueue'!$AY$5:$AY$467,$C67,'Grid GenerationQueue'!$BF$5:$BF$467,"&lt;&gt;"&amp;"")</f>
        <v>0</v>
      </c>
      <c r="AE67">
        <f>SUMIFS('Grid GenerationQueue'!AF$5:AF$467,'Grid GenerationQueue'!$AX$5:$AX$467,$B67,'Grid GenerationQueue'!$AY$5:$AY$467,$C67,'Grid GenerationQueue'!$BF$5:$BF$467,"&lt;&gt;"&amp;"")</f>
        <v>0</v>
      </c>
      <c r="AF67">
        <f>SUMIFS('Grid GenerationQueue'!AG$5:AG$467,'Grid GenerationQueue'!$AX$5:$AX$467,$B67,'Grid GenerationQueue'!$AY$5:$AY$467,$C67,'Grid GenerationQueue'!$BF$5:$BF$467,"&lt;&gt;"&amp;"")</f>
        <v>0</v>
      </c>
      <c r="AG67">
        <f>SUMIFS('Grid GenerationQueue'!AH$5:AH$467,'Grid GenerationQueue'!$AX$5:$AX$467,$B67,'Grid GenerationQueue'!$AY$5:$AY$467,$C67,'Grid GenerationQueue'!$BF$5:$BF$467,"&lt;&gt;"&amp;"")</f>
        <v>0</v>
      </c>
      <c r="AH67">
        <f>SUMIFS('Grid GenerationQueue'!AI$5:AI$467,'Grid GenerationQueue'!$AX$5:$AX$467,$B67,'Grid GenerationQueue'!$AY$5:$AY$467,$C67,'Grid GenerationQueue'!$BF$5:$BF$467,"&lt;&gt;"&amp;"")</f>
        <v>0</v>
      </c>
      <c r="AI67">
        <f>SUMIFS('Grid GenerationQueue'!AJ$5:AJ$467,'Grid GenerationQueue'!$AX$5:$AX$467,$B67,'Grid GenerationQueue'!$AY$5:$AY$467,$C67,'Grid GenerationQueue'!$BF$5:$BF$467,"&lt;&gt;"&amp;"")</f>
        <v>0</v>
      </c>
      <c r="AJ67">
        <f>SUMIFS('Grid GenerationQueue'!AK$5:AK$467,'Grid GenerationQueue'!$AX$5:$AX$467,$B67,'Grid GenerationQueue'!$AY$5:$AY$467,$C67,'Grid GenerationQueue'!$BF$5:$BF$467,"&lt;&gt;"&amp;"")</f>
        <v>0</v>
      </c>
      <c r="AK67">
        <f>SUMIFS('Grid GenerationQueue'!AL$5:AL$467,'Grid GenerationQueue'!$AX$5:$AX$467,$B67,'Grid GenerationQueue'!$AY$5:$AY$467,$C67,'Grid GenerationQueue'!$BF$5:$BF$467,"&lt;&gt;"&amp;"")</f>
        <v>0</v>
      </c>
      <c r="AL67">
        <f>SUMIFS('Grid GenerationQueue'!AM$5:AM$467,'Grid GenerationQueue'!$AX$5:$AX$467,$B67,'Grid GenerationQueue'!$AY$5:$AY$467,$C67,'Grid GenerationQueue'!$BF$5:$BF$467,"&lt;&gt;"&amp;"")</f>
        <v>0</v>
      </c>
      <c r="AM67">
        <f>SUMIFS('Grid GenerationQueue'!AN$5:AN$467,'Grid GenerationQueue'!$AX$5:$AX$467,$B67,'Grid GenerationQueue'!$AY$5:$AY$467,$C67,'Grid GenerationQueue'!$BF$5:$BF$467,"&lt;&gt;"&amp;"")</f>
        <v>0</v>
      </c>
      <c r="AN67">
        <f>SUMIFS('Grid GenerationQueue'!AO$5:AO$467,'Grid GenerationQueue'!$AX$5:$AX$467,$B67,'Grid GenerationQueue'!$AY$5:$AY$467,$C67,'Grid GenerationQueue'!$BF$5:$BF$467,"&lt;&gt;"&amp;"")</f>
        <v>0</v>
      </c>
      <c r="AO67">
        <f>SUMIFS('Grid GenerationQueue'!AP$5:AP$467,'Grid GenerationQueue'!$AX$5:$AX$467,$B67,'Grid GenerationQueue'!$AY$5:$AY$467,$C67,'Grid GenerationQueue'!$BF$5:$BF$467,"&lt;&gt;"&amp;"")</f>
        <v>0</v>
      </c>
      <c r="AQ67">
        <f>SUMIFS('Grid GenerationQueue'!AE$5:AE$467,'Grid GenerationQueue'!$AX$5:$AX$467,$B67,'Grid GenerationQueue'!$AY$5:$AY$467,$C67)</f>
        <v>79.587100000000007</v>
      </c>
      <c r="AR67">
        <f>SUMIFS('Grid GenerationQueue'!AF$5:AF$467,'Grid GenerationQueue'!$AX$5:$AX$467,$B67,'Grid GenerationQueue'!$AY$5:$AY$467,$C67)</f>
        <v>0</v>
      </c>
      <c r="AS67">
        <f>SUMIFS('Grid GenerationQueue'!AG$5:AG$467,'Grid GenerationQueue'!$AX$5:$AX$467,$B67,'Grid GenerationQueue'!$AY$5:$AY$467,$C67)</f>
        <v>0</v>
      </c>
      <c r="AT67">
        <f>SUMIFS('Grid GenerationQueue'!AH$5:AH$467,'Grid GenerationQueue'!$AX$5:$AX$467,$B67,'Grid GenerationQueue'!$AY$5:$AY$467,$C67)</f>
        <v>0</v>
      </c>
      <c r="AU67">
        <f>SUMIFS('Grid GenerationQueue'!AI$5:AI$467,'Grid GenerationQueue'!$AX$5:$AX$467,$B67,'Grid GenerationQueue'!$AY$5:$AY$467,$C67)</f>
        <v>0</v>
      </c>
      <c r="AV67">
        <f>SUMIFS('Grid GenerationQueue'!AJ$5:AJ$467,'Grid GenerationQueue'!$AX$5:$AX$467,$B67,'Grid GenerationQueue'!$AY$5:$AY$467,$C67)</f>
        <v>0</v>
      </c>
      <c r="AW67">
        <f>SUMIFS('Grid GenerationQueue'!AK$5:AK$467,'Grid GenerationQueue'!$AX$5:$AX$467,$B67,'Grid GenerationQueue'!$AY$5:$AY$467,$C67)</f>
        <v>0</v>
      </c>
      <c r="AX67">
        <f>SUMIFS('Grid GenerationQueue'!AL$5:AL$467,'Grid GenerationQueue'!$AX$5:$AX$467,$B67,'Grid GenerationQueue'!$AY$5:$AY$467,$C67)</f>
        <v>0</v>
      </c>
      <c r="AY67">
        <f>SUMIFS('Grid GenerationQueue'!AM$5:AM$467,'Grid GenerationQueue'!$AX$5:$AX$467,$B67,'Grid GenerationQueue'!$AY$5:$AY$467,$C67)</f>
        <v>0</v>
      </c>
      <c r="AZ67">
        <f>SUMIFS('Grid GenerationQueue'!AN$5:AN$467,'Grid GenerationQueue'!$AX$5:$AX$467,$B67,'Grid GenerationQueue'!$AY$5:$AY$467,$C67)</f>
        <v>0</v>
      </c>
      <c r="BA67">
        <f>SUMIFS('Grid GenerationQueue'!AO$5:AO$467,'Grid GenerationQueue'!$AX$5:$AX$467,$B67,'Grid GenerationQueue'!$AY$5:$AY$467,$C67)</f>
        <v>0</v>
      </c>
      <c r="BB67">
        <f>SUMIFS('Grid GenerationQueue'!AP$5:AP$467,'Grid GenerationQueue'!$AX$5:$AX$467,$B67,'Grid GenerationQueue'!$AY$5:$AY$467,$C67)</f>
        <v>0</v>
      </c>
      <c r="BD67">
        <f>SUMIFS('Grid GenerationQueue'!AE$5:AE$467,'Grid GenerationQueue'!$AX$5:$AX$467,$B67,'Grid GenerationQueue'!$AY$5:$AY$467,$C67,'Grid GenerationQueue'!$BH$5:$BH$467,"Executed",'Grid GenerationQueue'!$BB$5:$BB$467,"&lt;"&amp;$BE$3)</f>
        <v>0</v>
      </c>
      <c r="BE67">
        <f>SUMIFS('Grid GenerationQueue'!AF$5:AF$467,'Grid GenerationQueue'!$AX$5:$AX$467,$B67,'Grid GenerationQueue'!$AY$5:$AY$467,$C67,'Grid GenerationQueue'!$BH$5:$BH$467,"Executed",'Grid GenerationQueue'!$BB$5:$BB$467,"&lt;"&amp;$BE$3)</f>
        <v>0</v>
      </c>
      <c r="BF67">
        <f>SUMIFS('Grid GenerationQueue'!AG$5:AG$467,'Grid GenerationQueue'!$AX$5:$AX$467,$B67,'Grid GenerationQueue'!$AY$5:$AY$467,$C67,'Grid GenerationQueue'!$BH$5:$BH$467,"Executed",'Grid GenerationQueue'!$BB$5:$BB$467,"&lt;"&amp;$BE$3)</f>
        <v>0</v>
      </c>
      <c r="BG67">
        <f>SUMIFS('Grid GenerationQueue'!AH$5:AH$467,'Grid GenerationQueue'!$AX$5:$AX$467,$B67,'Grid GenerationQueue'!$AY$5:$AY$467,$C67,'Grid GenerationQueue'!$BH$5:$BH$467,"Executed",'Grid GenerationQueue'!$BB$5:$BB$467,"&lt;"&amp;$BE$3)</f>
        <v>0</v>
      </c>
      <c r="BH67">
        <f>SUMIFS('Grid GenerationQueue'!AI$5:AI$467,'Grid GenerationQueue'!$AX$5:$AX$467,$B67,'Grid GenerationQueue'!$AY$5:$AY$467,$C67,'Grid GenerationQueue'!$BH$5:$BH$467,"Executed",'Grid GenerationQueue'!$BB$5:$BB$467,"&lt;"&amp;$BE$3)</f>
        <v>0</v>
      </c>
      <c r="BI67">
        <f>SUMIFS('Grid GenerationQueue'!AJ$5:AJ$467,'Grid GenerationQueue'!$AX$5:$AX$467,$B67,'Grid GenerationQueue'!$AY$5:$AY$467,$C67,'Grid GenerationQueue'!$BH$5:$BH$467,"Executed",'Grid GenerationQueue'!$BB$5:$BB$467,"&lt;"&amp;$BE$3)</f>
        <v>0</v>
      </c>
      <c r="BJ67">
        <f>SUMIFS('Grid GenerationQueue'!AK$5:AK$467,'Grid GenerationQueue'!$AX$5:$AX$467,$B67,'Grid GenerationQueue'!$AY$5:$AY$467,$C67,'Grid GenerationQueue'!$BH$5:$BH$467,"Executed",'Grid GenerationQueue'!$BB$5:$BB$467,"&lt;"&amp;$BE$3)</f>
        <v>0</v>
      </c>
      <c r="BK67">
        <f>SUMIFS('Grid GenerationQueue'!AL$5:AL$467,'Grid GenerationQueue'!$AX$5:$AX$467,$B67,'Grid GenerationQueue'!$AY$5:$AY$467,$C67,'Grid GenerationQueue'!$BH$5:$BH$467,"Executed",'Grid GenerationQueue'!$BB$5:$BB$467,"&lt;"&amp;$BE$3)</f>
        <v>0</v>
      </c>
      <c r="BL67">
        <f>SUMIFS('Grid GenerationQueue'!AM$5:AM$467,'Grid GenerationQueue'!$AX$5:$AX$467,$B67,'Grid GenerationQueue'!$AY$5:$AY$467,$C67,'Grid GenerationQueue'!$BH$5:$BH$467,"Executed",'Grid GenerationQueue'!$BB$5:$BB$467,"&lt;"&amp;$BE$3)</f>
        <v>0</v>
      </c>
      <c r="BM67">
        <f>SUMIFS('Grid GenerationQueue'!AN$5:AN$467,'Grid GenerationQueue'!$AX$5:$AX$467,$B67,'Grid GenerationQueue'!$AY$5:$AY$467,$C67,'Grid GenerationQueue'!$BH$5:$BH$467,"Executed",'Grid GenerationQueue'!$BB$5:$BB$467,"&lt;"&amp;$BE$3)</f>
        <v>0</v>
      </c>
      <c r="BN67">
        <f>SUMIFS('Grid GenerationQueue'!AO$5:AO$467,'Grid GenerationQueue'!$AX$5:$AX$467,$B67,'Grid GenerationQueue'!$AY$5:$AY$467,$C67,'Grid GenerationQueue'!$BH$5:$BH$467,"Executed",'Grid GenerationQueue'!$BB$5:$BB$467,"&lt;"&amp;$BE$3)</f>
        <v>0</v>
      </c>
      <c r="BO67">
        <f>SUMIFS('Grid GenerationQueue'!AP$5:AP$467,'Grid GenerationQueue'!$AX$5:$AX$467,$B67,'Grid GenerationQueue'!$AY$5:$AY$467,$C67,'Grid GenerationQueue'!$BH$5:$BH$467,"Executed",'Grid GenerationQueue'!$BB$5:$BB$467,"&lt;"&amp;$BE$3)</f>
        <v>0</v>
      </c>
      <c r="BQ67">
        <f>SUMIFS('Grid GenerationQueue'!AE$5:AE$467,'Grid GenerationQueue'!$AX$5:$AX$467,$B67,'Grid GenerationQueue'!$AY$5:$AY$467,$C67,'Grid GenerationQueue'!$BF$5:$BF$467,"&lt;&gt;"&amp;"",'Grid GenerationQueue'!$BB$5:$BB$467,"&lt;"&amp;$BE$3)</f>
        <v>0</v>
      </c>
      <c r="BR67">
        <f>SUMIFS('Grid GenerationQueue'!AF$5:AF$467,'Grid GenerationQueue'!$AX$5:$AX$467,$B67,'Grid GenerationQueue'!$AY$5:$AY$467,$C67,'Grid GenerationQueue'!$BF$5:$BF$467,"&lt;&gt;"&amp;"",'Grid GenerationQueue'!$BB$5:$BB$467,"&lt;"&amp;$BE$3)</f>
        <v>0</v>
      </c>
      <c r="BS67">
        <f>SUMIFS('Grid GenerationQueue'!AG$5:AG$467,'Grid GenerationQueue'!$AX$5:$AX$467,$B67,'Grid GenerationQueue'!$AY$5:$AY$467,$C67,'Grid GenerationQueue'!$BF$5:$BF$467,"&lt;&gt;"&amp;"",'Grid GenerationQueue'!$BB$5:$BB$467,"&lt;"&amp;$BE$3)</f>
        <v>0</v>
      </c>
      <c r="BT67">
        <f>SUMIFS('Grid GenerationQueue'!AH$5:AH$467,'Grid GenerationQueue'!$AX$5:$AX$467,$B67,'Grid GenerationQueue'!$AY$5:$AY$467,$C67,'Grid GenerationQueue'!$BF$5:$BF$467,"&lt;&gt;"&amp;"",'Grid GenerationQueue'!$BB$5:$BB$467,"&lt;"&amp;$BE$3)</f>
        <v>0</v>
      </c>
      <c r="BU67">
        <f>SUMIFS('Grid GenerationQueue'!AI$5:AI$467,'Grid GenerationQueue'!$AX$5:$AX$467,$B67,'Grid GenerationQueue'!$AY$5:$AY$467,$C67,'Grid GenerationQueue'!$BF$5:$BF$467,"&lt;&gt;"&amp;"",'Grid GenerationQueue'!$BB$5:$BB$467,"&lt;"&amp;$BE$3)</f>
        <v>0</v>
      </c>
      <c r="BV67">
        <f>SUMIFS('Grid GenerationQueue'!AJ$5:AJ$467,'Grid GenerationQueue'!$AX$5:$AX$467,$B67,'Grid GenerationQueue'!$AY$5:$AY$467,$C67,'Grid GenerationQueue'!$BF$5:$BF$467,"&lt;&gt;"&amp;"",'Grid GenerationQueue'!$BB$5:$BB$467,"&lt;"&amp;$BE$3)</f>
        <v>0</v>
      </c>
      <c r="BW67">
        <f>SUMIFS('Grid GenerationQueue'!AK$5:AK$467,'Grid GenerationQueue'!$AX$5:$AX$467,$B67,'Grid GenerationQueue'!$AY$5:$AY$467,$C67,'Grid GenerationQueue'!$BF$5:$BF$467,"&lt;&gt;"&amp;"",'Grid GenerationQueue'!$BB$5:$BB$467,"&lt;"&amp;$BE$3)</f>
        <v>0</v>
      </c>
      <c r="BX67">
        <f>SUMIFS('Grid GenerationQueue'!AL$5:AL$467,'Grid GenerationQueue'!$AX$5:$AX$467,$B67,'Grid GenerationQueue'!$AY$5:$AY$467,$C67,'Grid GenerationQueue'!$BF$5:$BF$467,"&lt;&gt;"&amp;"",'Grid GenerationQueue'!$BB$5:$BB$467,"&lt;"&amp;$BE$3)</f>
        <v>0</v>
      </c>
      <c r="BY67">
        <f>SUMIFS('Grid GenerationQueue'!AM$5:AM$467,'Grid GenerationQueue'!$AX$5:$AX$467,$B67,'Grid GenerationQueue'!$AY$5:$AY$467,$C67,'Grid GenerationQueue'!$BF$5:$BF$467,"&lt;&gt;"&amp;"",'Grid GenerationQueue'!$BB$5:$BB$467,"&lt;"&amp;$BE$3)</f>
        <v>0</v>
      </c>
      <c r="BZ67">
        <f>SUMIFS('Grid GenerationQueue'!AN$5:AN$467,'Grid GenerationQueue'!$AX$5:$AX$467,$B67,'Grid GenerationQueue'!$AY$5:$AY$467,$C67,'Grid GenerationQueue'!$BF$5:$BF$467,"&lt;&gt;"&amp;"",'Grid GenerationQueue'!$BB$5:$BB$467,"&lt;"&amp;$BE$3)</f>
        <v>0</v>
      </c>
      <c r="CA67">
        <f>SUMIFS('Grid GenerationQueue'!AO$5:AO$467,'Grid GenerationQueue'!$AX$5:$AX$467,$B67,'Grid GenerationQueue'!$AY$5:$AY$467,$C67,'Grid GenerationQueue'!$BF$5:$BF$467,"&lt;&gt;"&amp;"",'Grid GenerationQueue'!$BB$5:$BB$467,"&lt;"&amp;$BE$3)</f>
        <v>0</v>
      </c>
      <c r="CB67">
        <f>SUMIFS('Grid GenerationQueue'!AP$5:AP$467,'Grid GenerationQueue'!$AX$5:$AX$467,$B67,'Grid GenerationQueue'!$AY$5:$AY$467,$C67,'Grid GenerationQueue'!$BF$5:$BF$467,"&lt;&gt;"&amp;"",'Grid GenerationQueue'!$BB$5:$BB$467,"&lt;"&amp;$BE$3)</f>
        <v>0</v>
      </c>
      <c r="CD67">
        <f>SUMIFS('Grid GenerationQueue'!AE$5:AE$467,'Grid GenerationQueue'!$AX$5:$AX$467,$B67,'Grid GenerationQueue'!$AY$5:$AY$467,$C67,'Grid GenerationQueue'!$BB$5:$BB$467,"&lt;"&amp;$BE$3)</f>
        <v>79.587100000000007</v>
      </c>
      <c r="CE67">
        <f>SUMIFS('Grid GenerationQueue'!AF$5:AF$467,'Grid GenerationQueue'!$AX$5:$AX$467,$B67,'Grid GenerationQueue'!$AY$5:$AY$467,$C67,'Grid GenerationQueue'!$BB$5:$BB$467,"&lt;"&amp;$BE$3)</f>
        <v>0</v>
      </c>
      <c r="CF67">
        <f>SUMIFS('Grid GenerationQueue'!AG$5:AG$467,'Grid GenerationQueue'!$AX$5:$AX$467,$B67,'Grid GenerationQueue'!$AY$5:$AY$467,$C67,'Grid GenerationQueue'!$BB$5:$BB$467,"&lt;"&amp;$BE$3)</f>
        <v>0</v>
      </c>
      <c r="CG67">
        <f>SUMIFS('Grid GenerationQueue'!AH$5:AH$467,'Grid GenerationQueue'!$AX$5:$AX$467,$B67,'Grid GenerationQueue'!$AY$5:$AY$467,$C67,'Grid GenerationQueue'!$BB$5:$BB$467,"&lt;"&amp;$BE$3)</f>
        <v>0</v>
      </c>
      <c r="CH67">
        <f>SUMIFS('Grid GenerationQueue'!AI$5:AI$467,'Grid GenerationQueue'!$AX$5:$AX$467,$B67,'Grid GenerationQueue'!$AY$5:$AY$467,$C67,'Grid GenerationQueue'!$BB$5:$BB$467,"&lt;"&amp;$BE$3)</f>
        <v>0</v>
      </c>
      <c r="CI67">
        <f>SUMIFS('Grid GenerationQueue'!AJ$5:AJ$467,'Grid GenerationQueue'!$AX$5:$AX$467,$B67,'Grid GenerationQueue'!$AY$5:$AY$467,$C67,'Grid GenerationQueue'!$BB$5:$BB$467,"&lt;"&amp;$BE$3)</f>
        <v>0</v>
      </c>
      <c r="CJ67">
        <f>SUMIFS('Grid GenerationQueue'!AK$5:AK$467,'Grid GenerationQueue'!$AX$5:$AX$467,$B67,'Grid GenerationQueue'!$AY$5:$AY$467,$C67,'Grid GenerationQueue'!$BB$5:$BB$467,"&lt;"&amp;$BE$3)</f>
        <v>0</v>
      </c>
      <c r="CK67">
        <f>SUMIFS('Grid GenerationQueue'!AL$5:AL$467,'Grid GenerationQueue'!$AX$5:$AX$467,$B67,'Grid GenerationQueue'!$AY$5:$AY$467,$C67,'Grid GenerationQueue'!$BB$5:$BB$467,"&lt;"&amp;$BE$3)</f>
        <v>0</v>
      </c>
      <c r="CL67">
        <f>SUMIFS('Grid GenerationQueue'!AM$5:AM$467,'Grid GenerationQueue'!$AX$5:$AX$467,$B67,'Grid GenerationQueue'!$AY$5:$AY$467,$C67,'Grid GenerationQueue'!$BB$5:$BB$467,"&lt;"&amp;$BE$3)</f>
        <v>0</v>
      </c>
      <c r="CM67">
        <f>SUMIFS('Grid GenerationQueue'!AN$5:AN$467,'Grid GenerationQueue'!$AX$5:$AX$467,$B67,'Grid GenerationQueue'!$AY$5:$AY$467,$C67,'Grid GenerationQueue'!$BB$5:$BB$467,"&lt;"&amp;$BE$3)</f>
        <v>0</v>
      </c>
      <c r="CN67">
        <f>SUMIFS('Grid GenerationQueue'!AO$5:AO$467,'Grid GenerationQueue'!$AX$5:$AX$467,$B67,'Grid GenerationQueue'!$AY$5:$AY$467,$C67,'Grid GenerationQueue'!$BB$5:$BB$467,"&lt;"&amp;$BE$3)</f>
        <v>0</v>
      </c>
      <c r="CO67">
        <f>SUMIFS('Grid GenerationQueue'!AP$5:AP$467,'Grid GenerationQueue'!$AX$5:$AX$467,$B67,'Grid GenerationQueue'!$AY$5:$AY$467,$C67,'Grid GenerationQueue'!$BB$5:$BB$467,"&lt;"&amp;$BE$3)</f>
        <v>0</v>
      </c>
    </row>
    <row r="68" spans="1:93" x14ac:dyDescent="0.35">
      <c r="A68" t="s">
        <v>4648</v>
      </c>
      <c r="B68" t="s">
        <v>4394</v>
      </c>
      <c r="C68">
        <v>115</v>
      </c>
      <c r="D68">
        <f>SUMIFS('Grid GenerationQueue'!AE$5:AE$467,'Grid GenerationQueue'!$AX$5:$AX$467,$B68,'Grid GenerationQueue'!$AY$5:$AY$467,$C68,'Grid GenerationQueue'!$BI$5:$BI$467,"&lt;4")</f>
        <v>0</v>
      </c>
      <c r="E68">
        <f>SUMIFS('Grid GenerationQueue'!AF$5:AF$467,'Grid GenerationQueue'!$AX$5:$AX$467,$B68,'Grid GenerationQueue'!$AY$5:$AY$467,$C68,'Grid GenerationQueue'!$BI$5:$BI$467,"&lt;4")</f>
        <v>0</v>
      </c>
      <c r="F68">
        <f>SUMIFS('Grid GenerationQueue'!AG$5:AG$467,'Grid GenerationQueue'!$AX$5:$AX$467,$B68,'Grid GenerationQueue'!$AY$5:$AY$467,$C68,'Grid GenerationQueue'!$BI$5:$BI$467,"&lt;4")</f>
        <v>0</v>
      </c>
      <c r="G68">
        <f>SUMIFS('Grid GenerationQueue'!AH$5:AH$467,'Grid GenerationQueue'!$AX$5:$AX$467,$B68,'Grid GenerationQueue'!$AY$5:$AY$467,$C68,'Grid GenerationQueue'!$BI$5:$BI$467,"&lt;4")</f>
        <v>0</v>
      </c>
      <c r="H68">
        <f>SUMIFS('Grid GenerationQueue'!AI$5:AI$467,'Grid GenerationQueue'!$AX$5:$AX$467,$B68,'Grid GenerationQueue'!$AY$5:$AY$467,$C68,'Grid GenerationQueue'!$BI$5:$BI$467,"&lt;4")</f>
        <v>0</v>
      </c>
      <c r="I68">
        <f>SUMIFS('Grid GenerationQueue'!AJ$5:AJ$467,'Grid GenerationQueue'!$AX$5:$AX$467,$B68,'Grid GenerationQueue'!$AY$5:$AY$467,$C68,'Grid GenerationQueue'!$BI$5:$BI$467,"&lt;4")</f>
        <v>0</v>
      </c>
      <c r="J68">
        <f>SUMIFS('Grid GenerationQueue'!AK$5:AK$467,'Grid GenerationQueue'!$AX$5:$AX$467,$B68,'Grid GenerationQueue'!$AY$5:$AY$467,$C68,'Grid GenerationQueue'!$BI$5:$BI$467,"&lt;4")</f>
        <v>0</v>
      </c>
      <c r="K68">
        <f>SUMIFS('Grid GenerationQueue'!AL$5:AL$467,'Grid GenerationQueue'!$AX$5:$AX$467,$B68,'Grid GenerationQueue'!$AY$5:$AY$467,$C68,'Grid GenerationQueue'!$BI$5:$BI$467,"&lt;4")</f>
        <v>0</v>
      </c>
      <c r="L68">
        <f>SUMIFS('Grid GenerationQueue'!AM$5:AM$467,'Grid GenerationQueue'!$AX$5:$AX$467,$B68,'Grid GenerationQueue'!$AY$5:$AY$467,$C68,'Grid GenerationQueue'!$BI$5:$BI$467,"&lt;4")</f>
        <v>0</v>
      </c>
      <c r="M68">
        <f>SUMIFS('Grid GenerationQueue'!AN$5:AN$467,'Grid GenerationQueue'!$AX$5:$AX$467,$B68,'Grid GenerationQueue'!$AY$5:$AY$467,$C68,'Grid GenerationQueue'!$BI$5:$BI$467,"&lt;4")</f>
        <v>0</v>
      </c>
      <c r="N68">
        <f>SUMIFS('Grid GenerationQueue'!AO$5:AO$467,'Grid GenerationQueue'!$AX$5:$AX$467,$B68,'Grid GenerationQueue'!$AY$5:$AY$467,$C68,'Grid GenerationQueue'!$BI$5:$BI$467,"&lt;4")</f>
        <v>0</v>
      </c>
      <c r="O68">
        <f>SUMIFS('Grid GenerationQueue'!AP$5:AP$467,'Grid GenerationQueue'!$AX$5:$AX$467,$B68,'Grid GenerationQueue'!$AY$5:$AY$467,$C68,'Grid GenerationQueue'!$BI$5:$BI$467,"&lt;4")</f>
        <v>0</v>
      </c>
      <c r="Q68">
        <f>SUMIFS('Grid GenerationQueue'!AE$5:AE$467,'Grid GenerationQueue'!$AX$5:$AX$467,$B68,'Grid GenerationQueue'!$AY$5:$AY$467,$C68,'Grid GenerationQueue'!$BH$5:$BH$467,"Executed")</f>
        <v>0</v>
      </c>
      <c r="R68">
        <f>SUMIFS('Grid GenerationQueue'!AF$5:AF$467,'Grid GenerationQueue'!$AX$5:$AX$467,$B68,'Grid GenerationQueue'!$AY$5:$AY$467,$C68,'Grid GenerationQueue'!$BH$5:$BH$467,"Executed")</f>
        <v>0</v>
      </c>
      <c r="S68">
        <f>SUMIFS('Grid GenerationQueue'!AG$5:AG$467,'Grid GenerationQueue'!$AX$5:$AX$467,$B68,'Grid GenerationQueue'!$AY$5:$AY$467,$C68,'Grid GenerationQueue'!$BH$5:$BH$467,"Executed")</f>
        <v>0</v>
      </c>
      <c r="T68">
        <f>SUMIFS('Grid GenerationQueue'!AH$5:AH$467,'Grid GenerationQueue'!$AX$5:$AX$467,$B68,'Grid GenerationQueue'!$AY$5:$AY$467,$C68,'Grid GenerationQueue'!$BH$5:$BH$467,"Executed")</f>
        <v>0</v>
      </c>
      <c r="U68">
        <f>SUMIFS('Grid GenerationQueue'!AI$5:AI$467,'Grid GenerationQueue'!$AX$5:$AX$467,$B68,'Grid GenerationQueue'!$AY$5:$AY$467,$C68,'Grid GenerationQueue'!$BH$5:$BH$467,"Executed")</f>
        <v>0</v>
      </c>
      <c r="V68">
        <f>SUMIFS('Grid GenerationQueue'!AJ$5:AJ$467,'Grid GenerationQueue'!$AX$5:$AX$467,$B68,'Grid GenerationQueue'!$AY$5:$AY$467,$C68,'Grid GenerationQueue'!$BH$5:$BH$467,"Executed")</f>
        <v>0</v>
      </c>
      <c r="W68">
        <f>SUMIFS('Grid GenerationQueue'!AK$5:AK$467,'Grid GenerationQueue'!$AX$5:$AX$467,$B68,'Grid GenerationQueue'!$AY$5:$AY$467,$C68,'Grid GenerationQueue'!$BH$5:$BH$467,"Executed")</f>
        <v>0</v>
      </c>
      <c r="X68">
        <f>SUMIFS('Grid GenerationQueue'!AL$5:AL$467,'Grid GenerationQueue'!$AX$5:$AX$467,$B68,'Grid GenerationQueue'!$AY$5:$AY$467,$C68,'Grid GenerationQueue'!$BH$5:$BH$467,"Executed")</f>
        <v>0</v>
      </c>
      <c r="Y68">
        <f>SUMIFS('Grid GenerationQueue'!AM$5:AM$467,'Grid GenerationQueue'!$AX$5:$AX$467,$B68,'Grid GenerationQueue'!$AY$5:$AY$467,$C68,'Grid GenerationQueue'!$BH$5:$BH$467,"Executed")</f>
        <v>0</v>
      </c>
      <c r="Z68">
        <f>SUMIFS('Grid GenerationQueue'!AN$5:AN$467,'Grid GenerationQueue'!$AX$5:$AX$467,$B68,'Grid GenerationQueue'!$AY$5:$AY$467,$C68,'Grid GenerationQueue'!$BH$5:$BH$467,"Executed")</f>
        <v>0</v>
      </c>
      <c r="AA68">
        <f>SUMIFS('Grid GenerationQueue'!AO$5:AO$467,'Grid GenerationQueue'!$AX$5:$AX$467,$B68,'Grid GenerationQueue'!$AY$5:$AY$467,$C68,'Grid GenerationQueue'!$BH$5:$BH$467,"Executed")</f>
        <v>0</v>
      </c>
      <c r="AB68">
        <f>SUMIFS('Grid GenerationQueue'!AP$5:AP$467,'Grid GenerationQueue'!$AX$5:$AX$467,$B68,'Grid GenerationQueue'!$AY$5:$AY$467,$C68,'Grid GenerationQueue'!$BH$5:$BH$467,"Executed")</f>
        <v>0</v>
      </c>
      <c r="AD68">
        <f>SUMIFS('Grid GenerationQueue'!AE$5:AE$467,'Grid GenerationQueue'!$AX$5:$AX$467,$B68,'Grid GenerationQueue'!$AY$5:$AY$467,$C68,'Grid GenerationQueue'!$BF$5:$BF$467,"&lt;&gt;"&amp;"")</f>
        <v>0</v>
      </c>
      <c r="AE68">
        <f>SUMIFS('Grid GenerationQueue'!AF$5:AF$467,'Grid GenerationQueue'!$AX$5:$AX$467,$B68,'Grid GenerationQueue'!$AY$5:$AY$467,$C68,'Grid GenerationQueue'!$BF$5:$BF$467,"&lt;&gt;"&amp;"")</f>
        <v>0</v>
      </c>
      <c r="AF68">
        <f>SUMIFS('Grid GenerationQueue'!AG$5:AG$467,'Grid GenerationQueue'!$AX$5:$AX$467,$B68,'Grid GenerationQueue'!$AY$5:$AY$467,$C68,'Grid GenerationQueue'!$BF$5:$BF$467,"&lt;&gt;"&amp;"")</f>
        <v>0</v>
      </c>
      <c r="AG68">
        <f>SUMIFS('Grid GenerationQueue'!AH$5:AH$467,'Grid GenerationQueue'!$AX$5:$AX$467,$B68,'Grid GenerationQueue'!$AY$5:$AY$467,$C68,'Grid GenerationQueue'!$BF$5:$BF$467,"&lt;&gt;"&amp;"")</f>
        <v>0</v>
      </c>
      <c r="AH68">
        <f>SUMIFS('Grid GenerationQueue'!AI$5:AI$467,'Grid GenerationQueue'!$AX$5:$AX$467,$B68,'Grid GenerationQueue'!$AY$5:$AY$467,$C68,'Grid GenerationQueue'!$BF$5:$BF$467,"&lt;&gt;"&amp;"")</f>
        <v>0</v>
      </c>
      <c r="AI68">
        <f>SUMIFS('Grid GenerationQueue'!AJ$5:AJ$467,'Grid GenerationQueue'!$AX$5:$AX$467,$B68,'Grid GenerationQueue'!$AY$5:$AY$467,$C68,'Grid GenerationQueue'!$BF$5:$BF$467,"&lt;&gt;"&amp;"")</f>
        <v>0</v>
      </c>
      <c r="AJ68">
        <f>SUMIFS('Grid GenerationQueue'!AK$5:AK$467,'Grid GenerationQueue'!$AX$5:$AX$467,$B68,'Grid GenerationQueue'!$AY$5:$AY$467,$C68,'Grid GenerationQueue'!$BF$5:$BF$467,"&lt;&gt;"&amp;"")</f>
        <v>0</v>
      </c>
      <c r="AK68">
        <f>SUMIFS('Grid GenerationQueue'!AL$5:AL$467,'Grid GenerationQueue'!$AX$5:$AX$467,$B68,'Grid GenerationQueue'!$AY$5:$AY$467,$C68,'Grid GenerationQueue'!$BF$5:$BF$467,"&lt;&gt;"&amp;"")</f>
        <v>0</v>
      </c>
      <c r="AL68">
        <f>SUMIFS('Grid GenerationQueue'!AM$5:AM$467,'Grid GenerationQueue'!$AX$5:$AX$467,$B68,'Grid GenerationQueue'!$AY$5:$AY$467,$C68,'Grid GenerationQueue'!$BF$5:$BF$467,"&lt;&gt;"&amp;"")</f>
        <v>0</v>
      </c>
      <c r="AM68">
        <f>SUMIFS('Grid GenerationQueue'!AN$5:AN$467,'Grid GenerationQueue'!$AX$5:$AX$467,$B68,'Grid GenerationQueue'!$AY$5:$AY$467,$C68,'Grid GenerationQueue'!$BF$5:$BF$467,"&lt;&gt;"&amp;"")</f>
        <v>0</v>
      </c>
      <c r="AN68">
        <f>SUMIFS('Grid GenerationQueue'!AO$5:AO$467,'Grid GenerationQueue'!$AX$5:$AX$467,$B68,'Grid GenerationQueue'!$AY$5:$AY$467,$C68,'Grid GenerationQueue'!$BF$5:$BF$467,"&lt;&gt;"&amp;"")</f>
        <v>0</v>
      </c>
      <c r="AO68">
        <f>SUMIFS('Grid GenerationQueue'!AP$5:AP$467,'Grid GenerationQueue'!$AX$5:$AX$467,$B68,'Grid GenerationQueue'!$AY$5:$AY$467,$C68,'Grid GenerationQueue'!$BF$5:$BF$467,"&lt;&gt;"&amp;"")</f>
        <v>0</v>
      </c>
      <c r="AQ68">
        <f>SUMIFS('Grid GenerationQueue'!AE$5:AE$467,'Grid GenerationQueue'!$AX$5:$AX$467,$B68,'Grid GenerationQueue'!$AY$5:$AY$467,$C68)</f>
        <v>0</v>
      </c>
      <c r="AR68">
        <f>SUMIFS('Grid GenerationQueue'!AF$5:AF$467,'Grid GenerationQueue'!$AX$5:$AX$467,$B68,'Grid GenerationQueue'!$AY$5:$AY$467,$C68)</f>
        <v>0</v>
      </c>
      <c r="AS68">
        <f>SUMIFS('Grid GenerationQueue'!AG$5:AG$467,'Grid GenerationQueue'!$AX$5:$AX$467,$B68,'Grid GenerationQueue'!$AY$5:$AY$467,$C68)</f>
        <v>0</v>
      </c>
      <c r="AT68">
        <f>SUMIFS('Grid GenerationQueue'!AH$5:AH$467,'Grid GenerationQueue'!$AX$5:$AX$467,$B68,'Grid GenerationQueue'!$AY$5:$AY$467,$C68)</f>
        <v>0</v>
      </c>
      <c r="AU68">
        <f>SUMIFS('Grid GenerationQueue'!AI$5:AI$467,'Grid GenerationQueue'!$AX$5:$AX$467,$B68,'Grid GenerationQueue'!$AY$5:$AY$467,$C68)</f>
        <v>0</v>
      </c>
      <c r="AV68">
        <f>SUMIFS('Grid GenerationQueue'!AJ$5:AJ$467,'Grid GenerationQueue'!$AX$5:$AX$467,$B68,'Grid GenerationQueue'!$AY$5:$AY$467,$C68)</f>
        <v>0</v>
      </c>
      <c r="AW68">
        <f>SUMIFS('Grid GenerationQueue'!AK$5:AK$467,'Grid GenerationQueue'!$AX$5:$AX$467,$B68,'Grid GenerationQueue'!$AY$5:$AY$467,$C68)</f>
        <v>0</v>
      </c>
      <c r="AX68">
        <f>SUMIFS('Grid GenerationQueue'!AL$5:AL$467,'Grid GenerationQueue'!$AX$5:$AX$467,$B68,'Grid GenerationQueue'!$AY$5:$AY$467,$C68)</f>
        <v>0</v>
      </c>
      <c r="AY68">
        <f>SUMIFS('Grid GenerationQueue'!AM$5:AM$467,'Grid GenerationQueue'!$AX$5:$AX$467,$B68,'Grid GenerationQueue'!$AY$5:$AY$467,$C68)</f>
        <v>0</v>
      </c>
      <c r="AZ68">
        <f>SUMIFS('Grid GenerationQueue'!AN$5:AN$467,'Grid GenerationQueue'!$AX$5:$AX$467,$B68,'Grid GenerationQueue'!$AY$5:$AY$467,$C68)</f>
        <v>0</v>
      </c>
      <c r="BA68">
        <f>SUMIFS('Grid GenerationQueue'!AO$5:AO$467,'Grid GenerationQueue'!$AX$5:$AX$467,$B68,'Grid GenerationQueue'!$AY$5:$AY$467,$C68)</f>
        <v>0</v>
      </c>
      <c r="BB68">
        <f>SUMIFS('Grid GenerationQueue'!AP$5:AP$467,'Grid GenerationQueue'!$AX$5:$AX$467,$B68,'Grid GenerationQueue'!$AY$5:$AY$467,$C68)</f>
        <v>0</v>
      </c>
      <c r="BD68">
        <f>SUMIFS('Grid GenerationQueue'!AE$5:AE$467,'Grid GenerationQueue'!$AX$5:$AX$467,$B68,'Grid GenerationQueue'!$AY$5:$AY$467,$C68,'Grid GenerationQueue'!$BH$5:$BH$467,"Executed",'Grid GenerationQueue'!$BB$5:$BB$467,"&lt;"&amp;$BE$3)</f>
        <v>0</v>
      </c>
      <c r="BE68">
        <f>SUMIFS('Grid GenerationQueue'!AF$5:AF$467,'Grid GenerationQueue'!$AX$5:$AX$467,$B68,'Grid GenerationQueue'!$AY$5:$AY$467,$C68,'Grid GenerationQueue'!$BH$5:$BH$467,"Executed",'Grid GenerationQueue'!$BB$5:$BB$467,"&lt;"&amp;$BE$3)</f>
        <v>0</v>
      </c>
      <c r="BF68">
        <f>SUMIFS('Grid GenerationQueue'!AG$5:AG$467,'Grid GenerationQueue'!$AX$5:$AX$467,$B68,'Grid GenerationQueue'!$AY$5:$AY$467,$C68,'Grid GenerationQueue'!$BH$5:$BH$467,"Executed",'Grid GenerationQueue'!$BB$5:$BB$467,"&lt;"&amp;$BE$3)</f>
        <v>0</v>
      </c>
      <c r="BG68">
        <f>SUMIFS('Grid GenerationQueue'!AH$5:AH$467,'Grid GenerationQueue'!$AX$5:$AX$467,$B68,'Grid GenerationQueue'!$AY$5:$AY$467,$C68,'Grid GenerationQueue'!$BH$5:$BH$467,"Executed",'Grid GenerationQueue'!$BB$5:$BB$467,"&lt;"&amp;$BE$3)</f>
        <v>0</v>
      </c>
      <c r="BH68">
        <f>SUMIFS('Grid GenerationQueue'!AI$5:AI$467,'Grid GenerationQueue'!$AX$5:$AX$467,$B68,'Grid GenerationQueue'!$AY$5:$AY$467,$C68,'Grid GenerationQueue'!$BH$5:$BH$467,"Executed",'Grid GenerationQueue'!$BB$5:$BB$467,"&lt;"&amp;$BE$3)</f>
        <v>0</v>
      </c>
      <c r="BI68">
        <f>SUMIFS('Grid GenerationQueue'!AJ$5:AJ$467,'Grid GenerationQueue'!$AX$5:$AX$467,$B68,'Grid GenerationQueue'!$AY$5:$AY$467,$C68,'Grid GenerationQueue'!$BH$5:$BH$467,"Executed",'Grid GenerationQueue'!$BB$5:$BB$467,"&lt;"&amp;$BE$3)</f>
        <v>0</v>
      </c>
      <c r="BJ68">
        <f>SUMIFS('Grid GenerationQueue'!AK$5:AK$467,'Grid GenerationQueue'!$AX$5:$AX$467,$B68,'Grid GenerationQueue'!$AY$5:$AY$467,$C68,'Grid GenerationQueue'!$BH$5:$BH$467,"Executed",'Grid GenerationQueue'!$BB$5:$BB$467,"&lt;"&amp;$BE$3)</f>
        <v>0</v>
      </c>
      <c r="BK68">
        <f>SUMIFS('Grid GenerationQueue'!AL$5:AL$467,'Grid GenerationQueue'!$AX$5:$AX$467,$B68,'Grid GenerationQueue'!$AY$5:$AY$467,$C68,'Grid GenerationQueue'!$BH$5:$BH$467,"Executed",'Grid GenerationQueue'!$BB$5:$BB$467,"&lt;"&amp;$BE$3)</f>
        <v>0</v>
      </c>
      <c r="BL68">
        <f>SUMIFS('Grid GenerationQueue'!AM$5:AM$467,'Grid GenerationQueue'!$AX$5:$AX$467,$B68,'Grid GenerationQueue'!$AY$5:$AY$467,$C68,'Grid GenerationQueue'!$BH$5:$BH$467,"Executed",'Grid GenerationQueue'!$BB$5:$BB$467,"&lt;"&amp;$BE$3)</f>
        <v>0</v>
      </c>
      <c r="BM68">
        <f>SUMIFS('Grid GenerationQueue'!AN$5:AN$467,'Grid GenerationQueue'!$AX$5:$AX$467,$B68,'Grid GenerationQueue'!$AY$5:$AY$467,$C68,'Grid GenerationQueue'!$BH$5:$BH$467,"Executed",'Grid GenerationQueue'!$BB$5:$BB$467,"&lt;"&amp;$BE$3)</f>
        <v>0</v>
      </c>
      <c r="BN68">
        <f>SUMIFS('Grid GenerationQueue'!AO$5:AO$467,'Grid GenerationQueue'!$AX$5:$AX$467,$B68,'Grid GenerationQueue'!$AY$5:$AY$467,$C68,'Grid GenerationQueue'!$BH$5:$BH$467,"Executed",'Grid GenerationQueue'!$BB$5:$BB$467,"&lt;"&amp;$BE$3)</f>
        <v>0</v>
      </c>
      <c r="BO68">
        <f>SUMIFS('Grid GenerationQueue'!AP$5:AP$467,'Grid GenerationQueue'!$AX$5:$AX$467,$B68,'Grid GenerationQueue'!$AY$5:$AY$467,$C68,'Grid GenerationQueue'!$BH$5:$BH$467,"Executed",'Grid GenerationQueue'!$BB$5:$BB$467,"&lt;"&amp;$BE$3)</f>
        <v>0</v>
      </c>
      <c r="BQ68">
        <f>SUMIFS('Grid GenerationQueue'!AE$5:AE$467,'Grid GenerationQueue'!$AX$5:$AX$467,$B68,'Grid GenerationQueue'!$AY$5:$AY$467,$C68,'Grid GenerationQueue'!$BF$5:$BF$467,"&lt;&gt;"&amp;"",'Grid GenerationQueue'!$BB$5:$BB$467,"&lt;"&amp;$BE$3)</f>
        <v>0</v>
      </c>
      <c r="BR68">
        <f>SUMIFS('Grid GenerationQueue'!AF$5:AF$467,'Grid GenerationQueue'!$AX$5:$AX$467,$B68,'Grid GenerationQueue'!$AY$5:$AY$467,$C68,'Grid GenerationQueue'!$BF$5:$BF$467,"&lt;&gt;"&amp;"",'Grid GenerationQueue'!$BB$5:$BB$467,"&lt;"&amp;$BE$3)</f>
        <v>0</v>
      </c>
      <c r="BS68">
        <f>SUMIFS('Grid GenerationQueue'!AG$5:AG$467,'Grid GenerationQueue'!$AX$5:$AX$467,$B68,'Grid GenerationQueue'!$AY$5:$AY$467,$C68,'Grid GenerationQueue'!$BF$5:$BF$467,"&lt;&gt;"&amp;"",'Grid GenerationQueue'!$BB$5:$BB$467,"&lt;"&amp;$BE$3)</f>
        <v>0</v>
      </c>
      <c r="BT68">
        <f>SUMIFS('Grid GenerationQueue'!AH$5:AH$467,'Grid GenerationQueue'!$AX$5:$AX$467,$B68,'Grid GenerationQueue'!$AY$5:$AY$467,$C68,'Grid GenerationQueue'!$BF$5:$BF$467,"&lt;&gt;"&amp;"",'Grid GenerationQueue'!$BB$5:$BB$467,"&lt;"&amp;$BE$3)</f>
        <v>0</v>
      </c>
      <c r="BU68">
        <f>SUMIFS('Grid GenerationQueue'!AI$5:AI$467,'Grid GenerationQueue'!$AX$5:$AX$467,$B68,'Grid GenerationQueue'!$AY$5:$AY$467,$C68,'Grid GenerationQueue'!$BF$5:$BF$467,"&lt;&gt;"&amp;"",'Grid GenerationQueue'!$BB$5:$BB$467,"&lt;"&amp;$BE$3)</f>
        <v>0</v>
      </c>
      <c r="BV68">
        <f>SUMIFS('Grid GenerationQueue'!AJ$5:AJ$467,'Grid GenerationQueue'!$AX$5:$AX$467,$B68,'Grid GenerationQueue'!$AY$5:$AY$467,$C68,'Grid GenerationQueue'!$BF$5:$BF$467,"&lt;&gt;"&amp;"",'Grid GenerationQueue'!$BB$5:$BB$467,"&lt;"&amp;$BE$3)</f>
        <v>0</v>
      </c>
      <c r="BW68">
        <f>SUMIFS('Grid GenerationQueue'!AK$5:AK$467,'Grid GenerationQueue'!$AX$5:$AX$467,$B68,'Grid GenerationQueue'!$AY$5:$AY$467,$C68,'Grid GenerationQueue'!$BF$5:$BF$467,"&lt;&gt;"&amp;"",'Grid GenerationQueue'!$BB$5:$BB$467,"&lt;"&amp;$BE$3)</f>
        <v>0</v>
      </c>
      <c r="BX68">
        <f>SUMIFS('Grid GenerationQueue'!AL$5:AL$467,'Grid GenerationQueue'!$AX$5:$AX$467,$B68,'Grid GenerationQueue'!$AY$5:$AY$467,$C68,'Grid GenerationQueue'!$BF$5:$BF$467,"&lt;&gt;"&amp;"",'Grid GenerationQueue'!$BB$5:$BB$467,"&lt;"&amp;$BE$3)</f>
        <v>0</v>
      </c>
      <c r="BY68">
        <f>SUMIFS('Grid GenerationQueue'!AM$5:AM$467,'Grid GenerationQueue'!$AX$5:$AX$467,$B68,'Grid GenerationQueue'!$AY$5:$AY$467,$C68,'Grid GenerationQueue'!$BF$5:$BF$467,"&lt;&gt;"&amp;"",'Grid GenerationQueue'!$BB$5:$BB$467,"&lt;"&amp;$BE$3)</f>
        <v>0</v>
      </c>
      <c r="BZ68">
        <f>SUMIFS('Grid GenerationQueue'!AN$5:AN$467,'Grid GenerationQueue'!$AX$5:$AX$467,$B68,'Grid GenerationQueue'!$AY$5:$AY$467,$C68,'Grid GenerationQueue'!$BF$5:$BF$467,"&lt;&gt;"&amp;"",'Grid GenerationQueue'!$BB$5:$BB$467,"&lt;"&amp;$BE$3)</f>
        <v>0</v>
      </c>
      <c r="CA68">
        <f>SUMIFS('Grid GenerationQueue'!AO$5:AO$467,'Grid GenerationQueue'!$AX$5:$AX$467,$B68,'Grid GenerationQueue'!$AY$5:$AY$467,$C68,'Grid GenerationQueue'!$BF$5:$BF$467,"&lt;&gt;"&amp;"",'Grid GenerationQueue'!$BB$5:$BB$467,"&lt;"&amp;$BE$3)</f>
        <v>0</v>
      </c>
      <c r="CB68">
        <f>SUMIFS('Grid GenerationQueue'!AP$5:AP$467,'Grid GenerationQueue'!$AX$5:$AX$467,$B68,'Grid GenerationQueue'!$AY$5:$AY$467,$C68,'Grid GenerationQueue'!$BF$5:$BF$467,"&lt;&gt;"&amp;"",'Grid GenerationQueue'!$BB$5:$BB$467,"&lt;"&amp;$BE$3)</f>
        <v>0</v>
      </c>
      <c r="CD68">
        <f>SUMIFS('Grid GenerationQueue'!AE$5:AE$467,'Grid GenerationQueue'!$AX$5:$AX$467,$B68,'Grid GenerationQueue'!$AY$5:$AY$467,$C68,'Grid GenerationQueue'!$BB$5:$BB$467,"&lt;"&amp;$BE$3)</f>
        <v>0</v>
      </c>
      <c r="CE68">
        <f>SUMIFS('Grid GenerationQueue'!AF$5:AF$467,'Grid GenerationQueue'!$AX$5:$AX$467,$B68,'Grid GenerationQueue'!$AY$5:$AY$467,$C68,'Grid GenerationQueue'!$BB$5:$BB$467,"&lt;"&amp;$BE$3)</f>
        <v>0</v>
      </c>
      <c r="CF68">
        <f>SUMIFS('Grid GenerationQueue'!AG$5:AG$467,'Grid GenerationQueue'!$AX$5:$AX$467,$B68,'Grid GenerationQueue'!$AY$5:$AY$467,$C68,'Grid GenerationQueue'!$BB$5:$BB$467,"&lt;"&amp;$BE$3)</f>
        <v>0</v>
      </c>
      <c r="CG68">
        <f>SUMIFS('Grid GenerationQueue'!AH$5:AH$467,'Grid GenerationQueue'!$AX$5:$AX$467,$B68,'Grid GenerationQueue'!$AY$5:$AY$467,$C68,'Grid GenerationQueue'!$BB$5:$BB$467,"&lt;"&amp;$BE$3)</f>
        <v>0</v>
      </c>
      <c r="CH68">
        <f>SUMIFS('Grid GenerationQueue'!AI$5:AI$467,'Grid GenerationQueue'!$AX$5:$AX$467,$B68,'Grid GenerationQueue'!$AY$5:$AY$467,$C68,'Grid GenerationQueue'!$BB$5:$BB$467,"&lt;"&amp;$BE$3)</f>
        <v>0</v>
      </c>
      <c r="CI68">
        <f>SUMIFS('Grid GenerationQueue'!AJ$5:AJ$467,'Grid GenerationQueue'!$AX$5:$AX$467,$B68,'Grid GenerationQueue'!$AY$5:$AY$467,$C68,'Grid GenerationQueue'!$BB$5:$BB$467,"&lt;"&amp;$BE$3)</f>
        <v>0</v>
      </c>
      <c r="CJ68">
        <f>SUMIFS('Grid GenerationQueue'!AK$5:AK$467,'Grid GenerationQueue'!$AX$5:$AX$467,$B68,'Grid GenerationQueue'!$AY$5:$AY$467,$C68,'Grid GenerationQueue'!$BB$5:$BB$467,"&lt;"&amp;$BE$3)</f>
        <v>0</v>
      </c>
      <c r="CK68">
        <f>SUMIFS('Grid GenerationQueue'!AL$5:AL$467,'Grid GenerationQueue'!$AX$5:$AX$467,$B68,'Grid GenerationQueue'!$AY$5:$AY$467,$C68,'Grid GenerationQueue'!$BB$5:$BB$467,"&lt;"&amp;$BE$3)</f>
        <v>0</v>
      </c>
      <c r="CL68">
        <f>SUMIFS('Grid GenerationQueue'!AM$5:AM$467,'Grid GenerationQueue'!$AX$5:$AX$467,$B68,'Grid GenerationQueue'!$AY$5:$AY$467,$C68,'Grid GenerationQueue'!$BB$5:$BB$467,"&lt;"&amp;$BE$3)</f>
        <v>0</v>
      </c>
      <c r="CM68">
        <f>SUMIFS('Grid GenerationQueue'!AN$5:AN$467,'Grid GenerationQueue'!$AX$5:$AX$467,$B68,'Grid GenerationQueue'!$AY$5:$AY$467,$C68,'Grid GenerationQueue'!$BB$5:$BB$467,"&lt;"&amp;$BE$3)</f>
        <v>0</v>
      </c>
      <c r="CN68">
        <f>SUMIFS('Grid GenerationQueue'!AO$5:AO$467,'Grid GenerationQueue'!$AX$5:$AX$467,$B68,'Grid GenerationQueue'!$AY$5:$AY$467,$C68,'Grid GenerationQueue'!$BB$5:$BB$467,"&lt;"&amp;$BE$3)</f>
        <v>0</v>
      </c>
      <c r="CO68">
        <f>SUMIFS('Grid GenerationQueue'!AP$5:AP$467,'Grid GenerationQueue'!$AX$5:$AX$467,$B68,'Grid GenerationQueue'!$AY$5:$AY$467,$C68,'Grid GenerationQueue'!$BB$5:$BB$467,"&lt;"&amp;$BE$3)</f>
        <v>0</v>
      </c>
    </row>
    <row r="69" spans="1:93" x14ac:dyDescent="0.35">
      <c r="A69" t="s">
        <v>4646</v>
      </c>
      <c r="B69" t="s">
        <v>4545</v>
      </c>
      <c r="C69">
        <v>500</v>
      </c>
      <c r="D69">
        <f>SUMIFS('Grid GenerationQueue'!AE$5:AE$467,'Grid GenerationQueue'!$AX$5:$AX$467,$B69,'Grid GenerationQueue'!$AY$5:$AY$467,$C69,'Grid GenerationQueue'!$BI$5:$BI$467,"&lt;4")</f>
        <v>1920</v>
      </c>
      <c r="E69">
        <f>SUMIFS('Grid GenerationQueue'!AF$5:AF$467,'Grid GenerationQueue'!$AX$5:$AX$467,$B69,'Grid GenerationQueue'!$AY$5:$AY$467,$C69,'Grid GenerationQueue'!$BI$5:$BI$467,"&lt;4")</f>
        <v>982.39999999999986</v>
      </c>
      <c r="F69">
        <f>SUMIFS('Grid GenerationQueue'!AG$5:AG$467,'Grid GenerationQueue'!$AX$5:$AX$467,$B69,'Grid GenerationQueue'!$AY$5:$AY$467,$C69,'Grid GenerationQueue'!$BI$5:$BI$467,"&lt;4")</f>
        <v>0</v>
      </c>
      <c r="G69">
        <f>SUMIFS('Grid GenerationQueue'!AH$5:AH$467,'Grid GenerationQueue'!$AX$5:$AX$467,$B69,'Grid GenerationQueue'!$AY$5:$AY$467,$C69,'Grid GenerationQueue'!$BI$5:$BI$467,"&lt;4")</f>
        <v>0</v>
      </c>
      <c r="H69">
        <f>SUMIFS('Grid GenerationQueue'!AI$5:AI$467,'Grid GenerationQueue'!$AX$5:$AX$467,$B69,'Grid GenerationQueue'!$AY$5:$AY$467,$C69,'Grid GenerationQueue'!$BI$5:$BI$467,"&lt;4")</f>
        <v>3000</v>
      </c>
      <c r="I69">
        <f>SUMIFS('Grid GenerationQueue'!AJ$5:AJ$467,'Grid GenerationQueue'!$AX$5:$AX$467,$B69,'Grid GenerationQueue'!$AY$5:$AY$467,$C69,'Grid GenerationQueue'!$BI$5:$BI$467,"&lt;4")</f>
        <v>0</v>
      </c>
      <c r="J69">
        <f>SUMIFS('Grid GenerationQueue'!AK$5:AK$467,'Grid GenerationQueue'!$AX$5:$AX$467,$B69,'Grid GenerationQueue'!$AY$5:$AY$467,$C69,'Grid GenerationQueue'!$BI$5:$BI$467,"&lt;4")</f>
        <v>0</v>
      </c>
      <c r="K69">
        <f>SUMIFS('Grid GenerationQueue'!AL$5:AL$467,'Grid GenerationQueue'!$AX$5:$AX$467,$B69,'Grid GenerationQueue'!$AY$5:$AY$467,$C69,'Grid GenerationQueue'!$BI$5:$BI$467,"&lt;4")</f>
        <v>0</v>
      </c>
      <c r="L69">
        <f>SUMIFS('Grid GenerationQueue'!AM$5:AM$467,'Grid GenerationQueue'!$AX$5:$AX$467,$B69,'Grid GenerationQueue'!$AY$5:$AY$467,$C69,'Grid GenerationQueue'!$BI$5:$BI$467,"&lt;4")</f>
        <v>0</v>
      </c>
      <c r="M69">
        <f>SUMIFS('Grid GenerationQueue'!AN$5:AN$467,'Grid GenerationQueue'!$AX$5:$AX$467,$B69,'Grid GenerationQueue'!$AY$5:$AY$467,$C69,'Grid GenerationQueue'!$BI$5:$BI$467,"&lt;4")</f>
        <v>0</v>
      </c>
      <c r="N69">
        <f>SUMIFS('Grid GenerationQueue'!AO$5:AO$467,'Grid GenerationQueue'!$AX$5:$AX$467,$B69,'Grid GenerationQueue'!$AY$5:$AY$467,$C69,'Grid GenerationQueue'!$BI$5:$BI$467,"&lt;4")</f>
        <v>0</v>
      </c>
      <c r="O69">
        <f>SUMIFS('Grid GenerationQueue'!AP$5:AP$467,'Grid GenerationQueue'!$AX$5:$AX$467,$B69,'Grid GenerationQueue'!$AY$5:$AY$467,$C69,'Grid GenerationQueue'!$BI$5:$BI$467,"&lt;4")</f>
        <v>0</v>
      </c>
      <c r="Q69">
        <f>SUMIFS('Grid GenerationQueue'!AE$5:AE$467,'Grid GenerationQueue'!$AX$5:$AX$467,$B69,'Grid GenerationQueue'!$AY$5:$AY$467,$C69,'Grid GenerationQueue'!$BH$5:$BH$467,"Executed")</f>
        <v>2177.2799999999997</v>
      </c>
      <c r="R69">
        <f>SUMIFS('Grid GenerationQueue'!AF$5:AF$467,'Grid GenerationQueue'!$AX$5:$AX$467,$B69,'Grid GenerationQueue'!$AY$5:$AY$467,$C69,'Grid GenerationQueue'!$BH$5:$BH$467,"Executed")</f>
        <v>1239.6799999999998</v>
      </c>
      <c r="S69">
        <f>SUMIFS('Grid GenerationQueue'!AG$5:AG$467,'Grid GenerationQueue'!$AX$5:$AX$467,$B69,'Grid GenerationQueue'!$AY$5:$AY$467,$C69,'Grid GenerationQueue'!$BH$5:$BH$467,"Executed")</f>
        <v>0</v>
      </c>
      <c r="T69">
        <f>SUMIFS('Grid GenerationQueue'!AH$5:AH$467,'Grid GenerationQueue'!$AX$5:$AX$467,$B69,'Grid GenerationQueue'!$AY$5:$AY$467,$C69,'Grid GenerationQueue'!$BH$5:$BH$467,"Executed")</f>
        <v>0</v>
      </c>
      <c r="U69">
        <f>SUMIFS('Grid GenerationQueue'!AI$5:AI$467,'Grid GenerationQueue'!$AX$5:$AX$467,$B69,'Grid GenerationQueue'!$AY$5:$AY$467,$C69,'Grid GenerationQueue'!$BH$5:$BH$467,"Executed")</f>
        <v>3514.55</v>
      </c>
      <c r="V69">
        <f>SUMIFS('Grid GenerationQueue'!AJ$5:AJ$467,'Grid GenerationQueue'!$AX$5:$AX$467,$B69,'Grid GenerationQueue'!$AY$5:$AY$467,$C69,'Grid GenerationQueue'!$BH$5:$BH$467,"Executed")</f>
        <v>94.999999999999943</v>
      </c>
      <c r="W69">
        <f>SUMIFS('Grid GenerationQueue'!AK$5:AK$467,'Grid GenerationQueue'!$AX$5:$AX$467,$B69,'Grid GenerationQueue'!$AY$5:$AY$467,$C69,'Grid GenerationQueue'!$BH$5:$BH$467,"Executed")</f>
        <v>0</v>
      </c>
      <c r="X69">
        <f>SUMIFS('Grid GenerationQueue'!AL$5:AL$467,'Grid GenerationQueue'!$AX$5:$AX$467,$B69,'Grid GenerationQueue'!$AY$5:$AY$467,$C69,'Grid GenerationQueue'!$BH$5:$BH$467,"Executed")</f>
        <v>0</v>
      </c>
      <c r="Y69">
        <f>SUMIFS('Grid GenerationQueue'!AM$5:AM$467,'Grid GenerationQueue'!$AX$5:$AX$467,$B69,'Grid GenerationQueue'!$AY$5:$AY$467,$C69,'Grid GenerationQueue'!$BH$5:$BH$467,"Executed")</f>
        <v>0</v>
      </c>
      <c r="Z69">
        <f>SUMIFS('Grid GenerationQueue'!AN$5:AN$467,'Grid GenerationQueue'!$AX$5:$AX$467,$B69,'Grid GenerationQueue'!$AY$5:$AY$467,$C69,'Grid GenerationQueue'!$BH$5:$BH$467,"Executed")</f>
        <v>0</v>
      </c>
      <c r="AA69">
        <f>SUMIFS('Grid GenerationQueue'!AO$5:AO$467,'Grid GenerationQueue'!$AX$5:$AX$467,$B69,'Grid GenerationQueue'!$AY$5:$AY$467,$C69,'Grid GenerationQueue'!$BH$5:$BH$467,"Executed")</f>
        <v>0</v>
      </c>
      <c r="AB69">
        <f>SUMIFS('Grid GenerationQueue'!AP$5:AP$467,'Grid GenerationQueue'!$AX$5:$AX$467,$B69,'Grid GenerationQueue'!$AY$5:$AY$467,$C69,'Grid GenerationQueue'!$BH$5:$BH$467,"Executed")</f>
        <v>0</v>
      </c>
      <c r="AD69">
        <f>SUMIFS('Grid GenerationQueue'!AE$5:AE$467,'Grid GenerationQueue'!$AX$5:$AX$467,$B69,'Grid GenerationQueue'!$AY$5:$AY$467,$C69,'Grid GenerationQueue'!$BF$5:$BF$467,"&lt;&gt;"&amp;"")</f>
        <v>2177.2799999999997</v>
      </c>
      <c r="AE69">
        <f>SUMIFS('Grid GenerationQueue'!AF$5:AF$467,'Grid GenerationQueue'!$AX$5:$AX$467,$B69,'Grid GenerationQueue'!$AY$5:$AY$467,$C69,'Grid GenerationQueue'!$BF$5:$BF$467,"&lt;&gt;"&amp;"")</f>
        <v>1239.6799999999998</v>
      </c>
      <c r="AF69">
        <f>SUMIFS('Grid GenerationQueue'!AG$5:AG$467,'Grid GenerationQueue'!$AX$5:$AX$467,$B69,'Grid GenerationQueue'!$AY$5:$AY$467,$C69,'Grid GenerationQueue'!$BF$5:$BF$467,"&lt;&gt;"&amp;"")</f>
        <v>0</v>
      </c>
      <c r="AG69">
        <f>SUMIFS('Grid GenerationQueue'!AH$5:AH$467,'Grid GenerationQueue'!$AX$5:$AX$467,$B69,'Grid GenerationQueue'!$AY$5:$AY$467,$C69,'Grid GenerationQueue'!$BF$5:$BF$467,"&lt;&gt;"&amp;"")</f>
        <v>0</v>
      </c>
      <c r="AH69">
        <f>SUMIFS('Grid GenerationQueue'!AI$5:AI$467,'Grid GenerationQueue'!$AX$5:$AX$467,$B69,'Grid GenerationQueue'!$AY$5:$AY$467,$C69,'Grid GenerationQueue'!$BF$5:$BF$467,"&lt;&gt;"&amp;"")</f>
        <v>3514.55</v>
      </c>
      <c r="AI69">
        <f>SUMIFS('Grid GenerationQueue'!AJ$5:AJ$467,'Grid GenerationQueue'!$AX$5:$AX$467,$B69,'Grid GenerationQueue'!$AY$5:$AY$467,$C69,'Grid GenerationQueue'!$BF$5:$BF$467,"&lt;&gt;"&amp;"")</f>
        <v>94.999999999999943</v>
      </c>
      <c r="AJ69">
        <f>SUMIFS('Grid GenerationQueue'!AK$5:AK$467,'Grid GenerationQueue'!$AX$5:$AX$467,$B69,'Grid GenerationQueue'!$AY$5:$AY$467,$C69,'Grid GenerationQueue'!$BF$5:$BF$467,"&lt;&gt;"&amp;"")</f>
        <v>0</v>
      </c>
      <c r="AK69">
        <f>SUMIFS('Grid GenerationQueue'!AL$5:AL$467,'Grid GenerationQueue'!$AX$5:$AX$467,$B69,'Grid GenerationQueue'!$AY$5:$AY$467,$C69,'Grid GenerationQueue'!$BF$5:$BF$467,"&lt;&gt;"&amp;"")</f>
        <v>0</v>
      </c>
      <c r="AL69">
        <f>SUMIFS('Grid GenerationQueue'!AM$5:AM$467,'Grid GenerationQueue'!$AX$5:$AX$467,$B69,'Grid GenerationQueue'!$AY$5:$AY$467,$C69,'Grid GenerationQueue'!$BF$5:$BF$467,"&lt;&gt;"&amp;"")</f>
        <v>0</v>
      </c>
      <c r="AM69">
        <f>SUMIFS('Grid GenerationQueue'!AN$5:AN$467,'Grid GenerationQueue'!$AX$5:$AX$467,$B69,'Grid GenerationQueue'!$AY$5:$AY$467,$C69,'Grid GenerationQueue'!$BF$5:$BF$467,"&lt;&gt;"&amp;"")</f>
        <v>0</v>
      </c>
      <c r="AN69">
        <f>SUMIFS('Grid GenerationQueue'!AO$5:AO$467,'Grid GenerationQueue'!$AX$5:$AX$467,$B69,'Grid GenerationQueue'!$AY$5:$AY$467,$C69,'Grid GenerationQueue'!$BF$5:$BF$467,"&lt;&gt;"&amp;"")</f>
        <v>0</v>
      </c>
      <c r="AO69">
        <f>SUMIFS('Grid GenerationQueue'!AP$5:AP$467,'Grid GenerationQueue'!$AX$5:$AX$467,$B69,'Grid GenerationQueue'!$AY$5:$AY$467,$C69,'Grid GenerationQueue'!$BF$5:$BF$467,"&lt;&gt;"&amp;"")</f>
        <v>0</v>
      </c>
      <c r="AQ69">
        <f>SUMIFS('Grid GenerationQueue'!AE$5:AE$467,'Grid GenerationQueue'!$AX$5:$AX$467,$B69,'Grid GenerationQueue'!$AY$5:$AY$467,$C69)</f>
        <v>6373.2102999999997</v>
      </c>
      <c r="AR69">
        <f>SUMIFS('Grid GenerationQueue'!AF$5:AF$467,'Grid GenerationQueue'!$AX$5:$AX$467,$B69,'Grid GenerationQueue'!$AY$5:$AY$467,$C69)</f>
        <v>1239.6799999999998</v>
      </c>
      <c r="AS69">
        <f>SUMIFS('Grid GenerationQueue'!AG$5:AG$467,'Grid GenerationQueue'!$AX$5:$AX$467,$B69,'Grid GenerationQueue'!$AY$5:$AY$467,$C69)</f>
        <v>0</v>
      </c>
      <c r="AT69">
        <f>SUMIFS('Grid GenerationQueue'!AH$5:AH$467,'Grid GenerationQueue'!$AX$5:$AX$467,$B69,'Grid GenerationQueue'!$AY$5:$AY$467,$C69)</f>
        <v>0</v>
      </c>
      <c r="AU69">
        <f>SUMIFS('Grid GenerationQueue'!AI$5:AI$467,'Grid GenerationQueue'!$AX$5:$AX$467,$B69,'Grid GenerationQueue'!$AY$5:$AY$467,$C69)</f>
        <v>7665.4105</v>
      </c>
      <c r="AV69">
        <f>SUMIFS('Grid GenerationQueue'!AJ$5:AJ$467,'Grid GenerationQueue'!$AX$5:$AX$467,$B69,'Grid GenerationQueue'!$AY$5:$AY$467,$C69)</f>
        <v>94.999999999999943</v>
      </c>
      <c r="AW69">
        <f>SUMIFS('Grid GenerationQueue'!AK$5:AK$467,'Grid GenerationQueue'!$AX$5:$AX$467,$B69,'Grid GenerationQueue'!$AY$5:$AY$467,$C69)</f>
        <v>0</v>
      </c>
      <c r="AX69">
        <f>SUMIFS('Grid GenerationQueue'!AL$5:AL$467,'Grid GenerationQueue'!$AX$5:$AX$467,$B69,'Grid GenerationQueue'!$AY$5:$AY$467,$C69)</f>
        <v>0</v>
      </c>
      <c r="AY69">
        <f>SUMIFS('Grid GenerationQueue'!AM$5:AM$467,'Grid GenerationQueue'!$AX$5:$AX$467,$B69,'Grid GenerationQueue'!$AY$5:$AY$467,$C69)</f>
        <v>0</v>
      </c>
      <c r="AZ69">
        <f>SUMIFS('Grid GenerationQueue'!AN$5:AN$467,'Grid GenerationQueue'!$AX$5:$AX$467,$B69,'Grid GenerationQueue'!$AY$5:$AY$467,$C69)</f>
        <v>0</v>
      </c>
      <c r="BA69">
        <f>SUMIFS('Grid GenerationQueue'!AO$5:AO$467,'Grid GenerationQueue'!$AX$5:$AX$467,$B69,'Grid GenerationQueue'!$AY$5:$AY$467,$C69)</f>
        <v>0</v>
      </c>
      <c r="BB69">
        <f>SUMIFS('Grid GenerationQueue'!AP$5:AP$467,'Grid GenerationQueue'!$AX$5:$AX$467,$B69,'Grid GenerationQueue'!$AY$5:$AY$467,$C69)</f>
        <v>0</v>
      </c>
      <c r="BD69">
        <f>SUMIFS('Grid GenerationQueue'!AE$5:AE$467,'Grid GenerationQueue'!$AX$5:$AX$467,$B69,'Grid GenerationQueue'!$AY$5:$AY$467,$C69,'Grid GenerationQueue'!$BH$5:$BH$467,"Executed",'Grid GenerationQueue'!$BB$5:$BB$467,"&lt;"&amp;$BE$3)</f>
        <v>2177.2799999999997</v>
      </c>
      <c r="BE69">
        <f>SUMIFS('Grid GenerationQueue'!AF$5:AF$467,'Grid GenerationQueue'!$AX$5:$AX$467,$B69,'Grid GenerationQueue'!$AY$5:$AY$467,$C69,'Grid GenerationQueue'!$BH$5:$BH$467,"Executed",'Grid GenerationQueue'!$BB$5:$BB$467,"&lt;"&amp;$BE$3)</f>
        <v>1239.6799999999998</v>
      </c>
      <c r="BF69">
        <f>SUMIFS('Grid GenerationQueue'!AG$5:AG$467,'Grid GenerationQueue'!$AX$5:$AX$467,$B69,'Grid GenerationQueue'!$AY$5:$AY$467,$C69,'Grid GenerationQueue'!$BH$5:$BH$467,"Executed",'Grid GenerationQueue'!$BB$5:$BB$467,"&lt;"&amp;$BE$3)</f>
        <v>0</v>
      </c>
      <c r="BG69">
        <f>SUMIFS('Grid GenerationQueue'!AH$5:AH$467,'Grid GenerationQueue'!$AX$5:$AX$467,$B69,'Grid GenerationQueue'!$AY$5:$AY$467,$C69,'Grid GenerationQueue'!$BH$5:$BH$467,"Executed",'Grid GenerationQueue'!$BB$5:$BB$467,"&lt;"&amp;$BE$3)</f>
        <v>0</v>
      </c>
      <c r="BH69">
        <f>SUMIFS('Grid GenerationQueue'!AI$5:AI$467,'Grid GenerationQueue'!$AX$5:$AX$467,$B69,'Grid GenerationQueue'!$AY$5:$AY$467,$C69,'Grid GenerationQueue'!$BH$5:$BH$467,"Executed",'Grid GenerationQueue'!$BB$5:$BB$467,"&lt;"&amp;$BE$3)</f>
        <v>3514.55</v>
      </c>
      <c r="BI69">
        <f>SUMIFS('Grid GenerationQueue'!AJ$5:AJ$467,'Grid GenerationQueue'!$AX$5:$AX$467,$B69,'Grid GenerationQueue'!$AY$5:$AY$467,$C69,'Grid GenerationQueue'!$BH$5:$BH$467,"Executed",'Grid GenerationQueue'!$BB$5:$BB$467,"&lt;"&amp;$BE$3)</f>
        <v>94.999999999999943</v>
      </c>
      <c r="BJ69">
        <f>SUMIFS('Grid GenerationQueue'!AK$5:AK$467,'Grid GenerationQueue'!$AX$5:$AX$467,$B69,'Grid GenerationQueue'!$AY$5:$AY$467,$C69,'Grid GenerationQueue'!$BH$5:$BH$467,"Executed",'Grid GenerationQueue'!$BB$5:$BB$467,"&lt;"&amp;$BE$3)</f>
        <v>0</v>
      </c>
      <c r="BK69">
        <f>SUMIFS('Grid GenerationQueue'!AL$5:AL$467,'Grid GenerationQueue'!$AX$5:$AX$467,$B69,'Grid GenerationQueue'!$AY$5:$AY$467,$C69,'Grid GenerationQueue'!$BH$5:$BH$467,"Executed",'Grid GenerationQueue'!$BB$5:$BB$467,"&lt;"&amp;$BE$3)</f>
        <v>0</v>
      </c>
      <c r="BL69">
        <f>SUMIFS('Grid GenerationQueue'!AM$5:AM$467,'Grid GenerationQueue'!$AX$5:$AX$467,$B69,'Grid GenerationQueue'!$AY$5:$AY$467,$C69,'Grid GenerationQueue'!$BH$5:$BH$467,"Executed",'Grid GenerationQueue'!$BB$5:$BB$467,"&lt;"&amp;$BE$3)</f>
        <v>0</v>
      </c>
      <c r="BM69">
        <f>SUMIFS('Grid GenerationQueue'!AN$5:AN$467,'Grid GenerationQueue'!$AX$5:$AX$467,$B69,'Grid GenerationQueue'!$AY$5:$AY$467,$C69,'Grid GenerationQueue'!$BH$5:$BH$467,"Executed",'Grid GenerationQueue'!$BB$5:$BB$467,"&lt;"&amp;$BE$3)</f>
        <v>0</v>
      </c>
      <c r="BN69">
        <f>SUMIFS('Grid GenerationQueue'!AO$5:AO$467,'Grid GenerationQueue'!$AX$5:$AX$467,$B69,'Grid GenerationQueue'!$AY$5:$AY$467,$C69,'Grid GenerationQueue'!$BH$5:$BH$467,"Executed",'Grid GenerationQueue'!$BB$5:$BB$467,"&lt;"&amp;$BE$3)</f>
        <v>0</v>
      </c>
      <c r="BO69">
        <f>SUMIFS('Grid GenerationQueue'!AP$5:AP$467,'Grid GenerationQueue'!$AX$5:$AX$467,$B69,'Grid GenerationQueue'!$AY$5:$AY$467,$C69,'Grid GenerationQueue'!$BH$5:$BH$467,"Executed",'Grid GenerationQueue'!$BB$5:$BB$467,"&lt;"&amp;$BE$3)</f>
        <v>0</v>
      </c>
      <c r="BQ69">
        <f>SUMIFS('Grid GenerationQueue'!AE$5:AE$467,'Grid GenerationQueue'!$AX$5:$AX$467,$B69,'Grid GenerationQueue'!$AY$5:$AY$467,$C69,'Grid GenerationQueue'!$BF$5:$BF$467,"&lt;&gt;"&amp;"",'Grid GenerationQueue'!$BB$5:$BB$467,"&lt;"&amp;$BE$3)</f>
        <v>2177.2799999999997</v>
      </c>
      <c r="BR69">
        <f>SUMIFS('Grid GenerationQueue'!AF$5:AF$467,'Grid GenerationQueue'!$AX$5:$AX$467,$B69,'Grid GenerationQueue'!$AY$5:$AY$467,$C69,'Grid GenerationQueue'!$BF$5:$BF$467,"&lt;&gt;"&amp;"",'Grid GenerationQueue'!$BB$5:$BB$467,"&lt;"&amp;$BE$3)</f>
        <v>1239.6799999999998</v>
      </c>
      <c r="BS69">
        <f>SUMIFS('Grid GenerationQueue'!AG$5:AG$467,'Grid GenerationQueue'!$AX$5:$AX$467,$B69,'Grid GenerationQueue'!$AY$5:$AY$467,$C69,'Grid GenerationQueue'!$BF$5:$BF$467,"&lt;&gt;"&amp;"",'Grid GenerationQueue'!$BB$5:$BB$467,"&lt;"&amp;$BE$3)</f>
        <v>0</v>
      </c>
      <c r="BT69">
        <f>SUMIFS('Grid GenerationQueue'!AH$5:AH$467,'Grid GenerationQueue'!$AX$5:$AX$467,$B69,'Grid GenerationQueue'!$AY$5:$AY$467,$C69,'Grid GenerationQueue'!$BF$5:$BF$467,"&lt;&gt;"&amp;"",'Grid GenerationQueue'!$BB$5:$BB$467,"&lt;"&amp;$BE$3)</f>
        <v>0</v>
      </c>
      <c r="BU69">
        <f>SUMIFS('Grid GenerationQueue'!AI$5:AI$467,'Grid GenerationQueue'!$AX$5:$AX$467,$B69,'Grid GenerationQueue'!$AY$5:$AY$467,$C69,'Grid GenerationQueue'!$BF$5:$BF$467,"&lt;&gt;"&amp;"",'Grid GenerationQueue'!$BB$5:$BB$467,"&lt;"&amp;$BE$3)</f>
        <v>3514.55</v>
      </c>
      <c r="BV69">
        <f>SUMIFS('Grid GenerationQueue'!AJ$5:AJ$467,'Grid GenerationQueue'!$AX$5:$AX$467,$B69,'Grid GenerationQueue'!$AY$5:$AY$467,$C69,'Grid GenerationQueue'!$BF$5:$BF$467,"&lt;&gt;"&amp;"",'Grid GenerationQueue'!$BB$5:$BB$467,"&lt;"&amp;$BE$3)</f>
        <v>94.999999999999943</v>
      </c>
      <c r="BW69">
        <f>SUMIFS('Grid GenerationQueue'!AK$5:AK$467,'Grid GenerationQueue'!$AX$5:$AX$467,$B69,'Grid GenerationQueue'!$AY$5:$AY$467,$C69,'Grid GenerationQueue'!$BF$5:$BF$467,"&lt;&gt;"&amp;"",'Grid GenerationQueue'!$BB$5:$BB$467,"&lt;"&amp;$BE$3)</f>
        <v>0</v>
      </c>
      <c r="BX69">
        <f>SUMIFS('Grid GenerationQueue'!AL$5:AL$467,'Grid GenerationQueue'!$AX$5:$AX$467,$B69,'Grid GenerationQueue'!$AY$5:$AY$467,$C69,'Grid GenerationQueue'!$BF$5:$BF$467,"&lt;&gt;"&amp;"",'Grid GenerationQueue'!$BB$5:$BB$467,"&lt;"&amp;$BE$3)</f>
        <v>0</v>
      </c>
      <c r="BY69">
        <f>SUMIFS('Grid GenerationQueue'!AM$5:AM$467,'Grid GenerationQueue'!$AX$5:$AX$467,$B69,'Grid GenerationQueue'!$AY$5:$AY$467,$C69,'Grid GenerationQueue'!$BF$5:$BF$467,"&lt;&gt;"&amp;"",'Grid GenerationQueue'!$BB$5:$BB$467,"&lt;"&amp;$BE$3)</f>
        <v>0</v>
      </c>
      <c r="BZ69">
        <f>SUMIFS('Grid GenerationQueue'!AN$5:AN$467,'Grid GenerationQueue'!$AX$5:$AX$467,$B69,'Grid GenerationQueue'!$AY$5:$AY$467,$C69,'Grid GenerationQueue'!$BF$5:$BF$467,"&lt;&gt;"&amp;"",'Grid GenerationQueue'!$BB$5:$BB$467,"&lt;"&amp;$BE$3)</f>
        <v>0</v>
      </c>
      <c r="CA69">
        <f>SUMIFS('Grid GenerationQueue'!AO$5:AO$467,'Grid GenerationQueue'!$AX$5:$AX$467,$B69,'Grid GenerationQueue'!$AY$5:$AY$467,$C69,'Grid GenerationQueue'!$BF$5:$BF$467,"&lt;&gt;"&amp;"",'Grid GenerationQueue'!$BB$5:$BB$467,"&lt;"&amp;$BE$3)</f>
        <v>0</v>
      </c>
      <c r="CB69">
        <f>SUMIFS('Grid GenerationQueue'!AP$5:AP$467,'Grid GenerationQueue'!$AX$5:$AX$467,$B69,'Grid GenerationQueue'!$AY$5:$AY$467,$C69,'Grid GenerationQueue'!$BF$5:$BF$467,"&lt;&gt;"&amp;"",'Grid GenerationQueue'!$BB$5:$BB$467,"&lt;"&amp;$BE$3)</f>
        <v>0</v>
      </c>
      <c r="CD69">
        <f>SUMIFS('Grid GenerationQueue'!AE$5:AE$467,'Grid GenerationQueue'!$AX$5:$AX$467,$B69,'Grid GenerationQueue'!$AY$5:$AY$467,$C69,'Grid GenerationQueue'!$BB$5:$BB$467,"&lt;"&amp;$BE$3)</f>
        <v>6373.2102999999997</v>
      </c>
      <c r="CE69">
        <f>SUMIFS('Grid GenerationQueue'!AF$5:AF$467,'Grid GenerationQueue'!$AX$5:$AX$467,$B69,'Grid GenerationQueue'!$AY$5:$AY$467,$C69,'Grid GenerationQueue'!$BB$5:$BB$467,"&lt;"&amp;$BE$3)</f>
        <v>1239.6799999999998</v>
      </c>
      <c r="CF69">
        <f>SUMIFS('Grid GenerationQueue'!AG$5:AG$467,'Grid GenerationQueue'!$AX$5:$AX$467,$B69,'Grid GenerationQueue'!$AY$5:$AY$467,$C69,'Grid GenerationQueue'!$BB$5:$BB$467,"&lt;"&amp;$BE$3)</f>
        <v>0</v>
      </c>
      <c r="CG69">
        <f>SUMIFS('Grid GenerationQueue'!AH$5:AH$467,'Grid GenerationQueue'!$AX$5:$AX$467,$B69,'Grid GenerationQueue'!$AY$5:$AY$467,$C69,'Grid GenerationQueue'!$BB$5:$BB$467,"&lt;"&amp;$BE$3)</f>
        <v>0</v>
      </c>
      <c r="CH69">
        <f>SUMIFS('Grid GenerationQueue'!AI$5:AI$467,'Grid GenerationQueue'!$AX$5:$AX$467,$B69,'Grid GenerationQueue'!$AY$5:$AY$467,$C69,'Grid GenerationQueue'!$BB$5:$BB$467,"&lt;"&amp;$BE$3)</f>
        <v>7665.4105</v>
      </c>
      <c r="CI69">
        <f>SUMIFS('Grid GenerationQueue'!AJ$5:AJ$467,'Grid GenerationQueue'!$AX$5:$AX$467,$B69,'Grid GenerationQueue'!$AY$5:$AY$467,$C69,'Grid GenerationQueue'!$BB$5:$BB$467,"&lt;"&amp;$BE$3)</f>
        <v>94.999999999999943</v>
      </c>
      <c r="CJ69">
        <f>SUMIFS('Grid GenerationQueue'!AK$5:AK$467,'Grid GenerationQueue'!$AX$5:$AX$467,$B69,'Grid GenerationQueue'!$AY$5:$AY$467,$C69,'Grid GenerationQueue'!$BB$5:$BB$467,"&lt;"&amp;$BE$3)</f>
        <v>0</v>
      </c>
      <c r="CK69">
        <f>SUMIFS('Grid GenerationQueue'!AL$5:AL$467,'Grid GenerationQueue'!$AX$5:$AX$467,$B69,'Grid GenerationQueue'!$AY$5:$AY$467,$C69,'Grid GenerationQueue'!$BB$5:$BB$467,"&lt;"&amp;$BE$3)</f>
        <v>0</v>
      </c>
      <c r="CL69">
        <f>SUMIFS('Grid GenerationQueue'!AM$5:AM$467,'Grid GenerationQueue'!$AX$5:$AX$467,$B69,'Grid GenerationQueue'!$AY$5:$AY$467,$C69,'Grid GenerationQueue'!$BB$5:$BB$467,"&lt;"&amp;$BE$3)</f>
        <v>0</v>
      </c>
      <c r="CM69">
        <f>SUMIFS('Grid GenerationQueue'!AN$5:AN$467,'Grid GenerationQueue'!$AX$5:$AX$467,$B69,'Grid GenerationQueue'!$AY$5:$AY$467,$C69,'Grid GenerationQueue'!$BB$5:$BB$467,"&lt;"&amp;$BE$3)</f>
        <v>0</v>
      </c>
      <c r="CN69">
        <f>SUMIFS('Grid GenerationQueue'!AO$5:AO$467,'Grid GenerationQueue'!$AX$5:$AX$467,$B69,'Grid GenerationQueue'!$AY$5:$AY$467,$C69,'Grid GenerationQueue'!$BB$5:$BB$467,"&lt;"&amp;$BE$3)</f>
        <v>0</v>
      </c>
      <c r="CO69">
        <f>SUMIFS('Grid GenerationQueue'!AP$5:AP$467,'Grid GenerationQueue'!$AX$5:$AX$467,$B69,'Grid GenerationQueue'!$AY$5:$AY$467,$C69,'Grid GenerationQueue'!$BB$5:$BB$467,"&lt;"&amp;$BE$3)</f>
        <v>0</v>
      </c>
    </row>
    <row r="70" spans="1:93" x14ac:dyDescent="0.35">
      <c r="A70" t="s">
        <v>4653</v>
      </c>
      <c r="B70" t="s">
        <v>4548</v>
      </c>
      <c r="C70">
        <v>115</v>
      </c>
      <c r="D70">
        <f>SUMIFS('Grid GenerationQueue'!AE$5:AE$467,'Grid GenerationQueue'!$AX$5:$AX$467,$B70,'Grid GenerationQueue'!$AY$5:$AY$467,$C70,'Grid GenerationQueue'!$BI$5:$BI$467,"&lt;4")</f>
        <v>0</v>
      </c>
      <c r="E70">
        <f>SUMIFS('Grid GenerationQueue'!AF$5:AF$467,'Grid GenerationQueue'!$AX$5:$AX$467,$B70,'Grid GenerationQueue'!$AY$5:$AY$467,$C70,'Grid GenerationQueue'!$BI$5:$BI$467,"&lt;4")</f>
        <v>0</v>
      </c>
      <c r="F70">
        <f>SUMIFS('Grid GenerationQueue'!AG$5:AG$467,'Grid GenerationQueue'!$AX$5:$AX$467,$B70,'Grid GenerationQueue'!$AY$5:$AY$467,$C70,'Grid GenerationQueue'!$BI$5:$BI$467,"&lt;4")</f>
        <v>0</v>
      </c>
      <c r="G70">
        <f>SUMIFS('Grid GenerationQueue'!AH$5:AH$467,'Grid GenerationQueue'!$AX$5:$AX$467,$B70,'Grid GenerationQueue'!$AY$5:$AY$467,$C70,'Grid GenerationQueue'!$BI$5:$BI$467,"&lt;4")</f>
        <v>0</v>
      </c>
      <c r="H70">
        <f>SUMIFS('Grid GenerationQueue'!AI$5:AI$467,'Grid GenerationQueue'!$AX$5:$AX$467,$B70,'Grid GenerationQueue'!$AY$5:$AY$467,$C70,'Grid GenerationQueue'!$BI$5:$BI$467,"&lt;4")</f>
        <v>0</v>
      </c>
      <c r="I70">
        <f>SUMIFS('Grid GenerationQueue'!AJ$5:AJ$467,'Grid GenerationQueue'!$AX$5:$AX$467,$B70,'Grid GenerationQueue'!$AY$5:$AY$467,$C70,'Grid GenerationQueue'!$BI$5:$BI$467,"&lt;4")</f>
        <v>0</v>
      </c>
      <c r="J70">
        <f>SUMIFS('Grid GenerationQueue'!AK$5:AK$467,'Grid GenerationQueue'!$AX$5:$AX$467,$B70,'Grid GenerationQueue'!$AY$5:$AY$467,$C70,'Grid GenerationQueue'!$BI$5:$BI$467,"&lt;4")</f>
        <v>0</v>
      </c>
      <c r="K70">
        <f>SUMIFS('Grid GenerationQueue'!AL$5:AL$467,'Grid GenerationQueue'!$AX$5:$AX$467,$B70,'Grid GenerationQueue'!$AY$5:$AY$467,$C70,'Grid GenerationQueue'!$BI$5:$BI$467,"&lt;4")</f>
        <v>0</v>
      </c>
      <c r="L70">
        <f>SUMIFS('Grid GenerationQueue'!AM$5:AM$467,'Grid GenerationQueue'!$AX$5:$AX$467,$B70,'Grid GenerationQueue'!$AY$5:$AY$467,$C70,'Grid GenerationQueue'!$BI$5:$BI$467,"&lt;4")</f>
        <v>0</v>
      </c>
      <c r="M70">
        <f>SUMIFS('Grid GenerationQueue'!AN$5:AN$467,'Grid GenerationQueue'!$AX$5:$AX$467,$B70,'Grid GenerationQueue'!$AY$5:$AY$467,$C70,'Grid GenerationQueue'!$BI$5:$BI$467,"&lt;4")</f>
        <v>0</v>
      </c>
      <c r="N70">
        <f>SUMIFS('Grid GenerationQueue'!AO$5:AO$467,'Grid GenerationQueue'!$AX$5:$AX$467,$B70,'Grid GenerationQueue'!$AY$5:$AY$467,$C70,'Grid GenerationQueue'!$BI$5:$BI$467,"&lt;4")</f>
        <v>0</v>
      </c>
      <c r="O70">
        <f>SUMIFS('Grid GenerationQueue'!AP$5:AP$467,'Grid GenerationQueue'!$AX$5:$AX$467,$B70,'Grid GenerationQueue'!$AY$5:$AY$467,$C70,'Grid GenerationQueue'!$BI$5:$BI$467,"&lt;4")</f>
        <v>0</v>
      </c>
      <c r="Q70">
        <f>SUMIFS('Grid GenerationQueue'!AE$5:AE$467,'Grid GenerationQueue'!$AX$5:$AX$467,$B70,'Grid GenerationQueue'!$AY$5:$AY$467,$C70,'Grid GenerationQueue'!$BH$5:$BH$467,"Executed")</f>
        <v>0</v>
      </c>
      <c r="R70">
        <f>SUMIFS('Grid GenerationQueue'!AF$5:AF$467,'Grid GenerationQueue'!$AX$5:$AX$467,$B70,'Grid GenerationQueue'!$AY$5:$AY$467,$C70,'Grid GenerationQueue'!$BH$5:$BH$467,"Executed")</f>
        <v>0</v>
      </c>
      <c r="S70">
        <f>SUMIFS('Grid GenerationQueue'!AG$5:AG$467,'Grid GenerationQueue'!$AX$5:$AX$467,$B70,'Grid GenerationQueue'!$AY$5:$AY$467,$C70,'Grid GenerationQueue'!$BH$5:$BH$467,"Executed")</f>
        <v>0</v>
      </c>
      <c r="T70">
        <f>SUMIFS('Grid GenerationQueue'!AH$5:AH$467,'Grid GenerationQueue'!$AX$5:$AX$467,$B70,'Grid GenerationQueue'!$AY$5:$AY$467,$C70,'Grid GenerationQueue'!$BH$5:$BH$467,"Executed")</f>
        <v>0</v>
      </c>
      <c r="U70">
        <f>SUMIFS('Grid GenerationQueue'!AI$5:AI$467,'Grid GenerationQueue'!$AX$5:$AX$467,$B70,'Grid GenerationQueue'!$AY$5:$AY$467,$C70,'Grid GenerationQueue'!$BH$5:$BH$467,"Executed")</f>
        <v>0</v>
      </c>
      <c r="V70">
        <f>SUMIFS('Grid GenerationQueue'!AJ$5:AJ$467,'Grid GenerationQueue'!$AX$5:$AX$467,$B70,'Grid GenerationQueue'!$AY$5:$AY$467,$C70,'Grid GenerationQueue'!$BH$5:$BH$467,"Executed")</f>
        <v>0</v>
      </c>
      <c r="W70">
        <f>SUMIFS('Grid GenerationQueue'!AK$5:AK$467,'Grid GenerationQueue'!$AX$5:$AX$467,$B70,'Grid GenerationQueue'!$AY$5:$AY$467,$C70,'Grid GenerationQueue'!$BH$5:$BH$467,"Executed")</f>
        <v>0</v>
      </c>
      <c r="X70">
        <f>SUMIFS('Grid GenerationQueue'!AL$5:AL$467,'Grid GenerationQueue'!$AX$5:$AX$467,$B70,'Grid GenerationQueue'!$AY$5:$AY$467,$C70,'Grid GenerationQueue'!$BH$5:$BH$467,"Executed")</f>
        <v>0</v>
      </c>
      <c r="Y70">
        <f>SUMIFS('Grid GenerationQueue'!AM$5:AM$467,'Grid GenerationQueue'!$AX$5:$AX$467,$B70,'Grid GenerationQueue'!$AY$5:$AY$467,$C70,'Grid GenerationQueue'!$BH$5:$BH$467,"Executed")</f>
        <v>0</v>
      </c>
      <c r="Z70">
        <f>SUMIFS('Grid GenerationQueue'!AN$5:AN$467,'Grid GenerationQueue'!$AX$5:$AX$467,$B70,'Grid GenerationQueue'!$AY$5:$AY$467,$C70,'Grid GenerationQueue'!$BH$5:$BH$467,"Executed")</f>
        <v>0</v>
      </c>
      <c r="AA70">
        <f>SUMIFS('Grid GenerationQueue'!AO$5:AO$467,'Grid GenerationQueue'!$AX$5:$AX$467,$B70,'Grid GenerationQueue'!$AY$5:$AY$467,$C70,'Grid GenerationQueue'!$BH$5:$BH$467,"Executed")</f>
        <v>0</v>
      </c>
      <c r="AB70">
        <f>SUMIFS('Grid GenerationQueue'!AP$5:AP$467,'Grid GenerationQueue'!$AX$5:$AX$467,$B70,'Grid GenerationQueue'!$AY$5:$AY$467,$C70,'Grid GenerationQueue'!$BH$5:$BH$467,"Executed")</f>
        <v>0</v>
      </c>
      <c r="AD70">
        <f>SUMIFS('Grid GenerationQueue'!AE$5:AE$467,'Grid GenerationQueue'!$AX$5:$AX$467,$B70,'Grid GenerationQueue'!$AY$5:$AY$467,$C70,'Grid GenerationQueue'!$BF$5:$BF$467,"&lt;&gt;"&amp;"")</f>
        <v>0</v>
      </c>
      <c r="AE70">
        <f>SUMIFS('Grid GenerationQueue'!AF$5:AF$467,'Grid GenerationQueue'!$AX$5:$AX$467,$B70,'Grid GenerationQueue'!$AY$5:$AY$467,$C70,'Grid GenerationQueue'!$BF$5:$BF$467,"&lt;&gt;"&amp;"")</f>
        <v>0</v>
      </c>
      <c r="AF70">
        <f>SUMIFS('Grid GenerationQueue'!AG$5:AG$467,'Grid GenerationQueue'!$AX$5:$AX$467,$B70,'Grid GenerationQueue'!$AY$5:$AY$467,$C70,'Grid GenerationQueue'!$BF$5:$BF$467,"&lt;&gt;"&amp;"")</f>
        <v>0</v>
      </c>
      <c r="AG70">
        <f>SUMIFS('Grid GenerationQueue'!AH$5:AH$467,'Grid GenerationQueue'!$AX$5:$AX$467,$B70,'Grid GenerationQueue'!$AY$5:$AY$467,$C70,'Grid GenerationQueue'!$BF$5:$BF$467,"&lt;&gt;"&amp;"")</f>
        <v>0</v>
      </c>
      <c r="AH70">
        <f>SUMIFS('Grid GenerationQueue'!AI$5:AI$467,'Grid GenerationQueue'!$AX$5:$AX$467,$B70,'Grid GenerationQueue'!$AY$5:$AY$467,$C70,'Grid GenerationQueue'!$BF$5:$BF$467,"&lt;&gt;"&amp;"")</f>
        <v>0</v>
      </c>
      <c r="AI70">
        <f>SUMIFS('Grid GenerationQueue'!AJ$5:AJ$467,'Grid GenerationQueue'!$AX$5:$AX$467,$B70,'Grid GenerationQueue'!$AY$5:$AY$467,$C70,'Grid GenerationQueue'!$BF$5:$BF$467,"&lt;&gt;"&amp;"")</f>
        <v>0</v>
      </c>
      <c r="AJ70">
        <f>SUMIFS('Grid GenerationQueue'!AK$5:AK$467,'Grid GenerationQueue'!$AX$5:$AX$467,$B70,'Grid GenerationQueue'!$AY$5:$AY$467,$C70,'Grid GenerationQueue'!$BF$5:$BF$467,"&lt;&gt;"&amp;"")</f>
        <v>0</v>
      </c>
      <c r="AK70">
        <f>SUMIFS('Grid GenerationQueue'!AL$5:AL$467,'Grid GenerationQueue'!$AX$5:$AX$467,$B70,'Grid GenerationQueue'!$AY$5:$AY$467,$C70,'Grid GenerationQueue'!$BF$5:$BF$467,"&lt;&gt;"&amp;"")</f>
        <v>0</v>
      </c>
      <c r="AL70">
        <f>SUMIFS('Grid GenerationQueue'!AM$5:AM$467,'Grid GenerationQueue'!$AX$5:$AX$467,$B70,'Grid GenerationQueue'!$AY$5:$AY$467,$C70,'Grid GenerationQueue'!$BF$5:$BF$467,"&lt;&gt;"&amp;"")</f>
        <v>0</v>
      </c>
      <c r="AM70">
        <f>SUMIFS('Grid GenerationQueue'!AN$5:AN$467,'Grid GenerationQueue'!$AX$5:$AX$467,$B70,'Grid GenerationQueue'!$AY$5:$AY$467,$C70,'Grid GenerationQueue'!$BF$5:$BF$467,"&lt;&gt;"&amp;"")</f>
        <v>0</v>
      </c>
      <c r="AN70">
        <f>SUMIFS('Grid GenerationQueue'!AO$5:AO$467,'Grid GenerationQueue'!$AX$5:$AX$467,$B70,'Grid GenerationQueue'!$AY$5:$AY$467,$C70,'Grid GenerationQueue'!$BF$5:$BF$467,"&lt;&gt;"&amp;"")</f>
        <v>0</v>
      </c>
      <c r="AO70">
        <f>SUMIFS('Grid GenerationQueue'!AP$5:AP$467,'Grid GenerationQueue'!$AX$5:$AX$467,$B70,'Grid GenerationQueue'!$AY$5:$AY$467,$C70,'Grid GenerationQueue'!$BF$5:$BF$467,"&lt;&gt;"&amp;"")</f>
        <v>0</v>
      </c>
      <c r="AQ70">
        <f>SUMIFS('Grid GenerationQueue'!AE$5:AE$467,'Grid GenerationQueue'!$AX$5:$AX$467,$B70,'Grid GenerationQueue'!$AY$5:$AY$467,$C70)</f>
        <v>0</v>
      </c>
      <c r="AR70">
        <f>SUMIFS('Grid GenerationQueue'!AF$5:AF$467,'Grid GenerationQueue'!$AX$5:$AX$467,$B70,'Grid GenerationQueue'!$AY$5:$AY$467,$C70)</f>
        <v>0</v>
      </c>
      <c r="AS70">
        <f>SUMIFS('Grid GenerationQueue'!AG$5:AG$467,'Grid GenerationQueue'!$AX$5:$AX$467,$B70,'Grid GenerationQueue'!$AY$5:$AY$467,$C70)</f>
        <v>0</v>
      </c>
      <c r="AT70">
        <f>SUMIFS('Grid GenerationQueue'!AH$5:AH$467,'Grid GenerationQueue'!$AX$5:$AX$467,$B70,'Grid GenerationQueue'!$AY$5:$AY$467,$C70)</f>
        <v>0</v>
      </c>
      <c r="AU70">
        <f>SUMIFS('Grid GenerationQueue'!AI$5:AI$467,'Grid GenerationQueue'!$AX$5:$AX$467,$B70,'Grid GenerationQueue'!$AY$5:$AY$467,$C70)</f>
        <v>0</v>
      </c>
      <c r="AV70">
        <f>SUMIFS('Grid GenerationQueue'!AJ$5:AJ$467,'Grid GenerationQueue'!$AX$5:$AX$467,$B70,'Grid GenerationQueue'!$AY$5:$AY$467,$C70)</f>
        <v>0</v>
      </c>
      <c r="AW70">
        <f>SUMIFS('Grid GenerationQueue'!AK$5:AK$467,'Grid GenerationQueue'!$AX$5:$AX$467,$B70,'Grid GenerationQueue'!$AY$5:$AY$467,$C70)</f>
        <v>32.200000000000003</v>
      </c>
      <c r="AX70">
        <f>SUMIFS('Grid GenerationQueue'!AL$5:AL$467,'Grid GenerationQueue'!$AX$5:$AX$467,$B70,'Grid GenerationQueue'!$AY$5:$AY$467,$C70)</f>
        <v>0</v>
      </c>
      <c r="AY70">
        <f>SUMIFS('Grid GenerationQueue'!AM$5:AM$467,'Grid GenerationQueue'!$AX$5:$AX$467,$B70,'Grid GenerationQueue'!$AY$5:$AY$467,$C70)</f>
        <v>0</v>
      </c>
      <c r="AZ70">
        <f>SUMIFS('Grid GenerationQueue'!AN$5:AN$467,'Grid GenerationQueue'!$AX$5:$AX$467,$B70,'Grid GenerationQueue'!$AY$5:$AY$467,$C70)</f>
        <v>0</v>
      </c>
      <c r="BA70">
        <f>SUMIFS('Grid GenerationQueue'!AO$5:AO$467,'Grid GenerationQueue'!$AX$5:$AX$467,$B70,'Grid GenerationQueue'!$AY$5:$AY$467,$C70)</f>
        <v>0</v>
      </c>
      <c r="BB70">
        <f>SUMIFS('Grid GenerationQueue'!AP$5:AP$467,'Grid GenerationQueue'!$AX$5:$AX$467,$B70,'Grid GenerationQueue'!$AY$5:$AY$467,$C70)</f>
        <v>0</v>
      </c>
      <c r="BD70">
        <f>SUMIFS('Grid GenerationQueue'!AE$5:AE$467,'Grid GenerationQueue'!$AX$5:$AX$467,$B70,'Grid GenerationQueue'!$AY$5:$AY$467,$C70,'Grid GenerationQueue'!$BH$5:$BH$467,"Executed",'Grid GenerationQueue'!$BB$5:$BB$467,"&lt;"&amp;$BE$3)</f>
        <v>0</v>
      </c>
      <c r="BE70">
        <f>SUMIFS('Grid GenerationQueue'!AF$5:AF$467,'Grid GenerationQueue'!$AX$5:$AX$467,$B70,'Grid GenerationQueue'!$AY$5:$AY$467,$C70,'Grid GenerationQueue'!$BH$5:$BH$467,"Executed",'Grid GenerationQueue'!$BB$5:$BB$467,"&lt;"&amp;$BE$3)</f>
        <v>0</v>
      </c>
      <c r="BF70">
        <f>SUMIFS('Grid GenerationQueue'!AG$5:AG$467,'Grid GenerationQueue'!$AX$5:$AX$467,$B70,'Grid GenerationQueue'!$AY$5:$AY$467,$C70,'Grid GenerationQueue'!$BH$5:$BH$467,"Executed",'Grid GenerationQueue'!$BB$5:$BB$467,"&lt;"&amp;$BE$3)</f>
        <v>0</v>
      </c>
      <c r="BG70">
        <f>SUMIFS('Grid GenerationQueue'!AH$5:AH$467,'Grid GenerationQueue'!$AX$5:$AX$467,$B70,'Grid GenerationQueue'!$AY$5:$AY$467,$C70,'Grid GenerationQueue'!$BH$5:$BH$467,"Executed",'Grid GenerationQueue'!$BB$5:$BB$467,"&lt;"&amp;$BE$3)</f>
        <v>0</v>
      </c>
      <c r="BH70">
        <f>SUMIFS('Grid GenerationQueue'!AI$5:AI$467,'Grid GenerationQueue'!$AX$5:$AX$467,$B70,'Grid GenerationQueue'!$AY$5:$AY$467,$C70,'Grid GenerationQueue'!$BH$5:$BH$467,"Executed",'Grid GenerationQueue'!$BB$5:$BB$467,"&lt;"&amp;$BE$3)</f>
        <v>0</v>
      </c>
      <c r="BI70">
        <f>SUMIFS('Grid GenerationQueue'!AJ$5:AJ$467,'Grid GenerationQueue'!$AX$5:$AX$467,$B70,'Grid GenerationQueue'!$AY$5:$AY$467,$C70,'Grid GenerationQueue'!$BH$5:$BH$467,"Executed",'Grid GenerationQueue'!$BB$5:$BB$467,"&lt;"&amp;$BE$3)</f>
        <v>0</v>
      </c>
      <c r="BJ70">
        <f>SUMIFS('Grid GenerationQueue'!AK$5:AK$467,'Grid GenerationQueue'!$AX$5:$AX$467,$B70,'Grid GenerationQueue'!$AY$5:$AY$467,$C70,'Grid GenerationQueue'!$BH$5:$BH$467,"Executed",'Grid GenerationQueue'!$BB$5:$BB$467,"&lt;"&amp;$BE$3)</f>
        <v>0</v>
      </c>
      <c r="BK70">
        <f>SUMIFS('Grid GenerationQueue'!AL$5:AL$467,'Grid GenerationQueue'!$AX$5:$AX$467,$B70,'Grid GenerationQueue'!$AY$5:$AY$467,$C70,'Grid GenerationQueue'!$BH$5:$BH$467,"Executed",'Grid GenerationQueue'!$BB$5:$BB$467,"&lt;"&amp;$BE$3)</f>
        <v>0</v>
      </c>
      <c r="BL70">
        <f>SUMIFS('Grid GenerationQueue'!AM$5:AM$467,'Grid GenerationQueue'!$AX$5:$AX$467,$B70,'Grid GenerationQueue'!$AY$5:$AY$467,$C70,'Grid GenerationQueue'!$BH$5:$BH$467,"Executed",'Grid GenerationQueue'!$BB$5:$BB$467,"&lt;"&amp;$BE$3)</f>
        <v>0</v>
      </c>
      <c r="BM70">
        <f>SUMIFS('Grid GenerationQueue'!AN$5:AN$467,'Grid GenerationQueue'!$AX$5:$AX$467,$B70,'Grid GenerationQueue'!$AY$5:$AY$467,$C70,'Grid GenerationQueue'!$BH$5:$BH$467,"Executed",'Grid GenerationQueue'!$BB$5:$BB$467,"&lt;"&amp;$BE$3)</f>
        <v>0</v>
      </c>
      <c r="BN70">
        <f>SUMIFS('Grid GenerationQueue'!AO$5:AO$467,'Grid GenerationQueue'!$AX$5:$AX$467,$B70,'Grid GenerationQueue'!$AY$5:$AY$467,$C70,'Grid GenerationQueue'!$BH$5:$BH$467,"Executed",'Grid GenerationQueue'!$BB$5:$BB$467,"&lt;"&amp;$BE$3)</f>
        <v>0</v>
      </c>
      <c r="BO70">
        <f>SUMIFS('Grid GenerationQueue'!AP$5:AP$467,'Grid GenerationQueue'!$AX$5:$AX$467,$B70,'Grid GenerationQueue'!$AY$5:$AY$467,$C70,'Grid GenerationQueue'!$BH$5:$BH$467,"Executed",'Grid GenerationQueue'!$BB$5:$BB$467,"&lt;"&amp;$BE$3)</f>
        <v>0</v>
      </c>
      <c r="BQ70">
        <f>SUMIFS('Grid GenerationQueue'!AE$5:AE$467,'Grid GenerationQueue'!$AX$5:$AX$467,$B70,'Grid GenerationQueue'!$AY$5:$AY$467,$C70,'Grid GenerationQueue'!$BF$5:$BF$467,"&lt;&gt;"&amp;"",'Grid GenerationQueue'!$BB$5:$BB$467,"&lt;"&amp;$BE$3)</f>
        <v>0</v>
      </c>
      <c r="BR70">
        <f>SUMIFS('Grid GenerationQueue'!AF$5:AF$467,'Grid GenerationQueue'!$AX$5:$AX$467,$B70,'Grid GenerationQueue'!$AY$5:$AY$467,$C70,'Grid GenerationQueue'!$BF$5:$BF$467,"&lt;&gt;"&amp;"",'Grid GenerationQueue'!$BB$5:$BB$467,"&lt;"&amp;$BE$3)</f>
        <v>0</v>
      </c>
      <c r="BS70">
        <f>SUMIFS('Grid GenerationQueue'!AG$5:AG$467,'Grid GenerationQueue'!$AX$5:$AX$467,$B70,'Grid GenerationQueue'!$AY$5:$AY$467,$C70,'Grid GenerationQueue'!$BF$5:$BF$467,"&lt;&gt;"&amp;"",'Grid GenerationQueue'!$BB$5:$BB$467,"&lt;"&amp;$BE$3)</f>
        <v>0</v>
      </c>
      <c r="BT70">
        <f>SUMIFS('Grid GenerationQueue'!AH$5:AH$467,'Grid GenerationQueue'!$AX$5:$AX$467,$B70,'Grid GenerationQueue'!$AY$5:$AY$467,$C70,'Grid GenerationQueue'!$BF$5:$BF$467,"&lt;&gt;"&amp;"",'Grid GenerationQueue'!$BB$5:$BB$467,"&lt;"&amp;$BE$3)</f>
        <v>0</v>
      </c>
      <c r="BU70">
        <f>SUMIFS('Grid GenerationQueue'!AI$5:AI$467,'Grid GenerationQueue'!$AX$5:$AX$467,$B70,'Grid GenerationQueue'!$AY$5:$AY$467,$C70,'Grid GenerationQueue'!$BF$5:$BF$467,"&lt;&gt;"&amp;"",'Grid GenerationQueue'!$BB$5:$BB$467,"&lt;"&amp;$BE$3)</f>
        <v>0</v>
      </c>
      <c r="BV70">
        <f>SUMIFS('Grid GenerationQueue'!AJ$5:AJ$467,'Grid GenerationQueue'!$AX$5:$AX$467,$B70,'Grid GenerationQueue'!$AY$5:$AY$467,$C70,'Grid GenerationQueue'!$BF$5:$BF$467,"&lt;&gt;"&amp;"",'Grid GenerationQueue'!$BB$5:$BB$467,"&lt;"&amp;$BE$3)</f>
        <v>0</v>
      </c>
      <c r="BW70">
        <f>SUMIFS('Grid GenerationQueue'!AK$5:AK$467,'Grid GenerationQueue'!$AX$5:$AX$467,$B70,'Grid GenerationQueue'!$AY$5:$AY$467,$C70,'Grid GenerationQueue'!$BF$5:$BF$467,"&lt;&gt;"&amp;"",'Grid GenerationQueue'!$BB$5:$BB$467,"&lt;"&amp;$BE$3)</f>
        <v>0</v>
      </c>
      <c r="BX70">
        <f>SUMIFS('Grid GenerationQueue'!AL$5:AL$467,'Grid GenerationQueue'!$AX$5:$AX$467,$B70,'Grid GenerationQueue'!$AY$5:$AY$467,$C70,'Grid GenerationQueue'!$BF$5:$BF$467,"&lt;&gt;"&amp;"",'Grid GenerationQueue'!$BB$5:$BB$467,"&lt;"&amp;$BE$3)</f>
        <v>0</v>
      </c>
      <c r="BY70">
        <f>SUMIFS('Grid GenerationQueue'!AM$5:AM$467,'Grid GenerationQueue'!$AX$5:$AX$467,$B70,'Grid GenerationQueue'!$AY$5:$AY$467,$C70,'Grid GenerationQueue'!$BF$5:$BF$467,"&lt;&gt;"&amp;"",'Grid GenerationQueue'!$BB$5:$BB$467,"&lt;"&amp;$BE$3)</f>
        <v>0</v>
      </c>
      <c r="BZ70">
        <f>SUMIFS('Grid GenerationQueue'!AN$5:AN$467,'Grid GenerationQueue'!$AX$5:$AX$467,$B70,'Grid GenerationQueue'!$AY$5:$AY$467,$C70,'Grid GenerationQueue'!$BF$5:$BF$467,"&lt;&gt;"&amp;"",'Grid GenerationQueue'!$BB$5:$BB$467,"&lt;"&amp;$BE$3)</f>
        <v>0</v>
      </c>
      <c r="CA70">
        <f>SUMIFS('Grid GenerationQueue'!AO$5:AO$467,'Grid GenerationQueue'!$AX$5:$AX$467,$B70,'Grid GenerationQueue'!$AY$5:$AY$467,$C70,'Grid GenerationQueue'!$BF$5:$BF$467,"&lt;&gt;"&amp;"",'Grid GenerationQueue'!$BB$5:$BB$467,"&lt;"&amp;$BE$3)</f>
        <v>0</v>
      </c>
      <c r="CB70">
        <f>SUMIFS('Grid GenerationQueue'!AP$5:AP$467,'Grid GenerationQueue'!$AX$5:$AX$467,$B70,'Grid GenerationQueue'!$AY$5:$AY$467,$C70,'Grid GenerationQueue'!$BF$5:$BF$467,"&lt;&gt;"&amp;"",'Grid GenerationQueue'!$BB$5:$BB$467,"&lt;"&amp;$BE$3)</f>
        <v>0</v>
      </c>
      <c r="CD70">
        <f>SUMIFS('Grid GenerationQueue'!AE$5:AE$467,'Grid GenerationQueue'!$AX$5:$AX$467,$B70,'Grid GenerationQueue'!$AY$5:$AY$467,$C70,'Grid GenerationQueue'!$BB$5:$BB$467,"&lt;"&amp;$BE$3)</f>
        <v>0</v>
      </c>
      <c r="CE70">
        <f>SUMIFS('Grid GenerationQueue'!AF$5:AF$467,'Grid GenerationQueue'!$AX$5:$AX$467,$B70,'Grid GenerationQueue'!$AY$5:$AY$467,$C70,'Grid GenerationQueue'!$BB$5:$BB$467,"&lt;"&amp;$BE$3)</f>
        <v>0</v>
      </c>
      <c r="CF70">
        <f>SUMIFS('Grid GenerationQueue'!AG$5:AG$467,'Grid GenerationQueue'!$AX$5:$AX$467,$B70,'Grid GenerationQueue'!$AY$5:$AY$467,$C70,'Grid GenerationQueue'!$BB$5:$BB$467,"&lt;"&amp;$BE$3)</f>
        <v>0</v>
      </c>
      <c r="CG70">
        <f>SUMIFS('Grid GenerationQueue'!AH$5:AH$467,'Grid GenerationQueue'!$AX$5:$AX$467,$B70,'Grid GenerationQueue'!$AY$5:$AY$467,$C70,'Grid GenerationQueue'!$BB$5:$BB$467,"&lt;"&amp;$BE$3)</f>
        <v>0</v>
      </c>
      <c r="CH70">
        <f>SUMIFS('Grid GenerationQueue'!AI$5:AI$467,'Grid GenerationQueue'!$AX$5:$AX$467,$B70,'Grid GenerationQueue'!$AY$5:$AY$467,$C70,'Grid GenerationQueue'!$BB$5:$BB$467,"&lt;"&amp;$BE$3)</f>
        <v>0</v>
      </c>
      <c r="CI70">
        <f>SUMIFS('Grid GenerationQueue'!AJ$5:AJ$467,'Grid GenerationQueue'!$AX$5:$AX$467,$B70,'Grid GenerationQueue'!$AY$5:$AY$467,$C70,'Grid GenerationQueue'!$BB$5:$BB$467,"&lt;"&amp;$BE$3)</f>
        <v>0</v>
      </c>
      <c r="CJ70">
        <f>SUMIFS('Grid GenerationQueue'!AK$5:AK$467,'Grid GenerationQueue'!$AX$5:$AX$467,$B70,'Grid GenerationQueue'!$AY$5:$AY$467,$C70,'Grid GenerationQueue'!$BB$5:$BB$467,"&lt;"&amp;$BE$3)</f>
        <v>32.200000000000003</v>
      </c>
      <c r="CK70">
        <f>SUMIFS('Grid GenerationQueue'!AL$5:AL$467,'Grid GenerationQueue'!$AX$5:$AX$467,$B70,'Grid GenerationQueue'!$AY$5:$AY$467,$C70,'Grid GenerationQueue'!$BB$5:$BB$467,"&lt;"&amp;$BE$3)</f>
        <v>0</v>
      </c>
      <c r="CL70">
        <f>SUMIFS('Grid GenerationQueue'!AM$5:AM$467,'Grid GenerationQueue'!$AX$5:$AX$467,$B70,'Grid GenerationQueue'!$AY$5:$AY$467,$C70,'Grid GenerationQueue'!$BB$5:$BB$467,"&lt;"&amp;$BE$3)</f>
        <v>0</v>
      </c>
      <c r="CM70">
        <f>SUMIFS('Grid GenerationQueue'!AN$5:AN$467,'Grid GenerationQueue'!$AX$5:$AX$467,$B70,'Grid GenerationQueue'!$AY$5:$AY$467,$C70,'Grid GenerationQueue'!$BB$5:$BB$467,"&lt;"&amp;$BE$3)</f>
        <v>0</v>
      </c>
      <c r="CN70">
        <f>SUMIFS('Grid GenerationQueue'!AO$5:AO$467,'Grid GenerationQueue'!$AX$5:$AX$467,$B70,'Grid GenerationQueue'!$AY$5:$AY$467,$C70,'Grid GenerationQueue'!$BB$5:$BB$467,"&lt;"&amp;$BE$3)</f>
        <v>0</v>
      </c>
      <c r="CO70">
        <f>SUMIFS('Grid GenerationQueue'!AP$5:AP$467,'Grid GenerationQueue'!$AX$5:$AX$467,$B70,'Grid GenerationQueue'!$AY$5:$AY$467,$C70,'Grid GenerationQueue'!$BB$5:$BB$467,"&lt;"&amp;$BE$3)</f>
        <v>0</v>
      </c>
    </row>
    <row r="71" spans="1:93" x14ac:dyDescent="0.35">
      <c r="A71" t="s">
        <v>4648</v>
      </c>
      <c r="B71" t="s">
        <v>4397</v>
      </c>
      <c r="C71">
        <v>230</v>
      </c>
      <c r="D71">
        <f>SUMIFS('Grid GenerationQueue'!AE$5:AE$467,'Grid GenerationQueue'!$AX$5:$AX$467,$B71,'Grid GenerationQueue'!$AY$5:$AY$467,$C71,'Grid GenerationQueue'!$BI$5:$BI$467,"&lt;4")</f>
        <v>0</v>
      </c>
      <c r="E71">
        <f>SUMIFS('Grid GenerationQueue'!AF$5:AF$467,'Grid GenerationQueue'!$AX$5:$AX$467,$B71,'Grid GenerationQueue'!$AY$5:$AY$467,$C71,'Grid GenerationQueue'!$BI$5:$BI$467,"&lt;4")</f>
        <v>0</v>
      </c>
      <c r="F71">
        <f>SUMIFS('Grid GenerationQueue'!AG$5:AG$467,'Grid GenerationQueue'!$AX$5:$AX$467,$B71,'Grid GenerationQueue'!$AY$5:$AY$467,$C71,'Grid GenerationQueue'!$BI$5:$BI$467,"&lt;4")</f>
        <v>0</v>
      </c>
      <c r="G71">
        <f>SUMIFS('Grid GenerationQueue'!AH$5:AH$467,'Grid GenerationQueue'!$AX$5:$AX$467,$B71,'Grid GenerationQueue'!$AY$5:$AY$467,$C71,'Grid GenerationQueue'!$BI$5:$BI$467,"&lt;4")</f>
        <v>0</v>
      </c>
      <c r="H71">
        <f>SUMIFS('Grid GenerationQueue'!AI$5:AI$467,'Grid GenerationQueue'!$AX$5:$AX$467,$B71,'Grid GenerationQueue'!$AY$5:$AY$467,$C71,'Grid GenerationQueue'!$BI$5:$BI$467,"&lt;4")</f>
        <v>0</v>
      </c>
      <c r="I71">
        <f>SUMIFS('Grid GenerationQueue'!AJ$5:AJ$467,'Grid GenerationQueue'!$AX$5:$AX$467,$B71,'Grid GenerationQueue'!$AY$5:$AY$467,$C71,'Grid GenerationQueue'!$BI$5:$BI$467,"&lt;4")</f>
        <v>0</v>
      </c>
      <c r="J71">
        <f>SUMIFS('Grid GenerationQueue'!AK$5:AK$467,'Grid GenerationQueue'!$AX$5:$AX$467,$B71,'Grid GenerationQueue'!$AY$5:$AY$467,$C71,'Grid GenerationQueue'!$BI$5:$BI$467,"&lt;4")</f>
        <v>0</v>
      </c>
      <c r="K71">
        <f>SUMIFS('Grid GenerationQueue'!AL$5:AL$467,'Grid GenerationQueue'!$AX$5:$AX$467,$B71,'Grid GenerationQueue'!$AY$5:$AY$467,$C71,'Grid GenerationQueue'!$BI$5:$BI$467,"&lt;4")</f>
        <v>0</v>
      </c>
      <c r="L71">
        <f>SUMIFS('Grid GenerationQueue'!AM$5:AM$467,'Grid GenerationQueue'!$AX$5:$AX$467,$B71,'Grid GenerationQueue'!$AY$5:$AY$467,$C71,'Grid GenerationQueue'!$BI$5:$BI$467,"&lt;4")</f>
        <v>0</v>
      </c>
      <c r="M71">
        <f>SUMIFS('Grid GenerationQueue'!AN$5:AN$467,'Grid GenerationQueue'!$AX$5:$AX$467,$B71,'Grid GenerationQueue'!$AY$5:$AY$467,$C71,'Grid GenerationQueue'!$BI$5:$BI$467,"&lt;4")</f>
        <v>0</v>
      </c>
      <c r="N71">
        <f>SUMIFS('Grid GenerationQueue'!AO$5:AO$467,'Grid GenerationQueue'!$AX$5:$AX$467,$B71,'Grid GenerationQueue'!$AY$5:$AY$467,$C71,'Grid GenerationQueue'!$BI$5:$BI$467,"&lt;4")</f>
        <v>0</v>
      </c>
      <c r="O71">
        <f>SUMIFS('Grid GenerationQueue'!AP$5:AP$467,'Grid GenerationQueue'!$AX$5:$AX$467,$B71,'Grid GenerationQueue'!$AY$5:$AY$467,$C71,'Grid GenerationQueue'!$BI$5:$BI$467,"&lt;4")</f>
        <v>0</v>
      </c>
      <c r="Q71">
        <f>SUMIFS('Grid GenerationQueue'!AE$5:AE$467,'Grid GenerationQueue'!$AX$5:$AX$467,$B71,'Grid GenerationQueue'!$AY$5:$AY$467,$C71,'Grid GenerationQueue'!$BH$5:$BH$467,"Executed")</f>
        <v>0</v>
      </c>
      <c r="R71">
        <f>SUMIFS('Grid GenerationQueue'!AF$5:AF$467,'Grid GenerationQueue'!$AX$5:$AX$467,$B71,'Grid GenerationQueue'!$AY$5:$AY$467,$C71,'Grid GenerationQueue'!$BH$5:$BH$467,"Executed")</f>
        <v>0</v>
      </c>
      <c r="S71">
        <f>SUMIFS('Grid GenerationQueue'!AG$5:AG$467,'Grid GenerationQueue'!$AX$5:$AX$467,$B71,'Grid GenerationQueue'!$AY$5:$AY$467,$C71,'Grid GenerationQueue'!$BH$5:$BH$467,"Executed")</f>
        <v>0</v>
      </c>
      <c r="T71">
        <f>SUMIFS('Grid GenerationQueue'!AH$5:AH$467,'Grid GenerationQueue'!$AX$5:$AX$467,$B71,'Grid GenerationQueue'!$AY$5:$AY$467,$C71,'Grid GenerationQueue'!$BH$5:$BH$467,"Executed")</f>
        <v>0</v>
      </c>
      <c r="U71">
        <f>SUMIFS('Grid GenerationQueue'!AI$5:AI$467,'Grid GenerationQueue'!$AX$5:$AX$467,$B71,'Grid GenerationQueue'!$AY$5:$AY$467,$C71,'Grid GenerationQueue'!$BH$5:$BH$467,"Executed")</f>
        <v>0</v>
      </c>
      <c r="V71">
        <f>SUMIFS('Grid GenerationQueue'!AJ$5:AJ$467,'Grid GenerationQueue'!$AX$5:$AX$467,$B71,'Grid GenerationQueue'!$AY$5:$AY$467,$C71,'Grid GenerationQueue'!$BH$5:$BH$467,"Executed")</f>
        <v>0</v>
      </c>
      <c r="W71">
        <f>SUMIFS('Grid GenerationQueue'!AK$5:AK$467,'Grid GenerationQueue'!$AX$5:$AX$467,$B71,'Grid GenerationQueue'!$AY$5:$AY$467,$C71,'Grid GenerationQueue'!$BH$5:$BH$467,"Executed")</f>
        <v>0</v>
      </c>
      <c r="X71">
        <f>SUMIFS('Grid GenerationQueue'!AL$5:AL$467,'Grid GenerationQueue'!$AX$5:$AX$467,$B71,'Grid GenerationQueue'!$AY$5:$AY$467,$C71,'Grid GenerationQueue'!$BH$5:$BH$467,"Executed")</f>
        <v>0</v>
      </c>
      <c r="Y71">
        <f>SUMIFS('Grid GenerationQueue'!AM$5:AM$467,'Grid GenerationQueue'!$AX$5:$AX$467,$B71,'Grid GenerationQueue'!$AY$5:$AY$467,$C71,'Grid GenerationQueue'!$BH$5:$BH$467,"Executed")</f>
        <v>0</v>
      </c>
      <c r="Z71">
        <f>SUMIFS('Grid GenerationQueue'!AN$5:AN$467,'Grid GenerationQueue'!$AX$5:$AX$467,$B71,'Grid GenerationQueue'!$AY$5:$AY$467,$C71,'Grid GenerationQueue'!$BH$5:$BH$467,"Executed")</f>
        <v>0</v>
      </c>
      <c r="AA71">
        <f>SUMIFS('Grid GenerationQueue'!AO$5:AO$467,'Grid GenerationQueue'!$AX$5:$AX$467,$B71,'Grid GenerationQueue'!$AY$5:$AY$467,$C71,'Grid GenerationQueue'!$BH$5:$BH$467,"Executed")</f>
        <v>0</v>
      </c>
      <c r="AB71">
        <f>SUMIFS('Grid GenerationQueue'!AP$5:AP$467,'Grid GenerationQueue'!$AX$5:$AX$467,$B71,'Grid GenerationQueue'!$AY$5:$AY$467,$C71,'Grid GenerationQueue'!$BH$5:$BH$467,"Executed")</f>
        <v>0</v>
      </c>
      <c r="AD71">
        <f>SUMIFS('Grid GenerationQueue'!AE$5:AE$467,'Grid GenerationQueue'!$AX$5:$AX$467,$B71,'Grid GenerationQueue'!$AY$5:$AY$467,$C71,'Grid GenerationQueue'!$BF$5:$BF$467,"&lt;&gt;"&amp;"")</f>
        <v>0</v>
      </c>
      <c r="AE71">
        <f>SUMIFS('Grid GenerationQueue'!AF$5:AF$467,'Grid GenerationQueue'!$AX$5:$AX$467,$B71,'Grid GenerationQueue'!$AY$5:$AY$467,$C71,'Grid GenerationQueue'!$BF$5:$BF$467,"&lt;&gt;"&amp;"")</f>
        <v>0</v>
      </c>
      <c r="AF71">
        <f>SUMIFS('Grid GenerationQueue'!AG$5:AG$467,'Grid GenerationQueue'!$AX$5:$AX$467,$B71,'Grid GenerationQueue'!$AY$5:$AY$467,$C71,'Grid GenerationQueue'!$BF$5:$BF$467,"&lt;&gt;"&amp;"")</f>
        <v>0</v>
      </c>
      <c r="AG71">
        <f>SUMIFS('Grid GenerationQueue'!AH$5:AH$467,'Grid GenerationQueue'!$AX$5:$AX$467,$B71,'Grid GenerationQueue'!$AY$5:$AY$467,$C71,'Grid GenerationQueue'!$BF$5:$BF$467,"&lt;&gt;"&amp;"")</f>
        <v>0</v>
      </c>
      <c r="AH71">
        <f>SUMIFS('Grid GenerationQueue'!AI$5:AI$467,'Grid GenerationQueue'!$AX$5:$AX$467,$B71,'Grid GenerationQueue'!$AY$5:$AY$467,$C71,'Grid GenerationQueue'!$BF$5:$BF$467,"&lt;&gt;"&amp;"")</f>
        <v>0</v>
      </c>
      <c r="AI71">
        <f>SUMIFS('Grid GenerationQueue'!AJ$5:AJ$467,'Grid GenerationQueue'!$AX$5:$AX$467,$B71,'Grid GenerationQueue'!$AY$5:$AY$467,$C71,'Grid GenerationQueue'!$BF$5:$BF$467,"&lt;&gt;"&amp;"")</f>
        <v>0</v>
      </c>
      <c r="AJ71">
        <f>SUMIFS('Grid GenerationQueue'!AK$5:AK$467,'Grid GenerationQueue'!$AX$5:$AX$467,$B71,'Grid GenerationQueue'!$AY$5:$AY$467,$C71,'Grid GenerationQueue'!$BF$5:$BF$467,"&lt;&gt;"&amp;"")</f>
        <v>0</v>
      </c>
      <c r="AK71">
        <f>SUMIFS('Grid GenerationQueue'!AL$5:AL$467,'Grid GenerationQueue'!$AX$5:$AX$467,$B71,'Grid GenerationQueue'!$AY$5:$AY$467,$C71,'Grid GenerationQueue'!$BF$5:$BF$467,"&lt;&gt;"&amp;"")</f>
        <v>0</v>
      </c>
      <c r="AL71">
        <f>SUMIFS('Grid GenerationQueue'!AM$5:AM$467,'Grid GenerationQueue'!$AX$5:$AX$467,$B71,'Grid GenerationQueue'!$AY$5:$AY$467,$C71,'Grid GenerationQueue'!$BF$5:$BF$467,"&lt;&gt;"&amp;"")</f>
        <v>0</v>
      </c>
      <c r="AM71">
        <f>SUMIFS('Grid GenerationQueue'!AN$5:AN$467,'Grid GenerationQueue'!$AX$5:$AX$467,$B71,'Grid GenerationQueue'!$AY$5:$AY$467,$C71,'Grid GenerationQueue'!$BF$5:$BF$467,"&lt;&gt;"&amp;"")</f>
        <v>0</v>
      </c>
      <c r="AN71">
        <f>SUMIFS('Grid GenerationQueue'!AO$5:AO$467,'Grid GenerationQueue'!$AX$5:$AX$467,$B71,'Grid GenerationQueue'!$AY$5:$AY$467,$C71,'Grid GenerationQueue'!$BF$5:$BF$467,"&lt;&gt;"&amp;"")</f>
        <v>0</v>
      </c>
      <c r="AO71">
        <f>SUMIFS('Grid GenerationQueue'!AP$5:AP$467,'Grid GenerationQueue'!$AX$5:$AX$467,$B71,'Grid GenerationQueue'!$AY$5:$AY$467,$C71,'Grid GenerationQueue'!$BF$5:$BF$467,"&lt;&gt;"&amp;"")</f>
        <v>0</v>
      </c>
      <c r="AQ71">
        <f>SUMIFS('Grid GenerationQueue'!AE$5:AE$467,'Grid GenerationQueue'!$AX$5:$AX$467,$B71,'Grid GenerationQueue'!$AY$5:$AY$467,$C71)</f>
        <v>124.3</v>
      </c>
      <c r="AR71">
        <f>SUMIFS('Grid GenerationQueue'!AF$5:AF$467,'Grid GenerationQueue'!$AX$5:$AX$467,$B71,'Grid GenerationQueue'!$AY$5:$AY$467,$C71)</f>
        <v>0</v>
      </c>
      <c r="AS71">
        <f>SUMIFS('Grid GenerationQueue'!AG$5:AG$467,'Grid GenerationQueue'!$AX$5:$AX$467,$B71,'Grid GenerationQueue'!$AY$5:$AY$467,$C71)</f>
        <v>0</v>
      </c>
      <c r="AT71">
        <f>SUMIFS('Grid GenerationQueue'!AH$5:AH$467,'Grid GenerationQueue'!$AX$5:$AX$467,$B71,'Grid GenerationQueue'!$AY$5:$AY$467,$C71)</f>
        <v>0</v>
      </c>
      <c r="AU71">
        <f>SUMIFS('Grid GenerationQueue'!AI$5:AI$467,'Grid GenerationQueue'!$AX$5:$AX$467,$B71,'Grid GenerationQueue'!$AY$5:$AY$467,$C71)</f>
        <v>0</v>
      </c>
      <c r="AV71">
        <f>SUMIFS('Grid GenerationQueue'!AJ$5:AJ$467,'Grid GenerationQueue'!$AX$5:$AX$467,$B71,'Grid GenerationQueue'!$AY$5:$AY$467,$C71)</f>
        <v>0</v>
      </c>
      <c r="AW71">
        <f>SUMIFS('Grid GenerationQueue'!AK$5:AK$467,'Grid GenerationQueue'!$AX$5:$AX$467,$B71,'Grid GenerationQueue'!$AY$5:$AY$467,$C71)</f>
        <v>0</v>
      </c>
      <c r="AX71">
        <f>SUMIFS('Grid GenerationQueue'!AL$5:AL$467,'Grid GenerationQueue'!$AX$5:$AX$467,$B71,'Grid GenerationQueue'!$AY$5:$AY$467,$C71)</f>
        <v>0</v>
      </c>
      <c r="AY71">
        <f>SUMIFS('Grid GenerationQueue'!AM$5:AM$467,'Grid GenerationQueue'!$AX$5:$AX$467,$B71,'Grid GenerationQueue'!$AY$5:$AY$467,$C71)</f>
        <v>0</v>
      </c>
      <c r="AZ71">
        <f>SUMIFS('Grid GenerationQueue'!AN$5:AN$467,'Grid GenerationQueue'!$AX$5:$AX$467,$B71,'Grid GenerationQueue'!$AY$5:$AY$467,$C71)</f>
        <v>0</v>
      </c>
      <c r="BA71">
        <f>SUMIFS('Grid GenerationQueue'!AO$5:AO$467,'Grid GenerationQueue'!$AX$5:$AX$467,$B71,'Grid GenerationQueue'!$AY$5:$AY$467,$C71)</f>
        <v>0</v>
      </c>
      <c r="BB71">
        <f>SUMIFS('Grid GenerationQueue'!AP$5:AP$467,'Grid GenerationQueue'!$AX$5:$AX$467,$B71,'Grid GenerationQueue'!$AY$5:$AY$467,$C71)</f>
        <v>0</v>
      </c>
      <c r="BD71">
        <f>SUMIFS('Grid GenerationQueue'!AE$5:AE$467,'Grid GenerationQueue'!$AX$5:$AX$467,$B71,'Grid GenerationQueue'!$AY$5:$AY$467,$C71,'Grid GenerationQueue'!$BH$5:$BH$467,"Executed",'Grid GenerationQueue'!$BB$5:$BB$467,"&lt;"&amp;$BE$3)</f>
        <v>0</v>
      </c>
      <c r="BE71">
        <f>SUMIFS('Grid GenerationQueue'!AF$5:AF$467,'Grid GenerationQueue'!$AX$5:$AX$467,$B71,'Grid GenerationQueue'!$AY$5:$AY$467,$C71,'Grid GenerationQueue'!$BH$5:$BH$467,"Executed",'Grid GenerationQueue'!$BB$5:$BB$467,"&lt;"&amp;$BE$3)</f>
        <v>0</v>
      </c>
      <c r="BF71">
        <f>SUMIFS('Grid GenerationQueue'!AG$5:AG$467,'Grid GenerationQueue'!$AX$5:$AX$467,$B71,'Grid GenerationQueue'!$AY$5:$AY$467,$C71,'Grid GenerationQueue'!$BH$5:$BH$467,"Executed",'Grid GenerationQueue'!$BB$5:$BB$467,"&lt;"&amp;$BE$3)</f>
        <v>0</v>
      </c>
      <c r="BG71">
        <f>SUMIFS('Grid GenerationQueue'!AH$5:AH$467,'Grid GenerationQueue'!$AX$5:$AX$467,$B71,'Grid GenerationQueue'!$AY$5:$AY$467,$C71,'Grid GenerationQueue'!$BH$5:$BH$467,"Executed",'Grid GenerationQueue'!$BB$5:$BB$467,"&lt;"&amp;$BE$3)</f>
        <v>0</v>
      </c>
      <c r="BH71">
        <f>SUMIFS('Grid GenerationQueue'!AI$5:AI$467,'Grid GenerationQueue'!$AX$5:$AX$467,$B71,'Grid GenerationQueue'!$AY$5:$AY$467,$C71,'Grid GenerationQueue'!$BH$5:$BH$467,"Executed",'Grid GenerationQueue'!$BB$5:$BB$467,"&lt;"&amp;$BE$3)</f>
        <v>0</v>
      </c>
      <c r="BI71">
        <f>SUMIFS('Grid GenerationQueue'!AJ$5:AJ$467,'Grid GenerationQueue'!$AX$5:$AX$467,$B71,'Grid GenerationQueue'!$AY$5:$AY$467,$C71,'Grid GenerationQueue'!$BH$5:$BH$467,"Executed",'Grid GenerationQueue'!$BB$5:$BB$467,"&lt;"&amp;$BE$3)</f>
        <v>0</v>
      </c>
      <c r="BJ71">
        <f>SUMIFS('Grid GenerationQueue'!AK$5:AK$467,'Grid GenerationQueue'!$AX$5:$AX$467,$B71,'Grid GenerationQueue'!$AY$5:$AY$467,$C71,'Grid GenerationQueue'!$BH$5:$BH$467,"Executed",'Grid GenerationQueue'!$BB$5:$BB$467,"&lt;"&amp;$BE$3)</f>
        <v>0</v>
      </c>
      <c r="BK71">
        <f>SUMIFS('Grid GenerationQueue'!AL$5:AL$467,'Grid GenerationQueue'!$AX$5:$AX$467,$B71,'Grid GenerationQueue'!$AY$5:$AY$467,$C71,'Grid GenerationQueue'!$BH$5:$BH$467,"Executed",'Grid GenerationQueue'!$BB$5:$BB$467,"&lt;"&amp;$BE$3)</f>
        <v>0</v>
      </c>
      <c r="BL71">
        <f>SUMIFS('Grid GenerationQueue'!AM$5:AM$467,'Grid GenerationQueue'!$AX$5:$AX$467,$B71,'Grid GenerationQueue'!$AY$5:$AY$467,$C71,'Grid GenerationQueue'!$BH$5:$BH$467,"Executed",'Grid GenerationQueue'!$BB$5:$BB$467,"&lt;"&amp;$BE$3)</f>
        <v>0</v>
      </c>
      <c r="BM71">
        <f>SUMIFS('Grid GenerationQueue'!AN$5:AN$467,'Grid GenerationQueue'!$AX$5:$AX$467,$B71,'Grid GenerationQueue'!$AY$5:$AY$467,$C71,'Grid GenerationQueue'!$BH$5:$BH$467,"Executed",'Grid GenerationQueue'!$BB$5:$BB$467,"&lt;"&amp;$BE$3)</f>
        <v>0</v>
      </c>
      <c r="BN71">
        <f>SUMIFS('Grid GenerationQueue'!AO$5:AO$467,'Grid GenerationQueue'!$AX$5:$AX$467,$B71,'Grid GenerationQueue'!$AY$5:$AY$467,$C71,'Grid GenerationQueue'!$BH$5:$BH$467,"Executed",'Grid GenerationQueue'!$BB$5:$BB$467,"&lt;"&amp;$BE$3)</f>
        <v>0</v>
      </c>
      <c r="BO71">
        <f>SUMIFS('Grid GenerationQueue'!AP$5:AP$467,'Grid GenerationQueue'!$AX$5:$AX$467,$B71,'Grid GenerationQueue'!$AY$5:$AY$467,$C71,'Grid GenerationQueue'!$BH$5:$BH$467,"Executed",'Grid GenerationQueue'!$BB$5:$BB$467,"&lt;"&amp;$BE$3)</f>
        <v>0</v>
      </c>
      <c r="BQ71">
        <f>SUMIFS('Grid GenerationQueue'!AE$5:AE$467,'Grid GenerationQueue'!$AX$5:$AX$467,$B71,'Grid GenerationQueue'!$AY$5:$AY$467,$C71,'Grid GenerationQueue'!$BF$5:$BF$467,"&lt;&gt;"&amp;"",'Grid GenerationQueue'!$BB$5:$BB$467,"&lt;"&amp;$BE$3)</f>
        <v>0</v>
      </c>
      <c r="BR71">
        <f>SUMIFS('Grid GenerationQueue'!AF$5:AF$467,'Grid GenerationQueue'!$AX$5:$AX$467,$B71,'Grid GenerationQueue'!$AY$5:$AY$467,$C71,'Grid GenerationQueue'!$BF$5:$BF$467,"&lt;&gt;"&amp;"",'Grid GenerationQueue'!$BB$5:$BB$467,"&lt;"&amp;$BE$3)</f>
        <v>0</v>
      </c>
      <c r="BS71">
        <f>SUMIFS('Grid GenerationQueue'!AG$5:AG$467,'Grid GenerationQueue'!$AX$5:$AX$467,$B71,'Grid GenerationQueue'!$AY$5:$AY$467,$C71,'Grid GenerationQueue'!$BF$5:$BF$467,"&lt;&gt;"&amp;"",'Grid GenerationQueue'!$BB$5:$BB$467,"&lt;"&amp;$BE$3)</f>
        <v>0</v>
      </c>
      <c r="BT71">
        <f>SUMIFS('Grid GenerationQueue'!AH$5:AH$467,'Grid GenerationQueue'!$AX$5:$AX$467,$B71,'Grid GenerationQueue'!$AY$5:$AY$467,$C71,'Grid GenerationQueue'!$BF$5:$BF$467,"&lt;&gt;"&amp;"",'Grid GenerationQueue'!$BB$5:$BB$467,"&lt;"&amp;$BE$3)</f>
        <v>0</v>
      </c>
      <c r="BU71">
        <f>SUMIFS('Grid GenerationQueue'!AI$5:AI$467,'Grid GenerationQueue'!$AX$5:$AX$467,$B71,'Grid GenerationQueue'!$AY$5:$AY$467,$C71,'Grid GenerationQueue'!$BF$5:$BF$467,"&lt;&gt;"&amp;"",'Grid GenerationQueue'!$BB$5:$BB$467,"&lt;"&amp;$BE$3)</f>
        <v>0</v>
      </c>
      <c r="BV71">
        <f>SUMIFS('Grid GenerationQueue'!AJ$5:AJ$467,'Grid GenerationQueue'!$AX$5:$AX$467,$B71,'Grid GenerationQueue'!$AY$5:$AY$467,$C71,'Grid GenerationQueue'!$BF$5:$BF$467,"&lt;&gt;"&amp;"",'Grid GenerationQueue'!$BB$5:$BB$467,"&lt;"&amp;$BE$3)</f>
        <v>0</v>
      </c>
      <c r="BW71">
        <f>SUMIFS('Grid GenerationQueue'!AK$5:AK$467,'Grid GenerationQueue'!$AX$5:$AX$467,$B71,'Grid GenerationQueue'!$AY$5:$AY$467,$C71,'Grid GenerationQueue'!$BF$5:$BF$467,"&lt;&gt;"&amp;"",'Grid GenerationQueue'!$BB$5:$BB$467,"&lt;"&amp;$BE$3)</f>
        <v>0</v>
      </c>
      <c r="BX71">
        <f>SUMIFS('Grid GenerationQueue'!AL$5:AL$467,'Grid GenerationQueue'!$AX$5:$AX$467,$B71,'Grid GenerationQueue'!$AY$5:$AY$467,$C71,'Grid GenerationQueue'!$BF$5:$BF$467,"&lt;&gt;"&amp;"",'Grid GenerationQueue'!$BB$5:$BB$467,"&lt;"&amp;$BE$3)</f>
        <v>0</v>
      </c>
      <c r="BY71">
        <f>SUMIFS('Grid GenerationQueue'!AM$5:AM$467,'Grid GenerationQueue'!$AX$5:$AX$467,$B71,'Grid GenerationQueue'!$AY$5:$AY$467,$C71,'Grid GenerationQueue'!$BF$5:$BF$467,"&lt;&gt;"&amp;"",'Grid GenerationQueue'!$BB$5:$BB$467,"&lt;"&amp;$BE$3)</f>
        <v>0</v>
      </c>
      <c r="BZ71">
        <f>SUMIFS('Grid GenerationQueue'!AN$5:AN$467,'Grid GenerationQueue'!$AX$5:$AX$467,$B71,'Grid GenerationQueue'!$AY$5:$AY$467,$C71,'Grid GenerationQueue'!$BF$5:$BF$467,"&lt;&gt;"&amp;"",'Grid GenerationQueue'!$BB$5:$BB$467,"&lt;"&amp;$BE$3)</f>
        <v>0</v>
      </c>
      <c r="CA71">
        <f>SUMIFS('Grid GenerationQueue'!AO$5:AO$467,'Grid GenerationQueue'!$AX$5:$AX$467,$B71,'Grid GenerationQueue'!$AY$5:$AY$467,$C71,'Grid GenerationQueue'!$BF$5:$BF$467,"&lt;&gt;"&amp;"",'Grid GenerationQueue'!$BB$5:$BB$467,"&lt;"&amp;$BE$3)</f>
        <v>0</v>
      </c>
      <c r="CB71">
        <f>SUMIFS('Grid GenerationQueue'!AP$5:AP$467,'Grid GenerationQueue'!$AX$5:$AX$467,$B71,'Grid GenerationQueue'!$AY$5:$AY$467,$C71,'Grid GenerationQueue'!$BF$5:$BF$467,"&lt;&gt;"&amp;"",'Grid GenerationQueue'!$BB$5:$BB$467,"&lt;"&amp;$BE$3)</f>
        <v>0</v>
      </c>
      <c r="CD71">
        <f>SUMIFS('Grid GenerationQueue'!AE$5:AE$467,'Grid GenerationQueue'!$AX$5:$AX$467,$B71,'Grid GenerationQueue'!$AY$5:$AY$467,$C71,'Grid GenerationQueue'!$BB$5:$BB$467,"&lt;"&amp;$BE$3)</f>
        <v>124.3</v>
      </c>
      <c r="CE71">
        <f>SUMIFS('Grid GenerationQueue'!AF$5:AF$467,'Grid GenerationQueue'!$AX$5:$AX$467,$B71,'Grid GenerationQueue'!$AY$5:$AY$467,$C71,'Grid GenerationQueue'!$BB$5:$BB$467,"&lt;"&amp;$BE$3)</f>
        <v>0</v>
      </c>
      <c r="CF71">
        <f>SUMIFS('Grid GenerationQueue'!AG$5:AG$467,'Grid GenerationQueue'!$AX$5:$AX$467,$B71,'Grid GenerationQueue'!$AY$5:$AY$467,$C71,'Grid GenerationQueue'!$BB$5:$BB$467,"&lt;"&amp;$BE$3)</f>
        <v>0</v>
      </c>
      <c r="CG71">
        <f>SUMIFS('Grid GenerationQueue'!AH$5:AH$467,'Grid GenerationQueue'!$AX$5:$AX$467,$B71,'Grid GenerationQueue'!$AY$5:$AY$467,$C71,'Grid GenerationQueue'!$BB$5:$BB$467,"&lt;"&amp;$BE$3)</f>
        <v>0</v>
      </c>
      <c r="CH71">
        <f>SUMIFS('Grid GenerationQueue'!AI$5:AI$467,'Grid GenerationQueue'!$AX$5:$AX$467,$B71,'Grid GenerationQueue'!$AY$5:$AY$467,$C71,'Grid GenerationQueue'!$BB$5:$BB$467,"&lt;"&amp;$BE$3)</f>
        <v>0</v>
      </c>
      <c r="CI71">
        <f>SUMIFS('Grid GenerationQueue'!AJ$5:AJ$467,'Grid GenerationQueue'!$AX$5:$AX$467,$B71,'Grid GenerationQueue'!$AY$5:$AY$467,$C71,'Grid GenerationQueue'!$BB$5:$BB$467,"&lt;"&amp;$BE$3)</f>
        <v>0</v>
      </c>
      <c r="CJ71">
        <f>SUMIFS('Grid GenerationQueue'!AK$5:AK$467,'Grid GenerationQueue'!$AX$5:$AX$467,$B71,'Grid GenerationQueue'!$AY$5:$AY$467,$C71,'Grid GenerationQueue'!$BB$5:$BB$467,"&lt;"&amp;$BE$3)</f>
        <v>0</v>
      </c>
      <c r="CK71">
        <f>SUMIFS('Grid GenerationQueue'!AL$5:AL$467,'Grid GenerationQueue'!$AX$5:$AX$467,$B71,'Grid GenerationQueue'!$AY$5:$AY$467,$C71,'Grid GenerationQueue'!$BB$5:$BB$467,"&lt;"&amp;$BE$3)</f>
        <v>0</v>
      </c>
      <c r="CL71">
        <f>SUMIFS('Grid GenerationQueue'!AM$5:AM$467,'Grid GenerationQueue'!$AX$5:$AX$467,$B71,'Grid GenerationQueue'!$AY$5:$AY$467,$C71,'Grid GenerationQueue'!$BB$5:$BB$467,"&lt;"&amp;$BE$3)</f>
        <v>0</v>
      </c>
      <c r="CM71">
        <f>SUMIFS('Grid GenerationQueue'!AN$5:AN$467,'Grid GenerationQueue'!$AX$5:$AX$467,$B71,'Grid GenerationQueue'!$AY$5:$AY$467,$C71,'Grid GenerationQueue'!$BB$5:$BB$467,"&lt;"&amp;$BE$3)</f>
        <v>0</v>
      </c>
      <c r="CN71">
        <f>SUMIFS('Grid GenerationQueue'!AO$5:AO$467,'Grid GenerationQueue'!$AX$5:$AX$467,$B71,'Grid GenerationQueue'!$AY$5:$AY$467,$C71,'Grid GenerationQueue'!$BB$5:$BB$467,"&lt;"&amp;$BE$3)</f>
        <v>0</v>
      </c>
      <c r="CO71">
        <f>SUMIFS('Grid GenerationQueue'!AP$5:AP$467,'Grid GenerationQueue'!$AX$5:$AX$467,$B71,'Grid GenerationQueue'!$AY$5:$AY$467,$C71,'Grid GenerationQueue'!$BB$5:$BB$467,"&lt;"&amp;$BE$3)</f>
        <v>0</v>
      </c>
    </row>
    <row r="72" spans="1:93" x14ac:dyDescent="0.35">
      <c r="A72" t="s">
        <v>4653</v>
      </c>
      <c r="B72" t="s">
        <v>4684</v>
      </c>
      <c r="C72">
        <v>230</v>
      </c>
      <c r="D72">
        <f>SUMIFS('Grid GenerationQueue'!AE$5:AE$467,'Grid GenerationQueue'!$AX$5:$AX$467,$B72,'Grid GenerationQueue'!$AY$5:$AY$467,$C72,'Grid GenerationQueue'!$BI$5:$BI$467,"&lt;4")</f>
        <v>0</v>
      </c>
      <c r="E72">
        <f>SUMIFS('Grid GenerationQueue'!AF$5:AF$467,'Grid GenerationQueue'!$AX$5:$AX$467,$B72,'Grid GenerationQueue'!$AY$5:$AY$467,$C72,'Grid GenerationQueue'!$BI$5:$BI$467,"&lt;4")</f>
        <v>0</v>
      </c>
      <c r="F72">
        <f>SUMIFS('Grid GenerationQueue'!AG$5:AG$467,'Grid GenerationQueue'!$AX$5:$AX$467,$B72,'Grid GenerationQueue'!$AY$5:$AY$467,$C72,'Grid GenerationQueue'!$BI$5:$BI$467,"&lt;4")</f>
        <v>0</v>
      </c>
      <c r="G72">
        <f>SUMIFS('Grid GenerationQueue'!AH$5:AH$467,'Grid GenerationQueue'!$AX$5:$AX$467,$B72,'Grid GenerationQueue'!$AY$5:$AY$467,$C72,'Grid GenerationQueue'!$BI$5:$BI$467,"&lt;4")</f>
        <v>0</v>
      </c>
      <c r="H72">
        <f>SUMIFS('Grid GenerationQueue'!AI$5:AI$467,'Grid GenerationQueue'!$AX$5:$AX$467,$B72,'Grid GenerationQueue'!$AY$5:$AY$467,$C72,'Grid GenerationQueue'!$BI$5:$BI$467,"&lt;4")</f>
        <v>0</v>
      </c>
      <c r="I72">
        <f>SUMIFS('Grid GenerationQueue'!AJ$5:AJ$467,'Grid GenerationQueue'!$AX$5:$AX$467,$B72,'Grid GenerationQueue'!$AY$5:$AY$467,$C72,'Grid GenerationQueue'!$BI$5:$BI$467,"&lt;4")</f>
        <v>0</v>
      </c>
      <c r="J72">
        <f>SUMIFS('Grid GenerationQueue'!AK$5:AK$467,'Grid GenerationQueue'!$AX$5:$AX$467,$B72,'Grid GenerationQueue'!$AY$5:$AY$467,$C72,'Grid GenerationQueue'!$BI$5:$BI$467,"&lt;4")</f>
        <v>0</v>
      </c>
      <c r="K72">
        <f>SUMIFS('Grid GenerationQueue'!AL$5:AL$467,'Grid GenerationQueue'!$AX$5:$AX$467,$B72,'Grid GenerationQueue'!$AY$5:$AY$467,$C72,'Grid GenerationQueue'!$BI$5:$BI$467,"&lt;4")</f>
        <v>0</v>
      </c>
      <c r="L72">
        <f>SUMIFS('Grid GenerationQueue'!AM$5:AM$467,'Grid GenerationQueue'!$AX$5:$AX$467,$B72,'Grid GenerationQueue'!$AY$5:$AY$467,$C72,'Grid GenerationQueue'!$BI$5:$BI$467,"&lt;4")</f>
        <v>0</v>
      </c>
      <c r="M72">
        <f>SUMIFS('Grid GenerationQueue'!AN$5:AN$467,'Grid GenerationQueue'!$AX$5:$AX$467,$B72,'Grid GenerationQueue'!$AY$5:$AY$467,$C72,'Grid GenerationQueue'!$BI$5:$BI$467,"&lt;4")</f>
        <v>0</v>
      </c>
      <c r="N72">
        <f>SUMIFS('Grid GenerationQueue'!AO$5:AO$467,'Grid GenerationQueue'!$AX$5:$AX$467,$B72,'Grid GenerationQueue'!$AY$5:$AY$467,$C72,'Grid GenerationQueue'!$BI$5:$BI$467,"&lt;4")</f>
        <v>0</v>
      </c>
      <c r="O72">
        <f>SUMIFS('Grid GenerationQueue'!AP$5:AP$467,'Grid GenerationQueue'!$AX$5:$AX$467,$B72,'Grid GenerationQueue'!$AY$5:$AY$467,$C72,'Grid GenerationQueue'!$BI$5:$BI$467,"&lt;4")</f>
        <v>0</v>
      </c>
      <c r="Q72">
        <f>SUMIFS('Grid GenerationQueue'!AE$5:AE$467,'Grid GenerationQueue'!$AX$5:$AX$467,$B72,'Grid GenerationQueue'!$AY$5:$AY$467,$C72,'Grid GenerationQueue'!$BH$5:$BH$467,"Executed")</f>
        <v>0</v>
      </c>
      <c r="R72">
        <f>SUMIFS('Grid GenerationQueue'!AF$5:AF$467,'Grid GenerationQueue'!$AX$5:$AX$467,$B72,'Grid GenerationQueue'!$AY$5:$AY$467,$C72,'Grid GenerationQueue'!$BH$5:$BH$467,"Executed")</f>
        <v>0</v>
      </c>
      <c r="S72">
        <f>SUMIFS('Grid GenerationQueue'!AG$5:AG$467,'Grid GenerationQueue'!$AX$5:$AX$467,$B72,'Grid GenerationQueue'!$AY$5:$AY$467,$C72,'Grid GenerationQueue'!$BH$5:$BH$467,"Executed")</f>
        <v>0</v>
      </c>
      <c r="T72">
        <f>SUMIFS('Grid GenerationQueue'!AH$5:AH$467,'Grid GenerationQueue'!$AX$5:$AX$467,$B72,'Grid GenerationQueue'!$AY$5:$AY$467,$C72,'Grid GenerationQueue'!$BH$5:$BH$467,"Executed")</f>
        <v>0</v>
      </c>
      <c r="U72">
        <f>SUMIFS('Grid GenerationQueue'!AI$5:AI$467,'Grid GenerationQueue'!$AX$5:$AX$467,$B72,'Grid GenerationQueue'!$AY$5:$AY$467,$C72,'Grid GenerationQueue'!$BH$5:$BH$467,"Executed")</f>
        <v>0</v>
      </c>
      <c r="V72">
        <f>SUMIFS('Grid GenerationQueue'!AJ$5:AJ$467,'Grid GenerationQueue'!$AX$5:$AX$467,$B72,'Grid GenerationQueue'!$AY$5:$AY$467,$C72,'Grid GenerationQueue'!$BH$5:$BH$467,"Executed")</f>
        <v>0</v>
      </c>
      <c r="W72">
        <f>SUMIFS('Grid GenerationQueue'!AK$5:AK$467,'Grid GenerationQueue'!$AX$5:$AX$467,$B72,'Grid GenerationQueue'!$AY$5:$AY$467,$C72,'Grid GenerationQueue'!$BH$5:$BH$467,"Executed")</f>
        <v>0</v>
      </c>
      <c r="X72">
        <f>SUMIFS('Grid GenerationQueue'!AL$5:AL$467,'Grid GenerationQueue'!$AX$5:$AX$467,$B72,'Grid GenerationQueue'!$AY$5:$AY$467,$C72,'Grid GenerationQueue'!$BH$5:$BH$467,"Executed")</f>
        <v>0</v>
      </c>
      <c r="Y72">
        <f>SUMIFS('Grid GenerationQueue'!AM$5:AM$467,'Grid GenerationQueue'!$AX$5:$AX$467,$B72,'Grid GenerationQueue'!$AY$5:$AY$467,$C72,'Grid GenerationQueue'!$BH$5:$BH$467,"Executed")</f>
        <v>0</v>
      </c>
      <c r="Z72">
        <f>SUMIFS('Grid GenerationQueue'!AN$5:AN$467,'Grid GenerationQueue'!$AX$5:$AX$467,$B72,'Grid GenerationQueue'!$AY$5:$AY$467,$C72,'Grid GenerationQueue'!$BH$5:$BH$467,"Executed")</f>
        <v>0</v>
      </c>
      <c r="AA72">
        <f>SUMIFS('Grid GenerationQueue'!AO$5:AO$467,'Grid GenerationQueue'!$AX$5:$AX$467,$B72,'Grid GenerationQueue'!$AY$5:$AY$467,$C72,'Grid GenerationQueue'!$BH$5:$BH$467,"Executed")</f>
        <v>0</v>
      </c>
      <c r="AB72">
        <f>SUMIFS('Grid GenerationQueue'!AP$5:AP$467,'Grid GenerationQueue'!$AX$5:$AX$467,$B72,'Grid GenerationQueue'!$AY$5:$AY$467,$C72,'Grid GenerationQueue'!$BH$5:$BH$467,"Executed")</f>
        <v>0</v>
      </c>
      <c r="AD72">
        <f>SUMIFS('Grid GenerationQueue'!AE$5:AE$467,'Grid GenerationQueue'!$AX$5:$AX$467,$B72,'Grid GenerationQueue'!$AY$5:$AY$467,$C72,'Grid GenerationQueue'!$BF$5:$BF$467,"&lt;&gt;"&amp;"")</f>
        <v>0</v>
      </c>
      <c r="AE72">
        <f>SUMIFS('Grid GenerationQueue'!AF$5:AF$467,'Grid GenerationQueue'!$AX$5:$AX$467,$B72,'Grid GenerationQueue'!$AY$5:$AY$467,$C72,'Grid GenerationQueue'!$BF$5:$BF$467,"&lt;&gt;"&amp;"")</f>
        <v>0</v>
      </c>
      <c r="AF72">
        <f>SUMIFS('Grid GenerationQueue'!AG$5:AG$467,'Grid GenerationQueue'!$AX$5:$AX$467,$B72,'Grid GenerationQueue'!$AY$5:$AY$467,$C72,'Grid GenerationQueue'!$BF$5:$BF$467,"&lt;&gt;"&amp;"")</f>
        <v>0</v>
      </c>
      <c r="AG72">
        <f>SUMIFS('Grid GenerationQueue'!AH$5:AH$467,'Grid GenerationQueue'!$AX$5:$AX$467,$B72,'Grid GenerationQueue'!$AY$5:$AY$467,$C72,'Grid GenerationQueue'!$BF$5:$BF$467,"&lt;&gt;"&amp;"")</f>
        <v>0</v>
      </c>
      <c r="AH72">
        <f>SUMIFS('Grid GenerationQueue'!AI$5:AI$467,'Grid GenerationQueue'!$AX$5:$AX$467,$B72,'Grid GenerationQueue'!$AY$5:$AY$467,$C72,'Grid GenerationQueue'!$BF$5:$BF$467,"&lt;&gt;"&amp;"")</f>
        <v>0</v>
      </c>
      <c r="AI72">
        <f>SUMIFS('Grid GenerationQueue'!AJ$5:AJ$467,'Grid GenerationQueue'!$AX$5:$AX$467,$B72,'Grid GenerationQueue'!$AY$5:$AY$467,$C72,'Grid GenerationQueue'!$BF$5:$BF$467,"&lt;&gt;"&amp;"")</f>
        <v>0</v>
      </c>
      <c r="AJ72">
        <f>SUMIFS('Grid GenerationQueue'!AK$5:AK$467,'Grid GenerationQueue'!$AX$5:$AX$467,$B72,'Grid GenerationQueue'!$AY$5:$AY$467,$C72,'Grid GenerationQueue'!$BF$5:$BF$467,"&lt;&gt;"&amp;"")</f>
        <v>0</v>
      </c>
      <c r="AK72">
        <f>SUMIFS('Grid GenerationQueue'!AL$5:AL$467,'Grid GenerationQueue'!$AX$5:$AX$467,$B72,'Grid GenerationQueue'!$AY$5:$AY$467,$C72,'Grid GenerationQueue'!$BF$5:$BF$467,"&lt;&gt;"&amp;"")</f>
        <v>0</v>
      </c>
      <c r="AL72">
        <f>SUMIFS('Grid GenerationQueue'!AM$5:AM$467,'Grid GenerationQueue'!$AX$5:$AX$467,$B72,'Grid GenerationQueue'!$AY$5:$AY$467,$C72,'Grid GenerationQueue'!$BF$5:$BF$467,"&lt;&gt;"&amp;"")</f>
        <v>0</v>
      </c>
      <c r="AM72">
        <f>SUMIFS('Grid GenerationQueue'!AN$5:AN$467,'Grid GenerationQueue'!$AX$5:$AX$467,$B72,'Grid GenerationQueue'!$AY$5:$AY$467,$C72,'Grid GenerationQueue'!$BF$5:$BF$467,"&lt;&gt;"&amp;"")</f>
        <v>0</v>
      </c>
      <c r="AN72">
        <f>SUMIFS('Grid GenerationQueue'!AO$5:AO$467,'Grid GenerationQueue'!$AX$5:$AX$467,$B72,'Grid GenerationQueue'!$AY$5:$AY$467,$C72,'Grid GenerationQueue'!$BF$5:$BF$467,"&lt;&gt;"&amp;"")</f>
        <v>0</v>
      </c>
      <c r="AO72">
        <f>SUMIFS('Grid GenerationQueue'!AP$5:AP$467,'Grid GenerationQueue'!$AX$5:$AX$467,$B72,'Grid GenerationQueue'!$AY$5:$AY$467,$C72,'Grid GenerationQueue'!$BF$5:$BF$467,"&lt;&gt;"&amp;"")</f>
        <v>0</v>
      </c>
      <c r="AQ72">
        <f>SUMIFS('Grid GenerationQueue'!AE$5:AE$467,'Grid GenerationQueue'!$AX$5:$AX$467,$B72,'Grid GenerationQueue'!$AY$5:$AY$467,$C72)</f>
        <v>0</v>
      </c>
      <c r="AR72">
        <f>SUMIFS('Grid GenerationQueue'!AF$5:AF$467,'Grid GenerationQueue'!$AX$5:$AX$467,$B72,'Grid GenerationQueue'!$AY$5:$AY$467,$C72)</f>
        <v>0</v>
      </c>
      <c r="AS72">
        <f>SUMIFS('Grid GenerationQueue'!AG$5:AG$467,'Grid GenerationQueue'!$AX$5:$AX$467,$B72,'Grid GenerationQueue'!$AY$5:$AY$467,$C72)</f>
        <v>0</v>
      </c>
      <c r="AT72">
        <f>SUMIFS('Grid GenerationQueue'!AH$5:AH$467,'Grid GenerationQueue'!$AX$5:$AX$467,$B72,'Grid GenerationQueue'!$AY$5:$AY$467,$C72)</f>
        <v>0</v>
      </c>
      <c r="AU72">
        <f>SUMIFS('Grid GenerationQueue'!AI$5:AI$467,'Grid GenerationQueue'!$AX$5:$AX$467,$B72,'Grid GenerationQueue'!$AY$5:$AY$467,$C72)</f>
        <v>0</v>
      </c>
      <c r="AV72">
        <f>SUMIFS('Grid GenerationQueue'!AJ$5:AJ$467,'Grid GenerationQueue'!$AX$5:$AX$467,$B72,'Grid GenerationQueue'!$AY$5:$AY$467,$C72)</f>
        <v>0</v>
      </c>
      <c r="AW72">
        <f>SUMIFS('Grid GenerationQueue'!AK$5:AK$467,'Grid GenerationQueue'!$AX$5:$AX$467,$B72,'Grid GenerationQueue'!$AY$5:$AY$467,$C72)</f>
        <v>0</v>
      </c>
      <c r="AX72">
        <f>SUMIFS('Grid GenerationQueue'!AL$5:AL$467,'Grid GenerationQueue'!$AX$5:$AX$467,$B72,'Grid GenerationQueue'!$AY$5:$AY$467,$C72)</f>
        <v>0</v>
      </c>
      <c r="AY72">
        <f>SUMIFS('Grid GenerationQueue'!AM$5:AM$467,'Grid GenerationQueue'!$AX$5:$AX$467,$B72,'Grid GenerationQueue'!$AY$5:$AY$467,$C72)</f>
        <v>0</v>
      </c>
      <c r="AZ72">
        <f>SUMIFS('Grid GenerationQueue'!AN$5:AN$467,'Grid GenerationQueue'!$AX$5:$AX$467,$B72,'Grid GenerationQueue'!$AY$5:$AY$467,$C72)</f>
        <v>0</v>
      </c>
      <c r="BA72">
        <f>SUMIFS('Grid GenerationQueue'!AO$5:AO$467,'Grid GenerationQueue'!$AX$5:$AX$467,$B72,'Grid GenerationQueue'!$AY$5:$AY$467,$C72)</f>
        <v>0</v>
      </c>
      <c r="BB72">
        <f>SUMIFS('Grid GenerationQueue'!AP$5:AP$467,'Grid GenerationQueue'!$AX$5:$AX$467,$B72,'Grid GenerationQueue'!$AY$5:$AY$467,$C72)</f>
        <v>0</v>
      </c>
      <c r="BD72">
        <f>SUMIFS('Grid GenerationQueue'!AE$5:AE$467,'Grid GenerationQueue'!$AX$5:$AX$467,$B72,'Grid GenerationQueue'!$AY$5:$AY$467,$C72,'Grid GenerationQueue'!$BH$5:$BH$467,"Executed",'Grid GenerationQueue'!$BB$5:$BB$467,"&lt;"&amp;$BE$3)</f>
        <v>0</v>
      </c>
      <c r="BE72">
        <f>SUMIFS('Grid GenerationQueue'!AF$5:AF$467,'Grid GenerationQueue'!$AX$5:$AX$467,$B72,'Grid GenerationQueue'!$AY$5:$AY$467,$C72,'Grid GenerationQueue'!$BH$5:$BH$467,"Executed",'Grid GenerationQueue'!$BB$5:$BB$467,"&lt;"&amp;$BE$3)</f>
        <v>0</v>
      </c>
      <c r="BF72">
        <f>SUMIFS('Grid GenerationQueue'!AG$5:AG$467,'Grid GenerationQueue'!$AX$5:$AX$467,$B72,'Grid GenerationQueue'!$AY$5:$AY$467,$C72,'Grid GenerationQueue'!$BH$5:$BH$467,"Executed",'Grid GenerationQueue'!$BB$5:$BB$467,"&lt;"&amp;$BE$3)</f>
        <v>0</v>
      </c>
      <c r="BG72">
        <f>SUMIFS('Grid GenerationQueue'!AH$5:AH$467,'Grid GenerationQueue'!$AX$5:$AX$467,$B72,'Grid GenerationQueue'!$AY$5:$AY$467,$C72,'Grid GenerationQueue'!$BH$5:$BH$467,"Executed",'Grid GenerationQueue'!$BB$5:$BB$467,"&lt;"&amp;$BE$3)</f>
        <v>0</v>
      </c>
      <c r="BH72">
        <f>SUMIFS('Grid GenerationQueue'!AI$5:AI$467,'Grid GenerationQueue'!$AX$5:$AX$467,$B72,'Grid GenerationQueue'!$AY$5:$AY$467,$C72,'Grid GenerationQueue'!$BH$5:$BH$467,"Executed",'Grid GenerationQueue'!$BB$5:$BB$467,"&lt;"&amp;$BE$3)</f>
        <v>0</v>
      </c>
      <c r="BI72">
        <f>SUMIFS('Grid GenerationQueue'!AJ$5:AJ$467,'Grid GenerationQueue'!$AX$5:$AX$467,$B72,'Grid GenerationQueue'!$AY$5:$AY$467,$C72,'Grid GenerationQueue'!$BH$5:$BH$467,"Executed",'Grid GenerationQueue'!$BB$5:$BB$467,"&lt;"&amp;$BE$3)</f>
        <v>0</v>
      </c>
      <c r="BJ72">
        <f>SUMIFS('Grid GenerationQueue'!AK$5:AK$467,'Grid GenerationQueue'!$AX$5:$AX$467,$B72,'Grid GenerationQueue'!$AY$5:$AY$467,$C72,'Grid GenerationQueue'!$BH$5:$BH$467,"Executed",'Grid GenerationQueue'!$BB$5:$BB$467,"&lt;"&amp;$BE$3)</f>
        <v>0</v>
      </c>
      <c r="BK72">
        <f>SUMIFS('Grid GenerationQueue'!AL$5:AL$467,'Grid GenerationQueue'!$AX$5:$AX$467,$B72,'Grid GenerationQueue'!$AY$5:$AY$467,$C72,'Grid GenerationQueue'!$BH$5:$BH$467,"Executed",'Grid GenerationQueue'!$BB$5:$BB$467,"&lt;"&amp;$BE$3)</f>
        <v>0</v>
      </c>
      <c r="BL72">
        <f>SUMIFS('Grid GenerationQueue'!AM$5:AM$467,'Grid GenerationQueue'!$AX$5:$AX$467,$B72,'Grid GenerationQueue'!$AY$5:$AY$467,$C72,'Grid GenerationQueue'!$BH$5:$BH$467,"Executed",'Grid GenerationQueue'!$BB$5:$BB$467,"&lt;"&amp;$BE$3)</f>
        <v>0</v>
      </c>
      <c r="BM72">
        <f>SUMIFS('Grid GenerationQueue'!AN$5:AN$467,'Grid GenerationQueue'!$AX$5:$AX$467,$B72,'Grid GenerationQueue'!$AY$5:$AY$467,$C72,'Grid GenerationQueue'!$BH$5:$BH$467,"Executed",'Grid GenerationQueue'!$BB$5:$BB$467,"&lt;"&amp;$BE$3)</f>
        <v>0</v>
      </c>
      <c r="BN72">
        <f>SUMIFS('Grid GenerationQueue'!AO$5:AO$467,'Grid GenerationQueue'!$AX$5:$AX$467,$B72,'Grid GenerationQueue'!$AY$5:$AY$467,$C72,'Grid GenerationQueue'!$BH$5:$BH$467,"Executed",'Grid GenerationQueue'!$BB$5:$BB$467,"&lt;"&amp;$BE$3)</f>
        <v>0</v>
      </c>
      <c r="BO72">
        <f>SUMIFS('Grid GenerationQueue'!AP$5:AP$467,'Grid GenerationQueue'!$AX$5:$AX$467,$B72,'Grid GenerationQueue'!$AY$5:$AY$467,$C72,'Grid GenerationQueue'!$BH$5:$BH$467,"Executed",'Grid GenerationQueue'!$BB$5:$BB$467,"&lt;"&amp;$BE$3)</f>
        <v>0</v>
      </c>
      <c r="BQ72">
        <f>SUMIFS('Grid GenerationQueue'!AE$5:AE$467,'Grid GenerationQueue'!$AX$5:$AX$467,$B72,'Grid GenerationQueue'!$AY$5:$AY$467,$C72,'Grid GenerationQueue'!$BF$5:$BF$467,"&lt;&gt;"&amp;"",'Grid GenerationQueue'!$BB$5:$BB$467,"&lt;"&amp;$BE$3)</f>
        <v>0</v>
      </c>
      <c r="BR72">
        <f>SUMIFS('Grid GenerationQueue'!AF$5:AF$467,'Grid GenerationQueue'!$AX$5:$AX$467,$B72,'Grid GenerationQueue'!$AY$5:$AY$467,$C72,'Grid GenerationQueue'!$BF$5:$BF$467,"&lt;&gt;"&amp;"",'Grid GenerationQueue'!$BB$5:$BB$467,"&lt;"&amp;$BE$3)</f>
        <v>0</v>
      </c>
      <c r="BS72">
        <f>SUMIFS('Grid GenerationQueue'!AG$5:AG$467,'Grid GenerationQueue'!$AX$5:$AX$467,$B72,'Grid GenerationQueue'!$AY$5:$AY$467,$C72,'Grid GenerationQueue'!$BF$5:$BF$467,"&lt;&gt;"&amp;"",'Grid GenerationQueue'!$BB$5:$BB$467,"&lt;"&amp;$BE$3)</f>
        <v>0</v>
      </c>
      <c r="BT72">
        <f>SUMIFS('Grid GenerationQueue'!AH$5:AH$467,'Grid GenerationQueue'!$AX$5:$AX$467,$B72,'Grid GenerationQueue'!$AY$5:$AY$467,$C72,'Grid GenerationQueue'!$BF$5:$BF$467,"&lt;&gt;"&amp;"",'Grid GenerationQueue'!$BB$5:$BB$467,"&lt;"&amp;$BE$3)</f>
        <v>0</v>
      </c>
      <c r="BU72">
        <f>SUMIFS('Grid GenerationQueue'!AI$5:AI$467,'Grid GenerationQueue'!$AX$5:$AX$467,$B72,'Grid GenerationQueue'!$AY$5:$AY$467,$C72,'Grid GenerationQueue'!$BF$5:$BF$467,"&lt;&gt;"&amp;"",'Grid GenerationQueue'!$BB$5:$BB$467,"&lt;"&amp;$BE$3)</f>
        <v>0</v>
      </c>
      <c r="BV72">
        <f>SUMIFS('Grid GenerationQueue'!AJ$5:AJ$467,'Grid GenerationQueue'!$AX$5:$AX$467,$B72,'Grid GenerationQueue'!$AY$5:$AY$467,$C72,'Grid GenerationQueue'!$BF$5:$BF$467,"&lt;&gt;"&amp;"",'Grid GenerationQueue'!$BB$5:$BB$467,"&lt;"&amp;$BE$3)</f>
        <v>0</v>
      </c>
      <c r="BW72">
        <f>SUMIFS('Grid GenerationQueue'!AK$5:AK$467,'Grid GenerationQueue'!$AX$5:$AX$467,$B72,'Grid GenerationQueue'!$AY$5:$AY$467,$C72,'Grid GenerationQueue'!$BF$5:$BF$467,"&lt;&gt;"&amp;"",'Grid GenerationQueue'!$BB$5:$BB$467,"&lt;"&amp;$BE$3)</f>
        <v>0</v>
      </c>
      <c r="BX72">
        <f>SUMIFS('Grid GenerationQueue'!AL$5:AL$467,'Grid GenerationQueue'!$AX$5:$AX$467,$B72,'Grid GenerationQueue'!$AY$5:$AY$467,$C72,'Grid GenerationQueue'!$BF$5:$BF$467,"&lt;&gt;"&amp;"",'Grid GenerationQueue'!$BB$5:$BB$467,"&lt;"&amp;$BE$3)</f>
        <v>0</v>
      </c>
      <c r="BY72">
        <f>SUMIFS('Grid GenerationQueue'!AM$5:AM$467,'Grid GenerationQueue'!$AX$5:$AX$467,$B72,'Grid GenerationQueue'!$AY$5:$AY$467,$C72,'Grid GenerationQueue'!$BF$5:$BF$467,"&lt;&gt;"&amp;"",'Grid GenerationQueue'!$BB$5:$BB$467,"&lt;"&amp;$BE$3)</f>
        <v>0</v>
      </c>
      <c r="BZ72">
        <f>SUMIFS('Grid GenerationQueue'!AN$5:AN$467,'Grid GenerationQueue'!$AX$5:$AX$467,$B72,'Grid GenerationQueue'!$AY$5:$AY$467,$C72,'Grid GenerationQueue'!$BF$5:$BF$467,"&lt;&gt;"&amp;"",'Grid GenerationQueue'!$BB$5:$BB$467,"&lt;"&amp;$BE$3)</f>
        <v>0</v>
      </c>
      <c r="CA72">
        <f>SUMIFS('Grid GenerationQueue'!AO$5:AO$467,'Grid GenerationQueue'!$AX$5:$AX$467,$B72,'Grid GenerationQueue'!$AY$5:$AY$467,$C72,'Grid GenerationQueue'!$BF$5:$BF$467,"&lt;&gt;"&amp;"",'Grid GenerationQueue'!$BB$5:$BB$467,"&lt;"&amp;$BE$3)</f>
        <v>0</v>
      </c>
      <c r="CB72">
        <f>SUMIFS('Grid GenerationQueue'!AP$5:AP$467,'Grid GenerationQueue'!$AX$5:$AX$467,$B72,'Grid GenerationQueue'!$AY$5:$AY$467,$C72,'Grid GenerationQueue'!$BF$5:$BF$467,"&lt;&gt;"&amp;"",'Grid GenerationQueue'!$BB$5:$BB$467,"&lt;"&amp;$BE$3)</f>
        <v>0</v>
      </c>
      <c r="CD72">
        <f>SUMIFS('Grid GenerationQueue'!AE$5:AE$467,'Grid GenerationQueue'!$AX$5:$AX$467,$B72,'Grid GenerationQueue'!$AY$5:$AY$467,$C72,'Grid GenerationQueue'!$BB$5:$BB$467,"&lt;"&amp;$BE$3)</f>
        <v>0</v>
      </c>
      <c r="CE72">
        <f>SUMIFS('Grid GenerationQueue'!AF$5:AF$467,'Grid GenerationQueue'!$AX$5:$AX$467,$B72,'Grid GenerationQueue'!$AY$5:$AY$467,$C72,'Grid GenerationQueue'!$BB$5:$BB$467,"&lt;"&amp;$BE$3)</f>
        <v>0</v>
      </c>
      <c r="CF72">
        <f>SUMIFS('Grid GenerationQueue'!AG$5:AG$467,'Grid GenerationQueue'!$AX$5:$AX$467,$B72,'Grid GenerationQueue'!$AY$5:$AY$467,$C72,'Grid GenerationQueue'!$BB$5:$BB$467,"&lt;"&amp;$BE$3)</f>
        <v>0</v>
      </c>
      <c r="CG72">
        <f>SUMIFS('Grid GenerationQueue'!AH$5:AH$467,'Grid GenerationQueue'!$AX$5:$AX$467,$B72,'Grid GenerationQueue'!$AY$5:$AY$467,$C72,'Grid GenerationQueue'!$BB$5:$BB$467,"&lt;"&amp;$BE$3)</f>
        <v>0</v>
      </c>
      <c r="CH72">
        <f>SUMIFS('Grid GenerationQueue'!AI$5:AI$467,'Grid GenerationQueue'!$AX$5:$AX$467,$B72,'Grid GenerationQueue'!$AY$5:$AY$467,$C72,'Grid GenerationQueue'!$BB$5:$BB$467,"&lt;"&amp;$BE$3)</f>
        <v>0</v>
      </c>
      <c r="CI72">
        <f>SUMIFS('Grid GenerationQueue'!AJ$5:AJ$467,'Grid GenerationQueue'!$AX$5:$AX$467,$B72,'Grid GenerationQueue'!$AY$5:$AY$467,$C72,'Grid GenerationQueue'!$BB$5:$BB$467,"&lt;"&amp;$BE$3)</f>
        <v>0</v>
      </c>
      <c r="CJ72">
        <f>SUMIFS('Grid GenerationQueue'!AK$5:AK$467,'Grid GenerationQueue'!$AX$5:$AX$467,$B72,'Grid GenerationQueue'!$AY$5:$AY$467,$C72,'Grid GenerationQueue'!$BB$5:$BB$467,"&lt;"&amp;$BE$3)</f>
        <v>0</v>
      </c>
      <c r="CK72">
        <f>SUMIFS('Grid GenerationQueue'!AL$5:AL$467,'Grid GenerationQueue'!$AX$5:$AX$467,$B72,'Grid GenerationQueue'!$AY$5:$AY$467,$C72,'Grid GenerationQueue'!$BB$5:$BB$467,"&lt;"&amp;$BE$3)</f>
        <v>0</v>
      </c>
      <c r="CL72">
        <f>SUMIFS('Grid GenerationQueue'!AM$5:AM$467,'Grid GenerationQueue'!$AX$5:$AX$467,$B72,'Grid GenerationQueue'!$AY$5:$AY$467,$C72,'Grid GenerationQueue'!$BB$5:$BB$467,"&lt;"&amp;$BE$3)</f>
        <v>0</v>
      </c>
      <c r="CM72">
        <f>SUMIFS('Grid GenerationQueue'!AN$5:AN$467,'Grid GenerationQueue'!$AX$5:$AX$467,$B72,'Grid GenerationQueue'!$AY$5:$AY$467,$C72,'Grid GenerationQueue'!$BB$5:$BB$467,"&lt;"&amp;$BE$3)</f>
        <v>0</v>
      </c>
      <c r="CN72">
        <f>SUMIFS('Grid GenerationQueue'!AO$5:AO$467,'Grid GenerationQueue'!$AX$5:$AX$467,$B72,'Grid GenerationQueue'!$AY$5:$AY$467,$C72,'Grid GenerationQueue'!$BB$5:$BB$467,"&lt;"&amp;$BE$3)</f>
        <v>0</v>
      </c>
      <c r="CO72">
        <f>SUMIFS('Grid GenerationQueue'!AP$5:AP$467,'Grid GenerationQueue'!$AX$5:$AX$467,$B72,'Grid GenerationQueue'!$AY$5:$AY$467,$C72,'Grid GenerationQueue'!$BB$5:$BB$467,"&lt;"&amp;$BE$3)</f>
        <v>0</v>
      </c>
    </row>
    <row r="73" spans="1:93" x14ac:dyDescent="0.35">
      <c r="A73" t="s">
        <v>4648</v>
      </c>
      <c r="B73" t="s">
        <v>4685</v>
      </c>
      <c r="C73">
        <v>500</v>
      </c>
      <c r="D73">
        <f>SUMIFS('Grid GenerationQueue'!AE$5:AE$467,'Grid GenerationQueue'!$AX$5:$AX$467,$B73,'Grid GenerationQueue'!$AY$5:$AY$467,$C73,'Grid GenerationQueue'!$BI$5:$BI$467,"&lt;4")</f>
        <v>0</v>
      </c>
      <c r="E73">
        <f>SUMIFS('Grid GenerationQueue'!AF$5:AF$467,'Grid GenerationQueue'!$AX$5:$AX$467,$B73,'Grid GenerationQueue'!$AY$5:$AY$467,$C73,'Grid GenerationQueue'!$BI$5:$BI$467,"&lt;4")</f>
        <v>0</v>
      </c>
      <c r="F73">
        <f>SUMIFS('Grid GenerationQueue'!AG$5:AG$467,'Grid GenerationQueue'!$AX$5:$AX$467,$B73,'Grid GenerationQueue'!$AY$5:$AY$467,$C73,'Grid GenerationQueue'!$BI$5:$BI$467,"&lt;4")</f>
        <v>0</v>
      </c>
      <c r="G73">
        <f>SUMIFS('Grid GenerationQueue'!AH$5:AH$467,'Grid GenerationQueue'!$AX$5:$AX$467,$B73,'Grid GenerationQueue'!$AY$5:$AY$467,$C73,'Grid GenerationQueue'!$BI$5:$BI$467,"&lt;4")</f>
        <v>0</v>
      </c>
      <c r="H73">
        <f>SUMIFS('Grid GenerationQueue'!AI$5:AI$467,'Grid GenerationQueue'!$AX$5:$AX$467,$B73,'Grid GenerationQueue'!$AY$5:$AY$467,$C73,'Grid GenerationQueue'!$BI$5:$BI$467,"&lt;4")</f>
        <v>0</v>
      </c>
      <c r="I73">
        <f>SUMIFS('Grid GenerationQueue'!AJ$5:AJ$467,'Grid GenerationQueue'!$AX$5:$AX$467,$B73,'Grid GenerationQueue'!$AY$5:$AY$467,$C73,'Grid GenerationQueue'!$BI$5:$BI$467,"&lt;4")</f>
        <v>0</v>
      </c>
      <c r="J73">
        <f>SUMIFS('Grid GenerationQueue'!AK$5:AK$467,'Grid GenerationQueue'!$AX$5:$AX$467,$B73,'Grid GenerationQueue'!$AY$5:$AY$467,$C73,'Grid GenerationQueue'!$BI$5:$BI$467,"&lt;4")</f>
        <v>0</v>
      </c>
      <c r="K73">
        <f>SUMIFS('Grid GenerationQueue'!AL$5:AL$467,'Grid GenerationQueue'!$AX$5:$AX$467,$B73,'Grid GenerationQueue'!$AY$5:$AY$467,$C73,'Grid GenerationQueue'!$BI$5:$BI$467,"&lt;4")</f>
        <v>0</v>
      </c>
      <c r="L73">
        <f>SUMIFS('Grid GenerationQueue'!AM$5:AM$467,'Grid GenerationQueue'!$AX$5:$AX$467,$B73,'Grid GenerationQueue'!$AY$5:$AY$467,$C73,'Grid GenerationQueue'!$BI$5:$BI$467,"&lt;4")</f>
        <v>0</v>
      </c>
      <c r="M73">
        <f>SUMIFS('Grid GenerationQueue'!AN$5:AN$467,'Grid GenerationQueue'!$AX$5:$AX$467,$B73,'Grid GenerationQueue'!$AY$5:$AY$467,$C73,'Grid GenerationQueue'!$BI$5:$BI$467,"&lt;4")</f>
        <v>0</v>
      </c>
      <c r="N73">
        <f>SUMIFS('Grid GenerationQueue'!AO$5:AO$467,'Grid GenerationQueue'!$AX$5:$AX$467,$B73,'Grid GenerationQueue'!$AY$5:$AY$467,$C73,'Grid GenerationQueue'!$BI$5:$BI$467,"&lt;4")</f>
        <v>0</v>
      </c>
      <c r="O73">
        <f>SUMIFS('Grid GenerationQueue'!AP$5:AP$467,'Grid GenerationQueue'!$AX$5:$AX$467,$B73,'Grid GenerationQueue'!$AY$5:$AY$467,$C73,'Grid GenerationQueue'!$BI$5:$BI$467,"&lt;4")</f>
        <v>0</v>
      </c>
      <c r="Q73">
        <f>SUMIFS('Grid GenerationQueue'!AE$5:AE$467,'Grid GenerationQueue'!$AX$5:$AX$467,$B73,'Grid GenerationQueue'!$AY$5:$AY$467,$C73,'Grid GenerationQueue'!$BH$5:$BH$467,"Executed")</f>
        <v>0</v>
      </c>
      <c r="R73">
        <f>SUMIFS('Grid GenerationQueue'!AF$5:AF$467,'Grid GenerationQueue'!$AX$5:$AX$467,$B73,'Grid GenerationQueue'!$AY$5:$AY$467,$C73,'Grid GenerationQueue'!$BH$5:$BH$467,"Executed")</f>
        <v>0</v>
      </c>
      <c r="S73">
        <f>SUMIFS('Grid GenerationQueue'!AG$5:AG$467,'Grid GenerationQueue'!$AX$5:$AX$467,$B73,'Grid GenerationQueue'!$AY$5:$AY$467,$C73,'Grid GenerationQueue'!$BH$5:$BH$467,"Executed")</f>
        <v>0</v>
      </c>
      <c r="T73">
        <f>SUMIFS('Grid GenerationQueue'!AH$5:AH$467,'Grid GenerationQueue'!$AX$5:$AX$467,$B73,'Grid GenerationQueue'!$AY$5:$AY$467,$C73,'Grid GenerationQueue'!$BH$5:$BH$467,"Executed")</f>
        <v>0</v>
      </c>
      <c r="U73">
        <f>SUMIFS('Grid GenerationQueue'!AI$5:AI$467,'Grid GenerationQueue'!$AX$5:$AX$467,$B73,'Grid GenerationQueue'!$AY$5:$AY$467,$C73,'Grid GenerationQueue'!$BH$5:$BH$467,"Executed")</f>
        <v>0</v>
      </c>
      <c r="V73">
        <f>SUMIFS('Grid GenerationQueue'!AJ$5:AJ$467,'Grid GenerationQueue'!$AX$5:$AX$467,$B73,'Grid GenerationQueue'!$AY$5:$AY$467,$C73,'Grid GenerationQueue'!$BH$5:$BH$467,"Executed")</f>
        <v>0</v>
      </c>
      <c r="W73">
        <f>SUMIFS('Grid GenerationQueue'!AK$5:AK$467,'Grid GenerationQueue'!$AX$5:$AX$467,$B73,'Grid GenerationQueue'!$AY$5:$AY$467,$C73,'Grid GenerationQueue'!$BH$5:$BH$467,"Executed")</f>
        <v>0</v>
      </c>
      <c r="X73">
        <f>SUMIFS('Grid GenerationQueue'!AL$5:AL$467,'Grid GenerationQueue'!$AX$5:$AX$467,$B73,'Grid GenerationQueue'!$AY$5:$AY$467,$C73,'Grid GenerationQueue'!$BH$5:$BH$467,"Executed")</f>
        <v>0</v>
      </c>
      <c r="Y73">
        <f>SUMIFS('Grid GenerationQueue'!AM$5:AM$467,'Grid GenerationQueue'!$AX$5:$AX$467,$B73,'Grid GenerationQueue'!$AY$5:$AY$467,$C73,'Grid GenerationQueue'!$BH$5:$BH$467,"Executed")</f>
        <v>0</v>
      </c>
      <c r="Z73">
        <f>SUMIFS('Grid GenerationQueue'!AN$5:AN$467,'Grid GenerationQueue'!$AX$5:$AX$467,$B73,'Grid GenerationQueue'!$AY$5:$AY$467,$C73,'Grid GenerationQueue'!$BH$5:$BH$467,"Executed")</f>
        <v>0</v>
      </c>
      <c r="AA73">
        <f>SUMIFS('Grid GenerationQueue'!AO$5:AO$467,'Grid GenerationQueue'!$AX$5:$AX$467,$B73,'Grid GenerationQueue'!$AY$5:$AY$467,$C73,'Grid GenerationQueue'!$BH$5:$BH$467,"Executed")</f>
        <v>0</v>
      </c>
      <c r="AB73">
        <f>SUMIFS('Grid GenerationQueue'!AP$5:AP$467,'Grid GenerationQueue'!$AX$5:$AX$467,$B73,'Grid GenerationQueue'!$AY$5:$AY$467,$C73,'Grid GenerationQueue'!$BH$5:$BH$467,"Executed")</f>
        <v>0</v>
      </c>
      <c r="AD73">
        <f>SUMIFS('Grid GenerationQueue'!AE$5:AE$467,'Grid GenerationQueue'!$AX$5:$AX$467,$B73,'Grid GenerationQueue'!$AY$5:$AY$467,$C73,'Grid GenerationQueue'!$BF$5:$BF$467,"&lt;&gt;"&amp;"")</f>
        <v>0</v>
      </c>
      <c r="AE73">
        <f>SUMIFS('Grid GenerationQueue'!AF$5:AF$467,'Grid GenerationQueue'!$AX$5:$AX$467,$B73,'Grid GenerationQueue'!$AY$5:$AY$467,$C73,'Grid GenerationQueue'!$BF$5:$BF$467,"&lt;&gt;"&amp;"")</f>
        <v>0</v>
      </c>
      <c r="AF73">
        <f>SUMIFS('Grid GenerationQueue'!AG$5:AG$467,'Grid GenerationQueue'!$AX$5:$AX$467,$B73,'Grid GenerationQueue'!$AY$5:$AY$467,$C73,'Grid GenerationQueue'!$BF$5:$BF$467,"&lt;&gt;"&amp;"")</f>
        <v>0</v>
      </c>
      <c r="AG73">
        <f>SUMIFS('Grid GenerationQueue'!AH$5:AH$467,'Grid GenerationQueue'!$AX$5:$AX$467,$B73,'Grid GenerationQueue'!$AY$5:$AY$467,$C73,'Grid GenerationQueue'!$BF$5:$BF$467,"&lt;&gt;"&amp;"")</f>
        <v>0</v>
      </c>
      <c r="AH73">
        <f>SUMIFS('Grid GenerationQueue'!AI$5:AI$467,'Grid GenerationQueue'!$AX$5:$AX$467,$B73,'Grid GenerationQueue'!$AY$5:$AY$467,$C73,'Grid GenerationQueue'!$BF$5:$BF$467,"&lt;&gt;"&amp;"")</f>
        <v>0</v>
      </c>
      <c r="AI73">
        <f>SUMIFS('Grid GenerationQueue'!AJ$5:AJ$467,'Grid GenerationQueue'!$AX$5:$AX$467,$B73,'Grid GenerationQueue'!$AY$5:$AY$467,$C73,'Grid GenerationQueue'!$BF$5:$BF$467,"&lt;&gt;"&amp;"")</f>
        <v>0</v>
      </c>
      <c r="AJ73">
        <f>SUMIFS('Grid GenerationQueue'!AK$5:AK$467,'Grid GenerationQueue'!$AX$5:$AX$467,$B73,'Grid GenerationQueue'!$AY$5:$AY$467,$C73,'Grid GenerationQueue'!$BF$5:$BF$467,"&lt;&gt;"&amp;"")</f>
        <v>0</v>
      </c>
      <c r="AK73">
        <f>SUMIFS('Grid GenerationQueue'!AL$5:AL$467,'Grid GenerationQueue'!$AX$5:$AX$467,$B73,'Grid GenerationQueue'!$AY$5:$AY$467,$C73,'Grid GenerationQueue'!$BF$5:$BF$467,"&lt;&gt;"&amp;"")</f>
        <v>0</v>
      </c>
      <c r="AL73">
        <f>SUMIFS('Grid GenerationQueue'!AM$5:AM$467,'Grid GenerationQueue'!$AX$5:$AX$467,$B73,'Grid GenerationQueue'!$AY$5:$AY$467,$C73,'Grid GenerationQueue'!$BF$5:$BF$467,"&lt;&gt;"&amp;"")</f>
        <v>0</v>
      </c>
      <c r="AM73">
        <f>SUMIFS('Grid GenerationQueue'!AN$5:AN$467,'Grid GenerationQueue'!$AX$5:$AX$467,$B73,'Grid GenerationQueue'!$AY$5:$AY$467,$C73,'Grid GenerationQueue'!$BF$5:$BF$467,"&lt;&gt;"&amp;"")</f>
        <v>0</v>
      </c>
      <c r="AN73">
        <f>SUMIFS('Grid GenerationQueue'!AO$5:AO$467,'Grid GenerationQueue'!$AX$5:$AX$467,$B73,'Grid GenerationQueue'!$AY$5:$AY$467,$C73,'Grid GenerationQueue'!$BF$5:$BF$467,"&lt;&gt;"&amp;"")</f>
        <v>0</v>
      </c>
      <c r="AO73">
        <f>SUMIFS('Grid GenerationQueue'!AP$5:AP$467,'Grid GenerationQueue'!$AX$5:$AX$467,$B73,'Grid GenerationQueue'!$AY$5:$AY$467,$C73,'Grid GenerationQueue'!$BF$5:$BF$467,"&lt;&gt;"&amp;"")</f>
        <v>0</v>
      </c>
      <c r="AQ73">
        <f>SUMIFS('Grid GenerationQueue'!AE$5:AE$467,'Grid GenerationQueue'!$AX$5:$AX$467,$B73,'Grid GenerationQueue'!$AY$5:$AY$467,$C73)</f>
        <v>0</v>
      </c>
      <c r="AR73">
        <f>SUMIFS('Grid GenerationQueue'!AF$5:AF$467,'Grid GenerationQueue'!$AX$5:$AX$467,$B73,'Grid GenerationQueue'!$AY$5:$AY$467,$C73)</f>
        <v>0</v>
      </c>
      <c r="AS73">
        <f>SUMIFS('Grid GenerationQueue'!AG$5:AG$467,'Grid GenerationQueue'!$AX$5:$AX$467,$B73,'Grid GenerationQueue'!$AY$5:$AY$467,$C73)</f>
        <v>0</v>
      </c>
      <c r="AT73">
        <f>SUMIFS('Grid GenerationQueue'!AH$5:AH$467,'Grid GenerationQueue'!$AX$5:$AX$467,$B73,'Grid GenerationQueue'!$AY$5:$AY$467,$C73)</f>
        <v>0</v>
      </c>
      <c r="AU73">
        <f>SUMIFS('Grid GenerationQueue'!AI$5:AI$467,'Grid GenerationQueue'!$AX$5:$AX$467,$B73,'Grid GenerationQueue'!$AY$5:$AY$467,$C73)</f>
        <v>0</v>
      </c>
      <c r="AV73">
        <f>SUMIFS('Grid GenerationQueue'!AJ$5:AJ$467,'Grid GenerationQueue'!$AX$5:$AX$467,$B73,'Grid GenerationQueue'!$AY$5:$AY$467,$C73)</f>
        <v>0</v>
      </c>
      <c r="AW73">
        <f>SUMIFS('Grid GenerationQueue'!AK$5:AK$467,'Grid GenerationQueue'!$AX$5:$AX$467,$B73,'Grid GenerationQueue'!$AY$5:$AY$467,$C73)</f>
        <v>0</v>
      </c>
      <c r="AX73">
        <f>SUMIFS('Grid GenerationQueue'!AL$5:AL$467,'Grid GenerationQueue'!$AX$5:$AX$467,$B73,'Grid GenerationQueue'!$AY$5:$AY$467,$C73)</f>
        <v>0</v>
      </c>
      <c r="AY73">
        <f>SUMIFS('Grid GenerationQueue'!AM$5:AM$467,'Grid GenerationQueue'!$AX$5:$AX$467,$B73,'Grid GenerationQueue'!$AY$5:$AY$467,$C73)</f>
        <v>0</v>
      </c>
      <c r="AZ73">
        <f>SUMIFS('Grid GenerationQueue'!AN$5:AN$467,'Grid GenerationQueue'!$AX$5:$AX$467,$B73,'Grid GenerationQueue'!$AY$5:$AY$467,$C73)</f>
        <v>0</v>
      </c>
      <c r="BA73">
        <f>SUMIFS('Grid GenerationQueue'!AO$5:AO$467,'Grid GenerationQueue'!$AX$5:$AX$467,$B73,'Grid GenerationQueue'!$AY$5:$AY$467,$C73)</f>
        <v>0</v>
      </c>
      <c r="BB73">
        <f>SUMIFS('Grid GenerationQueue'!AP$5:AP$467,'Grid GenerationQueue'!$AX$5:$AX$467,$B73,'Grid GenerationQueue'!$AY$5:$AY$467,$C73)</f>
        <v>0</v>
      </c>
      <c r="BD73">
        <f>SUMIFS('Grid GenerationQueue'!AE$5:AE$467,'Grid GenerationQueue'!$AX$5:$AX$467,$B73,'Grid GenerationQueue'!$AY$5:$AY$467,$C73,'Grid GenerationQueue'!$BH$5:$BH$467,"Executed",'Grid GenerationQueue'!$BB$5:$BB$467,"&lt;"&amp;$BE$3)</f>
        <v>0</v>
      </c>
      <c r="BE73">
        <f>SUMIFS('Grid GenerationQueue'!AF$5:AF$467,'Grid GenerationQueue'!$AX$5:$AX$467,$B73,'Grid GenerationQueue'!$AY$5:$AY$467,$C73,'Grid GenerationQueue'!$BH$5:$BH$467,"Executed",'Grid GenerationQueue'!$BB$5:$BB$467,"&lt;"&amp;$BE$3)</f>
        <v>0</v>
      </c>
      <c r="BF73">
        <f>SUMIFS('Grid GenerationQueue'!AG$5:AG$467,'Grid GenerationQueue'!$AX$5:$AX$467,$B73,'Grid GenerationQueue'!$AY$5:$AY$467,$C73,'Grid GenerationQueue'!$BH$5:$BH$467,"Executed",'Grid GenerationQueue'!$BB$5:$BB$467,"&lt;"&amp;$BE$3)</f>
        <v>0</v>
      </c>
      <c r="BG73">
        <f>SUMIFS('Grid GenerationQueue'!AH$5:AH$467,'Grid GenerationQueue'!$AX$5:$AX$467,$B73,'Grid GenerationQueue'!$AY$5:$AY$467,$C73,'Grid GenerationQueue'!$BH$5:$BH$467,"Executed",'Grid GenerationQueue'!$BB$5:$BB$467,"&lt;"&amp;$BE$3)</f>
        <v>0</v>
      </c>
      <c r="BH73">
        <f>SUMIFS('Grid GenerationQueue'!AI$5:AI$467,'Grid GenerationQueue'!$AX$5:$AX$467,$B73,'Grid GenerationQueue'!$AY$5:$AY$467,$C73,'Grid GenerationQueue'!$BH$5:$BH$467,"Executed",'Grid GenerationQueue'!$BB$5:$BB$467,"&lt;"&amp;$BE$3)</f>
        <v>0</v>
      </c>
      <c r="BI73">
        <f>SUMIFS('Grid GenerationQueue'!AJ$5:AJ$467,'Grid GenerationQueue'!$AX$5:$AX$467,$B73,'Grid GenerationQueue'!$AY$5:$AY$467,$C73,'Grid GenerationQueue'!$BH$5:$BH$467,"Executed",'Grid GenerationQueue'!$BB$5:$BB$467,"&lt;"&amp;$BE$3)</f>
        <v>0</v>
      </c>
      <c r="BJ73">
        <f>SUMIFS('Grid GenerationQueue'!AK$5:AK$467,'Grid GenerationQueue'!$AX$5:$AX$467,$B73,'Grid GenerationQueue'!$AY$5:$AY$467,$C73,'Grid GenerationQueue'!$BH$5:$BH$467,"Executed",'Grid GenerationQueue'!$BB$5:$BB$467,"&lt;"&amp;$BE$3)</f>
        <v>0</v>
      </c>
      <c r="BK73">
        <f>SUMIFS('Grid GenerationQueue'!AL$5:AL$467,'Grid GenerationQueue'!$AX$5:$AX$467,$B73,'Grid GenerationQueue'!$AY$5:$AY$467,$C73,'Grid GenerationQueue'!$BH$5:$BH$467,"Executed",'Grid GenerationQueue'!$BB$5:$BB$467,"&lt;"&amp;$BE$3)</f>
        <v>0</v>
      </c>
      <c r="BL73">
        <f>SUMIFS('Grid GenerationQueue'!AM$5:AM$467,'Grid GenerationQueue'!$AX$5:$AX$467,$B73,'Grid GenerationQueue'!$AY$5:$AY$467,$C73,'Grid GenerationQueue'!$BH$5:$BH$467,"Executed",'Grid GenerationQueue'!$BB$5:$BB$467,"&lt;"&amp;$BE$3)</f>
        <v>0</v>
      </c>
      <c r="BM73">
        <f>SUMIFS('Grid GenerationQueue'!AN$5:AN$467,'Grid GenerationQueue'!$AX$5:$AX$467,$B73,'Grid GenerationQueue'!$AY$5:$AY$467,$C73,'Grid GenerationQueue'!$BH$5:$BH$467,"Executed",'Grid GenerationQueue'!$BB$5:$BB$467,"&lt;"&amp;$BE$3)</f>
        <v>0</v>
      </c>
      <c r="BN73">
        <f>SUMIFS('Grid GenerationQueue'!AO$5:AO$467,'Grid GenerationQueue'!$AX$5:$AX$467,$B73,'Grid GenerationQueue'!$AY$5:$AY$467,$C73,'Grid GenerationQueue'!$BH$5:$BH$467,"Executed",'Grid GenerationQueue'!$BB$5:$BB$467,"&lt;"&amp;$BE$3)</f>
        <v>0</v>
      </c>
      <c r="BO73">
        <f>SUMIFS('Grid GenerationQueue'!AP$5:AP$467,'Grid GenerationQueue'!$AX$5:$AX$467,$B73,'Grid GenerationQueue'!$AY$5:$AY$467,$C73,'Grid GenerationQueue'!$BH$5:$BH$467,"Executed",'Grid GenerationQueue'!$BB$5:$BB$467,"&lt;"&amp;$BE$3)</f>
        <v>0</v>
      </c>
      <c r="BQ73">
        <f>SUMIFS('Grid GenerationQueue'!AE$5:AE$467,'Grid GenerationQueue'!$AX$5:$AX$467,$B73,'Grid GenerationQueue'!$AY$5:$AY$467,$C73,'Grid GenerationQueue'!$BF$5:$BF$467,"&lt;&gt;"&amp;"",'Grid GenerationQueue'!$BB$5:$BB$467,"&lt;"&amp;$BE$3)</f>
        <v>0</v>
      </c>
      <c r="BR73">
        <f>SUMIFS('Grid GenerationQueue'!AF$5:AF$467,'Grid GenerationQueue'!$AX$5:$AX$467,$B73,'Grid GenerationQueue'!$AY$5:$AY$467,$C73,'Grid GenerationQueue'!$BF$5:$BF$467,"&lt;&gt;"&amp;"",'Grid GenerationQueue'!$BB$5:$BB$467,"&lt;"&amp;$BE$3)</f>
        <v>0</v>
      </c>
      <c r="BS73">
        <f>SUMIFS('Grid GenerationQueue'!AG$5:AG$467,'Grid GenerationQueue'!$AX$5:$AX$467,$B73,'Grid GenerationQueue'!$AY$5:$AY$467,$C73,'Grid GenerationQueue'!$BF$5:$BF$467,"&lt;&gt;"&amp;"",'Grid GenerationQueue'!$BB$5:$BB$467,"&lt;"&amp;$BE$3)</f>
        <v>0</v>
      </c>
      <c r="BT73">
        <f>SUMIFS('Grid GenerationQueue'!AH$5:AH$467,'Grid GenerationQueue'!$AX$5:$AX$467,$B73,'Grid GenerationQueue'!$AY$5:$AY$467,$C73,'Grid GenerationQueue'!$BF$5:$BF$467,"&lt;&gt;"&amp;"",'Grid GenerationQueue'!$BB$5:$BB$467,"&lt;"&amp;$BE$3)</f>
        <v>0</v>
      </c>
      <c r="BU73">
        <f>SUMIFS('Grid GenerationQueue'!AI$5:AI$467,'Grid GenerationQueue'!$AX$5:$AX$467,$B73,'Grid GenerationQueue'!$AY$5:$AY$467,$C73,'Grid GenerationQueue'!$BF$5:$BF$467,"&lt;&gt;"&amp;"",'Grid GenerationQueue'!$BB$5:$BB$467,"&lt;"&amp;$BE$3)</f>
        <v>0</v>
      </c>
      <c r="BV73">
        <f>SUMIFS('Grid GenerationQueue'!AJ$5:AJ$467,'Grid GenerationQueue'!$AX$5:$AX$467,$B73,'Grid GenerationQueue'!$AY$5:$AY$467,$C73,'Grid GenerationQueue'!$BF$5:$BF$467,"&lt;&gt;"&amp;"",'Grid GenerationQueue'!$BB$5:$BB$467,"&lt;"&amp;$BE$3)</f>
        <v>0</v>
      </c>
      <c r="BW73">
        <f>SUMIFS('Grid GenerationQueue'!AK$5:AK$467,'Grid GenerationQueue'!$AX$5:$AX$467,$B73,'Grid GenerationQueue'!$AY$5:$AY$467,$C73,'Grid GenerationQueue'!$BF$5:$BF$467,"&lt;&gt;"&amp;"",'Grid GenerationQueue'!$BB$5:$BB$467,"&lt;"&amp;$BE$3)</f>
        <v>0</v>
      </c>
      <c r="BX73">
        <f>SUMIFS('Grid GenerationQueue'!AL$5:AL$467,'Grid GenerationQueue'!$AX$5:$AX$467,$B73,'Grid GenerationQueue'!$AY$5:$AY$467,$C73,'Grid GenerationQueue'!$BF$5:$BF$467,"&lt;&gt;"&amp;"",'Grid GenerationQueue'!$BB$5:$BB$467,"&lt;"&amp;$BE$3)</f>
        <v>0</v>
      </c>
      <c r="BY73">
        <f>SUMIFS('Grid GenerationQueue'!AM$5:AM$467,'Grid GenerationQueue'!$AX$5:$AX$467,$B73,'Grid GenerationQueue'!$AY$5:$AY$467,$C73,'Grid GenerationQueue'!$BF$5:$BF$467,"&lt;&gt;"&amp;"",'Grid GenerationQueue'!$BB$5:$BB$467,"&lt;"&amp;$BE$3)</f>
        <v>0</v>
      </c>
      <c r="BZ73">
        <f>SUMIFS('Grid GenerationQueue'!AN$5:AN$467,'Grid GenerationQueue'!$AX$5:$AX$467,$B73,'Grid GenerationQueue'!$AY$5:$AY$467,$C73,'Grid GenerationQueue'!$BF$5:$BF$467,"&lt;&gt;"&amp;"",'Grid GenerationQueue'!$BB$5:$BB$467,"&lt;"&amp;$BE$3)</f>
        <v>0</v>
      </c>
      <c r="CA73">
        <f>SUMIFS('Grid GenerationQueue'!AO$5:AO$467,'Grid GenerationQueue'!$AX$5:$AX$467,$B73,'Grid GenerationQueue'!$AY$5:$AY$467,$C73,'Grid GenerationQueue'!$BF$5:$BF$467,"&lt;&gt;"&amp;"",'Grid GenerationQueue'!$BB$5:$BB$467,"&lt;"&amp;$BE$3)</f>
        <v>0</v>
      </c>
      <c r="CB73">
        <f>SUMIFS('Grid GenerationQueue'!AP$5:AP$467,'Grid GenerationQueue'!$AX$5:$AX$467,$B73,'Grid GenerationQueue'!$AY$5:$AY$467,$C73,'Grid GenerationQueue'!$BF$5:$BF$467,"&lt;&gt;"&amp;"",'Grid GenerationQueue'!$BB$5:$BB$467,"&lt;"&amp;$BE$3)</f>
        <v>0</v>
      </c>
      <c r="CD73">
        <f>SUMIFS('Grid GenerationQueue'!AE$5:AE$467,'Grid GenerationQueue'!$AX$5:$AX$467,$B73,'Grid GenerationQueue'!$AY$5:$AY$467,$C73,'Grid GenerationQueue'!$BB$5:$BB$467,"&lt;"&amp;$BE$3)</f>
        <v>0</v>
      </c>
      <c r="CE73">
        <f>SUMIFS('Grid GenerationQueue'!AF$5:AF$467,'Grid GenerationQueue'!$AX$5:$AX$467,$B73,'Grid GenerationQueue'!$AY$5:$AY$467,$C73,'Grid GenerationQueue'!$BB$5:$BB$467,"&lt;"&amp;$BE$3)</f>
        <v>0</v>
      </c>
      <c r="CF73">
        <f>SUMIFS('Grid GenerationQueue'!AG$5:AG$467,'Grid GenerationQueue'!$AX$5:$AX$467,$B73,'Grid GenerationQueue'!$AY$5:$AY$467,$C73,'Grid GenerationQueue'!$BB$5:$BB$467,"&lt;"&amp;$BE$3)</f>
        <v>0</v>
      </c>
      <c r="CG73">
        <f>SUMIFS('Grid GenerationQueue'!AH$5:AH$467,'Grid GenerationQueue'!$AX$5:$AX$467,$B73,'Grid GenerationQueue'!$AY$5:$AY$467,$C73,'Grid GenerationQueue'!$BB$5:$BB$467,"&lt;"&amp;$BE$3)</f>
        <v>0</v>
      </c>
      <c r="CH73">
        <f>SUMIFS('Grid GenerationQueue'!AI$5:AI$467,'Grid GenerationQueue'!$AX$5:$AX$467,$B73,'Grid GenerationQueue'!$AY$5:$AY$467,$C73,'Grid GenerationQueue'!$BB$5:$BB$467,"&lt;"&amp;$BE$3)</f>
        <v>0</v>
      </c>
      <c r="CI73">
        <f>SUMIFS('Grid GenerationQueue'!AJ$5:AJ$467,'Grid GenerationQueue'!$AX$5:$AX$467,$B73,'Grid GenerationQueue'!$AY$5:$AY$467,$C73,'Grid GenerationQueue'!$BB$5:$BB$467,"&lt;"&amp;$BE$3)</f>
        <v>0</v>
      </c>
      <c r="CJ73">
        <f>SUMIFS('Grid GenerationQueue'!AK$5:AK$467,'Grid GenerationQueue'!$AX$5:$AX$467,$B73,'Grid GenerationQueue'!$AY$5:$AY$467,$C73,'Grid GenerationQueue'!$BB$5:$BB$467,"&lt;"&amp;$BE$3)</f>
        <v>0</v>
      </c>
      <c r="CK73">
        <f>SUMIFS('Grid GenerationQueue'!AL$5:AL$467,'Grid GenerationQueue'!$AX$5:$AX$467,$B73,'Grid GenerationQueue'!$AY$5:$AY$467,$C73,'Grid GenerationQueue'!$BB$5:$BB$467,"&lt;"&amp;$BE$3)</f>
        <v>0</v>
      </c>
      <c r="CL73">
        <f>SUMIFS('Grid GenerationQueue'!AM$5:AM$467,'Grid GenerationQueue'!$AX$5:$AX$467,$B73,'Grid GenerationQueue'!$AY$5:$AY$467,$C73,'Grid GenerationQueue'!$BB$5:$BB$467,"&lt;"&amp;$BE$3)</f>
        <v>0</v>
      </c>
      <c r="CM73">
        <f>SUMIFS('Grid GenerationQueue'!AN$5:AN$467,'Grid GenerationQueue'!$AX$5:$AX$467,$B73,'Grid GenerationQueue'!$AY$5:$AY$467,$C73,'Grid GenerationQueue'!$BB$5:$BB$467,"&lt;"&amp;$BE$3)</f>
        <v>0</v>
      </c>
      <c r="CN73">
        <f>SUMIFS('Grid GenerationQueue'!AO$5:AO$467,'Grid GenerationQueue'!$AX$5:$AX$467,$B73,'Grid GenerationQueue'!$AY$5:$AY$467,$C73,'Grid GenerationQueue'!$BB$5:$BB$467,"&lt;"&amp;$BE$3)</f>
        <v>0</v>
      </c>
      <c r="CO73">
        <f>SUMIFS('Grid GenerationQueue'!AP$5:AP$467,'Grid GenerationQueue'!$AX$5:$AX$467,$B73,'Grid GenerationQueue'!$AY$5:$AY$467,$C73,'Grid GenerationQueue'!$BB$5:$BB$467,"&lt;"&amp;$BE$3)</f>
        <v>0</v>
      </c>
    </row>
    <row r="74" spans="1:93" x14ac:dyDescent="0.35">
      <c r="A74" t="s">
        <v>4648</v>
      </c>
      <c r="B74" t="s">
        <v>4685</v>
      </c>
      <c r="C74">
        <v>230</v>
      </c>
      <c r="D74">
        <f>SUMIFS('Grid GenerationQueue'!AE$5:AE$467,'Grid GenerationQueue'!$AX$5:$AX$467,$B74,'Grid GenerationQueue'!$AY$5:$AY$467,$C74,'Grid GenerationQueue'!$BI$5:$BI$467,"&lt;4")</f>
        <v>0</v>
      </c>
      <c r="E74">
        <f>SUMIFS('Grid GenerationQueue'!AF$5:AF$467,'Grid GenerationQueue'!$AX$5:$AX$467,$B74,'Grid GenerationQueue'!$AY$5:$AY$467,$C74,'Grid GenerationQueue'!$BI$5:$BI$467,"&lt;4")</f>
        <v>0</v>
      </c>
      <c r="F74">
        <f>SUMIFS('Grid GenerationQueue'!AG$5:AG$467,'Grid GenerationQueue'!$AX$5:$AX$467,$B74,'Grid GenerationQueue'!$AY$5:$AY$467,$C74,'Grid GenerationQueue'!$BI$5:$BI$467,"&lt;4")</f>
        <v>0</v>
      </c>
      <c r="G74">
        <f>SUMIFS('Grid GenerationQueue'!AH$5:AH$467,'Grid GenerationQueue'!$AX$5:$AX$467,$B74,'Grid GenerationQueue'!$AY$5:$AY$467,$C74,'Grid GenerationQueue'!$BI$5:$BI$467,"&lt;4")</f>
        <v>0</v>
      </c>
      <c r="H74">
        <f>SUMIFS('Grid GenerationQueue'!AI$5:AI$467,'Grid GenerationQueue'!$AX$5:$AX$467,$B74,'Grid GenerationQueue'!$AY$5:$AY$467,$C74,'Grid GenerationQueue'!$BI$5:$BI$467,"&lt;4")</f>
        <v>0</v>
      </c>
      <c r="I74">
        <f>SUMIFS('Grid GenerationQueue'!AJ$5:AJ$467,'Grid GenerationQueue'!$AX$5:$AX$467,$B74,'Grid GenerationQueue'!$AY$5:$AY$467,$C74,'Grid GenerationQueue'!$BI$5:$BI$467,"&lt;4")</f>
        <v>0</v>
      </c>
      <c r="J74">
        <f>SUMIFS('Grid GenerationQueue'!AK$5:AK$467,'Grid GenerationQueue'!$AX$5:$AX$467,$B74,'Grid GenerationQueue'!$AY$5:$AY$467,$C74,'Grid GenerationQueue'!$BI$5:$BI$467,"&lt;4")</f>
        <v>0</v>
      </c>
      <c r="K74">
        <f>SUMIFS('Grid GenerationQueue'!AL$5:AL$467,'Grid GenerationQueue'!$AX$5:$AX$467,$B74,'Grid GenerationQueue'!$AY$5:$AY$467,$C74,'Grid GenerationQueue'!$BI$5:$BI$467,"&lt;4")</f>
        <v>0</v>
      </c>
      <c r="L74">
        <f>SUMIFS('Grid GenerationQueue'!AM$5:AM$467,'Grid GenerationQueue'!$AX$5:$AX$467,$B74,'Grid GenerationQueue'!$AY$5:$AY$467,$C74,'Grid GenerationQueue'!$BI$5:$BI$467,"&lt;4")</f>
        <v>0</v>
      </c>
      <c r="M74">
        <f>SUMIFS('Grid GenerationQueue'!AN$5:AN$467,'Grid GenerationQueue'!$AX$5:$AX$467,$B74,'Grid GenerationQueue'!$AY$5:$AY$467,$C74,'Grid GenerationQueue'!$BI$5:$BI$467,"&lt;4")</f>
        <v>0</v>
      </c>
      <c r="N74">
        <f>SUMIFS('Grid GenerationQueue'!AO$5:AO$467,'Grid GenerationQueue'!$AX$5:$AX$467,$B74,'Grid GenerationQueue'!$AY$5:$AY$467,$C74,'Grid GenerationQueue'!$BI$5:$BI$467,"&lt;4")</f>
        <v>0</v>
      </c>
      <c r="O74">
        <f>SUMIFS('Grid GenerationQueue'!AP$5:AP$467,'Grid GenerationQueue'!$AX$5:$AX$467,$B74,'Grid GenerationQueue'!$AY$5:$AY$467,$C74,'Grid GenerationQueue'!$BI$5:$BI$467,"&lt;4")</f>
        <v>0</v>
      </c>
      <c r="Q74">
        <f>SUMIFS('Grid GenerationQueue'!AE$5:AE$467,'Grid GenerationQueue'!$AX$5:$AX$467,$B74,'Grid GenerationQueue'!$AY$5:$AY$467,$C74,'Grid GenerationQueue'!$BH$5:$BH$467,"Executed")</f>
        <v>0</v>
      </c>
      <c r="R74">
        <f>SUMIFS('Grid GenerationQueue'!AF$5:AF$467,'Grid GenerationQueue'!$AX$5:$AX$467,$B74,'Grid GenerationQueue'!$AY$5:$AY$467,$C74,'Grid GenerationQueue'!$BH$5:$BH$467,"Executed")</f>
        <v>0</v>
      </c>
      <c r="S74">
        <f>SUMIFS('Grid GenerationQueue'!AG$5:AG$467,'Grid GenerationQueue'!$AX$5:$AX$467,$B74,'Grid GenerationQueue'!$AY$5:$AY$467,$C74,'Grid GenerationQueue'!$BH$5:$BH$467,"Executed")</f>
        <v>0</v>
      </c>
      <c r="T74">
        <f>SUMIFS('Grid GenerationQueue'!AH$5:AH$467,'Grid GenerationQueue'!$AX$5:$AX$467,$B74,'Grid GenerationQueue'!$AY$5:$AY$467,$C74,'Grid GenerationQueue'!$BH$5:$BH$467,"Executed")</f>
        <v>0</v>
      </c>
      <c r="U74">
        <f>SUMIFS('Grid GenerationQueue'!AI$5:AI$467,'Grid GenerationQueue'!$AX$5:$AX$467,$B74,'Grid GenerationQueue'!$AY$5:$AY$467,$C74,'Grid GenerationQueue'!$BH$5:$BH$467,"Executed")</f>
        <v>0</v>
      </c>
      <c r="V74">
        <f>SUMIFS('Grid GenerationQueue'!AJ$5:AJ$467,'Grid GenerationQueue'!$AX$5:$AX$467,$B74,'Grid GenerationQueue'!$AY$5:$AY$467,$C74,'Grid GenerationQueue'!$BH$5:$BH$467,"Executed")</f>
        <v>0</v>
      </c>
      <c r="W74">
        <f>SUMIFS('Grid GenerationQueue'!AK$5:AK$467,'Grid GenerationQueue'!$AX$5:$AX$467,$B74,'Grid GenerationQueue'!$AY$5:$AY$467,$C74,'Grid GenerationQueue'!$BH$5:$BH$467,"Executed")</f>
        <v>0</v>
      </c>
      <c r="X74">
        <f>SUMIFS('Grid GenerationQueue'!AL$5:AL$467,'Grid GenerationQueue'!$AX$5:$AX$467,$B74,'Grid GenerationQueue'!$AY$5:$AY$467,$C74,'Grid GenerationQueue'!$BH$5:$BH$467,"Executed")</f>
        <v>0</v>
      </c>
      <c r="Y74">
        <f>SUMIFS('Grid GenerationQueue'!AM$5:AM$467,'Grid GenerationQueue'!$AX$5:$AX$467,$B74,'Grid GenerationQueue'!$AY$5:$AY$467,$C74,'Grid GenerationQueue'!$BH$5:$BH$467,"Executed")</f>
        <v>0</v>
      </c>
      <c r="Z74">
        <f>SUMIFS('Grid GenerationQueue'!AN$5:AN$467,'Grid GenerationQueue'!$AX$5:$AX$467,$B74,'Grid GenerationQueue'!$AY$5:$AY$467,$C74,'Grid GenerationQueue'!$BH$5:$BH$467,"Executed")</f>
        <v>0</v>
      </c>
      <c r="AA74">
        <f>SUMIFS('Grid GenerationQueue'!AO$5:AO$467,'Grid GenerationQueue'!$AX$5:$AX$467,$B74,'Grid GenerationQueue'!$AY$5:$AY$467,$C74,'Grid GenerationQueue'!$BH$5:$BH$467,"Executed")</f>
        <v>0</v>
      </c>
      <c r="AB74">
        <f>SUMIFS('Grid GenerationQueue'!AP$5:AP$467,'Grid GenerationQueue'!$AX$5:$AX$467,$B74,'Grid GenerationQueue'!$AY$5:$AY$467,$C74,'Grid GenerationQueue'!$BH$5:$BH$467,"Executed")</f>
        <v>0</v>
      </c>
      <c r="AD74">
        <f>SUMIFS('Grid GenerationQueue'!AE$5:AE$467,'Grid GenerationQueue'!$AX$5:$AX$467,$B74,'Grid GenerationQueue'!$AY$5:$AY$467,$C74,'Grid GenerationQueue'!$BF$5:$BF$467,"&lt;&gt;"&amp;"")</f>
        <v>0</v>
      </c>
      <c r="AE74">
        <f>SUMIFS('Grid GenerationQueue'!AF$5:AF$467,'Grid GenerationQueue'!$AX$5:$AX$467,$B74,'Grid GenerationQueue'!$AY$5:$AY$467,$C74,'Grid GenerationQueue'!$BF$5:$BF$467,"&lt;&gt;"&amp;"")</f>
        <v>0</v>
      </c>
      <c r="AF74">
        <f>SUMIFS('Grid GenerationQueue'!AG$5:AG$467,'Grid GenerationQueue'!$AX$5:$AX$467,$B74,'Grid GenerationQueue'!$AY$5:$AY$467,$C74,'Grid GenerationQueue'!$BF$5:$BF$467,"&lt;&gt;"&amp;"")</f>
        <v>0</v>
      </c>
      <c r="AG74">
        <f>SUMIFS('Grid GenerationQueue'!AH$5:AH$467,'Grid GenerationQueue'!$AX$5:$AX$467,$B74,'Grid GenerationQueue'!$AY$5:$AY$467,$C74,'Grid GenerationQueue'!$BF$5:$BF$467,"&lt;&gt;"&amp;"")</f>
        <v>0</v>
      </c>
      <c r="AH74">
        <f>SUMIFS('Grid GenerationQueue'!AI$5:AI$467,'Grid GenerationQueue'!$AX$5:$AX$467,$B74,'Grid GenerationQueue'!$AY$5:$AY$467,$C74,'Grid GenerationQueue'!$BF$5:$BF$467,"&lt;&gt;"&amp;"")</f>
        <v>0</v>
      </c>
      <c r="AI74">
        <f>SUMIFS('Grid GenerationQueue'!AJ$5:AJ$467,'Grid GenerationQueue'!$AX$5:$AX$467,$B74,'Grid GenerationQueue'!$AY$5:$AY$467,$C74,'Grid GenerationQueue'!$BF$5:$BF$467,"&lt;&gt;"&amp;"")</f>
        <v>0</v>
      </c>
      <c r="AJ74">
        <f>SUMIFS('Grid GenerationQueue'!AK$5:AK$467,'Grid GenerationQueue'!$AX$5:$AX$467,$B74,'Grid GenerationQueue'!$AY$5:$AY$467,$C74,'Grid GenerationQueue'!$BF$5:$BF$467,"&lt;&gt;"&amp;"")</f>
        <v>0</v>
      </c>
      <c r="AK74">
        <f>SUMIFS('Grid GenerationQueue'!AL$5:AL$467,'Grid GenerationQueue'!$AX$5:$AX$467,$B74,'Grid GenerationQueue'!$AY$5:$AY$467,$C74,'Grid GenerationQueue'!$BF$5:$BF$467,"&lt;&gt;"&amp;"")</f>
        <v>0</v>
      </c>
      <c r="AL74">
        <f>SUMIFS('Grid GenerationQueue'!AM$5:AM$467,'Grid GenerationQueue'!$AX$5:$AX$467,$B74,'Grid GenerationQueue'!$AY$5:$AY$467,$C74,'Grid GenerationQueue'!$BF$5:$BF$467,"&lt;&gt;"&amp;"")</f>
        <v>0</v>
      </c>
      <c r="AM74">
        <f>SUMIFS('Grid GenerationQueue'!AN$5:AN$467,'Grid GenerationQueue'!$AX$5:$AX$467,$B74,'Grid GenerationQueue'!$AY$5:$AY$467,$C74,'Grid GenerationQueue'!$BF$5:$BF$467,"&lt;&gt;"&amp;"")</f>
        <v>0</v>
      </c>
      <c r="AN74">
        <f>SUMIFS('Grid GenerationQueue'!AO$5:AO$467,'Grid GenerationQueue'!$AX$5:$AX$467,$B74,'Grid GenerationQueue'!$AY$5:$AY$467,$C74,'Grid GenerationQueue'!$BF$5:$BF$467,"&lt;&gt;"&amp;"")</f>
        <v>0</v>
      </c>
      <c r="AO74">
        <f>SUMIFS('Grid GenerationQueue'!AP$5:AP$467,'Grid GenerationQueue'!$AX$5:$AX$467,$B74,'Grid GenerationQueue'!$AY$5:$AY$467,$C74,'Grid GenerationQueue'!$BF$5:$BF$467,"&lt;&gt;"&amp;"")</f>
        <v>0</v>
      </c>
      <c r="AQ74">
        <f>SUMIFS('Grid GenerationQueue'!AE$5:AE$467,'Grid GenerationQueue'!$AX$5:$AX$467,$B74,'Grid GenerationQueue'!$AY$5:$AY$467,$C74)</f>
        <v>0</v>
      </c>
      <c r="AR74">
        <f>SUMIFS('Grid GenerationQueue'!AF$5:AF$467,'Grid GenerationQueue'!$AX$5:$AX$467,$B74,'Grid GenerationQueue'!$AY$5:$AY$467,$C74)</f>
        <v>0</v>
      </c>
      <c r="AS74">
        <f>SUMIFS('Grid GenerationQueue'!AG$5:AG$467,'Grid GenerationQueue'!$AX$5:$AX$467,$B74,'Grid GenerationQueue'!$AY$5:$AY$467,$C74)</f>
        <v>0</v>
      </c>
      <c r="AT74">
        <f>SUMIFS('Grid GenerationQueue'!AH$5:AH$467,'Grid GenerationQueue'!$AX$5:$AX$467,$B74,'Grid GenerationQueue'!$AY$5:$AY$467,$C74)</f>
        <v>0</v>
      </c>
      <c r="AU74">
        <f>SUMIFS('Grid GenerationQueue'!AI$5:AI$467,'Grid GenerationQueue'!$AX$5:$AX$467,$B74,'Grid GenerationQueue'!$AY$5:$AY$467,$C74)</f>
        <v>0</v>
      </c>
      <c r="AV74">
        <f>SUMIFS('Grid GenerationQueue'!AJ$5:AJ$467,'Grid GenerationQueue'!$AX$5:$AX$467,$B74,'Grid GenerationQueue'!$AY$5:$AY$467,$C74)</f>
        <v>0</v>
      </c>
      <c r="AW74">
        <f>SUMIFS('Grid GenerationQueue'!AK$5:AK$467,'Grid GenerationQueue'!$AX$5:$AX$467,$B74,'Grid GenerationQueue'!$AY$5:$AY$467,$C74)</f>
        <v>0</v>
      </c>
      <c r="AX74">
        <f>SUMIFS('Grid GenerationQueue'!AL$5:AL$467,'Grid GenerationQueue'!$AX$5:$AX$467,$B74,'Grid GenerationQueue'!$AY$5:$AY$467,$C74)</f>
        <v>0</v>
      </c>
      <c r="AY74">
        <f>SUMIFS('Grid GenerationQueue'!AM$5:AM$467,'Grid GenerationQueue'!$AX$5:$AX$467,$B74,'Grid GenerationQueue'!$AY$5:$AY$467,$C74)</f>
        <v>0</v>
      </c>
      <c r="AZ74">
        <f>SUMIFS('Grid GenerationQueue'!AN$5:AN$467,'Grid GenerationQueue'!$AX$5:$AX$467,$B74,'Grid GenerationQueue'!$AY$5:$AY$467,$C74)</f>
        <v>0</v>
      </c>
      <c r="BA74">
        <f>SUMIFS('Grid GenerationQueue'!AO$5:AO$467,'Grid GenerationQueue'!$AX$5:$AX$467,$B74,'Grid GenerationQueue'!$AY$5:$AY$467,$C74)</f>
        <v>0</v>
      </c>
      <c r="BB74">
        <f>SUMIFS('Grid GenerationQueue'!AP$5:AP$467,'Grid GenerationQueue'!$AX$5:$AX$467,$B74,'Grid GenerationQueue'!$AY$5:$AY$467,$C74)</f>
        <v>0</v>
      </c>
      <c r="BD74">
        <f>SUMIFS('Grid GenerationQueue'!AE$5:AE$467,'Grid GenerationQueue'!$AX$5:$AX$467,$B74,'Grid GenerationQueue'!$AY$5:$AY$467,$C74,'Grid GenerationQueue'!$BH$5:$BH$467,"Executed",'Grid GenerationQueue'!$BB$5:$BB$467,"&lt;"&amp;$BE$3)</f>
        <v>0</v>
      </c>
      <c r="BE74">
        <f>SUMIFS('Grid GenerationQueue'!AF$5:AF$467,'Grid GenerationQueue'!$AX$5:$AX$467,$B74,'Grid GenerationQueue'!$AY$5:$AY$467,$C74,'Grid GenerationQueue'!$BH$5:$BH$467,"Executed",'Grid GenerationQueue'!$BB$5:$BB$467,"&lt;"&amp;$BE$3)</f>
        <v>0</v>
      </c>
      <c r="BF74">
        <f>SUMIFS('Grid GenerationQueue'!AG$5:AG$467,'Grid GenerationQueue'!$AX$5:$AX$467,$B74,'Grid GenerationQueue'!$AY$5:$AY$467,$C74,'Grid GenerationQueue'!$BH$5:$BH$467,"Executed",'Grid GenerationQueue'!$BB$5:$BB$467,"&lt;"&amp;$BE$3)</f>
        <v>0</v>
      </c>
      <c r="BG74">
        <f>SUMIFS('Grid GenerationQueue'!AH$5:AH$467,'Grid GenerationQueue'!$AX$5:$AX$467,$B74,'Grid GenerationQueue'!$AY$5:$AY$467,$C74,'Grid GenerationQueue'!$BH$5:$BH$467,"Executed",'Grid GenerationQueue'!$BB$5:$BB$467,"&lt;"&amp;$BE$3)</f>
        <v>0</v>
      </c>
      <c r="BH74">
        <f>SUMIFS('Grid GenerationQueue'!AI$5:AI$467,'Grid GenerationQueue'!$AX$5:$AX$467,$B74,'Grid GenerationQueue'!$AY$5:$AY$467,$C74,'Grid GenerationQueue'!$BH$5:$BH$467,"Executed",'Grid GenerationQueue'!$BB$5:$BB$467,"&lt;"&amp;$BE$3)</f>
        <v>0</v>
      </c>
      <c r="BI74">
        <f>SUMIFS('Grid GenerationQueue'!AJ$5:AJ$467,'Grid GenerationQueue'!$AX$5:$AX$467,$B74,'Grid GenerationQueue'!$AY$5:$AY$467,$C74,'Grid GenerationQueue'!$BH$5:$BH$467,"Executed",'Grid GenerationQueue'!$BB$5:$BB$467,"&lt;"&amp;$BE$3)</f>
        <v>0</v>
      </c>
      <c r="BJ74">
        <f>SUMIFS('Grid GenerationQueue'!AK$5:AK$467,'Grid GenerationQueue'!$AX$5:$AX$467,$B74,'Grid GenerationQueue'!$AY$5:$AY$467,$C74,'Grid GenerationQueue'!$BH$5:$BH$467,"Executed",'Grid GenerationQueue'!$BB$5:$BB$467,"&lt;"&amp;$BE$3)</f>
        <v>0</v>
      </c>
      <c r="BK74">
        <f>SUMIFS('Grid GenerationQueue'!AL$5:AL$467,'Grid GenerationQueue'!$AX$5:$AX$467,$B74,'Grid GenerationQueue'!$AY$5:$AY$467,$C74,'Grid GenerationQueue'!$BH$5:$BH$467,"Executed",'Grid GenerationQueue'!$BB$5:$BB$467,"&lt;"&amp;$BE$3)</f>
        <v>0</v>
      </c>
      <c r="BL74">
        <f>SUMIFS('Grid GenerationQueue'!AM$5:AM$467,'Grid GenerationQueue'!$AX$5:$AX$467,$B74,'Grid GenerationQueue'!$AY$5:$AY$467,$C74,'Grid GenerationQueue'!$BH$5:$BH$467,"Executed",'Grid GenerationQueue'!$BB$5:$BB$467,"&lt;"&amp;$BE$3)</f>
        <v>0</v>
      </c>
      <c r="BM74">
        <f>SUMIFS('Grid GenerationQueue'!AN$5:AN$467,'Grid GenerationQueue'!$AX$5:$AX$467,$B74,'Grid GenerationQueue'!$AY$5:$AY$467,$C74,'Grid GenerationQueue'!$BH$5:$BH$467,"Executed",'Grid GenerationQueue'!$BB$5:$BB$467,"&lt;"&amp;$BE$3)</f>
        <v>0</v>
      </c>
      <c r="BN74">
        <f>SUMIFS('Grid GenerationQueue'!AO$5:AO$467,'Grid GenerationQueue'!$AX$5:$AX$467,$B74,'Grid GenerationQueue'!$AY$5:$AY$467,$C74,'Grid GenerationQueue'!$BH$5:$BH$467,"Executed",'Grid GenerationQueue'!$BB$5:$BB$467,"&lt;"&amp;$BE$3)</f>
        <v>0</v>
      </c>
      <c r="BO74">
        <f>SUMIFS('Grid GenerationQueue'!AP$5:AP$467,'Grid GenerationQueue'!$AX$5:$AX$467,$B74,'Grid GenerationQueue'!$AY$5:$AY$467,$C74,'Grid GenerationQueue'!$BH$5:$BH$467,"Executed",'Grid GenerationQueue'!$BB$5:$BB$467,"&lt;"&amp;$BE$3)</f>
        <v>0</v>
      </c>
      <c r="BQ74">
        <f>SUMIFS('Grid GenerationQueue'!AE$5:AE$467,'Grid GenerationQueue'!$AX$5:$AX$467,$B74,'Grid GenerationQueue'!$AY$5:$AY$467,$C74,'Grid GenerationQueue'!$BF$5:$BF$467,"&lt;&gt;"&amp;"",'Grid GenerationQueue'!$BB$5:$BB$467,"&lt;"&amp;$BE$3)</f>
        <v>0</v>
      </c>
      <c r="BR74">
        <f>SUMIFS('Grid GenerationQueue'!AF$5:AF$467,'Grid GenerationQueue'!$AX$5:$AX$467,$B74,'Grid GenerationQueue'!$AY$5:$AY$467,$C74,'Grid GenerationQueue'!$BF$5:$BF$467,"&lt;&gt;"&amp;"",'Grid GenerationQueue'!$BB$5:$BB$467,"&lt;"&amp;$BE$3)</f>
        <v>0</v>
      </c>
      <c r="BS74">
        <f>SUMIFS('Grid GenerationQueue'!AG$5:AG$467,'Grid GenerationQueue'!$AX$5:$AX$467,$B74,'Grid GenerationQueue'!$AY$5:$AY$467,$C74,'Grid GenerationQueue'!$BF$5:$BF$467,"&lt;&gt;"&amp;"",'Grid GenerationQueue'!$BB$5:$BB$467,"&lt;"&amp;$BE$3)</f>
        <v>0</v>
      </c>
      <c r="BT74">
        <f>SUMIFS('Grid GenerationQueue'!AH$5:AH$467,'Grid GenerationQueue'!$AX$5:$AX$467,$B74,'Grid GenerationQueue'!$AY$5:$AY$467,$C74,'Grid GenerationQueue'!$BF$5:$BF$467,"&lt;&gt;"&amp;"",'Grid GenerationQueue'!$BB$5:$BB$467,"&lt;"&amp;$BE$3)</f>
        <v>0</v>
      </c>
      <c r="BU74">
        <f>SUMIFS('Grid GenerationQueue'!AI$5:AI$467,'Grid GenerationQueue'!$AX$5:$AX$467,$B74,'Grid GenerationQueue'!$AY$5:$AY$467,$C74,'Grid GenerationQueue'!$BF$5:$BF$467,"&lt;&gt;"&amp;"",'Grid GenerationQueue'!$BB$5:$BB$467,"&lt;"&amp;$BE$3)</f>
        <v>0</v>
      </c>
      <c r="BV74">
        <f>SUMIFS('Grid GenerationQueue'!AJ$5:AJ$467,'Grid GenerationQueue'!$AX$5:$AX$467,$B74,'Grid GenerationQueue'!$AY$5:$AY$467,$C74,'Grid GenerationQueue'!$BF$5:$BF$467,"&lt;&gt;"&amp;"",'Grid GenerationQueue'!$BB$5:$BB$467,"&lt;"&amp;$BE$3)</f>
        <v>0</v>
      </c>
      <c r="BW74">
        <f>SUMIFS('Grid GenerationQueue'!AK$5:AK$467,'Grid GenerationQueue'!$AX$5:$AX$467,$B74,'Grid GenerationQueue'!$AY$5:$AY$467,$C74,'Grid GenerationQueue'!$BF$5:$BF$467,"&lt;&gt;"&amp;"",'Grid GenerationQueue'!$BB$5:$BB$467,"&lt;"&amp;$BE$3)</f>
        <v>0</v>
      </c>
      <c r="BX74">
        <f>SUMIFS('Grid GenerationQueue'!AL$5:AL$467,'Grid GenerationQueue'!$AX$5:$AX$467,$B74,'Grid GenerationQueue'!$AY$5:$AY$467,$C74,'Grid GenerationQueue'!$BF$5:$BF$467,"&lt;&gt;"&amp;"",'Grid GenerationQueue'!$BB$5:$BB$467,"&lt;"&amp;$BE$3)</f>
        <v>0</v>
      </c>
      <c r="BY74">
        <f>SUMIFS('Grid GenerationQueue'!AM$5:AM$467,'Grid GenerationQueue'!$AX$5:$AX$467,$B74,'Grid GenerationQueue'!$AY$5:$AY$467,$C74,'Grid GenerationQueue'!$BF$5:$BF$467,"&lt;&gt;"&amp;"",'Grid GenerationQueue'!$BB$5:$BB$467,"&lt;"&amp;$BE$3)</f>
        <v>0</v>
      </c>
      <c r="BZ74">
        <f>SUMIFS('Grid GenerationQueue'!AN$5:AN$467,'Grid GenerationQueue'!$AX$5:$AX$467,$B74,'Grid GenerationQueue'!$AY$5:$AY$467,$C74,'Grid GenerationQueue'!$BF$5:$BF$467,"&lt;&gt;"&amp;"",'Grid GenerationQueue'!$BB$5:$BB$467,"&lt;"&amp;$BE$3)</f>
        <v>0</v>
      </c>
      <c r="CA74">
        <f>SUMIFS('Grid GenerationQueue'!AO$5:AO$467,'Grid GenerationQueue'!$AX$5:$AX$467,$B74,'Grid GenerationQueue'!$AY$5:$AY$467,$C74,'Grid GenerationQueue'!$BF$5:$BF$467,"&lt;&gt;"&amp;"",'Grid GenerationQueue'!$BB$5:$BB$467,"&lt;"&amp;$BE$3)</f>
        <v>0</v>
      </c>
      <c r="CB74">
        <f>SUMIFS('Grid GenerationQueue'!AP$5:AP$467,'Grid GenerationQueue'!$AX$5:$AX$467,$B74,'Grid GenerationQueue'!$AY$5:$AY$467,$C74,'Grid GenerationQueue'!$BF$5:$BF$467,"&lt;&gt;"&amp;"",'Grid GenerationQueue'!$BB$5:$BB$467,"&lt;"&amp;$BE$3)</f>
        <v>0</v>
      </c>
      <c r="CD74">
        <f>SUMIFS('Grid GenerationQueue'!AE$5:AE$467,'Grid GenerationQueue'!$AX$5:$AX$467,$B74,'Grid GenerationQueue'!$AY$5:$AY$467,$C74,'Grid GenerationQueue'!$BB$5:$BB$467,"&lt;"&amp;$BE$3)</f>
        <v>0</v>
      </c>
      <c r="CE74">
        <f>SUMIFS('Grid GenerationQueue'!AF$5:AF$467,'Grid GenerationQueue'!$AX$5:$AX$467,$B74,'Grid GenerationQueue'!$AY$5:$AY$467,$C74,'Grid GenerationQueue'!$BB$5:$BB$467,"&lt;"&amp;$BE$3)</f>
        <v>0</v>
      </c>
      <c r="CF74">
        <f>SUMIFS('Grid GenerationQueue'!AG$5:AG$467,'Grid GenerationQueue'!$AX$5:$AX$467,$B74,'Grid GenerationQueue'!$AY$5:$AY$467,$C74,'Grid GenerationQueue'!$BB$5:$BB$467,"&lt;"&amp;$BE$3)</f>
        <v>0</v>
      </c>
      <c r="CG74">
        <f>SUMIFS('Grid GenerationQueue'!AH$5:AH$467,'Grid GenerationQueue'!$AX$5:$AX$467,$B74,'Grid GenerationQueue'!$AY$5:$AY$467,$C74,'Grid GenerationQueue'!$BB$5:$BB$467,"&lt;"&amp;$BE$3)</f>
        <v>0</v>
      </c>
      <c r="CH74">
        <f>SUMIFS('Grid GenerationQueue'!AI$5:AI$467,'Grid GenerationQueue'!$AX$5:$AX$467,$B74,'Grid GenerationQueue'!$AY$5:$AY$467,$C74,'Grid GenerationQueue'!$BB$5:$BB$467,"&lt;"&amp;$BE$3)</f>
        <v>0</v>
      </c>
      <c r="CI74">
        <f>SUMIFS('Grid GenerationQueue'!AJ$5:AJ$467,'Grid GenerationQueue'!$AX$5:$AX$467,$B74,'Grid GenerationQueue'!$AY$5:$AY$467,$C74,'Grid GenerationQueue'!$BB$5:$BB$467,"&lt;"&amp;$BE$3)</f>
        <v>0</v>
      </c>
      <c r="CJ74">
        <f>SUMIFS('Grid GenerationQueue'!AK$5:AK$467,'Grid GenerationQueue'!$AX$5:$AX$467,$B74,'Grid GenerationQueue'!$AY$5:$AY$467,$C74,'Grid GenerationQueue'!$BB$5:$BB$467,"&lt;"&amp;$BE$3)</f>
        <v>0</v>
      </c>
      <c r="CK74">
        <f>SUMIFS('Grid GenerationQueue'!AL$5:AL$467,'Grid GenerationQueue'!$AX$5:$AX$467,$B74,'Grid GenerationQueue'!$AY$5:$AY$467,$C74,'Grid GenerationQueue'!$BB$5:$BB$467,"&lt;"&amp;$BE$3)</f>
        <v>0</v>
      </c>
      <c r="CL74">
        <f>SUMIFS('Grid GenerationQueue'!AM$5:AM$467,'Grid GenerationQueue'!$AX$5:$AX$467,$B74,'Grid GenerationQueue'!$AY$5:$AY$467,$C74,'Grid GenerationQueue'!$BB$5:$BB$467,"&lt;"&amp;$BE$3)</f>
        <v>0</v>
      </c>
      <c r="CM74">
        <f>SUMIFS('Grid GenerationQueue'!AN$5:AN$467,'Grid GenerationQueue'!$AX$5:$AX$467,$B74,'Grid GenerationQueue'!$AY$5:$AY$467,$C74,'Grid GenerationQueue'!$BB$5:$BB$467,"&lt;"&amp;$BE$3)</f>
        <v>0</v>
      </c>
      <c r="CN74">
        <f>SUMIFS('Grid GenerationQueue'!AO$5:AO$467,'Grid GenerationQueue'!$AX$5:$AX$467,$B74,'Grid GenerationQueue'!$AY$5:$AY$467,$C74,'Grid GenerationQueue'!$BB$5:$BB$467,"&lt;"&amp;$BE$3)</f>
        <v>0</v>
      </c>
      <c r="CO74">
        <f>SUMIFS('Grid GenerationQueue'!AP$5:AP$467,'Grid GenerationQueue'!$AX$5:$AX$467,$B74,'Grid GenerationQueue'!$AY$5:$AY$467,$C74,'Grid GenerationQueue'!$BB$5:$BB$467,"&lt;"&amp;$BE$3)</f>
        <v>0</v>
      </c>
    </row>
    <row r="75" spans="1:93" x14ac:dyDescent="0.35">
      <c r="A75" t="s">
        <v>4646</v>
      </c>
      <c r="B75" t="s">
        <v>4398</v>
      </c>
      <c r="C75">
        <v>500</v>
      </c>
      <c r="D75">
        <f>SUMIFS('Grid GenerationQueue'!AE$5:AE$467,'Grid GenerationQueue'!$AX$5:$AX$467,$B75,'Grid GenerationQueue'!$AY$5:$AY$467,$C75,'Grid GenerationQueue'!$BI$5:$BI$467,"&lt;4")</f>
        <v>0</v>
      </c>
      <c r="E75">
        <f>SUMIFS('Grid GenerationQueue'!AF$5:AF$467,'Grid GenerationQueue'!$AX$5:$AX$467,$B75,'Grid GenerationQueue'!$AY$5:$AY$467,$C75,'Grid GenerationQueue'!$BI$5:$BI$467,"&lt;4")</f>
        <v>0</v>
      </c>
      <c r="F75">
        <f>SUMIFS('Grid GenerationQueue'!AG$5:AG$467,'Grid GenerationQueue'!$AX$5:$AX$467,$B75,'Grid GenerationQueue'!$AY$5:$AY$467,$C75,'Grid GenerationQueue'!$BI$5:$BI$467,"&lt;4")</f>
        <v>0</v>
      </c>
      <c r="G75">
        <f>SUMIFS('Grid GenerationQueue'!AH$5:AH$467,'Grid GenerationQueue'!$AX$5:$AX$467,$B75,'Grid GenerationQueue'!$AY$5:$AY$467,$C75,'Grid GenerationQueue'!$BI$5:$BI$467,"&lt;4")</f>
        <v>0</v>
      </c>
      <c r="H75">
        <f>SUMIFS('Grid GenerationQueue'!AI$5:AI$467,'Grid GenerationQueue'!$AX$5:$AX$467,$B75,'Grid GenerationQueue'!$AY$5:$AY$467,$C75,'Grid GenerationQueue'!$BI$5:$BI$467,"&lt;4")</f>
        <v>0</v>
      </c>
      <c r="I75">
        <f>SUMIFS('Grid GenerationQueue'!AJ$5:AJ$467,'Grid GenerationQueue'!$AX$5:$AX$467,$B75,'Grid GenerationQueue'!$AY$5:$AY$467,$C75,'Grid GenerationQueue'!$BI$5:$BI$467,"&lt;4")</f>
        <v>0</v>
      </c>
      <c r="J75">
        <f>SUMIFS('Grid GenerationQueue'!AK$5:AK$467,'Grid GenerationQueue'!$AX$5:$AX$467,$B75,'Grid GenerationQueue'!$AY$5:$AY$467,$C75,'Grid GenerationQueue'!$BI$5:$BI$467,"&lt;4")</f>
        <v>0</v>
      </c>
      <c r="K75">
        <f>SUMIFS('Grid GenerationQueue'!AL$5:AL$467,'Grid GenerationQueue'!$AX$5:$AX$467,$B75,'Grid GenerationQueue'!$AY$5:$AY$467,$C75,'Grid GenerationQueue'!$BI$5:$BI$467,"&lt;4")</f>
        <v>0</v>
      </c>
      <c r="L75">
        <f>SUMIFS('Grid GenerationQueue'!AM$5:AM$467,'Grid GenerationQueue'!$AX$5:$AX$467,$B75,'Grid GenerationQueue'!$AY$5:$AY$467,$C75,'Grid GenerationQueue'!$BI$5:$BI$467,"&lt;4")</f>
        <v>0</v>
      </c>
      <c r="M75">
        <f>SUMIFS('Grid GenerationQueue'!AN$5:AN$467,'Grid GenerationQueue'!$AX$5:$AX$467,$B75,'Grid GenerationQueue'!$AY$5:$AY$467,$C75,'Grid GenerationQueue'!$BI$5:$BI$467,"&lt;4")</f>
        <v>0</v>
      </c>
      <c r="N75">
        <f>SUMIFS('Grid GenerationQueue'!AO$5:AO$467,'Grid GenerationQueue'!$AX$5:$AX$467,$B75,'Grid GenerationQueue'!$AY$5:$AY$467,$C75,'Grid GenerationQueue'!$BI$5:$BI$467,"&lt;4")</f>
        <v>0</v>
      </c>
      <c r="O75">
        <f>SUMIFS('Grid GenerationQueue'!AP$5:AP$467,'Grid GenerationQueue'!$AX$5:$AX$467,$B75,'Grid GenerationQueue'!$AY$5:$AY$467,$C75,'Grid GenerationQueue'!$BI$5:$BI$467,"&lt;4")</f>
        <v>0</v>
      </c>
      <c r="Q75">
        <f>SUMIFS('Grid GenerationQueue'!AE$5:AE$467,'Grid GenerationQueue'!$AX$5:$AX$467,$B75,'Grid GenerationQueue'!$AY$5:$AY$467,$C75,'Grid GenerationQueue'!$BH$5:$BH$467,"Executed")</f>
        <v>3.1999999999999886</v>
      </c>
      <c r="R75">
        <f>SUMIFS('Grid GenerationQueue'!AF$5:AF$467,'Grid GenerationQueue'!$AX$5:$AX$467,$B75,'Grid GenerationQueue'!$AY$5:$AY$467,$C75,'Grid GenerationQueue'!$BH$5:$BH$467,"Executed")</f>
        <v>3.1999999999999886</v>
      </c>
      <c r="S75">
        <f>SUMIFS('Grid GenerationQueue'!AG$5:AG$467,'Grid GenerationQueue'!$AX$5:$AX$467,$B75,'Grid GenerationQueue'!$AY$5:$AY$467,$C75,'Grid GenerationQueue'!$BH$5:$BH$467,"Executed")</f>
        <v>0</v>
      </c>
      <c r="T75">
        <f>SUMIFS('Grid GenerationQueue'!AH$5:AH$467,'Grid GenerationQueue'!$AX$5:$AX$467,$B75,'Grid GenerationQueue'!$AY$5:$AY$467,$C75,'Grid GenerationQueue'!$BH$5:$BH$467,"Executed")</f>
        <v>0</v>
      </c>
      <c r="U75">
        <f>SUMIFS('Grid GenerationQueue'!AI$5:AI$467,'Grid GenerationQueue'!$AX$5:$AX$467,$B75,'Grid GenerationQueue'!$AY$5:$AY$467,$C75,'Grid GenerationQueue'!$BH$5:$BH$467,"Executed")</f>
        <v>62.5</v>
      </c>
      <c r="V75">
        <f>SUMIFS('Grid GenerationQueue'!AJ$5:AJ$467,'Grid GenerationQueue'!$AX$5:$AX$467,$B75,'Grid GenerationQueue'!$AY$5:$AY$467,$C75,'Grid GenerationQueue'!$BH$5:$BH$467,"Executed")</f>
        <v>0</v>
      </c>
      <c r="W75">
        <f>SUMIFS('Grid GenerationQueue'!AK$5:AK$467,'Grid GenerationQueue'!$AX$5:$AX$467,$B75,'Grid GenerationQueue'!$AY$5:$AY$467,$C75,'Grid GenerationQueue'!$BH$5:$BH$467,"Executed")</f>
        <v>0</v>
      </c>
      <c r="X75">
        <f>SUMIFS('Grid GenerationQueue'!AL$5:AL$467,'Grid GenerationQueue'!$AX$5:$AX$467,$B75,'Grid GenerationQueue'!$AY$5:$AY$467,$C75,'Grid GenerationQueue'!$BH$5:$BH$467,"Executed")</f>
        <v>0</v>
      </c>
      <c r="Y75">
        <f>SUMIFS('Grid GenerationQueue'!AM$5:AM$467,'Grid GenerationQueue'!$AX$5:$AX$467,$B75,'Grid GenerationQueue'!$AY$5:$AY$467,$C75,'Grid GenerationQueue'!$BH$5:$BH$467,"Executed")</f>
        <v>0</v>
      </c>
      <c r="Z75">
        <f>SUMIFS('Grid GenerationQueue'!AN$5:AN$467,'Grid GenerationQueue'!$AX$5:$AX$467,$B75,'Grid GenerationQueue'!$AY$5:$AY$467,$C75,'Grid GenerationQueue'!$BH$5:$BH$467,"Executed")</f>
        <v>0</v>
      </c>
      <c r="AA75">
        <f>SUMIFS('Grid GenerationQueue'!AO$5:AO$467,'Grid GenerationQueue'!$AX$5:$AX$467,$B75,'Grid GenerationQueue'!$AY$5:$AY$467,$C75,'Grid GenerationQueue'!$BH$5:$BH$467,"Executed")</f>
        <v>0</v>
      </c>
      <c r="AB75">
        <f>SUMIFS('Grid GenerationQueue'!AP$5:AP$467,'Grid GenerationQueue'!$AX$5:$AX$467,$B75,'Grid GenerationQueue'!$AY$5:$AY$467,$C75,'Grid GenerationQueue'!$BH$5:$BH$467,"Executed")</f>
        <v>0</v>
      </c>
      <c r="AD75">
        <f>SUMIFS('Grid GenerationQueue'!AE$5:AE$467,'Grid GenerationQueue'!$AX$5:$AX$467,$B75,'Grid GenerationQueue'!$AY$5:$AY$467,$C75,'Grid GenerationQueue'!$BF$5:$BF$467,"&lt;&gt;"&amp;"")</f>
        <v>3.1999999999999886</v>
      </c>
      <c r="AE75">
        <f>SUMIFS('Grid GenerationQueue'!AF$5:AF$467,'Grid GenerationQueue'!$AX$5:$AX$467,$B75,'Grid GenerationQueue'!$AY$5:$AY$467,$C75,'Grid GenerationQueue'!$BF$5:$BF$467,"&lt;&gt;"&amp;"")</f>
        <v>3.1999999999999886</v>
      </c>
      <c r="AF75">
        <f>SUMIFS('Grid GenerationQueue'!AG$5:AG$467,'Grid GenerationQueue'!$AX$5:$AX$467,$B75,'Grid GenerationQueue'!$AY$5:$AY$467,$C75,'Grid GenerationQueue'!$BF$5:$BF$467,"&lt;&gt;"&amp;"")</f>
        <v>0</v>
      </c>
      <c r="AG75">
        <f>SUMIFS('Grid GenerationQueue'!AH$5:AH$467,'Grid GenerationQueue'!$AX$5:$AX$467,$B75,'Grid GenerationQueue'!$AY$5:$AY$467,$C75,'Grid GenerationQueue'!$BF$5:$BF$467,"&lt;&gt;"&amp;"")</f>
        <v>0</v>
      </c>
      <c r="AH75">
        <f>SUMIFS('Grid GenerationQueue'!AI$5:AI$467,'Grid GenerationQueue'!$AX$5:$AX$467,$B75,'Grid GenerationQueue'!$AY$5:$AY$467,$C75,'Grid GenerationQueue'!$BF$5:$BF$467,"&lt;&gt;"&amp;"")</f>
        <v>62.5</v>
      </c>
      <c r="AI75">
        <f>SUMIFS('Grid GenerationQueue'!AJ$5:AJ$467,'Grid GenerationQueue'!$AX$5:$AX$467,$B75,'Grid GenerationQueue'!$AY$5:$AY$467,$C75,'Grid GenerationQueue'!$BF$5:$BF$467,"&lt;&gt;"&amp;"")</f>
        <v>0</v>
      </c>
      <c r="AJ75">
        <f>SUMIFS('Grid GenerationQueue'!AK$5:AK$467,'Grid GenerationQueue'!$AX$5:$AX$467,$B75,'Grid GenerationQueue'!$AY$5:$AY$467,$C75,'Grid GenerationQueue'!$BF$5:$BF$467,"&lt;&gt;"&amp;"")</f>
        <v>0</v>
      </c>
      <c r="AK75">
        <f>SUMIFS('Grid GenerationQueue'!AL$5:AL$467,'Grid GenerationQueue'!$AX$5:$AX$467,$B75,'Grid GenerationQueue'!$AY$5:$AY$467,$C75,'Grid GenerationQueue'!$BF$5:$BF$467,"&lt;&gt;"&amp;"")</f>
        <v>0</v>
      </c>
      <c r="AL75">
        <f>SUMIFS('Grid GenerationQueue'!AM$5:AM$467,'Grid GenerationQueue'!$AX$5:$AX$467,$B75,'Grid GenerationQueue'!$AY$5:$AY$467,$C75,'Grid GenerationQueue'!$BF$5:$BF$467,"&lt;&gt;"&amp;"")</f>
        <v>0</v>
      </c>
      <c r="AM75">
        <f>SUMIFS('Grid GenerationQueue'!AN$5:AN$467,'Grid GenerationQueue'!$AX$5:$AX$467,$B75,'Grid GenerationQueue'!$AY$5:$AY$467,$C75,'Grid GenerationQueue'!$BF$5:$BF$467,"&lt;&gt;"&amp;"")</f>
        <v>0</v>
      </c>
      <c r="AN75">
        <f>SUMIFS('Grid GenerationQueue'!AO$5:AO$467,'Grid GenerationQueue'!$AX$5:$AX$467,$B75,'Grid GenerationQueue'!$AY$5:$AY$467,$C75,'Grid GenerationQueue'!$BF$5:$BF$467,"&lt;&gt;"&amp;"")</f>
        <v>0</v>
      </c>
      <c r="AO75">
        <f>SUMIFS('Grid GenerationQueue'!AP$5:AP$467,'Grid GenerationQueue'!$AX$5:$AX$467,$B75,'Grid GenerationQueue'!$AY$5:$AY$467,$C75,'Grid GenerationQueue'!$BF$5:$BF$467,"&lt;&gt;"&amp;"")</f>
        <v>0</v>
      </c>
      <c r="AQ75">
        <f>SUMIFS('Grid GenerationQueue'!AE$5:AE$467,'Grid GenerationQueue'!$AX$5:$AX$467,$B75,'Grid GenerationQueue'!$AY$5:$AY$467,$C75)</f>
        <v>3.1999999999999886</v>
      </c>
      <c r="AR75">
        <f>SUMIFS('Grid GenerationQueue'!AF$5:AF$467,'Grid GenerationQueue'!$AX$5:$AX$467,$B75,'Grid GenerationQueue'!$AY$5:$AY$467,$C75)</f>
        <v>3.1999999999999886</v>
      </c>
      <c r="AS75">
        <f>SUMIFS('Grid GenerationQueue'!AG$5:AG$467,'Grid GenerationQueue'!$AX$5:$AX$467,$B75,'Grid GenerationQueue'!$AY$5:$AY$467,$C75)</f>
        <v>0</v>
      </c>
      <c r="AT75">
        <f>SUMIFS('Grid GenerationQueue'!AH$5:AH$467,'Grid GenerationQueue'!$AX$5:$AX$467,$B75,'Grid GenerationQueue'!$AY$5:$AY$467,$C75)</f>
        <v>0</v>
      </c>
      <c r="AU75">
        <f>SUMIFS('Grid GenerationQueue'!AI$5:AI$467,'Grid GenerationQueue'!$AX$5:$AX$467,$B75,'Grid GenerationQueue'!$AY$5:$AY$467,$C75)</f>
        <v>62.5</v>
      </c>
      <c r="AV75">
        <f>SUMIFS('Grid GenerationQueue'!AJ$5:AJ$467,'Grid GenerationQueue'!$AX$5:$AX$467,$B75,'Grid GenerationQueue'!$AY$5:$AY$467,$C75)</f>
        <v>0</v>
      </c>
      <c r="AW75">
        <f>SUMIFS('Grid GenerationQueue'!AK$5:AK$467,'Grid GenerationQueue'!$AX$5:$AX$467,$B75,'Grid GenerationQueue'!$AY$5:$AY$467,$C75)</f>
        <v>0</v>
      </c>
      <c r="AX75">
        <f>SUMIFS('Grid GenerationQueue'!AL$5:AL$467,'Grid GenerationQueue'!$AX$5:$AX$467,$B75,'Grid GenerationQueue'!$AY$5:$AY$467,$C75)</f>
        <v>0</v>
      </c>
      <c r="AY75">
        <f>SUMIFS('Grid GenerationQueue'!AM$5:AM$467,'Grid GenerationQueue'!$AX$5:$AX$467,$B75,'Grid GenerationQueue'!$AY$5:$AY$467,$C75)</f>
        <v>0</v>
      </c>
      <c r="AZ75">
        <f>SUMIFS('Grid GenerationQueue'!AN$5:AN$467,'Grid GenerationQueue'!$AX$5:$AX$467,$B75,'Grid GenerationQueue'!$AY$5:$AY$467,$C75)</f>
        <v>0</v>
      </c>
      <c r="BA75">
        <f>SUMIFS('Grid GenerationQueue'!AO$5:AO$467,'Grid GenerationQueue'!$AX$5:$AX$467,$B75,'Grid GenerationQueue'!$AY$5:$AY$467,$C75)</f>
        <v>0</v>
      </c>
      <c r="BB75">
        <f>SUMIFS('Grid GenerationQueue'!AP$5:AP$467,'Grid GenerationQueue'!$AX$5:$AX$467,$B75,'Grid GenerationQueue'!$AY$5:$AY$467,$C75)</f>
        <v>0</v>
      </c>
      <c r="BD75">
        <f>SUMIFS('Grid GenerationQueue'!AE$5:AE$467,'Grid GenerationQueue'!$AX$5:$AX$467,$B75,'Grid GenerationQueue'!$AY$5:$AY$467,$C75,'Grid GenerationQueue'!$BH$5:$BH$467,"Executed",'Grid GenerationQueue'!$BB$5:$BB$467,"&lt;"&amp;$BE$3)</f>
        <v>3.1999999999999886</v>
      </c>
      <c r="BE75">
        <f>SUMIFS('Grid GenerationQueue'!AF$5:AF$467,'Grid GenerationQueue'!$AX$5:$AX$467,$B75,'Grid GenerationQueue'!$AY$5:$AY$467,$C75,'Grid GenerationQueue'!$BH$5:$BH$467,"Executed",'Grid GenerationQueue'!$BB$5:$BB$467,"&lt;"&amp;$BE$3)</f>
        <v>3.1999999999999886</v>
      </c>
      <c r="BF75">
        <f>SUMIFS('Grid GenerationQueue'!AG$5:AG$467,'Grid GenerationQueue'!$AX$5:$AX$467,$B75,'Grid GenerationQueue'!$AY$5:$AY$467,$C75,'Grid GenerationQueue'!$BH$5:$BH$467,"Executed",'Grid GenerationQueue'!$BB$5:$BB$467,"&lt;"&amp;$BE$3)</f>
        <v>0</v>
      </c>
      <c r="BG75">
        <f>SUMIFS('Grid GenerationQueue'!AH$5:AH$467,'Grid GenerationQueue'!$AX$5:$AX$467,$B75,'Grid GenerationQueue'!$AY$5:$AY$467,$C75,'Grid GenerationQueue'!$BH$5:$BH$467,"Executed",'Grid GenerationQueue'!$BB$5:$BB$467,"&lt;"&amp;$BE$3)</f>
        <v>0</v>
      </c>
      <c r="BH75">
        <f>SUMIFS('Grid GenerationQueue'!AI$5:AI$467,'Grid GenerationQueue'!$AX$5:$AX$467,$B75,'Grid GenerationQueue'!$AY$5:$AY$467,$C75,'Grid GenerationQueue'!$BH$5:$BH$467,"Executed",'Grid GenerationQueue'!$BB$5:$BB$467,"&lt;"&amp;$BE$3)</f>
        <v>62.5</v>
      </c>
      <c r="BI75">
        <f>SUMIFS('Grid GenerationQueue'!AJ$5:AJ$467,'Grid GenerationQueue'!$AX$5:$AX$467,$B75,'Grid GenerationQueue'!$AY$5:$AY$467,$C75,'Grid GenerationQueue'!$BH$5:$BH$467,"Executed",'Grid GenerationQueue'!$BB$5:$BB$467,"&lt;"&amp;$BE$3)</f>
        <v>0</v>
      </c>
      <c r="BJ75">
        <f>SUMIFS('Grid GenerationQueue'!AK$5:AK$467,'Grid GenerationQueue'!$AX$5:$AX$467,$B75,'Grid GenerationQueue'!$AY$5:$AY$467,$C75,'Grid GenerationQueue'!$BH$5:$BH$467,"Executed",'Grid GenerationQueue'!$BB$5:$BB$467,"&lt;"&amp;$BE$3)</f>
        <v>0</v>
      </c>
      <c r="BK75">
        <f>SUMIFS('Grid GenerationQueue'!AL$5:AL$467,'Grid GenerationQueue'!$AX$5:$AX$467,$B75,'Grid GenerationQueue'!$AY$5:$AY$467,$C75,'Grid GenerationQueue'!$BH$5:$BH$467,"Executed",'Grid GenerationQueue'!$BB$5:$BB$467,"&lt;"&amp;$BE$3)</f>
        <v>0</v>
      </c>
      <c r="BL75">
        <f>SUMIFS('Grid GenerationQueue'!AM$5:AM$467,'Grid GenerationQueue'!$AX$5:$AX$467,$B75,'Grid GenerationQueue'!$AY$5:$AY$467,$C75,'Grid GenerationQueue'!$BH$5:$BH$467,"Executed",'Grid GenerationQueue'!$BB$5:$BB$467,"&lt;"&amp;$BE$3)</f>
        <v>0</v>
      </c>
      <c r="BM75">
        <f>SUMIFS('Grid GenerationQueue'!AN$5:AN$467,'Grid GenerationQueue'!$AX$5:$AX$467,$B75,'Grid GenerationQueue'!$AY$5:$AY$467,$C75,'Grid GenerationQueue'!$BH$5:$BH$467,"Executed",'Grid GenerationQueue'!$BB$5:$BB$467,"&lt;"&amp;$BE$3)</f>
        <v>0</v>
      </c>
      <c r="BN75">
        <f>SUMIFS('Grid GenerationQueue'!AO$5:AO$467,'Grid GenerationQueue'!$AX$5:$AX$467,$B75,'Grid GenerationQueue'!$AY$5:$AY$467,$C75,'Grid GenerationQueue'!$BH$5:$BH$467,"Executed",'Grid GenerationQueue'!$BB$5:$BB$467,"&lt;"&amp;$BE$3)</f>
        <v>0</v>
      </c>
      <c r="BO75">
        <f>SUMIFS('Grid GenerationQueue'!AP$5:AP$467,'Grid GenerationQueue'!$AX$5:$AX$467,$B75,'Grid GenerationQueue'!$AY$5:$AY$467,$C75,'Grid GenerationQueue'!$BH$5:$BH$467,"Executed",'Grid GenerationQueue'!$BB$5:$BB$467,"&lt;"&amp;$BE$3)</f>
        <v>0</v>
      </c>
      <c r="BQ75">
        <f>SUMIFS('Grid GenerationQueue'!AE$5:AE$467,'Grid GenerationQueue'!$AX$5:$AX$467,$B75,'Grid GenerationQueue'!$AY$5:$AY$467,$C75,'Grid GenerationQueue'!$BF$5:$BF$467,"&lt;&gt;"&amp;"",'Grid GenerationQueue'!$BB$5:$BB$467,"&lt;"&amp;$BE$3)</f>
        <v>3.1999999999999886</v>
      </c>
      <c r="BR75">
        <f>SUMIFS('Grid GenerationQueue'!AF$5:AF$467,'Grid GenerationQueue'!$AX$5:$AX$467,$B75,'Grid GenerationQueue'!$AY$5:$AY$467,$C75,'Grid GenerationQueue'!$BF$5:$BF$467,"&lt;&gt;"&amp;"",'Grid GenerationQueue'!$BB$5:$BB$467,"&lt;"&amp;$BE$3)</f>
        <v>3.1999999999999886</v>
      </c>
      <c r="BS75">
        <f>SUMIFS('Grid GenerationQueue'!AG$5:AG$467,'Grid GenerationQueue'!$AX$5:$AX$467,$B75,'Grid GenerationQueue'!$AY$5:$AY$467,$C75,'Grid GenerationQueue'!$BF$5:$BF$467,"&lt;&gt;"&amp;"",'Grid GenerationQueue'!$BB$5:$BB$467,"&lt;"&amp;$BE$3)</f>
        <v>0</v>
      </c>
      <c r="BT75">
        <f>SUMIFS('Grid GenerationQueue'!AH$5:AH$467,'Grid GenerationQueue'!$AX$5:$AX$467,$B75,'Grid GenerationQueue'!$AY$5:$AY$467,$C75,'Grid GenerationQueue'!$BF$5:$BF$467,"&lt;&gt;"&amp;"",'Grid GenerationQueue'!$BB$5:$BB$467,"&lt;"&amp;$BE$3)</f>
        <v>0</v>
      </c>
      <c r="BU75">
        <f>SUMIFS('Grid GenerationQueue'!AI$5:AI$467,'Grid GenerationQueue'!$AX$5:$AX$467,$B75,'Grid GenerationQueue'!$AY$5:$AY$467,$C75,'Grid GenerationQueue'!$BF$5:$BF$467,"&lt;&gt;"&amp;"",'Grid GenerationQueue'!$BB$5:$BB$467,"&lt;"&amp;$BE$3)</f>
        <v>62.5</v>
      </c>
      <c r="BV75">
        <f>SUMIFS('Grid GenerationQueue'!AJ$5:AJ$467,'Grid GenerationQueue'!$AX$5:$AX$467,$B75,'Grid GenerationQueue'!$AY$5:$AY$467,$C75,'Grid GenerationQueue'!$BF$5:$BF$467,"&lt;&gt;"&amp;"",'Grid GenerationQueue'!$BB$5:$BB$467,"&lt;"&amp;$BE$3)</f>
        <v>0</v>
      </c>
      <c r="BW75">
        <f>SUMIFS('Grid GenerationQueue'!AK$5:AK$467,'Grid GenerationQueue'!$AX$5:$AX$467,$B75,'Grid GenerationQueue'!$AY$5:$AY$467,$C75,'Grid GenerationQueue'!$BF$5:$BF$467,"&lt;&gt;"&amp;"",'Grid GenerationQueue'!$BB$5:$BB$467,"&lt;"&amp;$BE$3)</f>
        <v>0</v>
      </c>
      <c r="BX75">
        <f>SUMIFS('Grid GenerationQueue'!AL$5:AL$467,'Grid GenerationQueue'!$AX$5:$AX$467,$B75,'Grid GenerationQueue'!$AY$5:$AY$467,$C75,'Grid GenerationQueue'!$BF$5:$BF$467,"&lt;&gt;"&amp;"",'Grid GenerationQueue'!$BB$5:$BB$467,"&lt;"&amp;$BE$3)</f>
        <v>0</v>
      </c>
      <c r="BY75">
        <f>SUMIFS('Grid GenerationQueue'!AM$5:AM$467,'Grid GenerationQueue'!$AX$5:$AX$467,$B75,'Grid GenerationQueue'!$AY$5:$AY$467,$C75,'Grid GenerationQueue'!$BF$5:$BF$467,"&lt;&gt;"&amp;"",'Grid GenerationQueue'!$BB$5:$BB$467,"&lt;"&amp;$BE$3)</f>
        <v>0</v>
      </c>
      <c r="BZ75">
        <f>SUMIFS('Grid GenerationQueue'!AN$5:AN$467,'Grid GenerationQueue'!$AX$5:$AX$467,$B75,'Grid GenerationQueue'!$AY$5:$AY$467,$C75,'Grid GenerationQueue'!$BF$5:$BF$467,"&lt;&gt;"&amp;"",'Grid GenerationQueue'!$BB$5:$BB$467,"&lt;"&amp;$BE$3)</f>
        <v>0</v>
      </c>
      <c r="CA75">
        <f>SUMIFS('Grid GenerationQueue'!AO$5:AO$467,'Grid GenerationQueue'!$AX$5:$AX$467,$B75,'Grid GenerationQueue'!$AY$5:$AY$467,$C75,'Grid GenerationQueue'!$BF$5:$BF$467,"&lt;&gt;"&amp;"",'Grid GenerationQueue'!$BB$5:$BB$467,"&lt;"&amp;$BE$3)</f>
        <v>0</v>
      </c>
      <c r="CB75">
        <f>SUMIFS('Grid GenerationQueue'!AP$5:AP$467,'Grid GenerationQueue'!$AX$5:$AX$467,$B75,'Grid GenerationQueue'!$AY$5:$AY$467,$C75,'Grid GenerationQueue'!$BF$5:$BF$467,"&lt;&gt;"&amp;"",'Grid GenerationQueue'!$BB$5:$BB$467,"&lt;"&amp;$BE$3)</f>
        <v>0</v>
      </c>
      <c r="CD75">
        <f>SUMIFS('Grid GenerationQueue'!AE$5:AE$467,'Grid GenerationQueue'!$AX$5:$AX$467,$B75,'Grid GenerationQueue'!$AY$5:$AY$467,$C75,'Grid GenerationQueue'!$BB$5:$BB$467,"&lt;"&amp;$BE$3)</f>
        <v>3.1999999999999886</v>
      </c>
      <c r="CE75">
        <f>SUMIFS('Grid GenerationQueue'!AF$5:AF$467,'Grid GenerationQueue'!$AX$5:$AX$467,$B75,'Grid GenerationQueue'!$AY$5:$AY$467,$C75,'Grid GenerationQueue'!$BB$5:$BB$467,"&lt;"&amp;$BE$3)</f>
        <v>3.1999999999999886</v>
      </c>
      <c r="CF75">
        <f>SUMIFS('Grid GenerationQueue'!AG$5:AG$467,'Grid GenerationQueue'!$AX$5:$AX$467,$B75,'Grid GenerationQueue'!$AY$5:$AY$467,$C75,'Grid GenerationQueue'!$BB$5:$BB$467,"&lt;"&amp;$BE$3)</f>
        <v>0</v>
      </c>
      <c r="CG75">
        <f>SUMIFS('Grid GenerationQueue'!AH$5:AH$467,'Grid GenerationQueue'!$AX$5:$AX$467,$B75,'Grid GenerationQueue'!$AY$5:$AY$467,$C75,'Grid GenerationQueue'!$BB$5:$BB$467,"&lt;"&amp;$BE$3)</f>
        <v>0</v>
      </c>
      <c r="CH75">
        <f>SUMIFS('Grid GenerationQueue'!AI$5:AI$467,'Grid GenerationQueue'!$AX$5:$AX$467,$B75,'Grid GenerationQueue'!$AY$5:$AY$467,$C75,'Grid GenerationQueue'!$BB$5:$BB$467,"&lt;"&amp;$BE$3)</f>
        <v>62.5</v>
      </c>
      <c r="CI75">
        <f>SUMIFS('Grid GenerationQueue'!AJ$5:AJ$467,'Grid GenerationQueue'!$AX$5:$AX$467,$B75,'Grid GenerationQueue'!$AY$5:$AY$467,$C75,'Grid GenerationQueue'!$BB$5:$BB$467,"&lt;"&amp;$BE$3)</f>
        <v>0</v>
      </c>
      <c r="CJ75">
        <f>SUMIFS('Grid GenerationQueue'!AK$5:AK$467,'Grid GenerationQueue'!$AX$5:$AX$467,$B75,'Grid GenerationQueue'!$AY$5:$AY$467,$C75,'Grid GenerationQueue'!$BB$5:$BB$467,"&lt;"&amp;$BE$3)</f>
        <v>0</v>
      </c>
      <c r="CK75">
        <f>SUMIFS('Grid GenerationQueue'!AL$5:AL$467,'Grid GenerationQueue'!$AX$5:$AX$467,$B75,'Grid GenerationQueue'!$AY$5:$AY$467,$C75,'Grid GenerationQueue'!$BB$5:$BB$467,"&lt;"&amp;$BE$3)</f>
        <v>0</v>
      </c>
      <c r="CL75">
        <f>SUMIFS('Grid GenerationQueue'!AM$5:AM$467,'Grid GenerationQueue'!$AX$5:$AX$467,$B75,'Grid GenerationQueue'!$AY$5:$AY$467,$C75,'Grid GenerationQueue'!$BB$5:$BB$467,"&lt;"&amp;$BE$3)</f>
        <v>0</v>
      </c>
      <c r="CM75">
        <f>SUMIFS('Grid GenerationQueue'!AN$5:AN$467,'Grid GenerationQueue'!$AX$5:$AX$467,$B75,'Grid GenerationQueue'!$AY$5:$AY$467,$C75,'Grid GenerationQueue'!$BB$5:$BB$467,"&lt;"&amp;$BE$3)</f>
        <v>0</v>
      </c>
      <c r="CN75">
        <f>SUMIFS('Grid GenerationQueue'!AO$5:AO$467,'Grid GenerationQueue'!$AX$5:$AX$467,$B75,'Grid GenerationQueue'!$AY$5:$AY$467,$C75,'Grid GenerationQueue'!$BB$5:$BB$467,"&lt;"&amp;$BE$3)</f>
        <v>0</v>
      </c>
      <c r="CO75">
        <f>SUMIFS('Grid GenerationQueue'!AP$5:AP$467,'Grid GenerationQueue'!$AX$5:$AX$467,$B75,'Grid GenerationQueue'!$AY$5:$AY$467,$C75,'Grid GenerationQueue'!$BB$5:$BB$467,"&lt;"&amp;$BE$3)</f>
        <v>0</v>
      </c>
    </row>
    <row r="76" spans="1:93" x14ac:dyDescent="0.35">
      <c r="A76" t="s">
        <v>4646</v>
      </c>
      <c r="B76" t="s">
        <v>4398</v>
      </c>
      <c r="C76">
        <v>230</v>
      </c>
      <c r="D76">
        <f>SUMIFS('Grid GenerationQueue'!AE$5:AE$467,'Grid GenerationQueue'!$AX$5:$AX$467,$B76,'Grid GenerationQueue'!$AY$5:$AY$467,$C76,'Grid GenerationQueue'!$BI$5:$BI$467,"&lt;4")</f>
        <v>415</v>
      </c>
      <c r="E76">
        <f>SUMIFS('Grid GenerationQueue'!AF$5:AF$467,'Grid GenerationQueue'!$AX$5:$AX$467,$B76,'Grid GenerationQueue'!$AY$5:$AY$467,$C76,'Grid GenerationQueue'!$BI$5:$BI$467,"&lt;4")</f>
        <v>0</v>
      </c>
      <c r="F76">
        <f>SUMIFS('Grid GenerationQueue'!AG$5:AG$467,'Grid GenerationQueue'!$AX$5:$AX$467,$B76,'Grid GenerationQueue'!$AY$5:$AY$467,$C76,'Grid GenerationQueue'!$BI$5:$BI$467,"&lt;4")</f>
        <v>0</v>
      </c>
      <c r="G76">
        <f>SUMIFS('Grid GenerationQueue'!AH$5:AH$467,'Grid GenerationQueue'!$AX$5:$AX$467,$B76,'Grid GenerationQueue'!$AY$5:$AY$467,$C76,'Grid GenerationQueue'!$BI$5:$BI$467,"&lt;4")</f>
        <v>0</v>
      </c>
      <c r="H76">
        <f>SUMIFS('Grid GenerationQueue'!AI$5:AI$467,'Grid GenerationQueue'!$AX$5:$AX$467,$B76,'Grid GenerationQueue'!$AY$5:$AY$467,$C76,'Grid GenerationQueue'!$BI$5:$BI$467,"&lt;4")</f>
        <v>410.5</v>
      </c>
      <c r="I76">
        <f>SUMIFS('Grid GenerationQueue'!AJ$5:AJ$467,'Grid GenerationQueue'!$AX$5:$AX$467,$B76,'Grid GenerationQueue'!$AY$5:$AY$467,$C76,'Grid GenerationQueue'!$BI$5:$BI$467,"&lt;4")</f>
        <v>0</v>
      </c>
      <c r="J76">
        <f>SUMIFS('Grid GenerationQueue'!AK$5:AK$467,'Grid GenerationQueue'!$AX$5:$AX$467,$B76,'Grid GenerationQueue'!$AY$5:$AY$467,$C76,'Grid GenerationQueue'!$BI$5:$BI$467,"&lt;4")</f>
        <v>0</v>
      </c>
      <c r="K76">
        <f>SUMIFS('Grid GenerationQueue'!AL$5:AL$467,'Grid GenerationQueue'!$AX$5:$AX$467,$B76,'Grid GenerationQueue'!$AY$5:$AY$467,$C76,'Grid GenerationQueue'!$BI$5:$BI$467,"&lt;4")</f>
        <v>0</v>
      </c>
      <c r="L76">
        <f>SUMIFS('Grid GenerationQueue'!AM$5:AM$467,'Grid GenerationQueue'!$AX$5:$AX$467,$B76,'Grid GenerationQueue'!$AY$5:$AY$467,$C76,'Grid GenerationQueue'!$BI$5:$BI$467,"&lt;4")</f>
        <v>0</v>
      </c>
      <c r="M76">
        <f>SUMIFS('Grid GenerationQueue'!AN$5:AN$467,'Grid GenerationQueue'!$AX$5:$AX$467,$B76,'Grid GenerationQueue'!$AY$5:$AY$467,$C76,'Grid GenerationQueue'!$BI$5:$BI$467,"&lt;4")</f>
        <v>0</v>
      </c>
      <c r="N76">
        <f>SUMIFS('Grid GenerationQueue'!AO$5:AO$467,'Grid GenerationQueue'!$AX$5:$AX$467,$B76,'Grid GenerationQueue'!$AY$5:$AY$467,$C76,'Grid GenerationQueue'!$BI$5:$BI$467,"&lt;4")</f>
        <v>0</v>
      </c>
      <c r="O76">
        <f>SUMIFS('Grid GenerationQueue'!AP$5:AP$467,'Grid GenerationQueue'!$AX$5:$AX$467,$B76,'Grid GenerationQueue'!$AY$5:$AY$467,$C76,'Grid GenerationQueue'!$BI$5:$BI$467,"&lt;4")</f>
        <v>0</v>
      </c>
      <c r="Q76">
        <f>SUMIFS('Grid GenerationQueue'!AE$5:AE$467,'Grid GenerationQueue'!$AX$5:$AX$467,$B76,'Grid GenerationQueue'!$AY$5:$AY$467,$C76,'Grid GenerationQueue'!$BH$5:$BH$467,"Executed")</f>
        <v>1179.7619999999999</v>
      </c>
      <c r="R76">
        <f>SUMIFS('Grid GenerationQueue'!AF$5:AF$467,'Grid GenerationQueue'!$AX$5:$AX$467,$B76,'Grid GenerationQueue'!$AY$5:$AY$467,$C76,'Grid GenerationQueue'!$BH$5:$BH$467,"Executed")</f>
        <v>0</v>
      </c>
      <c r="S76">
        <f>SUMIFS('Grid GenerationQueue'!AG$5:AG$467,'Grid GenerationQueue'!$AX$5:$AX$467,$B76,'Grid GenerationQueue'!$AY$5:$AY$467,$C76,'Grid GenerationQueue'!$BH$5:$BH$467,"Executed")</f>
        <v>0</v>
      </c>
      <c r="T76">
        <f>SUMIFS('Grid GenerationQueue'!AH$5:AH$467,'Grid GenerationQueue'!$AX$5:$AX$467,$B76,'Grid GenerationQueue'!$AY$5:$AY$467,$C76,'Grid GenerationQueue'!$BH$5:$BH$467,"Executed")</f>
        <v>0</v>
      </c>
      <c r="U76">
        <f>SUMIFS('Grid GenerationQueue'!AI$5:AI$467,'Grid GenerationQueue'!$AX$5:$AX$467,$B76,'Grid GenerationQueue'!$AY$5:$AY$467,$C76,'Grid GenerationQueue'!$BH$5:$BH$467,"Executed")</f>
        <v>1180.9000000000001</v>
      </c>
      <c r="V76">
        <f>SUMIFS('Grid GenerationQueue'!AJ$5:AJ$467,'Grid GenerationQueue'!$AX$5:$AX$467,$B76,'Grid GenerationQueue'!$AY$5:$AY$467,$C76,'Grid GenerationQueue'!$BH$5:$BH$467,"Executed")</f>
        <v>5.4300000000000068</v>
      </c>
      <c r="W76">
        <f>SUMIFS('Grid GenerationQueue'!AK$5:AK$467,'Grid GenerationQueue'!$AX$5:$AX$467,$B76,'Grid GenerationQueue'!$AY$5:$AY$467,$C76,'Grid GenerationQueue'!$BH$5:$BH$467,"Executed")</f>
        <v>0</v>
      </c>
      <c r="X76">
        <f>SUMIFS('Grid GenerationQueue'!AL$5:AL$467,'Grid GenerationQueue'!$AX$5:$AX$467,$B76,'Grid GenerationQueue'!$AY$5:$AY$467,$C76,'Grid GenerationQueue'!$BH$5:$BH$467,"Executed")</f>
        <v>0</v>
      </c>
      <c r="Y76">
        <f>SUMIFS('Grid GenerationQueue'!AM$5:AM$467,'Grid GenerationQueue'!$AX$5:$AX$467,$B76,'Grid GenerationQueue'!$AY$5:$AY$467,$C76,'Grid GenerationQueue'!$BH$5:$BH$467,"Executed")</f>
        <v>0</v>
      </c>
      <c r="Z76">
        <f>SUMIFS('Grid GenerationQueue'!AN$5:AN$467,'Grid GenerationQueue'!$AX$5:$AX$467,$B76,'Grid GenerationQueue'!$AY$5:$AY$467,$C76,'Grid GenerationQueue'!$BH$5:$BH$467,"Executed")</f>
        <v>0</v>
      </c>
      <c r="AA76">
        <f>SUMIFS('Grid GenerationQueue'!AO$5:AO$467,'Grid GenerationQueue'!$AX$5:$AX$467,$B76,'Grid GenerationQueue'!$AY$5:$AY$467,$C76,'Grid GenerationQueue'!$BH$5:$BH$467,"Executed")</f>
        <v>0</v>
      </c>
      <c r="AB76">
        <f>SUMIFS('Grid GenerationQueue'!AP$5:AP$467,'Grid GenerationQueue'!$AX$5:$AX$467,$B76,'Grid GenerationQueue'!$AY$5:$AY$467,$C76,'Grid GenerationQueue'!$BH$5:$BH$467,"Executed")</f>
        <v>0</v>
      </c>
      <c r="AD76">
        <f>SUMIFS('Grid GenerationQueue'!AE$5:AE$467,'Grid GenerationQueue'!$AX$5:$AX$467,$B76,'Grid GenerationQueue'!$AY$5:$AY$467,$C76,'Grid GenerationQueue'!$BF$5:$BF$467,"&lt;&gt;"&amp;"")</f>
        <v>1179.7619999999999</v>
      </c>
      <c r="AE76">
        <f>SUMIFS('Grid GenerationQueue'!AF$5:AF$467,'Grid GenerationQueue'!$AX$5:$AX$467,$B76,'Grid GenerationQueue'!$AY$5:$AY$467,$C76,'Grid GenerationQueue'!$BF$5:$BF$467,"&lt;&gt;"&amp;"")</f>
        <v>0</v>
      </c>
      <c r="AF76">
        <f>SUMIFS('Grid GenerationQueue'!AG$5:AG$467,'Grid GenerationQueue'!$AX$5:$AX$467,$B76,'Grid GenerationQueue'!$AY$5:$AY$467,$C76,'Grid GenerationQueue'!$BF$5:$BF$467,"&lt;&gt;"&amp;"")</f>
        <v>0</v>
      </c>
      <c r="AG76">
        <f>SUMIFS('Grid GenerationQueue'!AH$5:AH$467,'Grid GenerationQueue'!$AX$5:$AX$467,$B76,'Grid GenerationQueue'!$AY$5:$AY$467,$C76,'Grid GenerationQueue'!$BF$5:$BF$467,"&lt;&gt;"&amp;"")</f>
        <v>0</v>
      </c>
      <c r="AH76">
        <f>SUMIFS('Grid GenerationQueue'!AI$5:AI$467,'Grid GenerationQueue'!$AX$5:$AX$467,$B76,'Grid GenerationQueue'!$AY$5:$AY$467,$C76,'Grid GenerationQueue'!$BF$5:$BF$467,"&lt;&gt;"&amp;"")</f>
        <v>1180.9000000000001</v>
      </c>
      <c r="AI76">
        <f>SUMIFS('Grid GenerationQueue'!AJ$5:AJ$467,'Grid GenerationQueue'!$AX$5:$AX$467,$B76,'Grid GenerationQueue'!$AY$5:$AY$467,$C76,'Grid GenerationQueue'!$BF$5:$BF$467,"&lt;&gt;"&amp;"")</f>
        <v>5.4300000000000068</v>
      </c>
      <c r="AJ76">
        <f>SUMIFS('Grid GenerationQueue'!AK$5:AK$467,'Grid GenerationQueue'!$AX$5:$AX$467,$B76,'Grid GenerationQueue'!$AY$5:$AY$467,$C76,'Grid GenerationQueue'!$BF$5:$BF$467,"&lt;&gt;"&amp;"")</f>
        <v>0</v>
      </c>
      <c r="AK76">
        <f>SUMIFS('Grid GenerationQueue'!AL$5:AL$467,'Grid GenerationQueue'!$AX$5:$AX$467,$B76,'Grid GenerationQueue'!$AY$5:$AY$467,$C76,'Grid GenerationQueue'!$BF$5:$BF$467,"&lt;&gt;"&amp;"")</f>
        <v>0</v>
      </c>
      <c r="AL76">
        <f>SUMIFS('Grid GenerationQueue'!AM$5:AM$467,'Grid GenerationQueue'!$AX$5:$AX$467,$B76,'Grid GenerationQueue'!$AY$5:$AY$467,$C76,'Grid GenerationQueue'!$BF$5:$BF$467,"&lt;&gt;"&amp;"")</f>
        <v>0</v>
      </c>
      <c r="AM76">
        <f>SUMIFS('Grid GenerationQueue'!AN$5:AN$467,'Grid GenerationQueue'!$AX$5:$AX$467,$B76,'Grid GenerationQueue'!$AY$5:$AY$467,$C76,'Grid GenerationQueue'!$BF$5:$BF$467,"&lt;&gt;"&amp;"")</f>
        <v>0</v>
      </c>
      <c r="AN76">
        <f>SUMIFS('Grid GenerationQueue'!AO$5:AO$467,'Grid GenerationQueue'!$AX$5:$AX$467,$B76,'Grid GenerationQueue'!$AY$5:$AY$467,$C76,'Grid GenerationQueue'!$BF$5:$BF$467,"&lt;&gt;"&amp;"")</f>
        <v>0</v>
      </c>
      <c r="AO76">
        <f>SUMIFS('Grid GenerationQueue'!AP$5:AP$467,'Grid GenerationQueue'!$AX$5:$AX$467,$B76,'Grid GenerationQueue'!$AY$5:$AY$467,$C76,'Grid GenerationQueue'!$BF$5:$BF$467,"&lt;&gt;"&amp;"")</f>
        <v>0</v>
      </c>
      <c r="AQ76">
        <f>SUMIFS('Grid GenerationQueue'!AE$5:AE$467,'Grid GenerationQueue'!$AX$5:$AX$467,$B76,'Grid GenerationQueue'!$AY$5:$AY$467,$C76)</f>
        <v>2258.3940000000002</v>
      </c>
      <c r="AR76">
        <f>SUMIFS('Grid GenerationQueue'!AF$5:AF$467,'Grid GenerationQueue'!$AX$5:$AX$467,$B76,'Grid GenerationQueue'!$AY$5:$AY$467,$C76)</f>
        <v>0</v>
      </c>
      <c r="AS76">
        <f>SUMIFS('Grid GenerationQueue'!AG$5:AG$467,'Grid GenerationQueue'!$AX$5:$AX$467,$B76,'Grid GenerationQueue'!$AY$5:$AY$467,$C76)</f>
        <v>0</v>
      </c>
      <c r="AT76">
        <f>SUMIFS('Grid GenerationQueue'!AH$5:AH$467,'Grid GenerationQueue'!$AX$5:$AX$467,$B76,'Grid GenerationQueue'!$AY$5:$AY$467,$C76)</f>
        <v>0</v>
      </c>
      <c r="AU76">
        <f>SUMIFS('Grid GenerationQueue'!AI$5:AI$467,'Grid GenerationQueue'!$AX$5:$AX$467,$B76,'Grid GenerationQueue'!$AY$5:$AY$467,$C76)</f>
        <v>1899.0920000000001</v>
      </c>
      <c r="AV76">
        <f>SUMIFS('Grid GenerationQueue'!AJ$5:AJ$467,'Grid GenerationQueue'!$AX$5:$AX$467,$B76,'Grid GenerationQueue'!$AY$5:$AY$467,$C76)</f>
        <v>5.4300000000000068</v>
      </c>
      <c r="AW76">
        <f>SUMIFS('Grid GenerationQueue'!AK$5:AK$467,'Grid GenerationQueue'!$AX$5:$AX$467,$B76,'Grid GenerationQueue'!$AY$5:$AY$467,$C76)</f>
        <v>0</v>
      </c>
      <c r="AX76">
        <f>SUMIFS('Grid GenerationQueue'!AL$5:AL$467,'Grid GenerationQueue'!$AX$5:$AX$467,$B76,'Grid GenerationQueue'!$AY$5:$AY$467,$C76)</f>
        <v>0</v>
      </c>
      <c r="AY76">
        <f>SUMIFS('Grid GenerationQueue'!AM$5:AM$467,'Grid GenerationQueue'!$AX$5:$AX$467,$B76,'Grid GenerationQueue'!$AY$5:$AY$467,$C76)</f>
        <v>0</v>
      </c>
      <c r="AZ76">
        <f>SUMIFS('Grid GenerationQueue'!AN$5:AN$467,'Grid GenerationQueue'!$AX$5:$AX$467,$B76,'Grid GenerationQueue'!$AY$5:$AY$467,$C76)</f>
        <v>0</v>
      </c>
      <c r="BA76">
        <f>SUMIFS('Grid GenerationQueue'!AO$5:AO$467,'Grid GenerationQueue'!$AX$5:$AX$467,$B76,'Grid GenerationQueue'!$AY$5:$AY$467,$C76)</f>
        <v>0</v>
      </c>
      <c r="BB76">
        <f>SUMIFS('Grid GenerationQueue'!AP$5:AP$467,'Grid GenerationQueue'!$AX$5:$AX$467,$B76,'Grid GenerationQueue'!$AY$5:$AY$467,$C76)</f>
        <v>0</v>
      </c>
      <c r="BD76">
        <f>SUMIFS('Grid GenerationQueue'!AE$5:AE$467,'Grid GenerationQueue'!$AX$5:$AX$467,$B76,'Grid GenerationQueue'!$AY$5:$AY$467,$C76,'Grid GenerationQueue'!$BH$5:$BH$467,"Executed",'Grid GenerationQueue'!$BB$5:$BB$467,"&lt;"&amp;$BE$3)</f>
        <v>1179.7619999999999</v>
      </c>
      <c r="BE76">
        <f>SUMIFS('Grid GenerationQueue'!AF$5:AF$467,'Grid GenerationQueue'!$AX$5:$AX$467,$B76,'Grid GenerationQueue'!$AY$5:$AY$467,$C76,'Grid GenerationQueue'!$BH$5:$BH$467,"Executed",'Grid GenerationQueue'!$BB$5:$BB$467,"&lt;"&amp;$BE$3)</f>
        <v>0</v>
      </c>
      <c r="BF76">
        <f>SUMIFS('Grid GenerationQueue'!AG$5:AG$467,'Grid GenerationQueue'!$AX$5:$AX$467,$B76,'Grid GenerationQueue'!$AY$5:$AY$467,$C76,'Grid GenerationQueue'!$BH$5:$BH$467,"Executed",'Grid GenerationQueue'!$BB$5:$BB$467,"&lt;"&amp;$BE$3)</f>
        <v>0</v>
      </c>
      <c r="BG76">
        <f>SUMIFS('Grid GenerationQueue'!AH$5:AH$467,'Grid GenerationQueue'!$AX$5:$AX$467,$B76,'Grid GenerationQueue'!$AY$5:$AY$467,$C76,'Grid GenerationQueue'!$BH$5:$BH$467,"Executed",'Grid GenerationQueue'!$BB$5:$BB$467,"&lt;"&amp;$BE$3)</f>
        <v>0</v>
      </c>
      <c r="BH76">
        <f>SUMIFS('Grid GenerationQueue'!AI$5:AI$467,'Grid GenerationQueue'!$AX$5:$AX$467,$B76,'Grid GenerationQueue'!$AY$5:$AY$467,$C76,'Grid GenerationQueue'!$BH$5:$BH$467,"Executed",'Grid GenerationQueue'!$BB$5:$BB$467,"&lt;"&amp;$BE$3)</f>
        <v>1180.9000000000001</v>
      </c>
      <c r="BI76">
        <f>SUMIFS('Grid GenerationQueue'!AJ$5:AJ$467,'Grid GenerationQueue'!$AX$5:$AX$467,$B76,'Grid GenerationQueue'!$AY$5:$AY$467,$C76,'Grid GenerationQueue'!$BH$5:$BH$467,"Executed",'Grid GenerationQueue'!$BB$5:$BB$467,"&lt;"&amp;$BE$3)</f>
        <v>5.4300000000000068</v>
      </c>
      <c r="BJ76">
        <f>SUMIFS('Grid GenerationQueue'!AK$5:AK$467,'Grid GenerationQueue'!$AX$5:$AX$467,$B76,'Grid GenerationQueue'!$AY$5:$AY$467,$C76,'Grid GenerationQueue'!$BH$5:$BH$467,"Executed",'Grid GenerationQueue'!$BB$5:$BB$467,"&lt;"&amp;$BE$3)</f>
        <v>0</v>
      </c>
      <c r="BK76">
        <f>SUMIFS('Grid GenerationQueue'!AL$5:AL$467,'Grid GenerationQueue'!$AX$5:$AX$467,$B76,'Grid GenerationQueue'!$AY$5:$AY$467,$C76,'Grid GenerationQueue'!$BH$5:$BH$467,"Executed",'Grid GenerationQueue'!$BB$5:$BB$467,"&lt;"&amp;$BE$3)</f>
        <v>0</v>
      </c>
      <c r="BL76">
        <f>SUMIFS('Grid GenerationQueue'!AM$5:AM$467,'Grid GenerationQueue'!$AX$5:$AX$467,$B76,'Grid GenerationQueue'!$AY$5:$AY$467,$C76,'Grid GenerationQueue'!$BH$5:$BH$467,"Executed",'Grid GenerationQueue'!$BB$5:$BB$467,"&lt;"&amp;$BE$3)</f>
        <v>0</v>
      </c>
      <c r="BM76">
        <f>SUMIFS('Grid GenerationQueue'!AN$5:AN$467,'Grid GenerationQueue'!$AX$5:$AX$467,$B76,'Grid GenerationQueue'!$AY$5:$AY$467,$C76,'Grid GenerationQueue'!$BH$5:$BH$467,"Executed",'Grid GenerationQueue'!$BB$5:$BB$467,"&lt;"&amp;$BE$3)</f>
        <v>0</v>
      </c>
      <c r="BN76">
        <f>SUMIFS('Grid GenerationQueue'!AO$5:AO$467,'Grid GenerationQueue'!$AX$5:$AX$467,$B76,'Grid GenerationQueue'!$AY$5:$AY$467,$C76,'Grid GenerationQueue'!$BH$5:$BH$467,"Executed",'Grid GenerationQueue'!$BB$5:$BB$467,"&lt;"&amp;$BE$3)</f>
        <v>0</v>
      </c>
      <c r="BO76">
        <f>SUMIFS('Grid GenerationQueue'!AP$5:AP$467,'Grid GenerationQueue'!$AX$5:$AX$467,$B76,'Grid GenerationQueue'!$AY$5:$AY$467,$C76,'Grid GenerationQueue'!$BH$5:$BH$467,"Executed",'Grid GenerationQueue'!$BB$5:$BB$467,"&lt;"&amp;$BE$3)</f>
        <v>0</v>
      </c>
      <c r="BQ76">
        <f>SUMIFS('Grid GenerationQueue'!AE$5:AE$467,'Grid GenerationQueue'!$AX$5:$AX$467,$B76,'Grid GenerationQueue'!$AY$5:$AY$467,$C76,'Grid GenerationQueue'!$BF$5:$BF$467,"&lt;&gt;"&amp;"",'Grid GenerationQueue'!$BB$5:$BB$467,"&lt;"&amp;$BE$3)</f>
        <v>1179.7619999999999</v>
      </c>
      <c r="BR76">
        <f>SUMIFS('Grid GenerationQueue'!AF$5:AF$467,'Grid GenerationQueue'!$AX$5:$AX$467,$B76,'Grid GenerationQueue'!$AY$5:$AY$467,$C76,'Grid GenerationQueue'!$BF$5:$BF$467,"&lt;&gt;"&amp;"",'Grid GenerationQueue'!$BB$5:$BB$467,"&lt;"&amp;$BE$3)</f>
        <v>0</v>
      </c>
      <c r="BS76">
        <f>SUMIFS('Grid GenerationQueue'!AG$5:AG$467,'Grid GenerationQueue'!$AX$5:$AX$467,$B76,'Grid GenerationQueue'!$AY$5:$AY$467,$C76,'Grid GenerationQueue'!$BF$5:$BF$467,"&lt;&gt;"&amp;"",'Grid GenerationQueue'!$BB$5:$BB$467,"&lt;"&amp;$BE$3)</f>
        <v>0</v>
      </c>
      <c r="BT76">
        <f>SUMIFS('Grid GenerationQueue'!AH$5:AH$467,'Grid GenerationQueue'!$AX$5:$AX$467,$B76,'Grid GenerationQueue'!$AY$5:$AY$467,$C76,'Grid GenerationQueue'!$BF$5:$BF$467,"&lt;&gt;"&amp;"",'Grid GenerationQueue'!$BB$5:$BB$467,"&lt;"&amp;$BE$3)</f>
        <v>0</v>
      </c>
      <c r="BU76">
        <f>SUMIFS('Grid GenerationQueue'!AI$5:AI$467,'Grid GenerationQueue'!$AX$5:$AX$467,$B76,'Grid GenerationQueue'!$AY$5:$AY$467,$C76,'Grid GenerationQueue'!$BF$5:$BF$467,"&lt;&gt;"&amp;"",'Grid GenerationQueue'!$BB$5:$BB$467,"&lt;"&amp;$BE$3)</f>
        <v>1180.9000000000001</v>
      </c>
      <c r="BV76">
        <f>SUMIFS('Grid GenerationQueue'!AJ$5:AJ$467,'Grid GenerationQueue'!$AX$5:$AX$467,$B76,'Grid GenerationQueue'!$AY$5:$AY$467,$C76,'Grid GenerationQueue'!$BF$5:$BF$467,"&lt;&gt;"&amp;"",'Grid GenerationQueue'!$BB$5:$BB$467,"&lt;"&amp;$BE$3)</f>
        <v>5.4300000000000068</v>
      </c>
      <c r="BW76">
        <f>SUMIFS('Grid GenerationQueue'!AK$5:AK$467,'Grid GenerationQueue'!$AX$5:$AX$467,$B76,'Grid GenerationQueue'!$AY$5:$AY$467,$C76,'Grid GenerationQueue'!$BF$5:$BF$467,"&lt;&gt;"&amp;"",'Grid GenerationQueue'!$BB$5:$BB$467,"&lt;"&amp;$BE$3)</f>
        <v>0</v>
      </c>
      <c r="BX76">
        <f>SUMIFS('Grid GenerationQueue'!AL$5:AL$467,'Grid GenerationQueue'!$AX$5:$AX$467,$B76,'Grid GenerationQueue'!$AY$5:$AY$467,$C76,'Grid GenerationQueue'!$BF$5:$BF$467,"&lt;&gt;"&amp;"",'Grid GenerationQueue'!$BB$5:$BB$467,"&lt;"&amp;$BE$3)</f>
        <v>0</v>
      </c>
      <c r="BY76">
        <f>SUMIFS('Grid GenerationQueue'!AM$5:AM$467,'Grid GenerationQueue'!$AX$5:$AX$467,$B76,'Grid GenerationQueue'!$AY$5:$AY$467,$C76,'Grid GenerationQueue'!$BF$5:$BF$467,"&lt;&gt;"&amp;"",'Grid GenerationQueue'!$BB$5:$BB$467,"&lt;"&amp;$BE$3)</f>
        <v>0</v>
      </c>
      <c r="BZ76">
        <f>SUMIFS('Grid GenerationQueue'!AN$5:AN$467,'Grid GenerationQueue'!$AX$5:$AX$467,$B76,'Grid GenerationQueue'!$AY$5:$AY$467,$C76,'Grid GenerationQueue'!$BF$5:$BF$467,"&lt;&gt;"&amp;"",'Grid GenerationQueue'!$BB$5:$BB$467,"&lt;"&amp;$BE$3)</f>
        <v>0</v>
      </c>
      <c r="CA76">
        <f>SUMIFS('Grid GenerationQueue'!AO$5:AO$467,'Grid GenerationQueue'!$AX$5:$AX$467,$B76,'Grid GenerationQueue'!$AY$5:$AY$467,$C76,'Grid GenerationQueue'!$BF$5:$BF$467,"&lt;&gt;"&amp;"",'Grid GenerationQueue'!$BB$5:$BB$467,"&lt;"&amp;$BE$3)</f>
        <v>0</v>
      </c>
      <c r="CB76">
        <f>SUMIFS('Grid GenerationQueue'!AP$5:AP$467,'Grid GenerationQueue'!$AX$5:$AX$467,$B76,'Grid GenerationQueue'!$AY$5:$AY$467,$C76,'Grid GenerationQueue'!$BF$5:$BF$467,"&lt;&gt;"&amp;"",'Grid GenerationQueue'!$BB$5:$BB$467,"&lt;"&amp;$BE$3)</f>
        <v>0</v>
      </c>
      <c r="CD76">
        <f>SUMIFS('Grid GenerationQueue'!AE$5:AE$467,'Grid GenerationQueue'!$AX$5:$AX$467,$B76,'Grid GenerationQueue'!$AY$5:$AY$467,$C76,'Grid GenerationQueue'!$BB$5:$BB$467,"&lt;"&amp;$BE$3)</f>
        <v>2258.3940000000002</v>
      </c>
      <c r="CE76">
        <f>SUMIFS('Grid GenerationQueue'!AF$5:AF$467,'Grid GenerationQueue'!$AX$5:$AX$467,$B76,'Grid GenerationQueue'!$AY$5:$AY$467,$C76,'Grid GenerationQueue'!$BB$5:$BB$467,"&lt;"&amp;$BE$3)</f>
        <v>0</v>
      </c>
      <c r="CF76">
        <f>SUMIFS('Grid GenerationQueue'!AG$5:AG$467,'Grid GenerationQueue'!$AX$5:$AX$467,$B76,'Grid GenerationQueue'!$AY$5:$AY$467,$C76,'Grid GenerationQueue'!$BB$5:$BB$467,"&lt;"&amp;$BE$3)</f>
        <v>0</v>
      </c>
      <c r="CG76">
        <f>SUMIFS('Grid GenerationQueue'!AH$5:AH$467,'Grid GenerationQueue'!$AX$5:$AX$467,$B76,'Grid GenerationQueue'!$AY$5:$AY$467,$C76,'Grid GenerationQueue'!$BB$5:$BB$467,"&lt;"&amp;$BE$3)</f>
        <v>0</v>
      </c>
      <c r="CH76">
        <f>SUMIFS('Grid GenerationQueue'!AI$5:AI$467,'Grid GenerationQueue'!$AX$5:$AX$467,$B76,'Grid GenerationQueue'!$AY$5:$AY$467,$C76,'Grid GenerationQueue'!$BB$5:$BB$467,"&lt;"&amp;$BE$3)</f>
        <v>1899.0920000000001</v>
      </c>
      <c r="CI76">
        <f>SUMIFS('Grid GenerationQueue'!AJ$5:AJ$467,'Grid GenerationQueue'!$AX$5:$AX$467,$B76,'Grid GenerationQueue'!$AY$5:$AY$467,$C76,'Grid GenerationQueue'!$BB$5:$BB$467,"&lt;"&amp;$BE$3)</f>
        <v>5.4300000000000068</v>
      </c>
      <c r="CJ76">
        <f>SUMIFS('Grid GenerationQueue'!AK$5:AK$467,'Grid GenerationQueue'!$AX$5:$AX$467,$B76,'Grid GenerationQueue'!$AY$5:$AY$467,$C76,'Grid GenerationQueue'!$BB$5:$BB$467,"&lt;"&amp;$BE$3)</f>
        <v>0</v>
      </c>
      <c r="CK76">
        <f>SUMIFS('Grid GenerationQueue'!AL$5:AL$467,'Grid GenerationQueue'!$AX$5:$AX$467,$B76,'Grid GenerationQueue'!$AY$5:$AY$467,$C76,'Grid GenerationQueue'!$BB$5:$BB$467,"&lt;"&amp;$BE$3)</f>
        <v>0</v>
      </c>
      <c r="CL76">
        <f>SUMIFS('Grid GenerationQueue'!AM$5:AM$467,'Grid GenerationQueue'!$AX$5:$AX$467,$B76,'Grid GenerationQueue'!$AY$5:$AY$467,$C76,'Grid GenerationQueue'!$BB$5:$BB$467,"&lt;"&amp;$BE$3)</f>
        <v>0</v>
      </c>
      <c r="CM76">
        <f>SUMIFS('Grid GenerationQueue'!AN$5:AN$467,'Grid GenerationQueue'!$AX$5:$AX$467,$B76,'Grid GenerationQueue'!$AY$5:$AY$467,$C76,'Grid GenerationQueue'!$BB$5:$BB$467,"&lt;"&amp;$BE$3)</f>
        <v>0</v>
      </c>
      <c r="CN76">
        <f>SUMIFS('Grid GenerationQueue'!AO$5:AO$467,'Grid GenerationQueue'!$AX$5:$AX$467,$B76,'Grid GenerationQueue'!$AY$5:$AY$467,$C76,'Grid GenerationQueue'!$BB$5:$BB$467,"&lt;"&amp;$BE$3)</f>
        <v>0</v>
      </c>
      <c r="CO76">
        <f>SUMIFS('Grid GenerationQueue'!AP$5:AP$467,'Grid GenerationQueue'!$AX$5:$AX$467,$B76,'Grid GenerationQueue'!$AY$5:$AY$467,$C76,'Grid GenerationQueue'!$BB$5:$BB$467,"&lt;"&amp;$BE$3)</f>
        <v>0</v>
      </c>
    </row>
    <row r="77" spans="1:93" x14ac:dyDescent="0.35">
      <c r="A77" t="s">
        <v>4644</v>
      </c>
      <c r="B77" t="s">
        <v>4686</v>
      </c>
      <c r="C77">
        <v>115</v>
      </c>
      <c r="D77">
        <f>SUMIFS('Grid GenerationQueue'!AE$5:AE$467,'Grid GenerationQueue'!$AX$5:$AX$467,$B77,'Grid GenerationQueue'!$AY$5:$AY$467,$C77,'Grid GenerationQueue'!$BI$5:$BI$467,"&lt;4")</f>
        <v>0</v>
      </c>
      <c r="E77">
        <f>SUMIFS('Grid GenerationQueue'!AF$5:AF$467,'Grid GenerationQueue'!$AX$5:$AX$467,$B77,'Grid GenerationQueue'!$AY$5:$AY$467,$C77,'Grid GenerationQueue'!$BI$5:$BI$467,"&lt;4")</f>
        <v>0</v>
      </c>
      <c r="F77">
        <f>SUMIFS('Grid GenerationQueue'!AG$5:AG$467,'Grid GenerationQueue'!$AX$5:$AX$467,$B77,'Grid GenerationQueue'!$AY$5:$AY$467,$C77,'Grid GenerationQueue'!$BI$5:$BI$467,"&lt;4")</f>
        <v>0</v>
      </c>
      <c r="G77">
        <f>SUMIFS('Grid GenerationQueue'!AH$5:AH$467,'Grid GenerationQueue'!$AX$5:$AX$467,$B77,'Grid GenerationQueue'!$AY$5:$AY$467,$C77,'Grid GenerationQueue'!$BI$5:$BI$467,"&lt;4")</f>
        <v>0</v>
      </c>
      <c r="H77">
        <f>SUMIFS('Grid GenerationQueue'!AI$5:AI$467,'Grid GenerationQueue'!$AX$5:$AX$467,$B77,'Grid GenerationQueue'!$AY$5:$AY$467,$C77,'Grid GenerationQueue'!$BI$5:$BI$467,"&lt;4")</f>
        <v>0</v>
      </c>
      <c r="I77">
        <f>SUMIFS('Grid GenerationQueue'!AJ$5:AJ$467,'Grid GenerationQueue'!$AX$5:$AX$467,$B77,'Grid GenerationQueue'!$AY$5:$AY$467,$C77,'Grid GenerationQueue'!$BI$5:$BI$467,"&lt;4")</f>
        <v>0</v>
      </c>
      <c r="J77">
        <f>SUMIFS('Grid GenerationQueue'!AK$5:AK$467,'Grid GenerationQueue'!$AX$5:$AX$467,$B77,'Grid GenerationQueue'!$AY$5:$AY$467,$C77,'Grid GenerationQueue'!$BI$5:$BI$467,"&lt;4")</f>
        <v>0</v>
      </c>
      <c r="K77">
        <f>SUMIFS('Grid GenerationQueue'!AL$5:AL$467,'Grid GenerationQueue'!$AX$5:$AX$467,$B77,'Grid GenerationQueue'!$AY$5:$AY$467,$C77,'Grid GenerationQueue'!$BI$5:$BI$467,"&lt;4")</f>
        <v>0</v>
      </c>
      <c r="L77">
        <f>SUMIFS('Grid GenerationQueue'!AM$5:AM$467,'Grid GenerationQueue'!$AX$5:$AX$467,$B77,'Grid GenerationQueue'!$AY$5:$AY$467,$C77,'Grid GenerationQueue'!$BI$5:$BI$467,"&lt;4")</f>
        <v>0</v>
      </c>
      <c r="M77">
        <f>SUMIFS('Grid GenerationQueue'!AN$5:AN$467,'Grid GenerationQueue'!$AX$5:$AX$467,$B77,'Grid GenerationQueue'!$AY$5:$AY$467,$C77,'Grid GenerationQueue'!$BI$5:$BI$467,"&lt;4")</f>
        <v>0</v>
      </c>
      <c r="N77">
        <f>SUMIFS('Grid GenerationQueue'!AO$5:AO$467,'Grid GenerationQueue'!$AX$5:$AX$467,$B77,'Grid GenerationQueue'!$AY$5:$AY$467,$C77,'Grid GenerationQueue'!$BI$5:$BI$467,"&lt;4")</f>
        <v>0</v>
      </c>
      <c r="O77">
        <f>SUMIFS('Grid GenerationQueue'!AP$5:AP$467,'Grid GenerationQueue'!$AX$5:$AX$467,$B77,'Grid GenerationQueue'!$AY$5:$AY$467,$C77,'Grid GenerationQueue'!$BI$5:$BI$467,"&lt;4")</f>
        <v>0</v>
      </c>
      <c r="Q77">
        <f>SUMIFS('Grid GenerationQueue'!AE$5:AE$467,'Grid GenerationQueue'!$AX$5:$AX$467,$B77,'Grid GenerationQueue'!$AY$5:$AY$467,$C77,'Grid GenerationQueue'!$BH$5:$BH$467,"Executed")</f>
        <v>0</v>
      </c>
      <c r="R77">
        <f>SUMIFS('Grid GenerationQueue'!AF$5:AF$467,'Grid GenerationQueue'!$AX$5:$AX$467,$B77,'Grid GenerationQueue'!$AY$5:$AY$467,$C77,'Grid GenerationQueue'!$BH$5:$BH$467,"Executed")</f>
        <v>0</v>
      </c>
      <c r="S77">
        <f>SUMIFS('Grid GenerationQueue'!AG$5:AG$467,'Grid GenerationQueue'!$AX$5:$AX$467,$B77,'Grid GenerationQueue'!$AY$5:$AY$467,$C77,'Grid GenerationQueue'!$BH$5:$BH$467,"Executed")</f>
        <v>0</v>
      </c>
      <c r="T77">
        <f>SUMIFS('Grid GenerationQueue'!AH$5:AH$467,'Grid GenerationQueue'!$AX$5:$AX$467,$B77,'Grid GenerationQueue'!$AY$5:$AY$467,$C77,'Grid GenerationQueue'!$BH$5:$BH$467,"Executed")</f>
        <v>0</v>
      </c>
      <c r="U77">
        <f>SUMIFS('Grid GenerationQueue'!AI$5:AI$467,'Grid GenerationQueue'!$AX$5:$AX$467,$B77,'Grid GenerationQueue'!$AY$5:$AY$467,$C77,'Grid GenerationQueue'!$BH$5:$BH$467,"Executed")</f>
        <v>0</v>
      </c>
      <c r="V77">
        <f>SUMIFS('Grid GenerationQueue'!AJ$5:AJ$467,'Grid GenerationQueue'!$AX$5:$AX$467,$B77,'Grid GenerationQueue'!$AY$5:$AY$467,$C77,'Grid GenerationQueue'!$BH$5:$BH$467,"Executed")</f>
        <v>0</v>
      </c>
      <c r="W77">
        <f>SUMIFS('Grid GenerationQueue'!AK$5:AK$467,'Grid GenerationQueue'!$AX$5:$AX$467,$B77,'Grid GenerationQueue'!$AY$5:$AY$467,$C77,'Grid GenerationQueue'!$BH$5:$BH$467,"Executed")</f>
        <v>0</v>
      </c>
      <c r="X77">
        <f>SUMIFS('Grid GenerationQueue'!AL$5:AL$467,'Grid GenerationQueue'!$AX$5:$AX$467,$B77,'Grid GenerationQueue'!$AY$5:$AY$467,$C77,'Grid GenerationQueue'!$BH$5:$BH$467,"Executed")</f>
        <v>0</v>
      </c>
      <c r="Y77">
        <f>SUMIFS('Grid GenerationQueue'!AM$5:AM$467,'Grid GenerationQueue'!$AX$5:$AX$467,$B77,'Grid GenerationQueue'!$AY$5:$AY$467,$C77,'Grid GenerationQueue'!$BH$5:$BH$467,"Executed")</f>
        <v>0</v>
      </c>
      <c r="Z77">
        <f>SUMIFS('Grid GenerationQueue'!AN$5:AN$467,'Grid GenerationQueue'!$AX$5:$AX$467,$B77,'Grid GenerationQueue'!$AY$5:$AY$467,$C77,'Grid GenerationQueue'!$BH$5:$BH$467,"Executed")</f>
        <v>0</v>
      </c>
      <c r="AA77">
        <f>SUMIFS('Grid GenerationQueue'!AO$5:AO$467,'Grid GenerationQueue'!$AX$5:$AX$467,$B77,'Grid GenerationQueue'!$AY$5:$AY$467,$C77,'Grid GenerationQueue'!$BH$5:$BH$467,"Executed")</f>
        <v>0</v>
      </c>
      <c r="AB77">
        <f>SUMIFS('Grid GenerationQueue'!AP$5:AP$467,'Grid GenerationQueue'!$AX$5:$AX$467,$B77,'Grid GenerationQueue'!$AY$5:$AY$467,$C77,'Grid GenerationQueue'!$BH$5:$BH$467,"Executed")</f>
        <v>0</v>
      </c>
      <c r="AD77">
        <f>SUMIFS('Grid GenerationQueue'!AE$5:AE$467,'Grid GenerationQueue'!$AX$5:$AX$467,$B77,'Grid GenerationQueue'!$AY$5:$AY$467,$C77,'Grid GenerationQueue'!$BF$5:$BF$467,"&lt;&gt;"&amp;"")</f>
        <v>0</v>
      </c>
      <c r="AE77">
        <f>SUMIFS('Grid GenerationQueue'!AF$5:AF$467,'Grid GenerationQueue'!$AX$5:$AX$467,$B77,'Grid GenerationQueue'!$AY$5:$AY$467,$C77,'Grid GenerationQueue'!$BF$5:$BF$467,"&lt;&gt;"&amp;"")</f>
        <v>0</v>
      </c>
      <c r="AF77">
        <f>SUMIFS('Grid GenerationQueue'!AG$5:AG$467,'Grid GenerationQueue'!$AX$5:$AX$467,$B77,'Grid GenerationQueue'!$AY$5:$AY$467,$C77,'Grid GenerationQueue'!$BF$5:$BF$467,"&lt;&gt;"&amp;"")</f>
        <v>0</v>
      </c>
      <c r="AG77">
        <f>SUMIFS('Grid GenerationQueue'!AH$5:AH$467,'Grid GenerationQueue'!$AX$5:$AX$467,$B77,'Grid GenerationQueue'!$AY$5:$AY$467,$C77,'Grid GenerationQueue'!$BF$5:$BF$467,"&lt;&gt;"&amp;"")</f>
        <v>0</v>
      </c>
      <c r="AH77">
        <f>SUMIFS('Grid GenerationQueue'!AI$5:AI$467,'Grid GenerationQueue'!$AX$5:$AX$467,$B77,'Grid GenerationQueue'!$AY$5:$AY$467,$C77,'Grid GenerationQueue'!$BF$5:$BF$467,"&lt;&gt;"&amp;"")</f>
        <v>0</v>
      </c>
      <c r="AI77">
        <f>SUMIFS('Grid GenerationQueue'!AJ$5:AJ$467,'Grid GenerationQueue'!$AX$5:$AX$467,$B77,'Grid GenerationQueue'!$AY$5:$AY$467,$C77,'Grid GenerationQueue'!$BF$5:$BF$467,"&lt;&gt;"&amp;"")</f>
        <v>0</v>
      </c>
      <c r="AJ77">
        <f>SUMIFS('Grid GenerationQueue'!AK$5:AK$467,'Grid GenerationQueue'!$AX$5:$AX$467,$B77,'Grid GenerationQueue'!$AY$5:$AY$467,$C77,'Grid GenerationQueue'!$BF$5:$BF$467,"&lt;&gt;"&amp;"")</f>
        <v>0</v>
      </c>
      <c r="AK77">
        <f>SUMIFS('Grid GenerationQueue'!AL$5:AL$467,'Grid GenerationQueue'!$AX$5:$AX$467,$B77,'Grid GenerationQueue'!$AY$5:$AY$467,$C77,'Grid GenerationQueue'!$BF$5:$BF$467,"&lt;&gt;"&amp;"")</f>
        <v>0</v>
      </c>
      <c r="AL77">
        <f>SUMIFS('Grid GenerationQueue'!AM$5:AM$467,'Grid GenerationQueue'!$AX$5:$AX$467,$B77,'Grid GenerationQueue'!$AY$5:$AY$467,$C77,'Grid GenerationQueue'!$BF$5:$BF$467,"&lt;&gt;"&amp;"")</f>
        <v>0</v>
      </c>
      <c r="AM77">
        <f>SUMIFS('Grid GenerationQueue'!AN$5:AN$467,'Grid GenerationQueue'!$AX$5:$AX$467,$B77,'Grid GenerationQueue'!$AY$5:$AY$467,$C77,'Grid GenerationQueue'!$BF$5:$BF$467,"&lt;&gt;"&amp;"")</f>
        <v>0</v>
      </c>
      <c r="AN77">
        <f>SUMIFS('Grid GenerationQueue'!AO$5:AO$467,'Grid GenerationQueue'!$AX$5:$AX$467,$B77,'Grid GenerationQueue'!$AY$5:$AY$467,$C77,'Grid GenerationQueue'!$BF$5:$BF$467,"&lt;&gt;"&amp;"")</f>
        <v>0</v>
      </c>
      <c r="AO77">
        <f>SUMIFS('Grid GenerationQueue'!AP$5:AP$467,'Grid GenerationQueue'!$AX$5:$AX$467,$B77,'Grid GenerationQueue'!$AY$5:$AY$467,$C77,'Grid GenerationQueue'!$BF$5:$BF$467,"&lt;&gt;"&amp;"")</f>
        <v>0</v>
      </c>
      <c r="AQ77">
        <f>SUMIFS('Grid GenerationQueue'!AE$5:AE$467,'Grid GenerationQueue'!$AX$5:$AX$467,$B77,'Grid GenerationQueue'!$AY$5:$AY$467,$C77)</f>
        <v>0</v>
      </c>
      <c r="AR77">
        <f>SUMIFS('Grid GenerationQueue'!AF$5:AF$467,'Grid GenerationQueue'!$AX$5:$AX$467,$B77,'Grid GenerationQueue'!$AY$5:$AY$467,$C77)</f>
        <v>0</v>
      </c>
      <c r="AS77">
        <f>SUMIFS('Grid GenerationQueue'!AG$5:AG$467,'Grid GenerationQueue'!$AX$5:$AX$467,$B77,'Grid GenerationQueue'!$AY$5:$AY$467,$C77)</f>
        <v>0</v>
      </c>
      <c r="AT77">
        <f>SUMIFS('Grid GenerationQueue'!AH$5:AH$467,'Grid GenerationQueue'!$AX$5:$AX$467,$B77,'Grid GenerationQueue'!$AY$5:$AY$467,$C77)</f>
        <v>0</v>
      </c>
      <c r="AU77">
        <f>SUMIFS('Grid GenerationQueue'!AI$5:AI$467,'Grid GenerationQueue'!$AX$5:$AX$467,$B77,'Grid GenerationQueue'!$AY$5:$AY$467,$C77)</f>
        <v>0</v>
      </c>
      <c r="AV77">
        <f>SUMIFS('Grid GenerationQueue'!AJ$5:AJ$467,'Grid GenerationQueue'!$AX$5:$AX$467,$B77,'Grid GenerationQueue'!$AY$5:$AY$467,$C77)</f>
        <v>0</v>
      </c>
      <c r="AW77">
        <f>SUMIFS('Grid GenerationQueue'!AK$5:AK$467,'Grid GenerationQueue'!$AX$5:$AX$467,$B77,'Grid GenerationQueue'!$AY$5:$AY$467,$C77)</f>
        <v>0</v>
      </c>
      <c r="AX77">
        <f>SUMIFS('Grid GenerationQueue'!AL$5:AL$467,'Grid GenerationQueue'!$AX$5:$AX$467,$B77,'Grid GenerationQueue'!$AY$5:$AY$467,$C77)</f>
        <v>0</v>
      </c>
      <c r="AY77">
        <f>SUMIFS('Grid GenerationQueue'!AM$5:AM$467,'Grid GenerationQueue'!$AX$5:$AX$467,$B77,'Grid GenerationQueue'!$AY$5:$AY$467,$C77)</f>
        <v>0</v>
      </c>
      <c r="AZ77">
        <f>SUMIFS('Grid GenerationQueue'!AN$5:AN$467,'Grid GenerationQueue'!$AX$5:$AX$467,$B77,'Grid GenerationQueue'!$AY$5:$AY$467,$C77)</f>
        <v>0</v>
      </c>
      <c r="BA77">
        <f>SUMIFS('Grid GenerationQueue'!AO$5:AO$467,'Grid GenerationQueue'!$AX$5:$AX$467,$B77,'Grid GenerationQueue'!$AY$5:$AY$467,$C77)</f>
        <v>0</v>
      </c>
      <c r="BB77">
        <f>SUMIFS('Grid GenerationQueue'!AP$5:AP$467,'Grid GenerationQueue'!$AX$5:$AX$467,$B77,'Grid GenerationQueue'!$AY$5:$AY$467,$C77)</f>
        <v>0</v>
      </c>
      <c r="BD77">
        <f>SUMIFS('Grid GenerationQueue'!AE$5:AE$467,'Grid GenerationQueue'!$AX$5:$AX$467,$B77,'Grid GenerationQueue'!$AY$5:$AY$467,$C77,'Grid GenerationQueue'!$BH$5:$BH$467,"Executed",'Grid GenerationQueue'!$BB$5:$BB$467,"&lt;"&amp;$BE$3)</f>
        <v>0</v>
      </c>
      <c r="BE77">
        <f>SUMIFS('Grid GenerationQueue'!AF$5:AF$467,'Grid GenerationQueue'!$AX$5:$AX$467,$B77,'Grid GenerationQueue'!$AY$5:$AY$467,$C77,'Grid GenerationQueue'!$BH$5:$BH$467,"Executed",'Grid GenerationQueue'!$BB$5:$BB$467,"&lt;"&amp;$BE$3)</f>
        <v>0</v>
      </c>
      <c r="BF77">
        <f>SUMIFS('Grid GenerationQueue'!AG$5:AG$467,'Grid GenerationQueue'!$AX$5:$AX$467,$B77,'Grid GenerationQueue'!$AY$5:$AY$467,$C77,'Grid GenerationQueue'!$BH$5:$BH$467,"Executed",'Grid GenerationQueue'!$BB$5:$BB$467,"&lt;"&amp;$BE$3)</f>
        <v>0</v>
      </c>
      <c r="BG77">
        <f>SUMIFS('Grid GenerationQueue'!AH$5:AH$467,'Grid GenerationQueue'!$AX$5:$AX$467,$B77,'Grid GenerationQueue'!$AY$5:$AY$467,$C77,'Grid GenerationQueue'!$BH$5:$BH$467,"Executed",'Grid GenerationQueue'!$BB$5:$BB$467,"&lt;"&amp;$BE$3)</f>
        <v>0</v>
      </c>
      <c r="BH77">
        <f>SUMIFS('Grid GenerationQueue'!AI$5:AI$467,'Grid GenerationQueue'!$AX$5:$AX$467,$B77,'Grid GenerationQueue'!$AY$5:$AY$467,$C77,'Grid GenerationQueue'!$BH$5:$BH$467,"Executed",'Grid GenerationQueue'!$BB$5:$BB$467,"&lt;"&amp;$BE$3)</f>
        <v>0</v>
      </c>
      <c r="BI77">
        <f>SUMIFS('Grid GenerationQueue'!AJ$5:AJ$467,'Grid GenerationQueue'!$AX$5:$AX$467,$B77,'Grid GenerationQueue'!$AY$5:$AY$467,$C77,'Grid GenerationQueue'!$BH$5:$BH$467,"Executed",'Grid GenerationQueue'!$BB$5:$BB$467,"&lt;"&amp;$BE$3)</f>
        <v>0</v>
      </c>
      <c r="BJ77">
        <f>SUMIFS('Grid GenerationQueue'!AK$5:AK$467,'Grid GenerationQueue'!$AX$5:$AX$467,$B77,'Grid GenerationQueue'!$AY$5:$AY$467,$C77,'Grid GenerationQueue'!$BH$5:$BH$467,"Executed",'Grid GenerationQueue'!$BB$5:$BB$467,"&lt;"&amp;$BE$3)</f>
        <v>0</v>
      </c>
      <c r="BK77">
        <f>SUMIFS('Grid GenerationQueue'!AL$5:AL$467,'Grid GenerationQueue'!$AX$5:$AX$467,$B77,'Grid GenerationQueue'!$AY$5:$AY$467,$C77,'Grid GenerationQueue'!$BH$5:$BH$467,"Executed",'Grid GenerationQueue'!$BB$5:$BB$467,"&lt;"&amp;$BE$3)</f>
        <v>0</v>
      </c>
      <c r="BL77">
        <f>SUMIFS('Grid GenerationQueue'!AM$5:AM$467,'Grid GenerationQueue'!$AX$5:$AX$467,$B77,'Grid GenerationQueue'!$AY$5:$AY$467,$C77,'Grid GenerationQueue'!$BH$5:$BH$467,"Executed",'Grid GenerationQueue'!$BB$5:$BB$467,"&lt;"&amp;$BE$3)</f>
        <v>0</v>
      </c>
      <c r="BM77">
        <f>SUMIFS('Grid GenerationQueue'!AN$5:AN$467,'Grid GenerationQueue'!$AX$5:$AX$467,$B77,'Grid GenerationQueue'!$AY$5:$AY$467,$C77,'Grid GenerationQueue'!$BH$5:$BH$467,"Executed",'Grid GenerationQueue'!$BB$5:$BB$467,"&lt;"&amp;$BE$3)</f>
        <v>0</v>
      </c>
      <c r="BN77">
        <f>SUMIFS('Grid GenerationQueue'!AO$5:AO$467,'Grid GenerationQueue'!$AX$5:$AX$467,$B77,'Grid GenerationQueue'!$AY$5:$AY$467,$C77,'Grid GenerationQueue'!$BH$5:$BH$467,"Executed",'Grid GenerationQueue'!$BB$5:$BB$467,"&lt;"&amp;$BE$3)</f>
        <v>0</v>
      </c>
      <c r="BO77">
        <f>SUMIFS('Grid GenerationQueue'!AP$5:AP$467,'Grid GenerationQueue'!$AX$5:$AX$467,$B77,'Grid GenerationQueue'!$AY$5:$AY$467,$C77,'Grid GenerationQueue'!$BH$5:$BH$467,"Executed",'Grid GenerationQueue'!$BB$5:$BB$467,"&lt;"&amp;$BE$3)</f>
        <v>0</v>
      </c>
      <c r="BQ77">
        <f>SUMIFS('Grid GenerationQueue'!AE$5:AE$467,'Grid GenerationQueue'!$AX$5:$AX$467,$B77,'Grid GenerationQueue'!$AY$5:$AY$467,$C77,'Grid GenerationQueue'!$BF$5:$BF$467,"&lt;&gt;"&amp;"",'Grid GenerationQueue'!$BB$5:$BB$467,"&lt;"&amp;$BE$3)</f>
        <v>0</v>
      </c>
      <c r="BR77">
        <f>SUMIFS('Grid GenerationQueue'!AF$5:AF$467,'Grid GenerationQueue'!$AX$5:$AX$467,$B77,'Grid GenerationQueue'!$AY$5:$AY$467,$C77,'Grid GenerationQueue'!$BF$5:$BF$467,"&lt;&gt;"&amp;"",'Grid GenerationQueue'!$BB$5:$BB$467,"&lt;"&amp;$BE$3)</f>
        <v>0</v>
      </c>
      <c r="BS77">
        <f>SUMIFS('Grid GenerationQueue'!AG$5:AG$467,'Grid GenerationQueue'!$AX$5:$AX$467,$B77,'Grid GenerationQueue'!$AY$5:$AY$467,$C77,'Grid GenerationQueue'!$BF$5:$BF$467,"&lt;&gt;"&amp;"",'Grid GenerationQueue'!$BB$5:$BB$467,"&lt;"&amp;$BE$3)</f>
        <v>0</v>
      </c>
      <c r="BT77">
        <f>SUMIFS('Grid GenerationQueue'!AH$5:AH$467,'Grid GenerationQueue'!$AX$5:$AX$467,$B77,'Grid GenerationQueue'!$AY$5:$AY$467,$C77,'Grid GenerationQueue'!$BF$5:$BF$467,"&lt;&gt;"&amp;"",'Grid GenerationQueue'!$BB$5:$BB$467,"&lt;"&amp;$BE$3)</f>
        <v>0</v>
      </c>
      <c r="BU77">
        <f>SUMIFS('Grid GenerationQueue'!AI$5:AI$467,'Grid GenerationQueue'!$AX$5:$AX$467,$B77,'Grid GenerationQueue'!$AY$5:$AY$467,$C77,'Grid GenerationQueue'!$BF$5:$BF$467,"&lt;&gt;"&amp;"",'Grid GenerationQueue'!$BB$5:$BB$467,"&lt;"&amp;$BE$3)</f>
        <v>0</v>
      </c>
      <c r="BV77">
        <f>SUMIFS('Grid GenerationQueue'!AJ$5:AJ$467,'Grid GenerationQueue'!$AX$5:$AX$467,$B77,'Grid GenerationQueue'!$AY$5:$AY$467,$C77,'Grid GenerationQueue'!$BF$5:$BF$467,"&lt;&gt;"&amp;"",'Grid GenerationQueue'!$BB$5:$BB$467,"&lt;"&amp;$BE$3)</f>
        <v>0</v>
      </c>
      <c r="BW77">
        <f>SUMIFS('Grid GenerationQueue'!AK$5:AK$467,'Grid GenerationQueue'!$AX$5:$AX$467,$B77,'Grid GenerationQueue'!$AY$5:$AY$467,$C77,'Grid GenerationQueue'!$BF$5:$BF$467,"&lt;&gt;"&amp;"",'Grid GenerationQueue'!$BB$5:$BB$467,"&lt;"&amp;$BE$3)</f>
        <v>0</v>
      </c>
      <c r="BX77">
        <f>SUMIFS('Grid GenerationQueue'!AL$5:AL$467,'Grid GenerationQueue'!$AX$5:$AX$467,$B77,'Grid GenerationQueue'!$AY$5:$AY$467,$C77,'Grid GenerationQueue'!$BF$5:$BF$467,"&lt;&gt;"&amp;"",'Grid GenerationQueue'!$BB$5:$BB$467,"&lt;"&amp;$BE$3)</f>
        <v>0</v>
      </c>
      <c r="BY77">
        <f>SUMIFS('Grid GenerationQueue'!AM$5:AM$467,'Grid GenerationQueue'!$AX$5:$AX$467,$B77,'Grid GenerationQueue'!$AY$5:$AY$467,$C77,'Grid GenerationQueue'!$BF$5:$BF$467,"&lt;&gt;"&amp;"",'Grid GenerationQueue'!$BB$5:$BB$467,"&lt;"&amp;$BE$3)</f>
        <v>0</v>
      </c>
      <c r="BZ77">
        <f>SUMIFS('Grid GenerationQueue'!AN$5:AN$467,'Grid GenerationQueue'!$AX$5:$AX$467,$B77,'Grid GenerationQueue'!$AY$5:$AY$467,$C77,'Grid GenerationQueue'!$BF$5:$BF$467,"&lt;&gt;"&amp;"",'Grid GenerationQueue'!$BB$5:$BB$467,"&lt;"&amp;$BE$3)</f>
        <v>0</v>
      </c>
      <c r="CA77">
        <f>SUMIFS('Grid GenerationQueue'!AO$5:AO$467,'Grid GenerationQueue'!$AX$5:$AX$467,$B77,'Grid GenerationQueue'!$AY$5:$AY$467,$C77,'Grid GenerationQueue'!$BF$5:$BF$467,"&lt;&gt;"&amp;"",'Grid GenerationQueue'!$BB$5:$BB$467,"&lt;"&amp;$BE$3)</f>
        <v>0</v>
      </c>
      <c r="CB77">
        <f>SUMIFS('Grid GenerationQueue'!AP$5:AP$467,'Grid GenerationQueue'!$AX$5:$AX$467,$B77,'Grid GenerationQueue'!$AY$5:$AY$467,$C77,'Grid GenerationQueue'!$BF$5:$BF$467,"&lt;&gt;"&amp;"",'Grid GenerationQueue'!$BB$5:$BB$467,"&lt;"&amp;$BE$3)</f>
        <v>0</v>
      </c>
      <c r="CD77">
        <f>SUMIFS('Grid GenerationQueue'!AE$5:AE$467,'Grid GenerationQueue'!$AX$5:$AX$467,$B77,'Grid GenerationQueue'!$AY$5:$AY$467,$C77,'Grid GenerationQueue'!$BB$5:$BB$467,"&lt;"&amp;$BE$3)</f>
        <v>0</v>
      </c>
      <c r="CE77">
        <f>SUMIFS('Grid GenerationQueue'!AF$5:AF$467,'Grid GenerationQueue'!$AX$5:$AX$467,$B77,'Grid GenerationQueue'!$AY$5:$AY$467,$C77,'Grid GenerationQueue'!$BB$5:$BB$467,"&lt;"&amp;$BE$3)</f>
        <v>0</v>
      </c>
      <c r="CF77">
        <f>SUMIFS('Grid GenerationQueue'!AG$5:AG$467,'Grid GenerationQueue'!$AX$5:$AX$467,$B77,'Grid GenerationQueue'!$AY$5:$AY$467,$C77,'Grid GenerationQueue'!$BB$5:$BB$467,"&lt;"&amp;$BE$3)</f>
        <v>0</v>
      </c>
      <c r="CG77">
        <f>SUMIFS('Grid GenerationQueue'!AH$5:AH$467,'Grid GenerationQueue'!$AX$5:$AX$467,$B77,'Grid GenerationQueue'!$AY$5:$AY$467,$C77,'Grid GenerationQueue'!$BB$5:$BB$467,"&lt;"&amp;$BE$3)</f>
        <v>0</v>
      </c>
      <c r="CH77">
        <f>SUMIFS('Grid GenerationQueue'!AI$5:AI$467,'Grid GenerationQueue'!$AX$5:$AX$467,$B77,'Grid GenerationQueue'!$AY$5:$AY$467,$C77,'Grid GenerationQueue'!$BB$5:$BB$467,"&lt;"&amp;$BE$3)</f>
        <v>0</v>
      </c>
      <c r="CI77">
        <f>SUMIFS('Grid GenerationQueue'!AJ$5:AJ$467,'Grid GenerationQueue'!$AX$5:$AX$467,$B77,'Grid GenerationQueue'!$AY$5:$AY$467,$C77,'Grid GenerationQueue'!$BB$5:$BB$467,"&lt;"&amp;$BE$3)</f>
        <v>0</v>
      </c>
      <c r="CJ77">
        <f>SUMIFS('Grid GenerationQueue'!AK$5:AK$467,'Grid GenerationQueue'!$AX$5:$AX$467,$B77,'Grid GenerationQueue'!$AY$5:$AY$467,$C77,'Grid GenerationQueue'!$BB$5:$BB$467,"&lt;"&amp;$BE$3)</f>
        <v>0</v>
      </c>
      <c r="CK77">
        <f>SUMIFS('Grid GenerationQueue'!AL$5:AL$467,'Grid GenerationQueue'!$AX$5:$AX$467,$B77,'Grid GenerationQueue'!$AY$5:$AY$467,$C77,'Grid GenerationQueue'!$BB$5:$BB$467,"&lt;"&amp;$BE$3)</f>
        <v>0</v>
      </c>
      <c r="CL77">
        <f>SUMIFS('Grid GenerationQueue'!AM$5:AM$467,'Grid GenerationQueue'!$AX$5:$AX$467,$B77,'Grid GenerationQueue'!$AY$5:$AY$467,$C77,'Grid GenerationQueue'!$BB$5:$BB$467,"&lt;"&amp;$BE$3)</f>
        <v>0</v>
      </c>
      <c r="CM77">
        <f>SUMIFS('Grid GenerationQueue'!AN$5:AN$467,'Grid GenerationQueue'!$AX$5:$AX$467,$B77,'Grid GenerationQueue'!$AY$5:$AY$467,$C77,'Grid GenerationQueue'!$BB$5:$BB$467,"&lt;"&amp;$BE$3)</f>
        <v>0</v>
      </c>
      <c r="CN77">
        <f>SUMIFS('Grid GenerationQueue'!AO$5:AO$467,'Grid GenerationQueue'!$AX$5:$AX$467,$B77,'Grid GenerationQueue'!$AY$5:$AY$467,$C77,'Grid GenerationQueue'!$BB$5:$BB$467,"&lt;"&amp;$BE$3)</f>
        <v>0</v>
      </c>
      <c r="CO77">
        <f>SUMIFS('Grid GenerationQueue'!AP$5:AP$467,'Grid GenerationQueue'!$AX$5:$AX$467,$B77,'Grid GenerationQueue'!$AY$5:$AY$467,$C77,'Grid GenerationQueue'!$BB$5:$BB$467,"&lt;"&amp;$BE$3)</f>
        <v>0</v>
      </c>
    </row>
    <row r="78" spans="1:93" x14ac:dyDescent="0.35">
      <c r="A78" t="s">
        <v>4648</v>
      </c>
      <c r="B78" t="s">
        <v>4687</v>
      </c>
      <c r="C78">
        <v>230</v>
      </c>
      <c r="D78">
        <f>SUMIFS('Grid GenerationQueue'!AE$5:AE$467,'Grid GenerationQueue'!$AX$5:$AX$467,$B78,'Grid GenerationQueue'!$AY$5:$AY$467,$C78,'Grid GenerationQueue'!$BI$5:$BI$467,"&lt;4")</f>
        <v>0</v>
      </c>
      <c r="E78">
        <f>SUMIFS('Grid GenerationQueue'!AF$5:AF$467,'Grid GenerationQueue'!$AX$5:$AX$467,$B78,'Grid GenerationQueue'!$AY$5:$AY$467,$C78,'Grid GenerationQueue'!$BI$5:$BI$467,"&lt;4")</f>
        <v>0</v>
      </c>
      <c r="F78">
        <f>SUMIFS('Grid GenerationQueue'!AG$5:AG$467,'Grid GenerationQueue'!$AX$5:$AX$467,$B78,'Grid GenerationQueue'!$AY$5:$AY$467,$C78,'Grid GenerationQueue'!$BI$5:$BI$467,"&lt;4")</f>
        <v>0</v>
      </c>
      <c r="G78">
        <f>SUMIFS('Grid GenerationQueue'!AH$5:AH$467,'Grid GenerationQueue'!$AX$5:$AX$467,$B78,'Grid GenerationQueue'!$AY$5:$AY$467,$C78,'Grid GenerationQueue'!$BI$5:$BI$467,"&lt;4")</f>
        <v>0</v>
      </c>
      <c r="H78">
        <f>SUMIFS('Grid GenerationQueue'!AI$5:AI$467,'Grid GenerationQueue'!$AX$5:$AX$467,$B78,'Grid GenerationQueue'!$AY$5:$AY$467,$C78,'Grid GenerationQueue'!$BI$5:$BI$467,"&lt;4")</f>
        <v>0</v>
      </c>
      <c r="I78">
        <f>SUMIFS('Grid GenerationQueue'!AJ$5:AJ$467,'Grid GenerationQueue'!$AX$5:$AX$467,$B78,'Grid GenerationQueue'!$AY$5:$AY$467,$C78,'Grid GenerationQueue'!$BI$5:$BI$467,"&lt;4")</f>
        <v>0</v>
      </c>
      <c r="J78">
        <f>SUMIFS('Grid GenerationQueue'!AK$5:AK$467,'Grid GenerationQueue'!$AX$5:$AX$467,$B78,'Grid GenerationQueue'!$AY$5:$AY$467,$C78,'Grid GenerationQueue'!$BI$5:$BI$467,"&lt;4")</f>
        <v>0</v>
      </c>
      <c r="K78">
        <f>SUMIFS('Grid GenerationQueue'!AL$5:AL$467,'Grid GenerationQueue'!$AX$5:$AX$467,$B78,'Grid GenerationQueue'!$AY$5:$AY$467,$C78,'Grid GenerationQueue'!$BI$5:$BI$467,"&lt;4")</f>
        <v>0</v>
      </c>
      <c r="L78">
        <f>SUMIFS('Grid GenerationQueue'!AM$5:AM$467,'Grid GenerationQueue'!$AX$5:$AX$467,$B78,'Grid GenerationQueue'!$AY$5:$AY$467,$C78,'Grid GenerationQueue'!$BI$5:$BI$467,"&lt;4")</f>
        <v>0</v>
      </c>
      <c r="M78">
        <f>SUMIFS('Grid GenerationQueue'!AN$5:AN$467,'Grid GenerationQueue'!$AX$5:$AX$467,$B78,'Grid GenerationQueue'!$AY$5:$AY$467,$C78,'Grid GenerationQueue'!$BI$5:$BI$467,"&lt;4")</f>
        <v>0</v>
      </c>
      <c r="N78">
        <f>SUMIFS('Grid GenerationQueue'!AO$5:AO$467,'Grid GenerationQueue'!$AX$5:$AX$467,$B78,'Grid GenerationQueue'!$AY$5:$AY$467,$C78,'Grid GenerationQueue'!$BI$5:$BI$467,"&lt;4")</f>
        <v>0</v>
      </c>
      <c r="O78">
        <f>SUMIFS('Grid GenerationQueue'!AP$5:AP$467,'Grid GenerationQueue'!$AX$5:$AX$467,$B78,'Grid GenerationQueue'!$AY$5:$AY$467,$C78,'Grid GenerationQueue'!$BI$5:$BI$467,"&lt;4")</f>
        <v>0</v>
      </c>
      <c r="Q78">
        <f>SUMIFS('Grid GenerationQueue'!AE$5:AE$467,'Grid GenerationQueue'!$AX$5:$AX$467,$B78,'Grid GenerationQueue'!$AY$5:$AY$467,$C78,'Grid GenerationQueue'!$BH$5:$BH$467,"Executed")</f>
        <v>0</v>
      </c>
      <c r="R78">
        <f>SUMIFS('Grid GenerationQueue'!AF$5:AF$467,'Grid GenerationQueue'!$AX$5:$AX$467,$B78,'Grid GenerationQueue'!$AY$5:$AY$467,$C78,'Grid GenerationQueue'!$BH$5:$BH$467,"Executed")</f>
        <v>0</v>
      </c>
      <c r="S78">
        <f>SUMIFS('Grid GenerationQueue'!AG$5:AG$467,'Grid GenerationQueue'!$AX$5:$AX$467,$B78,'Grid GenerationQueue'!$AY$5:$AY$467,$C78,'Grid GenerationQueue'!$BH$5:$BH$467,"Executed")</f>
        <v>0</v>
      </c>
      <c r="T78">
        <f>SUMIFS('Grid GenerationQueue'!AH$5:AH$467,'Grid GenerationQueue'!$AX$5:$AX$467,$B78,'Grid GenerationQueue'!$AY$5:$AY$467,$C78,'Grid GenerationQueue'!$BH$5:$BH$467,"Executed")</f>
        <v>0</v>
      </c>
      <c r="U78">
        <f>SUMIFS('Grid GenerationQueue'!AI$5:AI$467,'Grid GenerationQueue'!$AX$5:$AX$467,$B78,'Grid GenerationQueue'!$AY$5:$AY$467,$C78,'Grid GenerationQueue'!$BH$5:$BH$467,"Executed")</f>
        <v>0</v>
      </c>
      <c r="V78">
        <f>SUMIFS('Grid GenerationQueue'!AJ$5:AJ$467,'Grid GenerationQueue'!$AX$5:$AX$467,$B78,'Grid GenerationQueue'!$AY$5:$AY$467,$C78,'Grid GenerationQueue'!$BH$5:$BH$467,"Executed")</f>
        <v>0</v>
      </c>
      <c r="W78">
        <f>SUMIFS('Grid GenerationQueue'!AK$5:AK$467,'Grid GenerationQueue'!$AX$5:$AX$467,$B78,'Grid GenerationQueue'!$AY$5:$AY$467,$C78,'Grid GenerationQueue'!$BH$5:$BH$467,"Executed")</f>
        <v>0</v>
      </c>
      <c r="X78">
        <f>SUMIFS('Grid GenerationQueue'!AL$5:AL$467,'Grid GenerationQueue'!$AX$5:$AX$467,$B78,'Grid GenerationQueue'!$AY$5:$AY$467,$C78,'Grid GenerationQueue'!$BH$5:$BH$467,"Executed")</f>
        <v>0</v>
      </c>
      <c r="Y78">
        <f>SUMIFS('Grid GenerationQueue'!AM$5:AM$467,'Grid GenerationQueue'!$AX$5:$AX$467,$B78,'Grid GenerationQueue'!$AY$5:$AY$467,$C78,'Grid GenerationQueue'!$BH$5:$BH$467,"Executed")</f>
        <v>0</v>
      </c>
      <c r="Z78">
        <f>SUMIFS('Grid GenerationQueue'!AN$5:AN$467,'Grid GenerationQueue'!$AX$5:$AX$467,$B78,'Grid GenerationQueue'!$AY$5:$AY$467,$C78,'Grid GenerationQueue'!$BH$5:$BH$467,"Executed")</f>
        <v>0</v>
      </c>
      <c r="AA78">
        <f>SUMIFS('Grid GenerationQueue'!AO$5:AO$467,'Grid GenerationQueue'!$AX$5:$AX$467,$B78,'Grid GenerationQueue'!$AY$5:$AY$467,$C78,'Grid GenerationQueue'!$BH$5:$BH$467,"Executed")</f>
        <v>0</v>
      </c>
      <c r="AB78">
        <f>SUMIFS('Grid GenerationQueue'!AP$5:AP$467,'Grid GenerationQueue'!$AX$5:$AX$467,$B78,'Grid GenerationQueue'!$AY$5:$AY$467,$C78,'Grid GenerationQueue'!$BH$5:$BH$467,"Executed")</f>
        <v>0</v>
      </c>
      <c r="AD78">
        <f>SUMIFS('Grid GenerationQueue'!AE$5:AE$467,'Grid GenerationQueue'!$AX$5:$AX$467,$B78,'Grid GenerationQueue'!$AY$5:$AY$467,$C78,'Grid GenerationQueue'!$BF$5:$BF$467,"&lt;&gt;"&amp;"")</f>
        <v>0</v>
      </c>
      <c r="AE78">
        <f>SUMIFS('Grid GenerationQueue'!AF$5:AF$467,'Grid GenerationQueue'!$AX$5:$AX$467,$B78,'Grid GenerationQueue'!$AY$5:$AY$467,$C78,'Grid GenerationQueue'!$BF$5:$BF$467,"&lt;&gt;"&amp;"")</f>
        <v>0</v>
      </c>
      <c r="AF78">
        <f>SUMIFS('Grid GenerationQueue'!AG$5:AG$467,'Grid GenerationQueue'!$AX$5:$AX$467,$B78,'Grid GenerationQueue'!$AY$5:$AY$467,$C78,'Grid GenerationQueue'!$BF$5:$BF$467,"&lt;&gt;"&amp;"")</f>
        <v>0</v>
      </c>
      <c r="AG78">
        <f>SUMIFS('Grid GenerationQueue'!AH$5:AH$467,'Grid GenerationQueue'!$AX$5:$AX$467,$B78,'Grid GenerationQueue'!$AY$5:$AY$467,$C78,'Grid GenerationQueue'!$BF$5:$BF$467,"&lt;&gt;"&amp;"")</f>
        <v>0</v>
      </c>
      <c r="AH78">
        <f>SUMIFS('Grid GenerationQueue'!AI$5:AI$467,'Grid GenerationQueue'!$AX$5:$AX$467,$B78,'Grid GenerationQueue'!$AY$5:$AY$467,$C78,'Grid GenerationQueue'!$BF$5:$BF$467,"&lt;&gt;"&amp;"")</f>
        <v>0</v>
      </c>
      <c r="AI78">
        <f>SUMIFS('Grid GenerationQueue'!AJ$5:AJ$467,'Grid GenerationQueue'!$AX$5:$AX$467,$B78,'Grid GenerationQueue'!$AY$5:$AY$467,$C78,'Grid GenerationQueue'!$BF$5:$BF$467,"&lt;&gt;"&amp;"")</f>
        <v>0</v>
      </c>
      <c r="AJ78">
        <f>SUMIFS('Grid GenerationQueue'!AK$5:AK$467,'Grid GenerationQueue'!$AX$5:$AX$467,$B78,'Grid GenerationQueue'!$AY$5:$AY$467,$C78,'Grid GenerationQueue'!$BF$5:$BF$467,"&lt;&gt;"&amp;"")</f>
        <v>0</v>
      </c>
      <c r="AK78">
        <f>SUMIFS('Grid GenerationQueue'!AL$5:AL$467,'Grid GenerationQueue'!$AX$5:$AX$467,$B78,'Grid GenerationQueue'!$AY$5:$AY$467,$C78,'Grid GenerationQueue'!$BF$5:$BF$467,"&lt;&gt;"&amp;"")</f>
        <v>0</v>
      </c>
      <c r="AL78">
        <f>SUMIFS('Grid GenerationQueue'!AM$5:AM$467,'Grid GenerationQueue'!$AX$5:$AX$467,$B78,'Grid GenerationQueue'!$AY$5:$AY$467,$C78,'Grid GenerationQueue'!$BF$5:$BF$467,"&lt;&gt;"&amp;"")</f>
        <v>0</v>
      </c>
      <c r="AM78">
        <f>SUMIFS('Grid GenerationQueue'!AN$5:AN$467,'Grid GenerationQueue'!$AX$5:$AX$467,$B78,'Grid GenerationQueue'!$AY$5:$AY$467,$C78,'Grid GenerationQueue'!$BF$5:$BF$467,"&lt;&gt;"&amp;"")</f>
        <v>0</v>
      </c>
      <c r="AN78">
        <f>SUMIFS('Grid GenerationQueue'!AO$5:AO$467,'Grid GenerationQueue'!$AX$5:$AX$467,$B78,'Grid GenerationQueue'!$AY$5:$AY$467,$C78,'Grid GenerationQueue'!$BF$5:$BF$467,"&lt;&gt;"&amp;"")</f>
        <v>0</v>
      </c>
      <c r="AO78">
        <f>SUMIFS('Grid GenerationQueue'!AP$5:AP$467,'Grid GenerationQueue'!$AX$5:$AX$467,$B78,'Grid GenerationQueue'!$AY$5:$AY$467,$C78,'Grid GenerationQueue'!$BF$5:$BF$467,"&lt;&gt;"&amp;"")</f>
        <v>0</v>
      </c>
      <c r="AQ78">
        <f>SUMIFS('Grid GenerationQueue'!AE$5:AE$467,'Grid GenerationQueue'!$AX$5:$AX$467,$B78,'Grid GenerationQueue'!$AY$5:$AY$467,$C78)</f>
        <v>0</v>
      </c>
      <c r="AR78">
        <f>SUMIFS('Grid GenerationQueue'!AF$5:AF$467,'Grid GenerationQueue'!$AX$5:$AX$467,$B78,'Grid GenerationQueue'!$AY$5:$AY$467,$C78)</f>
        <v>0</v>
      </c>
      <c r="AS78">
        <f>SUMIFS('Grid GenerationQueue'!AG$5:AG$467,'Grid GenerationQueue'!$AX$5:$AX$467,$B78,'Grid GenerationQueue'!$AY$5:$AY$467,$C78)</f>
        <v>0</v>
      </c>
      <c r="AT78">
        <f>SUMIFS('Grid GenerationQueue'!AH$5:AH$467,'Grid GenerationQueue'!$AX$5:$AX$467,$B78,'Grid GenerationQueue'!$AY$5:$AY$467,$C78)</f>
        <v>0</v>
      </c>
      <c r="AU78">
        <f>SUMIFS('Grid GenerationQueue'!AI$5:AI$467,'Grid GenerationQueue'!$AX$5:$AX$467,$B78,'Grid GenerationQueue'!$AY$5:$AY$467,$C78)</f>
        <v>0</v>
      </c>
      <c r="AV78">
        <f>SUMIFS('Grid GenerationQueue'!AJ$5:AJ$467,'Grid GenerationQueue'!$AX$5:$AX$467,$B78,'Grid GenerationQueue'!$AY$5:$AY$467,$C78)</f>
        <v>0</v>
      </c>
      <c r="AW78">
        <f>SUMIFS('Grid GenerationQueue'!AK$5:AK$467,'Grid GenerationQueue'!$AX$5:$AX$467,$B78,'Grid GenerationQueue'!$AY$5:$AY$467,$C78)</f>
        <v>0</v>
      </c>
      <c r="AX78">
        <f>SUMIFS('Grid GenerationQueue'!AL$5:AL$467,'Grid GenerationQueue'!$AX$5:$AX$467,$B78,'Grid GenerationQueue'!$AY$5:$AY$467,$C78)</f>
        <v>0</v>
      </c>
      <c r="AY78">
        <f>SUMIFS('Grid GenerationQueue'!AM$5:AM$467,'Grid GenerationQueue'!$AX$5:$AX$467,$B78,'Grid GenerationQueue'!$AY$5:$AY$467,$C78)</f>
        <v>0</v>
      </c>
      <c r="AZ78">
        <f>SUMIFS('Grid GenerationQueue'!AN$5:AN$467,'Grid GenerationQueue'!$AX$5:$AX$467,$B78,'Grid GenerationQueue'!$AY$5:$AY$467,$C78)</f>
        <v>0</v>
      </c>
      <c r="BA78">
        <f>SUMIFS('Grid GenerationQueue'!AO$5:AO$467,'Grid GenerationQueue'!$AX$5:$AX$467,$B78,'Grid GenerationQueue'!$AY$5:$AY$467,$C78)</f>
        <v>0</v>
      </c>
      <c r="BB78">
        <f>SUMIFS('Grid GenerationQueue'!AP$5:AP$467,'Grid GenerationQueue'!$AX$5:$AX$467,$B78,'Grid GenerationQueue'!$AY$5:$AY$467,$C78)</f>
        <v>0</v>
      </c>
      <c r="BD78">
        <f>SUMIFS('Grid GenerationQueue'!AE$5:AE$467,'Grid GenerationQueue'!$AX$5:$AX$467,$B78,'Grid GenerationQueue'!$AY$5:$AY$467,$C78,'Grid GenerationQueue'!$BH$5:$BH$467,"Executed",'Grid GenerationQueue'!$BB$5:$BB$467,"&lt;"&amp;$BE$3)</f>
        <v>0</v>
      </c>
      <c r="BE78">
        <f>SUMIFS('Grid GenerationQueue'!AF$5:AF$467,'Grid GenerationQueue'!$AX$5:$AX$467,$B78,'Grid GenerationQueue'!$AY$5:$AY$467,$C78,'Grid GenerationQueue'!$BH$5:$BH$467,"Executed",'Grid GenerationQueue'!$BB$5:$BB$467,"&lt;"&amp;$BE$3)</f>
        <v>0</v>
      </c>
      <c r="BF78">
        <f>SUMIFS('Grid GenerationQueue'!AG$5:AG$467,'Grid GenerationQueue'!$AX$5:$AX$467,$B78,'Grid GenerationQueue'!$AY$5:$AY$467,$C78,'Grid GenerationQueue'!$BH$5:$BH$467,"Executed",'Grid GenerationQueue'!$BB$5:$BB$467,"&lt;"&amp;$BE$3)</f>
        <v>0</v>
      </c>
      <c r="BG78">
        <f>SUMIFS('Grid GenerationQueue'!AH$5:AH$467,'Grid GenerationQueue'!$AX$5:$AX$467,$B78,'Grid GenerationQueue'!$AY$5:$AY$467,$C78,'Grid GenerationQueue'!$BH$5:$BH$467,"Executed",'Grid GenerationQueue'!$BB$5:$BB$467,"&lt;"&amp;$BE$3)</f>
        <v>0</v>
      </c>
      <c r="BH78">
        <f>SUMIFS('Grid GenerationQueue'!AI$5:AI$467,'Grid GenerationQueue'!$AX$5:$AX$467,$B78,'Grid GenerationQueue'!$AY$5:$AY$467,$C78,'Grid GenerationQueue'!$BH$5:$BH$467,"Executed",'Grid GenerationQueue'!$BB$5:$BB$467,"&lt;"&amp;$BE$3)</f>
        <v>0</v>
      </c>
      <c r="BI78">
        <f>SUMIFS('Grid GenerationQueue'!AJ$5:AJ$467,'Grid GenerationQueue'!$AX$5:$AX$467,$B78,'Grid GenerationQueue'!$AY$5:$AY$467,$C78,'Grid GenerationQueue'!$BH$5:$BH$467,"Executed",'Grid GenerationQueue'!$BB$5:$BB$467,"&lt;"&amp;$BE$3)</f>
        <v>0</v>
      </c>
      <c r="BJ78">
        <f>SUMIFS('Grid GenerationQueue'!AK$5:AK$467,'Grid GenerationQueue'!$AX$5:$AX$467,$B78,'Grid GenerationQueue'!$AY$5:$AY$467,$C78,'Grid GenerationQueue'!$BH$5:$BH$467,"Executed",'Grid GenerationQueue'!$BB$5:$BB$467,"&lt;"&amp;$BE$3)</f>
        <v>0</v>
      </c>
      <c r="BK78">
        <f>SUMIFS('Grid GenerationQueue'!AL$5:AL$467,'Grid GenerationQueue'!$AX$5:$AX$467,$B78,'Grid GenerationQueue'!$AY$5:$AY$467,$C78,'Grid GenerationQueue'!$BH$5:$BH$467,"Executed",'Grid GenerationQueue'!$BB$5:$BB$467,"&lt;"&amp;$BE$3)</f>
        <v>0</v>
      </c>
      <c r="BL78">
        <f>SUMIFS('Grid GenerationQueue'!AM$5:AM$467,'Grid GenerationQueue'!$AX$5:$AX$467,$B78,'Grid GenerationQueue'!$AY$5:$AY$467,$C78,'Grid GenerationQueue'!$BH$5:$BH$467,"Executed",'Grid GenerationQueue'!$BB$5:$BB$467,"&lt;"&amp;$BE$3)</f>
        <v>0</v>
      </c>
      <c r="BM78">
        <f>SUMIFS('Grid GenerationQueue'!AN$5:AN$467,'Grid GenerationQueue'!$AX$5:$AX$467,$B78,'Grid GenerationQueue'!$AY$5:$AY$467,$C78,'Grid GenerationQueue'!$BH$5:$BH$467,"Executed",'Grid GenerationQueue'!$BB$5:$BB$467,"&lt;"&amp;$BE$3)</f>
        <v>0</v>
      </c>
      <c r="BN78">
        <f>SUMIFS('Grid GenerationQueue'!AO$5:AO$467,'Grid GenerationQueue'!$AX$5:$AX$467,$B78,'Grid GenerationQueue'!$AY$5:$AY$467,$C78,'Grid GenerationQueue'!$BH$5:$BH$467,"Executed",'Grid GenerationQueue'!$BB$5:$BB$467,"&lt;"&amp;$BE$3)</f>
        <v>0</v>
      </c>
      <c r="BO78">
        <f>SUMIFS('Grid GenerationQueue'!AP$5:AP$467,'Grid GenerationQueue'!$AX$5:$AX$467,$B78,'Grid GenerationQueue'!$AY$5:$AY$467,$C78,'Grid GenerationQueue'!$BH$5:$BH$467,"Executed",'Grid GenerationQueue'!$BB$5:$BB$467,"&lt;"&amp;$BE$3)</f>
        <v>0</v>
      </c>
      <c r="BQ78">
        <f>SUMIFS('Grid GenerationQueue'!AE$5:AE$467,'Grid GenerationQueue'!$AX$5:$AX$467,$B78,'Grid GenerationQueue'!$AY$5:$AY$467,$C78,'Grid GenerationQueue'!$BF$5:$BF$467,"&lt;&gt;"&amp;"",'Grid GenerationQueue'!$BB$5:$BB$467,"&lt;"&amp;$BE$3)</f>
        <v>0</v>
      </c>
      <c r="BR78">
        <f>SUMIFS('Grid GenerationQueue'!AF$5:AF$467,'Grid GenerationQueue'!$AX$5:$AX$467,$B78,'Grid GenerationQueue'!$AY$5:$AY$467,$C78,'Grid GenerationQueue'!$BF$5:$BF$467,"&lt;&gt;"&amp;"",'Grid GenerationQueue'!$BB$5:$BB$467,"&lt;"&amp;$BE$3)</f>
        <v>0</v>
      </c>
      <c r="BS78">
        <f>SUMIFS('Grid GenerationQueue'!AG$5:AG$467,'Grid GenerationQueue'!$AX$5:$AX$467,$B78,'Grid GenerationQueue'!$AY$5:$AY$467,$C78,'Grid GenerationQueue'!$BF$5:$BF$467,"&lt;&gt;"&amp;"",'Grid GenerationQueue'!$BB$5:$BB$467,"&lt;"&amp;$BE$3)</f>
        <v>0</v>
      </c>
      <c r="BT78">
        <f>SUMIFS('Grid GenerationQueue'!AH$5:AH$467,'Grid GenerationQueue'!$AX$5:$AX$467,$B78,'Grid GenerationQueue'!$AY$5:$AY$467,$C78,'Grid GenerationQueue'!$BF$5:$BF$467,"&lt;&gt;"&amp;"",'Grid GenerationQueue'!$BB$5:$BB$467,"&lt;"&amp;$BE$3)</f>
        <v>0</v>
      </c>
      <c r="BU78">
        <f>SUMIFS('Grid GenerationQueue'!AI$5:AI$467,'Grid GenerationQueue'!$AX$5:$AX$467,$B78,'Grid GenerationQueue'!$AY$5:$AY$467,$C78,'Grid GenerationQueue'!$BF$5:$BF$467,"&lt;&gt;"&amp;"",'Grid GenerationQueue'!$BB$5:$BB$467,"&lt;"&amp;$BE$3)</f>
        <v>0</v>
      </c>
      <c r="BV78">
        <f>SUMIFS('Grid GenerationQueue'!AJ$5:AJ$467,'Grid GenerationQueue'!$AX$5:$AX$467,$B78,'Grid GenerationQueue'!$AY$5:$AY$467,$C78,'Grid GenerationQueue'!$BF$5:$BF$467,"&lt;&gt;"&amp;"",'Grid GenerationQueue'!$BB$5:$BB$467,"&lt;"&amp;$BE$3)</f>
        <v>0</v>
      </c>
      <c r="BW78">
        <f>SUMIFS('Grid GenerationQueue'!AK$5:AK$467,'Grid GenerationQueue'!$AX$5:$AX$467,$B78,'Grid GenerationQueue'!$AY$5:$AY$467,$C78,'Grid GenerationQueue'!$BF$5:$BF$467,"&lt;&gt;"&amp;"",'Grid GenerationQueue'!$BB$5:$BB$467,"&lt;"&amp;$BE$3)</f>
        <v>0</v>
      </c>
      <c r="BX78">
        <f>SUMIFS('Grid GenerationQueue'!AL$5:AL$467,'Grid GenerationQueue'!$AX$5:$AX$467,$B78,'Grid GenerationQueue'!$AY$5:$AY$467,$C78,'Grid GenerationQueue'!$BF$5:$BF$467,"&lt;&gt;"&amp;"",'Grid GenerationQueue'!$BB$5:$BB$467,"&lt;"&amp;$BE$3)</f>
        <v>0</v>
      </c>
      <c r="BY78">
        <f>SUMIFS('Grid GenerationQueue'!AM$5:AM$467,'Grid GenerationQueue'!$AX$5:$AX$467,$B78,'Grid GenerationQueue'!$AY$5:$AY$467,$C78,'Grid GenerationQueue'!$BF$5:$BF$467,"&lt;&gt;"&amp;"",'Grid GenerationQueue'!$BB$5:$BB$467,"&lt;"&amp;$BE$3)</f>
        <v>0</v>
      </c>
      <c r="BZ78">
        <f>SUMIFS('Grid GenerationQueue'!AN$5:AN$467,'Grid GenerationQueue'!$AX$5:$AX$467,$B78,'Grid GenerationQueue'!$AY$5:$AY$467,$C78,'Grid GenerationQueue'!$BF$5:$BF$467,"&lt;&gt;"&amp;"",'Grid GenerationQueue'!$BB$5:$BB$467,"&lt;"&amp;$BE$3)</f>
        <v>0</v>
      </c>
      <c r="CA78">
        <f>SUMIFS('Grid GenerationQueue'!AO$5:AO$467,'Grid GenerationQueue'!$AX$5:$AX$467,$B78,'Grid GenerationQueue'!$AY$5:$AY$467,$C78,'Grid GenerationQueue'!$BF$5:$BF$467,"&lt;&gt;"&amp;"",'Grid GenerationQueue'!$BB$5:$BB$467,"&lt;"&amp;$BE$3)</f>
        <v>0</v>
      </c>
      <c r="CB78">
        <f>SUMIFS('Grid GenerationQueue'!AP$5:AP$467,'Grid GenerationQueue'!$AX$5:$AX$467,$B78,'Grid GenerationQueue'!$AY$5:$AY$467,$C78,'Grid GenerationQueue'!$BF$5:$BF$467,"&lt;&gt;"&amp;"",'Grid GenerationQueue'!$BB$5:$BB$467,"&lt;"&amp;$BE$3)</f>
        <v>0</v>
      </c>
      <c r="CD78">
        <f>SUMIFS('Grid GenerationQueue'!AE$5:AE$467,'Grid GenerationQueue'!$AX$5:$AX$467,$B78,'Grid GenerationQueue'!$AY$5:$AY$467,$C78,'Grid GenerationQueue'!$BB$5:$BB$467,"&lt;"&amp;$BE$3)</f>
        <v>0</v>
      </c>
      <c r="CE78">
        <f>SUMIFS('Grid GenerationQueue'!AF$5:AF$467,'Grid GenerationQueue'!$AX$5:$AX$467,$B78,'Grid GenerationQueue'!$AY$5:$AY$467,$C78,'Grid GenerationQueue'!$BB$5:$BB$467,"&lt;"&amp;$BE$3)</f>
        <v>0</v>
      </c>
      <c r="CF78">
        <f>SUMIFS('Grid GenerationQueue'!AG$5:AG$467,'Grid GenerationQueue'!$AX$5:$AX$467,$B78,'Grid GenerationQueue'!$AY$5:$AY$467,$C78,'Grid GenerationQueue'!$BB$5:$BB$467,"&lt;"&amp;$BE$3)</f>
        <v>0</v>
      </c>
      <c r="CG78">
        <f>SUMIFS('Grid GenerationQueue'!AH$5:AH$467,'Grid GenerationQueue'!$AX$5:$AX$467,$B78,'Grid GenerationQueue'!$AY$5:$AY$467,$C78,'Grid GenerationQueue'!$BB$5:$BB$467,"&lt;"&amp;$BE$3)</f>
        <v>0</v>
      </c>
      <c r="CH78">
        <f>SUMIFS('Grid GenerationQueue'!AI$5:AI$467,'Grid GenerationQueue'!$AX$5:$AX$467,$B78,'Grid GenerationQueue'!$AY$5:$AY$467,$C78,'Grid GenerationQueue'!$BB$5:$BB$467,"&lt;"&amp;$BE$3)</f>
        <v>0</v>
      </c>
      <c r="CI78">
        <f>SUMIFS('Grid GenerationQueue'!AJ$5:AJ$467,'Grid GenerationQueue'!$AX$5:$AX$467,$B78,'Grid GenerationQueue'!$AY$5:$AY$467,$C78,'Grid GenerationQueue'!$BB$5:$BB$467,"&lt;"&amp;$BE$3)</f>
        <v>0</v>
      </c>
      <c r="CJ78">
        <f>SUMIFS('Grid GenerationQueue'!AK$5:AK$467,'Grid GenerationQueue'!$AX$5:$AX$467,$B78,'Grid GenerationQueue'!$AY$5:$AY$467,$C78,'Grid GenerationQueue'!$BB$5:$BB$467,"&lt;"&amp;$BE$3)</f>
        <v>0</v>
      </c>
      <c r="CK78">
        <f>SUMIFS('Grid GenerationQueue'!AL$5:AL$467,'Grid GenerationQueue'!$AX$5:$AX$467,$B78,'Grid GenerationQueue'!$AY$5:$AY$467,$C78,'Grid GenerationQueue'!$BB$5:$BB$467,"&lt;"&amp;$BE$3)</f>
        <v>0</v>
      </c>
      <c r="CL78">
        <f>SUMIFS('Grid GenerationQueue'!AM$5:AM$467,'Grid GenerationQueue'!$AX$5:$AX$467,$B78,'Grid GenerationQueue'!$AY$5:$AY$467,$C78,'Grid GenerationQueue'!$BB$5:$BB$467,"&lt;"&amp;$BE$3)</f>
        <v>0</v>
      </c>
      <c r="CM78">
        <f>SUMIFS('Grid GenerationQueue'!AN$5:AN$467,'Grid GenerationQueue'!$AX$5:$AX$467,$B78,'Grid GenerationQueue'!$AY$5:$AY$467,$C78,'Grid GenerationQueue'!$BB$5:$BB$467,"&lt;"&amp;$BE$3)</f>
        <v>0</v>
      </c>
      <c r="CN78">
        <f>SUMIFS('Grid GenerationQueue'!AO$5:AO$467,'Grid GenerationQueue'!$AX$5:$AX$467,$B78,'Grid GenerationQueue'!$AY$5:$AY$467,$C78,'Grid GenerationQueue'!$BB$5:$BB$467,"&lt;"&amp;$BE$3)</f>
        <v>0</v>
      </c>
      <c r="CO78">
        <f>SUMIFS('Grid GenerationQueue'!AP$5:AP$467,'Grid GenerationQueue'!$AX$5:$AX$467,$B78,'Grid GenerationQueue'!$AY$5:$AY$467,$C78,'Grid GenerationQueue'!$BB$5:$BB$467,"&lt;"&amp;$BE$3)</f>
        <v>0</v>
      </c>
    </row>
    <row r="79" spans="1:93" x14ac:dyDescent="0.35">
      <c r="A79" t="s">
        <v>4648</v>
      </c>
      <c r="B79" t="s">
        <v>4399</v>
      </c>
      <c r="C79">
        <v>230</v>
      </c>
      <c r="D79">
        <f>SUMIFS('Grid GenerationQueue'!AE$5:AE$467,'Grid GenerationQueue'!$AX$5:$AX$467,$B79,'Grid GenerationQueue'!$AY$5:$AY$467,$C79,'Grid GenerationQueue'!$BI$5:$BI$467,"&lt;4")</f>
        <v>0</v>
      </c>
      <c r="E79">
        <f>SUMIFS('Grid GenerationQueue'!AF$5:AF$467,'Grid GenerationQueue'!$AX$5:$AX$467,$B79,'Grid GenerationQueue'!$AY$5:$AY$467,$C79,'Grid GenerationQueue'!$BI$5:$BI$467,"&lt;4")</f>
        <v>0</v>
      </c>
      <c r="F79">
        <f>SUMIFS('Grid GenerationQueue'!AG$5:AG$467,'Grid GenerationQueue'!$AX$5:$AX$467,$B79,'Grid GenerationQueue'!$AY$5:$AY$467,$C79,'Grid GenerationQueue'!$BI$5:$BI$467,"&lt;4")</f>
        <v>0</v>
      </c>
      <c r="G79">
        <f>SUMIFS('Grid GenerationQueue'!AH$5:AH$467,'Grid GenerationQueue'!$AX$5:$AX$467,$B79,'Grid GenerationQueue'!$AY$5:$AY$467,$C79,'Grid GenerationQueue'!$BI$5:$BI$467,"&lt;4")</f>
        <v>0</v>
      </c>
      <c r="H79">
        <f>SUMIFS('Grid GenerationQueue'!AI$5:AI$467,'Grid GenerationQueue'!$AX$5:$AX$467,$B79,'Grid GenerationQueue'!$AY$5:$AY$467,$C79,'Grid GenerationQueue'!$BI$5:$BI$467,"&lt;4")</f>
        <v>0</v>
      </c>
      <c r="I79">
        <f>SUMIFS('Grid GenerationQueue'!AJ$5:AJ$467,'Grid GenerationQueue'!$AX$5:$AX$467,$B79,'Grid GenerationQueue'!$AY$5:$AY$467,$C79,'Grid GenerationQueue'!$BI$5:$BI$467,"&lt;4")</f>
        <v>0</v>
      </c>
      <c r="J79">
        <f>SUMIFS('Grid GenerationQueue'!AK$5:AK$467,'Grid GenerationQueue'!$AX$5:$AX$467,$B79,'Grid GenerationQueue'!$AY$5:$AY$467,$C79,'Grid GenerationQueue'!$BI$5:$BI$467,"&lt;4")</f>
        <v>0</v>
      </c>
      <c r="K79">
        <f>SUMIFS('Grid GenerationQueue'!AL$5:AL$467,'Grid GenerationQueue'!$AX$5:$AX$467,$B79,'Grid GenerationQueue'!$AY$5:$AY$467,$C79,'Grid GenerationQueue'!$BI$5:$BI$467,"&lt;4")</f>
        <v>0</v>
      </c>
      <c r="L79">
        <f>SUMIFS('Grid GenerationQueue'!AM$5:AM$467,'Grid GenerationQueue'!$AX$5:$AX$467,$B79,'Grid GenerationQueue'!$AY$5:$AY$467,$C79,'Grid GenerationQueue'!$BI$5:$BI$467,"&lt;4")</f>
        <v>0</v>
      </c>
      <c r="M79">
        <f>SUMIFS('Grid GenerationQueue'!AN$5:AN$467,'Grid GenerationQueue'!$AX$5:$AX$467,$B79,'Grid GenerationQueue'!$AY$5:$AY$467,$C79,'Grid GenerationQueue'!$BI$5:$BI$467,"&lt;4")</f>
        <v>0</v>
      </c>
      <c r="N79">
        <f>SUMIFS('Grid GenerationQueue'!AO$5:AO$467,'Grid GenerationQueue'!$AX$5:$AX$467,$B79,'Grid GenerationQueue'!$AY$5:$AY$467,$C79,'Grid GenerationQueue'!$BI$5:$BI$467,"&lt;4")</f>
        <v>0</v>
      </c>
      <c r="O79">
        <f>SUMIFS('Grid GenerationQueue'!AP$5:AP$467,'Grid GenerationQueue'!$AX$5:$AX$467,$B79,'Grid GenerationQueue'!$AY$5:$AY$467,$C79,'Grid GenerationQueue'!$BI$5:$BI$467,"&lt;4")</f>
        <v>0</v>
      </c>
      <c r="Q79">
        <f>SUMIFS('Grid GenerationQueue'!AE$5:AE$467,'Grid GenerationQueue'!$AX$5:$AX$467,$B79,'Grid GenerationQueue'!$AY$5:$AY$467,$C79,'Grid GenerationQueue'!$BH$5:$BH$467,"Executed")</f>
        <v>0</v>
      </c>
      <c r="R79">
        <f>SUMIFS('Grid GenerationQueue'!AF$5:AF$467,'Grid GenerationQueue'!$AX$5:$AX$467,$B79,'Grid GenerationQueue'!$AY$5:$AY$467,$C79,'Grid GenerationQueue'!$BH$5:$BH$467,"Executed")</f>
        <v>0</v>
      </c>
      <c r="S79">
        <f>SUMIFS('Grid GenerationQueue'!AG$5:AG$467,'Grid GenerationQueue'!$AX$5:$AX$467,$B79,'Grid GenerationQueue'!$AY$5:$AY$467,$C79,'Grid GenerationQueue'!$BH$5:$BH$467,"Executed")</f>
        <v>0</v>
      </c>
      <c r="T79">
        <f>SUMIFS('Grid GenerationQueue'!AH$5:AH$467,'Grid GenerationQueue'!$AX$5:$AX$467,$B79,'Grid GenerationQueue'!$AY$5:$AY$467,$C79,'Grid GenerationQueue'!$BH$5:$BH$467,"Executed")</f>
        <v>0</v>
      </c>
      <c r="U79">
        <f>SUMIFS('Grid GenerationQueue'!AI$5:AI$467,'Grid GenerationQueue'!$AX$5:$AX$467,$B79,'Grid GenerationQueue'!$AY$5:$AY$467,$C79,'Grid GenerationQueue'!$BH$5:$BH$467,"Executed")</f>
        <v>0</v>
      </c>
      <c r="V79">
        <f>SUMIFS('Grid GenerationQueue'!AJ$5:AJ$467,'Grid GenerationQueue'!$AX$5:$AX$467,$B79,'Grid GenerationQueue'!$AY$5:$AY$467,$C79,'Grid GenerationQueue'!$BH$5:$BH$467,"Executed")</f>
        <v>0</v>
      </c>
      <c r="W79">
        <f>SUMIFS('Grid GenerationQueue'!AK$5:AK$467,'Grid GenerationQueue'!$AX$5:$AX$467,$B79,'Grid GenerationQueue'!$AY$5:$AY$467,$C79,'Grid GenerationQueue'!$BH$5:$BH$467,"Executed")</f>
        <v>0</v>
      </c>
      <c r="X79">
        <f>SUMIFS('Grid GenerationQueue'!AL$5:AL$467,'Grid GenerationQueue'!$AX$5:$AX$467,$B79,'Grid GenerationQueue'!$AY$5:$AY$467,$C79,'Grid GenerationQueue'!$BH$5:$BH$467,"Executed")</f>
        <v>0</v>
      </c>
      <c r="Y79">
        <f>SUMIFS('Grid GenerationQueue'!AM$5:AM$467,'Grid GenerationQueue'!$AX$5:$AX$467,$B79,'Grid GenerationQueue'!$AY$5:$AY$467,$C79,'Grid GenerationQueue'!$BH$5:$BH$467,"Executed")</f>
        <v>0</v>
      </c>
      <c r="Z79">
        <f>SUMIFS('Grid GenerationQueue'!AN$5:AN$467,'Grid GenerationQueue'!$AX$5:$AX$467,$B79,'Grid GenerationQueue'!$AY$5:$AY$467,$C79,'Grid GenerationQueue'!$BH$5:$BH$467,"Executed")</f>
        <v>0</v>
      </c>
      <c r="AA79">
        <f>SUMIFS('Grid GenerationQueue'!AO$5:AO$467,'Grid GenerationQueue'!$AX$5:$AX$467,$B79,'Grid GenerationQueue'!$AY$5:$AY$467,$C79,'Grid GenerationQueue'!$BH$5:$BH$467,"Executed")</f>
        <v>0</v>
      </c>
      <c r="AB79">
        <f>SUMIFS('Grid GenerationQueue'!AP$5:AP$467,'Grid GenerationQueue'!$AX$5:$AX$467,$B79,'Grid GenerationQueue'!$AY$5:$AY$467,$C79,'Grid GenerationQueue'!$BH$5:$BH$467,"Executed")</f>
        <v>0</v>
      </c>
      <c r="AD79">
        <f>SUMIFS('Grid GenerationQueue'!AE$5:AE$467,'Grid GenerationQueue'!$AX$5:$AX$467,$B79,'Grid GenerationQueue'!$AY$5:$AY$467,$C79,'Grid GenerationQueue'!$BF$5:$BF$467,"&lt;&gt;"&amp;"")</f>
        <v>0</v>
      </c>
      <c r="AE79">
        <f>SUMIFS('Grid GenerationQueue'!AF$5:AF$467,'Grid GenerationQueue'!$AX$5:$AX$467,$B79,'Grid GenerationQueue'!$AY$5:$AY$467,$C79,'Grid GenerationQueue'!$BF$5:$BF$467,"&lt;&gt;"&amp;"")</f>
        <v>0</v>
      </c>
      <c r="AF79">
        <f>SUMIFS('Grid GenerationQueue'!AG$5:AG$467,'Grid GenerationQueue'!$AX$5:$AX$467,$B79,'Grid GenerationQueue'!$AY$5:$AY$467,$C79,'Grid GenerationQueue'!$BF$5:$BF$467,"&lt;&gt;"&amp;"")</f>
        <v>0</v>
      </c>
      <c r="AG79">
        <f>SUMIFS('Grid GenerationQueue'!AH$5:AH$467,'Grid GenerationQueue'!$AX$5:$AX$467,$B79,'Grid GenerationQueue'!$AY$5:$AY$467,$C79,'Grid GenerationQueue'!$BF$5:$BF$467,"&lt;&gt;"&amp;"")</f>
        <v>0</v>
      </c>
      <c r="AH79">
        <f>SUMIFS('Grid GenerationQueue'!AI$5:AI$467,'Grid GenerationQueue'!$AX$5:$AX$467,$B79,'Grid GenerationQueue'!$AY$5:$AY$467,$C79,'Grid GenerationQueue'!$BF$5:$BF$467,"&lt;&gt;"&amp;"")</f>
        <v>0</v>
      </c>
      <c r="AI79">
        <f>SUMIFS('Grid GenerationQueue'!AJ$5:AJ$467,'Grid GenerationQueue'!$AX$5:$AX$467,$B79,'Grid GenerationQueue'!$AY$5:$AY$467,$C79,'Grid GenerationQueue'!$BF$5:$BF$467,"&lt;&gt;"&amp;"")</f>
        <v>0</v>
      </c>
      <c r="AJ79">
        <f>SUMIFS('Grid GenerationQueue'!AK$5:AK$467,'Grid GenerationQueue'!$AX$5:$AX$467,$B79,'Grid GenerationQueue'!$AY$5:$AY$467,$C79,'Grid GenerationQueue'!$BF$5:$BF$467,"&lt;&gt;"&amp;"")</f>
        <v>0</v>
      </c>
      <c r="AK79">
        <f>SUMIFS('Grid GenerationQueue'!AL$5:AL$467,'Grid GenerationQueue'!$AX$5:$AX$467,$B79,'Grid GenerationQueue'!$AY$5:$AY$467,$C79,'Grid GenerationQueue'!$BF$5:$BF$467,"&lt;&gt;"&amp;"")</f>
        <v>0</v>
      </c>
      <c r="AL79">
        <f>SUMIFS('Grid GenerationQueue'!AM$5:AM$467,'Grid GenerationQueue'!$AX$5:$AX$467,$B79,'Grid GenerationQueue'!$AY$5:$AY$467,$C79,'Grid GenerationQueue'!$BF$5:$BF$467,"&lt;&gt;"&amp;"")</f>
        <v>0</v>
      </c>
      <c r="AM79">
        <f>SUMIFS('Grid GenerationQueue'!AN$5:AN$467,'Grid GenerationQueue'!$AX$5:$AX$467,$B79,'Grid GenerationQueue'!$AY$5:$AY$467,$C79,'Grid GenerationQueue'!$BF$5:$BF$467,"&lt;&gt;"&amp;"")</f>
        <v>0</v>
      </c>
      <c r="AN79">
        <f>SUMIFS('Grid GenerationQueue'!AO$5:AO$467,'Grid GenerationQueue'!$AX$5:$AX$467,$B79,'Grid GenerationQueue'!$AY$5:$AY$467,$C79,'Grid GenerationQueue'!$BF$5:$BF$467,"&lt;&gt;"&amp;"")</f>
        <v>0</v>
      </c>
      <c r="AO79">
        <f>SUMIFS('Grid GenerationQueue'!AP$5:AP$467,'Grid GenerationQueue'!$AX$5:$AX$467,$B79,'Grid GenerationQueue'!$AY$5:$AY$467,$C79,'Grid GenerationQueue'!$BF$5:$BF$467,"&lt;&gt;"&amp;"")</f>
        <v>0</v>
      </c>
      <c r="AQ79">
        <f>SUMIFS('Grid GenerationQueue'!AE$5:AE$467,'Grid GenerationQueue'!$AX$5:$AX$467,$B79,'Grid GenerationQueue'!$AY$5:$AY$467,$C79)</f>
        <v>564.16800000000001</v>
      </c>
      <c r="AR79">
        <f>SUMIFS('Grid GenerationQueue'!AF$5:AF$467,'Grid GenerationQueue'!$AX$5:$AX$467,$B79,'Grid GenerationQueue'!$AY$5:$AY$467,$C79)</f>
        <v>0</v>
      </c>
      <c r="AS79">
        <f>SUMIFS('Grid GenerationQueue'!AG$5:AG$467,'Grid GenerationQueue'!$AX$5:$AX$467,$B79,'Grid GenerationQueue'!$AY$5:$AY$467,$C79)</f>
        <v>0</v>
      </c>
      <c r="AT79">
        <f>SUMIFS('Grid GenerationQueue'!AH$5:AH$467,'Grid GenerationQueue'!$AX$5:$AX$467,$B79,'Grid GenerationQueue'!$AY$5:$AY$467,$C79)</f>
        <v>0</v>
      </c>
      <c r="AU79">
        <f>SUMIFS('Grid GenerationQueue'!AI$5:AI$467,'Grid GenerationQueue'!$AX$5:$AX$467,$B79,'Grid GenerationQueue'!$AY$5:$AY$467,$C79)</f>
        <v>0</v>
      </c>
      <c r="AV79">
        <f>SUMIFS('Grid GenerationQueue'!AJ$5:AJ$467,'Grid GenerationQueue'!$AX$5:$AX$467,$B79,'Grid GenerationQueue'!$AY$5:$AY$467,$C79)</f>
        <v>0</v>
      </c>
      <c r="AW79">
        <f>SUMIFS('Grid GenerationQueue'!AK$5:AK$467,'Grid GenerationQueue'!$AX$5:$AX$467,$B79,'Grid GenerationQueue'!$AY$5:$AY$467,$C79)</f>
        <v>0</v>
      </c>
      <c r="AX79">
        <f>SUMIFS('Grid GenerationQueue'!AL$5:AL$467,'Grid GenerationQueue'!$AX$5:$AX$467,$B79,'Grid GenerationQueue'!$AY$5:$AY$467,$C79)</f>
        <v>0</v>
      </c>
      <c r="AY79">
        <f>SUMIFS('Grid GenerationQueue'!AM$5:AM$467,'Grid GenerationQueue'!$AX$5:$AX$467,$B79,'Grid GenerationQueue'!$AY$5:$AY$467,$C79)</f>
        <v>0</v>
      </c>
      <c r="AZ79">
        <f>SUMIFS('Grid GenerationQueue'!AN$5:AN$467,'Grid GenerationQueue'!$AX$5:$AX$467,$B79,'Grid GenerationQueue'!$AY$5:$AY$467,$C79)</f>
        <v>0</v>
      </c>
      <c r="BA79">
        <f>SUMIFS('Grid GenerationQueue'!AO$5:AO$467,'Grid GenerationQueue'!$AX$5:$AX$467,$B79,'Grid GenerationQueue'!$AY$5:$AY$467,$C79)</f>
        <v>0</v>
      </c>
      <c r="BB79">
        <f>SUMIFS('Grid GenerationQueue'!AP$5:AP$467,'Grid GenerationQueue'!$AX$5:$AX$467,$B79,'Grid GenerationQueue'!$AY$5:$AY$467,$C79)</f>
        <v>0</v>
      </c>
      <c r="BD79">
        <f>SUMIFS('Grid GenerationQueue'!AE$5:AE$467,'Grid GenerationQueue'!$AX$5:$AX$467,$B79,'Grid GenerationQueue'!$AY$5:$AY$467,$C79,'Grid GenerationQueue'!$BH$5:$BH$467,"Executed",'Grid GenerationQueue'!$BB$5:$BB$467,"&lt;"&amp;$BE$3)</f>
        <v>0</v>
      </c>
      <c r="BE79">
        <f>SUMIFS('Grid GenerationQueue'!AF$5:AF$467,'Grid GenerationQueue'!$AX$5:$AX$467,$B79,'Grid GenerationQueue'!$AY$5:$AY$467,$C79,'Grid GenerationQueue'!$BH$5:$BH$467,"Executed",'Grid GenerationQueue'!$BB$5:$BB$467,"&lt;"&amp;$BE$3)</f>
        <v>0</v>
      </c>
      <c r="BF79">
        <f>SUMIFS('Grid GenerationQueue'!AG$5:AG$467,'Grid GenerationQueue'!$AX$5:$AX$467,$B79,'Grid GenerationQueue'!$AY$5:$AY$467,$C79,'Grid GenerationQueue'!$BH$5:$BH$467,"Executed",'Grid GenerationQueue'!$BB$5:$BB$467,"&lt;"&amp;$BE$3)</f>
        <v>0</v>
      </c>
      <c r="BG79">
        <f>SUMIFS('Grid GenerationQueue'!AH$5:AH$467,'Grid GenerationQueue'!$AX$5:$AX$467,$B79,'Grid GenerationQueue'!$AY$5:$AY$467,$C79,'Grid GenerationQueue'!$BH$5:$BH$467,"Executed",'Grid GenerationQueue'!$BB$5:$BB$467,"&lt;"&amp;$BE$3)</f>
        <v>0</v>
      </c>
      <c r="BH79">
        <f>SUMIFS('Grid GenerationQueue'!AI$5:AI$467,'Grid GenerationQueue'!$AX$5:$AX$467,$B79,'Grid GenerationQueue'!$AY$5:$AY$467,$C79,'Grid GenerationQueue'!$BH$5:$BH$467,"Executed",'Grid GenerationQueue'!$BB$5:$BB$467,"&lt;"&amp;$BE$3)</f>
        <v>0</v>
      </c>
      <c r="BI79">
        <f>SUMIFS('Grid GenerationQueue'!AJ$5:AJ$467,'Grid GenerationQueue'!$AX$5:$AX$467,$B79,'Grid GenerationQueue'!$AY$5:$AY$467,$C79,'Grid GenerationQueue'!$BH$5:$BH$467,"Executed",'Grid GenerationQueue'!$BB$5:$BB$467,"&lt;"&amp;$BE$3)</f>
        <v>0</v>
      </c>
      <c r="BJ79">
        <f>SUMIFS('Grid GenerationQueue'!AK$5:AK$467,'Grid GenerationQueue'!$AX$5:$AX$467,$B79,'Grid GenerationQueue'!$AY$5:$AY$467,$C79,'Grid GenerationQueue'!$BH$5:$BH$467,"Executed",'Grid GenerationQueue'!$BB$5:$BB$467,"&lt;"&amp;$BE$3)</f>
        <v>0</v>
      </c>
      <c r="BK79">
        <f>SUMIFS('Grid GenerationQueue'!AL$5:AL$467,'Grid GenerationQueue'!$AX$5:$AX$467,$B79,'Grid GenerationQueue'!$AY$5:$AY$467,$C79,'Grid GenerationQueue'!$BH$5:$BH$467,"Executed",'Grid GenerationQueue'!$BB$5:$BB$467,"&lt;"&amp;$BE$3)</f>
        <v>0</v>
      </c>
      <c r="BL79">
        <f>SUMIFS('Grid GenerationQueue'!AM$5:AM$467,'Grid GenerationQueue'!$AX$5:$AX$467,$B79,'Grid GenerationQueue'!$AY$5:$AY$467,$C79,'Grid GenerationQueue'!$BH$5:$BH$467,"Executed",'Grid GenerationQueue'!$BB$5:$BB$467,"&lt;"&amp;$BE$3)</f>
        <v>0</v>
      </c>
      <c r="BM79">
        <f>SUMIFS('Grid GenerationQueue'!AN$5:AN$467,'Grid GenerationQueue'!$AX$5:$AX$467,$B79,'Grid GenerationQueue'!$AY$5:$AY$467,$C79,'Grid GenerationQueue'!$BH$5:$BH$467,"Executed",'Grid GenerationQueue'!$BB$5:$BB$467,"&lt;"&amp;$BE$3)</f>
        <v>0</v>
      </c>
      <c r="BN79">
        <f>SUMIFS('Grid GenerationQueue'!AO$5:AO$467,'Grid GenerationQueue'!$AX$5:$AX$467,$B79,'Grid GenerationQueue'!$AY$5:$AY$467,$C79,'Grid GenerationQueue'!$BH$5:$BH$467,"Executed",'Grid GenerationQueue'!$BB$5:$BB$467,"&lt;"&amp;$BE$3)</f>
        <v>0</v>
      </c>
      <c r="BO79">
        <f>SUMIFS('Grid GenerationQueue'!AP$5:AP$467,'Grid GenerationQueue'!$AX$5:$AX$467,$B79,'Grid GenerationQueue'!$AY$5:$AY$467,$C79,'Grid GenerationQueue'!$BH$5:$BH$467,"Executed",'Grid GenerationQueue'!$BB$5:$BB$467,"&lt;"&amp;$BE$3)</f>
        <v>0</v>
      </c>
      <c r="BQ79">
        <f>SUMIFS('Grid GenerationQueue'!AE$5:AE$467,'Grid GenerationQueue'!$AX$5:$AX$467,$B79,'Grid GenerationQueue'!$AY$5:$AY$467,$C79,'Grid GenerationQueue'!$BF$5:$BF$467,"&lt;&gt;"&amp;"",'Grid GenerationQueue'!$BB$5:$BB$467,"&lt;"&amp;$BE$3)</f>
        <v>0</v>
      </c>
      <c r="BR79">
        <f>SUMIFS('Grid GenerationQueue'!AF$5:AF$467,'Grid GenerationQueue'!$AX$5:$AX$467,$B79,'Grid GenerationQueue'!$AY$5:$AY$467,$C79,'Grid GenerationQueue'!$BF$5:$BF$467,"&lt;&gt;"&amp;"",'Grid GenerationQueue'!$BB$5:$BB$467,"&lt;"&amp;$BE$3)</f>
        <v>0</v>
      </c>
      <c r="BS79">
        <f>SUMIFS('Grid GenerationQueue'!AG$5:AG$467,'Grid GenerationQueue'!$AX$5:$AX$467,$B79,'Grid GenerationQueue'!$AY$5:$AY$467,$C79,'Grid GenerationQueue'!$BF$5:$BF$467,"&lt;&gt;"&amp;"",'Grid GenerationQueue'!$BB$5:$BB$467,"&lt;"&amp;$BE$3)</f>
        <v>0</v>
      </c>
      <c r="BT79">
        <f>SUMIFS('Grid GenerationQueue'!AH$5:AH$467,'Grid GenerationQueue'!$AX$5:$AX$467,$B79,'Grid GenerationQueue'!$AY$5:$AY$467,$C79,'Grid GenerationQueue'!$BF$5:$BF$467,"&lt;&gt;"&amp;"",'Grid GenerationQueue'!$BB$5:$BB$467,"&lt;"&amp;$BE$3)</f>
        <v>0</v>
      </c>
      <c r="BU79">
        <f>SUMIFS('Grid GenerationQueue'!AI$5:AI$467,'Grid GenerationQueue'!$AX$5:$AX$467,$B79,'Grid GenerationQueue'!$AY$5:$AY$467,$C79,'Grid GenerationQueue'!$BF$5:$BF$467,"&lt;&gt;"&amp;"",'Grid GenerationQueue'!$BB$5:$BB$467,"&lt;"&amp;$BE$3)</f>
        <v>0</v>
      </c>
      <c r="BV79">
        <f>SUMIFS('Grid GenerationQueue'!AJ$5:AJ$467,'Grid GenerationQueue'!$AX$5:$AX$467,$B79,'Grid GenerationQueue'!$AY$5:$AY$467,$C79,'Grid GenerationQueue'!$BF$5:$BF$467,"&lt;&gt;"&amp;"",'Grid GenerationQueue'!$BB$5:$BB$467,"&lt;"&amp;$BE$3)</f>
        <v>0</v>
      </c>
      <c r="BW79">
        <f>SUMIFS('Grid GenerationQueue'!AK$5:AK$467,'Grid GenerationQueue'!$AX$5:$AX$467,$B79,'Grid GenerationQueue'!$AY$5:$AY$467,$C79,'Grid GenerationQueue'!$BF$5:$BF$467,"&lt;&gt;"&amp;"",'Grid GenerationQueue'!$BB$5:$BB$467,"&lt;"&amp;$BE$3)</f>
        <v>0</v>
      </c>
      <c r="BX79">
        <f>SUMIFS('Grid GenerationQueue'!AL$5:AL$467,'Grid GenerationQueue'!$AX$5:$AX$467,$B79,'Grid GenerationQueue'!$AY$5:$AY$467,$C79,'Grid GenerationQueue'!$BF$5:$BF$467,"&lt;&gt;"&amp;"",'Grid GenerationQueue'!$BB$5:$BB$467,"&lt;"&amp;$BE$3)</f>
        <v>0</v>
      </c>
      <c r="BY79">
        <f>SUMIFS('Grid GenerationQueue'!AM$5:AM$467,'Grid GenerationQueue'!$AX$5:$AX$467,$B79,'Grid GenerationQueue'!$AY$5:$AY$467,$C79,'Grid GenerationQueue'!$BF$5:$BF$467,"&lt;&gt;"&amp;"",'Grid GenerationQueue'!$BB$5:$BB$467,"&lt;"&amp;$BE$3)</f>
        <v>0</v>
      </c>
      <c r="BZ79">
        <f>SUMIFS('Grid GenerationQueue'!AN$5:AN$467,'Grid GenerationQueue'!$AX$5:$AX$467,$B79,'Grid GenerationQueue'!$AY$5:$AY$467,$C79,'Grid GenerationQueue'!$BF$5:$BF$467,"&lt;&gt;"&amp;"",'Grid GenerationQueue'!$BB$5:$BB$467,"&lt;"&amp;$BE$3)</f>
        <v>0</v>
      </c>
      <c r="CA79">
        <f>SUMIFS('Grid GenerationQueue'!AO$5:AO$467,'Grid GenerationQueue'!$AX$5:$AX$467,$B79,'Grid GenerationQueue'!$AY$5:$AY$467,$C79,'Grid GenerationQueue'!$BF$5:$BF$467,"&lt;&gt;"&amp;"",'Grid GenerationQueue'!$BB$5:$BB$467,"&lt;"&amp;$BE$3)</f>
        <v>0</v>
      </c>
      <c r="CB79">
        <f>SUMIFS('Grid GenerationQueue'!AP$5:AP$467,'Grid GenerationQueue'!$AX$5:$AX$467,$B79,'Grid GenerationQueue'!$AY$5:$AY$467,$C79,'Grid GenerationQueue'!$BF$5:$BF$467,"&lt;&gt;"&amp;"",'Grid GenerationQueue'!$BB$5:$BB$467,"&lt;"&amp;$BE$3)</f>
        <v>0</v>
      </c>
      <c r="CD79">
        <f>SUMIFS('Grid GenerationQueue'!AE$5:AE$467,'Grid GenerationQueue'!$AX$5:$AX$467,$B79,'Grid GenerationQueue'!$AY$5:$AY$467,$C79,'Grid GenerationQueue'!$BB$5:$BB$467,"&lt;"&amp;$BE$3)</f>
        <v>564.16800000000001</v>
      </c>
      <c r="CE79">
        <f>SUMIFS('Grid GenerationQueue'!AF$5:AF$467,'Grid GenerationQueue'!$AX$5:$AX$467,$B79,'Grid GenerationQueue'!$AY$5:$AY$467,$C79,'Grid GenerationQueue'!$BB$5:$BB$467,"&lt;"&amp;$BE$3)</f>
        <v>0</v>
      </c>
      <c r="CF79">
        <f>SUMIFS('Grid GenerationQueue'!AG$5:AG$467,'Grid GenerationQueue'!$AX$5:$AX$467,$B79,'Grid GenerationQueue'!$AY$5:$AY$467,$C79,'Grid GenerationQueue'!$BB$5:$BB$467,"&lt;"&amp;$BE$3)</f>
        <v>0</v>
      </c>
      <c r="CG79">
        <f>SUMIFS('Grid GenerationQueue'!AH$5:AH$467,'Grid GenerationQueue'!$AX$5:$AX$467,$B79,'Grid GenerationQueue'!$AY$5:$AY$467,$C79,'Grid GenerationQueue'!$BB$5:$BB$467,"&lt;"&amp;$BE$3)</f>
        <v>0</v>
      </c>
      <c r="CH79">
        <f>SUMIFS('Grid GenerationQueue'!AI$5:AI$467,'Grid GenerationQueue'!$AX$5:$AX$467,$B79,'Grid GenerationQueue'!$AY$5:$AY$467,$C79,'Grid GenerationQueue'!$BB$5:$BB$467,"&lt;"&amp;$BE$3)</f>
        <v>0</v>
      </c>
      <c r="CI79">
        <f>SUMIFS('Grid GenerationQueue'!AJ$5:AJ$467,'Grid GenerationQueue'!$AX$5:$AX$467,$B79,'Grid GenerationQueue'!$AY$5:$AY$467,$C79,'Grid GenerationQueue'!$BB$5:$BB$467,"&lt;"&amp;$BE$3)</f>
        <v>0</v>
      </c>
      <c r="CJ79">
        <f>SUMIFS('Grid GenerationQueue'!AK$5:AK$467,'Grid GenerationQueue'!$AX$5:$AX$467,$B79,'Grid GenerationQueue'!$AY$5:$AY$467,$C79,'Grid GenerationQueue'!$BB$5:$BB$467,"&lt;"&amp;$BE$3)</f>
        <v>0</v>
      </c>
      <c r="CK79">
        <f>SUMIFS('Grid GenerationQueue'!AL$5:AL$467,'Grid GenerationQueue'!$AX$5:$AX$467,$B79,'Grid GenerationQueue'!$AY$5:$AY$467,$C79,'Grid GenerationQueue'!$BB$5:$BB$467,"&lt;"&amp;$BE$3)</f>
        <v>0</v>
      </c>
      <c r="CL79">
        <f>SUMIFS('Grid GenerationQueue'!AM$5:AM$467,'Grid GenerationQueue'!$AX$5:$AX$467,$B79,'Grid GenerationQueue'!$AY$5:$AY$467,$C79,'Grid GenerationQueue'!$BB$5:$BB$467,"&lt;"&amp;$BE$3)</f>
        <v>0</v>
      </c>
      <c r="CM79">
        <f>SUMIFS('Grid GenerationQueue'!AN$5:AN$467,'Grid GenerationQueue'!$AX$5:$AX$467,$B79,'Grid GenerationQueue'!$AY$5:$AY$467,$C79,'Grid GenerationQueue'!$BB$5:$BB$467,"&lt;"&amp;$BE$3)</f>
        <v>0</v>
      </c>
      <c r="CN79">
        <f>SUMIFS('Grid GenerationQueue'!AO$5:AO$467,'Grid GenerationQueue'!$AX$5:$AX$467,$B79,'Grid GenerationQueue'!$AY$5:$AY$467,$C79,'Grid GenerationQueue'!$BB$5:$BB$467,"&lt;"&amp;$BE$3)</f>
        <v>0</v>
      </c>
      <c r="CO79">
        <f>SUMIFS('Grid GenerationQueue'!AP$5:AP$467,'Grid GenerationQueue'!$AX$5:$AX$467,$B79,'Grid GenerationQueue'!$AY$5:$AY$467,$C79,'Grid GenerationQueue'!$BB$5:$BB$467,"&lt;"&amp;$BE$3)</f>
        <v>0</v>
      </c>
    </row>
    <row r="80" spans="1:93" x14ac:dyDescent="0.35">
      <c r="A80" t="s">
        <v>4671</v>
      </c>
      <c r="B80" t="s">
        <v>4400</v>
      </c>
      <c r="C80">
        <v>115</v>
      </c>
      <c r="D80">
        <f>SUMIFS('Grid GenerationQueue'!AE$5:AE$467,'Grid GenerationQueue'!$AX$5:$AX$467,$B80,'Grid GenerationQueue'!$AY$5:$AY$467,$C80,'Grid GenerationQueue'!$BI$5:$BI$467,"&lt;4")</f>
        <v>0</v>
      </c>
      <c r="E80">
        <f>SUMIFS('Grid GenerationQueue'!AF$5:AF$467,'Grid GenerationQueue'!$AX$5:$AX$467,$B80,'Grid GenerationQueue'!$AY$5:$AY$467,$C80,'Grid GenerationQueue'!$BI$5:$BI$467,"&lt;4")</f>
        <v>0</v>
      </c>
      <c r="F80">
        <f>SUMIFS('Grid GenerationQueue'!AG$5:AG$467,'Grid GenerationQueue'!$AX$5:$AX$467,$B80,'Grid GenerationQueue'!$AY$5:$AY$467,$C80,'Grid GenerationQueue'!$BI$5:$BI$467,"&lt;4")</f>
        <v>0</v>
      </c>
      <c r="G80">
        <f>SUMIFS('Grid GenerationQueue'!AH$5:AH$467,'Grid GenerationQueue'!$AX$5:$AX$467,$B80,'Grid GenerationQueue'!$AY$5:$AY$467,$C80,'Grid GenerationQueue'!$BI$5:$BI$467,"&lt;4")</f>
        <v>0</v>
      </c>
      <c r="H80">
        <f>SUMIFS('Grid GenerationQueue'!AI$5:AI$467,'Grid GenerationQueue'!$AX$5:$AX$467,$B80,'Grid GenerationQueue'!$AY$5:$AY$467,$C80,'Grid GenerationQueue'!$BI$5:$BI$467,"&lt;4")</f>
        <v>0</v>
      </c>
      <c r="I80">
        <f>SUMIFS('Grid GenerationQueue'!AJ$5:AJ$467,'Grid GenerationQueue'!$AX$5:$AX$467,$B80,'Grid GenerationQueue'!$AY$5:$AY$467,$C80,'Grid GenerationQueue'!$BI$5:$BI$467,"&lt;4")</f>
        <v>0</v>
      </c>
      <c r="J80">
        <f>SUMIFS('Grid GenerationQueue'!AK$5:AK$467,'Grid GenerationQueue'!$AX$5:$AX$467,$B80,'Grid GenerationQueue'!$AY$5:$AY$467,$C80,'Grid GenerationQueue'!$BI$5:$BI$467,"&lt;4")</f>
        <v>0</v>
      </c>
      <c r="K80">
        <f>SUMIFS('Grid GenerationQueue'!AL$5:AL$467,'Grid GenerationQueue'!$AX$5:$AX$467,$B80,'Grid GenerationQueue'!$AY$5:$AY$467,$C80,'Grid GenerationQueue'!$BI$5:$BI$467,"&lt;4")</f>
        <v>0</v>
      </c>
      <c r="L80">
        <f>SUMIFS('Grid GenerationQueue'!AM$5:AM$467,'Grid GenerationQueue'!$AX$5:$AX$467,$B80,'Grid GenerationQueue'!$AY$5:$AY$467,$C80,'Grid GenerationQueue'!$BI$5:$BI$467,"&lt;4")</f>
        <v>0</v>
      </c>
      <c r="M80">
        <f>SUMIFS('Grid GenerationQueue'!AN$5:AN$467,'Grid GenerationQueue'!$AX$5:$AX$467,$B80,'Grid GenerationQueue'!$AY$5:$AY$467,$C80,'Grid GenerationQueue'!$BI$5:$BI$467,"&lt;4")</f>
        <v>0</v>
      </c>
      <c r="N80">
        <f>SUMIFS('Grid GenerationQueue'!AO$5:AO$467,'Grid GenerationQueue'!$AX$5:$AX$467,$B80,'Grid GenerationQueue'!$AY$5:$AY$467,$C80,'Grid GenerationQueue'!$BI$5:$BI$467,"&lt;4")</f>
        <v>0</v>
      </c>
      <c r="O80">
        <f>SUMIFS('Grid GenerationQueue'!AP$5:AP$467,'Grid GenerationQueue'!$AX$5:$AX$467,$B80,'Grid GenerationQueue'!$AY$5:$AY$467,$C80,'Grid GenerationQueue'!$BI$5:$BI$467,"&lt;4")</f>
        <v>0</v>
      </c>
      <c r="Q80">
        <f>SUMIFS('Grid GenerationQueue'!AE$5:AE$467,'Grid GenerationQueue'!$AX$5:$AX$467,$B80,'Grid GenerationQueue'!$AY$5:$AY$467,$C80,'Grid GenerationQueue'!$BH$5:$BH$467,"Executed")</f>
        <v>0</v>
      </c>
      <c r="R80">
        <f>SUMIFS('Grid GenerationQueue'!AF$5:AF$467,'Grid GenerationQueue'!$AX$5:$AX$467,$B80,'Grid GenerationQueue'!$AY$5:$AY$467,$C80,'Grid GenerationQueue'!$BH$5:$BH$467,"Executed")</f>
        <v>0</v>
      </c>
      <c r="S80">
        <f>SUMIFS('Grid GenerationQueue'!AG$5:AG$467,'Grid GenerationQueue'!$AX$5:$AX$467,$B80,'Grid GenerationQueue'!$AY$5:$AY$467,$C80,'Grid GenerationQueue'!$BH$5:$BH$467,"Executed")</f>
        <v>0</v>
      </c>
      <c r="T80">
        <f>SUMIFS('Grid GenerationQueue'!AH$5:AH$467,'Grid GenerationQueue'!$AX$5:$AX$467,$B80,'Grid GenerationQueue'!$AY$5:$AY$467,$C80,'Grid GenerationQueue'!$BH$5:$BH$467,"Executed")</f>
        <v>0</v>
      </c>
      <c r="U80">
        <f>SUMIFS('Grid GenerationQueue'!AI$5:AI$467,'Grid GenerationQueue'!$AX$5:$AX$467,$B80,'Grid GenerationQueue'!$AY$5:$AY$467,$C80,'Grid GenerationQueue'!$BH$5:$BH$467,"Executed")</f>
        <v>0</v>
      </c>
      <c r="V80">
        <f>SUMIFS('Grid GenerationQueue'!AJ$5:AJ$467,'Grid GenerationQueue'!$AX$5:$AX$467,$B80,'Grid GenerationQueue'!$AY$5:$AY$467,$C80,'Grid GenerationQueue'!$BH$5:$BH$467,"Executed")</f>
        <v>0</v>
      </c>
      <c r="W80">
        <f>SUMIFS('Grid GenerationQueue'!AK$5:AK$467,'Grid GenerationQueue'!$AX$5:$AX$467,$B80,'Grid GenerationQueue'!$AY$5:$AY$467,$C80,'Grid GenerationQueue'!$BH$5:$BH$467,"Executed")</f>
        <v>0</v>
      </c>
      <c r="X80">
        <f>SUMIFS('Grid GenerationQueue'!AL$5:AL$467,'Grid GenerationQueue'!$AX$5:$AX$467,$B80,'Grid GenerationQueue'!$AY$5:$AY$467,$C80,'Grid GenerationQueue'!$BH$5:$BH$467,"Executed")</f>
        <v>0</v>
      </c>
      <c r="Y80">
        <f>SUMIFS('Grid GenerationQueue'!AM$5:AM$467,'Grid GenerationQueue'!$AX$5:$AX$467,$B80,'Grid GenerationQueue'!$AY$5:$AY$467,$C80,'Grid GenerationQueue'!$BH$5:$BH$467,"Executed")</f>
        <v>0</v>
      </c>
      <c r="Z80">
        <f>SUMIFS('Grid GenerationQueue'!AN$5:AN$467,'Grid GenerationQueue'!$AX$5:$AX$467,$B80,'Grid GenerationQueue'!$AY$5:$AY$467,$C80,'Grid GenerationQueue'!$BH$5:$BH$467,"Executed")</f>
        <v>0</v>
      </c>
      <c r="AA80">
        <f>SUMIFS('Grid GenerationQueue'!AO$5:AO$467,'Grid GenerationQueue'!$AX$5:$AX$467,$B80,'Grid GenerationQueue'!$AY$5:$AY$467,$C80,'Grid GenerationQueue'!$BH$5:$BH$467,"Executed")</f>
        <v>0</v>
      </c>
      <c r="AB80">
        <f>SUMIFS('Grid GenerationQueue'!AP$5:AP$467,'Grid GenerationQueue'!$AX$5:$AX$467,$B80,'Grid GenerationQueue'!$AY$5:$AY$467,$C80,'Grid GenerationQueue'!$BH$5:$BH$467,"Executed")</f>
        <v>0</v>
      </c>
      <c r="AD80">
        <f>SUMIFS('Grid GenerationQueue'!AE$5:AE$467,'Grid GenerationQueue'!$AX$5:$AX$467,$B80,'Grid GenerationQueue'!$AY$5:$AY$467,$C80,'Grid GenerationQueue'!$BF$5:$BF$467,"&lt;&gt;"&amp;"")</f>
        <v>0</v>
      </c>
      <c r="AE80">
        <f>SUMIFS('Grid GenerationQueue'!AF$5:AF$467,'Grid GenerationQueue'!$AX$5:$AX$467,$B80,'Grid GenerationQueue'!$AY$5:$AY$467,$C80,'Grid GenerationQueue'!$BF$5:$BF$467,"&lt;&gt;"&amp;"")</f>
        <v>0</v>
      </c>
      <c r="AF80">
        <f>SUMIFS('Grid GenerationQueue'!AG$5:AG$467,'Grid GenerationQueue'!$AX$5:$AX$467,$B80,'Grid GenerationQueue'!$AY$5:$AY$467,$C80,'Grid GenerationQueue'!$BF$5:$BF$467,"&lt;&gt;"&amp;"")</f>
        <v>0</v>
      </c>
      <c r="AG80">
        <f>SUMIFS('Grid GenerationQueue'!AH$5:AH$467,'Grid GenerationQueue'!$AX$5:$AX$467,$B80,'Grid GenerationQueue'!$AY$5:$AY$467,$C80,'Grid GenerationQueue'!$BF$5:$BF$467,"&lt;&gt;"&amp;"")</f>
        <v>0</v>
      </c>
      <c r="AH80">
        <f>SUMIFS('Grid GenerationQueue'!AI$5:AI$467,'Grid GenerationQueue'!$AX$5:$AX$467,$B80,'Grid GenerationQueue'!$AY$5:$AY$467,$C80,'Grid GenerationQueue'!$BF$5:$BF$467,"&lt;&gt;"&amp;"")</f>
        <v>0</v>
      </c>
      <c r="AI80">
        <f>SUMIFS('Grid GenerationQueue'!AJ$5:AJ$467,'Grid GenerationQueue'!$AX$5:$AX$467,$B80,'Grid GenerationQueue'!$AY$5:$AY$467,$C80,'Grid GenerationQueue'!$BF$5:$BF$467,"&lt;&gt;"&amp;"")</f>
        <v>0</v>
      </c>
      <c r="AJ80">
        <f>SUMIFS('Grid GenerationQueue'!AK$5:AK$467,'Grid GenerationQueue'!$AX$5:$AX$467,$B80,'Grid GenerationQueue'!$AY$5:$AY$467,$C80,'Grid GenerationQueue'!$BF$5:$BF$467,"&lt;&gt;"&amp;"")</f>
        <v>0</v>
      </c>
      <c r="AK80">
        <f>SUMIFS('Grid GenerationQueue'!AL$5:AL$467,'Grid GenerationQueue'!$AX$5:$AX$467,$B80,'Grid GenerationQueue'!$AY$5:$AY$467,$C80,'Grid GenerationQueue'!$BF$5:$BF$467,"&lt;&gt;"&amp;"")</f>
        <v>0</v>
      </c>
      <c r="AL80">
        <f>SUMIFS('Grid GenerationQueue'!AM$5:AM$467,'Grid GenerationQueue'!$AX$5:$AX$467,$B80,'Grid GenerationQueue'!$AY$5:$AY$467,$C80,'Grid GenerationQueue'!$BF$5:$BF$467,"&lt;&gt;"&amp;"")</f>
        <v>0</v>
      </c>
      <c r="AM80">
        <f>SUMIFS('Grid GenerationQueue'!AN$5:AN$467,'Grid GenerationQueue'!$AX$5:$AX$467,$B80,'Grid GenerationQueue'!$AY$5:$AY$467,$C80,'Grid GenerationQueue'!$BF$5:$BF$467,"&lt;&gt;"&amp;"")</f>
        <v>0</v>
      </c>
      <c r="AN80">
        <f>SUMIFS('Grid GenerationQueue'!AO$5:AO$467,'Grid GenerationQueue'!$AX$5:$AX$467,$B80,'Grid GenerationQueue'!$AY$5:$AY$467,$C80,'Grid GenerationQueue'!$BF$5:$BF$467,"&lt;&gt;"&amp;"")</f>
        <v>0</v>
      </c>
      <c r="AO80">
        <f>SUMIFS('Grid GenerationQueue'!AP$5:AP$467,'Grid GenerationQueue'!$AX$5:$AX$467,$B80,'Grid GenerationQueue'!$AY$5:$AY$467,$C80,'Grid GenerationQueue'!$BF$5:$BF$467,"&lt;&gt;"&amp;"")</f>
        <v>0</v>
      </c>
      <c r="AQ80">
        <f>SUMIFS('Grid GenerationQueue'!AE$5:AE$467,'Grid GenerationQueue'!$AX$5:$AX$467,$B80,'Grid GenerationQueue'!$AY$5:$AY$467,$C80)</f>
        <v>0</v>
      </c>
      <c r="AR80">
        <f>SUMIFS('Grid GenerationQueue'!AF$5:AF$467,'Grid GenerationQueue'!$AX$5:$AX$467,$B80,'Grid GenerationQueue'!$AY$5:$AY$467,$C80)</f>
        <v>0</v>
      </c>
      <c r="AS80">
        <f>SUMIFS('Grid GenerationQueue'!AG$5:AG$467,'Grid GenerationQueue'!$AX$5:$AX$467,$B80,'Grid GenerationQueue'!$AY$5:$AY$467,$C80)</f>
        <v>0</v>
      </c>
      <c r="AT80">
        <f>SUMIFS('Grid GenerationQueue'!AH$5:AH$467,'Grid GenerationQueue'!$AX$5:$AX$467,$B80,'Grid GenerationQueue'!$AY$5:$AY$467,$C80)</f>
        <v>0</v>
      </c>
      <c r="AU80">
        <f>SUMIFS('Grid GenerationQueue'!AI$5:AI$467,'Grid GenerationQueue'!$AX$5:$AX$467,$B80,'Grid GenerationQueue'!$AY$5:$AY$467,$C80)</f>
        <v>0</v>
      </c>
      <c r="AV80">
        <f>SUMIFS('Grid GenerationQueue'!AJ$5:AJ$467,'Grid GenerationQueue'!$AX$5:$AX$467,$B80,'Grid GenerationQueue'!$AY$5:$AY$467,$C80)</f>
        <v>0</v>
      </c>
      <c r="AW80">
        <f>SUMIFS('Grid GenerationQueue'!AK$5:AK$467,'Grid GenerationQueue'!$AX$5:$AX$467,$B80,'Grid GenerationQueue'!$AY$5:$AY$467,$C80)</f>
        <v>0</v>
      </c>
      <c r="AX80">
        <f>SUMIFS('Grid GenerationQueue'!AL$5:AL$467,'Grid GenerationQueue'!$AX$5:$AX$467,$B80,'Grid GenerationQueue'!$AY$5:$AY$467,$C80)</f>
        <v>0</v>
      </c>
      <c r="AY80">
        <f>SUMIFS('Grid GenerationQueue'!AM$5:AM$467,'Grid GenerationQueue'!$AX$5:$AX$467,$B80,'Grid GenerationQueue'!$AY$5:$AY$467,$C80)</f>
        <v>0</v>
      </c>
      <c r="AZ80">
        <f>SUMIFS('Grid GenerationQueue'!AN$5:AN$467,'Grid GenerationQueue'!$AX$5:$AX$467,$B80,'Grid GenerationQueue'!$AY$5:$AY$467,$C80)</f>
        <v>0</v>
      </c>
      <c r="BA80">
        <f>SUMIFS('Grid GenerationQueue'!AO$5:AO$467,'Grid GenerationQueue'!$AX$5:$AX$467,$B80,'Grid GenerationQueue'!$AY$5:$AY$467,$C80)</f>
        <v>0</v>
      </c>
      <c r="BB80">
        <f>SUMIFS('Grid GenerationQueue'!AP$5:AP$467,'Grid GenerationQueue'!$AX$5:$AX$467,$B80,'Grid GenerationQueue'!$AY$5:$AY$467,$C80)</f>
        <v>0</v>
      </c>
      <c r="BD80">
        <f>SUMIFS('Grid GenerationQueue'!AE$5:AE$467,'Grid GenerationQueue'!$AX$5:$AX$467,$B80,'Grid GenerationQueue'!$AY$5:$AY$467,$C80,'Grid GenerationQueue'!$BH$5:$BH$467,"Executed",'Grid GenerationQueue'!$BB$5:$BB$467,"&lt;"&amp;$BE$3)</f>
        <v>0</v>
      </c>
      <c r="BE80">
        <f>SUMIFS('Grid GenerationQueue'!AF$5:AF$467,'Grid GenerationQueue'!$AX$5:$AX$467,$B80,'Grid GenerationQueue'!$AY$5:$AY$467,$C80,'Grid GenerationQueue'!$BH$5:$BH$467,"Executed",'Grid GenerationQueue'!$BB$5:$BB$467,"&lt;"&amp;$BE$3)</f>
        <v>0</v>
      </c>
      <c r="BF80">
        <f>SUMIFS('Grid GenerationQueue'!AG$5:AG$467,'Grid GenerationQueue'!$AX$5:$AX$467,$B80,'Grid GenerationQueue'!$AY$5:$AY$467,$C80,'Grid GenerationQueue'!$BH$5:$BH$467,"Executed",'Grid GenerationQueue'!$BB$5:$BB$467,"&lt;"&amp;$BE$3)</f>
        <v>0</v>
      </c>
      <c r="BG80">
        <f>SUMIFS('Grid GenerationQueue'!AH$5:AH$467,'Grid GenerationQueue'!$AX$5:$AX$467,$B80,'Grid GenerationQueue'!$AY$5:$AY$467,$C80,'Grid GenerationQueue'!$BH$5:$BH$467,"Executed",'Grid GenerationQueue'!$BB$5:$BB$467,"&lt;"&amp;$BE$3)</f>
        <v>0</v>
      </c>
      <c r="BH80">
        <f>SUMIFS('Grid GenerationQueue'!AI$5:AI$467,'Grid GenerationQueue'!$AX$5:$AX$467,$B80,'Grid GenerationQueue'!$AY$5:$AY$467,$C80,'Grid GenerationQueue'!$BH$5:$BH$467,"Executed",'Grid GenerationQueue'!$BB$5:$BB$467,"&lt;"&amp;$BE$3)</f>
        <v>0</v>
      </c>
      <c r="BI80">
        <f>SUMIFS('Grid GenerationQueue'!AJ$5:AJ$467,'Grid GenerationQueue'!$AX$5:$AX$467,$B80,'Grid GenerationQueue'!$AY$5:$AY$467,$C80,'Grid GenerationQueue'!$BH$5:$BH$467,"Executed",'Grid GenerationQueue'!$BB$5:$BB$467,"&lt;"&amp;$BE$3)</f>
        <v>0</v>
      </c>
      <c r="BJ80">
        <f>SUMIFS('Grid GenerationQueue'!AK$5:AK$467,'Grid GenerationQueue'!$AX$5:$AX$467,$B80,'Grid GenerationQueue'!$AY$5:$AY$467,$C80,'Grid GenerationQueue'!$BH$5:$BH$467,"Executed",'Grid GenerationQueue'!$BB$5:$BB$467,"&lt;"&amp;$BE$3)</f>
        <v>0</v>
      </c>
      <c r="BK80">
        <f>SUMIFS('Grid GenerationQueue'!AL$5:AL$467,'Grid GenerationQueue'!$AX$5:$AX$467,$B80,'Grid GenerationQueue'!$AY$5:$AY$467,$C80,'Grid GenerationQueue'!$BH$5:$BH$467,"Executed",'Grid GenerationQueue'!$BB$5:$BB$467,"&lt;"&amp;$BE$3)</f>
        <v>0</v>
      </c>
      <c r="BL80">
        <f>SUMIFS('Grid GenerationQueue'!AM$5:AM$467,'Grid GenerationQueue'!$AX$5:$AX$467,$B80,'Grid GenerationQueue'!$AY$5:$AY$467,$C80,'Grid GenerationQueue'!$BH$5:$BH$467,"Executed",'Grid GenerationQueue'!$BB$5:$BB$467,"&lt;"&amp;$BE$3)</f>
        <v>0</v>
      </c>
      <c r="BM80">
        <f>SUMIFS('Grid GenerationQueue'!AN$5:AN$467,'Grid GenerationQueue'!$AX$5:$AX$467,$B80,'Grid GenerationQueue'!$AY$5:$AY$467,$C80,'Grid GenerationQueue'!$BH$5:$BH$467,"Executed",'Grid GenerationQueue'!$BB$5:$BB$467,"&lt;"&amp;$BE$3)</f>
        <v>0</v>
      </c>
      <c r="BN80">
        <f>SUMIFS('Grid GenerationQueue'!AO$5:AO$467,'Grid GenerationQueue'!$AX$5:$AX$467,$B80,'Grid GenerationQueue'!$AY$5:$AY$467,$C80,'Grid GenerationQueue'!$BH$5:$BH$467,"Executed",'Grid GenerationQueue'!$BB$5:$BB$467,"&lt;"&amp;$BE$3)</f>
        <v>0</v>
      </c>
      <c r="BO80">
        <f>SUMIFS('Grid GenerationQueue'!AP$5:AP$467,'Grid GenerationQueue'!$AX$5:$AX$467,$B80,'Grid GenerationQueue'!$AY$5:$AY$467,$C80,'Grid GenerationQueue'!$BH$5:$BH$467,"Executed",'Grid GenerationQueue'!$BB$5:$BB$467,"&lt;"&amp;$BE$3)</f>
        <v>0</v>
      </c>
      <c r="BQ80">
        <f>SUMIFS('Grid GenerationQueue'!AE$5:AE$467,'Grid GenerationQueue'!$AX$5:$AX$467,$B80,'Grid GenerationQueue'!$AY$5:$AY$467,$C80,'Grid GenerationQueue'!$BF$5:$BF$467,"&lt;&gt;"&amp;"",'Grid GenerationQueue'!$BB$5:$BB$467,"&lt;"&amp;$BE$3)</f>
        <v>0</v>
      </c>
      <c r="BR80">
        <f>SUMIFS('Grid GenerationQueue'!AF$5:AF$467,'Grid GenerationQueue'!$AX$5:$AX$467,$B80,'Grid GenerationQueue'!$AY$5:$AY$467,$C80,'Grid GenerationQueue'!$BF$5:$BF$467,"&lt;&gt;"&amp;"",'Grid GenerationQueue'!$BB$5:$BB$467,"&lt;"&amp;$BE$3)</f>
        <v>0</v>
      </c>
      <c r="BS80">
        <f>SUMIFS('Grid GenerationQueue'!AG$5:AG$467,'Grid GenerationQueue'!$AX$5:$AX$467,$B80,'Grid GenerationQueue'!$AY$5:$AY$467,$C80,'Grid GenerationQueue'!$BF$5:$BF$467,"&lt;&gt;"&amp;"",'Grid GenerationQueue'!$BB$5:$BB$467,"&lt;"&amp;$BE$3)</f>
        <v>0</v>
      </c>
      <c r="BT80">
        <f>SUMIFS('Grid GenerationQueue'!AH$5:AH$467,'Grid GenerationQueue'!$AX$5:$AX$467,$B80,'Grid GenerationQueue'!$AY$5:$AY$467,$C80,'Grid GenerationQueue'!$BF$5:$BF$467,"&lt;&gt;"&amp;"",'Grid GenerationQueue'!$BB$5:$BB$467,"&lt;"&amp;$BE$3)</f>
        <v>0</v>
      </c>
      <c r="BU80">
        <f>SUMIFS('Grid GenerationQueue'!AI$5:AI$467,'Grid GenerationQueue'!$AX$5:$AX$467,$B80,'Grid GenerationQueue'!$AY$5:$AY$467,$C80,'Grid GenerationQueue'!$BF$5:$BF$467,"&lt;&gt;"&amp;"",'Grid GenerationQueue'!$BB$5:$BB$467,"&lt;"&amp;$BE$3)</f>
        <v>0</v>
      </c>
      <c r="BV80">
        <f>SUMIFS('Grid GenerationQueue'!AJ$5:AJ$467,'Grid GenerationQueue'!$AX$5:$AX$467,$B80,'Grid GenerationQueue'!$AY$5:$AY$467,$C80,'Grid GenerationQueue'!$BF$5:$BF$467,"&lt;&gt;"&amp;"",'Grid GenerationQueue'!$BB$5:$BB$467,"&lt;"&amp;$BE$3)</f>
        <v>0</v>
      </c>
      <c r="BW80">
        <f>SUMIFS('Grid GenerationQueue'!AK$5:AK$467,'Grid GenerationQueue'!$AX$5:$AX$467,$B80,'Grid GenerationQueue'!$AY$5:$AY$467,$C80,'Grid GenerationQueue'!$BF$5:$BF$467,"&lt;&gt;"&amp;"",'Grid GenerationQueue'!$BB$5:$BB$467,"&lt;"&amp;$BE$3)</f>
        <v>0</v>
      </c>
      <c r="BX80">
        <f>SUMIFS('Grid GenerationQueue'!AL$5:AL$467,'Grid GenerationQueue'!$AX$5:$AX$467,$B80,'Grid GenerationQueue'!$AY$5:$AY$467,$C80,'Grid GenerationQueue'!$BF$5:$BF$467,"&lt;&gt;"&amp;"",'Grid GenerationQueue'!$BB$5:$BB$467,"&lt;"&amp;$BE$3)</f>
        <v>0</v>
      </c>
      <c r="BY80">
        <f>SUMIFS('Grid GenerationQueue'!AM$5:AM$467,'Grid GenerationQueue'!$AX$5:$AX$467,$B80,'Grid GenerationQueue'!$AY$5:$AY$467,$C80,'Grid GenerationQueue'!$BF$5:$BF$467,"&lt;&gt;"&amp;"",'Grid GenerationQueue'!$BB$5:$BB$467,"&lt;"&amp;$BE$3)</f>
        <v>0</v>
      </c>
      <c r="BZ80">
        <f>SUMIFS('Grid GenerationQueue'!AN$5:AN$467,'Grid GenerationQueue'!$AX$5:$AX$467,$B80,'Grid GenerationQueue'!$AY$5:$AY$467,$C80,'Grid GenerationQueue'!$BF$5:$BF$467,"&lt;&gt;"&amp;"",'Grid GenerationQueue'!$BB$5:$BB$467,"&lt;"&amp;$BE$3)</f>
        <v>0</v>
      </c>
      <c r="CA80">
        <f>SUMIFS('Grid GenerationQueue'!AO$5:AO$467,'Grid GenerationQueue'!$AX$5:$AX$467,$B80,'Grid GenerationQueue'!$AY$5:$AY$467,$C80,'Grid GenerationQueue'!$BF$5:$BF$467,"&lt;&gt;"&amp;"",'Grid GenerationQueue'!$BB$5:$BB$467,"&lt;"&amp;$BE$3)</f>
        <v>0</v>
      </c>
      <c r="CB80">
        <f>SUMIFS('Grid GenerationQueue'!AP$5:AP$467,'Grid GenerationQueue'!$AX$5:$AX$467,$B80,'Grid GenerationQueue'!$AY$5:$AY$467,$C80,'Grid GenerationQueue'!$BF$5:$BF$467,"&lt;&gt;"&amp;"",'Grid GenerationQueue'!$BB$5:$BB$467,"&lt;"&amp;$BE$3)</f>
        <v>0</v>
      </c>
      <c r="CD80">
        <f>SUMIFS('Grid GenerationQueue'!AE$5:AE$467,'Grid GenerationQueue'!$AX$5:$AX$467,$B80,'Grid GenerationQueue'!$AY$5:$AY$467,$C80,'Grid GenerationQueue'!$BB$5:$BB$467,"&lt;"&amp;$BE$3)</f>
        <v>0</v>
      </c>
      <c r="CE80">
        <f>SUMIFS('Grid GenerationQueue'!AF$5:AF$467,'Grid GenerationQueue'!$AX$5:$AX$467,$B80,'Grid GenerationQueue'!$AY$5:$AY$467,$C80,'Grid GenerationQueue'!$BB$5:$BB$467,"&lt;"&amp;$BE$3)</f>
        <v>0</v>
      </c>
      <c r="CF80">
        <f>SUMIFS('Grid GenerationQueue'!AG$5:AG$467,'Grid GenerationQueue'!$AX$5:$AX$467,$B80,'Grid GenerationQueue'!$AY$5:$AY$467,$C80,'Grid GenerationQueue'!$BB$5:$BB$467,"&lt;"&amp;$BE$3)</f>
        <v>0</v>
      </c>
      <c r="CG80">
        <f>SUMIFS('Grid GenerationQueue'!AH$5:AH$467,'Grid GenerationQueue'!$AX$5:$AX$467,$B80,'Grid GenerationQueue'!$AY$5:$AY$467,$C80,'Grid GenerationQueue'!$BB$5:$BB$467,"&lt;"&amp;$BE$3)</f>
        <v>0</v>
      </c>
      <c r="CH80">
        <f>SUMIFS('Grid GenerationQueue'!AI$5:AI$467,'Grid GenerationQueue'!$AX$5:$AX$467,$B80,'Grid GenerationQueue'!$AY$5:$AY$467,$C80,'Grid GenerationQueue'!$BB$5:$BB$467,"&lt;"&amp;$BE$3)</f>
        <v>0</v>
      </c>
      <c r="CI80">
        <f>SUMIFS('Grid GenerationQueue'!AJ$5:AJ$467,'Grid GenerationQueue'!$AX$5:$AX$467,$B80,'Grid GenerationQueue'!$AY$5:$AY$467,$C80,'Grid GenerationQueue'!$BB$5:$BB$467,"&lt;"&amp;$BE$3)</f>
        <v>0</v>
      </c>
      <c r="CJ80">
        <f>SUMIFS('Grid GenerationQueue'!AK$5:AK$467,'Grid GenerationQueue'!$AX$5:$AX$467,$B80,'Grid GenerationQueue'!$AY$5:$AY$467,$C80,'Grid GenerationQueue'!$BB$5:$BB$467,"&lt;"&amp;$BE$3)</f>
        <v>0</v>
      </c>
      <c r="CK80">
        <f>SUMIFS('Grid GenerationQueue'!AL$5:AL$467,'Grid GenerationQueue'!$AX$5:$AX$467,$B80,'Grid GenerationQueue'!$AY$5:$AY$467,$C80,'Grid GenerationQueue'!$BB$5:$BB$467,"&lt;"&amp;$BE$3)</f>
        <v>0</v>
      </c>
      <c r="CL80">
        <f>SUMIFS('Grid GenerationQueue'!AM$5:AM$467,'Grid GenerationQueue'!$AX$5:$AX$467,$B80,'Grid GenerationQueue'!$AY$5:$AY$467,$C80,'Grid GenerationQueue'!$BB$5:$BB$467,"&lt;"&amp;$BE$3)</f>
        <v>0</v>
      </c>
      <c r="CM80">
        <f>SUMIFS('Grid GenerationQueue'!AN$5:AN$467,'Grid GenerationQueue'!$AX$5:$AX$467,$B80,'Grid GenerationQueue'!$AY$5:$AY$467,$C80,'Grid GenerationQueue'!$BB$5:$BB$467,"&lt;"&amp;$BE$3)</f>
        <v>0</v>
      </c>
      <c r="CN80">
        <f>SUMIFS('Grid GenerationQueue'!AO$5:AO$467,'Grid GenerationQueue'!$AX$5:$AX$467,$B80,'Grid GenerationQueue'!$AY$5:$AY$467,$C80,'Grid GenerationQueue'!$BB$5:$BB$467,"&lt;"&amp;$BE$3)</f>
        <v>0</v>
      </c>
      <c r="CO80">
        <f>SUMIFS('Grid GenerationQueue'!AP$5:AP$467,'Grid GenerationQueue'!$AX$5:$AX$467,$B80,'Grid GenerationQueue'!$AY$5:$AY$467,$C80,'Grid GenerationQueue'!$BB$5:$BB$467,"&lt;"&amp;$BE$3)</f>
        <v>0</v>
      </c>
    </row>
    <row r="81" spans="1:93" x14ac:dyDescent="0.35">
      <c r="A81" t="s">
        <v>4671</v>
      </c>
      <c r="B81" t="s">
        <v>4402</v>
      </c>
      <c r="C81">
        <v>230</v>
      </c>
      <c r="D81">
        <f>SUMIFS('Grid GenerationQueue'!AE$5:AE$467,'Grid GenerationQueue'!$AX$5:$AX$467,$B81,'Grid GenerationQueue'!$AY$5:$AY$467,$C81,'Grid GenerationQueue'!$BI$5:$BI$467,"&lt;4")</f>
        <v>0</v>
      </c>
      <c r="E81">
        <f>SUMIFS('Grid GenerationQueue'!AF$5:AF$467,'Grid GenerationQueue'!$AX$5:$AX$467,$B81,'Grid GenerationQueue'!$AY$5:$AY$467,$C81,'Grid GenerationQueue'!$BI$5:$BI$467,"&lt;4")</f>
        <v>0</v>
      </c>
      <c r="F81">
        <f>SUMIFS('Grid GenerationQueue'!AG$5:AG$467,'Grid GenerationQueue'!$AX$5:$AX$467,$B81,'Grid GenerationQueue'!$AY$5:$AY$467,$C81,'Grid GenerationQueue'!$BI$5:$BI$467,"&lt;4")</f>
        <v>0</v>
      </c>
      <c r="G81">
        <f>SUMIFS('Grid GenerationQueue'!AH$5:AH$467,'Grid GenerationQueue'!$AX$5:$AX$467,$B81,'Grid GenerationQueue'!$AY$5:$AY$467,$C81,'Grid GenerationQueue'!$BI$5:$BI$467,"&lt;4")</f>
        <v>0</v>
      </c>
      <c r="H81">
        <f>SUMIFS('Grid GenerationQueue'!AI$5:AI$467,'Grid GenerationQueue'!$AX$5:$AX$467,$B81,'Grid GenerationQueue'!$AY$5:$AY$467,$C81,'Grid GenerationQueue'!$BI$5:$BI$467,"&lt;4")</f>
        <v>0</v>
      </c>
      <c r="I81">
        <f>SUMIFS('Grid GenerationQueue'!AJ$5:AJ$467,'Grid GenerationQueue'!$AX$5:$AX$467,$B81,'Grid GenerationQueue'!$AY$5:$AY$467,$C81,'Grid GenerationQueue'!$BI$5:$BI$467,"&lt;4")</f>
        <v>0</v>
      </c>
      <c r="J81">
        <f>SUMIFS('Grid GenerationQueue'!AK$5:AK$467,'Grid GenerationQueue'!$AX$5:$AX$467,$B81,'Grid GenerationQueue'!$AY$5:$AY$467,$C81,'Grid GenerationQueue'!$BI$5:$BI$467,"&lt;4")</f>
        <v>0</v>
      </c>
      <c r="K81">
        <f>SUMIFS('Grid GenerationQueue'!AL$5:AL$467,'Grid GenerationQueue'!$AX$5:$AX$467,$B81,'Grid GenerationQueue'!$AY$5:$AY$467,$C81,'Grid GenerationQueue'!$BI$5:$BI$467,"&lt;4")</f>
        <v>0</v>
      </c>
      <c r="L81">
        <f>SUMIFS('Grid GenerationQueue'!AM$5:AM$467,'Grid GenerationQueue'!$AX$5:$AX$467,$B81,'Grid GenerationQueue'!$AY$5:$AY$467,$C81,'Grid GenerationQueue'!$BI$5:$BI$467,"&lt;4")</f>
        <v>0</v>
      </c>
      <c r="M81">
        <f>SUMIFS('Grid GenerationQueue'!AN$5:AN$467,'Grid GenerationQueue'!$AX$5:$AX$467,$B81,'Grid GenerationQueue'!$AY$5:$AY$467,$C81,'Grid GenerationQueue'!$BI$5:$BI$467,"&lt;4")</f>
        <v>0</v>
      </c>
      <c r="N81">
        <f>SUMIFS('Grid GenerationQueue'!AO$5:AO$467,'Grid GenerationQueue'!$AX$5:$AX$467,$B81,'Grid GenerationQueue'!$AY$5:$AY$467,$C81,'Grid GenerationQueue'!$BI$5:$BI$467,"&lt;4")</f>
        <v>0</v>
      </c>
      <c r="O81">
        <f>SUMIFS('Grid GenerationQueue'!AP$5:AP$467,'Grid GenerationQueue'!$AX$5:$AX$467,$B81,'Grid GenerationQueue'!$AY$5:$AY$467,$C81,'Grid GenerationQueue'!$BI$5:$BI$467,"&lt;4")</f>
        <v>0</v>
      </c>
      <c r="Q81">
        <f>SUMIFS('Grid GenerationQueue'!AE$5:AE$467,'Grid GenerationQueue'!$AX$5:$AX$467,$B81,'Grid GenerationQueue'!$AY$5:$AY$467,$C81,'Grid GenerationQueue'!$BH$5:$BH$467,"Executed")</f>
        <v>0</v>
      </c>
      <c r="R81">
        <f>SUMIFS('Grid GenerationQueue'!AF$5:AF$467,'Grid GenerationQueue'!$AX$5:$AX$467,$B81,'Grid GenerationQueue'!$AY$5:$AY$467,$C81,'Grid GenerationQueue'!$BH$5:$BH$467,"Executed")</f>
        <v>0</v>
      </c>
      <c r="S81">
        <f>SUMIFS('Grid GenerationQueue'!AG$5:AG$467,'Grid GenerationQueue'!$AX$5:$AX$467,$B81,'Grid GenerationQueue'!$AY$5:$AY$467,$C81,'Grid GenerationQueue'!$BH$5:$BH$467,"Executed")</f>
        <v>0</v>
      </c>
      <c r="T81">
        <f>SUMIFS('Grid GenerationQueue'!AH$5:AH$467,'Grid GenerationQueue'!$AX$5:$AX$467,$B81,'Grid GenerationQueue'!$AY$5:$AY$467,$C81,'Grid GenerationQueue'!$BH$5:$BH$467,"Executed")</f>
        <v>0</v>
      </c>
      <c r="U81">
        <f>SUMIFS('Grid GenerationQueue'!AI$5:AI$467,'Grid GenerationQueue'!$AX$5:$AX$467,$B81,'Grid GenerationQueue'!$AY$5:$AY$467,$C81,'Grid GenerationQueue'!$BH$5:$BH$467,"Executed")</f>
        <v>0</v>
      </c>
      <c r="V81">
        <f>SUMIFS('Grid GenerationQueue'!AJ$5:AJ$467,'Grid GenerationQueue'!$AX$5:$AX$467,$B81,'Grid GenerationQueue'!$AY$5:$AY$467,$C81,'Grid GenerationQueue'!$BH$5:$BH$467,"Executed")</f>
        <v>0</v>
      </c>
      <c r="W81">
        <f>SUMIFS('Grid GenerationQueue'!AK$5:AK$467,'Grid GenerationQueue'!$AX$5:$AX$467,$B81,'Grid GenerationQueue'!$AY$5:$AY$467,$C81,'Grid GenerationQueue'!$BH$5:$BH$467,"Executed")</f>
        <v>0</v>
      </c>
      <c r="X81">
        <f>SUMIFS('Grid GenerationQueue'!AL$5:AL$467,'Grid GenerationQueue'!$AX$5:$AX$467,$B81,'Grid GenerationQueue'!$AY$5:$AY$467,$C81,'Grid GenerationQueue'!$BH$5:$BH$467,"Executed")</f>
        <v>0</v>
      </c>
      <c r="Y81">
        <f>SUMIFS('Grid GenerationQueue'!AM$5:AM$467,'Grid GenerationQueue'!$AX$5:$AX$467,$B81,'Grid GenerationQueue'!$AY$5:$AY$467,$C81,'Grid GenerationQueue'!$BH$5:$BH$467,"Executed")</f>
        <v>0</v>
      </c>
      <c r="Z81">
        <f>SUMIFS('Grid GenerationQueue'!AN$5:AN$467,'Grid GenerationQueue'!$AX$5:$AX$467,$B81,'Grid GenerationQueue'!$AY$5:$AY$467,$C81,'Grid GenerationQueue'!$BH$5:$BH$467,"Executed")</f>
        <v>0</v>
      </c>
      <c r="AA81">
        <f>SUMIFS('Grid GenerationQueue'!AO$5:AO$467,'Grid GenerationQueue'!$AX$5:$AX$467,$B81,'Grid GenerationQueue'!$AY$5:$AY$467,$C81,'Grid GenerationQueue'!$BH$5:$BH$467,"Executed")</f>
        <v>0</v>
      </c>
      <c r="AB81">
        <f>SUMIFS('Grid GenerationQueue'!AP$5:AP$467,'Grid GenerationQueue'!$AX$5:$AX$467,$B81,'Grid GenerationQueue'!$AY$5:$AY$467,$C81,'Grid GenerationQueue'!$BH$5:$BH$467,"Executed")</f>
        <v>0</v>
      </c>
      <c r="AD81">
        <f>SUMIFS('Grid GenerationQueue'!AE$5:AE$467,'Grid GenerationQueue'!$AX$5:$AX$467,$B81,'Grid GenerationQueue'!$AY$5:$AY$467,$C81,'Grid GenerationQueue'!$BF$5:$BF$467,"&lt;&gt;"&amp;"")</f>
        <v>0</v>
      </c>
      <c r="AE81">
        <f>SUMIFS('Grid GenerationQueue'!AF$5:AF$467,'Grid GenerationQueue'!$AX$5:$AX$467,$B81,'Grid GenerationQueue'!$AY$5:$AY$467,$C81,'Grid GenerationQueue'!$BF$5:$BF$467,"&lt;&gt;"&amp;"")</f>
        <v>0</v>
      </c>
      <c r="AF81">
        <f>SUMIFS('Grid GenerationQueue'!AG$5:AG$467,'Grid GenerationQueue'!$AX$5:$AX$467,$B81,'Grid GenerationQueue'!$AY$5:$AY$467,$C81,'Grid GenerationQueue'!$BF$5:$BF$467,"&lt;&gt;"&amp;"")</f>
        <v>0</v>
      </c>
      <c r="AG81">
        <f>SUMIFS('Grid GenerationQueue'!AH$5:AH$467,'Grid GenerationQueue'!$AX$5:$AX$467,$B81,'Grid GenerationQueue'!$AY$5:$AY$467,$C81,'Grid GenerationQueue'!$BF$5:$BF$467,"&lt;&gt;"&amp;"")</f>
        <v>0</v>
      </c>
      <c r="AH81">
        <f>SUMIFS('Grid GenerationQueue'!AI$5:AI$467,'Grid GenerationQueue'!$AX$5:$AX$467,$B81,'Grid GenerationQueue'!$AY$5:$AY$467,$C81,'Grid GenerationQueue'!$BF$5:$BF$467,"&lt;&gt;"&amp;"")</f>
        <v>0</v>
      </c>
      <c r="AI81">
        <f>SUMIFS('Grid GenerationQueue'!AJ$5:AJ$467,'Grid GenerationQueue'!$AX$5:$AX$467,$B81,'Grid GenerationQueue'!$AY$5:$AY$467,$C81,'Grid GenerationQueue'!$BF$5:$BF$467,"&lt;&gt;"&amp;"")</f>
        <v>0</v>
      </c>
      <c r="AJ81">
        <f>SUMIFS('Grid GenerationQueue'!AK$5:AK$467,'Grid GenerationQueue'!$AX$5:$AX$467,$B81,'Grid GenerationQueue'!$AY$5:$AY$467,$C81,'Grid GenerationQueue'!$BF$5:$BF$467,"&lt;&gt;"&amp;"")</f>
        <v>0</v>
      </c>
      <c r="AK81">
        <f>SUMIFS('Grid GenerationQueue'!AL$5:AL$467,'Grid GenerationQueue'!$AX$5:$AX$467,$B81,'Grid GenerationQueue'!$AY$5:$AY$467,$C81,'Grid GenerationQueue'!$BF$5:$BF$467,"&lt;&gt;"&amp;"")</f>
        <v>0</v>
      </c>
      <c r="AL81">
        <f>SUMIFS('Grid GenerationQueue'!AM$5:AM$467,'Grid GenerationQueue'!$AX$5:$AX$467,$B81,'Grid GenerationQueue'!$AY$5:$AY$467,$C81,'Grid GenerationQueue'!$BF$5:$BF$467,"&lt;&gt;"&amp;"")</f>
        <v>0</v>
      </c>
      <c r="AM81">
        <f>SUMIFS('Grid GenerationQueue'!AN$5:AN$467,'Grid GenerationQueue'!$AX$5:$AX$467,$B81,'Grid GenerationQueue'!$AY$5:$AY$467,$C81,'Grid GenerationQueue'!$BF$5:$BF$467,"&lt;&gt;"&amp;"")</f>
        <v>0</v>
      </c>
      <c r="AN81">
        <f>SUMIFS('Grid GenerationQueue'!AO$5:AO$467,'Grid GenerationQueue'!$AX$5:$AX$467,$B81,'Grid GenerationQueue'!$AY$5:$AY$467,$C81,'Grid GenerationQueue'!$BF$5:$BF$467,"&lt;&gt;"&amp;"")</f>
        <v>0</v>
      </c>
      <c r="AO81">
        <f>SUMIFS('Grid GenerationQueue'!AP$5:AP$467,'Grid GenerationQueue'!$AX$5:$AX$467,$B81,'Grid GenerationQueue'!$AY$5:$AY$467,$C81,'Grid GenerationQueue'!$BF$5:$BF$467,"&lt;&gt;"&amp;"")</f>
        <v>0</v>
      </c>
      <c r="AQ81">
        <f>SUMIFS('Grid GenerationQueue'!AE$5:AE$467,'Grid GenerationQueue'!$AX$5:$AX$467,$B81,'Grid GenerationQueue'!$AY$5:$AY$467,$C81)</f>
        <v>0</v>
      </c>
      <c r="AR81">
        <f>SUMIFS('Grid GenerationQueue'!AF$5:AF$467,'Grid GenerationQueue'!$AX$5:$AX$467,$B81,'Grid GenerationQueue'!$AY$5:$AY$467,$C81)</f>
        <v>0</v>
      </c>
      <c r="AS81">
        <f>SUMIFS('Grid GenerationQueue'!AG$5:AG$467,'Grid GenerationQueue'!$AX$5:$AX$467,$B81,'Grid GenerationQueue'!$AY$5:$AY$467,$C81)</f>
        <v>0</v>
      </c>
      <c r="AT81">
        <f>SUMIFS('Grid GenerationQueue'!AH$5:AH$467,'Grid GenerationQueue'!$AX$5:$AX$467,$B81,'Grid GenerationQueue'!$AY$5:$AY$467,$C81)</f>
        <v>0</v>
      </c>
      <c r="AU81">
        <f>SUMIFS('Grid GenerationQueue'!AI$5:AI$467,'Grid GenerationQueue'!$AX$5:$AX$467,$B81,'Grid GenerationQueue'!$AY$5:$AY$467,$C81)</f>
        <v>0</v>
      </c>
      <c r="AV81">
        <f>SUMIFS('Grid GenerationQueue'!AJ$5:AJ$467,'Grid GenerationQueue'!$AX$5:$AX$467,$B81,'Grid GenerationQueue'!$AY$5:$AY$467,$C81)</f>
        <v>0</v>
      </c>
      <c r="AW81">
        <f>SUMIFS('Grid GenerationQueue'!AK$5:AK$467,'Grid GenerationQueue'!$AX$5:$AX$467,$B81,'Grid GenerationQueue'!$AY$5:$AY$467,$C81)</f>
        <v>0</v>
      </c>
      <c r="AX81">
        <f>SUMIFS('Grid GenerationQueue'!AL$5:AL$467,'Grid GenerationQueue'!$AX$5:$AX$467,$B81,'Grid GenerationQueue'!$AY$5:$AY$467,$C81)</f>
        <v>0</v>
      </c>
      <c r="AY81">
        <f>SUMIFS('Grid GenerationQueue'!AM$5:AM$467,'Grid GenerationQueue'!$AX$5:$AX$467,$B81,'Grid GenerationQueue'!$AY$5:$AY$467,$C81)</f>
        <v>0</v>
      </c>
      <c r="AZ81">
        <f>SUMIFS('Grid GenerationQueue'!AN$5:AN$467,'Grid GenerationQueue'!$AX$5:$AX$467,$B81,'Grid GenerationQueue'!$AY$5:$AY$467,$C81)</f>
        <v>0</v>
      </c>
      <c r="BA81">
        <f>SUMIFS('Grid GenerationQueue'!AO$5:AO$467,'Grid GenerationQueue'!$AX$5:$AX$467,$B81,'Grid GenerationQueue'!$AY$5:$AY$467,$C81)</f>
        <v>0</v>
      </c>
      <c r="BB81">
        <f>SUMIFS('Grid GenerationQueue'!AP$5:AP$467,'Grid GenerationQueue'!$AX$5:$AX$467,$B81,'Grid GenerationQueue'!$AY$5:$AY$467,$C81)</f>
        <v>0</v>
      </c>
      <c r="BD81">
        <f>SUMIFS('Grid GenerationQueue'!AE$5:AE$467,'Grid GenerationQueue'!$AX$5:$AX$467,$B81,'Grid GenerationQueue'!$AY$5:$AY$467,$C81,'Grid GenerationQueue'!$BH$5:$BH$467,"Executed",'Grid GenerationQueue'!$BB$5:$BB$467,"&lt;"&amp;$BE$3)</f>
        <v>0</v>
      </c>
      <c r="BE81">
        <f>SUMIFS('Grid GenerationQueue'!AF$5:AF$467,'Grid GenerationQueue'!$AX$5:$AX$467,$B81,'Grid GenerationQueue'!$AY$5:$AY$467,$C81,'Grid GenerationQueue'!$BH$5:$BH$467,"Executed",'Grid GenerationQueue'!$BB$5:$BB$467,"&lt;"&amp;$BE$3)</f>
        <v>0</v>
      </c>
      <c r="BF81">
        <f>SUMIFS('Grid GenerationQueue'!AG$5:AG$467,'Grid GenerationQueue'!$AX$5:$AX$467,$B81,'Grid GenerationQueue'!$AY$5:$AY$467,$C81,'Grid GenerationQueue'!$BH$5:$BH$467,"Executed",'Grid GenerationQueue'!$BB$5:$BB$467,"&lt;"&amp;$BE$3)</f>
        <v>0</v>
      </c>
      <c r="BG81">
        <f>SUMIFS('Grid GenerationQueue'!AH$5:AH$467,'Grid GenerationQueue'!$AX$5:$AX$467,$B81,'Grid GenerationQueue'!$AY$5:$AY$467,$C81,'Grid GenerationQueue'!$BH$5:$BH$467,"Executed",'Grid GenerationQueue'!$BB$5:$BB$467,"&lt;"&amp;$BE$3)</f>
        <v>0</v>
      </c>
      <c r="BH81">
        <f>SUMIFS('Grid GenerationQueue'!AI$5:AI$467,'Grid GenerationQueue'!$AX$5:$AX$467,$B81,'Grid GenerationQueue'!$AY$5:$AY$467,$C81,'Grid GenerationQueue'!$BH$5:$BH$467,"Executed",'Grid GenerationQueue'!$BB$5:$BB$467,"&lt;"&amp;$BE$3)</f>
        <v>0</v>
      </c>
      <c r="BI81">
        <f>SUMIFS('Grid GenerationQueue'!AJ$5:AJ$467,'Grid GenerationQueue'!$AX$5:$AX$467,$B81,'Grid GenerationQueue'!$AY$5:$AY$467,$C81,'Grid GenerationQueue'!$BH$5:$BH$467,"Executed",'Grid GenerationQueue'!$BB$5:$BB$467,"&lt;"&amp;$BE$3)</f>
        <v>0</v>
      </c>
      <c r="BJ81">
        <f>SUMIFS('Grid GenerationQueue'!AK$5:AK$467,'Grid GenerationQueue'!$AX$5:$AX$467,$B81,'Grid GenerationQueue'!$AY$5:$AY$467,$C81,'Grid GenerationQueue'!$BH$5:$BH$467,"Executed",'Grid GenerationQueue'!$BB$5:$BB$467,"&lt;"&amp;$BE$3)</f>
        <v>0</v>
      </c>
      <c r="BK81">
        <f>SUMIFS('Grid GenerationQueue'!AL$5:AL$467,'Grid GenerationQueue'!$AX$5:$AX$467,$B81,'Grid GenerationQueue'!$AY$5:$AY$467,$C81,'Grid GenerationQueue'!$BH$5:$BH$467,"Executed",'Grid GenerationQueue'!$BB$5:$BB$467,"&lt;"&amp;$BE$3)</f>
        <v>0</v>
      </c>
      <c r="BL81">
        <f>SUMIFS('Grid GenerationQueue'!AM$5:AM$467,'Grid GenerationQueue'!$AX$5:$AX$467,$B81,'Grid GenerationQueue'!$AY$5:$AY$467,$C81,'Grid GenerationQueue'!$BH$5:$BH$467,"Executed",'Grid GenerationQueue'!$BB$5:$BB$467,"&lt;"&amp;$BE$3)</f>
        <v>0</v>
      </c>
      <c r="BM81">
        <f>SUMIFS('Grid GenerationQueue'!AN$5:AN$467,'Grid GenerationQueue'!$AX$5:$AX$467,$B81,'Grid GenerationQueue'!$AY$5:$AY$467,$C81,'Grid GenerationQueue'!$BH$5:$BH$467,"Executed",'Grid GenerationQueue'!$BB$5:$BB$467,"&lt;"&amp;$BE$3)</f>
        <v>0</v>
      </c>
      <c r="BN81">
        <f>SUMIFS('Grid GenerationQueue'!AO$5:AO$467,'Grid GenerationQueue'!$AX$5:$AX$467,$B81,'Grid GenerationQueue'!$AY$5:$AY$467,$C81,'Grid GenerationQueue'!$BH$5:$BH$467,"Executed",'Grid GenerationQueue'!$BB$5:$BB$467,"&lt;"&amp;$BE$3)</f>
        <v>0</v>
      </c>
      <c r="BO81">
        <f>SUMIFS('Grid GenerationQueue'!AP$5:AP$467,'Grid GenerationQueue'!$AX$5:$AX$467,$B81,'Grid GenerationQueue'!$AY$5:$AY$467,$C81,'Grid GenerationQueue'!$BH$5:$BH$467,"Executed",'Grid GenerationQueue'!$BB$5:$BB$467,"&lt;"&amp;$BE$3)</f>
        <v>0</v>
      </c>
      <c r="BQ81">
        <f>SUMIFS('Grid GenerationQueue'!AE$5:AE$467,'Grid GenerationQueue'!$AX$5:$AX$467,$B81,'Grid GenerationQueue'!$AY$5:$AY$467,$C81,'Grid GenerationQueue'!$BF$5:$BF$467,"&lt;&gt;"&amp;"",'Grid GenerationQueue'!$BB$5:$BB$467,"&lt;"&amp;$BE$3)</f>
        <v>0</v>
      </c>
      <c r="BR81">
        <f>SUMIFS('Grid GenerationQueue'!AF$5:AF$467,'Grid GenerationQueue'!$AX$5:$AX$467,$B81,'Grid GenerationQueue'!$AY$5:$AY$467,$C81,'Grid GenerationQueue'!$BF$5:$BF$467,"&lt;&gt;"&amp;"",'Grid GenerationQueue'!$BB$5:$BB$467,"&lt;"&amp;$BE$3)</f>
        <v>0</v>
      </c>
      <c r="BS81">
        <f>SUMIFS('Grid GenerationQueue'!AG$5:AG$467,'Grid GenerationQueue'!$AX$5:$AX$467,$B81,'Grid GenerationQueue'!$AY$5:$AY$467,$C81,'Grid GenerationQueue'!$BF$5:$BF$467,"&lt;&gt;"&amp;"",'Grid GenerationQueue'!$BB$5:$BB$467,"&lt;"&amp;$BE$3)</f>
        <v>0</v>
      </c>
      <c r="BT81">
        <f>SUMIFS('Grid GenerationQueue'!AH$5:AH$467,'Grid GenerationQueue'!$AX$5:$AX$467,$B81,'Grid GenerationQueue'!$AY$5:$AY$467,$C81,'Grid GenerationQueue'!$BF$5:$BF$467,"&lt;&gt;"&amp;"",'Grid GenerationQueue'!$BB$5:$BB$467,"&lt;"&amp;$BE$3)</f>
        <v>0</v>
      </c>
      <c r="BU81">
        <f>SUMIFS('Grid GenerationQueue'!AI$5:AI$467,'Grid GenerationQueue'!$AX$5:$AX$467,$B81,'Grid GenerationQueue'!$AY$5:$AY$467,$C81,'Grid GenerationQueue'!$BF$5:$BF$467,"&lt;&gt;"&amp;"",'Grid GenerationQueue'!$BB$5:$BB$467,"&lt;"&amp;$BE$3)</f>
        <v>0</v>
      </c>
      <c r="BV81">
        <f>SUMIFS('Grid GenerationQueue'!AJ$5:AJ$467,'Grid GenerationQueue'!$AX$5:$AX$467,$B81,'Grid GenerationQueue'!$AY$5:$AY$467,$C81,'Grid GenerationQueue'!$BF$5:$BF$467,"&lt;&gt;"&amp;"",'Grid GenerationQueue'!$BB$5:$BB$467,"&lt;"&amp;$BE$3)</f>
        <v>0</v>
      </c>
      <c r="BW81">
        <f>SUMIFS('Grid GenerationQueue'!AK$5:AK$467,'Grid GenerationQueue'!$AX$5:$AX$467,$B81,'Grid GenerationQueue'!$AY$5:$AY$467,$C81,'Grid GenerationQueue'!$BF$5:$BF$467,"&lt;&gt;"&amp;"",'Grid GenerationQueue'!$BB$5:$BB$467,"&lt;"&amp;$BE$3)</f>
        <v>0</v>
      </c>
      <c r="BX81">
        <f>SUMIFS('Grid GenerationQueue'!AL$5:AL$467,'Grid GenerationQueue'!$AX$5:$AX$467,$B81,'Grid GenerationQueue'!$AY$5:$AY$467,$C81,'Grid GenerationQueue'!$BF$5:$BF$467,"&lt;&gt;"&amp;"",'Grid GenerationQueue'!$BB$5:$BB$467,"&lt;"&amp;$BE$3)</f>
        <v>0</v>
      </c>
      <c r="BY81">
        <f>SUMIFS('Grid GenerationQueue'!AM$5:AM$467,'Grid GenerationQueue'!$AX$5:$AX$467,$B81,'Grid GenerationQueue'!$AY$5:$AY$467,$C81,'Grid GenerationQueue'!$BF$5:$BF$467,"&lt;&gt;"&amp;"",'Grid GenerationQueue'!$BB$5:$BB$467,"&lt;"&amp;$BE$3)</f>
        <v>0</v>
      </c>
      <c r="BZ81">
        <f>SUMIFS('Grid GenerationQueue'!AN$5:AN$467,'Grid GenerationQueue'!$AX$5:$AX$467,$B81,'Grid GenerationQueue'!$AY$5:$AY$467,$C81,'Grid GenerationQueue'!$BF$5:$BF$467,"&lt;&gt;"&amp;"",'Grid GenerationQueue'!$BB$5:$BB$467,"&lt;"&amp;$BE$3)</f>
        <v>0</v>
      </c>
      <c r="CA81">
        <f>SUMIFS('Grid GenerationQueue'!AO$5:AO$467,'Grid GenerationQueue'!$AX$5:$AX$467,$B81,'Grid GenerationQueue'!$AY$5:$AY$467,$C81,'Grid GenerationQueue'!$BF$5:$BF$467,"&lt;&gt;"&amp;"",'Grid GenerationQueue'!$BB$5:$BB$467,"&lt;"&amp;$BE$3)</f>
        <v>0</v>
      </c>
      <c r="CB81">
        <f>SUMIFS('Grid GenerationQueue'!AP$5:AP$467,'Grid GenerationQueue'!$AX$5:$AX$467,$B81,'Grid GenerationQueue'!$AY$5:$AY$467,$C81,'Grid GenerationQueue'!$BF$5:$BF$467,"&lt;&gt;"&amp;"",'Grid GenerationQueue'!$BB$5:$BB$467,"&lt;"&amp;$BE$3)</f>
        <v>0</v>
      </c>
      <c r="CD81">
        <f>SUMIFS('Grid GenerationQueue'!AE$5:AE$467,'Grid GenerationQueue'!$AX$5:$AX$467,$B81,'Grid GenerationQueue'!$AY$5:$AY$467,$C81,'Grid GenerationQueue'!$BB$5:$BB$467,"&lt;"&amp;$BE$3)</f>
        <v>0</v>
      </c>
      <c r="CE81">
        <f>SUMIFS('Grid GenerationQueue'!AF$5:AF$467,'Grid GenerationQueue'!$AX$5:$AX$467,$B81,'Grid GenerationQueue'!$AY$5:$AY$467,$C81,'Grid GenerationQueue'!$BB$5:$BB$467,"&lt;"&amp;$BE$3)</f>
        <v>0</v>
      </c>
      <c r="CF81">
        <f>SUMIFS('Grid GenerationQueue'!AG$5:AG$467,'Grid GenerationQueue'!$AX$5:$AX$467,$B81,'Grid GenerationQueue'!$AY$5:$AY$467,$C81,'Grid GenerationQueue'!$BB$5:$BB$467,"&lt;"&amp;$BE$3)</f>
        <v>0</v>
      </c>
      <c r="CG81">
        <f>SUMIFS('Grid GenerationQueue'!AH$5:AH$467,'Grid GenerationQueue'!$AX$5:$AX$467,$B81,'Grid GenerationQueue'!$AY$5:$AY$467,$C81,'Grid GenerationQueue'!$BB$5:$BB$467,"&lt;"&amp;$BE$3)</f>
        <v>0</v>
      </c>
      <c r="CH81">
        <f>SUMIFS('Grid GenerationQueue'!AI$5:AI$467,'Grid GenerationQueue'!$AX$5:$AX$467,$B81,'Grid GenerationQueue'!$AY$5:$AY$467,$C81,'Grid GenerationQueue'!$BB$5:$BB$467,"&lt;"&amp;$BE$3)</f>
        <v>0</v>
      </c>
      <c r="CI81">
        <f>SUMIFS('Grid GenerationQueue'!AJ$5:AJ$467,'Grid GenerationQueue'!$AX$5:$AX$467,$B81,'Grid GenerationQueue'!$AY$5:$AY$467,$C81,'Grid GenerationQueue'!$BB$5:$BB$467,"&lt;"&amp;$BE$3)</f>
        <v>0</v>
      </c>
      <c r="CJ81">
        <f>SUMIFS('Grid GenerationQueue'!AK$5:AK$467,'Grid GenerationQueue'!$AX$5:$AX$467,$B81,'Grid GenerationQueue'!$AY$5:$AY$467,$C81,'Grid GenerationQueue'!$BB$5:$BB$467,"&lt;"&amp;$BE$3)</f>
        <v>0</v>
      </c>
      <c r="CK81">
        <f>SUMIFS('Grid GenerationQueue'!AL$5:AL$467,'Grid GenerationQueue'!$AX$5:$AX$467,$B81,'Grid GenerationQueue'!$AY$5:$AY$467,$C81,'Grid GenerationQueue'!$BB$5:$BB$467,"&lt;"&amp;$BE$3)</f>
        <v>0</v>
      </c>
      <c r="CL81">
        <f>SUMIFS('Grid GenerationQueue'!AM$5:AM$467,'Grid GenerationQueue'!$AX$5:$AX$467,$B81,'Grid GenerationQueue'!$AY$5:$AY$467,$C81,'Grid GenerationQueue'!$BB$5:$BB$467,"&lt;"&amp;$BE$3)</f>
        <v>0</v>
      </c>
      <c r="CM81">
        <f>SUMIFS('Grid GenerationQueue'!AN$5:AN$467,'Grid GenerationQueue'!$AX$5:$AX$467,$B81,'Grid GenerationQueue'!$AY$5:$AY$467,$C81,'Grid GenerationQueue'!$BB$5:$BB$467,"&lt;"&amp;$BE$3)</f>
        <v>0</v>
      </c>
      <c r="CN81">
        <f>SUMIFS('Grid GenerationQueue'!AO$5:AO$467,'Grid GenerationQueue'!$AX$5:$AX$467,$B81,'Grid GenerationQueue'!$AY$5:$AY$467,$C81,'Grid GenerationQueue'!$BB$5:$BB$467,"&lt;"&amp;$BE$3)</f>
        <v>0</v>
      </c>
      <c r="CO81">
        <f>SUMIFS('Grid GenerationQueue'!AP$5:AP$467,'Grid GenerationQueue'!$AX$5:$AX$467,$B81,'Grid GenerationQueue'!$AY$5:$AY$467,$C81,'Grid GenerationQueue'!$BB$5:$BB$467,"&lt;"&amp;$BE$3)</f>
        <v>0</v>
      </c>
    </row>
    <row r="82" spans="1:93" x14ac:dyDescent="0.35">
      <c r="A82" t="s">
        <v>4671</v>
      </c>
      <c r="B82" t="s">
        <v>4402</v>
      </c>
      <c r="C82">
        <v>115</v>
      </c>
      <c r="D82">
        <f>SUMIFS('Grid GenerationQueue'!AE$5:AE$467,'Grid GenerationQueue'!$AX$5:$AX$467,$B82,'Grid GenerationQueue'!$AY$5:$AY$467,$C82,'Grid GenerationQueue'!$BI$5:$BI$467,"&lt;4")</f>
        <v>118.5</v>
      </c>
      <c r="E82">
        <f>SUMIFS('Grid GenerationQueue'!AF$5:AF$467,'Grid GenerationQueue'!$AX$5:$AX$467,$B82,'Grid GenerationQueue'!$AY$5:$AY$467,$C82,'Grid GenerationQueue'!$BI$5:$BI$467,"&lt;4")</f>
        <v>118.5</v>
      </c>
      <c r="F82">
        <f>SUMIFS('Grid GenerationQueue'!AG$5:AG$467,'Grid GenerationQueue'!$AX$5:$AX$467,$B82,'Grid GenerationQueue'!$AY$5:$AY$467,$C82,'Grid GenerationQueue'!$BI$5:$BI$467,"&lt;4")</f>
        <v>0</v>
      </c>
      <c r="G82">
        <f>SUMIFS('Grid GenerationQueue'!AH$5:AH$467,'Grid GenerationQueue'!$AX$5:$AX$467,$B82,'Grid GenerationQueue'!$AY$5:$AY$467,$C82,'Grid GenerationQueue'!$BI$5:$BI$467,"&lt;4")</f>
        <v>0</v>
      </c>
      <c r="H82">
        <f>SUMIFS('Grid GenerationQueue'!AI$5:AI$467,'Grid GenerationQueue'!$AX$5:$AX$467,$B82,'Grid GenerationQueue'!$AY$5:$AY$467,$C82,'Grid GenerationQueue'!$BI$5:$BI$467,"&lt;4")</f>
        <v>148.96</v>
      </c>
      <c r="I82">
        <f>SUMIFS('Grid GenerationQueue'!AJ$5:AJ$467,'Grid GenerationQueue'!$AX$5:$AX$467,$B82,'Grid GenerationQueue'!$AY$5:$AY$467,$C82,'Grid GenerationQueue'!$BI$5:$BI$467,"&lt;4")</f>
        <v>148.96</v>
      </c>
      <c r="J82">
        <f>SUMIFS('Grid GenerationQueue'!AK$5:AK$467,'Grid GenerationQueue'!$AX$5:$AX$467,$B82,'Grid GenerationQueue'!$AY$5:$AY$467,$C82,'Grid GenerationQueue'!$BI$5:$BI$467,"&lt;4")</f>
        <v>0</v>
      </c>
      <c r="K82">
        <f>SUMIFS('Grid GenerationQueue'!AL$5:AL$467,'Grid GenerationQueue'!$AX$5:$AX$467,$B82,'Grid GenerationQueue'!$AY$5:$AY$467,$C82,'Grid GenerationQueue'!$BI$5:$BI$467,"&lt;4")</f>
        <v>0</v>
      </c>
      <c r="L82">
        <f>SUMIFS('Grid GenerationQueue'!AM$5:AM$467,'Grid GenerationQueue'!$AX$5:$AX$467,$B82,'Grid GenerationQueue'!$AY$5:$AY$467,$C82,'Grid GenerationQueue'!$BI$5:$BI$467,"&lt;4")</f>
        <v>0</v>
      </c>
      <c r="M82">
        <f>SUMIFS('Grid GenerationQueue'!AN$5:AN$467,'Grid GenerationQueue'!$AX$5:$AX$467,$B82,'Grid GenerationQueue'!$AY$5:$AY$467,$C82,'Grid GenerationQueue'!$BI$5:$BI$467,"&lt;4")</f>
        <v>0</v>
      </c>
      <c r="N82">
        <f>SUMIFS('Grid GenerationQueue'!AO$5:AO$467,'Grid GenerationQueue'!$AX$5:$AX$467,$B82,'Grid GenerationQueue'!$AY$5:$AY$467,$C82,'Grid GenerationQueue'!$BI$5:$BI$467,"&lt;4")</f>
        <v>0</v>
      </c>
      <c r="O82">
        <f>SUMIFS('Grid GenerationQueue'!AP$5:AP$467,'Grid GenerationQueue'!$AX$5:$AX$467,$B82,'Grid GenerationQueue'!$AY$5:$AY$467,$C82,'Grid GenerationQueue'!$BI$5:$BI$467,"&lt;4")</f>
        <v>0</v>
      </c>
      <c r="Q82">
        <f>SUMIFS('Grid GenerationQueue'!AE$5:AE$467,'Grid GenerationQueue'!$AX$5:$AX$467,$B82,'Grid GenerationQueue'!$AY$5:$AY$467,$C82,'Grid GenerationQueue'!$BH$5:$BH$467,"Executed")</f>
        <v>118.5</v>
      </c>
      <c r="R82">
        <f>SUMIFS('Grid GenerationQueue'!AF$5:AF$467,'Grid GenerationQueue'!$AX$5:$AX$467,$B82,'Grid GenerationQueue'!$AY$5:$AY$467,$C82,'Grid GenerationQueue'!$BH$5:$BH$467,"Executed")</f>
        <v>118.5</v>
      </c>
      <c r="S82">
        <f>SUMIFS('Grid GenerationQueue'!AG$5:AG$467,'Grid GenerationQueue'!$AX$5:$AX$467,$B82,'Grid GenerationQueue'!$AY$5:$AY$467,$C82,'Grid GenerationQueue'!$BH$5:$BH$467,"Executed")</f>
        <v>0</v>
      </c>
      <c r="T82">
        <f>SUMIFS('Grid GenerationQueue'!AH$5:AH$467,'Grid GenerationQueue'!$AX$5:$AX$467,$B82,'Grid GenerationQueue'!$AY$5:$AY$467,$C82,'Grid GenerationQueue'!$BH$5:$BH$467,"Executed")</f>
        <v>0</v>
      </c>
      <c r="U82">
        <f>SUMIFS('Grid GenerationQueue'!AI$5:AI$467,'Grid GenerationQueue'!$AX$5:$AX$467,$B82,'Grid GenerationQueue'!$AY$5:$AY$467,$C82,'Grid GenerationQueue'!$BH$5:$BH$467,"Executed")</f>
        <v>148.96</v>
      </c>
      <c r="V82">
        <f>SUMIFS('Grid GenerationQueue'!AJ$5:AJ$467,'Grid GenerationQueue'!$AX$5:$AX$467,$B82,'Grid GenerationQueue'!$AY$5:$AY$467,$C82,'Grid GenerationQueue'!$BH$5:$BH$467,"Executed")</f>
        <v>148.96</v>
      </c>
      <c r="W82">
        <f>SUMIFS('Grid GenerationQueue'!AK$5:AK$467,'Grid GenerationQueue'!$AX$5:$AX$467,$B82,'Grid GenerationQueue'!$AY$5:$AY$467,$C82,'Grid GenerationQueue'!$BH$5:$BH$467,"Executed")</f>
        <v>0</v>
      </c>
      <c r="X82">
        <f>SUMIFS('Grid GenerationQueue'!AL$5:AL$467,'Grid GenerationQueue'!$AX$5:$AX$467,$B82,'Grid GenerationQueue'!$AY$5:$AY$467,$C82,'Grid GenerationQueue'!$BH$5:$BH$467,"Executed")</f>
        <v>0</v>
      </c>
      <c r="Y82">
        <f>SUMIFS('Grid GenerationQueue'!AM$5:AM$467,'Grid GenerationQueue'!$AX$5:$AX$467,$B82,'Grid GenerationQueue'!$AY$5:$AY$467,$C82,'Grid GenerationQueue'!$BH$5:$BH$467,"Executed")</f>
        <v>0</v>
      </c>
      <c r="Z82">
        <f>SUMIFS('Grid GenerationQueue'!AN$5:AN$467,'Grid GenerationQueue'!$AX$5:$AX$467,$B82,'Grid GenerationQueue'!$AY$5:$AY$467,$C82,'Grid GenerationQueue'!$BH$5:$BH$467,"Executed")</f>
        <v>0</v>
      </c>
      <c r="AA82">
        <f>SUMIFS('Grid GenerationQueue'!AO$5:AO$467,'Grid GenerationQueue'!$AX$5:$AX$467,$B82,'Grid GenerationQueue'!$AY$5:$AY$467,$C82,'Grid GenerationQueue'!$BH$5:$BH$467,"Executed")</f>
        <v>0</v>
      </c>
      <c r="AB82">
        <f>SUMIFS('Grid GenerationQueue'!AP$5:AP$467,'Grid GenerationQueue'!$AX$5:$AX$467,$B82,'Grid GenerationQueue'!$AY$5:$AY$467,$C82,'Grid GenerationQueue'!$BH$5:$BH$467,"Executed")</f>
        <v>0</v>
      </c>
      <c r="AD82">
        <f>SUMIFS('Grid GenerationQueue'!AE$5:AE$467,'Grid GenerationQueue'!$AX$5:$AX$467,$B82,'Grid GenerationQueue'!$AY$5:$AY$467,$C82,'Grid GenerationQueue'!$BF$5:$BF$467,"&lt;&gt;"&amp;"")</f>
        <v>322.65999999999997</v>
      </c>
      <c r="AE82">
        <f>SUMIFS('Grid GenerationQueue'!AF$5:AF$467,'Grid GenerationQueue'!$AX$5:$AX$467,$B82,'Grid GenerationQueue'!$AY$5:$AY$467,$C82,'Grid GenerationQueue'!$BF$5:$BF$467,"&lt;&gt;"&amp;"")</f>
        <v>118.5</v>
      </c>
      <c r="AF82">
        <f>SUMIFS('Grid GenerationQueue'!AG$5:AG$467,'Grid GenerationQueue'!$AX$5:$AX$467,$B82,'Grid GenerationQueue'!$AY$5:$AY$467,$C82,'Grid GenerationQueue'!$BF$5:$BF$467,"&lt;&gt;"&amp;"")</f>
        <v>0</v>
      </c>
      <c r="AG82">
        <f>SUMIFS('Grid GenerationQueue'!AH$5:AH$467,'Grid GenerationQueue'!$AX$5:$AX$467,$B82,'Grid GenerationQueue'!$AY$5:$AY$467,$C82,'Grid GenerationQueue'!$BF$5:$BF$467,"&lt;&gt;"&amp;"")</f>
        <v>0</v>
      </c>
      <c r="AH82">
        <f>SUMIFS('Grid GenerationQueue'!AI$5:AI$467,'Grid GenerationQueue'!$AX$5:$AX$467,$B82,'Grid GenerationQueue'!$AY$5:$AY$467,$C82,'Grid GenerationQueue'!$BF$5:$BF$467,"&lt;&gt;"&amp;"")</f>
        <v>355.55</v>
      </c>
      <c r="AI82">
        <f>SUMIFS('Grid GenerationQueue'!AJ$5:AJ$467,'Grid GenerationQueue'!$AX$5:$AX$467,$B82,'Grid GenerationQueue'!$AY$5:$AY$467,$C82,'Grid GenerationQueue'!$BF$5:$BF$467,"&lt;&gt;"&amp;"")</f>
        <v>148.96</v>
      </c>
      <c r="AJ82">
        <f>SUMIFS('Grid GenerationQueue'!AK$5:AK$467,'Grid GenerationQueue'!$AX$5:$AX$467,$B82,'Grid GenerationQueue'!$AY$5:$AY$467,$C82,'Grid GenerationQueue'!$BF$5:$BF$467,"&lt;&gt;"&amp;"")</f>
        <v>0</v>
      </c>
      <c r="AK82">
        <f>SUMIFS('Grid GenerationQueue'!AL$5:AL$467,'Grid GenerationQueue'!$AX$5:$AX$467,$B82,'Grid GenerationQueue'!$AY$5:$AY$467,$C82,'Grid GenerationQueue'!$BF$5:$BF$467,"&lt;&gt;"&amp;"")</f>
        <v>0</v>
      </c>
      <c r="AL82">
        <f>SUMIFS('Grid GenerationQueue'!AM$5:AM$467,'Grid GenerationQueue'!$AX$5:$AX$467,$B82,'Grid GenerationQueue'!$AY$5:$AY$467,$C82,'Grid GenerationQueue'!$BF$5:$BF$467,"&lt;&gt;"&amp;"")</f>
        <v>212.18</v>
      </c>
      <c r="AM82">
        <f>SUMIFS('Grid GenerationQueue'!AN$5:AN$467,'Grid GenerationQueue'!$AX$5:$AX$467,$B82,'Grid GenerationQueue'!$AY$5:$AY$467,$C82,'Grid GenerationQueue'!$BF$5:$BF$467,"&lt;&gt;"&amp;"")</f>
        <v>0</v>
      </c>
      <c r="AN82">
        <f>SUMIFS('Grid GenerationQueue'!AO$5:AO$467,'Grid GenerationQueue'!$AX$5:$AX$467,$B82,'Grid GenerationQueue'!$AY$5:$AY$467,$C82,'Grid GenerationQueue'!$BF$5:$BF$467,"&lt;&gt;"&amp;"")</f>
        <v>0</v>
      </c>
      <c r="AO82">
        <f>SUMIFS('Grid GenerationQueue'!AP$5:AP$467,'Grid GenerationQueue'!$AX$5:$AX$467,$B82,'Grid GenerationQueue'!$AY$5:$AY$467,$C82,'Grid GenerationQueue'!$BF$5:$BF$467,"&lt;&gt;"&amp;"")</f>
        <v>0</v>
      </c>
      <c r="AQ82">
        <f>SUMIFS('Grid GenerationQueue'!AE$5:AE$467,'Grid GenerationQueue'!$AX$5:$AX$467,$B82,'Grid GenerationQueue'!$AY$5:$AY$467,$C82)</f>
        <v>322.65999999999997</v>
      </c>
      <c r="AR82">
        <f>SUMIFS('Grid GenerationQueue'!AF$5:AF$467,'Grid GenerationQueue'!$AX$5:$AX$467,$B82,'Grid GenerationQueue'!$AY$5:$AY$467,$C82)</f>
        <v>118.5</v>
      </c>
      <c r="AS82">
        <f>SUMIFS('Grid GenerationQueue'!AG$5:AG$467,'Grid GenerationQueue'!$AX$5:$AX$467,$B82,'Grid GenerationQueue'!$AY$5:$AY$467,$C82)</f>
        <v>0</v>
      </c>
      <c r="AT82">
        <f>SUMIFS('Grid GenerationQueue'!AH$5:AH$467,'Grid GenerationQueue'!$AX$5:$AX$467,$B82,'Grid GenerationQueue'!$AY$5:$AY$467,$C82)</f>
        <v>0</v>
      </c>
      <c r="AU82">
        <f>SUMIFS('Grid GenerationQueue'!AI$5:AI$467,'Grid GenerationQueue'!$AX$5:$AX$467,$B82,'Grid GenerationQueue'!$AY$5:$AY$467,$C82)</f>
        <v>355.55</v>
      </c>
      <c r="AV82">
        <f>SUMIFS('Grid GenerationQueue'!AJ$5:AJ$467,'Grid GenerationQueue'!$AX$5:$AX$467,$B82,'Grid GenerationQueue'!$AY$5:$AY$467,$C82)</f>
        <v>148.96</v>
      </c>
      <c r="AW82">
        <f>SUMIFS('Grid GenerationQueue'!AK$5:AK$467,'Grid GenerationQueue'!$AX$5:$AX$467,$B82,'Grid GenerationQueue'!$AY$5:$AY$467,$C82)</f>
        <v>0</v>
      </c>
      <c r="AX82">
        <f>SUMIFS('Grid GenerationQueue'!AL$5:AL$467,'Grid GenerationQueue'!$AX$5:$AX$467,$B82,'Grid GenerationQueue'!$AY$5:$AY$467,$C82)</f>
        <v>0</v>
      </c>
      <c r="AY82">
        <f>SUMIFS('Grid GenerationQueue'!AM$5:AM$467,'Grid GenerationQueue'!$AX$5:$AX$467,$B82,'Grid GenerationQueue'!$AY$5:$AY$467,$C82)</f>
        <v>212.18</v>
      </c>
      <c r="AZ82">
        <f>SUMIFS('Grid GenerationQueue'!AN$5:AN$467,'Grid GenerationQueue'!$AX$5:$AX$467,$B82,'Grid GenerationQueue'!$AY$5:$AY$467,$C82)</f>
        <v>0</v>
      </c>
      <c r="BA82">
        <f>SUMIFS('Grid GenerationQueue'!AO$5:AO$467,'Grid GenerationQueue'!$AX$5:$AX$467,$B82,'Grid GenerationQueue'!$AY$5:$AY$467,$C82)</f>
        <v>0</v>
      </c>
      <c r="BB82">
        <f>SUMIFS('Grid GenerationQueue'!AP$5:AP$467,'Grid GenerationQueue'!$AX$5:$AX$467,$B82,'Grid GenerationQueue'!$AY$5:$AY$467,$C82)</f>
        <v>0</v>
      </c>
      <c r="BD82">
        <f>SUMIFS('Grid GenerationQueue'!AE$5:AE$467,'Grid GenerationQueue'!$AX$5:$AX$467,$B82,'Grid GenerationQueue'!$AY$5:$AY$467,$C82,'Grid GenerationQueue'!$BH$5:$BH$467,"Executed",'Grid GenerationQueue'!$BB$5:$BB$467,"&lt;"&amp;$BE$3)</f>
        <v>118.5</v>
      </c>
      <c r="BE82">
        <f>SUMIFS('Grid GenerationQueue'!AF$5:AF$467,'Grid GenerationQueue'!$AX$5:$AX$467,$B82,'Grid GenerationQueue'!$AY$5:$AY$467,$C82,'Grid GenerationQueue'!$BH$5:$BH$467,"Executed",'Grid GenerationQueue'!$BB$5:$BB$467,"&lt;"&amp;$BE$3)</f>
        <v>118.5</v>
      </c>
      <c r="BF82">
        <f>SUMIFS('Grid GenerationQueue'!AG$5:AG$467,'Grid GenerationQueue'!$AX$5:$AX$467,$B82,'Grid GenerationQueue'!$AY$5:$AY$467,$C82,'Grid GenerationQueue'!$BH$5:$BH$467,"Executed",'Grid GenerationQueue'!$BB$5:$BB$467,"&lt;"&amp;$BE$3)</f>
        <v>0</v>
      </c>
      <c r="BG82">
        <f>SUMIFS('Grid GenerationQueue'!AH$5:AH$467,'Grid GenerationQueue'!$AX$5:$AX$467,$B82,'Grid GenerationQueue'!$AY$5:$AY$467,$C82,'Grid GenerationQueue'!$BH$5:$BH$467,"Executed",'Grid GenerationQueue'!$BB$5:$BB$467,"&lt;"&amp;$BE$3)</f>
        <v>0</v>
      </c>
      <c r="BH82">
        <f>SUMIFS('Grid GenerationQueue'!AI$5:AI$467,'Grid GenerationQueue'!$AX$5:$AX$467,$B82,'Grid GenerationQueue'!$AY$5:$AY$467,$C82,'Grid GenerationQueue'!$BH$5:$BH$467,"Executed",'Grid GenerationQueue'!$BB$5:$BB$467,"&lt;"&amp;$BE$3)</f>
        <v>148.96</v>
      </c>
      <c r="BI82">
        <f>SUMIFS('Grid GenerationQueue'!AJ$5:AJ$467,'Grid GenerationQueue'!$AX$5:$AX$467,$B82,'Grid GenerationQueue'!$AY$5:$AY$467,$C82,'Grid GenerationQueue'!$BH$5:$BH$467,"Executed",'Grid GenerationQueue'!$BB$5:$BB$467,"&lt;"&amp;$BE$3)</f>
        <v>148.96</v>
      </c>
      <c r="BJ82">
        <f>SUMIFS('Grid GenerationQueue'!AK$5:AK$467,'Grid GenerationQueue'!$AX$5:$AX$467,$B82,'Grid GenerationQueue'!$AY$5:$AY$467,$C82,'Grid GenerationQueue'!$BH$5:$BH$467,"Executed",'Grid GenerationQueue'!$BB$5:$BB$467,"&lt;"&amp;$BE$3)</f>
        <v>0</v>
      </c>
      <c r="BK82">
        <f>SUMIFS('Grid GenerationQueue'!AL$5:AL$467,'Grid GenerationQueue'!$AX$5:$AX$467,$B82,'Grid GenerationQueue'!$AY$5:$AY$467,$C82,'Grid GenerationQueue'!$BH$5:$BH$467,"Executed",'Grid GenerationQueue'!$BB$5:$BB$467,"&lt;"&amp;$BE$3)</f>
        <v>0</v>
      </c>
      <c r="BL82">
        <f>SUMIFS('Grid GenerationQueue'!AM$5:AM$467,'Grid GenerationQueue'!$AX$5:$AX$467,$B82,'Grid GenerationQueue'!$AY$5:$AY$467,$C82,'Grid GenerationQueue'!$BH$5:$BH$467,"Executed",'Grid GenerationQueue'!$BB$5:$BB$467,"&lt;"&amp;$BE$3)</f>
        <v>0</v>
      </c>
      <c r="BM82">
        <f>SUMIFS('Grid GenerationQueue'!AN$5:AN$467,'Grid GenerationQueue'!$AX$5:$AX$467,$B82,'Grid GenerationQueue'!$AY$5:$AY$467,$C82,'Grid GenerationQueue'!$BH$5:$BH$467,"Executed",'Grid GenerationQueue'!$BB$5:$BB$467,"&lt;"&amp;$BE$3)</f>
        <v>0</v>
      </c>
      <c r="BN82">
        <f>SUMIFS('Grid GenerationQueue'!AO$5:AO$467,'Grid GenerationQueue'!$AX$5:$AX$467,$B82,'Grid GenerationQueue'!$AY$5:$AY$467,$C82,'Grid GenerationQueue'!$BH$5:$BH$467,"Executed",'Grid GenerationQueue'!$BB$5:$BB$467,"&lt;"&amp;$BE$3)</f>
        <v>0</v>
      </c>
      <c r="BO82">
        <f>SUMIFS('Grid GenerationQueue'!AP$5:AP$467,'Grid GenerationQueue'!$AX$5:$AX$467,$B82,'Grid GenerationQueue'!$AY$5:$AY$467,$C82,'Grid GenerationQueue'!$BH$5:$BH$467,"Executed",'Grid GenerationQueue'!$BB$5:$BB$467,"&lt;"&amp;$BE$3)</f>
        <v>0</v>
      </c>
      <c r="BQ82">
        <f>SUMIFS('Grid GenerationQueue'!AE$5:AE$467,'Grid GenerationQueue'!$AX$5:$AX$467,$B82,'Grid GenerationQueue'!$AY$5:$AY$467,$C82,'Grid GenerationQueue'!$BF$5:$BF$467,"&lt;&gt;"&amp;"",'Grid GenerationQueue'!$BB$5:$BB$467,"&lt;"&amp;$BE$3)</f>
        <v>322.65999999999997</v>
      </c>
      <c r="BR82">
        <f>SUMIFS('Grid GenerationQueue'!AF$5:AF$467,'Grid GenerationQueue'!$AX$5:$AX$467,$B82,'Grid GenerationQueue'!$AY$5:$AY$467,$C82,'Grid GenerationQueue'!$BF$5:$BF$467,"&lt;&gt;"&amp;"",'Grid GenerationQueue'!$BB$5:$BB$467,"&lt;"&amp;$BE$3)</f>
        <v>118.5</v>
      </c>
      <c r="BS82">
        <f>SUMIFS('Grid GenerationQueue'!AG$5:AG$467,'Grid GenerationQueue'!$AX$5:$AX$467,$B82,'Grid GenerationQueue'!$AY$5:$AY$467,$C82,'Grid GenerationQueue'!$BF$5:$BF$467,"&lt;&gt;"&amp;"",'Grid GenerationQueue'!$BB$5:$BB$467,"&lt;"&amp;$BE$3)</f>
        <v>0</v>
      </c>
      <c r="BT82">
        <f>SUMIFS('Grid GenerationQueue'!AH$5:AH$467,'Grid GenerationQueue'!$AX$5:$AX$467,$B82,'Grid GenerationQueue'!$AY$5:$AY$467,$C82,'Grid GenerationQueue'!$BF$5:$BF$467,"&lt;&gt;"&amp;"",'Grid GenerationQueue'!$BB$5:$BB$467,"&lt;"&amp;$BE$3)</f>
        <v>0</v>
      </c>
      <c r="BU82">
        <f>SUMIFS('Grid GenerationQueue'!AI$5:AI$467,'Grid GenerationQueue'!$AX$5:$AX$467,$B82,'Grid GenerationQueue'!$AY$5:$AY$467,$C82,'Grid GenerationQueue'!$BF$5:$BF$467,"&lt;&gt;"&amp;"",'Grid GenerationQueue'!$BB$5:$BB$467,"&lt;"&amp;$BE$3)</f>
        <v>355.55</v>
      </c>
      <c r="BV82">
        <f>SUMIFS('Grid GenerationQueue'!AJ$5:AJ$467,'Grid GenerationQueue'!$AX$5:$AX$467,$B82,'Grid GenerationQueue'!$AY$5:$AY$467,$C82,'Grid GenerationQueue'!$BF$5:$BF$467,"&lt;&gt;"&amp;"",'Grid GenerationQueue'!$BB$5:$BB$467,"&lt;"&amp;$BE$3)</f>
        <v>148.96</v>
      </c>
      <c r="BW82">
        <f>SUMIFS('Grid GenerationQueue'!AK$5:AK$467,'Grid GenerationQueue'!$AX$5:$AX$467,$B82,'Grid GenerationQueue'!$AY$5:$AY$467,$C82,'Grid GenerationQueue'!$BF$5:$BF$467,"&lt;&gt;"&amp;"",'Grid GenerationQueue'!$BB$5:$BB$467,"&lt;"&amp;$BE$3)</f>
        <v>0</v>
      </c>
      <c r="BX82">
        <f>SUMIFS('Grid GenerationQueue'!AL$5:AL$467,'Grid GenerationQueue'!$AX$5:$AX$467,$B82,'Grid GenerationQueue'!$AY$5:$AY$467,$C82,'Grid GenerationQueue'!$BF$5:$BF$467,"&lt;&gt;"&amp;"",'Grid GenerationQueue'!$BB$5:$BB$467,"&lt;"&amp;$BE$3)</f>
        <v>0</v>
      </c>
      <c r="BY82">
        <f>SUMIFS('Grid GenerationQueue'!AM$5:AM$467,'Grid GenerationQueue'!$AX$5:$AX$467,$B82,'Grid GenerationQueue'!$AY$5:$AY$467,$C82,'Grid GenerationQueue'!$BF$5:$BF$467,"&lt;&gt;"&amp;"",'Grid GenerationQueue'!$BB$5:$BB$467,"&lt;"&amp;$BE$3)</f>
        <v>212.18</v>
      </c>
      <c r="BZ82">
        <f>SUMIFS('Grid GenerationQueue'!AN$5:AN$467,'Grid GenerationQueue'!$AX$5:$AX$467,$B82,'Grid GenerationQueue'!$AY$5:$AY$467,$C82,'Grid GenerationQueue'!$BF$5:$BF$467,"&lt;&gt;"&amp;"",'Grid GenerationQueue'!$BB$5:$BB$467,"&lt;"&amp;$BE$3)</f>
        <v>0</v>
      </c>
      <c r="CA82">
        <f>SUMIFS('Grid GenerationQueue'!AO$5:AO$467,'Grid GenerationQueue'!$AX$5:$AX$467,$B82,'Grid GenerationQueue'!$AY$5:$AY$467,$C82,'Grid GenerationQueue'!$BF$5:$BF$467,"&lt;&gt;"&amp;"",'Grid GenerationQueue'!$BB$5:$BB$467,"&lt;"&amp;$BE$3)</f>
        <v>0</v>
      </c>
      <c r="CB82">
        <f>SUMIFS('Grid GenerationQueue'!AP$5:AP$467,'Grid GenerationQueue'!$AX$5:$AX$467,$B82,'Grid GenerationQueue'!$AY$5:$AY$467,$C82,'Grid GenerationQueue'!$BF$5:$BF$467,"&lt;&gt;"&amp;"",'Grid GenerationQueue'!$BB$5:$BB$467,"&lt;"&amp;$BE$3)</f>
        <v>0</v>
      </c>
      <c r="CD82">
        <f>SUMIFS('Grid GenerationQueue'!AE$5:AE$467,'Grid GenerationQueue'!$AX$5:$AX$467,$B82,'Grid GenerationQueue'!$AY$5:$AY$467,$C82,'Grid GenerationQueue'!$BB$5:$BB$467,"&lt;"&amp;$BE$3)</f>
        <v>322.65999999999997</v>
      </c>
      <c r="CE82">
        <f>SUMIFS('Grid GenerationQueue'!AF$5:AF$467,'Grid GenerationQueue'!$AX$5:$AX$467,$B82,'Grid GenerationQueue'!$AY$5:$AY$467,$C82,'Grid GenerationQueue'!$BB$5:$BB$467,"&lt;"&amp;$BE$3)</f>
        <v>118.5</v>
      </c>
      <c r="CF82">
        <f>SUMIFS('Grid GenerationQueue'!AG$5:AG$467,'Grid GenerationQueue'!$AX$5:$AX$467,$B82,'Grid GenerationQueue'!$AY$5:$AY$467,$C82,'Grid GenerationQueue'!$BB$5:$BB$467,"&lt;"&amp;$BE$3)</f>
        <v>0</v>
      </c>
      <c r="CG82">
        <f>SUMIFS('Grid GenerationQueue'!AH$5:AH$467,'Grid GenerationQueue'!$AX$5:$AX$467,$B82,'Grid GenerationQueue'!$AY$5:$AY$467,$C82,'Grid GenerationQueue'!$BB$5:$BB$467,"&lt;"&amp;$BE$3)</f>
        <v>0</v>
      </c>
      <c r="CH82">
        <f>SUMIFS('Grid GenerationQueue'!AI$5:AI$467,'Grid GenerationQueue'!$AX$5:$AX$467,$B82,'Grid GenerationQueue'!$AY$5:$AY$467,$C82,'Grid GenerationQueue'!$BB$5:$BB$467,"&lt;"&amp;$BE$3)</f>
        <v>355.55</v>
      </c>
      <c r="CI82">
        <f>SUMIFS('Grid GenerationQueue'!AJ$5:AJ$467,'Grid GenerationQueue'!$AX$5:$AX$467,$B82,'Grid GenerationQueue'!$AY$5:$AY$467,$C82,'Grid GenerationQueue'!$BB$5:$BB$467,"&lt;"&amp;$BE$3)</f>
        <v>148.96</v>
      </c>
      <c r="CJ82">
        <f>SUMIFS('Grid GenerationQueue'!AK$5:AK$467,'Grid GenerationQueue'!$AX$5:$AX$467,$B82,'Grid GenerationQueue'!$AY$5:$AY$467,$C82,'Grid GenerationQueue'!$BB$5:$BB$467,"&lt;"&amp;$BE$3)</f>
        <v>0</v>
      </c>
      <c r="CK82">
        <f>SUMIFS('Grid GenerationQueue'!AL$5:AL$467,'Grid GenerationQueue'!$AX$5:$AX$467,$B82,'Grid GenerationQueue'!$AY$5:$AY$467,$C82,'Grid GenerationQueue'!$BB$5:$BB$467,"&lt;"&amp;$BE$3)</f>
        <v>0</v>
      </c>
      <c r="CL82">
        <f>SUMIFS('Grid GenerationQueue'!AM$5:AM$467,'Grid GenerationQueue'!$AX$5:$AX$467,$B82,'Grid GenerationQueue'!$AY$5:$AY$467,$C82,'Grid GenerationQueue'!$BB$5:$BB$467,"&lt;"&amp;$BE$3)</f>
        <v>212.18</v>
      </c>
      <c r="CM82">
        <f>SUMIFS('Grid GenerationQueue'!AN$5:AN$467,'Grid GenerationQueue'!$AX$5:$AX$467,$B82,'Grid GenerationQueue'!$AY$5:$AY$467,$C82,'Grid GenerationQueue'!$BB$5:$BB$467,"&lt;"&amp;$BE$3)</f>
        <v>0</v>
      </c>
      <c r="CN82">
        <f>SUMIFS('Grid GenerationQueue'!AO$5:AO$467,'Grid GenerationQueue'!$AX$5:$AX$467,$B82,'Grid GenerationQueue'!$AY$5:$AY$467,$C82,'Grid GenerationQueue'!$BB$5:$BB$467,"&lt;"&amp;$BE$3)</f>
        <v>0</v>
      </c>
      <c r="CO82">
        <f>SUMIFS('Grid GenerationQueue'!AP$5:AP$467,'Grid GenerationQueue'!$AX$5:$AX$467,$B82,'Grid GenerationQueue'!$AY$5:$AY$467,$C82,'Grid GenerationQueue'!$BB$5:$BB$467,"&lt;"&amp;$BE$3)</f>
        <v>0</v>
      </c>
    </row>
    <row r="83" spans="1:93" x14ac:dyDescent="0.35">
      <c r="A83" t="s">
        <v>4651</v>
      </c>
      <c r="B83" t="s">
        <v>4403</v>
      </c>
      <c r="C83">
        <v>115</v>
      </c>
      <c r="D83">
        <f>SUMIFS('Grid GenerationQueue'!AE$5:AE$467,'Grid GenerationQueue'!$AX$5:$AX$467,$B83,'Grid GenerationQueue'!$AY$5:$AY$467,$C83,'Grid GenerationQueue'!$BI$5:$BI$467,"&lt;4")</f>
        <v>0</v>
      </c>
      <c r="E83">
        <f>SUMIFS('Grid GenerationQueue'!AF$5:AF$467,'Grid GenerationQueue'!$AX$5:$AX$467,$B83,'Grid GenerationQueue'!$AY$5:$AY$467,$C83,'Grid GenerationQueue'!$BI$5:$BI$467,"&lt;4")</f>
        <v>0</v>
      </c>
      <c r="F83">
        <f>SUMIFS('Grid GenerationQueue'!AG$5:AG$467,'Grid GenerationQueue'!$AX$5:$AX$467,$B83,'Grid GenerationQueue'!$AY$5:$AY$467,$C83,'Grid GenerationQueue'!$BI$5:$BI$467,"&lt;4")</f>
        <v>0</v>
      </c>
      <c r="G83">
        <f>SUMIFS('Grid GenerationQueue'!AH$5:AH$467,'Grid GenerationQueue'!$AX$5:$AX$467,$B83,'Grid GenerationQueue'!$AY$5:$AY$467,$C83,'Grid GenerationQueue'!$BI$5:$BI$467,"&lt;4")</f>
        <v>0</v>
      </c>
      <c r="H83">
        <f>SUMIFS('Grid GenerationQueue'!AI$5:AI$467,'Grid GenerationQueue'!$AX$5:$AX$467,$B83,'Grid GenerationQueue'!$AY$5:$AY$467,$C83,'Grid GenerationQueue'!$BI$5:$BI$467,"&lt;4")</f>
        <v>0</v>
      </c>
      <c r="I83">
        <f>SUMIFS('Grid GenerationQueue'!AJ$5:AJ$467,'Grid GenerationQueue'!$AX$5:$AX$467,$B83,'Grid GenerationQueue'!$AY$5:$AY$467,$C83,'Grid GenerationQueue'!$BI$5:$BI$467,"&lt;4")</f>
        <v>0</v>
      </c>
      <c r="J83">
        <f>SUMIFS('Grid GenerationQueue'!AK$5:AK$467,'Grid GenerationQueue'!$AX$5:$AX$467,$B83,'Grid GenerationQueue'!$AY$5:$AY$467,$C83,'Grid GenerationQueue'!$BI$5:$BI$467,"&lt;4")</f>
        <v>0</v>
      </c>
      <c r="K83">
        <f>SUMIFS('Grid GenerationQueue'!AL$5:AL$467,'Grid GenerationQueue'!$AX$5:$AX$467,$B83,'Grid GenerationQueue'!$AY$5:$AY$467,$C83,'Grid GenerationQueue'!$BI$5:$BI$467,"&lt;4")</f>
        <v>0</v>
      </c>
      <c r="L83">
        <f>SUMIFS('Grid GenerationQueue'!AM$5:AM$467,'Grid GenerationQueue'!$AX$5:$AX$467,$B83,'Grid GenerationQueue'!$AY$5:$AY$467,$C83,'Grid GenerationQueue'!$BI$5:$BI$467,"&lt;4")</f>
        <v>0</v>
      </c>
      <c r="M83">
        <f>SUMIFS('Grid GenerationQueue'!AN$5:AN$467,'Grid GenerationQueue'!$AX$5:$AX$467,$B83,'Grid GenerationQueue'!$AY$5:$AY$467,$C83,'Grid GenerationQueue'!$BI$5:$BI$467,"&lt;4")</f>
        <v>0</v>
      </c>
      <c r="N83">
        <f>SUMIFS('Grid GenerationQueue'!AO$5:AO$467,'Grid GenerationQueue'!$AX$5:$AX$467,$B83,'Grid GenerationQueue'!$AY$5:$AY$467,$C83,'Grid GenerationQueue'!$BI$5:$BI$467,"&lt;4")</f>
        <v>0</v>
      </c>
      <c r="O83">
        <f>SUMIFS('Grid GenerationQueue'!AP$5:AP$467,'Grid GenerationQueue'!$AX$5:$AX$467,$B83,'Grid GenerationQueue'!$AY$5:$AY$467,$C83,'Grid GenerationQueue'!$BI$5:$BI$467,"&lt;4")</f>
        <v>0</v>
      </c>
      <c r="Q83">
        <f>SUMIFS('Grid GenerationQueue'!AE$5:AE$467,'Grid GenerationQueue'!$AX$5:$AX$467,$B83,'Grid GenerationQueue'!$AY$5:$AY$467,$C83,'Grid GenerationQueue'!$BH$5:$BH$467,"Executed")</f>
        <v>0</v>
      </c>
      <c r="R83">
        <f>SUMIFS('Grid GenerationQueue'!AF$5:AF$467,'Grid GenerationQueue'!$AX$5:$AX$467,$B83,'Grid GenerationQueue'!$AY$5:$AY$467,$C83,'Grid GenerationQueue'!$BH$5:$BH$467,"Executed")</f>
        <v>0</v>
      </c>
      <c r="S83">
        <f>SUMIFS('Grid GenerationQueue'!AG$5:AG$467,'Grid GenerationQueue'!$AX$5:$AX$467,$B83,'Grid GenerationQueue'!$AY$5:$AY$467,$C83,'Grid GenerationQueue'!$BH$5:$BH$467,"Executed")</f>
        <v>0</v>
      </c>
      <c r="T83">
        <f>SUMIFS('Grid GenerationQueue'!AH$5:AH$467,'Grid GenerationQueue'!$AX$5:$AX$467,$B83,'Grid GenerationQueue'!$AY$5:$AY$467,$C83,'Grid GenerationQueue'!$BH$5:$BH$467,"Executed")</f>
        <v>0</v>
      </c>
      <c r="U83">
        <f>SUMIFS('Grid GenerationQueue'!AI$5:AI$467,'Grid GenerationQueue'!$AX$5:$AX$467,$B83,'Grid GenerationQueue'!$AY$5:$AY$467,$C83,'Grid GenerationQueue'!$BH$5:$BH$467,"Executed")</f>
        <v>0</v>
      </c>
      <c r="V83">
        <f>SUMIFS('Grid GenerationQueue'!AJ$5:AJ$467,'Grid GenerationQueue'!$AX$5:$AX$467,$B83,'Grid GenerationQueue'!$AY$5:$AY$467,$C83,'Grid GenerationQueue'!$BH$5:$BH$467,"Executed")</f>
        <v>0</v>
      </c>
      <c r="W83">
        <f>SUMIFS('Grid GenerationQueue'!AK$5:AK$467,'Grid GenerationQueue'!$AX$5:$AX$467,$B83,'Grid GenerationQueue'!$AY$5:$AY$467,$C83,'Grid GenerationQueue'!$BH$5:$BH$467,"Executed")</f>
        <v>0</v>
      </c>
      <c r="X83">
        <f>SUMIFS('Grid GenerationQueue'!AL$5:AL$467,'Grid GenerationQueue'!$AX$5:$AX$467,$B83,'Grid GenerationQueue'!$AY$5:$AY$467,$C83,'Grid GenerationQueue'!$BH$5:$BH$467,"Executed")</f>
        <v>0</v>
      </c>
      <c r="Y83">
        <f>SUMIFS('Grid GenerationQueue'!AM$5:AM$467,'Grid GenerationQueue'!$AX$5:$AX$467,$B83,'Grid GenerationQueue'!$AY$5:$AY$467,$C83,'Grid GenerationQueue'!$BH$5:$BH$467,"Executed")</f>
        <v>0</v>
      </c>
      <c r="Z83">
        <f>SUMIFS('Grid GenerationQueue'!AN$5:AN$467,'Grid GenerationQueue'!$AX$5:$AX$467,$B83,'Grid GenerationQueue'!$AY$5:$AY$467,$C83,'Grid GenerationQueue'!$BH$5:$BH$467,"Executed")</f>
        <v>0</v>
      </c>
      <c r="AA83">
        <f>SUMIFS('Grid GenerationQueue'!AO$5:AO$467,'Grid GenerationQueue'!$AX$5:$AX$467,$B83,'Grid GenerationQueue'!$AY$5:$AY$467,$C83,'Grid GenerationQueue'!$BH$5:$BH$467,"Executed")</f>
        <v>0</v>
      </c>
      <c r="AB83">
        <f>SUMIFS('Grid GenerationQueue'!AP$5:AP$467,'Grid GenerationQueue'!$AX$5:$AX$467,$B83,'Grid GenerationQueue'!$AY$5:$AY$467,$C83,'Grid GenerationQueue'!$BH$5:$BH$467,"Executed")</f>
        <v>0</v>
      </c>
      <c r="AD83">
        <f>SUMIFS('Grid GenerationQueue'!AE$5:AE$467,'Grid GenerationQueue'!$AX$5:$AX$467,$B83,'Grid GenerationQueue'!$AY$5:$AY$467,$C83,'Grid GenerationQueue'!$BF$5:$BF$467,"&lt;&gt;"&amp;"")</f>
        <v>0</v>
      </c>
      <c r="AE83">
        <f>SUMIFS('Grid GenerationQueue'!AF$5:AF$467,'Grid GenerationQueue'!$AX$5:$AX$467,$B83,'Grid GenerationQueue'!$AY$5:$AY$467,$C83,'Grid GenerationQueue'!$BF$5:$BF$467,"&lt;&gt;"&amp;"")</f>
        <v>0</v>
      </c>
      <c r="AF83">
        <f>SUMIFS('Grid GenerationQueue'!AG$5:AG$467,'Grid GenerationQueue'!$AX$5:$AX$467,$B83,'Grid GenerationQueue'!$AY$5:$AY$467,$C83,'Grid GenerationQueue'!$BF$5:$BF$467,"&lt;&gt;"&amp;"")</f>
        <v>0</v>
      </c>
      <c r="AG83">
        <f>SUMIFS('Grid GenerationQueue'!AH$5:AH$467,'Grid GenerationQueue'!$AX$5:$AX$467,$B83,'Grid GenerationQueue'!$AY$5:$AY$467,$C83,'Grid GenerationQueue'!$BF$5:$BF$467,"&lt;&gt;"&amp;"")</f>
        <v>0</v>
      </c>
      <c r="AH83">
        <f>SUMIFS('Grid GenerationQueue'!AI$5:AI$467,'Grid GenerationQueue'!$AX$5:$AX$467,$B83,'Grid GenerationQueue'!$AY$5:$AY$467,$C83,'Grid GenerationQueue'!$BF$5:$BF$467,"&lt;&gt;"&amp;"")</f>
        <v>0</v>
      </c>
      <c r="AI83">
        <f>SUMIFS('Grid GenerationQueue'!AJ$5:AJ$467,'Grid GenerationQueue'!$AX$5:$AX$467,$B83,'Grid GenerationQueue'!$AY$5:$AY$467,$C83,'Grid GenerationQueue'!$BF$5:$BF$467,"&lt;&gt;"&amp;"")</f>
        <v>0</v>
      </c>
      <c r="AJ83">
        <f>SUMIFS('Grid GenerationQueue'!AK$5:AK$467,'Grid GenerationQueue'!$AX$5:$AX$467,$B83,'Grid GenerationQueue'!$AY$5:$AY$467,$C83,'Grid GenerationQueue'!$BF$5:$BF$467,"&lt;&gt;"&amp;"")</f>
        <v>0</v>
      </c>
      <c r="AK83">
        <f>SUMIFS('Grid GenerationQueue'!AL$5:AL$467,'Grid GenerationQueue'!$AX$5:$AX$467,$B83,'Grid GenerationQueue'!$AY$5:$AY$467,$C83,'Grid GenerationQueue'!$BF$5:$BF$467,"&lt;&gt;"&amp;"")</f>
        <v>0</v>
      </c>
      <c r="AL83">
        <f>SUMIFS('Grid GenerationQueue'!AM$5:AM$467,'Grid GenerationQueue'!$AX$5:$AX$467,$B83,'Grid GenerationQueue'!$AY$5:$AY$467,$C83,'Grid GenerationQueue'!$BF$5:$BF$467,"&lt;&gt;"&amp;"")</f>
        <v>0</v>
      </c>
      <c r="AM83">
        <f>SUMIFS('Grid GenerationQueue'!AN$5:AN$467,'Grid GenerationQueue'!$AX$5:$AX$467,$B83,'Grid GenerationQueue'!$AY$5:$AY$467,$C83,'Grid GenerationQueue'!$BF$5:$BF$467,"&lt;&gt;"&amp;"")</f>
        <v>0</v>
      </c>
      <c r="AN83">
        <f>SUMIFS('Grid GenerationQueue'!AO$5:AO$467,'Grid GenerationQueue'!$AX$5:$AX$467,$B83,'Grid GenerationQueue'!$AY$5:$AY$467,$C83,'Grid GenerationQueue'!$BF$5:$BF$467,"&lt;&gt;"&amp;"")</f>
        <v>0</v>
      </c>
      <c r="AO83">
        <f>SUMIFS('Grid GenerationQueue'!AP$5:AP$467,'Grid GenerationQueue'!$AX$5:$AX$467,$B83,'Grid GenerationQueue'!$AY$5:$AY$467,$C83,'Grid GenerationQueue'!$BF$5:$BF$467,"&lt;&gt;"&amp;"")</f>
        <v>0</v>
      </c>
      <c r="AQ83">
        <f>SUMIFS('Grid GenerationQueue'!AE$5:AE$467,'Grid GenerationQueue'!$AX$5:$AX$467,$B83,'Grid GenerationQueue'!$AY$5:$AY$467,$C83)</f>
        <v>87.5</v>
      </c>
      <c r="AR83">
        <f>SUMIFS('Grid GenerationQueue'!AF$5:AF$467,'Grid GenerationQueue'!$AX$5:$AX$467,$B83,'Grid GenerationQueue'!$AY$5:$AY$467,$C83)</f>
        <v>0</v>
      </c>
      <c r="AS83">
        <f>SUMIFS('Grid GenerationQueue'!AG$5:AG$467,'Grid GenerationQueue'!$AX$5:$AX$467,$B83,'Grid GenerationQueue'!$AY$5:$AY$467,$C83)</f>
        <v>0</v>
      </c>
      <c r="AT83">
        <f>SUMIFS('Grid GenerationQueue'!AH$5:AH$467,'Grid GenerationQueue'!$AX$5:$AX$467,$B83,'Grid GenerationQueue'!$AY$5:$AY$467,$C83)</f>
        <v>0</v>
      </c>
      <c r="AU83">
        <f>SUMIFS('Grid GenerationQueue'!AI$5:AI$467,'Grid GenerationQueue'!$AX$5:$AX$467,$B83,'Grid GenerationQueue'!$AY$5:$AY$467,$C83)</f>
        <v>87.5</v>
      </c>
      <c r="AV83">
        <f>SUMIFS('Grid GenerationQueue'!AJ$5:AJ$467,'Grid GenerationQueue'!$AX$5:$AX$467,$B83,'Grid GenerationQueue'!$AY$5:$AY$467,$C83)</f>
        <v>0</v>
      </c>
      <c r="AW83">
        <f>SUMIFS('Grid GenerationQueue'!AK$5:AK$467,'Grid GenerationQueue'!$AX$5:$AX$467,$B83,'Grid GenerationQueue'!$AY$5:$AY$467,$C83)</f>
        <v>0</v>
      </c>
      <c r="AX83">
        <f>SUMIFS('Grid GenerationQueue'!AL$5:AL$467,'Grid GenerationQueue'!$AX$5:$AX$467,$B83,'Grid GenerationQueue'!$AY$5:$AY$467,$C83)</f>
        <v>0</v>
      </c>
      <c r="AY83">
        <f>SUMIFS('Grid GenerationQueue'!AM$5:AM$467,'Grid GenerationQueue'!$AX$5:$AX$467,$B83,'Grid GenerationQueue'!$AY$5:$AY$467,$C83)</f>
        <v>0</v>
      </c>
      <c r="AZ83">
        <f>SUMIFS('Grid GenerationQueue'!AN$5:AN$467,'Grid GenerationQueue'!$AX$5:$AX$467,$B83,'Grid GenerationQueue'!$AY$5:$AY$467,$C83)</f>
        <v>0</v>
      </c>
      <c r="BA83">
        <f>SUMIFS('Grid GenerationQueue'!AO$5:AO$467,'Grid GenerationQueue'!$AX$5:$AX$467,$B83,'Grid GenerationQueue'!$AY$5:$AY$467,$C83)</f>
        <v>0</v>
      </c>
      <c r="BB83">
        <f>SUMIFS('Grid GenerationQueue'!AP$5:AP$467,'Grid GenerationQueue'!$AX$5:$AX$467,$B83,'Grid GenerationQueue'!$AY$5:$AY$467,$C83)</f>
        <v>0</v>
      </c>
      <c r="BD83">
        <f>SUMIFS('Grid GenerationQueue'!AE$5:AE$467,'Grid GenerationQueue'!$AX$5:$AX$467,$B83,'Grid GenerationQueue'!$AY$5:$AY$467,$C83,'Grid GenerationQueue'!$BH$5:$BH$467,"Executed",'Grid GenerationQueue'!$BB$5:$BB$467,"&lt;"&amp;$BE$3)</f>
        <v>0</v>
      </c>
      <c r="BE83">
        <f>SUMIFS('Grid GenerationQueue'!AF$5:AF$467,'Grid GenerationQueue'!$AX$5:$AX$467,$B83,'Grid GenerationQueue'!$AY$5:$AY$467,$C83,'Grid GenerationQueue'!$BH$5:$BH$467,"Executed",'Grid GenerationQueue'!$BB$5:$BB$467,"&lt;"&amp;$BE$3)</f>
        <v>0</v>
      </c>
      <c r="BF83">
        <f>SUMIFS('Grid GenerationQueue'!AG$5:AG$467,'Grid GenerationQueue'!$AX$5:$AX$467,$B83,'Grid GenerationQueue'!$AY$5:$AY$467,$C83,'Grid GenerationQueue'!$BH$5:$BH$467,"Executed",'Grid GenerationQueue'!$BB$5:$BB$467,"&lt;"&amp;$BE$3)</f>
        <v>0</v>
      </c>
      <c r="BG83">
        <f>SUMIFS('Grid GenerationQueue'!AH$5:AH$467,'Grid GenerationQueue'!$AX$5:$AX$467,$B83,'Grid GenerationQueue'!$AY$5:$AY$467,$C83,'Grid GenerationQueue'!$BH$5:$BH$467,"Executed",'Grid GenerationQueue'!$BB$5:$BB$467,"&lt;"&amp;$BE$3)</f>
        <v>0</v>
      </c>
      <c r="BH83">
        <f>SUMIFS('Grid GenerationQueue'!AI$5:AI$467,'Grid GenerationQueue'!$AX$5:$AX$467,$B83,'Grid GenerationQueue'!$AY$5:$AY$467,$C83,'Grid GenerationQueue'!$BH$5:$BH$467,"Executed",'Grid GenerationQueue'!$BB$5:$BB$467,"&lt;"&amp;$BE$3)</f>
        <v>0</v>
      </c>
      <c r="BI83">
        <f>SUMIFS('Grid GenerationQueue'!AJ$5:AJ$467,'Grid GenerationQueue'!$AX$5:$AX$467,$B83,'Grid GenerationQueue'!$AY$5:$AY$467,$C83,'Grid GenerationQueue'!$BH$5:$BH$467,"Executed",'Grid GenerationQueue'!$BB$5:$BB$467,"&lt;"&amp;$BE$3)</f>
        <v>0</v>
      </c>
      <c r="BJ83">
        <f>SUMIFS('Grid GenerationQueue'!AK$5:AK$467,'Grid GenerationQueue'!$AX$5:$AX$467,$B83,'Grid GenerationQueue'!$AY$5:$AY$467,$C83,'Grid GenerationQueue'!$BH$5:$BH$467,"Executed",'Grid GenerationQueue'!$BB$5:$BB$467,"&lt;"&amp;$BE$3)</f>
        <v>0</v>
      </c>
      <c r="BK83">
        <f>SUMIFS('Grid GenerationQueue'!AL$5:AL$467,'Grid GenerationQueue'!$AX$5:$AX$467,$B83,'Grid GenerationQueue'!$AY$5:$AY$467,$C83,'Grid GenerationQueue'!$BH$5:$BH$467,"Executed",'Grid GenerationQueue'!$BB$5:$BB$467,"&lt;"&amp;$BE$3)</f>
        <v>0</v>
      </c>
      <c r="BL83">
        <f>SUMIFS('Grid GenerationQueue'!AM$5:AM$467,'Grid GenerationQueue'!$AX$5:$AX$467,$B83,'Grid GenerationQueue'!$AY$5:$AY$467,$C83,'Grid GenerationQueue'!$BH$5:$BH$467,"Executed",'Grid GenerationQueue'!$BB$5:$BB$467,"&lt;"&amp;$BE$3)</f>
        <v>0</v>
      </c>
      <c r="BM83">
        <f>SUMIFS('Grid GenerationQueue'!AN$5:AN$467,'Grid GenerationQueue'!$AX$5:$AX$467,$B83,'Grid GenerationQueue'!$AY$5:$AY$467,$C83,'Grid GenerationQueue'!$BH$5:$BH$467,"Executed",'Grid GenerationQueue'!$BB$5:$BB$467,"&lt;"&amp;$BE$3)</f>
        <v>0</v>
      </c>
      <c r="BN83">
        <f>SUMIFS('Grid GenerationQueue'!AO$5:AO$467,'Grid GenerationQueue'!$AX$5:$AX$467,$B83,'Grid GenerationQueue'!$AY$5:$AY$467,$C83,'Grid GenerationQueue'!$BH$5:$BH$467,"Executed",'Grid GenerationQueue'!$BB$5:$BB$467,"&lt;"&amp;$BE$3)</f>
        <v>0</v>
      </c>
      <c r="BO83">
        <f>SUMIFS('Grid GenerationQueue'!AP$5:AP$467,'Grid GenerationQueue'!$AX$5:$AX$467,$B83,'Grid GenerationQueue'!$AY$5:$AY$467,$C83,'Grid GenerationQueue'!$BH$5:$BH$467,"Executed",'Grid GenerationQueue'!$BB$5:$BB$467,"&lt;"&amp;$BE$3)</f>
        <v>0</v>
      </c>
      <c r="BQ83">
        <f>SUMIFS('Grid GenerationQueue'!AE$5:AE$467,'Grid GenerationQueue'!$AX$5:$AX$467,$B83,'Grid GenerationQueue'!$AY$5:$AY$467,$C83,'Grid GenerationQueue'!$BF$5:$BF$467,"&lt;&gt;"&amp;"",'Grid GenerationQueue'!$BB$5:$BB$467,"&lt;"&amp;$BE$3)</f>
        <v>0</v>
      </c>
      <c r="BR83">
        <f>SUMIFS('Grid GenerationQueue'!AF$5:AF$467,'Grid GenerationQueue'!$AX$5:$AX$467,$B83,'Grid GenerationQueue'!$AY$5:$AY$467,$C83,'Grid GenerationQueue'!$BF$5:$BF$467,"&lt;&gt;"&amp;"",'Grid GenerationQueue'!$BB$5:$BB$467,"&lt;"&amp;$BE$3)</f>
        <v>0</v>
      </c>
      <c r="BS83">
        <f>SUMIFS('Grid GenerationQueue'!AG$5:AG$467,'Grid GenerationQueue'!$AX$5:$AX$467,$B83,'Grid GenerationQueue'!$AY$5:$AY$467,$C83,'Grid GenerationQueue'!$BF$5:$BF$467,"&lt;&gt;"&amp;"",'Grid GenerationQueue'!$BB$5:$BB$467,"&lt;"&amp;$BE$3)</f>
        <v>0</v>
      </c>
      <c r="BT83">
        <f>SUMIFS('Grid GenerationQueue'!AH$5:AH$467,'Grid GenerationQueue'!$AX$5:$AX$467,$B83,'Grid GenerationQueue'!$AY$5:$AY$467,$C83,'Grid GenerationQueue'!$BF$5:$BF$467,"&lt;&gt;"&amp;"",'Grid GenerationQueue'!$BB$5:$BB$467,"&lt;"&amp;$BE$3)</f>
        <v>0</v>
      </c>
      <c r="BU83">
        <f>SUMIFS('Grid GenerationQueue'!AI$5:AI$467,'Grid GenerationQueue'!$AX$5:$AX$467,$B83,'Grid GenerationQueue'!$AY$5:$AY$467,$C83,'Grid GenerationQueue'!$BF$5:$BF$467,"&lt;&gt;"&amp;"",'Grid GenerationQueue'!$BB$5:$BB$467,"&lt;"&amp;$BE$3)</f>
        <v>0</v>
      </c>
      <c r="BV83">
        <f>SUMIFS('Grid GenerationQueue'!AJ$5:AJ$467,'Grid GenerationQueue'!$AX$5:$AX$467,$B83,'Grid GenerationQueue'!$AY$5:$AY$467,$C83,'Grid GenerationQueue'!$BF$5:$BF$467,"&lt;&gt;"&amp;"",'Grid GenerationQueue'!$BB$5:$BB$467,"&lt;"&amp;$BE$3)</f>
        <v>0</v>
      </c>
      <c r="BW83">
        <f>SUMIFS('Grid GenerationQueue'!AK$5:AK$467,'Grid GenerationQueue'!$AX$5:$AX$467,$B83,'Grid GenerationQueue'!$AY$5:$AY$467,$C83,'Grid GenerationQueue'!$BF$5:$BF$467,"&lt;&gt;"&amp;"",'Grid GenerationQueue'!$BB$5:$BB$467,"&lt;"&amp;$BE$3)</f>
        <v>0</v>
      </c>
      <c r="BX83">
        <f>SUMIFS('Grid GenerationQueue'!AL$5:AL$467,'Grid GenerationQueue'!$AX$5:$AX$467,$B83,'Grid GenerationQueue'!$AY$5:$AY$467,$C83,'Grid GenerationQueue'!$BF$5:$BF$467,"&lt;&gt;"&amp;"",'Grid GenerationQueue'!$BB$5:$BB$467,"&lt;"&amp;$BE$3)</f>
        <v>0</v>
      </c>
      <c r="BY83">
        <f>SUMIFS('Grid GenerationQueue'!AM$5:AM$467,'Grid GenerationQueue'!$AX$5:$AX$467,$B83,'Grid GenerationQueue'!$AY$5:$AY$467,$C83,'Grid GenerationQueue'!$BF$5:$BF$467,"&lt;&gt;"&amp;"",'Grid GenerationQueue'!$BB$5:$BB$467,"&lt;"&amp;$BE$3)</f>
        <v>0</v>
      </c>
      <c r="BZ83">
        <f>SUMIFS('Grid GenerationQueue'!AN$5:AN$467,'Grid GenerationQueue'!$AX$5:$AX$467,$B83,'Grid GenerationQueue'!$AY$5:$AY$467,$C83,'Grid GenerationQueue'!$BF$5:$BF$467,"&lt;&gt;"&amp;"",'Grid GenerationQueue'!$BB$5:$BB$467,"&lt;"&amp;$BE$3)</f>
        <v>0</v>
      </c>
      <c r="CA83">
        <f>SUMIFS('Grid GenerationQueue'!AO$5:AO$467,'Grid GenerationQueue'!$AX$5:$AX$467,$B83,'Grid GenerationQueue'!$AY$5:$AY$467,$C83,'Grid GenerationQueue'!$BF$5:$BF$467,"&lt;&gt;"&amp;"",'Grid GenerationQueue'!$BB$5:$BB$467,"&lt;"&amp;$BE$3)</f>
        <v>0</v>
      </c>
      <c r="CB83">
        <f>SUMIFS('Grid GenerationQueue'!AP$5:AP$467,'Grid GenerationQueue'!$AX$5:$AX$467,$B83,'Grid GenerationQueue'!$AY$5:$AY$467,$C83,'Grid GenerationQueue'!$BF$5:$BF$467,"&lt;&gt;"&amp;"",'Grid GenerationQueue'!$BB$5:$BB$467,"&lt;"&amp;$BE$3)</f>
        <v>0</v>
      </c>
      <c r="CD83">
        <f>SUMIFS('Grid GenerationQueue'!AE$5:AE$467,'Grid GenerationQueue'!$AX$5:$AX$467,$B83,'Grid GenerationQueue'!$AY$5:$AY$467,$C83,'Grid GenerationQueue'!$BB$5:$BB$467,"&lt;"&amp;$BE$3)</f>
        <v>87.5</v>
      </c>
      <c r="CE83">
        <f>SUMIFS('Grid GenerationQueue'!AF$5:AF$467,'Grid GenerationQueue'!$AX$5:$AX$467,$B83,'Grid GenerationQueue'!$AY$5:$AY$467,$C83,'Grid GenerationQueue'!$BB$5:$BB$467,"&lt;"&amp;$BE$3)</f>
        <v>0</v>
      </c>
      <c r="CF83">
        <f>SUMIFS('Grid GenerationQueue'!AG$5:AG$467,'Grid GenerationQueue'!$AX$5:$AX$467,$B83,'Grid GenerationQueue'!$AY$5:$AY$467,$C83,'Grid GenerationQueue'!$BB$5:$BB$467,"&lt;"&amp;$BE$3)</f>
        <v>0</v>
      </c>
      <c r="CG83">
        <f>SUMIFS('Grid GenerationQueue'!AH$5:AH$467,'Grid GenerationQueue'!$AX$5:$AX$467,$B83,'Grid GenerationQueue'!$AY$5:$AY$467,$C83,'Grid GenerationQueue'!$BB$5:$BB$467,"&lt;"&amp;$BE$3)</f>
        <v>0</v>
      </c>
      <c r="CH83">
        <f>SUMIFS('Grid GenerationQueue'!AI$5:AI$467,'Grid GenerationQueue'!$AX$5:$AX$467,$B83,'Grid GenerationQueue'!$AY$5:$AY$467,$C83,'Grid GenerationQueue'!$BB$5:$BB$467,"&lt;"&amp;$BE$3)</f>
        <v>87.5</v>
      </c>
      <c r="CI83">
        <f>SUMIFS('Grid GenerationQueue'!AJ$5:AJ$467,'Grid GenerationQueue'!$AX$5:$AX$467,$B83,'Grid GenerationQueue'!$AY$5:$AY$467,$C83,'Grid GenerationQueue'!$BB$5:$BB$467,"&lt;"&amp;$BE$3)</f>
        <v>0</v>
      </c>
      <c r="CJ83">
        <f>SUMIFS('Grid GenerationQueue'!AK$5:AK$467,'Grid GenerationQueue'!$AX$5:$AX$467,$B83,'Grid GenerationQueue'!$AY$5:$AY$467,$C83,'Grid GenerationQueue'!$BB$5:$BB$467,"&lt;"&amp;$BE$3)</f>
        <v>0</v>
      </c>
      <c r="CK83">
        <f>SUMIFS('Grid GenerationQueue'!AL$5:AL$467,'Grid GenerationQueue'!$AX$5:$AX$467,$B83,'Grid GenerationQueue'!$AY$5:$AY$467,$C83,'Grid GenerationQueue'!$BB$5:$BB$467,"&lt;"&amp;$BE$3)</f>
        <v>0</v>
      </c>
      <c r="CL83">
        <f>SUMIFS('Grid GenerationQueue'!AM$5:AM$467,'Grid GenerationQueue'!$AX$5:$AX$467,$B83,'Grid GenerationQueue'!$AY$5:$AY$467,$C83,'Grid GenerationQueue'!$BB$5:$BB$467,"&lt;"&amp;$BE$3)</f>
        <v>0</v>
      </c>
      <c r="CM83">
        <f>SUMIFS('Grid GenerationQueue'!AN$5:AN$467,'Grid GenerationQueue'!$AX$5:$AX$467,$B83,'Grid GenerationQueue'!$AY$5:$AY$467,$C83,'Grid GenerationQueue'!$BB$5:$BB$467,"&lt;"&amp;$BE$3)</f>
        <v>0</v>
      </c>
      <c r="CN83">
        <f>SUMIFS('Grid GenerationQueue'!AO$5:AO$467,'Grid GenerationQueue'!$AX$5:$AX$467,$B83,'Grid GenerationQueue'!$AY$5:$AY$467,$C83,'Grid GenerationQueue'!$BB$5:$BB$467,"&lt;"&amp;$BE$3)</f>
        <v>0</v>
      </c>
      <c r="CO83">
        <f>SUMIFS('Grid GenerationQueue'!AP$5:AP$467,'Grid GenerationQueue'!$AX$5:$AX$467,$B83,'Grid GenerationQueue'!$AY$5:$AY$467,$C83,'Grid GenerationQueue'!$BB$5:$BB$467,"&lt;"&amp;$BE$3)</f>
        <v>0</v>
      </c>
    </row>
    <row r="84" spans="1:93" x14ac:dyDescent="0.35">
      <c r="A84" t="s">
        <v>4653</v>
      </c>
      <c r="B84" t="s">
        <v>4688</v>
      </c>
      <c r="C84">
        <v>115</v>
      </c>
      <c r="D84">
        <f>SUMIFS('Grid GenerationQueue'!AE$5:AE$467,'Grid GenerationQueue'!$AX$5:$AX$467,$B84,'Grid GenerationQueue'!$AY$5:$AY$467,$C84,'Grid GenerationQueue'!$BI$5:$BI$467,"&lt;4")</f>
        <v>0</v>
      </c>
      <c r="E84">
        <f>SUMIFS('Grid GenerationQueue'!AF$5:AF$467,'Grid GenerationQueue'!$AX$5:$AX$467,$B84,'Grid GenerationQueue'!$AY$5:$AY$467,$C84,'Grid GenerationQueue'!$BI$5:$BI$467,"&lt;4")</f>
        <v>0</v>
      </c>
      <c r="F84">
        <f>SUMIFS('Grid GenerationQueue'!AG$5:AG$467,'Grid GenerationQueue'!$AX$5:$AX$467,$B84,'Grid GenerationQueue'!$AY$5:$AY$467,$C84,'Grid GenerationQueue'!$BI$5:$BI$467,"&lt;4")</f>
        <v>0</v>
      </c>
      <c r="G84">
        <f>SUMIFS('Grid GenerationQueue'!AH$5:AH$467,'Grid GenerationQueue'!$AX$5:$AX$467,$B84,'Grid GenerationQueue'!$AY$5:$AY$467,$C84,'Grid GenerationQueue'!$BI$5:$BI$467,"&lt;4")</f>
        <v>0</v>
      </c>
      <c r="H84">
        <f>SUMIFS('Grid GenerationQueue'!AI$5:AI$467,'Grid GenerationQueue'!$AX$5:$AX$467,$B84,'Grid GenerationQueue'!$AY$5:$AY$467,$C84,'Grid GenerationQueue'!$BI$5:$BI$467,"&lt;4")</f>
        <v>0</v>
      </c>
      <c r="I84">
        <f>SUMIFS('Grid GenerationQueue'!AJ$5:AJ$467,'Grid GenerationQueue'!$AX$5:$AX$467,$B84,'Grid GenerationQueue'!$AY$5:$AY$467,$C84,'Grid GenerationQueue'!$BI$5:$BI$467,"&lt;4")</f>
        <v>0</v>
      </c>
      <c r="J84">
        <f>SUMIFS('Grid GenerationQueue'!AK$5:AK$467,'Grid GenerationQueue'!$AX$5:$AX$467,$B84,'Grid GenerationQueue'!$AY$5:$AY$467,$C84,'Grid GenerationQueue'!$BI$5:$BI$467,"&lt;4")</f>
        <v>0</v>
      </c>
      <c r="K84">
        <f>SUMIFS('Grid GenerationQueue'!AL$5:AL$467,'Grid GenerationQueue'!$AX$5:$AX$467,$B84,'Grid GenerationQueue'!$AY$5:$AY$467,$C84,'Grid GenerationQueue'!$BI$5:$BI$467,"&lt;4")</f>
        <v>0</v>
      </c>
      <c r="L84">
        <f>SUMIFS('Grid GenerationQueue'!AM$5:AM$467,'Grid GenerationQueue'!$AX$5:$AX$467,$B84,'Grid GenerationQueue'!$AY$5:$AY$467,$C84,'Grid GenerationQueue'!$BI$5:$BI$467,"&lt;4")</f>
        <v>0</v>
      </c>
      <c r="M84">
        <f>SUMIFS('Grid GenerationQueue'!AN$5:AN$467,'Grid GenerationQueue'!$AX$5:$AX$467,$B84,'Grid GenerationQueue'!$AY$5:$AY$467,$C84,'Grid GenerationQueue'!$BI$5:$BI$467,"&lt;4")</f>
        <v>0</v>
      </c>
      <c r="N84">
        <f>SUMIFS('Grid GenerationQueue'!AO$5:AO$467,'Grid GenerationQueue'!$AX$5:$AX$467,$B84,'Grid GenerationQueue'!$AY$5:$AY$467,$C84,'Grid GenerationQueue'!$BI$5:$BI$467,"&lt;4")</f>
        <v>0</v>
      </c>
      <c r="O84">
        <f>SUMIFS('Grid GenerationQueue'!AP$5:AP$467,'Grid GenerationQueue'!$AX$5:$AX$467,$B84,'Grid GenerationQueue'!$AY$5:$AY$467,$C84,'Grid GenerationQueue'!$BI$5:$BI$467,"&lt;4")</f>
        <v>0</v>
      </c>
      <c r="Q84">
        <f>SUMIFS('Grid GenerationQueue'!AE$5:AE$467,'Grid GenerationQueue'!$AX$5:$AX$467,$B84,'Grid GenerationQueue'!$AY$5:$AY$467,$C84,'Grid GenerationQueue'!$BH$5:$BH$467,"Executed")</f>
        <v>0</v>
      </c>
      <c r="R84">
        <f>SUMIFS('Grid GenerationQueue'!AF$5:AF$467,'Grid GenerationQueue'!$AX$5:$AX$467,$B84,'Grid GenerationQueue'!$AY$5:$AY$467,$C84,'Grid GenerationQueue'!$BH$5:$BH$467,"Executed")</f>
        <v>0</v>
      </c>
      <c r="S84">
        <f>SUMIFS('Grid GenerationQueue'!AG$5:AG$467,'Grid GenerationQueue'!$AX$5:$AX$467,$B84,'Grid GenerationQueue'!$AY$5:$AY$467,$C84,'Grid GenerationQueue'!$BH$5:$BH$467,"Executed")</f>
        <v>0</v>
      </c>
      <c r="T84">
        <f>SUMIFS('Grid GenerationQueue'!AH$5:AH$467,'Grid GenerationQueue'!$AX$5:$AX$467,$B84,'Grid GenerationQueue'!$AY$5:$AY$467,$C84,'Grid GenerationQueue'!$BH$5:$BH$467,"Executed")</f>
        <v>0</v>
      </c>
      <c r="U84">
        <f>SUMIFS('Grid GenerationQueue'!AI$5:AI$467,'Grid GenerationQueue'!$AX$5:$AX$467,$B84,'Grid GenerationQueue'!$AY$5:$AY$467,$C84,'Grid GenerationQueue'!$BH$5:$BH$467,"Executed")</f>
        <v>0</v>
      </c>
      <c r="V84">
        <f>SUMIFS('Grid GenerationQueue'!AJ$5:AJ$467,'Grid GenerationQueue'!$AX$5:$AX$467,$B84,'Grid GenerationQueue'!$AY$5:$AY$467,$C84,'Grid GenerationQueue'!$BH$5:$BH$467,"Executed")</f>
        <v>0</v>
      </c>
      <c r="W84">
        <f>SUMIFS('Grid GenerationQueue'!AK$5:AK$467,'Grid GenerationQueue'!$AX$5:$AX$467,$B84,'Grid GenerationQueue'!$AY$5:$AY$467,$C84,'Grid GenerationQueue'!$BH$5:$BH$467,"Executed")</f>
        <v>0</v>
      </c>
      <c r="X84">
        <f>SUMIFS('Grid GenerationQueue'!AL$5:AL$467,'Grid GenerationQueue'!$AX$5:$AX$467,$B84,'Grid GenerationQueue'!$AY$5:$AY$467,$C84,'Grid GenerationQueue'!$BH$5:$BH$467,"Executed")</f>
        <v>0</v>
      </c>
      <c r="Y84">
        <f>SUMIFS('Grid GenerationQueue'!AM$5:AM$467,'Grid GenerationQueue'!$AX$5:$AX$467,$B84,'Grid GenerationQueue'!$AY$5:$AY$467,$C84,'Grid GenerationQueue'!$BH$5:$BH$467,"Executed")</f>
        <v>0</v>
      </c>
      <c r="Z84">
        <f>SUMIFS('Grid GenerationQueue'!AN$5:AN$467,'Grid GenerationQueue'!$AX$5:$AX$467,$B84,'Grid GenerationQueue'!$AY$5:$AY$467,$C84,'Grid GenerationQueue'!$BH$5:$BH$467,"Executed")</f>
        <v>0</v>
      </c>
      <c r="AA84">
        <f>SUMIFS('Grid GenerationQueue'!AO$5:AO$467,'Grid GenerationQueue'!$AX$5:$AX$467,$B84,'Grid GenerationQueue'!$AY$5:$AY$467,$C84,'Grid GenerationQueue'!$BH$5:$BH$467,"Executed")</f>
        <v>0</v>
      </c>
      <c r="AB84">
        <f>SUMIFS('Grid GenerationQueue'!AP$5:AP$467,'Grid GenerationQueue'!$AX$5:$AX$467,$B84,'Grid GenerationQueue'!$AY$5:$AY$467,$C84,'Grid GenerationQueue'!$BH$5:$BH$467,"Executed")</f>
        <v>0</v>
      </c>
      <c r="AD84">
        <f>SUMIFS('Grid GenerationQueue'!AE$5:AE$467,'Grid GenerationQueue'!$AX$5:$AX$467,$B84,'Grid GenerationQueue'!$AY$5:$AY$467,$C84,'Grid GenerationQueue'!$BF$5:$BF$467,"&lt;&gt;"&amp;"")</f>
        <v>0</v>
      </c>
      <c r="AE84">
        <f>SUMIFS('Grid GenerationQueue'!AF$5:AF$467,'Grid GenerationQueue'!$AX$5:$AX$467,$B84,'Grid GenerationQueue'!$AY$5:$AY$467,$C84,'Grid GenerationQueue'!$BF$5:$BF$467,"&lt;&gt;"&amp;"")</f>
        <v>0</v>
      </c>
      <c r="AF84">
        <f>SUMIFS('Grid GenerationQueue'!AG$5:AG$467,'Grid GenerationQueue'!$AX$5:$AX$467,$B84,'Grid GenerationQueue'!$AY$5:$AY$467,$C84,'Grid GenerationQueue'!$BF$5:$BF$467,"&lt;&gt;"&amp;"")</f>
        <v>0</v>
      </c>
      <c r="AG84">
        <f>SUMIFS('Grid GenerationQueue'!AH$5:AH$467,'Grid GenerationQueue'!$AX$5:$AX$467,$B84,'Grid GenerationQueue'!$AY$5:$AY$467,$C84,'Grid GenerationQueue'!$BF$5:$BF$467,"&lt;&gt;"&amp;"")</f>
        <v>0</v>
      </c>
      <c r="AH84">
        <f>SUMIFS('Grid GenerationQueue'!AI$5:AI$467,'Grid GenerationQueue'!$AX$5:$AX$467,$B84,'Grid GenerationQueue'!$AY$5:$AY$467,$C84,'Grid GenerationQueue'!$BF$5:$BF$467,"&lt;&gt;"&amp;"")</f>
        <v>0</v>
      </c>
      <c r="AI84">
        <f>SUMIFS('Grid GenerationQueue'!AJ$5:AJ$467,'Grid GenerationQueue'!$AX$5:$AX$467,$B84,'Grid GenerationQueue'!$AY$5:$AY$467,$C84,'Grid GenerationQueue'!$BF$5:$BF$467,"&lt;&gt;"&amp;"")</f>
        <v>0</v>
      </c>
      <c r="AJ84">
        <f>SUMIFS('Grid GenerationQueue'!AK$5:AK$467,'Grid GenerationQueue'!$AX$5:$AX$467,$B84,'Grid GenerationQueue'!$AY$5:$AY$467,$C84,'Grid GenerationQueue'!$BF$5:$BF$467,"&lt;&gt;"&amp;"")</f>
        <v>0</v>
      </c>
      <c r="AK84">
        <f>SUMIFS('Grid GenerationQueue'!AL$5:AL$467,'Grid GenerationQueue'!$AX$5:$AX$467,$B84,'Grid GenerationQueue'!$AY$5:$AY$467,$C84,'Grid GenerationQueue'!$BF$5:$BF$467,"&lt;&gt;"&amp;"")</f>
        <v>0</v>
      </c>
      <c r="AL84">
        <f>SUMIFS('Grid GenerationQueue'!AM$5:AM$467,'Grid GenerationQueue'!$AX$5:$AX$467,$B84,'Grid GenerationQueue'!$AY$5:$AY$467,$C84,'Grid GenerationQueue'!$BF$5:$BF$467,"&lt;&gt;"&amp;"")</f>
        <v>0</v>
      </c>
      <c r="AM84">
        <f>SUMIFS('Grid GenerationQueue'!AN$5:AN$467,'Grid GenerationQueue'!$AX$5:$AX$467,$B84,'Grid GenerationQueue'!$AY$5:$AY$467,$C84,'Grid GenerationQueue'!$BF$5:$BF$467,"&lt;&gt;"&amp;"")</f>
        <v>0</v>
      </c>
      <c r="AN84">
        <f>SUMIFS('Grid GenerationQueue'!AO$5:AO$467,'Grid GenerationQueue'!$AX$5:$AX$467,$B84,'Grid GenerationQueue'!$AY$5:$AY$467,$C84,'Grid GenerationQueue'!$BF$5:$BF$467,"&lt;&gt;"&amp;"")</f>
        <v>0</v>
      </c>
      <c r="AO84">
        <f>SUMIFS('Grid GenerationQueue'!AP$5:AP$467,'Grid GenerationQueue'!$AX$5:$AX$467,$B84,'Grid GenerationQueue'!$AY$5:$AY$467,$C84,'Grid GenerationQueue'!$BF$5:$BF$467,"&lt;&gt;"&amp;"")</f>
        <v>0</v>
      </c>
      <c r="AQ84">
        <f>SUMIFS('Grid GenerationQueue'!AE$5:AE$467,'Grid GenerationQueue'!$AX$5:$AX$467,$B84,'Grid GenerationQueue'!$AY$5:$AY$467,$C84)</f>
        <v>0</v>
      </c>
      <c r="AR84">
        <f>SUMIFS('Grid GenerationQueue'!AF$5:AF$467,'Grid GenerationQueue'!$AX$5:$AX$467,$B84,'Grid GenerationQueue'!$AY$5:$AY$467,$C84)</f>
        <v>0</v>
      </c>
      <c r="AS84">
        <f>SUMIFS('Grid GenerationQueue'!AG$5:AG$467,'Grid GenerationQueue'!$AX$5:$AX$467,$B84,'Grid GenerationQueue'!$AY$5:$AY$467,$C84)</f>
        <v>0</v>
      </c>
      <c r="AT84">
        <f>SUMIFS('Grid GenerationQueue'!AH$5:AH$467,'Grid GenerationQueue'!$AX$5:$AX$467,$B84,'Grid GenerationQueue'!$AY$5:$AY$467,$C84)</f>
        <v>0</v>
      </c>
      <c r="AU84">
        <f>SUMIFS('Grid GenerationQueue'!AI$5:AI$467,'Grid GenerationQueue'!$AX$5:$AX$467,$B84,'Grid GenerationQueue'!$AY$5:$AY$467,$C84)</f>
        <v>0</v>
      </c>
      <c r="AV84">
        <f>SUMIFS('Grid GenerationQueue'!AJ$5:AJ$467,'Grid GenerationQueue'!$AX$5:$AX$467,$B84,'Grid GenerationQueue'!$AY$5:$AY$467,$C84)</f>
        <v>0</v>
      </c>
      <c r="AW84">
        <f>SUMIFS('Grid GenerationQueue'!AK$5:AK$467,'Grid GenerationQueue'!$AX$5:$AX$467,$B84,'Grid GenerationQueue'!$AY$5:$AY$467,$C84)</f>
        <v>0</v>
      </c>
      <c r="AX84">
        <f>SUMIFS('Grid GenerationQueue'!AL$5:AL$467,'Grid GenerationQueue'!$AX$5:$AX$467,$B84,'Grid GenerationQueue'!$AY$5:$AY$467,$C84)</f>
        <v>0</v>
      </c>
      <c r="AY84">
        <f>SUMIFS('Grid GenerationQueue'!AM$5:AM$467,'Grid GenerationQueue'!$AX$5:$AX$467,$B84,'Grid GenerationQueue'!$AY$5:$AY$467,$C84)</f>
        <v>0</v>
      </c>
      <c r="AZ84">
        <f>SUMIFS('Grid GenerationQueue'!AN$5:AN$467,'Grid GenerationQueue'!$AX$5:$AX$467,$B84,'Grid GenerationQueue'!$AY$5:$AY$467,$C84)</f>
        <v>0</v>
      </c>
      <c r="BA84">
        <f>SUMIFS('Grid GenerationQueue'!AO$5:AO$467,'Grid GenerationQueue'!$AX$5:$AX$467,$B84,'Grid GenerationQueue'!$AY$5:$AY$467,$C84)</f>
        <v>0</v>
      </c>
      <c r="BB84">
        <f>SUMIFS('Grid GenerationQueue'!AP$5:AP$467,'Grid GenerationQueue'!$AX$5:$AX$467,$B84,'Grid GenerationQueue'!$AY$5:$AY$467,$C84)</f>
        <v>0</v>
      </c>
      <c r="BD84">
        <f>SUMIFS('Grid GenerationQueue'!AE$5:AE$467,'Grid GenerationQueue'!$AX$5:$AX$467,$B84,'Grid GenerationQueue'!$AY$5:$AY$467,$C84,'Grid GenerationQueue'!$BH$5:$BH$467,"Executed",'Grid GenerationQueue'!$BB$5:$BB$467,"&lt;"&amp;$BE$3)</f>
        <v>0</v>
      </c>
      <c r="BE84">
        <f>SUMIFS('Grid GenerationQueue'!AF$5:AF$467,'Grid GenerationQueue'!$AX$5:$AX$467,$B84,'Grid GenerationQueue'!$AY$5:$AY$467,$C84,'Grid GenerationQueue'!$BH$5:$BH$467,"Executed",'Grid GenerationQueue'!$BB$5:$BB$467,"&lt;"&amp;$BE$3)</f>
        <v>0</v>
      </c>
      <c r="BF84">
        <f>SUMIFS('Grid GenerationQueue'!AG$5:AG$467,'Grid GenerationQueue'!$AX$5:$AX$467,$B84,'Grid GenerationQueue'!$AY$5:$AY$467,$C84,'Grid GenerationQueue'!$BH$5:$BH$467,"Executed",'Grid GenerationQueue'!$BB$5:$BB$467,"&lt;"&amp;$BE$3)</f>
        <v>0</v>
      </c>
      <c r="BG84">
        <f>SUMIFS('Grid GenerationQueue'!AH$5:AH$467,'Grid GenerationQueue'!$AX$5:$AX$467,$B84,'Grid GenerationQueue'!$AY$5:$AY$467,$C84,'Grid GenerationQueue'!$BH$5:$BH$467,"Executed",'Grid GenerationQueue'!$BB$5:$BB$467,"&lt;"&amp;$BE$3)</f>
        <v>0</v>
      </c>
      <c r="BH84">
        <f>SUMIFS('Grid GenerationQueue'!AI$5:AI$467,'Grid GenerationQueue'!$AX$5:$AX$467,$B84,'Grid GenerationQueue'!$AY$5:$AY$467,$C84,'Grid GenerationQueue'!$BH$5:$BH$467,"Executed",'Grid GenerationQueue'!$BB$5:$BB$467,"&lt;"&amp;$BE$3)</f>
        <v>0</v>
      </c>
      <c r="BI84">
        <f>SUMIFS('Grid GenerationQueue'!AJ$5:AJ$467,'Grid GenerationQueue'!$AX$5:$AX$467,$B84,'Grid GenerationQueue'!$AY$5:$AY$467,$C84,'Grid GenerationQueue'!$BH$5:$BH$467,"Executed",'Grid GenerationQueue'!$BB$5:$BB$467,"&lt;"&amp;$BE$3)</f>
        <v>0</v>
      </c>
      <c r="BJ84">
        <f>SUMIFS('Grid GenerationQueue'!AK$5:AK$467,'Grid GenerationQueue'!$AX$5:$AX$467,$B84,'Grid GenerationQueue'!$AY$5:$AY$467,$C84,'Grid GenerationQueue'!$BH$5:$BH$467,"Executed",'Grid GenerationQueue'!$BB$5:$BB$467,"&lt;"&amp;$BE$3)</f>
        <v>0</v>
      </c>
      <c r="BK84">
        <f>SUMIFS('Grid GenerationQueue'!AL$5:AL$467,'Grid GenerationQueue'!$AX$5:$AX$467,$B84,'Grid GenerationQueue'!$AY$5:$AY$467,$C84,'Grid GenerationQueue'!$BH$5:$BH$467,"Executed",'Grid GenerationQueue'!$BB$5:$BB$467,"&lt;"&amp;$BE$3)</f>
        <v>0</v>
      </c>
      <c r="BL84">
        <f>SUMIFS('Grid GenerationQueue'!AM$5:AM$467,'Grid GenerationQueue'!$AX$5:$AX$467,$B84,'Grid GenerationQueue'!$AY$5:$AY$467,$C84,'Grid GenerationQueue'!$BH$5:$BH$467,"Executed",'Grid GenerationQueue'!$BB$5:$BB$467,"&lt;"&amp;$BE$3)</f>
        <v>0</v>
      </c>
      <c r="BM84">
        <f>SUMIFS('Grid GenerationQueue'!AN$5:AN$467,'Grid GenerationQueue'!$AX$5:$AX$467,$B84,'Grid GenerationQueue'!$AY$5:$AY$467,$C84,'Grid GenerationQueue'!$BH$5:$BH$467,"Executed",'Grid GenerationQueue'!$BB$5:$BB$467,"&lt;"&amp;$BE$3)</f>
        <v>0</v>
      </c>
      <c r="BN84">
        <f>SUMIFS('Grid GenerationQueue'!AO$5:AO$467,'Grid GenerationQueue'!$AX$5:$AX$467,$B84,'Grid GenerationQueue'!$AY$5:$AY$467,$C84,'Grid GenerationQueue'!$BH$5:$BH$467,"Executed",'Grid GenerationQueue'!$BB$5:$BB$467,"&lt;"&amp;$BE$3)</f>
        <v>0</v>
      </c>
      <c r="BO84">
        <f>SUMIFS('Grid GenerationQueue'!AP$5:AP$467,'Grid GenerationQueue'!$AX$5:$AX$467,$B84,'Grid GenerationQueue'!$AY$5:$AY$467,$C84,'Grid GenerationQueue'!$BH$5:$BH$467,"Executed",'Grid GenerationQueue'!$BB$5:$BB$467,"&lt;"&amp;$BE$3)</f>
        <v>0</v>
      </c>
      <c r="BQ84">
        <f>SUMIFS('Grid GenerationQueue'!AE$5:AE$467,'Grid GenerationQueue'!$AX$5:$AX$467,$B84,'Grid GenerationQueue'!$AY$5:$AY$467,$C84,'Grid GenerationQueue'!$BF$5:$BF$467,"&lt;&gt;"&amp;"",'Grid GenerationQueue'!$BB$5:$BB$467,"&lt;"&amp;$BE$3)</f>
        <v>0</v>
      </c>
      <c r="BR84">
        <f>SUMIFS('Grid GenerationQueue'!AF$5:AF$467,'Grid GenerationQueue'!$AX$5:$AX$467,$B84,'Grid GenerationQueue'!$AY$5:$AY$467,$C84,'Grid GenerationQueue'!$BF$5:$BF$467,"&lt;&gt;"&amp;"",'Grid GenerationQueue'!$BB$5:$BB$467,"&lt;"&amp;$BE$3)</f>
        <v>0</v>
      </c>
      <c r="BS84">
        <f>SUMIFS('Grid GenerationQueue'!AG$5:AG$467,'Grid GenerationQueue'!$AX$5:$AX$467,$B84,'Grid GenerationQueue'!$AY$5:$AY$467,$C84,'Grid GenerationQueue'!$BF$5:$BF$467,"&lt;&gt;"&amp;"",'Grid GenerationQueue'!$BB$5:$BB$467,"&lt;"&amp;$BE$3)</f>
        <v>0</v>
      </c>
      <c r="BT84">
        <f>SUMIFS('Grid GenerationQueue'!AH$5:AH$467,'Grid GenerationQueue'!$AX$5:$AX$467,$B84,'Grid GenerationQueue'!$AY$5:$AY$467,$C84,'Grid GenerationQueue'!$BF$5:$BF$467,"&lt;&gt;"&amp;"",'Grid GenerationQueue'!$BB$5:$BB$467,"&lt;"&amp;$BE$3)</f>
        <v>0</v>
      </c>
      <c r="BU84">
        <f>SUMIFS('Grid GenerationQueue'!AI$5:AI$467,'Grid GenerationQueue'!$AX$5:$AX$467,$B84,'Grid GenerationQueue'!$AY$5:$AY$467,$C84,'Grid GenerationQueue'!$BF$5:$BF$467,"&lt;&gt;"&amp;"",'Grid GenerationQueue'!$BB$5:$BB$467,"&lt;"&amp;$BE$3)</f>
        <v>0</v>
      </c>
      <c r="BV84">
        <f>SUMIFS('Grid GenerationQueue'!AJ$5:AJ$467,'Grid GenerationQueue'!$AX$5:$AX$467,$B84,'Grid GenerationQueue'!$AY$5:$AY$467,$C84,'Grid GenerationQueue'!$BF$5:$BF$467,"&lt;&gt;"&amp;"",'Grid GenerationQueue'!$BB$5:$BB$467,"&lt;"&amp;$BE$3)</f>
        <v>0</v>
      </c>
      <c r="BW84">
        <f>SUMIFS('Grid GenerationQueue'!AK$5:AK$467,'Grid GenerationQueue'!$AX$5:$AX$467,$B84,'Grid GenerationQueue'!$AY$5:$AY$467,$C84,'Grid GenerationQueue'!$BF$5:$BF$467,"&lt;&gt;"&amp;"",'Grid GenerationQueue'!$BB$5:$BB$467,"&lt;"&amp;$BE$3)</f>
        <v>0</v>
      </c>
      <c r="BX84">
        <f>SUMIFS('Grid GenerationQueue'!AL$5:AL$467,'Grid GenerationQueue'!$AX$5:$AX$467,$B84,'Grid GenerationQueue'!$AY$5:$AY$467,$C84,'Grid GenerationQueue'!$BF$5:$BF$467,"&lt;&gt;"&amp;"",'Grid GenerationQueue'!$BB$5:$BB$467,"&lt;"&amp;$BE$3)</f>
        <v>0</v>
      </c>
      <c r="BY84">
        <f>SUMIFS('Grid GenerationQueue'!AM$5:AM$467,'Grid GenerationQueue'!$AX$5:$AX$467,$B84,'Grid GenerationQueue'!$AY$5:$AY$467,$C84,'Grid GenerationQueue'!$BF$5:$BF$467,"&lt;&gt;"&amp;"",'Grid GenerationQueue'!$BB$5:$BB$467,"&lt;"&amp;$BE$3)</f>
        <v>0</v>
      </c>
      <c r="BZ84">
        <f>SUMIFS('Grid GenerationQueue'!AN$5:AN$467,'Grid GenerationQueue'!$AX$5:$AX$467,$B84,'Grid GenerationQueue'!$AY$5:$AY$467,$C84,'Grid GenerationQueue'!$BF$5:$BF$467,"&lt;&gt;"&amp;"",'Grid GenerationQueue'!$BB$5:$BB$467,"&lt;"&amp;$BE$3)</f>
        <v>0</v>
      </c>
      <c r="CA84">
        <f>SUMIFS('Grid GenerationQueue'!AO$5:AO$467,'Grid GenerationQueue'!$AX$5:$AX$467,$B84,'Grid GenerationQueue'!$AY$5:$AY$467,$C84,'Grid GenerationQueue'!$BF$5:$BF$467,"&lt;&gt;"&amp;"",'Grid GenerationQueue'!$BB$5:$BB$467,"&lt;"&amp;$BE$3)</f>
        <v>0</v>
      </c>
      <c r="CB84">
        <f>SUMIFS('Grid GenerationQueue'!AP$5:AP$467,'Grid GenerationQueue'!$AX$5:$AX$467,$B84,'Grid GenerationQueue'!$AY$5:$AY$467,$C84,'Grid GenerationQueue'!$BF$5:$BF$467,"&lt;&gt;"&amp;"",'Grid GenerationQueue'!$BB$5:$BB$467,"&lt;"&amp;$BE$3)</f>
        <v>0</v>
      </c>
      <c r="CD84">
        <f>SUMIFS('Grid GenerationQueue'!AE$5:AE$467,'Grid GenerationQueue'!$AX$5:$AX$467,$B84,'Grid GenerationQueue'!$AY$5:$AY$467,$C84,'Grid GenerationQueue'!$BB$5:$BB$467,"&lt;"&amp;$BE$3)</f>
        <v>0</v>
      </c>
      <c r="CE84">
        <f>SUMIFS('Grid GenerationQueue'!AF$5:AF$467,'Grid GenerationQueue'!$AX$5:$AX$467,$B84,'Grid GenerationQueue'!$AY$5:$AY$467,$C84,'Grid GenerationQueue'!$BB$5:$BB$467,"&lt;"&amp;$BE$3)</f>
        <v>0</v>
      </c>
      <c r="CF84">
        <f>SUMIFS('Grid GenerationQueue'!AG$5:AG$467,'Grid GenerationQueue'!$AX$5:$AX$467,$B84,'Grid GenerationQueue'!$AY$5:$AY$467,$C84,'Grid GenerationQueue'!$BB$5:$BB$467,"&lt;"&amp;$BE$3)</f>
        <v>0</v>
      </c>
      <c r="CG84">
        <f>SUMIFS('Grid GenerationQueue'!AH$5:AH$467,'Grid GenerationQueue'!$AX$5:$AX$467,$B84,'Grid GenerationQueue'!$AY$5:$AY$467,$C84,'Grid GenerationQueue'!$BB$5:$BB$467,"&lt;"&amp;$BE$3)</f>
        <v>0</v>
      </c>
      <c r="CH84">
        <f>SUMIFS('Grid GenerationQueue'!AI$5:AI$467,'Grid GenerationQueue'!$AX$5:$AX$467,$B84,'Grid GenerationQueue'!$AY$5:$AY$467,$C84,'Grid GenerationQueue'!$BB$5:$BB$467,"&lt;"&amp;$BE$3)</f>
        <v>0</v>
      </c>
      <c r="CI84">
        <f>SUMIFS('Grid GenerationQueue'!AJ$5:AJ$467,'Grid GenerationQueue'!$AX$5:$AX$467,$B84,'Grid GenerationQueue'!$AY$5:$AY$467,$C84,'Grid GenerationQueue'!$BB$5:$BB$467,"&lt;"&amp;$BE$3)</f>
        <v>0</v>
      </c>
      <c r="CJ84">
        <f>SUMIFS('Grid GenerationQueue'!AK$5:AK$467,'Grid GenerationQueue'!$AX$5:$AX$467,$B84,'Grid GenerationQueue'!$AY$5:$AY$467,$C84,'Grid GenerationQueue'!$BB$5:$BB$467,"&lt;"&amp;$BE$3)</f>
        <v>0</v>
      </c>
      <c r="CK84">
        <f>SUMIFS('Grid GenerationQueue'!AL$5:AL$467,'Grid GenerationQueue'!$AX$5:$AX$467,$B84,'Grid GenerationQueue'!$AY$5:$AY$467,$C84,'Grid GenerationQueue'!$BB$5:$BB$467,"&lt;"&amp;$BE$3)</f>
        <v>0</v>
      </c>
      <c r="CL84">
        <f>SUMIFS('Grid GenerationQueue'!AM$5:AM$467,'Grid GenerationQueue'!$AX$5:$AX$467,$B84,'Grid GenerationQueue'!$AY$5:$AY$467,$C84,'Grid GenerationQueue'!$BB$5:$BB$467,"&lt;"&amp;$BE$3)</f>
        <v>0</v>
      </c>
      <c r="CM84">
        <f>SUMIFS('Grid GenerationQueue'!AN$5:AN$467,'Grid GenerationQueue'!$AX$5:$AX$467,$B84,'Grid GenerationQueue'!$AY$5:$AY$467,$C84,'Grid GenerationQueue'!$BB$5:$BB$467,"&lt;"&amp;$BE$3)</f>
        <v>0</v>
      </c>
      <c r="CN84">
        <f>SUMIFS('Grid GenerationQueue'!AO$5:AO$467,'Grid GenerationQueue'!$AX$5:$AX$467,$B84,'Grid GenerationQueue'!$AY$5:$AY$467,$C84,'Grid GenerationQueue'!$BB$5:$BB$467,"&lt;"&amp;$BE$3)</f>
        <v>0</v>
      </c>
      <c r="CO84">
        <f>SUMIFS('Grid GenerationQueue'!AP$5:AP$467,'Grid GenerationQueue'!$AX$5:$AX$467,$B84,'Grid GenerationQueue'!$AY$5:$AY$467,$C84,'Grid GenerationQueue'!$BB$5:$BB$467,"&lt;"&amp;$BE$3)</f>
        <v>0</v>
      </c>
    </row>
    <row r="85" spans="1:93" x14ac:dyDescent="0.35">
      <c r="A85" t="s">
        <v>4653</v>
      </c>
      <c r="B85" t="s">
        <v>4404</v>
      </c>
      <c r="C85">
        <v>230</v>
      </c>
      <c r="D85">
        <f>SUMIFS('Grid GenerationQueue'!AE$5:AE$467,'Grid GenerationQueue'!$AX$5:$AX$467,$B85,'Grid GenerationQueue'!$AY$5:$AY$467,$C85,'Grid GenerationQueue'!$BI$5:$BI$467,"&lt;4")</f>
        <v>0</v>
      </c>
      <c r="E85">
        <f>SUMIFS('Grid GenerationQueue'!AF$5:AF$467,'Grid GenerationQueue'!$AX$5:$AX$467,$B85,'Grid GenerationQueue'!$AY$5:$AY$467,$C85,'Grid GenerationQueue'!$BI$5:$BI$467,"&lt;4")</f>
        <v>0</v>
      </c>
      <c r="F85">
        <f>SUMIFS('Grid GenerationQueue'!AG$5:AG$467,'Grid GenerationQueue'!$AX$5:$AX$467,$B85,'Grid GenerationQueue'!$AY$5:$AY$467,$C85,'Grid GenerationQueue'!$BI$5:$BI$467,"&lt;4")</f>
        <v>0</v>
      </c>
      <c r="G85">
        <f>SUMIFS('Grid GenerationQueue'!AH$5:AH$467,'Grid GenerationQueue'!$AX$5:$AX$467,$B85,'Grid GenerationQueue'!$AY$5:$AY$467,$C85,'Grid GenerationQueue'!$BI$5:$BI$467,"&lt;4")</f>
        <v>0</v>
      </c>
      <c r="H85">
        <f>SUMIFS('Grid GenerationQueue'!AI$5:AI$467,'Grid GenerationQueue'!$AX$5:$AX$467,$B85,'Grid GenerationQueue'!$AY$5:$AY$467,$C85,'Grid GenerationQueue'!$BI$5:$BI$467,"&lt;4")</f>
        <v>0</v>
      </c>
      <c r="I85">
        <f>SUMIFS('Grid GenerationQueue'!AJ$5:AJ$467,'Grid GenerationQueue'!$AX$5:$AX$467,$B85,'Grid GenerationQueue'!$AY$5:$AY$467,$C85,'Grid GenerationQueue'!$BI$5:$BI$467,"&lt;4")</f>
        <v>0</v>
      </c>
      <c r="J85">
        <f>SUMIFS('Grid GenerationQueue'!AK$5:AK$467,'Grid GenerationQueue'!$AX$5:$AX$467,$B85,'Grid GenerationQueue'!$AY$5:$AY$467,$C85,'Grid GenerationQueue'!$BI$5:$BI$467,"&lt;4")</f>
        <v>0</v>
      </c>
      <c r="K85">
        <f>SUMIFS('Grid GenerationQueue'!AL$5:AL$467,'Grid GenerationQueue'!$AX$5:$AX$467,$B85,'Grid GenerationQueue'!$AY$5:$AY$467,$C85,'Grid GenerationQueue'!$BI$5:$BI$467,"&lt;4")</f>
        <v>0</v>
      </c>
      <c r="L85">
        <f>SUMIFS('Grid GenerationQueue'!AM$5:AM$467,'Grid GenerationQueue'!$AX$5:$AX$467,$B85,'Grid GenerationQueue'!$AY$5:$AY$467,$C85,'Grid GenerationQueue'!$BI$5:$BI$467,"&lt;4")</f>
        <v>0</v>
      </c>
      <c r="M85">
        <f>SUMIFS('Grid GenerationQueue'!AN$5:AN$467,'Grid GenerationQueue'!$AX$5:$AX$467,$B85,'Grid GenerationQueue'!$AY$5:$AY$467,$C85,'Grid GenerationQueue'!$BI$5:$BI$467,"&lt;4")</f>
        <v>0</v>
      </c>
      <c r="N85">
        <f>SUMIFS('Grid GenerationQueue'!AO$5:AO$467,'Grid GenerationQueue'!$AX$5:$AX$467,$B85,'Grid GenerationQueue'!$AY$5:$AY$467,$C85,'Grid GenerationQueue'!$BI$5:$BI$467,"&lt;4")</f>
        <v>0</v>
      </c>
      <c r="O85">
        <f>SUMIFS('Grid GenerationQueue'!AP$5:AP$467,'Grid GenerationQueue'!$AX$5:$AX$467,$B85,'Grid GenerationQueue'!$AY$5:$AY$467,$C85,'Grid GenerationQueue'!$BI$5:$BI$467,"&lt;4")</f>
        <v>0</v>
      </c>
      <c r="Q85">
        <f>SUMIFS('Grid GenerationQueue'!AE$5:AE$467,'Grid GenerationQueue'!$AX$5:$AX$467,$B85,'Grid GenerationQueue'!$AY$5:$AY$467,$C85,'Grid GenerationQueue'!$BH$5:$BH$467,"Executed")</f>
        <v>0</v>
      </c>
      <c r="R85">
        <f>SUMIFS('Grid GenerationQueue'!AF$5:AF$467,'Grid GenerationQueue'!$AX$5:$AX$467,$B85,'Grid GenerationQueue'!$AY$5:$AY$467,$C85,'Grid GenerationQueue'!$BH$5:$BH$467,"Executed")</f>
        <v>0</v>
      </c>
      <c r="S85">
        <f>SUMIFS('Grid GenerationQueue'!AG$5:AG$467,'Grid GenerationQueue'!$AX$5:$AX$467,$B85,'Grid GenerationQueue'!$AY$5:$AY$467,$C85,'Grid GenerationQueue'!$BH$5:$BH$467,"Executed")</f>
        <v>0</v>
      </c>
      <c r="T85">
        <f>SUMIFS('Grid GenerationQueue'!AH$5:AH$467,'Grid GenerationQueue'!$AX$5:$AX$467,$B85,'Grid GenerationQueue'!$AY$5:$AY$467,$C85,'Grid GenerationQueue'!$BH$5:$BH$467,"Executed")</f>
        <v>0</v>
      </c>
      <c r="U85">
        <f>SUMIFS('Grid GenerationQueue'!AI$5:AI$467,'Grid GenerationQueue'!$AX$5:$AX$467,$B85,'Grid GenerationQueue'!$AY$5:$AY$467,$C85,'Grid GenerationQueue'!$BH$5:$BH$467,"Executed")</f>
        <v>0</v>
      </c>
      <c r="V85">
        <f>SUMIFS('Grid GenerationQueue'!AJ$5:AJ$467,'Grid GenerationQueue'!$AX$5:$AX$467,$B85,'Grid GenerationQueue'!$AY$5:$AY$467,$C85,'Grid GenerationQueue'!$BH$5:$BH$467,"Executed")</f>
        <v>0</v>
      </c>
      <c r="W85">
        <f>SUMIFS('Grid GenerationQueue'!AK$5:AK$467,'Grid GenerationQueue'!$AX$5:$AX$467,$B85,'Grid GenerationQueue'!$AY$5:$AY$467,$C85,'Grid GenerationQueue'!$BH$5:$BH$467,"Executed")</f>
        <v>0</v>
      </c>
      <c r="X85">
        <f>SUMIFS('Grid GenerationQueue'!AL$5:AL$467,'Grid GenerationQueue'!$AX$5:$AX$467,$B85,'Grid GenerationQueue'!$AY$5:$AY$467,$C85,'Grid GenerationQueue'!$BH$5:$BH$467,"Executed")</f>
        <v>0</v>
      </c>
      <c r="Y85">
        <f>SUMIFS('Grid GenerationQueue'!AM$5:AM$467,'Grid GenerationQueue'!$AX$5:$AX$467,$B85,'Grid GenerationQueue'!$AY$5:$AY$467,$C85,'Grid GenerationQueue'!$BH$5:$BH$467,"Executed")</f>
        <v>0</v>
      </c>
      <c r="Z85">
        <f>SUMIFS('Grid GenerationQueue'!AN$5:AN$467,'Grid GenerationQueue'!$AX$5:$AX$467,$B85,'Grid GenerationQueue'!$AY$5:$AY$467,$C85,'Grid GenerationQueue'!$BH$5:$BH$467,"Executed")</f>
        <v>0</v>
      </c>
      <c r="AA85">
        <f>SUMIFS('Grid GenerationQueue'!AO$5:AO$467,'Grid GenerationQueue'!$AX$5:$AX$467,$B85,'Grid GenerationQueue'!$AY$5:$AY$467,$C85,'Grid GenerationQueue'!$BH$5:$BH$467,"Executed")</f>
        <v>0</v>
      </c>
      <c r="AB85">
        <f>SUMIFS('Grid GenerationQueue'!AP$5:AP$467,'Grid GenerationQueue'!$AX$5:$AX$467,$B85,'Grid GenerationQueue'!$AY$5:$AY$467,$C85,'Grid GenerationQueue'!$BH$5:$BH$467,"Executed")</f>
        <v>0</v>
      </c>
      <c r="AD85">
        <f>SUMIFS('Grid GenerationQueue'!AE$5:AE$467,'Grid GenerationQueue'!$AX$5:$AX$467,$B85,'Grid GenerationQueue'!$AY$5:$AY$467,$C85,'Grid GenerationQueue'!$BF$5:$BF$467,"&lt;&gt;"&amp;"")</f>
        <v>0</v>
      </c>
      <c r="AE85">
        <f>SUMIFS('Grid GenerationQueue'!AF$5:AF$467,'Grid GenerationQueue'!$AX$5:$AX$467,$B85,'Grid GenerationQueue'!$AY$5:$AY$467,$C85,'Grid GenerationQueue'!$BF$5:$BF$467,"&lt;&gt;"&amp;"")</f>
        <v>0</v>
      </c>
      <c r="AF85">
        <f>SUMIFS('Grid GenerationQueue'!AG$5:AG$467,'Grid GenerationQueue'!$AX$5:$AX$467,$B85,'Grid GenerationQueue'!$AY$5:$AY$467,$C85,'Grid GenerationQueue'!$BF$5:$BF$467,"&lt;&gt;"&amp;"")</f>
        <v>0</v>
      </c>
      <c r="AG85">
        <f>SUMIFS('Grid GenerationQueue'!AH$5:AH$467,'Grid GenerationQueue'!$AX$5:$AX$467,$B85,'Grid GenerationQueue'!$AY$5:$AY$467,$C85,'Grid GenerationQueue'!$BF$5:$BF$467,"&lt;&gt;"&amp;"")</f>
        <v>0</v>
      </c>
      <c r="AH85">
        <f>SUMIFS('Grid GenerationQueue'!AI$5:AI$467,'Grid GenerationQueue'!$AX$5:$AX$467,$B85,'Grid GenerationQueue'!$AY$5:$AY$467,$C85,'Grid GenerationQueue'!$BF$5:$BF$467,"&lt;&gt;"&amp;"")</f>
        <v>0</v>
      </c>
      <c r="AI85">
        <f>SUMIFS('Grid GenerationQueue'!AJ$5:AJ$467,'Grid GenerationQueue'!$AX$5:$AX$467,$B85,'Grid GenerationQueue'!$AY$5:$AY$467,$C85,'Grid GenerationQueue'!$BF$5:$BF$467,"&lt;&gt;"&amp;"")</f>
        <v>0</v>
      </c>
      <c r="AJ85">
        <f>SUMIFS('Grid GenerationQueue'!AK$5:AK$467,'Grid GenerationQueue'!$AX$5:$AX$467,$B85,'Grid GenerationQueue'!$AY$5:$AY$467,$C85,'Grid GenerationQueue'!$BF$5:$BF$467,"&lt;&gt;"&amp;"")</f>
        <v>0</v>
      </c>
      <c r="AK85">
        <f>SUMIFS('Grid GenerationQueue'!AL$5:AL$467,'Grid GenerationQueue'!$AX$5:$AX$467,$B85,'Grid GenerationQueue'!$AY$5:$AY$467,$C85,'Grid GenerationQueue'!$BF$5:$BF$467,"&lt;&gt;"&amp;"")</f>
        <v>0</v>
      </c>
      <c r="AL85">
        <f>SUMIFS('Grid GenerationQueue'!AM$5:AM$467,'Grid GenerationQueue'!$AX$5:$AX$467,$B85,'Grid GenerationQueue'!$AY$5:$AY$467,$C85,'Grid GenerationQueue'!$BF$5:$BF$467,"&lt;&gt;"&amp;"")</f>
        <v>0</v>
      </c>
      <c r="AM85">
        <f>SUMIFS('Grid GenerationQueue'!AN$5:AN$467,'Grid GenerationQueue'!$AX$5:$AX$467,$B85,'Grid GenerationQueue'!$AY$5:$AY$467,$C85,'Grid GenerationQueue'!$BF$5:$BF$467,"&lt;&gt;"&amp;"")</f>
        <v>0</v>
      </c>
      <c r="AN85">
        <f>SUMIFS('Grid GenerationQueue'!AO$5:AO$467,'Grid GenerationQueue'!$AX$5:$AX$467,$B85,'Grid GenerationQueue'!$AY$5:$AY$467,$C85,'Grid GenerationQueue'!$BF$5:$BF$467,"&lt;&gt;"&amp;"")</f>
        <v>0</v>
      </c>
      <c r="AO85">
        <f>SUMIFS('Grid GenerationQueue'!AP$5:AP$467,'Grid GenerationQueue'!$AX$5:$AX$467,$B85,'Grid GenerationQueue'!$AY$5:$AY$467,$C85,'Grid GenerationQueue'!$BF$5:$BF$467,"&lt;&gt;"&amp;"")</f>
        <v>0</v>
      </c>
      <c r="AQ85">
        <f>SUMIFS('Grid GenerationQueue'!AE$5:AE$467,'Grid GenerationQueue'!$AX$5:$AX$467,$B85,'Grid GenerationQueue'!$AY$5:$AY$467,$C85)</f>
        <v>0</v>
      </c>
      <c r="AR85">
        <f>SUMIFS('Grid GenerationQueue'!AF$5:AF$467,'Grid GenerationQueue'!$AX$5:$AX$467,$B85,'Grid GenerationQueue'!$AY$5:$AY$467,$C85)</f>
        <v>0</v>
      </c>
      <c r="AS85">
        <f>SUMIFS('Grid GenerationQueue'!AG$5:AG$467,'Grid GenerationQueue'!$AX$5:$AX$467,$B85,'Grid GenerationQueue'!$AY$5:$AY$467,$C85)</f>
        <v>0</v>
      </c>
      <c r="AT85">
        <f>SUMIFS('Grid GenerationQueue'!AH$5:AH$467,'Grid GenerationQueue'!$AX$5:$AX$467,$B85,'Grid GenerationQueue'!$AY$5:$AY$467,$C85)</f>
        <v>0</v>
      </c>
      <c r="AU85">
        <f>SUMIFS('Grid GenerationQueue'!AI$5:AI$467,'Grid GenerationQueue'!$AX$5:$AX$467,$B85,'Grid GenerationQueue'!$AY$5:$AY$467,$C85)</f>
        <v>0</v>
      </c>
      <c r="AV85">
        <f>SUMIFS('Grid GenerationQueue'!AJ$5:AJ$467,'Grid GenerationQueue'!$AX$5:$AX$467,$B85,'Grid GenerationQueue'!$AY$5:$AY$467,$C85)</f>
        <v>0</v>
      </c>
      <c r="AW85">
        <f>SUMIFS('Grid GenerationQueue'!AK$5:AK$467,'Grid GenerationQueue'!$AX$5:$AX$467,$B85,'Grid GenerationQueue'!$AY$5:$AY$467,$C85)</f>
        <v>0</v>
      </c>
      <c r="AX85">
        <f>SUMIFS('Grid GenerationQueue'!AL$5:AL$467,'Grid GenerationQueue'!$AX$5:$AX$467,$B85,'Grid GenerationQueue'!$AY$5:$AY$467,$C85)</f>
        <v>0</v>
      </c>
      <c r="AY85">
        <f>SUMIFS('Grid GenerationQueue'!AM$5:AM$467,'Grid GenerationQueue'!$AX$5:$AX$467,$B85,'Grid GenerationQueue'!$AY$5:$AY$467,$C85)</f>
        <v>0</v>
      </c>
      <c r="AZ85">
        <f>SUMIFS('Grid GenerationQueue'!AN$5:AN$467,'Grid GenerationQueue'!$AX$5:$AX$467,$B85,'Grid GenerationQueue'!$AY$5:$AY$467,$C85)</f>
        <v>0</v>
      </c>
      <c r="BA85">
        <f>SUMIFS('Grid GenerationQueue'!AO$5:AO$467,'Grid GenerationQueue'!$AX$5:$AX$467,$B85,'Grid GenerationQueue'!$AY$5:$AY$467,$C85)</f>
        <v>0</v>
      </c>
      <c r="BB85">
        <f>SUMIFS('Grid GenerationQueue'!AP$5:AP$467,'Grid GenerationQueue'!$AX$5:$AX$467,$B85,'Grid GenerationQueue'!$AY$5:$AY$467,$C85)</f>
        <v>0</v>
      </c>
      <c r="BD85">
        <f>SUMIFS('Grid GenerationQueue'!AE$5:AE$467,'Grid GenerationQueue'!$AX$5:$AX$467,$B85,'Grid GenerationQueue'!$AY$5:$AY$467,$C85,'Grid GenerationQueue'!$BH$5:$BH$467,"Executed",'Grid GenerationQueue'!$BB$5:$BB$467,"&lt;"&amp;$BE$3)</f>
        <v>0</v>
      </c>
      <c r="BE85">
        <f>SUMIFS('Grid GenerationQueue'!AF$5:AF$467,'Grid GenerationQueue'!$AX$5:$AX$467,$B85,'Grid GenerationQueue'!$AY$5:$AY$467,$C85,'Grid GenerationQueue'!$BH$5:$BH$467,"Executed",'Grid GenerationQueue'!$BB$5:$BB$467,"&lt;"&amp;$BE$3)</f>
        <v>0</v>
      </c>
      <c r="BF85">
        <f>SUMIFS('Grid GenerationQueue'!AG$5:AG$467,'Grid GenerationQueue'!$AX$5:$AX$467,$B85,'Grid GenerationQueue'!$AY$5:$AY$467,$C85,'Grid GenerationQueue'!$BH$5:$BH$467,"Executed",'Grid GenerationQueue'!$BB$5:$BB$467,"&lt;"&amp;$BE$3)</f>
        <v>0</v>
      </c>
      <c r="BG85">
        <f>SUMIFS('Grid GenerationQueue'!AH$5:AH$467,'Grid GenerationQueue'!$AX$5:$AX$467,$B85,'Grid GenerationQueue'!$AY$5:$AY$467,$C85,'Grid GenerationQueue'!$BH$5:$BH$467,"Executed",'Grid GenerationQueue'!$BB$5:$BB$467,"&lt;"&amp;$BE$3)</f>
        <v>0</v>
      </c>
      <c r="BH85">
        <f>SUMIFS('Grid GenerationQueue'!AI$5:AI$467,'Grid GenerationQueue'!$AX$5:$AX$467,$B85,'Grid GenerationQueue'!$AY$5:$AY$467,$C85,'Grid GenerationQueue'!$BH$5:$BH$467,"Executed",'Grid GenerationQueue'!$BB$5:$BB$467,"&lt;"&amp;$BE$3)</f>
        <v>0</v>
      </c>
      <c r="BI85">
        <f>SUMIFS('Grid GenerationQueue'!AJ$5:AJ$467,'Grid GenerationQueue'!$AX$5:$AX$467,$B85,'Grid GenerationQueue'!$AY$5:$AY$467,$C85,'Grid GenerationQueue'!$BH$5:$BH$467,"Executed",'Grid GenerationQueue'!$BB$5:$BB$467,"&lt;"&amp;$BE$3)</f>
        <v>0</v>
      </c>
      <c r="BJ85">
        <f>SUMIFS('Grid GenerationQueue'!AK$5:AK$467,'Grid GenerationQueue'!$AX$5:$AX$467,$B85,'Grid GenerationQueue'!$AY$5:$AY$467,$C85,'Grid GenerationQueue'!$BH$5:$BH$467,"Executed",'Grid GenerationQueue'!$BB$5:$BB$467,"&lt;"&amp;$BE$3)</f>
        <v>0</v>
      </c>
      <c r="BK85">
        <f>SUMIFS('Grid GenerationQueue'!AL$5:AL$467,'Grid GenerationQueue'!$AX$5:$AX$467,$B85,'Grid GenerationQueue'!$AY$5:$AY$467,$C85,'Grid GenerationQueue'!$BH$5:$BH$467,"Executed",'Grid GenerationQueue'!$BB$5:$BB$467,"&lt;"&amp;$BE$3)</f>
        <v>0</v>
      </c>
      <c r="BL85">
        <f>SUMIFS('Grid GenerationQueue'!AM$5:AM$467,'Grid GenerationQueue'!$AX$5:$AX$467,$B85,'Grid GenerationQueue'!$AY$5:$AY$467,$C85,'Grid GenerationQueue'!$BH$5:$BH$467,"Executed",'Grid GenerationQueue'!$BB$5:$BB$467,"&lt;"&amp;$BE$3)</f>
        <v>0</v>
      </c>
      <c r="BM85">
        <f>SUMIFS('Grid GenerationQueue'!AN$5:AN$467,'Grid GenerationQueue'!$AX$5:$AX$467,$B85,'Grid GenerationQueue'!$AY$5:$AY$467,$C85,'Grid GenerationQueue'!$BH$5:$BH$467,"Executed",'Grid GenerationQueue'!$BB$5:$BB$467,"&lt;"&amp;$BE$3)</f>
        <v>0</v>
      </c>
      <c r="BN85">
        <f>SUMIFS('Grid GenerationQueue'!AO$5:AO$467,'Grid GenerationQueue'!$AX$5:$AX$467,$B85,'Grid GenerationQueue'!$AY$5:$AY$467,$C85,'Grid GenerationQueue'!$BH$5:$BH$467,"Executed",'Grid GenerationQueue'!$BB$5:$BB$467,"&lt;"&amp;$BE$3)</f>
        <v>0</v>
      </c>
      <c r="BO85">
        <f>SUMIFS('Grid GenerationQueue'!AP$5:AP$467,'Grid GenerationQueue'!$AX$5:$AX$467,$B85,'Grid GenerationQueue'!$AY$5:$AY$467,$C85,'Grid GenerationQueue'!$BH$5:$BH$467,"Executed",'Grid GenerationQueue'!$BB$5:$BB$467,"&lt;"&amp;$BE$3)</f>
        <v>0</v>
      </c>
      <c r="BQ85">
        <f>SUMIFS('Grid GenerationQueue'!AE$5:AE$467,'Grid GenerationQueue'!$AX$5:$AX$467,$B85,'Grid GenerationQueue'!$AY$5:$AY$467,$C85,'Grid GenerationQueue'!$BF$5:$BF$467,"&lt;&gt;"&amp;"",'Grid GenerationQueue'!$BB$5:$BB$467,"&lt;"&amp;$BE$3)</f>
        <v>0</v>
      </c>
      <c r="BR85">
        <f>SUMIFS('Grid GenerationQueue'!AF$5:AF$467,'Grid GenerationQueue'!$AX$5:$AX$467,$B85,'Grid GenerationQueue'!$AY$5:$AY$467,$C85,'Grid GenerationQueue'!$BF$5:$BF$467,"&lt;&gt;"&amp;"",'Grid GenerationQueue'!$BB$5:$BB$467,"&lt;"&amp;$BE$3)</f>
        <v>0</v>
      </c>
      <c r="BS85">
        <f>SUMIFS('Grid GenerationQueue'!AG$5:AG$467,'Grid GenerationQueue'!$AX$5:$AX$467,$B85,'Grid GenerationQueue'!$AY$5:$AY$467,$C85,'Grid GenerationQueue'!$BF$5:$BF$467,"&lt;&gt;"&amp;"",'Grid GenerationQueue'!$BB$5:$BB$467,"&lt;"&amp;$BE$3)</f>
        <v>0</v>
      </c>
      <c r="BT85">
        <f>SUMIFS('Grid GenerationQueue'!AH$5:AH$467,'Grid GenerationQueue'!$AX$5:$AX$467,$B85,'Grid GenerationQueue'!$AY$5:$AY$467,$C85,'Grid GenerationQueue'!$BF$5:$BF$467,"&lt;&gt;"&amp;"",'Grid GenerationQueue'!$BB$5:$BB$467,"&lt;"&amp;$BE$3)</f>
        <v>0</v>
      </c>
      <c r="BU85">
        <f>SUMIFS('Grid GenerationQueue'!AI$5:AI$467,'Grid GenerationQueue'!$AX$5:$AX$467,$B85,'Grid GenerationQueue'!$AY$5:$AY$467,$C85,'Grid GenerationQueue'!$BF$5:$BF$467,"&lt;&gt;"&amp;"",'Grid GenerationQueue'!$BB$5:$BB$467,"&lt;"&amp;$BE$3)</f>
        <v>0</v>
      </c>
      <c r="BV85">
        <f>SUMIFS('Grid GenerationQueue'!AJ$5:AJ$467,'Grid GenerationQueue'!$AX$5:$AX$467,$B85,'Grid GenerationQueue'!$AY$5:$AY$467,$C85,'Grid GenerationQueue'!$BF$5:$BF$467,"&lt;&gt;"&amp;"",'Grid GenerationQueue'!$BB$5:$BB$467,"&lt;"&amp;$BE$3)</f>
        <v>0</v>
      </c>
      <c r="BW85">
        <f>SUMIFS('Grid GenerationQueue'!AK$5:AK$467,'Grid GenerationQueue'!$AX$5:$AX$467,$B85,'Grid GenerationQueue'!$AY$5:$AY$467,$C85,'Grid GenerationQueue'!$BF$5:$BF$467,"&lt;&gt;"&amp;"",'Grid GenerationQueue'!$BB$5:$BB$467,"&lt;"&amp;$BE$3)</f>
        <v>0</v>
      </c>
      <c r="BX85">
        <f>SUMIFS('Grid GenerationQueue'!AL$5:AL$467,'Grid GenerationQueue'!$AX$5:$AX$467,$B85,'Grid GenerationQueue'!$AY$5:$AY$467,$C85,'Grid GenerationQueue'!$BF$5:$BF$467,"&lt;&gt;"&amp;"",'Grid GenerationQueue'!$BB$5:$BB$467,"&lt;"&amp;$BE$3)</f>
        <v>0</v>
      </c>
      <c r="BY85">
        <f>SUMIFS('Grid GenerationQueue'!AM$5:AM$467,'Grid GenerationQueue'!$AX$5:$AX$467,$B85,'Grid GenerationQueue'!$AY$5:$AY$467,$C85,'Grid GenerationQueue'!$BF$5:$BF$467,"&lt;&gt;"&amp;"",'Grid GenerationQueue'!$BB$5:$BB$467,"&lt;"&amp;$BE$3)</f>
        <v>0</v>
      </c>
      <c r="BZ85">
        <f>SUMIFS('Grid GenerationQueue'!AN$5:AN$467,'Grid GenerationQueue'!$AX$5:$AX$467,$B85,'Grid GenerationQueue'!$AY$5:$AY$467,$C85,'Grid GenerationQueue'!$BF$5:$BF$467,"&lt;&gt;"&amp;"",'Grid GenerationQueue'!$BB$5:$BB$467,"&lt;"&amp;$BE$3)</f>
        <v>0</v>
      </c>
      <c r="CA85">
        <f>SUMIFS('Grid GenerationQueue'!AO$5:AO$467,'Grid GenerationQueue'!$AX$5:$AX$467,$B85,'Grid GenerationQueue'!$AY$5:$AY$467,$C85,'Grid GenerationQueue'!$BF$5:$BF$467,"&lt;&gt;"&amp;"",'Grid GenerationQueue'!$BB$5:$BB$467,"&lt;"&amp;$BE$3)</f>
        <v>0</v>
      </c>
      <c r="CB85">
        <f>SUMIFS('Grid GenerationQueue'!AP$5:AP$467,'Grid GenerationQueue'!$AX$5:$AX$467,$B85,'Grid GenerationQueue'!$AY$5:$AY$467,$C85,'Grid GenerationQueue'!$BF$5:$BF$467,"&lt;&gt;"&amp;"",'Grid GenerationQueue'!$BB$5:$BB$467,"&lt;"&amp;$BE$3)</f>
        <v>0</v>
      </c>
      <c r="CD85">
        <f>SUMIFS('Grid GenerationQueue'!AE$5:AE$467,'Grid GenerationQueue'!$AX$5:$AX$467,$B85,'Grid GenerationQueue'!$AY$5:$AY$467,$C85,'Grid GenerationQueue'!$BB$5:$BB$467,"&lt;"&amp;$BE$3)</f>
        <v>0</v>
      </c>
      <c r="CE85">
        <f>SUMIFS('Grid GenerationQueue'!AF$5:AF$467,'Grid GenerationQueue'!$AX$5:$AX$467,$B85,'Grid GenerationQueue'!$AY$5:$AY$467,$C85,'Grid GenerationQueue'!$BB$5:$BB$467,"&lt;"&amp;$BE$3)</f>
        <v>0</v>
      </c>
      <c r="CF85">
        <f>SUMIFS('Grid GenerationQueue'!AG$5:AG$467,'Grid GenerationQueue'!$AX$5:$AX$467,$B85,'Grid GenerationQueue'!$AY$5:$AY$467,$C85,'Grid GenerationQueue'!$BB$5:$BB$467,"&lt;"&amp;$BE$3)</f>
        <v>0</v>
      </c>
      <c r="CG85">
        <f>SUMIFS('Grid GenerationQueue'!AH$5:AH$467,'Grid GenerationQueue'!$AX$5:$AX$467,$B85,'Grid GenerationQueue'!$AY$5:$AY$467,$C85,'Grid GenerationQueue'!$BB$5:$BB$467,"&lt;"&amp;$BE$3)</f>
        <v>0</v>
      </c>
      <c r="CH85">
        <f>SUMIFS('Grid GenerationQueue'!AI$5:AI$467,'Grid GenerationQueue'!$AX$5:$AX$467,$B85,'Grid GenerationQueue'!$AY$5:$AY$467,$C85,'Grid GenerationQueue'!$BB$5:$BB$467,"&lt;"&amp;$BE$3)</f>
        <v>0</v>
      </c>
      <c r="CI85">
        <f>SUMIFS('Grid GenerationQueue'!AJ$5:AJ$467,'Grid GenerationQueue'!$AX$5:$AX$467,$B85,'Grid GenerationQueue'!$AY$5:$AY$467,$C85,'Grid GenerationQueue'!$BB$5:$BB$467,"&lt;"&amp;$BE$3)</f>
        <v>0</v>
      </c>
      <c r="CJ85">
        <f>SUMIFS('Grid GenerationQueue'!AK$5:AK$467,'Grid GenerationQueue'!$AX$5:$AX$467,$B85,'Grid GenerationQueue'!$AY$5:$AY$467,$C85,'Grid GenerationQueue'!$BB$5:$BB$467,"&lt;"&amp;$BE$3)</f>
        <v>0</v>
      </c>
      <c r="CK85">
        <f>SUMIFS('Grid GenerationQueue'!AL$5:AL$467,'Grid GenerationQueue'!$AX$5:$AX$467,$B85,'Grid GenerationQueue'!$AY$5:$AY$467,$C85,'Grid GenerationQueue'!$BB$5:$BB$467,"&lt;"&amp;$BE$3)</f>
        <v>0</v>
      </c>
      <c r="CL85">
        <f>SUMIFS('Grid GenerationQueue'!AM$5:AM$467,'Grid GenerationQueue'!$AX$5:$AX$467,$B85,'Grid GenerationQueue'!$AY$5:$AY$467,$C85,'Grid GenerationQueue'!$BB$5:$BB$467,"&lt;"&amp;$BE$3)</f>
        <v>0</v>
      </c>
      <c r="CM85">
        <f>SUMIFS('Grid GenerationQueue'!AN$5:AN$467,'Grid GenerationQueue'!$AX$5:$AX$467,$B85,'Grid GenerationQueue'!$AY$5:$AY$467,$C85,'Grid GenerationQueue'!$BB$5:$BB$467,"&lt;"&amp;$BE$3)</f>
        <v>0</v>
      </c>
      <c r="CN85">
        <f>SUMIFS('Grid GenerationQueue'!AO$5:AO$467,'Grid GenerationQueue'!$AX$5:$AX$467,$B85,'Grid GenerationQueue'!$AY$5:$AY$467,$C85,'Grid GenerationQueue'!$BB$5:$BB$467,"&lt;"&amp;$BE$3)</f>
        <v>0</v>
      </c>
      <c r="CO85">
        <f>SUMIFS('Grid GenerationQueue'!AP$5:AP$467,'Grid GenerationQueue'!$AX$5:$AX$467,$B85,'Grid GenerationQueue'!$AY$5:$AY$467,$C85,'Grid GenerationQueue'!$BB$5:$BB$467,"&lt;"&amp;$BE$3)</f>
        <v>0</v>
      </c>
    </row>
    <row r="86" spans="1:93" x14ac:dyDescent="0.35">
      <c r="A86" t="s">
        <v>4653</v>
      </c>
      <c r="B86" t="s">
        <v>4404</v>
      </c>
      <c r="C86">
        <v>115</v>
      </c>
      <c r="D86">
        <f>SUMIFS('Grid GenerationQueue'!AE$5:AE$467,'Grid GenerationQueue'!$AX$5:$AX$467,$B86,'Grid GenerationQueue'!$AY$5:$AY$467,$C86,'Grid GenerationQueue'!$BI$5:$BI$467,"&lt;4")</f>
        <v>80</v>
      </c>
      <c r="E86">
        <f>SUMIFS('Grid GenerationQueue'!AF$5:AF$467,'Grid GenerationQueue'!$AX$5:$AX$467,$B86,'Grid GenerationQueue'!$AY$5:$AY$467,$C86,'Grid GenerationQueue'!$BI$5:$BI$467,"&lt;4")</f>
        <v>20.8</v>
      </c>
      <c r="F86">
        <f>SUMIFS('Grid GenerationQueue'!AG$5:AG$467,'Grid GenerationQueue'!$AX$5:$AX$467,$B86,'Grid GenerationQueue'!$AY$5:$AY$467,$C86,'Grid GenerationQueue'!$BI$5:$BI$467,"&lt;4")</f>
        <v>0</v>
      </c>
      <c r="G86">
        <f>SUMIFS('Grid GenerationQueue'!AH$5:AH$467,'Grid GenerationQueue'!$AX$5:$AX$467,$B86,'Grid GenerationQueue'!$AY$5:$AY$467,$C86,'Grid GenerationQueue'!$BI$5:$BI$467,"&lt;4")</f>
        <v>0</v>
      </c>
      <c r="H86">
        <f>SUMIFS('Grid GenerationQueue'!AI$5:AI$467,'Grid GenerationQueue'!$AX$5:$AX$467,$B86,'Grid GenerationQueue'!$AY$5:$AY$467,$C86,'Grid GenerationQueue'!$BI$5:$BI$467,"&lt;4")</f>
        <v>83.54</v>
      </c>
      <c r="I86">
        <f>SUMIFS('Grid GenerationQueue'!AJ$5:AJ$467,'Grid GenerationQueue'!$AX$5:$AX$467,$B86,'Grid GenerationQueue'!$AY$5:$AY$467,$C86,'Grid GenerationQueue'!$BI$5:$BI$467,"&lt;4")</f>
        <v>80</v>
      </c>
      <c r="J86">
        <f>SUMIFS('Grid GenerationQueue'!AK$5:AK$467,'Grid GenerationQueue'!$AX$5:$AX$467,$B86,'Grid GenerationQueue'!$AY$5:$AY$467,$C86,'Grid GenerationQueue'!$BI$5:$BI$467,"&lt;4")</f>
        <v>0</v>
      </c>
      <c r="K86">
        <f>SUMIFS('Grid GenerationQueue'!AL$5:AL$467,'Grid GenerationQueue'!$AX$5:$AX$467,$B86,'Grid GenerationQueue'!$AY$5:$AY$467,$C86,'Grid GenerationQueue'!$BI$5:$BI$467,"&lt;4")</f>
        <v>0</v>
      </c>
      <c r="L86">
        <f>SUMIFS('Grid GenerationQueue'!AM$5:AM$467,'Grid GenerationQueue'!$AX$5:$AX$467,$B86,'Grid GenerationQueue'!$AY$5:$AY$467,$C86,'Grid GenerationQueue'!$BI$5:$BI$467,"&lt;4")</f>
        <v>0</v>
      </c>
      <c r="M86">
        <f>SUMIFS('Grid GenerationQueue'!AN$5:AN$467,'Grid GenerationQueue'!$AX$5:$AX$467,$B86,'Grid GenerationQueue'!$AY$5:$AY$467,$C86,'Grid GenerationQueue'!$BI$5:$BI$467,"&lt;4")</f>
        <v>0</v>
      </c>
      <c r="N86">
        <f>SUMIFS('Grid GenerationQueue'!AO$5:AO$467,'Grid GenerationQueue'!$AX$5:$AX$467,$B86,'Grid GenerationQueue'!$AY$5:$AY$467,$C86,'Grid GenerationQueue'!$BI$5:$BI$467,"&lt;4")</f>
        <v>0</v>
      </c>
      <c r="O86">
        <f>SUMIFS('Grid GenerationQueue'!AP$5:AP$467,'Grid GenerationQueue'!$AX$5:$AX$467,$B86,'Grid GenerationQueue'!$AY$5:$AY$467,$C86,'Grid GenerationQueue'!$BI$5:$BI$467,"&lt;4")</f>
        <v>0</v>
      </c>
      <c r="Q86">
        <f>SUMIFS('Grid GenerationQueue'!AE$5:AE$467,'Grid GenerationQueue'!$AX$5:$AX$467,$B86,'Grid GenerationQueue'!$AY$5:$AY$467,$C86,'Grid GenerationQueue'!$BH$5:$BH$467,"Executed")</f>
        <v>230</v>
      </c>
      <c r="R86">
        <f>SUMIFS('Grid GenerationQueue'!AF$5:AF$467,'Grid GenerationQueue'!$AX$5:$AX$467,$B86,'Grid GenerationQueue'!$AY$5:$AY$467,$C86,'Grid GenerationQueue'!$BH$5:$BH$467,"Executed")</f>
        <v>170.8</v>
      </c>
      <c r="S86">
        <f>SUMIFS('Grid GenerationQueue'!AG$5:AG$467,'Grid GenerationQueue'!$AX$5:$AX$467,$B86,'Grid GenerationQueue'!$AY$5:$AY$467,$C86,'Grid GenerationQueue'!$BH$5:$BH$467,"Executed")</f>
        <v>0</v>
      </c>
      <c r="T86">
        <f>SUMIFS('Grid GenerationQueue'!AH$5:AH$467,'Grid GenerationQueue'!$AX$5:$AX$467,$B86,'Grid GenerationQueue'!$AY$5:$AY$467,$C86,'Grid GenerationQueue'!$BH$5:$BH$467,"Executed")</f>
        <v>0</v>
      </c>
      <c r="U86">
        <f>SUMIFS('Grid GenerationQueue'!AI$5:AI$467,'Grid GenerationQueue'!$AX$5:$AX$467,$B86,'Grid GenerationQueue'!$AY$5:$AY$467,$C86,'Grid GenerationQueue'!$BH$5:$BH$467,"Executed")</f>
        <v>233.54000000000002</v>
      </c>
      <c r="V86">
        <f>SUMIFS('Grid GenerationQueue'!AJ$5:AJ$467,'Grid GenerationQueue'!$AX$5:$AX$467,$B86,'Grid GenerationQueue'!$AY$5:$AY$467,$C86,'Grid GenerationQueue'!$BH$5:$BH$467,"Executed")</f>
        <v>80</v>
      </c>
      <c r="W86">
        <f>SUMIFS('Grid GenerationQueue'!AK$5:AK$467,'Grid GenerationQueue'!$AX$5:$AX$467,$B86,'Grid GenerationQueue'!$AY$5:$AY$467,$C86,'Grid GenerationQueue'!$BH$5:$BH$467,"Executed")</f>
        <v>0</v>
      </c>
      <c r="X86">
        <f>SUMIFS('Grid GenerationQueue'!AL$5:AL$467,'Grid GenerationQueue'!$AX$5:$AX$467,$B86,'Grid GenerationQueue'!$AY$5:$AY$467,$C86,'Grid GenerationQueue'!$BH$5:$BH$467,"Executed")</f>
        <v>0</v>
      </c>
      <c r="Y86">
        <f>SUMIFS('Grid GenerationQueue'!AM$5:AM$467,'Grid GenerationQueue'!$AX$5:$AX$467,$B86,'Grid GenerationQueue'!$AY$5:$AY$467,$C86,'Grid GenerationQueue'!$BH$5:$BH$467,"Executed")</f>
        <v>0</v>
      </c>
      <c r="Z86">
        <f>SUMIFS('Grid GenerationQueue'!AN$5:AN$467,'Grid GenerationQueue'!$AX$5:$AX$467,$B86,'Grid GenerationQueue'!$AY$5:$AY$467,$C86,'Grid GenerationQueue'!$BH$5:$BH$467,"Executed")</f>
        <v>0</v>
      </c>
      <c r="AA86">
        <f>SUMIFS('Grid GenerationQueue'!AO$5:AO$467,'Grid GenerationQueue'!$AX$5:$AX$467,$B86,'Grid GenerationQueue'!$AY$5:$AY$467,$C86,'Grid GenerationQueue'!$BH$5:$BH$467,"Executed")</f>
        <v>0</v>
      </c>
      <c r="AB86">
        <f>SUMIFS('Grid GenerationQueue'!AP$5:AP$467,'Grid GenerationQueue'!$AX$5:$AX$467,$B86,'Grid GenerationQueue'!$AY$5:$AY$467,$C86,'Grid GenerationQueue'!$BH$5:$BH$467,"Executed")</f>
        <v>0</v>
      </c>
      <c r="AD86">
        <f>SUMIFS('Grid GenerationQueue'!AE$5:AE$467,'Grid GenerationQueue'!$AX$5:$AX$467,$B86,'Grid GenerationQueue'!$AY$5:$AY$467,$C86,'Grid GenerationQueue'!$BF$5:$BF$467,"&lt;&gt;"&amp;"")</f>
        <v>230</v>
      </c>
      <c r="AE86">
        <f>SUMIFS('Grid GenerationQueue'!AF$5:AF$467,'Grid GenerationQueue'!$AX$5:$AX$467,$B86,'Grid GenerationQueue'!$AY$5:$AY$467,$C86,'Grid GenerationQueue'!$BF$5:$BF$467,"&lt;&gt;"&amp;"")</f>
        <v>170.8</v>
      </c>
      <c r="AF86">
        <f>SUMIFS('Grid GenerationQueue'!AG$5:AG$467,'Grid GenerationQueue'!$AX$5:$AX$467,$B86,'Grid GenerationQueue'!$AY$5:$AY$467,$C86,'Grid GenerationQueue'!$BF$5:$BF$467,"&lt;&gt;"&amp;"")</f>
        <v>0</v>
      </c>
      <c r="AG86">
        <f>SUMIFS('Grid GenerationQueue'!AH$5:AH$467,'Grid GenerationQueue'!$AX$5:$AX$467,$B86,'Grid GenerationQueue'!$AY$5:$AY$467,$C86,'Grid GenerationQueue'!$BF$5:$BF$467,"&lt;&gt;"&amp;"")</f>
        <v>0</v>
      </c>
      <c r="AH86">
        <f>SUMIFS('Grid GenerationQueue'!AI$5:AI$467,'Grid GenerationQueue'!$AX$5:$AX$467,$B86,'Grid GenerationQueue'!$AY$5:$AY$467,$C86,'Grid GenerationQueue'!$BF$5:$BF$467,"&lt;&gt;"&amp;"")</f>
        <v>233.54000000000002</v>
      </c>
      <c r="AI86">
        <f>SUMIFS('Grid GenerationQueue'!AJ$5:AJ$467,'Grid GenerationQueue'!$AX$5:$AX$467,$B86,'Grid GenerationQueue'!$AY$5:$AY$467,$C86,'Grid GenerationQueue'!$BF$5:$BF$467,"&lt;&gt;"&amp;"")</f>
        <v>80</v>
      </c>
      <c r="AJ86">
        <f>SUMIFS('Grid GenerationQueue'!AK$5:AK$467,'Grid GenerationQueue'!$AX$5:$AX$467,$B86,'Grid GenerationQueue'!$AY$5:$AY$467,$C86,'Grid GenerationQueue'!$BF$5:$BF$467,"&lt;&gt;"&amp;"")</f>
        <v>0</v>
      </c>
      <c r="AK86">
        <f>SUMIFS('Grid GenerationQueue'!AL$5:AL$467,'Grid GenerationQueue'!$AX$5:$AX$467,$B86,'Grid GenerationQueue'!$AY$5:$AY$467,$C86,'Grid GenerationQueue'!$BF$5:$BF$467,"&lt;&gt;"&amp;"")</f>
        <v>0</v>
      </c>
      <c r="AL86">
        <f>SUMIFS('Grid GenerationQueue'!AM$5:AM$467,'Grid GenerationQueue'!$AX$5:$AX$467,$B86,'Grid GenerationQueue'!$AY$5:$AY$467,$C86,'Grid GenerationQueue'!$BF$5:$BF$467,"&lt;&gt;"&amp;"")</f>
        <v>0</v>
      </c>
      <c r="AM86">
        <f>SUMIFS('Grid GenerationQueue'!AN$5:AN$467,'Grid GenerationQueue'!$AX$5:$AX$467,$B86,'Grid GenerationQueue'!$AY$5:$AY$467,$C86,'Grid GenerationQueue'!$BF$5:$BF$467,"&lt;&gt;"&amp;"")</f>
        <v>0</v>
      </c>
      <c r="AN86">
        <f>SUMIFS('Grid GenerationQueue'!AO$5:AO$467,'Grid GenerationQueue'!$AX$5:$AX$467,$B86,'Grid GenerationQueue'!$AY$5:$AY$467,$C86,'Grid GenerationQueue'!$BF$5:$BF$467,"&lt;&gt;"&amp;"")</f>
        <v>0</v>
      </c>
      <c r="AO86">
        <f>SUMIFS('Grid GenerationQueue'!AP$5:AP$467,'Grid GenerationQueue'!$AX$5:$AX$467,$B86,'Grid GenerationQueue'!$AY$5:$AY$467,$C86,'Grid GenerationQueue'!$BF$5:$BF$467,"&lt;&gt;"&amp;"")</f>
        <v>0</v>
      </c>
      <c r="AQ86">
        <f>SUMIFS('Grid GenerationQueue'!AE$5:AE$467,'Grid GenerationQueue'!$AX$5:$AX$467,$B86,'Grid GenerationQueue'!$AY$5:$AY$467,$C86)</f>
        <v>230</v>
      </c>
      <c r="AR86">
        <f>SUMIFS('Grid GenerationQueue'!AF$5:AF$467,'Grid GenerationQueue'!$AX$5:$AX$467,$B86,'Grid GenerationQueue'!$AY$5:$AY$467,$C86)</f>
        <v>170.8</v>
      </c>
      <c r="AS86">
        <f>SUMIFS('Grid GenerationQueue'!AG$5:AG$467,'Grid GenerationQueue'!$AX$5:$AX$467,$B86,'Grid GenerationQueue'!$AY$5:$AY$467,$C86)</f>
        <v>0</v>
      </c>
      <c r="AT86">
        <f>SUMIFS('Grid GenerationQueue'!AH$5:AH$467,'Grid GenerationQueue'!$AX$5:$AX$467,$B86,'Grid GenerationQueue'!$AY$5:$AY$467,$C86)</f>
        <v>0</v>
      </c>
      <c r="AU86">
        <f>SUMIFS('Grid GenerationQueue'!AI$5:AI$467,'Grid GenerationQueue'!$AX$5:$AX$467,$B86,'Grid GenerationQueue'!$AY$5:$AY$467,$C86)</f>
        <v>233.54000000000002</v>
      </c>
      <c r="AV86">
        <f>SUMIFS('Grid GenerationQueue'!AJ$5:AJ$467,'Grid GenerationQueue'!$AX$5:$AX$467,$B86,'Grid GenerationQueue'!$AY$5:$AY$467,$C86)</f>
        <v>80</v>
      </c>
      <c r="AW86">
        <f>SUMIFS('Grid GenerationQueue'!AK$5:AK$467,'Grid GenerationQueue'!$AX$5:$AX$467,$B86,'Grid GenerationQueue'!$AY$5:$AY$467,$C86)</f>
        <v>0</v>
      </c>
      <c r="AX86">
        <f>SUMIFS('Grid GenerationQueue'!AL$5:AL$467,'Grid GenerationQueue'!$AX$5:$AX$467,$B86,'Grid GenerationQueue'!$AY$5:$AY$467,$C86)</f>
        <v>0</v>
      </c>
      <c r="AY86">
        <f>SUMIFS('Grid GenerationQueue'!AM$5:AM$467,'Grid GenerationQueue'!$AX$5:$AX$467,$B86,'Grid GenerationQueue'!$AY$5:$AY$467,$C86)</f>
        <v>0</v>
      </c>
      <c r="AZ86">
        <f>SUMIFS('Grid GenerationQueue'!AN$5:AN$467,'Grid GenerationQueue'!$AX$5:$AX$467,$B86,'Grid GenerationQueue'!$AY$5:$AY$467,$C86)</f>
        <v>0</v>
      </c>
      <c r="BA86">
        <f>SUMIFS('Grid GenerationQueue'!AO$5:AO$467,'Grid GenerationQueue'!$AX$5:$AX$467,$B86,'Grid GenerationQueue'!$AY$5:$AY$467,$C86)</f>
        <v>0</v>
      </c>
      <c r="BB86">
        <f>SUMIFS('Grid GenerationQueue'!AP$5:AP$467,'Grid GenerationQueue'!$AX$5:$AX$467,$B86,'Grid GenerationQueue'!$AY$5:$AY$467,$C86)</f>
        <v>0</v>
      </c>
      <c r="BD86">
        <f>SUMIFS('Grid GenerationQueue'!AE$5:AE$467,'Grid GenerationQueue'!$AX$5:$AX$467,$B86,'Grid GenerationQueue'!$AY$5:$AY$467,$C86,'Grid GenerationQueue'!$BH$5:$BH$467,"Executed",'Grid GenerationQueue'!$BB$5:$BB$467,"&lt;"&amp;$BE$3)</f>
        <v>230</v>
      </c>
      <c r="BE86">
        <f>SUMIFS('Grid GenerationQueue'!AF$5:AF$467,'Grid GenerationQueue'!$AX$5:$AX$467,$B86,'Grid GenerationQueue'!$AY$5:$AY$467,$C86,'Grid GenerationQueue'!$BH$5:$BH$467,"Executed",'Grid GenerationQueue'!$BB$5:$BB$467,"&lt;"&amp;$BE$3)</f>
        <v>170.8</v>
      </c>
      <c r="BF86">
        <f>SUMIFS('Grid GenerationQueue'!AG$5:AG$467,'Grid GenerationQueue'!$AX$5:$AX$467,$B86,'Grid GenerationQueue'!$AY$5:$AY$467,$C86,'Grid GenerationQueue'!$BH$5:$BH$467,"Executed",'Grid GenerationQueue'!$BB$5:$BB$467,"&lt;"&amp;$BE$3)</f>
        <v>0</v>
      </c>
      <c r="BG86">
        <f>SUMIFS('Grid GenerationQueue'!AH$5:AH$467,'Grid GenerationQueue'!$AX$5:$AX$467,$B86,'Grid GenerationQueue'!$AY$5:$AY$467,$C86,'Grid GenerationQueue'!$BH$5:$BH$467,"Executed",'Grid GenerationQueue'!$BB$5:$BB$467,"&lt;"&amp;$BE$3)</f>
        <v>0</v>
      </c>
      <c r="BH86">
        <f>SUMIFS('Grid GenerationQueue'!AI$5:AI$467,'Grid GenerationQueue'!$AX$5:$AX$467,$B86,'Grid GenerationQueue'!$AY$5:$AY$467,$C86,'Grid GenerationQueue'!$BH$5:$BH$467,"Executed",'Grid GenerationQueue'!$BB$5:$BB$467,"&lt;"&amp;$BE$3)</f>
        <v>233.54000000000002</v>
      </c>
      <c r="BI86">
        <f>SUMIFS('Grid GenerationQueue'!AJ$5:AJ$467,'Grid GenerationQueue'!$AX$5:$AX$467,$B86,'Grid GenerationQueue'!$AY$5:$AY$467,$C86,'Grid GenerationQueue'!$BH$5:$BH$467,"Executed",'Grid GenerationQueue'!$BB$5:$BB$467,"&lt;"&amp;$BE$3)</f>
        <v>80</v>
      </c>
      <c r="BJ86">
        <f>SUMIFS('Grid GenerationQueue'!AK$5:AK$467,'Grid GenerationQueue'!$AX$5:$AX$467,$B86,'Grid GenerationQueue'!$AY$5:$AY$467,$C86,'Grid GenerationQueue'!$BH$5:$BH$467,"Executed",'Grid GenerationQueue'!$BB$5:$BB$467,"&lt;"&amp;$BE$3)</f>
        <v>0</v>
      </c>
      <c r="BK86">
        <f>SUMIFS('Grid GenerationQueue'!AL$5:AL$467,'Grid GenerationQueue'!$AX$5:$AX$467,$B86,'Grid GenerationQueue'!$AY$5:$AY$467,$C86,'Grid GenerationQueue'!$BH$5:$BH$467,"Executed",'Grid GenerationQueue'!$BB$5:$BB$467,"&lt;"&amp;$BE$3)</f>
        <v>0</v>
      </c>
      <c r="BL86">
        <f>SUMIFS('Grid GenerationQueue'!AM$5:AM$467,'Grid GenerationQueue'!$AX$5:$AX$467,$B86,'Grid GenerationQueue'!$AY$5:$AY$467,$C86,'Grid GenerationQueue'!$BH$5:$BH$467,"Executed",'Grid GenerationQueue'!$BB$5:$BB$467,"&lt;"&amp;$BE$3)</f>
        <v>0</v>
      </c>
      <c r="BM86">
        <f>SUMIFS('Grid GenerationQueue'!AN$5:AN$467,'Grid GenerationQueue'!$AX$5:$AX$467,$B86,'Grid GenerationQueue'!$AY$5:$AY$467,$C86,'Grid GenerationQueue'!$BH$5:$BH$467,"Executed",'Grid GenerationQueue'!$BB$5:$BB$467,"&lt;"&amp;$BE$3)</f>
        <v>0</v>
      </c>
      <c r="BN86">
        <f>SUMIFS('Grid GenerationQueue'!AO$5:AO$467,'Grid GenerationQueue'!$AX$5:$AX$467,$B86,'Grid GenerationQueue'!$AY$5:$AY$467,$C86,'Grid GenerationQueue'!$BH$5:$BH$467,"Executed",'Grid GenerationQueue'!$BB$5:$BB$467,"&lt;"&amp;$BE$3)</f>
        <v>0</v>
      </c>
      <c r="BO86">
        <f>SUMIFS('Grid GenerationQueue'!AP$5:AP$467,'Grid GenerationQueue'!$AX$5:$AX$467,$B86,'Grid GenerationQueue'!$AY$5:$AY$467,$C86,'Grid GenerationQueue'!$BH$5:$BH$467,"Executed",'Grid GenerationQueue'!$BB$5:$BB$467,"&lt;"&amp;$BE$3)</f>
        <v>0</v>
      </c>
      <c r="BQ86">
        <f>SUMIFS('Grid GenerationQueue'!AE$5:AE$467,'Grid GenerationQueue'!$AX$5:$AX$467,$B86,'Grid GenerationQueue'!$AY$5:$AY$467,$C86,'Grid GenerationQueue'!$BF$5:$BF$467,"&lt;&gt;"&amp;"",'Grid GenerationQueue'!$BB$5:$BB$467,"&lt;"&amp;$BE$3)</f>
        <v>230</v>
      </c>
      <c r="BR86">
        <f>SUMIFS('Grid GenerationQueue'!AF$5:AF$467,'Grid GenerationQueue'!$AX$5:$AX$467,$B86,'Grid GenerationQueue'!$AY$5:$AY$467,$C86,'Grid GenerationQueue'!$BF$5:$BF$467,"&lt;&gt;"&amp;"",'Grid GenerationQueue'!$BB$5:$BB$467,"&lt;"&amp;$BE$3)</f>
        <v>170.8</v>
      </c>
      <c r="BS86">
        <f>SUMIFS('Grid GenerationQueue'!AG$5:AG$467,'Grid GenerationQueue'!$AX$5:$AX$467,$B86,'Grid GenerationQueue'!$AY$5:$AY$467,$C86,'Grid GenerationQueue'!$BF$5:$BF$467,"&lt;&gt;"&amp;"",'Grid GenerationQueue'!$BB$5:$BB$467,"&lt;"&amp;$BE$3)</f>
        <v>0</v>
      </c>
      <c r="BT86">
        <f>SUMIFS('Grid GenerationQueue'!AH$5:AH$467,'Grid GenerationQueue'!$AX$5:$AX$467,$B86,'Grid GenerationQueue'!$AY$5:$AY$467,$C86,'Grid GenerationQueue'!$BF$5:$BF$467,"&lt;&gt;"&amp;"",'Grid GenerationQueue'!$BB$5:$BB$467,"&lt;"&amp;$BE$3)</f>
        <v>0</v>
      </c>
      <c r="BU86">
        <f>SUMIFS('Grid GenerationQueue'!AI$5:AI$467,'Grid GenerationQueue'!$AX$5:$AX$467,$B86,'Grid GenerationQueue'!$AY$5:$AY$467,$C86,'Grid GenerationQueue'!$BF$5:$BF$467,"&lt;&gt;"&amp;"",'Grid GenerationQueue'!$BB$5:$BB$467,"&lt;"&amp;$BE$3)</f>
        <v>233.54000000000002</v>
      </c>
      <c r="BV86">
        <f>SUMIFS('Grid GenerationQueue'!AJ$5:AJ$467,'Grid GenerationQueue'!$AX$5:$AX$467,$B86,'Grid GenerationQueue'!$AY$5:$AY$467,$C86,'Grid GenerationQueue'!$BF$5:$BF$467,"&lt;&gt;"&amp;"",'Grid GenerationQueue'!$BB$5:$BB$467,"&lt;"&amp;$BE$3)</f>
        <v>80</v>
      </c>
      <c r="BW86">
        <f>SUMIFS('Grid GenerationQueue'!AK$5:AK$467,'Grid GenerationQueue'!$AX$5:$AX$467,$B86,'Grid GenerationQueue'!$AY$5:$AY$467,$C86,'Grid GenerationQueue'!$BF$5:$BF$467,"&lt;&gt;"&amp;"",'Grid GenerationQueue'!$BB$5:$BB$467,"&lt;"&amp;$BE$3)</f>
        <v>0</v>
      </c>
      <c r="BX86">
        <f>SUMIFS('Grid GenerationQueue'!AL$5:AL$467,'Grid GenerationQueue'!$AX$5:$AX$467,$B86,'Grid GenerationQueue'!$AY$5:$AY$467,$C86,'Grid GenerationQueue'!$BF$5:$BF$467,"&lt;&gt;"&amp;"",'Grid GenerationQueue'!$BB$5:$BB$467,"&lt;"&amp;$BE$3)</f>
        <v>0</v>
      </c>
      <c r="BY86">
        <f>SUMIFS('Grid GenerationQueue'!AM$5:AM$467,'Grid GenerationQueue'!$AX$5:$AX$467,$B86,'Grid GenerationQueue'!$AY$5:$AY$467,$C86,'Grid GenerationQueue'!$BF$5:$BF$467,"&lt;&gt;"&amp;"",'Grid GenerationQueue'!$BB$5:$BB$467,"&lt;"&amp;$BE$3)</f>
        <v>0</v>
      </c>
      <c r="BZ86">
        <f>SUMIFS('Grid GenerationQueue'!AN$5:AN$467,'Grid GenerationQueue'!$AX$5:$AX$467,$B86,'Grid GenerationQueue'!$AY$5:$AY$467,$C86,'Grid GenerationQueue'!$BF$5:$BF$467,"&lt;&gt;"&amp;"",'Grid GenerationQueue'!$BB$5:$BB$467,"&lt;"&amp;$BE$3)</f>
        <v>0</v>
      </c>
      <c r="CA86">
        <f>SUMIFS('Grid GenerationQueue'!AO$5:AO$467,'Grid GenerationQueue'!$AX$5:$AX$467,$B86,'Grid GenerationQueue'!$AY$5:$AY$467,$C86,'Grid GenerationQueue'!$BF$5:$BF$467,"&lt;&gt;"&amp;"",'Grid GenerationQueue'!$BB$5:$BB$467,"&lt;"&amp;$BE$3)</f>
        <v>0</v>
      </c>
      <c r="CB86">
        <f>SUMIFS('Grid GenerationQueue'!AP$5:AP$467,'Grid GenerationQueue'!$AX$5:$AX$467,$B86,'Grid GenerationQueue'!$AY$5:$AY$467,$C86,'Grid GenerationQueue'!$BF$5:$BF$467,"&lt;&gt;"&amp;"",'Grid GenerationQueue'!$BB$5:$BB$467,"&lt;"&amp;$BE$3)</f>
        <v>0</v>
      </c>
      <c r="CD86">
        <f>SUMIFS('Grid GenerationQueue'!AE$5:AE$467,'Grid GenerationQueue'!$AX$5:$AX$467,$B86,'Grid GenerationQueue'!$AY$5:$AY$467,$C86,'Grid GenerationQueue'!$BB$5:$BB$467,"&lt;"&amp;$BE$3)</f>
        <v>230</v>
      </c>
      <c r="CE86">
        <f>SUMIFS('Grid GenerationQueue'!AF$5:AF$467,'Grid GenerationQueue'!$AX$5:$AX$467,$B86,'Grid GenerationQueue'!$AY$5:$AY$467,$C86,'Grid GenerationQueue'!$BB$5:$BB$467,"&lt;"&amp;$BE$3)</f>
        <v>170.8</v>
      </c>
      <c r="CF86">
        <f>SUMIFS('Grid GenerationQueue'!AG$5:AG$467,'Grid GenerationQueue'!$AX$5:$AX$467,$B86,'Grid GenerationQueue'!$AY$5:$AY$467,$C86,'Grid GenerationQueue'!$BB$5:$BB$467,"&lt;"&amp;$BE$3)</f>
        <v>0</v>
      </c>
      <c r="CG86">
        <f>SUMIFS('Grid GenerationQueue'!AH$5:AH$467,'Grid GenerationQueue'!$AX$5:$AX$467,$B86,'Grid GenerationQueue'!$AY$5:$AY$467,$C86,'Grid GenerationQueue'!$BB$5:$BB$467,"&lt;"&amp;$BE$3)</f>
        <v>0</v>
      </c>
      <c r="CH86">
        <f>SUMIFS('Grid GenerationQueue'!AI$5:AI$467,'Grid GenerationQueue'!$AX$5:$AX$467,$B86,'Grid GenerationQueue'!$AY$5:$AY$467,$C86,'Grid GenerationQueue'!$BB$5:$BB$467,"&lt;"&amp;$BE$3)</f>
        <v>233.54000000000002</v>
      </c>
      <c r="CI86">
        <f>SUMIFS('Grid GenerationQueue'!AJ$5:AJ$467,'Grid GenerationQueue'!$AX$5:$AX$467,$B86,'Grid GenerationQueue'!$AY$5:$AY$467,$C86,'Grid GenerationQueue'!$BB$5:$BB$467,"&lt;"&amp;$BE$3)</f>
        <v>80</v>
      </c>
      <c r="CJ86">
        <f>SUMIFS('Grid GenerationQueue'!AK$5:AK$467,'Grid GenerationQueue'!$AX$5:$AX$467,$B86,'Grid GenerationQueue'!$AY$5:$AY$467,$C86,'Grid GenerationQueue'!$BB$5:$BB$467,"&lt;"&amp;$BE$3)</f>
        <v>0</v>
      </c>
      <c r="CK86">
        <f>SUMIFS('Grid GenerationQueue'!AL$5:AL$467,'Grid GenerationQueue'!$AX$5:$AX$467,$B86,'Grid GenerationQueue'!$AY$5:$AY$467,$C86,'Grid GenerationQueue'!$BB$5:$BB$467,"&lt;"&amp;$BE$3)</f>
        <v>0</v>
      </c>
      <c r="CL86">
        <f>SUMIFS('Grid GenerationQueue'!AM$5:AM$467,'Grid GenerationQueue'!$AX$5:$AX$467,$B86,'Grid GenerationQueue'!$AY$5:$AY$467,$C86,'Grid GenerationQueue'!$BB$5:$BB$467,"&lt;"&amp;$BE$3)</f>
        <v>0</v>
      </c>
      <c r="CM86">
        <f>SUMIFS('Grid GenerationQueue'!AN$5:AN$467,'Grid GenerationQueue'!$AX$5:$AX$467,$B86,'Grid GenerationQueue'!$AY$5:$AY$467,$C86,'Grid GenerationQueue'!$BB$5:$BB$467,"&lt;"&amp;$BE$3)</f>
        <v>0</v>
      </c>
      <c r="CN86">
        <f>SUMIFS('Grid GenerationQueue'!AO$5:AO$467,'Grid GenerationQueue'!$AX$5:$AX$467,$B86,'Grid GenerationQueue'!$AY$5:$AY$467,$C86,'Grid GenerationQueue'!$BB$5:$BB$467,"&lt;"&amp;$BE$3)</f>
        <v>0</v>
      </c>
      <c r="CO86">
        <f>SUMIFS('Grid GenerationQueue'!AP$5:AP$467,'Grid GenerationQueue'!$AX$5:$AX$467,$B86,'Grid GenerationQueue'!$AY$5:$AY$467,$C86,'Grid GenerationQueue'!$BB$5:$BB$467,"&lt;"&amp;$BE$3)</f>
        <v>0</v>
      </c>
    </row>
    <row r="87" spans="1:93" x14ac:dyDescent="0.35">
      <c r="A87" t="s">
        <v>4648</v>
      </c>
      <c r="B87" t="s">
        <v>4379</v>
      </c>
      <c r="C87">
        <v>230</v>
      </c>
      <c r="D87">
        <f>SUMIFS('Grid GenerationQueue'!AE$5:AE$467,'Grid GenerationQueue'!$AX$5:$AX$467,$B87,'Grid GenerationQueue'!$AY$5:$AY$467,$C87,'Grid GenerationQueue'!$BI$5:$BI$467,"&lt;4")</f>
        <v>0</v>
      </c>
      <c r="E87">
        <f>SUMIFS('Grid GenerationQueue'!AF$5:AF$467,'Grid GenerationQueue'!$AX$5:$AX$467,$B87,'Grid GenerationQueue'!$AY$5:$AY$467,$C87,'Grid GenerationQueue'!$BI$5:$BI$467,"&lt;4")</f>
        <v>0</v>
      </c>
      <c r="F87">
        <f>SUMIFS('Grid GenerationQueue'!AG$5:AG$467,'Grid GenerationQueue'!$AX$5:$AX$467,$B87,'Grid GenerationQueue'!$AY$5:$AY$467,$C87,'Grid GenerationQueue'!$BI$5:$BI$467,"&lt;4")</f>
        <v>0</v>
      </c>
      <c r="G87">
        <f>SUMIFS('Grid GenerationQueue'!AH$5:AH$467,'Grid GenerationQueue'!$AX$5:$AX$467,$B87,'Grid GenerationQueue'!$AY$5:$AY$467,$C87,'Grid GenerationQueue'!$BI$5:$BI$467,"&lt;4")</f>
        <v>0</v>
      </c>
      <c r="H87">
        <f>SUMIFS('Grid GenerationQueue'!AI$5:AI$467,'Grid GenerationQueue'!$AX$5:$AX$467,$B87,'Grid GenerationQueue'!$AY$5:$AY$467,$C87,'Grid GenerationQueue'!$BI$5:$BI$467,"&lt;4")</f>
        <v>0</v>
      </c>
      <c r="I87">
        <f>SUMIFS('Grid GenerationQueue'!AJ$5:AJ$467,'Grid GenerationQueue'!$AX$5:$AX$467,$B87,'Grid GenerationQueue'!$AY$5:$AY$467,$C87,'Grid GenerationQueue'!$BI$5:$BI$467,"&lt;4")</f>
        <v>0</v>
      </c>
      <c r="J87">
        <f>SUMIFS('Grid GenerationQueue'!AK$5:AK$467,'Grid GenerationQueue'!$AX$5:$AX$467,$B87,'Grid GenerationQueue'!$AY$5:$AY$467,$C87,'Grid GenerationQueue'!$BI$5:$BI$467,"&lt;4")</f>
        <v>0</v>
      </c>
      <c r="K87">
        <f>SUMIFS('Grid GenerationQueue'!AL$5:AL$467,'Grid GenerationQueue'!$AX$5:$AX$467,$B87,'Grid GenerationQueue'!$AY$5:$AY$467,$C87,'Grid GenerationQueue'!$BI$5:$BI$467,"&lt;4")</f>
        <v>0</v>
      </c>
      <c r="L87">
        <f>SUMIFS('Grid GenerationQueue'!AM$5:AM$467,'Grid GenerationQueue'!$AX$5:$AX$467,$B87,'Grid GenerationQueue'!$AY$5:$AY$467,$C87,'Grid GenerationQueue'!$BI$5:$BI$467,"&lt;4")</f>
        <v>0</v>
      </c>
      <c r="M87">
        <f>SUMIFS('Grid GenerationQueue'!AN$5:AN$467,'Grid GenerationQueue'!$AX$5:$AX$467,$B87,'Grid GenerationQueue'!$AY$5:$AY$467,$C87,'Grid GenerationQueue'!$BI$5:$BI$467,"&lt;4")</f>
        <v>0</v>
      </c>
      <c r="N87">
        <f>SUMIFS('Grid GenerationQueue'!AO$5:AO$467,'Grid GenerationQueue'!$AX$5:$AX$467,$B87,'Grid GenerationQueue'!$AY$5:$AY$467,$C87,'Grid GenerationQueue'!$BI$5:$BI$467,"&lt;4")</f>
        <v>0</v>
      </c>
      <c r="O87">
        <f>SUMIFS('Grid GenerationQueue'!AP$5:AP$467,'Grid GenerationQueue'!$AX$5:$AX$467,$B87,'Grid GenerationQueue'!$AY$5:$AY$467,$C87,'Grid GenerationQueue'!$BI$5:$BI$467,"&lt;4")</f>
        <v>0</v>
      </c>
      <c r="Q87">
        <f>SUMIFS('Grid GenerationQueue'!AE$5:AE$467,'Grid GenerationQueue'!$AX$5:$AX$467,$B87,'Grid GenerationQueue'!$AY$5:$AY$467,$C87,'Grid GenerationQueue'!$BH$5:$BH$467,"Executed")</f>
        <v>0</v>
      </c>
      <c r="R87">
        <f>SUMIFS('Grid GenerationQueue'!AF$5:AF$467,'Grid GenerationQueue'!$AX$5:$AX$467,$B87,'Grid GenerationQueue'!$AY$5:$AY$467,$C87,'Grid GenerationQueue'!$BH$5:$BH$467,"Executed")</f>
        <v>0</v>
      </c>
      <c r="S87">
        <f>SUMIFS('Grid GenerationQueue'!AG$5:AG$467,'Grid GenerationQueue'!$AX$5:$AX$467,$B87,'Grid GenerationQueue'!$AY$5:$AY$467,$C87,'Grid GenerationQueue'!$BH$5:$BH$467,"Executed")</f>
        <v>0</v>
      </c>
      <c r="T87">
        <f>SUMIFS('Grid GenerationQueue'!AH$5:AH$467,'Grid GenerationQueue'!$AX$5:$AX$467,$B87,'Grid GenerationQueue'!$AY$5:$AY$467,$C87,'Grid GenerationQueue'!$BH$5:$BH$467,"Executed")</f>
        <v>0</v>
      </c>
      <c r="U87">
        <f>SUMIFS('Grid GenerationQueue'!AI$5:AI$467,'Grid GenerationQueue'!$AX$5:$AX$467,$B87,'Grid GenerationQueue'!$AY$5:$AY$467,$C87,'Grid GenerationQueue'!$BH$5:$BH$467,"Executed")</f>
        <v>0</v>
      </c>
      <c r="V87">
        <f>SUMIFS('Grid GenerationQueue'!AJ$5:AJ$467,'Grid GenerationQueue'!$AX$5:$AX$467,$B87,'Grid GenerationQueue'!$AY$5:$AY$467,$C87,'Grid GenerationQueue'!$BH$5:$BH$467,"Executed")</f>
        <v>0</v>
      </c>
      <c r="W87">
        <f>SUMIFS('Grid GenerationQueue'!AK$5:AK$467,'Grid GenerationQueue'!$AX$5:$AX$467,$B87,'Grid GenerationQueue'!$AY$5:$AY$467,$C87,'Grid GenerationQueue'!$BH$5:$BH$467,"Executed")</f>
        <v>0</v>
      </c>
      <c r="X87">
        <f>SUMIFS('Grid GenerationQueue'!AL$5:AL$467,'Grid GenerationQueue'!$AX$5:$AX$467,$B87,'Grid GenerationQueue'!$AY$5:$AY$467,$C87,'Grid GenerationQueue'!$BH$5:$BH$467,"Executed")</f>
        <v>0</v>
      </c>
      <c r="Y87">
        <f>SUMIFS('Grid GenerationQueue'!AM$5:AM$467,'Grid GenerationQueue'!$AX$5:$AX$467,$B87,'Grid GenerationQueue'!$AY$5:$AY$467,$C87,'Grid GenerationQueue'!$BH$5:$BH$467,"Executed")</f>
        <v>0</v>
      </c>
      <c r="Z87">
        <f>SUMIFS('Grid GenerationQueue'!AN$5:AN$467,'Grid GenerationQueue'!$AX$5:$AX$467,$B87,'Grid GenerationQueue'!$AY$5:$AY$467,$C87,'Grid GenerationQueue'!$BH$5:$BH$467,"Executed")</f>
        <v>0</v>
      </c>
      <c r="AA87">
        <f>SUMIFS('Grid GenerationQueue'!AO$5:AO$467,'Grid GenerationQueue'!$AX$5:$AX$467,$B87,'Grid GenerationQueue'!$AY$5:$AY$467,$C87,'Grid GenerationQueue'!$BH$5:$BH$467,"Executed")</f>
        <v>0</v>
      </c>
      <c r="AB87">
        <f>SUMIFS('Grid GenerationQueue'!AP$5:AP$467,'Grid GenerationQueue'!$AX$5:$AX$467,$B87,'Grid GenerationQueue'!$AY$5:$AY$467,$C87,'Grid GenerationQueue'!$BH$5:$BH$467,"Executed")</f>
        <v>0</v>
      </c>
      <c r="AD87">
        <f>SUMIFS('Grid GenerationQueue'!AE$5:AE$467,'Grid GenerationQueue'!$AX$5:$AX$467,$B87,'Grid GenerationQueue'!$AY$5:$AY$467,$C87,'Grid GenerationQueue'!$BF$5:$BF$467,"&lt;&gt;"&amp;"")</f>
        <v>0</v>
      </c>
      <c r="AE87">
        <f>SUMIFS('Grid GenerationQueue'!AF$5:AF$467,'Grid GenerationQueue'!$AX$5:$AX$467,$B87,'Grid GenerationQueue'!$AY$5:$AY$467,$C87,'Grid GenerationQueue'!$BF$5:$BF$467,"&lt;&gt;"&amp;"")</f>
        <v>0</v>
      </c>
      <c r="AF87">
        <f>SUMIFS('Grid GenerationQueue'!AG$5:AG$467,'Grid GenerationQueue'!$AX$5:$AX$467,$B87,'Grid GenerationQueue'!$AY$5:$AY$467,$C87,'Grid GenerationQueue'!$BF$5:$BF$467,"&lt;&gt;"&amp;"")</f>
        <v>0</v>
      </c>
      <c r="AG87">
        <f>SUMIFS('Grid GenerationQueue'!AH$5:AH$467,'Grid GenerationQueue'!$AX$5:$AX$467,$B87,'Grid GenerationQueue'!$AY$5:$AY$467,$C87,'Grid GenerationQueue'!$BF$5:$BF$467,"&lt;&gt;"&amp;"")</f>
        <v>0</v>
      </c>
      <c r="AH87">
        <f>SUMIFS('Grid GenerationQueue'!AI$5:AI$467,'Grid GenerationQueue'!$AX$5:$AX$467,$B87,'Grid GenerationQueue'!$AY$5:$AY$467,$C87,'Grid GenerationQueue'!$BF$5:$BF$467,"&lt;&gt;"&amp;"")</f>
        <v>0</v>
      </c>
      <c r="AI87">
        <f>SUMIFS('Grid GenerationQueue'!AJ$5:AJ$467,'Grid GenerationQueue'!$AX$5:$AX$467,$B87,'Grid GenerationQueue'!$AY$5:$AY$467,$C87,'Grid GenerationQueue'!$BF$5:$BF$467,"&lt;&gt;"&amp;"")</f>
        <v>0</v>
      </c>
      <c r="AJ87">
        <f>SUMIFS('Grid GenerationQueue'!AK$5:AK$467,'Grid GenerationQueue'!$AX$5:$AX$467,$B87,'Grid GenerationQueue'!$AY$5:$AY$467,$C87,'Grid GenerationQueue'!$BF$5:$BF$467,"&lt;&gt;"&amp;"")</f>
        <v>0</v>
      </c>
      <c r="AK87">
        <f>SUMIFS('Grid GenerationQueue'!AL$5:AL$467,'Grid GenerationQueue'!$AX$5:$AX$467,$B87,'Grid GenerationQueue'!$AY$5:$AY$467,$C87,'Grid GenerationQueue'!$BF$5:$BF$467,"&lt;&gt;"&amp;"")</f>
        <v>0</v>
      </c>
      <c r="AL87">
        <f>SUMIFS('Grid GenerationQueue'!AM$5:AM$467,'Grid GenerationQueue'!$AX$5:$AX$467,$B87,'Grid GenerationQueue'!$AY$5:$AY$467,$C87,'Grid GenerationQueue'!$BF$5:$BF$467,"&lt;&gt;"&amp;"")</f>
        <v>0</v>
      </c>
      <c r="AM87">
        <f>SUMIFS('Grid GenerationQueue'!AN$5:AN$467,'Grid GenerationQueue'!$AX$5:$AX$467,$B87,'Grid GenerationQueue'!$AY$5:$AY$467,$C87,'Grid GenerationQueue'!$BF$5:$BF$467,"&lt;&gt;"&amp;"")</f>
        <v>0</v>
      </c>
      <c r="AN87">
        <f>SUMIFS('Grid GenerationQueue'!AO$5:AO$467,'Grid GenerationQueue'!$AX$5:$AX$467,$B87,'Grid GenerationQueue'!$AY$5:$AY$467,$C87,'Grid GenerationQueue'!$BF$5:$BF$467,"&lt;&gt;"&amp;"")</f>
        <v>0</v>
      </c>
      <c r="AO87">
        <f>SUMIFS('Grid GenerationQueue'!AP$5:AP$467,'Grid GenerationQueue'!$AX$5:$AX$467,$B87,'Grid GenerationQueue'!$AY$5:$AY$467,$C87,'Grid GenerationQueue'!$BF$5:$BF$467,"&lt;&gt;"&amp;"")</f>
        <v>0</v>
      </c>
      <c r="AQ87">
        <f>SUMIFS('Grid GenerationQueue'!AE$5:AE$467,'Grid GenerationQueue'!$AX$5:$AX$467,$B87,'Grid GenerationQueue'!$AY$5:$AY$467,$C87)</f>
        <v>102.672</v>
      </c>
      <c r="AR87">
        <f>SUMIFS('Grid GenerationQueue'!AF$5:AF$467,'Grid GenerationQueue'!$AX$5:$AX$467,$B87,'Grid GenerationQueue'!$AY$5:$AY$467,$C87)</f>
        <v>0</v>
      </c>
      <c r="AS87">
        <f>SUMIFS('Grid GenerationQueue'!AG$5:AG$467,'Grid GenerationQueue'!$AX$5:$AX$467,$B87,'Grid GenerationQueue'!$AY$5:$AY$467,$C87)</f>
        <v>0</v>
      </c>
      <c r="AT87">
        <f>SUMIFS('Grid GenerationQueue'!AH$5:AH$467,'Grid GenerationQueue'!$AX$5:$AX$467,$B87,'Grid GenerationQueue'!$AY$5:$AY$467,$C87)</f>
        <v>0</v>
      </c>
      <c r="AU87">
        <f>SUMIFS('Grid GenerationQueue'!AI$5:AI$467,'Grid GenerationQueue'!$AX$5:$AX$467,$B87,'Grid GenerationQueue'!$AY$5:$AY$467,$C87)</f>
        <v>0</v>
      </c>
      <c r="AV87">
        <f>SUMIFS('Grid GenerationQueue'!AJ$5:AJ$467,'Grid GenerationQueue'!$AX$5:$AX$467,$B87,'Grid GenerationQueue'!$AY$5:$AY$467,$C87)</f>
        <v>0</v>
      </c>
      <c r="AW87">
        <f>SUMIFS('Grid GenerationQueue'!AK$5:AK$467,'Grid GenerationQueue'!$AX$5:$AX$467,$B87,'Grid GenerationQueue'!$AY$5:$AY$467,$C87)</f>
        <v>0</v>
      </c>
      <c r="AX87">
        <f>SUMIFS('Grid GenerationQueue'!AL$5:AL$467,'Grid GenerationQueue'!$AX$5:$AX$467,$B87,'Grid GenerationQueue'!$AY$5:$AY$467,$C87)</f>
        <v>0</v>
      </c>
      <c r="AY87">
        <f>SUMIFS('Grid GenerationQueue'!AM$5:AM$467,'Grid GenerationQueue'!$AX$5:$AX$467,$B87,'Grid GenerationQueue'!$AY$5:$AY$467,$C87)</f>
        <v>0</v>
      </c>
      <c r="AZ87">
        <f>SUMIFS('Grid GenerationQueue'!AN$5:AN$467,'Grid GenerationQueue'!$AX$5:$AX$467,$B87,'Grid GenerationQueue'!$AY$5:$AY$467,$C87)</f>
        <v>0</v>
      </c>
      <c r="BA87">
        <f>SUMIFS('Grid GenerationQueue'!AO$5:AO$467,'Grid GenerationQueue'!$AX$5:$AX$467,$B87,'Grid GenerationQueue'!$AY$5:$AY$467,$C87)</f>
        <v>0</v>
      </c>
      <c r="BB87">
        <f>SUMIFS('Grid GenerationQueue'!AP$5:AP$467,'Grid GenerationQueue'!$AX$5:$AX$467,$B87,'Grid GenerationQueue'!$AY$5:$AY$467,$C87)</f>
        <v>0</v>
      </c>
      <c r="BD87">
        <f>SUMIFS('Grid GenerationQueue'!AE$5:AE$467,'Grid GenerationQueue'!$AX$5:$AX$467,$B87,'Grid GenerationQueue'!$AY$5:$AY$467,$C87,'Grid GenerationQueue'!$BH$5:$BH$467,"Executed",'Grid GenerationQueue'!$BB$5:$BB$467,"&lt;"&amp;$BE$3)</f>
        <v>0</v>
      </c>
      <c r="BE87">
        <f>SUMIFS('Grid GenerationQueue'!AF$5:AF$467,'Grid GenerationQueue'!$AX$5:$AX$467,$B87,'Grid GenerationQueue'!$AY$5:$AY$467,$C87,'Grid GenerationQueue'!$BH$5:$BH$467,"Executed",'Grid GenerationQueue'!$BB$5:$BB$467,"&lt;"&amp;$BE$3)</f>
        <v>0</v>
      </c>
      <c r="BF87">
        <f>SUMIFS('Grid GenerationQueue'!AG$5:AG$467,'Grid GenerationQueue'!$AX$5:$AX$467,$B87,'Grid GenerationQueue'!$AY$5:$AY$467,$C87,'Grid GenerationQueue'!$BH$5:$BH$467,"Executed",'Grid GenerationQueue'!$BB$5:$BB$467,"&lt;"&amp;$BE$3)</f>
        <v>0</v>
      </c>
      <c r="BG87">
        <f>SUMIFS('Grid GenerationQueue'!AH$5:AH$467,'Grid GenerationQueue'!$AX$5:$AX$467,$B87,'Grid GenerationQueue'!$AY$5:$AY$467,$C87,'Grid GenerationQueue'!$BH$5:$BH$467,"Executed",'Grid GenerationQueue'!$BB$5:$BB$467,"&lt;"&amp;$BE$3)</f>
        <v>0</v>
      </c>
      <c r="BH87">
        <f>SUMIFS('Grid GenerationQueue'!AI$5:AI$467,'Grid GenerationQueue'!$AX$5:$AX$467,$B87,'Grid GenerationQueue'!$AY$5:$AY$467,$C87,'Grid GenerationQueue'!$BH$5:$BH$467,"Executed",'Grid GenerationQueue'!$BB$5:$BB$467,"&lt;"&amp;$BE$3)</f>
        <v>0</v>
      </c>
      <c r="BI87">
        <f>SUMIFS('Grid GenerationQueue'!AJ$5:AJ$467,'Grid GenerationQueue'!$AX$5:$AX$467,$B87,'Grid GenerationQueue'!$AY$5:$AY$467,$C87,'Grid GenerationQueue'!$BH$5:$BH$467,"Executed",'Grid GenerationQueue'!$BB$5:$BB$467,"&lt;"&amp;$BE$3)</f>
        <v>0</v>
      </c>
      <c r="BJ87">
        <f>SUMIFS('Grid GenerationQueue'!AK$5:AK$467,'Grid GenerationQueue'!$AX$5:$AX$467,$B87,'Grid GenerationQueue'!$AY$5:$AY$467,$C87,'Grid GenerationQueue'!$BH$5:$BH$467,"Executed",'Grid GenerationQueue'!$BB$5:$BB$467,"&lt;"&amp;$BE$3)</f>
        <v>0</v>
      </c>
      <c r="BK87">
        <f>SUMIFS('Grid GenerationQueue'!AL$5:AL$467,'Grid GenerationQueue'!$AX$5:$AX$467,$B87,'Grid GenerationQueue'!$AY$5:$AY$467,$C87,'Grid GenerationQueue'!$BH$5:$BH$467,"Executed",'Grid GenerationQueue'!$BB$5:$BB$467,"&lt;"&amp;$BE$3)</f>
        <v>0</v>
      </c>
      <c r="BL87">
        <f>SUMIFS('Grid GenerationQueue'!AM$5:AM$467,'Grid GenerationQueue'!$AX$5:$AX$467,$B87,'Grid GenerationQueue'!$AY$5:$AY$467,$C87,'Grid GenerationQueue'!$BH$5:$BH$467,"Executed",'Grid GenerationQueue'!$BB$5:$BB$467,"&lt;"&amp;$BE$3)</f>
        <v>0</v>
      </c>
      <c r="BM87">
        <f>SUMIFS('Grid GenerationQueue'!AN$5:AN$467,'Grid GenerationQueue'!$AX$5:$AX$467,$B87,'Grid GenerationQueue'!$AY$5:$AY$467,$C87,'Grid GenerationQueue'!$BH$5:$BH$467,"Executed",'Grid GenerationQueue'!$BB$5:$BB$467,"&lt;"&amp;$BE$3)</f>
        <v>0</v>
      </c>
      <c r="BN87">
        <f>SUMIFS('Grid GenerationQueue'!AO$5:AO$467,'Grid GenerationQueue'!$AX$5:$AX$467,$B87,'Grid GenerationQueue'!$AY$5:$AY$467,$C87,'Grid GenerationQueue'!$BH$5:$BH$467,"Executed",'Grid GenerationQueue'!$BB$5:$BB$467,"&lt;"&amp;$BE$3)</f>
        <v>0</v>
      </c>
      <c r="BO87">
        <f>SUMIFS('Grid GenerationQueue'!AP$5:AP$467,'Grid GenerationQueue'!$AX$5:$AX$467,$B87,'Grid GenerationQueue'!$AY$5:$AY$467,$C87,'Grid GenerationQueue'!$BH$5:$BH$467,"Executed",'Grid GenerationQueue'!$BB$5:$BB$467,"&lt;"&amp;$BE$3)</f>
        <v>0</v>
      </c>
      <c r="BQ87">
        <f>SUMIFS('Grid GenerationQueue'!AE$5:AE$467,'Grid GenerationQueue'!$AX$5:$AX$467,$B87,'Grid GenerationQueue'!$AY$5:$AY$467,$C87,'Grid GenerationQueue'!$BF$5:$BF$467,"&lt;&gt;"&amp;"",'Grid GenerationQueue'!$BB$5:$BB$467,"&lt;"&amp;$BE$3)</f>
        <v>0</v>
      </c>
      <c r="BR87">
        <f>SUMIFS('Grid GenerationQueue'!AF$5:AF$467,'Grid GenerationQueue'!$AX$5:$AX$467,$B87,'Grid GenerationQueue'!$AY$5:$AY$467,$C87,'Grid GenerationQueue'!$BF$5:$BF$467,"&lt;&gt;"&amp;"",'Grid GenerationQueue'!$BB$5:$BB$467,"&lt;"&amp;$BE$3)</f>
        <v>0</v>
      </c>
      <c r="BS87">
        <f>SUMIFS('Grid GenerationQueue'!AG$5:AG$467,'Grid GenerationQueue'!$AX$5:$AX$467,$B87,'Grid GenerationQueue'!$AY$5:$AY$467,$C87,'Grid GenerationQueue'!$BF$5:$BF$467,"&lt;&gt;"&amp;"",'Grid GenerationQueue'!$BB$5:$BB$467,"&lt;"&amp;$BE$3)</f>
        <v>0</v>
      </c>
      <c r="BT87">
        <f>SUMIFS('Grid GenerationQueue'!AH$5:AH$467,'Grid GenerationQueue'!$AX$5:$AX$467,$B87,'Grid GenerationQueue'!$AY$5:$AY$467,$C87,'Grid GenerationQueue'!$BF$5:$BF$467,"&lt;&gt;"&amp;"",'Grid GenerationQueue'!$BB$5:$BB$467,"&lt;"&amp;$BE$3)</f>
        <v>0</v>
      </c>
      <c r="BU87">
        <f>SUMIFS('Grid GenerationQueue'!AI$5:AI$467,'Grid GenerationQueue'!$AX$5:$AX$467,$B87,'Grid GenerationQueue'!$AY$5:$AY$467,$C87,'Grid GenerationQueue'!$BF$5:$BF$467,"&lt;&gt;"&amp;"",'Grid GenerationQueue'!$BB$5:$BB$467,"&lt;"&amp;$BE$3)</f>
        <v>0</v>
      </c>
      <c r="BV87">
        <f>SUMIFS('Grid GenerationQueue'!AJ$5:AJ$467,'Grid GenerationQueue'!$AX$5:$AX$467,$B87,'Grid GenerationQueue'!$AY$5:$AY$467,$C87,'Grid GenerationQueue'!$BF$5:$BF$467,"&lt;&gt;"&amp;"",'Grid GenerationQueue'!$BB$5:$BB$467,"&lt;"&amp;$BE$3)</f>
        <v>0</v>
      </c>
      <c r="BW87">
        <f>SUMIFS('Grid GenerationQueue'!AK$5:AK$467,'Grid GenerationQueue'!$AX$5:$AX$467,$B87,'Grid GenerationQueue'!$AY$5:$AY$467,$C87,'Grid GenerationQueue'!$BF$5:$BF$467,"&lt;&gt;"&amp;"",'Grid GenerationQueue'!$BB$5:$BB$467,"&lt;"&amp;$BE$3)</f>
        <v>0</v>
      </c>
      <c r="BX87">
        <f>SUMIFS('Grid GenerationQueue'!AL$5:AL$467,'Grid GenerationQueue'!$AX$5:$AX$467,$B87,'Grid GenerationQueue'!$AY$5:$AY$467,$C87,'Grid GenerationQueue'!$BF$5:$BF$467,"&lt;&gt;"&amp;"",'Grid GenerationQueue'!$BB$5:$BB$467,"&lt;"&amp;$BE$3)</f>
        <v>0</v>
      </c>
      <c r="BY87">
        <f>SUMIFS('Grid GenerationQueue'!AM$5:AM$467,'Grid GenerationQueue'!$AX$5:$AX$467,$B87,'Grid GenerationQueue'!$AY$5:$AY$467,$C87,'Grid GenerationQueue'!$BF$5:$BF$467,"&lt;&gt;"&amp;"",'Grid GenerationQueue'!$BB$5:$BB$467,"&lt;"&amp;$BE$3)</f>
        <v>0</v>
      </c>
      <c r="BZ87">
        <f>SUMIFS('Grid GenerationQueue'!AN$5:AN$467,'Grid GenerationQueue'!$AX$5:$AX$467,$B87,'Grid GenerationQueue'!$AY$5:$AY$467,$C87,'Grid GenerationQueue'!$BF$5:$BF$467,"&lt;&gt;"&amp;"",'Grid GenerationQueue'!$BB$5:$BB$467,"&lt;"&amp;$BE$3)</f>
        <v>0</v>
      </c>
      <c r="CA87">
        <f>SUMIFS('Grid GenerationQueue'!AO$5:AO$467,'Grid GenerationQueue'!$AX$5:$AX$467,$B87,'Grid GenerationQueue'!$AY$5:$AY$467,$C87,'Grid GenerationQueue'!$BF$5:$BF$467,"&lt;&gt;"&amp;"",'Grid GenerationQueue'!$BB$5:$BB$467,"&lt;"&amp;$BE$3)</f>
        <v>0</v>
      </c>
      <c r="CB87">
        <f>SUMIFS('Grid GenerationQueue'!AP$5:AP$467,'Grid GenerationQueue'!$AX$5:$AX$467,$B87,'Grid GenerationQueue'!$AY$5:$AY$467,$C87,'Grid GenerationQueue'!$BF$5:$BF$467,"&lt;&gt;"&amp;"",'Grid GenerationQueue'!$BB$5:$BB$467,"&lt;"&amp;$BE$3)</f>
        <v>0</v>
      </c>
      <c r="CD87">
        <f>SUMIFS('Grid GenerationQueue'!AE$5:AE$467,'Grid GenerationQueue'!$AX$5:$AX$467,$B87,'Grid GenerationQueue'!$AY$5:$AY$467,$C87,'Grid GenerationQueue'!$BB$5:$BB$467,"&lt;"&amp;$BE$3)</f>
        <v>102.672</v>
      </c>
      <c r="CE87">
        <f>SUMIFS('Grid GenerationQueue'!AF$5:AF$467,'Grid GenerationQueue'!$AX$5:$AX$467,$B87,'Grid GenerationQueue'!$AY$5:$AY$467,$C87,'Grid GenerationQueue'!$BB$5:$BB$467,"&lt;"&amp;$BE$3)</f>
        <v>0</v>
      </c>
      <c r="CF87">
        <f>SUMIFS('Grid GenerationQueue'!AG$5:AG$467,'Grid GenerationQueue'!$AX$5:$AX$467,$B87,'Grid GenerationQueue'!$AY$5:$AY$467,$C87,'Grid GenerationQueue'!$BB$5:$BB$467,"&lt;"&amp;$BE$3)</f>
        <v>0</v>
      </c>
      <c r="CG87">
        <f>SUMIFS('Grid GenerationQueue'!AH$5:AH$467,'Grid GenerationQueue'!$AX$5:$AX$467,$B87,'Grid GenerationQueue'!$AY$5:$AY$467,$C87,'Grid GenerationQueue'!$BB$5:$BB$467,"&lt;"&amp;$BE$3)</f>
        <v>0</v>
      </c>
      <c r="CH87">
        <f>SUMIFS('Grid GenerationQueue'!AI$5:AI$467,'Grid GenerationQueue'!$AX$5:$AX$467,$B87,'Grid GenerationQueue'!$AY$5:$AY$467,$C87,'Grid GenerationQueue'!$BB$5:$BB$467,"&lt;"&amp;$BE$3)</f>
        <v>0</v>
      </c>
      <c r="CI87">
        <f>SUMIFS('Grid GenerationQueue'!AJ$5:AJ$467,'Grid GenerationQueue'!$AX$5:$AX$467,$B87,'Grid GenerationQueue'!$AY$5:$AY$467,$C87,'Grid GenerationQueue'!$BB$5:$BB$467,"&lt;"&amp;$BE$3)</f>
        <v>0</v>
      </c>
      <c r="CJ87">
        <f>SUMIFS('Grid GenerationQueue'!AK$5:AK$467,'Grid GenerationQueue'!$AX$5:$AX$467,$B87,'Grid GenerationQueue'!$AY$5:$AY$467,$C87,'Grid GenerationQueue'!$BB$5:$BB$467,"&lt;"&amp;$BE$3)</f>
        <v>0</v>
      </c>
      <c r="CK87">
        <f>SUMIFS('Grid GenerationQueue'!AL$5:AL$467,'Grid GenerationQueue'!$AX$5:$AX$467,$B87,'Grid GenerationQueue'!$AY$5:$AY$467,$C87,'Grid GenerationQueue'!$BB$5:$BB$467,"&lt;"&amp;$BE$3)</f>
        <v>0</v>
      </c>
      <c r="CL87">
        <f>SUMIFS('Grid GenerationQueue'!AM$5:AM$467,'Grid GenerationQueue'!$AX$5:$AX$467,$B87,'Grid GenerationQueue'!$AY$5:$AY$467,$C87,'Grid GenerationQueue'!$BB$5:$BB$467,"&lt;"&amp;$BE$3)</f>
        <v>0</v>
      </c>
      <c r="CM87">
        <f>SUMIFS('Grid GenerationQueue'!AN$5:AN$467,'Grid GenerationQueue'!$AX$5:$AX$467,$B87,'Grid GenerationQueue'!$AY$5:$AY$467,$C87,'Grid GenerationQueue'!$BB$5:$BB$467,"&lt;"&amp;$BE$3)</f>
        <v>0</v>
      </c>
      <c r="CN87">
        <f>SUMIFS('Grid GenerationQueue'!AO$5:AO$467,'Grid GenerationQueue'!$AX$5:$AX$467,$B87,'Grid GenerationQueue'!$AY$5:$AY$467,$C87,'Grid GenerationQueue'!$BB$5:$BB$467,"&lt;"&amp;$BE$3)</f>
        <v>0</v>
      </c>
      <c r="CO87">
        <f>SUMIFS('Grid GenerationQueue'!AP$5:AP$467,'Grid GenerationQueue'!$AX$5:$AX$467,$B87,'Grid GenerationQueue'!$AY$5:$AY$467,$C87,'Grid GenerationQueue'!$BB$5:$BB$467,"&lt;"&amp;$BE$3)</f>
        <v>0</v>
      </c>
    </row>
    <row r="88" spans="1:93" x14ac:dyDescent="0.35">
      <c r="A88" t="s">
        <v>4653</v>
      </c>
      <c r="B88" t="s">
        <v>4489</v>
      </c>
      <c r="C88">
        <v>230</v>
      </c>
      <c r="D88">
        <f>SUMIFS('Grid GenerationQueue'!AE$5:AE$467,'Grid GenerationQueue'!$AX$5:$AX$467,$B88,'Grid GenerationQueue'!$AY$5:$AY$467,$C88,'Grid GenerationQueue'!$BI$5:$BI$467,"&lt;4")</f>
        <v>0</v>
      </c>
      <c r="E88">
        <f>SUMIFS('Grid GenerationQueue'!AF$5:AF$467,'Grid GenerationQueue'!$AX$5:$AX$467,$B88,'Grid GenerationQueue'!$AY$5:$AY$467,$C88,'Grid GenerationQueue'!$BI$5:$BI$467,"&lt;4")</f>
        <v>0</v>
      </c>
      <c r="F88">
        <f>SUMIFS('Grid GenerationQueue'!AG$5:AG$467,'Grid GenerationQueue'!$AX$5:$AX$467,$B88,'Grid GenerationQueue'!$AY$5:$AY$467,$C88,'Grid GenerationQueue'!$BI$5:$BI$467,"&lt;4")</f>
        <v>0</v>
      </c>
      <c r="G88">
        <f>SUMIFS('Grid GenerationQueue'!AH$5:AH$467,'Grid GenerationQueue'!$AX$5:$AX$467,$B88,'Grid GenerationQueue'!$AY$5:$AY$467,$C88,'Grid GenerationQueue'!$BI$5:$BI$467,"&lt;4")</f>
        <v>0</v>
      </c>
      <c r="H88">
        <f>SUMIFS('Grid GenerationQueue'!AI$5:AI$467,'Grid GenerationQueue'!$AX$5:$AX$467,$B88,'Grid GenerationQueue'!$AY$5:$AY$467,$C88,'Grid GenerationQueue'!$BI$5:$BI$467,"&lt;4")</f>
        <v>0</v>
      </c>
      <c r="I88">
        <f>SUMIFS('Grid GenerationQueue'!AJ$5:AJ$467,'Grid GenerationQueue'!$AX$5:$AX$467,$B88,'Grid GenerationQueue'!$AY$5:$AY$467,$C88,'Grid GenerationQueue'!$BI$5:$BI$467,"&lt;4")</f>
        <v>0</v>
      </c>
      <c r="J88">
        <f>SUMIFS('Grid GenerationQueue'!AK$5:AK$467,'Grid GenerationQueue'!$AX$5:$AX$467,$B88,'Grid GenerationQueue'!$AY$5:$AY$467,$C88,'Grid GenerationQueue'!$BI$5:$BI$467,"&lt;4")</f>
        <v>0</v>
      </c>
      <c r="K88">
        <f>SUMIFS('Grid GenerationQueue'!AL$5:AL$467,'Grid GenerationQueue'!$AX$5:$AX$467,$B88,'Grid GenerationQueue'!$AY$5:$AY$467,$C88,'Grid GenerationQueue'!$BI$5:$BI$467,"&lt;4")</f>
        <v>0</v>
      </c>
      <c r="L88">
        <f>SUMIFS('Grid GenerationQueue'!AM$5:AM$467,'Grid GenerationQueue'!$AX$5:$AX$467,$B88,'Grid GenerationQueue'!$AY$5:$AY$467,$C88,'Grid GenerationQueue'!$BI$5:$BI$467,"&lt;4")</f>
        <v>0</v>
      </c>
      <c r="M88">
        <f>SUMIFS('Grid GenerationQueue'!AN$5:AN$467,'Grid GenerationQueue'!$AX$5:$AX$467,$B88,'Grid GenerationQueue'!$AY$5:$AY$467,$C88,'Grid GenerationQueue'!$BI$5:$BI$467,"&lt;4")</f>
        <v>0</v>
      </c>
      <c r="N88">
        <f>SUMIFS('Grid GenerationQueue'!AO$5:AO$467,'Grid GenerationQueue'!$AX$5:$AX$467,$B88,'Grid GenerationQueue'!$AY$5:$AY$467,$C88,'Grid GenerationQueue'!$BI$5:$BI$467,"&lt;4")</f>
        <v>0</v>
      </c>
      <c r="O88">
        <f>SUMIFS('Grid GenerationQueue'!AP$5:AP$467,'Grid GenerationQueue'!$AX$5:$AX$467,$B88,'Grid GenerationQueue'!$AY$5:$AY$467,$C88,'Grid GenerationQueue'!$BI$5:$BI$467,"&lt;4")</f>
        <v>0</v>
      </c>
      <c r="Q88">
        <f>SUMIFS('Grid GenerationQueue'!AE$5:AE$467,'Grid GenerationQueue'!$AX$5:$AX$467,$B88,'Grid GenerationQueue'!$AY$5:$AY$467,$C88,'Grid GenerationQueue'!$BH$5:$BH$467,"Executed")</f>
        <v>0</v>
      </c>
      <c r="R88">
        <f>SUMIFS('Grid GenerationQueue'!AF$5:AF$467,'Grid GenerationQueue'!$AX$5:$AX$467,$B88,'Grid GenerationQueue'!$AY$5:$AY$467,$C88,'Grid GenerationQueue'!$BH$5:$BH$467,"Executed")</f>
        <v>0</v>
      </c>
      <c r="S88">
        <f>SUMIFS('Grid GenerationQueue'!AG$5:AG$467,'Grid GenerationQueue'!$AX$5:$AX$467,$B88,'Grid GenerationQueue'!$AY$5:$AY$467,$C88,'Grid GenerationQueue'!$BH$5:$BH$467,"Executed")</f>
        <v>0</v>
      </c>
      <c r="T88">
        <f>SUMIFS('Grid GenerationQueue'!AH$5:AH$467,'Grid GenerationQueue'!$AX$5:$AX$467,$B88,'Grid GenerationQueue'!$AY$5:$AY$467,$C88,'Grid GenerationQueue'!$BH$5:$BH$467,"Executed")</f>
        <v>0</v>
      </c>
      <c r="U88">
        <f>SUMIFS('Grid GenerationQueue'!AI$5:AI$467,'Grid GenerationQueue'!$AX$5:$AX$467,$B88,'Grid GenerationQueue'!$AY$5:$AY$467,$C88,'Grid GenerationQueue'!$BH$5:$BH$467,"Executed")</f>
        <v>0</v>
      </c>
      <c r="V88">
        <f>SUMIFS('Grid GenerationQueue'!AJ$5:AJ$467,'Grid GenerationQueue'!$AX$5:$AX$467,$B88,'Grid GenerationQueue'!$AY$5:$AY$467,$C88,'Grid GenerationQueue'!$BH$5:$BH$467,"Executed")</f>
        <v>0</v>
      </c>
      <c r="W88">
        <f>SUMIFS('Grid GenerationQueue'!AK$5:AK$467,'Grid GenerationQueue'!$AX$5:$AX$467,$B88,'Grid GenerationQueue'!$AY$5:$AY$467,$C88,'Grid GenerationQueue'!$BH$5:$BH$467,"Executed")</f>
        <v>0</v>
      </c>
      <c r="X88">
        <f>SUMIFS('Grid GenerationQueue'!AL$5:AL$467,'Grid GenerationQueue'!$AX$5:$AX$467,$B88,'Grid GenerationQueue'!$AY$5:$AY$467,$C88,'Grid GenerationQueue'!$BH$5:$BH$467,"Executed")</f>
        <v>0</v>
      </c>
      <c r="Y88">
        <f>SUMIFS('Grid GenerationQueue'!AM$5:AM$467,'Grid GenerationQueue'!$AX$5:$AX$467,$B88,'Grid GenerationQueue'!$AY$5:$AY$467,$C88,'Grid GenerationQueue'!$BH$5:$BH$467,"Executed")</f>
        <v>0</v>
      </c>
      <c r="Z88">
        <f>SUMIFS('Grid GenerationQueue'!AN$5:AN$467,'Grid GenerationQueue'!$AX$5:$AX$467,$B88,'Grid GenerationQueue'!$AY$5:$AY$467,$C88,'Grid GenerationQueue'!$BH$5:$BH$467,"Executed")</f>
        <v>0</v>
      </c>
      <c r="AA88">
        <f>SUMIFS('Grid GenerationQueue'!AO$5:AO$467,'Grid GenerationQueue'!$AX$5:$AX$467,$B88,'Grid GenerationQueue'!$AY$5:$AY$467,$C88,'Grid GenerationQueue'!$BH$5:$BH$467,"Executed")</f>
        <v>0</v>
      </c>
      <c r="AB88">
        <f>SUMIFS('Grid GenerationQueue'!AP$5:AP$467,'Grid GenerationQueue'!$AX$5:$AX$467,$B88,'Grid GenerationQueue'!$AY$5:$AY$467,$C88,'Grid GenerationQueue'!$BH$5:$BH$467,"Executed")</f>
        <v>0</v>
      </c>
      <c r="AD88">
        <f>SUMIFS('Grid GenerationQueue'!AE$5:AE$467,'Grid GenerationQueue'!$AX$5:$AX$467,$B88,'Grid GenerationQueue'!$AY$5:$AY$467,$C88,'Grid GenerationQueue'!$BF$5:$BF$467,"&lt;&gt;"&amp;"")</f>
        <v>0</v>
      </c>
      <c r="AE88">
        <f>SUMIFS('Grid GenerationQueue'!AF$5:AF$467,'Grid GenerationQueue'!$AX$5:$AX$467,$B88,'Grid GenerationQueue'!$AY$5:$AY$467,$C88,'Grid GenerationQueue'!$BF$5:$BF$467,"&lt;&gt;"&amp;"")</f>
        <v>0</v>
      </c>
      <c r="AF88">
        <f>SUMIFS('Grid GenerationQueue'!AG$5:AG$467,'Grid GenerationQueue'!$AX$5:$AX$467,$B88,'Grid GenerationQueue'!$AY$5:$AY$467,$C88,'Grid GenerationQueue'!$BF$5:$BF$467,"&lt;&gt;"&amp;"")</f>
        <v>0</v>
      </c>
      <c r="AG88">
        <f>SUMIFS('Grid GenerationQueue'!AH$5:AH$467,'Grid GenerationQueue'!$AX$5:$AX$467,$B88,'Grid GenerationQueue'!$AY$5:$AY$467,$C88,'Grid GenerationQueue'!$BF$5:$BF$467,"&lt;&gt;"&amp;"")</f>
        <v>0</v>
      </c>
      <c r="AH88">
        <f>SUMIFS('Grid GenerationQueue'!AI$5:AI$467,'Grid GenerationQueue'!$AX$5:$AX$467,$B88,'Grid GenerationQueue'!$AY$5:$AY$467,$C88,'Grid GenerationQueue'!$BF$5:$BF$467,"&lt;&gt;"&amp;"")</f>
        <v>0</v>
      </c>
      <c r="AI88">
        <f>SUMIFS('Grid GenerationQueue'!AJ$5:AJ$467,'Grid GenerationQueue'!$AX$5:$AX$467,$B88,'Grid GenerationQueue'!$AY$5:$AY$467,$C88,'Grid GenerationQueue'!$BF$5:$BF$467,"&lt;&gt;"&amp;"")</f>
        <v>0</v>
      </c>
      <c r="AJ88">
        <f>SUMIFS('Grid GenerationQueue'!AK$5:AK$467,'Grid GenerationQueue'!$AX$5:$AX$467,$B88,'Grid GenerationQueue'!$AY$5:$AY$467,$C88,'Grid GenerationQueue'!$BF$5:$BF$467,"&lt;&gt;"&amp;"")</f>
        <v>0</v>
      </c>
      <c r="AK88">
        <f>SUMIFS('Grid GenerationQueue'!AL$5:AL$467,'Grid GenerationQueue'!$AX$5:$AX$467,$B88,'Grid GenerationQueue'!$AY$5:$AY$467,$C88,'Grid GenerationQueue'!$BF$5:$BF$467,"&lt;&gt;"&amp;"")</f>
        <v>0</v>
      </c>
      <c r="AL88">
        <f>SUMIFS('Grid GenerationQueue'!AM$5:AM$467,'Grid GenerationQueue'!$AX$5:$AX$467,$B88,'Grid GenerationQueue'!$AY$5:$AY$467,$C88,'Grid GenerationQueue'!$BF$5:$BF$467,"&lt;&gt;"&amp;"")</f>
        <v>0</v>
      </c>
      <c r="AM88">
        <f>SUMIFS('Grid GenerationQueue'!AN$5:AN$467,'Grid GenerationQueue'!$AX$5:$AX$467,$B88,'Grid GenerationQueue'!$AY$5:$AY$467,$C88,'Grid GenerationQueue'!$BF$5:$BF$467,"&lt;&gt;"&amp;"")</f>
        <v>0</v>
      </c>
      <c r="AN88">
        <f>SUMIFS('Grid GenerationQueue'!AO$5:AO$467,'Grid GenerationQueue'!$AX$5:$AX$467,$B88,'Grid GenerationQueue'!$AY$5:$AY$467,$C88,'Grid GenerationQueue'!$BF$5:$BF$467,"&lt;&gt;"&amp;"")</f>
        <v>0</v>
      </c>
      <c r="AO88">
        <f>SUMIFS('Grid GenerationQueue'!AP$5:AP$467,'Grid GenerationQueue'!$AX$5:$AX$467,$B88,'Grid GenerationQueue'!$AY$5:$AY$467,$C88,'Grid GenerationQueue'!$BF$5:$BF$467,"&lt;&gt;"&amp;"")</f>
        <v>0</v>
      </c>
      <c r="AQ88">
        <f>SUMIFS('Grid GenerationQueue'!AE$5:AE$467,'Grid GenerationQueue'!$AX$5:$AX$467,$B88,'Grid GenerationQueue'!$AY$5:$AY$467,$C88)</f>
        <v>19.992000000000001</v>
      </c>
      <c r="AR88">
        <f>SUMIFS('Grid GenerationQueue'!AF$5:AF$467,'Grid GenerationQueue'!$AX$5:$AX$467,$B88,'Grid GenerationQueue'!$AY$5:$AY$467,$C88)</f>
        <v>0</v>
      </c>
      <c r="AS88">
        <f>SUMIFS('Grid GenerationQueue'!AG$5:AG$467,'Grid GenerationQueue'!$AX$5:$AX$467,$B88,'Grid GenerationQueue'!$AY$5:$AY$467,$C88)</f>
        <v>0</v>
      </c>
      <c r="AT88">
        <f>SUMIFS('Grid GenerationQueue'!AH$5:AH$467,'Grid GenerationQueue'!$AX$5:$AX$467,$B88,'Grid GenerationQueue'!$AY$5:$AY$467,$C88)</f>
        <v>0</v>
      </c>
      <c r="AU88">
        <f>SUMIFS('Grid GenerationQueue'!AI$5:AI$467,'Grid GenerationQueue'!$AX$5:$AX$467,$B88,'Grid GenerationQueue'!$AY$5:$AY$467,$C88)</f>
        <v>93.5</v>
      </c>
      <c r="AV88">
        <f>SUMIFS('Grid GenerationQueue'!AJ$5:AJ$467,'Grid GenerationQueue'!$AX$5:$AX$467,$B88,'Grid GenerationQueue'!$AY$5:$AY$467,$C88)</f>
        <v>0</v>
      </c>
      <c r="AW88">
        <f>SUMIFS('Grid GenerationQueue'!AK$5:AK$467,'Grid GenerationQueue'!$AX$5:$AX$467,$B88,'Grid GenerationQueue'!$AY$5:$AY$467,$C88)</f>
        <v>0</v>
      </c>
      <c r="AX88">
        <f>SUMIFS('Grid GenerationQueue'!AL$5:AL$467,'Grid GenerationQueue'!$AX$5:$AX$467,$B88,'Grid GenerationQueue'!$AY$5:$AY$467,$C88)</f>
        <v>0</v>
      </c>
      <c r="AY88">
        <f>SUMIFS('Grid GenerationQueue'!AM$5:AM$467,'Grid GenerationQueue'!$AX$5:$AX$467,$B88,'Grid GenerationQueue'!$AY$5:$AY$467,$C88)</f>
        <v>0</v>
      </c>
      <c r="AZ88">
        <f>SUMIFS('Grid GenerationQueue'!AN$5:AN$467,'Grid GenerationQueue'!$AX$5:$AX$467,$B88,'Grid GenerationQueue'!$AY$5:$AY$467,$C88)</f>
        <v>0</v>
      </c>
      <c r="BA88">
        <f>SUMIFS('Grid GenerationQueue'!AO$5:AO$467,'Grid GenerationQueue'!$AX$5:$AX$467,$B88,'Grid GenerationQueue'!$AY$5:$AY$467,$C88)</f>
        <v>0</v>
      </c>
      <c r="BB88">
        <f>SUMIFS('Grid GenerationQueue'!AP$5:AP$467,'Grid GenerationQueue'!$AX$5:$AX$467,$B88,'Grid GenerationQueue'!$AY$5:$AY$467,$C88)</f>
        <v>0</v>
      </c>
      <c r="BD88">
        <f>SUMIFS('Grid GenerationQueue'!AE$5:AE$467,'Grid GenerationQueue'!$AX$5:$AX$467,$B88,'Grid GenerationQueue'!$AY$5:$AY$467,$C88,'Grid GenerationQueue'!$BH$5:$BH$467,"Executed",'Grid GenerationQueue'!$BB$5:$BB$467,"&lt;"&amp;$BE$3)</f>
        <v>0</v>
      </c>
      <c r="BE88">
        <f>SUMIFS('Grid GenerationQueue'!AF$5:AF$467,'Grid GenerationQueue'!$AX$5:$AX$467,$B88,'Grid GenerationQueue'!$AY$5:$AY$467,$C88,'Grid GenerationQueue'!$BH$5:$BH$467,"Executed",'Grid GenerationQueue'!$BB$5:$BB$467,"&lt;"&amp;$BE$3)</f>
        <v>0</v>
      </c>
      <c r="BF88">
        <f>SUMIFS('Grid GenerationQueue'!AG$5:AG$467,'Grid GenerationQueue'!$AX$5:$AX$467,$B88,'Grid GenerationQueue'!$AY$5:$AY$467,$C88,'Grid GenerationQueue'!$BH$5:$BH$467,"Executed",'Grid GenerationQueue'!$BB$5:$BB$467,"&lt;"&amp;$BE$3)</f>
        <v>0</v>
      </c>
      <c r="BG88">
        <f>SUMIFS('Grid GenerationQueue'!AH$5:AH$467,'Grid GenerationQueue'!$AX$5:$AX$467,$B88,'Grid GenerationQueue'!$AY$5:$AY$467,$C88,'Grid GenerationQueue'!$BH$5:$BH$467,"Executed",'Grid GenerationQueue'!$BB$5:$BB$467,"&lt;"&amp;$BE$3)</f>
        <v>0</v>
      </c>
      <c r="BH88">
        <f>SUMIFS('Grid GenerationQueue'!AI$5:AI$467,'Grid GenerationQueue'!$AX$5:$AX$467,$B88,'Grid GenerationQueue'!$AY$5:$AY$467,$C88,'Grid GenerationQueue'!$BH$5:$BH$467,"Executed",'Grid GenerationQueue'!$BB$5:$BB$467,"&lt;"&amp;$BE$3)</f>
        <v>0</v>
      </c>
      <c r="BI88">
        <f>SUMIFS('Grid GenerationQueue'!AJ$5:AJ$467,'Grid GenerationQueue'!$AX$5:$AX$467,$B88,'Grid GenerationQueue'!$AY$5:$AY$467,$C88,'Grid GenerationQueue'!$BH$5:$BH$467,"Executed",'Grid GenerationQueue'!$BB$5:$BB$467,"&lt;"&amp;$BE$3)</f>
        <v>0</v>
      </c>
      <c r="BJ88">
        <f>SUMIFS('Grid GenerationQueue'!AK$5:AK$467,'Grid GenerationQueue'!$AX$5:$AX$467,$B88,'Grid GenerationQueue'!$AY$5:$AY$467,$C88,'Grid GenerationQueue'!$BH$5:$BH$467,"Executed",'Grid GenerationQueue'!$BB$5:$BB$467,"&lt;"&amp;$BE$3)</f>
        <v>0</v>
      </c>
      <c r="BK88">
        <f>SUMIFS('Grid GenerationQueue'!AL$5:AL$467,'Grid GenerationQueue'!$AX$5:$AX$467,$B88,'Grid GenerationQueue'!$AY$5:$AY$467,$C88,'Grid GenerationQueue'!$BH$5:$BH$467,"Executed",'Grid GenerationQueue'!$BB$5:$BB$467,"&lt;"&amp;$BE$3)</f>
        <v>0</v>
      </c>
      <c r="BL88">
        <f>SUMIFS('Grid GenerationQueue'!AM$5:AM$467,'Grid GenerationQueue'!$AX$5:$AX$467,$B88,'Grid GenerationQueue'!$AY$5:$AY$467,$C88,'Grid GenerationQueue'!$BH$5:$BH$467,"Executed",'Grid GenerationQueue'!$BB$5:$BB$467,"&lt;"&amp;$BE$3)</f>
        <v>0</v>
      </c>
      <c r="BM88">
        <f>SUMIFS('Grid GenerationQueue'!AN$5:AN$467,'Grid GenerationQueue'!$AX$5:$AX$467,$B88,'Grid GenerationQueue'!$AY$5:$AY$467,$C88,'Grid GenerationQueue'!$BH$5:$BH$467,"Executed",'Grid GenerationQueue'!$BB$5:$BB$467,"&lt;"&amp;$BE$3)</f>
        <v>0</v>
      </c>
      <c r="BN88">
        <f>SUMIFS('Grid GenerationQueue'!AO$5:AO$467,'Grid GenerationQueue'!$AX$5:$AX$467,$B88,'Grid GenerationQueue'!$AY$5:$AY$467,$C88,'Grid GenerationQueue'!$BH$5:$BH$467,"Executed",'Grid GenerationQueue'!$BB$5:$BB$467,"&lt;"&amp;$BE$3)</f>
        <v>0</v>
      </c>
      <c r="BO88">
        <f>SUMIFS('Grid GenerationQueue'!AP$5:AP$467,'Grid GenerationQueue'!$AX$5:$AX$467,$B88,'Grid GenerationQueue'!$AY$5:$AY$467,$C88,'Grid GenerationQueue'!$BH$5:$BH$467,"Executed",'Grid GenerationQueue'!$BB$5:$BB$467,"&lt;"&amp;$BE$3)</f>
        <v>0</v>
      </c>
      <c r="BQ88">
        <f>SUMIFS('Grid GenerationQueue'!AE$5:AE$467,'Grid GenerationQueue'!$AX$5:$AX$467,$B88,'Grid GenerationQueue'!$AY$5:$AY$467,$C88,'Grid GenerationQueue'!$BF$5:$BF$467,"&lt;&gt;"&amp;"",'Grid GenerationQueue'!$BB$5:$BB$467,"&lt;"&amp;$BE$3)</f>
        <v>0</v>
      </c>
      <c r="BR88">
        <f>SUMIFS('Grid GenerationQueue'!AF$5:AF$467,'Grid GenerationQueue'!$AX$5:$AX$467,$B88,'Grid GenerationQueue'!$AY$5:$AY$467,$C88,'Grid GenerationQueue'!$BF$5:$BF$467,"&lt;&gt;"&amp;"",'Grid GenerationQueue'!$BB$5:$BB$467,"&lt;"&amp;$BE$3)</f>
        <v>0</v>
      </c>
      <c r="BS88">
        <f>SUMIFS('Grid GenerationQueue'!AG$5:AG$467,'Grid GenerationQueue'!$AX$5:$AX$467,$B88,'Grid GenerationQueue'!$AY$5:$AY$467,$C88,'Grid GenerationQueue'!$BF$5:$BF$467,"&lt;&gt;"&amp;"",'Grid GenerationQueue'!$BB$5:$BB$467,"&lt;"&amp;$BE$3)</f>
        <v>0</v>
      </c>
      <c r="BT88">
        <f>SUMIFS('Grid GenerationQueue'!AH$5:AH$467,'Grid GenerationQueue'!$AX$5:$AX$467,$B88,'Grid GenerationQueue'!$AY$5:$AY$467,$C88,'Grid GenerationQueue'!$BF$5:$BF$467,"&lt;&gt;"&amp;"",'Grid GenerationQueue'!$BB$5:$BB$467,"&lt;"&amp;$BE$3)</f>
        <v>0</v>
      </c>
      <c r="BU88">
        <f>SUMIFS('Grid GenerationQueue'!AI$5:AI$467,'Grid GenerationQueue'!$AX$5:$AX$467,$B88,'Grid GenerationQueue'!$AY$5:$AY$467,$C88,'Grid GenerationQueue'!$BF$5:$BF$467,"&lt;&gt;"&amp;"",'Grid GenerationQueue'!$BB$5:$BB$467,"&lt;"&amp;$BE$3)</f>
        <v>0</v>
      </c>
      <c r="BV88">
        <f>SUMIFS('Grid GenerationQueue'!AJ$5:AJ$467,'Grid GenerationQueue'!$AX$5:$AX$467,$B88,'Grid GenerationQueue'!$AY$5:$AY$467,$C88,'Grid GenerationQueue'!$BF$5:$BF$467,"&lt;&gt;"&amp;"",'Grid GenerationQueue'!$BB$5:$BB$467,"&lt;"&amp;$BE$3)</f>
        <v>0</v>
      </c>
      <c r="BW88">
        <f>SUMIFS('Grid GenerationQueue'!AK$5:AK$467,'Grid GenerationQueue'!$AX$5:$AX$467,$B88,'Grid GenerationQueue'!$AY$5:$AY$467,$C88,'Grid GenerationQueue'!$BF$5:$BF$467,"&lt;&gt;"&amp;"",'Grid GenerationQueue'!$BB$5:$BB$467,"&lt;"&amp;$BE$3)</f>
        <v>0</v>
      </c>
      <c r="BX88">
        <f>SUMIFS('Grid GenerationQueue'!AL$5:AL$467,'Grid GenerationQueue'!$AX$5:$AX$467,$B88,'Grid GenerationQueue'!$AY$5:$AY$467,$C88,'Grid GenerationQueue'!$BF$5:$BF$467,"&lt;&gt;"&amp;"",'Grid GenerationQueue'!$BB$5:$BB$467,"&lt;"&amp;$BE$3)</f>
        <v>0</v>
      </c>
      <c r="BY88">
        <f>SUMIFS('Grid GenerationQueue'!AM$5:AM$467,'Grid GenerationQueue'!$AX$5:$AX$467,$B88,'Grid GenerationQueue'!$AY$5:$AY$467,$C88,'Grid GenerationQueue'!$BF$5:$BF$467,"&lt;&gt;"&amp;"",'Grid GenerationQueue'!$BB$5:$BB$467,"&lt;"&amp;$BE$3)</f>
        <v>0</v>
      </c>
      <c r="BZ88">
        <f>SUMIFS('Grid GenerationQueue'!AN$5:AN$467,'Grid GenerationQueue'!$AX$5:$AX$467,$B88,'Grid GenerationQueue'!$AY$5:$AY$467,$C88,'Grid GenerationQueue'!$BF$5:$BF$467,"&lt;&gt;"&amp;"",'Grid GenerationQueue'!$BB$5:$BB$467,"&lt;"&amp;$BE$3)</f>
        <v>0</v>
      </c>
      <c r="CA88">
        <f>SUMIFS('Grid GenerationQueue'!AO$5:AO$467,'Grid GenerationQueue'!$AX$5:$AX$467,$B88,'Grid GenerationQueue'!$AY$5:$AY$467,$C88,'Grid GenerationQueue'!$BF$5:$BF$467,"&lt;&gt;"&amp;"",'Grid GenerationQueue'!$BB$5:$BB$467,"&lt;"&amp;$BE$3)</f>
        <v>0</v>
      </c>
      <c r="CB88">
        <f>SUMIFS('Grid GenerationQueue'!AP$5:AP$467,'Grid GenerationQueue'!$AX$5:$AX$467,$B88,'Grid GenerationQueue'!$AY$5:$AY$467,$C88,'Grid GenerationQueue'!$BF$5:$BF$467,"&lt;&gt;"&amp;"",'Grid GenerationQueue'!$BB$5:$BB$467,"&lt;"&amp;$BE$3)</f>
        <v>0</v>
      </c>
      <c r="CD88">
        <f>SUMIFS('Grid GenerationQueue'!AE$5:AE$467,'Grid GenerationQueue'!$AX$5:$AX$467,$B88,'Grid GenerationQueue'!$AY$5:$AY$467,$C88,'Grid GenerationQueue'!$BB$5:$BB$467,"&lt;"&amp;$BE$3)</f>
        <v>19.992000000000001</v>
      </c>
      <c r="CE88">
        <f>SUMIFS('Grid GenerationQueue'!AF$5:AF$467,'Grid GenerationQueue'!$AX$5:$AX$467,$B88,'Grid GenerationQueue'!$AY$5:$AY$467,$C88,'Grid GenerationQueue'!$BB$5:$BB$467,"&lt;"&amp;$BE$3)</f>
        <v>0</v>
      </c>
      <c r="CF88">
        <f>SUMIFS('Grid GenerationQueue'!AG$5:AG$467,'Grid GenerationQueue'!$AX$5:$AX$467,$B88,'Grid GenerationQueue'!$AY$5:$AY$467,$C88,'Grid GenerationQueue'!$BB$5:$BB$467,"&lt;"&amp;$BE$3)</f>
        <v>0</v>
      </c>
      <c r="CG88">
        <f>SUMIFS('Grid GenerationQueue'!AH$5:AH$467,'Grid GenerationQueue'!$AX$5:$AX$467,$B88,'Grid GenerationQueue'!$AY$5:$AY$467,$C88,'Grid GenerationQueue'!$BB$5:$BB$467,"&lt;"&amp;$BE$3)</f>
        <v>0</v>
      </c>
      <c r="CH88">
        <f>SUMIFS('Grid GenerationQueue'!AI$5:AI$467,'Grid GenerationQueue'!$AX$5:$AX$467,$B88,'Grid GenerationQueue'!$AY$5:$AY$467,$C88,'Grid GenerationQueue'!$BB$5:$BB$467,"&lt;"&amp;$BE$3)</f>
        <v>93.5</v>
      </c>
      <c r="CI88">
        <f>SUMIFS('Grid GenerationQueue'!AJ$5:AJ$467,'Grid GenerationQueue'!$AX$5:$AX$467,$B88,'Grid GenerationQueue'!$AY$5:$AY$467,$C88,'Grid GenerationQueue'!$BB$5:$BB$467,"&lt;"&amp;$BE$3)</f>
        <v>0</v>
      </c>
      <c r="CJ88">
        <f>SUMIFS('Grid GenerationQueue'!AK$5:AK$467,'Grid GenerationQueue'!$AX$5:$AX$467,$B88,'Grid GenerationQueue'!$AY$5:$AY$467,$C88,'Grid GenerationQueue'!$BB$5:$BB$467,"&lt;"&amp;$BE$3)</f>
        <v>0</v>
      </c>
      <c r="CK88">
        <f>SUMIFS('Grid GenerationQueue'!AL$5:AL$467,'Grid GenerationQueue'!$AX$5:$AX$467,$B88,'Grid GenerationQueue'!$AY$5:$AY$467,$C88,'Grid GenerationQueue'!$BB$5:$BB$467,"&lt;"&amp;$BE$3)</f>
        <v>0</v>
      </c>
      <c r="CL88">
        <f>SUMIFS('Grid GenerationQueue'!AM$5:AM$467,'Grid GenerationQueue'!$AX$5:$AX$467,$B88,'Grid GenerationQueue'!$AY$5:$AY$467,$C88,'Grid GenerationQueue'!$BB$5:$BB$467,"&lt;"&amp;$BE$3)</f>
        <v>0</v>
      </c>
      <c r="CM88">
        <f>SUMIFS('Grid GenerationQueue'!AN$5:AN$467,'Grid GenerationQueue'!$AX$5:$AX$467,$B88,'Grid GenerationQueue'!$AY$5:$AY$467,$C88,'Grid GenerationQueue'!$BB$5:$BB$467,"&lt;"&amp;$BE$3)</f>
        <v>0</v>
      </c>
      <c r="CN88">
        <f>SUMIFS('Grid GenerationQueue'!AO$5:AO$467,'Grid GenerationQueue'!$AX$5:$AX$467,$B88,'Grid GenerationQueue'!$AY$5:$AY$467,$C88,'Grid GenerationQueue'!$BB$5:$BB$467,"&lt;"&amp;$BE$3)</f>
        <v>0</v>
      </c>
      <c r="CO88">
        <f>SUMIFS('Grid GenerationQueue'!AP$5:AP$467,'Grid GenerationQueue'!$AX$5:$AX$467,$B88,'Grid GenerationQueue'!$AY$5:$AY$467,$C88,'Grid GenerationQueue'!$BB$5:$BB$467,"&lt;"&amp;$BE$3)</f>
        <v>0</v>
      </c>
    </row>
    <row r="89" spans="1:93" x14ac:dyDescent="0.35">
      <c r="A89" t="s">
        <v>4648</v>
      </c>
      <c r="B89" t="s">
        <v>4689</v>
      </c>
      <c r="C89">
        <v>230</v>
      </c>
      <c r="D89">
        <f>SUMIFS('Grid GenerationQueue'!AE$5:AE$467,'Grid GenerationQueue'!$AX$5:$AX$467,$B89,'Grid GenerationQueue'!$AY$5:$AY$467,$C89,'Grid GenerationQueue'!$BI$5:$BI$467,"&lt;4")</f>
        <v>0</v>
      </c>
      <c r="E89">
        <f>SUMIFS('Grid GenerationQueue'!AF$5:AF$467,'Grid GenerationQueue'!$AX$5:$AX$467,$B89,'Grid GenerationQueue'!$AY$5:$AY$467,$C89,'Grid GenerationQueue'!$BI$5:$BI$467,"&lt;4")</f>
        <v>0</v>
      </c>
      <c r="F89">
        <f>SUMIFS('Grid GenerationQueue'!AG$5:AG$467,'Grid GenerationQueue'!$AX$5:$AX$467,$B89,'Grid GenerationQueue'!$AY$5:$AY$467,$C89,'Grid GenerationQueue'!$BI$5:$BI$467,"&lt;4")</f>
        <v>0</v>
      </c>
      <c r="G89">
        <f>SUMIFS('Grid GenerationQueue'!AH$5:AH$467,'Grid GenerationQueue'!$AX$5:$AX$467,$B89,'Grid GenerationQueue'!$AY$5:$AY$467,$C89,'Grid GenerationQueue'!$BI$5:$BI$467,"&lt;4")</f>
        <v>0</v>
      </c>
      <c r="H89">
        <f>SUMIFS('Grid GenerationQueue'!AI$5:AI$467,'Grid GenerationQueue'!$AX$5:$AX$467,$B89,'Grid GenerationQueue'!$AY$5:$AY$467,$C89,'Grid GenerationQueue'!$BI$5:$BI$467,"&lt;4")</f>
        <v>0</v>
      </c>
      <c r="I89">
        <f>SUMIFS('Grid GenerationQueue'!AJ$5:AJ$467,'Grid GenerationQueue'!$AX$5:$AX$467,$B89,'Grid GenerationQueue'!$AY$5:$AY$467,$C89,'Grid GenerationQueue'!$BI$5:$BI$467,"&lt;4")</f>
        <v>0</v>
      </c>
      <c r="J89">
        <f>SUMIFS('Grid GenerationQueue'!AK$5:AK$467,'Grid GenerationQueue'!$AX$5:$AX$467,$B89,'Grid GenerationQueue'!$AY$5:$AY$467,$C89,'Grid GenerationQueue'!$BI$5:$BI$467,"&lt;4")</f>
        <v>0</v>
      </c>
      <c r="K89">
        <f>SUMIFS('Grid GenerationQueue'!AL$5:AL$467,'Grid GenerationQueue'!$AX$5:$AX$467,$B89,'Grid GenerationQueue'!$AY$5:$AY$467,$C89,'Grid GenerationQueue'!$BI$5:$BI$467,"&lt;4")</f>
        <v>0</v>
      </c>
      <c r="L89">
        <f>SUMIFS('Grid GenerationQueue'!AM$5:AM$467,'Grid GenerationQueue'!$AX$5:$AX$467,$B89,'Grid GenerationQueue'!$AY$5:$AY$467,$C89,'Grid GenerationQueue'!$BI$5:$BI$467,"&lt;4")</f>
        <v>0</v>
      </c>
      <c r="M89">
        <f>SUMIFS('Grid GenerationQueue'!AN$5:AN$467,'Grid GenerationQueue'!$AX$5:$AX$467,$B89,'Grid GenerationQueue'!$AY$5:$AY$467,$C89,'Grid GenerationQueue'!$BI$5:$BI$467,"&lt;4")</f>
        <v>0</v>
      </c>
      <c r="N89">
        <f>SUMIFS('Grid GenerationQueue'!AO$5:AO$467,'Grid GenerationQueue'!$AX$5:$AX$467,$B89,'Grid GenerationQueue'!$AY$5:$AY$467,$C89,'Grid GenerationQueue'!$BI$5:$BI$467,"&lt;4")</f>
        <v>0</v>
      </c>
      <c r="O89">
        <f>SUMIFS('Grid GenerationQueue'!AP$5:AP$467,'Grid GenerationQueue'!$AX$5:$AX$467,$B89,'Grid GenerationQueue'!$AY$5:$AY$467,$C89,'Grid GenerationQueue'!$BI$5:$BI$467,"&lt;4")</f>
        <v>0</v>
      </c>
      <c r="Q89">
        <f>SUMIFS('Grid GenerationQueue'!AE$5:AE$467,'Grid GenerationQueue'!$AX$5:$AX$467,$B89,'Grid GenerationQueue'!$AY$5:$AY$467,$C89,'Grid GenerationQueue'!$BH$5:$BH$467,"Executed")</f>
        <v>0</v>
      </c>
      <c r="R89">
        <f>SUMIFS('Grid GenerationQueue'!AF$5:AF$467,'Grid GenerationQueue'!$AX$5:$AX$467,$B89,'Grid GenerationQueue'!$AY$5:$AY$467,$C89,'Grid GenerationQueue'!$BH$5:$BH$467,"Executed")</f>
        <v>0</v>
      </c>
      <c r="S89">
        <f>SUMIFS('Grid GenerationQueue'!AG$5:AG$467,'Grid GenerationQueue'!$AX$5:$AX$467,$B89,'Grid GenerationQueue'!$AY$5:$AY$467,$C89,'Grid GenerationQueue'!$BH$5:$BH$467,"Executed")</f>
        <v>0</v>
      </c>
      <c r="T89">
        <f>SUMIFS('Grid GenerationQueue'!AH$5:AH$467,'Grid GenerationQueue'!$AX$5:$AX$467,$B89,'Grid GenerationQueue'!$AY$5:$AY$467,$C89,'Grid GenerationQueue'!$BH$5:$BH$467,"Executed")</f>
        <v>0</v>
      </c>
      <c r="U89">
        <f>SUMIFS('Grid GenerationQueue'!AI$5:AI$467,'Grid GenerationQueue'!$AX$5:$AX$467,$B89,'Grid GenerationQueue'!$AY$5:$AY$467,$C89,'Grid GenerationQueue'!$BH$5:$BH$467,"Executed")</f>
        <v>0</v>
      </c>
      <c r="V89">
        <f>SUMIFS('Grid GenerationQueue'!AJ$5:AJ$467,'Grid GenerationQueue'!$AX$5:$AX$467,$B89,'Grid GenerationQueue'!$AY$5:$AY$467,$C89,'Grid GenerationQueue'!$BH$5:$BH$467,"Executed")</f>
        <v>0</v>
      </c>
      <c r="W89">
        <f>SUMIFS('Grid GenerationQueue'!AK$5:AK$467,'Grid GenerationQueue'!$AX$5:$AX$467,$B89,'Grid GenerationQueue'!$AY$5:$AY$467,$C89,'Grid GenerationQueue'!$BH$5:$BH$467,"Executed")</f>
        <v>0</v>
      </c>
      <c r="X89">
        <f>SUMIFS('Grid GenerationQueue'!AL$5:AL$467,'Grid GenerationQueue'!$AX$5:$AX$467,$B89,'Grid GenerationQueue'!$AY$5:$AY$467,$C89,'Grid GenerationQueue'!$BH$5:$BH$467,"Executed")</f>
        <v>0</v>
      </c>
      <c r="Y89">
        <f>SUMIFS('Grid GenerationQueue'!AM$5:AM$467,'Grid GenerationQueue'!$AX$5:$AX$467,$B89,'Grid GenerationQueue'!$AY$5:$AY$467,$C89,'Grid GenerationQueue'!$BH$5:$BH$467,"Executed")</f>
        <v>0</v>
      </c>
      <c r="Z89">
        <f>SUMIFS('Grid GenerationQueue'!AN$5:AN$467,'Grid GenerationQueue'!$AX$5:$AX$467,$B89,'Grid GenerationQueue'!$AY$5:$AY$467,$C89,'Grid GenerationQueue'!$BH$5:$BH$467,"Executed")</f>
        <v>0</v>
      </c>
      <c r="AA89">
        <f>SUMIFS('Grid GenerationQueue'!AO$5:AO$467,'Grid GenerationQueue'!$AX$5:$AX$467,$B89,'Grid GenerationQueue'!$AY$5:$AY$467,$C89,'Grid GenerationQueue'!$BH$5:$BH$467,"Executed")</f>
        <v>0</v>
      </c>
      <c r="AB89">
        <f>SUMIFS('Grid GenerationQueue'!AP$5:AP$467,'Grid GenerationQueue'!$AX$5:$AX$467,$B89,'Grid GenerationQueue'!$AY$5:$AY$467,$C89,'Grid GenerationQueue'!$BH$5:$BH$467,"Executed")</f>
        <v>0</v>
      </c>
      <c r="AD89">
        <f>SUMIFS('Grid GenerationQueue'!AE$5:AE$467,'Grid GenerationQueue'!$AX$5:$AX$467,$B89,'Grid GenerationQueue'!$AY$5:$AY$467,$C89,'Grid GenerationQueue'!$BF$5:$BF$467,"&lt;&gt;"&amp;"")</f>
        <v>0</v>
      </c>
      <c r="AE89">
        <f>SUMIFS('Grid GenerationQueue'!AF$5:AF$467,'Grid GenerationQueue'!$AX$5:$AX$467,$B89,'Grid GenerationQueue'!$AY$5:$AY$467,$C89,'Grid GenerationQueue'!$BF$5:$BF$467,"&lt;&gt;"&amp;"")</f>
        <v>0</v>
      </c>
      <c r="AF89">
        <f>SUMIFS('Grid GenerationQueue'!AG$5:AG$467,'Grid GenerationQueue'!$AX$5:$AX$467,$B89,'Grid GenerationQueue'!$AY$5:$AY$467,$C89,'Grid GenerationQueue'!$BF$5:$BF$467,"&lt;&gt;"&amp;"")</f>
        <v>0</v>
      </c>
      <c r="AG89">
        <f>SUMIFS('Grid GenerationQueue'!AH$5:AH$467,'Grid GenerationQueue'!$AX$5:$AX$467,$B89,'Grid GenerationQueue'!$AY$5:$AY$467,$C89,'Grid GenerationQueue'!$BF$5:$BF$467,"&lt;&gt;"&amp;"")</f>
        <v>0</v>
      </c>
      <c r="AH89">
        <f>SUMIFS('Grid GenerationQueue'!AI$5:AI$467,'Grid GenerationQueue'!$AX$5:$AX$467,$B89,'Grid GenerationQueue'!$AY$5:$AY$467,$C89,'Grid GenerationQueue'!$BF$5:$BF$467,"&lt;&gt;"&amp;"")</f>
        <v>0</v>
      </c>
      <c r="AI89">
        <f>SUMIFS('Grid GenerationQueue'!AJ$5:AJ$467,'Grid GenerationQueue'!$AX$5:$AX$467,$B89,'Grid GenerationQueue'!$AY$5:$AY$467,$C89,'Grid GenerationQueue'!$BF$5:$BF$467,"&lt;&gt;"&amp;"")</f>
        <v>0</v>
      </c>
      <c r="AJ89">
        <f>SUMIFS('Grid GenerationQueue'!AK$5:AK$467,'Grid GenerationQueue'!$AX$5:$AX$467,$B89,'Grid GenerationQueue'!$AY$5:$AY$467,$C89,'Grid GenerationQueue'!$BF$5:$BF$467,"&lt;&gt;"&amp;"")</f>
        <v>0</v>
      </c>
      <c r="AK89">
        <f>SUMIFS('Grid GenerationQueue'!AL$5:AL$467,'Grid GenerationQueue'!$AX$5:$AX$467,$B89,'Grid GenerationQueue'!$AY$5:$AY$467,$C89,'Grid GenerationQueue'!$BF$5:$BF$467,"&lt;&gt;"&amp;"")</f>
        <v>0</v>
      </c>
      <c r="AL89">
        <f>SUMIFS('Grid GenerationQueue'!AM$5:AM$467,'Grid GenerationQueue'!$AX$5:$AX$467,$B89,'Grid GenerationQueue'!$AY$5:$AY$467,$C89,'Grid GenerationQueue'!$BF$5:$BF$467,"&lt;&gt;"&amp;"")</f>
        <v>0</v>
      </c>
      <c r="AM89">
        <f>SUMIFS('Grid GenerationQueue'!AN$5:AN$467,'Grid GenerationQueue'!$AX$5:$AX$467,$B89,'Grid GenerationQueue'!$AY$5:$AY$467,$C89,'Grid GenerationQueue'!$BF$5:$BF$467,"&lt;&gt;"&amp;"")</f>
        <v>0</v>
      </c>
      <c r="AN89">
        <f>SUMIFS('Grid GenerationQueue'!AO$5:AO$467,'Grid GenerationQueue'!$AX$5:$AX$467,$B89,'Grid GenerationQueue'!$AY$5:$AY$467,$C89,'Grid GenerationQueue'!$BF$5:$BF$467,"&lt;&gt;"&amp;"")</f>
        <v>0</v>
      </c>
      <c r="AO89">
        <f>SUMIFS('Grid GenerationQueue'!AP$5:AP$467,'Grid GenerationQueue'!$AX$5:$AX$467,$B89,'Grid GenerationQueue'!$AY$5:$AY$467,$C89,'Grid GenerationQueue'!$BF$5:$BF$467,"&lt;&gt;"&amp;"")</f>
        <v>0</v>
      </c>
      <c r="AQ89">
        <f>SUMIFS('Grid GenerationQueue'!AE$5:AE$467,'Grid GenerationQueue'!$AX$5:$AX$467,$B89,'Grid GenerationQueue'!$AY$5:$AY$467,$C89)</f>
        <v>0</v>
      </c>
      <c r="AR89">
        <f>SUMIFS('Grid GenerationQueue'!AF$5:AF$467,'Grid GenerationQueue'!$AX$5:$AX$467,$B89,'Grid GenerationQueue'!$AY$5:$AY$467,$C89)</f>
        <v>0</v>
      </c>
      <c r="AS89">
        <f>SUMIFS('Grid GenerationQueue'!AG$5:AG$467,'Grid GenerationQueue'!$AX$5:$AX$467,$B89,'Grid GenerationQueue'!$AY$5:$AY$467,$C89)</f>
        <v>0</v>
      </c>
      <c r="AT89">
        <f>SUMIFS('Grid GenerationQueue'!AH$5:AH$467,'Grid GenerationQueue'!$AX$5:$AX$467,$B89,'Grid GenerationQueue'!$AY$5:$AY$467,$C89)</f>
        <v>0</v>
      </c>
      <c r="AU89">
        <f>SUMIFS('Grid GenerationQueue'!AI$5:AI$467,'Grid GenerationQueue'!$AX$5:$AX$467,$B89,'Grid GenerationQueue'!$AY$5:$AY$467,$C89)</f>
        <v>0</v>
      </c>
      <c r="AV89">
        <f>SUMIFS('Grid GenerationQueue'!AJ$5:AJ$467,'Grid GenerationQueue'!$AX$5:$AX$467,$B89,'Grid GenerationQueue'!$AY$5:$AY$467,$C89)</f>
        <v>0</v>
      </c>
      <c r="AW89">
        <f>SUMIFS('Grid GenerationQueue'!AK$5:AK$467,'Grid GenerationQueue'!$AX$5:$AX$467,$B89,'Grid GenerationQueue'!$AY$5:$AY$467,$C89)</f>
        <v>0</v>
      </c>
      <c r="AX89">
        <f>SUMIFS('Grid GenerationQueue'!AL$5:AL$467,'Grid GenerationQueue'!$AX$5:$AX$467,$B89,'Grid GenerationQueue'!$AY$5:$AY$467,$C89)</f>
        <v>0</v>
      </c>
      <c r="AY89">
        <f>SUMIFS('Grid GenerationQueue'!AM$5:AM$467,'Grid GenerationQueue'!$AX$5:$AX$467,$B89,'Grid GenerationQueue'!$AY$5:$AY$467,$C89)</f>
        <v>0</v>
      </c>
      <c r="AZ89">
        <f>SUMIFS('Grid GenerationQueue'!AN$5:AN$467,'Grid GenerationQueue'!$AX$5:$AX$467,$B89,'Grid GenerationQueue'!$AY$5:$AY$467,$C89)</f>
        <v>0</v>
      </c>
      <c r="BA89">
        <f>SUMIFS('Grid GenerationQueue'!AO$5:AO$467,'Grid GenerationQueue'!$AX$5:$AX$467,$B89,'Grid GenerationQueue'!$AY$5:$AY$467,$C89)</f>
        <v>0</v>
      </c>
      <c r="BB89">
        <f>SUMIFS('Grid GenerationQueue'!AP$5:AP$467,'Grid GenerationQueue'!$AX$5:$AX$467,$B89,'Grid GenerationQueue'!$AY$5:$AY$467,$C89)</f>
        <v>0</v>
      </c>
      <c r="BD89">
        <f>SUMIFS('Grid GenerationQueue'!AE$5:AE$467,'Grid GenerationQueue'!$AX$5:$AX$467,$B89,'Grid GenerationQueue'!$AY$5:$AY$467,$C89,'Grid GenerationQueue'!$BH$5:$BH$467,"Executed",'Grid GenerationQueue'!$BB$5:$BB$467,"&lt;"&amp;$BE$3)</f>
        <v>0</v>
      </c>
      <c r="BE89">
        <f>SUMIFS('Grid GenerationQueue'!AF$5:AF$467,'Grid GenerationQueue'!$AX$5:$AX$467,$B89,'Grid GenerationQueue'!$AY$5:$AY$467,$C89,'Grid GenerationQueue'!$BH$5:$BH$467,"Executed",'Grid GenerationQueue'!$BB$5:$BB$467,"&lt;"&amp;$BE$3)</f>
        <v>0</v>
      </c>
      <c r="BF89">
        <f>SUMIFS('Grid GenerationQueue'!AG$5:AG$467,'Grid GenerationQueue'!$AX$5:$AX$467,$B89,'Grid GenerationQueue'!$AY$5:$AY$467,$C89,'Grid GenerationQueue'!$BH$5:$BH$467,"Executed",'Grid GenerationQueue'!$BB$5:$BB$467,"&lt;"&amp;$BE$3)</f>
        <v>0</v>
      </c>
      <c r="BG89">
        <f>SUMIFS('Grid GenerationQueue'!AH$5:AH$467,'Grid GenerationQueue'!$AX$5:$AX$467,$B89,'Grid GenerationQueue'!$AY$5:$AY$467,$C89,'Grid GenerationQueue'!$BH$5:$BH$467,"Executed",'Grid GenerationQueue'!$BB$5:$BB$467,"&lt;"&amp;$BE$3)</f>
        <v>0</v>
      </c>
      <c r="BH89">
        <f>SUMIFS('Grid GenerationQueue'!AI$5:AI$467,'Grid GenerationQueue'!$AX$5:$AX$467,$B89,'Grid GenerationQueue'!$AY$5:$AY$467,$C89,'Grid GenerationQueue'!$BH$5:$BH$467,"Executed",'Grid GenerationQueue'!$BB$5:$BB$467,"&lt;"&amp;$BE$3)</f>
        <v>0</v>
      </c>
      <c r="BI89">
        <f>SUMIFS('Grid GenerationQueue'!AJ$5:AJ$467,'Grid GenerationQueue'!$AX$5:$AX$467,$B89,'Grid GenerationQueue'!$AY$5:$AY$467,$C89,'Grid GenerationQueue'!$BH$5:$BH$467,"Executed",'Grid GenerationQueue'!$BB$5:$BB$467,"&lt;"&amp;$BE$3)</f>
        <v>0</v>
      </c>
      <c r="BJ89">
        <f>SUMIFS('Grid GenerationQueue'!AK$5:AK$467,'Grid GenerationQueue'!$AX$5:$AX$467,$B89,'Grid GenerationQueue'!$AY$5:$AY$467,$C89,'Grid GenerationQueue'!$BH$5:$BH$467,"Executed",'Grid GenerationQueue'!$BB$5:$BB$467,"&lt;"&amp;$BE$3)</f>
        <v>0</v>
      </c>
      <c r="BK89">
        <f>SUMIFS('Grid GenerationQueue'!AL$5:AL$467,'Grid GenerationQueue'!$AX$5:$AX$467,$B89,'Grid GenerationQueue'!$AY$5:$AY$467,$C89,'Grid GenerationQueue'!$BH$5:$BH$467,"Executed",'Grid GenerationQueue'!$BB$5:$BB$467,"&lt;"&amp;$BE$3)</f>
        <v>0</v>
      </c>
      <c r="BL89">
        <f>SUMIFS('Grid GenerationQueue'!AM$5:AM$467,'Grid GenerationQueue'!$AX$5:$AX$467,$B89,'Grid GenerationQueue'!$AY$5:$AY$467,$C89,'Grid GenerationQueue'!$BH$5:$BH$467,"Executed",'Grid GenerationQueue'!$BB$5:$BB$467,"&lt;"&amp;$BE$3)</f>
        <v>0</v>
      </c>
      <c r="BM89">
        <f>SUMIFS('Grid GenerationQueue'!AN$5:AN$467,'Grid GenerationQueue'!$AX$5:$AX$467,$B89,'Grid GenerationQueue'!$AY$5:$AY$467,$C89,'Grid GenerationQueue'!$BH$5:$BH$467,"Executed",'Grid GenerationQueue'!$BB$5:$BB$467,"&lt;"&amp;$BE$3)</f>
        <v>0</v>
      </c>
      <c r="BN89">
        <f>SUMIFS('Grid GenerationQueue'!AO$5:AO$467,'Grid GenerationQueue'!$AX$5:$AX$467,$B89,'Grid GenerationQueue'!$AY$5:$AY$467,$C89,'Grid GenerationQueue'!$BH$5:$BH$467,"Executed",'Grid GenerationQueue'!$BB$5:$BB$467,"&lt;"&amp;$BE$3)</f>
        <v>0</v>
      </c>
      <c r="BO89">
        <f>SUMIFS('Grid GenerationQueue'!AP$5:AP$467,'Grid GenerationQueue'!$AX$5:$AX$467,$B89,'Grid GenerationQueue'!$AY$5:$AY$467,$C89,'Grid GenerationQueue'!$BH$5:$BH$467,"Executed",'Grid GenerationQueue'!$BB$5:$BB$467,"&lt;"&amp;$BE$3)</f>
        <v>0</v>
      </c>
      <c r="BQ89">
        <f>SUMIFS('Grid GenerationQueue'!AE$5:AE$467,'Grid GenerationQueue'!$AX$5:$AX$467,$B89,'Grid GenerationQueue'!$AY$5:$AY$467,$C89,'Grid GenerationQueue'!$BF$5:$BF$467,"&lt;&gt;"&amp;"",'Grid GenerationQueue'!$BB$5:$BB$467,"&lt;"&amp;$BE$3)</f>
        <v>0</v>
      </c>
      <c r="BR89">
        <f>SUMIFS('Grid GenerationQueue'!AF$5:AF$467,'Grid GenerationQueue'!$AX$5:$AX$467,$B89,'Grid GenerationQueue'!$AY$5:$AY$467,$C89,'Grid GenerationQueue'!$BF$5:$BF$467,"&lt;&gt;"&amp;"",'Grid GenerationQueue'!$BB$5:$BB$467,"&lt;"&amp;$BE$3)</f>
        <v>0</v>
      </c>
      <c r="BS89">
        <f>SUMIFS('Grid GenerationQueue'!AG$5:AG$467,'Grid GenerationQueue'!$AX$5:$AX$467,$B89,'Grid GenerationQueue'!$AY$5:$AY$467,$C89,'Grid GenerationQueue'!$BF$5:$BF$467,"&lt;&gt;"&amp;"",'Grid GenerationQueue'!$BB$5:$BB$467,"&lt;"&amp;$BE$3)</f>
        <v>0</v>
      </c>
      <c r="BT89">
        <f>SUMIFS('Grid GenerationQueue'!AH$5:AH$467,'Grid GenerationQueue'!$AX$5:$AX$467,$B89,'Grid GenerationQueue'!$AY$5:$AY$467,$C89,'Grid GenerationQueue'!$BF$5:$BF$467,"&lt;&gt;"&amp;"",'Grid GenerationQueue'!$BB$5:$BB$467,"&lt;"&amp;$BE$3)</f>
        <v>0</v>
      </c>
      <c r="BU89">
        <f>SUMIFS('Grid GenerationQueue'!AI$5:AI$467,'Grid GenerationQueue'!$AX$5:$AX$467,$B89,'Grid GenerationQueue'!$AY$5:$AY$467,$C89,'Grid GenerationQueue'!$BF$5:$BF$467,"&lt;&gt;"&amp;"",'Grid GenerationQueue'!$BB$5:$BB$467,"&lt;"&amp;$BE$3)</f>
        <v>0</v>
      </c>
      <c r="BV89">
        <f>SUMIFS('Grid GenerationQueue'!AJ$5:AJ$467,'Grid GenerationQueue'!$AX$5:$AX$467,$B89,'Grid GenerationQueue'!$AY$5:$AY$467,$C89,'Grid GenerationQueue'!$BF$5:$BF$467,"&lt;&gt;"&amp;"",'Grid GenerationQueue'!$BB$5:$BB$467,"&lt;"&amp;$BE$3)</f>
        <v>0</v>
      </c>
      <c r="BW89">
        <f>SUMIFS('Grid GenerationQueue'!AK$5:AK$467,'Grid GenerationQueue'!$AX$5:$AX$467,$B89,'Grid GenerationQueue'!$AY$5:$AY$467,$C89,'Grid GenerationQueue'!$BF$5:$BF$467,"&lt;&gt;"&amp;"",'Grid GenerationQueue'!$BB$5:$BB$467,"&lt;"&amp;$BE$3)</f>
        <v>0</v>
      </c>
      <c r="BX89">
        <f>SUMIFS('Grid GenerationQueue'!AL$5:AL$467,'Grid GenerationQueue'!$AX$5:$AX$467,$B89,'Grid GenerationQueue'!$AY$5:$AY$467,$C89,'Grid GenerationQueue'!$BF$5:$BF$467,"&lt;&gt;"&amp;"",'Grid GenerationQueue'!$BB$5:$BB$467,"&lt;"&amp;$BE$3)</f>
        <v>0</v>
      </c>
      <c r="BY89">
        <f>SUMIFS('Grid GenerationQueue'!AM$5:AM$467,'Grid GenerationQueue'!$AX$5:$AX$467,$B89,'Grid GenerationQueue'!$AY$5:$AY$467,$C89,'Grid GenerationQueue'!$BF$5:$BF$467,"&lt;&gt;"&amp;"",'Grid GenerationQueue'!$BB$5:$BB$467,"&lt;"&amp;$BE$3)</f>
        <v>0</v>
      </c>
      <c r="BZ89">
        <f>SUMIFS('Grid GenerationQueue'!AN$5:AN$467,'Grid GenerationQueue'!$AX$5:$AX$467,$B89,'Grid GenerationQueue'!$AY$5:$AY$467,$C89,'Grid GenerationQueue'!$BF$5:$BF$467,"&lt;&gt;"&amp;"",'Grid GenerationQueue'!$BB$5:$BB$467,"&lt;"&amp;$BE$3)</f>
        <v>0</v>
      </c>
      <c r="CA89">
        <f>SUMIFS('Grid GenerationQueue'!AO$5:AO$467,'Grid GenerationQueue'!$AX$5:$AX$467,$B89,'Grid GenerationQueue'!$AY$5:$AY$467,$C89,'Grid GenerationQueue'!$BF$5:$BF$467,"&lt;&gt;"&amp;"",'Grid GenerationQueue'!$BB$5:$BB$467,"&lt;"&amp;$BE$3)</f>
        <v>0</v>
      </c>
      <c r="CB89">
        <f>SUMIFS('Grid GenerationQueue'!AP$5:AP$467,'Grid GenerationQueue'!$AX$5:$AX$467,$B89,'Grid GenerationQueue'!$AY$5:$AY$467,$C89,'Grid GenerationQueue'!$BF$5:$BF$467,"&lt;&gt;"&amp;"",'Grid GenerationQueue'!$BB$5:$BB$467,"&lt;"&amp;$BE$3)</f>
        <v>0</v>
      </c>
      <c r="CD89">
        <f>SUMIFS('Grid GenerationQueue'!AE$5:AE$467,'Grid GenerationQueue'!$AX$5:$AX$467,$B89,'Grid GenerationQueue'!$AY$5:$AY$467,$C89,'Grid GenerationQueue'!$BB$5:$BB$467,"&lt;"&amp;$BE$3)</f>
        <v>0</v>
      </c>
      <c r="CE89">
        <f>SUMIFS('Grid GenerationQueue'!AF$5:AF$467,'Grid GenerationQueue'!$AX$5:$AX$467,$B89,'Grid GenerationQueue'!$AY$5:$AY$467,$C89,'Grid GenerationQueue'!$BB$5:$BB$467,"&lt;"&amp;$BE$3)</f>
        <v>0</v>
      </c>
      <c r="CF89">
        <f>SUMIFS('Grid GenerationQueue'!AG$5:AG$467,'Grid GenerationQueue'!$AX$5:$AX$467,$B89,'Grid GenerationQueue'!$AY$5:$AY$467,$C89,'Grid GenerationQueue'!$BB$5:$BB$467,"&lt;"&amp;$BE$3)</f>
        <v>0</v>
      </c>
      <c r="CG89">
        <f>SUMIFS('Grid GenerationQueue'!AH$5:AH$467,'Grid GenerationQueue'!$AX$5:$AX$467,$B89,'Grid GenerationQueue'!$AY$5:$AY$467,$C89,'Grid GenerationQueue'!$BB$5:$BB$467,"&lt;"&amp;$BE$3)</f>
        <v>0</v>
      </c>
      <c r="CH89">
        <f>SUMIFS('Grid GenerationQueue'!AI$5:AI$467,'Grid GenerationQueue'!$AX$5:$AX$467,$B89,'Grid GenerationQueue'!$AY$5:$AY$467,$C89,'Grid GenerationQueue'!$BB$5:$BB$467,"&lt;"&amp;$BE$3)</f>
        <v>0</v>
      </c>
      <c r="CI89">
        <f>SUMIFS('Grid GenerationQueue'!AJ$5:AJ$467,'Grid GenerationQueue'!$AX$5:$AX$467,$B89,'Grid GenerationQueue'!$AY$5:$AY$467,$C89,'Grid GenerationQueue'!$BB$5:$BB$467,"&lt;"&amp;$BE$3)</f>
        <v>0</v>
      </c>
      <c r="CJ89">
        <f>SUMIFS('Grid GenerationQueue'!AK$5:AK$467,'Grid GenerationQueue'!$AX$5:$AX$467,$B89,'Grid GenerationQueue'!$AY$5:$AY$467,$C89,'Grid GenerationQueue'!$BB$5:$BB$467,"&lt;"&amp;$BE$3)</f>
        <v>0</v>
      </c>
      <c r="CK89">
        <f>SUMIFS('Grid GenerationQueue'!AL$5:AL$467,'Grid GenerationQueue'!$AX$5:$AX$467,$B89,'Grid GenerationQueue'!$AY$5:$AY$467,$C89,'Grid GenerationQueue'!$BB$5:$BB$467,"&lt;"&amp;$BE$3)</f>
        <v>0</v>
      </c>
      <c r="CL89">
        <f>SUMIFS('Grid GenerationQueue'!AM$5:AM$467,'Grid GenerationQueue'!$AX$5:$AX$467,$B89,'Grid GenerationQueue'!$AY$5:$AY$467,$C89,'Grid GenerationQueue'!$BB$5:$BB$467,"&lt;"&amp;$BE$3)</f>
        <v>0</v>
      </c>
      <c r="CM89">
        <f>SUMIFS('Grid GenerationQueue'!AN$5:AN$467,'Grid GenerationQueue'!$AX$5:$AX$467,$B89,'Grid GenerationQueue'!$AY$5:$AY$467,$C89,'Grid GenerationQueue'!$BB$5:$BB$467,"&lt;"&amp;$BE$3)</f>
        <v>0</v>
      </c>
      <c r="CN89">
        <f>SUMIFS('Grid GenerationQueue'!AO$5:AO$467,'Grid GenerationQueue'!$AX$5:$AX$467,$B89,'Grid GenerationQueue'!$AY$5:$AY$467,$C89,'Grid GenerationQueue'!$BB$5:$BB$467,"&lt;"&amp;$BE$3)</f>
        <v>0</v>
      </c>
      <c r="CO89">
        <f>SUMIFS('Grid GenerationQueue'!AP$5:AP$467,'Grid GenerationQueue'!$AX$5:$AX$467,$B89,'Grid GenerationQueue'!$AY$5:$AY$467,$C89,'Grid GenerationQueue'!$BB$5:$BB$467,"&lt;"&amp;$BE$3)</f>
        <v>0</v>
      </c>
    </row>
    <row r="90" spans="1:93" x14ac:dyDescent="0.35">
      <c r="A90" t="s">
        <v>4647</v>
      </c>
      <c r="B90" t="s">
        <v>4408</v>
      </c>
      <c r="C90">
        <v>69</v>
      </c>
      <c r="D90">
        <f>SUMIFS('Grid GenerationQueue'!AE$5:AE$467,'Grid GenerationQueue'!$AX$5:$AX$467,$B90,'Grid GenerationQueue'!$AY$5:$AY$467,$C90,'Grid GenerationQueue'!$BI$5:$BI$467,"&lt;4")</f>
        <v>103.27500000000001</v>
      </c>
      <c r="E90">
        <f>SUMIFS('Grid GenerationQueue'!AF$5:AF$467,'Grid GenerationQueue'!$AX$5:$AX$467,$B90,'Grid GenerationQueue'!$AY$5:$AY$467,$C90,'Grid GenerationQueue'!$BI$5:$BI$467,"&lt;4")</f>
        <v>0</v>
      </c>
      <c r="F90">
        <f>SUMIFS('Grid GenerationQueue'!AG$5:AG$467,'Grid GenerationQueue'!$AX$5:$AX$467,$B90,'Grid GenerationQueue'!$AY$5:$AY$467,$C90,'Grid GenerationQueue'!$BI$5:$BI$467,"&lt;4")</f>
        <v>0</v>
      </c>
      <c r="G90">
        <f>SUMIFS('Grid GenerationQueue'!AH$5:AH$467,'Grid GenerationQueue'!$AX$5:$AX$467,$B90,'Grid GenerationQueue'!$AY$5:$AY$467,$C90,'Grid GenerationQueue'!$BI$5:$BI$467,"&lt;4")</f>
        <v>0</v>
      </c>
      <c r="H90">
        <f>SUMIFS('Grid GenerationQueue'!AI$5:AI$467,'Grid GenerationQueue'!$AX$5:$AX$467,$B90,'Grid GenerationQueue'!$AY$5:$AY$467,$C90,'Grid GenerationQueue'!$BI$5:$BI$467,"&lt;4")</f>
        <v>0</v>
      </c>
      <c r="I90">
        <f>SUMIFS('Grid GenerationQueue'!AJ$5:AJ$467,'Grid GenerationQueue'!$AX$5:$AX$467,$B90,'Grid GenerationQueue'!$AY$5:$AY$467,$C90,'Grid GenerationQueue'!$BI$5:$BI$467,"&lt;4")</f>
        <v>0</v>
      </c>
      <c r="J90">
        <f>SUMIFS('Grid GenerationQueue'!AK$5:AK$467,'Grid GenerationQueue'!$AX$5:$AX$467,$B90,'Grid GenerationQueue'!$AY$5:$AY$467,$C90,'Grid GenerationQueue'!$BI$5:$BI$467,"&lt;4")</f>
        <v>0</v>
      </c>
      <c r="K90">
        <f>SUMIFS('Grid GenerationQueue'!AL$5:AL$467,'Grid GenerationQueue'!$AX$5:$AX$467,$B90,'Grid GenerationQueue'!$AY$5:$AY$467,$C90,'Grid GenerationQueue'!$BI$5:$BI$467,"&lt;4")</f>
        <v>0</v>
      </c>
      <c r="L90">
        <f>SUMIFS('Grid GenerationQueue'!AM$5:AM$467,'Grid GenerationQueue'!$AX$5:$AX$467,$B90,'Grid GenerationQueue'!$AY$5:$AY$467,$C90,'Grid GenerationQueue'!$BI$5:$BI$467,"&lt;4")</f>
        <v>0</v>
      </c>
      <c r="M90">
        <f>SUMIFS('Grid GenerationQueue'!AN$5:AN$467,'Grid GenerationQueue'!$AX$5:$AX$467,$B90,'Grid GenerationQueue'!$AY$5:$AY$467,$C90,'Grid GenerationQueue'!$BI$5:$BI$467,"&lt;4")</f>
        <v>0</v>
      </c>
      <c r="N90">
        <f>SUMIFS('Grid GenerationQueue'!AO$5:AO$467,'Grid GenerationQueue'!$AX$5:$AX$467,$B90,'Grid GenerationQueue'!$AY$5:$AY$467,$C90,'Grid GenerationQueue'!$BI$5:$BI$467,"&lt;4")</f>
        <v>0</v>
      </c>
      <c r="O90">
        <f>SUMIFS('Grid GenerationQueue'!AP$5:AP$467,'Grid GenerationQueue'!$AX$5:$AX$467,$B90,'Grid GenerationQueue'!$AY$5:$AY$467,$C90,'Grid GenerationQueue'!$BI$5:$BI$467,"&lt;4")</f>
        <v>0</v>
      </c>
      <c r="Q90">
        <f>SUMIFS('Grid GenerationQueue'!AE$5:AE$467,'Grid GenerationQueue'!$AX$5:$AX$467,$B90,'Grid GenerationQueue'!$AY$5:$AY$467,$C90,'Grid GenerationQueue'!$BH$5:$BH$467,"Executed")</f>
        <v>0</v>
      </c>
      <c r="R90">
        <f>SUMIFS('Grid GenerationQueue'!AF$5:AF$467,'Grid GenerationQueue'!$AX$5:$AX$467,$B90,'Grid GenerationQueue'!$AY$5:$AY$467,$C90,'Grid GenerationQueue'!$BH$5:$BH$467,"Executed")</f>
        <v>0</v>
      </c>
      <c r="S90">
        <f>SUMIFS('Grid GenerationQueue'!AG$5:AG$467,'Grid GenerationQueue'!$AX$5:$AX$467,$B90,'Grid GenerationQueue'!$AY$5:$AY$467,$C90,'Grid GenerationQueue'!$BH$5:$BH$467,"Executed")</f>
        <v>0</v>
      </c>
      <c r="T90">
        <f>SUMIFS('Grid GenerationQueue'!AH$5:AH$467,'Grid GenerationQueue'!$AX$5:$AX$467,$B90,'Grid GenerationQueue'!$AY$5:$AY$467,$C90,'Grid GenerationQueue'!$BH$5:$BH$467,"Executed")</f>
        <v>0</v>
      </c>
      <c r="U90">
        <f>SUMIFS('Grid GenerationQueue'!AI$5:AI$467,'Grid GenerationQueue'!$AX$5:$AX$467,$B90,'Grid GenerationQueue'!$AY$5:$AY$467,$C90,'Grid GenerationQueue'!$BH$5:$BH$467,"Executed")</f>
        <v>0</v>
      </c>
      <c r="V90">
        <f>SUMIFS('Grid GenerationQueue'!AJ$5:AJ$467,'Grid GenerationQueue'!$AX$5:$AX$467,$B90,'Grid GenerationQueue'!$AY$5:$AY$467,$C90,'Grid GenerationQueue'!$BH$5:$BH$467,"Executed")</f>
        <v>0</v>
      </c>
      <c r="W90">
        <f>SUMIFS('Grid GenerationQueue'!AK$5:AK$467,'Grid GenerationQueue'!$AX$5:$AX$467,$B90,'Grid GenerationQueue'!$AY$5:$AY$467,$C90,'Grid GenerationQueue'!$BH$5:$BH$467,"Executed")</f>
        <v>0</v>
      </c>
      <c r="X90">
        <f>SUMIFS('Grid GenerationQueue'!AL$5:AL$467,'Grid GenerationQueue'!$AX$5:$AX$467,$B90,'Grid GenerationQueue'!$AY$5:$AY$467,$C90,'Grid GenerationQueue'!$BH$5:$BH$467,"Executed")</f>
        <v>0</v>
      </c>
      <c r="Y90">
        <f>SUMIFS('Grid GenerationQueue'!AM$5:AM$467,'Grid GenerationQueue'!$AX$5:$AX$467,$B90,'Grid GenerationQueue'!$AY$5:$AY$467,$C90,'Grid GenerationQueue'!$BH$5:$BH$467,"Executed")</f>
        <v>0</v>
      </c>
      <c r="Z90">
        <f>SUMIFS('Grid GenerationQueue'!AN$5:AN$467,'Grid GenerationQueue'!$AX$5:$AX$467,$B90,'Grid GenerationQueue'!$AY$5:$AY$467,$C90,'Grid GenerationQueue'!$BH$5:$BH$467,"Executed")</f>
        <v>0</v>
      </c>
      <c r="AA90">
        <f>SUMIFS('Grid GenerationQueue'!AO$5:AO$467,'Grid GenerationQueue'!$AX$5:$AX$467,$B90,'Grid GenerationQueue'!$AY$5:$AY$467,$C90,'Grid GenerationQueue'!$BH$5:$BH$467,"Executed")</f>
        <v>0</v>
      </c>
      <c r="AB90">
        <f>SUMIFS('Grid GenerationQueue'!AP$5:AP$467,'Grid GenerationQueue'!$AX$5:$AX$467,$B90,'Grid GenerationQueue'!$AY$5:$AY$467,$C90,'Grid GenerationQueue'!$BH$5:$BH$467,"Executed")</f>
        <v>0</v>
      </c>
      <c r="AD90">
        <f>SUMIFS('Grid GenerationQueue'!AE$5:AE$467,'Grid GenerationQueue'!$AX$5:$AX$467,$B90,'Grid GenerationQueue'!$AY$5:$AY$467,$C90,'Grid GenerationQueue'!$BF$5:$BF$467,"&lt;&gt;"&amp;"")</f>
        <v>155.27500000000001</v>
      </c>
      <c r="AE90">
        <f>SUMIFS('Grid GenerationQueue'!AF$5:AF$467,'Grid GenerationQueue'!$AX$5:$AX$467,$B90,'Grid GenerationQueue'!$AY$5:$AY$467,$C90,'Grid GenerationQueue'!$BF$5:$BF$467,"&lt;&gt;"&amp;"")</f>
        <v>0</v>
      </c>
      <c r="AF90">
        <f>SUMIFS('Grid GenerationQueue'!AG$5:AG$467,'Grid GenerationQueue'!$AX$5:$AX$467,$B90,'Grid GenerationQueue'!$AY$5:$AY$467,$C90,'Grid GenerationQueue'!$BF$5:$BF$467,"&lt;&gt;"&amp;"")</f>
        <v>0</v>
      </c>
      <c r="AG90">
        <f>SUMIFS('Grid GenerationQueue'!AH$5:AH$467,'Grid GenerationQueue'!$AX$5:$AX$467,$B90,'Grid GenerationQueue'!$AY$5:$AY$467,$C90,'Grid GenerationQueue'!$BF$5:$BF$467,"&lt;&gt;"&amp;"")</f>
        <v>0</v>
      </c>
      <c r="AH90">
        <f>SUMIFS('Grid GenerationQueue'!AI$5:AI$467,'Grid GenerationQueue'!$AX$5:$AX$467,$B90,'Grid GenerationQueue'!$AY$5:$AY$467,$C90,'Grid GenerationQueue'!$BF$5:$BF$467,"&lt;&gt;"&amp;"")</f>
        <v>0</v>
      </c>
      <c r="AI90">
        <f>SUMIFS('Grid GenerationQueue'!AJ$5:AJ$467,'Grid GenerationQueue'!$AX$5:$AX$467,$B90,'Grid GenerationQueue'!$AY$5:$AY$467,$C90,'Grid GenerationQueue'!$BF$5:$BF$467,"&lt;&gt;"&amp;"")</f>
        <v>0</v>
      </c>
      <c r="AJ90">
        <f>SUMIFS('Grid GenerationQueue'!AK$5:AK$467,'Grid GenerationQueue'!$AX$5:$AX$467,$B90,'Grid GenerationQueue'!$AY$5:$AY$467,$C90,'Grid GenerationQueue'!$BF$5:$BF$467,"&lt;&gt;"&amp;"")</f>
        <v>0</v>
      </c>
      <c r="AK90">
        <f>SUMIFS('Grid GenerationQueue'!AL$5:AL$467,'Grid GenerationQueue'!$AX$5:$AX$467,$B90,'Grid GenerationQueue'!$AY$5:$AY$467,$C90,'Grid GenerationQueue'!$BF$5:$BF$467,"&lt;&gt;"&amp;"")</f>
        <v>0</v>
      </c>
      <c r="AL90">
        <f>SUMIFS('Grid GenerationQueue'!AM$5:AM$467,'Grid GenerationQueue'!$AX$5:$AX$467,$B90,'Grid GenerationQueue'!$AY$5:$AY$467,$C90,'Grid GenerationQueue'!$BF$5:$BF$467,"&lt;&gt;"&amp;"")</f>
        <v>0</v>
      </c>
      <c r="AM90">
        <f>SUMIFS('Grid GenerationQueue'!AN$5:AN$467,'Grid GenerationQueue'!$AX$5:$AX$467,$B90,'Grid GenerationQueue'!$AY$5:$AY$467,$C90,'Grid GenerationQueue'!$BF$5:$BF$467,"&lt;&gt;"&amp;"")</f>
        <v>0</v>
      </c>
      <c r="AN90">
        <f>SUMIFS('Grid GenerationQueue'!AO$5:AO$467,'Grid GenerationQueue'!$AX$5:$AX$467,$B90,'Grid GenerationQueue'!$AY$5:$AY$467,$C90,'Grid GenerationQueue'!$BF$5:$BF$467,"&lt;&gt;"&amp;"")</f>
        <v>0</v>
      </c>
      <c r="AO90">
        <f>SUMIFS('Grid GenerationQueue'!AP$5:AP$467,'Grid GenerationQueue'!$AX$5:$AX$467,$B90,'Grid GenerationQueue'!$AY$5:$AY$467,$C90,'Grid GenerationQueue'!$BF$5:$BF$467,"&lt;&gt;"&amp;"")</f>
        <v>0</v>
      </c>
      <c r="AQ90">
        <f>SUMIFS('Grid GenerationQueue'!AE$5:AE$467,'Grid GenerationQueue'!$AX$5:$AX$467,$B90,'Grid GenerationQueue'!$AY$5:$AY$467,$C90)</f>
        <v>155.27500000000001</v>
      </c>
      <c r="AR90">
        <f>SUMIFS('Grid GenerationQueue'!AF$5:AF$467,'Grid GenerationQueue'!$AX$5:$AX$467,$B90,'Grid GenerationQueue'!$AY$5:$AY$467,$C90)</f>
        <v>0</v>
      </c>
      <c r="AS90">
        <f>SUMIFS('Grid GenerationQueue'!AG$5:AG$467,'Grid GenerationQueue'!$AX$5:$AX$467,$B90,'Grid GenerationQueue'!$AY$5:$AY$467,$C90)</f>
        <v>0</v>
      </c>
      <c r="AT90">
        <f>SUMIFS('Grid GenerationQueue'!AH$5:AH$467,'Grid GenerationQueue'!$AX$5:$AX$467,$B90,'Grid GenerationQueue'!$AY$5:$AY$467,$C90)</f>
        <v>0</v>
      </c>
      <c r="AU90">
        <f>SUMIFS('Grid GenerationQueue'!AI$5:AI$467,'Grid GenerationQueue'!$AX$5:$AX$467,$B90,'Grid GenerationQueue'!$AY$5:$AY$467,$C90)</f>
        <v>0</v>
      </c>
      <c r="AV90">
        <f>SUMIFS('Grid GenerationQueue'!AJ$5:AJ$467,'Grid GenerationQueue'!$AX$5:$AX$467,$B90,'Grid GenerationQueue'!$AY$5:$AY$467,$C90)</f>
        <v>0</v>
      </c>
      <c r="AW90">
        <f>SUMIFS('Grid GenerationQueue'!AK$5:AK$467,'Grid GenerationQueue'!$AX$5:$AX$467,$B90,'Grid GenerationQueue'!$AY$5:$AY$467,$C90)</f>
        <v>0</v>
      </c>
      <c r="AX90">
        <f>SUMIFS('Grid GenerationQueue'!AL$5:AL$467,'Grid GenerationQueue'!$AX$5:$AX$467,$B90,'Grid GenerationQueue'!$AY$5:$AY$467,$C90)</f>
        <v>0</v>
      </c>
      <c r="AY90">
        <f>SUMIFS('Grid GenerationQueue'!AM$5:AM$467,'Grid GenerationQueue'!$AX$5:$AX$467,$B90,'Grid GenerationQueue'!$AY$5:$AY$467,$C90)</f>
        <v>0</v>
      </c>
      <c r="AZ90">
        <f>SUMIFS('Grid GenerationQueue'!AN$5:AN$467,'Grid GenerationQueue'!$AX$5:$AX$467,$B90,'Grid GenerationQueue'!$AY$5:$AY$467,$C90)</f>
        <v>0</v>
      </c>
      <c r="BA90">
        <f>SUMIFS('Grid GenerationQueue'!AO$5:AO$467,'Grid GenerationQueue'!$AX$5:$AX$467,$B90,'Grid GenerationQueue'!$AY$5:$AY$467,$C90)</f>
        <v>0</v>
      </c>
      <c r="BB90">
        <f>SUMIFS('Grid GenerationQueue'!AP$5:AP$467,'Grid GenerationQueue'!$AX$5:$AX$467,$B90,'Grid GenerationQueue'!$AY$5:$AY$467,$C90)</f>
        <v>0</v>
      </c>
      <c r="BD90">
        <f>SUMIFS('Grid GenerationQueue'!AE$5:AE$467,'Grid GenerationQueue'!$AX$5:$AX$467,$B90,'Grid GenerationQueue'!$AY$5:$AY$467,$C90,'Grid GenerationQueue'!$BH$5:$BH$467,"Executed",'Grid GenerationQueue'!$BB$5:$BB$467,"&lt;"&amp;$BE$3)</f>
        <v>0</v>
      </c>
      <c r="BE90">
        <f>SUMIFS('Grid GenerationQueue'!AF$5:AF$467,'Grid GenerationQueue'!$AX$5:$AX$467,$B90,'Grid GenerationQueue'!$AY$5:$AY$467,$C90,'Grid GenerationQueue'!$BH$5:$BH$467,"Executed",'Grid GenerationQueue'!$BB$5:$BB$467,"&lt;"&amp;$BE$3)</f>
        <v>0</v>
      </c>
      <c r="BF90">
        <f>SUMIFS('Grid GenerationQueue'!AG$5:AG$467,'Grid GenerationQueue'!$AX$5:$AX$467,$B90,'Grid GenerationQueue'!$AY$5:$AY$467,$C90,'Grid GenerationQueue'!$BH$5:$BH$467,"Executed",'Grid GenerationQueue'!$BB$5:$BB$467,"&lt;"&amp;$BE$3)</f>
        <v>0</v>
      </c>
      <c r="BG90">
        <f>SUMIFS('Grid GenerationQueue'!AH$5:AH$467,'Grid GenerationQueue'!$AX$5:$AX$467,$B90,'Grid GenerationQueue'!$AY$5:$AY$467,$C90,'Grid GenerationQueue'!$BH$5:$BH$467,"Executed",'Grid GenerationQueue'!$BB$5:$BB$467,"&lt;"&amp;$BE$3)</f>
        <v>0</v>
      </c>
      <c r="BH90">
        <f>SUMIFS('Grid GenerationQueue'!AI$5:AI$467,'Grid GenerationQueue'!$AX$5:$AX$467,$B90,'Grid GenerationQueue'!$AY$5:$AY$467,$C90,'Grid GenerationQueue'!$BH$5:$BH$467,"Executed",'Grid GenerationQueue'!$BB$5:$BB$467,"&lt;"&amp;$BE$3)</f>
        <v>0</v>
      </c>
      <c r="BI90">
        <f>SUMIFS('Grid GenerationQueue'!AJ$5:AJ$467,'Grid GenerationQueue'!$AX$5:$AX$467,$B90,'Grid GenerationQueue'!$AY$5:$AY$467,$C90,'Grid GenerationQueue'!$BH$5:$BH$467,"Executed",'Grid GenerationQueue'!$BB$5:$BB$467,"&lt;"&amp;$BE$3)</f>
        <v>0</v>
      </c>
      <c r="BJ90">
        <f>SUMIFS('Grid GenerationQueue'!AK$5:AK$467,'Grid GenerationQueue'!$AX$5:$AX$467,$B90,'Grid GenerationQueue'!$AY$5:$AY$467,$C90,'Grid GenerationQueue'!$BH$5:$BH$467,"Executed",'Grid GenerationQueue'!$BB$5:$BB$467,"&lt;"&amp;$BE$3)</f>
        <v>0</v>
      </c>
      <c r="BK90">
        <f>SUMIFS('Grid GenerationQueue'!AL$5:AL$467,'Grid GenerationQueue'!$AX$5:$AX$467,$B90,'Grid GenerationQueue'!$AY$5:$AY$467,$C90,'Grid GenerationQueue'!$BH$5:$BH$467,"Executed",'Grid GenerationQueue'!$BB$5:$BB$467,"&lt;"&amp;$BE$3)</f>
        <v>0</v>
      </c>
      <c r="BL90">
        <f>SUMIFS('Grid GenerationQueue'!AM$5:AM$467,'Grid GenerationQueue'!$AX$5:$AX$467,$B90,'Grid GenerationQueue'!$AY$5:$AY$467,$C90,'Grid GenerationQueue'!$BH$5:$BH$467,"Executed",'Grid GenerationQueue'!$BB$5:$BB$467,"&lt;"&amp;$BE$3)</f>
        <v>0</v>
      </c>
      <c r="BM90">
        <f>SUMIFS('Grid GenerationQueue'!AN$5:AN$467,'Grid GenerationQueue'!$AX$5:$AX$467,$B90,'Grid GenerationQueue'!$AY$5:$AY$467,$C90,'Grid GenerationQueue'!$BH$5:$BH$467,"Executed",'Grid GenerationQueue'!$BB$5:$BB$467,"&lt;"&amp;$BE$3)</f>
        <v>0</v>
      </c>
      <c r="BN90">
        <f>SUMIFS('Grid GenerationQueue'!AO$5:AO$467,'Grid GenerationQueue'!$AX$5:$AX$467,$B90,'Grid GenerationQueue'!$AY$5:$AY$467,$C90,'Grid GenerationQueue'!$BH$5:$BH$467,"Executed",'Grid GenerationQueue'!$BB$5:$BB$467,"&lt;"&amp;$BE$3)</f>
        <v>0</v>
      </c>
      <c r="BO90">
        <f>SUMIFS('Grid GenerationQueue'!AP$5:AP$467,'Grid GenerationQueue'!$AX$5:$AX$467,$B90,'Grid GenerationQueue'!$AY$5:$AY$467,$C90,'Grid GenerationQueue'!$BH$5:$BH$467,"Executed",'Grid GenerationQueue'!$BB$5:$BB$467,"&lt;"&amp;$BE$3)</f>
        <v>0</v>
      </c>
      <c r="BQ90">
        <f>SUMIFS('Grid GenerationQueue'!AE$5:AE$467,'Grid GenerationQueue'!$AX$5:$AX$467,$B90,'Grid GenerationQueue'!$AY$5:$AY$467,$C90,'Grid GenerationQueue'!$BF$5:$BF$467,"&lt;&gt;"&amp;"",'Grid GenerationQueue'!$BB$5:$BB$467,"&lt;"&amp;$BE$3)</f>
        <v>155.27500000000001</v>
      </c>
      <c r="BR90">
        <f>SUMIFS('Grid GenerationQueue'!AF$5:AF$467,'Grid GenerationQueue'!$AX$5:$AX$467,$B90,'Grid GenerationQueue'!$AY$5:$AY$467,$C90,'Grid GenerationQueue'!$BF$5:$BF$467,"&lt;&gt;"&amp;"",'Grid GenerationQueue'!$BB$5:$BB$467,"&lt;"&amp;$BE$3)</f>
        <v>0</v>
      </c>
      <c r="BS90">
        <f>SUMIFS('Grid GenerationQueue'!AG$5:AG$467,'Grid GenerationQueue'!$AX$5:$AX$467,$B90,'Grid GenerationQueue'!$AY$5:$AY$467,$C90,'Grid GenerationQueue'!$BF$5:$BF$467,"&lt;&gt;"&amp;"",'Grid GenerationQueue'!$BB$5:$BB$467,"&lt;"&amp;$BE$3)</f>
        <v>0</v>
      </c>
      <c r="BT90">
        <f>SUMIFS('Grid GenerationQueue'!AH$5:AH$467,'Grid GenerationQueue'!$AX$5:$AX$467,$B90,'Grid GenerationQueue'!$AY$5:$AY$467,$C90,'Grid GenerationQueue'!$BF$5:$BF$467,"&lt;&gt;"&amp;"",'Grid GenerationQueue'!$BB$5:$BB$467,"&lt;"&amp;$BE$3)</f>
        <v>0</v>
      </c>
      <c r="BU90">
        <f>SUMIFS('Grid GenerationQueue'!AI$5:AI$467,'Grid GenerationQueue'!$AX$5:$AX$467,$B90,'Grid GenerationQueue'!$AY$5:$AY$467,$C90,'Grid GenerationQueue'!$BF$5:$BF$467,"&lt;&gt;"&amp;"",'Grid GenerationQueue'!$BB$5:$BB$467,"&lt;"&amp;$BE$3)</f>
        <v>0</v>
      </c>
      <c r="BV90">
        <f>SUMIFS('Grid GenerationQueue'!AJ$5:AJ$467,'Grid GenerationQueue'!$AX$5:$AX$467,$B90,'Grid GenerationQueue'!$AY$5:$AY$467,$C90,'Grid GenerationQueue'!$BF$5:$BF$467,"&lt;&gt;"&amp;"",'Grid GenerationQueue'!$BB$5:$BB$467,"&lt;"&amp;$BE$3)</f>
        <v>0</v>
      </c>
      <c r="BW90">
        <f>SUMIFS('Grid GenerationQueue'!AK$5:AK$467,'Grid GenerationQueue'!$AX$5:$AX$467,$B90,'Grid GenerationQueue'!$AY$5:$AY$467,$C90,'Grid GenerationQueue'!$BF$5:$BF$467,"&lt;&gt;"&amp;"",'Grid GenerationQueue'!$BB$5:$BB$467,"&lt;"&amp;$BE$3)</f>
        <v>0</v>
      </c>
      <c r="BX90">
        <f>SUMIFS('Grid GenerationQueue'!AL$5:AL$467,'Grid GenerationQueue'!$AX$5:$AX$467,$B90,'Grid GenerationQueue'!$AY$5:$AY$467,$C90,'Grid GenerationQueue'!$BF$5:$BF$467,"&lt;&gt;"&amp;"",'Grid GenerationQueue'!$BB$5:$BB$467,"&lt;"&amp;$BE$3)</f>
        <v>0</v>
      </c>
      <c r="BY90">
        <f>SUMIFS('Grid GenerationQueue'!AM$5:AM$467,'Grid GenerationQueue'!$AX$5:$AX$467,$B90,'Grid GenerationQueue'!$AY$5:$AY$467,$C90,'Grid GenerationQueue'!$BF$5:$BF$467,"&lt;&gt;"&amp;"",'Grid GenerationQueue'!$BB$5:$BB$467,"&lt;"&amp;$BE$3)</f>
        <v>0</v>
      </c>
      <c r="BZ90">
        <f>SUMIFS('Grid GenerationQueue'!AN$5:AN$467,'Grid GenerationQueue'!$AX$5:$AX$467,$B90,'Grid GenerationQueue'!$AY$5:$AY$467,$C90,'Grid GenerationQueue'!$BF$5:$BF$467,"&lt;&gt;"&amp;"",'Grid GenerationQueue'!$BB$5:$BB$467,"&lt;"&amp;$BE$3)</f>
        <v>0</v>
      </c>
      <c r="CA90">
        <f>SUMIFS('Grid GenerationQueue'!AO$5:AO$467,'Grid GenerationQueue'!$AX$5:$AX$467,$B90,'Grid GenerationQueue'!$AY$5:$AY$467,$C90,'Grid GenerationQueue'!$BF$5:$BF$467,"&lt;&gt;"&amp;"",'Grid GenerationQueue'!$BB$5:$BB$467,"&lt;"&amp;$BE$3)</f>
        <v>0</v>
      </c>
      <c r="CB90">
        <f>SUMIFS('Grid GenerationQueue'!AP$5:AP$467,'Grid GenerationQueue'!$AX$5:$AX$467,$B90,'Grid GenerationQueue'!$AY$5:$AY$467,$C90,'Grid GenerationQueue'!$BF$5:$BF$467,"&lt;&gt;"&amp;"",'Grid GenerationQueue'!$BB$5:$BB$467,"&lt;"&amp;$BE$3)</f>
        <v>0</v>
      </c>
      <c r="CD90">
        <f>SUMIFS('Grid GenerationQueue'!AE$5:AE$467,'Grid GenerationQueue'!$AX$5:$AX$467,$B90,'Grid GenerationQueue'!$AY$5:$AY$467,$C90,'Grid GenerationQueue'!$BB$5:$BB$467,"&lt;"&amp;$BE$3)</f>
        <v>155.27500000000001</v>
      </c>
      <c r="CE90">
        <f>SUMIFS('Grid GenerationQueue'!AF$5:AF$467,'Grid GenerationQueue'!$AX$5:$AX$467,$B90,'Grid GenerationQueue'!$AY$5:$AY$467,$C90,'Grid GenerationQueue'!$BB$5:$BB$467,"&lt;"&amp;$BE$3)</f>
        <v>0</v>
      </c>
      <c r="CF90">
        <f>SUMIFS('Grid GenerationQueue'!AG$5:AG$467,'Grid GenerationQueue'!$AX$5:$AX$467,$B90,'Grid GenerationQueue'!$AY$5:$AY$467,$C90,'Grid GenerationQueue'!$BB$5:$BB$467,"&lt;"&amp;$BE$3)</f>
        <v>0</v>
      </c>
      <c r="CG90">
        <f>SUMIFS('Grid GenerationQueue'!AH$5:AH$467,'Grid GenerationQueue'!$AX$5:$AX$467,$B90,'Grid GenerationQueue'!$AY$5:$AY$467,$C90,'Grid GenerationQueue'!$BB$5:$BB$467,"&lt;"&amp;$BE$3)</f>
        <v>0</v>
      </c>
      <c r="CH90">
        <f>SUMIFS('Grid GenerationQueue'!AI$5:AI$467,'Grid GenerationQueue'!$AX$5:$AX$467,$B90,'Grid GenerationQueue'!$AY$5:$AY$467,$C90,'Grid GenerationQueue'!$BB$5:$BB$467,"&lt;"&amp;$BE$3)</f>
        <v>0</v>
      </c>
      <c r="CI90">
        <f>SUMIFS('Grid GenerationQueue'!AJ$5:AJ$467,'Grid GenerationQueue'!$AX$5:$AX$467,$B90,'Grid GenerationQueue'!$AY$5:$AY$467,$C90,'Grid GenerationQueue'!$BB$5:$BB$467,"&lt;"&amp;$BE$3)</f>
        <v>0</v>
      </c>
      <c r="CJ90">
        <f>SUMIFS('Grid GenerationQueue'!AK$5:AK$467,'Grid GenerationQueue'!$AX$5:$AX$467,$B90,'Grid GenerationQueue'!$AY$5:$AY$467,$C90,'Grid GenerationQueue'!$BB$5:$BB$467,"&lt;"&amp;$BE$3)</f>
        <v>0</v>
      </c>
      <c r="CK90">
        <f>SUMIFS('Grid GenerationQueue'!AL$5:AL$467,'Grid GenerationQueue'!$AX$5:$AX$467,$B90,'Grid GenerationQueue'!$AY$5:$AY$467,$C90,'Grid GenerationQueue'!$BB$5:$BB$467,"&lt;"&amp;$BE$3)</f>
        <v>0</v>
      </c>
      <c r="CL90">
        <f>SUMIFS('Grid GenerationQueue'!AM$5:AM$467,'Grid GenerationQueue'!$AX$5:$AX$467,$B90,'Grid GenerationQueue'!$AY$5:$AY$467,$C90,'Grid GenerationQueue'!$BB$5:$BB$467,"&lt;"&amp;$BE$3)</f>
        <v>0</v>
      </c>
      <c r="CM90">
        <f>SUMIFS('Grid GenerationQueue'!AN$5:AN$467,'Grid GenerationQueue'!$AX$5:$AX$467,$B90,'Grid GenerationQueue'!$AY$5:$AY$467,$C90,'Grid GenerationQueue'!$BB$5:$BB$467,"&lt;"&amp;$BE$3)</f>
        <v>0</v>
      </c>
      <c r="CN90">
        <f>SUMIFS('Grid GenerationQueue'!AO$5:AO$467,'Grid GenerationQueue'!$AX$5:$AX$467,$B90,'Grid GenerationQueue'!$AY$5:$AY$467,$C90,'Grid GenerationQueue'!$BB$5:$BB$467,"&lt;"&amp;$BE$3)</f>
        <v>0</v>
      </c>
      <c r="CO90">
        <f>SUMIFS('Grid GenerationQueue'!AP$5:AP$467,'Grid GenerationQueue'!$AX$5:$AX$467,$B90,'Grid GenerationQueue'!$AY$5:$AY$467,$C90,'Grid GenerationQueue'!$BB$5:$BB$467,"&lt;"&amp;$BE$3)</f>
        <v>0</v>
      </c>
    </row>
    <row r="91" spans="1:93" x14ac:dyDescent="0.35">
      <c r="A91" t="s">
        <v>4648</v>
      </c>
      <c r="B91" t="s">
        <v>4410</v>
      </c>
      <c r="C91">
        <v>60</v>
      </c>
      <c r="D91">
        <f>SUMIFS('Grid GenerationQueue'!AE$5:AE$467,'Grid GenerationQueue'!$AX$5:$AX$467,$B91,'Grid GenerationQueue'!$AY$5:$AY$467,$C91,'Grid GenerationQueue'!$BI$5:$BI$467,"&lt;4")</f>
        <v>0</v>
      </c>
      <c r="E91">
        <f>SUMIFS('Grid GenerationQueue'!AF$5:AF$467,'Grid GenerationQueue'!$AX$5:$AX$467,$B91,'Grid GenerationQueue'!$AY$5:$AY$467,$C91,'Grid GenerationQueue'!$BI$5:$BI$467,"&lt;4")</f>
        <v>0</v>
      </c>
      <c r="F91">
        <f>SUMIFS('Grid GenerationQueue'!AG$5:AG$467,'Grid GenerationQueue'!$AX$5:$AX$467,$B91,'Grid GenerationQueue'!$AY$5:$AY$467,$C91,'Grid GenerationQueue'!$BI$5:$BI$467,"&lt;4")</f>
        <v>0</v>
      </c>
      <c r="G91">
        <f>SUMIFS('Grid GenerationQueue'!AH$5:AH$467,'Grid GenerationQueue'!$AX$5:$AX$467,$B91,'Grid GenerationQueue'!$AY$5:$AY$467,$C91,'Grid GenerationQueue'!$BI$5:$BI$467,"&lt;4")</f>
        <v>0</v>
      </c>
      <c r="H91">
        <f>SUMIFS('Grid GenerationQueue'!AI$5:AI$467,'Grid GenerationQueue'!$AX$5:$AX$467,$B91,'Grid GenerationQueue'!$AY$5:$AY$467,$C91,'Grid GenerationQueue'!$BI$5:$BI$467,"&lt;4")</f>
        <v>0</v>
      </c>
      <c r="I91">
        <f>SUMIFS('Grid GenerationQueue'!AJ$5:AJ$467,'Grid GenerationQueue'!$AX$5:$AX$467,$B91,'Grid GenerationQueue'!$AY$5:$AY$467,$C91,'Grid GenerationQueue'!$BI$5:$BI$467,"&lt;4")</f>
        <v>0</v>
      </c>
      <c r="J91">
        <f>SUMIFS('Grid GenerationQueue'!AK$5:AK$467,'Grid GenerationQueue'!$AX$5:$AX$467,$B91,'Grid GenerationQueue'!$AY$5:$AY$467,$C91,'Grid GenerationQueue'!$BI$5:$BI$467,"&lt;4")</f>
        <v>0</v>
      </c>
      <c r="K91">
        <f>SUMIFS('Grid GenerationQueue'!AL$5:AL$467,'Grid GenerationQueue'!$AX$5:$AX$467,$B91,'Grid GenerationQueue'!$AY$5:$AY$467,$C91,'Grid GenerationQueue'!$BI$5:$BI$467,"&lt;4")</f>
        <v>0</v>
      </c>
      <c r="L91">
        <f>SUMIFS('Grid GenerationQueue'!AM$5:AM$467,'Grid GenerationQueue'!$AX$5:$AX$467,$B91,'Grid GenerationQueue'!$AY$5:$AY$467,$C91,'Grid GenerationQueue'!$BI$5:$BI$467,"&lt;4")</f>
        <v>0</v>
      </c>
      <c r="M91">
        <f>SUMIFS('Grid GenerationQueue'!AN$5:AN$467,'Grid GenerationQueue'!$AX$5:$AX$467,$B91,'Grid GenerationQueue'!$AY$5:$AY$467,$C91,'Grid GenerationQueue'!$BI$5:$BI$467,"&lt;4")</f>
        <v>0</v>
      </c>
      <c r="N91">
        <f>SUMIFS('Grid GenerationQueue'!AO$5:AO$467,'Grid GenerationQueue'!$AX$5:$AX$467,$B91,'Grid GenerationQueue'!$AY$5:$AY$467,$C91,'Grid GenerationQueue'!$BI$5:$BI$467,"&lt;4")</f>
        <v>0</v>
      </c>
      <c r="O91">
        <f>SUMIFS('Grid GenerationQueue'!AP$5:AP$467,'Grid GenerationQueue'!$AX$5:$AX$467,$B91,'Grid GenerationQueue'!$AY$5:$AY$467,$C91,'Grid GenerationQueue'!$BI$5:$BI$467,"&lt;4")</f>
        <v>0</v>
      </c>
      <c r="Q91">
        <f>SUMIFS('Grid GenerationQueue'!AE$5:AE$467,'Grid GenerationQueue'!$AX$5:$AX$467,$B91,'Grid GenerationQueue'!$AY$5:$AY$467,$C91,'Grid GenerationQueue'!$BH$5:$BH$467,"Executed")</f>
        <v>20</v>
      </c>
      <c r="R91">
        <f>SUMIFS('Grid GenerationQueue'!AF$5:AF$467,'Grid GenerationQueue'!$AX$5:$AX$467,$B91,'Grid GenerationQueue'!$AY$5:$AY$467,$C91,'Grid GenerationQueue'!$BH$5:$BH$467,"Executed")</f>
        <v>0</v>
      </c>
      <c r="S91">
        <f>SUMIFS('Grid GenerationQueue'!AG$5:AG$467,'Grid GenerationQueue'!$AX$5:$AX$467,$B91,'Grid GenerationQueue'!$AY$5:$AY$467,$C91,'Grid GenerationQueue'!$BH$5:$BH$467,"Executed")</f>
        <v>0</v>
      </c>
      <c r="T91">
        <f>SUMIFS('Grid GenerationQueue'!AH$5:AH$467,'Grid GenerationQueue'!$AX$5:$AX$467,$B91,'Grid GenerationQueue'!$AY$5:$AY$467,$C91,'Grid GenerationQueue'!$BH$5:$BH$467,"Executed")</f>
        <v>0</v>
      </c>
      <c r="U91">
        <f>SUMIFS('Grid GenerationQueue'!AI$5:AI$467,'Grid GenerationQueue'!$AX$5:$AX$467,$B91,'Grid GenerationQueue'!$AY$5:$AY$467,$C91,'Grid GenerationQueue'!$BH$5:$BH$467,"Executed")</f>
        <v>1.9999999999999574E-2</v>
      </c>
      <c r="V91">
        <f>SUMIFS('Grid GenerationQueue'!AJ$5:AJ$467,'Grid GenerationQueue'!$AX$5:$AX$467,$B91,'Grid GenerationQueue'!$AY$5:$AY$467,$C91,'Grid GenerationQueue'!$BH$5:$BH$467,"Executed")</f>
        <v>0</v>
      </c>
      <c r="W91">
        <f>SUMIFS('Grid GenerationQueue'!AK$5:AK$467,'Grid GenerationQueue'!$AX$5:$AX$467,$B91,'Grid GenerationQueue'!$AY$5:$AY$467,$C91,'Grid GenerationQueue'!$BH$5:$BH$467,"Executed")</f>
        <v>0</v>
      </c>
      <c r="X91">
        <f>SUMIFS('Grid GenerationQueue'!AL$5:AL$467,'Grid GenerationQueue'!$AX$5:$AX$467,$B91,'Grid GenerationQueue'!$AY$5:$AY$467,$C91,'Grid GenerationQueue'!$BH$5:$BH$467,"Executed")</f>
        <v>0</v>
      </c>
      <c r="Y91">
        <f>SUMIFS('Grid GenerationQueue'!AM$5:AM$467,'Grid GenerationQueue'!$AX$5:$AX$467,$B91,'Grid GenerationQueue'!$AY$5:$AY$467,$C91,'Grid GenerationQueue'!$BH$5:$BH$467,"Executed")</f>
        <v>0</v>
      </c>
      <c r="Z91">
        <f>SUMIFS('Grid GenerationQueue'!AN$5:AN$467,'Grid GenerationQueue'!$AX$5:$AX$467,$B91,'Grid GenerationQueue'!$AY$5:$AY$467,$C91,'Grid GenerationQueue'!$BH$5:$BH$467,"Executed")</f>
        <v>0</v>
      </c>
      <c r="AA91">
        <f>SUMIFS('Grid GenerationQueue'!AO$5:AO$467,'Grid GenerationQueue'!$AX$5:$AX$467,$B91,'Grid GenerationQueue'!$AY$5:$AY$467,$C91,'Grid GenerationQueue'!$BH$5:$BH$467,"Executed")</f>
        <v>0</v>
      </c>
      <c r="AB91">
        <f>SUMIFS('Grid GenerationQueue'!AP$5:AP$467,'Grid GenerationQueue'!$AX$5:$AX$467,$B91,'Grid GenerationQueue'!$AY$5:$AY$467,$C91,'Grid GenerationQueue'!$BH$5:$BH$467,"Executed")</f>
        <v>0</v>
      </c>
      <c r="AD91">
        <f>SUMIFS('Grid GenerationQueue'!AE$5:AE$467,'Grid GenerationQueue'!$AX$5:$AX$467,$B91,'Grid GenerationQueue'!$AY$5:$AY$467,$C91,'Grid GenerationQueue'!$BF$5:$BF$467,"&lt;&gt;"&amp;"")</f>
        <v>20</v>
      </c>
      <c r="AE91">
        <f>SUMIFS('Grid GenerationQueue'!AF$5:AF$467,'Grid GenerationQueue'!$AX$5:$AX$467,$B91,'Grid GenerationQueue'!$AY$5:$AY$467,$C91,'Grid GenerationQueue'!$BF$5:$BF$467,"&lt;&gt;"&amp;"")</f>
        <v>0</v>
      </c>
      <c r="AF91">
        <f>SUMIFS('Grid GenerationQueue'!AG$5:AG$467,'Grid GenerationQueue'!$AX$5:$AX$467,$B91,'Grid GenerationQueue'!$AY$5:$AY$467,$C91,'Grid GenerationQueue'!$BF$5:$BF$467,"&lt;&gt;"&amp;"")</f>
        <v>0</v>
      </c>
      <c r="AG91">
        <f>SUMIFS('Grid GenerationQueue'!AH$5:AH$467,'Grid GenerationQueue'!$AX$5:$AX$467,$B91,'Grid GenerationQueue'!$AY$5:$AY$467,$C91,'Grid GenerationQueue'!$BF$5:$BF$467,"&lt;&gt;"&amp;"")</f>
        <v>0</v>
      </c>
      <c r="AH91">
        <f>SUMIFS('Grid GenerationQueue'!AI$5:AI$467,'Grid GenerationQueue'!$AX$5:$AX$467,$B91,'Grid GenerationQueue'!$AY$5:$AY$467,$C91,'Grid GenerationQueue'!$BF$5:$BF$467,"&lt;&gt;"&amp;"")</f>
        <v>1.9999999999999574E-2</v>
      </c>
      <c r="AI91">
        <f>SUMIFS('Grid GenerationQueue'!AJ$5:AJ$467,'Grid GenerationQueue'!$AX$5:$AX$467,$B91,'Grid GenerationQueue'!$AY$5:$AY$467,$C91,'Grid GenerationQueue'!$BF$5:$BF$467,"&lt;&gt;"&amp;"")</f>
        <v>0</v>
      </c>
      <c r="AJ91">
        <f>SUMIFS('Grid GenerationQueue'!AK$5:AK$467,'Grid GenerationQueue'!$AX$5:$AX$467,$B91,'Grid GenerationQueue'!$AY$5:$AY$467,$C91,'Grid GenerationQueue'!$BF$5:$BF$467,"&lt;&gt;"&amp;"")</f>
        <v>0</v>
      </c>
      <c r="AK91">
        <f>SUMIFS('Grid GenerationQueue'!AL$5:AL$467,'Grid GenerationQueue'!$AX$5:$AX$467,$B91,'Grid GenerationQueue'!$AY$5:$AY$467,$C91,'Grid GenerationQueue'!$BF$5:$BF$467,"&lt;&gt;"&amp;"")</f>
        <v>0</v>
      </c>
      <c r="AL91">
        <f>SUMIFS('Grid GenerationQueue'!AM$5:AM$467,'Grid GenerationQueue'!$AX$5:$AX$467,$B91,'Grid GenerationQueue'!$AY$5:$AY$467,$C91,'Grid GenerationQueue'!$BF$5:$BF$467,"&lt;&gt;"&amp;"")</f>
        <v>0</v>
      </c>
      <c r="AM91">
        <f>SUMIFS('Grid GenerationQueue'!AN$5:AN$467,'Grid GenerationQueue'!$AX$5:$AX$467,$B91,'Grid GenerationQueue'!$AY$5:$AY$467,$C91,'Grid GenerationQueue'!$BF$5:$BF$467,"&lt;&gt;"&amp;"")</f>
        <v>0</v>
      </c>
      <c r="AN91">
        <f>SUMIFS('Grid GenerationQueue'!AO$5:AO$467,'Grid GenerationQueue'!$AX$5:$AX$467,$B91,'Grid GenerationQueue'!$AY$5:$AY$467,$C91,'Grid GenerationQueue'!$BF$5:$BF$467,"&lt;&gt;"&amp;"")</f>
        <v>0</v>
      </c>
      <c r="AO91">
        <f>SUMIFS('Grid GenerationQueue'!AP$5:AP$467,'Grid GenerationQueue'!$AX$5:$AX$467,$B91,'Grid GenerationQueue'!$AY$5:$AY$467,$C91,'Grid GenerationQueue'!$BF$5:$BF$467,"&lt;&gt;"&amp;"")</f>
        <v>0</v>
      </c>
      <c r="AQ91">
        <f>SUMIFS('Grid GenerationQueue'!AE$5:AE$467,'Grid GenerationQueue'!$AX$5:$AX$467,$B91,'Grid GenerationQueue'!$AY$5:$AY$467,$C91)</f>
        <v>20</v>
      </c>
      <c r="AR91">
        <f>SUMIFS('Grid GenerationQueue'!AF$5:AF$467,'Grid GenerationQueue'!$AX$5:$AX$467,$B91,'Grid GenerationQueue'!$AY$5:$AY$467,$C91)</f>
        <v>0</v>
      </c>
      <c r="AS91">
        <f>SUMIFS('Grid GenerationQueue'!AG$5:AG$467,'Grid GenerationQueue'!$AX$5:$AX$467,$B91,'Grid GenerationQueue'!$AY$5:$AY$467,$C91)</f>
        <v>0</v>
      </c>
      <c r="AT91">
        <f>SUMIFS('Grid GenerationQueue'!AH$5:AH$467,'Grid GenerationQueue'!$AX$5:$AX$467,$B91,'Grid GenerationQueue'!$AY$5:$AY$467,$C91)</f>
        <v>0</v>
      </c>
      <c r="AU91">
        <f>SUMIFS('Grid GenerationQueue'!AI$5:AI$467,'Grid GenerationQueue'!$AX$5:$AX$467,$B91,'Grid GenerationQueue'!$AY$5:$AY$467,$C91)</f>
        <v>1.9999999999999574E-2</v>
      </c>
      <c r="AV91">
        <f>SUMIFS('Grid GenerationQueue'!AJ$5:AJ$467,'Grid GenerationQueue'!$AX$5:$AX$467,$B91,'Grid GenerationQueue'!$AY$5:$AY$467,$C91)</f>
        <v>0</v>
      </c>
      <c r="AW91">
        <f>SUMIFS('Grid GenerationQueue'!AK$5:AK$467,'Grid GenerationQueue'!$AX$5:$AX$467,$B91,'Grid GenerationQueue'!$AY$5:$AY$467,$C91)</f>
        <v>0</v>
      </c>
      <c r="AX91">
        <f>SUMIFS('Grid GenerationQueue'!AL$5:AL$467,'Grid GenerationQueue'!$AX$5:$AX$467,$B91,'Grid GenerationQueue'!$AY$5:$AY$467,$C91)</f>
        <v>0</v>
      </c>
      <c r="AY91">
        <f>SUMIFS('Grid GenerationQueue'!AM$5:AM$467,'Grid GenerationQueue'!$AX$5:$AX$467,$B91,'Grid GenerationQueue'!$AY$5:$AY$467,$C91)</f>
        <v>0</v>
      </c>
      <c r="AZ91">
        <f>SUMIFS('Grid GenerationQueue'!AN$5:AN$467,'Grid GenerationQueue'!$AX$5:$AX$467,$B91,'Grid GenerationQueue'!$AY$5:$AY$467,$C91)</f>
        <v>0</v>
      </c>
      <c r="BA91">
        <f>SUMIFS('Grid GenerationQueue'!AO$5:AO$467,'Grid GenerationQueue'!$AX$5:$AX$467,$B91,'Grid GenerationQueue'!$AY$5:$AY$467,$C91)</f>
        <v>0</v>
      </c>
      <c r="BB91">
        <f>SUMIFS('Grid GenerationQueue'!AP$5:AP$467,'Grid GenerationQueue'!$AX$5:$AX$467,$B91,'Grid GenerationQueue'!$AY$5:$AY$467,$C91)</f>
        <v>0</v>
      </c>
      <c r="BD91">
        <f>SUMIFS('Grid GenerationQueue'!AE$5:AE$467,'Grid GenerationQueue'!$AX$5:$AX$467,$B91,'Grid GenerationQueue'!$AY$5:$AY$467,$C91,'Grid GenerationQueue'!$BH$5:$BH$467,"Executed",'Grid GenerationQueue'!$BB$5:$BB$467,"&lt;"&amp;$BE$3)</f>
        <v>20</v>
      </c>
      <c r="BE91">
        <f>SUMIFS('Grid GenerationQueue'!AF$5:AF$467,'Grid GenerationQueue'!$AX$5:$AX$467,$B91,'Grid GenerationQueue'!$AY$5:$AY$467,$C91,'Grid GenerationQueue'!$BH$5:$BH$467,"Executed",'Grid GenerationQueue'!$BB$5:$BB$467,"&lt;"&amp;$BE$3)</f>
        <v>0</v>
      </c>
      <c r="BF91">
        <f>SUMIFS('Grid GenerationQueue'!AG$5:AG$467,'Grid GenerationQueue'!$AX$5:$AX$467,$B91,'Grid GenerationQueue'!$AY$5:$AY$467,$C91,'Grid GenerationQueue'!$BH$5:$BH$467,"Executed",'Grid GenerationQueue'!$BB$5:$BB$467,"&lt;"&amp;$BE$3)</f>
        <v>0</v>
      </c>
      <c r="BG91">
        <f>SUMIFS('Grid GenerationQueue'!AH$5:AH$467,'Grid GenerationQueue'!$AX$5:$AX$467,$B91,'Grid GenerationQueue'!$AY$5:$AY$467,$C91,'Grid GenerationQueue'!$BH$5:$BH$467,"Executed",'Grid GenerationQueue'!$BB$5:$BB$467,"&lt;"&amp;$BE$3)</f>
        <v>0</v>
      </c>
      <c r="BH91">
        <f>SUMIFS('Grid GenerationQueue'!AI$5:AI$467,'Grid GenerationQueue'!$AX$5:$AX$467,$B91,'Grid GenerationQueue'!$AY$5:$AY$467,$C91,'Grid GenerationQueue'!$BH$5:$BH$467,"Executed",'Grid GenerationQueue'!$BB$5:$BB$467,"&lt;"&amp;$BE$3)</f>
        <v>1.9999999999999574E-2</v>
      </c>
      <c r="BI91">
        <f>SUMIFS('Grid GenerationQueue'!AJ$5:AJ$467,'Grid GenerationQueue'!$AX$5:$AX$467,$B91,'Grid GenerationQueue'!$AY$5:$AY$467,$C91,'Grid GenerationQueue'!$BH$5:$BH$467,"Executed",'Grid GenerationQueue'!$BB$5:$BB$467,"&lt;"&amp;$BE$3)</f>
        <v>0</v>
      </c>
      <c r="BJ91">
        <f>SUMIFS('Grid GenerationQueue'!AK$5:AK$467,'Grid GenerationQueue'!$AX$5:$AX$467,$B91,'Grid GenerationQueue'!$AY$5:$AY$467,$C91,'Grid GenerationQueue'!$BH$5:$BH$467,"Executed",'Grid GenerationQueue'!$BB$5:$BB$467,"&lt;"&amp;$BE$3)</f>
        <v>0</v>
      </c>
      <c r="BK91">
        <f>SUMIFS('Grid GenerationQueue'!AL$5:AL$467,'Grid GenerationQueue'!$AX$5:$AX$467,$B91,'Grid GenerationQueue'!$AY$5:$AY$467,$C91,'Grid GenerationQueue'!$BH$5:$BH$467,"Executed",'Grid GenerationQueue'!$BB$5:$BB$467,"&lt;"&amp;$BE$3)</f>
        <v>0</v>
      </c>
      <c r="BL91">
        <f>SUMIFS('Grid GenerationQueue'!AM$5:AM$467,'Grid GenerationQueue'!$AX$5:$AX$467,$B91,'Grid GenerationQueue'!$AY$5:$AY$467,$C91,'Grid GenerationQueue'!$BH$5:$BH$467,"Executed",'Grid GenerationQueue'!$BB$5:$BB$467,"&lt;"&amp;$BE$3)</f>
        <v>0</v>
      </c>
      <c r="BM91">
        <f>SUMIFS('Grid GenerationQueue'!AN$5:AN$467,'Grid GenerationQueue'!$AX$5:$AX$467,$B91,'Grid GenerationQueue'!$AY$5:$AY$467,$C91,'Grid GenerationQueue'!$BH$5:$BH$467,"Executed",'Grid GenerationQueue'!$BB$5:$BB$467,"&lt;"&amp;$BE$3)</f>
        <v>0</v>
      </c>
      <c r="BN91">
        <f>SUMIFS('Grid GenerationQueue'!AO$5:AO$467,'Grid GenerationQueue'!$AX$5:$AX$467,$B91,'Grid GenerationQueue'!$AY$5:$AY$467,$C91,'Grid GenerationQueue'!$BH$5:$BH$467,"Executed",'Grid GenerationQueue'!$BB$5:$BB$467,"&lt;"&amp;$BE$3)</f>
        <v>0</v>
      </c>
      <c r="BO91">
        <f>SUMIFS('Grid GenerationQueue'!AP$5:AP$467,'Grid GenerationQueue'!$AX$5:$AX$467,$B91,'Grid GenerationQueue'!$AY$5:$AY$467,$C91,'Grid GenerationQueue'!$BH$5:$BH$467,"Executed",'Grid GenerationQueue'!$BB$5:$BB$467,"&lt;"&amp;$BE$3)</f>
        <v>0</v>
      </c>
      <c r="BQ91">
        <f>SUMIFS('Grid GenerationQueue'!AE$5:AE$467,'Grid GenerationQueue'!$AX$5:$AX$467,$B91,'Grid GenerationQueue'!$AY$5:$AY$467,$C91,'Grid GenerationQueue'!$BF$5:$BF$467,"&lt;&gt;"&amp;"",'Grid GenerationQueue'!$BB$5:$BB$467,"&lt;"&amp;$BE$3)</f>
        <v>20</v>
      </c>
      <c r="BR91">
        <f>SUMIFS('Grid GenerationQueue'!AF$5:AF$467,'Grid GenerationQueue'!$AX$5:$AX$467,$B91,'Grid GenerationQueue'!$AY$5:$AY$467,$C91,'Grid GenerationQueue'!$BF$5:$BF$467,"&lt;&gt;"&amp;"",'Grid GenerationQueue'!$BB$5:$BB$467,"&lt;"&amp;$BE$3)</f>
        <v>0</v>
      </c>
      <c r="BS91">
        <f>SUMIFS('Grid GenerationQueue'!AG$5:AG$467,'Grid GenerationQueue'!$AX$5:$AX$467,$B91,'Grid GenerationQueue'!$AY$5:$AY$467,$C91,'Grid GenerationQueue'!$BF$5:$BF$467,"&lt;&gt;"&amp;"",'Grid GenerationQueue'!$BB$5:$BB$467,"&lt;"&amp;$BE$3)</f>
        <v>0</v>
      </c>
      <c r="BT91">
        <f>SUMIFS('Grid GenerationQueue'!AH$5:AH$467,'Grid GenerationQueue'!$AX$5:$AX$467,$B91,'Grid GenerationQueue'!$AY$5:$AY$467,$C91,'Grid GenerationQueue'!$BF$5:$BF$467,"&lt;&gt;"&amp;"",'Grid GenerationQueue'!$BB$5:$BB$467,"&lt;"&amp;$BE$3)</f>
        <v>0</v>
      </c>
      <c r="BU91">
        <f>SUMIFS('Grid GenerationQueue'!AI$5:AI$467,'Grid GenerationQueue'!$AX$5:$AX$467,$B91,'Grid GenerationQueue'!$AY$5:$AY$467,$C91,'Grid GenerationQueue'!$BF$5:$BF$467,"&lt;&gt;"&amp;"",'Grid GenerationQueue'!$BB$5:$BB$467,"&lt;"&amp;$BE$3)</f>
        <v>1.9999999999999574E-2</v>
      </c>
      <c r="BV91">
        <f>SUMIFS('Grid GenerationQueue'!AJ$5:AJ$467,'Grid GenerationQueue'!$AX$5:$AX$467,$B91,'Grid GenerationQueue'!$AY$5:$AY$467,$C91,'Grid GenerationQueue'!$BF$5:$BF$467,"&lt;&gt;"&amp;"",'Grid GenerationQueue'!$BB$5:$BB$467,"&lt;"&amp;$BE$3)</f>
        <v>0</v>
      </c>
      <c r="BW91">
        <f>SUMIFS('Grid GenerationQueue'!AK$5:AK$467,'Grid GenerationQueue'!$AX$5:$AX$467,$B91,'Grid GenerationQueue'!$AY$5:$AY$467,$C91,'Grid GenerationQueue'!$BF$5:$BF$467,"&lt;&gt;"&amp;"",'Grid GenerationQueue'!$BB$5:$BB$467,"&lt;"&amp;$BE$3)</f>
        <v>0</v>
      </c>
      <c r="BX91">
        <f>SUMIFS('Grid GenerationQueue'!AL$5:AL$467,'Grid GenerationQueue'!$AX$5:$AX$467,$B91,'Grid GenerationQueue'!$AY$5:$AY$467,$C91,'Grid GenerationQueue'!$BF$5:$BF$467,"&lt;&gt;"&amp;"",'Grid GenerationQueue'!$BB$5:$BB$467,"&lt;"&amp;$BE$3)</f>
        <v>0</v>
      </c>
      <c r="BY91">
        <f>SUMIFS('Grid GenerationQueue'!AM$5:AM$467,'Grid GenerationQueue'!$AX$5:$AX$467,$B91,'Grid GenerationQueue'!$AY$5:$AY$467,$C91,'Grid GenerationQueue'!$BF$5:$BF$467,"&lt;&gt;"&amp;"",'Grid GenerationQueue'!$BB$5:$BB$467,"&lt;"&amp;$BE$3)</f>
        <v>0</v>
      </c>
      <c r="BZ91">
        <f>SUMIFS('Grid GenerationQueue'!AN$5:AN$467,'Grid GenerationQueue'!$AX$5:$AX$467,$B91,'Grid GenerationQueue'!$AY$5:$AY$467,$C91,'Grid GenerationQueue'!$BF$5:$BF$467,"&lt;&gt;"&amp;"",'Grid GenerationQueue'!$BB$5:$BB$467,"&lt;"&amp;$BE$3)</f>
        <v>0</v>
      </c>
      <c r="CA91">
        <f>SUMIFS('Grid GenerationQueue'!AO$5:AO$467,'Grid GenerationQueue'!$AX$5:$AX$467,$B91,'Grid GenerationQueue'!$AY$5:$AY$467,$C91,'Grid GenerationQueue'!$BF$5:$BF$467,"&lt;&gt;"&amp;"",'Grid GenerationQueue'!$BB$5:$BB$467,"&lt;"&amp;$BE$3)</f>
        <v>0</v>
      </c>
      <c r="CB91">
        <f>SUMIFS('Grid GenerationQueue'!AP$5:AP$467,'Grid GenerationQueue'!$AX$5:$AX$467,$B91,'Grid GenerationQueue'!$AY$5:$AY$467,$C91,'Grid GenerationQueue'!$BF$5:$BF$467,"&lt;&gt;"&amp;"",'Grid GenerationQueue'!$BB$5:$BB$467,"&lt;"&amp;$BE$3)</f>
        <v>0</v>
      </c>
      <c r="CD91">
        <f>SUMIFS('Grid GenerationQueue'!AE$5:AE$467,'Grid GenerationQueue'!$AX$5:$AX$467,$B91,'Grid GenerationQueue'!$AY$5:$AY$467,$C91,'Grid GenerationQueue'!$BB$5:$BB$467,"&lt;"&amp;$BE$3)</f>
        <v>20</v>
      </c>
      <c r="CE91">
        <f>SUMIFS('Grid GenerationQueue'!AF$5:AF$467,'Grid GenerationQueue'!$AX$5:$AX$467,$B91,'Grid GenerationQueue'!$AY$5:$AY$467,$C91,'Grid GenerationQueue'!$BB$5:$BB$467,"&lt;"&amp;$BE$3)</f>
        <v>0</v>
      </c>
      <c r="CF91">
        <f>SUMIFS('Grid GenerationQueue'!AG$5:AG$467,'Grid GenerationQueue'!$AX$5:$AX$467,$B91,'Grid GenerationQueue'!$AY$5:$AY$467,$C91,'Grid GenerationQueue'!$BB$5:$BB$467,"&lt;"&amp;$BE$3)</f>
        <v>0</v>
      </c>
      <c r="CG91">
        <f>SUMIFS('Grid GenerationQueue'!AH$5:AH$467,'Grid GenerationQueue'!$AX$5:$AX$467,$B91,'Grid GenerationQueue'!$AY$5:$AY$467,$C91,'Grid GenerationQueue'!$BB$5:$BB$467,"&lt;"&amp;$BE$3)</f>
        <v>0</v>
      </c>
      <c r="CH91">
        <f>SUMIFS('Grid GenerationQueue'!AI$5:AI$467,'Grid GenerationQueue'!$AX$5:$AX$467,$B91,'Grid GenerationQueue'!$AY$5:$AY$467,$C91,'Grid GenerationQueue'!$BB$5:$BB$467,"&lt;"&amp;$BE$3)</f>
        <v>1.9999999999999574E-2</v>
      </c>
      <c r="CI91">
        <f>SUMIFS('Grid GenerationQueue'!AJ$5:AJ$467,'Grid GenerationQueue'!$AX$5:$AX$467,$B91,'Grid GenerationQueue'!$AY$5:$AY$467,$C91,'Grid GenerationQueue'!$BB$5:$BB$467,"&lt;"&amp;$BE$3)</f>
        <v>0</v>
      </c>
      <c r="CJ91">
        <f>SUMIFS('Grid GenerationQueue'!AK$5:AK$467,'Grid GenerationQueue'!$AX$5:$AX$467,$B91,'Grid GenerationQueue'!$AY$5:$AY$467,$C91,'Grid GenerationQueue'!$BB$5:$BB$467,"&lt;"&amp;$BE$3)</f>
        <v>0</v>
      </c>
      <c r="CK91">
        <f>SUMIFS('Grid GenerationQueue'!AL$5:AL$467,'Grid GenerationQueue'!$AX$5:$AX$467,$B91,'Grid GenerationQueue'!$AY$5:$AY$467,$C91,'Grid GenerationQueue'!$BB$5:$BB$467,"&lt;"&amp;$BE$3)</f>
        <v>0</v>
      </c>
      <c r="CL91">
        <f>SUMIFS('Grid GenerationQueue'!AM$5:AM$467,'Grid GenerationQueue'!$AX$5:$AX$467,$B91,'Grid GenerationQueue'!$AY$5:$AY$467,$C91,'Grid GenerationQueue'!$BB$5:$BB$467,"&lt;"&amp;$BE$3)</f>
        <v>0</v>
      </c>
      <c r="CM91">
        <f>SUMIFS('Grid GenerationQueue'!AN$5:AN$467,'Grid GenerationQueue'!$AX$5:$AX$467,$B91,'Grid GenerationQueue'!$AY$5:$AY$467,$C91,'Grid GenerationQueue'!$BB$5:$BB$467,"&lt;"&amp;$BE$3)</f>
        <v>0</v>
      </c>
      <c r="CN91">
        <f>SUMIFS('Grid GenerationQueue'!AO$5:AO$467,'Grid GenerationQueue'!$AX$5:$AX$467,$B91,'Grid GenerationQueue'!$AY$5:$AY$467,$C91,'Grid GenerationQueue'!$BB$5:$BB$467,"&lt;"&amp;$BE$3)</f>
        <v>0</v>
      </c>
      <c r="CO91">
        <f>SUMIFS('Grid GenerationQueue'!AP$5:AP$467,'Grid GenerationQueue'!$AX$5:$AX$467,$B91,'Grid GenerationQueue'!$AY$5:$AY$467,$C91,'Grid GenerationQueue'!$BB$5:$BB$467,"&lt;"&amp;$BE$3)</f>
        <v>0</v>
      </c>
    </row>
    <row r="92" spans="1:93" x14ac:dyDescent="0.35">
      <c r="A92" t="s">
        <v>4648</v>
      </c>
      <c r="B92" t="s">
        <v>4468</v>
      </c>
      <c r="C92">
        <v>115</v>
      </c>
      <c r="D92">
        <f>SUMIFS('Grid GenerationQueue'!AE$5:AE$467,'Grid GenerationQueue'!$AX$5:$AX$467,$B92,'Grid GenerationQueue'!$AY$5:$AY$467,$C92,'Grid GenerationQueue'!$BI$5:$BI$467,"&lt;4")</f>
        <v>0</v>
      </c>
      <c r="E92">
        <f>SUMIFS('Grid GenerationQueue'!AF$5:AF$467,'Grid GenerationQueue'!$AX$5:$AX$467,$B92,'Grid GenerationQueue'!$AY$5:$AY$467,$C92,'Grid GenerationQueue'!$BI$5:$BI$467,"&lt;4")</f>
        <v>0</v>
      </c>
      <c r="F92">
        <f>SUMIFS('Grid GenerationQueue'!AG$5:AG$467,'Grid GenerationQueue'!$AX$5:$AX$467,$B92,'Grid GenerationQueue'!$AY$5:$AY$467,$C92,'Grid GenerationQueue'!$BI$5:$BI$467,"&lt;4")</f>
        <v>0</v>
      </c>
      <c r="G92">
        <f>SUMIFS('Grid GenerationQueue'!AH$5:AH$467,'Grid GenerationQueue'!$AX$5:$AX$467,$B92,'Grid GenerationQueue'!$AY$5:$AY$467,$C92,'Grid GenerationQueue'!$BI$5:$BI$467,"&lt;4")</f>
        <v>0</v>
      </c>
      <c r="H92">
        <f>SUMIFS('Grid GenerationQueue'!AI$5:AI$467,'Grid GenerationQueue'!$AX$5:$AX$467,$B92,'Grid GenerationQueue'!$AY$5:$AY$467,$C92,'Grid GenerationQueue'!$BI$5:$BI$467,"&lt;4")</f>
        <v>0</v>
      </c>
      <c r="I92">
        <f>SUMIFS('Grid GenerationQueue'!AJ$5:AJ$467,'Grid GenerationQueue'!$AX$5:$AX$467,$B92,'Grid GenerationQueue'!$AY$5:$AY$467,$C92,'Grid GenerationQueue'!$BI$5:$BI$467,"&lt;4")</f>
        <v>0</v>
      </c>
      <c r="J92">
        <f>SUMIFS('Grid GenerationQueue'!AK$5:AK$467,'Grid GenerationQueue'!$AX$5:$AX$467,$B92,'Grid GenerationQueue'!$AY$5:$AY$467,$C92,'Grid GenerationQueue'!$BI$5:$BI$467,"&lt;4")</f>
        <v>0</v>
      </c>
      <c r="K92">
        <f>SUMIFS('Grid GenerationQueue'!AL$5:AL$467,'Grid GenerationQueue'!$AX$5:$AX$467,$B92,'Grid GenerationQueue'!$AY$5:$AY$467,$C92,'Grid GenerationQueue'!$BI$5:$BI$467,"&lt;4")</f>
        <v>0</v>
      </c>
      <c r="L92">
        <f>SUMIFS('Grid GenerationQueue'!AM$5:AM$467,'Grid GenerationQueue'!$AX$5:$AX$467,$B92,'Grid GenerationQueue'!$AY$5:$AY$467,$C92,'Grid GenerationQueue'!$BI$5:$BI$467,"&lt;4")</f>
        <v>0</v>
      </c>
      <c r="M92">
        <f>SUMIFS('Grid GenerationQueue'!AN$5:AN$467,'Grid GenerationQueue'!$AX$5:$AX$467,$B92,'Grid GenerationQueue'!$AY$5:$AY$467,$C92,'Grid GenerationQueue'!$BI$5:$BI$467,"&lt;4")</f>
        <v>0</v>
      </c>
      <c r="N92">
        <f>SUMIFS('Grid GenerationQueue'!AO$5:AO$467,'Grid GenerationQueue'!$AX$5:$AX$467,$B92,'Grid GenerationQueue'!$AY$5:$AY$467,$C92,'Grid GenerationQueue'!$BI$5:$BI$467,"&lt;4")</f>
        <v>0</v>
      </c>
      <c r="O92">
        <f>SUMIFS('Grid GenerationQueue'!AP$5:AP$467,'Grid GenerationQueue'!$AX$5:$AX$467,$B92,'Grid GenerationQueue'!$AY$5:$AY$467,$C92,'Grid GenerationQueue'!$BI$5:$BI$467,"&lt;4")</f>
        <v>0</v>
      </c>
      <c r="Q92">
        <f>SUMIFS('Grid GenerationQueue'!AE$5:AE$467,'Grid GenerationQueue'!$AX$5:$AX$467,$B92,'Grid GenerationQueue'!$AY$5:$AY$467,$C92,'Grid GenerationQueue'!$BH$5:$BH$467,"Executed")</f>
        <v>0</v>
      </c>
      <c r="R92">
        <f>SUMIFS('Grid GenerationQueue'!AF$5:AF$467,'Grid GenerationQueue'!$AX$5:$AX$467,$B92,'Grid GenerationQueue'!$AY$5:$AY$467,$C92,'Grid GenerationQueue'!$BH$5:$BH$467,"Executed")</f>
        <v>0</v>
      </c>
      <c r="S92">
        <f>SUMIFS('Grid GenerationQueue'!AG$5:AG$467,'Grid GenerationQueue'!$AX$5:$AX$467,$B92,'Grid GenerationQueue'!$AY$5:$AY$467,$C92,'Grid GenerationQueue'!$BH$5:$BH$467,"Executed")</f>
        <v>0</v>
      </c>
      <c r="T92">
        <f>SUMIFS('Grid GenerationQueue'!AH$5:AH$467,'Grid GenerationQueue'!$AX$5:$AX$467,$B92,'Grid GenerationQueue'!$AY$5:$AY$467,$C92,'Grid GenerationQueue'!$BH$5:$BH$467,"Executed")</f>
        <v>0</v>
      </c>
      <c r="U92">
        <f>SUMIFS('Grid GenerationQueue'!AI$5:AI$467,'Grid GenerationQueue'!$AX$5:$AX$467,$B92,'Grid GenerationQueue'!$AY$5:$AY$467,$C92,'Grid GenerationQueue'!$BH$5:$BH$467,"Executed")</f>
        <v>0</v>
      </c>
      <c r="V92">
        <f>SUMIFS('Grid GenerationQueue'!AJ$5:AJ$467,'Grid GenerationQueue'!$AX$5:$AX$467,$B92,'Grid GenerationQueue'!$AY$5:$AY$467,$C92,'Grid GenerationQueue'!$BH$5:$BH$467,"Executed")</f>
        <v>0</v>
      </c>
      <c r="W92">
        <f>SUMIFS('Grid GenerationQueue'!AK$5:AK$467,'Grid GenerationQueue'!$AX$5:$AX$467,$B92,'Grid GenerationQueue'!$AY$5:$AY$467,$C92,'Grid GenerationQueue'!$BH$5:$BH$467,"Executed")</f>
        <v>0</v>
      </c>
      <c r="X92">
        <f>SUMIFS('Grid GenerationQueue'!AL$5:AL$467,'Grid GenerationQueue'!$AX$5:$AX$467,$B92,'Grid GenerationQueue'!$AY$5:$AY$467,$C92,'Grid GenerationQueue'!$BH$5:$BH$467,"Executed")</f>
        <v>0</v>
      </c>
      <c r="Y92">
        <f>SUMIFS('Grid GenerationQueue'!AM$5:AM$467,'Grid GenerationQueue'!$AX$5:$AX$467,$B92,'Grid GenerationQueue'!$AY$5:$AY$467,$C92,'Grid GenerationQueue'!$BH$5:$BH$467,"Executed")</f>
        <v>0</v>
      </c>
      <c r="Z92">
        <f>SUMIFS('Grid GenerationQueue'!AN$5:AN$467,'Grid GenerationQueue'!$AX$5:$AX$467,$B92,'Grid GenerationQueue'!$AY$5:$AY$467,$C92,'Grid GenerationQueue'!$BH$5:$BH$467,"Executed")</f>
        <v>0</v>
      </c>
      <c r="AA92">
        <f>SUMIFS('Grid GenerationQueue'!AO$5:AO$467,'Grid GenerationQueue'!$AX$5:$AX$467,$B92,'Grid GenerationQueue'!$AY$5:$AY$467,$C92,'Grid GenerationQueue'!$BH$5:$BH$467,"Executed")</f>
        <v>0</v>
      </c>
      <c r="AB92">
        <f>SUMIFS('Grid GenerationQueue'!AP$5:AP$467,'Grid GenerationQueue'!$AX$5:$AX$467,$B92,'Grid GenerationQueue'!$AY$5:$AY$467,$C92,'Grid GenerationQueue'!$BH$5:$BH$467,"Executed")</f>
        <v>0</v>
      </c>
      <c r="AD92">
        <f>SUMIFS('Grid GenerationQueue'!AE$5:AE$467,'Grid GenerationQueue'!$AX$5:$AX$467,$B92,'Grid GenerationQueue'!$AY$5:$AY$467,$C92,'Grid GenerationQueue'!$BF$5:$BF$467,"&lt;&gt;"&amp;"")</f>
        <v>0</v>
      </c>
      <c r="AE92">
        <f>SUMIFS('Grid GenerationQueue'!AF$5:AF$467,'Grid GenerationQueue'!$AX$5:$AX$467,$B92,'Grid GenerationQueue'!$AY$5:$AY$467,$C92,'Grid GenerationQueue'!$BF$5:$BF$467,"&lt;&gt;"&amp;"")</f>
        <v>0</v>
      </c>
      <c r="AF92">
        <f>SUMIFS('Grid GenerationQueue'!AG$5:AG$467,'Grid GenerationQueue'!$AX$5:$AX$467,$B92,'Grid GenerationQueue'!$AY$5:$AY$467,$C92,'Grid GenerationQueue'!$BF$5:$BF$467,"&lt;&gt;"&amp;"")</f>
        <v>0</v>
      </c>
      <c r="AG92">
        <f>SUMIFS('Grid GenerationQueue'!AH$5:AH$467,'Grid GenerationQueue'!$AX$5:$AX$467,$B92,'Grid GenerationQueue'!$AY$5:$AY$467,$C92,'Grid GenerationQueue'!$BF$5:$BF$467,"&lt;&gt;"&amp;"")</f>
        <v>0</v>
      </c>
      <c r="AH92">
        <f>SUMIFS('Grid GenerationQueue'!AI$5:AI$467,'Grid GenerationQueue'!$AX$5:$AX$467,$B92,'Grid GenerationQueue'!$AY$5:$AY$467,$C92,'Grid GenerationQueue'!$BF$5:$BF$467,"&lt;&gt;"&amp;"")</f>
        <v>0</v>
      </c>
      <c r="AI92">
        <f>SUMIFS('Grid GenerationQueue'!AJ$5:AJ$467,'Grid GenerationQueue'!$AX$5:$AX$467,$B92,'Grid GenerationQueue'!$AY$5:$AY$467,$C92,'Grid GenerationQueue'!$BF$5:$BF$467,"&lt;&gt;"&amp;"")</f>
        <v>0</v>
      </c>
      <c r="AJ92">
        <f>SUMIFS('Grid GenerationQueue'!AK$5:AK$467,'Grid GenerationQueue'!$AX$5:$AX$467,$B92,'Grid GenerationQueue'!$AY$5:$AY$467,$C92,'Grid GenerationQueue'!$BF$5:$BF$467,"&lt;&gt;"&amp;"")</f>
        <v>0</v>
      </c>
      <c r="AK92">
        <f>SUMIFS('Grid GenerationQueue'!AL$5:AL$467,'Grid GenerationQueue'!$AX$5:$AX$467,$B92,'Grid GenerationQueue'!$AY$5:$AY$467,$C92,'Grid GenerationQueue'!$BF$5:$BF$467,"&lt;&gt;"&amp;"")</f>
        <v>0</v>
      </c>
      <c r="AL92">
        <f>SUMIFS('Grid GenerationQueue'!AM$5:AM$467,'Grid GenerationQueue'!$AX$5:$AX$467,$B92,'Grid GenerationQueue'!$AY$5:$AY$467,$C92,'Grid GenerationQueue'!$BF$5:$BF$467,"&lt;&gt;"&amp;"")</f>
        <v>0</v>
      </c>
      <c r="AM92">
        <f>SUMIFS('Grid GenerationQueue'!AN$5:AN$467,'Grid GenerationQueue'!$AX$5:$AX$467,$B92,'Grid GenerationQueue'!$AY$5:$AY$467,$C92,'Grid GenerationQueue'!$BF$5:$BF$467,"&lt;&gt;"&amp;"")</f>
        <v>0</v>
      </c>
      <c r="AN92">
        <f>SUMIFS('Grid GenerationQueue'!AO$5:AO$467,'Grid GenerationQueue'!$AX$5:$AX$467,$B92,'Grid GenerationQueue'!$AY$5:$AY$467,$C92,'Grid GenerationQueue'!$BF$5:$BF$467,"&lt;&gt;"&amp;"")</f>
        <v>0</v>
      </c>
      <c r="AO92">
        <f>SUMIFS('Grid GenerationQueue'!AP$5:AP$467,'Grid GenerationQueue'!$AX$5:$AX$467,$B92,'Grid GenerationQueue'!$AY$5:$AY$467,$C92,'Grid GenerationQueue'!$BF$5:$BF$467,"&lt;&gt;"&amp;"")</f>
        <v>0</v>
      </c>
      <c r="AQ92">
        <f>SUMIFS('Grid GenerationQueue'!AE$5:AE$467,'Grid GenerationQueue'!$AX$5:$AX$467,$B92,'Grid GenerationQueue'!$AY$5:$AY$467,$C92)</f>
        <v>0</v>
      </c>
      <c r="AR92">
        <f>SUMIFS('Grid GenerationQueue'!AF$5:AF$467,'Grid GenerationQueue'!$AX$5:$AX$467,$B92,'Grid GenerationQueue'!$AY$5:$AY$467,$C92)</f>
        <v>0</v>
      </c>
      <c r="AS92">
        <f>SUMIFS('Grid GenerationQueue'!AG$5:AG$467,'Grid GenerationQueue'!$AX$5:$AX$467,$B92,'Grid GenerationQueue'!$AY$5:$AY$467,$C92)</f>
        <v>0</v>
      </c>
      <c r="AT92">
        <f>SUMIFS('Grid GenerationQueue'!AH$5:AH$467,'Grid GenerationQueue'!$AX$5:$AX$467,$B92,'Grid GenerationQueue'!$AY$5:$AY$467,$C92)</f>
        <v>0</v>
      </c>
      <c r="AU92">
        <f>SUMIFS('Grid GenerationQueue'!AI$5:AI$467,'Grid GenerationQueue'!$AX$5:$AX$467,$B92,'Grid GenerationQueue'!$AY$5:$AY$467,$C92)</f>
        <v>0</v>
      </c>
      <c r="AV92">
        <f>SUMIFS('Grid GenerationQueue'!AJ$5:AJ$467,'Grid GenerationQueue'!$AX$5:$AX$467,$B92,'Grid GenerationQueue'!$AY$5:$AY$467,$C92)</f>
        <v>0</v>
      </c>
      <c r="AW92">
        <f>SUMIFS('Grid GenerationQueue'!AK$5:AK$467,'Grid GenerationQueue'!$AX$5:$AX$467,$B92,'Grid GenerationQueue'!$AY$5:$AY$467,$C92)</f>
        <v>0</v>
      </c>
      <c r="AX92">
        <f>SUMIFS('Grid GenerationQueue'!AL$5:AL$467,'Grid GenerationQueue'!$AX$5:$AX$467,$B92,'Grid GenerationQueue'!$AY$5:$AY$467,$C92)</f>
        <v>0</v>
      </c>
      <c r="AY92">
        <f>SUMIFS('Grid GenerationQueue'!AM$5:AM$467,'Grid GenerationQueue'!$AX$5:$AX$467,$B92,'Grid GenerationQueue'!$AY$5:$AY$467,$C92)</f>
        <v>0</v>
      </c>
      <c r="AZ92">
        <f>SUMIFS('Grid GenerationQueue'!AN$5:AN$467,'Grid GenerationQueue'!$AX$5:$AX$467,$B92,'Grid GenerationQueue'!$AY$5:$AY$467,$C92)</f>
        <v>0</v>
      </c>
      <c r="BA92">
        <f>SUMIFS('Grid GenerationQueue'!AO$5:AO$467,'Grid GenerationQueue'!$AX$5:$AX$467,$B92,'Grid GenerationQueue'!$AY$5:$AY$467,$C92)</f>
        <v>0</v>
      </c>
      <c r="BB92">
        <f>SUMIFS('Grid GenerationQueue'!AP$5:AP$467,'Grid GenerationQueue'!$AX$5:$AX$467,$B92,'Grid GenerationQueue'!$AY$5:$AY$467,$C92)</f>
        <v>0</v>
      </c>
      <c r="BD92">
        <f>SUMIFS('Grid GenerationQueue'!AE$5:AE$467,'Grid GenerationQueue'!$AX$5:$AX$467,$B92,'Grid GenerationQueue'!$AY$5:$AY$467,$C92,'Grid GenerationQueue'!$BH$5:$BH$467,"Executed",'Grid GenerationQueue'!$BB$5:$BB$467,"&lt;"&amp;$BE$3)</f>
        <v>0</v>
      </c>
      <c r="BE92">
        <f>SUMIFS('Grid GenerationQueue'!AF$5:AF$467,'Grid GenerationQueue'!$AX$5:$AX$467,$B92,'Grid GenerationQueue'!$AY$5:$AY$467,$C92,'Grid GenerationQueue'!$BH$5:$BH$467,"Executed",'Grid GenerationQueue'!$BB$5:$BB$467,"&lt;"&amp;$BE$3)</f>
        <v>0</v>
      </c>
      <c r="BF92">
        <f>SUMIFS('Grid GenerationQueue'!AG$5:AG$467,'Grid GenerationQueue'!$AX$5:$AX$467,$B92,'Grid GenerationQueue'!$AY$5:$AY$467,$C92,'Grid GenerationQueue'!$BH$5:$BH$467,"Executed",'Grid GenerationQueue'!$BB$5:$BB$467,"&lt;"&amp;$BE$3)</f>
        <v>0</v>
      </c>
      <c r="BG92">
        <f>SUMIFS('Grid GenerationQueue'!AH$5:AH$467,'Grid GenerationQueue'!$AX$5:$AX$467,$B92,'Grid GenerationQueue'!$AY$5:$AY$467,$C92,'Grid GenerationQueue'!$BH$5:$BH$467,"Executed",'Grid GenerationQueue'!$BB$5:$BB$467,"&lt;"&amp;$BE$3)</f>
        <v>0</v>
      </c>
      <c r="BH92">
        <f>SUMIFS('Grid GenerationQueue'!AI$5:AI$467,'Grid GenerationQueue'!$AX$5:$AX$467,$B92,'Grid GenerationQueue'!$AY$5:$AY$467,$C92,'Grid GenerationQueue'!$BH$5:$BH$467,"Executed",'Grid GenerationQueue'!$BB$5:$BB$467,"&lt;"&amp;$BE$3)</f>
        <v>0</v>
      </c>
      <c r="BI92">
        <f>SUMIFS('Grid GenerationQueue'!AJ$5:AJ$467,'Grid GenerationQueue'!$AX$5:$AX$467,$B92,'Grid GenerationQueue'!$AY$5:$AY$467,$C92,'Grid GenerationQueue'!$BH$5:$BH$467,"Executed",'Grid GenerationQueue'!$BB$5:$BB$467,"&lt;"&amp;$BE$3)</f>
        <v>0</v>
      </c>
      <c r="BJ92">
        <f>SUMIFS('Grid GenerationQueue'!AK$5:AK$467,'Grid GenerationQueue'!$AX$5:$AX$467,$B92,'Grid GenerationQueue'!$AY$5:$AY$467,$C92,'Grid GenerationQueue'!$BH$5:$BH$467,"Executed",'Grid GenerationQueue'!$BB$5:$BB$467,"&lt;"&amp;$BE$3)</f>
        <v>0</v>
      </c>
      <c r="BK92">
        <f>SUMIFS('Grid GenerationQueue'!AL$5:AL$467,'Grid GenerationQueue'!$AX$5:$AX$467,$B92,'Grid GenerationQueue'!$AY$5:$AY$467,$C92,'Grid GenerationQueue'!$BH$5:$BH$467,"Executed",'Grid GenerationQueue'!$BB$5:$BB$467,"&lt;"&amp;$BE$3)</f>
        <v>0</v>
      </c>
      <c r="BL92">
        <f>SUMIFS('Grid GenerationQueue'!AM$5:AM$467,'Grid GenerationQueue'!$AX$5:$AX$467,$B92,'Grid GenerationQueue'!$AY$5:$AY$467,$C92,'Grid GenerationQueue'!$BH$5:$BH$467,"Executed",'Grid GenerationQueue'!$BB$5:$BB$467,"&lt;"&amp;$BE$3)</f>
        <v>0</v>
      </c>
      <c r="BM92">
        <f>SUMIFS('Grid GenerationQueue'!AN$5:AN$467,'Grid GenerationQueue'!$AX$5:$AX$467,$B92,'Grid GenerationQueue'!$AY$5:$AY$467,$C92,'Grid GenerationQueue'!$BH$5:$BH$467,"Executed",'Grid GenerationQueue'!$BB$5:$BB$467,"&lt;"&amp;$BE$3)</f>
        <v>0</v>
      </c>
      <c r="BN92">
        <f>SUMIFS('Grid GenerationQueue'!AO$5:AO$467,'Grid GenerationQueue'!$AX$5:$AX$467,$B92,'Grid GenerationQueue'!$AY$5:$AY$467,$C92,'Grid GenerationQueue'!$BH$5:$BH$467,"Executed",'Grid GenerationQueue'!$BB$5:$BB$467,"&lt;"&amp;$BE$3)</f>
        <v>0</v>
      </c>
      <c r="BO92">
        <f>SUMIFS('Grid GenerationQueue'!AP$5:AP$467,'Grid GenerationQueue'!$AX$5:$AX$467,$B92,'Grid GenerationQueue'!$AY$5:$AY$467,$C92,'Grid GenerationQueue'!$BH$5:$BH$467,"Executed",'Grid GenerationQueue'!$BB$5:$BB$467,"&lt;"&amp;$BE$3)</f>
        <v>0</v>
      </c>
      <c r="BQ92">
        <f>SUMIFS('Grid GenerationQueue'!AE$5:AE$467,'Grid GenerationQueue'!$AX$5:$AX$467,$B92,'Grid GenerationQueue'!$AY$5:$AY$467,$C92,'Grid GenerationQueue'!$BF$5:$BF$467,"&lt;&gt;"&amp;"",'Grid GenerationQueue'!$BB$5:$BB$467,"&lt;"&amp;$BE$3)</f>
        <v>0</v>
      </c>
      <c r="BR92">
        <f>SUMIFS('Grid GenerationQueue'!AF$5:AF$467,'Grid GenerationQueue'!$AX$5:$AX$467,$B92,'Grid GenerationQueue'!$AY$5:$AY$467,$C92,'Grid GenerationQueue'!$BF$5:$BF$467,"&lt;&gt;"&amp;"",'Grid GenerationQueue'!$BB$5:$BB$467,"&lt;"&amp;$BE$3)</f>
        <v>0</v>
      </c>
      <c r="BS92">
        <f>SUMIFS('Grid GenerationQueue'!AG$5:AG$467,'Grid GenerationQueue'!$AX$5:$AX$467,$B92,'Grid GenerationQueue'!$AY$5:$AY$467,$C92,'Grid GenerationQueue'!$BF$5:$BF$467,"&lt;&gt;"&amp;"",'Grid GenerationQueue'!$BB$5:$BB$467,"&lt;"&amp;$BE$3)</f>
        <v>0</v>
      </c>
      <c r="BT92">
        <f>SUMIFS('Grid GenerationQueue'!AH$5:AH$467,'Grid GenerationQueue'!$AX$5:$AX$467,$B92,'Grid GenerationQueue'!$AY$5:$AY$467,$C92,'Grid GenerationQueue'!$BF$5:$BF$467,"&lt;&gt;"&amp;"",'Grid GenerationQueue'!$BB$5:$BB$467,"&lt;"&amp;$BE$3)</f>
        <v>0</v>
      </c>
      <c r="BU92">
        <f>SUMIFS('Grid GenerationQueue'!AI$5:AI$467,'Grid GenerationQueue'!$AX$5:$AX$467,$B92,'Grid GenerationQueue'!$AY$5:$AY$467,$C92,'Grid GenerationQueue'!$BF$5:$BF$467,"&lt;&gt;"&amp;"",'Grid GenerationQueue'!$BB$5:$BB$467,"&lt;"&amp;$BE$3)</f>
        <v>0</v>
      </c>
      <c r="BV92">
        <f>SUMIFS('Grid GenerationQueue'!AJ$5:AJ$467,'Grid GenerationQueue'!$AX$5:$AX$467,$B92,'Grid GenerationQueue'!$AY$5:$AY$467,$C92,'Grid GenerationQueue'!$BF$5:$BF$467,"&lt;&gt;"&amp;"",'Grid GenerationQueue'!$BB$5:$BB$467,"&lt;"&amp;$BE$3)</f>
        <v>0</v>
      </c>
      <c r="BW92">
        <f>SUMIFS('Grid GenerationQueue'!AK$5:AK$467,'Grid GenerationQueue'!$AX$5:$AX$467,$B92,'Grid GenerationQueue'!$AY$5:$AY$467,$C92,'Grid GenerationQueue'!$BF$5:$BF$467,"&lt;&gt;"&amp;"",'Grid GenerationQueue'!$BB$5:$BB$467,"&lt;"&amp;$BE$3)</f>
        <v>0</v>
      </c>
      <c r="BX92">
        <f>SUMIFS('Grid GenerationQueue'!AL$5:AL$467,'Grid GenerationQueue'!$AX$5:$AX$467,$B92,'Grid GenerationQueue'!$AY$5:$AY$467,$C92,'Grid GenerationQueue'!$BF$5:$BF$467,"&lt;&gt;"&amp;"",'Grid GenerationQueue'!$BB$5:$BB$467,"&lt;"&amp;$BE$3)</f>
        <v>0</v>
      </c>
      <c r="BY92">
        <f>SUMIFS('Grid GenerationQueue'!AM$5:AM$467,'Grid GenerationQueue'!$AX$5:$AX$467,$B92,'Grid GenerationQueue'!$AY$5:$AY$467,$C92,'Grid GenerationQueue'!$BF$5:$BF$467,"&lt;&gt;"&amp;"",'Grid GenerationQueue'!$BB$5:$BB$467,"&lt;"&amp;$BE$3)</f>
        <v>0</v>
      </c>
      <c r="BZ92">
        <f>SUMIFS('Grid GenerationQueue'!AN$5:AN$467,'Grid GenerationQueue'!$AX$5:$AX$467,$B92,'Grid GenerationQueue'!$AY$5:$AY$467,$C92,'Grid GenerationQueue'!$BF$5:$BF$467,"&lt;&gt;"&amp;"",'Grid GenerationQueue'!$BB$5:$BB$467,"&lt;"&amp;$BE$3)</f>
        <v>0</v>
      </c>
      <c r="CA92">
        <f>SUMIFS('Grid GenerationQueue'!AO$5:AO$467,'Grid GenerationQueue'!$AX$5:$AX$467,$B92,'Grid GenerationQueue'!$AY$5:$AY$467,$C92,'Grid GenerationQueue'!$BF$5:$BF$467,"&lt;&gt;"&amp;"",'Grid GenerationQueue'!$BB$5:$BB$467,"&lt;"&amp;$BE$3)</f>
        <v>0</v>
      </c>
      <c r="CB92">
        <f>SUMIFS('Grid GenerationQueue'!AP$5:AP$467,'Grid GenerationQueue'!$AX$5:$AX$467,$B92,'Grid GenerationQueue'!$AY$5:$AY$467,$C92,'Grid GenerationQueue'!$BF$5:$BF$467,"&lt;&gt;"&amp;"",'Grid GenerationQueue'!$BB$5:$BB$467,"&lt;"&amp;$BE$3)</f>
        <v>0</v>
      </c>
      <c r="CD92">
        <f>SUMIFS('Grid GenerationQueue'!AE$5:AE$467,'Grid GenerationQueue'!$AX$5:$AX$467,$B92,'Grid GenerationQueue'!$AY$5:$AY$467,$C92,'Grid GenerationQueue'!$BB$5:$BB$467,"&lt;"&amp;$BE$3)</f>
        <v>0</v>
      </c>
      <c r="CE92">
        <f>SUMIFS('Grid GenerationQueue'!AF$5:AF$467,'Grid GenerationQueue'!$AX$5:$AX$467,$B92,'Grid GenerationQueue'!$AY$5:$AY$467,$C92,'Grid GenerationQueue'!$BB$5:$BB$467,"&lt;"&amp;$BE$3)</f>
        <v>0</v>
      </c>
      <c r="CF92">
        <f>SUMIFS('Grid GenerationQueue'!AG$5:AG$467,'Grid GenerationQueue'!$AX$5:$AX$467,$B92,'Grid GenerationQueue'!$AY$5:$AY$467,$C92,'Grid GenerationQueue'!$BB$5:$BB$467,"&lt;"&amp;$BE$3)</f>
        <v>0</v>
      </c>
      <c r="CG92">
        <f>SUMIFS('Grid GenerationQueue'!AH$5:AH$467,'Grid GenerationQueue'!$AX$5:$AX$467,$B92,'Grid GenerationQueue'!$AY$5:$AY$467,$C92,'Grid GenerationQueue'!$BB$5:$BB$467,"&lt;"&amp;$BE$3)</f>
        <v>0</v>
      </c>
      <c r="CH92">
        <f>SUMIFS('Grid GenerationQueue'!AI$5:AI$467,'Grid GenerationQueue'!$AX$5:$AX$467,$B92,'Grid GenerationQueue'!$AY$5:$AY$467,$C92,'Grid GenerationQueue'!$BB$5:$BB$467,"&lt;"&amp;$BE$3)</f>
        <v>0</v>
      </c>
      <c r="CI92">
        <f>SUMIFS('Grid GenerationQueue'!AJ$5:AJ$467,'Grid GenerationQueue'!$AX$5:$AX$467,$B92,'Grid GenerationQueue'!$AY$5:$AY$467,$C92,'Grid GenerationQueue'!$BB$5:$BB$467,"&lt;"&amp;$BE$3)</f>
        <v>0</v>
      </c>
      <c r="CJ92">
        <f>SUMIFS('Grid GenerationQueue'!AK$5:AK$467,'Grid GenerationQueue'!$AX$5:$AX$467,$B92,'Grid GenerationQueue'!$AY$5:$AY$467,$C92,'Grid GenerationQueue'!$BB$5:$BB$467,"&lt;"&amp;$BE$3)</f>
        <v>0</v>
      </c>
      <c r="CK92">
        <f>SUMIFS('Grid GenerationQueue'!AL$5:AL$467,'Grid GenerationQueue'!$AX$5:$AX$467,$B92,'Grid GenerationQueue'!$AY$5:$AY$467,$C92,'Grid GenerationQueue'!$BB$5:$BB$467,"&lt;"&amp;$BE$3)</f>
        <v>0</v>
      </c>
      <c r="CL92">
        <f>SUMIFS('Grid GenerationQueue'!AM$5:AM$467,'Grid GenerationQueue'!$AX$5:$AX$467,$B92,'Grid GenerationQueue'!$AY$5:$AY$467,$C92,'Grid GenerationQueue'!$BB$5:$BB$467,"&lt;"&amp;$BE$3)</f>
        <v>0</v>
      </c>
      <c r="CM92">
        <f>SUMIFS('Grid GenerationQueue'!AN$5:AN$467,'Grid GenerationQueue'!$AX$5:$AX$467,$B92,'Grid GenerationQueue'!$AY$5:$AY$467,$C92,'Grid GenerationQueue'!$BB$5:$BB$467,"&lt;"&amp;$BE$3)</f>
        <v>0</v>
      </c>
      <c r="CN92">
        <f>SUMIFS('Grid GenerationQueue'!AO$5:AO$467,'Grid GenerationQueue'!$AX$5:$AX$467,$B92,'Grid GenerationQueue'!$AY$5:$AY$467,$C92,'Grid GenerationQueue'!$BB$5:$BB$467,"&lt;"&amp;$BE$3)</f>
        <v>0</v>
      </c>
      <c r="CO92">
        <f>SUMIFS('Grid GenerationQueue'!AP$5:AP$467,'Grid GenerationQueue'!$AX$5:$AX$467,$B92,'Grid GenerationQueue'!$AY$5:$AY$467,$C92,'Grid GenerationQueue'!$BB$5:$BB$467,"&lt;"&amp;$BE$3)</f>
        <v>0</v>
      </c>
    </row>
    <row r="93" spans="1:93" x14ac:dyDescent="0.35">
      <c r="A93" t="s">
        <v>4651</v>
      </c>
      <c r="B93" t="s">
        <v>4690</v>
      </c>
      <c r="C93">
        <v>115</v>
      </c>
      <c r="D93">
        <f>SUMIFS('Grid GenerationQueue'!AE$5:AE$467,'Grid GenerationQueue'!$AX$5:$AX$467,$B93,'Grid GenerationQueue'!$AY$5:$AY$467,$C93,'Grid GenerationQueue'!$BI$5:$BI$467,"&lt;4")</f>
        <v>0</v>
      </c>
      <c r="E93">
        <f>SUMIFS('Grid GenerationQueue'!AF$5:AF$467,'Grid GenerationQueue'!$AX$5:$AX$467,$B93,'Grid GenerationQueue'!$AY$5:$AY$467,$C93,'Grid GenerationQueue'!$BI$5:$BI$467,"&lt;4")</f>
        <v>0</v>
      </c>
      <c r="F93">
        <f>SUMIFS('Grid GenerationQueue'!AG$5:AG$467,'Grid GenerationQueue'!$AX$5:$AX$467,$B93,'Grid GenerationQueue'!$AY$5:$AY$467,$C93,'Grid GenerationQueue'!$BI$5:$BI$467,"&lt;4")</f>
        <v>0</v>
      </c>
      <c r="G93">
        <f>SUMIFS('Grid GenerationQueue'!AH$5:AH$467,'Grid GenerationQueue'!$AX$5:$AX$467,$B93,'Grid GenerationQueue'!$AY$5:$AY$467,$C93,'Grid GenerationQueue'!$BI$5:$BI$467,"&lt;4")</f>
        <v>0</v>
      </c>
      <c r="H93">
        <f>SUMIFS('Grid GenerationQueue'!AI$5:AI$467,'Grid GenerationQueue'!$AX$5:$AX$467,$B93,'Grid GenerationQueue'!$AY$5:$AY$467,$C93,'Grid GenerationQueue'!$BI$5:$BI$467,"&lt;4")</f>
        <v>0</v>
      </c>
      <c r="I93">
        <f>SUMIFS('Grid GenerationQueue'!AJ$5:AJ$467,'Grid GenerationQueue'!$AX$5:$AX$467,$B93,'Grid GenerationQueue'!$AY$5:$AY$467,$C93,'Grid GenerationQueue'!$BI$5:$BI$467,"&lt;4")</f>
        <v>0</v>
      </c>
      <c r="J93">
        <f>SUMIFS('Grid GenerationQueue'!AK$5:AK$467,'Grid GenerationQueue'!$AX$5:$AX$467,$B93,'Grid GenerationQueue'!$AY$5:$AY$467,$C93,'Grid GenerationQueue'!$BI$5:$BI$467,"&lt;4")</f>
        <v>0</v>
      </c>
      <c r="K93">
        <f>SUMIFS('Grid GenerationQueue'!AL$5:AL$467,'Grid GenerationQueue'!$AX$5:$AX$467,$B93,'Grid GenerationQueue'!$AY$5:$AY$467,$C93,'Grid GenerationQueue'!$BI$5:$BI$467,"&lt;4")</f>
        <v>0</v>
      </c>
      <c r="L93">
        <f>SUMIFS('Grid GenerationQueue'!AM$5:AM$467,'Grid GenerationQueue'!$AX$5:$AX$467,$B93,'Grid GenerationQueue'!$AY$5:$AY$467,$C93,'Grid GenerationQueue'!$BI$5:$BI$467,"&lt;4")</f>
        <v>0</v>
      </c>
      <c r="M93">
        <f>SUMIFS('Grid GenerationQueue'!AN$5:AN$467,'Grid GenerationQueue'!$AX$5:$AX$467,$B93,'Grid GenerationQueue'!$AY$5:$AY$467,$C93,'Grid GenerationQueue'!$BI$5:$BI$467,"&lt;4")</f>
        <v>0</v>
      </c>
      <c r="N93">
        <f>SUMIFS('Grid GenerationQueue'!AO$5:AO$467,'Grid GenerationQueue'!$AX$5:$AX$467,$B93,'Grid GenerationQueue'!$AY$5:$AY$467,$C93,'Grid GenerationQueue'!$BI$5:$BI$467,"&lt;4")</f>
        <v>0</v>
      </c>
      <c r="O93">
        <f>SUMIFS('Grid GenerationQueue'!AP$5:AP$467,'Grid GenerationQueue'!$AX$5:$AX$467,$B93,'Grid GenerationQueue'!$AY$5:$AY$467,$C93,'Grid GenerationQueue'!$BI$5:$BI$467,"&lt;4")</f>
        <v>0</v>
      </c>
      <c r="Q93">
        <f>SUMIFS('Grid GenerationQueue'!AE$5:AE$467,'Grid GenerationQueue'!$AX$5:$AX$467,$B93,'Grid GenerationQueue'!$AY$5:$AY$467,$C93,'Grid GenerationQueue'!$BH$5:$BH$467,"Executed")</f>
        <v>0</v>
      </c>
      <c r="R93">
        <f>SUMIFS('Grid GenerationQueue'!AF$5:AF$467,'Grid GenerationQueue'!$AX$5:$AX$467,$B93,'Grid GenerationQueue'!$AY$5:$AY$467,$C93,'Grid GenerationQueue'!$BH$5:$BH$467,"Executed")</f>
        <v>0</v>
      </c>
      <c r="S93">
        <f>SUMIFS('Grid GenerationQueue'!AG$5:AG$467,'Grid GenerationQueue'!$AX$5:$AX$467,$B93,'Grid GenerationQueue'!$AY$5:$AY$467,$C93,'Grid GenerationQueue'!$BH$5:$BH$467,"Executed")</f>
        <v>0</v>
      </c>
      <c r="T93">
        <f>SUMIFS('Grid GenerationQueue'!AH$5:AH$467,'Grid GenerationQueue'!$AX$5:$AX$467,$B93,'Grid GenerationQueue'!$AY$5:$AY$467,$C93,'Grid GenerationQueue'!$BH$5:$BH$467,"Executed")</f>
        <v>0</v>
      </c>
      <c r="U93">
        <f>SUMIFS('Grid GenerationQueue'!AI$5:AI$467,'Grid GenerationQueue'!$AX$5:$AX$467,$B93,'Grid GenerationQueue'!$AY$5:$AY$467,$C93,'Grid GenerationQueue'!$BH$5:$BH$467,"Executed")</f>
        <v>0</v>
      </c>
      <c r="V93">
        <f>SUMIFS('Grid GenerationQueue'!AJ$5:AJ$467,'Grid GenerationQueue'!$AX$5:$AX$467,$B93,'Grid GenerationQueue'!$AY$5:$AY$467,$C93,'Grid GenerationQueue'!$BH$5:$BH$467,"Executed")</f>
        <v>0</v>
      </c>
      <c r="W93">
        <f>SUMIFS('Grid GenerationQueue'!AK$5:AK$467,'Grid GenerationQueue'!$AX$5:$AX$467,$B93,'Grid GenerationQueue'!$AY$5:$AY$467,$C93,'Grid GenerationQueue'!$BH$5:$BH$467,"Executed")</f>
        <v>0</v>
      </c>
      <c r="X93">
        <f>SUMIFS('Grid GenerationQueue'!AL$5:AL$467,'Grid GenerationQueue'!$AX$5:$AX$467,$B93,'Grid GenerationQueue'!$AY$5:$AY$467,$C93,'Grid GenerationQueue'!$BH$5:$BH$467,"Executed")</f>
        <v>0</v>
      </c>
      <c r="Y93">
        <f>SUMIFS('Grid GenerationQueue'!AM$5:AM$467,'Grid GenerationQueue'!$AX$5:$AX$467,$B93,'Grid GenerationQueue'!$AY$5:$AY$467,$C93,'Grid GenerationQueue'!$BH$5:$BH$467,"Executed")</f>
        <v>0</v>
      </c>
      <c r="Z93">
        <f>SUMIFS('Grid GenerationQueue'!AN$5:AN$467,'Grid GenerationQueue'!$AX$5:$AX$467,$B93,'Grid GenerationQueue'!$AY$5:$AY$467,$C93,'Grid GenerationQueue'!$BH$5:$BH$467,"Executed")</f>
        <v>0</v>
      </c>
      <c r="AA93">
        <f>SUMIFS('Grid GenerationQueue'!AO$5:AO$467,'Grid GenerationQueue'!$AX$5:$AX$467,$B93,'Grid GenerationQueue'!$AY$5:$AY$467,$C93,'Grid GenerationQueue'!$BH$5:$BH$467,"Executed")</f>
        <v>0</v>
      </c>
      <c r="AB93">
        <f>SUMIFS('Grid GenerationQueue'!AP$5:AP$467,'Grid GenerationQueue'!$AX$5:$AX$467,$B93,'Grid GenerationQueue'!$AY$5:$AY$467,$C93,'Grid GenerationQueue'!$BH$5:$BH$467,"Executed")</f>
        <v>0</v>
      </c>
      <c r="AD93">
        <f>SUMIFS('Grid GenerationQueue'!AE$5:AE$467,'Grid GenerationQueue'!$AX$5:$AX$467,$B93,'Grid GenerationQueue'!$AY$5:$AY$467,$C93,'Grid GenerationQueue'!$BF$5:$BF$467,"&lt;&gt;"&amp;"")</f>
        <v>0</v>
      </c>
      <c r="AE93">
        <f>SUMIFS('Grid GenerationQueue'!AF$5:AF$467,'Grid GenerationQueue'!$AX$5:$AX$467,$B93,'Grid GenerationQueue'!$AY$5:$AY$467,$C93,'Grid GenerationQueue'!$BF$5:$BF$467,"&lt;&gt;"&amp;"")</f>
        <v>0</v>
      </c>
      <c r="AF93">
        <f>SUMIFS('Grid GenerationQueue'!AG$5:AG$467,'Grid GenerationQueue'!$AX$5:$AX$467,$B93,'Grid GenerationQueue'!$AY$5:$AY$467,$C93,'Grid GenerationQueue'!$BF$5:$BF$467,"&lt;&gt;"&amp;"")</f>
        <v>0</v>
      </c>
      <c r="AG93">
        <f>SUMIFS('Grid GenerationQueue'!AH$5:AH$467,'Grid GenerationQueue'!$AX$5:$AX$467,$B93,'Grid GenerationQueue'!$AY$5:$AY$467,$C93,'Grid GenerationQueue'!$BF$5:$BF$467,"&lt;&gt;"&amp;"")</f>
        <v>0</v>
      </c>
      <c r="AH93">
        <f>SUMIFS('Grid GenerationQueue'!AI$5:AI$467,'Grid GenerationQueue'!$AX$5:$AX$467,$B93,'Grid GenerationQueue'!$AY$5:$AY$467,$C93,'Grid GenerationQueue'!$BF$5:$BF$467,"&lt;&gt;"&amp;"")</f>
        <v>0</v>
      </c>
      <c r="AI93">
        <f>SUMIFS('Grid GenerationQueue'!AJ$5:AJ$467,'Grid GenerationQueue'!$AX$5:$AX$467,$B93,'Grid GenerationQueue'!$AY$5:$AY$467,$C93,'Grid GenerationQueue'!$BF$5:$BF$467,"&lt;&gt;"&amp;"")</f>
        <v>0</v>
      </c>
      <c r="AJ93">
        <f>SUMIFS('Grid GenerationQueue'!AK$5:AK$467,'Grid GenerationQueue'!$AX$5:$AX$467,$B93,'Grid GenerationQueue'!$AY$5:$AY$467,$C93,'Grid GenerationQueue'!$BF$5:$BF$467,"&lt;&gt;"&amp;"")</f>
        <v>0</v>
      </c>
      <c r="AK93">
        <f>SUMIFS('Grid GenerationQueue'!AL$5:AL$467,'Grid GenerationQueue'!$AX$5:$AX$467,$B93,'Grid GenerationQueue'!$AY$5:$AY$467,$C93,'Grid GenerationQueue'!$BF$5:$BF$467,"&lt;&gt;"&amp;"")</f>
        <v>0</v>
      </c>
      <c r="AL93">
        <f>SUMIFS('Grid GenerationQueue'!AM$5:AM$467,'Grid GenerationQueue'!$AX$5:$AX$467,$B93,'Grid GenerationQueue'!$AY$5:$AY$467,$C93,'Grid GenerationQueue'!$BF$5:$BF$467,"&lt;&gt;"&amp;"")</f>
        <v>0</v>
      </c>
      <c r="AM93">
        <f>SUMIFS('Grid GenerationQueue'!AN$5:AN$467,'Grid GenerationQueue'!$AX$5:$AX$467,$B93,'Grid GenerationQueue'!$AY$5:$AY$467,$C93,'Grid GenerationQueue'!$BF$5:$BF$467,"&lt;&gt;"&amp;"")</f>
        <v>0</v>
      </c>
      <c r="AN93">
        <f>SUMIFS('Grid GenerationQueue'!AO$5:AO$467,'Grid GenerationQueue'!$AX$5:$AX$467,$B93,'Grid GenerationQueue'!$AY$5:$AY$467,$C93,'Grid GenerationQueue'!$BF$5:$BF$467,"&lt;&gt;"&amp;"")</f>
        <v>0</v>
      </c>
      <c r="AO93">
        <f>SUMIFS('Grid GenerationQueue'!AP$5:AP$467,'Grid GenerationQueue'!$AX$5:$AX$467,$B93,'Grid GenerationQueue'!$AY$5:$AY$467,$C93,'Grid GenerationQueue'!$BF$5:$BF$467,"&lt;&gt;"&amp;"")</f>
        <v>0</v>
      </c>
      <c r="AQ93">
        <f>SUMIFS('Grid GenerationQueue'!AE$5:AE$467,'Grid GenerationQueue'!$AX$5:$AX$467,$B93,'Grid GenerationQueue'!$AY$5:$AY$467,$C93)</f>
        <v>0</v>
      </c>
      <c r="AR93">
        <f>SUMIFS('Grid GenerationQueue'!AF$5:AF$467,'Grid GenerationQueue'!$AX$5:$AX$467,$B93,'Grid GenerationQueue'!$AY$5:$AY$467,$C93)</f>
        <v>0</v>
      </c>
      <c r="AS93">
        <f>SUMIFS('Grid GenerationQueue'!AG$5:AG$467,'Grid GenerationQueue'!$AX$5:$AX$467,$B93,'Grid GenerationQueue'!$AY$5:$AY$467,$C93)</f>
        <v>0</v>
      </c>
      <c r="AT93">
        <f>SUMIFS('Grid GenerationQueue'!AH$5:AH$467,'Grid GenerationQueue'!$AX$5:$AX$467,$B93,'Grid GenerationQueue'!$AY$5:$AY$467,$C93)</f>
        <v>0</v>
      </c>
      <c r="AU93">
        <f>SUMIFS('Grid GenerationQueue'!AI$5:AI$467,'Grid GenerationQueue'!$AX$5:$AX$467,$B93,'Grid GenerationQueue'!$AY$5:$AY$467,$C93)</f>
        <v>0</v>
      </c>
      <c r="AV93">
        <f>SUMIFS('Grid GenerationQueue'!AJ$5:AJ$467,'Grid GenerationQueue'!$AX$5:$AX$467,$B93,'Grid GenerationQueue'!$AY$5:$AY$467,$C93)</f>
        <v>0</v>
      </c>
      <c r="AW93">
        <f>SUMIFS('Grid GenerationQueue'!AK$5:AK$467,'Grid GenerationQueue'!$AX$5:$AX$467,$B93,'Grid GenerationQueue'!$AY$5:$AY$467,$C93)</f>
        <v>0</v>
      </c>
      <c r="AX93">
        <f>SUMIFS('Grid GenerationQueue'!AL$5:AL$467,'Grid GenerationQueue'!$AX$5:$AX$467,$B93,'Grid GenerationQueue'!$AY$5:$AY$467,$C93)</f>
        <v>0</v>
      </c>
      <c r="AY93">
        <f>SUMIFS('Grid GenerationQueue'!AM$5:AM$467,'Grid GenerationQueue'!$AX$5:$AX$467,$B93,'Grid GenerationQueue'!$AY$5:$AY$467,$C93)</f>
        <v>0</v>
      </c>
      <c r="AZ93">
        <f>SUMIFS('Grid GenerationQueue'!AN$5:AN$467,'Grid GenerationQueue'!$AX$5:$AX$467,$B93,'Grid GenerationQueue'!$AY$5:$AY$467,$C93)</f>
        <v>0</v>
      </c>
      <c r="BA93">
        <f>SUMIFS('Grid GenerationQueue'!AO$5:AO$467,'Grid GenerationQueue'!$AX$5:$AX$467,$B93,'Grid GenerationQueue'!$AY$5:$AY$467,$C93)</f>
        <v>0</v>
      </c>
      <c r="BB93">
        <f>SUMIFS('Grid GenerationQueue'!AP$5:AP$467,'Grid GenerationQueue'!$AX$5:$AX$467,$B93,'Grid GenerationQueue'!$AY$5:$AY$467,$C93)</f>
        <v>0</v>
      </c>
      <c r="BD93">
        <f>SUMIFS('Grid GenerationQueue'!AE$5:AE$467,'Grid GenerationQueue'!$AX$5:$AX$467,$B93,'Grid GenerationQueue'!$AY$5:$AY$467,$C93,'Grid GenerationQueue'!$BH$5:$BH$467,"Executed",'Grid GenerationQueue'!$BB$5:$BB$467,"&lt;"&amp;$BE$3)</f>
        <v>0</v>
      </c>
      <c r="BE93">
        <f>SUMIFS('Grid GenerationQueue'!AF$5:AF$467,'Grid GenerationQueue'!$AX$5:$AX$467,$B93,'Grid GenerationQueue'!$AY$5:$AY$467,$C93,'Grid GenerationQueue'!$BH$5:$BH$467,"Executed",'Grid GenerationQueue'!$BB$5:$BB$467,"&lt;"&amp;$BE$3)</f>
        <v>0</v>
      </c>
      <c r="BF93">
        <f>SUMIFS('Grid GenerationQueue'!AG$5:AG$467,'Grid GenerationQueue'!$AX$5:$AX$467,$B93,'Grid GenerationQueue'!$AY$5:$AY$467,$C93,'Grid GenerationQueue'!$BH$5:$BH$467,"Executed",'Grid GenerationQueue'!$BB$5:$BB$467,"&lt;"&amp;$BE$3)</f>
        <v>0</v>
      </c>
      <c r="BG93">
        <f>SUMIFS('Grid GenerationQueue'!AH$5:AH$467,'Grid GenerationQueue'!$AX$5:$AX$467,$B93,'Grid GenerationQueue'!$AY$5:$AY$467,$C93,'Grid GenerationQueue'!$BH$5:$BH$467,"Executed",'Grid GenerationQueue'!$BB$5:$BB$467,"&lt;"&amp;$BE$3)</f>
        <v>0</v>
      </c>
      <c r="BH93">
        <f>SUMIFS('Grid GenerationQueue'!AI$5:AI$467,'Grid GenerationQueue'!$AX$5:$AX$467,$B93,'Grid GenerationQueue'!$AY$5:$AY$467,$C93,'Grid GenerationQueue'!$BH$5:$BH$467,"Executed",'Grid GenerationQueue'!$BB$5:$BB$467,"&lt;"&amp;$BE$3)</f>
        <v>0</v>
      </c>
      <c r="BI93">
        <f>SUMIFS('Grid GenerationQueue'!AJ$5:AJ$467,'Grid GenerationQueue'!$AX$5:$AX$467,$B93,'Grid GenerationQueue'!$AY$5:$AY$467,$C93,'Grid GenerationQueue'!$BH$5:$BH$467,"Executed",'Grid GenerationQueue'!$BB$5:$BB$467,"&lt;"&amp;$BE$3)</f>
        <v>0</v>
      </c>
      <c r="BJ93">
        <f>SUMIFS('Grid GenerationQueue'!AK$5:AK$467,'Grid GenerationQueue'!$AX$5:$AX$467,$B93,'Grid GenerationQueue'!$AY$5:$AY$467,$C93,'Grid GenerationQueue'!$BH$5:$BH$467,"Executed",'Grid GenerationQueue'!$BB$5:$BB$467,"&lt;"&amp;$BE$3)</f>
        <v>0</v>
      </c>
      <c r="BK93">
        <f>SUMIFS('Grid GenerationQueue'!AL$5:AL$467,'Grid GenerationQueue'!$AX$5:$AX$467,$B93,'Grid GenerationQueue'!$AY$5:$AY$467,$C93,'Grid GenerationQueue'!$BH$5:$BH$467,"Executed",'Grid GenerationQueue'!$BB$5:$BB$467,"&lt;"&amp;$BE$3)</f>
        <v>0</v>
      </c>
      <c r="BL93">
        <f>SUMIFS('Grid GenerationQueue'!AM$5:AM$467,'Grid GenerationQueue'!$AX$5:$AX$467,$B93,'Grid GenerationQueue'!$AY$5:$AY$467,$C93,'Grid GenerationQueue'!$BH$5:$BH$467,"Executed",'Grid GenerationQueue'!$BB$5:$BB$467,"&lt;"&amp;$BE$3)</f>
        <v>0</v>
      </c>
      <c r="BM93">
        <f>SUMIFS('Grid GenerationQueue'!AN$5:AN$467,'Grid GenerationQueue'!$AX$5:$AX$467,$B93,'Grid GenerationQueue'!$AY$5:$AY$467,$C93,'Grid GenerationQueue'!$BH$5:$BH$467,"Executed",'Grid GenerationQueue'!$BB$5:$BB$467,"&lt;"&amp;$BE$3)</f>
        <v>0</v>
      </c>
      <c r="BN93">
        <f>SUMIFS('Grid GenerationQueue'!AO$5:AO$467,'Grid GenerationQueue'!$AX$5:$AX$467,$B93,'Grid GenerationQueue'!$AY$5:$AY$467,$C93,'Grid GenerationQueue'!$BH$5:$BH$467,"Executed",'Grid GenerationQueue'!$BB$5:$BB$467,"&lt;"&amp;$BE$3)</f>
        <v>0</v>
      </c>
      <c r="BO93">
        <f>SUMIFS('Grid GenerationQueue'!AP$5:AP$467,'Grid GenerationQueue'!$AX$5:$AX$467,$B93,'Grid GenerationQueue'!$AY$5:$AY$467,$C93,'Grid GenerationQueue'!$BH$5:$BH$467,"Executed",'Grid GenerationQueue'!$BB$5:$BB$467,"&lt;"&amp;$BE$3)</f>
        <v>0</v>
      </c>
      <c r="BQ93">
        <f>SUMIFS('Grid GenerationQueue'!AE$5:AE$467,'Grid GenerationQueue'!$AX$5:$AX$467,$B93,'Grid GenerationQueue'!$AY$5:$AY$467,$C93,'Grid GenerationQueue'!$BF$5:$BF$467,"&lt;&gt;"&amp;"",'Grid GenerationQueue'!$BB$5:$BB$467,"&lt;"&amp;$BE$3)</f>
        <v>0</v>
      </c>
      <c r="BR93">
        <f>SUMIFS('Grid GenerationQueue'!AF$5:AF$467,'Grid GenerationQueue'!$AX$5:$AX$467,$B93,'Grid GenerationQueue'!$AY$5:$AY$467,$C93,'Grid GenerationQueue'!$BF$5:$BF$467,"&lt;&gt;"&amp;"",'Grid GenerationQueue'!$BB$5:$BB$467,"&lt;"&amp;$BE$3)</f>
        <v>0</v>
      </c>
      <c r="BS93">
        <f>SUMIFS('Grid GenerationQueue'!AG$5:AG$467,'Grid GenerationQueue'!$AX$5:$AX$467,$B93,'Grid GenerationQueue'!$AY$5:$AY$467,$C93,'Grid GenerationQueue'!$BF$5:$BF$467,"&lt;&gt;"&amp;"",'Grid GenerationQueue'!$BB$5:$BB$467,"&lt;"&amp;$BE$3)</f>
        <v>0</v>
      </c>
      <c r="BT93">
        <f>SUMIFS('Grid GenerationQueue'!AH$5:AH$467,'Grid GenerationQueue'!$AX$5:$AX$467,$B93,'Grid GenerationQueue'!$AY$5:$AY$467,$C93,'Grid GenerationQueue'!$BF$5:$BF$467,"&lt;&gt;"&amp;"",'Grid GenerationQueue'!$BB$5:$BB$467,"&lt;"&amp;$BE$3)</f>
        <v>0</v>
      </c>
      <c r="BU93">
        <f>SUMIFS('Grid GenerationQueue'!AI$5:AI$467,'Grid GenerationQueue'!$AX$5:$AX$467,$B93,'Grid GenerationQueue'!$AY$5:$AY$467,$C93,'Grid GenerationQueue'!$BF$5:$BF$467,"&lt;&gt;"&amp;"",'Grid GenerationQueue'!$BB$5:$BB$467,"&lt;"&amp;$BE$3)</f>
        <v>0</v>
      </c>
      <c r="BV93">
        <f>SUMIFS('Grid GenerationQueue'!AJ$5:AJ$467,'Grid GenerationQueue'!$AX$5:$AX$467,$B93,'Grid GenerationQueue'!$AY$5:$AY$467,$C93,'Grid GenerationQueue'!$BF$5:$BF$467,"&lt;&gt;"&amp;"",'Grid GenerationQueue'!$BB$5:$BB$467,"&lt;"&amp;$BE$3)</f>
        <v>0</v>
      </c>
      <c r="BW93">
        <f>SUMIFS('Grid GenerationQueue'!AK$5:AK$467,'Grid GenerationQueue'!$AX$5:$AX$467,$B93,'Grid GenerationQueue'!$AY$5:$AY$467,$C93,'Grid GenerationQueue'!$BF$5:$BF$467,"&lt;&gt;"&amp;"",'Grid GenerationQueue'!$BB$5:$BB$467,"&lt;"&amp;$BE$3)</f>
        <v>0</v>
      </c>
      <c r="BX93">
        <f>SUMIFS('Grid GenerationQueue'!AL$5:AL$467,'Grid GenerationQueue'!$AX$5:$AX$467,$B93,'Grid GenerationQueue'!$AY$5:$AY$467,$C93,'Grid GenerationQueue'!$BF$5:$BF$467,"&lt;&gt;"&amp;"",'Grid GenerationQueue'!$BB$5:$BB$467,"&lt;"&amp;$BE$3)</f>
        <v>0</v>
      </c>
      <c r="BY93">
        <f>SUMIFS('Grid GenerationQueue'!AM$5:AM$467,'Grid GenerationQueue'!$AX$5:$AX$467,$B93,'Grid GenerationQueue'!$AY$5:$AY$467,$C93,'Grid GenerationQueue'!$BF$5:$BF$467,"&lt;&gt;"&amp;"",'Grid GenerationQueue'!$BB$5:$BB$467,"&lt;"&amp;$BE$3)</f>
        <v>0</v>
      </c>
      <c r="BZ93">
        <f>SUMIFS('Grid GenerationQueue'!AN$5:AN$467,'Grid GenerationQueue'!$AX$5:$AX$467,$B93,'Grid GenerationQueue'!$AY$5:$AY$467,$C93,'Grid GenerationQueue'!$BF$5:$BF$467,"&lt;&gt;"&amp;"",'Grid GenerationQueue'!$BB$5:$BB$467,"&lt;"&amp;$BE$3)</f>
        <v>0</v>
      </c>
      <c r="CA93">
        <f>SUMIFS('Grid GenerationQueue'!AO$5:AO$467,'Grid GenerationQueue'!$AX$5:$AX$467,$B93,'Grid GenerationQueue'!$AY$5:$AY$467,$C93,'Grid GenerationQueue'!$BF$5:$BF$467,"&lt;&gt;"&amp;"",'Grid GenerationQueue'!$BB$5:$BB$467,"&lt;"&amp;$BE$3)</f>
        <v>0</v>
      </c>
      <c r="CB93">
        <f>SUMIFS('Grid GenerationQueue'!AP$5:AP$467,'Grid GenerationQueue'!$AX$5:$AX$467,$B93,'Grid GenerationQueue'!$AY$5:$AY$467,$C93,'Grid GenerationQueue'!$BF$5:$BF$467,"&lt;&gt;"&amp;"",'Grid GenerationQueue'!$BB$5:$BB$467,"&lt;"&amp;$BE$3)</f>
        <v>0</v>
      </c>
      <c r="CD93">
        <f>SUMIFS('Grid GenerationQueue'!AE$5:AE$467,'Grid GenerationQueue'!$AX$5:$AX$467,$B93,'Grid GenerationQueue'!$AY$5:$AY$467,$C93,'Grid GenerationQueue'!$BB$5:$BB$467,"&lt;"&amp;$BE$3)</f>
        <v>0</v>
      </c>
      <c r="CE93">
        <f>SUMIFS('Grid GenerationQueue'!AF$5:AF$467,'Grid GenerationQueue'!$AX$5:$AX$467,$B93,'Grid GenerationQueue'!$AY$5:$AY$467,$C93,'Grid GenerationQueue'!$BB$5:$BB$467,"&lt;"&amp;$BE$3)</f>
        <v>0</v>
      </c>
      <c r="CF93">
        <f>SUMIFS('Grid GenerationQueue'!AG$5:AG$467,'Grid GenerationQueue'!$AX$5:$AX$467,$B93,'Grid GenerationQueue'!$AY$5:$AY$467,$C93,'Grid GenerationQueue'!$BB$5:$BB$467,"&lt;"&amp;$BE$3)</f>
        <v>0</v>
      </c>
      <c r="CG93">
        <f>SUMIFS('Grid GenerationQueue'!AH$5:AH$467,'Grid GenerationQueue'!$AX$5:$AX$467,$B93,'Grid GenerationQueue'!$AY$5:$AY$467,$C93,'Grid GenerationQueue'!$BB$5:$BB$467,"&lt;"&amp;$BE$3)</f>
        <v>0</v>
      </c>
      <c r="CH93">
        <f>SUMIFS('Grid GenerationQueue'!AI$5:AI$467,'Grid GenerationQueue'!$AX$5:$AX$467,$B93,'Grid GenerationQueue'!$AY$5:$AY$467,$C93,'Grid GenerationQueue'!$BB$5:$BB$467,"&lt;"&amp;$BE$3)</f>
        <v>0</v>
      </c>
      <c r="CI93">
        <f>SUMIFS('Grid GenerationQueue'!AJ$5:AJ$467,'Grid GenerationQueue'!$AX$5:$AX$467,$B93,'Grid GenerationQueue'!$AY$5:$AY$467,$C93,'Grid GenerationQueue'!$BB$5:$BB$467,"&lt;"&amp;$BE$3)</f>
        <v>0</v>
      </c>
      <c r="CJ93">
        <f>SUMIFS('Grid GenerationQueue'!AK$5:AK$467,'Grid GenerationQueue'!$AX$5:$AX$467,$B93,'Grid GenerationQueue'!$AY$5:$AY$467,$C93,'Grid GenerationQueue'!$BB$5:$BB$467,"&lt;"&amp;$BE$3)</f>
        <v>0</v>
      </c>
      <c r="CK93">
        <f>SUMIFS('Grid GenerationQueue'!AL$5:AL$467,'Grid GenerationQueue'!$AX$5:$AX$467,$B93,'Grid GenerationQueue'!$AY$5:$AY$467,$C93,'Grid GenerationQueue'!$BB$5:$BB$467,"&lt;"&amp;$BE$3)</f>
        <v>0</v>
      </c>
      <c r="CL93">
        <f>SUMIFS('Grid GenerationQueue'!AM$5:AM$467,'Grid GenerationQueue'!$AX$5:$AX$467,$B93,'Grid GenerationQueue'!$AY$5:$AY$467,$C93,'Grid GenerationQueue'!$BB$5:$BB$467,"&lt;"&amp;$BE$3)</f>
        <v>0</v>
      </c>
      <c r="CM93">
        <f>SUMIFS('Grid GenerationQueue'!AN$5:AN$467,'Grid GenerationQueue'!$AX$5:$AX$467,$B93,'Grid GenerationQueue'!$AY$5:$AY$467,$C93,'Grid GenerationQueue'!$BB$5:$BB$467,"&lt;"&amp;$BE$3)</f>
        <v>0</v>
      </c>
      <c r="CN93">
        <f>SUMIFS('Grid GenerationQueue'!AO$5:AO$467,'Grid GenerationQueue'!$AX$5:$AX$467,$B93,'Grid GenerationQueue'!$AY$5:$AY$467,$C93,'Grid GenerationQueue'!$BB$5:$BB$467,"&lt;"&amp;$BE$3)</f>
        <v>0</v>
      </c>
      <c r="CO93">
        <f>SUMIFS('Grid GenerationQueue'!AP$5:AP$467,'Grid GenerationQueue'!$AX$5:$AX$467,$B93,'Grid GenerationQueue'!$AY$5:$AY$467,$C93,'Grid GenerationQueue'!$BB$5:$BB$467,"&lt;"&amp;$BE$3)</f>
        <v>0</v>
      </c>
    </row>
    <row r="94" spans="1:93" x14ac:dyDescent="0.35">
      <c r="A94" t="s">
        <v>4653</v>
      </c>
      <c r="B94" t="s">
        <v>4551</v>
      </c>
      <c r="C94">
        <v>115</v>
      </c>
      <c r="D94">
        <f>SUMIFS('Grid GenerationQueue'!AE$5:AE$467,'Grid GenerationQueue'!$AX$5:$AX$467,$B94,'Grid GenerationQueue'!$AY$5:$AY$467,$C94,'Grid GenerationQueue'!$BI$5:$BI$467,"&lt;4")</f>
        <v>0</v>
      </c>
      <c r="E94">
        <f>SUMIFS('Grid GenerationQueue'!AF$5:AF$467,'Grid GenerationQueue'!$AX$5:$AX$467,$B94,'Grid GenerationQueue'!$AY$5:$AY$467,$C94,'Grid GenerationQueue'!$BI$5:$BI$467,"&lt;4")</f>
        <v>0</v>
      </c>
      <c r="F94">
        <f>SUMIFS('Grid GenerationQueue'!AG$5:AG$467,'Grid GenerationQueue'!$AX$5:$AX$467,$B94,'Grid GenerationQueue'!$AY$5:$AY$467,$C94,'Grid GenerationQueue'!$BI$5:$BI$467,"&lt;4")</f>
        <v>0</v>
      </c>
      <c r="G94">
        <f>SUMIFS('Grid GenerationQueue'!AH$5:AH$467,'Grid GenerationQueue'!$AX$5:$AX$467,$B94,'Grid GenerationQueue'!$AY$5:$AY$467,$C94,'Grid GenerationQueue'!$BI$5:$BI$467,"&lt;4")</f>
        <v>0</v>
      </c>
      <c r="H94">
        <f>SUMIFS('Grid GenerationQueue'!AI$5:AI$467,'Grid GenerationQueue'!$AX$5:$AX$467,$B94,'Grid GenerationQueue'!$AY$5:$AY$467,$C94,'Grid GenerationQueue'!$BI$5:$BI$467,"&lt;4")</f>
        <v>0</v>
      </c>
      <c r="I94">
        <f>SUMIFS('Grid GenerationQueue'!AJ$5:AJ$467,'Grid GenerationQueue'!$AX$5:$AX$467,$B94,'Grid GenerationQueue'!$AY$5:$AY$467,$C94,'Grid GenerationQueue'!$BI$5:$BI$467,"&lt;4")</f>
        <v>0</v>
      </c>
      <c r="J94">
        <f>SUMIFS('Grid GenerationQueue'!AK$5:AK$467,'Grid GenerationQueue'!$AX$5:$AX$467,$B94,'Grid GenerationQueue'!$AY$5:$AY$467,$C94,'Grid GenerationQueue'!$BI$5:$BI$467,"&lt;4")</f>
        <v>0</v>
      </c>
      <c r="K94">
        <f>SUMIFS('Grid GenerationQueue'!AL$5:AL$467,'Grid GenerationQueue'!$AX$5:$AX$467,$B94,'Grid GenerationQueue'!$AY$5:$AY$467,$C94,'Grid GenerationQueue'!$BI$5:$BI$467,"&lt;4")</f>
        <v>0</v>
      </c>
      <c r="L94">
        <f>SUMIFS('Grid GenerationQueue'!AM$5:AM$467,'Grid GenerationQueue'!$AX$5:$AX$467,$B94,'Grid GenerationQueue'!$AY$5:$AY$467,$C94,'Grid GenerationQueue'!$BI$5:$BI$467,"&lt;4")</f>
        <v>0</v>
      </c>
      <c r="M94">
        <f>SUMIFS('Grid GenerationQueue'!AN$5:AN$467,'Grid GenerationQueue'!$AX$5:$AX$467,$B94,'Grid GenerationQueue'!$AY$5:$AY$467,$C94,'Grid GenerationQueue'!$BI$5:$BI$467,"&lt;4")</f>
        <v>0</v>
      </c>
      <c r="N94">
        <f>SUMIFS('Grid GenerationQueue'!AO$5:AO$467,'Grid GenerationQueue'!$AX$5:$AX$467,$B94,'Grid GenerationQueue'!$AY$5:$AY$467,$C94,'Grid GenerationQueue'!$BI$5:$BI$467,"&lt;4")</f>
        <v>0</v>
      </c>
      <c r="O94">
        <f>SUMIFS('Grid GenerationQueue'!AP$5:AP$467,'Grid GenerationQueue'!$AX$5:$AX$467,$B94,'Grid GenerationQueue'!$AY$5:$AY$467,$C94,'Grid GenerationQueue'!$BI$5:$BI$467,"&lt;4")</f>
        <v>0</v>
      </c>
      <c r="Q94">
        <f>SUMIFS('Grid GenerationQueue'!AE$5:AE$467,'Grid GenerationQueue'!$AX$5:$AX$467,$B94,'Grid GenerationQueue'!$AY$5:$AY$467,$C94,'Grid GenerationQueue'!$BH$5:$BH$467,"Executed")</f>
        <v>12.1</v>
      </c>
      <c r="R94">
        <f>SUMIFS('Grid GenerationQueue'!AF$5:AF$467,'Grid GenerationQueue'!$AX$5:$AX$467,$B94,'Grid GenerationQueue'!$AY$5:$AY$467,$C94,'Grid GenerationQueue'!$BH$5:$BH$467,"Executed")</f>
        <v>0</v>
      </c>
      <c r="S94">
        <f>SUMIFS('Grid GenerationQueue'!AG$5:AG$467,'Grid GenerationQueue'!$AX$5:$AX$467,$B94,'Grid GenerationQueue'!$AY$5:$AY$467,$C94,'Grid GenerationQueue'!$BH$5:$BH$467,"Executed")</f>
        <v>0</v>
      </c>
      <c r="T94">
        <f>SUMIFS('Grid GenerationQueue'!AH$5:AH$467,'Grid GenerationQueue'!$AX$5:$AX$467,$B94,'Grid GenerationQueue'!$AY$5:$AY$467,$C94,'Grid GenerationQueue'!$BH$5:$BH$467,"Executed")</f>
        <v>0</v>
      </c>
      <c r="U94">
        <f>SUMIFS('Grid GenerationQueue'!AI$5:AI$467,'Grid GenerationQueue'!$AX$5:$AX$467,$B94,'Grid GenerationQueue'!$AY$5:$AY$467,$C94,'Grid GenerationQueue'!$BH$5:$BH$467,"Executed")</f>
        <v>0</v>
      </c>
      <c r="V94">
        <f>SUMIFS('Grid GenerationQueue'!AJ$5:AJ$467,'Grid GenerationQueue'!$AX$5:$AX$467,$B94,'Grid GenerationQueue'!$AY$5:$AY$467,$C94,'Grid GenerationQueue'!$BH$5:$BH$467,"Executed")</f>
        <v>0</v>
      </c>
      <c r="W94">
        <f>SUMIFS('Grid GenerationQueue'!AK$5:AK$467,'Grid GenerationQueue'!$AX$5:$AX$467,$B94,'Grid GenerationQueue'!$AY$5:$AY$467,$C94,'Grid GenerationQueue'!$BH$5:$BH$467,"Executed")</f>
        <v>0</v>
      </c>
      <c r="X94">
        <f>SUMIFS('Grid GenerationQueue'!AL$5:AL$467,'Grid GenerationQueue'!$AX$5:$AX$467,$B94,'Grid GenerationQueue'!$AY$5:$AY$467,$C94,'Grid GenerationQueue'!$BH$5:$BH$467,"Executed")</f>
        <v>0</v>
      </c>
      <c r="Y94">
        <f>SUMIFS('Grid GenerationQueue'!AM$5:AM$467,'Grid GenerationQueue'!$AX$5:$AX$467,$B94,'Grid GenerationQueue'!$AY$5:$AY$467,$C94,'Grid GenerationQueue'!$BH$5:$BH$467,"Executed")</f>
        <v>0</v>
      </c>
      <c r="Z94">
        <f>SUMIFS('Grid GenerationQueue'!AN$5:AN$467,'Grid GenerationQueue'!$AX$5:$AX$467,$B94,'Grid GenerationQueue'!$AY$5:$AY$467,$C94,'Grid GenerationQueue'!$BH$5:$BH$467,"Executed")</f>
        <v>0</v>
      </c>
      <c r="AA94">
        <f>SUMIFS('Grid GenerationQueue'!AO$5:AO$467,'Grid GenerationQueue'!$AX$5:$AX$467,$B94,'Grid GenerationQueue'!$AY$5:$AY$467,$C94,'Grid GenerationQueue'!$BH$5:$BH$467,"Executed")</f>
        <v>0</v>
      </c>
      <c r="AB94">
        <f>SUMIFS('Grid GenerationQueue'!AP$5:AP$467,'Grid GenerationQueue'!$AX$5:$AX$467,$B94,'Grid GenerationQueue'!$AY$5:$AY$467,$C94,'Grid GenerationQueue'!$BH$5:$BH$467,"Executed")</f>
        <v>0</v>
      </c>
      <c r="AD94">
        <f>SUMIFS('Grid GenerationQueue'!AE$5:AE$467,'Grid GenerationQueue'!$AX$5:$AX$467,$B94,'Grid GenerationQueue'!$AY$5:$AY$467,$C94,'Grid GenerationQueue'!$BF$5:$BF$467,"&lt;&gt;"&amp;"")</f>
        <v>96.911699999999996</v>
      </c>
      <c r="AE94">
        <f>SUMIFS('Grid GenerationQueue'!AF$5:AF$467,'Grid GenerationQueue'!$AX$5:$AX$467,$B94,'Grid GenerationQueue'!$AY$5:$AY$467,$C94,'Grid GenerationQueue'!$BF$5:$BF$467,"&lt;&gt;"&amp;"")</f>
        <v>0</v>
      </c>
      <c r="AF94">
        <f>SUMIFS('Grid GenerationQueue'!AG$5:AG$467,'Grid GenerationQueue'!$AX$5:$AX$467,$B94,'Grid GenerationQueue'!$AY$5:$AY$467,$C94,'Grid GenerationQueue'!$BF$5:$BF$467,"&lt;&gt;"&amp;"")</f>
        <v>0</v>
      </c>
      <c r="AG94">
        <f>SUMIFS('Grid GenerationQueue'!AH$5:AH$467,'Grid GenerationQueue'!$AX$5:$AX$467,$B94,'Grid GenerationQueue'!$AY$5:$AY$467,$C94,'Grid GenerationQueue'!$BF$5:$BF$467,"&lt;&gt;"&amp;"")</f>
        <v>0</v>
      </c>
      <c r="AH94">
        <f>SUMIFS('Grid GenerationQueue'!AI$5:AI$467,'Grid GenerationQueue'!$AX$5:$AX$467,$B94,'Grid GenerationQueue'!$AY$5:$AY$467,$C94,'Grid GenerationQueue'!$BF$5:$BF$467,"&lt;&gt;"&amp;"")</f>
        <v>84.995699999999999</v>
      </c>
      <c r="AI94">
        <f>SUMIFS('Grid GenerationQueue'!AJ$5:AJ$467,'Grid GenerationQueue'!$AX$5:$AX$467,$B94,'Grid GenerationQueue'!$AY$5:$AY$467,$C94,'Grid GenerationQueue'!$BF$5:$BF$467,"&lt;&gt;"&amp;"")</f>
        <v>0</v>
      </c>
      <c r="AJ94">
        <f>SUMIFS('Grid GenerationQueue'!AK$5:AK$467,'Grid GenerationQueue'!$AX$5:$AX$467,$B94,'Grid GenerationQueue'!$AY$5:$AY$467,$C94,'Grid GenerationQueue'!$BF$5:$BF$467,"&lt;&gt;"&amp;"")</f>
        <v>0</v>
      </c>
      <c r="AK94">
        <f>SUMIFS('Grid GenerationQueue'!AL$5:AL$467,'Grid GenerationQueue'!$AX$5:$AX$467,$B94,'Grid GenerationQueue'!$AY$5:$AY$467,$C94,'Grid GenerationQueue'!$BF$5:$BF$467,"&lt;&gt;"&amp;"")</f>
        <v>0</v>
      </c>
      <c r="AL94">
        <f>SUMIFS('Grid GenerationQueue'!AM$5:AM$467,'Grid GenerationQueue'!$AX$5:$AX$467,$B94,'Grid GenerationQueue'!$AY$5:$AY$467,$C94,'Grid GenerationQueue'!$BF$5:$BF$467,"&lt;&gt;"&amp;"")</f>
        <v>0</v>
      </c>
      <c r="AM94">
        <f>SUMIFS('Grid GenerationQueue'!AN$5:AN$467,'Grid GenerationQueue'!$AX$5:$AX$467,$B94,'Grid GenerationQueue'!$AY$5:$AY$467,$C94,'Grid GenerationQueue'!$BF$5:$BF$467,"&lt;&gt;"&amp;"")</f>
        <v>0</v>
      </c>
      <c r="AN94">
        <f>SUMIFS('Grid GenerationQueue'!AO$5:AO$467,'Grid GenerationQueue'!$AX$5:$AX$467,$B94,'Grid GenerationQueue'!$AY$5:$AY$467,$C94,'Grid GenerationQueue'!$BF$5:$BF$467,"&lt;&gt;"&amp;"")</f>
        <v>0</v>
      </c>
      <c r="AO94">
        <f>SUMIFS('Grid GenerationQueue'!AP$5:AP$467,'Grid GenerationQueue'!$AX$5:$AX$467,$B94,'Grid GenerationQueue'!$AY$5:$AY$467,$C94,'Grid GenerationQueue'!$BF$5:$BF$467,"&lt;&gt;"&amp;"")</f>
        <v>0</v>
      </c>
      <c r="AQ94">
        <f>SUMIFS('Grid GenerationQueue'!AE$5:AE$467,'Grid GenerationQueue'!$AX$5:$AX$467,$B94,'Grid GenerationQueue'!$AY$5:$AY$467,$C94)</f>
        <v>96.911699999999996</v>
      </c>
      <c r="AR94">
        <f>SUMIFS('Grid GenerationQueue'!AF$5:AF$467,'Grid GenerationQueue'!$AX$5:$AX$467,$B94,'Grid GenerationQueue'!$AY$5:$AY$467,$C94)</f>
        <v>0</v>
      </c>
      <c r="AS94">
        <f>SUMIFS('Grid GenerationQueue'!AG$5:AG$467,'Grid GenerationQueue'!$AX$5:$AX$467,$B94,'Grid GenerationQueue'!$AY$5:$AY$467,$C94)</f>
        <v>0</v>
      </c>
      <c r="AT94">
        <f>SUMIFS('Grid GenerationQueue'!AH$5:AH$467,'Grid GenerationQueue'!$AX$5:$AX$467,$B94,'Grid GenerationQueue'!$AY$5:$AY$467,$C94)</f>
        <v>0</v>
      </c>
      <c r="AU94">
        <f>SUMIFS('Grid GenerationQueue'!AI$5:AI$467,'Grid GenerationQueue'!$AX$5:$AX$467,$B94,'Grid GenerationQueue'!$AY$5:$AY$467,$C94)</f>
        <v>84.995699999999999</v>
      </c>
      <c r="AV94">
        <f>SUMIFS('Grid GenerationQueue'!AJ$5:AJ$467,'Grid GenerationQueue'!$AX$5:$AX$467,$B94,'Grid GenerationQueue'!$AY$5:$AY$467,$C94)</f>
        <v>0</v>
      </c>
      <c r="AW94">
        <f>SUMIFS('Grid GenerationQueue'!AK$5:AK$467,'Grid GenerationQueue'!$AX$5:$AX$467,$B94,'Grid GenerationQueue'!$AY$5:$AY$467,$C94)</f>
        <v>0</v>
      </c>
      <c r="AX94">
        <f>SUMIFS('Grid GenerationQueue'!AL$5:AL$467,'Grid GenerationQueue'!$AX$5:$AX$467,$B94,'Grid GenerationQueue'!$AY$5:$AY$467,$C94)</f>
        <v>0</v>
      </c>
      <c r="AY94">
        <f>SUMIFS('Grid GenerationQueue'!AM$5:AM$467,'Grid GenerationQueue'!$AX$5:$AX$467,$B94,'Grid GenerationQueue'!$AY$5:$AY$467,$C94)</f>
        <v>0</v>
      </c>
      <c r="AZ94">
        <f>SUMIFS('Grid GenerationQueue'!AN$5:AN$467,'Grid GenerationQueue'!$AX$5:$AX$467,$B94,'Grid GenerationQueue'!$AY$5:$AY$467,$C94)</f>
        <v>0</v>
      </c>
      <c r="BA94">
        <f>SUMIFS('Grid GenerationQueue'!AO$5:AO$467,'Grid GenerationQueue'!$AX$5:$AX$467,$B94,'Grid GenerationQueue'!$AY$5:$AY$467,$C94)</f>
        <v>0</v>
      </c>
      <c r="BB94">
        <f>SUMIFS('Grid GenerationQueue'!AP$5:AP$467,'Grid GenerationQueue'!$AX$5:$AX$467,$B94,'Grid GenerationQueue'!$AY$5:$AY$467,$C94)</f>
        <v>0</v>
      </c>
      <c r="BD94">
        <f>SUMIFS('Grid GenerationQueue'!AE$5:AE$467,'Grid GenerationQueue'!$AX$5:$AX$467,$B94,'Grid GenerationQueue'!$AY$5:$AY$467,$C94,'Grid GenerationQueue'!$BH$5:$BH$467,"Executed",'Grid GenerationQueue'!$BB$5:$BB$467,"&lt;"&amp;$BE$3)</f>
        <v>12.1</v>
      </c>
      <c r="BE94">
        <f>SUMIFS('Grid GenerationQueue'!AF$5:AF$467,'Grid GenerationQueue'!$AX$5:$AX$467,$B94,'Grid GenerationQueue'!$AY$5:$AY$467,$C94,'Grid GenerationQueue'!$BH$5:$BH$467,"Executed",'Grid GenerationQueue'!$BB$5:$BB$467,"&lt;"&amp;$BE$3)</f>
        <v>0</v>
      </c>
      <c r="BF94">
        <f>SUMIFS('Grid GenerationQueue'!AG$5:AG$467,'Grid GenerationQueue'!$AX$5:$AX$467,$B94,'Grid GenerationQueue'!$AY$5:$AY$467,$C94,'Grid GenerationQueue'!$BH$5:$BH$467,"Executed",'Grid GenerationQueue'!$BB$5:$BB$467,"&lt;"&amp;$BE$3)</f>
        <v>0</v>
      </c>
      <c r="BG94">
        <f>SUMIFS('Grid GenerationQueue'!AH$5:AH$467,'Grid GenerationQueue'!$AX$5:$AX$467,$B94,'Grid GenerationQueue'!$AY$5:$AY$467,$C94,'Grid GenerationQueue'!$BH$5:$BH$467,"Executed",'Grid GenerationQueue'!$BB$5:$BB$467,"&lt;"&amp;$BE$3)</f>
        <v>0</v>
      </c>
      <c r="BH94">
        <f>SUMIFS('Grid GenerationQueue'!AI$5:AI$467,'Grid GenerationQueue'!$AX$5:$AX$467,$B94,'Grid GenerationQueue'!$AY$5:$AY$467,$C94,'Grid GenerationQueue'!$BH$5:$BH$467,"Executed",'Grid GenerationQueue'!$BB$5:$BB$467,"&lt;"&amp;$BE$3)</f>
        <v>0</v>
      </c>
      <c r="BI94">
        <f>SUMIFS('Grid GenerationQueue'!AJ$5:AJ$467,'Grid GenerationQueue'!$AX$5:$AX$467,$B94,'Grid GenerationQueue'!$AY$5:$AY$467,$C94,'Grid GenerationQueue'!$BH$5:$BH$467,"Executed",'Grid GenerationQueue'!$BB$5:$BB$467,"&lt;"&amp;$BE$3)</f>
        <v>0</v>
      </c>
      <c r="BJ94">
        <f>SUMIFS('Grid GenerationQueue'!AK$5:AK$467,'Grid GenerationQueue'!$AX$5:$AX$467,$B94,'Grid GenerationQueue'!$AY$5:$AY$467,$C94,'Grid GenerationQueue'!$BH$5:$BH$467,"Executed",'Grid GenerationQueue'!$BB$5:$BB$467,"&lt;"&amp;$BE$3)</f>
        <v>0</v>
      </c>
      <c r="BK94">
        <f>SUMIFS('Grid GenerationQueue'!AL$5:AL$467,'Grid GenerationQueue'!$AX$5:$AX$467,$B94,'Grid GenerationQueue'!$AY$5:$AY$467,$C94,'Grid GenerationQueue'!$BH$5:$BH$467,"Executed",'Grid GenerationQueue'!$BB$5:$BB$467,"&lt;"&amp;$BE$3)</f>
        <v>0</v>
      </c>
      <c r="BL94">
        <f>SUMIFS('Grid GenerationQueue'!AM$5:AM$467,'Grid GenerationQueue'!$AX$5:$AX$467,$B94,'Grid GenerationQueue'!$AY$5:$AY$467,$C94,'Grid GenerationQueue'!$BH$5:$BH$467,"Executed",'Grid GenerationQueue'!$BB$5:$BB$467,"&lt;"&amp;$BE$3)</f>
        <v>0</v>
      </c>
      <c r="BM94">
        <f>SUMIFS('Grid GenerationQueue'!AN$5:AN$467,'Grid GenerationQueue'!$AX$5:$AX$467,$B94,'Grid GenerationQueue'!$AY$5:$AY$467,$C94,'Grid GenerationQueue'!$BH$5:$BH$467,"Executed",'Grid GenerationQueue'!$BB$5:$BB$467,"&lt;"&amp;$BE$3)</f>
        <v>0</v>
      </c>
      <c r="BN94">
        <f>SUMIFS('Grid GenerationQueue'!AO$5:AO$467,'Grid GenerationQueue'!$AX$5:$AX$467,$B94,'Grid GenerationQueue'!$AY$5:$AY$467,$C94,'Grid GenerationQueue'!$BH$5:$BH$467,"Executed",'Grid GenerationQueue'!$BB$5:$BB$467,"&lt;"&amp;$BE$3)</f>
        <v>0</v>
      </c>
      <c r="BO94">
        <f>SUMIFS('Grid GenerationQueue'!AP$5:AP$467,'Grid GenerationQueue'!$AX$5:$AX$467,$B94,'Grid GenerationQueue'!$AY$5:$AY$467,$C94,'Grid GenerationQueue'!$BH$5:$BH$467,"Executed",'Grid GenerationQueue'!$BB$5:$BB$467,"&lt;"&amp;$BE$3)</f>
        <v>0</v>
      </c>
      <c r="BQ94">
        <f>SUMIFS('Grid GenerationQueue'!AE$5:AE$467,'Grid GenerationQueue'!$AX$5:$AX$467,$B94,'Grid GenerationQueue'!$AY$5:$AY$467,$C94,'Grid GenerationQueue'!$BF$5:$BF$467,"&lt;&gt;"&amp;"",'Grid GenerationQueue'!$BB$5:$BB$467,"&lt;"&amp;$BE$3)</f>
        <v>96.911699999999996</v>
      </c>
      <c r="BR94">
        <f>SUMIFS('Grid GenerationQueue'!AF$5:AF$467,'Grid GenerationQueue'!$AX$5:$AX$467,$B94,'Grid GenerationQueue'!$AY$5:$AY$467,$C94,'Grid GenerationQueue'!$BF$5:$BF$467,"&lt;&gt;"&amp;"",'Grid GenerationQueue'!$BB$5:$BB$467,"&lt;"&amp;$BE$3)</f>
        <v>0</v>
      </c>
      <c r="BS94">
        <f>SUMIFS('Grid GenerationQueue'!AG$5:AG$467,'Grid GenerationQueue'!$AX$5:$AX$467,$B94,'Grid GenerationQueue'!$AY$5:$AY$467,$C94,'Grid GenerationQueue'!$BF$5:$BF$467,"&lt;&gt;"&amp;"",'Grid GenerationQueue'!$BB$5:$BB$467,"&lt;"&amp;$BE$3)</f>
        <v>0</v>
      </c>
      <c r="BT94">
        <f>SUMIFS('Grid GenerationQueue'!AH$5:AH$467,'Grid GenerationQueue'!$AX$5:$AX$467,$B94,'Grid GenerationQueue'!$AY$5:$AY$467,$C94,'Grid GenerationQueue'!$BF$5:$BF$467,"&lt;&gt;"&amp;"",'Grid GenerationQueue'!$BB$5:$BB$467,"&lt;"&amp;$BE$3)</f>
        <v>0</v>
      </c>
      <c r="BU94">
        <f>SUMIFS('Grid GenerationQueue'!AI$5:AI$467,'Grid GenerationQueue'!$AX$5:$AX$467,$B94,'Grid GenerationQueue'!$AY$5:$AY$467,$C94,'Grid GenerationQueue'!$BF$5:$BF$467,"&lt;&gt;"&amp;"",'Grid GenerationQueue'!$BB$5:$BB$467,"&lt;"&amp;$BE$3)</f>
        <v>84.995699999999999</v>
      </c>
      <c r="BV94">
        <f>SUMIFS('Grid GenerationQueue'!AJ$5:AJ$467,'Grid GenerationQueue'!$AX$5:$AX$467,$B94,'Grid GenerationQueue'!$AY$5:$AY$467,$C94,'Grid GenerationQueue'!$BF$5:$BF$467,"&lt;&gt;"&amp;"",'Grid GenerationQueue'!$BB$5:$BB$467,"&lt;"&amp;$BE$3)</f>
        <v>0</v>
      </c>
      <c r="BW94">
        <f>SUMIFS('Grid GenerationQueue'!AK$5:AK$467,'Grid GenerationQueue'!$AX$5:$AX$467,$B94,'Grid GenerationQueue'!$AY$5:$AY$467,$C94,'Grid GenerationQueue'!$BF$5:$BF$467,"&lt;&gt;"&amp;"",'Grid GenerationQueue'!$BB$5:$BB$467,"&lt;"&amp;$BE$3)</f>
        <v>0</v>
      </c>
      <c r="BX94">
        <f>SUMIFS('Grid GenerationQueue'!AL$5:AL$467,'Grid GenerationQueue'!$AX$5:$AX$467,$B94,'Grid GenerationQueue'!$AY$5:$AY$467,$C94,'Grid GenerationQueue'!$BF$5:$BF$467,"&lt;&gt;"&amp;"",'Grid GenerationQueue'!$BB$5:$BB$467,"&lt;"&amp;$BE$3)</f>
        <v>0</v>
      </c>
      <c r="BY94">
        <f>SUMIFS('Grid GenerationQueue'!AM$5:AM$467,'Grid GenerationQueue'!$AX$5:$AX$467,$B94,'Grid GenerationQueue'!$AY$5:$AY$467,$C94,'Grid GenerationQueue'!$BF$5:$BF$467,"&lt;&gt;"&amp;"",'Grid GenerationQueue'!$BB$5:$BB$467,"&lt;"&amp;$BE$3)</f>
        <v>0</v>
      </c>
      <c r="BZ94">
        <f>SUMIFS('Grid GenerationQueue'!AN$5:AN$467,'Grid GenerationQueue'!$AX$5:$AX$467,$B94,'Grid GenerationQueue'!$AY$5:$AY$467,$C94,'Grid GenerationQueue'!$BF$5:$BF$467,"&lt;&gt;"&amp;"",'Grid GenerationQueue'!$BB$5:$BB$467,"&lt;"&amp;$BE$3)</f>
        <v>0</v>
      </c>
      <c r="CA94">
        <f>SUMIFS('Grid GenerationQueue'!AO$5:AO$467,'Grid GenerationQueue'!$AX$5:$AX$467,$B94,'Grid GenerationQueue'!$AY$5:$AY$467,$C94,'Grid GenerationQueue'!$BF$5:$BF$467,"&lt;&gt;"&amp;"",'Grid GenerationQueue'!$BB$5:$BB$467,"&lt;"&amp;$BE$3)</f>
        <v>0</v>
      </c>
      <c r="CB94">
        <f>SUMIFS('Grid GenerationQueue'!AP$5:AP$467,'Grid GenerationQueue'!$AX$5:$AX$467,$B94,'Grid GenerationQueue'!$AY$5:$AY$467,$C94,'Grid GenerationQueue'!$BF$5:$BF$467,"&lt;&gt;"&amp;"",'Grid GenerationQueue'!$BB$5:$BB$467,"&lt;"&amp;$BE$3)</f>
        <v>0</v>
      </c>
      <c r="CD94">
        <f>SUMIFS('Grid GenerationQueue'!AE$5:AE$467,'Grid GenerationQueue'!$AX$5:$AX$467,$B94,'Grid GenerationQueue'!$AY$5:$AY$467,$C94,'Grid GenerationQueue'!$BB$5:$BB$467,"&lt;"&amp;$BE$3)</f>
        <v>96.911699999999996</v>
      </c>
      <c r="CE94">
        <f>SUMIFS('Grid GenerationQueue'!AF$5:AF$467,'Grid GenerationQueue'!$AX$5:$AX$467,$B94,'Grid GenerationQueue'!$AY$5:$AY$467,$C94,'Grid GenerationQueue'!$BB$5:$BB$467,"&lt;"&amp;$BE$3)</f>
        <v>0</v>
      </c>
      <c r="CF94">
        <f>SUMIFS('Grid GenerationQueue'!AG$5:AG$467,'Grid GenerationQueue'!$AX$5:$AX$467,$B94,'Grid GenerationQueue'!$AY$5:$AY$467,$C94,'Grid GenerationQueue'!$BB$5:$BB$467,"&lt;"&amp;$BE$3)</f>
        <v>0</v>
      </c>
      <c r="CG94">
        <f>SUMIFS('Grid GenerationQueue'!AH$5:AH$467,'Grid GenerationQueue'!$AX$5:$AX$467,$B94,'Grid GenerationQueue'!$AY$5:$AY$467,$C94,'Grid GenerationQueue'!$BB$5:$BB$467,"&lt;"&amp;$BE$3)</f>
        <v>0</v>
      </c>
      <c r="CH94">
        <f>SUMIFS('Grid GenerationQueue'!AI$5:AI$467,'Grid GenerationQueue'!$AX$5:$AX$467,$B94,'Grid GenerationQueue'!$AY$5:$AY$467,$C94,'Grid GenerationQueue'!$BB$5:$BB$467,"&lt;"&amp;$BE$3)</f>
        <v>84.995699999999999</v>
      </c>
      <c r="CI94">
        <f>SUMIFS('Grid GenerationQueue'!AJ$5:AJ$467,'Grid GenerationQueue'!$AX$5:$AX$467,$B94,'Grid GenerationQueue'!$AY$5:$AY$467,$C94,'Grid GenerationQueue'!$BB$5:$BB$467,"&lt;"&amp;$BE$3)</f>
        <v>0</v>
      </c>
      <c r="CJ94">
        <f>SUMIFS('Grid GenerationQueue'!AK$5:AK$467,'Grid GenerationQueue'!$AX$5:$AX$467,$B94,'Grid GenerationQueue'!$AY$5:$AY$467,$C94,'Grid GenerationQueue'!$BB$5:$BB$467,"&lt;"&amp;$BE$3)</f>
        <v>0</v>
      </c>
      <c r="CK94">
        <f>SUMIFS('Grid GenerationQueue'!AL$5:AL$467,'Grid GenerationQueue'!$AX$5:$AX$467,$B94,'Grid GenerationQueue'!$AY$5:$AY$467,$C94,'Grid GenerationQueue'!$BB$5:$BB$467,"&lt;"&amp;$BE$3)</f>
        <v>0</v>
      </c>
      <c r="CL94">
        <f>SUMIFS('Grid GenerationQueue'!AM$5:AM$467,'Grid GenerationQueue'!$AX$5:$AX$467,$B94,'Grid GenerationQueue'!$AY$5:$AY$467,$C94,'Grid GenerationQueue'!$BB$5:$BB$467,"&lt;"&amp;$BE$3)</f>
        <v>0</v>
      </c>
      <c r="CM94">
        <f>SUMIFS('Grid GenerationQueue'!AN$5:AN$467,'Grid GenerationQueue'!$AX$5:$AX$467,$B94,'Grid GenerationQueue'!$AY$5:$AY$467,$C94,'Grid GenerationQueue'!$BB$5:$BB$467,"&lt;"&amp;$BE$3)</f>
        <v>0</v>
      </c>
      <c r="CN94">
        <f>SUMIFS('Grid GenerationQueue'!AO$5:AO$467,'Grid GenerationQueue'!$AX$5:$AX$467,$B94,'Grid GenerationQueue'!$AY$5:$AY$467,$C94,'Grid GenerationQueue'!$BB$5:$BB$467,"&lt;"&amp;$BE$3)</f>
        <v>0</v>
      </c>
      <c r="CO94">
        <f>SUMIFS('Grid GenerationQueue'!AP$5:AP$467,'Grid GenerationQueue'!$AX$5:$AX$467,$B94,'Grid GenerationQueue'!$AY$5:$AY$467,$C94,'Grid GenerationQueue'!$BB$5:$BB$467,"&lt;"&amp;$BE$3)</f>
        <v>0</v>
      </c>
    </row>
    <row r="95" spans="1:93" x14ac:dyDescent="0.35">
      <c r="A95" t="s">
        <v>4645</v>
      </c>
      <c r="B95" t="s">
        <v>4691</v>
      </c>
      <c r="C95">
        <v>230</v>
      </c>
      <c r="D95">
        <f>SUMIFS('Grid GenerationQueue'!AE$5:AE$467,'Grid GenerationQueue'!$AX$5:$AX$467,$B95,'Grid GenerationQueue'!$AY$5:$AY$467,$C95,'Grid GenerationQueue'!$BI$5:$BI$467,"&lt;4")</f>
        <v>0</v>
      </c>
      <c r="E95">
        <f>SUMIFS('Grid GenerationQueue'!AF$5:AF$467,'Grid GenerationQueue'!$AX$5:$AX$467,$B95,'Grid GenerationQueue'!$AY$5:$AY$467,$C95,'Grid GenerationQueue'!$BI$5:$BI$467,"&lt;4")</f>
        <v>0</v>
      </c>
      <c r="F95">
        <f>SUMIFS('Grid GenerationQueue'!AG$5:AG$467,'Grid GenerationQueue'!$AX$5:$AX$467,$B95,'Grid GenerationQueue'!$AY$5:$AY$467,$C95,'Grid GenerationQueue'!$BI$5:$BI$467,"&lt;4")</f>
        <v>0</v>
      </c>
      <c r="G95">
        <f>SUMIFS('Grid GenerationQueue'!AH$5:AH$467,'Grid GenerationQueue'!$AX$5:$AX$467,$B95,'Grid GenerationQueue'!$AY$5:$AY$467,$C95,'Grid GenerationQueue'!$BI$5:$BI$467,"&lt;4")</f>
        <v>0</v>
      </c>
      <c r="H95">
        <f>SUMIFS('Grid GenerationQueue'!AI$5:AI$467,'Grid GenerationQueue'!$AX$5:$AX$467,$B95,'Grid GenerationQueue'!$AY$5:$AY$467,$C95,'Grid GenerationQueue'!$BI$5:$BI$467,"&lt;4")</f>
        <v>0</v>
      </c>
      <c r="I95">
        <f>SUMIFS('Grid GenerationQueue'!AJ$5:AJ$467,'Grid GenerationQueue'!$AX$5:$AX$467,$B95,'Grid GenerationQueue'!$AY$5:$AY$467,$C95,'Grid GenerationQueue'!$BI$5:$BI$467,"&lt;4")</f>
        <v>0</v>
      </c>
      <c r="J95">
        <f>SUMIFS('Grid GenerationQueue'!AK$5:AK$467,'Grid GenerationQueue'!$AX$5:$AX$467,$B95,'Grid GenerationQueue'!$AY$5:$AY$467,$C95,'Grid GenerationQueue'!$BI$5:$BI$467,"&lt;4")</f>
        <v>0</v>
      </c>
      <c r="K95">
        <f>SUMIFS('Grid GenerationQueue'!AL$5:AL$467,'Grid GenerationQueue'!$AX$5:$AX$467,$B95,'Grid GenerationQueue'!$AY$5:$AY$467,$C95,'Grid GenerationQueue'!$BI$5:$BI$467,"&lt;4")</f>
        <v>0</v>
      </c>
      <c r="L95">
        <f>SUMIFS('Grid GenerationQueue'!AM$5:AM$467,'Grid GenerationQueue'!$AX$5:$AX$467,$B95,'Grid GenerationQueue'!$AY$5:$AY$467,$C95,'Grid GenerationQueue'!$BI$5:$BI$467,"&lt;4")</f>
        <v>0</v>
      </c>
      <c r="M95">
        <f>SUMIFS('Grid GenerationQueue'!AN$5:AN$467,'Grid GenerationQueue'!$AX$5:$AX$467,$B95,'Grid GenerationQueue'!$AY$5:$AY$467,$C95,'Grid GenerationQueue'!$BI$5:$BI$467,"&lt;4")</f>
        <v>0</v>
      </c>
      <c r="N95">
        <f>SUMIFS('Grid GenerationQueue'!AO$5:AO$467,'Grid GenerationQueue'!$AX$5:$AX$467,$B95,'Grid GenerationQueue'!$AY$5:$AY$467,$C95,'Grid GenerationQueue'!$BI$5:$BI$467,"&lt;4")</f>
        <v>0</v>
      </c>
      <c r="O95">
        <f>SUMIFS('Grid GenerationQueue'!AP$5:AP$467,'Grid GenerationQueue'!$AX$5:$AX$467,$B95,'Grid GenerationQueue'!$AY$5:$AY$467,$C95,'Grid GenerationQueue'!$BI$5:$BI$467,"&lt;4")</f>
        <v>0</v>
      </c>
      <c r="Q95">
        <f>SUMIFS('Grid GenerationQueue'!AE$5:AE$467,'Grid GenerationQueue'!$AX$5:$AX$467,$B95,'Grid GenerationQueue'!$AY$5:$AY$467,$C95,'Grid GenerationQueue'!$BH$5:$BH$467,"Executed")</f>
        <v>0</v>
      </c>
      <c r="R95">
        <f>SUMIFS('Grid GenerationQueue'!AF$5:AF$467,'Grid GenerationQueue'!$AX$5:$AX$467,$B95,'Grid GenerationQueue'!$AY$5:$AY$467,$C95,'Grid GenerationQueue'!$BH$5:$BH$467,"Executed")</f>
        <v>0</v>
      </c>
      <c r="S95">
        <f>SUMIFS('Grid GenerationQueue'!AG$5:AG$467,'Grid GenerationQueue'!$AX$5:$AX$467,$B95,'Grid GenerationQueue'!$AY$5:$AY$467,$C95,'Grid GenerationQueue'!$BH$5:$BH$467,"Executed")</f>
        <v>0</v>
      </c>
      <c r="T95">
        <f>SUMIFS('Grid GenerationQueue'!AH$5:AH$467,'Grid GenerationQueue'!$AX$5:$AX$467,$B95,'Grid GenerationQueue'!$AY$5:$AY$467,$C95,'Grid GenerationQueue'!$BH$5:$BH$467,"Executed")</f>
        <v>0</v>
      </c>
      <c r="U95">
        <f>SUMIFS('Grid GenerationQueue'!AI$5:AI$467,'Grid GenerationQueue'!$AX$5:$AX$467,$B95,'Grid GenerationQueue'!$AY$5:$AY$467,$C95,'Grid GenerationQueue'!$BH$5:$BH$467,"Executed")</f>
        <v>0</v>
      </c>
      <c r="V95">
        <f>SUMIFS('Grid GenerationQueue'!AJ$5:AJ$467,'Grid GenerationQueue'!$AX$5:$AX$467,$B95,'Grid GenerationQueue'!$AY$5:$AY$467,$C95,'Grid GenerationQueue'!$BH$5:$BH$467,"Executed")</f>
        <v>0</v>
      </c>
      <c r="W95">
        <f>SUMIFS('Grid GenerationQueue'!AK$5:AK$467,'Grid GenerationQueue'!$AX$5:$AX$467,$B95,'Grid GenerationQueue'!$AY$5:$AY$467,$C95,'Grid GenerationQueue'!$BH$5:$BH$467,"Executed")</f>
        <v>0</v>
      </c>
      <c r="X95">
        <f>SUMIFS('Grid GenerationQueue'!AL$5:AL$467,'Grid GenerationQueue'!$AX$5:$AX$467,$B95,'Grid GenerationQueue'!$AY$5:$AY$467,$C95,'Grid GenerationQueue'!$BH$5:$BH$467,"Executed")</f>
        <v>0</v>
      </c>
      <c r="Y95">
        <f>SUMIFS('Grid GenerationQueue'!AM$5:AM$467,'Grid GenerationQueue'!$AX$5:$AX$467,$B95,'Grid GenerationQueue'!$AY$5:$AY$467,$C95,'Grid GenerationQueue'!$BH$5:$BH$467,"Executed")</f>
        <v>0</v>
      </c>
      <c r="Z95">
        <f>SUMIFS('Grid GenerationQueue'!AN$5:AN$467,'Grid GenerationQueue'!$AX$5:$AX$467,$B95,'Grid GenerationQueue'!$AY$5:$AY$467,$C95,'Grid GenerationQueue'!$BH$5:$BH$467,"Executed")</f>
        <v>0</v>
      </c>
      <c r="AA95">
        <f>SUMIFS('Grid GenerationQueue'!AO$5:AO$467,'Grid GenerationQueue'!$AX$5:$AX$467,$B95,'Grid GenerationQueue'!$AY$5:$AY$467,$C95,'Grid GenerationQueue'!$BH$5:$BH$467,"Executed")</f>
        <v>0</v>
      </c>
      <c r="AB95">
        <f>SUMIFS('Grid GenerationQueue'!AP$5:AP$467,'Grid GenerationQueue'!$AX$5:$AX$467,$B95,'Grid GenerationQueue'!$AY$5:$AY$467,$C95,'Grid GenerationQueue'!$BH$5:$BH$467,"Executed")</f>
        <v>0</v>
      </c>
      <c r="AD95">
        <f>SUMIFS('Grid GenerationQueue'!AE$5:AE$467,'Grid GenerationQueue'!$AX$5:$AX$467,$B95,'Grid GenerationQueue'!$AY$5:$AY$467,$C95,'Grid GenerationQueue'!$BF$5:$BF$467,"&lt;&gt;"&amp;"")</f>
        <v>0</v>
      </c>
      <c r="AE95">
        <f>SUMIFS('Grid GenerationQueue'!AF$5:AF$467,'Grid GenerationQueue'!$AX$5:$AX$467,$B95,'Grid GenerationQueue'!$AY$5:$AY$467,$C95,'Grid GenerationQueue'!$BF$5:$BF$467,"&lt;&gt;"&amp;"")</f>
        <v>0</v>
      </c>
      <c r="AF95">
        <f>SUMIFS('Grid GenerationQueue'!AG$5:AG$467,'Grid GenerationQueue'!$AX$5:$AX$467,$B95,'Grid GenerationQueue'!$AY$5:$AY$467,$C95,'Grid GenerationQueue'!$BF$5:$BF$467,"&lt;&gt;"&amp;"")</f>
        <v>0</v>
      </c>
      <c r="AG95">
        <f>SUMIFS('Grid GenerationQueue'!AH$5:AH$467,'Grid GenerationQueue'!$AX$5:$AX$467,$B95,'Grid GenerationQueue'!$AY$5:$AY$467,$C95,'Grid GenerationQueue'!$BF$5:$BF$467,"&lt;&gt;"&amp;"")</f>
        <v>0</v>
      </c>
      <c r="AH95">
        <f>SUMIFS('Grid GenerationQueue'!AI$5:AI$467,'Grid GenerationQueue'!$AX$5:$AX$467,$B95,'Grid GenerationQueue'!$AY$5:$AY$467,$C95,'Grid GenerationQueue'!$BF$5:$BF$467,"&lt;&gt;"&amp;"")</f>
        <v>0</v>
      </c>
      <c r="AI95">
        <f>SUMIFS('Grid GenerationQueue'!AJ$5:AJ$467,'Grid GenerationQueue'!$AX$5:$AX$467,$B95,'Grid GenerationQueue'!$AY$5:$AY$467,$C95,'Grid GenerationQueue'!$BF$5:$BF$467,"&lt;&gt;"&amp;"")</f>
        <v>0</v>
      </c>
      <c r="AJ95">
        <f>SUMIFS('Grid GenerationQueue'!AK$5:AK$467,'Grid GenerationQueue'!$AX$5:$AX$467,$B95,'Grid GenerationQueue'!$AY$5:$AY$467,$C95,'Grid GenerationQueue'!$BF$5:$BF$467,"&lt;&gt;"&amp;"")</f>
        <v>0</v>
      </c>
      <c r="AK95">
        <f>SUMIFS('Grid GenerationQueue'!AL$5:AL$467,'Grid GenerationQueue'!$AX$5:$AX$467,$B95,'Grid GenerationQueue'!$AY$5:$AY$467,$C95,'Grid GenerationQueue'!$BF$5:$BF$467,"&lt;&gt;"&amp;"")</f>
        <v>0</v>
      </c>
      <c r="AL95">
        <f>SUMIFS('Grid GenerationQueue'!AM$5:AM$467,'Grid GenerationQueue'!$AX$5:$AX$467,$B95,'Grid GenerationQueue'!$AY$5:$AY$467,$C95,'Grid GenerationQueue'!$BF$5:$BF$467,"&lt;&gt;"&amp;"")</f>
        <v>0</v>
      </c>
      <c r="AM95">
        <f>SUMIFS('Grid GenerationQueue'!AN$5:AN$467,'Grid GenerationQueue'!$AX$5:$AX$467,$B95,'Grid GenerationQueue'!$AY$5:$AY$467,$C95,'Grid GenerationQueue'!$BF$5:$BF$467,"&lt;&gt;"&amp;"")</f>
        <v>0</v>
      </c>
      <c r="AN95">
        <f>SUMIFS('Grid GenerationQueue'!AO$5:AO$467,'Grid GenerationQueue'!$AX$5:$AX$467,$B95,'Grid GenerationQueue'!$AY$5:$AY$467,$C95,'Grid GenerationQueue'!$BF$5:$BF$467,"&lt;&gt;"&amp;"")</f>
        <v>0</v>
      </c>
      <c r="AO95">
        <f>SUMIFS('Grid GenerationQueue'!AP$5:AP$467,'Grid GenerationQueue'!$AX$5:$AX$467,$B95,'Grid GenerationQueue'!$AY$5:$AY$467,$C95,'Grid GenerationQueue'!$BF$5:$BF$467,"&lt;&gt;"&amp;"")</f>
        <v>0</v>
      </c>
      <c r="AQ95">
        <f>SUMIFS('Grid GenerationQueue'!AE$5:AE$467,'Grid GenerationQueue'!$AX$5:$AX$467,$B95,'Grid GenerationQueue'!$AY$5:$AY$467,$C95)</f>
        <v>0</v>
      </c>
      <c r="AR95">
        <f>SUMIFS('Grid GenerationQueue'!AF$5:AF$467,'Grid GenerationQueue'!$AX$5:$AX$467,$B95,'Grid GenerationQueue'!$AY$5:$AY$467,$C95)</f>
        <v>0</v>
      </c>
      <c r="AS95">
        <f>SUMIFS('Grid GenerationQueue'!AG$5:AG$467,'Grid GenerationQueue'!$AX$5:$AX$467,$B95,'Grid GenerationQueue'!$AY$5:$AY$467,$C95)</f>
        <v>0</v>
      </c>
      <c r="AT95">
        <f>SUMIFS('Grid GenerationQueue'!AH$5:AH$467,'Grid GenerationQueue'!$AX$5:$AX$467,$B95,'Grid GenerationQueue'!$AY$5:$AY$467,$C95)</f>
        <v>0</v>
      </c>
      <c r="AU95">
        <f>SUMIFS('Grid GenerationQueue'!AI$5:AI$467,'Grid GenerationQueue'!$AX$5:$AX$467,$B95,'Grid GenerationQueue'!$AY$5:$AY$467,$C95)</f>
        <v>0</v>
      </c>
      <c r="AV95">
        <f>SUMIFS('Grid GenerationQueue'!AJ$5:AJ$467,'Grid GenerationQueue'!$AX$5:$AX$467,$B95,'Grid GenerationQueue'!$AY$5:$AY$467,$C95)</f>
        <v>0</v>
      </c>
      <c r="AW95">
        <f>SUMIFS('Grid GenerationQueue'!AK$5:AK$467,'Grid GenerationQueue'!$AX$5:$AX$467,$B95,'Grid GenerationQueue'!$AY$5:$AY$467,$C95)</f>
        <v>0</v>
      </c>
      <c r="AX95">
        <f>SUMIFS('Grid GenerationQueue'!AL$5:AL$467,'Grid GenerationQueue'!$AX$5:$AX$467,$B95,'Grid GenerationQueue'!$AY$5:$AY$467,$C95)</f>
        <v>0</v>
      </c>
      <c r="AY95">
        <f>SUMIFS('Grid GenerationQueue'!AM$5:AM$467,'Grid GenerationQueue'!$AX$5:$AX$467,$B95,'Grid GenerationQueue'!$AY$5:$AY$467,$C95)</f>
        <v>0</v>
      </c>
      <c r="AZ95">
        <f>SUMIFS('Grid GenerationQueue'!AN$5:AN$467,'Grid GenerationQueue'!$AX$5:$AX$467,$B95,'Grid GenerationQueue'!$AY$5:$AY$467,$C95)</f>
        <v>0</v>
      </c>
      <c r="BA95">
        <f>SUMIFS('Grid GenerationQueue'!AO$5:AO$467,'Grid GenerationQueue'!$AX$5:$AX$467,$B95,'Grid GenerationQueue'!$AY$5:$AY$467,$C95)</f>
        <v>0</v>
      </c>
      <c r="BB95">
        <f>SUMIFS('Grid GenerationQueue'!AP$5:AP$467,'Grid GenerationQueue'!$AX$5:$AX$467,$B95,'Grid GenerationQueue'!$AY$5:$AY$467,$C95)</f>
        <v>0</v>
      </c>
      <c r="BD95">
        <f>SUMIFS('Grid GenerationQueue'!AE$5:AE$467,'Grid GenerationQueue'!$AX$5:$AX$467,$B95,'Grid GenerationQueue'!$AY$5:$AY$467,$C95,'Grid GenerationQueue'!$BH$5:$BH$467,"Executed",'Grid GenerationQueue'!$BB$5:$BB$467,"&lt;"&amp;$BE$3)</f>
        <v>0</v>
      </c>
      <c r="BE95">
        <f>SUMIFS('Grid GenerationQueue'!AF$5:AF$467,'Grid GenerationQueue'!$AX$5:$AX$467,$B95,'Grid GenerationQueue'!$AY$5:$AY$467,$C95,'Grid GenerationQueue'!$BH$5:$BH$467,"Executed",'Grid GenerationQueue'!$BB$5:$BB$467,"&lt;"&amp;$BE$3)</f>
        <v>0</v>
      </c>
      <c r="BF95">
        <f>SUMIFS('Grid GenerationQueue'!AG$5:AG$467,'Grid GenerationQueue'!$AX$5:$AX$467,$B95,'Grid GenerationQueue'!$AY$5:$AY$467,$C95,'Grid GenerationQueue'!$BH$5:$BH$467,"Executed",'Grid GenerationQueue'!$BB$5:$BB$467,"&lt;"&amp;$BE$3)</f>
        <v>0</v>
      </c>
      <c r="BG95">
        <f>SUMIFS('Grid GenerationQueue'!AH$5:AH$467,'Grid GenerationQueue'!$AX$5:$AX$467,$B95,'Grid GenerationQueue'!$AY$5:$AY$467,$C95,'Grid GenerationQueue'!$BH$5:$BH$467,"Executed",'Grid GenerationQueue'!$BB$5:$BB$467,"&lt;"&amp;$BE$3)</f>
        <v>0</v>
      </c>
      <c r="BH95">
        <f>SUMIFS('Grid GenerationQueue'!AI$5:AI$467,'Grid GenerationQueue'!$AX$5:$AX$467,$B95,'Grid GenerationQueue'!$AY$5:$AY$467,$C95,'Grid GenerationQueue'!$BH$5:$BH$467,"Executed",'Grid GenerationQueue'!$BB$5:$BB$467,"&lt;"&amp;$BE$3)</f>
        <v>0</v>
      </c>
      <c r="BI95">
        <f>SUMIFS('Grid GenerationQueue'!AJ$5:AJ$467,'Grid GenerationQueue'!$AX$5:$AX$467,$B95,'Grid GenerationQueue'!$AY$5:$AY$467,$C95,'Grid GenerationQueue'!$BH$5:$BH$467,"Executed",'Grid GenerationQueue'!$BB$5:$BB$467,"&lt;"&amp;$BE$3)</f>
        <v>0</v>
      </c>
      <c r="BJ95">
        <f>SUMIFS('Grid GenerationQueue'!AK$5:AK$467,'Grid GenerationQueue'!$AX$5:$AX$467,$B95,'Grid GenerationQueue'!$AY$5:$AY$467,$C95,'Grid GenerationQueue'!$BH$5:$BH$467,"Executed",'Grid GenerationQueue'!$BB$5:$BB$467,"&lt;"&amp;$BE$3)</f>
        <v>0</v>
      </c>
      <c r="BK95">
        <f>SUMIFS('Grid GenerationQueue'!AL$5:AL$467,'Grid GenerationQueue'!$AX$5:$AX$467,$B95,'Grid GenerationQueue'!$AY$5:$AY$467,$C95,'Grid GenerationQueue'!$BH$5:$BH$467,"Executed",'Grid GenerationQueue'!$BB$5:$BB$467,"&lt;"&amp;$BE$3)</f>
        <v>0</v>
      </c>
      <c r="BL95">
        <f>SUMIFS('Grid GenerationQueue'!AM$5:AM$467,'Grid GenerationQueue'!$AX$5:$AX$467,$B95,'Grid GenerationQueue'!$AY$5:$AY$467,$C95,'Grid GenerationQueue'!$BH$5:$BH$467,"Executed",'Grid GenerationQueue'!$BB$5:$BB$467,"&lt;"&amp;$BE$3)</f>
        <v>0</v>
      </c>
      <c r="BM95">
        <f>SUMIFS('Grid GenerationQueue'!AN$5:AN$467,'Grid GenerationQueue'!$AX$5:$AX$467,$B95,'Grid GenerationQueue'!$AY$5:$AY$467,$C95,'Grid GenerationQueue'!$BH$5:$BH$467,"Executed",'Grid GenerationQueue'!$BB$5:$BB$467,"&lt;"&amp;$BE$3)</f>
        <v>0</v>
      </c>
      <c r="BN95">
        <f>SUMIFS('Grid GenerationQueue'!AO$5:AO$467,'Grid GenerationQueue'!$AX$5:$AX$467,$B95,'Grid GenerationQueue'!$AY$5:$AY$467,$C95,'Grid GenerationQueue'!$BH$5:$BH$467,"Executed",'Grid GenerationQueue'!$BB$5:$BB$467,"&lt;"&amp;$BE$3)</f>
        <v>0</v>
      </c>
      <c r="BO95">
        <f>SUMIFS('Grid GenerationQueue'!AP$5:AP$467,'Grid GenerationQueue'!$AX$5:$AX$467,$B95,'Grid GenerationQueue'!$AY$5:$AY$467,$C95,'Grid GenerationQueue'!$BH$5:$BH$467,"Executed",'Grid GenerationQueue'!$BB$5:$BB$467,"&lt;"&amp;$BE$3)</f>
        <v>0</v>
      </c>
      <c r="BQ95">
        <f>SUMIFS('Grid GenerationQueue'!AE$5:AE$467,'Grid GenerationQueue'!$AX$5:$AX$467,$B95,'Grid GenerationQueue'!$AY$5:$AY$467,$C95,'Grid GenerationQueue'!$BF$5:$BF$467,"&lt;&gt;"&amp;"",'Grid GenerationQueue'!$BB$5:$BB$467,"&lt;"&amp;$BE$3)</f>
        <v>0</v>
      </c>
      <c r="BR95">
        <f>SUMIFS('Grid GenerationQueue'!AF$5:AF$467,'Grid GenerationQueue'!$AX$5:$AX$467,$B95,'Grid GenerationQueue'!$AY$5:$AY$467,$C95,'Grid GenerationQueue'!$BF$5:$BF$467,"&lt;&gt;"&amp;"",'Grid GenerationQueue'!$BB$5:$BB$467,"&lt;"&amp;$BE$3)</f>
        <v>0</v>
      </c>
      <c r="BS95">
        <f>SUMIFS('Grid GenerationQueue'!AG$5:AG$467,'Grid GenerationQueue'!$AX$5:$AX$467,$B95,'Grid GenerationQueue'!$AY$5:$AY$467,$C95,'Grid GenerationQueue'!$BF$5:$BF$467,"&lt;&gt;"&amp;"",'Grid GenerationQueue'!$BB$5:$BB$467,"&lt;"&amp;$BE$3)</f>
        <v>0</v>
      </c>
      <c r="BT95">
        <f>SUMIFS('Grid GenerationQueue'!AH$5:AH$467,'Grid GenerationQueue'!$AX$5:$AX$467,$B95,'Grid GenerationQueue'!$AY$5:$AY$467,$C95,'Grid GenerationQueue'!$BF$5:$BF$467,"&lt;&gt;"&amp;"",'Grid GenerationQueue'!$BB$5:$BB$467,"&lt;"&amp;$BE$3)</f>
        <v>0</v>
      </c>
      <c r="BU95">
        <f>SUMIFS('Grid GenerationQueue'!AI$5:AI$467,'Grid GenerationQueue'!$AX$5:$AX$467,$B95,'Grid GenerationQueue'!$AY$5:$AY$467,$C95,'Grid GenerationQueue'!$BF$5:$BF$467,"&lt;&gt;"&amp;"",'Grid GenerationQueue'!$BB$5:$BB$467,"&lt;"&amp;$BE$3)</f>
        <v>0</v>
      </c>
      <c r="BV95">
        <f>SUMIFS('Grid GenerationQueue'!AJ$5:AJ$467,'Grid GenerationQueue'!$AX$5:$AX$467,$B95,'Grid GenerationQueue'!$AY$5:$AY$467,$C95,'Grid GenerationQueue'!$BF$5:$BF$467,"&lt;&gt;"&amp;"",'Grid GenerationQueue'!$BB$5:$BB$467,"&lt;"&amp;$BE$3)</f>
        <v>0</v>
      </c>
      <c r="BW95">
        <f>SUMIFS('Grid GenerationQueue'!AK$5:AK$467,'Grid GenerationQueue'!$AX$5:$AX$467,$B95,'Grid GenerationQueue'!$AY$5:$AY$467,$C95,'Grid GenerationQueue'!$BF$5:$BF$467,"&lt;&gt;"&amp;"",'Grid GenerationQueue'!$BB$5:$BB$467,"&lt;"&amp;$BE$3)</f>
        <v>0</v>
      </c>
      <c r="BX95">
        <f>SUMIFS('Grid GenerationQueue'!AL$5:AL$467,'Grid GenerationQueue'!$AX$5:$AX$467,$B95,'Grid GenerationQueue'!$AY$5:$AY$467,$C95,'Grid GenerationQueue'!$BF$5:$BF$467,"&lt;&gt;"&amp;"",'Grid GenerationQueue'!$BB$5:$BB$467,"&lt;"&amp;$BE$3)</f>
        <v>0</v>
      </c>
      <c r="BY95">
        <f>SUMIFS('Grid GenerationQueue'!AM$5:AM$467,'Grid GenerationQueue'!$AX$5:$AX$467,$B95,'Grid GenerationQueue'!$AY$5:$AY$467,$C95,'Grid GenerationQueue'!$BF$5:$BF$467,"&lt;&gt;"&amp;"",'Grid GenerationQueue'!$BB$5:$BB$467,"&lt;"&amp;$BE$3)</f>
        <v>0</v>
      </c>
      <c r="BZ95">
        <f>SUMIFS('Grid GenerationQueue'!AN$5:AN$467,'Grid GenerationQueue'!$AX$5:$AX$467,$B95,'Grid GenerationQueue'!$AY$5:$AY$467,$C95,'Grid GenerationQueue'!$BF$5:$BF$467,"&lt;&gt;"&amp;"",'Grid GenerationQueue'!$BB$5:$BB$467,"&lt;"&amp;$BE$3)</f>
        <v>0</v>
      </c>
      <c r="CA95">
        <f>SUMIFS('Grid GenerationQueue'!AO$5:AO$467,'Grid GenerationQueue'!$AX$5:$AX$467,$B95,'Grid GenerationQueue'!$AY$5:$AY$467,$C95,'Grid GenerationQueue'!$BF$5:$BF$467,"&lt;&gt;"&amp;"",'Grid GenerationQueue'!$BB$5:$BB$467,"&lt;"&amp;$BE$3)</f>
        <v>0</v>
      </c>
      <c r="CB95">
        <f>SUMIFS('Grid GenerationQueue'!AP$5:AP$467,'Grid GenerationQueue'!$AX$5:$AX$467,$B95,'Grid GenerationQueue'!$AY$5:$AY$467,$C95,'Grid GenerationQueue'!$BF$5:$BF$467,"&lt;&gt;"&amp;"",'Grid GenerationQueue'!$BB$5:$BB$467,"&lt;"&amp;$BE$3)</f>
        <v>0</v>
      </c>
      <c r="CD95">
        <f>SUMIFS('Grid GenerationQueue'!AE$5:AE$467,'Grid GenerationQueue'!$AX$5:$AX$467,$B95,'Grid GenerationQueue'!$AY$5:$AY$467,$C95,'Grid GenerationQueue'!$BB$5:$BB$467,"&lt;"&amp;$BE$3)</f>
        <v>0</v>
      </c>
      <c r="CE95">
        <f>SUMIFS('Grid GenerationQueue'!AF$5:AF$467,'Grid GenerationQueue'!$AX$5:$AX$467,$B95,'Grid GenerationQueue'!$AY$5:$AY$467,$C95,'Grid GenerationQueue'!$BB$5:$BB$467,"&lt;"&amp;$BE$3)</f>
        <v>0</v>
      </c>
      <c r="CF95">
        <f>SUMIFS('Grid GenerationQueue'!AG$5:AG$467,'Grid GenerationQueue'!$AX$5:$AX$467,$B95,'Grid GenerationQueue'!$AY$5:$AY$467,$C95,'Grid GenerationQueue'!$BB$5:$BB$467,"&lt;"&amp;$BE$3)</f>
        <v>0</v>
      </c>
      <c r="CG95">
        <f>SUMIFS('Grid GenerationQueue'!AH$5:AH$467,'Grid GenerationQueue'!$AX$5:$AX$467,$B95,'Grid GenerationQueue'!$AY$5:$AY$467,$C95,'Grid GenerationQueue'!$BB$5:$BB$467,"&lt;"&amp;$BE$3)</f>
        <v>0</v>
      </c>
      <c r="CH95">
        <f>SUMIFS('Grid GenerationQueue'!AI$5:AI$467,'Grid GenerationQueue'!$AX$5:$AX$467,$B95,'Grid GenerationQueue'!$AY$5:$AY$467,$C95,'Grid GenerationQueue'!$BB$5:$BB$467,"&lt;"&amp;$BE$3)</f>
        <v>0</v>
      </c>
      <c r="CI95">
        <f>SUMIFS('Grid GenerationQueue'!AJ$5:AJ$467,'Grid GenerationQueue'!$AX$5:$AX$467,$B95,'Grid GenerationQueue'!$AY$5:$AY$467,$C95,'Grid GenerationQueue'!$BB$5:$BB$467,"&lt;"&amp;$BE$3)</f>
        <v>0</v>
      </c>
      <c r="CJ95">
        <f>SUMIFS('Grid GenerationQueue'!AK$5:AK$467,'Grid GenerationQueue'!$AX$5:$AX$467,$B95,'Grid GenerationQueue'!$AY$5:$AY$467,$C95,'Grid GenerationQueue'!$BB$5:$BB$467,"&lt;"&amp;$BE$3)</f>
        <v>0</v>
      </c>
      <c r="CK95">
        <f>SUMIFS('Grid GenerationQueue'!AL$5:AL$467,'Grid GenerationQueue'!$AX$5:$AX$467,$B95,'Grid GenerationQueue'!$AY$5:$AY$467,$C95,'Grid GenerationQueue'!$BB$5:$BB$467,"&lt;"&amp;$BE$3)</f>
        <v>0</v>
      </c>
      <c r="CL95">
        <f>SUMIFS('Grid GenerationQueue'!AM$5:AM$467,'Grid GenerationQueue'!$AX$5:$AX$467,$B95,'Grid GenerationQueue'!$AY$5:$AY$467,$C95,'Grid GenerationQueue'!$BB$5:$BB$467,"&lt;"&amp;$BE$3)</f>
        <v>0</v>
      </c>
      <c r="CM95">
        <f>SUMIFS('Grid GenerationQueue'!AN$5:AN$467,'Grid GenerationQueue'!$AX$5:$AX$467,$B95,'Grid GenerationQueue'!$AY$5:$AY$467,$C95,'Grid GenerationQueue'!$BB$5:$BB$467,"&lt;"&amp;$BE$3)</f>
        <v>0</v>
      </c>
      <c r="CN95">
        <f>SUMIFS('Grid GenerationQueue'!AO$5:AO$467,'Grid GenerationQueue'!$AX$5:$AX$467,$B95,'Grid GenerationQueue'!$AY$5:$AY$467,$C95,'Grid GenerationQueue'!$BB$5:$BB$467,"&lt;"&amp;$BE$3)</f>
        <v>0</v>
      </c>
      <c r="CO95">
        <f>SUMIFS('Grid GenerationQueue'!AP$5:AP$467,'Grid GenerationQueue'!$AX$5:$AX$467,$B95,'Grid GenerationQueue'!$AY$5:$AY$467,$C95,'Grid GenerationQueue'!$BB$5:$BB$467,"&lt;"&amp;$BE$3)</f>
        <v>0</v>
      </c>
    </row>
    <row r="96" spans="1:93" x14ac:dyDescent="0.35">
      <c r="A96" t="s">
        <v>4646</v>
      </c>
      <c r="B96" t="s">
        <v>4396</v>
      </c>
      <c r="C96">
        <v>500</v>
      </c>
      <c r="D96">
        <f>SUMIFS('Grid GenerationQueue'!AE$5:AE$467,'Grid GenerationQueue'!$AX$5:$AX$467,$B96,'Grid GenerationQueue'!$AY$5:$AY$467,$C96,'Grid GenerationQueue'!$BI$5:$BI$467,"&lt;4")</f>
        <v>0</v>
      </c>
      <c r="E96">
        <f>SUMIFS('Grid GenerationQueue'!AF$5:AF$467,'Grid GenerationQueue'!$AX$5:$AX$467,$B96,'Grid GenerationQueue'!$AY$5:$AY$467,$C96,'Grid GenerationQueue'!$BI$5:$BI$467,"&lt;4")</f>
        <v>0</v>
      </c>
      <c r="F96">
        <f>SUMIFS('Grid GenerationQueue'!AG$5:AG$467,'Grid GenerationQueue'!$AX$5:$AX$467,$B96,'Grid GenerationQueue'!$AY$5:$AY$467,$C96,'Grid GenerationQueue'!$BI$5:$BI$467,"&lt;4")</f>
        <v>0</v>
      </c>
      <c r="G96">
        <f>SUMIFS('Grid GenerationQueue'!AH$5:AH$467,'Grid GenerationQueue'!$AX$5:$AX$467,$B96,'Grid GenerationQueue'!$AY$5:$AY$467,$C96,'Grid GenerationQueue'!$BI$5:$BI$467,"&lt;4")</f>
        <v>0</v>
      </c>
      <c r="H96">
        <f>SUMIFS('Grid GenerationQueue'!AI$5:AI$467,'Grid GenerationQueue'!$AX$5:$AX$467,$B96,'Grid GenerationQueue'!$AY$5:$AY$467,$C96,'Grid GenerationQueue'!$BI$5:$BI$467,"&lt;4")</f>
        <v>0</v>
      </c>
      <c r="I96">
        <f>SUMIFS('Grid GenerationQueue'!AJ$5:AJ$467,'Grid GenerationQueue'!$AX$5:$AX$467,$B96,'Grid GenerationQueue'!$AY$5:$AY$467,$C96,'Grid GenerationQueue'!$BI$5:$BI$467,"&lt;4")</f>
        <v>0</v>
      </c>
      <c r="J96">
        <f>SUMIFS('Grid GenerationQueue'!AK$5:AK$467,'Grid GenerationQueue'!$AX$5:$AX$467,$B96,'Grid GenerationQueue'!$AY$5:$AY$467,$C96,'Grid GenerationQueue'!$BI$5:$BI$467,"&lt;4")</f>
        <v>0</v>
      </c>
      <c r="K96">
        <f>SUMIFS('Grid GenerationQueue'!AL$5:AL$467,'Grid GenerationQueue'!$AX$5:$AX$467,$B96,'Grid GenerationQueue'!$AY$5:$AY$467,$C96,'Grid GenerationQueue'!$BI$5:$BI$467,"&lt;4")</f>
        <v>0</v>
      </c>
      <c r="L96">
        <f>SUMIFS('Grid GenerationQueue'!AM$5:AM$467,'Grid GenerationQueue'!$AX$5:$AX$467,$B96,'Grid GenerationQueue'!$AY$5:$AY$467,$C96,'Grid GenerationQueue'!$BI$5:$BI$467,"&lt;4")</f>
        <v>0</v>
      </c>
      <c r="M96">
        <f>SUMIFS('Grid GenerationQueue'!AN$5:AN$467,'Grid GenerationQueue'!$AX$5:$AX$467,$B96,'Grid GenerationQueue'!$AY$5:$AY$467,$C96,'Grid GenerationQueue'!$BI$5:$BI$467,"&lt;4")</f>
        <v>0</v>
      </c>
      <c r="N96">
        <f>SUMIFS('Grid GenerationQueue'!AO$5:AO$467,'Grid GenerationQueue'!$AX$5:$AX$467,$B96,'Grid GenerationQueue'!$AY$5:$AY$467,$C96,'Grid GenerationQueue'!$BI$5:$BI$467,"&lt;4")</f>
        <v>0</v>
      </c>
      <c r="O96">
        <f>SUMIFS('Grid GenerationQueue'!AP$5:AP$467,'Grid GenerationQueue'!$AX$5:$AX$467,$B96,'Grid GenerationQueue'!$AY$5:$AY$467,$C96,'Grid GenerationQueue'!$BI$5:$BI$467,"&lt;4")</f>
        <v>0</v>
      </c>
      <c r="Q96">
        <f>SUMIFS('Grid GenerationQueue'!AE$5:AE$467,'Grid GenerationQueue'!$AX$5:$AX$467,$B96,'Grid GenerationQueue'!$AY$5:$AY$467,$C96,'Grid GenerationQueue'!$BH$5:$BH$467,"Executed")</f>
        <v>0</v>
      </c>
      <c r="R96">
        <f>SUMIFS('Grid GenerationQueue'!AF$5:AF$467,'Grid GenerationQueue'!$AX$5:$AX$467,$B96,'Grid GenerationQueue'!$AY$5:$AY$467,$C96,'Grid GenerationQueue'!$BH$5:$BH$467,"Executed")</f>
        <v>0</v>
      </c>
      <c r="S96">
        <f>SUMIFS('Grid GenerationQueue'!AG$5:AG$467,'Grid GenerationQueue'!$AX$5:$AX$467,$B96,'Grid GenerationQueue'!$AY$5:$AY$467,$C96,'Grid GenerationQueue'!$BH$5:$BH$467,"Executed")</f>
        <v>0</v>
      </c>
      <c r="T96">
        <f>SUMIFS('Grid GenerationQueue'!AH$5:AH$467,'Grid GenerationQueue'!$AX$5:$AX$467,$B96,'Grid GenerationQueue'!$AY$5:$AY$467,$C96,'Grid GenerationQueue'!$BH$5:$BH$467,"Executed")</f>
        <v>0</v>
      </c>
      <c r="U96">
        <f>SUMIFS('Grid GenerationQueue'!AI$5:AI$467,'Grid GenerationQueue'!$AX$5:$AX$467,$B96,'Grid GenerationQueue'!$AY$5:$AY$467,$C96,'Grid GenerationQueue'!$BH$5:$BH$467,"Executed")</f>
        <v>0</v>
      </c>
      <c r="V96">
        <f>SUMIFS('Grid GenerationQueue'!AJ$5:AJ$467,'Grid GenerationQueue'!$AX$5:$AX$467,$B96,'Grid GenerationQueue'!$AY$5:$AY$467,$C96,'Grid GenerationQueue'!$BH$5:$BH$467,"Executed")</f>
        <v>0</v>
      </c>
      <c r="W96">
        <f>SUMIFS('Grid GenerationQueue'!AK$5:AK$467,'Grid GenerationQueue'!$AX$5:$AX$467,$B96,'Grid GenerationQueue'!$AY$5:$AY$467,$C96,'Grid GenerationQueue'!$BH$5:$BH$467,"Executed")</f>
        <v>0</v>
      </c>
      <c r="X96">
        <f>SUMIFS('Grid GenerationQueue'!AL$5:AL$467,'Grid GenerationQueue'!$AX$5:$AX$467,$B96,'Grid GenerationQueue'!$AY$5:$AY$467,$C96,'Grid GenerationQueue'!$BH$5:$BH$467,"Executed")</f>
        <v>0</v>
      </c>
      <c r="Y96">
        <f>SUMIFS('Grid GenerationQueue'!AM$5:AM$467,'Grid GenerationQueue'!$AX$5:$AX$467,$B96,'Grid GenerationQueue'!$AY$5:$AY$467,$C96,'Grid GenerationQueue'!$BH$5:$BH$467,"Executed")</f>
        <v>0</v>
      </c>
      <c r="Z96">
        <f>SUMIFS('Grid GenerationQueue'!AN$5:AN$467,'Grid GenerationQueue'!$AX$5:$AX$467,$B96,'Grid GenerationQueue'!$AY$5:$AY$467,$C96,'Grid GenerationQueue'!$BH$5:$BH$467,"Executed")</f>
        <v>0</v>
      </c>
      <c r="AA96">
        <f>SUMIFS('Grid GenerationQueue'!AO$5:AO$467,'Grid GenerationQueue'!$AX$5:$AX$467,$B96,'Grid GenerationQueue'!$AY$5:$AY$467,$C96,'Grid GenerationQueue'!$BH$5:$BH$467,"Executed")</f>
        <v>0</v>
      </c>
      <c r="AB96">
        <f>SUMIFS('Grid GenerationQueue'!AP$5:AP$467,'Grid GenerationQueue'!$AX$5:$AX$467,$B96,'Grid GenerationQueue'!$AY$5:$AY$467,$C96,'Grid GenerationQueue'!$BH$5:$BH$467,"Executed")</f>
        <v>0</v>
      </c>
      <c r="AD96">
        <f>SUMIFS('Grid GenerationQueue'!AE$5:AE$467,'Grid GenerationQueue'!$AX$5:$AX$467,$B96,'Grid GenerationQueue'!$AY$5:$AY$467,$C96,'Grid GenerationQueue'!$BF$5:$BF$467,"&lt;&gt;"&amp;"")</f>
        <v>308.92599999999999</v>
      </c>
      <c r="AE96">
        <f>SUMIFS('Grid GenerationQueue'!AF$5:AF$467,'Grid GenerationQueue'!$AX$5:$AX$467,$B96,'Grid GenerationQueue'!$AY$5:$AY$467,$C96,'Grid GenerationQueue'!$BF$5:$BF$467,"&lt;&gt;"&amp;"")</f>
        <v>0</v>
      </c>
      <c r="AF96">
        <f>SUMIFS('Grid GenerationQueue'!AG$5:AG$467,'Grid GenerationQueue'!$AX$5:$AX$467,$B96,'Grid GenerationQueue'!$AY$5:$AY$467,$C96,'Grid GenerationQueue'!$BF$5:$BF$467,"&lt;&gt;"&amp;"")</f>
        <v>0</v>
      </c>
      <c r="AG96">
        <f>SUMIFS('Grid GenerationQueue'!AH$5:AH$467,'Grid GenerationQueue'!$AX$5:$AX$467,$B96,'Grid GenerationQueue'!$AY$5:$AY$467,$C96,'Grid GenerationQueue'!$BF$5:$BF$467,"&lt;&gt;"&amp;"")</f>
        <v>0</v>
      </c>
      <c r="AH96">
        <f>SUMIFS('Grid GenerationQueue'!AI$5:AI$467,'Grid GenerationQueue'!$AX$5:$AX$467,$B96,'Grid GenerationQueue'!$AY$5:$AY$467,$C96,'Grid GenerationQueue'!$BF$5:$BF$467,"&lt;&gt;"&amp;"")</f>
        <v>158.92599999999999</v>
      </c>
      <c r="AI96">
        <f>SUMIFS('Grid GenerationQueue'!AJ$5:AJ$467,'Grid GenerationQueue'!$AX$5:$AX$467,$B96,'Grid GenerationQueue'!$AY$5:$AY$467,$C96,'Grid GenerationQueue'!$BF$5:$BF$467,"&lt;&gt;"&amp;"")</f>
        <v>0</v>
      </c>
      <c r="AJ96">
        <f>SUMIFS('Grid GenerationQueue'!AK$5:AK$467,'Grid GenerationQueue'!$AX$5:$AX$467,$B96,'Grid GenerationQueue'!$AY$5:$AY$467,$C96,'Grid GenerationQueue'!$BF$5:$BF$467,"&lt;&gt;"&amp;"")</f>
        <v>0</v>
      </c>
      <c r="AK96">
        <f>SUMIFS('Grid GenerationQueue'!AL$5:AL$467,'Grid GenerationQueue'!$AX$5:$AX$467,$B96,'Grid GenerationQueue'!$AY$5:$AY$467,$C96,'Grid GenerationQueue'!$BF$5:$BF$467,"&lt;&gt;"&amp;"")</f>
        <v>0</v>
      </c>
      <c r="AL96">
        <f>SUMIFS('Grid GenerationQueue'!AM$5:AM$467,'Grid GenerationQueue'!$AX$5:$AX$467,$B96,'Grid GenerationQueue'!$AY$5:$AY$467,$C96,'Grid GenerationQueue'!$BF$5:$BF$467,"&lt;&gt;"&amp;"")</f>
        <v>0</v>
      </c>
      <c r="AM96">
        <f>SUMIFS('Grid GenerationQueue'!AN$5:AN$467,'Grid GenerationQueue'!$AX$5:$AX$467,$B96,'Grid GenerationQueue'!$AY$5:$AY$467,$C96,'Grid GenerationQueue'!$BF$5:$BF$467,"&lt;&gt;"&amp;"")</f>
        <v>0</v>
      </c>
      <c r="AN96">
        <f>SUMIFS('Grid GenerationQueue'!AO$5:AO$467,'Grid GenerationQueue'!$AX$5:$AX$467,$B96,'Grid GenerationQueue'!$AY$5:$AY$467,$C96,'Grid GenerationQueue'!$BF$5:$BF$467,"&lt;&gt;"&amp;"")</f>
        <v>0</v>
      </c>
      <c r="AO96">
        <f>SUMIFS('Grid GenerationQueue'!AP$5:AP$467,'Grid GenerationQueue'!$AX$5:$AX$467,$B96,'Grid GenerationQueue'!$AY$5:$AY$467,$C96,'Grid GenerationQueue'!$BF$5:$BF$467,"&lt;&gt;"&amp;"")</f>
        <v>0</v>
      </c>
      <c r="AQ96">
        <f>SUMIFS('Grid GenerationQueue'!AE$5:AE$467,'Grid GenerationQueue'!$AX$5:$AX$467,$B96,'Grid GenerationQueue'!$AY$5:$AY$467,$C96)</f>
        <v>880.66599999999994</v>
      </c>
      <c r="AR96">
        <f>SUMIFS('Grid GenerationQueue'!AF$5:AF$467,'Grid GenerationQueue'!$AX$5:$AX$467,$B96,'Grid GenerationQueue'!$AY$5:$AY$467,$C96)</f>
        <v>0</v>
      </c>
      <c r="AS96">
        <f>SUMIFS('Grid GenerationQueue'!AG$5:AG$467,'Grid GenerationQueue'!$AX$5:$AX$467,$B96,'Grid GenerationQueue'!$AY$5:$AY$467,$C96)</f>
        <v>0</v>
      </c>
      <c r="AT96">
        <f>SUMIFS('Grid GenerationQueue'!AH$5:AH$467,'Grid GenerationQueue'!$AX$5:$AX$467,$B96,'Grid GenerationQueue'!$AY$5:$AY$467,$C96)</f>
        <v>0</v>
      </c>
      <c r="AU96">
        <f>SUMIFS('Grid GenerationQueue'!AI$5:AI$467,'Grid GenerationQueue'!$AX$5:$AX$467,$B96,'Grid GenerationQueue'!$AY$5:$AY$467,$C96)</f>
        <v>738.88599999999997</v>
      </c>
      <c r="AV96">
        <f>SUMIFS('Grid GenerationQueue'!AJ$5:AJ$467,'Grid GenerationQueue'!$AX$5:$AX$467,$B96,'Grid GenerationQueue'!$AY$5:$AY$467,$C96)</f>
        <v>0</v>
      </c>
      <c r="AW96">
        <f>SUMIFS('Grid GenerationQueue'!AK$5:AK$467,'Grid GenerationQueue'!$AX$5:$AX$467,$B96,'Grid GenerationQueue'!$AY$5:$AY$467,$C96)</f>
        <v>0</v>
      </c>
      <c r="AX96">
        <f>SUMIFS('Grid GenerationQueue'!AL$5:AL$467,'Grid GenerationQueue'!$AX$5:$AX$467,$B96,'Grid GenerationQueue'!$AY$5:$AY$467,$C96)</f>
        <v>0</v>
      </c>
      <c r="AY96">
        <f>SUMIFS('Grid GenerationQueue'!AM$5:AM$467,'Grid GenerationQueue'!$AX$5:$AX$467,$B96,'Grid GenerationQueue'!$AY$5:$AY$467,$C96)</f>
        <v>0</v>
      </c>
      <c r="AZ96">
        <f>SUMIFS('Grid GenerationQueue'!AN$5:AN$467,'Grid GenerationQueue'!$AX$5:$AX$467,$B96,'Grid GenerationQueue'!$AY$5:$AY$467,$C96)</f>
        <v>0</v>
      </c>
      <c r="BA96">
        <f>SUMIFS('Grid GenerationQueue'!AO$5:AO$467,'Grid GenerationQueue'!$AX$5:$AX$467,$B96,'Grid GenerationQueue'!$AY$5:$AY$467,$C96)</f>
        <v>0</v>
      </c>
      <c r="BB96">
        <f>SUMIFS('Grid GenerationQueue'!AP$5:AP$467,'Grid GenerationQueue'!$AX$5:$AX$467,$B96,'Grid GenerationQueue'!$AY$5:$AY$467,$C96)</f>
        <v>0</v>
      </c>
      <c r="BD96">
        <f>SUMIFS('Grid GenerationQueue'!AE$5:AE$467,'Grid GenerationQueue'!$AX$5:$AX$467,$B96,'Grid GenerationQueue'!$AY$5:$AY$467,$C96,'Grid GenerationQueue'!$BH$5:$BH$467,"Executed",'Grid GenerationQueue'!$BB$5:$BB$467,"&lt;"&amp;$BE$3)</f>
        <v>0</v>
      </c>
      <c r="BE96">
        <f>SUMIFS('Grid GenerationQueue'!AF$5:AF$467,'Grid GenerationQueue'!$AX$5:$AX$467,$B96,'Grid GenerationQueue'!$AY$5:$AY$467,$C96,'Grid GenerationQueue'!$BH$5:$BH$467,"Executed",'Grid GenerationQueue'!$BB$5:$BB$467,"&lt;"&amp;$BE$3)</f>
        <v>0</v>
      </c>
      <c r="BF96">
        <f>SUMIFS('Grid GenerationQueue'!AG$5:AG$467,'Grid GenerationQueue'!$AX$5:$AX$467,$B96,'Grid GenerationQueue'!$AY$5:$AY$467,$C96,'Grid GenerationQueue'!$BH$5:$BH$467,"Executed",'Grid GenerationQueue'!$BB$5:$BB$467,"&lt;"&amp;$BE$3)</f>
        <v>0</v>
      </c>
      <c r="BG96">
        <f>SUMIFS('Grid GenerationQueue'!AH$5:AH$467,'Grid GenerationQueue'!$AX$5:$AX$467,$B96,'Grid GenerationQueue'!$AY$5:$AY$467,$C96,'Grid GenerationQueue'!$BH$5:$BH$467,"Executed",'Grid GenerationQueue'!$BB$5:$BB$467,"&lt;"&amp;$BE$3)</f>
        <v>0</v>
      </c>
      <c r="BH96">
        <f>SUMIFS('Grid GenerationQueue'!AI$5:AI$467,'Grid GenerationQueue'!$AX$5:$AX$467,$B96,'Grid GenerationQueue'!$AY$5:$AY$467,$C96,'Grid GenerationQueue'!$BH$5:$BH$467,"Executed",'Grid GenerationQueue'!$BB$5:$BB$467,"&lt;"&amp;$BE$3)</f>
        <v>0</v>
      </c>
      <c r="BI96">
        <f>SUMIFS('Grid GenerationQueue'!AJ$5:AJ$467,'Grid GenerationQueue'!$AX$5:$AX$467,$B96,'Grid GenerationQueue'!$AY$5:$AY$467,$C96,'Grid GenerationQueue'!$BH$5:$BH$467,"Executed",'Grid GenerationQueue'!$BB$5:$BB$467,"&lt;"&amp;$BE$3)</f>
        <v>0</v>
      </c>
      <c r="BJ96">
        <f>SUMIFS('Grid GenerationQueue'!AK$5:AK$467,'Grid GenerationQueue'!$AX$5:$AX$467,$B96,'Grid GenerationQueue'!$AY$5:$AY$467,$C96,'Grid GenerationQueue'!$BH$5:$BH$467,"Executed",'Grid GenerationQueue'!$BB$5:$BB$467,"&lt;"&amp;$BE$3)</f>
        <v>0</v>
      </c>
      <c r="BK96">
        <f>SUMIFS('Grid GenerationQueue'!AL$5:AL$467,'Grid GenerationQueue'!$AX$5:$AX$467,$B96,'Grid GenerationQueue'!$AY$5:$AY$467,$C96,'Grid GenerationQueue'!$BH$5:$BH$467,"Executed",'Grid GenerationQueue'!$BB$5:$BB$467,"&lt;"&amp;$BE$3)</f>
        <v>0</v>
      </c>
      <c r="BL96">
        <f>SUMIFS('Grid GenerationQueue'!AM$5:AM$467,'Grid GenerationQueue'!$AX$5:$AX$467,$B96,'Grid GenerationQueue'!$AY$5:$AY$467,$C96,'Grid GenerationQueue'!$BH$5:$BH$467,"Executed",'Grid GenerationQueue'!$BB$5:$BB$467,"&lt;"&amp;$BE$3)</f>
        <v>0</v>
      </c>
      <c r="BM96">
        <f>SUMIFS('Grid GenerationQueue'!AN$5:AN$467,'Grid GenerationQueue'!$AX$5:$AX$467,$B96,'Grid GenerationQueue'!$AY$5:$AY$467,$C96,'Grid GenerationQueue'!$BH$5:$BH$467,"Executed",'Grid GenerationQueue'!$BB$5:$BB$467,"&lt;"&amp;$BE$3)</f>
        <v>0</v>
      </c>
      <c r="BN96">
        <f>SUMIFS('Grid GenerationQueue'!AO$5:AO$467,'Grid GenerationQueue'!$AX$5:$AX$467,$B96,'Grid GenerationQueue'!$AY$5:$AY$467,$C96,'Grid GenerationQueue'!$BH$5:$BH$467,"Executed",'Grid GenerationQueue'!$BB$5:$BB$467,"&lt;"&amp;$BE$3)</f>
        <v>0</v>
      </c>
      <c r="BO96">
        <f>SUMIFS('Grid GenerationQueue'!AP$5:AP$467,'Grid GenerationQueue'!$AX$5:$AX$467,$B96,'Grid GenerationQueue'!$AY$5:$AY$467,$C96,'Grid GenerationQueue'!$BH$5:$BH$467,"Executed",'Grid GenerationQueue'!$BB$5:$BB$467,"&lt;"&amp;$BE$3)</f>
        <v>0</v>
      </c>
      <c r="BQ96">
        <f>SUMIFS('Grid GenerationQueue'!AE$5:AE$467,'Grid GenerationQueue'!$AX$5:$AX$467,$B96,'Grid GenerationQueue'!$AY$5:$AY$467,$C96,'Grid GenerationQueue'!$BF$5:$BF$467,"&lt;&gt;"&amp;"",'Grid GenerationQueue'!$BB$5:$BB$467,"&lt;"&amp;$BE$3)</f>
        <v>308.92599999999999</v>
      </c>
      <c r="BR96">
        <f>SUMIFS('Grid GenerationQueue'!AF$5:AF$467,'Grid GenerationQueue'!$AX$5:$AX$467,$B96,'Grid GenerationQueue'!$AY$5:$AY$467,$C96,'Grid GenerationQueue'!$BF$5:$BF$467,"&lt;&gt;"&amp;"",'Grid GenerationQueue'!$BB$5:$BB$467,"&lt;"&amp;$BE$3)</f>
        <v>0</v>
      </c>
      <c r="BS96">
        <f>SUMIFS('Grid GenerationQueue'!AG$5:AG$467,'Grid GenerationQueue'!$AX$5:$AX$467,$B96,'Grid GenerationQueue'!$AY$5:$AY$467,$C96,'Grid GenerationQueue'!$BF$5:$BF$467,"&lt;&gt;"&amp;"",'Grid GenerationQueue'!$BB$5:$BB$467,"&lt;"&amp;$BE$3)</f>
        <v>0</v>
      </c>
      <c r="BT96">
        <f>SUMIFS('Grid GenerationQueue'!AH$5:AH$467,'Grid GenerationQueue'!$AX$5:$AX$467,$B96,'Grid GenerationQueue'!$AY$5:$AY$467,$C96,'Grid GenerationQueue'!$BF$5:$BF$467,"&lt;&gt;"&amp;"",'Grid GenerationQueue'!$BB$5:$BB$467,"&lt;"&amp;$BE$3)</f>
        <v>0</v>
      </c>
      <c r="BU96">
        <f>SUMIFS('Grid GenerationQueue'!AI$5:AI$467,'Grid GenerationQueue'!$AX$5:$AX$467,$B96,'Grid GenerationQueue'!$AY$5:$AY$467,$C96,'Grid GenerationQueue'!$BF$5:$BF$467,"&lt;&gt;"&amp;"",'Grid GenerationQueue'!$BB$5:$BB$467,"&lt;"&amp;$BE$3)</f>
        <v>158.92599999999999</v>
      </c>
      <c r="BV96">
        <f>SUMIFS('Grid GenerationQueue'!AJ$5:AJ$467,'Grid GenerationQueue'!$AX$5:$AX$467,$B96,'Grid GenerationQueue'!$AY$5:$AY$467,$C96,'Grid GenerationQueue'!$BF$5:$BF$467,"&lt;&gt;"&amp;"",'Grid GenerationQueue'!$BB$5:$BB$467,"&lt;"&amp;$BE$3)</f>
        <v>0</v>
      </c>
      <c r="BW96">
        <f>SUMIFS('Grid GenerationQueue'!AK$5:AK$467,'Grid GenerationQueue'!$AX$5:$AX$467,$B96,'Grid GenerationQueue'!$AY$5:$AY$467,$C96,'Grid GenerationQueue'!$BF$5:$BF$467,"&lt;&gt;"&amp;"",'Grid GenerationQueue'!$BB$5:$BB$467,"&lt;"&amp;$BE$3)</f>
        <v>0</v>
      </c>
      <c r="BX96">
        <f>SUMIFS('Grid GenerationQueue'!AL$5:AL$467,'Grid GenerationQueue'!$AX$5:$AX$467,$B96,'Grid GenerationQueue'!$AY$5:$AY$467,$C96,'Grid GenerationQueue'!$BF$5:$BF$467,"&lt;&gt;"&amp;"",'Grid GenerationQueue'!$BB$5:$BB$467,"&lt;"&amp;$BE$3)</f>
        <v>0</v>
      </c>
      <c r="BY96">
        <f>SUMIFS('Grid GenerationQueue'!AM$5:AM$467,'Grid GenerationQueue'!$AX$5:$AX$467,$B96,'Grid GenerationQueue'!$AY$5:$AY$467,$C96,'Grid GenerationQueue'!$BF$5:$BF$467,"&lt;&gt;"&amp;"",'Grid GenerationQueue'!$BB$5:$BB$467,"&lt;"&amp;$BE$3)</f>
        <v>0</v>
      </c>
      <c r="BZ96">
        <f>SUMIFS('Grid GenerationQueue'!AN$5:AN$467,'Grid GenerationQueue'!$AX$5:$AX$467,$B96,'Grid GenerationQueue'!$AY$5:$AY$467,$C96,'Grid GenerationQueue'!$BF$5:$BF$467,"&lt;&gt;"&amp;"",'Grid GenerationQueue'!$BB$5:$BB$467,"&lt;"&amp;$BE$3)</f>
        <v>0</v>
      </c>
      <c r="CA96">
        <f>SUMIFS('Grid GenerationQueue'!AO$5:AO$467,'Grid GenerationQueue'!$AX$5:$AX$467,$B96,'Grid GenerationQueue'!$AY$5:$AY$467,$C96,'Grid GenerationQueue'!$BF$5:$BF$467,"&lt;&gt;"&amp;"",'Grid GenerationQueue'!$BB$5:$BB$467,"&lt;"&amp;$BE$3)</f>
        <v>0</v>
      </c>
      <c r="CB96">
        <f>SUMIFS('Grid GenerationQueue'!AP$5:AP$467,'Grid GenerationQueue'!$AX$5:$AX$467,$B96,'Grid GenerationQueue'!$AY$5:$AY$467,$C96,'Grid GenerationQueue'!$BF$5:$BF$467,"&lt;&gt;"&amp;"",'Grid GenerationQueue'!$BB$5:$BB$467,"&lt;"&amp;$BE$3)</f>
        <v>0</v>
      </c>
      <c r="CD96">
        <f>SUMIFS('Grid GenerationQueue'!AE$5:AE$467,'Grid GenerationQueue'!$AX$5:$AX$467,$B96,'Grid GenerationQueue'!$AY$5:$AY$467,$C96,'Grid GenerationQueue'!$BB$5:$BB$467,"&lt;"&amp;$BE$3)</f>
        <v>880.66599999999994</v>
      </c>
      <c r="CE96">
        <f>SUMIFS('Grid GenerationQueue'!AF$5:AF$467,'Grid GenerationQueue'!$AX$5:$AX$467,$B96,'Grid GenerationQueue'!$AY$5:$AY$467,$C96,'Grid GenerationQueue'!$BB$5:$BB$467,"&lt;"&amp;$BE$3)</f>
        <v>0</v>
      </c>
      <c r="CF96">
        <f>SUMIFS('Grid GenerationQueue'!AG$5:AG$467,'Grid GenerationQueue'!$AX$5:$AX$467,$B96,'Grid GenerationQueue'!$AY$5:$AY$467,$C96,'Grid GenerationQueue'!$BB$5:$BB$467,"&lt;"&amp;$BE$3)</f>
        <v>0</v>
      </c>
      <c r="CG96">
        <f>SUMIFS('Grid GenerationQueue'!AH$5:AH$467,'Grid GenerationQueue'!$AX$5:$AX$467,$B96,'Grid GenerationQueue'!$AY$5:$AY$467,$C96,'Grid GenerationQueue'!$BB$5:$BB$467,"&lt;"&amp;$BE$3)</f>
        <v>0</v>
      </c>
      <c r="CH96">
        <f>SUMIFS('Grid GenerationQueue'!AI$5:AI$467,'Grid GenerationQueue'!$AX$5:$AX$467,$B96,'Grid GenerationQueue'!$AY$5:$AY$467,$C96,'Grid GenerationQueue'!$BB$5:$BB$467,"&lt;"&amp;$BE$3)</f>
        <v>738.88599999999997</v>
      </c>
      <c r="CI96">
        <f>SUMIFS('Grid GenerationQueue'!AJ$5:AJ$467,'Grid GenerationQueue'!$AX$5:$AX$467,$B96,'Grid GenerationQueue'!$AY$5:$AY$467,$C96,'Grid GenerationQueue'!$BB$5:$BB$467,"&lt;"&amp;$BE$3)</f>
        <v>0</v>
      </c>
      <c r="CJ96">
        <f>SUMIFS('Grid GenerationQueue'!AK$5:AK$467,'Grid GenerationQueue'!$AX$5:$AX$467,$B96,'Grid GenerationQueue'!$AY$5:$AY$467,$C96,'Grid GenerationQueue'!$BB$5:$BB$467,"&lt;"&amp;$BE$3)</f>
        <v>0</v>
      </c>
      <c r="CK96">
        <f>SUMIFS('Grid GenerationQueue'!AL$5:AL$467,'Grid GenerationQueue'!$AX$5:$AX$467,$B96,'Grid GenerationQueue'!$AY$5:$AY$467,$C96,'Grid GenerationQueue'!$BB$5:$BB$467,"&lt;"&amp;$BE$3)</f>
        <v>0</v>
      </c>
      <c r="CL96">
        <f>SUMIFS('Grid GenerationQueue'!AM$5:AM$467,'Grid GenerationQueue'!$AX$5:$AX$467,$B96,'Grid GenerationQueue'!$AY$5:$AY$467,$C96,'Grid GenerationQueue'!$BB$5:$BB$467,"&lt;"&amp;$BE$3)</f>
        <v>0</v>
      </c>
      <c r="CM96">
        <f>SUMIFS('Grid GenerationQueue'!AN$5:AN$467,'Grid GenerationQueue'!$AX$5:$AX$467,$B96,'Grid GenerationQueue'!$AY$5:$AY$467,$C96,'Grid GenerationQueue'!$BB$5:$BB$467,"&lt;"&amp;$BE$3)</f>
        <v>0</v>
      </c>
      <c r="CN96">
        <f>SUMIFS('Grid GenerationQueue'!AO$5:AO$467,'Grid GenerationQueue'!$AX$5:$AX$467,$B96,'Grid GenerationQueue'!$AY$5:$AY$467,$C96,'Grid GenerationQueue'!$BB$5:$BB$467,"&lt;"&amp;$BE$3)</f>
        <v>0</v>
      </c>
      <c r="CO96">
        <f>SUMIFS('Grid GenerationQueue'!AP$5:AP$467,'Grid GenerationQueue'!$AX$5:$AX$467,$B96,'Grid GenerationQueue'!$AY$5:$AY$467,$C96,'Grid GenerationQueue'!$BB$5:$BB$467,"&lt;"&amp;$BE$3)</f>
        <v>0</v>
      </c>
    </row>
    <row r="97" spans="1:93" x14ac:dyDescent="0.35">
      <c r="A97" t="s">
        <v>4653</v>
      </c>
      <c r="B97" t="s">
        <v>4412</v>
      </c>
      <c r="C97">
        <v>230</v>
      </c>
      <c r="D97">
        <f>SUMIFS('Grid GenerationQueue'!AE$5:AE$467,'Grid GenerationQueue'!$AX$5:$AX$467,$B97,'Grid GenerationQueue'!$AY$5:$AY$467,$C97,'Grid GenerationQueue'!$BI$5:$BI$467,"&lt;4")</f>
        <v>0</v>
      </c>
      <c r="E97">
        <f>SUMIFS('Grid GenerationQueue'!AF$5:AF$467,'Grid GenerationQueue'!$AX$5:$AX$467,$B97,'Grid GenerationQueue'!$AY$5:$AY$467,$C97,'Grid GenerationQueue'!$BI$5:$BI$467,"&lt;4")</f>
        <v>0</v>
      </c>
      <c r="F97">
        <f>SUMIFS('Grid GenerationQueue'!AG$5:AG$467,'Grid GenerationQueue'!$AX$5:$AX$467,$B97,'Grid GenerationQueue'!$AY$5:$AY$467,$C97,'Grid GenerationQueue'!$BI$5:$BI$467,"&lt;4")</f>
        <v>0</v>
      </c>
      <c r="G97">
        <f>SUMIFS('Grid GenerationQueue'!AH$5:AH$467,'Grid GenerationQueue'!$AX$5:$AX$467,$B97,'Grid GenerationQueue'!$AY$5:$AY$467,$C97,'Grid GenerationQueue'!$BI$5:$BI$467,"&lt;4")</f>
        <v>0</v>
      </c>
      <c r="H97">
        <f>SUMIFS('Grid GenerationQueue'!AI$5:AI$467,'Grid GenerationQueue'!$AX$5:$AX$467,$B97,'Grid GenerationQueue'!$AY$5:$AY$467,$C97,'Grid GenerationQueue'!$BI$5:$BI$467,"&lt;4")</f>
        <v>0</v>
      </c>
      <c r="I97">
        <f>SUMIFS('Grid GenerationQueue'!AJ$5:AJ$467,'Grid GenerationQueue'!$AX$5:$AX$467,$B97,'Grid GenerationQueue'!$AY$5:$AY$467,$C97,'Grid GenerationQueue'!$BI$5:$BI$467,"&lt;4")</f>
        <v>0</v>
      </c>
      <c r="J97">
        <f>SUMIFS('Grid GenerationQueue'!AK$5:AK$467,'Grid GenerationQueue'!$AX$5:$AX$467,$B97,'Grid GenerationQueue'!$AY$5:$AY$467,$C97,'Grid GenerationQueue'!$BI$5:$BI$467,"&lt;4")</f>
        <v>0</v>
      </c>
      <c r="K97">
        <f>SUMIFS('Grid GenerationQueue'!AL$5:AL$467,'Grid GenerationQueue'!$AX$5:$AX$467,$B97,'Grid GenerationQueue'!$AY$5:$AY$467,$C97,'Grid GenerationQueue'!$BI$5:$BI$467,"&lt;4")</f>
        <v>0</v>
      </c>
      <c r="L97">
        <f>SUMIFS('Grid GenerationQueue'!AM$5:AM$467,'Grid GenerationQueue'!$AX$5:$AX$467,$B97,'Grid GenerationQueue'!$AY$5:$AY$467,$C97,'Grid GenerationQueue'!$BI$5:$BI$467,"&lt;4")</f>
        <v>0</v>
      </c>
      <c r="M97">
        <f>SUMIFS('Grid GenerationQueue'!AN$5:AN$467,'Grid GenerationQueue'!$AX$5:$AX$467,$B97,'Grid GenerationQueue'!$AY$5:$AY$467,$C97,'Grid GenerationQueue'!$BI$5:$BI$467,"&lt;4")</f>
        <v>0</v>
      </c>
      <c r="N97">
        <f>SUMIFS('Grid GenerationQueue'!AO$5:AO$467,'Grid GenerationQueue'!$AX$5:$AX$467,$B97,'Grid GenerationQueue'!$AY$5:$AY$467,$C97,'Grid GenerationQueue'!$BI$5:$BI$467,"&lt;4")</f>
        <v>0</v>
      </c>
      <c r="O97">
        <f>SUMIFS('Grid GenerationQueue'!AP$5:AP$467,'Grid GenerationQueue'!$AX$5:$AX$467,$B97,'Grid GenerationQueue'!$AY$5:$AY$467,$C97,'Grid GenerationQueue'!$BI$5:$BI$467,"&lt;4")</f>
        <v>0</v>
      </c>
      <c r="Q97">
        <f>SUMIFS('Grid GenerationQueue'!AE$5:AE$467,'Grid GenerationQueue'!$AX$5:$AX$467,$B97,'Grid GenerationQueue'!$AY$5:$AY$467,$C97,'Grid GenerationQueue'!$BH$5:$BH$467,"Executed")</f>
        <v>510</v>
      </c>
      <c r="R97">
        <f>SUMIFS('Grid GenerationQueue'!AF$5:AF$467,'Grid GenerationQueue'!$AX$5:$AX$467,$B97,'Grid GenerationQueue'!$AY$5:$AY$467,$C97,'Grid GenerationQueue'!$BH$5:$BH$467,"Executed")</f>
        <v>48</v>
      </c>
      <c r="S97">
        <f>SUMIFS('Grid GenerationQueue'!AG$5:AG$467,'Grid GenerationQueue'!$AX$5:$AX$467,$B97,'Grid GenerationQueue'!$AY$5:$AY$467,$C97,'Grid GenerationQueue'!$BH$5:$BH$467,"Executed")</f>
        <v>0</v>
      </c>
      <c r="T97">
        <f>SUMIFS('Grid GenerationQueue'!AH$5:AH$467,'Grid GenerationQueue'!$AX$5:$AX$467,$B97,'Grid GenerationQueue'!$AY$5:$AY$467,$C97,'Grid GenerationQueue'!$BH$5:$BH$467,"Executed")</f>
        <v>0</v>
      </c>
      <c r="U97">
        <f>SUMIFS('Grid GenerationQueue'!AI$5:AI$467,'Grid GenerationQueue'!$AX$5:$AX$467,$B97,'Grid GenerationQueue'!$AY$5:$AY$467,$C97,'Grid GenerationQueue'!$BH$5:$BH$467,"Executed")</f>
        <v>513.5</v>
      </c>
      <c r="V97">
        <f>SUMIFS('Grid GenerationQueue'!AJ$5:AJ$467,'Grid GenerationQueue'!$AX$5:$AX$467,$B97,'Grid GenerationQueue'!$AY$5:$AY$467,$C97,'Grid GenerationQueue'!$BH$5:$BH$467,"Executed")</f>
        <v>0</v>
      </c>
      <c r="W97">
        <f>SUMIFS('Grid GenerationQueue'!AK$5:AK$467,'Grid GenerationQueue'!$AX$5:$AX$467,$B97,'Grid GenerationQueue'!$AY$5:$AY$467,$C97,'Grid GenerationQueue'!$BH$5:$BH$467,"Executed")</f>
        <v>0</v>
      </c>
      <c r="X97">
        <f>SUMIFS('Grid GenerationQueue'!AL$5:AL$467,'Grid GenerationQueue'!$AX$5:$AX$467,$B97,'Grid GenerationQueue'!$AY$5:$AY$467,$C97,'Grid GenerationQueue'!$BH$5:$BH$467,"Executed")</f>
        <v>0</v>
      </c>
      <c r="Y97">
        <f>SUMIFS('Grid GenerationQueue'!AM$5:AM$467,'Grid GenerationQueue'!$AX$5:$AX$467,$B97,'Grid GenerationQueue'!$AY$5:$AY$467,$C97,'Grid GenerationQueue'!$BH$5:$BH$467,"Executed")</f>
        <v>0</v>
      </c>
      <c r="Z97">
        <f>SUMIFS('Grid GenerationQueue'!AN$5:AN$467,'Grid GenerationQueue'!$AX$5:$AX$467,$B97,'Grid GenerationQueue'!$AY$5:$AY$467,$C97,'Grid GenerationQueue'!$BH$5:$BH$467,"Executed")</f>
        <v>0</v>
      </c>
      <c r="AA97">
        <f>SUMIFS('Grid GenerationQueue'!AO$5:AO$467,'Grid GenerationQueue'!$AX$5:$AX$467,$B97,'Grid GenerationQueue'!$AY$5:$AY$467,$C97,'Grid GenerationQueue'!$BH$5:$BH$467,"Executed")</f>
        <v>0</v>
      </c>
      <c r="AB97">
        <f>SUMIFS('Grid GenerationQueue'!AP$5:AP$467,'Grid GenerationQueue'!$AX$5:$AX$467,$B97,'Grid GenerationQueue'!$AY$5:$AY$467,$C97,'Grid GenerationQueue'!$BH$5:$BH$467,"Executed")</f>
        <v>0</v>
      </c>
      <c r="AD97">
        <f>SUMIFS('Grid GenerationQueue'!AE$5:AE$467,'Grid GenerationQueue'!$AX$5:$AX$467,$B97,'Grid GenerationQueue'!$AY$5:$AY$467,$C97,'Grid GenerationQueue'!$BF$5:$BF$467,"&lt;&gt;"&amp;"")</f>
        <v>510</v>
      </c>
      <c r="AE97">
        <f>SUMIFS('Grid GenerationQueue'!AF$5:AF$467,'Grid GenerationQueue'!$AX$5:$AX$467,$B97,'Grid GenerationQueue'!$AY$5:$AY$467,$C97,'Grid GenerationQueue'!$BF$5:$BF$467,"&lt;&gt;"&amp;"")</f>
        <v>48</v>
      </c>
      <c r="AF97">
        <f>SUMIFS('Grid GenerationQueue'!AG$5:AG$467,'Grid GenerationQueue'!$AX$5:$AX$467,$B97,'Grid GenerationQueue'!$AY$5:$AY$467,$C97,'Grid GenerationQueue'!$BF$5:$BF$467,"&lt;&gt;"&amp;"")</f>
        <v>0</v>
      </c>
      <c r="AG97">
        <f>SUMIFS('Grid GenerationQueue'!AH$5:AH$467,'Grid GenerationQueue'!$AX$5:$AX$467,$B97,'Grid GenerationQueue'!$AY$5:$AY$467,$C97,'Grid GenerationQueue'!$BF$5:$BF$467,"&lt;&gt;"&amp;"")</f>
        <v>0</v>
      </c>
      <c r="AH97">
        <f>SUMIFS('Grid GenerationQueue'!AI$5:AI$467,'Grid GenerationQueue'!$AX$5:$AX$467,$B97,'Grid GenerationQueue'!$AY$5:$AY$467,$C97,'Grid GenerationQueue'!$BF$5:$BF$467,"&lt;&gt;"&amp;"")</f>
        <v>513.5</v>
      </c>
      <c r="AI97">
        <f>SUMIFS('Grid GenerationQueue'!AJ$5:AJ$467,'Grid GenerationQueue'!$AX$5:$AX$467,$B97,'Grid GenerationQueue'!$AY$5:$AY$467,$C97,'Grid GenerationQueue'!$BF$5:$BF$467,"&lt;&gt;"&amp;"")</f>
        <v>0</v>
      </c>
      <c r="AJ97">
        <f>SUMIFS('Grid GenerationQueue'!AK$5:AK$467,'Grid GenerationQueue'!$AX$5:$AX$467,$B97,'Grid GenerationQueue'!$AY$5:$AY$467,$C97,'Grid GenerationQueue'!$BF$5:$BF$467,"&lt;&gt;"&amp;"")</f>
        <v>0</v>
      </c>
      <c r="AK97">
        <f>SUMIFS('Grid GenerationQueue'!AL$5:AL$467,'Grid GenerationQueue'!$AX$5:$AX$467,$B97,'Grid GenerationQueue'!$AY$5:$AY$467,$C97,'Grid GenerationQueue'!$BF$5:$BF$467,"&lt;&gt;"&amp;"")</f>
        <v>0</v>
      </c>
      <c r="AL97">
        <f>SUMIFS('Grid GenerationQueue'!AM$5:AM$467,'Grid GenerationQueue'!$AX$5:$AX$467,$B97,'Grid GenerationQueue'!$AY$5:$AY$467,$C97,'Grid GenerationQueue'!$BF$5:$BF$467,"&lt;&gt;"&amp;"")</f>
        <v>0</v>
      </c>
      <c r="AM97">
        <f>SUMIFS('Grid GenerationQueue'!AN$5:AN$467,'Grid GenerationQueue'!$AX$5:$AX$467,$B97,'Grid GenerationQueue'!$AY$5:$AY$467,$C97,'Grid GenerationQueue'!$BF$5:$BF$467,"&lt;&gt;"&amp;"")</f>
        <v>0</v>
      </c>
      <c r="AN97">
        <f>SUMIFS('Grid GenerationQueue'!AO$5:AO$467,'Grid GenerationQueue'!$AX$5:$AX$467,$B97,'Grid GenerationQueue'!$AY$5:$AY$467,$C97,'Grid GenerationQueue'!$BF$5:$BF$467,"&lt;&gt;"&amp;"")</f>
        <v>0</v>
      </c>
      <c r="AO97">
        <f>SUMIFS('Grid GenerationQueue'!AP$5:AP$467,'Grid GenerationQueue'!$AX$5:$AX$467,$B97,'Grid GenerationQueue'!$AY$5:$AY$467,$C97,'Grid GenerationQueue'!$BF$5:$BF$467,"&lt;&gt;"&amp;"")</f>
        <v>0</v>
      </c>
      <c r="AQ97">
        <f>SUMIFS('Grid GenerationQueue'!AE$5:AE$467,'Grid GenerationQueue'!$AX$5:$AX$467,$B97,'Grid GenerationQueue'!$AY$5:$AY$467,$C97)</f>
        <v>669.41800000000001</v>
      </c>
      <c r="AR97">
        <f>SUMIFS('Grid GenerationQueue'!AF$5:AF$467,'Grid GenerationQueue'!$AX$5:$AX$467,$B97,'Grid GenerationQueue'!$AY$5:$AY$467,$C97)</f>
        <v>48</v>
      </c>
      <c r="AS97">
        <f>SUMIFS('Grid GenerationQueue'!AG$5:AG$467,'Grid GenerationQueue'!$AX$5:$AX$467,$B97,'Grid GenerationQueue'!$AY$5:$AY$467,$C97)</f>
        <v>0</v>
      </c>
      <c r="AT97">
        <f>SUMIFS('Grid GenerationQueue'!AH$5:AH$467,'Grid GenerationQueue'!$AX$5:$AX$467,$B97,'Grid GenerationQueue'!$AY$5:$AY$467,$C97)</f>
        <v>0</v>
      </c>
      <c r="AU97">
        <f>SUMIFS('Grid GenerationQueue'!AI$5:AI$467,'Grid GenerationQueue'!$AX$5:$AX$467,$B97,'Grid GenerationQueue'!$AY$5:$AY$467,$C97)</f>
        <v>673.87889999999993</v>
      </c>
      <c r="AV97">
        <f>SUMIFS('Grid GenerationQueue'!AJ$5:AJ$467,'Grid GenerationQueue'!$AX$5:$AX$467,$B97,'Grid GenerationQueue'!$AY$5:$AY$467,$C97)</f>
        <v>0</v>
      </c>
      <c r="AW97">
        <f>SUMIFS('Grid GenerationQueue'!AK$5:AK$467,'Grid GenerationQueue'!$AX$5:$AX$467,$B97,'Grid GenerationQueue'!$AY$5:$AY$467,$C97)</f>
        <v>0</v>
      </c>
      <c r="AX97">
        <f>SUMIFS('Grid GenerationQueue'!AL$5:AL$467,'Grid GenerationQueue'!$AX$5:$AX$467,$B97,'Grid GenerationQueue'!$AY$5:$AY$467,$C97)</f>
        <v>0</v>
      </c>
      <c r="AY97">
        <f>SUMIFS('Grid GenerationQueue'!AM$5:AM$467,'Grid GenerationQueue'!$AX$5:$AX$467,$B97,'Grid GenerationQueue'!$AY$5:$AY$467,$C97)</f>
        <v>0</v>
      </c>
      <c r="AZ97">
        <f>SUMIFS('Grid GenerationQueue'!AN$5:AN$467,'Grid GenerationQueue'!$AX$5:$AX$467,$B97,'Grid GenerationQueue'!$AY$5:$AY$467,$C97)</f>
        <v>0</v>
      </c>
      <c r="BA97">
        <f>SUMIFS('Grid GenerationQueue'!AO$5:AO$467,'Grid GenerationQueue'!$AX$5:$AX$467,$B97,'Grid GenerationQueue'!$AY$5:$AY$467,$C97)</f>
        <v>0</v>
      </c>
      <c r="BB97">
        <f>SUMIFS('Grid GenerationQueue'!AP$5:AP$467,'Grid GenerationQueue'!$AX$5:$AX$467,$B97,'Grid GenerationQueue'!$AY$5:$AY$467,$C97)</f>
        <v>0</v>
      </c>
      <c r="BD97">
        <f>SUMIFS('Grid GenerationQueue'!AE$5:AE$467,'Grid GenerationQueue'!$AX$5:$AX$467,$B97,'Grid GenerationQueue'!$AY$5:$AY$467,$C97,'Grid GenerationQueue'!$BH$5:$BH$467,"Executed",'Grid GenerationQueue'!$BB$5:$BB$467,"&lt;"&amp;$BE$3)</f>
        <v>510</v>
      </c>
      <c r="BE97">
        <f>SUMIFS('Grid GenerationQueue'!AF$5:AF$467,'Grid GenerationQueue'!$AX$5:$AX$467,$B97,'Grid GenerationQueue'!$AY$5:$AY$467,$C97,'Grid GenerationQueue'!$BH$5:$BH$467,"Executed",'Grid GenerationQueue'!$BB$5:$BB$467,"&lt;"&amp;$BE$3)</f>
        <v>48</v>
      </c>
      <c r="BF97">
        <f>SUMIFS('Grid GenerationQueue'!AG$5:AG$467,'Grid GenerationQueue'!$AX$5:$AX$467,$B97,'Grid GenerationQueue'!$AY$5:$AY$467,$C97,'Grid GenerationQueue'!$BH$5:$BH$467,"Executed",'Grid GenerationQueue'!$BB$5:$BB$467,"&lt;"&amp;$BE$3)</f>
        <v>0</v>
      </c>
      <c r="BG97">
        <f>SUMIFS('Grid GenerationQueue'!AH$5:AH$467,'Grid GenerationQueue'!$AX$5:$AX$467,$B97,'Grid GenerationQueue'!$AY$5:$AY$467,$C97,'Grid GenerationQueue'!$BH$5:$BH$467,"Executed",'Grid GenerationQueue'!$BB$5:$BB$467,"&lt;"&amp;$BE$3)</f>
        <v>0</v>
      </c>
      <c r="BH97">
        <f>SUMIFS('Grid GenerationQueue'!AI$5:AI$467,'Grid GenerationQueue'!$AX$5:$AX$467,$B97,'Grid GenerationQueue'!$AY$5:$AY$467,$C97,'Grid GenerationQueue'!$BH$5:$BH$467,"Executed",'Grid GenerationQueue'!$BB$5:$BB$467,"&lt;"&amp;$BE$3)</f>
        <v>513.5</v>
      </c>
      <c r="BI97">
        <f>SUMIFS('Grid GenerationQueue'!AJ$5:AJ$467,'Grid GenerationQueue'!$AX$5:$AX$467,$B97,'Grid GenerationQueue'!$AY$5:$AY$467,$C97,'Grid GenerationQueue'!$BH$5:$BH$467,"Executed",'Grid GenerationQueue'!$BB$5:$BB$467,"&lt;"&amp;$BE$3)</f>
        <v>0</v>
      </c>
      <c r="BJ97">
        <f>SUMIFS('Grid GenerationQueue'!AK$5:AK$467,'Grid GenerationQueue'!$AX$5:$AX$467,$B97,'Grid GenerationQueue'!$AY$5:$AY$467,$C97,'Grid GenerationQueue'!$BH$5:$BH$467,"Executed",'Grid GenerationQueue'!$BB$5:$BB$467,"&lt;"&amp;$BE$3)</f>
        <v>0</v>
      </c>
      <c r="BK97">
        <f>SUMIFS('Grid GenerationQueue'!AL$5:AL$467,'Grid GenerationQueue'!$AX$5:$AX$467,$B97,'Grid GenerationQueue'!$AY$5:$AY$467,$C97,'Grid GenerationQueue'!$BH$5:$BH$467,"Executed",'Grid GenerationQueue'!$BB$5:$BB$467,"&lt;"&amp;$BE$3)</f>
        <v>0</v>
      </c>
      <c r="BL97">
        <f>SUMIFS('Grid GenerationQueue'!AM$5:AM$467,'Grid GenerationQueue'!$AX$5:$AX$467,$B97,'Grid GenerationQueue'!$AY$5:$AY$467,$C97,'Grid GenerationQueue'!$BH$5:$BH$467,"Executed",'Grid GenerationQueue'!$BB$5:$BB$467,"&lt;"&amp;$BE$3)</f>
        <v>0</v>
      </c>
      <c r="BM97">
        <f>SUMIFS('Grid GenerationQueue'!AN$5:AN$467,'Grid GenerationQueue'!$AX$5:$AX$467,$B97,'Grid GenerationQueue'!$AY$5:$AY$467,$C97,'Grid GenerationQueue'!$BH$5:$BH$467,"Executed",'Grid GenerationQueue'!$BB$5:$BB$467,"&lt;"&amp;$BE$3)</f>
        <v>0</v>
      </c>
      <c r="BN97">
        <f>SUMIFS('Grid GenerationQueue'!AO$5:AO$467,'Grid GenerationQueue'!$AX$5:$AX$467,$B97,'Grid GenerationQueue'!$AY$5:$AY$467,$C97,'Grid GenerationQueue'!$BH$5:$BH$467,"Executed",'Grid GenerationQueue'!$BB$5:$BB$467,"&lt;"&amp;$BE$3)</f>
        <v>0</v>
      </c>
      <c r="BO97">
        <f>SUMIFS('Grid GenerationQueue'!AP$5:AP$467,'Grid GenerationQueue'!$AX$5:$AX$467,$B97,'Grid GenerationQueue'!$AY$5:$AY$467,$C97,'Grid GenerationQueue'!$BH$5:$BH$467,"Executed",'Grid GenerationQueue'!$BB$5:$BB$467,"&lt;"&amp;$BE$3)</f>
        <v>0</v>
      </c>
      <c r="BQ97">
        <f>SUMIFS('Grid GenerationQueue'!AE$5:AE$467,'Grid GenerationQueue'!$AX$5:$AX$467,$B97,'Grid GenerationQueue'!$AY$5:$AY$467,$C97,'Grid GenerationQueue'!$BF$5:$BF$467,"&lt;&gt;"&amp;"",'Grid GenerationQueue'!$BB$5:$BB$467,"&lt;"&amp;$BE$3)</f>
        <v>510</v>
      </c>
      <c r="BR97">
        <f>SUMIFS('Grid GenerationQueue'!AF$5:AF$467,'Grid GenerationQueue'!$AX$5:$AX$467,$B97,'Grid GenerationQueue'!$AY$5:$AY$467,$C97,'Grid GenerationQueue'!$BF$5:$BF$467,"&lt;&gt;"&amp;"",'Grid GenerationQueue'!$BB$5:$BB$467,"&lt;"&amp;$BE$3)</f>
        <v>48</v>
      </c>
      <c r="BS97">
        <f>SUMIFS('Grid GenerationQueue'!AG$5:AG$467,'Grid GenerationQueue'!$AX$5:$AX$467,$B97,'Grid GenerationQueue'!$AY$5:$AY$467,$C97,'Grid GenerationQueue'!$BF$5:$BF$467,"&lt;&gt;"&amp;"",'Grid GenerationQueue'!$BB$5:$BB$467,"&lt;"&amp;$BE$3)</f>
        <v>0</v>
      </c>
      <c r="BT97">
        <f>SUMIFS('Grid GenerationQueue'!AH$5:AH$467,'Grid GenerationQueue'!$AX$5:$AX$467,$B97,'Grid GenerationQueue'!$AY$5:$AY$467,$C97,'Grid GenerationQueue'!$BF$5:$BF$467,"&lt;&gt;"&amp;"",'Grid GenerationQueue'!$BB$5:$BB$467,"&lt;"&amp;$BE$3)</f>
        <v>0</v>
      </c>
      <c r="BU97">
        <f>SUMIFS('Grid GenerationQueue'!AI$5:AI$467,'Grid GenerationQueue'!$AX$5:$AX$467,$B97,'Grid GenerationQueue'!$AY$5:$AY$467,$C97,'Grid GenerationQueue'!$BF$5:$BF$467,"&lt;&gt;"&amp;"",'Grid GenerationQueue'!$BB$5:$BB$467,"&lt;"&amp;$BE$3)</f>
        <v>513.5</v>
      </c>
      <c r="BV97">
        <f>SUMIFS('Grid GenerationQueue'!AJ$5:AJ$467,'Grid GenerationQueue'!$AX$5:$AX$467,$B97,'Grid GenerationQueue'!$AY$5:$AY$467,$C97,'Grid GenerationQueue'!$BF$5:$BF$467,"&lt;&gt;"&amp;"",'Grid GenerationQueue'!$BB$5:$BB$467,"&lt;"&amp;$BE$3)</f>
        <v>0</v>
      </c>
      <c r="BW97">
        <f>SUMIFS('Grid GenerationQueue'!AK$5:AK$467,'Grid GenerationQueue'!$AX$5:$AX$467,$B97,'Grid GenerationQueue'!$AY$5:$AY$467,$C97,'Grid GenerationQueue'!$BF$5:$BF$467,"&lt;&gt;"&amp;"",'Grid GenerationQueue'!$BB$5:$BB$467,"&lt;"&amp;$BE$3)</f>
        <v>0</v>
      </c>
      <c r="BX97">
        <f>SUMIFS('Grid GenerationQueue'!AL$5:AL$467,'Grid GenerationQueue'!$AX$5:$AX$467,$B97,'Grid GenerationQueue'!$AY$5:$AY$467,$C97,'Grid GenerationQueue'!$BF$5:$BF$467,"&lt;&gt;"&amp;"",'Grid GenerationQueue'!$BB$5:$BB$467,"&lt;"&amp;$BE$3)</f>
        <v>0</v>
      </c>
      <c r="BY97">
        <f>SUMIFS('Grid GenerationQueue'!AM$5:AM$467,'Grid GenerationQueue'!$AX$5:$AX$467,$B97,'Grid GenerationQueue'!$AY$5:$AY$467,$C97,'Grid GenerationQueue'!$BF$5:$BF$467,"&lt;&gt;"&amp;"",'Grid GenerationQueue'!$BB$5:$BB$467,"&lt;"&amp;$BE$3)</f>
        <v>0</v>
      </c>
      <c r="BZ97">
        <f>SUMIFS('Grid GenerationQueue'!AN$5:AN$467,'Grid GenerationQueue'!$AX$5:$AX$467,$B97,'Grid GenerationQueue'!$AY$5:$AY$467,$C97,'Grid GenerationQueue'!$BF$5:$BF$467,"&lt;&gt;"&amp;"",'Grid GenerationQueue'!$BB$5:$BB$467,"&lt;"&amp;$BE$3)</f>
        <v>0</v>
      </c>
      <c r="CA97">
        <f>SUMIFS('Grid GenerationQueue'!AO$5:AO$467,'Grid GenerationQueue'!$AX$5:$AX$467,$B97,'Grid GenerationQueue'!$AY$5:$AY$467,$C97,'Grid GenerationQueue'!$BF$5:$BF$467,"&lt;&gt;"&amp;"",'Grid GenerationQueue'!$BB$5:$BB$467,"&lt;"&amp;$BE$3)</f>
        <v>0</v>
      </c>
      <c r="CB97">
        <f>SUMIFS('Grid GenerationQueue'!AP$5:AP$467,'Grid GenerationQueue'!$AX$5:$AX$467,$B97,'Grid GenerationQueue'!$AY$5:$AY$467,$C97,'Grid GenerationQueue'!$BF$5:$BF$467,"&lt;&gt;"&amp;"",'Grid GenerationQueue'!$BB$5:$BB$467,"&lt;"&amp;$BE$3)</f>
        <v>0</v>
      </c>
      <c r="CD97">
        <f>SUMIFS('Grid GenerationQueue'!AE$5:AE$467,'Grid GenerationQueue'!$AX$5:$AX$467,$B97,'Grid GenerationQueue'!$AY$5:$AY$467,$C97,'Grid GenerationQueue'!$BB$5:$BB$467,"&lt;"&amp;$BE$3)</f>
        <v>669.41800000000001</v>
      </c>
      <c r="CE97">
        <f>SUMIFS('Grid GenerationQueue'!AF$5:AF$467,'Grid GenerationQueue'!$AX$5:$AX$467,$B97,'Grid GenerationQueue'!$AY$5:$AY$467,$C97,'Grid GenerationQueue'!$BB$5:$BB$467,"&lt;"&amp;$BE$3)</f>
        <v>48</v>
      </c>
      <c r="CF97">
        <f>SUMIFS('Grid GenerationQueue'!AG$5:AG$467,'Grid GenerationQueue'!$AX$5:$AX$467,$B97,'Grid GenerationQueue'!$AY$5:$AY$467,$C97,'Grid GenerationQueue'!$BB$5:$BB$467,"&lt;"&amp;$BE$3)</f>
        <v>0</v>
      </c>
      <c r="CG97">
        <f>SUMIFS('Grid GenerationQueue'!AH$5:AH$467,'Grid GenerationQueue'!$AX$5:$AX$467,$B97,'Grid GenerationQueue'!$AY$5:$AY$467,$C97,'Grid GenerationQueue'!$BB$5:$BB$467,"&lt;"&amp;$BE$3)</f>
        <v>0</v>
      </c>
      <c r="CH97">
        <f>SUMIFS('Grid GenerationQueue'!AI$5:AI$467,'Grid GenerationQueue'!$AX$5:$AX$467,$B97,'Grid GenerationQueue'!$AY$5:$AY$467,$C97,'Grid GenerationQueue'!$BB$5:$BB$467,"&lt;"&amp;$BE$3)</f>
        <v>673.87889999999993</v>
      </c>
      <c r="CI97">
        <f>SUMIFS('Grid GenerationQueue'!AJ$5:AJ$467,'Grid GenerationQueue'!$AX$5:$AX$467,$B97,'Grid GenerationQueue'!$AY$5:$AY$467,$C97,'Grid GenerationQueue'!$BB$5:$BB$467,"&lt;"&amp;$BE$3)</f>
        <v>0</v>
      </c>
      <c r="CJ97">
        <f>SUMIFS('Grid GenerationQueue'!AK$5:AK$467,'Grid GenerationQueue'!$AX$5:$AX$467,$B97,'Grid GenerationQueue'!$AY$5:$AY$467,$C97,'Grid GenerationQueue'!$BB$5:$BB$467,"&lt;"&amp;$BE$3)</f>
        <v>0</v>
      </c>
      <c r="CK97">
        <f>SUMIFS('Grid GenerationQueue'!AL$5:AL$467,'Grid GenerationQueue'!$AX$5:$AX$467,$B97,'Grid GenerationQueue'!$AY$5:$AY$467,$C97,'Grid GenerationQueue'!$BB$5:$BB$467,"&lt;"&amp;$BE$3)</f>
        <v>0</v>
      </c>
      <c r="CL97">
        <f>SUMIFS('Grid GenerationQueue'!AM$5:AM$467,'Grid GenerationQueue'!$AX$5:$AX$467,$B97,'Grid GenerationQueue'!$AY$5:$AY$467,$C97,'Grid GenerationQueue'!$BB$5:$BB$467,"&lt;"&amp;$BE$3)</f>
        <v>0</v>
      </c>
      <c r="CM97">
        <f>SUMIFS('Grid GenerationQueue'!AN$5:AN$467,'Grid GenerationQueue'!$AX$5:$AX$467,$B97,'Grid GenerationQueue'!$AY$5:$AY$467,$C97,'Grid GenerationQueue'!$BB$5:$BB$467,"&lt;"&amp;$BE$3)</f>
        <v>0</v>
      </c>
      <c r="CN97">
        <f>SUMIFS('Grid GenerationQueue'!AO$5:AO$467,'Grid GenerationQueue'!$AX$5:$AX$467,$B97,'Grid GenerationQueue'!$AY$5:$AY$467,$C97,'Grid GenerationQueue'!$BB$5:$BB$467,"&lt;"&amp;$BE$3)</f>
        <v>0</v>
      </c>
      <c r="CO97">
        <f>SUMIFS('Grid GenerationQueue'!AP$5:AP$467,'Grid GenerationQueue'!$AX$5:$AX$467,$B97,'Grid GenerationQueue'!$AY$5:$AY$467,$C97,'Grid GenerationQueue'!$BB$5:$BB$467,"&lt;"&amp;$BE$3)</f>
        <v>0</v>
      </c>
    </row>
    <row r="98" spans="1:93" x14ac:dyDescent="0.35">
      <c r="A98" t="s">
        <v>4648</v>
      </c>
      <c r="B98" t="s">
        <v>4558</v>
      </c>
      <c r="C98">
        <v>230</v>
      </c>
      <c r="D98">
        <f>SUMIFS('Grid GenerationQueue'!AE$5:AE$467,'Grid GenerationQueue'!$AX$5:$AX$467,$B98,'Grid GenerationQueue'!$AY$5:$AY$467,$C98,'Grid GenerationQueue'!$BI$5:$BI$467,"&lt;4")</f>
        <v>0</v>
      </c>
      <c r="E98">
        <f>SUMIFS('Grid GenerationQueue'!AF$5:AF$467,'Grid GenerationQueue'!$AX$5:$AX$467,$B98,'Grid GenerationQueue'!$AY$5:$AY$467,$C98,'Grid GenerationQueue'!$BI$5:$BI$467,"&lt;4")</f>
        <v>0</v>
      </c>
      <c r="F98">
        <f>SUMIFS('Grid GenerationQueue'!AG$5:AG$467,'Grid GenerationQueue'!$AX$5:$AX$467,$B98,'Grid GenerationQueue'!$AY$5:$AY$467,$C98,'Grid GenerationQueue'!$BI$5:$BI$467,"&lt;4")</f>
        <v>0</v>
      </c>
      <c r="G98">
        <f>SUMIFS('Grid GenerationQueue'!AH$5:AH$467,'Grid GenerationQueue'!$AX$5:$AX$467,$B98,'Grid GenerationQueue'!$AY$5:$AY$467,$C98,'Grid GenerationQueue'!$BI$5:$BI$467,"&lt;4")</f>
        <v>0</v>
      </c>
      <c r="H98">
        <f>SUMIFS('Grid GenerationQueue'!AI$5:AI$467,'Grid GenerationQueue'!$AX$5:$AX$467,$B98,'Grid GenerationQueue'!$AY$5:$AY$467,$C98,'Grid GenerationQueue'!$BI$5:$BI$467,"&lt;4")</f>
        <v>0</v>
      </c>
      <c r="I98">
        <f>SUMIFS('Grid GenerationQueue'!AJ$5:AJ$467,'Grid GenerationQueue'!$AX$5:$AX$467,$B98,'Grid GenerationQueue'!$AY$5:$AY$467,$C98,'Grid GenerationQueue'!$BI$5:$BI$467,"&lt;4")</f>
        <v>0</v>
      </c>
      <c r="J98">
        <f>SUMIFS('Grid GenerationQueue'!AK$5:AK$467,'Grid GenerationQueue'!$AX$5:$AX$467,$B98,'Grid GenerationQueue'!$AY$5:$AY$467,$C98,'Grid GenerationQueue'!$BI$5:$BI$467,"&lt;4")</f>
        <v>0</v>
      </c>
      <c r="K98">
        <f>SUMIFS('Grid GenerationQueue'!AL$5:AL$467,'Grid GenerationQueue'!$AX$5:$AX$467,$B98,'Grid GenerationQueue'!$AY$5:$AY$467,$C98,'Grid GenerationQueue'!$BI$5:$BI$467,"&lt;4")</f>
        <v>0</v>
      </c>
      <c r="L98">
        <f>SUMIFS('Grid GenerationQueue'!AM$5:AM$467,'Grid GenerationQueue'!$AX$5:$AX$467,$B98,'Grid GenerationQueue'!$AY$5:$AY$467,$C98,'Grid GenerationQueue'!$BI$5:$BI$467,"&lt;4")</f>
        <v>0</v>
      </c>
      <c r="M98">
        <f>SUMIFS('Grid GenerationQueue'!AN$5:AN$467,'Grid GenerationQueue'!$AX$5:$AX$467,$B98,'Grid GenerationQueue'!$AY$5:$AY$467,$C98,'Grid GenerationQueue'!$BI$5:$BI$467,"&lt;4")</f>
        <v>0</v>
      </c>
      <c r="N98">
        <f>SUMIFS('Grid GenerationQueue'!AO$5:AO$467,'Grid GenerationQueue'!$AX$5:$AX$467,$B98,'Grid GenerationQueue'!$AY$5:$AY$467,$C98,'Grid GenerationQueue'!$BI$5:$BI$467,"&lt;4")</f>
        <v>0</v>
      </c>
      <c r="O98">
        <f>SUMIFS('Grid GenerationQueue'!AP$5:AP$467,'Grid GenerationQueue'!$AX$5:$AX$467,$B98,'Grid GenerationQueue'!$AY$5:$AY$467,$C98,'Grid GenerationQueue'!$BI$5:$BI$467,"&lt;4")</f>
        <v>0</v>
      </c>
      <c r="Q98">
        <f>SUMIFS('Grid GenerationQueue'!AE$5:AE$467,'Grid GenerationQueue'!$AX$5:$AX$467,$B98,'Grid GenerationQueue'!$AY$5:$AY$467,$C98,'Grid GenerationQueue'!$BH$5:$BH$467,"Executed")</f>
        <v>0</v>
      </c>
      <c r="R98">
        <f>SUMIFS('Grid GenerationQueue'!AF$5:AF$467,'Grid GenerationQueue'!$AX$5:$AX$467,$B98,'Grid GenerationQueue'!$AY$5:$AY$467,$C98,'Grid GenerationQueue'!$BH$5:$BH$467,"Executed")</f>
        <v>0</v>
      </c>
      <c r="S98">
        <f>SUMIFS('Grid GenerationQueue'!AG$5:AG$467,'Grid GenerationQueue'!$AX$5:$AX$467,$B98,'Grid GenerationQueue'!$AY$5:$AY$467,$C98,'Grid GenerationQueue'!$BH$5:$BH$467,"Executed")</f>
        <v>0</v>
      </c>
      <c r="T98">
        <f>SUMIFS('Grid GenerationQueue'!AH$5:AH$467,'Grid GenerationQueue'!$AX$5:$AX$467,$B98,'Grid GenerationQueue'!$AY$5:$AY$467,$C98,'Grid GenerationQueue'!$BH$5:$BH$467,"Executed")</f>
        <v>0</v>
      </c>
      <c r="U98">
        <f>SUMIFS('Grid GenerationQueue'!AI$5:AI$467,'Grid GenerationQueue'!$AX$5:$AX$467,$B98,'Grid GenerationQueue'!$AY$5:$AY$467,$C98,'Grid GenerationQueue'!$BH$5:$BH$467,"Executed")</f>
        <v>0</v>
      </c>
      <c r="V98">
        <f>SUMIFS('Grid GenerationQueue'!AJ$5:AJ$467,'Grid GenerationQueue'!$AX$5:$AX$467,$B98,'Grid GenerationQueue'!$AY$5:$AY$467,$C98,'Grid GenerationQueue'!$BH$5:$BH$467,"Executed")</f>
        <v>0</v>
      </c>
      <c r="W98">
        <f>SUMIFS('Grid GenerationQueue'!AK$5:AK$467,'Grid GenerationQueue'!$AX$5:$AX$467,$B98,'Grid GenerationQueue'!$AY$5:$AY$467,$C98,'Grid GenerationQueue'!$BH$5:$BH$467,"Executed")</f>
        <v>0</v>
      </c>
      <c r="X98">
        <f>SUMIFS('Grid GenerationQueue'!AL$5:AL$467,'Grid GenerationQueue'!$AX$5:$AX$467,$B98,'Grid GenerationQueue'!$AY$5:$AY$467,$C98,'Grid GenerationQueue'!$BH$5:$BH$467,"Executed")</f>
        <v>0</v>
      </c>
      <c r="Y98">
        <f>SUMIFS('Grid GenerationQueue'!AM$5:AM$467,'Grid GenerationQueue'!$AX$5:$AX$467,$B98,'Grid GenerationQueue'!$AY$5:$AY$467,$C98,'Grid GenerationQueue'!$BH$5:$BH$467,"Executed")</f>
        <v>0</v>
      </c>
      <c r="Z98">
        <f>SUMIFS('Grid GenerationQueue'!AN$5:AN$467,'Grid GenerationQueue'!$AX$5:$AX$467,$B98,'Grid GenerationQueue'!$AY$5:$AY$467,$C98,'Grid GenerationQueue'!$BH$5:$BH$467,"Executed")</f>
        <v>0</v>
      </c>
      <c r="AA98">
        <f>SUMIFS('Grid GenerationQueue'!AO$5:AO$467,'Grid GenerationQueue'!$AX$5:$AX$467,$B98,'Grid GenerationQueue'!$AY$5:$AY$467,$C98,'Grid GenerationQueue'!$BH$5:$BH$467,"Executed")</f>
        <v>0</v>
      </c>
      <c r="AB98">
        <f>SUMIFS('Grid GenerationQueue'!AP$5:AP$467,'Grid GenerationQueue'!$AX$5:$AX$467,$B98,'Grid GenerationQueue'!$AY$5:$AY$467,$C98,'Grid GenerationQueue'!$BH$5:$BH$467,"Executed")</f>
        <v>0</v>
      </c>
      <c r="AD98">
        <f>SUMIFS('Grid GenerationQueue'!AE$5:AE$467,'Grid GenerationQueue'!$AX$5:$AX$467,$B98,'Grid GenerationQueue'!$AY$5:$AY$467,$C98,'Grid GenerationQueue'!$BF$5:$BF$467,"&lt;&gt;"&amp;"")</f>
        <v>102.25</v>
      </c>
      <c r="AE98">
        <f>SUMIFS('Grid GenerationQueue'!AF$5:AF$467,'Grid GenerationQueue'!$AX$5:$AX$467,$B98,'Grid GenerationQueue'!$AY$5:$AY$467,$C98,'Grid GenerationQueue'!$BF$5:$BF$467,"&lt;&gt;"&amp;"")</f>
        <v>0</v>
      </c>
      <c r="AF98">
        <f>SUMIFS('Grid GenerationQueue'!AG$5:AG$467,'Grid GenerationQueue'!$AX$5:$AX$467,$B98,'Grid GenerationQueue'!$AY$5:$AY$467,$C98,'Grid GenerationQueue'!$BF$5:$BF$467,"&lt;&gt;"&amp;"")</f>
        <v>0</v>
      </c>
      <c r="AG98">
        <f>SUMIFS('Grid GenerationQueue'!AH$5:AH$467,'Grid GenerationQueue'!$AX$5:$AX$467,$B98,'Grid GenerationQueue'!$AY$5:$AY$467,$C98,'Grid GenerationQueue'!$BF$5:$BF$467,"&lt;&gt;"&amp;"")</f>
        <v>0</v>
      </c>
      <c r="AH98">
        <f>SUMIFS('Grid GenerationQueue'!AI$5:AI$467,'Grid GenerationQueue'!$AX$5:$AX$467,$B98,'Grid GenerationQueue'!$AY$5:$AY$467,$C98,'Grid GenerationQueue'!$BF$5:$BF$467,"&lt;&gt;"&amp;"")</f>
        <v>0</v>
      </c>
      <c r="AI98">
        <f>SUMIFS('Grid GenerationQueue'!AJ$5:AJ$467,'Grid GenerationQueue'!$AX$5:$AX$467,$B98,'Grid GenerationQueue'!$AY$5:$AY$467,$C98,'Grid GenerationQueue'!$BF$5:$BF$467,"&lt;&gt;"&amp;"")</f>
        <v>0</v>
      </c>
      <c r="AJ98">
        <f>SUMIFS('Grid GenerationQueue'!AK$5:AK$467,'Grid GenerationQueue'!$AX$5:$AX$467,$B98,'Grid GenerationQueue'!$AY$5:$AY$467,$C98,'Grid GenerationQueue'!$BF$5:$BF$467,"&lt;&gt;"&amp;"")</f>
        <v>0</v>
      </c>
      <c r="AK98">
        <f>SUMIFS('Grid GenerationQueue'!AL$5:AL$467,'Grid GenerationQueue'!$AX$5:$AX$467,$B98,'Grid GenerationQueue'!$AY$5:$AY$467,$C98,'Grid GenerationQueue'!$BF$5:$BF$467,"&lt;&gt;"&amp;"")</f>
        <v>0</v>
      </c>
      <c r="AL98">
        <f>SUMIFS('Grid GenerationQueue'!AM$5:AM$467,'Grid GenerationQueue'!$AX$5:$AX$467,$B98,'Grid GenerationQueue'!$AY$5:$AY$467,$C98,'Grid GenerationQueue'!$BF$5:$BF$467,"&lt;&gt;"&amp;"")</f>
        <v>0</v>
      </c>
      <c r="AM98">
        <f>SUMIFS('Grid GenerationQueue'!AN$5:AN$467,'Grid GenerationQueue'!$AX$5:$AX$467,$B98,'Grid GenerationQueue'!$AY$5:$AY$467,$C98,'Grid GenerationQueue'!$BF$5:$BF$467,"&lt;&gt;"&amp;"")</f>
        <v>0</v>
      </c>
      <c r="AN98">
        <f>SUMIFS('Grid GenerationQueue'!AO$5:AO$467,'Grid GenerationQueue'!$AX$5:$AX$467,$B98,'Grid GenerationQueue'!$AY$5:$AY$467,$C98,'Grid GenerationQueue'!$BF$5:$BF$467,"&lt;&gt;"&amp;"")</f>
        <v>0</v>
      </c>
      <c r="AO98">
        <f>SUMIFS('Grid GenerationQueue'!AP$5:AP$467,'Grid GenerationQueue'!$AX$5:$AX$467,$B98,'Grid GenerationQueue'!$AY$5:$AY$467,$C98,'Grid GenerationQueue'!$BF$5:$BF$467,"&lt;&gt;"&amp;"")</f>
        <v>0</v>
      </c>
      <c r="AQ98">
        <f>SUMIFS('Grid GenerationQueue'!AE$5:AE$467,'Grid GenerationQueue'!$AX$5:$AX$467,$B98,'Grid GenerationQueue'!$AY$5:$AY$467,$C98)</f>
        <v>606.25</v>
      </c>
      <c r="AR98">
        <f>SUMIFS('Grid GenerationQueue'!AF$5:AF$467,'Grid GenerationQueue'!$AX$5:$AX$467,$B98,'Grid GenerationQueue'!$AY$5:$AY$467,$C98)</f>
        <v>0</v>
      </c>
      <c r="AS98">
        <f>SUMIFS('Grid GenerationQueue'!AG$5:AG$467,'Grid GenerationQueue'!$AX$5:$AX$467,$B98,'Grid GenerationQueue'!$AY$5:$AY$467,$C98)</f>
        <v>0</v>
      </c>
      <c r="AT98">
        <f>SUMIFS('Grid GenerationQueue'!AH$5:AH$467,'Grid GenerationQueue'!$AX$5:$AX$467,$B98,'Grid GenerationQueue'!$AY$5:$AY$467,$C98)</f>
        <v>0</v>
      </c>
      <c r="AU98">
        <f>SUMIFS('Grid GenerationQueue'!AI$5:AI$467,'Grid GenerationQueue'!$AX$5:$AX$467,$B98,'Grid GenerationQueue'!$AY$5:$AY$467,$C98)</f>
        <v>0</v>
      </c>
      <c r="AV98">
        <f>SUMIFS('Grid GenerationQueue'!AJ$5:AJ$467,'Grid GenerationQueue'!$AX$5:$AX$467,$B98,'Grid GenerationQueue'!$AY$5:$AY$467,$C98)</f>
        <v>0</v>
      </c>
      <c r="AW98">
        <f>SUMIFS('Grid GenerationQueue'!AK$5:AK$467,'Grid GenerationQueue'!$AX$5:$AX$467,$B98,'Grid GenerationQueue'!$AY$5:$AY$467,$C98)</f>
        <v>0</v>
      </c>
      <c r="AX98">
        <f>SUMIFS('Grid GenerationQueue'!AL$5:AL$467,'Grid GenerationQueue'!$AX$5:$AX$467,$B98,'Grid GenerationQueue'!$AY$5:$AY$467,$C98)</f>
        <v>0</v>
      </c>
      <c r="AY98">
        <f>SUMIFS('Grid GenerationQueue'!AM$5:AM$467,'Grid GenerationQueue'!$AX$5:$AX$467,$B98,'Grid GenerationQueue'!$AY$5:$AY$467,$C98)</f>
        <v>0</v>
      </c>
      <c r="AZ98">
        <f>SUMIFS('Grid GenerationQueue'!AN$5:AN$467,'Grid GenerationQueue'!$AX$5:$AX$467,$B98,'Grid GenerationQueue'!$AY$5:$AY$467,$C98)</f>
        <v>0</v>
      </c>
      <c r="BA98">
        <f>SUMIFS('Grid GenerationQueue'!AO$5:AO$467,'Grid GenerationQueue'!$AX$5:$AX$467,$B98,'Grid GenerationQueue'!$AY$5:$AY$467,$C98)</f>
        <v>0</v>
      </c>
      <c r="BB98">
        <f>SUMIFS('Grid GenerationQueue'!AP$5:AP$467,'Grid GenerationQueue'!$AX$5:$AX$467,$B98,'Grid GenerationQueue'!$AY$5:$AY$467,$C98)</f>
        <v>0</v>
      </c>
      <c r="BD98">
        <f>SUMIFS('Grid GenerationQueue'!AE$5:AE$467,'Grid GenerationQueue'!$AX$5:$AX$467,$B98,'Grid GenerationQueue'!$AY$5:$AY$467,$C98,'Grid GenerationQueue'!$BH$5:$BH$467,"Executed",'Grid GenerationQueue'!$BB$5:$BB$467,"&lt;"&amp;$BE$3)</f>
        <v>0</v>
      </c>
      <c r="BE98">
        <f>SUMIFS('Grid GenerationQueue'!AF$5:AF$467,'Grid GenerationQueue'!$AX$5:$AX$467,$B98,'Grid GenerationQueue'!$AY$5:$AY$467,$C98,'Grid GenerationQueue'!$BH$5:$BH$467,"Executed",'Grid GenerationQueue'!$BB$5:$BB$467,"&lt;"&amp;$BE$3)</f>
        <v>0</v>
      </c>
      <c r="BF98">
        <f>SUMIFS('Grid GenerationQueue'!AG$5:AG$467,'Grid GenerationQueue'!$AX$5:$AX$467,$B98,'Grid GenerationQueue'!$AY$5:$AY$467,$C98,'Grid GenerationQueue'!$BH$5:$BH$467,"Executed",'Grid GenerationQueue'!$BB$5:$BB$467,"&lt;"&amp;$BE$3)</f>
        <v>0</v>
      </c>
      <c r="BG98">
        <f>SUMIFS('Grid GenerationQueue'!AH$5:AH$467,'Grid GenerationQueue'!$AX$5:$AX$467,$B98,'Grid GenerationQueue'!$AY$5:$AY$467,$C98,'Grid GenerationQueue'!$BH$5:$BH$467,"Executed",'Grid GenerationQueue'!$BB$5:$BB$467,"&lt;"&amp;$BE$3)</f>
        <v>0</v>
      </c>
      <c r="BH98">
        <f>SUMIFS('Grid GenerationQueue'!AI$5:AI$467,'Grid GenerationQueue'!$AX$5:$AX$467,$B98,'Grid GenerationQueue'!$AY$5:$AY$467,$C98,'Grid GenerationQueue'!$BH$5:$BH$467,"Executed",'Grid GenerationQueue'!$BB$5:$BB$467,"&lt;"&amp;$BE$3)</f>
        <v>0</v>
      </c>
      <c r="BI98">
        <f>SUMIFS('Grid GenerationQueue'!AJ$5:AJ$467,'Grid GenerationQueue'!$AX$5:$AX$467,$B98,'Grid GenerationQueue'!$AY$5:$AY$467,$C98,'Grid GenerationQueue'!$BH$5:$BH$467,"Executed",'Grid GenerationQueue'!$BB$5:$BB$467,"&lt;"&amp;$BE$3)</f>
        <v>0</v>
      </c>
      <c r="BJ98">
        <f>SUMIFS('Grid GenerationQueue'!AK$5:AK$467,'Grid GenerationQueue'!$AX$5:$AX$467,$B98,'Grid GenerationQueue'!$AY$5:$AY$467,$C98,'Grid GenerationQueue'!$BH$5:$BH$467,"Executed",'Grid GenerationQueue'!$BB$5:$BB$467,"&lt;"&amp;$BE$3)</f>
        <v>0</v>
      </c>
      <c r="BK98">
        <f>SUMIFS('Grid GenerationQueue'!AL$5:AL$467,'Grid GenerationQueue'!$AX$5:$AX$467,$B98,'Grid GenerationQueue'!$AY$5:$AY$467,$C98,'Grid GenerationQueue'!$BH$5:$BH$467,"Executed",'Grid GenerationQueue'!$BB$5:$BB$467,"&lt;"&amp;$BE$3)</f>
        <v>0</v>
      </c>
      <c r="BL98">
        <f>SUMIFS('Grid GenerationQueue'!AM$5:AM$467,'Grid GenerationQueue'!$AX$5:$AX$467,$B98,'Grid GenerationQueue'!$AY$5:$AY$467,$C98,'Grid GenerationQueue'!$BH$5:$BH$467,"Executed",'Grid GenerationQueue'!$BB$5:$BB$467,"&lt;"&amp;$BE$3)</f>
        <v>0</v>
      </c>
      <c r="BM98">
        <f>SUMIFS('Grid GenerationQueue'!AN$5:AN$467,'Grid GenerationQueue'!$AX$5:$AX$467,$B98,'Grid GenerationQueue'!$AY$5:$AY$467,$C98,'Grid GenerationQueue'!$BH$5:$BH$467,"Executed",'Grid GenerationQueue'!$BB$5:$BB$467,"&lt;"&amp;$BE$3)</f>
        <v>0</v>
      </c>
      <c r="BN98">
        <f>SUMIFS('Grid GenerationQueue'!AO$5:AO$467,'Grid GenerationQueue'!$AX$5:$AX$467,$B98,'Grid GenerationQueue'!$AY$5:$AY$467,$C98,'Grid GenerationQueue'!$BH$5:$BH$467,"Executed",'Grid GenerationQueue'!$BB$5:$BB$467,"&lt;"&amp;$BE$3)</f>
        <v>0</v>
      </c>
      <c r="BO98">
        <f>SUMIFS('Grid GenerationQueue'!AP$5:AP$467,'Grid GenerationQueue'!$AX$5:$AX$467,$B98,'Grid GenerationQueue'!$AY$5:$AY$467,$C98,'Grid GenerationQueue'!$BH$5:$BH$467,"Executed",'Grid GenerationQueue'!$BB$5:$BB$467,"&lt;"&amp;$BE$3)</f>
        <v>0</v>
      </c>
      <c r="BQ98">
        <f>SUMIFS('Grid GenerationQueue'!AE$5:AE$467,'Grid GenerationQueue'!$AX$5:$AX$467,$B98,'Grid GenerationQueue'!$AY$5:$AY$467,$C98,'Grid GenerationQueue'!$BF$5:$BF$467,"&lt;&gt;"&amp;"",'Grid GenerationQueue'!$BB$5:$BB$467,"&lt;"&amp;$BE$3)</f>
        <v>102.25</v>
      </c>
      <c r="BR98">
        <f>SUMIFS('Grid GenerationQueue'!AF$5:AF$467,'Grid GenerationQueue'!$AX$5:$AX$467,$B98,'Grid GenerationQueue'!$AY$5:$AY$467,$C98,'Grid GenerationQueue'!$BF$5:$BF$467,"&lt;&gt;"&amp;"",'Grid GenerationQueue'!$BB$5:$BB$467,"&lt;"&amp;$BE$3)</f>
        <v>0</v>
      </c>
      <c r="BS98">
        <f>SUMIFS('Grid GenerationQueue'!AG$5:AG$467,'Grid GenerationQueue'!$AX$5:$AX$467,$B98,'Grid GenerationQueue'!$AY$5:$AY$467,$C98,'Grid GenerationQueue'!$BF$5:$BF$467,"&lt;&gt;"&amp;"",'Grid GenerationQueue'!$BB$5:$BB$467,"&lt;"&amp;$BE$3)</f>
        <v>0</v>
      </c>
      <c r="BT98">
        <f>SUMIFS('Grid GenerationQueue'!AH$5:AH$467,'Grid GenerationQueue'!$AX$5:$AX$467,$B98,'Grid GenerationQueue'!$AY$5:$AY$467,$C98,'Grid GenerationQueue'!$BF$5:$BF$467,"&lt;&gt;"&amp;"",'Grid GenerationQueue'!$BB$5:$BB$467,"&lt;"&amp;$BE$3)</f>
        <v>0</v>
      </c>
      <c r="BU98">
        <f>SUMIFS('Grid GenerationQueue'!AI$5:AI$467,'Grid GenerationQueue'!$AX$5:$AX$467,$B98,'Grid GenerationQueue'!$AY$5:$AY$467,$C98,'Grid GenerationQueue'!$BF$5:$BF$467,"&lt;&gt;"&amp;"",'Grid GenerationQueue'!$BB$5:$BB$467,"&lt;"&amp;$BE$3)</f>
        <v>0</v>
      </c>
      <c r="BV98">
        <f>SUMIFS('Grid GenerationQueue'!AJ$5:AJ$467,'Grid GenerationQueue'!$AX$5:$AX$467,$B98,'Grid GenerationQueue'!$AY$5:$AY$467,$C98,'Grid GenerationQueue'!$BF$5:$BF$467,"&lt;&gt;"&amp;"",'Grid GenerationQueue'!$BB$5:$BB$467,"&lt;"&amp;$BE$3)</f>
        <v>0</v>
      </c>
      <c r="BW98">
        <f>SUMIFS('Grid GenerationQueue'!AK$5:AK$467,'Grid GenerationQueue'!$AX$5:$AX$467,$B98,'Grid GenerationQueue'!$AY$5:$AY$467,$C98,'Grid GenerationQueue'!$BF$5:$BF$467,"&lt;&gt;"&amp;"",'Grid GenerationQueue'!$BB$5:$BB$467,"&lt;"&amp;$BE$3)</f>
        <v>0</v>
      </c>
      <c r="BX98">
        <f>SUMIFS('Grid GenerationQueue'!AL$5:AL$467,'Grid GenerationQueue'!$AX$5:$AX$467,$B98,'Grid GenerationQueue'!$AY$5:$AY$467,$C98,'Grid GenerationQueue'!$BF$5:$BF$467,"&lt;&gt;"&amp;"",'Grid GenerationQueue'!$BB$5:$BB$467,"&lt;"&amp;$BE$3)</f>
        <v>0</v>
      </c>
      <c r="BY98">
        <f>SUMIFS('Grid GenerationQueue'!AM$5:AM$467,'Grid GenerationQueue'!$AX$5:$AX$467,$B98,'Grid GenerationQueue'!$AY$5:$AY$467,$C98,'Grid GenerationQueue'!$BF$5:$BF$467,"&lt;&gt;"&amp;"",'Grid GenerationQueue'!$BB$5:$BB$467,"&lt;"&amp;$BE$3)</f>
        <v>0</v>
      </c>
      <c r="BZ98">
        <f>SUMIFS('Grid GenerationQueue'!AN$5:AN$467,'Grid GenerationQueue'!$AX$5:$AX$467,$B98,'Grid GenerationQueue'!$AY$5:$AY$467,$C98,'Grid GenerationQueue'!$BF$5:$BF$467,"&lt;&gt;"&amp;"",'Grid GenerationQueue'!$BB$5:$BB$467,"&lt;"&amp;$BE$3)</f>
        <v>0</v>
      </c>
      <c r="CA98">
        <f>SUMIFS('Grid GenerationQueue'!AO$5:AO$467,'Grid GenerationQueue'!$AX$5:$AX$467,$B98,'Grid GenerationQueue'!$AY$5:$AY$467,$C98,'Grid GenerationQueue'!$BF$5:$BF$467,"&lt;&gt;"&amp;"",'Grid GenerationQueue'!$BB$5:$BB$467,"&lt;"&amp;$BE$3)</f>
        <v>0</v>
      </c>
      <c r="CB98">
        <f>SUMIFS('Grid GenerationQueue'!AP$5:AP$467,'Grid GenerationQueue'!$AX$5:$AX$467,$B98,'Grid GenerationQueue'!$AY$5:$AY$467,$C98,'Grid GenerationQueue'!$BF$5:$BF$467,"&lt;&gt;"&amp;"",'Grid GenerationQueue'!$BB$5:$BB$467,"&lt;"&amp;$BE$3)</f>
        <v>0</v>
      </c>
      <c r="CD98">
        <f>SUMIFS('Grid GenerationQueue'!AE$5:AE$467,'Grid GenerationQueue'!$AX$5:$AX$467,$B98,'Grid GenerationQueue'!$AY$5:$AY$467,$C98,'Grid GenerationQueue'!$BB$5:$BB$467,"&lt;"&amp;$BE$3)</f>
        <v>606.25</v>
      </c>
      <c r="CE98">
        <f>SUMIFS('Grid GenerationQueue'!AF$5:AF$467,'Grid GenerationQueue'!$AX$5:$AX$467,$B98,'Grid GenerationQueue'!$AY$5:$AY$467,$C98,'Grid GenerationQueue'!$BB$5:$BB$467,"&lt;"&amp;$BE$3)</f>
        <v>0</v>
      </c>
      <c r="CF98">
        <f>SUMIFS('Grid GenerationQueue'!AG$5:AG$467,'Grid GenerationQueue'!$AX$5:$AX$467,$B98,'Grid GenerationQueue'!$AY$5:$AY$467,$C98,'Grid GenerationQueue'!$BB$5:$BB$467,"&lt;"&amp;$BE$3)</f>
        <v>0</v>
      </c>
      <c r="CG98">
        <f>SUMIFS('Grid GenerationQueue'!AH$5:AH$467,'Grid GenerationQueue'!$AX$5:$AX$467,$B98,'Grid GenerationQueue'!$AY$5:$AY$467,$C98,'Grid GenerationQueue'!$BB$5:$BB$467,"&lt;"&amp;$BE$3)</f>
        <v>0</v>
      </c>
      <c r="CH98">
        <f>SUMIFS('Grid GenerationQueue'!AI$5:AI$467,'Grid GenerationQueue'!$AX$5:$AX$467,$B98,'Grid GenerationQueue'!$AY$5:$AY$467,$C98,'Grid GenerationQueue'!$BB$5:$BB$467,"&lt;"&amp;$BE$3)</f>
        <v>0</v>
      </c>
      <c r="CI98">
        <f>SUMIFS('Grid GenerationQueue'!AJ$5:AJ$467,'Grid GenerationQueue'!$AX$5:$AX$467,$B98,'Grid GenerationQueue'!$AY$5:$AY$467,$C98,'Grid GenerationQueue'!$BB$5:$BB$467,"&lt;"&amp;$BE$3)</f>
        <v>0</v>
      </c>
      <c r="CJ98">
        <f>SUMIFS('Grid GenerationQueue'!AK$5:AK$467,'Grid GenerationQueue'!$AX$5:$AX$467,$B98,'Grid GenerationQueue'!$AY$5:$AY$467,$C98,'Grid GenerationQueue'!$BB$5:$BB$467,"&lt;"&amp;$BE$3)</f>
        <v>0</v>
      </c>
      <c r="CK98">
        <f>SUMIFS('Grid GenerationQueue'!AL$5:AL$467,'Grid GenerationQueue'!$AX$5:$AX$467,$B98,'Grid GenerationQueue'!$AY$5:$AY$467,$C98,'Grid GenerationQueue'!$BB$5:$BB$467,"&lt;"&amp;$BE$3)</f>
        <v>0</v>
      </c>
      <c r="CL98">
        <f>SUMIFS('Grid GenerationQueue'!AM$5:AM$467,'Grid GenerationQueue'!$AX$5:$AX$467,$B98,'Grid GenerationQueue'!$AY$5:$AY$467,$C98,'Grid GenerationQueue'!$BB$5:$BB$467,"&lt;"&amp;$BE$3)</f>
        <v>0</v>
      </c>
      <c r="CM98">
        <f>SUMIFS('Grid GenerationQueue'!AN$5:AN$467,'Grid GenerationQueue'!$AX$5:$AX$467,$B98,'Grid GenerationQueue'!$AY$5:$AY$467,$C98,'Grid GenerationQueue'!$BB$5:$BB$467,"&lt;"&amp;$BE$3)</f>
        <v>0</v>
      </c>
      <c r="CN98">
        <f>SUMIFS('Grid GenerationQueue'!AO$5:AO$467,'Grid GenerationQueue'!$AX$5:$AX$467,$B98,'Grid GenerationQueue'!$AY$5:$AY$467,$C98,'Grid GenerationQueue'!$BB$5:$BB$467,"&lt;"&amp;$BE$3)</f>
        <v>0</v>
      </c>
      <c r="CO98">
        <f>SUMIFS('Grid GenerationQueue'!AP$5:AP$467,'Grid GenerationQueue'!$AX$5:$AX$467,$B98,'Grid GenerationQueue'!$AY$5:$AY$467,$C98,'Grid GenerationQueue'!$BB$5:$BB$467,"&lt;"&amp;$BE$3)</f>
        <v>0</v>
      </c>
    </row>
    <row r="99" spans="1:93" x14ac:dyDescent="0.35">
      <c r="A99" t="s">
        <v>4659</v>
      </c>
      <c r="B99" t="s">
        <v>4448</v>
      </c>
      <c r="C99">
        <v>230</v>
      </c>
      <c r="D99">
        <f>SUMIFS('Grid GenerationQueue'!AE$5:AE$467,'Grid GenerationQueue'!$AX$5:$AX$467,$B99,'Grid GenerationQueue'!$AY$5:$AY$467,$C99,'Grid GenerationQueue'!$BI$5:$BI$467,"&lt;4")</f>
        <v>0</v>
      </c>
      <c r="E99">
        <f>SUMIFS('Grid GenerationQueue'!AF$5:AF$467,'Grid GenerationQueue'!$AX$5:$AX$467,$B99,'Grid GenerationQueue'!$AY$5:$AY$467,$C99,'Grid GenerationQueue'!$BI$5:$BI$467,"&lt;4")</f>
        <v>0</v>
      </c>
      <c r="F99">
        <f>SUMIFS('Grid GenerationQueue'!AG$5:AG$467,'Grid GenerationQueue'!$AX$5:$AX$467,$B99,'Grid GenerationQueue'!$AY$5:$AY$467,$C99,'Grid GenerationQueue'!$BI$5:$BI$467,"&lt;4")</f>
        <v>0</v>
      </c>
      <c r="G99">
        <f>SUMIFS('Grid GenerationQueue'!AH$5:AH$467,'Grid GenerationQueue'!$AX$5:$AX$467,$B99,'Grid GenerationQueue'!$AY$5:$AY$467,$C99,'Grid GenerationQueue'!$BI$5:$BI$467,"&lt;4")</f>
        <v>0</v>
      </c>
      <c r="H99">
        <f>SUMIFS('Grid GenerationQueue'!AI$5:AI$467,'Grid GenerationQueue'!$AX$5:$AX$467,$B99,'Grid GenerationQueue'!$AY$5:$AY$467,$C99,'Grid GenerationQueue'!$BI$5:$BI$467,"&lt;4")</f>
        <v>0</v>
      </c>
      <c r="I99">
        <f>SUMIFS('Grid GenerationQueue'!AJ$5:AJ$467,'Grid GenerationQueue'!$AX$5:$AX$467,$B99,'Grid GenerationQueue'!$AY$5:$AY$467,$C99,'Grid GenerationQueue'!$BI$5:$BI$467,"&lt;4")</f>
        <v>0</v>
      </c>
      <c r="J99">
        <f>SUMIFS('Grid GenerationQueue'!AK$5:AK$467,'Grid GenerationQueue'!$AX$5:$AX$467,$B99,'Grid GenerationQueue'!$AY$5:$AY$467,$C99,'Grid GenerationQueue'!$BI$5:$BI$467,"&lt;4")</f>
        <v>0</v>
      </c>
      <c r="K99">
        <f>SUMIFS('Grid GenerationQueue'!AL$5:AL$467,'Grid GenerationQueue'!$AX$5:$AX$467,$B99,'Grid GenerationQueue'!$AY$5:$AY$467,$C99,'Grid GenerationQueue'!$BI$5:$BI$467,"&lt;4")</f>
        <v>0</v>
      </c>
      <c r="L99">
        <f>SUMIFS('Grid GenerationQueue'!AM$5:AM$467,'Grid GenerationQueue'!$AX$5:$AX$467,$B99,'Grid GenerationQueue'!$AY$5:$AY$467,$C99,'Grid GenerationQueue'!$BI$5:$BI$467,"&lt;4")</f>
        <v>0</v>
      </c>
      <c r="M99">
        <f>SUMIFS('Grid GenerationQueue'!AN$5:AN$467,'Grid GenerationQueue'!$AX$5:$AX$467,$B99,'Grid GenerationQueue'!$AY$5:$AY$467,$C99,'Grid GenerationQueue'!$BI$5:$BI$467,"&lt;4")</f>
        <v>0</v>
      </c>
      <c r="N99">
        <f>SUMIFS('Grid GenerationQueue'!AO$5:AO$467,'Grid GenerationQueue'!$AX$5:$AX$467,$B99,'Grid GenerationQueue'!$AY$5:$AY$467,$C99,'Grid GenerationQueue'!$BI$5:$BI$467,"&lt;4")</f>
        <v>0</v>
      </c>
      <c r="O99">
        <f>SUMIFS('Grid GenerationQueue'!AP$5:AP$467,'Grid GenerationQueue'!$AX$5:$AX$467,$B99,'Grid GenerationQueue'!$AY$5:$AY$467,$C99,'Grid GenerationQueue'!$BI$5:$BI$467,"&lt;4")</f>
        <v>0</v>
      </c>
      <c r="Q99">
        <f>SUMIFS('Grid GenerationQueue'!AE$5:AE$467,'Grid GenerationQueue'!$AX$5:$AX$467,$B99,'Grid GenerationQueue'!$AY$5:$AY$467,$C99,'Grid GenerationQueue'!$BH$5:$BH$467,"Executed")</f>
        <v>0</v>
      </c>
      <c r="R99">
        <f>SUMIFS('Grid GenerationQueue'!AF$5:AF$467,'Grid GenerationQueue'!$AX$5:$AX$467,$B99,'Grid GenerationQueue'!$AY$5:$AY$467,$C99,'Grid GenerationQueue'!$BH$5:$BH$467,"Executed")</f>
        <v>0</v>
      </c>
      <c r="S99">
        <f>SUMIFS('Grid GenerationQueue'!AG$5:AG$467,'Grid GenerationQueue'!$AX$5:$AX$467,$B99,'Grid GenerationQueue'!$AY$5:$AY$467,$C99,'Grid GenerationQueue'!$BH$5:$BH$467,"Executed")</f>
        <v>0</v>
      </c>
      <c r="T99">
        <f>SUMIFS('Grid GenerationQueue'!AH$5:AH$467,'Grid GenerationQueue'!$AX$5:$AX$467,$B99,'Grid GenerationQueue'!$AY$5:$AY$467,$C99,'Grid GenerationQueue'!$BH$5:$BH$467,"Executed")</f>
        <v>0</v>
      </c>
      <c r="U99">
        <f>SUMIFS('Grid GenerationQueue'!AI$5:AI$467,'Grid GenerationQueue'!$AX$5:$AX$467,$B99,'Grid GenerationQueue'!$AY$5:$AY$467,$C99,'Grid GenerationQueue'!$BH$5:$BH$467,"Executed")</f>
        <v>0</v>
      </c>
      <c r="V99">
        <f>SUMIFS('Grid GenerationQueue'!AJ$5:AJ$467,'Grid GenerationQueue'!$AX$5:$AX$467,$B99,'Grid GenerationQueue'!$AY$5:$AY$467,$C99,'Grid GenerationQueue'!$BH$5:$BH$467,"Executed")</f>
        <v>0</v>
      </c>
      <c r="W99">
        <f>SUMIFS('Grid GenerationQueue'!AK$5:AK$467,'Grid GenerationQueue'!$AX$5:$AX$467,$B99,'Grid GenerationQueue'!$AY$5:$AY$467,$C99,'Grid GenerationQueue'!$BH$5:$BH$467,"Executed")</f>
        <v>0</v>
      </c>
      <c r="X99">
        <f>SUMIFS('Grid GenerationQueue'!AL$5:AL$467,'Grid GenerationQueue'!$AX$5:$AX$467,$B99,'Grid GenerationQueue'!$AY$5:$AY$467,$C99,'Grid GenerationQueue'!$BH$5:$BH$467,"Executed")</f>
        <v>0</v>
      </c>
      <c r="Y99">
        <f>SUMIFS('Grid GenerationQueue'!AM$5:AM$467,'Grid GenerationQueue'!$AX$5:$AX$467,$B99,'Grid GenerationQueue'!$AY$5:$AY$467,$C99,'Grid GenerationQueue'!$BH$5:$BH$467,"Executed")</f>
        <v>0</v>
      </c>
      <c r="Z99">
        <f>SUMIFS('Grid GenerationQueue'!AN$5:AN$467,'Grid GenerationQueue'!$AX$5:$AX$467,$B99,'Grid GenerationQueue'!$AY$5:$AY$467,$C99,'Grid GenerationQueue'!$BH$5:$BH$467,"Executed")</f>
        <v>0</v>
      </c>
      <c r="AA99">
        <f>SUMIFS('Grid GenerationQueue'!AO$5:AO$467,'Grid GenerationQueue'!$AX$5:$AX$467,$B99,'Grid GenerationQueue'!$AY$5:$AY$467,$C99,'Grid GenerationQueue'!$BH$5:$BH$467,"Executed")</f>
        <v>0</v>
      </c>
      <c r="AB99">
        <f>SUMIFS('Grid GenerationQueue'!AP$5:AP$467,'Grid GenerationQueue'!$AX$5:$AX$467,$B99,'Grid GenerationQueue'!$AY$5:$AY$467,$C99,'Grid GenerationQueue'!$BH$5:$BH$467,"Executed")</f>
        <v>0</v>
      </c>
      <c r="AD99">
        <f>SUMIFS('Grid GenerationQueue'!AE$5:AE$467,'Grid GenerationQueue'!$AX$5:$AX$467,$B99,'Grid GenerationQueue'!$AY$5:$AY$467,$C99,'Grid GenerationQueue'!$BF$5:$BF$467,"&lt;&gt;"&amp;"")</f>
        <v>0</v>
      </c>
      <c r="AE99">
        <f>SUMIFS('Grid GenerationQueue'!AF$5:AF$467,'Grid GenerationQueue'!$AX$5:$AX$467,$B99,'Grid GenerationQueue'!$AY$5:$AY$467,$C99,'Grid GenerationQueue'!$BF$5:$BF$467,"&lt;&gt;"&amp;"")</f>
        <v>0</v>
      </c>
      <c r="AF99">
        <f>SUMIFS('Grid GenerationQueue'!AG$5:AG$467,'Grid GenerationQueue'!$AX$5:$AX$467,$B99,'Grid GenerationQueue'!$AY$5:$AY$467,$C99,'Grid GenerationQueue'!$BF$5:$BF$467,"&lt;&gt;"&amp;"")</f>
        <v>0</v>
      </c>
      <c r="AG99">
        <f>SUMIFS('Grid GenerationQueue'!AH$5:AH$467,'Grid GenerationQueue'!$AX$5:$AX$467,$B99,'Grid GenerationQueue'!$AY$5:$AY$467,$C99,'Grid GenerationQueue'!$BF$5:$BF$467,"&lt;&gt;"&amp;"")</f>
        <v>0</v>
      </c>
      <c r="AH99">
        <f>SUMIFS('Grid GenerationQueue'!AI$5:AI$467,'Grid GenerationQueue'!$AX$5:$AX$467,$B99,'Grid GenerationQueue'!$AY$5:$AY$467,$C99,'Grid GenerationQueue'!$BF$5:$BF$467,"&lt;&gt;"&amp;"")</f>
        <v>0</v>
      </c>
      <c r="AI99">
        <f>SUMIFS('Grid GenerationQueue'!AJ$5:AJ$467,'Grid GenerationQueue'!$AX$5:$AX$467,$B99,'Grid GenerationQueue'!$AY$5:$AY$467,$C99,'Grid GenerationQueue'!$BF$5:$BF$467,"&lt;&gt;"&amp;"")</f>
        <v>0</v>
      </c>
      <c r="AJ99">
        <f>SUMIFS('Grid GenerationQueue'!AK$5:AK$467,'Grid GenerationQueue'!$AX$5:$AX$467,$B99,'Grid GenerationQueue'!$AY$5:$AY$467,$C99,'Grid GenerationQueue'!$BF$5:$BF$467,"&lt;&gt;"&amp;"")</f>
        <v>0</v>
      </c>
      <c r="AK99">
        <f>SUMIFS('Grid GenerationQueue'!AL$5:AL$467,'Grid GenerationQueue'!$AX$5:$AX$467,$B99,'Grid GenerationQueue'!$AY$5:$AY$467,$C99,'Grid GenerationQueue'!$BF$5:$BF$467,"&lt;&gt;"&amp;"")</f>
        <v>0</v>
      </c>
      <c r="AL99">
        <f>SUMIFS('Grid GenerationQueue'!AM$5:AM$467,'Grid GenerationQueue'!$AX$5:$AX$467,$B99,'Grid GenerationQueue'!$AY$5:$AY$467,$C99,'Grid GenerationQueue'!$BF$5:$BF$467,"&lt;&gt;"&amp;"")</f>
        <v>0</v>
      </c>
      <c r="AM99">
        <f>SUMIFS('Grid GenerationQueue'!AN$5:AN$467,'Grid GenerationQueue'!$AX$5:$AX$467,$B99,'Grid GenerationQueue'!$AY$5:$AY$467,$C99,'Grid GenerationQueue'!$BF$5:$BF$467,"&lt;&gt;"&amp;"")</f>
        <v>0</v>
      </c>
      <c r="AN99">
        <f>SUMIFS('Grid GenerationQueue'!AO$5:AO$467,'Grid GenerationQueue'!$AX$5:$AX$467,$B99,'Grid GenerationQueue'!$AY$5:$AY$467,$C99,'Grid GenerationQueue'!$BF$5:$BF$467,"&lt;&gt;"&amp;"")</f>
        <v>0</v>
      </c>
      <c r="AO99">
        <f>SUMIFS('Grid GenerationQueue'!AP$5:AP$467,'Grid GenerationQueue'!$AX$5:$AX$467,$B99,'Grid GenerationQueue'!$AY$5:$AY$467,$C99,'Grid GenerationQueue'!$BF$5:$BF$467,"&lt;&gt;"&amp;"")</f>
        <v>0</v>
      </c>
      <c r="AQ99">
        <f>SUMIFS('Grid GenerationQueue'!AE$5:AE$467,'Grid GenerationQueue'!$AX$5:$AX$467,$B99,'Grid GenerationQueue'!$AY$5:$AY$467,$C99)</f>
        <v>350</v>
      </c>
      <c r="AR99">
        <f>SUMIFS('Grid GenerationQueue'!AF$5:AF$467,'Grid GenerationQueue'!$AX$5:$AX$467,$B99,'Grid GenerationQueue'!$AY$5:$AY$467,$C99)</f>
        <v>0</v>
      </c>
      <c r="AS99">
        <f>SUMIFS('Grid GenerationQueue'!AG$5:AG$467,'Grid GenerationQueue'!$AX$5:$AX$467,$B99,'Grid GenerationQueue'!$AY$5:$AY$467,$C99)</f>
        <v>0</v>
      </c>
      <c r="AT99">
        <f>SUMIFS('Grid GenerationQueue'!AH$5:AH$467,'Grid GenerationQueue'!$AX$5:$AX$467,$B99,'Grid GenerationQueue'!$AY$5:$AY$467,$C99)</f>
        <v>0</v>
      </c>
      <c r="AU99">
        <f>SUMIFS('Grid GenerationQueue'!AI$5:AI$467,'Grid GenerationQueue'!$AX$5:$AX$467,$B99,'Grid GenerationQueue'!$AY$5:$AY$467,$C99)</f>
        <v>350</v>
      </c>
      <c r="AV99">
        <f>SUMIFS('Grid GenerationQueue'!AJ$5:AJ$467,'Grid GenerationQueue'!$AX$5:$AX$467,$B99,'Grid GenerationQueue'!$AY$5:$AY$467,$C99)</f>
        <v>0</v>
      </c>
      <c r="AW99">
        <f>SUMIFS('Grid GenerationQueue'!AK$5:AK$467,'Grid GenerationQueue'!$AX$5:$AX$467,$B99,'Grid GenerationQueue'!$AY$5:$AY$467,$C99)</f>
        <v>0</v>
      </c>
      <c r="AX99">
        <f>SUMIFS('Grid GenerationQueue'!AL$5:AL$467,'Grid GenerationQueue'!$AX$5:$AX$467,$B99,'Grid GenerationQueue'!$AY$5:$AY$467,$C99)</f>
        <v>0</v>
      </c>
      <c r="AY99">
        <f>SUMIFS('Grid GenerationQueue'!AM$5:AM$467,'Grid GenerationQueue'!$AX$5:$AX$467,$B99,'Grid GenerationQueue'!$AY$5:$AY$467,$C99)</f>
        <v>0</v>
      </c>
      <c r="AZ99">
        <f>SUMIFS('Grid GenerationQueue'!AN$5:AN$467,'Grid GenerationQueue'!$AX$5:$AX$467,$B99,'Grid GenerationQueue'!$AY$5:$AY$467,$C99)</f>
        <v>0</v>
      </c>
      <c r="BA99">
        <f>SUMIFS('Grid GenerationQueue'!AO$5:AO$467,'Grid GenerationQueue'!$AX$5:$AX$467,$B99,'Grid GenerationQueue'!$AY$5:$AY$467,$C99)</f>
        <v>0</v>
      </c>
      <c r="BB99">
        <f>SUMIFS('Grid GenerationQueue'!AP$5:AP$467,'Grid GenerationQueue'!$AX$5:$AX$467,$B99,'Grid GenerationQueue'!$AY$5:$AY$467,$C99)</f>
        <v>0</v>
      </c>
      <c r="BD99">
        <f>SUMIFS('Grid GenerationQueue'!AE$5:AE$467,'Grid GenerationQueue'!$AX$5:$AX$467,$B99,'Grid GenerationQueue'!$AY$5:$AY$467,$C99,'Grid GenerationQueue'!$BH$5:$BH$467,"Executed",'Grid GenerationQueue'!$BB$5:$BB$467,"&lt;"&amp;$BE$3)</f>
        <v>0</v>
      </c>
      <c r="BE99">
        <f>SUMIFS('Grid GenerationQueue'!AF$5:AF$467,'Grid GenerationQueue'!$AX$5:$AX$467,$B99,'Grid GenerationQueue'!$AY$5:$AY$467,$C99,'Grid GenerationQueue'!$BH$5:$BH$467,"Executed",'Grid GenerationQueue'!$BB$5:$BB$467,"&lt;"&amp;$BE$3)</f>
        <v>0</v>
      </c>
      <c r="BF99">
        <f>SUMIFS('Grid GenerationQueue'!AG$5:AG$467,'Grid GenerationQueue'!$AX$5:$AX$467,$B99,'Grid GenerationQueue'!$AY$5:$AY$467,$C99,'Grid GenerationQueue'!$BH$5:$BH$467,"Executed",'Grid GenerationQueue'!$BB$5:$BB$467,"&lt;"&amp;$BE$3)</f>
        <v>0</v>
      </c>
      <c r="BG99">
        <f>SUMIFS('Grid GenerationQueue'!AH$5:AH$467,'Grid GenerationQueue'!$AX$5:$AX$467,$B99,'Grid GenerationQueue'!$AY$5:$AY$467,$C99,'Grid GenerationQueue'!$BH$5:$BH$467,"Executed",'Grid GenerationQueue'!$BB$5:$BB$467,"&lt;"&amp;$BE$3)</f>
        <v>0</v>
      </c>
      <c r="BH99">
        <f>SUMIFS('Grid GenerationQueue'!AI$5:AI$467,'Grid GenerationQueue'!$AX$5:$AX$467,$B99,'Grid GenerationQueue'!$AY$5:$AY$467,$C99,'Grid GenerationQueue'!$BH$5:$BH$467,"Executed",'Grid GenerationQueue'!$BB$5:$BB$467,"&lt;"&amp;$BE$3)</f>
        <v>0</v>
      </c>
      <c r="BI99">
        <f>SUMIFS('Grid GenerationQueue'!AJ$5:AJ$467,'Grid GenerationQueue'!$AX$5:$AX$467,$B99,'Grid GenerationQueue'!$AY$5:$AY$467,$C99,'Grid GenerationQueue'!$BH$5:$BH$467,"Executed",'Grid GenerationQueue'!$BB$5:$BB$467,"&lt;"&amp;$BE$3)</f>
        <v>0</v>
      </c>
      <c r="BJ99">
        <f>SUMIFS('Grid GenerationQueue'!AK$5:AK$467,'Grid GenerationQueue'!$AX$5:$AX$467,$B99,'Grid GenerationQueue'!$AY$5:$AY$467,$C99,'Grid GenerationQueue'!$BH$5:$BH$467,"Executed",'Grid GenerationQueue'!$BB$5:$BB$467,"&lt;"&amp;$BE$3)</f>
        <v>0</v>
      </c>
      <c r="BK99">
        <f>SUMIFS('Grid GenerationQueue'!AL$5:AL$467,'Grid GenerationQueue'!$AX$5:$AX$467,$B99,'Grid GenerationQueue'!$AY$5:$AY$467,$C99,'Grid GenerationQueue'!$BH$5:$BH$467,"Executed",'Grid GenerationQueue'!$BB$5:$BB$467,"&lt;"&amp;$BE$3)</f>
        <v>0</v>
      </c>
      <c r="BL99">
        <f>SUMIFS('Grid GenerationQueue'!AM$5:AM$467,'Grid GenerationQueue'!$AX$5:$AX$467,$B99,'Grid GenerationQueue'!$AY$5:$AY$467,$C99,'Grid GenerationQueue'!$BH$5:$BH$467,"Executed",'Grid GenerationQueue'!$BB$5:$BB$467,"&lt;"&amp;$BE$3)</f>
        <v>0</v>
      </c>
      <c r="BM99">
        <f>SUMIFS('Grid GenerationQueue'!AN$5:AN$467,'Grid GenerationQueue'!$AX$5:$AX$467,$B99,'Grid GenerationQueue'!$AY$5:$AY$467,$C99,'Grid GenerationQueue'!$BH$5:$BH$467,"Executed",'Grid GenerationQueue'!$BB$5:$BB$467,"&lt;"&amp;$BE$3)</f>
        <v>0</v>
      </c>
      <c r="BN99">
        <f>SUMIFS('Grid GenerationQueue'!AO$5:AO$467,'Grid GenerationQueue'!$AX$5:$AX$467,$B99,'Grid GenerationQueue'!$AY$5:$AY$467,$C99,'Grid GenerationQueue'!$BH$5:$BH$467,"Executed",'Grid GenerationQueue'!$BB$5:$BB$467,"&lt;"&amp;$BE$3)</f>
        <v>0</v>
      </c>
      <c r="BO99">
        <f>SUMIFS('Grid GenerationQueue'!AP$5:AP$467,'Grid GenerationQueue'!$AX$5:$AX$467,$B99,'Grid GenerationQueue'!$AY$5:$AY$467,$C99,'Grid GenerationQueue'!$BH$5:$BH$467,"Executed",'Grid GenerationQueue'!$BB$5:$BB$467,"&lt;"&amp;$BE$3)</f>
        <v>0</v>
      </c>
      <c r="BQ99">
        <f>SUMIFS('Grid GenerationQueue'!AE$5:AE$467,'Grid GenerationQueue'!$AX$5:$AX$467,$B99,'Grid GenerationQueue'!$AY$5:$AY$467,$C99,'Grid GenerationQueue'!$BF$5:$BF$467,"&lt;&gt;"&amp;"",'Grid GenerationQueue'!$BB$5:$BB$467,"&lt;"&amp;$BE$3)</f>
        <v>0</v>
      </c>
      <c r="BR99">
        <f>SUMIFS('Grid GenerationQueue'!AF$5:AF$467,'Grid GenerationQueue'!$AX$5:$AX$467,$B99,'Grid GenerationQueue'!$AY$5:$AY$467,$C99,'Grid GenerationQueue'!$BF$5:$BF$467,"&lt;&gt;"&amp;"",'Grid GenerationQueue'!$BB$5:$BB$467,"&lt;"&amp;$BE$3)</f>
        <v>0</v>
      </c>
      <c r="BS99">
        <f>SUMIFS('Grid GenerationQueue'!AG$5:AG$467,'Grid GenerationQueue'!$AX$5:$AX$467,$B99,'Grid GenerationQueue'!$AY$5:$AY$467,$C99,'Grid GenerationQueue'!$BF$5:$BF$467,"&lt;&gt;"&amp;"",'Grid GenerationQueue'!$BB$5:$BB$467,"&lt;"&amp;$BE$3)</f>
        <v>0</v>
      </c>
      <c r="BT99">
        <f>SUMIFS('Grid GenerationQueue'!AH$5:AH$467,'Grid GenerationQueue'!$AX$5:$AX$467,$B99,'Grid GenerationQueue'!$AY$5:$AY$467,$C99,'Grid GenerationQueue'!$BF$5:$BF$467,"&lt;&gt;"&amp;"",'Grid GenerationQueue'!$BB$5:$BB$467,"&lt;"&amp;$BE$3)</f>
        <v>0</v>
      </c>
      <c r="BU99">
        <f>SUMIFS('Grid GenerationQueue'!AI$5:AI$467,'Grid GenerationQueue'!$AX$5:$AX$467,$B99,'Grid GenerationQueue'!$AY$5:$AY$467,$C99,'Grid GenerationQueue'!$BF$5:$BF$467,"&lt;&gt;"&amp;"",'Grid GenerationQueue'!$BB$5:$BB$467,"&lt;"&amp;$BE$3)</f>
        <v>0</v>
      </c>
      <c r="BV99">
        <f>SUMIFS('Grid GenerationQueue'!AJ$5:AJ$467,'Grid GenerationQueue'!$AX$5:$AX$467,$B99,'Grid GenerationQueue'!$AY$5:$AY$467,$C99,'Grid GenerationQueue'!$BF$5:$BF$467,"&lt;&gt;"&amp;"",'Grid GenerationQueue'!$BB$5:$BB$467,"&lt;"&amp;$BE$3)</f>
        <v>0</v>
      </c>
      <c r="BW99">
        <f>SUMIFS('Grid GenerationQueue'!AK$5:AK$467,'Grid GenerationQueue'!$AX$5:$AX$467,$B99,'Grid GenerationQueue'!$AY$5:$AY$467,$C99,'Grid GenerationQueue'!$BF$5:$BF$467,"&lt;&gt;"&amp;"",'Grid GenerationQueue'!$BB$5:$BB$467,"&lt;"&amp;$BE$3)</f>
        <v>0</v>
      </c>
      <c r="BX99">
        <f>SUMIFS('Grid GenerationQueue'!AL$5:AL$467,'Grid GenerationQueue'!$AX$5:$AX$467,$B99,'Grid GenerationQueue'!$AY$5:$AY$467,$C99,'Grid GenerationQueue'!$BF$5:$BF$467,"&lt;&gt;"&amp;"",'Grid GenerationQueue'!$BB$5:$BB$467,"&lt;"&amp;$BE$3)</f>
        <v>0</v>
      </c>
      <c r="BY99">
        <f>SUMIFS('Grid GenerationQueue'!AM$5:AM$467,'Grid GenerationQueue'!$AX$5:$AX$467,$B99,'Grid GenerationQueue'!$AY$5:$AY$467,$C99,'Grid GenerationQueue'!$BF$5:$BF$467,"&lt;&gt;"&amp;"",'Grid GenerationQueue'!$BB$5:$BB$467,"&lt;"&amp;$BE$3)</f>
        <v>0</v>
      </c>
      <c r="BZ99">
        <f>SUMIFS('Grid GenerationQueue'!AN$5:AN$467,'Grid GenerationQueue'!$AX$5:$AX$467,$B99,'Grid GenerationQueue'!$AY$5:$AY$467,$C99,'Grid GenerationQueue'!$BF$5:$BF$467,"&lt;&gt;"&amp;"",'Grid GenerationQueue'!$BB$5:$BB$467,"&lt;"&amp;$BE$3)</f>
        <v>0</v>
      </c>
      <c r="CA99">
        <f>SUMIFS('Grid GenerationQueue'!AO$5:AO$467,'Grid GenerationQueue'!$AX$5:$AX$467,$B99,'Grid GenerationQueue'!$AY$5:$AY$467,$C99,'Grid GenerationQueue'!$BF$5:$BF$467,"&lt;&gt;"&amp;"",'Grid GenerationQueue'!$BB$5:$BB$467,"&lt;"&amp;$BE$3)</f>
        <v>0</v>
      </c>
      <c r="CB99">
        <f>SUMIFS('Grid GenerationQueue'!AP$5:AP$467,'Grid GenerationQueue'!$AX$5:$AX$467,$B99,'Grid GenerationQueue'!$AY$5:$AY$467,$C99,'Grid GenerationQueue'!$BF$5:$BF$467,"&lt;&gt;"&amp;"",'Grid GenerationQueue'!$BB$5:$BB$467,"&lt;"&amp;$BE$3)</f>
        <v>0</v>
      </c>
      <c r="CD99">
        <f>SUMIFS('Grid GenerationQueue'!AE$5:AE$467,'Grid GenerationQueue'!$AX$5:$AX$467,$B99,'Grid GenerationQueue'!$AY$5:$AY$467,$C99,'Grid GenerationQueue'!$BB$5:$BB$467,"&lt;"&amp;$BE$3)</f>
        <v>350</v>
      </c>
      <c r="CE99">
        <f>SUMIFS('Grid GenerationQueue'!AF$5:AF$467,'Grid GenerationQueue'!$AX$5:$AX$467,$B99,'Grid GenerationQueue'!$AY$5:$AY$467,$C99,'Grid GenerationQueue'!$BB$5:$BB$467,"&lt;"&amp;$BE$3)</f>
        <v>0</v>
      </c>
      <c r="CF99">
        <f>SUMIFS('Grid GenerationQueue'!AG$5:AG$467,'Grid GenerationQueue'!$AX$5:$AX$467,$B99,'Grid GenerationQueue'!$AY$5:$AY$467,$C99,'Grid GenerationQueue'!$BB$5:$BB$467,"&lt;"&amp;$BE$3)</f>
        <v>0</v>
      </c>
      <c r="CG99">
        <f>SUMIFS('Grid GenerationQueue'!AH$5:AH$467,'Grid GenerationQueue'!$AX$5:$AX$467,$B99,'Grid GenerationQueue'!$AY$5:$AY$467,$C99,'Grid GenerationQueue'!$BB$5:$BB$467,"&lt;"&amp;$BE$3)</f>
        <v>0</v>
      </c>
      <c r="CH99">
        <f>SUMIFS('Grid GenerationQueue'!AI$5:AI$467,'Grid GenerationQueue'!$AX$5:$AX$467,$B99,'Grid GenerationQueue'!$AY$5:$AY$467,$C99,'Grid GenerationQueue'!$BB$5:$BB$467,"&lt;"&amp;$BE$3)</f>
        <v>350</v>
      </c>
      <c r="CI99">
        <f>SUMIFS('Grid GenerationQueue'!AJ$5:AJ$467,'Grid GenerationQueue'!$AX$5:$AX$467,$B99,'Grid GenerationQueue'!$AY$5:$AY$467,$C99,'Grid GenerationQueue'!$BB$5:$BB$467,"&lt;"&amp;$BE$3)</f>
        <v>0</v>
      </c>
      <c r="CJ99">
        <f>SUMIFS('Grid GenerationQueue'!AK$5:AK$467,'Grid GenerationQueue'!$AX$5:$AX$467,$B99,'Grid GenerationQueue'!$AY$5:$AY$467,$C99,'Grid GenerationQueue'!$BB$5:$BB$467,"&lt;"&amp;$BE$3)</f>
        <v>0</v>
      </c>
      <c r="CK99">
        <f>SUMIFS('Grid GenerationQueue'!AL$5:AL$467,'Grid GenerationQueue'!$AX$5:$AX$467,$B99,'Grid GenerationQueue'!$AY$5:$AY$467,$C99,'Grid GenerationQueue'!$BB$5:$BB$467,"&lt;"&amp;$BE$3)</f>
        <v>0</v>
      </c>
      <c r="CL99">
        <f>SUMIFS('Grid GenerationQueue'!AM$5:AM$467,'Grid GenerationQueue'!$AX$5:$AX$467,$B99,'Grid GenerationQueue'!$AY$5:$AY$467,$C99,'Grid GenerationQueue'!$BB$5:$BB$467,"&lt;"&amp;$BE$3)</f>
        <v>0</v>
      </c>
      <c r="CM99">
        <f>SUMIFS('Grid GenerationQueue'!AN$5:AN$467,'Grid GenerationQueue'!$AX$5:$AX$467,$B99,'Grid GenerationQueue'!$AY$5:$AY$467,$C99,'Grid GenerationQueue'!$BB$5:$BB$467,"&lt;"&amp;$BE$3)</f>
        <v>0</v>
      </c>
      <c r="CN99">
        <f>SUMIFS('Grid GenerationQueue'!AO$5:AO$467,'Grid GenerationQueue'!$AX$5:$AX$467,$B99,'Grid GenerationQueue'!$AY$5:$AY$467,$C99,'Grid GenerationQueue'!$BB$5:$BB$467,"&lt;"&amp;$BE$3)</f>
        <v>0</v>
      </c>
      <c r="CO99">
        <f>SUMIFS('Grid GenerationQueue'!AP$5:AP$467,'Grid GenerationQueue'!$AX$5:$AX$467,$B99,'Grid GenerationQueue'!$AY$5:$AY$467,$C99,'Grid GenerationQueue'!$BB$5:$BB$467,"&lt;"&amp;$BE$3)</f>
        <v>0</v>
      </c>
    </row>
    <row r="100" spans="1:93" x14ac:dyDescent="0.35">
      <c r="A100" t="s">
        <v>4646</v>
      </c>
      <c r="B100" t="s">
        <v>4413</v>
      </c>
      <c r="C100">
        <v>500</v>
      </c>
      <c r="D100">
        <f>SUMIFS('Grid GenerationQueue'!AE$5:AE$467,'Grid GenerationQueue'!$AX$5:$AX$467,$B100,'Grid GenerationQueue'!$AY$5:$AY$467,$C100,'Grid GenerationQueue'!$BI$5:$BI$467,"&lt;4")</f>
        <v>0</v>
      </c>
      <c r="E100">
        <f>SUMIFS('Grid GenerationQueue'!AF$5:AF$467,'Grid GenerationQueue'!$AX$5:$AX$467,$B100,'Grid GenerationQueue'!$AY$5:$AY$467,$C100,'Grid GenerationQueue'!$BI$5:$BI$467,"&lt;4")</f>
        <v>0</v>
      </c>
      <c r="F100">
        <f>SUMIFS('Grid GenerationQueue'!AG$5:AG$467,'Grid GenerationQueue'!$AX$5:$AX$467,$B100,'Grid GenerationQueue'!$AY$5:$AY$467,$C100,'Grid GenerationQueue'!$BI$5:$BI$467,"&lt;4")</f>
        <v>0</v>
      </c>
      <c r="G100">
        <f>SUMIFS('Grid GenerationQueue'!AH$5:AH$467,'Grid GenerationQueue'!$AX$5:$AX$467,$B100,'Grid GenerationQueue'!$AY$5:$AY$467,$C100,'Grid GenerationQueue'!$BI$5:$BI$467,"&lt;4")</f>
        <v>0</v>
      </c>
      <c r="H100">
        <f>SUMIFS('Grid GenerationQueue'!AI$5:AI$467,'Grid GenerationQueue'!$AX$5:$AX$467,$B100,'Grid GenerationQueue'!$AY$5:$AY$467,$C100,'Grid GenerationQueue'!$BI$5:$BI$467,"&lt;4")</f>
        <v>0</v>
      </c>
      <c r="I100">
        <f>SUMIFS('Grid GenerationQueue'!AJ$5:AJ$467,'Grid GenerationQueue'!$AX$5:$AX$467,$B100,'Grid GenerationQueue'!$AY$5:$AY$467,$C100,'Grid GenerationQueue'!$BI$5:$BI$467,"&lt;4")</f>
        <v>0</v>
      </c>
      <c r="J100">
        <f>SUMIFS('Grid GenerationQueue'!AK$5:AK$467,'Grid GenerationQueue'!$AX$5:$AX$467,$B100,'Grid GenerationQueue'!$AY$5:$AY$467,$C100,'Grid GenerationQueue'!$BI$5:$BI$467,"&lt;4")</f>
        <v>0</v>
      </c>
      <c r="K100">
        <f>SUMIFS('Grid GenerationQueue'!AL$5:AL$467,'Grid GenerationQueue'!$AX$5:$AX$467,$B100,'Grid GenerationQueue'!$AY$5:$AY$467,$C100,'Grid GenerationQueue'!$BI$5:$BI$467,"&lt;4")</f>
        <v>0</v>
      </c>
      <c r="L100">
        <f>SUMIFS('Grid GenerationQueue'!AM$5:AM$467,'Grid GenerationQueue'!$AX$5:$AX$467,$B100,'Grid GenerationQueue'!$AY$5:$AY$467,$C100,'Grid GenerationQueue'!$BI$5:$BI$467,"&lt;4")</f>
        <v>0</v>
      </c>
      <c r="M100">
        <f>SUMIFS('Grid GenerationQueue'!AN$5:AN$467,'Grid GenerationQueue'!$AX$5:$AX$467,$B100,'Grid GenerationQueue'!$AY$5:$AY$467,$C100,'Grid GenerationQueue'!$BI$5:$BI$467,"&lt;4")</f>
        <v>0</v>
      </c>
      <c r="N100">
        <f>SUMIFS('Grid GenerationQueue'!AO$5:AO$467,'Grid GenerationQueue'!$AX$5:$AX$467,$B100,'Grid GenerationQueue'!$AY$5:$AY$467,$C100,'Grid GenerationQueue'!$BI$5:$BI$467,"&lt;4")</f>
        <v>0</v>
      </c>
      <c r="O100">
        <f>SUMIFS('Grid GenerationQueue'!AP$5:AP$467,'Grid GenerationQueue'!$AX$5:$AX$467,$B100,'Grid GenerationQueue'!$AY$5:$AY$467,$C100,'Grid GenerationQueue'!$BI$5:$BI$467,"&lt;4")</f>
        <v>0</v>
      </c>
      <c r="Q100">
        <f>SUMIFS('Grid GenerationQueue'!AE$5:AE$467,'Grid GenerationQueue'!$AX$5:$AX$467,$B100,'Grid GenerationQueue'!$AY$5:$AY$467,$C100,'Grid GenerationQueue'!$BH$5:$BH$467,"Executed")</f>
        <v>0</v>
      </c>
      <c r="R100">
        <f>SUMIFS('Grid GenerationQueue'!AF$5:AF$467,'Grid GenerationQueue'!$AX$5:$AX$467,$B100,'Grid GenerationQueue'!$AY$5:$AY$467,$C100,'Grid GenerationQueue'!$BH$5:$BH$467,"Executed")</f>
        <v>0</v>
      </c>
      <c r="S100">
        <f>SUMIFS('Grid GenerationQueue'!AG$5:AG$467,'Grid GenerationQueue'!$AX$5:$AX$467,$B100,'Grid GenerationQueue'!$AY$5:$AY$467,$C100,'Grid GenerationQueue'!$BH$5:$BH$467,"Executed")</f>
        <v>0</v>
      </c>
      <c r="T100">
        <f>SUMIFS('Grid GenerationQueue'!AH$5:AH$467,'Grid GenerationQueue'!$AX$5:$AX$467,$B100,'Grid GenerationQueue'!$AY$5:$AY$467,$C100,'Grid GenerationQueue'!$BH$5:$BH$467,"Executed")</f>
        <v>0</v>
      </c>
      <c r="U100">
        <f>SUMIFS('Grid GenerationQueue'!AI$5:AI$467,'Grid GenerationQueue'!$AX$5:$AX$467,$B100,'Grid GenerationQueue'!$AY$5:$AY$467,$C100,'Grid GenerationQueue'!$BH$5:$BH$467,"Executed")</f>
        <v>0</v>
      </c>
      <c r="V100">
        <f>SUMIFS('Grid GenerationQueue'!AJ$5:AJ$467,'Grid GenerationQueue'!$AX$5:$AX$467,$B100,'Grid GenerationQueue'!$AY$5:$AY$467,$C100,'Grid GenerationQueue'!$BH$5:$BH$467,"Executed")</f>
        <v>0</v>
      </c>
      <c r="W100">
        <f>SUMIFS('Grid GenerationQueue'!AK$5:AK$467,'Grid GenerationQueue'!$AX$5:$AX$467,$B100,'Grid GenerationQueue'!$AY$5:$AY$467,$C100,'Grid GenerationQueue'!$BH$5:$BH$467,"Executed")</f>
        <v>0</v>
      </c>
      <c r="X100">
        <f>SUMIFS('Grid GenerationQueue'!AL$5:AL$467,'Grid GenerationQueue'!$AX$5:$AX$467,$B100,'Grid GenerationQueue'!$AY$5:$AY$467,$C100,'Grid GenerationQueue'!$BH$5:$BH$467,"Executed")</f>
        <v>0</v>
      </c>
      <c r="Y100">
        <f>SUMIFS('Grid GenerationQueue'!AM$5:AM$467,'Grid GenerationQueue'!$AX$5:$AX$467,$B100,'Grid GenerationQueue'!$AY$5:$AY$467,$C100,'Grid GenerationQueue'!$BH$5:$BH$467,"Executed")</f>
        <v>0</v>
      </c>
      <c r="Z100">
        <f>SUMIFS('Grid GenerationQueue'!AN$5:AN$467,'Grid GenerationQueue'!$AX$5:$AX$467,$B100,'Grid GenerationQueue'!$AY$5:$AY$467,$C100,'Grid GenerationQueue'!$BH$5:$BH$467,"Executed")</f>
        <v>0</v>
      </c>
      <c r="AA100">
        <f>SUMIFS('Grid GenerationQueue'!AO$5:AO$467,'Grid GenerationQueue'!$AX$5:$AX$467,$B100,'Grid GenerationQueue'!$AY$5:$AY$467,$C100,'Grid GenerationQueue'!$BH$5:$BH$467,"Executed")</f>
        <v>0</v>
      </c>
      <c r="AB100">
        <f>SUMIFS('Grid GenerationQueue'!AP$5:AP$467,'Grid GenerationQueue'!$AX$5:$AX$467,$B100,'Grid GenerationQueue'!$AY$5:$AY$467,$C100,'Grid GenerationQueue'!$BH$5:$BH$467,"Executed")</f>
        <v>0</v>
      </c>
      <c r="AD100">
        <f>SUMIFS('Grid GenerationQueue'!AE$5:AE$467,'Grid GenerationQueue'!$AX$5:$AX$467,$B100,'Grid GenerationQueue'!$AY$5:$AY$467,$C100,'Grid GenerationQueue'!$BF$5:$BF$467,"&lt;&gt;"&amp;"")</f>
        <v>0</v>
      </c>
      <c r="AE100">
        <f>SUMIFS('Grid GenerationQueue'!AF$5:AF$467,'Grid GenerationQueue'!$AX$5:$AX$467,$B100,'Grid GenerationQueue'!$AY$5:$AY$467,$C100,'Grid GenerationQueue'!$BF$5:$BF$467,"&lt;&gt;"&amp;"")</f>
        <v>0</v>
      </c>
      <c r="AF100">
        <f>SUMIFS('Grid GenerationQueue'!AG$5:AG$467,'Grid GenerationQueue'!$AX$5:$AX$467,$B100,'Grid GenerationQueue'!$AY$5:$AY$467,$C100,'Grid GenerationQueue'!$BF$5:$BF$467,"&lt;&gt;"&amp;"")</f>
        <v>0</v>
      </c>
      <c r="AG100">
        <f>SUMIFS('Grid GenerationQueue'!AH$5:AH$467,'Grid GenerationQueue'!$AX$5:$AX$467,$B100,'Grid GenerationQueue'!$AY$5:$AY$467,$C100,'Grid GenerationQueue'!$BF$5:$BF$467,"&lt;&gt;"&amp;"")</f>
        <v>0</v>
      </c>
      <c r="AH100">
        <f>SUMIFS('Grid GenerationQueue'!AI$5:AI$467,'Grid GenerationQueue'!$AX$5:$AX$467,$B100,'Grid GenerationQueue'!$AY$5:$AY$467,$C100,'Grid GenerationQueue'!$BF$5:$BF$467,"&lt;&gt;"&amp;"")</f>
        <v>0</v>
      </c>
      <c r="AI100">
        <f>SUMIFS('Grid GenerationQueue'!AJ$5:AJ$467,'Grid GenerationQueue'!$AX$5:$AX$467,$B100,'Grid GenerationQueue'!$AY$5:$AY$467,$C100,'Grid GenerationQueue'!$BF$5:$BF$467,"&lt;&gt;"&amp;"")</f>
        <v>0</v>
      </c>
      <c r="AJ100">
        <f>SUMIFS('Grid GenerationQueue'!AK$5:AK$467,'Grid GenerationQueue'!$AX$5:$AX$467,$B100,'Grid GenerationQueue'!$AY$5:$AY$467,$C100,'Grid GenerationQueue'!$BF$5:$BF$467,"&lt;&gt;"&amp;"")</f>
        <v>0</v>
      </c>
      <c r="AK100">
        <f>SUMIFS('Grid GenerationQueue'!AL$5:AL$467,'Grid GenerationQueue'!$AX$5:$AX$467,$B100,'Grid GenerationQueue'!$AY$5:$AY$467,$C100,'Grid GenerationQueue'!$BF$5:$BF$467,"&lt;&gt;"&amp;"")</f>
        <v>0</v>
      </c>
      <c r="AL100">
        <f>SUMIFS('Grid GenerationQueue'!AM$5:AM$467,'Grid GenerationQueue'!$AX$5:$AX$467,$B100,'Grid GenerationQueue'!$AY$5:$AY$467,$C100,'Grid GenerationQueue'!$BF$5:$BF$467,"&lt;&gt;"&amp;"")</f>
        <v>0</v>
      </c>
      <c r="AM100">
        <f>SUMIFS('Grid GenerationQueue'!AN$5:AN$467,'Grid GenerationQueue'!$AX$5:$AX$467,$B100,'Grid GenerationQueue'!$AY$5:$AY$467,$C100,'Grid GenerationQueue'!$BF$5:$BF$467,"&lt;&gt;"&amp;"")</f>
        <v>0</v>
      </c>
      <c r="AN100">
        <f>SUMIFS('Grid GenerationQueue'!AO$5:AO$467,'Grid GenerationQueue'!$AX$5:$AX$467,$B100,'Grid GenerationQueue'!$AY$5:$AY$467,$C100,'Grid GenerationQueue'!$BF$5:$BF$467,"&lt;&gt;"&amp;"")</f>
        <v>0</v>
      </c>
      <c r="AO100">
        <f>SUMIFS('Grid GenerationQueue'!AP$5:AP$467,'Grid GenerationQueue'!$AX$5:$AX$467,$B100,'Grid GenerationQueue'!$AY$5:$AY$467,$C100,'Grid GenerationQueue'!$BF$5:$BF$467,"&lt;&gt;"&amp;"")</f>
        <v>0</v>
      </c>
      <c r="AQ100">
        <f>SUMIFS('Grid GenerationQueue'!AE$5:AE$467,'Grid GenerationQueue'!$AX$5:$AX$467,$B100,'Grid GenerationQueue'!$AY$5:$AY$467,$C100)</f>
        <v>0</v>
      </c>
      <c r="AR100">
        <f>SUMIFS('Grid GenerationQueue'!AF$5:AF$467,'Grid GenerationQueue'!$AX$5:$AX$467,$B100,'Grid GenerationQueue'!$AY$5:$AY$467,$C100)</f>
        <v>0</v>
      </c>
      <c r="AS100">
        <f>SUMIFS('Grid GenerationQueue'!AG$5:AG$467,'Grid GenerationQueue'!$AX$5:$AX$467,$B100,'Grid GenerationQueue'!$AY$5:$AY$467,$C100)</f>
        <v>0</v>
      </c>
      <c r="AT100">
        <f>SUMIFS('Grid GenerationQueue'!AH$5:AH$467,'Grid GenerationQueue'!$AX$5:$AX$467,$B100,'Grid GenerationQueue'!$AY$5:$AY$467,$C100)</f>
        <v>0</v>
      </c>
      <c r="AU100">
        <f>SUMIFS('Grid GenerationQueue'!AI$5:AI$467,'Grid GenerationQueue'!$AX$5:$AX$467,$B100,'Grid GenerationQueue'!$AY$5:$AY$467,$C100)</f>
        <v>0</v>
      </c>
      <c r="AV100">
        <f>SUMIFS('Grid GenerationQueue'!AJ$5:AJ$467,'Grid GenerationQueue'!$AX$5:$AX$467,$B100,'Grid GenerationQueue'!$AY$5:$AY$467,$C100)</f>
        <v>0</v>
      </c>
      <c r="AW100">
        <f>SUMIFS('Grid GenerationQueue'!AK$5:AK$467,'Grid GenerationQueue'!$AX$5:$AX$467,$B100,'Grid GenerationQueue'!$AY$5:$AY$467,$C100)</f>
        <v>0</v>
      </c>
      <c r="AX100">
        <f>SUMIFS('Grid GenerationQueue'!AL$5:AL$467,'Grid GenerationQueue'!$AX$5:$AX$467,$B100,'Grid GenerationQueue'!$AY$5:$AY$467,$C100)</f>
        <v>0</v>
      </c>
      <c r="AY100">
        <f>SUMIFS('Grid GenerationQueue'!AM$5:AM$467,'Grid GenerationQueue'!$AX$5:$AX$467,$B100,'Grid GenerationQueue'!$AY$5:$AY$467,$C100)</f>
        <v>0</v>
      </c>
      <c r="AZ100">
        <f>SUMIFS('Grid GenerationQueue'!AN$5:AN$467,'Grid GenerationQueue'!$AX$5:$AX$467,$B100,'Grid GenerationQueue'!$AY$5:$AY$467,$C100)</f>
        <v>0</v>
      </c>
      <c r="BA100">
        <f>SUMIFS('Grid GenerationQueue'!AO$5:AO$467,'Grid GenerationQueue'!$AX$5:$AX$467,$B100,'Grid GenerationQueue'!$AY$5:$AY$467,$C100)</f>
        <v>0</v>
      </c>
      <c r="BB100">
        <f>SUMIFS('Grid GenerationQueue'!AP$5:AP$467,'Grid GenerationQueue'!$AX$5:$AX$467,$B100,'Grid GenerationQueue'!$AY$5:$AY$467,$C100)</f>
        <v>0</v>
      </c>
      <c r="BD100">
        <f>SUMIFS('Grid GenerationQueue'!AE$5:AE$467,'Grid GenerationQueue'!$AX$5:$AX$467,$B100,'Grid GenerationQueue'!$AY$5:$AY$467,$C100,'Grid GenerationQueue'!$BH$5:$BH$467,"Executed",'Grid GenerationQueue'!$BB$5:$BB$467,"&lt;"&amp;$BE$3)</f>
        <v>0</v>
      </c>
      <c r="BE100">
        <f>SUMIFS('Grid GenerationQueue'!AF$5:AF$467,'Grid GenerationQueue'!$AX$5:$AX$467,$B100,'Grid GenerationQueue'!$AY$5:$AY$467,$C100,'Grid GenerationQueue'!$BH$5:$BH$467,"Executed",'Grid GenerationQueue'!$BB$5:$BB$467,"&lt;"&amp;$BE$3)</f>
        <v>0</v>
      </c>
      <c r="BF100">
        <f>SUMIFS('Grid GenerationQueue'!AG$5:AG$467,'Grid GenerationQueue'!$AX$5:$AX$467,$B100,'Grid GenerationQueue'!$AY$5:$AY$467,$C100,'Grid GenerationQueue'!$BH$5:$BH$467,"Executed",'Grid GenerationQueue'!$BB$5:$BB$467,"&lt;"&amp;$BE$3)</f>
        <v>0</v>
      </c>
      <c r="BG100">
        <f>SUMIFS('Grid GenerationQueue'!AH$5:AH$467,'Grid GenerationQueue'!$AX$5:$AX$467,$B100,'Grid GenerationQueue'!$AY$5:$AY$467,$C100,'Grid GenerationQueue'!$BH$5:$BH$467,"Executed",'Grid GenerationQueue'!$BB$5:$BB$467,"&lt;"&amp;$BE$3)</f>
        <v>0</v>
      </c>
      <c r="BH100">
        <f>SUMIFS('Grid GenerationQueue'!AI$5:AI$467,'Grid GenerationQueue'!$AX$5:$AX$467,$B100,'Grid GenerationQueue'!$AY$5:$AY$467,$C100,'Grid GenerationQueue'!$BH$5:$BH$467,"Executed",'Grid GenerationQueue'!$BB$5:$BB$467,"&lt;"&amp;$BE$3)</f>
        <v>0</v>
      </c>
      <c r="BI100">
        <f>SUMIFS('Grid GenerationQueue'!AJ$5:AJ$467,'Grid GenerationQueue'!$AX$5:$AX$467,$B100,'Grid GenerationQueue'!$AY$5:$AY$467,$C100,'Grid GenerationQueue'!$BH$5:$BH$467,"Executed",'Grid GenerationQueue'!$BB$5:$BB$467,"&lt;"&amp;$BE$3)</f>
        <v>0</v>
      </c>
      <c r="BJ100">
        <f>SUMIFS('Grid GenerationQueue'!AK$5:AK$467,'Grid GenerationQueue'!$AX$5:$AX$467,$B100,'Grid GenerationQueue'!$AY$5:$AY$467,$C100,'Grid GenerationQueue'!$BH$5:$BH$467,"Executed",'Grid GenerationQueue'!$BB$5:$BB$467,"&lt;"&amp;$BE$3)</f>
        <v>0</v>
      </c>
      <c r="BK100">
        <f>SUMIFS('Grid GenerationQueue'!AL$5:AL$467,'Grid GenerationQueue'!$AX$5:$AX$467,$B100,'Grid GenerationQueue'!$AY$5:$AY$467,$C100,'Grid GenerationQueue'!$BH$5:$BH$467,"Executed",'Grid GenerationQueue'!$BB$5:$BB$467,"&lt;"&amp;$BE$3)</f>
        <v>0</v>
      </c>
      <c r="BL100">
        <f>SUMIFS('Grid GenerationQueue'!AM$5:AM$467,'Grid GenerationQueue'!$AX$5:$AX$467,$B100,'Grid GenerationQueue'!$AY$5:$AY$467,$C100,'Grid GenerationQueue'!$BH$5:$BH$467,"Executed",'Grid GenerationQueue'!$BB$5:$BB$467,"&lt;"&amp;$BE$3)</f>
        <v>0</v>
      </c>
      <c r="BM100">
        <f>SUMIFS('Grid GenerationQueue'!AN$5:AN$467,'Grid GenerationQueue'!$AX$5:$AX$467,$B100,'Grid GenerationQueue'!$AY$5:$AY$467,$C100,'Grid GenerationQueue'!$BH$5:$BH$467,"Executed",'Grid GenerationQueue'!$BB$5:$BB$467,"&lt;"&amp;$BE$3)</f>
        <v>0</v>
      </c>
      <c r="BN100">
        <f>SUMIFS('Grid GenerationQueue'!AO$5:AO$467,'Grid GenerationQueue'!$AX$5:$AX$467,$B100,'Grid GenerationQueue'!$AY$5:$AY$467,$C100,'Grid GenerationQueue'!$BH$5:$BH$467,"Executed",'Grid GenerationQueue'!$BB$5:$BB$467,"&lt;"&amp;$BE$3)</f>
        <v>0</v>
      </c>
      <c r="BO100">
        <f>SUMIFS('Grid GenerationQueue'!AP$5:AP$467,'Grid GenerationQueue'!$AX$5:$AX$467,$B100,'Grid GenerationQueue'!$AY$5:$AY$467,$C100,'Grid GenerationQueue'!$BH$5:$BH$467,"Executed",'Grid GenerationQueue'!$BB$5:$BB$467,"&lt;"&amp;$BE$3)</f>
        <v>0</v>
      </c>
      <c r="BQ100">
        <f>SUMIFS('Grid GenerationQueue'!AE$5:AE$467,'Grid GenerationQueue'!$AX$5:$AX$467,$B100,'Grid GenerationQueue'!$AY$5:$AY$467,$C100,'Grid GenerationQueue'!$BF$5:$BF$467,"&lt;&gt;"&amp;"",'Grid GenerationQueue'!$BB$5:$BB$467,"&lt;"&amp;$BE$3)</f>
        <v>0</v>
      </c>
      <c r="BR100">
        <f>SUMIFS('Grid GenerationQueue'!AF$5:AF$467,'Grid GenerationQueue'!$AX$5:$AX$467,$B100,'Grid GenerationQueue'!$AY$5:$AY$467,$C100,'Grid GenerationQueue'!$BF$5:$BF$467,"&lt;&gt;"&amp;"",'Grid GenerationQueue'!$BB$5:$BB$467,"&lt;"&amp;$BE$3)</f>
        <v>0</v>
      </c>
      <c r="BS100">
        <f>SUMIFS('Grid GenerationQueue'!AG$5:AG$467,'Grid GenerationQueue'!$AX$5:$AX$467,$B100,'Grid GenerationQueue'!$AY$5:$AY$467,$C100,'Grid GenerationQueue'!$BF$5:$BF$467,"&lt;&gt;"&amp;"",'Grid GenerationQueue'!$BB$5:$BB$467,"&lt;"&amp;$BE$3)</f>
        <v>0</v>
      </c>
      <c r="BT100">
        <f>SUMIFS('Grid GenerationQueue'!AH$5:AH$467,'Grid GenerationQueue'!$AX$5:$AX$467,$B100,'Grid GenerationQueue'!$AY$5:$AY$467,$C100,'Grid GenerationQueue'!$BF$5:$BF$467,"&lt;&gt;"&amp;"",'Grid GenerationQueue'!$BB$5:$BB$467,"&lt;"&amp;$BE$3)</f>
        <v>0</v>
      </c>
      <c r="BU100">
        <f>SUMIFS('Grid GenerationQueue'!AI$5:AI$467,'Grid GenerationQueue'!$AX$5:$AX$467,$B100,'Grid GenerationQueue'!$AY$5:$AY$467,$C100,'Grid GenerationQueue'!$BF$5:$BF$467,"&lt;&gt;"&amp;"",'Grid GenerationQueue'!$BB$5:$BB$467,"&lt;"&amp;$BE$3)</f>
        <v>0</v>
      </c>
      <c r="BV100">
        <f>SUMIFS('Grid GenerationQueue'!AJ$5:AJ$467,'Grid GenerationQueue'!$AX$5:$AX$467,$B100,'Grid GenerationQueue'!$AY$5:$AY$467,$C100,'Grid GenerationQueue'!$BF$5:$BF$467,"&lt;&gt;"&amp;"",'Grid GenerationQueue'!$BB$5:$BB$467,"&lt;"&amp;$BE$3)</f>
        <v>0</v>
      </c>
      <c r="BW100">
        <f>SUMIFS('Grid GenerationQueue'!AK$5:AK$467,'Grid GenerationQueue'!$AX$5:$AX$467,$B100,'Grid GenerationQueue'!$AY$5:$AY$467,$C100,'Grid GenerationQueue'!$BF$5:$BF$467,"&lt;&gt;"&amp;"",'Grid GenerationQueue'!$BB$5:$BB$467,"&lt;"&amp;$BE$3)</f>
        <v>0</v>
      </c>
      <c r="BX100">
        <f>SUMIFS('Grid GenerationQueue'!AL$5:AL$467,'Grid GenerationQueue'!$AX$5:$AX$467,$B100,'Grid GenerationQueue'!$AY$5:$AY$467,$C100,'Grid GenerationQueue'!$BF$5:$BF$467,"&lt;&gt;"&amp;"",'Grid GenerationQueue'!$BB$5:$BB$467,"&lt;"&amp;$BE$3)</f>
        <v>0</v>
      </c>
      <c r="BY100">
        <f>SUMIFS('Grid GenerationQueue'!AM$5:AM$467,'Grid GenerationQueue'!$AX$5:$AX$467,$B100,'Grid GenerationQueue'!$AY$5:$AY$467,$C100,'Grid GenerationQueue'!$BF$5:$BF$467,"&lt;&gt;"&amp;"",'Grid GenerationQueue'!$BB$5:$BB$467,"&lt;"&amp;$BE$3)</f>
        <v>0</v>
      </c>
      <c r="BZ100">
        <f>SUMIFS('Grid GenerationQueue'!AN$5:AN$467,'Grid GenerationQueue'!$AX$5:$AX$467,$B100,'Grid GenerationQueue'!$AY$5:$AY$467,$C100,'Grid GenerationQueue'!$BF$5:$BF$467,"&lt;&gt;"&amp;"",'Grid GenerationQueue'!$BB$5:$BB$467,"&lt;"&amp;$BE$3)</f>
        <v>0</v>
      </c>
      <c r="CA100">
        <f>SUMIFS('Grid GenerationQueue'!AO$5:AO$467,'Grid GenerationQueue'!$AX$5:$AX$467,$B100,'Grid GenerationQueue'!$AY$5:$AY$467,$C100,'Grid GenerationQueue'!$BF$5:$BF$467,"&lt;&gt;"&amp;"",'Grid GenerationQueue'!$BB$5:$BB$467,"&lt;"&amp;$BE$3)</f>
        <v>0</v>
      </c>
      <c r="CB100">
        <f>SUMIFS('Grid GenerationQueue'!AP$5:AP$467,'Grid GenerationQueue'!$AX$5:$AX$467,$B100,'Grid GenerationQueue'!$AY$5:$AY$467,$C100,'Grid GenerationQueue'!$BF$5:$BF$467,"&lt;&gt;"&amp;"",'Grid GenerationQueue'!$BB$5:$BB$467,"&lt;"&amp;$BE$3)</f>
        <v>0</v>
      </c>
      <c r="CD100">
        <f>SUMIFS('Grid GenerationQueue'!AE$5:AE$467,'Grid GenerationQueue'!$AX$5:$AX$467,$B100,'Grid GenerationQueue'!$AY$5:$AY$467,$C100,'Grid GenerationQueue'!$BB$5:$BB$467,"&lt;"&amp;$BE$3)</f>
        <v>0</v>
      </c>
      <c r="CE100">
        <f>SUMIFS('Grid GenerationQueue'!AF$5:AF$467,'Grid GenerationQueue'!$AX$5:$AX$467,$B100,'Grid GenerationQueue'!$AY$5:$AY$467,$C100,'Grid GenerationQueue'!$BB$5:$BB$467,"&lt;"&amp;$BE$3)</f>
        <v>0</v>
      </c>
      <c r="CF100">
        <f>SUMIFS('Grid GenerationQueue'!AG$5:AG$467,'Grid GenerationQueue'!$AX$5:$AX$467,$B100,'Grid GenerationQueue'!$AY$5:$AY$467,$C100,'Grid GenerationQueue'!$BB$5:$BB$467,"&lt;"&amp;$BE$3)</f>
        <v>0</v>
      </c>
      <c r="CG100">
        <f>SUMIFS('Grid GenerationQueue'!AH$5:AH$467,'Grid GenerationQueue'!$AX$5:$AX$467,$B100,'Grid GenerationQueue'!$AY$5:$AY$467,$C100,'Grid GenerationQueue'!$BB$5:$BB$467,"&lt;"&amp;$BE$3)</f>
        <v>0</v>
      </c>
      <c r="CH100">
        <f>SUMIFS('Grid GenerationQueue'!AI$5:AI$467,'Grid GenerationQueue'!$AX$5:$AX$467,$B100,'Grid GenerationQueue'!$AY$5:$AY$467,$C100,'Grid GenerationQueue'!$BB$5:$BB$467,"&lt;"&amp;$BE$3)</f>
        <v>0</v>
      </c>
      <c r="CI100">
        <f>SUMIFS('Grid GenerationQueue'!AJ$5:AJ$467,'Grid GenerationQueue'!$AX$5:$AX$467,$B100,'Grid GenerationQueue'!$AY$5:$AY$467,$C100,'Grid GenerationQueue'!$BB$5:$BB$467,"&lt;"&amp;$BE$3)</f>
        <v>0</v>
      </c>
      <c r="CJ100">
        <f>SUMIFS('Grid GenerationQueue'!AK$5:AK$467,'Grid GenerationQueue'!$AX$5:$AX$467,$B100,'Grid GenerationQueue'!$AY$5:$AY$467,$C100,'Grid GenerationQueue'!$BB$5:$BB$467,"&lt;"&amp;$BE$3)</f>
        <v>0</v>
      </c>
      <c r="CK100">
        <f>SUMIFS('Grid GenerationQueue'!AL$5:AL$467,'Grid GenerationQueue'!$AX$5:$AX$467,$B100,'Grid GenerationQueue'!$AY$5:$AY$467,$C100,'Grid GenerationQueue'!$BB$5:$BB$467,"&lt;"&amp;$BE$3)</f>
        <v>0</v>
      </c>
      <c r="CL100">
        <f>SUMIFS('Grid GenerationQueue'!AM$5:AM$467,'Grid GenerationQueue'!$AX$5:$AX$467,$B100,'Grid GenerationQueue'!$AY$5:$AY$467,$C100,'Grid GenerationQueue'!$BB$5:$BB$467,"&lt;"&amp;$BE$3)</f>
        <v>0</v>
      </c>
      <c r="CM100">
        <f>SUMIFS('Grid GenerationQueue'!AN$5:AN$467,'Grid GenerationQueue'!$AX$5:$AX$467,$B100,'Grid GenerationQueue'!$AY$5:$AY$467,$C100,'Grid GenerationQueue'!$BB$5:$BB$467,"&lt;"&amp;$BE$3)</f>
        <v>0</v>
      </c>
      <c r="CN100">
        <f>SUMIFS('Grid GenerationQueue'!AO$5:AO$467,'Grid GenerationQueue'!$AX$5:$AX$467,$B100,'Grid GenerationQueue'!$AY$5:$AY$467,$C100,'Grid GenerationQueue'!$BB$5:$BB$467,"&lt;"&amp;$BE$3)</f>
        <v>0</v>
      </c>
      <c r="CO100">
        <f>SUMIFS('Grid GenerationQueue'!AP$5:AP$467,'Grid GenerationQueue'!$AX$5:$AX$467,$B100,'Grid GenerationQueue'!$AY$5:$AY$467,$C100,'Grid GenerationQueue'!$BB$5:$BB$467,"&lt;"&amp;$BE$3)</f>
        <v>0</v>
      </c>
    </row>
    <row r="101" spans="1:93" x14ac:dyDescent="0.35">
      <c r="A101" t="s">
        <v>4646</v>
      </c>
      <c r="B101" t="s">
        <v>4413</v>
      </c>
      <c r="C101">
        <v>230</v>
      </c>
      <c r="D101">
        <f>SUMIFS('Grid GenerationQueue'!AE$5:AE$467,'Grid GenerationQueue'!$AX$5:$AX$467,$B101,'Grid GenerationQueue'!$AY$5:$AY$467,$C101,'Grid GenerationQueue'!$BI$5:$BI$467,"&lt;4")</f>
        <v>95.850000000000023</v>
      </c>
      <c r="E101">
        <f>SUMIFS('Grid GenerationQueue'!AF$5:AF$467,'Grid GenerationQueue'!$AX$5:$AX$467,$B101,'Grid GenerationQueue'!$AY$5:$AY$467,$C101,'Grid GenerationQueue'!$BI$5:$BI$467,"&lt;4")</f>
        <v>45.660000000000004</v>
      </c>
      <c r="F101">
        <f>SUMIFS('Grid GenerationQueue'!AG$5:AG$467,'Grid GenerationQueue'!$AX$5:$AX$467,$B101,'Grid GenerationQueue'!$AY$5:$AY$467,$C101,'Grid GenerationQueue'!$BI$5:$BI$467,"&lt;4")</f>
        <v>0</v>
      </c>
      <c r="G101">
        <f>SUMIFS('Grid GenerationQueue'!AH$5:AH$467,'Grid GenerationQueue'!$AX$5:$AX$467,$B101,'Grid GenerationQueue'!$AY$5:$AY$467,$C101,'Grid GenerationQueue'!$BI$5:$BI$467,"&lt;4")</f>
        <v>0</v>
      </c>
      <c r="H101">
        <f>SUMIFS('Grid GenerationQueue'!AI$5:AI$467,'Grid GenerationQueue'!$AX$5:$AX$467,$B101,'Grid GenerationQueue'!$AY$5:$AY$467,$C101,'Grid GenerationQueue'!$BI$5:$BI$467,"&lt;4")</f>
        <v>0</v>
      </c>
      <c r="I101">
        <f>SUMIFS('Grid GenerationQueue'!AJ$5:AJ$467,'Grid GenerationQueue'!$AX$5:$AX$467,$B101,'Grid GenerationQueue'!$AY$5:$AY$467,$C101,'Grid GenerationQueue'!$BI$5:$BI$467,"&lt;4")</f>
        <v>0</v>
      </c>
      <c r="J101">
        <f>SUMIFS('Grid GenerationQueue'!AK$5:AK$467,'Grid GenerationQueue'!$AX$5:$AX$467,$B101,'Grid GenerationQueue'!$AY$5:$AY$467,$C101,'Grid GenerationQueue'!$BI$5:$BI$467,"&lt;4")</f>
        <v>0</v>
      </c>
      <c r="K101">
        <f>SUMIFS('Grid GenerationQueue'!AL$5:AL$467,'Grid GenerationQueue'!$AX$5:$AX$467,$B101,'Grid GenerationQueue'!$AY$5:$AY$467,$C101,'Grid GenerationQueue'!$BI$5:$BI$467,"&lt;4")</f>
        <v>0</v>
      </c>
      <c r="L101">
        <f>SUMIFS('Grid GenerationQueue'!AM$5:AM$467,'Grid GenerationQueue'!$AX$5:$AX$467,$B101,'Grid GenerationQueue'!$AY$5:$AY$467,$C101,'Grid GenerationQueue'!$BI$5:$BI$467,"&lt;4")</f>
        <v>60</v>
      </c>
      <c r="M101">
        <f>SUMIFS('Grid GenerationQueue'!AN$5:AN$467,'Grid GenerationQueue'!$AX$5:$AX$467,$B101,'Grid GenerationQueue'!$AY$5:$AY$467,$C101,'Grid GenerationQueue'!$BI$5:$BI$467,"&lt;4")</f>
        <v>0</v>
      </c>
      <c r="N101">
        <f>SUMIFS('Grid GenerationQueue'!AO$5:AO$467,'Grid GenerationQueue'!$AX$5:$AX$467,$B101,'Grid GenerationQueue'!$AY$5:$AY$467,$C101,'Grid GenerationQueue'!$BI$5:$BI$467,"&lt;4")</f>
        <v>0</v>
      </c>
      <c r="O101">
        <f>SUMIFS('Grid GenerationQueue'!AP$5:AP$467,'Grid GenerationQueue'!$AX$5:$AX$467,$B101,'Grid GenerationQueue'!$AY$5:$AY$467,$C101,'Grid GenerationQueue'!$BI$5:$BI$467,"&lt;4")</f>
        <v>0</v>
      </c>
      <c r="Q101">
        <f>SUMIFS('Grid GenerationQueue'!AE$5:AE$467,'Grid GenerationQueue'!$AX$5:$AX$467,$B101,'Grid GenerationQueue'!$AY$5:$AY$467,$C101,'Grid GenerationQueue'!$BH$5:$BH$467,"Executed")</f>
        <v>95.850000000000023</v>
      </c>
      <c r="R101">
        <f>SUMIFS('Grid GenerationQueue'!AF$5:AF$467,'Grid GenerationQueue'!$AX$5:$AX$467,$B101,'Grid GenerationQueue'!$AY$5:$AY$467,$C101,'Grid GenerationQueue'!$BH$5:$BH$467,"Executed")</f>
        <v>45.660000000000004</v>
      </c>
      <c r="S101">
        <f>SUMIFS('Grid GenerationQueue'!AG$5:AG$467,'Grid GenerationQueue'!$AX$5:$AX$467,$B101,'Grid GenerationQueue'!$AY$5:$AY$467,$C101,'Grid GenerationQueue'!$BH$5:$BH$467,"Executed")</f>
        <v>0</v>
      </c>
      <c r="T101">
        <f>SUMIFS('Grid GenerationQueue'!AH$5:AH$467,'Grid GenerationQueue'!$AX$5:$AX$467,$B101,'Grid GenerationQueue'!$AY$5:$AY$467,$C101,'Grid GenerationQueue'!$BH$5:$BH$467,"Executed")</f>
        <v>0</v>
      </c>
      <c r="U101">
        <f>SUMIFS('Grid GenerationQueue'!AI$5:AI$467,'Grid GenerationQueue'!$AX$5:$AX$467,$B101,'Grid GenerationQueue'!$AY$5:$AY$467,$C101,'Grid GenerationQueue'!$BH$5:$BH$467,"Executed")</f>
        <v>0</v>
      </c>
      <c r="V101">
        <f>SUMIFS('Grid GenerationQueue'!AJ$5:AJ$467,'Grid GenerationQueue'!$AX$5:$AX$467,$B101,'Grid GenerationQueue'!$AY$5:$AY$467,$C101,'Grid GenerationQueue'!$BH$5:$BH$467,"Executed")</f>
        <v>0</v>
      </c>
      <c r="W101">
        <f>SUMIFS('Grid GenerationQueue'!AK$5:AK$467,'Grid GenerationQueue'!$AX$5:$AX$467,$B101,'Grid GenerationQueue'!$AY$5:$AY$467,$C101,'Grid GenerationQueue'!$BH$5:$BH$467,"Executed")</f>
        <v>0</v>
      </c>
      <c r="X101">
        <f>SUMIFS('Grid GenerationQueue'!AL$5:AL$467,'Grid GenerationQueue'!$AX$5:$AX$467,$B101,'Grid GenerationQueue'!$AY$5:$AY$467,$C101,'Grid GenerationQueue'!$BH$5:$BH$467,"Executed")</f>
        <v>0</v>
      </c>
      <c r="Y101">
        <f>SUMIFS('Grid GenerationQueue'!AM$5:AM$467,'Grid GenerationQueue'!$AX$5:$AX$467,$B101,'Grid GenerationQueue'!$AY$5:$AY$467,$C101,'Grid GenerationQueue'!$BH$5:$BH$467,"Executed")</f>
        <v>60</v>
      </c>
      <c r="Z101">
        <f>SUMIFS('Grid GenerationQueue'!AN$5:AN$467,'Grid GenerationQueue'!$AX$5:$AX$467,$B101,'Grid GenerationQueue'!$AY$5:$AY$467,$C101,'Grid GenerationQueue'!$BH$5:$BH$467,"Executed")</f>
        <v>0</v>
      </c>
      <c r="AA101">
        <f>SUMIFS('Grid GenerationQueue'!AO$5:AO$467,'Grid GenerationQueue'!$AX$5:$AX$467,$B101,'Grid GenerationQueue'!$AY$5:$AY$467,$C101,'Grid GenerationQueue'!$BH$5:$BH$467,"Executed")</f>
        <v>0</v>
      </c>
      <c r="AB101">
        <f>SUMIFS('Grid GenerationQueue'!AP$5:AP$467,'Grid GenerationQueue'!$AX$5:$AX$467,$B101,'Grid GenerationQueue'!$AY$5:$AY$467,$C101,'Grid GenerationQueue'!$BH$5:$BH$467,"Executed")</f>
        <v>0</v>
      </c>
      <c r="AD101">
        <f>SUMIFS('Grid GenerationQueue'!AE$5:AE$467,'Grid GenerationQueue'!$AX$5:$AX$467,$B101,'Grid GenerationQueue'!$AY$5:$AY$467,$C101,'Grid GenerationQueue'!$BF$5:$BF$467,"&lt;&gt;"&amp;"")</f>
        <v>537.97</v>
      </c>
      <c r="AE101">
        <f>SUMIFS('Grid GenerationQueue'!AF$5:AF$467,'Grid GenerationQueue'!$AX$5:$AX$467,$B101,'Grid GenerationQueue'!$AY$5:$AY$467,$C101,'Grid GenerationQueue'!$BF$5:$BF$467,"&lt;&gt;"&amp;"")</f>
        <v>45.660000000000004</v>
      </c>
      <c r="AF101">
        <f>SUMIFS('Grid GenerationQueue'!AG$5:AG$467,'Grid GenerationQueue'!$AX$5:$AX$467,$B101,'Grid GenerationQueue'!$AY$5:$AY$467,$C101,'Grid GenerationQueue'!$BF$5:$BF$467,"&lt;&gt;"&amp;"")</f>
        <v>0</v>
      </c>
      <c r="AG101">
        <f>SUMIFS('Grid GenerationQueue'!AH$5:AH$467,'Grid GenerationQueue'!$AX$5:$AX$467,$B101,'Grid GenerationQueue'!$AY$5:$AY$467,$C101,'Grid GenerationQueue'!$BF$5:$BF$467,"&lt;&gt;"&amp;"")</f>
        <v>0</v>
      </c>
      <c r="AH101">
        <f>SUMIFS('Grid GenerationQueue'!AI$5:AI$467,'Grid GenerationQueue'!$AX$5:$AX$467,$B101,'Grid GenerationQueue'!$AY$5:$AY$467,$C101,'Grid GenerationQueue'!$BF$5:$BF$467,"&lt;&gt;"&amp;"")</f>
        <v>595.72</v>
      </c>
      <c r="AI101">
        <f>SUMIFS('Grid GenerationQueue'!AJ$5:AJ$467,'Grid GenerationQueue'!$AX$5:$AX$467,$B101,'Grid GenerationQueue'!$AY$5:$AY$467,$C101,'Grid GenerationQueue'!$BF$5:$BF$467,"&lt;&gt;"&amp;"")</f>
        <v>0</v>
      </c>
      <c r="AJ101">
        <f>SUMIFS('Grid GenerationQueue'!AK$5:AK$467,'Grid GenerationQueue'!$AX$5:$AX$467,$B101,'Grid GenerationQueue'!$AY$5:$AY$467,$C101,'Grid GenerationQueue'!$BF$5:$BF$467,"&lt;&gt;"&amp;"")</f>
        <v>0</v>
      </c>
      <c r="AK101">
        <f>SUMIFS('Grid GenerationQueue'!AL$5:AL$467,'Grid GenerationQueue'!$AX$5:$AX$467,$B101,'Grid GenerationQueue'!$AY$5:$AY$467,$C101,'Grid GenerationQueue'!$BF$5:$BF$467,"&lt;&gt;"&amp;"")</f>
        <v>0</v>
      </c>
      <c r="AL101">
        <f>SUMIFS('Grid GenerationQueue'!AM$5:AM$467,'Grid GenerationQueue'!$AX$5:$AX$467,$B101,'Grid GenerationQueue'!$AY$5:$AY$467,$C101,'Grid GenerationQueue'!$BF$5:$BF$467,"&lt;&gt;"&amp;"")</f>
        <v>267.2</v>
      </c>
      <c r="AM101">
        <f>SUMIFS('Grid GenerationQueue'!AN$5:AN$467,'Grid GenerationQueue'!$AX$5:$AX$467,$B101,'Grid GenerationQueue'!$AY$5:$AY$467,$C101,'Grid GenerationQueue'!$BF$5:$BF$467,"&lt;&gt;"&amp;"")</f>
        <v>0</v>
      </c>
      <c r="AN101">
        <f>SUMIFS('Grid GenerationQueue'!AO$5:AO$467,'Grid GenerationQueue'!$AX$5:$AX$467,$B101,'Grid GenerationQueue'!$AY$5:$AY$467,$C101,'Grid GenerationQueue'!$BF$5:$BF$467,"&lt;&gt;"&amp;"")</f>
        <v>0</v>
      </c>
      <c r="AO101">
        <f>SUMIFS('Grid GenerationQueue'!AP$5:AP$467,'Grid GenerationQueue'!$AX$5:$AX$467,$B101,'Grid GenerationQueue'!$AY$5:$AY$467,$C101,'Grid GenerationQueue'!$BF$5:$BF$467,"&lt;&gt;"&amp;"")</f>
        <v>0</v>
      </c>
      <c r="AQ101">
        <f>SUMIFS('Grid GenerationQueue'!AE$5:AE$467,'Grid GenerationQueue'!$AX$5:$AX$467,$B101,'Grid GenerationQueue'!$AY$5:$AY$467,$C101)</f>
        <v>1209.73</v>
      </c>
      <c r="AR101">
        <f>SUMIFS('Grid GenerationQueue'!AF$5:AF$467,'Grid GenerationQueue'!$AX$5:$AX$467,$B101,'Grid GenerationQueue'!$AY$5:$AY$467,$C101)</f>
        <v>45.660000000000004</v>
      </c>
      <c r="AS101">
        <f>SUMIFS('Grid GenerationQueue'!AG$5:AG$467,'Grid GenerationQueue'!$AX$5:$AX$467,$B101,'Grid GenerationQueue'!$AY$5:$AY$467,$C101)</f>
        <v>0</v>
      </c>
      <c r="AT101">
        <f>SUMIFS('Grid GenerationQueue'!AH$5:AH$467,'Grid GenerationQueue'!$AX$5:$AX$467,$B101,'Grid GenerationQueue'!$AY$5:$AY$467,$C101)</f>
        <v>0</v>
      </c>
      <c r="AU101">
        <f>SUMIFS('Grid GenerationQueue'!AI$5:AI$467,'Grid GenerationQueue'!$AX$5:$AX$467,$B101,'Grid GenerationQueue'!$AY$5:$AY$467,$C101)</f>
        <v>595.72</v>
      </c>
      <c r="AV101">
        <f>SUMIFS('Grid GenerationQueue'!AJ$5:AJ$467,'Grid GenerationQueue'!$AX$5:$AX$467,$B101,'Grid GenerationQueue'!$AY$5:$AY$467,$C101)</f>
        <v>0</v>
      </c>
      <c r="AW101">
        <f>SUMIFS('Grid GenerationQueue'!AK$5:AK$467,'Grid GenerationQueue'!$AX$5:$AX$467,$B101,'Grid GenerationQueue'!$AY$5:$AY$467,$C101)</f>
        <v>0</v>
      </c>
      <c r="AX101">
        <f>SUMIFS('Grid GenerationQueue'!AL$5:AL$467,'Grid GenerationQueue'!$AX$5:$AX$467,$B101,'Grid GenerationQueue'!$AY$5:$AY$467,$C101)</f>
        <v>0</v>
      </c>
      <c r="AY101">
        <f>SUMIFS('Grid GenerationQueue'!AM$5:AM$467,'Grid GenerationQueue'!$AX$5:$AX$467,$B101,'Grid GenerationQueue'!$AY$5:$AY$467,$C101)</f>
        <v>267.2</v>
      </c>
      <c r="AZ101">
        <f>SUMIFS('Grid GenerationQueue'!AN$5:AN$467,'Grid GenerationQueue'!$AX$5:$AX$467,$B101,'Grid GenerationQueue'!$AY$5:$AY$467,$C101)</f>
        <v>0</v>
      </c>
      <c r="BA101">
        <f>SUMIFS('Grid GenerationQueue'!AO$5:AO$467,'Grid GenerationQueue'!$AX$5:$AX$467,$B101,'Grid GenerationQueue'!$AY$5:$AY$467,$C101)</f>
        <v>0</v>
      </c>
      <c r="BB101">
        <f>SUMIFS('Grid GenerationQueue'!AP$5:AP$467,'Grid GenerationQueue'!$AX$5:$AX$467,$B101,'Grid GenerationQueue'!$AY$5:$AY$467,$C101)</f>
        <v>0</v>
      </c>
      <c r="BD101">
        <f>SUMIFS('Grid GenerationQueue'!AE$5:AE$467,'Grid GenerationQueue'!$AX$5:$AX$467,$B101,'Grid GenerationQueue'!$AY$5:$AY$467,$C101,'Grid GenerationQueue'!$BH$5:$BH$467,"Executed",'Grid GenerationQueue'!$BB$5:$BB$467,"&lt;"&amp;$BE$3)</f>
        <v>95.850000000000023</v>
      </c>
      <c r="BE101">
        <f>SUMIFS('Grid GenerationQueue'!AF$5:AF$467,'Grid GenerationQueue'!$AX$5:$AX$467,$B101,'Grid GenerationQueue'!$AY$5:$AY$467,$C101,'Grid GenerationQueue'!$BH$5:$BH$467,"Executed",'Grid GenerationQueue'!$BB$5:$BB$467,"&lt;"&amp;$BE$3)</f>
        <v>45.660000000000004</v>
      </c>
      <c r="BF101">
        <f>SUMIFS('Grid GenerationQueue'!AG$5:AG$467,'Grid GenerationQueue'!$AX$5:$AX$467,$B101,'Grid GenerationQueue'!$AY$5:$AY$467,$C101,'Grid GenerationQueue'!$BH$5:$BH$467,"Executed",'Grid GenerationQueue'!$BB$5:$BB$467,"&lt;"&amp;$BE$3)</f>
        <v>0</v>
      </c>
      <c r="BG101">
        <f>SUMIFS('Grid GenerationQueue'!AH$5:AH$467,'Grid GenerationQueue'!$AX$5:$AX$467,$B101,'Grid GenerationQueue'!$AY$5:$AY$467,$C101,'Grid GenerationQueue'!$BH$5:$BH$467,"Executed",'Grid GenerationQueue'!$BB$5:$BB$467,"&lt;"&amp;$BE$3)</f>
        <v>0</v>
      </c>
      <c r="BH101">
        <f>SUMIFS('Grid GenerationQueue'!AI$5:AI$467,'Grid GenerationQueue'!$AX$5:$AX$467,$B101,'Grid GenerationQueue'!$AY$5:$AY$467,$C101,'Grid GenerationQueue'!$BH$5:$BH$467,"Executed",'Grid GenerationQueue'!$BB$5:$BB$467,"&lt;"&amp;$BE$3)</f>
        <v>0</v>
      </c>
      <c r="BI101">
        <f>SUMIFS('Grid GenerationQueue'!AJ$5:AJ$467,'Grid GenerationQueue'!$AX$5:$AX$467,$B101,'Grid GenerationQueue'!$AY$5:$AY$467,$C101,'Grid GenerationQueue'!$BH$5:$BH$467,"Executed",'Grid GenerationQueue'!$BB$5:$BB$467,"&lt;"&amp;$BE$3)</f>
        <v>0</v>
      </c>
      <c r="BJ101">
        <f>SUMIFS('Grid GenerationQueue'!AK$5:AK$467,'Grid GenerationQueue'!$AX$5:$AX$467,$B101,'Grid GenerationQueue'!$AY$5:$AY$467,$C101,'Grid GenerationQueue'!$BH$5:$BH$467,"Executed",'Grid GenerationQueue'!$BB$5:$BB$467,"&lt;"&amp;$BE$3)</f>
        <v>0</v>
      </c>
      <c r="BK101">
        <f>SUMIFS('Grid GenerationQueue'!AL$5:AL$467,'Grid GenerationQueue'!$AX$5:$AX$467,$B101,'Grid GenerationQueue'!$AY$5:$AY$467,$C101,'Grid GenerationQueue'!$BH$5:$BH$467,"Executed",'Grid GenerationQueue'!$BB$5:$BB$467,"&lt;"&amp;$BE$3)</f>
        <v>0</v>
      </c>
      <c r="BL101">
        <f>SUMIFS('Grid GenerationQueue'!AM$5:AM$467,'Grid GenerationQueue'!$AX$5:$AX$467,$B101,'Grid GenerationQueue'!$AY$5:$AY$467,$C101,'Grid GenerationQueue'!$BH$5:$BH$467,"Executed",'Grid GenerationQueue'!$BB$5:$BB$467,"&lt;"&amp;$BE$3)</f>
        <v>60</v>
      </c>
      <c r="BM101">
        <f>SUMIFS('Grid GenerationQueue'!AN$5:AN$467,'Grid GenerationQueue'!$AX$5:$AX$467,$B101,'Grid GenerationQueue'!$AY$5:$AY$467,$C101,'Grid GenerationQueue'!$BH$5:$BH$467,"Executed",'Grid GenerationQueue'!$BB$5:$BB$467,"&lt;"&amp;$BE$3)</f>
        <v>0</v>
      </c>
      <c r="BN101">
        <f>SUMIFS('Grid GenerationQueue'!AO$5:AO$467,'Grid GenerationQueue'!$AX$5:$AX$467,$B101,'Grid GenerationQueue'!$AY$5:$AY$467,$C101,'Grid GenerationQueue'!$BH$5:$BH$467,"Executed",'Grid GenerationQueue'!$BB$5:$BB$467,"&lt;"&amp;$BE$3)</f>
        <v>0</v>
      </c>
      <c r="BO101">
        <f>SUMIFS('Grid GenerationQueue'!AP$5:AP$467,'Grid GenerationQueue'!$AX$5:$AX$467,$B101,'Grid GenerationQueue'!$AY$5:$AY$467,$C101,'Grid GenerationQueue'!$BH$5:$BH$467,"Executed",'Grid GenerationQueue'!$BB$5:$BB$467,"&lt;"&amp;$BE$3)</f>
        <v>0</v>
      </c>
      <c r="BQ101">
        <f>SUMIFS('Grid GenerationQueue'!AE$5:AE$467,'Grid GenerationQueue'!$AX$5:$AX$467,$B101,'Grid GenerationQueue'!$AY$5:$AY$467,$C101,'Grid GenerationQueue'!$BF$5:$BF$467,"&lt;&gt;"&amp;"",'Grid GenerationQueue'!$BB$5:$BB$467,"&lt;"&amp;$BE$3)</f>
        <v>537.97</v>
      </c>
      <c r="BR101">
        <f>SUMIFS('Grid GenerationQueue'!AF$5:AF$467,'Grid GenerationQueue'!$AX$5:$AX$467,$B101,'Grid GenerationQueue'!$AY$5:$AY$467,$C101,'Grid GenerationQueue'!$BF$5:$BF$467,"&lt;&gt;"&amp;"",'Grid GenerationQueue'!$BB$5:$BB$467,"&lt;"&amp;$BE$3)</f>
        <v>45.660000000000004</v>
      </c>
      <c r="BS101">
        <f>SUMIFS('Grid GenerationQueue'!AG$5:AG$467,'Grid GenerationQueue'!$AX$5:$AX$467,$B101,'Grid GenerationQueue'!$AY$5:$AY$467,$C101,'Grid GenerationQueue'!$BF$5:$BF$467,"&lt;&gt;"&amp;"",'Grid GenerationQueue'!$BB$5:$BB$467,"&lt;"&amp;$BE$3)</f>
        <v>0</v>
      </c>
      <c r="BT101">
        <f>SUMIFS('Grid GenerationQueue'!AH$5:AH$467,'Grid GenerationQueue'!$AX$5:$AX$467,$B101,'Grid GenerationQueue'!$AY$5:$AY$467,$C101,'Grid GenerationQueue'!$BF$5:$BF$467,"&lt;&gt;"&amp;"",'Grid GenerationQueue'!$BB$5:$BB$467,"&lt;"&amp;$BE$3)</f>
        <v>0</v>
      </c>
      <c r="BU101">
        <f>SUMIFS('Grid GenerationQueue'!AI$5:AI$467,'Grid GenerationQueue'!$AX$5:$AX$467,$B101,'Grid GenerationQueue'!$AY$5:$AY$467,$C101,'Grid GenerationQueue'!$BF$5:$BF$467,"&lt;&gt;"&amp;"",'Grid GenerationQueue'!$BB$5:$BB$467,"&lt;"&amp;$BE$3)</f>
        <v>595.72</v>
      </c>
      <c r="BV101">
        <f>SUMIFS('Grid GenerationQueue'!AJ$5:AJ$467,'Grid GenerationQueue'!$AX$5:$AX$467,$B101,'Grid GenerationQueue'!$AY$5:$AY$467,$C101,'Grid GenerationQueue'!$BF$5:$BF$467,"&lt;&gt;"&amp;"",'Grid GenerationQueue'!$BB$5:$BB$467,"&lt;"&amp;$BE$3)</f>
        <v>0</v>
      </c>
      <c r="BW101">
        <f>SUMIFS('Grid GenerationQueue'!AK$5:AK$467,'Grid GenerationQueue'!$AX$5:$AX$467,$B101,'Grid GenerationQueue'!$AY$5:$AY$467,$C101,'Grid GenerationQueue'!$BF$5:$BF$467,"&lt;&gt;"&amp;"",'Grid GenerationQueue'!$BB$5:$BB$467,"&lt;"&amp;$BE$3)</f>
        <v>0</v>
      </c>
      <c r="BX101">
        <f>SUMIFS('Grid GenerationQueue'!AL$5:AL$467,'Grid GenerationQueue'!$AX$5:$AX$467,$B101,'Grid GenerationQueue'!$AY$5:$AY$467,$C101,'Grid GenerationQueue'!$BF$5:$BF$467,"&lt;&gt;"&amp;"",'Grid GenerationQueue'!$BB$5:$BB$467,"&lt;"&amp;$BE$3)</f>
        <v>0</v>
      </c>
      <c r="BY101">
        <f>SUMIFS('Grid GenerationQueue'!AM$5:AM$467,'Grid GenerationQueue'!$AX$5:$AX$467,$B101,'Grid GenerationQueue'!$AY$5:$AY$467,$C101,'Grid GenerationQueue'!$BF$5:$BF$467,"&lt;&gt;"&amp;"",'Grid GenerationQueue'!$BB$5:$BB$467,"&lt;"&amp;$BE$3)</f>
        <v>267.2</v>
      </c>
      <c r="BZ101">
        <f>SUMIFS('Grid GenerationQueue'!AN$5:AN$467,'Grid GenerationQueue'!$AX$5:$AX$467,$B101,'Grid GenerationQueue'!$AY$5:$AY$467,$C101,'Grid GenerationQueue'!$BF$5:$BF$467,"&lt;&gt;"&amp;"",'Grid GenerationQueue'!$BB$5:$BB$467,"&lt;"&amp;$BE$3)</f>
        <v>0</v>
      </c>
      <c r="CA101">
        <f>SUMIFS('Grid GenerationQueue'!AO$5:AO$467,'Grid GenerationQueue'!$AX$5:$AX$467,$B101,'Grid GenerationQueue'!$AY$5:$AY$467,$C101,'Grid GenerationQueue'!$BF$5:$BF$467,"&lt;&gt;"&amp;"",'Grid GenerationQueue'!$BB$5:$BB$467,"&lt;"&amp;$BE$3)</f>
        <v>0</v>
      </c>
      <c r="CB101">
        <f>SUMIFS('Grid GenerationQueue'!AP$5:AP$467,'Grid GenerationQueue'!$AX$5:$AX$467,$B101,'Grid GenerationQueue'!$AY$5:$AY$467,$C101,'Grid GenerationQueue'!$BF$5:$BF$467,"&lt;&gt;"&amp;"",'Grid GenerationQueue'!$BB$5:$BB$467,"&lt;"&amp;$BE$3)</f>
        <v>0</v>
      </c>
      <c r="CD101">
        <f>SUMIFS('Grid GenerationQueue'!AE$5:AE$467,'Grid GenerationQueue'!$AX$5:$AX$467,$B101,'Grid GenerationQueue'!$AY$5:$AY$467,$C101,'Grid GenerationQueue'!$BB$5:$BB$467,"&lt;"&amp;$BE$3)</f>
        <v>798.97</v>
      </c>
      <c r="CE101">
        <f>SUMIFS('Grid GenerationQueue'!AF$5:AF$467,'Grid GenerationQueue'!$AX$5:$AX$467,$B101,'Grid GenerationQueue'!$AY$5:$AY$467,$C101,'Grid GenerationQueue'!$BB$5:$BB$467,"&lt;"&amp;$BE$3)</f>
        <v>45.660000000000004</v>
      </c>
      <c r="CF101">
        <f>SUMIFS('Grid GenerationQueue'!AG$5:AG$467,'Grid GenerationQueue'!$AX$5:$AX$467,$B101,'Grid GenerationQueue'!$AY$5:$AY$467,$C101,'Grid GenerationQueue'!$BB$5:$BB$467,"&lt;"&amp;$BE$3)</f>
        <v>0</v>
      </c>
      <c r="CG101">
        <f>SUMIFS('Grid GenerationQueue'!AH$5:AH$467,'Grid GenerationQueue'!$AX$5:$AX$467,$B101,'Grid GenerationQueue'!$AY$5:$AY$467,$C101,'Grid GenerationQueue'!$BB$5:$BB$467,"&lt;"&amp;$BE$3)</f>
        <v>0</v>
      </c>
      <c r="CH101">
        <f>SUMIFS('Grid GenerationQueue'!AI$5:AI$467,'Grid GenerationQueue'!$AX$5:$AX$467,$B101,'Grid GenerationQueue'!$AY$5:$AY$467,$C101,'Grid GenerationQueue'!$BB$5:$BB$467,"&lt;"&amp;$BE$3)</f>
        <v>595.72</v>
      </c>
      <c r="CI101">
        <f>SUMIFS('Grid GenerationQueue'!AJ$5:AJ$467,'Grid GenerationQueue'!$AX$5:$AX$467,$B101,'Grid GenerationQueue'!$AY$5:$AY$467,$C101,'Grid GenerationQueue'!$BB$5:$BB$467,"&lt;"&amp;$BE$3)</f>
        <v>0</v>
      </c>
      <c r="CJ101">
        <f>SUMIFS('Grid GenerationQueue'!AK$5:AK$467,'Grid GenerationQueue'!$AX$5:$AX$467,$B101,'Grid GenerationQueue'!$AY$5:$AY$467,$C101,'Grid GenerationQueue'!$BB$5:$BB$467,"&lt;"&amp;$BE$3)</f>
        <v>0</v>
      </c>
      <c r="CK101">
        <f>SUMIFS('Grid GenerationQueue'!AL$5:AL$467,'Grid GenerationQueue'!$AX$5:$AX$467,$B101,'Grid GenerationQueue'!$AY$5:$AY$467,$C101,'Grid GenerationQueue'!$BB$5:$BB$467,"&lt;"&amp;$BE$3)</f>
        <v>0</v>
      </c>
      <c r="CL101">
        <f>SUMIFS('Grid GenerationQueue'!AM$5:AM$467,'Grid GenerationQueue'!$AX$5:$AX$467,$B101,'Grid GenerationQueue'!$AY$5:$AY$467,$C101,'Grid GenerationQueue'!$BB$5:$BB$467,"&lt;"&amp;$BE$3)</f>
        <v>267.2</v>
      </c>
      <c r="CM101">
        <f>SUMIFS('Grid GenerationQueue'!AN$5:AN$467,'Grid GenerationQueue'!$AX$5:$AX$467,$B101,'Grid GenerationQueue'!$AY$5:$AY$467,$C101,'Grid GenerationQueue'!$BB$5:$BB$467,"&lt;"&amp;$BE$3)</f>
        <v>0</v>
      </c>
      <c r="CN101">
        <f>SUMIFS('Grid GenerationQueue'!AO$5:AO$467,'Grid GenerationQueue'!$AX$5:$AX$467,$B101,'Grid GenerationQueue'!$AY$5:$AY$467,$C101,'Grid GenerationQueue'!$BB$5:$BB$467,"&lt;"&amp;$BE$3)</f>
        <v>0</v>
      </c>
      <c r="CO101">
        <f>SUMIFS('Grid GenerationQueue'!AP$5:AP$467,'Grid GenerationQueue'!$AX$5:$AX$467,$B101,'Grid GenerationQueue'!$AY$5:$AY$467,$C101,'Grid GenerationQueue'!$BB$5:$BB$467,"&lt;"&amp;$BE$3)</f>
        <v>0</v>
      </c>
    </row>
    <row r="102" spans="1:93" x14ac:dyDescent="0.35">
      <c r="A102" t="s">
        <v>4644</v>
      </c>
      <c r="B102" t="s">
        <v>4415</v>
      </c>
      <c r="C102">
        <v>500</v>
      </c>
      <c r="D102">
        <f>SUMIFS('Grid GenerationQueue'!AE$5:AE$467,'Grid GenerationQueue'!$AX$5:$AX$467,$B102,'Grid GenerationQueue'!$AY$5:$AY$467,$C102,'Grid GenerationQueue'!$BI$5:$BI$467,"&lt;4")</f>
        <v>0</v>
      </c>
      <c r="E102">
        <f>SUMIFS('Grid GenerationQueue'!AF$5:AF$467,'Grid GenerationQueue'!$AX$5:$AX$467,$B102,'Grid GenerationQueue'!$AY$5:$AY$467,$C102,'Grid GenerationQueue'!$BI$5:$BI$467,"&lt;4")</f>
        <v>0</v>
      </c>
      <c r="F102">
        <f>SUMIFS('Grid GenerationQueue'!AG$5:AG$467,'Grid GenerationQueue'!$AX$5:$AX$467,$B102,'Grid GenerationQueue'!$AY$5:$AY$467,$C102,'Grid GenerationQueue'!$BI$5:$BI$467,"&lt;4")</f>
        <v>0</v>
      </c>
      <c r="G102">
        <f>SUMIFS('Grid GenerationQueue'!AH$5:AH$467,'Grid GenerationQueue'!$AX$5:$AX$467,$B102,'Grid GenerationQueue'!$AY$5:$AY$467,$C102,'Grid GenerationQueue'!$BI$5:$BI$467,"&lt;4")</f>
        <v>0</v>
      </c>
      <c r="H102">
        <f>SUMIFS('Grid GenerationQueue'!AI$5:AI$467,'Grid GenerationQueue'!$AX$5:$AX$467,$B102,'Grid GenerationQueue'!$AY$5:$AY$467,$C102,'Grid GenerationQueue'!$BI$5:$BI$467,"&lt;4")</f>
        <v>0</v>
      </c>
      <c r="I102">
        <f>SUMIFS('Grid GenerationQueue'!AJ$5:AJ$467,'Grid GenerationQueue'!$AX$5:$AX$467,$B102,'Grid GenerationQueue'!$AY$5:$AY$467,$C102,'Grid GenerationQueue'!$BI$5:$BI$467,"&lt;4")</f>
        <v>0</v>
      </c>
      <c r="J102">
        <f>SUMIFS('Grid GenerationQueue'!AK$5:AK$467,'Grid GenerationQueue'!$AX$5:$AX$467,$B102,'Grid GenerationQueue'!$AY$5:$AY$467,$C102,'Grid GenerationQueue'!$BI$5:$BI$467,"&lt;4")</f>
        <v>0</v>
      </c>
      <c r="K102">
        <f>SUMIFS('Grid GenerationQueue'!AL$5:AL$467,'Grid GenerationQueue'!$AX$5:$AX$467,$B102,'Grid GenerationQueue'!$AY$5:$AY$467,$C102,'Grid GenerationQueue'!$BI$5:$BI$467,"&lt;4")</f>
        <v>0</v>
      </c>
      <c r="L102">
        <f>SUMIFS('Grid GenerationQueue'!AM$5:AM$467,'Grid GenerationQueue'!$AX$5:$AX$467,$B102,'Grid GenerationQueue'!$AY$5:$AY$467,$C102,'Grid GenerationQueue'!$BI$5:$BI$467,"&lt;4")</f>
        <v>0</v>
      </c>
      <c r="M102">
        <f>SUMIFS('Grid GenerationQueue'!AN$5:AN$467,'Grid GenerationQueue'!$AX$5:$AX$467,$B102,'Grid GenerationQueue'!$AY$5:$AY$467,$C102,'Grid GenerationQueue'!$BI$5:$BI$467,"&lt;4")</f>
        <v>0</v>
      </c>
      <c r="N102">
        <f>SUMIFS('Grid GenerationQueue'!AO$5:AO$467,'Grid GenerationQueue'!$AX$5:$AX$467,$B102,'Grid GenerationQueue'!$AY$5:$AY$467,$C102,'Grid GenerationQueue'!$BI$5:$BI$467,"&lt;4")</f>
        <v>0</v>
      </c>
      <c r="O102">
        <f>SUMIFS('Grid GenerationQueue'!AP$5:AP$467,'Grid GenerationQueue'!$AX$5:$AX$467,$B102,'Grid GenerationQueue'!$AY$5:$AY$467,$C102,'Grid GenerationQueue'!$BI$5:$BI$467,"&lt;4")</f>
        <v>0</v>
      </c>
      <c r="Q102">
        <f>SUMIFS('Grid GenerationQueue'!AE$5:AE$467,'Grid GenerationQueue'!$AX$5:$AX$467,$B102,'Grid GenerationQueue'!$AY$5:$AY$467,$C102,'Grid GenerationQueue'!$BH$5:$BH$467,"Executed")</f>
        <v>0</v>
      </c>
      <c r="R102">
        <f>SUMIFS('Grid GenerationQueue'!AF$5:AF$467,'Grid GenerationQueue'!$AX$5:$AX$467,$B102,'Grid GenerationQueue'!$AY$5:$AY$467,$C102,'Grid GenerationQueue'!$BH$5:$BH$467,"Executed")</f>
        <v>0</v>
      </c>
      <c r="S102">
        <f>SUMIFS('Grid GenerationQueue'!AG$5:AG$467,'Grid GenerationQueue'!$AX$5:$AX$467,$B102,'Grid GenerationQueue'!$AY$5:$AY$467,$C102,'Grid GenerationQueue'!$BH$5:$BH$467,"Executed")</f>
        <v>0</v>
      </c>
      <c r="T102">
        <f>SUMIFS('Grid GenerationQueue'!AH$5:AH$467,'Grid GenerationQueue'!$AX$5:$AX$467,$B102,'Grid GenerationQueue'!$AY$5:$AY$467,$C102,'Grid GenerationQueue'!$BH$5:$BH$467,"Executed")</f>
        <v>0</v>
      </c>
      <c r="U102">
        <f>SUMIFS('Grid GenerationQueue'!AI$5:AI$467,'Grid GenerationQueue'!$AX$5:$AX$467,$B102,'Grid GenerationQueue'!$AY$5:$AY$467,$C102,'Grid GenerationQueue'!$BH$5:$BH$467,"Executed")</f>
        <v>0</v>
      </c>
      <c r="V102">
        <f>SUMIFS('Grid GenerationQueue'!AJ$5:AJ$467,'Grid GenerationQueue'!$AX$5:$AX$467,$B102,'Grid GenerationQueue'!$AY$5:$AY$467,$C102,'Grid GenerationQueue'!$BH$5:$BH$467,"Executed")</f>
        <v>0</v>
      </c>
      <c r="W102">
        <f>SUMIFS('Grid GenerationQueue'!AK$5:AK$467,'Grid GenerationQueue'!$AX$5:$AX$467,$B102,'Grid GenerationQueue'!$AY$5:$AY$467,$C102,'Grid GenerationQueue'!$BH$5:$BH$467,"Executed")</f>
        <v>0</v>
      </c>
      <c r="X102">
        <f>SUMIFS('Grid GenerationQueue'!AL$5:AL$467,'Grid GenerationQueue'!$AX$5:$AX$467,$B102,'Grid GenerationQueue'!$AY$5:$AY$467,$C102,'Grid GenerationQueue'!$BH$5:$BH$467,"Executed")</f>
        <v>0</v>
      </c>
      <c r="Y102">
        <f>SUMIFS('Grid GenerationQueue'!AM$5:AM$467,'Grid GenerationQueue'!$AX$5:$AX$467,$B102,'Grid GenerationQueue'!$AY$5:$AY$467,$C102,'Grid GenerationQueue'!$BH$5:$BH$467,"Executed")</f>
        <v>0</v>
      </c>
      <c r="Z102">
        <f>SUMIFS('Grid GenerationQueue'!AN$5:AN$467,'Grid GenerationQueue'!$AX$5:$AX$467,$B102,'Grid GenerationQueue'!$AY$5:$AY$467,$C102,'Grid GenerationQueue'!$BH$5:$BH$467,"Executed")</f>
        <v>0</v>
      </c>
      <c r="AA102">
        <f>SUMIFS('Grid GenerationQueue'!AO$5:AO$467,'Grid GenerationQueue'!$AX$5:$AX$467,$B102,'Grid GenerationQueue'!$AY$5:$AY$467,$C102,'Grid GenerationQueue'!$BH$5:$BH$467,"Executed")</f>
        <v>1028.94</v>
      </c>
      <c r="AB102">
        <f>SUMIFS('Grid GenerationQueue'!AP$5:AP$467,'Grid GenerationQueue'!$AX$5:$AX$467,$B102,'Grid GenerationQueue'!$AY$5:$AY$467,$C102,'Grid GenerationQueue'!$BH$5:$BH$467,"Executed")</f>
        <v>1000</v>
      </c>
      <c r="AD102">
        <f>SUMIFS('Grid GenerationQueue'!AE$5:AE$467,'Grid GenerationQueue'!$AX$5:$AX$467,$B102,'Grid GenerationQueue'!$AY$5:$AY$467,$C102,'Grid GenerationQueue'!$BF$5:$BF$467,"&lt;&gt;"&amp;"")</f>
        <v>0</v>
      </c>
      <c r="AE102">
        <f>SUMIFS('Grid GenerationQueue'!AF$5:AF$467,'Grid GenerationQueue'!$AX$5:$AX$467,$B102,'Grid GenerationQueue'!$AY$5:$AY$467,$C102,'Grid GenerationQueue'!$BF$5:$BF$467,"&lt;&gt;"&amp;"")</f>
        <v>0</v>
      </c>
      <c r="AF102">
        <f>SUMIFS('Grid GenerationQueue'!AG$5:AG$467,'Grid GenerationQueue'!$AX$5:$AX$467,$B102,'Grid GenerationQueue'!$AY$5:$AY$467,$C102,'Grid GenerationQueue'!$BF$5:$BF$467,"&lt;&gt;"&amp;"")</f>
        <v>0</v>
      </c>
      <c r="AG102">
        <f>SUMIFS('Grid GenerationQueue'!AH$5:AH$467,'Grid GenerationQueue'!$AX$5:$AX$467,$B102,'Grid GenerationQueue'!$AY$5:$AY$467,$C102,'Grid GenerationQueue'!$BF$5:$BF$467,"&lt;&gt;"&amp;"")</f>
        <v>0</v>
      </c>
      <c r="AH102">
        <f>SUMIFS('Grid GenerationQueue'!AI$5:AI$467,'Grid GenerationQueue'!$AX$5:$AX$467,$B102,'Grid GenerationQueue'!$AY$5:$AY$467,$C102,'Grid GenerationQueue'!$BF$5:$BF$467,"&lt;&gt;"&amp;"")</f>
        <v>0</v>
      </c>
      <c r="AI102">
        <f>SUMIFS('Grid GenerationQueue'!AJ$5:AJ$467,'Grid GenerationQueue'!$AX$5:$AX$467,$B102,'Grid GenerationQueue'!$AY$5:$AY$467,$C102,'Grid GenerationQueue'!$BF$5:$BF$467,"&lt;&gt;"&amp;"")</f>
        <v>0</v>
      </c>
      <c r="AJ102">
        <f>SUMIFS('Grid GenerationQueue'!AK$5:AK$467,'Grid GenerationQueue'!$AX$5:$AX$467,$B102,'Grid GenerationQueue'!$AY$5:$AY$467,$C102,'Grid GenerationQueue'!$BF$5:$BF$467,"&lt;&gt;"&amp;"")</f>
        <v>0</v>
      </c>
      <c r="AK102">
        <f>SUMIFS('Grid GenerationQueue'!AL$5:AL$467,'Grid GenerationQueue'!$AX$5:$AX$467,$B102,'Grid GenerationQueue'!$AY$5:$AY$467,$C102,'Grid GenerationQueue'!$BF$5:$BF$467,"&lt;&gt;"&amp;"")</f>
        <v>0</v>
      </c>
      <c r="AL102">
        <f>SUMIFS('Grid GenerationQueue'!AM$5:AM$467,'Grid GenerationQueue'!$AX$5:$AX$467,$B102,'Grid GenerationQueue'!$AY$5:$AY$467,$C102,'Grid GenerationQueue'!$BF$5:$BF$467,"&lt;&gt;"&amp;"")</f>
        <v>0</v>
      </c>
      <c r="AM102">
        <f>SUMIFS('Grid GenerationQueue'!AN$5:AN$467,'Grid GenerationQueue'!$AX$5:$AX$467,$B102,'Grid GenerationQueue'!$AY$5:$AY$467,$C102,'Grid GenerationQueue'!$BF$5:$BF$467,"&lt;&gt;"&amp;"")</f>
        <v>0</v>
      </c>
      <c r="AN102">
        <f>SUMIFS('Grid GenerationQueue'!AO$5:AO$467,'Grid GenerationQueue'!$AX$5:$AX$467,$B102,'Grid GenerationQueue'!$AY$5:$AY$467,$C102,'Grid GenerationQueue'!$BF$5:$BF$467,"&lt;&gt;"&amp;"")</f>
        <v>1028.94</v>
      </c>
      <c r="AO102">
        <f>SUMIFS('Grid GenerationQueue'!AP$5:AP$467,'Grid GenerationQueue'!$AX$5:$AX$467,$B102,'Grid GenerationQueue'!$AY$5:$AY$467,$C102,'Grid GenerationQueue'!$BF$5:$BF$467,"&lt;&gt;"&amp;"")</f>
        <v>1000</v>
      </c>
      <c r="AQ102">
        <f>SUMIFS('Grid GenerationQueue'!AE$5:AE$467,'Grid GenerationQueue'!$AX$5:$AX$467,$B102,'Grid GenerationQueue'!$AY$5:$AY$467,$C102)</f>
        <v>756.05399999999997</v>
      </c>
      <c r="AR102">
        <f>SUMIFS('Grid GenerationQueue'!AF$5:AF$467,'Grid GenerationQueue'!$AX$5:$AX$467,$B102,'Grid GenerationQueue'!$AY$5:$AY$467,$C102)</f>
        <v>0</v>
      </c>
      <c r="AS102">
        <f>SUMIFS('Grid GenerationQueue'!AG$5:AG$467,'Grid GenerationQueue'!$AX$5:$AX$467,$B102,'Grid GenerationQueue'!$AY$5:$AY$467,$C102)</f>
        <v>0</v>
      </c>
      <c r="AT102">
        <f>SUMIFS('Grid GenerationQueue'!AH$5:AH$467,'Grid GenerationQueue'!$AX$5:$AX$467,$B102,'Grid GenerationQueue'!$AY$5:$AY$467,$C102)</f>
        <v>0</v>
      </c>
      <c r="AU102">
        <f>SUMIFS('Grid GenerationQueue'!AI$5:AI$467,'Grid GenerationQueue'!$AX$5:$AX$467,$B102,'Grid GenerationQueue'!$AY$5:$AY$467,$C102)</f>
        <v>0</v>
      </c>
      <c r="AV102">
        <f>SUMIFS('Grid GenerationQueue'!AJ$5:AJ$467,'Grid GenerationQueue'!$AX$5:$AX$467,$B102,'Grid GenerationQueue'!$AY$5:$AY$467,$C102)</f>
        <v>0</v>
      </c>
      <c r="AW102">
        <f>SUMIFS('Grid GenerationQueue'!AK$5:AK$467,'Grid GenerationQueue'!$AX$5:$AX$467,$B102,'Grid GenerationQueue'!$AY$5:$AY$467,$C102)</f>
        <v>0</v>
      </c>
      <c r="AX102">
        <f>SUMIFS('Grid GenerationQueue'!AL$5:AL$467,'Grid GenerationQueue'!$AX$5:$AX$467,$B102,'Grid GenerationQueue'!$AY$5:$AY$467,$C102)</f>
        <v>0</v>
      </c>
      <c r="AY102">
        <f>SUMIFS('Grid GenerationQueue'!AM$5:AM$467,'Grid GenerationQueue'!$AX$5:$AX$467,$B102,'Grid GenerationQueue'!$AY$5:$AY$467,$C102)</f>
        <v>0</v>
      </c>
      <c r="AZ102">
        <f>SUMIFS('Grid GenerationQueue'!AN$5:AN$467,'Grid GenerationQueue'!$AX$5:$AX$467,$B102,'Grid GenerationQueue'!$AY$5:$AY$467,$C102)</f>
        <v>0</v>
      </c>
      <c r="BA102">
        <f>SUMIFS('Grid GenerationQueue'!AO$5:AO$467,'Grid GenerationQueue'!$AX$5:$AX$467,$B102,'Grid GenerationQueue'!$AY$5:$AY$467,$C102)</f>
        <v>4012.0120000000002</v>
      </c>
      <c r="BB102">
        <f>SUMIFS('Grid GenerationQueue'!AP$5:AP$467,'Grid GenerationQueue'!$AX$5:$AX$467,$B102,'Grid GenerationQueue'!$AY$5:$AY$467,$C102)</f>
        <v>1000</v>
      </c>
      <c r="BD102">
        <f>SUMIFS('Grid GenerationQueue'!AE$5:AE$467,'Grid GenerationQueue'!$AX$5:$AX$467,$B102,'Grid GenerationQueue'!$AY$5:$AY$467,$C102,'Grid GenerationQueue'!$BH$5:$BH$467,"Executed",'Grid GenerationQueue'!$BB$5:$BB$467,"&lt;"&amp;$BE$3)</f>
        <v>0</v>
      </c>
      <c r="BE102">
        <f>SUMIFS('Grid GenerationQueue'!AF$5:AF$467,'Grid GenerationQueue'!$AX$5:$AX$467,$B102,'Grid GenerationQueue'!$AY$5:$AY$467,$C102,'Grid GenerationQueue'!$BH$5:$BH$467,"Executed",'Grid GenerationQueue'!$BB$5:$BB$467,"&lt;"&amp;$BE$3)</f>
        <v>0</v>
      </c>
      <c r="BF102">
        <f>SUMIFS('Grid GenerationQueue'!AG$5:AG$467,'Grid GenerationQueue'!$AX$5:$AX$467,$B102,'Grid GenerationQueue'!$AY$5:$AY$467,$C102,'Grid GenerationQueue'!$BH$5:$BH$467,"Executed",'Grid GenerationQueue'!$BB$5:$BB$467,"&lt;"&amp;$BE$3)</f>
        <v>0</v>
      </c>
      <c r="BG102">
        <f>SUMIFS('Grid GenerationQueue'!AH$5:AH$467,'Grid GenerationQueue'!$AX$5:$AX$467,$B102,'Grid GenerationQueue'!$AY$5:$AY$467,$C102,'Grid GenerationQueue'!$BH$5:$BH$467,"Executed",'Grid GenerationQueue'!$BB$5:$BB$467,"&lt;"&amp;$BE$3)</f>
        <v>0</v>
      </c>
      <c r="BH102">
        <f>SUMIFS('Grid GenerationQueue'!AI$5:AI$467,'Grid GenerationQueue'!$AX$5:$AX$467,$B102,'Grid GenerationQueue'!$AY$5:$AY$467,$C102,'Grid GenerationQueue'!$BH$5:$BH$467,"Executed",'Grid GenerationQueue'!$BB$5:$BB$467,"&lt;"&amp;$BE$3)</f>
        <v>0</v>
      </c>
      <c r="BI102">
        <f>SUMIFS('Grid GenerationQueue'!AJ$5:AJ$467,'Grid GenerationQueue'!$AX$5:$AX$467,$B102,'Grid GenerationQueue'!$AY$5:$AY$467,$C102,'Grid GenerationQueue'!$BH$5:$BH$467,"Executed",'Grid GenerationQueue'!$BB$5:$BB$467,"&lt;"&amp;$BE$3)</f>
        <v>0</v>
      </c>
      <c r="BJ102">
        <f>SUMIFS('Grid GenerationQueue'!AK$5:AK$467,'Grid GenerationQueue'!$AX$5:$AX$467,$B102,'Grid GenerationQueue'!$AY$5:$AY$467,$C102,'Grid GenerationQueue'!$BH$5:$BH$467,"Executed",'Grid GenerationQueue'!$BB$5:$BB$467,"&lt;"&amp;$BE$3)</f>
        <v>0</v>
      </c>
      <c r="BK102">
        <f>SUMIFS('Grid GenerationQueue'!AL$5:AL$467,'Grid GenerationQueue'!$AX$5:$AX$467,$B102,'Grid GenerationQueue'!$AY$5:$AY$467,$C102,'Grid GenerationQueue'!$BH$5:$BH$467,"Executed",'Grid GenerationQueue'!$BB$5:$BB$467,"&lt;"&amp;$BE$3)</f>
        <v>0</v>
      </c>
      <c r="BL102">
        <f>SUMIFS('Grid GenerationQueue'!AM$5:AM$467,'Grid GenerationQueue'!$AX$5:$AX$467,$B102,'Grid GenerationQueue'!$AY$5:$AY$467,$C102,'Grid GenerationQueue'!$BH$5:$BH$467,"Executed",'Grid GenerationQueue'!$BB$5:$BB$467,"&lt;"&amp;$BE$3)</f>
        <v>0</v>
      </c>
      <c r="BM102">
        <f>SUMIFS('Grid GenerationQueue'!AN$5:AN$467,'Grid GenerationQueue'!$AX$5:$AX$467,$B102,'Grid GenerationQueue'!$AY$5:$AY$467,$C102,'Grid GenerationQueue'!$BH$5:$BH$467,"Executed",'Grid GenerationQueue'!$BB$5:$BB$467,"&lt;"&amp;$BE$3)</f>
        <v>0</v>
      </c>
      <c r="BN102">
        <f>SUMIFS('Grid GenerationQueue'!AO$5:AO$467,'Grid GenerationQueue'!$AX$5:$AX$467,$B102,'Grid GenerationQueue'!$AY$5:$AY$467,$C102,'Grid GenerationQueue'!$BH$5:$BH$467,"Executed",'Grid GenerationQueue'!$BB$5:$BB$467,"&lt;"&amp;$BE$3)</f>
        <v>1028.94</v>
      </c>
      <c r="BO102">
        <f>SUMIFS('Grid GenerationQueue'!AP$5:AP$467,'Grid GenerationQueue'!$AX$5:$AX$467,$B102,'Grid GenerationQueue'!$AY$5:$AY$467,$C102,'Grid GenerationQueue'!$BH$5:$BH$467,"Executed",'Grid GenerationQueue'!$BB$5:$BB$467,"&lt;"&amp;$BE$3)</f>
        <v>1000</v>
      </c>
      <c r="BQ102">
        <f>SUMIFS('Grid GenerationQueue'!AE$5:AE$467,'Grid GenerationQueue'!$AX$5:$AX$467,$B102,'Grid GenerationQueue'!$AY$5:$AY$467,$C102,'Grid GenerationQueue'!$BF$5:$BF$467,"&lt;&gt;"&amp;"",'Grid GenerationQueue'!$BB$5:$BB$467,"&lt;"&amp;$BE$3)</f>
        <v>0</v>
      </c>
      <c r="BR102">
        <f>SUMIFS('Grid GenerationQueue'!AF$5:AF$467,'Grid GenerationQueue'!$AX$5:$AX$467,$B102,'Grid GenerationQueue'!$AY$5:$AY$467,$C102,'Grid GenerationQueue'!$BF$5:$BF$467,"&lt;&gt;"&amp;"",'Grid GenerationQueue'!$BB$5:$BB$467,"&lt;"&amp;$BE$3)</f>
        <v>0</v>
      </c>
      <c r="BS102">
        <f>SUMIFS('Grid GenerationQueue'!AG$5:AG$467,'Grid GenerationQueue'!$AX$5:$AX$467,$B102,'Grid GenerationQueue'!$AY$5:$AY$467,$C102,'Grid GenerationQueue'!$BF$5:$BF$467,"&lt;&gt;"&amp;"",'Grid GenerationQueue'!$BB$5:$BB$467,"&lt;"&amp;$BE$3)</f>
        <v>0</v>
      </c>
      <c r="BT102">
        <f>SUMIFS('Grid GenerationQueue'!AH$5:AH$467,'Grid GenerationQueue'!$AX$5:$AX$467,$B102,'Grid GenerationQueue'!$AY$5:$AY$467,$C102,'Grid GenerationQueue'!$BF$5:$BF$467,"&lt;&gt;"&amp;"",'Grid GenerationQueue'!$BB$5:$BB$467,"&lt;"&amp;$BE$3)</f>
        <v>0</v>
      </c>
      <c r="BU102">
        <f>SUMIFS('Grid GenerationQueue'!AI$5:AI$467,'Grid GenerationQueue'!$AX$5:$AX$467,$B102,'Grid GenerationQueue'!$AY$5:$AY$467,$C102,'Grid GenerationQueue'!$BF$5:$BF$467,"&lt;&gt;"&amp;"",'Grid GenerationQueue'!$BB$5:$BB$467,"&lt;"&amp;$BE$3)</f>
        <v>0</v>
      </c>
      <c r="BV102">
        <f>SUMIFS('Grid GenerationQueue'!AJ$5:AJ$467,'Grid GenerationQueue'!$AX$5:$AX$467,$B102,'Grid GenerationQueue'!$AY$5:$AY$467,$C102,'Grid GenerationQueue'!$BF$5:$BF$467,"&lt;&gt;"&amp;"",'Grid GenerationQueue'!$BB$5:$BB$467,"&lt;"&amp;$BE$3)</f>
        <v>0</v>
      </c>
      <c r="BW102">
        <f>SUMIFS('Grid GenerationQueue'!AK$5:AK$467,'Grid GenerationQueue'!$AX$5:$AX$467,$B102,'Grid GenerationQueue'!$AY$5:$AY$467,$C102,'Grid GenerationQueue'!$BF$5:$BF$467,"&lt;&gt;"&amp;"",'Grid GenerationQueue'!$BB$5:$BB$467,"&lt;"&amp;$BE$3)</f>
        <v>0</v>
      </c>
      <c r="BX102">
        <f>SUMIFS('Grid GenerationQueue'!AL$5:AL$467,'Grid GenerationQueue'!$AX$5:$AX$467,$B102,'Grid GenerationQueue'!$AY$5:$AY$467,$C102,'Grid GenerationQueue'!$BF$5:$BF$467,"&lt;&gt;"&amp;"",'Grid GenerationQueue'!$BB$5:$BB$467,"&lt;"&amp;$BE$3)</f>
        <v>0</v>
      </c>
      <c r="BY102">
        <f>SUMIFS('Grid GenerationQueue'!AM$5:AM$467,'Grid GenerationQueue'!$AX$5:$AX$467,$B102,'Grid GenerationQueue'!$AY$5:$AY$467,$C102,'Grid GenerationQueue'!$BF$5:$BF$467,"&lt;&gt;"&amp;"",'Grid GenerationQueue'!$BB$5:$BB$467,"&lt;"&amp;$BE$3)</f>
        <v>0</v>
      </c>
      <c r="BZ102">
        <f>SUMIFS('Grid GenerationQueue'!AN$5:AN$467,'Grid GenerationQueue'!$AX$5:$AX$467,$B102,'Grid GenerationQueue'!$AY$5:$AY$467,$C102,'Grid GenerationQueue'!$BF$5:$BF$467,"&lt;&gt;"&amp;"",'Grid GenerationQueue'!$BB$5:$BB$467,"&lt;"&amp;$BE$3)</f>
        <v>0</v>
      </c>
      <c r="CA102">
        <f>SUMIFS('Grid GenerationQueue'!AO$5:AO$467,'Grid GenerationQueue'!$AX$5:$AX$467,$B102,'Grid GenerationQueue'!$AY$5:$AY$467,$C102,'Grid GenerationQueue'!$BF$5:$BF$467,"&lt;&gt;"&amp;"",'Grid GenerationQueue'!$BB$5:$BB$467,"&lt;"&amp;$BE$3)</f>
        <v>1028.94</v>
      </c>
      <c r="CB102">
        <f>SUMIFS('Grid GenerationQueue'!AP$5:AP$467,'Grid GenerationQueue'!$AX$5:$AX$467,$B102,'Grid GenerationQueue'!$AY$5:$AY$467,$C102,'Grid GenerationQueue'!$BF$5:$BF$467,"&lt;&gt;"&amp;"",'Grid GenerationQueue'!$BB$5:$BB$467,"&lt;"&amp;$BE$3)</f>
        <v>1000</v>
      </c>
      <c r="CD102">
        <f>SUMIFS('Grid GenerationQueue'!AE$5:AE$467,'Grid GenerationQueue'!$AX$5:$AX$467,$B102,'Grid GenerationQueue'!$AY$5:$AY$467,$C102,'Grid GenerationQueue'!$BB$5:$BB$467,"&lt;"&amp;$BE$3)</f>
        <v>756.05399999999997</v>
      </c>
      <c r="CE102">
        <f>SUMIFS('Grid GenerationQueue'!AF$5:AF$467,'Grid GenerationQueue'!$AX$5:$AX$467,$B102,'Grid GenerationQueue'!$AY$5:$AY$467,$C102,'Grid GenerationQueue'!$BB$5:$BB$467,"&lt;"&amp;$BE$3)</f>
        <v>0</v>
      </c>
      <c r="CF102">
        <f>SUMIFS('Grid GenerationQueue'!AG$5:AG$467,'Grid GenerationQueue'!$AX$5:$AX$467,$B102,'Grid GenerationQueue'!$AY$5:$AY$467,$C102,'Grid GenerationQueue'!$BB$5:$BB$467,"&lt;"&amp;$BE$3)</f>
        <v>0</v>
      </c>
      <c r="CG102">
        <f>SUMIFS('Grid GenerationQueue'!AH$5:AH$467,'Grid GenerationQueue'!$AX$5:$AX$467,$B102,'Grid GenerationQueue'!$AY$5:$AY$467,$C102,'Grid GenerationQueue'!$BB$5:$BB$467,"&lt;"&amp;$BE$3)</f>
        <v>0</v>
      </c>
      <c r="CH102">
        <f>SUMIFS('Grid GenerationQueue'!AI$5:AI$467,'Grid GenerationQueue'!$AX$5:$AX$467,$B102,'Grid GenerationQueue'!$AY$5:$AY$467,$C102,'Grid GenerationQueue'!$BB$5:$BB$467,"&lt;"&amp;$BE$3)</f>
        <v>0</v>
      </c>
      <c r="CI102">
        <f>SUMIFS('Grid GenerationQueue'!AJ$5:AJ$467,'Grid GenerationQueue'!$AX$5:$AX$467,$B102,'Grid GenerationQueue'!$AY$5:$AY$467,$C102,'Grid GenerationQueue'!$BB$5:$BB$467,"&lt;"&amp;$BE$3)</f>
        <v>0</v>
      </c>
      <c r="CJ102">
        <f>SUMIFS('Grid GenerationQueue'!AK$5:AK$467,'Grid GenerationQueue'!$AX$5:$AX$467,$B102,'Grid GenerationQueue'!$AY$5:$AY$467,$C102,'Grid GenerationQueue'!$BB$5:$BB$467,"&lt;"&amp;$BE$3)</f>
        <v>0</v>
      </c>
      <c r="CK102">
        <f>SUMIFS('Grid GenerationQueue'!AL$5:AL$467,'Grid GenerationQueue'!$AX$5:$AX$467,$B102,'Grid GenerationQueue'!$AY$5:$AY$467,$C102,'Grid GenerationQueue'!$BB$5:$BB$467,"&lt;"&amp;$BE$3)</f>
        <v>0</v>
      </c>
      <c r="CL102">
        <f>SUMIFS('Grid GenerationQueue'!AM$5:AM$467,'Grid GenerationQueue'!$AX$5:$AX$467,$B102,'Grid GenerationQueue'!$AY$5:$AY$467,$C102,'Grid GenerationQueue'!$BB$5:$BB$467,"&lt;"&amp;$BE$3)</f>
        <v>0</v>
      </c>
      <c r="CM102">
        <f>SUMIFS('Grid GenerationQueue'!AN$5:AN$467,'Grid GenerationQueue'!$AX$5:$AX$467,$B102,'Grid GenerationQueue'!$AY$5:$AY$467,$C102,'Grid GenerationQueue'!$BB$5:$BB$467,"&lt;"&amp;$BE$3)</f>
        <v>0</v>
      </c>
      <c r="CN102">
        <f>SUMIFS('Grid GenerationQueue'!AO$5:AO$467,'Grid GenerationQueue'!$AX$5:$AX$467,$B102,'Grid GenerationQueue'!$AY$5:$AY$467,$C102,'Grid GenerationQueue'!$BB$5:$BB$467,"&lt;"&amp;$BE$3)</f>
        <v>4012.0120000000002</v>
      </c>
      <c r="CO102">
        <f>SUMIFS('Grid GenerationQueue'!AP$5:AP$467,'Grid GenerationQueue'!$AX$5:$AX$467,$B102,'Grid GenerationQueue'!$AY$5:$AY$467,$C102,'Grid GenerationQueue'!$BB$5:$BB$467,"&lt;"&amp;$BE$3)</f>
        <v>1000</v>
      </c>
    </row>
    <row r="103" spans="1:93" x14ac:dyDescent="0.35">
      <c r="A103" t="s">
        <v>4644</v>
      </c>
      <c r="B103" t="s">
        <v>4415</v>
      </c>
      <c r="C103">
        <v>230</v>
      </c>
      <c r="D103">
        <f>SUMIFS('Grid GenerationQueue'!AE$5:AE$467,'Grid GenerationQueue'!$AX$5:$AX$467,$B103,'Grid GenerationQueue'!$AY$5:$AY$467,$C103,'Grid GenerationQueue'!$BI$5:$BI$467,"&lt;4")</f>
        <v>0</v>
      </c>
      <c r="E103">
        <f>SUMIFS('Grid GenerationQueue'!AF$5:AF$467,'Grid GenerationQueue'!$AX$5:$AX$467,$B103,'Grid GenerationQueue'!$AY$5:$AY$467,$C103,'Grid GenerationQueue'!$BI$5:$BI$467,"&lt;4")</f>
        <v>0</v>
      </c>
      <c r="F103">
        <f>SUMIFS('Grid GenerationQueue'!AG$5:AG$467,'Grid GenerationQueue'!$AX$5:$AX$467,$B103,'Grid GenerationQueue'!$AY$5:$AY$467,$C103,'Grid GenerationQueue'!$BI$5:$BI$467,"&lt;4")</f>
        <v>0</v>
      </c>
      <c r="G103">
        <f>SUMIFS('Grid GenerationQueue'!AH$5:AH$467,'Grid GenerationQueue'!$AX$5:$AX$467,$B103,'Grid GenerationQueue'!$AY$5:$AY$467,$C103,'Grid GenerationQueue'!$BI$5:$BI$467,"&lt;4")</f>
        <v>0</v>
      </c>
      <c r="H103">
        <f>SUMIFS('Grid GenerationQueue'!AI$5:AI$467,'Grid GenerationQueue'!$AX$5:$AX$467,$B103,'Grid GenerationQueue'!$AY$5:$AY$467,$C103,'Grid GenerationQueue'!$BI$5:$BI$467,"&lt;4")</f>
        <v>0</v>
      </c>
      <c r="I103">
        <f>SUMIFS('Grid GenerationQueue'!AJ$5:AJ$467,'Grid GenerationQueue'!$AX$5:$AX$467,$B103,'Grid GenerationQueue'!$AY$5:$AY$467,$C103,'Grid GenerationQueue'!$BI$5:$BI$467,"&lt;4")</f>
        <v>0</v>
      </c>
      <c r="J103">
        <f>SUMIFS('Grid GenerationQueue'!AK$5:AK$467,'Grid GenerationQueue'!$AX$5:$AX$467,$B103,'Grid GenerationQueue'!$AY$5:$AY$467,$C103,'Grid GenerationQueue'!$BI$5:$BI$467,"&lt;4")</f>
        <v>0</v>
      </c>
      <c r="K103">
        <f>SUMIFS('Grid GenerationQueue'!AL$5:AL$467,'Grid GenerationQueue'!$AX$5:$AX$467,$B103,'Grid GenerationQueue'!$AY$5:$AY$467,$C103,'Grid GenerationQueue'!$BI$5:$BI$467,"&lt;4")</f>
        <v>0</v>
      </c>
      <c r="L103">
        <f>SUMIFS('Grid GenerationQueue'!AM$5:AM$467,'Grid GenerationQueue'!$AX$5:$AX$467,$B103,'Grid GenerationQueue'!$AY$5:$AY$467,$C103,'Grid GenerationQueue'!$BI$5:$BI$467,"&lt;4")</f>
        <v>0</v>
      </c>
      <c r="M103">
        <f>SUMIFS('Grid GenerationQueue'!AN$5:AN$467,'Grid GenerationQueue'!$AX$5:$AX$467,$B103,'Grid GenerationQueue'!$AY$5:$AY$467,$C103,'Grid GenerationQueue'!$BI$5:$BI$467,"&lt;4")</f>
        <v>0</v>
      </c>
      <c r="N103">
        <f>SUMIFS('Grid GenerationQueue'!AO$5:AO$467,'Grid GenerationQueue'!$AX$5:$AX$467,$B103,'Grid GenerationQueue'!$AY$5:$AY$467,$C103,'Grid GenerationQueue'!$BI$5:$BI$467,"&lt;4")</f>
        <v>0</v>
      </c>
      <c r="O103">
        <f>SUMIFS('Grid GenerationQueue'!AP$5:AP$467,'Grid GenerationQueue'!$AX$5:$AX$467,$B103,'Grid GenerationQueue'!$AY$5:$AY$467,$C103,'Grid GenerationQueue'!$BI$5:$BI$467,"&lt;4")</f>
        <v>0</v>
      </c>
      <c r="Q103">
        <f>SUMIFS('Grid GenerationQueue'!AE$5:AE$467,'Grid GenerationQueue'!$AX$5:$AX$467,$B103,'Grid GenerationQueue'!$AY$5:$AY$467,$C103,'Grid GenerationQueue'!$BH$5:$BH$467,"Executed")</f>
        <v>0</v>
      </c>
      <c r="R103">
        <f>SUMIFS('Grid GenerationQueue'!AF$5:AF$467,'Grid GenerationQueue'!$AX$5:$AX$467,$B103,'Grid GenerationQueue'!$AY$5:$AY$467,$C103,'Grid GenerationQueue'!$BH$5:$BH$467,"Executed")</f>
        <v>0</v>
      </c>
      <c r="S103">
        <f>SUMIFS('Grid GenerationQueue'!AG$5:AG$467,'Grid GenerationQueue'!$AX$5:$AX$467,$B103,'Grid GenerationQueue'!$AY$5:$AY$467,$C103,'Grid GenerationQueue'!$BH$5:$BH$467,"Executed")</f>
        <v>0</v>
      </c>
      <c r="T103">
        <f>SUMIFS('Grid GenerationQueue'!AH$5:AH$467,'Grid GenerationQueue'!$AX$5:$AX$467,$B103,'Grid GenerationQueue'!$AY$5:$AY$467,$C103,'Grid GenerationQueue'!$BH$5:$BH$467,"Executed")</f>
        <v>0</v>
      </c>
      <c r="U103">
        <f>SUMIFS('Grid GenerationQueue'!AI$5:AI$467,'Grid GenerationQueue'!$AX$5:$AX$467,$B103,'Grid GenerationQueue'!$AY$5:$AY$467,$C103,'Grid GenerationQueue'!$BH$5:$BH$467,"Executed")</f>
        <v>0</v>
      </c>
      <c r="V103">
        <f>SUMIFS('Grid GenerationQueue'!AJ$5:AJ$467,'Grid GenerationQueue'!$AX$5:$AX$467,$B103,'Grid GenerationQueue'!$AY$5:$AY$467,$C103,'Grid GenerationQueue'!$BH$5:$BH$467,"Executed")</f>
        <v>0</v>
      </c>
      <c r="W103">
        <f>SUMIFS('Grid GenerationQueue'!AK$5:AK$467,'Grid GenerationQueue'!$AX$5:$AX$467,$B103,'Grid GenerationQueue'!$AY$5:$AY$467,$C103,'Grid GenerationQueue'!$BH$5:$BH$467,"Executed")</f>
        <v>0</v>
      </c>
      <c r="X103">
        <f>SUMIFS('Grid GenerationQueue'!AL$5:AL$467,'Grid GenerationQueue'!$AX$5:$AX$467,$B103,'Grid GenerationQueue'!$AY$5:$AY$467,$C103,'Grid GenerationQueue'!$BH$5:$BH$467,"Executed")</f>
        <v>0</v>
      </c>
      <c r="Y103">
        <f>SUMIFS('Grid GenerationQueue'!AM$5:AM$467,'Grid GenerationQueue'!$AX$5:$AX$467,$B103,'Grid GenerationQueue'!$AY$5:$AY$467,$C103,'Grid GenerationQueue'!$BH$5:$BH$467,"Executed")</f>
        <v>0</v>
      </c>
      <c r="Z103">
        <f>SUMIFS('Grid GenerationQueue'!AN$5:AN$467,'Grid GenerationQueue'!$AX$5:$AX$467,$B103,'Grid GenerationQueue'!$AY$5:$AY$467,$C103,'Grid GenerationQueue'!$BH$5:$BH$467,"Executed")</f>
        <v>0</v>
      </c>
      <c r="AA103">
        <f>SUMIFS('Grid GenerationQueue'!AO$5:AO$467,'Grid GenerationQueue'!$AX$5:$AX$467,$B103,'Grid GenerationQueue'!$AY$5:$AY$467,$C103,'Grid GenerationQueue'!$BH$5:$BH$467,"Executed")</f>
        <v>0</v>
      </c>
      <c r="AB103">
        <f>SUMIFS('Grid GenerationQueue'!AP$5:AP$467,'Grid GenerationQueue'!$AX$5:$AX$467,$B103,'Grid GenerationQueue'!$AY$5:$AY$467,$C103,'Grid GenerationQueue'!$BH$5:$BH$467,"Executed")</f>
        <v>0</v>
      </c>
      <c r="AD103">
        <f>SUMIFS('Grid GenerationQueue'!AE$5:AE$467,'Grid GenerationQueue'!$AX$5:$AX$467,$B103,'Grid GenerationQueue'!$AY$5:$AY$467,$C103,'Grid GenerationQueue'!$BF$5:$BF$467,"&lt;&gt;"&amp;"")</f>
        <v>0</v>
      </c>
      <c r="AE103">
        <f>SUMIFS('Grid GenerationQueue'!AF$5:AF$467,'Grid GenerationQueue'!$AX$5:$AX$467,$B103,'Grid GenerationQueue'!$AY$5:$AY$467,$C103,'Grid GenerationQueue'!$BF$5:$BF$467,"&lt;&gt;"&amp;"")</f>
        <v>0</v>
      </c>
      <c r="AF103">
        <f>SUMIFS('Grid GenerationQueue'!AG$5:AG$467,'Grid GenerationQueue'!$AX$5:$AX$467,$B103,'Grid GenerationQueue'!$AY$5:$AY$467,$C103,'Grid GenerationQueue'!$BF$5:$BF$467,"&lt;&gt;"&amp;"")</f>
        <v>0</v>
      </c>
      <c r="AG103">
        <f>SUMIFS('Grid GenerationQueue'!AH$5:AH$467,'Grid GenerationQueue'!$AX$5:$AX$467,$B103,'Grid GenerationQueue'!$AY$5:$AY$467,$C103,'Grid GenerationQueue'!$BF$5:$BF$467,"&lt;&gt;"&amp;"")</f>
        <v>0</v>
      </c>
      <c r="AH103">
        <f>SUMIFS('Grid GenerationQueue'!AI$5:AI$467,'Grid GenerationQueue'!$AX$5:$AX$467,$B103,'Grid GenerationQueue'!$AY$5:$AY$467,$C103,'Grid GenerationQueue'!$BF$5:$BF$467,"&lt;&gt;"&amp;"")</f>
        <v>0</v>
      </c>
      <c r="AI103">
        <f>SUMIFS('Grid GenerationQueue'!AJ$5:AJ$467,'Grid GenerationQueue'!$AX$5:$AX$467,$B103,'Grid GenerationQueue'!$AY$5:$AY$467,$C103,'Grid GenerationQueue'!$BF$5:$BF$467,"&lt;&gt;"&amp;"")</f>
        <v>0</v>
      </c>
      <c r="AJ103">
        <f>SUMIFS('Grid GenerationQueue'!AK$5:AK$467,'Grid GenerationQueue'!$AX$5:$AX$467,$B103,'Grid GenerationQueue'!$AY$5:$AY$467,$C103,'Grid GenerationQueue'!$BF$5:$BF$467,"&lt;&gt;"&amp;"")</f>
        <v>0</v>
      </c>
      <c r="AK103">
        <f>SUMIFS('Grid GenerationQueue'!AL$5:AL$467,'Grid GenerationQueue'!$AX$5:$AX$467,$B103,'Grid GenerationQueue'!$AY$5:$AY$467,$C103,'Grid GenerationQueue'!$BF$5:$BF$467,"&lt;&gt;"&amp;"")</f>
        <v>0</v>
      </c>
      <c r="AL103">
        <f>SUMIFS('Grid GenerationQueue'!AM$5:AM$467,'Grid GenerationQueue'!$AX$5:$AX$467,$B103,'Grid GenerationQueue'!$AY$5:$AY$467,$C103,'Grid GenerationQueue'!$BF$5:$BF$467,"&lt;&gt;"&amp;"")</f>
        <v>0</v>
      </c>
      <c r="AM103">
        <f>SUMIFS('Grid GenerationQueue'!AN$5:AN$467,'Grid GenerationQueue'!$AX$5:$AX$467,$B103,'Grid GenerationQueue'!$AY$5:$AY$467,$C103,'Grid GenerationQueue'!$BF$5:$BF$467,"&lt;&gt;"&amp;"")</f>
        <v>0</v>
      </c>
      <c r="AN103">
        <f>SUMIFS('Grid GenerationQueue'!AO$5:AO$467,'Grid GenerationQueue'!$AX$5:$AX$467,$B103,'Grid GenerationQueue'!$AY$5:$AY$467,$C103,'Grid GenerationQueue'!$BF$5:$BF$467,"&lt;&gt;"&amp;"")</f>
        <v>0</v>
      </c>
      <c r="AO103">
        <f>SUMIFS('Grid GenerationQueue'!AP$5:AP$467,'Grid GenerationQueue'!$AX$5:$AX$467,$B103,'Grid GenerationQueue'!$AY$5:$AY$467,$C103,'Grid GenerationQueue'!$BF$5:$BF$467,"&lt;&gt;"&amp;"")</f>
        <v>0</v>
      </c>
      <c r="AQ103">
        <f>SUMIFS('Grid GenerationQueue'!AE$5:AE$467,'Grid GenerationQueue'!$AX$5:$AX$467,$B103,'Grid GenerationQueue'!$AY$5:$AY$467,$C103)</f>
        <v>0</v>
      </c>
      <c r="AR103">
        <f>SUMIFS('Grid GenerationQueue'!AF$5:AF$467,'Grid GenerationQueue'!$AX$5:$AX$467,$B103,'Grid GenerationQueue'!$AY$5:$AY$467,$C103)</f>
        <v>0</v>
      </c>
      <c r="AS103">
        <f>SUMIFS('Grid GenerationQueue'!AG$5:AG$467,'Grid GenerationQueue'!$AX$5:$AX$467,$B103,'Grid GenerationQueue'!$AY$5:$AY$467,$C103)</f>
        <v>0</v>
      </c>
      <c r="AT103">
        <f>SUMIFS('Grid GenerationQueue'!AH$5:AH$467,'Grid GenerationQueue'!$AX$5:$AX$467,$B103,'Grid GenerationQueue'!$AY$5:$AY$467,$C103)</f>
        <v>0</v>
      </c>
      <c r="AU103">
        <f>SUMIFS('Grid GenerationQueue'!AI$5:AI$467,'Grid GenerationQueue'!$AX$5:$AX$467,$B103,'Grid GenerationQueue'!$AY$5:$AY$467,$C103)</f>
        <v>0</v>
      </c>
      <c r="AV103">
        <f>SUMIFS('Grid GenerationQueue'!AJ$5:AJ$467,'Grid GenerationQueue'!$AX$5:$AX$467,$B103,'Grid GenerationQueue'!$AY$5:$AY$467,$C103)</f>
        <v>0</v>
      </c>
      <c r="AW103">
        <f>SUMIFS('Grid GenerationQueue'!AK$5:AK$467,'Grid GenerationQueue'!$AX$5:$AX$467,$B103,'Grid GenerationQueue'!$AY$5:$AY$467,$C103)</f>
        <v>0</v>
      </c>
      <c r="AX103">
        <f>SUMIFS('Grid GenerationQueue'!AL$5:AL$467,'Grid GenerationQueue'!$AX$5:$AX$467,$B103,'Grid GenerationQueue'!$AY$5:$AY$467,$C103)</f>
        <v>0</v>
      </c>
      <c r="AY103">
        <f>SUMIFS('Grid GenerationQueue'!AM$5:AM$467,'Grid GenerationQueue'!$AX$5:$AX$467,$B103,'Grid GenerationQueue'!$AY$5:$AY$467,$C103)</f>
        <v>0</v>
      </c>
      <c r="AZ103">
        <f>SUMIFS('Grid GenerationQueue'!AN$5:AN$467,'Grid GenerationQueue'!$AX$5:$AX$467,$B103,'Grid GenerationQueue'!$AY$5:$AY$467,$C103)</f>
        <v>0</v>
      </c>
      <c r="BA103">
        <f>SUMIFS('Grid GenerationQueue'!AO$5:AO$467,'Grid GenerationQueue'!$AX$5:$AX$467,$B103,'Grid GenerationQueue'!$AY$5:$AY$467,$C103)</f>
        <v>0</v>
      </c>
      <c r="BB103">
        <f>SUMIFS('Grid GenerationQueue'!AP$5:AP$467,'Grid GenerationQueue'!$AX$5:$AX$467,$B103,'Grid GenerationQueue'!$AY$5:$AY$467,$C103)</f>
        <v>0</v>
      </c>
      <c r="BD103">
        <f>SUMIFS('Grid GenerationQueue'!AE$5:AE$467,'Grid GenerationQueue'!$AX$5:$AX$467,$B103,'Grid GenerationQueue'!$AY$5:$AY$467,$C103,'Grid GenerationQueue'!$BH$5:$BH$467,"Executed",'Grid GenerationQueue'!$BB$5:$BB$467,"&lt;"&amp;$BE$3)</f>
        <v>0</v>
      </c>
      <c r="BE103">
        <f>SUMIFS('Grid GenerationQueue'!AF$5:AF$467,'Grid GenerationQueue'!$AX$5:$AX$467,$B103,'Grid GenerationQueue'!$AY$5:$AY$467,$C103,'Grid GenerationQueue'!$BH$5:$BH$467,"Executed",'Grid GenerationQueue'!$BB$5:$BB$467,"&lt;"&amp;$BE$3)</f>
        <v>0</v>
      </c>
      <c r="BF103">
        <f>SUMIFS('Grid GenerationQueue'!AG$5:AG$467,'Grid GenerationQueue'!$AX$5:$AX$467,$B103,'Grid GenerationQueue'!$AY$5:$AY$467,$C103,'Grid GenerationQueue'!$BH$5:$BH$467,"Executed",'Grid GenerationQueue'!$BB$5:$BB$467,"&lt;"&amp;$BE$3)</f>
        <v>0</v>
      </c>
      <c r="BG103">
        <f>SUMIFS('Grid GenerationQueue'!AH$5:AH$467,'Grid GenerationQueue'!$AX$5:$AX$467,$B103,'Grid GenerationQueue'!$AY$5:$AY$467,$C103,'Grid GenerationQueue'!$BH$5:$BH$467,"Executed",'Grid GenerationQueue'!$BB$5:$BB$467,"&lt;"&amp;$BE$3)</f>
        <v>0</v>
      </c>
      <c r="BH103">
        <f>SUMIFS('Grid GenerationQueue'!AI$5:AI$467,'Grid GenerationQueue'!$AX$5:$AX$467,$B103,'Grid GenerationQueue'!$AY$5:$AY$467,$C103,'Grid GenerationQueue'!$BH$5:$BH$467,"Executed",'Grid GenerationQueue'!$BB$5:$BB$467,"&lt;"&amp;$BE$3)</f>
        <v>0</v>
      </c>
      <c r="BI103">
        <f>SUMIFS('Grid GenerationQueue'!AJ$5:AJ$467,'Grid GenerationQueue'!$AX$5:$AX$467,$B103,'Grid GenerationQueue'!$AY$5:$AY$467,$C103,'Grid GenerationQueue'!$BH$5:$BH$467,"Executed",'Grid GenerationQueue'!$BB$5:$BB$467,"&lt;"&amp;$BE$3)</f>
        <v>0</v>
      </c>
      <c r="BJ103">
        <f>SUMIFS('Grid GenerationQueue'!AK$5:AK$467,'Grid GenerationQueue'!$AX$5:$AX$467,$B103,'Grid GenerationQueue'!$AY$5:$AY$467,$C103,'Grid GenerationQueue'!$BH$5:$BH$467,"Executed",'Grid GenerationQueue'!$BB$5:$BB$467,"&lt;"&amp;$BE$3)</f>
        <v>0</v>
      </c>
      <c r="BK103">
        <f>SUMIFS('Grid GenerationQueue'!AL$5:AL$467,'Grid GenerationQueue'!$AX$5:$AX$467,$B103,'Grid GenerationQueue'!$AY$5:$AY$467,$C103,'Grid GenerationQueue'!$BH$5:$BH$467,"Executed",'Grid GenerationQueue'!$BB$5:$BB$467,"&lt;"&amp;$BE$3)</f>
        <v>0</v>
      </c>
      <c r="BL103">
        <f>SUMIFS('Grid GenerationQueue'!AM$5:AM$467,'Grid GenerationQueue'!$AX$5:$AX$467,$B103,'Grid GenerationQueue'!$AY$5:$AY$467,$C103,'Grid GenerationQueue'!$BH$5:$BH$467,"Executed",'Grid GenerationQueue'!$BB$5:$BB$467,"&lt;"&amp;$BE$3)</f>
        <v>0</v>
      </c>
      <c r="BM103">
        <f>SUMIFS('Grid GenerationQueue'!AN$5:AN$467,'Grid GenerationQueue'!$AX$5:$AX$467,$B103,'Grid GenerationQueue'!$AY$5:$AY$467,$C103,'Grid GenerationQueue'!$BH$5:$BH$467,"Executed",'Grid GenerationQueue'!$BB$5:$BB$467,"&lt;"&amp;$BE$3)</f>
        <v>0</v>
      </c>
      <c r="BN103">
        <f>SUMIFS('Grid GenerationQueue'!AO$5:AO$467,'Grid GenerationQueue'!$AX$5:$AX$467,$B103,'Grid GenerationQueue'!$AY$5:$AY$467,$C103,'Grid GenerationQueue'!$BH$5:$BH$467,"Executed",'Grid GenerationQueue'!$BB$5:$BB$467,"&lt;"&amp;$BE$3)</f>
        <v>0</v>
      </c>
      <c r="BO103">
        <f>SUMIFS('Grid GenerationQueue'!AP$5:AP$467,'Grid GenerationQueue'!$AX$5:$AX$467,$B103,'Grid GenerationQueue'!$AY$5:$AY$467,$C103,'Grid GenerationQueue'!$BH$5:$BH$467,"Executed",'Grid GenerationQueue'!$BB$5:$BB$467,"&lt;"&amp;$BE$3)</f>
        <v>0</v>
      </c>
      <c r="BQ103">
        <f>SUMIFS('Grid GenerationQueue'!AE$5:AE$467,'Grid GenerationQueue'!$AX$5:$AX$467,$B103,'Grid GenerationQueue'!$AY$5:$AY$467,$C103,'Grid GenerationQueue'!$BF$5:$BF$467,"&lt;&gt;"&amp;"",'Grid GenerationQueue'!$BB$5:$BB$467,"&lt;"&amp;$BE$3)</f>
        <v>0</v>
      </c>
      <c r="BR103">
        <f>SUMIFS('Grid GenerationQueue'!AF$5:AF$467,'Grid GenerationQueue'!$AX$5:$AX$467,$B103,'Grid GenerationQueue'!$AY$5:$AY$467,$C103,'Grid GenerationQueue'!$BF$5:$BF$467,"&lt;&gt;"&amp;"",'Grid GenerationQueue'!$BB$5:$BB$467,"&lt;"&amp;$BE$3)</f>
        <v>0</v>
      </c>
      <c r="BS103">
        <f>SUMIFS('Grid GenerationQueue'!AG$5:AG$467,'Grid GenerationQueue'!$AX$5:$AX$467,$B103,'Grid GenerationQueue'!$AY$5:$AY$467,$C103,'Grid GenerationQueue'!$BF$5:$BF$467,"&lt;&gt;"&amp;"",'Grid GenerationQueue'!$BB$5:$BB$467,"&lt;"&amp;$BE$3)</f>
        <v>0</v>
      </c>
      <c r="BT103">
        <f>SUMIFS('Grid GenerationQueue'!AH$5:AH$467,'Grid GenerationQueue'!$AX$5:$AX$467,$B103,'Grid GenerationQueue'!$AY$5:$AY$467,$C103,'Grid GenerationQueue'!$BF$5:$BF$467,"&lt;&gt;"&amp;"",'Grid GenerationQueue'!$BB$5:$BB$467,"&lt;"&amp;$BE$3)</f>
        <v>0</v>
      </c>
      <c r="BU103">
        <f>SUMIFS('Grid GenerationQueue'!AI$5:AI$467,'Grid GenerationQueue'!$AX$5:$AX$467,$B103,'Grid GenerationQueue'!$AY$5:$AY$467,$C103,'Grid GenerationQueue'!$BF$5:$BF$467,"&lt;&gt;"&amp;"",'Grid GenerationQueue'!$BB$5:$BB$467,"&lt;"&amp;$BE$3)</f>
        <v>0</v>
      </c>
      <c r="BV103">
        <f>SUMIFS('Grid GenerationQueue'!AJ$5:AJ$467,'Grid GenerationQueue'!$AX$5:$AX$467,$B103,'Grid GenerationQueue'!$AY$5:$AY$467,$C103,'Grid GenerationQueue'!$BF$5:$BF$467,"&lt;&gt;"&amp;"",'Grid GenerationQueue'!$BB$5:$BB$467,"&lt;"&amp;$BE$3)</f>
        <v>0</v>
      </c>
      <c r="BW103">
        <f>SUMIFS('Grid GenerationQueue'!AK$5:AK$467,'Grid GenerationQueue'!$AX$5:$AX$467,$B103,'Grid GenerationQueue'!$AY$5:$AY$467,$C103,'Grid GenerationQueue'!$BF$5:$BF$467,"&lt;&gt;"&amp;"",'Grid GenerationQueue'!$BB$5:$BB$467,"&lt;"&amp;$BE$3)</f>
        <v>0</v>
      </c>
      <c r="BX103">
        <f>SUMIFS('Grid GenerationQueue'!AL$5:AL$467,'Grid GenerationQueue'!$AX$5:$AX$467,$B103,'Grid GenerationQueue'!$AY$5:$AY$467,$C103,'Grid GenerationQueue'!$BF$5:$BF$467,"&lt;&gt;"&amp;"",'Grid GenerationQueue'!$BB$5:$BB$467,"&lt;"&amp;$BE$3)</f>
        <v>0</v>
      </c>
      <c r="BY103">
        <f>SUMIFS('Grid GenerationQueue'!AM$5:AM$467,'Grid GenerationQueue'!$AX$5:$AX$467,$B103,'Grid GenerationQueue'!$AY$5:$AY$467,$C103,'Grid GenerationQueue'!$BF$5:$BF$467,"&lt;&gt;"&amp;"",'Grid GenerationQueue'!$BB$5:$BB$467,"&lt;"&amp;$BE$3)</f>
        <v>0</v>
      </c>
      <c r="BZ103">
        <f>SUMIFS('Grid GenerationQueue'!AN$5:AN$467,'Grid GenerationQueue'!$AX$5:$AX$467,$B103,'Grid GenerationQueue'!$AY$5:$AY$467,$C103,'Grid GenerationQueue'!$BF$5:$BF$467,"&lt;&gt;"&amp;"",'Grid GenerationQueue'!$BB$5:$BB$467,"&lt;"&amp;$BE$3)</f>
        <v>0</v>
      </c>
      <c r="CA103">
        <f>SUMIFS('Grid GenerationQueue'!AO$5:AO$467,'Grid GenerationQueue'!$AX$5:$AX$467,$B103,'Grid GenerationQueue'!$AY$5:$AY$467,$C103,'Grid GenerationQueue'!$BF$5:$BF$467,"&lt;&gt;"&amp;"",'Grid GenerationQueue'!$BB$5:$BB$467,"&lt;"&amp;$BE$3)</f>
        <v>0</v>
      </c>
      <c r="CB103">
        <f>SUMIFS('Grid GenerationQueue'!AP$5:AP$467,'Grid GenerationQueue'!$AX$5:$AX$467,$B103,'Grid GenerationQueue'!$AY$5:$AY$467,$C103,'Grid GenerationQueue'!$BF$5:$BF$467,"&lt;&gt;"&amp;"",'Grid GenerationQueue'!$BB$5:$BB$467,"&lt;"&amp;$BE$3)</f>
        <v>0</v>
      </c>
      <c r="CD103">
        <f>SUMIFS('Grid GenerationQueue'!AE$5:AE$467,'Grid GenerationQueue'!$AX$5:$AX$467,$B103,'Grid GenerationQueue'!$AY$5:$AY$467,$C103,'Grid GenerationQueue'!$BB$5:$BB$467,"&lt;"&amp;$BE$3)</f>
        <v>0</v>
      </c>
      <c r="CE103">
        <f>SUMIFS('Grid GenerationQueue'!AF$5:AF$467,'Grid GenerationQueue'!$AX$5:$AX$467,$B103,'Grid GenerationQueue'!$AY$5:$AY$467,$C103,'Grid GenerationQueue'!$BB$5:$BB$467,"&lt;"&amp;$BE$3)</f>
        <v>0</v>
      </c>
      <c r="CF103">
        <f>SUMIFS('Grid GenerationQueue'!AG$5:AG$467,'Grid GenerationQueue'!$AX$5:$AX$467,$B103,'Grid GenerationQueue'!$AY$5:$AY$467,$C103,'Grid GenerationQueue'!$BB$5:$BB$467,"&lt;"&amp;$BE$3)</f>
        <v>0</v>
      </c>
      <c r="CG103">
        <f>SUMIFS('Grid GenerationQueue'!AH$5:AH$467,'Grid GenerationQueue'!$AX$5:$AX$467,$B103,'Grid GenerationQueue'!$AY$5:$AY$467,$C103,'Grid GenerationQueue'!$BB$5:$BB$467,"&lt;"&amp;$BE$3)</f>
        <v>0</v>
      </c>
      <c r="CH103">
        <f>SUMIFS('Grid GenerationQueue'!AI$5:AI$467,'Grid GenerationQueue'!$AX$5:$AX$467,$B103,'Grid GenerationQueue'!$AY$5:$AY$467,$C103,'Grid GenerationQueue'!$BB$5:$BB$467,"&lt;"&amp;$BE$3)</f>
        <v>0</v>
      </c>
      <c r="CI103">
        <f>SUMIFS('Grid GenerationQueue'!AJ$5:AJ$467,'Grid GenerationQueue'!$AX$5:$AX$467,$B103,'Grid GenerationQueue'!$AY$5:$AY$467,$C103,'Grid GenerationQueue'!$BB$5:$BB$467,"&lt;"&amp;$BE$3)</f>
        <v>0</v>
      </c>
      <c r="CJ103">
        <f>SUMIFS('Grid GenerationQueue'!AK$5:AK$467,'Grid GenerationQueue'!$AX$5:$AX$467,$B103,'Grid GenerationQueue'!$AY$5:$AY$467,$C103,'Grid GenerationQueue'!$BB$5:$BB$467,"&lt;"&amp;$BE$3)</f>
        <v>0</v>
      </c>
      <c r="CK103">
        <f>SUMIFS('Grid GenerationQueue'!AL$5:AL$467,'Grid GenerationQueue'!$AX$5:$AX$467,$B103,'Grid GenerationQueue'!$AY$5:$AY$467,$C103,'Grid GenerationQueue'!$BB$5:$BB$467,"&lt;"&amp;$BE$3)</f>
        <v>0</v>
      </c>
      <c r="CL103">
        <f>SUMIFS('Grid GenerationQueue'!AM$5:AM$467,'Grid GenerationQueue'!$AX$5:$AX$467,$B103,'Grid GenerationQueue'!$AY$5:$AY$467,$C103,'Grid GenerationQueue'!$BB$5:$BB$467,"&lt;"&amp;$BE$3)</f>
        <v>0</v>
      </c>
      <c r="CM103">
        <f>SUMIFS('Grid GenerationQueue'!AN$5:AN$467,'Grid GenerationQueue'!$AX$5:$AX$467,$B103,'Grid GenerationQueue'!$AY$5:$AY$467,$C103,'Grid GenerationQueue'!$BB$5:$BB$467,"&lt;"&amp;$BE$3)</f>
        <v>0</v>
      </c>
      <c r="CN103">
        <f>SUMIFS('Grid GenerationQueue'!AO$5:AO$467,'Grid GenerationQueue'!$AX$5:$AX$467,$B103,'Grid GenerationQueue'!$AY$5:$AY$467,$C103,'Grid GenerationQueue'!$BB$5:$BB$467,"&lt;"&amp;$BE$3)</f>
        <v>0</v>
      </c>
      <c r="CO103">
        <f>SUMIFS('Grid GenerationQueue'!AP$5:AP$467,'Grid GenerationQueue'!$AX$5:$AX$467,$B103,'Grid GenerationQueue'!$AY$5:$AY$467,$C103,'Grid GenerationQueue'!$BB$5:$BB$467,"&lt;"&amp;$BE$3)</f>
        <v>0</v>
      </c>
    </row>
    <row r="104" spans="1:93" x14ac:dyDescent="0.35">
      <c r="A104" t="s">
        <v>4648</v>
      </c>
      <c r="B104" t="s">
        <v>4417</v>
      </c>
      <c r="C104">
        <v>115</v>
      </c>
      <c r="D104">
        <f>SUMIFS('Grid GenerationQueue'!AE$5:AE$467,'Grid GenerationQueue'!$AX$5:$AX$467,$B104,'Grid GenerationQueue'!$AY$5:$AY$467,$C104,'Grid GenerationQueue'!$BI$5:$BI$467,"&lt;4")</f>
        <v>0</v>
      </c>
      <c r="E104">
        <f>SUMIFS('Grid GenerationQueue'!AF$5:AF$467,'Grid GenerationQueue'!$AX$5:$AX$467,$B104,'Grid GenerationQueue'!$AY$5:$AY$467,$C104,'Grid GenerationQueue'!$BI$5:$BI$467,"&lt;4")</f>
        <v>0</v>
      </c>
      <c r="F104">
        <f>SUMIFS('Grid GenerationQueue'!AG$5:AG$467,'Grid GenerationQueue'!$AX$5:$AX$467,$B104,'Grid GenerationQueue'!$AY$5:$AY$467,$C104,'Grid GenerationQueue'!$BI$5:$BI$467,"&lt;4")</f>
        <v>0</v>
      </c>
      <c r="G104">
        <f>SUMIFS('Grid GenerationQueue'!AH$5:AH$467,'Grid GenerationQueue'!$AX$5:$AX$467,$B104,'Grid GenerationQueue'!$AY$5:$AY$467,$C104,'Grid GenerationQueue'!$BI$5:$BI$467,"&lt;4")</f>
        <v>0</v>
      </c>
      <c r="H104">
        <f>SUMIFS('Grid GenerationQueue'!AI$5:AI$467,'Grid GenerationQueue'!$AX$5:$AX$467,$B104,'Grid GenerationQueue'!$AY$5:$AY$467,$C104,'Grid GenerationQueue'!$BI$5:$BI$467,"&lt;4")</f>
        <v>0</v>
      </c>
      <c r="I104">
        <f>SUMIFS('Grid GenerationQueue'!AJ$5:AJ$467,'Grid GenerationQueue'!$AX$5:$AX$467,$B104,'Grid GenerationQueue'!$AY$5:$AY$467,$C104,'Grid GenerationQueue'!$BI$5:$BI$467,"&lt;4")</f>
        <v>0</v>
      </c>
      <c r="J104">
        <f>SUMIFS('Grid GenerationQueue'!AK$5:AK$467,'Grid GenerationQueue'!$AX$5:$AX$467,$B104,'Grid GenerationQueue'!$AY$5:$AY$467,$C104,'Grid GenerationQueue'!$BI$5:$BI$467,"&lt;4")</f>
        <v>0</v>
      </c>
      <c r="K104">
        <f>SUMIFS('Grid GenerationQueue'!AL$5:AL$467,'Grid GenerationQueue'!$AX$5:$AX$467,$B104,'Grid GenerationQueue'!$AY$5:$AY$467,$C104,'Grid GenerationQueue'!$BI$5:$BI$467,"&lt;4")</f>
        <v>0</v>
      </c>
      <c r="L104">
        <f>SUMIFS('Grid GenerationQueue'!AM$5:AM$467,'Grid GenerationQueue'!$AX$5:$AX$467,$B104,'Grid GenerationQueue'!$AY$5:$AY$467,$C104,'Grid GenerationQueue'!$BI$5:$BI$467,"&lt;4")</f>
        <v>0</v>
      </c>
      <c r="M104">
        <f>SUMIFS('Grid GenerationQueue'!AN$5:AN$467,'Grid GenerationQueue'!$AX$5:$AX$467,$B104,'Grid GenerationQueue'!$AY$5:$AY$467,$C104,'Grid GenerationQueue'!$BI$5:$BI$467,"&lt;4")</f>
        <v>0</v>
      </c>
      <c r="N104">
        <f>SUMIFS('Grid GenerationQueue'!AO$5:AO$467,'Grid GenerationQueue'!$AX$5:$AX$467,$B104,'Grid GenerationQueue'!$AY$5:$AY$467,$C104,'Grid GenerationQueue'!$BI$5:$BI$467,"&lt;4")</f>
        <v>0</v>
      </c>
      <c r="O104">
        <f>SUMIFS('Grid GenerationQueue'!AP$5:AP$467,'Grid GenerationQueue'!$AX$5:$AX$467,$B104,'Grid GenerationQueue'!$AY$5:$AY$467,$C104,'Grid GenerationQueue'!$BI$5:$BI$467,"&lt;4")</f>
        <v>0</v>
      </c>
      <c r="Q104">
        <f>SUMIFS('Grid GenerationQueue'!AE$5:AE$467,'Grid GenerationQueue'!$AX$5:$AX$467,$B104,'Grid GenerationQueue'!$AY$5:$AY$467,$C104,'Grid GenerationQueue'!$BH$5:$BH$467,"Executed")</f>
        <v>0</v>
      </c>
      <c r="R104">
        <f>SUMIFS('Grid GenerationQueue'!AF$5:AF$467,'Grid GenerationQueue'!$AX$5:$AX$467,$B104,'Grid GenerationQueue'!$AY$5:$AY$467,$C104,'Grid GenerationQueue'!$BH$5:$BH$467,"Executed")</f>
        <v>0</v>
      </c>
      <c r="S104">
        <f>SUMIFS('Grid GenerationQueue'!AG$5:AG$467,'Grid GenerationQueue'!$AX$5:$AX$467,$B104,'Grid GenerationQueue'!$AY$5:$AY$467,$C104,'Grid GenerationQueue'!$BH$5:$BH$467,"Executed")</f>
        <v>0</v>
      </c>
      <c r="T104">
        <f>SUMIFS('Grid GenerationQueue'!AH$5:AH$467,'Grid GenerationQueue'!$AX$5:$AX$467,$B104,'Grid GenerationQueue'!$AY$5:$AY$467,$C104,'Grid GenerationQueue'!$BH$5:$BH$467,"Executed")</f>
        <v>0</v>
      </c>
      <c r="U104">
        <f>SUMIFS('Grid GenerationQueue'!AI$5:AI$467,'Grid GenerationQueue'!$AX$5:$AX$467,$B104,'Grid GenerationQueue'!$AY$5:$AY$467,$C104,'Grid GenerationQueue'!$BH$5:$BH$467,"Executed")</f>
        <v>0</v>
      </c>
      <c r="V104">
        <f>SUMIFS('Grid GenerationQueue'!AJ$5:AJ$467,'Grid GenerationQueue'!$AX$5:$AX$467,$B104,'Grid GenerationQueue'!$AY$5:$AY$467,$C104,'Grid GenerationQueue'!$BH$5:$BH$467,"Executed")</f>
        <v>0</v>
      </c>
      <c r="W104">
        <f>SUMIFS('Grid GenerationQueue'!AK$5:AK$467,'Grid GenerationQueue'!$AX$5:$AX$467,$B104,'Grid GenerationQueue'!$AY$5:$AY$467,$C104,'Grid GenerationQueue'!$BH$5:$BH$467,"Executed")</f>
        <v>0</v>
      </c>
      <c r="X104">
        <f>SUMIFS('Grid GenerationQueue'!AL$5:AL$467,'Grid GenerationQueue'!$AX$5:$AX$467,$B104,'Grid GenerationQueue'!$AY$5:$AY$467,$C104,'Grid GenerationQueue'!$BH$5:$BH$467,"Executed")</f>
        <v>0</v>
      </c>
      <c r="Y104">
        <f>SUMIFS('Grid GenerationQueue'!AM$5:AM$467,'Grid GenerationQueue'!$AX$5:$AX$467,$B104,'Grid GenerationQueue'!$AY$5:$AY$467,$C104,'Grid GenerationQueue'!$BH$5:$BH$467,"Executed")</f>
        <v>0</v>
      </c>
      <c r="Z104">
        <f>SUMIFS('Grid GenerationQueue'!AN$5:AN$467,'Grid GenerationQueue'!$AX$5:$AX$467,$B104,'Grid GenerationQueue'!$AY$5:$AY$467,$C104,'Grid GenerationQueue'!$BH$5:$BH$467,"Executed")</f>
        <v>0</v>
      </c>
      <c r="AA104">
        <f>SUMIFS('Grid GenerationQueue'!AO$5:AO$467,'Grid GenerationQueue'!$AX$5:$AX$467,$B104,'Grid GenerationQueue'!$AY$5:$AY$467,$C104,'Grid GenerationQueue'!$BH$5:$BH$467,"Executed")</f>
        <v>0</v>
      </c>
      <c r="AB104">
        <f>SUMIFS('Grid GenerationQueue'!AP$5:AP$467,'Grid GenerationQueue'!$AX$5:$AX$467,$B104,'Grid GenerationQueue'!$AY$5:$AY$467,$C104,'Grid GenerationQueue'!$BH$5:$BH$467,"Executed")</f>
        <v>0</v>
      </c>
      <c r="AD104">
        <f>SUMIFS('Grid GenerationQueue'!AE$5:AE$467,'Grid GenerationQueue'!$AX$5:$AX$467,$B104,'Grid GenerationQueue'!$AY$5:$AY$467,$C104,'Grid GenerationQueue'!$BF$5:$BF$467,"&lt;&gt;"&amp;"")</f>
        <v>0</v>
      </c>
      <c r="AE104">
        <f>SUMIFS('Grid GenerationQueue'!AF$5:AF$467,'Grid GenerationQueue'!$AX$5:$AX$467,$B104,'Grid GenerationQueue'!$AY$5:$AY$467,$C104,'Grid GenerationQueue'!$BF$5:$BF$467,"&lt;&gt;"&amp;"")</f>
        <v>0</v>
      </c>
      <c r="AF104">
        <f>SUMIFS('Grid GenerationQueue'!AG$5:AG$467,'Grid GenerationQueue'!$AX$5:$AX$467,$B104,'Grid GenerationQueue'!$AY$5:$AY$467,$C104,'Grid GenerationQueue'!$BF$5:$BF$467,"&lt;&gt;"&amp;"")</f>
        <v>0</v>
      </c>
      <c r="AG104">
        <f>SUMIFS('Grid GenerationQueue'!AH$5:AH$467,'Grid GenerationQueue'!$AX$5:$AX$467,$B104,'Grid GenerationQueue'!$AY$5:$AY$467,$C104,'Grid GenerationQueue'!$BF$5:$BF$467,"&lt;&gt;"&amp;"")</f>
        <v>0</v>
      </c>
      <c r="AH104">
        <f>SUMIFS('Grid GenerationQueue'!AI$5:AI$467,'Grid GenerationQueue'!$AX$5:$AX$467,$B104,'Grid GenerationQueue'!$AY$5:$AY$467,$C104,'Grid GenerationQueue'!$BF$5:$BF$467,"&lt;&gt;"&amp;"")</f>
        <v>0</v>
      </c>
      <c r="AI104">
        <f>SUMIFS('Grid GenerationQueue'!AJ$5:AJ$467,'Grid GenerationQueue'!$AX$5:$AX$467,$B104,'Grid GenerationQueue'!$AY$5:$AY$467,$C104,'Grid GenerationQueue'!$BF$5:$BF$467,"&lt;&gt;"&amp;"")</f>
        <v>0</v>
      </c>
      <c r="AJ104">
        <f>SUMIFS('Grid GenerationQueue'!AK$5:AK$467,'Grid GenerationQueue'!$AX$5:$AX$467,$B104,'Grid GenerationQueue'!$AY$5:$AY$467,$C104,'Grid GenerationQueue'!$BF$5:$BF$467,"&lt;&gt;"&amp;"")</f>
        <v>0</v>
      </c>
      <c r="AK104">
        <f>SUMIFS('Grid GenerationQueue'!AL$5:AL$467,'Grid GenerationQueue'!$AX$5:$AX$467,$B104,'Grid GenerationQueue'!$AY$5:$AY$467,$C104,'Grid GenerationQueue'!$BF$5:$BF$467,"&lt;&gt;"&amp;"")</f>
        <v>0</v>
      </c>
      <c r="AL104">
        <f>SUMIFS('Grid GenerationQueue'!AM$5:AM$467,'Grid GenerationQueue'!$AX$5:$AX$467,$B104,'Grid GenerationQueue'!$AY$5:$AY$467,$C104,'Grid GenerationQueue'!$BF$5:$BF$467,"&lt;&gt;"&amp;"")</f>
        <v>0</v>
      </c>
      <c r="AM104">
        <f>SUMIFS('Grid GenerationQueue'!AN$5:AN$467,'Grid GenerationQueue'!$AX$5:$AX$467,$B104,'Grid GenerationQueue'!$AY$5:$AY$467,$C104,'Grid GenerationQueue'!$BF$5:$BF$467,"&lt;&gt;"&amp;"")</f>
        <v>0</v>
      </c>
      <c r="AN104">
        <f>SUMIFS('Grid GenerationQueue'!AO$5:AO$467,'Grid GenerationQueue'!$AX$5:$AX$467,$B104,'Grid GenerationQueue'!$AY$5:$AY$467,$C104,'Grid GenerationQueue'!$BF$5:$BF$467,"&lt;&gt;"&amp;"")</f>
        <v>0</v>
      </c>
      <c r="AO104">
        <f>SUMIFS('Grid GenerationQueue'!AP$5:AP$467,'Grid GenerationQueue'!$AX$5:$AX$467,$B104,'Grid GenerationQueue'!$AY$5:$AY$467,$C104,'Grid GenerationQueue'!$BF$5:$BF$467,"&lt;&gt;"&amp;"")</f>
        <v>0</v>
      </c>
      <c r="AQ104">
        <f>SUMIFS('Grid GenerationQueue'!AE$5:AE$467,'Grid GenerationQueue'!$AX$5:$AX$467,$B104,'Grid GenerationQueue'!$AY$5:$AY$467,$C104)</f>
        <v>0</v>
      </c>
      <c r="AR104">
        <f>SUMIFS('Grid GenerationQueue'!AF$5:AF$467,'Grid GenerationQueue'!$AX$5:$AX$467,$B104,'Grid GenerationQueue'!$AY$5:$AY$467,$C104)</f>
        <v>0</v>
      </c>
      <c r="AS104">
        <f>SUMIFS('Grid GenerationQueue'!AG$5:AG$467,'Grid GenerationQueue'!$AX$5:$AX$467,$B104,'Grid GenerationQueue'!$AY$5:$AY$467,$C104)</f>
        <v>0</v>
      </c>
      <c r="AT104">
        <f>SUMIFS('Grid GenerationQueue'!AH$5:AH$467,'Grid GenerationQueue'!$AX$5:$AX$467,$B104,'Grid GenerationQueue'!$AY$5:$AY$467,$C104)</f>
        <v>0</v>
      </c>
      <c r="AU104">
        <f>SUMIFS('Grid GenerationQueue'!AI$5:AI$467,'Grid GenerationQueue'!$AX$5:$AX$467,$B104,'Grid GenerationQueue'!$AY$5:$AY$467,$C104)</f>
        <v>0</v>
      </c>
      <c r="AV104">
        <f>SUMIFS('Grid GenerationQueue'!AJ$5:AJ$467,'Grid GenerationQueue'!$AX$5:$AX$467,$B104,'Grid GenerationQueue'!$AY$5:$AY$467,$C104)</f>
        <v>0</v>
      </c>
      <c r="AW104">
        <f>SUMIFS('Grid GenerationQueue'!AK$5:AK$467,'Grid GenerationQueue'!$AX$5:$AX$467,$B104,'Grid GenerationQueue'!$AY$5:$AY$467,$C104)</f>
        <v>0</v>
      </c>
      <c r="AX104">
        <f>SUMIFS('Grid GenerationQueue'!AL$5:AL$467,'Grid GenerationQueue'!$AX$5:$AX$467,$B104,'Grid GenerationQueue'!$AY$5:$AY$467,$C104)</f>
        <v>0</v>
      </c>
      <c r="AY104">
        <f>SUMIFS('Grid GenerationQueue'!AM$5:AM$467,'Grid GenerationQueue'!$AX$5:$AX$467,$B104,'Grid GenerationQueue'!$AY$5:$AY$467,$C104)</f>
        <v>0</v>
      </c>
      <c r="AZ104">
        <f>SUMIFS('Grid GenerationQueue'!AN$5:AN$467,'Grid GenerationQueue'!$AX$5:$AX$467,$B104,'Grid GenerationQueue'!$AY$5:$AY$467,$C104)</f>
        <v>0</v>
      </c>
      <c r="BA104">
        <f>SUMIFS('Grid GenerationQueue'!AO$5:AO$467,'Grid GenerationQueue'!$AX$5:$AX$467,$B104,'Grid GenerationQueue'!$AY$5:$AY$467,$C104)</f>
        <v>0</v>
      </c>
      <c r="BB104">
        <f>SUMIFS('Grid GenerationQueue'!AP$5:AP$467,'Grid GenerationQueue'!$AX$5:$AX$467,$B104,'Grid GenerationQueue'!$AY$5:$AY$467,$C104)</f>
        <v>0</v>
      </c>
      <c r="BD104">
        <f>SUMIFS('Grid GenerationQueue'!AE$5:AE$467,'Grid GenerationQueue'!$AX$5:$AX$467,$B104,'Grid GenerationQueue'!$AY$5:$AY$467,$C104,'Grid GenerationQueue'!$BH$5:$BH$467,"Executed",'Grid GenerationQueue'!$BB$5:$BB$467,"&lt;"&amp;$BE$3)</f>
        <v>0</v>
      </c>
      <c r="BE104">
        <f>SUMIFS('Grid GenerationQueue'!AF$5:AF$467,'Grid GenerationQueue'!$AX$5:$AX$467,$B104,'Grid GenerationQueue'!$AY$5:$AY$467,$C104,'Grid GenerationQueue'!$BH$5:$BH$467,"Executed",'Grid GenerationQueue'!$BB$5:$BB$467,"&lt;"&amp;$BE$3)</f>
        <v>0</v>
      </c>
      <c r="BF104">
        <f>SUMIFS('Grid GenerationQueue'!AG$5:AG$467,'Grid GenerationQueue'!$AX$5:$AX$467,$B104,'Grid GenerationQueue'!$AY$5:$AY$467,$C104,'Grid GenerationQueue'!$BH$5:$BH$467,"Executed",'Grid GenerationQueue'!$BB$5:$BB$467,"&lt;"&amp;$BE$3)</f>
        <v>0</v>
      </c>
      <c r="BG104">
        <f>SUMIFS('Grid GenerationQueue'!AH$5:AH$467,'Grid GenerationQueue'!$AX$5:$AX$467,$B104,'Grid GenerationQueue'!$AY$5:$AY$467,$C104,'Grid GenerationQueue'!$BH$5:$BH$467,"Executed",'Grid GenerationQueue'!$BB$5:$BB$467,"&lt;"&amp;$BE$3)</f>
        <v>0</v>
      </c>
      <c r="BH104">
        <f>SUMIFS('Grid GenerationQueue'!AI$5:AI$467,'Grid GenerationQueue'!$AX$5:$AX$467,$B104,'Grid GenerationQueue'!$AY$5:$AY$467,$C104,'Grid GenerationQueue'!$BH$5:$BH$467,"Executed",'Grid GenerationQueue'!$BB$5:$BB$467,"&lt;"&amp;$BE$3)</f>
        <v>0</v>
      </c>
      <c r="BI104">
        <f>SUMIFS('Grid GenerationQueue'!AJ$5:AJ$467,'Grid GenerationQueue'!$AX$5:$AX$467,$B104,'Grid GenerationQueue'!$AY$5:$AY$467,$C104,'Grid GenerationQueue'!$BH$5:$BH$467,"Executed",'Grid GenerationQueue'!$BB$5:$BB$467,"&lt;"&amp;$BE$3)</f>
        <v>0</v>
      </c>
      <c r="BJ104">
        <f>SUMIFS('Grid GenerationQueue'!AK$5:AK$467,'Grid GenerationQueue'!$AX$5:$AX$467,$B104,'Grid GenerationQueue'!$AY$5:$AY$467,$C104,'Grid GenerationQueue'!$BH$5:$BH$467,"Executed",'Grid GenerationQueue'!$BB$5:$BB$467,"&lt;"&amp;$BE$3)</f>
        <v>0</v>
      </c>
      <c r="BK104">
        <f>SUMIFS('Grid GenerationQueue'!AL$5:AL$467,'Grid GenerationQueue'!$AX$5:$AX$467,$B104,'Grid GenerationQueue'!$AY$5:$AY$467,$C104,'Grid GenerationQueue'!$BH$5:$BH$467,"Executed",'Grid GenerationQueue'!$BB$5:$BB$467,"&lt;"&amp;$BE$3)</f>
        <v>0</v>
      </c>
      <c r="BL104">
        <f>SUMIFS('Grid GenerationQueue'!AM$5:AM$467,'Grid GenerationQueue'!$AX$5:$AX$467,$B104,'Grid GenerationQueue'!$AY$5:$AY$467,$C104,'Grid GenerationQueue'!$BH$5:$BH$467,"Executed",'Grid GenerationQueue'!$BB$5:$BB$467,"&lt;"&amp;$BE$3)</f>
        <v>0</v>
      </c>
      <c r="BM104">
        <f>SUMIFS('Grid GenerationQueue'!AN$5:AN$467,'Grid GenerationQueue'!$AX$5:$AX$467,$B104,'Grid GenerationQueue'!$AY$5:$AY$467,$C104,'Grid GenerationQueue'!$BH$5:$BH$467,"Executed",'Grid GenerationQueue'!$BB$5:$BB$467,"&lt;"&amp;$BE$3)</f>
        <v>0</v>
      </c>
      <c r="BN104">
        <f>SUMIFS('Grid GenerationQueue'!AO$5:AO$467,'Grid GenerationQueue'!$AX$5:$AX$467,$B104,'Grid GenerationQueue'!$AY$5:$AY$467,$C104,'Grid GenerationQueue'!$BH$5:$BH$467,"Executed",'Grid GenerationQueue'!$BB$5:$BB$467,"&lt;"&amp;$BE$3)</f>
        <v>0</v>
      </c>
      <c r="BO104">
        <f>SUMIFS('Grid GenerationQueue'!AP$5:AP$467,'Grid GenerationQueue'!$AX$5:$AX$467,$B104,'Grid GenerationQueue'!$AY$5:$AY$467,$C104,'Grid GenerationQueue'!$BH$5:$BH$467,"Executed",'Grid GenerationQueue'!$BB$5:$BB$467,"&lt;"&amp;$BE$3)</f>
        <v>0</v>
      </c>
      <c r="BQ104">
        <f>SUMIFS('Grid GenerationQueue'!AE$5:AE$467,'Grid GenerationQueue'!$AX$5:$AX$467,$B104,'Grid GenerationQueue'!$AY$5:$AY$467,$C104,'Grid GenerationQueue'!$BF$5:$BF$467,"&lt;&gt;"&amp;"",'Grid GenerationQueue'!$BB$5:$BB$467,"&lt;"&amp;$BE$3)</f>
        <v>0</v>
      </c>
      <c r="BR104">
        <f>SUMIFS('Grid GenerationQueue'!AF$5:AF$467,'Grid GenerationQueue'!$AX$5:$AX$467,$B104,'Grid GenerationQueue'!$AY$5:$AY$467,$C104,'Grid GenerationQueue'!$BF$5:$BF$467,"&lt;&gt;"&amp;"",'Grid GenerationQueue'!$BB$5:$BB$467,"&lt;"&amp;$BE$3)</f>
        <v>0</v>
      </c>
      <c r="BS104">
        <f>SUMIFS('Grid GenerationQueue'!AG$5:AG$467,'Grid GenerationQueue'!$AX$5:$AX$467,$B104,'Grid GenerationQueue'!$AY$5:$AY$467,$C104,'Grid GenerationQueue'!$BF$5:$BF$467,"&lt;&gt;"&amp;"",'Grid GenerationQueue'!$BB$5:$BB$467,"&lt;"&amp;$BE$3)</f>
        <v>0</v>
      </c>
      <c r="BT104">
        <f>SUMIFS('Grid GenerationQueue'!AH$5:AH$467,'Grid GenerationQueue'!$AX$5:$AX$467,$B104,'Grid GenerationQueue'!$AY$5:$AY$467,$C104,'Grid GenerationQueue'!$BF$5:$BF$467,"&lt;&gt;"&amp;"",'Grid GenerationQueue'!$BB$5:$BB$467,"&lt;"&amp;$BE$3)</f>
        <v>0</v>
      </c>
      <c r="BU104">
        <f>SUMIFS('Grid GenerationQueue'!AI$5:AI$467,'Grid GenerationQueue'!$AX$5:$AX$467,$B104,'Grid GenerationQueue'!$AY$5:$AY$467,$C104,'Grid GenerationQueue'!$BF$5:$BF$467,"&lt;&gt;"&amp;"",'Grid GenerationQueue'!$BB$5:$BB$467,"&lt;"&amp;$BE$3)</f>
        <v>0</v>
      </c>
      <c r="BV104">
        <f>SUMIFS('Grid GenerationQueue'!AJ$5:AJ$467,'Grid GenerationQueue'!$AX$5:$AX$467,$B104,'Grid GenerationQueue'!$AY$5:$AY$467,$C104,'Grid GenerationQueue'!$BF$5:$BF$467,"&lt;&gt;"&amp;"",'Grid GenerationQueue'!$BB$5:$BB$467,"&lt;"&amp;$BE$3)</f>
        <v>0</v>
      </c>
      <c r="BW104">
        <f>SUMIFS('Grid GenerationQueue'!AK$5:AK$467,'Grid GenerationQueue'!$AX$5:$AX$467,$B104,'Grid GenerationQueue'!$AY$5:$AY$467,$C104,'Grid GenerationQueue'!$BF$5:$BF$467,"&lt;&gt;"&amp;"",'Grid GenerationQueue'!$BB$5:$BB$467,"&lt;"&amp;$BE$3)</f>
        <v>0</v>
      </c>
      <c r="BX104">
        <f>SUMIFS('Grid GenerationQueue'!AL$5:AL$467,'Grid GenerationQueue'!$AX$5:$AX$467,$B104,'Grid GenerationQueue'!$AY$5:$AY$467,$C104,'Grid GenerationQueue'!$BF$5:$BF$467,"&lt;&gt;"&amp;"",'Grid GenerationQueue'!$BB$5:$BB$467,"&lt;"&amp;$BE$3)</f>
        <v>0</v>
      </c>
      <c r="BY104">
        <f>SUMIFS('Grid GenerationQueue'!AM$5:AM$467,'Grid GenerationQueue'!$AX$5:$AX$467,$B104,'Grid GenerationQueue'!$AY$5:$AY$467,$C104,'Grid GenerationQueue'!$BF$5:$BF$467,"&lt;&gt;"&amp;"",'Grid GenerationQueue'!$BB$5:$BB$467,"&lt;"&amp;$BE$3)</f>
        <v>0</v>
      </c>
      <c r="BZ104">
        <f>SUMIFS('Grid GenerationQueue'!AN$5:AN$467,'Grid GenerationQueue'!$AX$5:$AX$467,$B104,'Grid GenerationQueue'!$AY$5:$AY$467,$C104,'Grid GenerationQueue'!$BF$5:$BF$467,"&lt;&gt;"&amp;"",'Grid GenerationQueue'!$BB$5:$BB$467,"&lt;"&amp;$BE$3)</f>
        <v>0</v>
      </c>
      <c r="CA104">
        <f>SUMIFS('Grid GenerationQueue'!AO$5:AO$467,'Grid GenerationQueue'!$AX$5:$AX$467,$B104,'Grid GenerationQueue'!$AY$5:$AY$467,$C104,'Grid GenerationQueue'!$BF$5:$BF$467,"&lt;&gt;"&amp;"",'Grid GenerationQueue'!$BB$5:$BB$467,"&lt;"&amp;$BE$3)</f>
        <v>0</v>
      </c>
      <c r="CB104">
        <f>SUMIFS('Grid GenerationQueue'!AP$5:AP$467,'Grid GenerationQueue'!$AX$5:$AX$467,$B104,'Grid GenerationQueue'!$AY$5:$AY$467,$C104,'Grid GenerationQueue'!$BF$5:$BF$467,"&lt;&gt;"&amp;"",'Grid GenerationQueue'!$BB$5:$BB$467,"&lt;"&amp;$BE$3)</f>
        <v>0</v>
      </c>
      <c r="CD104">
        <f>SUMIFS('Grid GenerationQueue'!AE$5:AE$467,'Grid GenerationQueue'!$AX$5:$AX$467,$B104,'Grid GenerationQueue'!$AY$5:$AY$467,$C104,'Grid GenerationQueue'!$BB$5:$BB$467,"&lt;"&amp;$BE$3)</f>
        <v>0</v>
      </c>
      <c r="CE104">
        <f>SUMIFS('Grid GenerationQueue'!AF$5:AF$467,'Grid GenerationQueue'!$AX$5:$AX$467,$B104,'Grid GenerationQueue'!$AY$5:$AY$467,$C104,'Grid GenerationQueue'!$BB$5:$BB$467,"&lt;"&amp;$BE$3)</f>
        <v>0</v>
      </c>
      <c r="CF104">
        <f>SUMIFS('Grid GenerationQueue'!AG$5:AG$467,'Grid GenerationQueue'!$AX$5:$AX$467,$B104,'Grid GenerationQueue'!$AY$5:$AY$467,$C104,'Grid GenerationQueue'!$BB$5:$BB$467,"&lt;"&amp;$BE$3)</f>
        <v>0</v>
      </c>
      <c r="CG104">
        <f>SUMIFS('Grid GenerationQueue'!AH$5:AH$467,'Grid GenerationQueue'!$AX$5:$AX$467,$B104,'Grid GenerationQueue'!$AY$5:$AY$467,$C104,'Grid GenerationQueue'!$BB$5:$BB$467,"&lt;"&amp;$BE$3)</f>
        <v>0</v>
      </c>
      <c r="CH104">
        <f>SUMIFS('Grid GenerationQueue'!AI$5:AI$467,'Grid GenerationQueue'!$AX$5:$AX$467,$B104,'Grid GenerationQueue'!$AY$5:$AY$467,$C104,'Grid GenerationQueue'!$BB$5:$BB$467,"&lt;"&amp;$BE$3)</f>
        <v>0</v>
      </c>
      <c r="CI104">
        <f>SUMIFS('Grid GenerationQueue'!AJ$5:AJ$467,'Grid GenerationQueue'!$AX$5:$AX$467,$B104,'Grid GenerationQueue'!$AY$5:$AY$467,$C104,'Grid GenerationQueue'!$BB$5:$BB$467,"&lt;"&amp;$BE$3)</f>
        <v>0</v>
      </c>
      <c r="CJ104">
        <f>SUMIFS('Grid GenerationQueue'!AK$5:AK$467,'Grid GenerationQueue'!$AX$5:$AX$467,$B104,'Grid GenerationQueue'!$AY$5:$AY$467,$C104,'Grid GenerationQueue'!$BB$5:$BB$467,"&lt;"&amp;$BE$3)</f>
        <v>0</v>
      </c>
      <c r="CK104">
        <f>SUMIFS('Grid GenerationQueue'!AL$5:AL$467,'Grid GenerationQueue'!$AX$5:$AX$467,$B104,'Grid GenerationQueue'!$AY$5:$AY$467,$C104,'Grid GenerationQueue'!$BB$5:$BB$467,"&lt;"&amp;$BE$3)</f>
        <v>0</v>
      </c>
      <c r="CL104">
        <f>SUMIFS('Grid GenerationQueue'!AM$5:AM$467,'Grid GenerationQueue'!$AX$5:$AX$467,$B104,'Grid GenerationQueue'!$AY$5:$AY$467,$C104,'Grid GenerationQueue'!$BB$5:$BB$467,"&lt;"&amp;$BE$3)</f>
        <v>0</v>
      </c>
      <c r="CM104">
        <f>SUMIFS('Grid GenerationQueue'!AN$5:AN$467,'Grid GenerationQueue'!$AX$5:$AX$467,$B104,'Grid GenerationQueue'!$AY$5:$AY$467,$C104,'Grid GenerationQueue'!$BB$5:$BB$467,"&lt;"&amp;$BE$3)</f>
        <v>0</v>
      </c>
      <c r="CN104">
        <f>SUMIFS('Grid GenerationQueue'!AO$5:AO$467,'Grid GenerationQueue'!$AX$5:$AX$467,$B104,'Grid GenerationQueue'!$AY$5:$AY$467,$C104,'Grid GenerationQueue'!$BB$5:$BB$467,"&lt;"&amp;$BE$3)</f>
        <v>0</v>
      </c>
      <c r="CO104">
        <f>SUMIFS('Grid GenerationQueue'!AP$5:AP$467,'Grid GenerationQueue'!$AX$5:$AX$467,$B104,'Grid GenerationQueue'!$AY$5:$AY$467,$C104,'Grid GenerationQueue'!$BB$5:$BB$467,"&lt;"&amp;$BE$3)</f>
        <v>0</v>
      </c>
    </row>
    <row r="105" spans="1:93" x14ac:dyDescent="0.35">
      <c r="A105" t="s">
        <v>4648</v>
      </c>
      <c r="B105" t="s">
        <v>4692</v>
      </c>
      <c r="C105">
        <v>115</v>
      </c>
      <c r="D105">
        <f>SUMIFS('Grid GenerationQueue'!AE$5:AE$467,'Grid GenerationQueue'!$AX$5:$AX$467,$B105,'Grid GenerationQueue'!$AY$5:$AY$467,$C105,'Grid GenerationQueue'!$BI$5:$BI$467,"&lt;4")</f>
        <v>0</v>
      </c>
      <c r="E105">
        <f>SUMIFS('Grid GenerationQueue'!AF$5:AF$467,'Grid GenerationQueue'!$AX$5:$AX$467,$B105,'Grid GenerationQueue'!$AY$5:$AY$467,$C105,'Grid GenerationQueue'!$BI$5:$BI$467,"&lt;4")</f>
        <v>0</v>
      </c>
      <c r="F105">
        <f>SUMIFS('Grid GenerationQueue'!AG$5:AG$467,'Grid GenerationQueue'!$AX$5:$AX$467,$B105,'Grid GenerationQueue'!$AY$5:$AY$467,$C105,'Grid GenerationQueue'!$BI$5:$BI$467,"&lt;4")</f>
        <v>0</v>
      </c>
      <c r="G105">
        <f>SUMIFS('Grid GenerationQueue'!AH$5:AH$467,'Grid GenerationQueue'!$AX$5:$AX$467,$B105,'Grid GenerationQueue'!$AY$5:$AY$467,$C105,'Grid GenerationQueue'!$BI$5:$BI$467,"&lt;4")</f>
        <v>0</v>
      </c>
      <c r="H105">
        <f>SUMIFS('Grid GenerationQueue'!AI$5:AI$467,'Grid GenerationQueue'!$AX$5:$AX$467,$B105,'Grid GenerationQueue'!$AY$5:$AY$467,$C105,'Grid GenerationQueue'!$BI$5:$BI$467,"&lt;4")</f>
        <v>0</v>
      </c>
      <c r="I105">
        <f>SUMIFS('Grid GenerationQueue'!AJ$5:AJ$467,'Grid GenerationQueue'!$AX$5:$AX$467,$B105,'Grid GenerationQueue'!$AY$5:$AY$467,$C105,'Grid GenerationQueue'!$BI$5:$BI$467,"&lt;4")</f>
        <v>0</v>
      </c>
      <c r="J105">
        <f>SUMIFS('Grid GenerationQueue'!AK$5:AK$467,'Grid GenerationQueue'!$AX$5:$AX$467,$B105,'Grid GenerationQueue'!$AY$5:$AY$467,$C105,'Grid GenerationQueue'!$BI$5:$BI$467,"&lt;4")</f>
        <v>0</v>
      </c>
      <c r="K105">
        <f>SUMIFS('Grid GenerationQueue'!AL$5:AL$467,'Grid GenerationQueue'!$AX$5:$AX$467,$B105,'Grid GenerationQueue'!$AY$5:$AY$467,$C105,'Grid GenerationQueue'!$BI$5:$BI$467,"&lt;4")</f>
        <v>0</v>
      </c>
      <c r="L105">
        <f>SUMIFS('Grid GenerationQueue'!AM$5:AM$467,'Grid GenerationQueue'!$AX$5:$AX$467,$B105,'Grid GenerationQueue'!$AY$5:$AY$467,$C105,'Grid GenerationQueue'!$BI$5:$BI$467,"&lt;4")</f>
        <v>0</v>
      </c>
      <c r="M105">
        <f>SUMIFS('Grid GenerationQueue'!AN$5:AN$467,'Grid GenerationQueue'!$AX$5:$AX$467,$B105,'Grid GenerationQueue'!$AY$5:$AY$467,$C105,'Grid GenerationQueue'!$BI$5:$BI$467,"&lt;4")</f>
        <v>0</v>
      </c>
      <c r="N105">
        <f>SUMIFS('Grid GenerationQueue'!AO$5:AO$467,'Grid GenerationQueue'!$AX$5:$AX$467,$B105,'Grid GenerationQueue'!$AY$5:$AY$467,$C105,'Grid GenerationQueue'!$BI$5:$BI$467,"&lt;4")</f>
        <v>0</v>
      </c>
      <c r="O105">
        <f>SUMIFS('Grid GenerationQueue'!AP$5:AP$467,'Grid GenerationQueue'!$AX$5:$AX$467,$B105,'Grid GenerationQueue'!$AY$5:$AY$467,$C105,'Grid GenerationQueue'!$BI$5:$BI$467,"&lt;4")</f>
        <v>0</v>
      </c>
      <c r="Q105">
        <f>SUMIFS('Grid GenerationQueue'!AE$5:AE$467,'Grid GenerationQueue'!$AX$5:$AX$467,$B105,'Grid GenerationQueue'!$AY$5:$AY$467,$C105,'Grid GenerationQueue'!$BH$5:$BH$467,"Executed")</f>
        <v>0</v>
      </c>
      <c r="R105">
        <f>SUMIFS('Grid GenerationQueue'!AF$5:AF$467,'Grid GenerationQueue'!$AX$5:$AX$467,$B105,'Grid GenerationQueue'!$AY$5:$AY$467,$C105,'Grid GenerationQueue'!$BH$5:$BH$467,"Executed")</f>
        <v>0</v>
      </c>
      <c r="S105">
        <f>SUMIFS('Grid GenerationQueue'!AG$5:AG$467,'Grid GenerationQueue'!$AX$5:$AX$467,$B105,'Grid GenerationQueue'!$AY$5:$AY$467,$C105,'Grid GenerationQueue'!$BH$5:$BH$467,"Executed")</f>
        <v>0</v>
      </c>
      <c r="T105">
        <f>SUMIFS('Grid GenerationQueue'!AH$5:AH$467,'Grid GenerationQueue'!$AX$5:$AX$467,$B105,'Grid GenerationQueue'!$AY$5:$AY$467,$C105,'Grid GenerationQueue'!$BH$5:$BH$467,"Executed")</f>
        <v>0</v>
      </c>
      <c r="U105">
        <f>SUMIFS('Grid GenerationQueue'!AI$5:AI$467,'Grid GenerationQueue'!$AX$5:$AX$467,$B105,'Grid GenerationQueue'!$AY$5:$AY$467,$C105,'Grid GenerationQueue'!$BH$5:$BH$467,"Executed")</f>
        <v>0</v>
      </c>
      <c r="V105">
        <f>SUMIFS('Grid GenerationQueue'!AJ$5:AJ$467,'Grid GenerationQueue'!$AX$5:$AX$467,$B105,'Grid GenerationQueue'!$AY$5:$AY$467,$C105,'Grid GenerationQueue'!$BH$5:$BH$467,"Executed")</f>
        <v>0</v>
      </c>
      <c r="W105">
        <f>SUMIFS('Grid GenerationQueue'!AK$5:AK$467,'Grid GenerationQueue'!$AX$5:$AX$467,$B105,'Grid GenerationQueue'!$AY$5:$AY$467,$C105,'Grid GenerationQueue'!$BH$5:$BH$467,"Executed")</f>
        <v>0</v>
      </c>
      <c r="X105">
        <f>SUMIFS('Grid GenerationQueue'!AL$5:AL$467,'Grid GenerationQueue'!$AX$5:$AX$467,$B105,'Grid GenerationQueue'!$AY$5:$AY$467,$C105,'Grid GenerationQueue'!$BH$5:$BH$467,"Executed")</f>
        <v>0</v>
      </c>
      <c r="Y105">
        <f>SUMIFS('Grid GenerationQueue'!AM$5:AM$467,'Grid GenerationQueue'!$AX$5:$AX$467,$B105,'Grid GenerationQueue'!$AY$5:$AY$467,$C105,'Grid GenerationQueue'!$BH$5:$BH$467,"Executed")</f>
        <v>0</v>
      </c>
      <c r="Z105">
        <f>SUMIFS('Grid GenerationQueue'!AN$5:AN$467,'Grid GenerationQueue'!$AX$5:$AX$467,$B105,'Grid GenerationQueue'!$AY$5:$AY$467,$C105,'Grid GenerationQueue'!$BH$5:$BH$467,"Executed")</f>
        <v>0</v>
      </c>
      <c r="AA105">
        <f>SUMIFS('Grid GenerationQueue'!AO$5:AO$467,'Grid GenerationQueue'!$AX$5:$AX$467,$B105,'Grid GenerationQueue'!$AY$5:$AY$467,$C105,'Grid GenerationQueue'!$BH$5:$BH$467,"Executed")</f>
        <v>0</v>
      </c>
      <c r="AB105">
        <f>SUMIFS('Grid GenerationQueue'!AP$5:AP$467,'Grid GenerationQueue'!$AX$5:$AX$467,$B105,'Grid GenerationQueue'!$AY$5:$AY$467,$C105,'Grid GenerationQueue'!$BH$5:$BH$467,"Executed")</f>
        <v>0</v>
      </c>
      <c r="AD105">
        <f>SUMIFS('Grid GenerationQueue'!AE$5:AE$467,'Grid GenerationQueue'!$AX$5:$AX$467,$B105,'Grid GenerationQueue'!$AY$5:$AY$467,$C105,'Grid GenerationQueue'!$BF$5:$BF$467,"&lt;&gt;"&amp;"")</f>
        <v>0</v>
      </c>
      <c r="AE105">
        <f>SUMIFS('Grid GenerationQueue'!AF$5:AF$467,'Grid GenerationQueue'!$AX$5:$AX$467,$B105,'Grid GenerationQueue'!$AY$5:$AY$467,$C105,'Grid GenerationQueue'!$BF$5:$BF$467,"&lt;&gt;"&amp;"")</f>
        <v>0</v>
      </c>
      <c r="AF105">
        <f>SUMIFS('Grid GenerationQueue'!AG$5:AG$467,'Grid GenerationQueue'!$AX$5:$AX$467,$B105,'Grid GenerationQueue'!$AY$5:$AY$467,$C105,'Grid GenerationQueue'!$BF$5:$BF$467,"&lt;&gt;"&amp;"")</f>
        <v>0</v>
      </c>
      <c r="AG105">
        <f>SUMIFS('Grid GenerationQueue'!AH$5:AH$467,'Grid GenerationQueue'!$AX$5:$AX$467,$B105,'Grid GenerationQueue'!$AY$5:$AY$467,$C105,'Grid GenerationQueue'!$BF$5:$BF$467,"&lt;&gt;"&amp;"")</f>
        <v>0</v>
      </c>
      <c r="AH105">
        <f>SUMIFS('Grid GenerationQueue'!AI$5:AI$467,'Grid GenerationQueue'!$AX$5:$AX$467,$B105,'Grid GenerationQueue'!$AY$5:$AY$467,$C105,'Grid GenerationQueue'!$BF$5:$BF$467,"&lt;&gt;"&amp;"")</f>
        <v>0</v>
      </c>
      <c r="AI105">
        <f>SUMIFS('Grid GenerationQueue'!AJ$5:AJ$467,'Grid GenerationQueue'!$AX$5:$AX$467,$B105,'Grid GenerationQueue'!$AY$5:$AY$467,$C105,'Grid GenerationQueue'!$BF$5:$BF$467,"&lt;&gt;"&amp;"")</f>
        <v>0</v>
      </c>
      <c r="AJ105">
        <f>SUMIFS('Grid GenerationQueue'!AK$5:AK$467,'Grid GenerationQueue'!$AX$5:$AX$467,$B105,'Grid GenerationQueue'!$AY$5:$AY$467,$C105,'Grid GenerationQueue'!$BF$5:$BF$467,"&lt;&gt;"&amp;"")</f>
        <v>0</v>
      </c>
      <c r="AK105">
        <f>SUMIFS('Grid GenerationQueue'!AL$5:AL$467,'Grid GenerationQueue'!$AX$5:$AX$467,$B105,'Grid GenerationQueue'!$AY$5:$AY$467,$C105,'Grid GenerationQueue'!$BF$5:$BF$467,"&lt;&gt;"&amp;"")</f>
        <v>0</v>
      </c>
      <c r="AL105">
        <f>SUMIFS('Grid GenerationQueue'!AM$5:AM$467,'Grid GenerationQueue'!$AX$5:$AX$467,$B105,'Grid GenerationQueue'!$AY$5:$AY$467,$C105,'Grid GenerationQueue'!$BF$5:$BF$467,"&lt;&gt;"&amp;"")</f>
        <v>0</v>
      </c>
      <c r="AM105">
        <f>SUMIFS('Grid GenerationQueue'!AN$5:AN$467,'Grid GenerationQueue'!$AX$5:$AX$467,$B105,'Grid GenerationQueue'!$AY$5:$AY$467,$C105,'Grid GenerationQueue'!$BF$5:$BF$467,"&lt;&gt;"&amp;"")</f>
        <v>0</v>
      </c>
      <c r="AN105">
        <f>SUMIFS('Grid GenerationQueue'!AO$5:AO$467,'Grid GenerationQueue'!$AX$5:$AX$467,$B105,'Grid GenerationQueue'!$AY$5:$AY$467,$C105,'Grid GenerationQueue'!$BF$5:$BF$467,"&lt;&gt;"&amp;"")</f>
        <v>0</v>
      </c>
      <c r="AO105">
        <f>SUMIFS('Grid GenerationQueue'!AP$5:AP$467,'Grid GenerationQueue'!$AX$5:$AX$467,$B105,'Grid GenerationQueue'!$AY$5:$AY$467,$C105,'Grid GenerationQueue'!$BF$5:$BF$467,"&lt;&gt;"&amp;"")</f>
        <v>0</v>
      </c>
      <c r="AQ105">
        <f>SUMIFS('Grid GenerationQueue'!AE$5:AE$467,'Grid GenerationQueue'!$AX$5:$AX$467,$B105,'Grid GenerationQueue'!$AY$5:$AY$467,$C105)</f>
        <v>0</v>
      </c>
      <c r="AR105">
        <f>SUMIFS('Grid GenerationQueue'!AF$5:AF$467,'Grid GenerationQueue'!$AX$5:$AX$467,$B105,'Grid GenerationQueue'!$AY$5:$AY$467,$C105)</f>
        <v>0</v>
      </c>
      <c r="AS105">
        <f>SUMIFS('Grid GenerationQueue'!AG$5:AG$467,'Grid GenerationQueue'!$AX$5:$AX$467,$B105,'Grid GenerationQueue'!$AY$5:$AY$467,$C105)</f>
        <v>0</v>
      </c>
      <c r="AT105">
        <f>SUMIFS('Grid GenerationQueue'!AH$5:AH$467,'Grid GenerationQueue'!$AX$5:$AX$467,$B105,'Grid GenerationQueue'!$AY$5:$AY$467,$C105)</f>
        <v>0</v>
      </c>
      <c r="AU105">
        <f>SUMIFS('Grid GenerationQueue'!AI$5:AI$467,'Grid GenerationQueue'!$AX$5:$AX$467,$B105,'Grid GenerationQueue'!$AY$5:$AY$467,$C105)</f>
        <v>0</v>
      </c>
      <c r="AV105">
        <f>SUMIFS('Grid GenerationQueue'!AJ$5:AJ$467,'Grid GenerationQueue'!$AX$5:$AX$467,$B105,'Grid GenerationQueue'!$AY$5:$AY$467,$C105)</f>
        <v>0</v>
      </c>
      <c r="AW105">
        <f>SUMIFS('Grid GenerationQueue'!AK$5:AK$467,'Grid GenerationQueue'!$AX$5:$AX$467,$B105,'Grid GenerationQueue'!$AY$5:$AY$467,$C105)</f>
        <v>0</v>
      </c>
      <c r="AX105">
        <f>SUMIFS('Grid GenerationQueue'!AL$5:AL$467,'Grid GenerationQueue'!$AX$5:$AX$467,$B105,'Grid GenerationQueue'!$AY$5:$AY$467,$C105)</f>
        <v>0</v>
      </c>
      <c r="AY105">
        <f>SUMIFS('Grid GenerationQueue'!AM$5:AM$467,'Grid GenerationQueue'!$AX$5:$AX$467,$B105,'Grid GenerationQueue'!$AY$5:$AY$467,$C105)</f>
        <v>0</v>
      </c>
      <c r="AZ105">
        <f>SUMIFS('Grid GenerationQueue'!AN$5:AN$467,'Grid GenerationQueue'!$AX$5:$AX$467,$B105,'Grid GenerationQueue'!$AY$5:$AY$467,$C105)</f>
        <v>0</v>
      </c>
      <c r="BA105">
        <f>SUMIFS('Grid GenerationQueue'!AO$5:AO$467,'Grid GenerationQueue'!$AX$5:$AX$467,$B105,'Grid GenerationQueue'!$AY$5:$AY$467,$C105)</f>
        <v>0</v>
      </c>
      <c r="BB105">
        <f>SUMIFS('Grid GenerationQueue'!AP$5:AP$467,'Grid GenerationQueue'!$AX$5:$AX$467,$B105,'Grid GenerationQueue'!$AY$5:$AY$467,$C105)</f>
        <v>0</v>
      </c>
      <c r="BD105">
        <f>SUMIFS('Grid GenerationQueue'!AE$5:AE$467,'Grid GenerationQueue'!$AX$5:$AX$467,$B105,'Grid GenerationQueue'!$AY$5:$AY$467,$C105,'Grid GenerationQueue'!$BH$5:$BH$467,"Executed",'Grid GenerationQueue'!$BB$5:$BB$467,"&lt;"&amp;$BE$3)</f>
        <v>0</v>
      </c>
      <c r="BE105">
        <f>SUMIFS('Grid GenerationQueue'!AF$5:AF$467,'Grid GenerationQueue'!$AX$5:$AX$467,$B105,'Grid GenerationQueue'!$AY$5:$AY$467,$C105,'Grid GenerationQueue'!$BH$5:$BH$467,"Executed",'Grid GenerationQueue'!$BB$5:$BB$467,"&lt;"&amp;$BE$3)</f>
        <v>0</v>
      </c>
      <c r="BF105">
        <f>SUMIFS('Grid GenerationQueue'!AG$5:AG$467,'Grid GenerationQueue'!$AX$5:$AX$467,$B105,'Grid GenerationQueue'!$AY$5:$AY$467,$C105,'Grid GenerationQueue'!$BH$5:$BH$467,"Executed",'Grid GenerationQueue'!$BB$5:$BB$467,"&lt;"&amp;$BE$3)</f>
        <v>0</v>
      </c>
      <c r="BG105">
        <f>SUMIFS('Grid GenerationQueue'!AH$5:AH$467,'Grid GenerationQueue'!$AX$5:$AX$467,$B105,'Grid GenerationQueue'!$AY$5:$AY$467,$C105,'Grid GenerationQueue'!$BH$5:$BH$467,"Executed",'Grid GenerationQueue'!$BB$5:$BB$467,"&lt;"&amp;$BE$3)</f>
        <v>0</v>
      </c>
      <c r="BH105">
        <f>SUMIFS('Grid GenerationQueue'!AI$5:AI$467,'Grid GenerationQueue'!$AX$5:$AX$467,$B105,'Grid GenerationQueue'!$AY$5:$AY$467,$C105,'Grid GenerationQueue'!$BH$5:$BH$467,"Executed",'Grid GenerationQueue'!$BB$5:$BB$467,"&lt;"&amp;$BE$3)</f>
        <v>0</v>
      </c>
      <c r="BI105">
        <f>SUMIFS('Grid GenerationQueue'!AJ$5:AJ$467,'Grid GenerationQueue'!$AX$5:$AX$467,$B105,'Grid GenerationQueue'!$AY$5:$AY$467,$C105,'Grid GenerationQueue'!$BH$5:$BH$467,"Executed",'Grid GenerationQueue'!$BB$5:$BB$467,"&lt;"&amp;$BE$3)</f>
        <v>0</v>
      </c>
      <c r="BJ105">
        <f>SUMIFS('Grid GenerationQueue'!AK$5:AK$467,'Grid GenerationQueue'!$AX$5:$AX$467,$B105,'Grid GenerationQueue'!$AY$5:$AY$467,$C105,'Grid GenerationQueue'!$BH$5:$BH$467,"Executed",'Grid GenerationQueue'!$BB$5:$BB$467,"&lt;"&amp;$BE$3)</f>
        <v>0</v>
      </c>
      <c r="BK105">
        <f>SUMIFS('Grid GenerationQueue'!AL$5:AL$467,'Grid GenerationQueue'!$AX$5:$AX$467,$B105,'Grid GenerationQueue'!$AY$5:$AY$467,$C105,'Grid GenerationQueue'!$BH$5:$BH$467,"Executed",'Grid GenerationQueue'!$BB$5:$BB$467,"&lt;"&amp;$BE$3)</f>
        <v>0</v>
      </c>
      <c r="BL105">
        <f>SUMIFS('Grid GenerationQueue'!AM$5:AM$467,'Grid GenerationQueue'!$AX$5:$AX$467,$B105,'Grid GenerationQueue'!$AY$5:$AY$467,$C105,'Grid GenerationQueue'!$BH$5:$BH$467,"Executed",'Grid GenerationQueue'!$BB$5:$BB$467,"&lt;"&amp;$BE$3)</f>
        <v>0</v>
      </c>
      <c r="BM105">
        <f>SUMIFS('Grid GenerationQueue'!AN$5:AN$467,'Grid GenerationQueue'!$AX$5:$AX$467,$B105,'Grid GenerationQueue'!$AY$5:$AY$467,$C105,'Grid GenerationQueue'!$BH$5:$BH$467,"Executed",'Grid GenerationQueue'!$BB$5:$BB$467,"&lt;"&amp;$BE$3)</f>
        <v>0</v>
      </c>
      <c r="BN105">
        <f>SUMIFS('Grid GenerationQueue'!AO$5:AO$467,'Grid GenerationQueue'!$AX$5:$AX$467,$B105,'Grid GenerationQueue'!$AY$5:$AY$467,$C105,'Grid GenerationQueue'!$BH$5:$BH$467,"Executed",'Grid GenerationQueue'!$BB$5:$BB$467,"&lt;"&amp;$BE$3)</f>
        <v>0</v>
      </c>
      <c r="BO105">
        <f>SUMIFS('Grid GenerationQueue'!AP$5:AP$467,'Grid GenerationQueue'!$AX$5:$AX$467,$B105,'Grid GenerationQueue'!$AY$5:$AY$467,$C105,'Grid GenerationQueue'!$BH$5:$BH$467,"Executed",'Grid GenerationQueue'!$BB$5:$BB$467,"&lt;"&amp;$BE$3)</f>
        <v>0</v>
      </c>
      <c r="BQ105">
        <f>SUMIFS('Grid GenerationQueue'!AE$5:AE$467,'Grid GenerationQueue'!$AX$5:$AX$467,$B105,'Grid GenerationQueue'!$AY$5:$AY$467,$C105,'Grid GenerationQueue'!$BF$5:$BF$467,"&lt;&gt;"&amp;"",'Grid GenerationQueue'!$BB$5:$BB$467,"&lt;"&amp;$BE$3)</f>
        <v>0</v>
      </c>
      <c r="BR105">
        <f>SUMIFS('Grid GenerationQueue'!AF$5:AF$467,'Grid GenerationQueue'!$AX$5:$AX$467,$B105,'Grid GenerationQueue'!$AY$5:$AY$467,$C105,'Grid GenerationQueue'!$BF$5:$BF$467,"&lt;&gt;"&amp;"",'Grid GenerationQueue'!$BB$5:$BB$467,"&lt;"&amp;$BE$3)</f>
        <v>0</v>
      </c>
      <c r="BS105">
        <f>SUMIFS('Grid GenerationQueue'!AG$5:AG$467,'Grid GenerationQueue'!$AX$5:$AX$467,$B105,'Grid GenerationQueue'!$AY$5:$AY$467,$C105,'Grid GenerationQueue'!$BF$5:$BF$467,"&lt;&gt;"&amp;"",'Grid GenerationQueue'!$BB$5:$BB$467,"&lt;"&amp;$BE$3)</f>
        <v>0</v>
      </c>
      <c r="BT105">
        <f>SUMIFS('Grid GenerationQueue'!AH$5:AH$467,'Grid GenerationQueue'!$AX$5:$AX$467,$B105,'Grid GenerationQueue'!$AY$5:$AY$467,$C105,'Grid GenerationQueue'!$BF$5:$BF$467,"&lt;&gt;"&amp;"",'Grid GenerationQueue'!$BB$5:$BB$467,"&lt;"&amp;$BE$3)</f>
        <v>0</v>
      </c>
      <c r="BU105">
        <f>SUMIFS('Grid GenerationQueue'!AI$5:AI$467,'Grid GenerationQueue'!$AX$5:$AX$467,$B105,'Grid GenerationQueue'!$AY$5:$AY$467,$C105,'Grid GenerationQueue'!$BF$5:$BF$467,"&lt;&gt;"&amp;"",'Grid GenerationQueue'!$BB$5:$BB$467,"&lt;"&amp;$BE$3)</f>
        <v>0</v>
      </c>
      <c r="BV105">
        <f>SUMIFS('Grid GenerationQueue'!AJ$5:AJ$467,'Grid GenerationQueue'!$AX$5:$AX$467,$B105,'Grid GenerationQueue'!$AY$5:$AY$467,$C105,'Grid GenerationQueue'!$BF$5:$BF$467,"&lt;&gt;"&amp;"",'Grid GenerationQueue'!$BB$5:$BB$467,"&lt;"&amp;$BE$3)</f>
        <v>0</v>
      </c>
      <c r="BW105">
        <f>SUMIFS('Grid GenerationQueue'!AK$5:AK$467,'Grid GenerationQueue'!$AX$5:$AX$467,$B105,'Grid GenerationQueue'!$AY$5:$AY$467,$C105,'Grid GenerationQueue'!$BF$5:$BF$467,"&lt;&gt;"&amp;"",'Grid GenerationQueue'!$BB$5:$BB$467,"&lt;"&amp;$BE$3)</f>
        <v>0</v>
      </c>
      <c r="BX105">
        <f>SUMIFS('Grid GenerationQueue'!AL$5:AL$467,'Grid GenerationQueue'!$AX$5:$AX$467,$B105,'Grid GenerationQueue'!$AY$5:$AY$467,$C105,'Grid GenerationQueue'!$BF$5:$BF$467,"&lt;&gt;"&amp;"",'Grid GenerationQueue'!$BB$5:$BB$467,"&lt;"&amp;$BE$3)</f>
        <v>0</v>
      </c>
      <c r="BY105">
        <f>SUMIFS('Grid GenerationQueue'!AM$5:AM$467,'Grid GenerationQueue'!$AX$5:$AX$467,$B105,'Grid GenerationQueue'!$AY$5:$AY$467,$C105,'Grid GenerationQueue'!$BF$5:$BF$467,"&lt;&gt;"&amp;"",'Grid GenerationQueue'!$BB$5:$BB$467,"&lt;"&amp;$BE$3)</f>
        <v>0</v>
      </c>
      <c r="BZ105">
        <f>SUMIFS('Grid GenerationQueue'!AN$5:AN$467,'Grid GenerationQueue'!$AX$5:$AX$467,$B105,'Grid GenerationQueue'!$AY$5:$AY$467,$C105,'Grid GenerationQueue'!$BF$5:$BF$467,"&lt;&gt;"&amp;"",'Grid GenerationQueue'!$BB$5:$BB$467,"&lt;"&amp;$BE$3)</f>
        <v>0</v>
      </c>
      <c r="CA105">
        <f>SUMIFS('Grid GenerationQueue'!AO$5:AO$467,'Grid GenerationQueue'!$AX$5:$AX$467,$B105,'Grid GenerationQueue'!$AY$5:$AY$467,$C105,'Grid GenerationQueue'!$BF$5:$BF$467,"&lt;&gt;"&amp;"",'Grid GenerationQueue'!$BB$5:$BB$467,"&lt;"&amp;$BE$3)</f>
        <v>0</v>
      </c>
      <c r="CB105">
        <f>SUMIFS('Grid GenerationQueue'!AP$5:AP$467,'Grid GenerationQueue'!$AX$5:$AX$467,$B105,'Grid GenerationQueue'!$AY$5:$AY$467,$C105,'Grid GenerationQueue'!$BF$5:$BF$467,"&lt;&gt;"&amp;"",'Grid GenerationQueue'!$BB$5:$BB$467,"&lt;"&amp;$BE$3)</f>
        <v>0</v>
      </c>
      <c r="CD105">
        <f>SUMIFS('Grid GenerationQueue'!AE$5:AE$467,'Grid GenerationQueue'!$AX$5:$AX$467,$B105,'Grid GenerationQueue'!$AY$5:$AY$467,$C105,'Grid GenerationQueue'!$BB$5:$BB$467,"&lt;"&amp;$BE$3)</f>
        <v>0</v>
      </c>
      <c r="CE105">
        <f>SUMIFS('Grid GenerationQueue'!AF$5:AF$467,'Grid GenerationQueue'!$AX$5:$AX$467,$B105,'Grid GenerationQueue'!$AY$5:$AY$467,$C105,'Grid GenerationQueue'!$BB$5:$BB$467,"&lt;"&amp;$BE$3)</f>
        <v>0</v>
      </c>
      <c r="CF105">
        <f>SUMIFS('Grid GenerationQueue'!AG$5:AG$467,'Grid GenerationQueue'!$AX$5:$AX$467,$B105,'Grid GenerationQueue'!$AY$5:$AY$467,$C105,'Grid GenerationQueue'!$BB$5:$BB$467,"&lt;"&amp;$BE$3)</f>
        <v>0</v>
      </c>
      <c r="CG105">
        <f>SUMIFS('Grid GenerationQueue'!AH$5:AH$467,'Grid GenerationQueue'!$AX$5:$AX$467,$B105,'Grid GenerationQueue'!$AY$5:$AY$467,$C105,'Grid GenerationQueue'!$BB$5:$BB$467,"&lt;"&amp;$BE$3)</f>
        <v>0</v>
      </c>
      <c r="CH105">
        <f>SUMIFS('Grid GenerationQueue'!AI$5:AI$467,'Grid GenerationQueue'!$AX$5:$AX$467,$B105,'Grid GenerationQueue'!$AY$5:$AY$467,$C105,'Grid GenerationQueue'!$BB$5:$BB$467,"&lt;"&amp;$BE$3)</f>
        <v>0</v>
      </c>
      <c r="CI105">
        <f>SUMIFS('Grid GenerationQueue'!AJ$5:AJ$467,'Grid GenerationQueue'!$AX$5:$AX$467,$B105,'Grid GenerationQueue'!$AY$5:$AY$467,$C105,'Grid GenerationQueue'!$BB$5:$BB$467,"&lt;"&amp;$BE$3)</f>
        <v>0</v>
      </c>
      <c r="CJ105">
        <f>SUMIFS('Grid GenerationQueue'!AK$5:AK$467,'Grid GenerationQueue'!$AX$5:$AX$467,$B105,'Grid GenerationQueue'!$AY$5:$AY$467,$C105,'Grid GenerationQueue'!$BB$5:$BB$467,"&lt;"&amp;$BE$3)</f>
        <v>0</v>
      </c>
      <c r="CK105">
        <f>SUMIFS('Grid GenerationQueue'!AL$5:AL$467,'Grid GenerationQueue'!$AX$5:$AX$467,$B105,'Grid GenerationQueue'!$AY$5:$AY$467,$C105,'Grid GenerationQueue'!$BB$5:$BB$467,"&lt;"&amp;$BE$3)</f>
        <v>0</v>
      </c>
      <c r="CL105">
        <f>SUMIFS('Grid GenerationQueue'!AM$5:AM$467,'Grid GenerationQueue'!$AX$5:$AX$467,$B105,'Grid GenerationQueue'!$AY$5:$AY$467,$C105,'Grid GenerationQueue'!$BB$5:$BB$467,"&lt;"&amp;$BE$3)</f>
        <v>0</v>
      </c>
      <c r="CM105">
        <f>SUMIFS('Grid GenerationQueue'!AN$5:AN$467,'Grid GenerationQueue'!$AX$5:$AX$467,$B105,'Grid GenerationQueue'!$AY$5:$AY$467,$C105,'Grid GenerationQueue'!$BB$5:$BB$467,"&lt;"&amp;$BE$3)</f>
        <v>0</v>
      </c>
      <c r="CN105">
        <f>SUMIFS('Grid GenerationQueue'!AO$5:AO$467,'Grid GenerationQueue'!$AX$5:$AX$467,$B105,'Grid GenerationQueue'!$AY$5:$AY$467,$C105,'Grid GenerationQueue'!$BB$5:$BB$467,"&lt;"&amp;$BE$3)</f>
        <v>0</v>
      </c>
      <c r="CO105">
        <f>SUMIFS('Grid GenerationQueue'!AP$5:AP$467,'Grid GenerationQueue'!$AX$5:$AX$467,$B105,'Grid GenerationQueue'!$AY$5:$AY$467,$C105,'Grid GenerationQueue'!$BB$5:$BB$467,"&lt;"&amp;$BE$3)</f>
        <v>0</v>
      </c>
    </row>
    <row r="106" spans="1:93" x14ac:dyDescent="0.35">
      <c r="A106" t="s">
        <v>4651</v>
      </c>
      <c r="B106" t="s">
        <v>4693</v>
      </c>
      <c r="C106">
        <v>230</v>
      </c>
      <c r="D106">
        <f>SUMIFS('Grid GenerationQueue'!AE$5:AE$467,'Grid GenerationQueue'!$AX$5:$AX$467,$B106,'Grid GenerationQueue'!$AY$5:$AY$467,$C106,'Grid GenerationQueue'!$BI$5:$BI$467,"&lt;4")</f>
        <v>0</v>
      </c>
      <c r="E106">
        <f>SUMIFS('Grid GenerationQueue'!AF$5:AF$467,'Grid GenerationQueue'!$AX$5:$AX$467,$B106,'Grid GenerationQueue'!$AY$5:$AY$467,$C106,'Grid GenerationQueue'!$BI$5:$BI$467,"&lt;4")</f>
        <v>0</v>
      </c>
      <c r="F106">
        <f>SUMIFS('Grid GenerationQueue'!AG$5:AG$467,'Grid GenerationQueue'!$AX$5:$AX$467,$B106,'Grid GenerationQueue'!$AY$5:$AY$467,$C106,'Grid GenerationQueue'!$BI$5:$BI$467,"&lt;4")</f>
        <v>0</v>
      </c>
      <c r="G106">
        <f>SUMIFS('Grid GenerationQueue'!AH$5:AH$467,'Grid GenerationQueue'!$AX$5:$AX$467,$B106,'Grid GenerationQueue'!$AY$5:$AY$467,$C106,'Grid GenerationQueue'!$BI$5:$BI$467,"&lt;4")</f>
        <v>0</v>
      </c>
      <c r="H106">
        <f>SUMIFS('Grid GenerationQueue'!AI$5:AI$467,'Grid GenerationQueue'!$AX$5:$AX$467,$B106,'Grid GenerationQueue'!$AY$5:$AY$467,$C106,'Grid GenerationQueue'!$BI$5:$BI$467,"&lt;4")</f>
        <v>0</v>
      </c>
      <c r="I106">
        <f>SUMIFS('Grid GenerationQueue'!AJ$5:AJ$467,'Grid GenerationQueue'!$AX$5:$AX$467,$B106,'Grid GenerationQueue'!$AY$5:$AY$467,$C106,'Grid GenerationQueue'!$BI$5:$BI$467,"&lt;4")</f>
        <v>0</v>
      </c>
      <c r="J106">
        <f>SUMIFS('Grid GenerationQueue'!AK$5:AK$467,'Grid GenerationQueue'!$AX$5:$AX$467,$B106,'Grid GenerationQueue'!$AY$5:$AY$467,$C106,'Grid GenerationQueue'!$BI$5:$BI$467,"&lt;4")</f>
        <v>0</v>
      </c>
      <c r="K106">
        <f>SUMIFS('Grid GenerationQueue'!AL$5:AL$467,'Grid GenerationQueue'!$AX$5:$AX$467,$B106,'Grid GenerationQueue'!$AY$5:$AY$467,$C106,'Grid GenerationQueue'!$BI$5:$BI$467,"&lt;4")</f>
        <v>0</v>
      </c>
      <c r="L106">
        <f>SUMIFS('Grid GenerationQueue'!AM$5:AM$467,'Grid GenerationQueue'!$AX$5:$AX$467,$B106,'Grid GenerationQueue'!$AY$5:$AY$467,$C106,'Grid GenerationQueue'!$BI$5:$BI$467,"&lt;4")</f>
        <v>0</v>
      </c>
      <c r="M106">
        <f>SUMIFS('Grid GenerationQueue'!AN$5:AN$467,'Grid GenerationQueue'!$AX$5:$AX$467,$B106,'Grid GenerationQueue'!$AY$5:$AY$467,$C106,'Grid GenerationQueue'!$BI$5:$BI$467,"&lt;4")</f>
        <v>0</v>
      </c>
      <c r="N106">
        <f>SUMIFS('Grid GenerationQueue'!AO$5:AO$467,'Grid GenerationQueue'!$AX$5:$AX$467,$B106,'Grid GenerationQueue'!$AY$5:$AY$467,$C106,'Grid GenerationQueue'!$BI$5:$BI$467,"&lt;4")</f>
        <v>0</v>
      </c>
      <c r="O106">
        <f>SUMIFS('Grid GenerationQueue'!AP$5:AP$467,'Grid GenerationQueue'!$AX$5:$AX$467,$B106,'Grid GenerationQueue'!$AY$5:$AY$467,$C106,'Grid GenerationQueue'!$BI$5:$BI$467,"&lt;4")</f>
        <v>0</v>
      </c>
      <c r="Q106">
        <f>SUMIFS('Grid GenerationQueue'!AE$5:AE$467,'Grid GenerationQueue'!$AX$5:$AX$467,$B106,'Grid GenerationQueue'!$AY$5:$AY$467,$C106,'Grid GenerationQueue'!$BH$5:$BH$467,"Executed")</f>
        <v>0</v>
      </c>
      <c r="R106">
        <f>SUMIFS('Grid GenerationQueue'!AF$5:AF$467,'Grid GenerationQueue'!$AX$5:$AX$467,$B106,'Grid GenerationQueue'!$AY$5:$AY$467,$C106,'Grid GenerationQueue'!$BH$5:$BH$467,"Executed")</f>
        <v>0</v>
      </c>
      <c r="S106">
        <f>SUMIFS('Grid GenerationQueue'!AG$5:AG$467,'Grid GenerationQueue'!$AX$5:$AX$467,$B106,'Grid GenerationQueue'!$AY$5:$AY$467,$C106,'Grid GenerationQueue'!$BH$5:$BH$467,"Executed")</f>
        <v>0</v>
      </c>
      <c r="T106">
        <f>SUMIFS('Grid GenerationQueue'!AH$5:AH$467,'Grid GenerationQueue'!$AX$5:$AX$467,$B106,'Grid GenerationQueue'!$AY$5:$AY$467,$C106,'Grid GenerationQueue'!$BH$5:$BH$467,"Executed")</f>
        <v>0</v>
      </c>
      <c r="U106">
        <f>SUMIFS('Grid GenerationQueue'!AI$5:AI$467,'Grid GenerationQueue'!$AX$5:$AX$467,$B106,'Grid GenerationQueue'!$AY$5:$AY$467,$C106,'Grid GenerationQueue'!$BH$5:$BH$467,"Executed")</f>
        <v>0</v>
      </c>
      <c r="V106">
        <f>SUMIFS('Grid GenerationQueue'!AJ$5:AJ$467,'Grid GenerationQueue'!$AX$5:$AX$467,$B106,'Grid GenerationQueue'!$AY$5:$AY$467,$C106,'Grid GenerationQueue'!$BH$5:$BH$467,"Executed")</f>
        <v>0</v>
      </c>
      <c r="W106">
        <f>SUMIFS('Grid GenerationQueue'!AK$5:AK$467,'Grid GenerationQueue'!$AX$5:$AX$467,$B106,'Grid GenerationQueue'!$AY$5:$AY$467,$C106,'Grid GenerationQueue'!$BH$5:$BH$467,"Executed")</f>
        <v>0</v>
      </c>
      <c r="X106">
        <f>SUMIFS('Grid GenerationQueue'!AL$5:AL$467,'Grid GenerationQueue'!$AX$5:$AX$467,$B106,'Grid GenerationQueue'!$AY$5:$AY$467,$C106,'Grid GenerationQueue'!$BH$5:$BH$467,"Executed")</f>
        <v>0</v>
      </c>
      <c r="Y106">
        <f>SUMIFS('Grid GenerationQueue'!AM$5:AM$467,'Grid GenerationQueue'!$AX$5:$AX$467,$B106,'Grid GenerationQueue'!$AY$5:$AY$467,$C106,'Grid GenerationQueue'!$BH$5:$BH$467,"Executed")</f>
        <v>0</v>
      </c>
      <c r="Z106">
        <f>SUMIFS('Grid GenerationQueue'!AN$5:AN$467,'Grid GenerationQueue'!$AX$5:$AX$467,$B106,'Grid GenerationQueue'!$AY$5:$AY$467,$C106,'Grid GenerationQueue'!$BH$5:$BH$467,"Executed")</f>
        <v>0</v>
      </c>
      <c r="AA106">
        <f>SUMIFS('Grid GenerationQueue'!AO$5:AO$467,'Grid GenerationQueue'!$AX$5:$AX$467,$B106,'Grid GenerationQueue'!$AY$5:$AY$467,$C106,'Grid GenerationQueue'!$BH$5:$BH$467,"Executed")</f>
        <v>0</v>
      </c>
      <c r="AB106">
        <f>SUMIFS('Grid GenerationQueue'!AP$5:AP$467,'Grid GenerationQueue'!$AX$5:$AX$467,$B106,'Grid GenerationQueue'!$AY$5:$AY$467,$C106,'Grid GenerationQueue'!$BH$5:$BH$467,"Executed")</f>
        <v>0</v>
      </c>
      <c r="AD106">
        <f>SUMIFS('Grid GenerationQueue'!AE$5:AE$467,'Grid GenerationQueue'!$AX$5:$AX$467,$B106,'Grid GenerationQueue'!$AY$5:$AY$467,$C106,'Grid GenerationQueue'!$BF$5:$BF$467,"&lt;&gt;"&amp;"")</f>
        <v>0</v>
      </c>
      <c r="AE106">
        <f>SUMIFS('Grid GenerationQueue'!AF$5:AF$467,'Grid GenerationQueue'!$AX$5:$AX$467,$B106,'Grid GenerationQueue'!$AY$5:$AY$467,$C106,'Grid GenerationQueue'!$BF$5:$BF$467,"&lt;&gt;"&amp;"")</f>
        <v>0</v>
      </c>
      <c r="AF106">
        <f>SUMIFS('Grid GenerationQueue'!AG$5:AG$467,'Grid GenerationQueue'!$AX$5:$AX$467,$B106,'Grid GenerationQueue'!$AY$5:$AY$467,$C106,'Grid GenerationQueue'!$BF$5:$BF$467,"&lt;&gt;"&amp;"")</f>
        <v>0</v>
      </c>
      <c r="AG106">
        <f>SUMIFS('Grid GenerationQueue'!AH$5:AH$467,'Grid GenerationQueue'!$AX$5:$AX$467,$B106,'Grid GenerationQueue'!$AY$5:$AY$467,$C106,'Grid GenerationQueue'!$BF$5:$BF$467,"&lt;&gt;"&amp;"")</f>
        <v>0</v>
      </c>
      <c r="AH106">
        <f>SUMIFS('Grid GenerationQueue'!AI$5:AI$467,'Grid GenerationQueue'!$AX$5:$AX$467,$B106,'Grid GenerationQueue'!$AY$5:$AY$467,$C106,'Grid GenerationQueue'!$BF$5:$BF$467,"&lt;&gt;"&amp;"")</f>
        <v>0</v>
      </c>
      <c r="AI106">
        <f>SUMIFS('Grid GenerationQueue'!AJ$5:AJ$467,'Grid GenerationQueue'!$AX$5:$AX$467,$B106,'Grid GenerationQueue'!$AY$5:$AY$467,$C106,'Grid GenerationQueue'!$BF$5:$BF$467,"&lt;&gt;"&amp;"")</f>
        <v>0</v>
      </c>
      <c r="AJ106">
        <f>SUMIFS('Grid GenerationQueue'!AK$5:AK$467,'Grid GenerationQueue'!$AX$5:$AX$467,$B106,'Grid GenerationQueue'!$AY$5:$AY$467,$C106,'Grid GenerationQueue'!$BF$5:$BF$467,"&lt;&gt;"&amp;"")</f>
        <v>0</v>
      </c>
      <c r="AK106">
        <f>SUMIFS('Grid GenerationQueue'!AL$5:AL$467,'Grid GenerationQueue'!$AX$5:$AX$467,$B106,'Grid GenerationQueue'!$AY$5:$AY$467,$C106,'Grid GenerationQueue'!$BF$5:$BF$467,"&lt;&gt;"&amp;"")</f>
        <v>0</v>
      </c>
      <c r="AL106">
        <f>SUMIFS('Grid GenerationQueue'!AM$5:AM$467,'Grid GenerationQueue'!$AX$5:$AX$467,$B106,'Grid GenerationQueue'!$AY$5:$AY$467,$C106,'Grid GenerationQueue'!$BF$5:$BF$467,"&lt;&gt;"&amp;"")</f>
        <v>0</v>
      </c>
      <c r="AM106">
        <f>SUMIFS('Grid GenerationQueue'!AN$5:AN$467,'Grid GenerationQueue'!$AX$5:$AX$467,$B106,'Grid GenerationQueue'!$AY$5:$AY$467,$C106,'Grid GenerationQueue'!$BF$5:$BF$467,"&lt;&gt;"&amp;"")</f>
        <v>0</v>
      </c>
      <c r="AN106">
        <f>SUMIFS('Grid GenerationQueue'!AO$5:AO$467,'Grid GenerationQueue'!$AX$5:$AX$467,$B106,'Grid GenerationQueue'!$AY$5:$AY$467,$C106,'Grid GenerationQueue'!$BF$5:$BF$467,"&lt;&gt;"&amp;"")</f>
        <v>0</v>
      </c>
      <c r="AO106">
        <f>SUMIFS('Grid GenerationQueue'!AP$5:AP$467,'Grid GenerationQueue'!$AX$5:$AX$467,$B106,'Grid GenerationQueue'!$AY$5:$AY$467,$C106,'Grid GenerationQueue'!$BF$5:$BF$467,"&lt;&gt;"&amp;"")</f>
        <v>0</v>
      </c>
      <c r="AQ106">
        <f>SUMIFS('Grid GenerationQueue'!AE$5:AE$467,'Grid GenerationQueue'!$AX$5:$AX$467,$B106,'Grid GenerationQueue'!$AY$5:$AY$467,$C106)</f>
        <v>0</v>
      </c>
      <c r="AR106">
        <f>SUMIFS('Grid GenerationQueue'!AF$5:AF$467,'Grid GenerationQueue'!$AX$5:$AX$467,$B106,'Grid GenerationQueue'!$AY$5:$AY$467,$C106)</f>
        <v>0</v>
      </c>
      <c r="AS106">
        <f>SUMIFS('Grid GenerationQueue'!AG$5:AG$467,'Grid GenerationQueue'!$AX$5:$AX$467,$B106,'Grid GenerationQueue'!$AY$5:$AY$467,$C106)</f>
        <v>0</v>
      </c>
      <c r="AT106">
        <f>SUMIFS('Grid GenerationQueue'!AH$5:AH$467,'Grid GenerationQueue'!$AX$5:$AX$467,$B106,'Grid GenerationQueue'!$AY$5:$AY$467,$C106)</f>
        <v>0</v>
      </c>
      <c r="AU106">
        <f>SUMIFS('Grid GenerationQueue'!AI$5:AI$467,'Grid GenerationQueue'!$AX$5:$AX$467,$B106,'Grid GenerationQueue'!$AY$5:$AY$467,$C106)</f>
        <v>0</v>
      </c>
      <c r="AV106">
        <f>SUMIFS('Grid GenerationQueue'!AJ$5:AJ$467,'Grid GenerationQueue'!$AX$5:$AX$467,$B106,'Grid GenerationQueue'!$AY$5:$AY$467,$C106)</f>
        <v>0</v>
      </c>
      <c r="AW106">
        <f>SUMIFS('Grid GenerationQueue'!AK$5:AK$467,'Grid GenerationQueue'!$AX$5:$AX$467,$B106,'Grid GenerationQueue'!$AY$5:$AY$467,$C106)</f>
        <v>0</v>
      </c>
      <c r="AX106">
        <f>SUMIFS('Grid GenerationQueue'!AL$5:AL$467,'Grid GenerationQueue'!$AX$5:$AX$467,$B106,'Grid GenerationQueue'!$AY$5:$AY$467,$C106)</f>
        <v>0</v>
      </c>
      <c r="AY106">
        <f>SUMIFS('Grid GenerationQueue'!AM$5:AM$467,'Grid GenerationQueue'!$AX$5:$AX$467,$B106,'Grid GenerationQueue'!$AY$5:$AY$467,$C106)</f>
        <v>0</v>
      </c>
      <c r="AZ106">
        <f>SUMIFS('Grid GenerationQueue'!AN$5:AN$467,'Grid GenerationQueue'!$AX$5:$AX$467,$B106,'Grid GenerationQueue'!$AY$5:$AY$467,$C106)</f>
        <v>0</v>
      </c>
      <c r="BA106">
        <f>SUMIFS('Grid GenerationQueue'!AO$5:AO$467,'Grid GenerationQueue'!$AX$5:$AX$467,$B106,'Grid GenerationQueue'!$AY$5:$AY$467,$C106)</f>
        <v>0</v>
      </c>
      <c r="BB106">
        <f>SUMIFS('Grid GenerationQueue'!AP$5:AP$467,'Grid GenerationQueue'!$AX$5:$AX$467,$B106,'Grid GenerationQueue'!$AY$5:$AY$467,$C106)</f>
        <v>0</v>
      </c>
      <c r="BD106">
        <f>SUMIFS('Grid GenerationQueue'!AE$5:AE$467,'Grid GenerationQueue'!$AX$5:$AX$467,$B106,'Grid GenerationQueue'!$AY$5:$AY$467,$C106,'Grid GenerationQueue'!$BH$5:$BH$467,"Executed",'Grid GenerationQueue'!$BB$5:$BB$467,"&lt;"&amp;$BE$3)</f>
        <v>0</v>
      </c>
      <c r="BE106">
        <f>SUMIFS('Grid GenerationQueue'!AF$5:AF$467,'Grid GenerationQueue'!$AX$5:$AX$467,$B106,'Grid GenerationQueue'!$AY$5:$AY$467,$C106,'Grid GenerationQueue'!$BH$5:$BH$467,"Executed",'Grid GenerationQueue'!$BB$5:$BB$467,"&lt;"&amp;$BE$3)</f>
        <v>0</v>
      </c>
      <c r="BF106">
        <f>SUMIFS('Grid GenerationQueue'!AG$5:AG$467,'Grid GenerationQueue'!$AX$5:$AX$467,$B106,'Grid GenerationQueue'!$AY$5:$AY$467,$C106,'Grid GenerationQueue'!$BH$5:$BH$467,"Executed",'Grid GenerationQueue'!$BB$5:$BB$467,"&lt;"&amp;$BE$3)</f>
        <v>0</v>
      </c>
      <c r="BG106">
        <f>SUMIFS('Grid GenerationQueue'!AH$5:AH$467,'Grid GenerationQueue'!$AX$5:$AX$467,$B106,'Grid GenerationQueue'!$AY$5:$AY$467,$C106,'Grid GenerationQueue'!$BH$5:$BH$467,"Executed",'Grid GenerationQueue'!$BB$5:$BB$467,"&lt;"&amp;$BE$3)</f>
        <v>0</v>
      </c>
      <c r="BH106">
        <f>SUMIFS('Grid GenerationQueue'!AI$5:AI$467,'Grid GenerationQueue'!$AX$5:$AX$467,$B106,'Grid GenerationQueue'!$AY$5:$AY$467,$C106,'Grid GenerationQueue'!$BH$5:$BH$467,"Executed",'Grid GenerationQueue'!$BB$5:$BB$467,"&lt;"&amp;$BE$3)</f>
        <v>0</v>
      </c>
      <c r="BI106">
        <f>SUMIFS('Grid GenerationQueue'!AJ$5:AJ$467,'Grid GenerationQueue'!$AX$5:$AX$467,$B106,'Grid GenerationQueue'!$AY$5:$AY$467,$C106,'Grid GenerationQueue'!$BH$5:$BH$467,"Executed",'Grid GenerationQueue'!$BB$5:$BB$467,"&lt;"&amp;$BE$3)</f>
        <v>0</v>
      </c>
      <c r="BJ106">
        <f>SUMIFS('Grid GenerationQueue'!AK$5:AK$467,'Grid GenerationQueue'!$AX$5:$AX$467,$B106,'Grid GenerationQueue'!$AY$5:$AY$467,$C106,'Grid GenerationQueue'!$BH$5:$BH$467,"Executed",'Grid GenerationQueue'!$BB$5:$BB$467,"&lt;"&amp;$BE$3)</f>
        <v>0</v>
      </c>
      <c r="BK106">
        <f>SUMIFS('Grid GenerationQueue'!AL$5:AL$467,'Grid GenerationQueue'!$AX$5:$AX$467,$B106,'Grid GenerationQueue'!$AY$5:$AY$467,$C106,'Grid GenerationQueue'!$BH$5:$BH$467,"Executed",'Grid GenerationQueue'!$BB$5:$BB$467,"&lt;"&amp;$BE$3)</f>
        <v>0</v>
      </c>
      <c r="BL106">
        <f>SUMIFS('Grid GenerationQueue'!AM$5:AM$467,'Grid GenerationQueue'!$AX$5:$AX$467,$B106,'Grid GenerationQueue'!$AY$5:$AY$467,$C106,'Grid GenerationQueue'!$BH$5:$BH$467,"Executed",'Grid GenerationQueue'!$BB$5:$BB$467,"&lt;"&amp;$BE$3)</f>
        <v>0</v>
      </c>
      <c r="BM106">
        <f>SUMIFS('Grid GenerationQueue'!AN$5:AN$467,'Grid GenerationQueue'!$AX$5:$AX$467,$B106,'Grid GenerationQueue'!$AY$5:$AY$467,$C106,'Grid GenerationQueue'!$BH$5:$BH$467,"Executed",'Grid GenerationQueue'!$BB$5:$BB$467,"&lt;"&amp;$BE$3)</f>
        <v>0</v>
      </c>
      <c r="BN106">
        <f>SUMIFS('Grid GenerationQueue'!AO$5:AO$467,'Grid GenerationQueue'!$AX$5:$AX$467,$B106,'Grid GenerationQueue'!$AY$5:$AY$467,$C106,'Grid GenerationQueue'!$BH$5:$BH$467,"Executed",'Grid GenerationQueue'!$BB$5:$BB$467,"&lt;"&amp;$BE$3)</f>
        <v>0</v>
      </c>
      <c r="BO106">
        <f>SUMIFS('Grid GenerationQueue'!AP$5:AP$467,'Grid GenerationQueue'!$AX$5:$AX$467,$B106,'Grid GenerationQueue'!$AY$5:$AY$467,$C106,'Grid GenerationQueue'!$BH$5:$BH$467,"Executed",'Grid GenerationQueue'!$BB$5:$BB$467,"&lt;"&amp;$BE$3)</f>
        <v>0</v>
      </c>
      <c r="BQ106">
        <f>SUMIFS('Grid GenerationQueue'!AE$5:AE$467,'Grid GenerationQueue'!$AX$5:$AX$467,$B106,'Grid GenerationQueue'!$AY$5:$AY$467,$C106,'Grid GenerationQueue'!$BF$5:$BF$467,"&lt;&gt;"&amp;"",'Grid GenerationQueue'!$BB$5:$BB$467,"&lt;"&amp;$BE$3)</f>
        <v>0</v>
      </c>
      <c r="BR106">
        <f>SUMIFS('Grid GenerationQueue'!AF$5:AF$467,'Grid GenerationQueue'!$AX$5:$AX$467,$B106,'Grid GenerationQueue'!$AY$5:$AY$467,$C106,'Grid GenerationQueue'!$BF$5:$BF$467,"&lt;&gt;"&amp;"",'Grid GenerationQueue'!$BB$5:$BB$467,"&lt;"&amp;$BE$3)</f>
        <v>0</v>
      </c>
      <c r="BS106">
        <f>SUMIFS('Grid GenerationQueue'!AG$5:AG$467,'Grid GenerationQueue'!$AX$5:$AX$467,$B106,'Grid GenerationQueue'!$AY$5:$AY$467,$C106,'Grid GenerationQueue'!$BF$5:$BF$467,"&lt;&gt;"&amp;"",'Grid GenerationQueue'!$BB$5:$BB$467,"&lt;"&amp;$BE$3)</f>
        <v>0</v>
      </c>
      <c r="BT106">
        <f>SUMIFS('Grid GenerationQueue'!AH$5:AH$467,'Grid GenerationQueue'!$AX$5:$AX$467,$B106,'Grid GenerationQueue'!$AY$5:$AY$467,$C106,'Grid GenerationQueue'!$BF$5:$BF$467,"&lt;&gt;"&amp;"",'Grid GenerationQueue'!$BB$5:$BB$467,"&lt;"&amp;$BE$3)</f>
        <v>0</v>
      </c>
      <c r="BU106">
        <f>SUMIFS('Grid GenerationQueue'!AI$5:AI$467,'Grid GenerationQueue'!$AX$5:$AX$467,$B106,'Grid GenerationQueue'!$AY$5:$AY$467,$C106,'Grid GenerationQueue'!$BF$5:$BF$467,"&lt;&gt;"&amp;"",'Grid GenerationQueue'!$BB$5:$BB$467,"&lt;"&amp;$BE$3)</f>
        <v>0</v>
      </c>
      <c r="BV106">
        <f>SUMIFS('Grid GenerationQueue'!AJ$5:AJ$467,'Grid GenerationQueue'!$AX$5:$AX$467,$B106,'Grid GenerationQueue'!$AY$5:$AY$467,$C106,'Grid GenerationQueue'!$BF$5:$BF$467,"&lt;&gt;"&amp;"",'Grid GenerationQueue'!$BB$5:$BB$467,"&lt;"&amp;$BE$3)</f>
        <v>0</v>
      </c>
      <c r="BW106">
        <f>SUMIFS('Grid GenerationQueue'!AK$5:AK$467,'Grid GenerationQueue'!$AX$5:$AX$467,$B106,'Grid GenerationQueue'!$AY$5:$AY$467,$C106,'Grid GenerationQueue'!$BF$5:$BF$467,"&lt;&gt;"&amp;"",'Grid GenerationQueue'!$BB$5:$BB$467,"&lt;"&amp;$BE$3)</f>
        <v>0</v>
      </c>
      <c r="BX106">
        <f>SUMIFS('Grid GenerationQueue'!AL$5:AL$467,'Grid GenerationQueue'!$AX$5:$AX$467,$B106,'Grid GenerationQueue'!$AY$5:$AY$467,$C106,'Grid GenerationQueue'!$BF$5:$BF$467,"&lt;&gt;"&amp;"",'Grid GenerationQueue'!$BB$5:$BB$467,"&lt;"&amp;$BE$3)</f>
        <v>0</v>
      </c>
      <c r="BY106">
        <f>SUMIFS('Grid GenerationQueue'!AM$5:AM$467,'Grid GenerationQueue'!$AX$5:$AX$467,$B106,'Grid GenerationQueue'!$AY$5:$AY$467,$C106,'Grid GenerationQueue'!$BF$5:$BF$467,"&lt;&gt;"&amp;"",'Grid GenerationQueue'!$BB$5:$BB$467,"&lt;"&amp;$BE$3)</f>
        <v>0</v>
      </c>
      <c r="BZ106">
        <f>SUMIFS('Grid GenerationQueue'!AN$5:AN$467,'Grid GenerationQueue'!$AX$5:$AX$467,$B106,'Grid GenerationQueue'!$AY$5:$AY$467,$C106,'Grid GenerationQueue'!$BF$5:$BF$467,"&lt;&gt;"&amp;"",'Grid GenerationQueue'!$BB$5:$BB$467,"&lt;"&amp;$BE$3)</f>
        <v>0</v>
      </c>
      <c r="CA106">
        <f>SUMIFS('Grid GenerationQueue'!AO$5:AO$467,'Grid GenerationQueue'!$AX$5:$AX$467,$B106,'Grid GenerationQueue'!$AY$5:$AY$467,$C106,'Grid GenerationQueue'!$BF$5:$BF$467,"&lt;&gt;"&amp;"",'Grid GenerationQueue'!$BB$5:$BB$467,"&lt;"&amp;$BE$3)</f>
        <v>0</v>
      </c>
      <c r="CB106">
        <f>SUMIFS('Grid GenerationQueue'!AP$5:AP$467,'Grid GenerationQueue'!$AX$5:$AX$467,$B106,'Grid GenerationQueue'!$AY$5:$AY$467,$C106,'Grid GenerationQueue'!$BF$5:$BF$467,"&lt;&gt;"&amp;"",'Grid GenerationQueue'!$BB$5:$BB$467,"&lt;"&amp;$BE$3)</f>
        <v>0</v>
      </c>
      <c r="CD106">
        <f>SUMIFS('Grid GenerationQueue'!AE$5:AE$467,'Grid GenerationQueue'!$AX$5:$AX$467,$B106,'Grid GenerationQueue'!$AY$5:$AY$467,$C106,'Grid GenerationQueue'!$BB$5:$BB$467,"&lt;"&amp;$BE$3)</f>
        <v>0</v>
      </c>
      <c r="CE106">
        <f>SUMIFS('Grid GenerationQueue'!AF$5:AF$467,'Grid GenerationQueue'!$AX$5:$AX$467,$B106,'Grid GenerationQueue'!$AY$5:$AY$467,$C106,'Grid GenerationQueue'!$BB$5:$BB$467,"&lt;"&amp;$BE$3)</f>
        <v>0</v>
      </c>
      <c r="CF106">
        <f>SUMIFS('Grid GenerationQueue'!AG$5:AG$467,'Grid GenerationQueue'!$AX$5:$AX$467,$B106,'Grid GenerationQueue'!$AY$5:$AY$467,$C106,'Grid GenerationQueue'!$BB$5:$BB$467,"&lt;"&amp;$BE$3)</f>
        <v>0</v>
      </c>
      <c r="CG106">
        <f>SUMIFS('Grid GenerationQueue'!AH$5:AH$467,'Grid GenerationQueue'!$AX$5:$AX$467,$B106,'Grid GenerationQueue'!$AY$5:$AY$467,$C106,'Grid GenerationQueue'!$BB$5:$BB$467,"&lt;"&amp;$BE$3)</f>
        <v>0</v>
      </c>
      <c r="CH106">
        <f>SUMIFS('Grid GenerationQueue'!AI$5:AI$467,'Grid GenerationQueue'!$AX$5:$AX$467,$B106,'Grid GenerationQueue'!$AY$5:$AY$467,$C106,'Grid GenerationQueue'!$BB$5:$BB$467,"&lt;"&amp;$BE$3)</f>
        <v>0</v>
      </c>
      <c r="CI106">
        <f>SUMIFS('Grid GenerationQueue'!AJ$5:AJ$467,'Grid GenerationQueue'!$AX$5:$AX$467,$B106,'Grid GenerationQueue'!$AY$5:$AY$467,$C106,'Grid GenerationQueue'!$BB$5:$BB$467,"&lt;"&amp;$BE$3)</f>
        <v>0</v>
      </c>
      <c r="CJ106">
        <f>SUMIFS('Grid GenerationQueue'!AK$5:AK$467,'Grid GenerationQueue'!$AX$5:$AX$467,$B106,'Grid GenerationQueue'!$AY$5:$AY$467,$C106,'Grid GenerationQueue'!$BB$5:$BB$467,"&lt;"&amp;$BE$3)</f>
        <v>0</v>
      </c>
      <c r="CK106">
        <f>SUMIFS('Grid GenerationQueue'!AL$5:AL$467,'Grid GenerationQueue'!$AX$5:$AX$467,$B106,'Grid GenerationQueue'!$AY$5:$AY$467,$C106,'Grid GenerationQueue'!$BB$5:$BB$467,"&lt;"&amp;$BE$3)</f>
        <v>0</v>
      </c>
      <c r="CL106">
        <f>SUMIFS('Grid GenerationQueue'!AM$5:AM$467,'Grid GenerationQueue'!$AX$5:$AX$467,$B106,'Grid GenerationQueue'!$AY$5:$AY$467,$C106,'Grid GenerationQueue'!$BB$5:$BB$467,"&lt;"&amp;$BE$3)</f>
        <v>0</v>
      </c>
      <c r="CM106">
        <f>SUMIFS('Grid GenerationQueue'!AN$5:AN$467,'Grid GenerationQueue'!$AX$5:$AX$467,$B106,'Grid GenerationQueue'!$AY$5:$AY$467,$C106,'Grid GenerationQueue'!$BB$5:$BB$467,"&lt;"&amp;$BE$3)</f>
        <v>0</v>
      </c>
      <c r="CN106">
        <f>SUMIFS('Grid GenerationQueue'!AO$5:AO$467,'Grid GenerationQueue'!$AX$5:$AX$467,$B106,'Grid GenerationQueue'!$AY$5:$AY$467,$C106,'Grid GenerationQueue'!$BB$5:$BB$467,"&lt;"&amp;$BE$3)</f>
        <v>0</v>
      </c>
      <c r="CO106">
        <f>SUMIFS('Grid GenerationQueue'!AP$5:AP$467,'Grid GenerationQueue'!$AX$5:$AX$467,$B106,'Grid GenerationQueue'!$AY$5:$AY$467,$C106,'Grid GenerationQueue'!$BB$5:$BB$467,"&lt;"&amp;$BE$3)</f>
        <v>0</v>
      </c>
    </row>
    <row r="107" spans="1:93" x14ac:dyDescent="0.35">
      <c r="A107" t="s">
        <v>4653</v>
      </c>
      <c r="B107" t="s">
        <v>4694</v>
      </c>
      <c r="C107">
        <v>115</v>
      </c>
      <c r="D107">
        <f>SUMIFS('Grid GenerationQueue'!AE$5:AE$467,'Grid GenerationQueue'!$AX$5:$AX$467,$B107,'Grid GenerationQueue'!$AY$5:$AY$467,$C107,'Grid GenerationQueue'!$BI$5:$BI$467,"&lt;4")</f>
        <v>0</v>
      </c>
      <c r="E107">
        <f>SUMIFS('Grid GenerationQueue'!AF$5:AF$467,'Grid GenerationQueue'!$AX$5:$AX$467,$B107,'Grid GenerationQueue'!$AY$5:$AY$467,$C107,'Grid GenerationQueue'!$BI$5:$BI$467,"&lt;4")</f>
        <v>0</v>
      </c>
      <c r="F107">
        <f>SUMIFS('Grid GenerationQueue'!AG$5:AG$467,'Grid GenerationQueue'!$AX$5:$AX$467,$B107,'Grid GenerationQueue'!$AY$5:$AY$467,$C107,'Grid GenerationQueue'!$BI$5:$BI$467,"&lt;4")</f>
        <v>0</v>
      </c>
      <c r="G107">
        <f>SUMIFS('Grid GenerationQueue'!AH$5:AH$467,'Grid GenerationQueue'!$AX$5:$AX$467,$B107,'Grid GenerationQueue'!$AY$5:$AY$467,$C107,'Grid GenerationQueue'!$BI$5:$BI$467,"&lt;4")</f>
        <v>0</v>
      </c>
      <c r="H107">
        <f>SUMIFS('Grid GenerationQueue'!AI$5:AI$467,'Grid GenerationQueue'!$AX$5:$AX$467,$B107,'Grid GenerationQueue'!$AY$5:$AY$467,$C107,'Grid GenerationQueue'!$BI$5:$BI$467,"&lt;4")</f>
        <v>0</v>
      </c>
      <c r="I107">
        <f>SUMIFS('Grid GenerationQueue'!AJ$5:AJ$467,'Grid GenerationQueue'!$AX$5:$AX$467,$B107,'Grid GenerationQueue'!$AY$5:$AY$467,$C107,'Grid GenerationQueue'!$BI$5:$BI$467,"&lt;4")</f>
        <v>0</v>
      </c>
      <c r="J107">
        <f>SUMIFS('Grid GenerationQueue'!AK$5:AK$467,'Grid GenerationQueue'!$AX$5:$AX$467,$B107,'Grid GenerationQueue'!$AY$5:$AY$467,$C107,'Grid GenerationQueue'!$BI$5:$BI$467,"&lt;4")</f>
        <v>0</v>
      </c>
      <c r="K107">
        <f>SUMIFS('Grid GenerationQueue'!AL$5:AL$467,'Grid GenerationQueue'!$AX$5:$AX$467,$B107,'Grid GenerationQueue'!$AY$5:$AY$467,$C107,'Grid GenerationQueue'!$BI$5:$BI$467,"&lt;4")</f>
        <v>0</v>
      </c>
      <c r="L107">
        <f>SUMIFS('Grid GenerationQueue'!AM$5:AM$467,'Grid GenerationQueue'!$AX$5:$AX$467,$B107,'Grid GenerationQueue'!$AY$5:$AY$467,$C107,'Grid GenerationQueue'!$BI$5:$BI$467,"&lt;4")</f>
        <v>0</v>
      </c>
      <c r="M107">
        <f>SUMIFS('Grid GenerationQueue'!AN$5:AN$467,'Grid GenerationQueue'!$AX$5:$AX$467,$B107,'Grid GenerationQueue'!$AY$5:$AY$467,$C107,'Grid GenerationQueue'!$BI$5:$BI$467,"&lt;4")</f>
        <v>0</v>
      </c>
      <c r="N107">
        <f>SUMIFS('Grid GenerationQueue'!AO$5:AO$467,'Grid GenerationQueue'!$AX$5:$AX$467,$B107,'Grid GenerationQueue'!$AY$5:$AY$467,$C107,'Grid GenerationQueue'!$BI$5:$BI$467,"&lt;4")</f>
        <v>0</v>
      </c>
      <c r="O107">
        <f>SUMIFS('Grid GenerationQueue'!AP$5:AP$467,'Grid GenerationQueue'!$AX$5:$AX$467,$B107,'Grid GenerationQueue'!$AY$5:$AY$467,$C107,'Grid GenerationQueue'!$BI$5:$BI$467,"&lt;4")</f>
        <v>0</v>
      </c>
      <c r="Q107">
        <f>SUMIFS('Grid GenerationQueue'!AE$5:AE$467,'Grid GenerationQueue'!$AX$5:$AX$467,$B107,'Grid GenerationQueue'!$AY$5:$AY$467,$C107,'Grid GenerationQueue'!$BH$5:$BH$467,"Executed")</f>
        <v>0</v>
      </c>
      <c r="R107">
        <f>SUMIFS('Grid GenerationQueue'!AF$5:AF$467,'Grid GenerationQueue'!$AX$5:$AX$467,$B107,'Grid GenerationQueue'!$AY$5:$AY$467,$C107,'Grid GenerationQueue'!$BH$5:$BH$467,"Executed")</f>
        <v>0</v>
      </c>
      <c r="S107">
        <f>SUMIFS('Grid GenerationQueue'!AG$5:AG$467,'Grid GenerationQueue'!$AX$5:$AX$467,$B107,'Grid GenerationQueue'!$AY$5:$AY$467,$C107,'Grid GenerationQueue'!$BH$5:$BH$467,"Executed")</f>
        <v>0</v>
      </c>
      <c r="T107">
        <f>SUMIFS('Grid GenerationQueue'!AH$5:AH$467,'Grid GenerationQueue'!$AX$5:$AX$467,$B107,'Grid GenerationQueue'!$AY$5:$AY$467,$C107,'Grid GenerationQueue'!$BH$5:$BH$467,"Executed")</f>
        <v>0</v>
      </c>
      <c r="U107">
        <f>SUMIFS('Grid GenerationQueue'!AI$5:AI$467,'Grid GenerationQueue'!$AX$5:$AX$467,$B107,'Grid GenerationQueue'!$AY$5:$AY$467,$C107,'Grid GenerationQueue'!$BH$5:$BH$467,"Executed")</f>
        <v>0</v>
      </c>
      <c r="V107">
        <f>SUMIFS('Grid GenerationQueue'!AJ$5:AJ$467,'Grid GenerationQueue'!$AX$5:$AX$467,$B107,'Grid GenerationQueue'!$AY$5:$AY$467,$C107,'Grid GenerationQueue'!$BH$5:$BH$467,"Executed")</f>
        <v>0</v>
      </c>
      <c r="W107">
        <f>SUMIFS('Grid GenerationQueue'!AK$5:AK$467,'Grid GenerationQueue'!$AX$5:$AX$467,$B107,'Grid GenerationQueue'!$AY$5:$AY$467,$C107,'Grid GenerationQueue'!$BH$5:$BH$467,"Executed")</f>
        <v>0</v>
      </c>
      <c r="X107">
        <f>SUMIFS('Grid GenerationQueue'!AL$5:AL$467,'Grid GenerationQueue'!$AX$5:$AX$467,$B107,'Grid GenerationQueue'!$AY$5:$AY$467,$C107,'Grid GenerationQueue'!$BH$5:$BH$467,"Executed")</f>
        <v>0</v>
      </c>
      <c r="Y107">
        <f>SUMIFS('Grid GenerationQueue'!AM$5:AM$467,'Grid GenerationQueue'!$AX$5:$AX$467,$B107,'Grid GenerationQueue'!$AY$5:$AY$467,$C107,'Grid GenerationQueue'!$BH$5:$BH$467,"Executed")</f>
        <v>0</v>
      </c>
      <c r="Z107">
        <f>SUMIFS('Grid GenerationQueue'!AN$5:AN$467,'Grid GenerationQueue'!$AX$5:$AX$467,$B107,'Grid GenerationQueue'!$AY$5:$AY$467,$C107,'Grid GenerationQueue'!$BH$5:$BH$467,"Executed")</f>
        <v>0</v>
      </c>
      <c r="AA107">
        <f>SUMIFS('Grid GenerationQueue'!AO$5:AO$467,'Grid GenerationQueue'!$AX$5:$AX$467,$B107,'Grid GenerationQueue'!$AY$5:$AY$467,$C107,'Grid GenerationQueue'!$BH$5:$BH$467,"Executed")</f>
        <v>0</v>
      </c>
      <c r="AB107">
        <f>SUMIFS('Grid GenerationQueue'!AP$5:AP$467,'Grid GenerationQueue'!$AX$5:$AX$467,$B107,'Grid GenerationQueue'!$AY$5:$AY$467,$C107,'Grid GenerationQueue'!$BH$5:$BH$467,"Executed")</f>
        <v>0</v>
      </c>
      <c r="AD107">
        <f>SUMIFS('Grid GenerationQueue'!AE$5:AE$467,'Grid GenerationQueue'!$AX$5:$AX$467,$B107,'Grid GenerationQueue'!$AY$5:$AY$467,$C107,'Grid GenerationQueue'!$BF$5:$BF$467,"&lt;&gt;"&amp;"")</f>
        <v>0</v>
      </c>
      <c r="AE107">
        <f>SUMIFS('Grid GenerationQueue'!AF$5:AF$467,'Grid GenerationQueue'!$AX$5:$AX$467,$B107,'Grid GenerationQueue'!$AY$5:$AY$467,$C107,'Grid GenerationQueue'!$BF$5:$BF$467,"&lt;&gt;"&amp;"")</f>
        <v>0</v>
      </c>
      <c r="AF107">
        <f>SUMIFS('Grid GenerationQueue'!AG$5:AG$467,'Grid GenerationQueue'!$AX$5:$AX$467,$B107,'Grid GenerationQueue'!$AY$5:$AY$467,$C107,'Grid GenerationQueue'!$BF$5:$BF$467,"&lt;&gt;"&amp;"")</f>
        <v>0</v>
      </c>
      <c r="AG107">
        <f>SUMIFS('Grid GenerationQueue'!AH$5:AH$467,'Grid GenerationQueue'!$AX$5:$AX$467,$B107,'Grid GenerationQueue'!$AY$5:$AY$467,$C107,'Grid GenerationQueue'!$BF$5:$BF$467,"&lt;&gt;"&amp;"")</f>
        <v>0</v>
      </c>
      <c r="AH107">
        <f>SUMIFS('Grid GenerationQueue'!AI$5:AI$467,'Grid GenerationQueue'!$AX$5:$AX$467,$B107,'Grid GenerationQueue'!$AY$5:$AY$467,$C107,'Grid GenerationQueue'!$BF$5:$BF$467,"&lt;&gt;"&amp;"")</f>
        <v>0</v>
      </c>
      <c r="AI107">
        <f>SUMIFS('Grid GenerationQueue'!AJ$5:AJ$467,'Grid GenerationQueue'!$AX$5:$AX$467,$B107,'Grid GenerationQueue'!$AY$5:$AY$467,$C107,'Grid GenerationQueue'!$BF$5:$BF$467,"&lt;&gt;"&amp;"")</f>
        <v>0</v>
      </c>
      <c r="AJ107">
        <f>SUMIFS('Grid GenerationQueue'!AK$5:AK$467,'Grid GenerationQueue'!$AX$5:$AX$467,$B107,'Grid GenerationQueue'!$AY$5:$AY$467,$C107,'Grid GenerationQueue'!$BF$5:$BF$467,"&lt;&gt;"&amp;"")</f>
        <v>0</v>
      </c>
      <c r="AK107">
        <f>SUMIFS('Grid GenerationQueue'!AL$5:AL$467,'Grid GenerationQueue'!$AX$5:$AX$467,$B107,'Grid GenerationQueue'!$AY$5:$AY$467,$C107,'Grid GenerationQueue'!$BF$5:$BF$467,"&lt;&gt;"&amp;"")</f>
        <v>0</v>
      </c>
      <c r="AL107">
        <f>SUMIFS('Grid GenerationQueue'!AM$5:AM$467,'Grid GenerationQueue'!$AX$5:$AX$467,$B107,'Grid GenerationQueue'!$AY$5:$AY$467,$C107,'Grid GenerationQueue'!$BF$5:$BF$467,"&lt;&gt;"&amp;"")</f>
        <v>0</v>
      </c>
      <c r="AM107">
        <f>SUMIFS('Grid GenerationQueue'!AN$5:AN$467,'Grid GenerationQueue'!$AX$5:$AX$467,$B107,'Grid GenerationQueue'!$AY$5:$AY$467,$C107,'Grid GenerationQueue'!$BF$5:$BF$467,"&lt;&gt;"&amp;"")</f>
        <v>0</v>
      </c>
      <c r="AN107">
        <f>SUMIFS('Grid GenerationQueue'!AO$5:AO$467,'Grid GenerationQueue'!$AX$5:$AX$467,$B107,'Grid GenerationQueue'!$AY$5:$AY$467,$C107,'Grid GenerationQueue'!$BF$5:$BF$467,"&lt;&gt;"&amp;"")</f>
        <v>0</v>
      </c>
      <c r="AO107">
        <f>SUMIFS('Grid GenerationQueue'!AP$5:AP$467,'Grid GenerationQueue'!$AX$5:$AX$467,$B107,'Grid GenerationQueue'!$AY$5:$AY$467,$C107,'Grid GenerationQueue'!$BF$5:$BF$467,"&lt;&gt;"&amp;"")</f>
        <v>0</v>
      </c>
      <c r="AQ107">
        <f>SUMIFS('Grid GenerationQueue'!AE$5:AE$467,'Grid GenerationQueue'!$AX$5:$AX$467,$B107,'Grid GenerationQueue'!$AY$5:$AY$467,$C107)</f>
        <v>0</v>
      </c>
      <c r="AR107">
        <f>SUMIFS('Grid GenerationQueue'!AF$5:AF$467,'Grid GenerationQueue'!$AX$5:$AX$467,$B107,'Grid GenerationQueue'!$AY$5:$AY$467,$C107)</f>
        <v>0</v>
      </c>
      <c r="AS107">
        <f>SUMIFS('Grid GenerationQueue'!AG$5:AG$467,'Grid GenerationQueue'!$AX$5:$AX$467,$B107,'Grid GenerationQueue'!$AY$5:$AY$467,$C107)</f>
        <v>0</v>
      </c>
      <c r="AT107">
        <f>SUMIFS('Grid GenerationQueue'!AH$5:AH$467,'Grid GenerationQueue'!$AX$5:$AX$467,$B107,'Grid GenerationQueue'!$AY$5:$AY$467,$C107)</f>
        <v>0</v>
      </c>
      <c r="AU107">
        <f>SUMIFS('Grid GenerationQueue'!AI$5:AI$467,'Grid GenerationQueue'!$AX$5:$AX$467,$B107,'Grid GenerationQueue'!$AY$5:$AY$467,$C107)</f>
        <v>0</v>
      </c>
      <c r="AV107">
        <f>SUMIFS('Grid GenerationQueue'!AJ$5:AJ$467,'Grid GenerationQueue'!$AX$5:$AX$467,$B107,'Grid GenerationQueue'!$AY$5:$AY$467,$C107)</f>
        <v>0</v>
      </c>
      <c r="AW107">
        <f>SUMIFS('Grid GenerationQueue'!AK$5:AK$467,'Grid GenerationQueue'!$AX$5:$AX$467,$B107,'Grid GenerationQueue'!$AY$5:$AY$467,$C107)</f>
        <v>0</v>
      </c>
      <c r="AX107">
        <f>SUMIFS('Grid GenerationQueue'!AL$5:AL$467,'Grid GenerationQueue'!$AX$5:$AX$467,$B107,'Grid GenerationQueue'!$AY$5:$AY$467,$C107)</f>
        <v>0</v>
      </c>
      <c r="AY107">
        <f>SUMIFS('Grid GenerationQueue'!AM$5:AM$467,'Grid GenerationQueue'!$AX$5:$AX$467,$B107,'Grid GenerationQueue'!$AY$5:$AY$467,$C107)</f>
        <v>0</v>
      </c>
      <c r="AZ107">
        <f>SUMIFS('Grid GenerationQueue'!AN$5:AN$467,'Grid GenerationQueue'!$AX$5:$AX$467,$B107,'Grid GenerationQueue'!$AY$5:$AY$467,$C107)</f>
        <v>0</v>
      </c>
      <c r="BA107">
        <f>SUMIFS('Grid GenerationQueue'!AO$5:AO$467,'Grid GenerationQueue'!$AX$5:$AX$467,$B107,'Grid GenerationQueue'!$AY$5:$AY$467,$C107)</f>
        <v>0</v>
      </c>
      <c r="BB107">
        <f>SUMIFS('Grid GenerationQueue'!AP$5:AP$467,'Grid GenerationQueue'!$AX$5:$AX$467,$B107,'Grid GenerationQueue'!$AY$5:$AY$467,$C107)</f>
        <v>0</v>
      </c>
      <c r="BD107">
        <f>SUMIFS('Grid GenerationQueue'!AE$5:AE$467,'Grid GenerationQueue'!$AX$5:$AX$467,$B107,'Grid GenerationQueue'!$AY$5:$AY$467,$C107,'Grid GenerationQueue'!$BH$5:$BH$467,"Executed",'Grid GenerationQueue'!$BB$5:$BB$467,"&lt;"&amp;$BE$3)</f>
        <v>0</v>
      </c>
      <c r="BE107">
        <f>SUMIFS('Grid GenerationQueue'!AF$5:AF$467,'Grid GenerationQueue'!$AX$5:$AX$467,$B107,'Grid GenerationQueue'!$AY$5:$AY$467,$C107,'Grid GenerationQueue'!$BH$5:$BH$467,"Executed",'Grid GenerationQueue'!$BB$5:$BB$467,"&lt;"&amp;$BE$3)</f>
        <v>0</v>
      </c>
      <c r="BF107">
        <f>SUMIFS('Grid GenerationQueue'!AG$5:AG$467,'Grid GenerationQueue'!$AX$5:$AX$467,$B107,'Grid GenerationQueue'!$AY$5:$AY$467,$C107,'Grid GenerationQueue'!$BH$5:$BH$467,"Executed",'Grid GenerationQueue'!$BB$5:$BB$467,"&lt;"&amp;$BE$3)</f>
        <v>0</v>
      </c>
      <c r="BG107">
        <f>SUMIFS('Grid GenerationQueue'!AH$5:AH$467,'Grid GenerationQueue'!$AX$5:$AX$467,$B107,'Grid GenerationQueue'!$AY$5:$AY$467,$C107,'Grid GenerationQueue'!$BH$5:$BH$467,"Executed",'Grid GenerationQueue'!$BB$5:$BB$467,"&lt;"&amp;$BE$3)</f>
        <v>0</v>
      </c>
      <c r="BH107">
        <f>SUMIFS('Grid GenerationQueue'!AI$5:AI$467,'Grid GenerationQueue'!$AX$5:$AX$467,$B107,'Grid GenerationQueue'!$AY$5:$AY$467,$C107,'Grid GenerationQueue'!$BH$5:$BH$467,"Executed",'Grid GenerationQueue'!$BB$5:$BB$467,"&lt;"&amp;$BE$3)</f>
        <v>0</v>
      </c>
      <c r="BI107">
        <f>SUMIFS('Grid GenerationQueue'!AJ$5:AJ$467,'Grid GenerationQueue'!$AX$5:$AX$467,$B107,'Grid GenerationQueue'!$AY$5:$AY$467,$C107,'Grid GenerationQueue'!$BH$5:$BH$467,"Executed",'Grid GenerationQueue'!$BB$5:$BB$467,"&lt;"&amp;$BE$3)</f>
        <v>0</v>
      </c>
      <c r="BJ107">
        <f>SUMIFS('Grid GenerationQueue'!AK$5:AK$467,'Grid GenerationQueue'!$AX$5:$AX$467,$B107,'Grid GenerationQueue'!$AY$5:$AY$467,$C107,'Grid GenerationQueue'!$BH$5:$BH$467,"Executed",'Grid GenerationQueue'!$BB$5:$BB$467,"&lt;"&amp;$BE$3)</f>
        <v>0</v>
      </c>
      <c r="BK107">
        <f>SUMIFS('Grid GenerationQueue'!AL$5:AL$467,'Grid GenerationQueue'!$AX$5:$AX$467,$B107,'Grid GenerationQueue'!$AY$5:$AY$467,$C107,'Grid GenerationQueue'!$BH$5:$BH$467,"Executed",'Grid GenerationQueue'!$BB$5:$BB$467,"&lt;"&amp;$BE$3)</f>
        <v>0</v>
      </c>
      <c r="BL107">
        <f>SUMIFS('Grid GenerationQueue'!AM$5:AM$467,'Grid GenerationQueue'!$AX$5:$AX$467,$B107,'Grid GenerationQueue'!$AY$5:$AY$467,$C107,'Grid GenerationQueue'!$BH$5:$BH$467,"Executed",'Grid GenerationQueue'!$BB$5:$BB$467,"&lt;"&amp;$BE$3)</f>
        <v>0</v>
      </c>
      <c r="BM107">
        <f>SUMIFS('Grid GenerationQueue'!AN$5:AN$467,'Grid GenerationQueue'!$AX$5:$AX$467,$B107,'Grid GenerationQueue'!$AY$5:$AY$467,$C107,'Grid GenerationQueue'!$BH$5:$BH$467,"Executed",'Grid GenerationQueue'!$BB$5:$BB$467,"&lt;"&amp;$BE$3)</f>
        <v>0</v>
      </c>
      <c r="BN107">
        <f>SUMIFS('Grid GenerationQueue'!AO$5:AO$467,'Grid GenerationQueue'!$AX$5:$AX$467,$B107,'Grid GenerationQueue'!$AY$5:$AY$467,$C107,'Grid GenerationQueue'!$BH$5:$BH$467,"Executed",'Grid GenerationQueue'!$BB$5:$BB$467,"&lt;"&amp;$BE$3)</f>
        <v>0</v>
      </c>
      <c r="BO107">
        <f>SUMIFS('Grid GenerationQueue'!AP$5:AP$467,'Grid GenerationQueue'!$AX$5:$AX$467,$B107,'Grid GenerationQueue'!$AY$5:$AY$467,$C107,'Grid GenerationQueue'!$BH$5:$BH$467,"Executed",'Grid GenerationQueue'!$BB$5:$BB$467,"&lt;"&amp;$BE$3)</f>
        <v>0</v>
      </c>
      <c r="BQ107">
        <f>SUMIFS('Grid GenerationQueue'!AE$5:AE$467,'Grid GenerationQueue'!$AX$5:$AX$467,$B107,'Grid GenerationQueue'!$AY$5:$AY$467,$C107,'Grid GenerationQueue'!$BF$5:$BF$467,"&lt;&gt;"&amp;"",'Grid GenerationQueue'!$BB$5:$BB$467,"&lt;"&amp;$BE$3)</f>
        <v>0</v>
      </c>
      <c r="BR107">
        <f>SUMIFS('Grid GenerationQueue'!AF$5:AF$467,'Grid GenerationQueue'!$AX$5:$AX$467,$B107,'Grid GenerationQueue'!$AY$5:$AY$467,$C107,'Grid GenerationQueue'!$BF$5:$BF$467,"&lt;&gt;"&amp;"",'Grid GenerationQueue'!$BB$5:$BB$467,"&lt;"&amp;$BE$3)</f>
        <v>0</v>
      </c>
      <c r="BS107">
        <f>SUMIFS('Grid GenerationQueue'!AG$5:AG$467,'Grid GenerationQueue'!$AX$5:$AX$467,$B107,'Grid GenerationQueue'!$AY$5:$AY$467,$C107,'Grid GenerationQueue'!$BF$5:$BF$467,"&lt;&gt;"&amp;"",'Grid GenerationQueue'!$BB$5:$BB$467,"&lt;"&amp;$BE$3)</f>
        <v>0</v>
      </c>
      <c r="BT107">
        <f>SUMIFS('Grid GenerationQueue'!AH$5:AH$467,'Grid GenerationQueue'!$AX$5:$AX$467,$B107,'Grid GenerationQueue'!$AY$5:$AY$467,$C107,'Grid GenerationQueue'!$BF$5:$BF$467,"&lt;&gt;"&amp;"",'Grid GenerationQueue'!$BB$5:$BB$467,"&lt;"&amp;$BE$3)</f>
        <v>0</v>
      </c>
      <c r="BU107">
        <f>SUMIFS('Grid GenerationQueue'!AI$5:AI$467,'Grid GenerationQueue'!$AX$5:$AX$467,$B107,'Grid GenerationQueue'!$AY$5:$AY$467,$C107,'Grid GenerationQueue'!$BF$5:$BF$467,"&lt;&gt;"&amp;"",'Grid GenerationQueue'!$BB$5:$BB$467,"&lt;"&amp;$BE$3)</f>
        <v>0</v>
      </c>
      <c r="BV107">
        <f>SUMIFS('Grid GenerationQueue'!AJ$5:AJ$467,'Grid GenerationQueue'!$AX$5:$AX$467,$B107,'Grid GenerationQueue'!$AY$5:$AY$467,$C107,'Grid GenerationQueue'!$BF$5:$BF$467,"&lt;&gt;"&amp;"",'Grid GenerationQueue'!$BB$5:$BB$467,"&lt;"&amp;$BE$3)</f>
        <v>0</v>
      </c>
      <c r="BW107">
        <f>SUMIFS('Grid GenerationQueue'!AK$5:AK$467,'Grid GenerationQueue'!$AX$5:$AX$467,$B107,'Grid GenerationQueue'!$AY$5:$AY$467,$C107,'Grid GenerationQueue'!$BF$5:$BF$467,"&lt;&gt;"&amp;"",'Grid GenerationQueue'!$BB$5:$BB$467,"&lt;"&amp;$BE$3)</f>
        <v>0</v>
      </c>
      <c r="BX107">
        <f>SUMIFS('Grid GenerationQueue'!AL$5:AL$467,'Grid GenerationQueue'!$AX$5:$AX$467,$B107,'Grid GenerationQueue'!$AY$5:$AY$467,$C107,'Grid GenerationQueue'!$BF$5:$BF$467,"&lt;&gt;"&amp;"",'Grid GenerationQueue'!$BB$5:$BB$467,"&lt;"&amp;$BE$3)</f>
        <v>0</v>
      </c>
      <c r="BY107">
        <f>SUMIFS('Grid GenerationQueue'!AM$5:AM$467,'Grid GenerationQueue'!$AX$5:$AX$467,$B107,'Grid GenerationQueue'!$AY$5:$AY$467,$C107,'Grid GenerationQueue'!$BF$5:$BF$467,"&lt;&gt;"&amp;"",'Grid GenerationQueue'!$BB$5:$BB$467,"&lt;"&amp;$BE$3)</f>
        <v>0</v>
      </c>
      <c r="BZ107">
        <f>SUMIFS('Grid GenerationQueue'!AN$5:AN$467,'Grid GenerationQueue'!$AX$5:$AX$467,$B107,'Grid GenerationQueue'!$AY$5:$AY$467,$C107,'Grid GenerationQueue'!$BF$5:$BF$467,"&lt;&gt;"&amp;"",'Grid GenerationQueue'!$BB$5:$BB$467,"&lt;"&amp;$BE$3)</f>
        <v>0</v>
      </c>
      <c r="CA107">
        <f>SUMIFS('Grid GenerationQueue'!AO$5:AO$467,'Grid GenerationQueue'!$AX$5:$AX$467,$B107,'Grid GenerationQueue'!$AY$5:$AY$467,$C107,'Grid GenerationQueue'!$BF$5:$BF$467,"&lt;&gt;"&amp;"",'Grid GenerationQueue'!$BB$5:$BB$467,"&lt;"&amp;$BE$3)</f>
        <v>0</v>
      </c>
      <c r="CB107">
        <f>SUMIFS('Grid GenerationQueue'!AP$5:AP$467,'Grid GenerationQueue'!$AX$5:$AX$467,$B107,'Grid GenerationQueue'!$AY$5:$AY$467,$C107,'Grid GenerationQueue'!$BF$5:$BF$467,"&lt;&gt;"&amp;"",'Grid GenerationQueue'!$BB$5:$BB$467,"&lt;"&amp;$BE$3)</f>
        <v>0</v>
      </c>
      <c r="CD107">
        <f>SUMIFS('Grid GenerationQueue'!AE$5:AE$467,'Grid GenerationQueue'!$AX$5:$AX$467,$B107,'Grid GenerationQueue'!$AY$5:$AY$467,$C107,'Grid GenerationQueue'!$BB$5:$BB$467,"&lt;"&amp;$BE$3)</f>
        <v>0</v>
      </c>
      <c r="CE107">
        <f>SUMIFS('Grid GenerationQueue'!AF$5:AF$467,'Grid GenerationQueue'!$AX$5:$AX$467,$B107,'Grid GenerationQueue'!$AY$5:$AY$467,$C107,'Grid GenerationQueue'!$BB$5:$BB$467,"&lt;"&amp;$BE$3)</f>
        <v>0</v>
      </c>
      <c r="CF107">
        <f>SUMIFS('Grid GenerationQueue'!AG$5:AG$467,'Grid GenerationQueue'!$AX$5:$AX$467,$B107,'Grid GenerationQueue'!$AY$5:$AY$467,$C107,'Grid GenerationQueue'!$BB$5:$BB$467,"&lt;"&amp;$BE$3)</f>
        <v>0</v>
      </c>
      <c r="CG107">
        <f>SUMIFS('Grid GenerationQueue'!AH$5:AH$467,'Grid GenerationQueue'!$AX$5:$AX$467,$B107,'Grid GenerationQueue'!$AY$5:$AY$467,$C107,'Grid GenerationQueue'!$BB$5:$BB$467,"&lt;"&amp;$BE$3)</f>
        <v>0</v>
      </c>
      <c r="CH107">
        <f>SUMIFS('Grid GenerationQueue'!AI$5:AI$467,'Grid GenerationQueue'!$AX$5:$AX$467,$B107,'Grid GenerationQueue'!$AY$5:$AY$467,$C107,'Grid GenerationQueue'!$BB$5:$BB$467,"&lt;"&amp;$BE$3)</f>
        <v>0</v>
      </c>
      <c r="CI107">
        <f>SUMIFS('Grid GenerationQueue'!AJ$5:AJ$467,'Grid GenerationQueue'!$AX$5:$AX$467,$B107,'Grid GenerationQueue'!$AY$5:$AY$467,$C107,'Grid GenerationQueue'!$BB$5:$BB$467,"&lt;"&amp;$BE$3)</f>
        <v>0</v>
      </c>
      <c r="CJ107">
        <f>SUMIFS('Grid GenerationQueue'!AK$5:AK$467,'Grid GenerationQueue'!$AX$5:$AX$467,$B107,'Grid GenerationQueue'!$AY$5:$AY$467,$C107,'Grid GenerationQueue'!$BB$5:$BB$467,"&lt;"&amp;$BE$3)</f>
        <v>0</v>
      </c>
      <c r="CK107">
        <f>SUMIFS('Grid GenerationQueue'!AL$5:AL$467,'Grid GenerationQueue'!$AX$5:$AX$467,$B107,'Grid GenerationQueue'!$AY$5:$AY$467,$C107,'Grid GenerationQueue'!$BB$5:$BB$467,"&lt;"&amp;$BE$3)</f>
        <v>0</v>
      </c>
      <c r="CL107">
        <f>SUMIFS('Grid GenerationQueue'!AM$5:AM$467,'Grid GenerationQueue'!$AX$5:$AX$467,$B107,'Grid GenerationQueue'!$AY$5:$AY$467,$C107,'Grid GenerationQueue'!$BB$5:$BB$467,"&lt;"&amp;$BE$3)</f>
        <v>0</v>
      </c>
      <c r="CM107">
        <f>SUMIFS('Grid GenerationQueue'!AN$5:AN$467,'Grid GenerationQueue'!$AX$5:$AX$467,$B107,'Grid GenerationQueue'!$AY$5:$AY$467,$C107,'Grid GenerationQueue'!$BB$5:$BB$467,"&lt;"&amp;$BE$3)</f>
        <v>0</v>
      </c>
      <c r="CN107">
        <f>SUMIFS('Grid GenerationQueue'!AO$5:AO$467,'Grid GenerationQueue'!$AX$5:$AX$467,$B107,'Grid GenerationQueue'!$AY$5:$AY$467,$C107,'Grid GenerationQueue'!$BB$5:$BB$467,"&lt;"&amp;$BE$3)</f>
        <v>0</v>
      </c>
      <c r="CO107">
        <f>SUMIFS('Grid GenerationQueue'!AP$5:AP$467,'Grid GenerationQueue'!$AX$5:$AX$467,$B107,'Grid GenerationQueue'!$AY$5:$AY$467,$C107,'Grid GenerationQueue'!$BB$5:$BB$467,"&lt;"&amp;$BE$3)</f>
        <v>0</v>
      </c>
    </row>
    <row r="108" spans="1:93" x14ac:dyDescent="0.35">
      <c r="A108" t="s">
        <v>4648</v>
      </c>
      <c r="B108" t="s">
        <v>4546</v>
      </c>
      <c r="C108">
        <v>115</v>
      </c>
      <c r="D108">
        <f>SUMIFS('Grid GenerationQueue'!AE$5:AE$467,'Grid GenerationQueue'!$AX$5:$AX$467,$B108,'Grid GenerationQueue'!$AY$5:$AY$467,$C108,'Grid GenerationQueue'!$BI$5:$BI$467,"&lt;4")</f>
        <v>0</v>
      </c>
      <c r="E108">
        <f>SUMIFS('Grid GenerationQueue'!AF$5:AF$467,'Grid GenerationQueue'!$AX$5:$AX$467,$B108,'Grid GenerationQueue'!$AY$5:$AY$467,$C108,'Grid GenerationQueue'!$BI$5:$BI$467,"&lt;4")</f>
        <v>0</v>
      </c>
      <c r="F108">
        <f>SUMIFS('Grid GenerationQueue'!AG$5:AG$467,'Grid GenerationQueue'!$AX$5:$AX$467,$B108,'Grid GenerationQueue'!$AY$5:$AY$467,$C108,'Grid GenerationQueue'!$BI$5:$BI$467,"&lt;4")</f>
        <v>0</v>
      </c>
      <c r="G108">
        <f>SUMIFS('Grid GenerationQueue'!AH$5:AH$467,'Grid GenerationQueue'!$AX$5:$AX$467,$B108,'Grid GenerationQueue'!$AY$5:$AY$467,$C108,'Grid GenerationQueue'!$BI$5:$BI$467,"&lt;4")</f>
        <v>0</v>
      </c>
      <c r="H108">
        <f>SUMIFS('Grid GenerationQueue'!AI$5:AI$467,'Grid GenerationQueue'!$AX$5:$AX$467,$B108,'Grid GenerationQueue'!$AY$5:$AY$467,$C108,'Grid GenerationQueue'!$BI$5:$BI$467,"&lt;4")</f>
        <v>0</v>
      </c>
      <c r="I108">
        <f>SUMIFS('Grid GenerationQueue'!AJ$5:AJ$467,'Grid GenerationQueue'!$AX$5:$AX$467,$B108,'Grid GenerationQueue'!$AY$5:$AY$467,$C108,'Grid GenerationQueue'!$BI$5:$BI$467,"&lt;4")</f>
        <v>0</v>
      </c>
      <c r="J108">
        <f>SUMIFS('Grid GenerationQueue'!AK$5:AK$467,'Grid GenerationQueue'!$AX$5:$AX$467,$B108,'Grid GenerationQueue'!$AY$5:$AY$467,$C108,'Grid GenerationQueue'!$BI$5:$BI$467,"&lt;4")</f>
        <v>0</v>
      </c>
      <c r="K108">
        <f>SUMIFS('Grid GenerationQueue'!AL$5:AL$467,'Grid GenerationQueue'!$AX$5:$AX$467,$B108,'Grid GenerationQueue'!$AY$5:$AY$467,$C108,'Grid GenerationQueue'!$BI$5:$BI$467,"&lt;4")</f>
        <v>0</v>
      </c>
      <c r="L108">
        <f>SUMIFS('Grid GenerationQueue'!AM$5:AM$467,'Grid GenerationQueue'!$AX$5:$AX$467,$B108,'Grid GenerationQueue'!$AY$5:$AY$467,$C108,'Grid GenerationQueue'!$BI$5:$BI$467,"&lt;4")</f>
        <v>0</v>
      </c>
      <c r="M108">
        <f>SUMIFS('Grid GenerationQueue'!AN$5:AN$467,'Grid GenerationQueue'!$AX$5:$AX$467,$B108,'Grid GenerationQueue'!$AY$5:$AY$467,$C108,'Grid GenerationQueue'!$BI$5:$BI$467,"&lt;4")</f>
        <v>0</v>
      </c>
      <c r="N108">
        <f>SUMIFS('Grid GenerationQueue'!AO$5:AO$467,'Grid GenerationQueue'!$AX$5:$AX$467,$B108,'Grid GenerationQueue'!$AY$5:$AY$467,$C108,'Grid GenerationQueue'!$BI$5:$BI$467,"&lt;4")</f>
        <v>0</v>
      </c>
      <c r="O108">
        <f>SUMIFS('Grid GenerationQueue'!AP$5:AP$467,'Grid GenerationQueue'!$AX$5:$AX$467,$B108,'Grid GenerationQueue'!$AY$5:$AY$467,$C108,'Grid GenerationQueue'!$BI$5:$BI$467,"&lt;4")</f>
        <v>0</v>
      </c>
      <c r="Q108">
        <f>SUMIFS('Grid GenerationQueue'!AE$5:AE$467,'Grid GenerationQueue'!$AX$5:$AX$467,$B108,'Grid GenerationQueue'!$AY$5:$AY$467,$C108,'Grid GenerationQueue'!$BH$5:$BH$467,"Executed")</f>
        <v>0</v>
      </c>
      <c r="R108">
        <f>SUMIFS('Grid GenerationQueue'!AF$5:AF$467,'Grid GenerationQueue'!$AX$5:$AX$467,$B108,'Grid GenerationQueue'!$AY$5:$AY$467,$C108,'Grid GenerationQueue'!$BH$5:$BH$467,"Executed")</f>
        <v>0</v>
      </c>
      <c r="S108">
        <f>SUMIFS('Grid GenerationQueue'!AG$5:AG$467,'Grid GenerationQueue'!$AX$5:$AX$467,$B108,'Grid GenerationQueue'!$AY$5:$AY$467,$C108,'Grid GenerationQueue'!$BH$5:$BH$467,"Executed")</f>
        <v>0</v>
      </c>
      <c r="T108">
        <f>SUMIFS('Grid GenerationQueue'!AH$5:AH$467,'Grid GenerationQueue'!$AX$5:$AX$467,$B108,'Grid GenerationQueue'!$AY$5:$AY$467,$C108,'Grid GenerationQueue'!$BH$5:$BH$467,"Executed")</f>
        <v>0</v>
      </c>
      <c r="U108">
        <f>SUMIFS('Grid GenerationQueue'!AI$5:AI$467,'Grid GenerationQueue'!$AX$5:$AX$467,$B108,'Grid GenerationQueue'!$AY$5:$AY$467,$C108,'Grid GenerationQueue'!$BH$5:$BH$467,"Executed")</f>
        <v>0</v>
      </c>
      <c r="V108">
        <f>SUMIFS('Grid GenerationQueue'!AJ$5:AJ$467,'Grid GenerationQueue'!$AX$5:$AX$467,$B108,'Grid GenerationQueue'!$AY$5:$AY$467,$C108,'Grid GenerationQueue'!$BH$5:$BH$467,"Executed")</f>
        <v>0</v>
      </c>
      <c r="W108">
        <f>SUMIFS('Grid GenerationQueue'!AK$5:AK$467,'Grid GenerationQueue'!$AX$5:$AX$467,$B108,'Grid GenerationQueue'!$AY$5:$AY$467,$C108,'Grid GenerationQueue'!$BH$5:$BH$467,"Executed")</f>
        <v>0</v>
      </c>
      <c r="X108">
        <f>SUMIFS('Grid GenerationQueue'!AL$5:AL$467,'Grid GenerationQueue'!$AX$5:$AX$467,$B108,'Grid GenerationQueue'!$AY$5:$AY$467,$C108,'Grid GenerationQueue'!$BH$5:$BH$467,"Executed")</f>
        <v>0</v>
      </c>
      <c r="Y108">
        <f>SUMIFS('Grid GenerationQueue'!AM$5:AM$467,'Grid GenerationQueue'!$AX$5:$AX$467,$B108,'Grid GenerationQueue'!$AY$5:$AY$467,$C108,'Grid GenerationQueue'!$BH$5:$BH$467,"Executed")</f>
        <v>0</v>
      </c>
      <c r="Z108">
        <f>SUMIFS('Grid GenerationQueue'!AN$5:AN$467,'Grid GenerationQueue'!$AX$5:$AX$467,$B108,'Grid GenerationQueue'!$AY$5:$AY$467,$C108,'Grid GenerationQueue'!$BH$5:$BH$467,"Executed")</f>
        <v>0</v>
      </c>
      <c r="AA108">
        <f>SUMIFS('Grid GenerationQueue'!AO$5:AO$467,'Grid GenerationQueue'!$AX$5:$AX$467,$B108,'Grid GenerationQueue'!$AY$5:$AY$467,$C108,'Grid GenerationQueue'!$BH$5:$BH$467,"Executed")</f>
        <v>0</v>
      </c>
      <c r="AB108">
        <f>SUMIFS('Grid GenerationQueue'!AP$5:AP$467,'Grid GenerationQueue'!$AX$5:$AX$467,$B108,'Grid GenerationQueue'!$AY$5:$AY$467,$C108,'Grid GenerationQueue'!$BH$5:$BH$467,"Executed")</f>
        <v>0</v>
      </c>
      <c r="AD108">
        <f>SUMIFS('Grid GenerationQueue'!AE$5:AE$467,'Grid GenerationQueue'!$AX$5:$AX$467,$B108,'Grid GenerationQueue'!$AY$5:$AY$467,$C108,'Grid GenerationQueue'!$BF$5:$BF$467,"&lt;&gt;"&amp;"")</f>
        <v>0</v>
      </c>
      <c r="AE108">
        <f>SUMIFS('Grid GenerationQueue'!AF$5:AF$467,'Grid GenerationQueue'!$AX$5:$AX$467,$B108,'Grid GenerationQueue'!$AY$5:$AY$467,$C108,'Grid GenerationQueue'!$BF$5:$BF$467,"&lt;&gt;"&amp;"")</f>
        <v>0</v>
      </c>
      <c r="AF108">
        <f>SUMIFS('Grid GenerationQueue'!AG$5:AG$467,'Grid GenerationQueue'!$AX$5:$AX$467,$B108,'Grid GenerationQueue'!$AY$5:$AY$467,$C108,'Grid GenerationQueue'!$BF$5:$BF$467,"&lt;&gt;"&amp;"")</f>
        <v>0</v>
      </c>
      <c r="AG108">
        <f>SUMIFS('Grid GenerationQueue'!AH$5:AH$467,'Grid GenerationQueue'!$AX$5:$AX$467,$B108,'Grid GenerationQueue'!$AY$5:$AY$467,$C108,'Grid GenerationQueue'!$BF$5:$BF$467,"&lt;&gt;"&amp;"")</f>
        <v>0</v>
      </c>
      <c r="AH108">
        <f>SUMIFS('Grid GenerationQueue'!AI$5:AI$467,'Grid GenerationQueue'!$AX$5:$AX$467,$B108,'Grid GenerationQueue'!$AY$5:$AY$467,$C108,'Grid GenerationQueue'!$BF$5:$BF$467,"&lt;&gt;"&amp;"")</f>
        <v>0</v>
      </c>
      <c r="AI108">
        <f>SUMIFS('Grid GenerationQueue'!AJ$5:AJ$467,'Grid GenerationQueue'!$AX$5:$AX$467,$B108,'Grid GenerationQueue'!$AY$5:$AY$467,$C108,'Grid GenerationQueue'!$BF$5:$BF$467,"&lt;&gt;"&amp;"")</f>
        <v>0</v>
      </c>
      <c r="AJ108">
        <f>SUMIFS('Grid GenerationQueue'!AK$5:AK$467,'Grid GenerationQueue'!$AX$5:$AX$467,$B108,'Grid GenerationQueue'!$AY$5:$AY$467,$C108,'Grid GenerationQueue'!$BF$5:$BF$467,"&lt;&gt;"&amp;"")</f>
        <v>0</v>
      </c>
      <c r="AK108">
        <f>SUMIFS('Grid GenerationQueue'!AL$5:AL$467,'Grid GenerationQueue'!$AX$5:$AX$467,$B108,'Grid GenerationQueue'!$AY$5:$AY$467,$C108,'Grid GenerationQueue'!$BF$5:$BF$467,"&lt;&gt;"&amp;"")</f>
        <v>0</v>
      </c>
      <c r="AL108">
        <f>SUMIFS('Grid GenerationQueue'!AM$5:AM$467,'Grid GenerationQueue'!$AX$5:$AX$467,$B108,'Grid GenerationQueue'!$AY$5:$AY$467,$C108,'Grid GenerationQueue'!$BF$5:$BF$467,"&lt;&gt;"&amp;"")</f>
        <v>0</v>
      </c>
      <c r="AM108">
        <f>SUMIFS('Grid GenerationQueue'!AN$5:AN$467,'Grid GenerationQueue'!$AX$5:$AX$467,$B108,'Grid GenerationQueue'!$AY$5:$AY$467,$C108,'Grid GenerationQueue'!$BF$5:$BF$467,"&lt;&gt;"&amp;"")</f>
        <v>0</v>
      </c>
      <c r="AN108">
        <f>SUMIFS('Grid GenerationQueue'!AO$5:AO$467,'Grid GenerationQueue'!$AX$5:$AX$467,$B108,'Grid GenerationQueue'!$AY$5:$AY$467,$C108,'Grid GenerationQueue'!$BF$5:$BF$467,"&lt;&gt;"&amp;"")</f>
        <v>0</v>
      </c>
      <c r="AO108">
        <f>SUMIFS('Grid GenerationQueue'!AP$5:AP$467,'Grid GenerationQueue'!$AX$5:$AX$467,$B108,'Grid GenerationQueue'!$AY$5:$AY$467,$C108,'Grid GenerationQueue'!$BF$5:$BF$467,"&lt;&gt;"&amp;"")</f>
        <v>0</v>
      </c>
      <c r="AQ108">
        <f>SUMIFS('Grid GenerationQueue'!AE$5:AE$467,'Grid GenerationQueue'!$AX$5:$AX$467,$B108,'Grid GenerationQueue'!$AY$5:$AY$467,$C108)</f>
        <v>62.6</v>
      </c>
      <c r="AR108">
        <f>SUMIFS('Grid GenerationQueue'!AF$5:AF$467,'Grid GenerationQueue'!$AX$5:$AX$467,$B108,'Grid GenerationQueue'!$AY$5:$AY$467,$C108)</f>
        <v>0</v>
      </c>
      <c r="AS108">
        <f>SUMIFS('Grid GenerationQueue'!AG$5:AG$467,'Grid GenerationQueue'!$AX$5:$AX$467,$B108,'Grid GenerationQueue'!$AY$5:$AY$467,$C108)</f>
        <v>0</v>
      </c>
      <c r="AT108">
        <f>SUMIFS('Grid GenerationQueue'!AH$5:AH$467,'Grid GenerationQueue'!$AX$5:$AX$467,$B108,'Grid GenerationQueue'!$AY$5:$AY$467,$C108)</f>
        <v>0</v>
      </c>
      <c r="AU108">
        <f>SUMIFS('Grid GenerationQueue'!AI$5:AI$467,'Grid GenerationQueue'!$AX$5:$AX$467,$B108,'Grid GenerationQueue'!$AY$5:$AY$467,$C108)</f>
        <v>0</v>
      </c>
      <c r="AV108">
        <f>SUMIFS('Grid GenerationQueue'!AJ$5:AJ$467,'Grid GenerationQueue'!$AX$5:$AX$467,$B108,'Grid GenerationQueue'!$AY$5:$AY$467,$C108)</f>
        <v>0</v>
      </c>
      <c r="AW108">
        <f>SUMIFS('Grid GenerationQueue'!AK$5:AK$467,'Grid GenerationQueue'!$AX$5:$AX$467,$B108,'Grid GenerationQueue'!$AY$5:$AY$467,$C108)</f>
        <v>0</v>
      </c>
      <c r="AX108">
        <f>SUMIFS('Grid GenerationQueue'!AL$5:AL$467,'Grid GenerationQueue'!$AX$5:$AX$467,$B108,'Grid GenerationQueue'!$AY$5:$AY$467,$C108)</f>
        <v>0</v>
      </c>
      <c r="AY108">
        <f>SUMIFS('Grid GenerationQueue'!AM$5:AM$467,'Grid GenerationQueue'!$AX$5:$AX$467,$B108,'Grid GenerationQueue'!$AY$5:$AY$467,$C108)</f>
        <v>0</v>
      </c>
      <c r="AZ108">
        <f>SUMIFS('Grid GenerationQueue'!AN$5:AN$467,'Grid GenerationQueue'!$AX$5:$AX$467,$B108,'Grid GenerationQueue'!$AY$5:$AY$467,$C108)</f>
        <v>0</v>
      </c>
      <c r="BA108">
        <f>SUMIFS('Grid GenerationQueue'!AO$5:AO$467,'Grid GenerationQueue'!$AX$5:$AX$467,$B108,'Grid GenerationQueue'!$AY$5:$AY$467,$C108)</f>
        <v>0</v>
      </c>
      <c r="BB108">
        <f>SUMIFS('Grid GenerationQueue'!AP$5:AP$467,'Grid GenerationQueue'!$AX$5:$AX$467,$B108,'Grid GenerationQueue'!$AY$5:$AY$467,$C108)</f>
        <v>0</v>
      </c>
      <c r="BD108">
        <f>SUMIFS('Grid GenerationQueue'!AE$5:AE$467,'Grid GenerationQueue'!$AX$5:$AX$467,$B108,'Grid GenerationQueue'!$AY$5:$AY$467,$C108,'Grid GenerationQueue'!$BH$5:$BH$467,"Executed",'Grid GenerationQueue'!$BB$5:$BB$467,"&lt;"&amp;$BE$3)</f>
        <v>0</v>
      </c>
      <c r="BE108">
        <f>SUMIFS('Grid GenerationQueue'!AF$5:AF$467,'Grid GenerationQueue'!$AX$5:$AX$467,$B108,'Grid GenerationQueue'!$AY$5:$AY$467,$C108,'Grid GenerationQueue'!$BH$5:$BH$467,"Executed",'Grid GenerationQueue'!$BB$5:$BB$467,"&lt;"&amp;$BE$3)</f>
        <v>0</v>
      </c>
      <c r="BF108">
        <f>SUMIFS('Grid GenerationQueue'!AG$5:AG$467,'Grid GenerationQueue'!$AX$5:$AX$467,$B108,'Grid GenerationQueue'!$AY$5:$AY$467,$C108,'Grid GenerationQueue'!$BH$5:$BH$467,"Executed",'Grid GenerationQueue'!$BB$5:$BB$467,"&lt;"&amp;$BE$3)</f>
        <v>0</v>
      </c>
      <c r="BG108">
        <f>SUMIFS('Grid GenerationQueue'!AH$5:AH$467,'Grid GenerationQueue'!$AX$5:$AX$467,$B108,'Grid GenerationQueue'!$AY$5:$AY$467,$C108,'Grid GenerationQueue'!$BH$5:$BH$467,"Executed",'Grid GenerationQueue'!$BB$5:$BB$467,"&lt;"&amp;$BE$3)</f>
        <v>0</v>
      </c>
      <c r="BH108">
        <f>SUMIFS('Grid GenerationQueue'!AI$5:AI$467,'Grid GenerationQueue'!$AX$5:$AX$467,$B108,'Grid GenerationQueue'!$AY$5:$AY$467,$C108,'Grid GenerationQueue'!$BH$5:$BH$467,"Executed",'Grid GenerationQueue'!$BB$5:$BB$467,"&lt;"&amp;$BE$3)</f>
        <v>0</v>
      </c>
      <c r="BI108">
        <f>SUMIFS('Grid GenerationQueue'!AJ$5:AJ$467,'Grid GenerationQueue'!$AX$5:$AX$467,$B108,'Grid GenerationQueue'!$AY$5:$AY$467,$C108,'Grid GenerationQueue'!$BH$5:$BH$467,"Executed",'Grid GenerationQueue'!$BB$5:$BB$467,"&lt;"&amp;$BE$3)</f>
        <v>0</v>
      </c>
      <c r="BJ108">
        <f>SUMIFS('Grid GenerationQueue'!AK$5:AK$467,'Grid GenerationQueue'!$AX$5:$AX$467,$B108,'Grid GenerationQueue'!$AY$5:$AY$467,$C108,'Grid GenerationQueue'!$BH$5:$BH$467,"Executed",'Grid GenerationQueue'!$BB$5:$BB$467,"&lt;"&amp;$BE$3)</f>
        <v>0</v>
      </c>
      <c r="BK108">
        <f>SUMIFS('Grid GenerationQueue'!AL$5:AL$467,'Grid GenerationQueue'!$AX$5:$AX$467,$B108,'Grid GenerationQueue'!$AY$5:$AY$467,$C108,'Grid GenerationQueue'!$BH$5:$BH$467,"Executed",'Grid GenerationQueue'!$BB$5:$BB$467,"&lt;"&amp;$BE$3)</f>
        <v>0</v>
      </c>
      <c r="BL108">
        <f>SUMIFS('Grid GenerationQueue'!AM$5:AM$467,'Grid GenerationQueue'!$AX$5:$AX$467,$B108,'Grid GenerationQueue'!$AY$5:$AY$467,$C108,'Grid GenerationQueue'!$BH$5:$BH$467,"Executed",'Grid GenerationQueue'!$BB$5:$BB$467,"&lt;"&amp;$BE$3)</f>
        <v>0</v>
      </c>
      <c r="BM108">
        <f>SUMIFS('Grid GenerationQueue'!AN$5:AN$467,'Grid GenerationQueue'!$AX$5:$AX$467,$B108,'Grid GenerationQueue'!$AY$5:$AY$467,$C108,'Grid GenerationQueue'!$BH$5:$BH$467,"Executed",'Grid GenerationQueue'!$BB$5:$BB$467,"&lt;"&amp;$BE$3)</f>
        <v>0</v>
      </c>
      <c r="BN108">
        <f>SUMIFS('Grid GenerationQueue'!AO$5:AO$467,'Grid GenerationQueue'!$AX$5:$AX$467,$B108,'Grid GenerationQueue'!$AY$5:$AY$467,$C108,'Grid GenerationQueue'!$BH$5:$BH$467,"Executed",'Grid GenerationQueue'!$BB$5:$BB$467,"&lt;"&amp;$BE$3)</f>
        <v>0</v>
      </c>
      <c r="BO108">
        <f>SUMIFS('Grid GenerationQueue'!AP$5:AP$467,'Grid GenerationQueue'!$AX$5:$AX$467,$B108,'Grid GenerationQueue'!$AY$5:$AY$467,$C108,'Grid GenerationQueue'!$BH$5:$BH$467,"Executed",'Grid GenerationQueue'!$BB$5:$BB$467,"&lt;"&amp;$BE$3)</f>
        <v>0</v>
      </c>
      <c r="BQ108">
        <f>SUMIFS('Grid GenerationQueue'!AE$5:AE$467,'Grid GenerationQueue'!$AX$5:$AX$467,$B108,'Grid GenerationQueue'!$AY$5:$AY$467,$C108,'Grid GenerationQueue'!$BF$5:$BF$467,"&lt;&gt;"&amp;"",'Grid GenerationQueue'!$BB$5:$BB$467,"&lt;"&amp;$BE$3)</f>
        <v>0</v>
      </c>
      <c r="BR108">
        <f>SUMIFS('Grid GenerationQueue'!AF$5:AF$467,'Grid GenerationQueue'!$AX$5:$AX$467,$B108,'Grid GenerationQueue'!$AY$5:$AY$467,$C108,'Grid GenerationQueue'!$BF$5:$BF$467,"&lt;&gt;"&amp;"",'Grid GenerationQueue'!$BB$5:$BB$467,"&lt;"&amp;$BE$3)</f>
        <v>0</v>
      </c>
      <c r="BS108">
        <f>SUMIFS('Grid GenerationQueue'!AG$5:AG$467,'Grid GenerationQueue'!$AX$5:$AX$467,$B108,'Grid GenerationQueue'!$AY$5:$AY$467,$C108,'Grid GenerationQueue'!$BF$5:$BF$467,"&lt;&gt;"&amp;"",'Grid GenerationQueue'!$BB$5:$BB$467,"&lt;"&amp;$BE$3)</f>
        <v>0</v>
      </c>
      <c r="BT108">
        <f>SUMIFS('Grid GenerationQueue'!AH$5:AH$467,'Grid GenerationQueue'!$AX$5:$AX$467,$B108,'Grid GenerationQueue'!$AY$5:$AY$467,$C108,'Grid GenerationQueue'!$BF$5:$BF$467,"&lt;&gt;"&amp;"",'Grid GenerationQueue'!$BB$5:$BB$467,"&lt;"&amp;$BE$3)</f>
        <v>0</v>
      </c>
      <c r="BU108">
        <f>SUMIFS('Grid GenerationQueue'!AI$5:AI$467,'Grid GenerationQueue'!$AX$5:$AX$467,$B108,'Grid GenerationQueue'!$AY$5:$AY$467,$C108,'Grid GenerationQueue'!$BF$5:$BF$467,"&lt;&gt;"&amp;"",'Grid GenerationQueue'!$BB$5:$BB$467,"&lt;"&amp;$BE$3)</f>
        <v>0</v>
      </c>
      <c r="BV108">
        <f>SUMIFS('Grid GenerationQueue'!AJ$5:AJ$467,'Grid GenerationQueue'!$AX$5:$AX$467,$B108,'Grid GenerationQueue'!$AY$5:$AY$467,$C108,'Grid GenerationQueue'!$BF$5:$BF$467,"&lt;&gt;"&amp;"",'Grid GenerationQueue'!$BB$5:$BB$467,"&lt;"&amp;$BE$3)</f>
        <v>0</v>
      </c>
      <c r="BW108">
        <f>SUMIFS('Grid GenerationQueue'!AK$5:AK$467,'Grid GenerationQueue'!$AX$5:$AX$467,$B108,'Grid GenerationQueue'!$AY$5:$AY$467,$C108,'Grid GenerationQueue'!$BF$5:$BF$467,"&lt;&gt;"&amp;"",'Grid GenerationQueue'!$BB$5:$BB$467,"&lt;"&amp;$BE$3)</f>
        <v>0</v>
      </c>
      <c r="BX108">
        <f>SUMIFS('Grid GenerationQueue'!AL$5:AL$467,'Grid GenerationQueue'!$AX$5:$AX$467,$B108,'Grid GenerationQueue'!$AY$5:$AY$467,$C108,'Grid GenerationQueue'!$BF$5:$BF$467,"&lt;&gt;"&amp;"",'Grid GenerationQueue'!$BB$5:$BB$467,"&lt;"&amp;$BE$3)</f>
        <v>0</v>
      </c>
      <c r="BY108">
        <f>SUMIFS('Grid GenerationQueue'!AM$5:AM$467,'Grid GenerationQueue'!$AX$5:$AX$467,$B108,'Grid GenerationQueue'!$AY$5:$AY$467,$C108,'Grid GenerationQueue'!$BF$5:$BF$467,"&lt;&gt;"&amp;"",'Grid GenerationQueue'!$BB$5:$BB$467,"&lt;"&amp;$BE$3)</f>
        <v>0</v>
      </c>
      <c r="BZ108">
        <f>SUMIFS('Grid GenerationQueue'!AN$5:AN$467,'Grid GenerationQueue'!$AX$5:$AX$467,$B108,'Grid GenerationQueue'!$AY$5:$AY$467,$C108,'Grid GenerationQueue'!$BF$5:$BF$467,"&lt;&gt;"&amp;"",'Grid GenerationQueue'!$BB$5:$BB$467,"&lt;"&amp;$BE$3)</f>
        <v>0</v>
      </c>
      <c r="CA108">
        <f>SUMIFS('Grid GenerationQueue'!AO$5:AO$467,'Grid GenerationQueue'!$AX$5:$AX$467,$B108,'Grid GenerationQueue'!$AY$5:$AY$467,$C108,'Grid GenerationQueue'!$BF$5:$BF$467,"&lt;&gt;"&amp;"",'Grid GenerationQueue'!$BB$5:$BB$467,"&lt;"&amp;$BE$3)</f>
        <v>0</v>
      </c>
      <c r="CB108">
        <f>SUMIFS('Grid GenerationQueue'!AP$5:AP$467,'Grid GenerationQueue'!$AX$5:$AX$467,$B108,'Grid GenerationQueue'!$AY$5:$AY$467,$C108,'Grid GenerationQueue'!$BF$5:$BF$467,"&lt;&gt;"&amp;"",'Grid GenerationQueue'!$BB$5:$BB$467,"&lt;"&amp;$BE$3)</f>
        <v>0</v>
      </c>
      <c r="CD108">
        <f>SUMIFS('Grid GenerationQueue'!AE$5:AE$467,'Grid GenerationQueue'!$AX$5:$AX$467,$B108,'Grid GenerationQueue'!$AY$5:$AY$467,$C108,'Grid GenerationQueue'!$BB$5:$BB$467,"&lt;"&amp;$BE$3)</f>
        <v>62.6</v>
      </c>
      <c r="CE108">
        <f>SUMIFS('Grid GenerationQueue'!AF$5:AF$467,'Grid GenerationQueue'!$AX$5:$AX$467,$B108,'Grid GenerationQueue'!$AY$5:$AY$467,$C108,'Grid GenerationQueue'!$BB$5:$BB$467,"&lt;"&amp;$BE$3)</f>
        <v>0</v>
      </c>
      <c r="CF108">
        <f>SUMIFS('Grid GenerationQueue'!AG$5:AG$467,'Grid GenerationQueue'!$AX$5:$AX$467,$B108,'Grid GenerationQueue'!$AY$5:$AY$467,$C108,'Grid GenerationQueue'!$BB$5:$BB$467,"&lt;"&amp;$BE$3)</f>
        <v>0</v>
      </c>
      <c r="CG108">
        <f>SUMIFS('Grid GenerationQueue'!AH$5:AH$467,'Grid GenerationQueue'!$AX$5:$AX$467,$B108,'Grid GenerationQueue'!$AY$5:$AY$467,$C108,'Grid GenerationQueue'!$BB$5:$BB$467,"&lt;"&amp;$BE$3)</f>
        <v>0</v>
      </c>
      <c r="CH108">
        <f>SUMIFS('Grid GenerationQueue'!AI$5:AI$467,'Grid GenerationQueue'!$AX$5:$AX$467,$B108,'Grid GenerationQueue'!$AY$5:$AY$467,$C108,'Grid GenerationQueue'!$BB$5:$BB$467,"&lt;"&amp;$BE$3)</f>
        <v>0</v>
      </c>
      <c r="CI108">
        <f>SUMIFS('Grid GenerationQueue'!AJ$5:AJ$467,'Grid GenerationQueue'!$AX$5:$AX$467,$B108,'Grid GenerationQueue'!$AY$5:$AY$467,$C108,'Grid GenerationQueue'!$BB$5:$BB$467,"&lt;"&amp;$BE$3)</f>
        <v>0</v>
      </c>
      <c r="CJ108">
        <f>SUMIFS('Grid GenerationQueue'!AK$5:AK$467,'Grid GenerationQueue'!$AX$5:$AX$467,$B108,'Grid GenerationQueue'!$AY$5:$AY$467,$C108,'Grid GenerationQueue'!$BB$5:$BB$467,"&lt;"&amp;$BE$3)</f>
        <v>0</v>
      </c>
      <c r="CK108">
        <f>SUMIFS('Grid GenerationQueue'!AL$5:AL$467,'Grid GenerationQueue'!$AX$5:$AX$467,$B108,'Grid GenerationQueue'!$AY$5:$AY$467,$C108,'Grid GenerationQueue'!$BB$5:$BB$467,"&lt;"&amp;$BE$3)</f>
        <v>0</v>
      </c>
      <c r="CL108">
        <f>SUMIFS('Grid GenerationQueue'!AM$5:AM$467,'Grid GenerationQueue'!$AX$5:$AX$467,$B108,'Grid GenerationQueue'!$AY$5:$AY$467,$C108,'Grid GenerationQueue'!$BB$5:$BB$467,"&lt;"&amp;$BE$3)</f>
        <v>0</v>
      </c>
      <c r="CM108">
        <f>SUMIFS('Grid GenerationQueue'!AN$5:AN$467,'Grid GenerationQueue'!$AX$5:$AX$467,$B108,'Grid GenerationQueue'!$AY$5:$AY$467,$C108,'Grid GenerationQueue'!$BB$5:$BB$467,"&lt;"&amp;$BE$3)</f>
        <v>0</v>
      </c>
      <c r="CN108">
        <f>SUMIFS('Grid GenerationQueue'!AO$5:AO$467,'Grid GenerationQueue'!$AX$5:$AX$467,$B108,'Grid GenerationQueue'!$AY$5:$AY$467,$C108,'Grid GenerationQueue'!$BB$5:$BB$467,"&lt;"&amp;$BE$3)</f>
        <v>0</v>
      </c>
      <c r="CO108">
        <f>SUMIFS('Grid GenerationQueue'!AP$5:AP$467,'Grid GenerationQueue'!$AX$5:$AX$467,$B108,'Grid GenerationQueue'!$AY$5:$AY$467,$C108,'Grid GenerationQueue'!$BB$5:$BB$467,"&lt;"&amp;$BE$3)</f>
        <v>0</v>
      </c>
    </row>
    <row r="109" spans="1:93" x14ac:dyDescent="0.35">
      <c r="A109" t="s">
        <v>4646</v>
      </c>
      <c r="B109" t="s">
        <v>4419</v>
      </c>
      <c r="C109">
        <v>230</v>
      </c>
      <c r="D109">
        <f>SUMIFS('Grid GenerationQueue'!AE$5:AE$467,'Grid GenerationQueue'!$AX$5:$AX$467,$B109,'Grid GenerationQueue'!$AY$5:$AY$467,$C109,'Grid GenerationQueue'!$BI$5:$BI$467,"&lt;4")</f>
        <v>0</v>
      </c>
      <c r="E109">
        <f>SUMIFS('Grid GenerationQueue'!AF$5:AF$467,'Grid GenerationQueue'!$AX$5:$AX$467,$B109,'Grid GenerationQueue'!$AY$5:$AY$467,$C109,'Grid GenerationQueue'!$BI$5:$BI$467,"&lt;4")</f>
        <v>0</v>
      </c>
      <c r="F109">
        <f>SUMIFS('Grid GenerationQueue'!AG$5:AG$467,'Grid GenerationQueue'!$AX$5:$AX$467,$B109,'Grid GenerationQueue'!$AY$5:$AY$467,$C109,'Grid GenerationQueue'!$BI$5:$BI$467,"&lt;4")</f>
        <v>0</v>
      </c>
      <c r="G109">
        <f>SUMIFS('Grid GenerationQueue'!AH$5:AH$467,'Grid GenerationQueue'!$AX$5:$AX$467,$B109,'Grid GenerationQueue'!$AY$5:$AY$467,$C109,'Grid GenerationQueue'!$BI$5:$BI$467,"&lt;4")</f>
        <v>0</v>
      </c>
      <c r="H109">
        <f>SUMIFS('Grid GenerationQueue'!AI$5:AI$467,'Grid GenerationQueue'!$AX$5:$AX$467,$B109,'Grid GenerationQueue'!$AY$5:$AY$467,$C109,'Grid GenerationQueue'!$BI$5:$BI$467,"&lt;4")</f>
        <v>0</v>
      </c>
      <c r="I109">
        <f>SUMIFS('Grid GenerationQueue'!AJ$5:AJ$467,'Grid GenerationQueue'!$AX$5:$AX$467,$B109,'Grid GenerationQueue'!$AY$5:$AY$467,$C109,'Grid GenerationQueue'!$BI$5:$BI$467,"&lt;4")</f>
        <v>0</v>
      </c>
      <c r="J109">
        <f>SUMIFS('Grid GenerationQueue'!AK$5:AK$467,'Grid GenerationQueue'!$AX$5:$AX$467,$B109,'Grid GenerationQueue'!$AY$5:$AY$467,$C109,'Grid GenerationQueue'!$BI$5:$BI$467,"&lt;4")</f>
        <v>0</v>
      </c>
      <c r="K109">
        <f>SUMIFS('Grid GenerationQueue'!AL$5:AL$467,'Grid GenerationQueue'!$AX$5:$AX$467,$B109,'Grid GenerationQueue'!$AY$5:$AY$467,$C109,'Grid GenerationQueue'!$BI$5:$BI$467,"&lt;4")</f>
        <v>0</v>
      </c>
      <c r="L109">
        <f>SUMIFS('Grid GenerationQueue'!AM$5:AM$467,'Grid GenerationQueue'!$AX$5:$AX$467,$B109,'Grid GenerationQueue'!$AY$5:$AY$467,$C109,'Grid GenerationQueue'!$BI$5:$BI$467,"&lt;4")</f>
        <v>0</v>
      </c>
      <c r="M109">
        <f>SUMIFS('Grid GenerationQueue'!AN$5:AN$467,'Grid GenerationQueue'!$AX$5:$AX$467,$B109,'Grid GenerationQueue'!$AY$5:$AY$467,$C109,'Grid GenerationQueue'!$BI$5:$BI$467,"&lt;4")</f>
        <v>0</v>
      </c>
      <c r="N109">
        <f>SUMIFS('Grid GenerationQueue'!AO$5:AO$467,'Grid GenerationQueue'!$AX$5:$AX$467,$B109,'Grid GenerationQueue'!$AY$5:$AY$467,$C109,'Grid GenerationQueue'!$BI$5:$BI$467,"&lt;4")</f>
        <v>0</v>
      </c>
      <c r="O109">
        <f>SUMIFS('Grid GenerationQueue'!AP$5:AP$467,'Grid GenerationQueue'!$AX$5:$AX$467,$B109,'Grid GenerationQueue'!$AY$5:$AY$467,$C109,'Grid GenerationQueue'!$BI$5:$BI$467,"&lt;4")</f>
        <v>0</v>
      </c>
      <c r="Q109">
        <f>SUMIFS('Grid GenerationQueue'!AE$5:AE$467,'Grid GenerationQueue'!$AX$5:$AX$467,$B109,'Grid GenerationQueue'!$AY$5:$AY$467,$C109,'Grid GenerationQueue'!$BH$5:$BH$467,"Executed")</f>
        <v>0</v>
      </c>
      <c r="R109">
        <f>SUMIFS('Grid GenerationQueue'!AF$5:AF$467,'Grid GenerationQueue'!$AX$5:$AX$467,$B109,'Grid GenerationQueue'!$AY$5:$AY$467,$C109,'Grid GenerationQueue'!$BH$5:$BH$467,"Executed")</f>
        <v>0</v>
      </c>
      <c r="S109">
        <f>SUMIFS('Grid GenerationQueue'!AG$5:AG$467,'Grid GenerationQueue'!$AX$5:$AX$467,$B109,'Grid GenerationQueue'!$AY$5:$AY$467,$C109,'Grid GenerationQueue'!$BH$5:$BH$467,"Executed")</f>
        <v>0</v>
      </c>
      <c r="T109">
        <f>SUMIFS('Grid GenerationQueue'!AH$5:AH$467,'Grid GenerationQueue'!$AX$5:$AX$467,$B109,'Grid GenerationQueue'!$AY$5:$AY$467,$C109,'Grid GenerationQueue'!$BH$5:$BH$467,"Executed")</f>
        <v>0</v>
      </c>
      <c r="U109">
        <f>SUMIFS('Grid GenerationQueue'!AI$5:AI$467,'Grid GenerationQueue'!$AX$5:$AX$467,$B109,'Grid GenerationQueue'!$AY$5:$AY$467,$C109,'Grid GenerationQueue'!$BH$5:$BH$467,"Executed")</f>
        <v>0</v>
      </c>
      <c r="V109">
        <f>SUMIFS('Grid GenerationQueue'!AJ$5:AJ$467,'Grid GenerationQueue'!$AX$5:$AX$467,$B109,'Grid GenerationQueue'!$AY$5:$AY$467,$C109,'Grid GenerationQueue'!$BH$5:$BH$467,"Executed")</f>
        <v>0</v>
      </c>
      <c r="W109">
        <f>SUMIFS('Grid GenerationQueue'!AK$5:AK$467,'Grid GenerationQueue'!$AX$5:$AX$467,$B109,'Grid GenerationQueue'!$AY$5:$AY$467,$C109,'Grid GenerationQueue'!$BH$5:$BH$467,"Executed")</f>
        <v>0</v>
      </c>
      <c r="X109">
        <f>SUMIFS('Grid GenerationQueue'!AL$5:AL$467,'Grid GenerationQueue'!$AX$5:$AX$467,$B109,'Grid GenerationQueue'!$AY$5:$AY$467,$C109,'Grid GenerationQueue'!$BH$5:$BH$467,"Executed")</f>
        <v>0</v>
      </c>
      <c r="Y109">
        <f>SUMIFS('Grid GenerationQueue'!AM$5:AM$467,'Grid GenerationQueue'!$AX$5:$AX$467,$B109,'Grid GenerationQueue'!$AY$5:$AY$467,$C109,'Grid GenerationQueue'!$BH$5:$BH$467,"Executed")</f>
        <v>0</v>
      </c>
      <c r="Z109">
        <f>SUMIFS('Grid GenerationQueue'!AN$5:AN$467,'Grid GenerationQueue'!$AX$5:$AX$467,$B109,'Grid GenerationQueue'!$AY$5:$AY$467,$C109,'Grid GenerationQueue'!$BH$5:$BH$467,"Executed")</f>
        <v>0</v>
      </c>
      <c r="AA109">
        <f>SUMIFS('Grid GenerationQueue'!AO$5:AO$467,'Grid GenerationQueue'!$AX$5:$AX$467,$B109,'Grid GenerationQueue'!$AY$5:$AY$467,$C109,'Grid GenerationQueue'!$BH$5:$BH$467,"Executed")</f>
        <v>0</v>
      </c>
      <c r="AB109">
        <f>SUMIFS('Grid GenerationQueue'!AP$5:AP$467,'Grid GenerationQueue'!$AX$5:$AX$467,$B109,'Grid GenerationQueue'!$AY$5:$AY$467,$C109,'Grid GenerationQueue'!$BH$5:$BH$467,"Executed")</f>
        <v>0</v>
      </c>
      <c r="AD109">
        <f>SUMIFS('Grid GenerationQueue'!AE$5:AE$467,'Grid GenerationQueue'!$AX$5:$AX$467,$B109,'Grid GenerationQueue'!$AY$5:$AY$467,$C109,'Grid GenerationQueue'!$BF$5:$BF$467,"&lt;&gt;"&amp;"")</f>
        <v>0</v>
      </c>
      <c r="AE109">
        <f>SUMIFS('Grid GenerationQueue'!AF$5:AF$467,'Grid GenerationQueue'!$AX$5:$AX$467,$B109,'Grid GenerationQueue'!$AY$5:$AY$467,$C109,'Grid GenerationQueue'!$BF$5:$BF$467,"&lt;&gt;"&amp;"")</f>
        <v>0</v>
      </c>
      <c r="AF109">
        <f>SUMIFS('Grid GenerationQueue'!AG$5:AG$467,'Grid GenerationQueue'!$AX$5:$AX$467,$B109,'Grid GenerationQueue'!$AY$5:$AY$467,$C109,'Grid GenerationQueue'!$BF$5:$BF$467,"&lt;&gt;"&amp;"")</f>
        <v>0</v>
      </c>
      <c r="AG109">
        <f>SUMIFS('Grid GenerationQueue'!AH$5:AH$467,'Grid GenerationQueue'!$AX$5:$AX$467,$B109,'Grid GenerationQueue'!$AY$5:$AY$467,$C109,'Grid GenerationQueue'!$BF$5:$BF$467,"&lt;&gt;"&amp;"")</f>
        <v>0</v>
      </c>
      <c r="AH109">
        <f>SUMIFS('Grid GenerationQueue'!AI$5:AI$467,'Grid GenerationQueue'!$AX$5:$AX$467,$B109,'Grid GenerationQueue'!$AY$5:$AY$467,$C109,'Grid GenerationQueue'!$BF$5:$BF$467,"&lt;&gt;"&amp;"")</f>
        <v>0</v>
      </c>
      <c r="AI109">
        <f>SUMIFS('Grid GenerationQueue'!AJ$5:AJ$467,'Grid GenerationQueue'!$AX$5:$AX$467,$B109,'Grid GenerationQueue'!$AY$5:$AY$467,$C109,'Grid GenerationQueue'!$BF$5:$BF$467,"&lt;&gt;"&amp;"")</f>
        <v>0</v>
      </c>
      <c r="AJ109">
        <f>SUMIFS('Grid GenerationQueue'!AK$5:AK$467,'Grid GenerationQueue'!$AX$5:$AX$467,$B109,'Grid GenerationQueue'!$AY$5:$AY$467,$C109,'Grid GenerationQueue'!$BF$5:$BF$467,"&lt;&gt;"&amp;"")</f>
        <v>0</v>
      </c>
      <c r="AK109">
        <f>SUMIFS('Grid GenerationQueue'!AL$5:AL$467,'Grid GenerationQueue'!$AX$5:$AX$467,$B109,'Grid GenerationQueue'!$AY$5:$AY$467,$C109,'Grid GenerationQueue'!$BF$5:$BF$467,"&lt;&gt;"&amp;"")</f>
        <v>0</v>
      </c>
      <c r="AL109">
        <f>SUMIFS('Grid GenerationQueue'!AM$5:AM$467,'Grid GenerationQueue'!$AX$5:$AX$467,$B109,'Grid GenerationQueue'!$AY$5:$AY$467,$C109,'Grid GenerationQueue'!$BF$5:$BF$467,"&lt;&gt;"&amp;"")</f>
        <v>0</v>
      </c>
      <c r="AM109">
        <f>SUMIFS('Grid GenerationQueue'!AN$5:AN$467,'Grid GenerationQueue'!$AX$5:$AX$467,$B109,'Grid GenerationQueue'!$AY$5:$AY$467,$C109,'Grid GenerationQueue'!$BF$5:$BF$467,"&lt;&gt;"&amp;"")</f>
        <v>0</v>
      </c>
      <c r="AN109">
        <f>SUMIFS('Grid GenerationQueue'!AO$5:AO$467,'Grid GenerationQueue'!$AX$5:$AX$467,$B109,'Grid GenerationQueue'!$AY$5:$AY$467,$C109,'Grid GenerationQueue'!$BF$5:$BF$467,"&lt;&gt;"&amp;"")</f>
        <v>0</v>
      </c>
      <c r="AO109">
        <f>SUMIFS('Grid GenerationQueue'!AP$5:AP$467,'Grid GenerationQueue'!$AX$5:$AX$467,$B109,'Grid GenerationQueue'!$AY$5:$AY$467,$C109,'Grid GenerationQueue'!$BF$5:$BF$467,"&lt;&gt;"&amp;"")</f>
        <v>0</v>
      </c>
      <c r="AQ109">
        <f>SUMIFS('Grid GenerationQueue'!AE$5:AE$467,'Grid GenerationQueue'!$AX$5:$AX$467,$B109,'Grid GenerationQueue'!$AY$5:$AY$467,$C109)</f>
        <v>0</v>
      </c>
      <c r="AR109">
        <f>SUMIFS('Grid GenerationQueue'!AF$5:AF$467,'Grid GenerationQueue'!$AX$5:$AX$467,$B109,'Grid GenerationQueue'!$AY$5:$AY$467,$C109)</f>
        <v>0</v>
      </c>
      <c r="AS109">
        <f>SUMIFS('Grid GenerationQueue'!AG$5:AG$467,'Grid GenerationQueue'!$AX$5:$AX$467,$B109,'Grid GenerationQueue'!$AY$5:$AY$467,$C109)</f>
        <v>0</v>
      </c>
      <c r="AT109">
        <f>SUMIFS('Grid GenerationQueue'!AH$5:AH$467,'Grid GenerationQueue'!$AX$5:$AX$467,$B109,'Grid GenerationQueue'!$AY$5:$AY$467,$C109)</f>
        <v>0</v>
      </c>
      <c r="AU109">
        <f>SUMIFS('Grid GenerationQueue'!AI$5:AI$467,'Grid GenerationQueue'!$AX$5:$AX$467,$B109,'Grid GenerationQueue'!$AY$5:$AY$467,$C109)</f>
        <v>0</v>
      </c>
      <c r="AV109">
        <f>SUMIFS('Grid GenerationQueue'!AJ$5:AJ$467,'Grid GenerationQueue'!$AX$5:$AX$467,$B109,'Grid GenerationQueue'!$AY$5:$AY$467,$C109)</f>
        <v>0</v>
      </c>
      <c r="AW109">
        <f>SUMIFS('Grid GenerationQueue'!AK$5:AK$467,'Grid GenerationQueue'!$AX$5:$AX$467,$B109,'Grid GenerationQueue'!$AY$5:$AY$467,$C109)</f>
        <v>0</v>
      </c>
      <c r="AX109">
        <f>SUMIFS('Grid GenerationQueue'!AL$5:AL$467,'Grid GenerationQueue'!$AX$5:$AX$467,$B109,'Grid GenerationQueue'!$AY$5:$AY$467,$C109)</f>
        <v>0</v>
      </c>
      <c r="AY109">
        <f>SUMIFS('Grid GenerationQueue'!AM$5:AM$467,'Grid GenerationQueue'!$AX$5:$AX$467,$B109,'Grid GenerationQueue'!$AY$5:$AY$467,$C109)</f>
        <v>0</v>
      </c>
      <c r="AZ109">
        <f>SUMIFS('Grid GenerationQueue'!AN$5:AN$467,'Grid GenerationQueue'!$AX$5:$AX$467,$B109,'Grid GenerationQueue'!$AY$5:$AY$467,$C109)</f>
        <v>0</v>
      </c>
      <c r="BA109">
        <f>SUMIFS('Grid GenerationQueue'!AO$5:AO$467,'Grid GenerationQueue'!$AX$5:$AX$467,$B109,'Grid GenerationQueue'!$AY$5:$AY$467,$C109)</f>
        <v>0</v>
      </c>
      <c r="BB109">
        <f>SUMIFS('Grid GenerationQueue'!AP$5:AP$467,'Grid GenerationQueue'!$AX$5:$AX$467,$B109,'Grid GenerationQueue'!$AY$5:$AY$467,$C109)</f>
        <v>0</v>
      </c>
      <c r="BD109">
        <f>SUMIFS('Grid GenerationQueue'!AE$5:AE$467,'Grid GenerationQueue'!$AX$5:$AX$467,$B109,'Grid GenerationQueue'!$AY$5:$AY$467,$C109,'Grid GenerationQueue'!$BH$5:$BH$467,"Executed",'Grid GenerationQueue'!$BB$5:$BB$467,"&lt;"&amp;$BE$3)</f>
        <v>0</v>
      </c>
      <c r="BE109">
        <f>SUMIFS('Grid GenerationQueue'!AF$5:AF$467,'Grid GenerationQueue'!$AX$5:$AX$467,$B109,'Grid GenerationQueue'!$AY$5:$AY$467,$C109,'Grid GenerationQueue'!$BH$5:$BH$467,"Executed",'Grid GenerationQueue'!$BB$5:$BB$467,"&lt;"&amp;$BE$3)</f>
        <v>0</v>
      </c>
      <c r="BF109">
        <f>SUMIFS('Grid GenerationQueue'!AG$5:AG$467,'Grid GenerationQueue'!$AX$5:$AX$467,$B109,'Grid GenerationQueue'!$AY$5:$AY$467,$C109,'Grid GenerationQueue'!$BH$5:$BH$467,"Executed",'Grid GenerationQueue'!$BB$5:$BB$467,"&lt;"&amp;$BE$3)</f>
        <v>0</v>
      </c>
      <c r="BG109">
        <f>SUMIFS('Grid GenerationQueue'!AH$5:AH$467,'Grid GenerationQueue'!$AX$5:$AX$467,$B109,'Grid GenerationQueue'!$AY$5:$AY$467,$C109,'Grid GenerationQueue'!$BH$5:$BH$467,"Executed",'Grid GenerationQueue'!$BB$5:$BB$467,"&lt;"&amp;$BE$3)</f>
        <v>0</v>
      </c>
      <c r="BH109">
        <f>SUMIFS('Grid GenerationQueue'!AI$5:AI$467,'Grid GenerationQueue'!$AX$5:$AX$467,$B109,'Grid GenerationQueue'!$AY$5:$AY$467,$C109,'Grid GenerationQueue'!$BH$5:$BH$467,"Executed",'Grid GenerationQueue'!$BB$5:$BB$467,"&lt;"&amp;$BE$3)</f>
        <v>0</v>
      </c>
      <c r="BI109">
        <f>SUMIFS('Grid GenerationQueue'!AJ$5:AJ$467,'Grid GenerationQueue'!$AX$5:$AX$467,$B109,'Grid GenerationQueue'!$AY$5:$AY$467,$C109,'Grid GenerationQueue'!$BH$5:$BH$467,"Executed",'Grid GenerationQueue'!$BB$5:$BB$467,"&lt;"&amp;$BE$3)</f>
        <v>0</v>
      </c>
      <c r="BJ109">
        <f>SUMIFS('Grid GenerationQueue'!AK$5:AK$467,'Grid GenerationQueue'!$AX$5:$AX$467,$B109,'Grid GenerationQueue'!$AY$5:$AY$467,$C109,'Grid GenerationQueue'!$BH$5:$BH$467,"Executed",'Grid GenerationQueue'!$BB$5:$BB$467,"&lt;"&amp;$BE$3)</f>
        <v>0</v>
      </c>
      <c r="BK109">
        <f>SUMIFS('Grid GenerationQueue'!AL$5:AL$467,'Grid GenerationQueue'!$AX$5:$AX$467,$B109,'Grid GenerationQueue'!$AY$5:$AY$467,$C109,'Grid GenerationQueue'!$BH$5:$BH$467,"Executed",'Grid GenerationQueue'!$BB$5:$BB$467,"&lt;"&amp;$BE$3)</f>
        <v>0</v>
      </c>
      <c r="BL109">
        <f>SUMIFS('Grid GenerationQueue'!AM$5:AM$467,'Grid GenerationQueue'!$AX$5:$AX$467,$B109,'Grid GenerationQueue'!$AY$5:$AY$467,$C109,'Grid GenerationQueue'!$BH$5:$BH$467,"Executed",'Grid GenerationQueue'!$BB$5:$BB$467,"&lt;"&amp;$BE$3)</f>
        <v>0</v>
      </c>
      <c r="BM109">
        <f>SUMIFS('Grid GenerationQueue'!AN$5:AN$467,'Grid GenerationQueue'!$AX$5:$AX$467,$B109,'Grid GenerationQueue'!$AY$5:$AY$467,$C109,'Grid GenerationQueue'!$BH$5:$BH$467,"Executed",'Grid GenerationQueue'!$BB$5:$BB$467,"&lt;"&amp;$BE$3)</f>
        <v>0</v>
      </c>
      <c r="BN109">
        <f>SUMIFS('Grid GenerationQueue'!AO$5:AO$467,'Grid GenerationQueue'!$AX$5:$AX$467,$B109,'Grid GenerationQueue'!$AY$5:$AY$467,$C109,'Grid GenerationQueue'!$BH$5:$BH$467,"Executed",'Grid GenerationQueue'!$BB$5:$BB$467,"&lt;"&amp;$BE$3)</f>
        <v>0</v>
      </c>
      <c r="BO109">
        <f>SUMIFS('Grid GenerationQueue'!AP$5:AP$467,'Grid GenerationQueue'!$AX$5:$AX$467,$B109,'Grid GenerationQueue'!$AY$5:$AY$467,$C109,'Grid GenerationQueue'!$BH$5:$BH$467,"Executed",'Grid GenerationQueue'!$BB$5:$BB$467,"&lt;"&amp;$BE$3)</f>
        <v>0</v>
      </c>
      <c r="BQ109">
        <f>SUMIFS('Grid GenerationQueue'!AE$5:AE$467,'Grid GenerationQueue'!$AX$5:$AX$467,$B109,'Grid GenerationQueue'!$AY$5:$AY$467,$C109,'Grid GenerationQueue'!$BF$5:$BF$467,"&lt;&gt;"&amp;"",'Grid GenerationQueue'!$BB$5:$BB$467,"&lt;"&amp;$BE$3)</f>
        <v>0</v>
      </c>
      <c r="BR109">
        <f>SUMIFS('Grid GenerationQueue'!AF$5:AF$467,'Grid GenerationQueue'!$AX$5:$AX$467,$B109,'Grid GenerationQueue'!$AY$5:$AY$467,$C109,'Grid GenerationQueue'!$BF$5:$BF$467,"&lt;&gt;"&amp;"",'Grid GenerationQueue'!$BB$5:$BB$467,"&lt;"&amp;$BE$3)</f>
        <v>0</v>
      </c>
      <c r="BS109">
        <f>SUMIFS('Grid GenerationQueue'!AG$5:AG$467,'Grid GenerationQueue'!$AX$5:$AX$467,$B109,'Grid GenerationQueue'!$AY$5:$AY$467,$C109,'Grid GenerationQueue'!$BF$5:$BF$467,"&lt;&gt;"&amp;"",'Grid GenerationQueue'!$BB$5:$BB$467,"&lt;"&amp;$BE$3)</f>
        <v>0</v>
      </c>
      <c r="BT109">
        <f>SUMIFS('Grid GenerationQueue'!AH$5:AH$467,'Grid GenerationQueue'!$AX$5:$AX$467,$B109,'Grid GenerationQueue'!$AY$5:$AY$467,$C109,'Grid GenerationQueue'!$BF$5:$BF$467,"&lt;&gt;"&amp;"",'Grid GenerationQueue'!$BB$5:$BB$467,"&lt;"&amp;$BE$3)</f>
        <v>0</v>
      </c>
      <c r="BU109">
        <f>SUMIFS('Grid GenerationQueue'!AI$5:AI$467,'Grid GenerationQueue'!$AX$5:$AX$467,$B109,'Grid GenerationQueue'!$AY$5:$AY$467,$C109,'Grid GenerationQueue'!$BF$5:$BF$467,"&lt;&gt;"&amp;"",'Grid GenerationQueue'!$BB$5:$BB$467,"&lt;"&amp;$BE$3)</f>
        <v>0</v>
      </c>
      <c r="BV109">
        <f>SUMIFS('Grid GenerationQueue'!AJ$5:AJ$467,'Grid GenerationQueue'!$AX$5:$AX$467,$B109,'Grid GenerationQueue'!$AY$5:$AY$467,$C109,'Grid GenerationQueue'!$BF$5:$BF$467,"&lt;&gt;"&amp;"",'Grid GenerationQueue'!$BB$5:$BB$467,"&lt;"&amp;$BE$3)</f>
        <v>0</v>
      </c>
      <c r="BW109">
        <f>SUMIFS('Grid GenerationQueue'!AK$5:AK$467,'Grid GenerationQueue'!$AX$5:$AX$467,$B109,'Grid GenerationQueue'!$AY$5:$AY$467,$C109,'Grid GenerationQueue'!$BF$5:$BF$467,"&lt;&gt;"&amp;"",'Grid GenerationQueue'!$BB$5:$BB$467,"&lt;"&amp;$BE$3)</f>
        <v>0</v>
      </c>
      <c r="BX109">
        <f>SUMIFS('Grid GenerationQueue'!AL$5:AL$467,'Grid GenerationQueue'!$AX$5:$AX$467,$B109,'Grid GenerationQueue'!$AY$5:$AY$467,$C109,'Grid GenerationQueue'!$BF$5:$BF$467,"&lt;&gt;"&amp;"",'Grid GenerationQueue'!$BB$5:$BB$467,"&lt;"&amp;$BE$3)</f>
        <v>0</v>
      </c>
      <c r="BY109">
        <f>SUMIFS('Grid GenerationQueue'!AM$5:AM$467,'Grid GenerationQueue'!$AX$5:$AX$467,$B109,'Grid GenerationQueue'!$AY$5:$AY$467,$C109,'Grid GenerationQueue'!$BF$5:$BF$467,"&lt;&gt;"&amp;"",'Grid GenerationQueue'!$BB$5:$BB$467,"&lt;"&amp;$BE$3)</f>
        <v>0</v>
      </c>
      <c r="BZ109">
        <f>SUMIFS('Grid GenerationQueue'!AN$5:AN$467,'Grid GenerationQueue'!$AX$5:$AX$467,$B109,'Grid GenerationQueue'!$AY$5:$AY$467,$C109,'Grid GenerationQueue'!$BF$5:$BF$467,"&lt;&gt;"&amp;"",'Grid GenerationQueue'!$BB$5:$BB$467,"&lt;"&amp;$BE$3)</f>
        <v>0</v>
      </c>
      <c r="CA109">
        <f>SUMIFS('Grid GenerationQueue'!AO$5:AO$467,'Grid GenerationQueue'!$AX$5:$AX$467,$B109,'Grid GenerationQueue'!$AY$5:$AY$467,$C109,'Grid GenerationQueue'!$BF$5:$BF$467,"&lt;&gt;"&amp;"",'Grid GenerationQueue'!$BB$5:$BB$467,"&lt;"&amp;$BE$3)</f>
        <v>0</v>
      </c>
      <c r="CB109">
        <f>SUMIFS('Grid GenerationQueue'!AP$5:AP$467,'Grid GenerationQueue'!$AX$5:$AX$467,$B109,'Grid GenerationQueue'!$AY$5:$AY$467,$C109,'Grid GenerationQueue'!$BF$5:$BF$467,"&lt;&gt;"&amp;"",'Grid GenerationQueue'!$BB$5:$BB$467,"&lt;"&amp;$BE$3)</f>
        <v>0</v>
      </c>
      <c r="CD109">
        <f>SUMIFS('Grid GenerationQueue'!AE$5:AE$467,'Grid GenerationQueue'!$AX$5:$AX$467,$B109,'Grid GenerationQueue'!$AY$5:$AY$467,$C109,'Grid GenerationQueue'!$BB$5:$BB$467,"&lt;"&amp;$BE$3)</f>
        <v>0</v>
      </c>
      <c r="CE109">
        <f>SUMIFS('Grid GenerationQueue'!AF$5:AF$467,'Grid GenerationQueue'!$AX$5:$AX$467,$B109,'Grid GenerationQueue'!$AY$5:$AY$467,$C109,'Grid GenerationQueue'!$BB$5:$BB$467,"&lt;"&amp;$BE$3)</f>
        <v>0</v>
      </c>
      <c r="CF109">
        <f>SUMIFS('Grid GenerationQueue'!AG$5:AG$467,'Grid GenerationQueue'!$AX$5:$AX$467,$B109,'Grid GenerationQueue'!$AY$5:$AY$467,$C109,'Grid GenerationQueue'!$BB$5:$BB$467,"&lt;"&amp;$BE$3)</f>
        <v>0</v>
      </c>
      <c r="CG109">
        <f>SUMIFS('Grid GenerationQueue'!AH$5:AH$467,'Grid GenerationQueue'!$AX$5:$AX$467,$B109,'Grid GenerationQueue'!$AY$5:$AY$467,$C109,'Grid GenerationQueue'!$BB$5:$BB$467,"&lt;"&amp;$BE$3)</f>
        <v>0</v>
      </c>
      <c r="CH109">
        <f>SUMIFS('Grid GenerationQueue'!AI$5:AI$467,'Grid GenerationQueue'!$AX$5:$AX$467,$B109,'Grid GenerationQueue'!$AY$5:$AY$467,$C109,'Grid GenerationQueue'!$BB$5:$BB$467,"&lt;"&amp;$BE$3)</f>
        <v>0</v>
      </c>
      <c r="CI109">
        <f>SUMIFS('Grid GenerationQueue'!AJ$5:AJ$467,'Grid GenerationQueue'!$AX$5:$AX$467,$B109,'Grid GenerationQueue'!$AY$5:$AY$467,$C109,'Grid GenerationQueue'!$BB$5:$BB$467,"&lt;"&amp;$BE$3)</f>
        <v>0</v>
      </c>
      <c r="CJ109">
        <f>SUMIFS('Grid GenerationQueue'!AK$5:AK$467,'Grid GenerationQueue'!$AX$5:$AX$467,$B109,'Grid GenerationQueue'!$AY$5:$AY$467,$C109,'Grid GenerationQueue'!$BB$5:$BB$467,"&lt;"&amp;$BE$3)</f>
        <v>0</v>
      </c>
      <c r="CK109">
        <f>SUMIFS('Grid GenerationQueue'!AL$5:AL$467,'Grid GenerationQueue'!$AX$5:$AX$467,$B109,'Grid GenerationQueue'!$AY$5:$AY$467,$C109,'Grid GenerationQueue'!$BB$5:$BB$467,"&lt;"&amp;$BE$3)</f>
        <v>0</v>
      </c>
      <c r="CL109">
        <f>SUMIFS('Grid GenerationQueue'!AM$5:AM$467,'Grid GenerationQueue'!$AX$5:$AX$467,$B109,'Grid GenerationQueue'!$AY$5:$AY$467,$C109,'Grid GenerationQueue'!$BB$5:$BB$467,"&lt;"&amp;$BE$3)</f>
        <v>0</v>
      </c>
      <c r="CM109">
        <f>SUMIFS('Grid GenerationQueue'!AN$5:AN$467,'Grid GenerationQueue'!$AX$5:$AX$467,$B109,'Grid GenerationQueue'!$AY$5:$AY$467,$C109,'Grid GenerationQueue'!$BB$5:$BB$467,"&lt;"&amp;$BE$3)</f>
        <v>0</v>
      </c>
      <c r="CN109">
        <f>SUMIFS('Grid GenerationQueue'!AO$5:AO$467,'Grid GenerationQueue'!$AX$5:$AX$467,$B109,'Grid GenerationQueue'!$AY$5:$AY$467,$C109,'Grid GenerationQueue'!$BB$5:$BB$467,"&lt;"&amp;$BE$3)</f>
        <v>0</v>
      </c>
      <c r="CO109">
        <f>SUMIFS('Grid GenerationQueue'!AP$5:AP$467,'Grid GenerationQueue'!$AX$5:$AX$467,$B109,'Grid GenerationQueue'!$AY$5:$AY$467,$C109,'Grid GenerationQueue'!$BB$5:$BB$467,"&lt;"&amp;$BE$3)</f>
        <v>0</v>
      </c>
    </row>
    <row r="110" spans="1:93" x14ac:dyDescent="0.35">
      <c r="A110" t="s">
        <v>4653</v>
      </c>
      <c r="B110" t="s">
        <v>4695</v>
      </c>
      <c r="C110">
        <v>115</v>
      </c>
      <c r="D110">
        <f>SUMIFS('Grid GenerationQueue'!AE$5:AE$467,'Grid GenerationQueue'!$AX$5:$AX$467,$B110,'Grid GenerationQueue'!$AY$5:$AY$467,$C110,'Grid GenerationQueue'!$BI$5:$BI$467,"&lt;4")</f>
        <v>0</v>
      </c>
      <c r="E110">
        <f>SUMIFS('Grid GenerationQueue'!AF$5:AF$467,'Grid GenerationQueue'!$AX$5:$AX$467,$B110,'Grid GenerationQueue'!$AY$5:$AY$467,$C110,'Grid GenerationQueue'!$BI$5:$BI$467,"&lt;4")</f>
        <v>0</v>
      </c>
      <c r="F110">
        <f>SUMIFS('Grid GenerationQueue'!AG$5:AG$467,'Grid GenerationQueue'!$AX$5:$AX$467,$B110,'Grid GenerationQueue'!$AY$5:$AY$467,$C110,'Grid GenerationQueue'!$BI$5:$BI$467,"&lt;4")</f>
        <v>0</v>
      </c>
      <c r="G110">
        <f>SUMIFS('Grid GenerationQueue'!AH$5:AH$467,'Grid GenerationQueue'!$AX$5:$AX$467,$B110,'Grid GenerationQueue'!$AY$5:$AY$467,$C110,'Grid GenerationQueue'!$BI$5:$BI$467,"&lt;4")</f>
        <v>0</v>
      </c>
      <c r="H110">
        <f>SUMIFS('Grid GenerationQueue'!AI$5:AI$467,'Grid GenerationQueue'!$AX$5:$AX$467,$B110,'Grid GenerationQueue'!$AY$5:$AY$467,$C110,'Grid GenerationQueue'!$BI$5:$BI$467,"&lt;4")</f>
        <v>0</v>
      </c>
      <c r="I110">
        <f>SUMIFS('Grid GenerationQueue'!AJ$5:AJ$467,'Grid GenerationQueue'!$AX$5:$AX$467,$B110,'Grid GenerationQueue'!$AY$5:$AY$467,$C110,'Grid GenerationQueue'!$BI$5:$BI$467,"&lt;4")</f>
        <v>0</v>
      </c>
      <c r="J110">
        <f>SUMIFS('Grid GenerationQueue'!AK$5:AK$467,'Grid GenerationQueue'!$AX$5:$AX$467,$B110,'Grid GenerationQueue'!$AY$5:$AY$467,$C110,'Grid GenerationQueue'!$BI$5:$BI$467,"&lt;4")</f>
        <v>0</v>
      </c>
      <c r="K110">
        <f>SUMIFS('Grid GenerationQueue'!AL$5:AL$467,'Grid GenerationQueue'!$AX$5:$AX$467,$B110,'Grid GenerationQueue'!$AY$5:$AY$467,$C110,'Grid GenerationQueue'!$BI$5:$BI$467,"&lt;4")</f>
        <v>0</v>
      </c>
      <c r="L110">
        <f>SUMIFS('Grid GenerationQueue'!AM$5:AM$467,'Grid GenerationQueue'!$AX$5:$AX$467,$B110,'Grid GenerationQueue'!$AY$5:$AY$467,$C110,'Grid GenerationQueue'!$BI$5:$BI$467,"&lt;4")</f>
        <v>0</v>
      </c>
      <c r="M110">
        <f>SUMIFS('Grid GenerationQueue'!AN$5:AN$467,'Grid GenerationQueue'!$AX$5:$AX$467,$B110,'Grid GenerationQueue'!$AY$5:$AY$467,$C110,'Grid GenerationQueue'!$BI$5:$BI$467,"&lt;4")</f>
        <v>0</v>
      </c>
      <c r="N110">
        <f>SUMIFS('Grid GenerationQueue'!AO$5:AO$467,'Grid GenerationQueue'!$AX$5:$AX$467,$B110,'Grid GenerationQueue'!$AY$5:$AY$467,$C110,'Grid GenerationQueue'!$BI$5:$BI$467,"&lt;4")</f>
        <v>0</v>
      </c>
      <c r="O110">
        <f>SUMIFS('Grid GenerationQueue'!AP$5:AP$467,'Grid GenerationQueue'!$AX$5:$AX$467,$B110,'Grid GenerationQueue'!$AY$5:$AY$467,$C110,'Grid GenerationQueue'!$BI$5:$BI$467,"&lt;4")</f>
        <v>0</v>
      </c>
      <c r="Q110">
        <f>SUMIFS('Grid GenerationQueue'!AE$5:AE$467,'Grid GenerationQueue'!$AX$5:$AX$467,$B110,'Grid GenerationQueue'!$AY$5:$AY$467,$C110,'Grid GenerationQueue'!$BH$5:$BH$467,"Executed")</f>
        <v>0</v>
      </c>
      <c r="R110">
        <f>SUMIFS('Grid GenerationQueue'!AF$5:AF$467,'Grid GenerationQueue'!$AX$5:$AX$467,$B110,'Grid GenerationQueue'!$AY$5:$AY$467,$C110,'Grid GenerationQueue'!$BH$5:$BH$467,"Executed")</f>
        <v>0</v>
      </c>
      <c r="S110">
        <f>SUMIFS('Grid GenerationQueue'!AG$5:AG$467,'Grid GenerationQueue'!$AX$5:$AX$467,$B110,'Grid GenerationQueue'!$AY$5:$AY$467,$C110,'Grid GenerationQueue'!$BH$5:$BH$467,"Executed")</f>
        <v>0</v>
      </c>
      <c r="T110">
        <f>SUMIFS('Grid GenerationQueue'!AH$5:AH$467,'Grid GenerationQueue'!$AX$5:$AX$467,$B110,'Grid GenerationQueue'!$AY$5:$AY$467,$C110,'Grid GenerationQueue'!$BH$5:$BH$467,"Executed")</f>
        <v>0</v>
      </c>
      <c r="U110">
        <f>SUMIFS('Grid GenerationQueue'!AI$5:AI$467,'Grid GenerationQueue'!$AX$5:$AX$467,$B110,'Grid GenerationQueue'!$AY$5:$AY$467,$C110,'Grid GenerationQueue'!$BH$5:$BH$467,"Executed")</f>
        <v>0</v>
      </c>
      <c r="V110">
        <f>SUMIFS('Grid GenerationQueue'!AJ$5:AJ$467,'Grid GenerationQueue'!$AX$5:$AX$467,$B110,'Grid GenerationQueue'!$AY$5:$AY$467,$C110,'Grid GenerationQueue'!$BH$5:$BH$467,"Executed")</f>
        <v>0</v>
      </c>
      <c r="W110">
        <f>SUMIFS('Grid GenerationQueue'!AK$5:AK$467,'Grid GenerationQueue'!$AX$5:$AX$467,$B110,'Grid GenerationQueue'!$AY$5:$AY$467,$C110,'Grid GenerationQueue'!$BH$5:$BH$467,"Executed")</f>
        <v>0</v>
      </c>
      <c r="X110">
        <f>SUMIFS('Grid GenerationQueue'!AL$5:AL$467,'Grid GenerationQueue'!$AX$5:$AX$467,$B110,'Grid GenerationQueue'!$AY$5:$AY$467,$C110,'Grid GenerationQueue'!$BH$5:$BH$467,"Executed")</f>
        <v>0</v>
      </c>
      <c r="Y110">
        <f>SUMIFS('Grid GenerationQueue'!AM$5:AM$467,'Grid GenerationQueue'!$AX$5:$AX$467,$B110,'Grid GenerationQueue'!$AY$5:$AY$467,$C110,'Grid GenerationQueue'!$BH$5:$BH$467,"Executed")</f>
        <v>0</v>
      </c>
      <c r="Z110">
        <f>SUMIFS('Grid GenerationQueue'!AN$5:AN$467,'Grid GenerationQueue'!$AX$5:$AX$467,$B110,'Grid GenerationQueue'!$AY$5:$AY$467,$C110,'Grid GenerationQueue'!$BH$5:$BH$467,"Executed")</f>
        <v>0</v>
      </c>
      <c r="AA110">
        <f>SUMIFS('Grid GenerationQueue'!AO$5:AO$467,'Grid GenerationQueue'!$AX$5:$AX$467,$B110,'Grid GenerationQueue'!$AY$5:$AY$467,$C110,'Grid GenerationQueue'!$BH$5:$BH$467,"Executed")</f>
        <v>0</v>
      </c>
      <c r="AB110">
        <f>SUMIFS('Grid GenerationQueue'!AP$5:AP$467,'Grid GenerationQueue'!$AX$5:$AX$467,$B110,'Grid GenerationQueue'!$AY$5:$AY$467,$C110,'Grid GenerationQueue'!$BH$5:$BH$467,"Executed")</f>
        <v>0</v>
      </c>
      <c r="AD110">
        <f>SUMIFS('Grid GenerationQueue'!AE$5:AE$467,'Grid GenerationQueue'!$AX$5:$AX$467,$B110,'Grid GenerationQueue'!$AY$5:$AY$467,$C110,'Grid GenerationQueue'!$BF$5:$BF$467,"&lt;&gt;"&amp;"")</f>
        <v>0</v>
      </c>
      <c r="AE110">
        <f>SUMIFS('Grid GenerationQueue'!AF$5:AF$467,'Grid GenerationQueue'!$AX$5:$AX$467,$B110,'Grid GenerationQueue'!$AY$5:$AY$467,$C110,'Grid GenerationQueue'!$BF$5:$BF$467,"&lt;&gt;"&amp;"")</f>
        <v>0</v>
      </c>
      <c r="AF110">
        <f>SUMIFS('Grid GenerationQueue'!AG$5:AG$467,'Grid GenerationQueue'!$AX$5:$AX$467,$B110,'Grid GenerationQueue'!$AY$5:$AY$467,$C110,'Grid GenerationQueue'!$BF$5:$BF$467,"&lt;&gt;"&amp;"")</f>
        <v>0</v>
      </c>
      <c r="AG110">
        <f>SUMIFS('Grid GenerationQueue'!AH$5:AH$467,'Grid GenerationQueue'!$AX$5:$AX$467,$B110,'Grid GenerationQueue'!$AY$5:$AY$467,$C110,'Grid GenerationQueue'!$BF$5:$BF$467,"&lt;&gt;"&amp;"")</f>
        <v>0</v>
      </c>
      <c r="AH110">
        <f>SUMIFS('Grid GenerationQueue'!AI$5:AI$467,'Grid GenerationQueue'!$AX$5:$AX$467,$B110,'Grid GenerationQueue'!$AY$5:$AY$467,$C110,'Grid GenerationQueue'!$BF$5:$BF$467,"&lt;&gt;"&amp;"")</f>
        <v>0</v>
      </c>
      <c r="AI110">
        <f>SUMIFS('Grid GenerationQueue'!AJ$5:AJ$467,'Grid GenerationQueue'!$AX$5:$AX$467,$B110,'Grid GenerationQueue'!$AY$5:$AY$467,$C110,'Grid GenerationQueue'!$BF$5:$BF$467,"&lt;&gt;"&amp;"")</f>
        <v>0</v>
      </c>
      <c r="AJ110">
        <f>SUMIFS('Grid GenerationQueue'!AK$5:AK$467,'Grid GenerationQueue'!$AX$5:$AX$467,$B110,'Grid GenerationQueue'!$AY$5:$AY$467,$C110,'Grid GenerationQueue'!$BF$5:$BF$467,"&lt;&gt;"&amp;"")</f>
        <v>0</v>
      </c>
      <c r="AK110">
        <f>SUMIFS('Grid GenerationQueue'!AL$5:AL$467,'Grid GenerationQueue'!$AX$5:$AX$467,$B110,'Grid GenerationQueue'!$AY$5:$AY$467,$C110,'Grid GenerationQueue'!$BF$5:$BF$467,"&lt;&gt;"&amp;"")</f>
        <v>0</v>
      </c>
      <c r="AL110">
        <f>SUMIFS('Grid GenerationQueue'!AM$5:AM$467,'Grid GenerationQueue'!$AX$5:$AX$467,$B110,'Grid GenerationQueue'!$AY$5:$AY$467,$C110,'Grid GenerationQueue'!$BF$5:$BF$467,"&lt;&gt;"&amp;"")</f>
        <v>0</v>
      </c>
      <c r="AM110">
        <f>SUMIFS('Grid GenerationQueue'!AN$5:AN$467,'Grid GenerationQueue'!$AX$5:$AX$467,$B110,'Grid GenerationQueue'!$AY$5:$AY$467,$C110,'Grid GenerationQueue'!$BF$5:$BF$467,"&lt;&gt;"&amp;"")</f>
        <v>0</v>
      </c>
      <c r="AN110">
        <f>SUMIFS('Grid GenerationQueue'!AO$5:AO$467,'Grid GenerationQueue'!$AX$5:$AX$467,$B110,'Grid GenerationQueue'!$AY$5:$AY$467,$C110,'Grid GenerationQueue'!$BF$5:$BF$467,"&lt;&gt;"&amp;"")</f>
        <v>0</v>
      </c>
      <c r="AO110">
        <f>SUMIFS('Grid GenerationQueue'!AP$5:AP$467,'Grid GenerationQueue'!$AX$5:$AX$467,$B110,'Grid GenerationQueue'!$AY$5:$AY$467,$C110,'Grid GenerationQueue'!$BF$5:$BF$467,"&lt;&gt;"&amp;"")</f>
        <v>0</v>
      </c>
      <c r="AQ110">
        <f>SUMIFS('Grid GenerationQueue'!AE$5:AE$467,'Grid GenerationQueue'!$AX$5:$AX$467,$B110,'Grid GenerationQueue'!$AY$5:$AY$467,$C110)</f>
        <v>0</v>
      </c>
      <c r="AR110">
        <f>SUMIFS('Grid GenerationQueue'!AF$5:AF$467,'Grid GenerationQueue'!$AX$5:$AX$467,$B110,'Grid GenerationQueue'!$AY$5:$AY$467,$C110)</f>
        <v>0</v>
      </c>
      <c r="AS110">
        <f>SUMIFS('Grid GenerationQueue'!AG$5:AG$467,'Grid GenerationQueue'!$AX$5:$AX$467,$B110,'Grid GenerationQueue'!$AY$5:$AY$467,$C110)</f>
        <v>0</v>
      </c>
      <c r="AT110">
        <f>SUMIFS('Grid GenerationQueue'!AH$5:AH$467,'Grid GenerationQueue'!$AX$5:$AX$467,$B110,'Grid GenerationQueue'!$AY$5:$AY$467,$C110)</f>
        <v>0</v>
      </c>
      <c r="AU110">
        <f>SUMIFS('Grid GenerationQueue'!AI$5:AI$467,'Grid GenerationQueue'!$AX$5:$AX$467,$B110,'Grid GenerationQueue'!$AY$5:$AY$467,$C110)</f>
        <v>0</v>
      </c>
      <c r="AV110">
        <f>SUMIFS('Grid GenerationQueue'!AJ$5:AJ$467,'Grid GenerationQueue'!$AX$5:$AX$467,$B110,'Grid GenerationQueue'!$AY$5:$AY$467,$C110)</f>
        <v>0</v>
      </c>
      <c r="AW110">
        <f>SUMIFS('Grid GenerationQueue'!AK$5:AK$467,'Grid GenerationQueue'!$AX$5:$AX$467,$B110,'Grid GenerationQueue'!$AY$5:$AY$467,$C110)</f>
        <v>0</v>
      </c>
      <c r="AX110">
        <f>SUMIFS('Grid GenerationQueue'!AL$5:AL$467,'Grid GenerationQueue'!$AX$5:$AX$467,$B110,'Grid GenerationQueue'!$AY$5:$AY$467,$C110)</f>
        <v>0</v>
      </c>
      <c r="AY110">
        <f>SUMIFS('Grid GenerationQueue'!AM$5:AM$467,'Grid GenerationQueue'!$AX$5:$AX$467,$B110,'Grid GenerationQueue'!$AY$5:$AY$467,$C110)</f>
        <v>0</v>
      </c>
      <c r="AZ110">
        <f>SUMIFS('Grid GenerationQueue'!AN$5:AN$467,'Grid GenerationQueue'!$AX$5:$AX$467,$B110,'Grid GenerationQueue'!$AY$5:$AY$467,$C110)</f>
        <v>0</v>
      </c>
      <c r="BA110">
        <f>SUMIFS('Grid GenerationQueue'!AO$5:AO$467,'Grid GenerationQueue'!$AX$5:$AX$467,$B110,'Grid GenerationQueue'!$AY$5:$AY$467,$C110)</f>
        <v>0</v>
      </c>
      <c r="BB110">
        <f>SUMIFS('Grid GenerationQueue'!AP$5:AP$467,'Grid GenerationQueue'!$AX$5:$AX$467,$B110,'Grid GenerationQueue'!$AY$5:$AY$467,$C110)</f>
        <v>0</v>
      </c>
      <c r="BD110">
        <f>SUMIFS('Grid GenerationQueue'!AE$5:AE$467,'Grid GenerationQueue'!$AX$5:$AX$467,$B110,'Grid GenerationQueue'!$AY$5:$AY$467,$C110,'Grid GenerationQueue'!$BH$5:$BH$467,"Executed",'Grid GenerationQueue'!$BB$5:$BB$467,"&lt;"&amp;$BE$3)</f>
        <v>0</v>
      </c>
      <c r="BE110">
        <f>SUMIFS('Grid GenerationQueue'!AF$5:AF$467,'Grid GenerationQueue'!$AX$5:$AX$467,$B110,'Grid GenerationQueue'!$AY$5:$AY$467,$C110,'Grid GenerationQueue'!$BH$5:$BH$467,"Executed",'Grid GenerationQueue'!$BB$5:$BB$467,"&lt;"&amp;$BE$3)</f>
        <v>0</v>
      </c>
      <c r="BF110">
        <f>SUMIFS('Grid GenerationQueue'!AG$5:AG$467,'Grid GenerationQueue'!$AX$5:$AX$467,$B110,'Grid GenerationQueue'!$AY$5:$AY$467,$C110,'Grid GenerationQueue'!$BH$5:$BH$467,"Executed",'Grid GenerationQueue'!$BB$5:$BB$467,"&lt;"&amp;$BE$3)</f>
        <v>0</v>
      </c>
      <c r="BG110">
        <f>SUMIFS('Grid GenerationQueue'!AH$5:AH$467,'Grid GenerationQueue'!$AX$5:$AX$467,$B110,'Grid GenerationQueue'!$AY$5:$AY$467,$C110,'Grid GenerationQueue'!$BH$5:$BH$467,"Executed",'Grid GenerationQueue'!$BB$5:$BB$467,"&lt;"&amp;$BE$3)</f>
        <v>0</v>
      </c>
      <c r="BH110">
        <f>SUMIFS('Grid GenerationQueue'!AI$5:AI$467,'Grid GenerationQueue'!$AX$5:$AX$467,$B110,'Grid GenerationQueue'!$AY$5:$AY$467,$C110,'Grid GenerationQueue'!$BH$5:$BH$467,"Executed",'Grid GenerationQueue'!$BB$5:$BB$467,"&lt;"&amp;$BE$3)</f>
        <v>0</v>
      </c>
      <c r="BI110">
        <f>SUMIFS('Grid GenerationQueue'!AJ$5:AJ$467,'Grid GenerationQueue'!$AX$5:$AX$467,$B110,'Grid GenerationQueue'!$AY$5:$AY$467,$C110,'Grid GenerationQueue'!$BH$5:$BH$467,"Executed",'Grid GenerationQueue'!$BB$5:$BB$467,"&lt;"&amp;$BE$3)</f>
        <v>0</v>
      </c>
      <c r="BJ110">
        <f>SUMIFS('Grid GenerationQueue'!AK$5:AK$467,'Grid GenerationQueue'!$AX$5:$AX$467,$B110,'Grid GenerationQueue'!$AY$5:$AY$467,$C110,'Grid GenerationQueue'!$BH$5:$BH$467,"Executed",'Grid GenerationQueue'!$BB$5:$BB$467,"&lt;"&amp;$BE$3)</f>
        <v>0</v>
      </c>
      <c r="BK110">
        <f>SUMIFS('Grid GenerationQueue'!AL$5:AL$467,'Grid GenerationQueue'!$AX$5:$AX$467,$B110,'Grid GenerationQueue'!$AY$5:$AY$467,$C110,'Grid GenerationQueue'!$BH$5:$BH$467,"Executed",'Grid GenerationQueue'!$BB$5:$BB$467,"&lt;"&amp;$BE$3)</f>
        <v>0</v>
      </c>
      <c r="BL110">
        <f>SUMIFS('Grid GenerationQueue'!AM$5:AM$467,'Grid GenerationQueue'!$AX$5:$AX$467,$B110,'Grid GenerationQueue'!$AY$5:$AY$467,$C110,'Grid GenerationQueue'!$BH$5:$BH$467,"Executed",'Grid GenerationQueue'!$BB$5:$BB$467,"&lt;"&amp;$BE$3)</f>
        <v>0</v>
      </c>
      <c r="BM110">
        <f>SUMIFS('Grid GenerationQueue'!AN$5:AN$467,'Grid GenerationQueue'!$AX$5:$AX$467,$B110,'Grid GenerationQueue'!$AY$5:$AY$467,$C110,'Grid GenerationQueue'!$BH$5:$BH$467,"Executed",'Grid GenerationQueue'!$BB$5:$BB$467,"&lt;"&amp;$BE$3)</f>
        <v>0</v>
      </c>
      <c r="BN110">
        <f>SUMIFS('Grid GenerationQueue'!AO$5:AO$467,'Grid GenerationQueue'!$AX$5:$AX$467,$B110,'Grid GenerationQueue'!$AY$5:$AY$467,$C110,'Grid GenerationQueue'!$BH$5:$BH$467,"Executed",'Grid GenerationQueue'!$BB$5:$BB$467,"&lt;"&amp;$BE$3)</f>
        <v>0</v>
      </c>
      <c r="BO110">
        <f>SUMIFS('Grid GenerationQueue'!AP$5:AP$467,'Grid GenerationQueue'!$AX$5:$AX$467,$B110,'Grid GenerationQueue'!$AY$5:$AY$467,$C110,'Grid GenerationQueue'!$BH$5:$BH$467,"Executed",'Grid GenerationQueue'!$BB$5:$BB$467,"&lt;"&amp;$BE$3)</f>
        <v>0</v>
      </c>
      <c r="BQ110">
        <f>SUMIFS('Grid GenerationQueue'!AE$5:AE$467,'Grid GenerationQueue'!$AX$5:$AX$467,$B110,'Grid GenerationQueue'!$AY$5:$AY$467,$C110,'Grid GenerationQueue'!$BF$5:$BF$467,"&lt;&gt;"&amp;"",'Grid GenerationQueue'!$BB$5:$BB$467,"&lt;"&amp;$BE$3)</f>
        <v>0</v>
      </c>
      <c r="BR110">
        <f>SUMIFS('Grid GenerationQueue'!AF$5:AF$467,'Grid GenerationQueue'!$AX$5:$AX$467,$B110,'Grid GenerationQueue'!$AY$5:$AY$467,$C110,'Grid GenerationQueue'!$BF$5:$BF$467,"&lt;&gt;"&amp;"",'Grid GenerationQueue'!$BB$5:$BB$467,"&lt;"&amp;$BE$3)</f>
        <v>0</v>
      </c>
      <c r="BS110">
        <f>SUMIFS('Grid GenerationQueue'!AG$5:AG$467,'Grid GenerationQueue'!$AX$5:$AX$467,$B110,'Grid GenerationQueue'!$AY$5:$AY$467,$C110,'Grid GenerationQueue'!$BF$5:$BF$467,"&lt;&gt;"&amp;"",'Grid GenerationQueue'!$BB$5:$BB$467,"&lt;"&amp;$BE$3)</f>
        <v>0</v>
      </c>
      <c r="BT110">
        <f>SUMIFS('Grid GenerationQueue'!AH$5:AH$467,'Grid GenerationQueue'!$AX$5:$AX$467,$B110,'Grid GenerationQueue'!$AY$5:$AY$467,$C110,'Grid GenerationQueue'!$BF$5:$BF$467,"&lt;&gt;"&amp;"",'Grid GenerationQueue'!$BB$5:$BB$467,"&lt;"&amp;$BE$3)</f>
        <v>0</v>
      </c>
      <c r="BU110">
        <f>SUMIFS('Grid GenerationQueue'!AI$5:AI$467,'Grid GenerationQueue'!$AX$5:$AX$467,$B110,'Grid GenerationQueue'!$AY$5:$AY$467,$C110,'Grid GenerationQueue'!$BF$5:$BF$467,"&lt;&gt;"&amp;"",'Grid GenerationQueue'!$BB$5:$BB$467,"&lt;"&amp;$BE$3)</f>
        <v>0</v>
      </c>
      <c r="BV110">
        <f>SUMIFS('Grid GenerationQueue'!AJ$5:AJ$467,'Grid GenerationQueue'!$AX$5:$AX$467,$B110,'Grid GenerationQueue'!$AY$5:$AY$467,$C110,'Grid GenerationQueue'!$BF$5:$BF$467,"&lt;&gt;"&amp;"",'Grid GenerationQueue'!$BB$5:$BB$467,"&lt;"&amp;$BE$3)</f>
        <v>0</v>
      </c>
      <c r="BW110">
        <f>SUMIFS('Grid GenerationQueue'!AK$5:AK$467,'Grid GenerationQueue'!$AX$5:$AX$467,$B110,'Grid GenerationQueue'!$AY$5:$AY$467,$C110,'Grid GenerationQueue'!$BF$5:$BF$467,"&lt;&gt;"&amp;"",'Grid GenerationQueue'!$BB$5:$BB$467,"&lt;"&amp;$BE$3)</f>
        <v>0</v>
      </c>
      <c r="BX110">
        <f>SUMIFS('Grid GenerationQueue'!AL$5:AL$467,'Grid GenerationQueue'!$AX$5:$AX$467,$B110,'Grid GenerationQueue'!$AY$5:$AY$467,$C110,'Grid GenerationQueue'!$BF$5:$BF$467,"&lt;&gt;"&amp;"",'Grid GenerationQueue'!$BB$5:$BB$467,"&lt;"&amp;$BE$3)</f>
        <v>0</v>
      </c>
      <c r="BY110">
        <f>SUMIFS('Grid GenerationQueue'!AM$5:AM$467,'Grid GenerationQueue'!$AX$5:$AX$467,$B110,'Grid GenerationQueue'!$AY$5:$AY$467,$C110,'Grid GenerationQueue'!$BF$5:$BF$467,"&lt;&gt;"&amp;"",'Grid GenerationQueue'!$BB$5:$BB$467,"&lt;"&amp;$BE$3)</f>
        <v>0</v>
      </c>
      <c r="BZ110">
        <f>SUMIFS('Grid GenerationQueue'!AN$5:AN$467,'Grid GenerationQueue'!$AX$5:$AX$467,$B110,'Grid GenerationQueue'!$AY$5:$AY$467,$C110,'Grid GenerationQueue'!$BF$5:$BF$467,"&lt;&gt;"&amp;"",'Grid GenerationQueue'!$BB$5:$BB$467,"&lt;"&amp;$BE$3)</f>
        <v>0</v>
      </c>
      <c r="CA110">
        <f>SUMIFS('Grid GenerationQueue'!AO$5:AO$467,'Grid GenerationQueue'!$AX$5:$AX$467,$B110,'Grid GenerationQueue'!$AY$5:$AY$467,$C110,'Grid GenerationQueue'!$BF$5:$BF$467,"&lt;&gt;"&amp;"",'Grid GenerationQueue'!$BB$5:$BB$467,"&lt;"&amp;$BE$3)</f>
        <v>0</v>
      </c>
      <c r="CB110">
        <f>SUMIFS('Grid GenerationQueue'!AP$5:AP$467,'Grid GenerationQueue'!$AX$5:$AX$467,$B110,'Grid GenerationQueue'!$AY$5:$AY$467,$C110,'Grid GenerationQueue'!$BF$5:$BF$467,"&lt;&gt;"&amp;"",'Grid GenerationQueue'!$BB$5:$BB$467,"&lt;"&amp;$BE$3)</f>
        <v>0</v>
      </c>
      <c r="CD110">
        <f>SUMIFS('Grid GenerationQueue'!AE$5:AE$467,'Grid GenerationQueue'!$AX$5:$AX$467,$B110,'Grid GenerationQueue'!$AY$5:$AY$467,$C110,'Grid GenerationQueue'!$BB$5:$BB$467,"&lt;"&amp;$BE$3)</f>
        <v>0</v>
      </c>
      <c r="CE110">
        <f>SUMIFS('Grid GenerationQueue'!AF$5:AF$467,'Grid GenerationQueue'!$AX$5:$AX$467,$B110,'Grid GenerationQueue'!$AY$5:$AY$467,$C110,'Grid GenerationQueue'!$BB$5:$BB$467,"&lt;"&amp;$BE$3)</f>
        <v>0</v>
      </c>
      <c r="CF110">
        <f>SUMIFS('Grid GenerationQueue'!AG$5:AG$467,'Grid GenerationQueue'!$AX$5:$AX$467,$B110,'Grid GenerationQueue'!$AY$5:$AY$467,$C110,'Grid GenerationQueue'!$BB$5:$BB$467,"&lt;"&amp;$BE$3)</f>
        <v>0</v>
      </c>
      <c r="CG110">
        <f>SUMIFS('Grid GenerationQueue'!AH$5:AH$467,'Grid GenerationQueue'!$AX$5:$AX$467,$B110,'Grid GenerationQueue'!$AY$5:$AY$467,$C110,'Grid GenerationQueue'!$BB$5:$BB$467,"&lt;"&amp;$BE$3)</f>
        <v>0</v>
      </c>
      <c r="CH110">
        <f>SUMIFS('Grid GenerationQueue'!AI$5:AI$467,'Grid GenerationQueue'!$AX$5:$AX$467,$B110,'Grid GenerationQueue'!$AY$5:$AY$467,$C110,'Grid GenerationQueue'!$BB$5:$BB$467,"&lt;"&amp;$BE$3)</f>
        <v>0</v>
      </c>
      <c r="CI110">
        <f>SUMIFS('Grid GenerationQueue'!AJ$5:AJ$467,'Grid GenerationQueue'!$AX$5:$AX$467,$B110,'Grid GenerationQueue'!$AY$5:$AY$467,$C110,'Grid GenerationQueue'!$BB$5:$BB$467,"&lt;"&amp;$BE$3)</f>
        <v>0</v>
      </c>
      <c r="CJ110">
        <f>SUMIFS('Grid GenerationQueue'!AK$5:AK$467,'Grid GenerationQueue'!$AX$5:$AX$467,$B110,'Grid GenerationQueue'!$AY$5:$AY$467,$C110,'Grid GenerationQueue'!$BB$5:$BB$467,"&lt;"&amp;$BE$3)</f>
        <v>0</v>
      </c>
      <c r="CK110">
        <f>SUMIFS('Grid GenerationQueue'!AL$5:AL$467,'Grid GenerationQueue'!$AX$5:$AX$467,$B110,'Grid GenerationQueue'!$AY$5:$AY$467,$C110,'Grid GenerationQueue'!$BB$5:$BB$467,"&lt;"&amp;$BE$3)</f>
        <v>0</v>
      </c>
      <c r="CL110">
        <f>SUMIFS('Grid GenerationQueue'!AM$5:AM$467,'Grid GenerationQueue'!$AX$5:$AX$467,$B110,'Grid GenerationQueue'!$AY$5:$AY$467,$C110,'Grid GenerationQueue'!$BB$5:$BB$467,"&lt;"&amp;$BE$3)</f>
        <v>0</v>
      </c>
      <c r="CM110">
        <f>SUMIFS('Grid GenerationQueue'!AN$5:AN$467,'Grid GenerationQueue'!$AX$5:$AX$467,$B110,'Grid GenerationQueue'!$AY$5:$AY$467,$C110,'Grid GenerationQueue'!$BB$5:$BB$467,"&lt;"&amp;$BE$3)</f>
        <v>0</v>
      </c>
      <c r="CN110">
        <f>SUMIFS('Grid GenerationQueue'!AO$5:AO$467,'Grid GenerationQueue'!$AX$5:$AX$467,$B110,'Grid GenerationQueue'!$AY$5:$AY$467,$C110,'Grid GenerationQueue'!$BB$5:$BB$467,"&lt;"&amp;$BE$3)</f>
        <v>0</v>
      </c>
      <c r="CO110">
        <f>SUMIFS('Grid GenerationQueue'!AP$5:AP$467,'Grid GenerationQueue'!$AX$5:$AX$467,$B110,'Grid GenerationQueue'!$AY$5:$AY$467,$C110,'Grid GenerationQueue'!$BB$5:$BB$467,"&lt;"&amp;$BE$3)</f>
        <v>0</v>
      </c>
    </row>
    <row r="111" spans="1:93" x14ac:dyDescent="0.35">
      <c r="A111" t="s">
        <v>4645</v>
      </c>
      <c r="B111" t="s">
        <v>4696</v>
      </c>
      <c r="C111">
        <v>230</v>
      </c>
      <c r="D111">
        <f>SUMIFS('Grid GenerationQueue'!AE$5:AE$467,'Grid GenerationQueue'!$AX$5:$AX$467,$B111,'Grid GenerationQueue'!$AY$5:$AY$467,$C111,'Grid GenerationQueue'!$BI$5:$BI$467,"&lt;4")</f>
        <v>0</v>
      </c>
      <c r="E111">
        <f>SUMIFS('Grid GenerationQueue'!AF$5:AF$467,'Grid GenerationQueue'!$AX$5:$AX$467,$B111,'Grid GenerationQueue'!$AY$5:$AY$467,$C111,'Grid GenerationQueue'!$BI$5:$BI$467,"&lt;4")</f>
        <v>0</v>
      </c>
      <c r="F111">
        <f>SUMIFS('Grid GenerationQueue'!AG$5:AG$467,'Grid GenerationQueue'!$AX$5:$AX$467,$B111,'Grid GenerationQueue'!$AY$5:$AY$467,$C111,'Grid GenerationQueue'!$BI$5:$BI$467,"&lt;4")</f>
        <v>0</v>
      </c>
      <c r="G111">
        <f>SUMIFS('Grid GenerationQueue'!AH$5:AH$467,'Grid GenerationQueue'!$AX$5:$AX$467,$B111,'Grid GenerationQueue'!$AY$5:$AY$467,$C111,'Grid GenerationQueue'!$BI$5:$BI$467,"&lt;4")</f>
        <v>0</v>
      </c>
      <c r="H111">
        <f>SUMIFS('Grid GenerationQueue'!AI$5:AI$467,'Grid GenerationQueue'!$AX$5:$AX$467,$B111,'Grid GenerationQueue'!$AY$5:$AY$467,$C111,'Grid GenerationQueue'!$BI$5:$BI$467,"&lt;4")</f>
        <v>0</v>
      </c>
      <c r="I111">
        <f>SUMIFS('Grid GenerationQueue'!AJ$5:AJ$467,'Grid GenerationQueue'!$AX$5:$AX$467,$B111,'Grid GenerationQueue'!$AY$5:$AY$467,$C111,'Grid GenerationQueue'!$BI$5:$BI$467,"&lt;4")</f>
        <v>0</v>
      </c>
      <c r="J111">
        <f>SUMIFS('Grid GenerationQueue'!AK$5:AK$467,'Grid GenerationQueue'!$AX$5:$AX$467,$B111,'Grid GenerationQueue'!$AY$5:$AY$467,$C111,'Grid GenerationQueue'!$BI$5:$BI$467,"&lt;4")</f>
        <v>0</v>
      </c>
      <c r="K111">
        <f>SUMIFS('Grid GenerationQueue'!AL$5:AL$467,'Grid GenerationQueue'!$AX$5:$AX$467,$B111,'Grid GenerationQueue'!$AY$5:$AY$467,$C111,'Grid GenerationQueue'!$BI$5:$BI$467,"&lt;4")</f>
        <v>0</v>
      </c>
      <c r="L111">
        <f>SUMIFS('Grid GenerationQueue'!AM$5:AM$467,'Grid GenerationQueue'!$AX$5:$AX$467,$B111,'Grid GenerationQueue'!$AY$5:$AY$467,$C111,'Grid GenerationQueue'!$BI$5:$BI$467,"&lt;4")</f>
        <v>0</v>
      </c>
      <c r="M111">
        <f>SUMIFS('Grid GenerationQueue'!AN$5:AN$467,'Grid GenerationQueue'!$AX$5:$AX$467,$B111,'Grid GenerationQueue'!$AY$5:$AY$467,$C111,'Grid GenerationQueue'!$BI$5:$BI$467,"&lt;4")</f>
        <v>0</v>
      </c>
      <c r="N111">
        <f>SUMIFS('Grid GenerationQueue'!AO$5:AO$467,'Grid GenerationQueue'!$AX$5:$AX$467,$B111,'Grid GenerationQueue'!$AY$5:$AY$467,$C111,'Grid GenerationQueue'!$BI$5:$BI$467,"&lt;4")</f>
        <v>0</v>
      </c>
      <c r="O111">
        <f>SUMIFS('Grid GenerationQueue'!AP$5:AP$467,'Grid GenerationQueue'!$AX$5:$AX$467,$B111,'Grid GenerationQueue'!$AY$5:$AY$467,$C111,'Grid GenerationQueue'!$BI$5:$BI$467,"&lt;4")</f>
        <v>0</v>
      </c>
      <c r="Q111">
        <f>SUMIFS('Grid GenerationQueue'!AE$5:AE$467,'Grid GenerationQueue'!$AX$5:$AX$467,$B111,'Grid GenerationQueue'!$AY$5:$AY$467,$C111,'Grid GenerationQueue'!$BH$5:$BH$467,"Executed")</f>
        <v>0</v>
      </c>
      <c r="R111">
        <f>SUMIFS('Grid GenerationQueue'!AF$5:AF$467,'Grid GenerationQueue'!$AX$5:$AX$467,$B111,'Grid GenerationQueue'!$AY$5:$AY$467,$C111,'Grid GenerationQueue'!$BH$5:$BH$467,"Executed")</f>
        <v>0</v>
      </c>
      <c r="S111">
        <f>SUMIFS('Grid GenerationQueue'!AG$5:AG$467,'Grid GenerationQueue'!$AX$5:$AX$467,$B111,'Grid GenerationQueue'!$AY$5:$AY$467,$C111,'Grid GenerationQueue'!$BH$5:$BH$467,"Executed")</f>
        <v>0</v>
      </c>
      <c r="T111">
        <f>SUMIFS('Grid GenerationQueue'!AH$5:AH$467,'Grid GenerationQueue'!$AX$5:$AX$467,$B111,'Grid GenerationQueue'!$AY$5:$AY$467,$C111,'Grid GenerationQueue'!$BH$5:$BH$467,"Executed")</f>
        <v>0</v>
      </c>
      <c r="U111">
        <f>SUMIFS('Grid GenerationQueue'!AI$5:AI$467,'Grid GenerationQueue'!$AX$5:$AX$467,$B111,'Grid GenerationQueue'!$AY$5:$AY$467,$C111,'Grid GenerationQueue'!$BH$5:$BH$467,"Executed")</f>
        <v>0</v>
      </c>
      <c r="V111">
        <f>SUMIFS('Grid GenerationQueue'!AJ$5:AJ$467,'Grid GenerationQueue'!$AX$5:$AX$467,$B111,'Grid GenerationQueue'!$AY$5:$AY$467,$C111,'Grid GenerationQueue'!$BH$5:$BH$467,"Executed")</f>
        <v>0</v>
      </c>
      <c r="W111">
        <f>SUMIFS('Grid GenerationQueue'!AK$5:AK$467,'Grid GenerationQueue'!$AX$5:$AX$467,$B111,'Grid GenerationQueue'!$AY$5:$AY$467,$C111,'Grid GenerationQueue'!$BH$5:$BH$467,"Executed")</f>
        <v>0</v>
      </c>
      <c r="X111">
        <f>SUMIFS('Grid GenerationQueue'!AL$5:AL$467,'Grid GenerationQueue'!$AX$5:$AX$467,$B111,'Grid GenerationQueue'!$AY$5:$AY$467,$C111,'Grid GenerationQueue'!$BH$5:$BH$467,"Executed")</f>
        <v>0</v>
      </c>
      <c r="Y111">
        <f>SUMIFS('Grid GenerationQueue'!AM$5:AM$467,'Grid GenerationQueue'!$AX$5:$AX$467,$B111,'Grid GenerationQueue'!$AY$5:$AY$467,$C111,'Grid GenerationQueue'!$BH$5:$BH$467,"Executed")</f>
        <v>0</v>
      </c>
      <c r="Z111">
        <f>SUMIFS('Grid GenerationQueue'!AN$5:AN$467,'Grid GenerationQueue'!$AX$5:$AX$467,$B111,'Grid GenerationQueue'!$AY$5:$AY$467,$C111,'Grid GenerationQueue'!$BH$5:$BH$467,"Executed")</f>
        <v>0</v>
      </c>
      <c r="AA111">
        <f>SUMIFS('Grid GenerationQueue'!AO$5:AO$467,'Grid GenerationQueue'!$AX$5:$AX$467,$B111,'Grid GenerationQueue'!$AY$5:$AY$467,$C111,'Grid GenerationQueue'!$BH$5:$BH$467,"Executed")</f>
        <v>0</v>
      </c>
      <c r="AB111">
        <f>SUMIFS('Grid GenerationQueue'!AP$5:AP$467,'Grid GenerationQueue'!$AX$5:$AX$467,$B111,'Grid GenerationQueue'!$AY$5:$AY$467,$C111,'Grid GenerationQueue'!$BH$5:$BH$467,"Executed")</f>
        <v>0</v>
      </c>
      <c r="AD111">
        <f>SUMIFS('Grid GenerationQueue'!AE$5:AE$467,'Grid GenerationQueue'!$AX$5:$AX$467,$B111,'Grid GenerationQueue'!$AY$5:$AY$467,$C111,'Grid GenerationQueue'!$BF$5:$BF$467,"&lt;&gt;"&amp;"")</f>
        <v>0</v>
      </c>
      <c r="AE111">
        <f>SUMIFS('Grid GenerationQueue'!AF$5:AF$467,'Grid GenerationQueue'!$AX$5:$AX$467,$B111,'Grid GenerationQueue'!$AY$5:$AY$467,$C111,'Grid GenerationQueue'!$BF$5:$BF$467,"&lt;&gt;"&amp;"")</f>
        <v>0</v>
      </c>
      <c r="AF111">
        <f>SUMIFS('Grid GenerationQueue'!AG$5:AG$467,'Grid GenerationQueue'!$AX$5:$AX$467,$B111,'Grid GenerationQueue'!$AY$5:$AY$467,$C111,'Grid GenerationQueue'!$BF$5:$BF$467,"&lt;&gt;"&amp;"")</f>
        <v>0</v>
      </c>
      <c r="AG111">
        <f>SUMIFS('Grid GenerationQueue'!AH$5:AH$467,'Grid GenerationQueue'!$AX$5:$AX$467,$B111,'Grid GenerationQueue'!$AY$5:$AY$467,$C111,'Grid GenerationQueue'!$BF$5:$BF$467,"&lt;&gt;"&amp;"")</f>
        <v>0</v>
      </c>
      <c r="AH111">
        <f>SUMIFS('Grid GenerationQueue'!AI$5:AI$467,'Grid GenerationQueue'!$AX$5:$AX$467,$B111,'Grid GenerationQueue'!$AY$5:$AY$467,$C111,'Grid GenerationQueue'!$BF$5:$BF$467,"&lt;&gt;"&amp;"")</f>
        <v>0</v>
      </c>
      <c r="AI111">
        <f>SUMIFS('Grid GenerationQueue'!AJ$5:AJ$467,'Grid GenerationQueue'!$AX$5:$AX$467,$B111,'Grid GenerationQueue'!$AY$5:$AY$467,$C111,'Grid GenerationQueue'!$BF$5:$BF$467,"&lt;&gt;"&amp;"")</f>
        <v>0</v>
      </c>
      <c r="AJ111">
        <f>SUMIFS('Grid GenerationQueue'!AK$5:AK$467,'Grid GenerationQueue'!$AX$5:$AX$467,$B111,'Grid GenerationQueue'!$AY$5:$AY$467,$C111,'Grid GenerationQueue'!$BF$5:$BF$467,"&lt;&gt;"&amp;"")</f>
        <v>0</v>
      </c>
      <c r="AK111">
        <f>SUMIFS('Grid GenerationQueue'!AL$5:AL$467,'Grid GenerationQueue'!$AX$5:$AX$467,$B111,'Grid GenerationQueue'!$AY$5:$AY$467,$C111,'Grid GenerationQueue'!$BF$5:$BF$467,"&lt;&gt;"&amp;"")</f>
        <v>0</v>
      </c>
      <c r="AL111">
        <f>SUMIFS('Grid GenerationQueue'!AM$5:AM$467,'Grid GenerationQueue'!$AX$5:$AX$467,$B111,'Grid GenerationQueue'!$AY$5:$AY$467,$C111,'Grid GenerationQueue'!$BF$5:$BF$467,"&lt;&gt;"&amp;"")</f>
        <v>0</v>
      </c>
      <c r="AM111">
        <f>SUMIFS('Grid GenerationQueue'!AN$5:AN$467,'Grid GenerationQueue'!$AX$5:$AX$467,$B111,'Grid GenerationQueue'!$AY$5:$AY$467,$C111,'Grid GenerationQueue'!$BF$5:$BF$467,"&lt;&gt;"&amp;"")</f>
        <v>0</v>
      </c>
      <c r="AN111">
        <f>SUMIFS('Grid GenerationQueue'!AO$5:AO$467,'Grid GenerationQueue'!$AX$5:$AX$467,$B111,'Grid GenerationQueue'!$AY$5:$AY$467,$C111,'Grid GenerationQueue'!$BF$5:$BF$467,"&lt;&gt;"&amp;"")</f>
        <v>0</v>
      </c>
      <c r="AO111">
        <f>SUMIFS('Grid GenerationQueue'!AP$5:AP$467,'Grid GenerationQueue'!$AX$5:$AX$467,$B111,'Grid GenerationQueue'!$AY$5:$AY$467,$C111,'Grid GenerationQueue'!$BF$5:$BF$467,"&lt;&gt;"&amp;"")</f>
        <v>0</v>
      </c>
      <c r="AQ111">
        <f>SUMIFS('Grid GenerationQueue'!AE$5:AE$467,'Grid GenerationQueue'!$AX$5:$AX$467,$B111,'Grid GenerationQueue'!$AY$5:$AY$467,$C111)</f>
        <v>0</v>
      </c>
      <c r="AR111">
        <f>SUMIFS('Grid GenerationQueue'!AF$5:AF$467,'Grid GenerationQueue'!$AX$5:$AX$467,$B111,'Grid GenerationQueue'!$AY$5:$AY$467,$C111)</f>
        <v>0</v>
      </c>
      <c r="AS111">
        <f>SUMIFS('Grid GenerationQueue'!AG$5:AG$467,'Grid GenerationQueue'!$AX$5:$AX$467,$B111,'Grid GenerationQueue'!$AY$5:$AY$467,$C111)</f>
        <v>0</v>
      </c>
      <c r="AT111">
        <f>SUMIFS('Grid GenerationQueue'!AH$5:AH$467,'Grid GenerationQueue'!$AX$5:$AX$467,$B111,'Grid GenerationQueue'!$AY$5:$AY$467,$C111)</f>
        <v>0</v>
      </c>
      <c r="AU111">
        <f>SUMIFS('Grid GenerationQueue'!AI$5:AI$467,'Grid GenerationQueue'!$AX$5:$AX$467,$B111,'Grid GenerationQueue'!$AY$5:$AY$467,$C111)</f>
        <v>0</v>
      </c>
      <c r="AV111">
        <f>SUMIFS('Grid GenerationQueue'!AJ$5:AJ$467,'Grid GenerationQueue'!$AX$5:$AX$467,$B111,'Grid GenerationQueue'!$AY$5:$AY$467,$C111)</f>
        <v>0</v>
      </c>
      <c r="AW111">
        <f>SUMIFS('Grid GenerationQueue'!AK$5:AK$467,'Grid GenerationQueue'!$AX$5:$AX$467,$B111,'Grid GenerationQueue'!$AY$5:$AY$467,$C111)</f>
        <v>0</v>
      </c>
      <c r="AX111">
        <f>SUMIFS('Grid GenerationQueue'!AL$5:AL$467,'Grid GenerationQueue'!$AX$5:$AX$467,$B111,'Grid GenerationQueue'!$AY$5:$AY$467,$C111)</f>
        <v>0</v>
      </c>
      <c r="AY111">
        <f>SUMIFS('Grid GenerationQueue'!AM$5:AM$467,'Grid GenerationQueue'!$AX$5:$AX$467,$B111,'Grid GenerationQueue'!$AY$5:$AY$467,$C111)</f>
        <v>0</v>
      </c>
      <c r="AZ111">
        <f>SUMIFS('Grid GenerationQueue'!AN$5:AN$467,'Grid GenerationQueue'!$AX$5:$AX$467,$B111,'Grid GenerationQueue'!$AY$5:$AY$467,$C111)</f>
        <v>0</v>
      </c>
      <c r="BA111">
        <f>SUMIFS('Grid GenerationQueue'!AO$5:AO$467,'Grid GenerationQueue'!$AX$5:$AX$467,$B111,'Grid GenerationQueue'!$AY$5:$AY$467,$C111)</f>
        <v>0</v>
      </c>
      <c r="BB111">
        <f>SUMIFS('Grid GenerationQueue'!AP$5:AP$467,'Grid GenerationQueue'!$AX$5:$AX$467,$B111,'Grid GenerationQueue'!$AY$5:$AY$467,$C111)</f>
        <v>0</v>
      </c>
      <c r="BD111">
        <f>SUMIFS('Grid GenerationQueue'!AE$5:AE$467,'Grid GenerationQueue'!$AX$5:$AX$467,$B111,'Grid GenerationQueue'!$AY$5:$AY$467,$C111,'Grid GenerationQueue'!$BH$5:$BH$467,"Executed",'Grid GenerationQueue'!$BB$5:$BB$467,"&lt;"&amp;$BE$3)</f>
        <v>0</v>
      </c>
      <c r="BE111">
        <f>SUMIFS('Grid GenerationQueue'!AF$5:AF$467,'Grid GenerationQueue'!$AX$5:$AX$467,$B111,'Grid GenerationQueue'!$AY$5:$AY$467,$C111,'Grid GenerationQueue'!$BH$5:$BH$467,"Executed",'Grid GenerationQueue'!$BB$5:$BB$467,"&lt;"&amp;$BE$3)</f>
        <v>0</v>
      </c>
      <c r="BF111">
        <f>SUMIFS('Grid GenerationQueue'!AG$5:AG$467,'Grid GenerationQueue'!$AX$5:$AX$467,$B111,'Grid GenerationQueue'!$AY$5:$AY$467,$C111,'Grid GenerationQueue'!$BH$5:$BH$467,"Executed",'Grid GenerationQueue'!$BB$5:$BB$467,"&lt;"&amp;$BE$3)</f>
        <v>0</v>
      </c>
      <c r="BG111">
        <f>SUMIFS('Grid GenerationQueue'!AH$5:AH$467,'Grid GenerationQueue'!$AX$5:$AX$467,$B111,'Grid GenerationQueue'!$AY$5:$AY$467,$C111,'Grid GenerationQueue'!$BH$5:$BH$467,"Executed",'Grid GenerationQueue'!$BB$5:$BB$467,"&lt;"&amp;$BE$3)</f>
        <v>0</v>
      </c>
      <c r="BH111">
        <f>SUMIFS('Grid GenerationQueue'!AI$5:AI$467,'Grid GenerationQueue'!$AX$5:$AX$467,$B111,'Grid GenerationQueue'!$AY$5:$AY$467,$C111,'Grid GenerationQueue'!$BH$5:$BH$467,"Executed",'Grid GenerationQueue'!$BB$5:$BB$467,"&lt;"&amp;$BE$3)</f>
        <v>0</v>
      </c>
      <c r="BI111">
        <f>SUMIFS('Grid GenerationQueue'!AJ$5:AJ$467,'Grid GenerationQueue'!$AX$5:$AX$467,$B111,'Grid GenerationQueue'!$AY$5:$AY$467,$C111,'Grid GenerationQueue'!$BH$5:$BH$467,"Executed",'Grid GenerationQueue'!$BB$5:$BB$467,"&lt;"&amp;$BE$3)</f>
        <v>0</v>
      </c>
      <c r="BJ111">
        <f>SUMIFS('Grid GenerationQueue'!AK$5:AK$467,'Grid GenerationQueue'!$AX$5:$AX$467,$B111,'Grid GenerationQueue'!$AY$5:$AY$467,$C111,'Grid GenerationQueue'!$BH$5:$BH$467,"Executed",'Grid GenerationQueue'!$BB$5:$BB$467,"&lt;"&amp;$BE$3)</f>
        <v>0</v>
      </c>
      <c r="BK111">
        <f>SUMIFS('Grid GenerationQueue'!AL$5:AL$467,'Grid GenerationQueue'!$AX$5:$AX$467,$B111,'Grid GenerationQueue'!$AY$5:$AY$467,$C111,'Grid GenerationQueue'!$BH$5:$BH$467,"Executed",'Grid GenerationQueue'!$BB$5:$BB$467,"&lt;"&amp;$BE$3)</f>
        <v>0</v>
      </c>
      <c r="BL111">
        <f>SUMIFS('Grid GenerationQueue'!AM$5:AM$467,'Grid GenerationQueue'!$AX$5:$AX$467,$B111,'Grid GenerationQueue'!$AY$5:$AY$467,$C111,'Grid GenerationQueue'!$BH$5:$BH$467,"Executed",'Grid GenerationQueue'!$BB$5:$BB$467,"&lt;"&amp;$BE$3)</f>
        <v>0</v>
      </c>
      <c r="BM111">
        <f>SUMIFS('Grid GenerationQueue'!AN$5:AN$467,'Grid GenerationQueue'!$AX$5:$AX$467,$B111,'Grid GenerationQueue'!$AY$5:$AY$467,$C111,'Grid GenerationQueue'!$BH$5:$BH$467,"Executed",'Grid GenerationQueue'!$BB$5:$BB$467,"&lt;"&amp;$BE$3)</f>
        <v>0</v>
      </c>
      <c r="BN111">
        <f>SUMIFS('Grid GenerationQueue'!AO$5:AO$467,'Grid GenerationQueue'!$AX$5:$AX$467,$B111,'Grid GenerationQueue'!$AY$5:$AY$467,$C111,'Grid GenerationQueue'!$BH$5:$BH$467,"Executed",'Grid GenerationQueue'!$BB$5:$BB$467,"&lt;"&amp;$BE$3)</f>
        <v>0</v>
      </c>
      <c r="BO111">
        <f>SUMIFS('Grid GenerationQueue'!AP$5:AP$467,'Grid GenerationQueue'!$AX$5:$AX$467,$B111,'Grid GenerationQueue'!$AY$5:$AY$467,$C111,'Grid GenerationQueue'!$BH$5:$BH$467,"Executed",'Grid GenerationQueue'!$BB$5:$BB$467,"&lt;"&amp;$BE$3)</f>
        <v>0</v>
      </c>
      <c r="BQ111">
        <f>SUMIFS('Grid GenerationQueue'!AE$5:AE$467,'Grid GenerationQueue'!$AX$5:$AX$467,$B111,'Grid GenerationQueue'!$AY$5:$AY$467,$C111,'Grid GenerationQueue'!$BF$5:$BF$467,"&lt;&gt;"&amp;"",'Grid GenerationQueue'!$BB$5:$BB$467,"&lt;"&amp;$BE$3)</f>
        <v>0</v>
      </c>
      <c r="BR111">
        <f>SUMIFS('Grid GenerationQueue'!AF$5:AF$467,'Grid GenerationQueue'!$AX$5:$AX$467,$B111,'Grid GenerationQueue'!$AY$5:$AY$467,$C111,'Grid GenerationQueue'!$BF$5:$BF$467,"&lt;&gt;"&amp;"",'Grid GenerationQueue'!$BB$5:$BB$467,"&lt;"&amp;$BE$3)</f>
        <v>0</v>
      </c>
      <c r="BS111">
        <f>SUMIFS('Grid GenerationQueue'!AG$5:AG$467,'Grid GenerationQueue'!$AX$5:$AX$467,$B111,'Grid GenerationQueue'!$AY$5:$AY$467,$C111,'Grid GenerationQueue'!$BF$5:$BF$467,"&lt;&gt;"&amp;"",'Grid GenerationQueue'!$BB$5:$BB$467,"&lt;"&amp;$BE$3)</f>
        <v>0</v>
      </c>
      <c r="BT111">
        <f>SUMIFS('Grid GenerationQueue'!AH$5:AH$467,'Grid GenerationQueue'!$AX$5:$AX$467,$B111,'Grid GenerationQueue'!$AY$5:$AY$467,$C111,'Grid GenerationQueue'!$BF$5:$BF$467,"&lt;&gt;"&amp;"",'Grid GenerationQueue'!$BB$5:$BB$467,"&lt;"&amp;$BE$3)</f>
        <v>0</v>
      </c>
      <c r="BU111">
        <f>SUMIFS('Grid GenerationQueue'!AI$5:AI$467,'Grid GenerationQueue'!$AX$5:$AX$467,$B111,'Grid GenerationQueue'!$AY$5:$AY$467,$C111,'Grid GenerationQueue'!$BF$5:$BF$467,"&lt;&gt;"&amp;"",'Grid GenerationQueue'!$BB$5:$BB$467,"&lt;"&amp;$BE$3)</f>
        <v>0</v>
      </c>
      <c r="BV111">
        <f>SUMIFS('Grid GenerationQueue'!AJ$5:AJ$467,'Grid GenerationQueue'!$AX$5:$AX$467,$B111,'Grid GenerationQueue'!$AY$5:$AY$467,$C111,'Grid GenerationQueue'!$BF$5:$BF$467,"&lt;&gt;"&amp;"",'Grid GenerationQueue'!$BB$5:$BB$467,"&lt;"&amp;$BE$3)</f>
        <v>0</v>
      </c>
      <c r="BW111">
        <f>SUMIFS('Grid GenerationQueue'!AK$5:AK$467,'Grid GenerationQueue'!$AX$5:$AX$467,$B111,'Grid GenerationQueue'!$AY$5:$AY$467,$C111,'Grid GenerationQueue'!$BF$5:$BF$467,"&lt;&gt;"&amp;"",'Grid GenerationQueue'!$BB$5:$BB$467,"&lt;"&amp;$BE$3)</f>
        <v>0</v>
      </c>
      <c r="BX111">
        <f>SUMIFS('Grid GenerationQueue'!AL$5:AL$467,'Grid GenerationQueue'!$AX$5:$AX$467,$B111,'Grid GenerationQueue'!$AY$5:$AY$467,$C111,'Grid GenerationQueue'!$BF$5:$BF$467,"&lt;&gt;"&amp;"",'Grid GenerationQueue'!$BB$5:$BB$467,"&lt;"&amp;$BE$3)</f>
        <v>0</v>
      </c>
      <c r="BY111">
        <f>SUMIFS('Grid GenerationQueue'!AM$5:AM$467,'Grid GenerationQueue'!$AX$5:$AX$467,$B111,'Grid GenerationQueue'!$AY$5:$AY$467,$C111,'Grid GenerationQueue'!$BF$5:$BF$467,"&lt;&gt;"&amp;"",'Grid GenerationQueue'!$BB$5:$BB$467,"&lt;"&amp;$BE$3)</f>
        <v>0</v>
      </c>
      <c r="BZ111">
        <f>SUMIFS('Grid GenerationQueue'!AN$5:AN$467,'Grid GenerationQueue'!$AX$5:$AX$467,$B111,'Grid GenerationQueue'!$AY$5:$AY$467,$C111,'Grid GenerationQueue'!$BF$5:$BF$467,"&lt;&gt;"&amp;"",'Grid GenerationQueue'!$BB$5:$BB$467,"&lt;"&amp;$BE$3)</f>
        <v>0</v>
      </c>
      <c r="CA111">
        <f>SUMIFS('Grid GenerationQueue'!AO$5:AO$467,'Grid GenerationQueue'!$AX$5:$AX$467,$B111,'Grid GenerationQueue'!$AY$5:$AY$467,$C111,'Grid GenerationQueue'!$BF$5:$BF$467,"&lt;&gt;"&amp;"",'Grid GenerationQueue'!$BB$5:$BB$467,"&lt;"&amp;$BE$3)</f>
        <v>0</v>
      </c>
      <c r="CB111">
        <f>SUMIFS('Grid GenerationQueue'!AP$5:AP$467,'Grid GenerationQueue'!$AX$5:$AX$467,$B111,'Grid GenerationQueue'!$AY$5:$AY$467,$C111,'Grid GenerationQueue'!$BF$5:$BF$467,"&lt;&gt;"&amp;"",'Grid GenerationQueue'!$BB$5:$BB$467,"&lt;"&amp;$BE$3)</f>
        <v>0</v>
      </c>
      <c r="CD111">
        <f>SUMIFS('Grid GenerationQueue'!AE$5:AE$467,'Grid GenerationQueue'!$AX$5:$AX$467,$B111,'Grid GenerationQueue'!$AY$5:$AY$467,$C111,'Grid GenerationQueue'!$BB$5:$BB$467,"&lt;"&amp;$BE$3)</f>
        <v>0</v>
      </c>
      <c r="CE111">
        <f>SUMIFS('Grid GenerationQueue'!AF$5:AF$467,'Grid GenerationQueue'!$AX$5:$AX$467,$B111,'Grid GenerationQueue'!$AY$5:$AY$467,$C111,'Grid GenerationQueue'!$BB$5:$BB$467,"&lt;"&amp;$BE$3)</f>
        <v>0</v>
      </c>
      <c r="CF111">
        <f>SUMIFS('Grid GenerationQueue'!AG$5:AG$467,'Grid GenerationQueue'!$AX$5:$AX$467,$B111,'Grid GenerationQueue'!$AY$5:$AY$467,$C111,'Grid GenerationQueue'!$BB$5:$BB$467,"&lt;"&amp;$BE$3)</f>
        <v>0</v>
      </c>
      <c r="CG111">
        <f>SUMIFS('Grid GenerationQueue'!AH$5:AH$467,'Grid GenerationQueue'!$AX$5:$AX$467,$B111,'Grid GenerationQueue'!$AY$5:$AY$467,$C111,'Grid GenerationQueue'!$BB$5:$BB$467,"&lt;"&amp;$BE$3)</f>
        <v>0</v>
      </c>
      <c r="CH111">
        <f>SUMIFS('Grid GenerationQueue'!AI$5:AI$467,'Grid GenerationQueue'!$AX$5:$AX$467,$B111,'Grid GenerationQueue'!$AY$5:$AY$467,$C111,'Grid GenerationQueue'!$BB$5:$BB$467,"&lt;"&amp;$BE$3)</f>
        <v>0</v>
      </c>
      <c r="CI111">
        <f>SUMIFS('Grid GenerationQueue'!AJ$5:AJ$467,'Grid GenerationQueue'!$AX$5:$AX$467,$B111,'Grid GenerationQueue'!$AY$5:$AY$467,$C111,'Grid GenerationQueue'!$BB$5:$BB$467,"&lt;"&amp;$BE$3)</f>
        <v>0</v>
      </c>
      <c r="CJ111">
        <f>SUMIFS('Grid GenerationQueue'!AK$5:AK$467,'Grid GenerationQueue'!$AX$5:$AX$467,$B111,'Grid GenerationQueue'!$AY$5:$AY$467,$C111,'Grid GenerationQueue'!$BB$5:$BB$467,"&lt;"&amp;$BE$3)</f>
        <v>0</v>
      </c>
      <c r="CK111">
        <f>SUMIFS('Grid GenerationQueue'!AL$5:AL$467,'Grid GenerationQueue'!$AX$5:$AX$467,$B111,'Grid GenerationQueue'!$AY$5:$AY$467,$C111,'Grid GenerationQueue'!$BB$5:$BB$467,"&lt;"&amp;$BE$3)</f>
        <v>0</v>
      </c>
      <c r="CL111">
        <f>SUMIFS('Grid GenerationQueue'!AM$5:AM$467,'Grid GenerationQueue'!$AX$5:$AX$467,$B111,'Grid GenerationQueue'!$AY$5:$AY$467,$C111,'Grid GenerationQueue'!$BB$5:$BB$467,"&lt;"&amp;$BE$3)</f>
        <v>0</v>
      </c>
      <c r="CM111">
        <f>SUMIFS('Grid GenerationQueue'!AN$5:AN$467,'Grid GenerationQueue'!$AX$5:$AX$467,$B111,'Grid GenerationQueue'!$AY$5:$AY$467,$C111,'Grid GenerationQueue'!$BB$5:$BB$467,"&lt;"&amp;$BE$3)</f>
        <v>0</v>
      </c>
      <c r="CN111">
        <f>SUMIFS('Grid GenerationQueue'!AO$5:AO$467,'Grid GenerationQueue'!$AX$5:$AX$467,$B111,'Grid GenerationQueue'!$AY$5:$AY$467,$C111,'Grid GenerationQueue'!$BB$5:$BB$467,"&lt;"&amp;$BE$3)</f>
        <v>0</v>
      </c>
      <c r="CO111">
        <f>SUMIFS('Grid GenerationQueue'!AP$5:AP$467,'Grid GenerationQueue'!$AX$5:$AX$467,$B111,'Grid GenerationQueue'!$AY$5:$AY$467,$C111,'Grid GenerationQueue'!$BB$5:$BB$467,"&lt;"&amp;$BE$3)</f>
        <v>0</v>
      </c>
    </row>
    <row r="112" spans="1:93" x14ac:dyDescent="0.35">
      <c r="A112" t="s">
        <v>4653</v>
      </c>
      <c r="B112" t="s">
        <v>4697</v>
      </c>
      <c r="C112">
        <v>115</v>
      </c>
      <c r="D112">
        <f>SUMIFS('Grid GenerationQueue'!AE$5:AE$467,'Grid GenerationQueue'!$AX$5:$AX$467,$B112,'Grid GenerationQueue'!$AY$5:$AY$467,$C112,'Grid GenerationQueue'!$BI$5:$BI$467,"&lt;4")</f>
        <v>0</v>
      </c>
      <c r="E112">
        <f>SUMIFS('Grid GenerationQueue'!AF$5:AF$467,'Grid GenerationQueue'!$AX$5:$AX$467,$B112,'Grid GenerationQueue'!$AY$5:$AY$467,$C112,'Grid GenerationQueue'!$BI$5:$BI$467,"&lt;4")</f>
        <v>0</v>
      </c>
      <c r="F112">
        <f>SUMIFS('Grid GenerationQueue'!AG$5:AG$467,'Grid GenerationQueue'!$AX$5:$AX$467,$B112,'Grid GenerationQueue'!$AY$5:$AY$467,$C112,'Grid GenerationQueue'!$BI$5:$BI$467,"&lt;4")</f>
        <v>0</v>
      </c>
      <c r="G112">
        <f>SUMIFS('Grid GenerationQueue'!AH$5:AH$467,'Grid GenerationQueue'!$AX$5:$AX$467,$B112,'Grid GenerationQueue'!$AY$5:$AY$467,$C112,'Grid GenerationQueue'!$BI$5:$BI$467,"&lt;4")</f>
        <v>0</v>
      </c>
      <c r="H112">
        <f>SUMIFS('Grid GenerationQueue'!AI$5:AI$467,'Grid GenerationQueue'!$AX$5:$AX$467,$B112,'Grid GenerationQueue'!$AY$5:$AY$467,$C112,'Grid GenerationQueue'!$BI$5:$BI$467,"&lt;4")</f>
        <v>0</v>
      </c>
      <c r="I112">
        <f>SUMIFS('Grid GenerationQueue'!AJ$5:AJ$467,'Grid GenerationQueue'!$AX$5:$AX$467,$B112,'Grid GenerationQueue'!$AY$5:$AY$467,$C112,'Grid GenerationQueue'!$BI$5:$BI$467,"&lt;4")</f>
        <v>0</v>
      </c>
      <c r="J112">
        <f>SUMIFS('Grid GenerationQueue'!AK$5:AK$467,'Grid GenerationQueue'!$AX$5:$AX$467,$B112,'Grid GenerationQueue'!$AY$5:$AY$467,$C112,'Grid GenerationQueue'!$BI$5:$BI$467,"&lt;4")</f>
        <v>0</v>
      </c>
      <c r="K112">
        <f>SUMIFS('Grid GenerationQueue'!AL$5:AL$467,'Grid GenerationQueue'!$AX$5:$AX$467,$B112,'Grid GenerationQueue'!$AY$5:$AY$467,$C112,'Grid GenerationQueue'!$BI$5:$BI$467,"&lt;4")</f>
        <v>0</v>
      </c>
      <c r="L112">
        <f>SUMIFS('Grid GenerationQueue'!AM$5:AM$467,'Grid GenerationQueue'!$AX$5:$AX$467,$B112,'Grid GenerationQueue'!$AY$5:$AY$467,$C112,'Grid GenerationQueue'!$BI$5:$BI$467,"&lt;4")</f>
        <v>0</v>
      </c>
      <c r="M112">
        <f>SUMIFS('Grid GenerationQueue'!AN$5:AN$467,'Grid GenerationQueue'!$AX$5:$AX$467,$B112,'Grid GenerationQueue'!$AY$5:$AY$467,$C112,'Grid GenerationQueue'!$BI$5:$BI$467,"&lt;4")</f>
        <v>0</v>
      </c>
      <c r="N112">
        <f>SUMIFS('Grid GenerationQueue'!AO$5:AO$467,'Grid GenerationQueue'!$AX$5:$AX$467,$B112,'Grid GenerationQueue'!$AY$5:$AY$467,$C112,'Grid GenerationQueue'!$BI$5:$BI$467,"&lt;4")</f>
        <v>0</v>
      </c>
      <c r="O112">
        <f>SUMIFS('Grid GenerationQueue'!AP$5:AP$467,'Grid GenerationQueue'!$AX$5:$AX$467,$B112,'Grid GenerationQueue'!$AY$5:$AY$467,$C112,'Grid GenerationQueue'!$BI$5:$BI$467,"&lt;4")</f>
        <v>0</v>
      </c>
      <c r="Q112">
        <f>SUMIFS('Grid GenerationQueue'!AE$5:AE$467,'Grid GenerationQueue'!$AX$5:$AX$467,$B112,'Grid GenerationQueue'!$AY$5:$AY$467,$C112,'Grid GenerationQueue'!$BH$5:$BH$467,"Executed")</f>
        <v>0</v>
      </c>
      <c r="R112">
        <f>SUMIFS('Grid GenerationQueue'!AF$5:AF$467,'Grid GenerationQueue'!$AX$5:$AX$467,$B112,'Grid GenerationQueue'!$AY$5:$AY$467,$C112,'Grid GenerationQueue'!$BH$5:$BH$467,"Executed")</f>
        <v>0</v>
      </c>
      <c r="S112">
        <f>SUMIFS('Grid GenerationQueue'!AG$5:AG$467,'Grid GenerationQueue'!$AX$5:$AX$467,$B112,'Grid GenerationQueue'!$AY$5:$AY$467,$C112,'Grid GenerationQueue'!$BH$5:$BH$467,"Executed")</f>
        <v>0</v>
      </c>
      <c r="T112">
        <f>SUMIFS('Grid GenerationQueue'!AH$5:AH$467,'Grid GenerationQueue'!$AX$5:$AX$467,$B112,'Grid GenerationQueue'!$AY$5:$AY$467,$C112,'Grid GenerationQueue'!$BH$5:$BH$467,"Executed")</f>
        <v>0</v>
      </c>
      <c r="U112">
        <f>SUMIFS('Grid GenerationQueue'!AI$5:AI$467,'Grid GenerationQueue'!$AX$5:$AX$467,$B112,'Grid GenerationQueue'!$AY$5:$AY$467,$C112,'Grid GenerationQueue'!$BH$5:$BH$467,"Executed")</f>
        <v>0</v>
      </c>
      <c r="V112">
        <f>SUMIFS('Grid GenerationQueue'!AJ$5:AJ$467,'Grid GenerationQueue'!$AX$5:$AX$467,$B112,'Grid GenerationQueue'!$AY$5:$AY$467,$C112,'Grid GenerationQueue'!$BH$5:$BH$467,"Executed")</f>
        <v>0</v>
      </c>
      <c r="W112">
        <f>SUMIFS('Grid GenerationQueue'!AK$5:AK$467,'Grid GenerationQueue'!$AX$5:$AX$467,$B112,'Grid GenerationQueue'!$AY$5:$AY$467,$C112,'Grid GenerationQueue'!$BH$5:$BH$467,"Executed")</f>
        <v>0</v>
      </c>
      <c r="X112">
        <f>SUMIFS('Grid GenerationQueue'!AL$5:AL$467,'Grid GenerationQueue'!$AX$5:$AX$467,$B112,'Grid GenerationQueue'!$AY$5:$AY$467,$C112,'Grid GenerationQueue'!$BH$5:$BH$467,"Executed")</f>
        <v>0</v>
      </c>
      <c r="Y112">
        <f>SUMIFS('Grid GenerationQueue'!AM$5:AM$467,'Grid GenerationQueue'!$AX$5:$AX$467,$B112,'Grid GenerationQueue'!$AY$5:$AY$467,$C112,'Grid GenerationQueue'!$BH$5:$BH$467,"Executed")</f>
        <v>0</v>
      </c>
      <c r="Z112">
        <f>SUMIFS('Grid GenerationQueue'!AN$5:AN$467,'Grid GenerationQueue'!$AX$5:$AX$467,$B112,'Grid GenerationQueue'!$AY$5:$AY$467,$C112,'Grid GenerationQueue'!$BH$5:$BH$467,"Executed")</f>
        <v>0</v>
      </c>
      <c r="AA112">
        <f>SUMIFS('Grid GenerationQueue'!AO$5:AO$467,'Grid GenerationQueue'!$AX$5:$AX$467,$B112,'Grid GenerationQueue'!$AY$5:$AY$467,$C112,'Grid GenerationQueue'!$BH$5:$BH$467,"Executed")</f>
        <v>0</v>
      </c>
      <c r="AB112">
        <f>SUMIFS('Grid GenerationQueue'!AP$5:AP$467,'Grid GenerationQueue'!$AX$5:$AX$467,$B112,'Grid GenerationQueue'!$AY$5:$AY$467,$C112,'Grid GenerationQueue'!$BH$5:$BH$467,"Executed")</f>
        <v>0</v>
      </c>
      <c r="AD112">
        <f>SUMIFS('Grid GenerationQueue'!AE$5:AE$467,'Grid GenerationQueue'!$AX$5:$AX$467,$B112,'Grid GenerationQueue'!$AY$5:$AY$467,$C112,'Grid GenerationQueue'!$BF$5:$BF$467,"&lt;&gt;"&amp;"")</f>
        <v>0</v>
      </c>
      <c r="AE112">
        <f>SUMIFS('Grid GenerationQueue'!AF$5:AF$467,'Grid GenerationQueue'!$AX$5:$AX$467,$B112,'Grid GenerationQueue'!$AY$5:$AY$467,$C112,'Grid GenerationQueue'!$BF$5:$BF$467,"&lt;&gt;"&amp;"")</f>
        <v>0</v>
      </c>
      <c r="AF112">
        <f>SUMIFS('Grid GenerationQueue'!AG$5:AG$467,'Grid GenerationQueue'!$AX$5:$AX$467,$B112,'Grid GenerationQueue'!$AY$5:$AY$467,$C112,'Grid GenerationQueue'!$BF$5:$BF$467,"&lt;&gt;"&amp;"")</f>
        <v>0</v>
      </c>
      <c r="AG112">
        <f>SUMIFS('Grid GenerationQueue'!AH$5:AH$467,'Grid GenerationQueue'!$AX$5:$AX$467,$B112,'Grid GenerationQueue'!$AY$5:$AY$467,$C112,'Grid GenerationQueue'!$BF$5:$BF$467,"&lt;&gt;"&amp;"")</f>
        <v>0</v>
      </c>
      <c r="AH112">
        <f>SUMIFS('Grid GenerationQueue'!AI$5:AI$467,'Grid GenerationQueue'!$AX$5:$AX$467,$B112,'Grid GenerationQueue'!$AY$5:$AY$467,$C112,'Grid GenerationQueue'!$BF$5:$BF$467,"&lt;&gt;"&amp;"")</f>
        <v>0</v>
      </c>
      <c r="AI112">
        <f>SUMIFS('Grid GenerationQueue'!AJ$5:AJ$467,'Grid GenerationQueue'!$AX$5:$AX$467,$B112,'Grid GenerationQueue'!$AY$5:$AY$467,$C112,'Grid GenerationQueue'!$BF$5:$BF$467,"&lt;&gt;"&amp;"")</f>
        <v>0</v>
      </c>
      <c r="AJ112">
        <f>SUMIFS('Grid GenerationQueue'!AK$5:AK$467,'Grid GenerationQueue'!$AX$5:$AX$467,$B112,'Grid GenerationQueue'!$AY$5:$AY$467,$C112,'Grid GenerationQueue'!$BF$5:$BF$467,"&lt;&gt;"&amp;"")</f>
        <v>0</v>
      </c>
      <c r="AK112">
        <f>SUMIFS('Grid GenerationQueue'!AL$5:AL$467,'Grid GenerationQueue'!$AX$5:$AX$467,$B112,'Grid GenerationQueue'!$AY$5:$AY$467,$C112,'Grid GenerationQueue'!$BF$5:$BF$467,"&lt;&gt;"&amp;"")</f>
        <v>0</v>
      </c>
      <c r="AL112">
        <f>SUMIFS('Grid GenerationQueue'!AM$5:AM$467,'Grid GenerationQueue'!$AX$5:$AX$467,$B112,'Grid GenerationQueue'!$AY$5:$AY$467,$C112,'Grid GenerationQueue'!$BF$5:$BF$467,"&lt;&gt;"&amp;"")</f>
        <v>0</v>
      </c>
      <c r="AM112">
        <f>SUMIFS('Grid GenerationQueue'!AN$5:AN$467,'Grid GenerationQueue'!$AX$5:$AX$467,$B112,'Grid GenerationQueue'!$AY$5:$AY$467,$C112,'Grid GenerationQueue'!$BF$5:$BF$467,"&lt;&gt;"&amp;"")</f>
        <v>0</v>
      </c>
      <c r="AN112">
        <f>SUMIFS('Grid GenerationQueue'!AO$5:AO$467,'Grid GenerationQueue'!$AX$5:$AX$467,$B112,'Grid GenerationQueue'!$AY$5:$AY$467,$C112,'Grid GenerationQueue'!$BF$5:$BF$467,"&lt;&gt;"&amp;"")</f>
        <v>0</v>
      </c>
      <c r="AO112">
        <f>SUMIFS('Grid GenerationQueue'!AP$5:AP$467,'Grid GenerationQueue'!$AX$5:$AX$467,$B112,'Grid GenerationQueue'!$AY$5:$AY$467,$C112,'Grid GenerationQueue'!$BF$5:$BF$467,"&lt;&gt;"&amp;"")</f>
        <v>0</v>
      </c>
      <c r="AQ112">
        <f>SUMIFS('Grid GenerationQueue'!AE$5:AE$467,'Grid GenerationQueue'!$AX$5:$AX$467,$B112,'Grid GenerationQueue'!$AY$5:$AY$467,$C112)</f>
        <v>0</v>
      </c>
      <c r="AR112">
        <f>SUMIFS('Grid GenerationQueue'!AF$5:AF$467,'Grid GenerationQueue'!$AX$5:$AX$467,$B112,'Grid GenerationQueue'!$AY$5:$AY$467,$C112)</f>
        <v>0</v>
      </c>
      <c r="AS112">
        <f>SUMIFS('Grid GenerationQueue'!AG$5:AG$467,'Grid GenerationQueue'!$AX$5:$AX$467,$B112,'Grid GenerationQueue'!$AY$5:$AY$467,$C112)</f>
        <v>0</v>
      </c>
      <c r="AT112">
        <f>SUMIFS('Grid GenerationQueue'!AH$5:AH$467,'Grid GenerationQueue'!$AX$5:$AX$467,$B112,'Grid GenerationQueue'!$AY$5:$AY$467,$C112)</f>
        <v>0</v>
      </c>
      <c r="AU112">
        <f>SUMIFS('Grid GenerationQueue'!AI$5:AI$467,'Grid GenerationQueue'!$AX$5:$AX$467,$B112,'Grid GenerationQueue'!$AY$5:$AY$467,$C112)</f>
        <v>0</v>
      </c>
      <c r="AV112">
        <f>SUMIFS('Grid GenerationQueue'!AJ$5:AJ$467,'Grid GenerationQueue'!$AX$5:$AX$467,$B112,'Grid GenerationQueue'!$AY$5:$AY$467,$C112)</f>
        <v>0</v>
      </c>
      <c r="AW112">
        <f>SUMIFS('Grid GenerationQueue'!AK$5:AK$467,'Grid GenerationQueue'!$AX$5:$AX$467,$B112,'Grid GenerationQueue'!$AY$5:$AY$467,$C112)</f>
        <v>0</v>
      </c>
      <c r="AX112">
        <f>SUMIFS('Grid GenerationQueue'!AL$5:AL$467,'Grid GenerationQueue'!$AX$5:$AX$467,$B112,'Grid GenerationQueue'!$AY$5:$AY$467,$C112)</f>
        <v>0</v>
      </c>
      <c r="AY112">
        <f>SUMIFS('Grid GenerationQueue'!AM$5:AM$467,'Grid GenerationQueue'!$AX$5:$AX$467,$B112,'Grid GenerationQueue'!$AY$5:$AY$467,$C112)</f>
        <v>0</v>
      </c>
      <c r="AZ112">
        <f>SUMIFS('Grid GenerationQueue'!AN$5:AN$467,'Grid GenerationQueue'!$AX$5:$AX$467,$B112,'Grid GenerationQueue'!$AY$5:$AY$467,$C112)</f>
        <v>0</v>
      </c>
      <c r="BA112">
        <f>SUMIFS('Grid GenerationQueue'!AO$5:AO$467,'Grid GenerationQueue'!$AX$5:$AX$467,$B112,'Grid GenerationQueue'!$AY$5:$AY$467,$C112)</f>
        <v>0</v>
      </c>
      <c r="BB112">
        <f>SUMIFS('Grid GenerationQueue'!AP$5:AP$467,'Grid GenerationQueue'!$AX$5:$AX$467,$B112,'Grid GenerationQueue'!$AY$5:$AY$467,$C112)</f>
        <v>0</v>
      </c>
      <c r="BD112">
        <f>SUMIFS('Grid GenerationQueue'!AE$5:AE$467,'Grid GenerationQueue'!$AX$5:$AX$467,$B112,'Grid GenerationQueue'!$AY$5:$AY$467,$C112,'Grid GenerationQueue'!$BH$5:$BH$467,"Executed",'Grid GenerationQueue'!$BB$5:$BB$467,"&lt;"&amp;$BE$3)</f>
        <v>0</v>
      </c>
      <c r="BE112">
        <f>SUMIFS('Grid GenerationQueue'!AF$5:AF$467,'Grid GenerationQueue'!$AX$5:$AX$467,$B112,'Grid GenerationQueue'!$AY$5:$AY$467,$C112,'Grid GenerationQueue'!$BH$5:$BH$467,"Executed",'Grid GenerationQueue'!$BB$5:$BB$467,"&lt;"&amp;$BE$3)</f>
        <v>0</v>
      </c>
      <c r="BF112">
        <f>SUMIFS('Grid GenerationQueue'!AG$5:AG$467,'Grid GenerationQueue'!$AX$5:$AX$467,$B112,'Grid GenerationQueue'!$AY$5:$AY$467,$C112,'Grid GenerationQueue'!$BH$5:$BH$467,"Executed",'Grid GenerationQueue'!$BB$5:$BB$467,"&lt;"&amp;$BE$3)</f>
        <v>0</v>
      </c>
      <c r="BG112">
        <f>SUMIFS('Grid GenerationQueue'!AH$5:AH$467,'Grid GenerationQueue'!$AX$5:$AX$467,$B112,'Grid GenerationQueue'!$AY$5:$AY$467,$C112,'Grid GenerationQueue'!$BH$5:$BH$467,"Executed",'Grid GenerationQueue'!$BB$5:$BB$467,"&lt;"&amp;$BE$3)</f>
        <v>0</v>
      </c>
      <c r="BH112">
        <f>SUMIFS('Grid GenerationQueue'!AI$5:AI$467,'Grid GenerationQueue'!$AX$5:$AX$467,$B112,'Grid GenerationQueue'!$AY$5:$AY$467,$C112,'Grid GenerationQueue'!$BH$5:$BH$467,"Executed",'Grid GenerationQueue'!$BB$5:$BB$467,"&lt;"&amp;$BE$3)</f>
        <v>0</v>
      </c>
      <c r="BI112">
        <f>SUMIFS('Grid GenerationQueue'!AJ$5:AJ$467,'Grid GenerationQueue'!$AX$5:$AX$467,$B112,'Grid GenerationQueue'!$AY$5:$AY$467,$C112,'Grid GenerationQueue'!$BH$5:$BH$467,"Executed",'Grid GenerationQueue'!$BB$5:$BB$467,"&lt;"&amp;$BE$3)</f>
        <v>0</v>
      </c>
      <c r="BJ112">
        <f>SUMIFS('Grid GenerationQueue'!AK$5:AK$467,'Grid GenerationQueue'!$AX$5:$AX$467,$B112,'Grid GenerationQueue'!$AY$5:$AY$467,$C112,'Grid GenerationQueue'!$BH$5:$BH$467,"Executed",'Grid GenerationQueue'!$BB$5:$BB$467,"&lt;"&amp;$BE$3)</f>
        <v>0</v>
      </c>
      <c r="BK112">
        <f>SUMIFS('Grid GenerationQueue'!AL$5:AL$467,'Grid GenerationQueue'!$AX$5:$AX$467,$B112,'Grid GenerationQueue'!$AY$5:$AY$467,$C112,'Grid GenerationQueue'!$BH$5:$BH$467,"Executed",'Grid GenerationQueue'!$BB$5:$BB$467,"&lt;"&amp;$BE$3)</f>
        <v>0</v>
      </c>
      <c r="BL112">
        <f>SUMIFS('Grid GenerationQueue'!AM$5:AM$467,'Grid GenerationQueue'!$AX$5:$AX$467,$B112,'Grid GenerationQueue'!$AY$5:$AY$467,$C112,'Grid GenerationQueue'!$BH$5:$BH$467,"Executed",'Grid GenerationQueue'!$BB$5:$BB$467,"&lt;"&amp;$BE$3)</f>
        <v>0</v>
      </c>
      <c r="BM112">
        <f>SUMIFS('Grid GenerationQueue'!AN$5:AN$467,'Grid GenerationQueue'!$AX$5:$AX$467,$B112,'Grid GenerationQueue'!$AY$5:$AY$467,$C112,'Grid GenerationQueue'!$BH$5:$BH$467,"Executed",'Grid GenerationQueue'!$BB$5:$BB$467,"&lt;"&amp;$BE$3)</f>
        <v>0</v>
      </c>
      <c r="BN112">
        <f>SUMIFS('Grid GenerationQueue'!AO$5:AO$467,'Grid GenerationQueue'!$AX$5:$AX$467,$B112,'Grid GenerationQueue'!$AY$5:$AY$467,$C112,'Grid GenerationQueue'!$BH$5:$BH$467,"Executed",'Grid GenerationQueue'!$BB$5:$BB$467,"&lt;"&amp;$BE$3)</f>
        <v>0</v>
      </c>
      <c r="BO112">
        <f>SUMIFS('Grid GenerationQueue'!AP$5:AP$467,'Grid GenerationQueue'!$AX$5:$AX$467,$B112,'Grid GenerationQueue'!$AY$5:$AY$467,$C112,'Grid GenerationQueue'!$BH$5:$BH$467,"Executed",'Grid GenerationQueue'!$BB$5:$BB$467,"&lt;"&amp;$BE$3)</f>
        <v>0</v>
      </c>
      <c r="BQ112">
        <f>SUMIFS('Grid GenerationQueue'!AE$5:AE$467,'Grid GenerationQueue'!$AX$5:$AX$467,$B112,'Grid GenerationQueue'!$AY$5:$AY$467,$C112,'Grid GenerationQueue'!$BF$5:$BF$467,"&lt;&gt;"&amp;"",'Grid GenerationQueue'!$BB$5:$BB$467,"&lt;"&amp;$BE$3)</f>
        <v>0</v>
      </c>
      <c r="BR112">
        <f>SUMIFS('Grid GenerationQueue'!AF$5:AF$467,'Grid GenerationQueue'!$AX$5:$AX$467,$B112,'Grid GenerationQueue'!$AY$5:$AY$467,$C112,'Grid GenerationQueue'!$BF$5:$BF$467,"&lt;&gt;"&amp;"",'Grid GenerationQueue'!$BB$5:$BB$467,"&lt;"&amp;$BE$3)</f>
        <v>0</v>
      </c>
      <c r="BS112">
        <f>SUMIFS('Grid GenerationQueue'!AG$5:AG$467,'Grid GenerationQueue'!$AX$5:$AX$467,$B112,'Grid GenerationQueue'!$AY$5:$AY$467,$C112,'Grid GenerationQueue'!$BF$5:$BF$467,"&lt;&gt;"&amp;"",'Grid GenerationQueue'!$BB$5:$BB$467,"&lt;"&amp;$BE$3)</f>
        <v>0</v>
      </c>
      <c r="BT112">
        <f>SUMIFS('Grid GenerationQueue'!AH$5:AH$467,'Grid GenerationQueue'!$AX$5:$AX$467,$B112,'Grid GenerationQueue'!$AY$5:$AY$467,$C112,'Grid GenerationQueue'!$BF$5:$BF$467,"&lt;&gt;"&amp;"",'Grid GenerationQueue'!$BB$5:$BB$467,"&lt;"&amp;$BE$3)</f>
        <v>0</v>
      </c>
      <c r="BU112">
        <f>SUMIFS('Grid GenerationQueue'!AI$5:AI$467,'Grid GenerationQueue'!$AX$5:$AX$467,$B112,'Grid GenerationQueue'!$AY$5:$AY$467,$C112,'Grid GenerationQueue'!$BF$5:$BF$467,"&lt;&gt;"&amp;"",'Grid GenerationQueue'!$BB$5:$BB$467,"&lt;"&amp;$BE$3)</f>
        <v>0</v>
      </c>
      <c r="BV112">
        <f>SUMIFS('Grid GenerationQueue'!AJ$5:AJ$467,'Grid GenerationQueue'!$AX$5:$AX$467,$B112,'Grid GenerationQueue'!$AY$5:$AY$467,$C112,'Grid GenerationQueue'!$BF$5:$BF$467,"&lt;&gt;"&amp;"",'Grid GenerationQueue'!$BB$5:$BB$467,"&lt;"&amp;$BE$3)</f>
        <v>0</v>
      </c>
      <c r="BW112">
        <f>SUMIFS('Grid GenerationQueue'!AK$5:AK$467,'Grid GenerationQueue'!$AX$5:$AX$467,$B112,'Grid GenerationQueue'!$AY$5:$AY$467,$C112,'Grid GenerationQueue'!$BF$5:$BF$467,"&lt;&gt;"&amp;"",'Grid GenerationQueue'!$BB$5:$BB$467,"&lt;"&amp;$BE$3)</f>
        <v>0</v>
      </c>
      <c r="BX112">
        <f>SUMIFS('Grid GenerationQueue'!AL$5:AL$467,'Grid GenerationQueue'!$AX$5:$AX$467,$B112,'Grid GenerationQueue'!$AY$5:$AY$467,$C112,'Grid GenerationQueue'!$BF$5:$BF$467,"&lt;&gt;"&amp;"",'Grid GenerationQueue'!$BB$5:$BB$467,"&lt;"&amp;$BE$3)</f>
        <v>0</v>
      </c>
      <c r="BY112">
        <f>SUMIFS('Grid GenerationQueue'!AM$5:AM$467,'Grid GenerationQueue'!$AX$5:$AX$467,$B112,'Grid GenerationQueue'!$AY$5:$AY$467,$C112,'Grid GenerationQueue'!$BF$5:$BF$467,"&lt;&gt;"&amp;"",'Grid GenerationQueue'!$BB$5:$BB$467,"&lt;"&amp;$BE$3)</f>
        <v>0</v>
      </c>
      <c r="BZ112">
        <f>SUMIFS('Grid GenerationQueue'!AN$5:AN$467,'Grid GenerationQueue'!$AX$5:$AX$467,$B112,'Grid GenerationQueue'!$AY$5:$AY$467,$C112,'Grid GenerationQueue'!$BF$5:$BF$467,"&lt;&gt;"&amp;"",'Grid GenerationQueue'!$BB$5:$BB$467,"&lt;"&amp;$BE$3)</f>
        <v>0</v>
      </c>
      <c r="CA112">
        <f>SUMIFS('Grid GenerationQueue'!AO$5:AO$467,'Grid GenerationQueue'!$AX$5:$AX$467,$B112,'Grid GenerationQueue'!$AY$5:$AY$467,$C112,'Grid GenerationQueue'!$BF$5:$BF$467,"&lt;&gt;"&amp;"",'Grid GenerationQueue'!$BB$5:$BB$467,"&lt;"&amp;$BE$3)</f>
        <v>0</v>
      </c>
      <c r="CB112">
        <f>SUMIFS('Grid GenerationQueue'!AP$5:AP$467,'Grid GenerationQueue'!$AX$5:$AX$467,$B112,'Grid GenerationQueue'!$AY$5:$AY$467,$C112,'Grid GenerationQueue'!$BF$5:$BF$467,"&lt;&gt;"&amp;"",'Grid GenerationQueue'!$BB$5:$BB$467,"&lt;"&amp;$BE$3)</f>
        <v>0</v>
      </c>
      <c r="CD112">
        <f>SUMIFS('Grid GenerationQueue'!AE$5:AE$467,'Grid GenerationQueue'!$AX$5:$AX$467,$B112,'Grid GenerationQueue'!$AY$5:$AY$467,$C112,'Grid GenerationQueue'!$BB$5:$BB$467,"&lt;"&amp;$BE$3)</f>
        <v>0</v>
      </c>
      <c r="CE112">
        <f>SUMIFS('Grid GenerationQueue'!AF$5:AF$467,'Grid GenerationQueue'!$AX$5:$AX$467,$B112,'Grid GenerationQueue'!$AY$5:$AY$467,$C112,'Grid GenerationQueue'!$BB$5:$BB$467,"&lt;"&amp;$BE$3)</f>
        <v>0</v>
      </c>
      <c r="CF112">
        <f>SUMIFS('Grid GenerationQueue'!AG$5:AG$467,'Grid GenerationQueue'!$AX$5:$AX$467,$B112,'Grid GenerationQueue'!$AY$5:$AY$467,$C112,'Grid GenerationQueue'!$BB$5:$BB$467,"&lt;"&amp;$BE$3)</f>
        <v>0</v>
      </c>
      <c r="CG112">
        <f>SUMIFS('Grid GenerationQueue'!AH$5:AH$467,'Grid GenerationQueue'!$AX$5:$AX$467,$B112,'Grid GenerationQueue'!$AY$5:$AY$467,$C112,'Grid GenerationQueue'!$BB$5:$BB$467,"&lt;"&amp;$BE$3)</f>
        <v>0</v>
      </c>
      <c r="CH112">
        <f>SUMIFS('Grid GenerationQueue'!AI$5:AI$467,'Grid GenerationQueue'!$AX$5:$AX$467,$B112,'Grid GenerationQueue'!$AY$5:$AY$467,$C112,'Grid GenerationQueue'!$BB$5:$BB$467,"&lt;"&amp;$BE$3)</f>
        <v>0</v>
      </c>
      <c r="CI112">
        <f>SUMIFS('Grid GenerationQueue'!AJ$5:AJ$467,'Grid GenerationQueue'!$AX$5:$AX$467,$B112,'Grid GenerationQueue'!$AY$5:$AY$467,$C112,'Grid GenerationQueue'!$BB$5:$BB$467,"&lt;"&amp;$BE$3)</f>
        <v>0</v>
      </c>
      <c r="CJ112">
        <f>SUMIFS('Grid GenerationQueue'!AK$5:AK$467,'Grid GenerationQueue'!$AX$5:$AX$467,$B112,'Grid GenerationQueue'!$AY$5:$AY$467,$C112,'Grid GenerationQueue'!$BB$5:$BB$467,"&lt;"&amp;$BE$3)</f>
        <v>0</v>
      </c>
      <c r="CK112">
        <f>SUMIFS('Grid GenerationQueue'!AL$5:AL$467,'Grid GenerationQueue'!$AX$5:$AX$467,$B112,'Grid GenerationQueue'!$AY$5:$AY$467,$C112,'Grid GenerationQueue'!$BB$5:$BB$467,"&lt;"&amp;$BE$3)</f>
        <v>0</v>
      </c>
      <c r="CL112">
        <f>SUMIFS('Grid GenerationQueue'!AM$5:AM$467,'Grid GenerationQueue'!$AX$5:$AX$467,$B112,'Grid GenerationQueue'!$AY$5:$AY$467,$C112,'Grid GenerationQueue'!$BB$5:$BB$467,"&lt;"&amp;$BE$3)</f>
        <v>0</v>
      </c>
      <c r="CM112">
        <f>SUMIFS('Grid GenerationQueue'!AN$5:AN$467,'Grid GenerationQueue'!$AX$5:$AX$467,$B112,'Grid GenerationQueue'!$AY$5:$AY$467,$C112,'Grid GenerationQueue'!$BB$5:$BB$467,"&lt;"&amp;$BE$3)</f>
        <v>0</v>
      </c>
      <c r="CN112">
        <f>SUMIFS('Grid GenerationQueue'!AO$5:AO$467,'Grid GenerationQueue'!$AX$5:$AX$467,$B112,'Grid GenerationQueue'!$AY$5:$AY$467,$C112,'Grid GenerationQueue'!$BB$5:$BB$467,"&lt;"&amp;$BE$3)</f>
        <v>0</v>
      </c>
      <c r="CO112">
        <f>SUMIFS('Grid GenerationQueue'!AP$5:AP$467,'Grid GenerationQueue'!$AX$5:$AX$467,$B112,'Grid GenerationQueue'!$AY$5:$AY$467,$C112,'Grid GenerationQueue'!$BB$5:$BB$467,"&lt;"&amp;$BE$3)</f>
        <v>0</v>
      </c>
    </row>
    <row r="113" spans="1:93" x14ac:dyDescent="0.35">
      <c r="A113" t="s">
        <v>4648</v>
      </c>
      <c r="B113" t="s">
        <v>4564</v>
      </c>
      <c r="C113">
        <v>230</v>
      </c>
      <c r="D113">
        <f>SUMIFS('Grid GenerationQueue'!AE$5:AE$467,'Grid GenerationQueue'!$AX$5:$AX$467,$B113,'Grid GenerationQueue'!$AY$5:$AY$467,$C113,'Grid GenerationQueue'!$BI$5:$BI$467,"&lt;4")</f>
        <v>0</v>
      </c>
      <c r="E113">
        <f>SUMIFS('Grid GenerationQueue'!AF$5:AF$467,'Grid GenerationQueue'!$AX$5:$AX$467,$B113,'Grid GenerationQueue'!$AY$5:$AY$467,$C113,'Grid GenerationQueue'!$BI$5:$BI$467,"&lt;4")</f>
        <v>0</v>
      </c>
      <c r="F113">
        <f>SUMIFS('Grid GenerationQueue'!AG$5:AG$467,'Grid GenerationQueue'!$AX$5:$AX$467,$B113,'Grid GenerationQueue'!$AY$5:$AY$467,$C113,'Grid GenerationQueue'!$BI$5:$BI$467,"&lt;4")</f>
        <v>0</v>
      </c>
      <c r="G113">
        <f>SUMIFS('Grid GenerationQueue'!AH$5:AH$467,'Grid GenerationQueue'!$AX$5:$AX$467,$B113,'Grid GenerationQueue'!$AY$5:$AY$467,$C113,'Grid GenerationQueue'!$BI$5:$BI$467,"&lt;4")</f>
        <v>0</v>
      </c>
      <c r="H113">
        <f>SUMIFS('Grid GenerationQueue'!AI$5:AI$467,'Grid GenerationQueue'!$AX$5:$AX$467,$B113,'Grid GenerationQueue'!$AY$5:$AY$467,$C113,'Grid GenerationQueue'!$BI$5:$BI$467,"&lt;4")</f>
        <v>0</v>
      </c>
      <c r="I113">
        <f>SUMIFS('Grid GenerationQueue'!AJ$5:AJ$467,'Grid GenerationQueue'!$AX$5:$AX$467,$B113,'Grid GenerationQueue'!$AY$5:$AY$467,$C113,'Grid GenerationQueue'!$BI$5:$BI$467,"&lt;4")</f>
        <v>0</v>
      </c>
      <c r="J113">
        <f>SUMIFS('Grid GenerationQueue'!AK$5:AK$467,'Grid GenerationQueue'!$AX$5:$AX$467,$B113,'Grid GenerationQueue'!$AY$5:$AY$467,$C113,'Grid GenerationQueue'!$BI$5:$BI$467,"&lt;4")</f>
        <v>0</v>
      </c>
      <c r="K113">
        <f>SUMIFS('Grid GenerationQueue'!AL$5:AL$467,'Grid GenerationQueue'!$AX$5:$AX$467,$B113,'Grid GenerationQueue'!$AY$5:$AY$467,$C113,'Grid GenerationQueue'!$BI$5:$BI$467,"&lt;4")</f>
        <v>0</v>
      </c>
      <c r="L113">
        <f>SUMIFS('Grid GenerationQueue'!AM$5:AM$467,'Grid GenerationQueue'!$AX$5:$AX$467,$B113,'Grid GenerationQueue'!$AY$5:$AY$467,$C113,'Grid GenerationQueue'!$BI$5:$BI$467,"&lt;4")</f>
        <v>0</v>
      </c>
      <c r="M113">
        <f>SUMIFS('Grid GenerationQueue'!AN$5:AN$467,'Grid GenerationQueue'!$AX$5:$AX$467,$B113,'Grid GenerationQueue'!$AY$5:$AY$467,$C113,'Grid GenerationQueue'!$BI$5:$BI$467,"&lt;4")</f>
        <v>0</v>
      </c>
      <c r="N113">
        <f>SUMIFS('Grid GenerationQueue'!AO$5:AO$467,'Grid GenerationQueue'!$AX$5:$AX$467,$B113,'Grid GenerationQueue'!$AY$5:$AY$467,$C113,'Grid GenerationQueue'!$BI$5:$BI$467,"&lt;4")</f>
        <v>0</v>
      </c>
      <c r="O113">
        <f>SUMIFS('Grid GenerationQueue'!AP$5:AP$467,'Grid GenerationQueue'!$AX$5:$AX$467,$B113,'Grid GenerationQueue'!$AY$5:$AY$467,$C113,'Grid GenerationQueue'!$BI$5:$BI$467,"&lt;4")</f>
        <v>0</v>
      </c>
      <c r="Q113">
        <f>SUMIFS('Grid GenerationQueue'!AE$5:AE$467,'Grid GenerationQueue'!$AX$5:$AX$467,$B113,'Grid GenerationQueue'!$AY$5:$AY$467,$C113,'Grid GenerationQueue'!$BH$5:$BH$467,"Executed")</f>
        <v>0</v>
      </c>
      <c r="R113">
        <f>SUMIFS('Grid GenerationQueue'!AF$5:AF$467,'Grid GenerationQueue'!$AX$5:$AX$467,$B113,'Grid GenerationQueue'!$AY$5:$AY$467,$C113,'Grid GenerationQueue'!$BH$5:$BH$467,"Executed")</f>
        <v>0</v>
      </c>
      <c r="S113">
        <f>SUMIFS('Grid GenerationQueue'!AG$5:AG$467,'Grid GenerationQueue'!$AX$5:$AX$467,$B113,'Grid GenerationQueue'!$AY$5:$AY$467,$C113,'Grid GenerationQueue'!$BH$5:$BH$467,"Executed")</f>
        <v>0</v>
      </c>
      <c r="T113">
        <f>SUMIFS('Grid GenerationQueue'!AH$5:AH$467,'Grid GenerationQueue'!$AX$5:$AX$467,$B113,'Grid GenerationQueue'!$AY$5:$AY$467,$C113,'Grid GenerationQueue'!$BH$5:$BH$467,"Executed")</f>
        <v>0</v>
      </c>
      <c r="U113">
        <f>SUMIFS('Grid GenerationQueue'!AI$5:AI$467,'Grid GenerationQueue'!$AX$5:$AX$467,$B113,'Grid GenerationQueue'!$AY$5:$AY$467,$C113,'Grid GenerationQueue'!$BH$5:$BH$467,"Executed")</f>
        <v>0</v>
      </c>
      <c r="V113">
        <f>SUMIFS('Grid GenerationQueue'!AJ$5:AJ$467,'Grid GenerationQueue'!$AX$5:$AX$467,$B113,'Grid GenerationQueue'!$AY$5:$AY$467,$C113,'Grid GenerationQueue'!$BH$5:$BH$467,"Executed")</f>
        <v>0</v>
      </c>
      <c r="W113">
        <f>SUMIFS('Grid GenerationQueue'!AK$5:AK$467,'Grid GenerationQueue'!$AX$5:$AX$467,$B113,'Grid GenerationQueue'!$AY$5:$AY$467,$C113,'Grid GenerationQueue'!$BH$5:$BH$467,"Executed")</f>
        <v>0</v>
      </c>
      <c r="X113">
        <f>SUMIFS('Grid GenerationQueue'!AL$5:AL$467,'Grid GenerationQueue'!$AX$5:$AX$467,$B113,'Grid GenerationQueue'!$AY$5:$AY$467,$C113,'Grid GenerationQueue'!$BH$5:$BH$467,"Executed")</f>
        <v>0</v>
      </c>
      <c r="Y113">
        <f>SUMIFS('Grid GenerationQueue'!AM$5:AM$467,'Grid GenerationQueue'!$AX$5:$AX$467,$B113,'Grid GenerationQueue'!$AY$5:$AY$467,$C113,'Grid GenerationQueue'!$BH$5:$BH$467,"Executed")</f>
        <v>0</v>
      </c>
      <c r="Z113">
        <f>SUMIFS('Grid GenerationQueue'!AN$5:AN$467,'Grid GenerationQueue'!$AX$5:$AX$467,$B113,'Grid GenerationQueue'!$AY$5:$AY$467,$C113,'Grid GenerationQueue'!$BH$5:$BH$467,"Executed")</f>
        <v>0</v>
      </c>
      <c r="AA113">
        <f>SUMIFS('Grid GenerationQueue'!AO$5:AO$467,'Grid GenerationQueue'!$AX$5:$AX$467,$B113,'Grid GenerationQueue'!$AY$5:$AY$467,$C113,'Grid GenerationQueue'!$BH$5:$BH$467,"Executed")</f>
        <v>0</v>
      </c>
      <c r="AB113">
        <f>SUMIFS('Grid GenerationQueue'!AP$5:AP$467,'Grid GenerationQueue'!$AX$5:$AX$467,$B113,'Grid GenerationQueue'!$AY$5:$AY$467,$C113,'Grid GenerationQueue'!$BH$5:$BH$467,"Executed")</f>
        <v>0</v>
      </c>
      <c r="AD113">
        <f>SUMIFS('Grid GenerationQueue'!AE$5:AE$467,'Grid GenerationQueue'!$AX$5:$AX$467,$B113,'Grid GenerationQueue'!$AY$5:$AY$467,$C113,'Grid GenerationQueue'!$BF$5:$BF$467,"&lt;&gt;"&amp;"")</f>
        <v>0</v>
      </c>
      <c r="AE113">
        <f>SUMIFS('Grid GenerationQueue'!AF$5:AF$467,'Grid GenerationQueue'!$AX$5:$AX$467,$B113,'Grid GenerationQueue'!$AY$5:$AY$467,$C113,'Grid GenerationQueue'!$BF$5:$BF$467,"&lt;&gt;"&amp;"")</f>
        <v>0</v>
      </c>
      <c r="AF113">
        <f>SUMIFS('Grid GenerationQueue'!AG$5:AG$467,'Grid GenerationQueue'!$AX$5:$AX$467,$B113,'Grid GenerationQueue'!$AY$5:$AY$467,$C113,'Grid GenerationQueue'!$BF$5:$BF$467,"&lt;&gt;"&amp;"")</f>
        <v>0</v>
      </c>
      <c r="AG113">
        <f>SUMIFS('Grid GenerationQueue'!AH$5:AH$467,'Grid GenerationQueue'!$AX$5:$AX$467,$B113,'Grid GenerationQueue'!$AY$5:$AY$467,$C113,'Grid GenerationQueue'!$BF$5:$BF$467,"&lt;&gt;"&amp;"")</f>
        <v>0</v>
      </c>
      <c r="AH113">
        <f>SUMIFS('Grid GenerationQueue'!AI$5:AI$467,'Grid GenerationQueue'!$AX$5:$AX$467,$B113,'Grid GenerationQueue'!$AY$5:$AY$467,$C113,'Grid GenerationQueue'!$BF$5:$BF$467,"&lt;&gt;"&amp;"")</f>
        <v>0</v>
      </c>
      <c r="AI113">
        <f>SUMIFS('Grid GenerationQueue'!AJ$5:AJ$467,'Grid GenerationQueue'!$AX$5:$AX$467,$B113,'Grid GenerationQueue'!$AY$5:$AY$467,$C113,'Grid GenerationQueue'!$BF$5:$BF$467,"&lt;&gt;"&amp;"")</f>
        <v>0</v>
      </c>
      <c r="AJ113">
        <f>SUMIFS('Grid GenerationQueue'!AK$5:AK$467,'Grid GenerationQueue'!$AX$5:$AX$467,$B113,'Grid GenerationQueue'!$AY$5:$AY$467,$C113,'Grid GenerationQueue'!$BF$5:$BF$467,"&lt;&gt;"&amp;"")</f>
        <v>0</v>
      </c>
      <c r="AK113">
        <f>SUMIFS('Grid GenerationQueue'!AL$5:AL$467,'Grid GenerationQueue'!$AX$5:$AX$467,$B113,'Grid GenerationQueue'!$AY$5:$AY$467,$C113,'Grid GenerationQueue'!$BF$5:$BF$467,"&lt;&gt;"&amp;"")</f>
        <v>0</v>
      </c>
      <c r="AL113">
        <f>SUMIFS('Grid GenerationQueue'!AM$5:AM$467,'Grid GenerationQueue'!$AX$5:$AX$467,$B113,'Grid GenerationQueue'!$AY$5:$AY$467,$C113,'Grid GenerationQueue'!$BF$5:$BF$467,"&lt;&gt;"&amp;"")</f>
        <v>0</v>
      </c>
      <c r="AM113">
        <f>SUMIFS('Grid GenerationQueue'!AN$5:AN$467,'Grid GenerationQueue'!$AX$5:$AX$467,$B113,'Grid GenerationQueue'!$AY$5:$AY$467,$C113,'Grid GenerationQueue'!$BF$5:$BF$467,"&lt;&gt;"&amp;"")</f>
        <v>0</v>
      </c>
      <c r="AN113">
        <f>SUMIFS('Grid GenerationQueue'!AO$5:AO$467,'Grid GenerationQueue'!$AX$5:$AX$467,$B113,'Grid GenerationQueue'!$AY$5:$AY$467,$C113,'Grid GenerationQueue'!$BF$5:$BF$467,"&lt;&gt;"&amp;"")</f>
        <v>0</v>
      </c>
      <c r="AO113">
        <f>SUMIFS('Grid GenerationQueue'!AP$5:AP$467,'Grid GenerationQueue'!$AX$5:$AX$467,$B113,'Grid GenerationQueue'!$AY$5:$AY$467,$C113,'Grid GenerationQueue'!$BF$5:$BF$467,"&lt;&gt;"&amp;"")</f>
        <v>0</v>
      </c>
      <c r="AQ113">
        <f>SUMIFS('Grid GenerationQueue'!AE$5:AE$467,'Grid GenerationQueue'!$AX$5:$AX$467,$B113,'Grid GenerationQueue'!$AY$5:$AY$467,$C113)</f>
        <v>0</v>
      </c>
      <c r="AR113">
        <f>SUMIFS('Grid GenerationQueue'!AF$5:AF$467,'Grid GenerationQueue'!$AX$5:$AX$467,$B113,'Grid GenerationQueue'!$AY$5:$AY$467,$C113)</f>
        <v>0</v>
      </c>
      <c r="AS113">
        <f>SUMIFS('Grid GenerationQueue'!AG$5:AG$467,'Grid GenerationQueue'!$AX$5:$AX$467,$B113,'Grid GenerationQueue'!$AY$5:$AY$467,$C113)</f>
        <v>0</v>
      </c>
      <c r="AT113">
        <f>SUMIFS('Grid GenerationQueue'!AH$5:AH$467,'Grid GenerationQueue'!$AX$5:$AX$467,$B113,'Grid GenerationQueue'!$AY$5:$AY$467,$C113)</f>
        <v>0</v>
      </c>
      <c r="AU113">
        <f>SUMIFS('Grid GenerationQueue'!AI$5:AI$467,'Grid GenerationQueue'!$AX$5:$AX$467,$B113,'Grid GenerationQueue'!$AY$5:$AY$467,$C113)</f>
        <v>0</v>
      </c>
      <c r="AV113">
        <f>SUMIFS('Grid GenerationQueue'!AJ$5:AJ$467,'Grid GenerationQueue'!$AX$5:$AX$467,$B113,'Grid GenerationQueue'!$AY$5:$AY$467,$C113)</f>
        <v>0</v>
      </c>
      <c r="AW113">
        <f>SUMIFS('Grid GenerationQueue'!AK$5:AK$467,'Grid GenerationQueue'!$AX$5:$AX$467,$B113,'Grid GenerationQueue'!$AY$5:$AY$467,$C113)</f>
        <v>0</v>
      </c>
      <c r="AX113">
        <f>SUMIFS('Grid GenerationQueue'!AL$5:AL$467,'Grid GenerationQueue'!$AX$5:$AX$467,$B113,'Grid GenerationQueue'!$AY$5:$AY$467,$C113)</f>
        <v>0</v>
      </c>
      <c r="AY113">
        <f>SUMIFS('Grid GenerationQueue'!AM$5:AM$467,'Grid GenerationQueue'!$AX$5:$AX$467,$B113,'Grid GenerationQueue'!$AY$5:$AY$467,$C113)</f>
        <v>0</v>
      </c>
      <c r="AZ113">
        <f>SUMIFS('Grid GenerationQueue'!AN$5:AN$467,'Grid GenerationQueue'!$AX$5:$AX$467,$B113,'Grid GenerationQueue'!$AY$5:$AY$467,$C113)</f>
        <v>0</v>
      </c>
      <c r="BA113">
        <f>SUMIFS('Grid GenerationQueue'!AO$5:AO$467,'Grid GenerationQueue'!$AX$5:$AX$467,$B113,'Grid GenerationQueue'!$AY$5:$AY$467,$C113)</f>
        <v>0</v>
      </c>
      <c r="BB113">
        <f>SUMIFS('Grid GenerationQueue'!AP$5:AP$467,'Grid GenerationQueue'!$AX$5:$AX$467,$B113,'Grid GenerationQueue'!$AY$5:$AY$467,$C113)</f>
        <v>0</v>
      </c>
      <c r="BD113">
        <f>SUMIFS('Grid GenerationQueue'!AE$5:AE$467,'Grid GenerationQueue'!$AX$5:$AX$467,$B113,'Grid GenerationQueue'!$AY$5:$AY$467,$C113,'Grid GenerationQueue'!$BH$5:$BH$467,"Executed",'Grid GenerationQueue'!$BB$5:$BB$467,"&lt;"&amp;$BE$3)</f>
        <v>0</v>
      </c>
      <c r="BE113">
        <f>SUMIFS('Grid GenerationQueue'!AF$5:AF$467,'Grid GenerationQueue'!$AX$5:$AX$467,$B113,'Grid GenerationQueue'!$AY$5:$AY$467,$C113,'Grid GenerationQueue'!$BH$5:$BH$467,"Executed",'Grid GenerationQueue'!$BB$5:$BB$467,"&lt;"&amp;$BE$3)</f>
        <v>0</v>
      </c>
      <c r="BF113">
        <f>SUMIFS('Grid GenerationQueue'!AG$5:AG$467,'Grid GenerationQueue'!$AX$5:$AX$467,$B113,'Grid GenerationQueue'!$AY$5:$AY$467,$C113,'Grid GenerationQueue'!$BH$5:$BH$467,"Executed",'Grid GenerationQueue'!$BB$5:$BB$467,"&lt;"&amp;$BE$3)</f>
        <v>0</v>
      </c>
      <c r="BG113">
        <f>SUMIFS('Grid GenerationQueue'!AH$5:AH$467,'Grid GenerationQueue'!$AX$5:$AX$467,$B113,'Grid GenerationQueue'!$AY$5:$AY$467,$C113,'Grid GenerationQueue'!$BH$5:$BH$467,"Executed",'Grid GenerationQueue'!$BB$5:$BB$467,"&lt;"&amp;$BE$3)</f>
        <v>0</v>
      </c>
      <c r="BH113">
        <f>SUMIFS('Grid GenerationQueue'!AI$5:AI$467,'Grid GenerationQueue'!$AX$5:$AX$467,$B113,'Grid GenerationQueue'!$AY$5:$AY$467,$C113,'Grid GenerationQueue'!$BH$5:$BH$467,"Executed",'Grid GenerationQueue'!$BB$5:$BB$467,"&lt;"&amp;$BE$3)</f>
        <v>0</v>
      </c>
      <c r="BI113">
        <f>SUMIFS('Grid GenerationQueue'!AJ$5:AJ$467,'Grid GenerationQueue'!$AX$5:$AX$467,$B113,'Grid GenerationQueue'!$AY$5:$AY$467,$C113,'Grid GenerationQueue'!$BH$5:$BH$467,"Executed",'Grid GenerationQueue'!$BB$5:$BB$467,"&lt;"&amp;$BE$3)</f>
        <v>0</v>
      </c>
      <c r="BJ113">
        <f>SUMIFS('Grid GenerationQueue'!AK$5:AK$467,'Grid GenerationQueue'!$AX$5:$AX$467,$B113,'Grid GenerationQueue'!$AY$5:$AY$467,$C113,'Grid GenerationQueue'!$BH$5:$BH$467,"Executed",'Grid GenerationQueue'!$BB$5:$BB$467,"&lt;"&amp;$BE$3)</f>
        <v>0</v>
      </c>
      <c r="BK113">
        <f>SUMIFS('Grid GenerationQueue'!AL$5:AL$467,'Grid GenerationQueue'!$AX$5:$AX$467,$B113,'Grid GenerationQueue'!$AY$5:$AY$467,$C113,'Grid GenerationQueue'!$BH$5:$BH$467,"Executed",'Grid GenerationQueue'!$BB$5:$BB$467,"&lt;"&amp;$BE$3)</f>
        <v>0</v>
      </c>
      <c r="BL113">
        <f>SUMIFS('Grid GenerationQueue'!AM$5:AM$467,'Grid GenerationQueue'!$AX$5:$AX$467,$B113,'Grid GenerationQueue'!$AY$5:$AY$467,$C113,'Grid GenerationQueue'!$BH$5:$BH$467,"Executed",'Grid GenerationQueue'!$BB$5:$BB$467,"&lt;"&amp;$BE$3)</f>
        <v>0</v>
      </c>
      <c r="BM113">
        <f>SUMIFS('Grid GenerationQueue'!AN$5:AN$467,'Grid GenerationQueue'!$AX$5:$AX$467,$B113,'Grid GenerationQueue'!$AY$5:$AY$467,$C113,'Grid GenerationQueue'!$BH$5:$BH$467,"Executed",'Grid GenerationQueue'!$BB$5:$BB$467,"&lt;"&amp;$BE$3)</f>
        <v>0</v>
      </c>
      <c r="BN113">
        <f>SUMIFS('Grid GenerationQueue'!AO$5:AO$467,'Grid GenerationQueue'!$AX$5:$AX$467,$B113,'Grid GenerationQueue'!$AY$5:$AY$467,$C113,'Grid GenerationQueue'!$BH$5:$BH$467,"Executed",'Grid GenerationQueue'!$BB$5:$BB$467,"&lt;"&amp;$BE$3)</f>
        <v>0</v>
      </c>
      <c r="BO113">
        <f>SUMIFS('Grid GenerationQueue'!AP$5:AP$467,'Grid GenerationQueue'!$AX$5:$AX$467,$B113,'Grid GenerationQueue'!$AY$5:$AY$467,$C113,'Grid GenerationQueue'!$BH$5:$BH$467,"Executed",'Grid GenerationQueue'!$BB$5:$BB$467,"&lt;"&amp;$BE$3)</f>
        <v>0</v>
      </c>
      <c r="BQ113">
        <f>SUMIFS('Grid GenerationQueue'!AE$5:AE$467,'Grid GenerationQueue'!$AX$5:$AX$467,$B113,'Grid GenerationQueue'!$AY$5:$AY$467,$C113,'Grid GenerationQueue'!$BF$5:$BF$467,"&lt;&gt;"&amp;"",'Grid GenerationQueue'!$BB$5:$BB$467,"&lt;"&amp;$BE$3)</f>
        <v>0</v>
      </c>
      <c r="BR113">
        <f>SUMIFS('Grid GenerationQueue'!AF$5:AF$467,'Grid GenerationQueue'!$AX$5:$AX$467,$B113,'Grid GenerationQueue'!$AY$5:$AY$467,$C113,'Grid GenerationQueue'!$BF$5:$BF$467,"&lt;&gt;"&amp;"",'Grid GenerationQueue'!$BB$5:$BB$467,"&lt;"&amp;$BE$3)</f>
        <v>0</v>
      </c>
      <c r="BS113">
        <f>SUMIFS('Grid GenerationQueue'!AG$5:AG$467,'Grid GenerationQueue'!$AX$5:$AX$467,$B113,'Grid GenerationQueue'!$AY$5:$AY$467,$C113,'Grid GenerationQueue'!$BF$5:$BF$467,"&lt;&gt;"&amp;"",'Grid GenerationQueue'!$BB$5:$BB$467,"&lt;"&amp;$BE$3)</f>
        <v>0</v>
      </c>
      <c r="BT113">
        <f>SUMIFS('Grid GenerationQueue'!AH$5:AH$467,'Grid GenerationQueue'!$AX$5:$AX$467,$B113,'Grid GenerationQueue'!$AY$5:$AY$467,$C113,'Grid GenerationQueue'!$BF$5:$BF$467,"&lt;&gt;"&amp;"",'Grid GenerationQueue'!$BB$5:$BB$467,"&lt;"&amp;$BE$3)</f>
        <v>0</v>
      </c>
      <c r="BU113">
        <f>SUMIFS('Grid GenerationQueue'!AI$5:AI$467,'Grid GenerationQueue'!$AX$5:$AX$467,$B113,'Grid GenerationQueue'!$AY$5:$AY$467,$C113,'Grid GenerationQueue'!$BF$5:$BF$467,"&lt;&gt;"&amp;"",'Grid GenerationQueue'!$BB$5:$BB$467,"&lt;"&amp;$BE$3)</f>
        <v>0</v>
      </c>
      <c r="BV113">
        <f>SUMIFS('Grid GenerationQueue'!AJ$5:AJ$467,'Grid GenerationQueue'!$AX$5:$AX$467,$B113,'Grid GenerationQueue'!$AY$5:$AY$467,$C113,'Grid GenerationQueue'!$BF$5:$BF$467,"&lt;&gt;"&amp;"",'Grid GenerationQueue'!$BB$5:$BB$467,"&lt;"&amp;$BE$3)</f>
        <v>0</v>
      </c>
      <c r="BW113">
        <f>SUMIFS('Grid GenerationQueue'!AK$5:AK$467,'Grid GenerationQueue'!$AX$5:$AX$467,$B113,'Grid GenerationQueue'!$AY$5:$AY$467,$C113,'Grid GenerationQueue'!$BF$5:$BF$467,"&lt;&gt;"&amp;"",'Grid GenerationQueue'!$BB$5:$BB$467,"&lt;"&amp;$BE$3)</f>
        <v>0</v>
      </c>
      <c r="BX113">
        <f>SUMIFS('Grid GenerationQueue'!AL$5:AL$467,'Grid GenerationQueue'!$AX$5:$AX$467,$B113,'Grid GenerationQueue'!$AY$5:$AY$467,$C113,'Grid GenerationQueue'!$BF$5:$BF$467,"&lt;&gt;"&amp;"",'Grid GenerationQueue'!$BB$5:$BB$467,"&lt;"&amp;$BE$3)</f>
        <v>0</v>
      </c>
      <c r="BY113">
        <f>SUMIFS('Grid GenerationQueue'!AM$5:AM$467,'Grid GenerationQueue'!$AX$5:$AX$467,$B113,'Grid GenerationQueue'!$AY$5:$AY$467,$C113,'Grid GenerationQueue'!$BF$5:$BF$467,"&lt;&gt;"&amp;"",'Grid GenerationQueue'!$BB$5:$BB$467,"&lt;"&amp;$BE$3)</f>
        <v>0</v>
      </c>
      <c r="BZ113">
        <f>SUMIFS('Grid GenerationQueue'!AN$5:AN$467,'Grid GenerationQueue'!$AX$5:$AX$467,$B113,'Grid GenerationQueue'!$AY$5:$AY$467,$C113,'Grid GenerationQueue'!$BF$5:$BF$467,"&lt;&gt;"&amp;"",'Grid GenerationQueue'!$BB$5:$BB$467,"&lt;"&amp;$BE$3)</f>
        <v>0</v>
      </c>
      <c r="CA113">
        <f>SUMIFS('Grid GenerationQueue'!AO$5:AO$467,'Grid GenerationQueue'!$AX$5:$AX$467,$B113,'Grid GenerationQueue'!$AY$5:$AY$467,$C113,'Grid GenerationQueue'!$BF$5:$BF$467,"&lt;&gt;"&amp;"",'Grid GenerationQueue'!$BB$5:$BB$467,"&lt;"&amp;$BE$3)</f>
        <v>0</v>
      </c>
      <c r="CB113">
        <f>SUMIFS('Grid GenerationQueue'!AP$5:AP$467,'Grid GenerationQueue'!$AX$5:$AX$467,$B113,'Grid GenerationQueue'!$AY$5:$AY$467,$C113,'Grid GenerationQueue'!$BF$5:$BF$467,"&lt;&gt;"&amp;"",'Grid GenerationQueue'!$BB$5:$BB$467,"&lt;"&amp;$BE$3)</f>
        <v>0</v>
      </c>
      <c r="CD113">
        <f>SUMIFS('Grid GenerationQueue'!AE$5:AE$467,'Grid GenerationQueue'!$AX$5:$AX$467,$B113,'Grid GenerationQueue'!$AY$5:$AY$467,$C113,'Grid GenerationQueue'!$BB$5:$BB$467,"&lt;"&amp;$BE$3)</f>
        <v>0</v>
      </c>
      <c r="CE113">
        <f>SUMIFS('Grid GenerationQueue'!AF$5:AF$467,'Grid GenerationQueue'!$AX$5:$AX$467,$B113,'Grid GenerationQueue'!$AY$5:$AY$467,$C113,'Grid GenerationQueue'!$BB$5:$BB$467,"&lt;"&amp;$BE$3)</f>
        <v>0</v>
      </c>
      <c r="CF113">
        <f>SUMIFS('Grid GenerationQueue'!AG$5:AG$467,'Grid GenerationQueue'!$AX$5:$AX$467,$B113,'Grid GenerationQueue'!$AY$5:$AY$467,$C113,'Grid GenerationQueue'!$BB$5:$BB$467,"&lt;"&amp;$BE$3)</f>
        <v>0</v>
      </c>
      <c r="CG113">
        <f>SUMIFS('Grid GenerationQueue'!AH$5:AH$467,'Grid GenerationQueue'!$AX$5:$AX$467,$B113,'Grid GenerationQueue'!$AY$5:$AY$467,$C113,'Grid GenerationQueue'!$BB$5:$BB$467,"&lt;"&amp;$BE$3)</f>
        <v>0</v>
      </c>
      <c r="CH113">
        <f>SUMIFS('Grid GenerationQueue'!AI$5:AI$467,'Grid GenerationQueue'!$AX$5:$AX$467,$B113,'Grid GenerationQueue'!$AY$5:$AY$467,$C113,'Grid GenerationQueue'!$BB$5:$BB$467,"&lt;"&amp;$BE$3)</f>
        <v>0</v>
      </c>
      <c r="CI113">
        <f>SUMIFS('Grid GenerationQueue'!AJ$5:AJ$467,'Grid GenerationQueue'!$AX$5:$AX$467,$B113,'Grid GenerationQueue'!$AY$5:$AY$467,$C113,'Grid GenerationQueue'!$BB$5:$BB$467,"&lt;"&amp;$BE$3)</f>
        <v>0</v>
      </c>
      <c r="CJ113">
        <f>SUMIFS('Grid GenerationQueue'!AK$5:AK$467,'Grid GenerationQueue'!$AX$5:$AX$467,$B113,'Grid GenerationQueue'!$AY$5:$AY$467,$C113,'Grid GenerationQueue'!$BB$5:$BB$467,"&lt;"&amp;$BE$3)</f>
        <v>0</v>
      </c>
      <c r="CK113">
        <f>SUMIFS('Grid GenerationQueue'!AL$5:AL$467,'Grid GenerationQueue'!$AX$5:$AX$467,$B113,'Grid GenerationQueue'!$AY$5:$AY$467,$C113,'Grid GenerationQueue'!$BB$5:$BB$467,"&lt;"&amp;$BE$3)</f>
        <v>0</v>
      </c>
      <c r="CL113">
        <f>SUMIFS('Grid GenerationQueue'!AM$5:AM$467,'Grid GenerationQueue'!$AX$5:$AX$467,$B113,'Grid GenerationQueue'!$AY$5:$AY$467,$C113,'Grid GenerationQueue'!$BB$5:$BB$467,"&lt;"&amp;$BE$3)</f>
        <v>0</v>
      </c>
      <c r="CM113">
        <f>SUMIFS('Grid GenerationQueue'!AN$5:AN$467,'Grid GenerationQueue'!$AX$5:$AX$467,$B113,'Grid GenerationQueue'!$AY$5:$AY$467,$C113,'Grid GenerationQueue'!$BB$5:$BB$467,"&lt;"&amp;$BE$3)</f>
        <v>0</v>
      </c>
      <c r="CN113">
        <f>SUMIFS('Grid GenerationQueue'!AO$5:AO$467,'Grid GenerationQueue'!$AX$5:$AX$467,$B113,'Grid GenerationQueue'!$AY$5:$AY$467,$C113,'Grid GenerationQueue'!$BB$5:$BB$467,"&lt;"&amp;$BE$3)</f>
        <v>0</v>
      </c>
      <c r="CO113">
        <f>SUMIFS('Grid GenerationQueue'!AP$5:AP$467,'Grid GenerationQueue'!$AX$5:$AX$467,$B113,'Grid GenerationQueue'!$AY$5:$AY$467,$C113,'Grid GenerationQueue'!$BB$5:$BB$467,"&lt;"&amp;$BE$3)</f>
        <v>0</v>
      </c>
    </row>
    <row r="114" spans="1:93" x14ac:dyDescent="0.35">
      <c r="A114" t="s">
        <v>4648</v>
      </c>
      <c r="B114" t="s">
        <v>4564</v>
      </c>
      <c r="C114">
        <v>115</v>
      </c>
      <c r="D114">
        <f>SUMIFS('Grid GenerationQueue'!AE$5:AE$467,'Grid GenerationQueue'!$AX$5:$AX$467,$B114,'Grid GenerationQueue'!$AY$5:$AY$467,$C114,'Grid GenerationQueue'!$BI$5:$BI$467,"&lt;4")</f>
        <v>0</v>
      </c>
      <c r="E114">
        <f>SUMIFS('Grid GenerationQueue'!AF$5:AF$467,'Grid GenerationQueue'!$AX$5:$AX$467,$B114,'Grid GenerationQueue'!$AY$5:$AY$467,$C114,'Grid GenerationQueue'!$BI$5:$BI$467,"&lt;4")</f>
        <v>0</v>
      </c>
      <c r="F114">
        <f>SUMIFS('Grid GenerationQueue'!AG$5:AG$467,'Grid GenerationQueue'!$AX$5:$AX$467,$B114,'Grid GenerationQueue'!$AY$5:$AY$467,$C114,'Grid GenerationQueue'!$BI$5:$BI$467,"&lt;4")</f>
        <v>0</v>
      </c>
      <c r="G114">
        <f>SUMIFS('Grid GenerationQueue'!AH$5:AH$467,'Grid GenerationQueue'!$AX$5:$AX$467,$B114,'Grid GenerationQueue'!$AY$5:$AY$467,$C114,'Grid GenerationQueue'!$BI$5:$BI$467,"&lt;4")</f>
        <v>0</v>
      </c>
      <c r="H114">
        <f>SUMIFS('Grid GenerationQueue'!AI$5:AI$467,'Grid GenerationQueue'!$AX$5:$AX$467,$B114,'Grid GenerationQueue'!$AY$5:$AY$467,$C114,'Grid GenerationQueue'!$BI$5:$BI$467,"&lt;4")</f>
        <v>0</v>
      </c>
      <c r="I114">
        <f>SUMIFS('Grid GenerationQueue'!AJ$5:AJ$467,'Grid GenerationQueue'!$AX$5:$AX$467,$B114,'Grid GenerationQueue'!$AY$5:$AY$467,$C114,'Grid GenerationQueue'!$BI$5:$BI$467,"&lt;4")</f>
        <v>0</v>
      </c>
      <c r="J114">
        <f>SUMIFS('Grid GenerationQueue'!AK$5:AK$467,'Grid GenerationQueue'!$AX$5:$AX$467,$B114,'Grid GenerationQueue'!$AY$5:$AY$467,$C114,'Grid GenerationQueue'!$BI$5:$BI$467,"&lt;4")</f>
        <v>0</v>
      </c>
      <c r="K114">
        <f>SUMIFS('Grid GenerationQueue'!AL$5:AL$467,'Grid GenerationQueue'!$AX$5:$AX$467,$B114,'Grid GenerationQueue'!$AY$5:$AY$467,$C114,'Grid GenerationQueue'!$BI$5:$BI$467,"&lt;4")</f>
        <v>0</v>
      </c>
      <c r="L114">
        <f>SUMIFS('Grid GenerationQueue'!AM$5:AM$467,'Grid GenerationQueue'!$AX$5:$AX$467,$B114,'Grid GenerationQueue'!$AY$5:$AY$467,$C114,'Grid GenerationQueue'!$BI$5:$BI$467,"&lt;4")</f>
        <v>0</v>
      </c>
      <c r="M114">
        <f>SUMIFS('Grid GenerationQueue'!AN$5:AN$467,'Grid GenerationQueue'!$AX$5:$AX$467,$B114,'Grid GenerationQueue'!$AY$5:$AY$467,$C114,'Grid GenerationQueue'!$BI$5:$BI$467,"&lt;4")</f>
        <v>0</v>
      </c>
      <c r="N114">
        <f>SUMIFS('Grid GenerationQueue'!AO$5:AO$467,'Grid GenerationQueue'!$AX$5:$AX$467,$B114,'Grid GenerationQueue'!$AY$5:$AY$467,$C114,'Grid GenerationQueue'!$BI$5:$BI$467,"&lt;4")</f>
        <v>0</v>
      </c>
      <c r="O114">
        <f>SUMIFS('Grid GenerationQueue'!AP$5:AP$467,'Grid GenerationQueue'!$AX$5:$AX$467,$B114,'Grid GenerationQueue'!$AY$5:$AY$467,$C114,'Grid GenerationQueue'!$BI$5:$BI$467,"&lt;4")</f>
        <v>0</v>
      </c>
      <c r="Q114">
        <f>SUMIFS('Grid GenerationQueue'!AE$5:AE$467,'Grid GenerationQueue'!$AX$5:$AX$467,$B114,'Grid GenerationQueue'!$AY$5:$AY$467,$C114,'Grid GenerationQueue'!$BH$5:$BH$467,"Executed")</f>
        <v>0</v>
      </c>
      <c r="R114">
        <f>SUMIFS('Grid GenerationQueue'!AF$5:AF$467,'Grid GenerationQueue'!$AX$5:$AX$467,$B114,'Grid GenerationQueue'!$AY$5:$AY$467,$C114,'Grid GenerationQueue'!$BH$5:$BH$467,"Executed")</f>
        <v>0</v>
      </c>
      <c r="S114">
        <f>SUMIFS('Grid GenerationQueue'!AG$5:AG$467,'Grid GenerationQueue'!$AX$5:$AX$467,$B114,'Grid GenerationQueue'!$AY$5:$AY$467,$C114,'Grid GenerationQueue'!$BH$5:$BH$467,"Executed")</f>
        <v>0</v>
      </c>
      <c r="T114">
        <f>SUMIFS('Grid GenerationQueue'!AH$5:AH$467,'Grid GenerationQueue'!$AX$5:$AX$467,$B114,'Grid GenerationQueue'!$AY$5:$AY$467,$C114,'Grid GenerationQueue'!$BH$5:$BH$467,"Executed")</f>
        <v>0</v>
      </c>
      <c r="U114">
        <f>SUMIFS('Grid GenerationQueue'!AI$5:AI$467,'Grid GenerationQueue'!$AX$5:$AX$467,$B114,'Grid GenerationQueue'!$AY$5:$AY$467,$C114,'Grid GenerationQueue'!$BH$5:$BH$467,"Executed")</f>
        <v>0</v>
      </c>
      <c r="V114">
        <f>SUMIFS('Grid GenerationQueue'!AJ$5:AJ$467,'Grid GenerationQueue'!$AX$5:$AX$467,$B114,'Grid GenerationQueue'!$AY$5:$AY$467,$C114,'Grid GenerationQueue'!$BH$5:$BH$467,"Executed")</f>
        <v>0</v>
      </c>
      <c r="W114">
        <f>SUMIFS('Grid GenerationQueue'!AK$5:AK$467,'Grid GenerationQueue'!$AX$5:$AX$467,$B114,'Grid GenerationQueue'!$AY$5:$AY$467,$C114,'Grid GenerationQueue'!$BH$5:$BH$467,"Executed")</f>
        <v>0</v>
      </c>
      <c r="X114">
        <f>SUMIFS('Grid GenerationQueue'!AL$5:AL$467,'Grid GenerationQueue'!$AX$5:$AX$467,$B114,'Grid GenerationQueue'!$AY$5:$AY$467,$C114,'Grid GenerationQueue'!$BH$5:$BH$467,"Executed")</f>
        <v>0</v>
      </c>
      <c r="Y114">
        <f>SUMIFS('Grid GenerationQueue'!AM$5:AM$467,'Grid GenerationQueue'!$AX$5:$AX$467,$B114,'Grid GenerationQueue'!$AY$5:$AY$467,$C114,'Grid GenerationQueue'!$BH$5:$BH$467,"Executed")</f>
        <v>0</v>
      </c>
      <c r="Z114">
        <f>SUMIFS('Grid GenerationQueue'!AN$5:AN$467,'Grid GenerationQueue'!$AX$5:$AX$467,$B114,'Grid GenerationQueue'!$AY$5:$AY$467,$C114,'Grid GenerationQueue'!$BH$5:$BH$467,"Executed")</f>
        <v>0</v>
      </c>
      <c r="AA114">
        <f>SUMIFS('Grid GenerationQueue'!AO$5:AO$467,'Grid GenerationQueue'!$AX$5:$AX$467,$B114,'Grid GenerationQueue'!$AY$5:$AY$467,$C114,'Grid GenerationQueue'!$BH$5:$BH$467,"Executed")</f>
        <v>0</v>
      </c>
      <c r="AB114">
        <f>SUMIFS('Grid GenerationQueue'!AP$5:AP$467,'Grid GenerationQueue'!$AX$5:$AX$467,$B114,'Grid GenerationQueue'!$AY$5:$AY$467,$C114,'Grid GenerationQueue'!$BH$5:$BH$467,"Executed")</f>
        <v>0</v>
      </c>
      <c r="AD114">
        <f>SUMIFS('Grid GenerationQueue'!AE$5:AE$467,'Grid GenerationQueue'!$AX$5:$AX$467,$B114,'Grid GenerationQueue'!$AY$5:$AY$467,$C114,'Grid GenerationQueue'!$BF$5:$BF$467,"&lt;&gt;"&amp;"")</f>
        <v>0</v>
      </c>
      <c r="AE114">
        <f>SUMIFS('Grid GenerationQueue'!AF$5:AF$467,'Grid GenerationQueue'!$AX$5:$AX$467,$B114,'Grid GenerationQueue'!$AY$5:$AY$467,$C114,'Grid GenerationQueue'!$BF$5:$BF$467,"&lt;&gt;"&amp;"")</f>
        <v>0</v>
      </c>
      <c r="AF114">
        <f>SUMIFS('Grid GenerationQueue'!AG$5:AG$467,'Grid GenerationQueue'!$AX$5:$AX$467,$B114,'Grid GenerationQueue'!$AY$5:$AY$467,$C114,'Grid GenerationQueue'!$BF$5:$BF$467,"&lt;&gt;"&amp;"")</f>
        <v>0</v>
      </c>
      <c r="AG114">
        <f>SUMIFS('Grid GenerationQueue'!AH$5:AH$467,'Grid GenerationQueue'!$AX$5:$AX$467,$B114,'Grid GenerationQueue'!$AY$5:$AY$467,$C114,'Grid GenerationQueue'!$BF$5:$BF$467,"&lt;&gt;"&amp;"")</f>
        <v>0</v>
      </c>
      <c r="AH114">
        <f>SUMIFS('Grid GenerationQueue'!AI$5:AI$467,'Grid GenerationQueue'!$AX$5:$AX$467,$B114,'Grid GenerationQueue'!$AY$5:$AY$467,$C114,'Grid GenerationQueue'!$BF$5:$BF$467,"&lt;&gt;"&amp;"")</f>
        <v>0</v>
      </c>
      <c r="AI114">
        <f>SUMIFS('Grid GenerationQueue'!AJ$5:AJ$467,'Grid GenerationQueue'!$AX$5:$AX$467,$B114,'Grid GenerationQueue'!$AY$5:$AY$467,$C114,'Grid GenerationQueue'!$BF$5:$BF$467,"&lt;&gt;"&amp;"")</f>
        <v>0</v>
      </c>
      <c r="AJ114">
        <f>SUMIFS('Grid GenerationQueue'!AK$5:AK$467,'Grid GenerationQueue'!$AX$5:$AX$467,$B114,'Grid GenerationQueue'!$AY$5:$AY$467,$C114,'Grid GenerationQueue'!$BF$5:$BF$467,"&lt;&gt;"&amp;"")</f>
        <v>0</v>
      </c>
      <c r="AK114">
        <f>SUMIFS('Grid GenerationQueue'!AL$5:AL$467,'Grid GenerationQueue'!$AX$5:$AX$467,$B114,'Grid GenerationQueue'!$AY$5:$AY$467,$C114,'Grid GenerationQueue'!$BF$5:$BF$467,"&lt;&gt;"&amp;"")</f>
        <v>0</v>
      </c>
      <c r="AL114">
        <f>SUMIFS('Grid GenerationQueue'!AM$5:AM$467,'Grid GenerationQueue'!$AX$5:$AX$467,$B114,'Grid GenerationQueue'!$AY$5:$AY$467,$C114,'Grid GenerationQueue'!$BF$5:$BF$467,"&lt;&gt;"&amp;"")</f>
        <v>0</v>
      </c>
      <c r="AM114">
        <f>SUMIFS('Grid GenerationQueue'!AN$5:AN$467,'Grid GenerationQueue'!$AX$5:$AX$467,$B114,'Grid GenerationQueue'!$AY$5:$AY$467,$C114,'Grid GenerationQueue'!$BF$5:$BF$467,"&lt;&gt;"&amp;"")</f>
        <v>0</v>
      </c>
      <c r="AN114">
        <f>SUMIFS('Grid GenerationQueue'!AO$5:AO$467,'Grid GenerationQueue'!$AX$5:$AX$467,$B114,'Grid GenerationQueue'!$AY$5:$AY$467,$C114,'Grid GenerationQueue'!$BF$5:$BF$467,"&lt;&gt;"&amp;"")</f>
        <v>0</v>
      </c>
      <c r="AO114">
        <f>SUMIFS('Grid GenerationQueue'!AP$5:AP$467,'Grid GenerationQueue'!$AX$5:$AX$467,$B114,'Grid GenerationQueue'!$AY$5:$AY$467,$C114,'Grid GenerationQueue'!$BF$5:$BF$467,"&lt;&gt;"&amp;"")</f>
        <v>0</v>
      </c>
      <c r="AQ114">
        <f>SUMIFS('Grid GenerationQueue'!AE$5:AE$467,'Grid GenerationQueue'!$AX$5:$AX$467,$B114,'Grid GenerationQueue'!$AY$5:$AY$467,$C114)</f>
        <v>252</v>
      </c>
      <c r="AR114">
        <f>SUMIFS('Grid GenerationQueue'!AF$5:AF$467,'Grid GenerationQueue'!$AX$5:$AX$467,$B114,'Grid GenerationQueue'!$AY$5:$AY$467,$C114)</f>
        <v>0</v>
      </c>
      <c r="AS114">
        <f>SUMIFS('Grid GenerationQueue'!AG$5:AG$467,'Grid GenerationQueue'!$AX$5:$AX$467,$B114,'Grid GenerationQueue'!$AY$5:$AY$467,$C114)</f>
        <v>0</v>
      </c>
      <c r="AT114">
        <f>SUMIFS('Grid GenerationQueue'!AH$5:AH$467,'Grid GenerationQueue'!$AX$5:$AX$467,$B114,'Grid GenerationQueue'!$AY$5:$AY$467,$C114)</f>
        <v>0</v>
      </c>
      <c r="AU114">
        <f>SUMIFS('Grid GenerationQueue'!AI$5:AI$467,'Grid GenerationQueue'!$AX$5:$AX$467,$B114,'Grid GenerationQueue'!$AY$5:$AY$467,$C114)</f>
        <v>0</v>
      </c>
      <c r="AV114">
        <f>SUMIFS('Grid GenerationQueue'!AJ$5:AJ$467,'Grid GenerationQueue'!$AX$5:$AX$467,$B114,'Grid GenerationQueue'!$AY$5:$AY$467,$C114)</f>
        <v>0</v>
      </c>
      <c r="AW114">
        <f>SUMIFS('Grid GenerationQueue'!AK$5:AK$467,'Grid GenerationQueue'!$AX$5:$AX$467,$B114,'Grid GenerationQueue'!$AY$5:$AY$467,$C114)</f>
        <v>0</v>
      </c>
      <c r="AX114">
        <f>SUMIFS('Grid GenerationQueue'!AL$5:AL$467,'Grid GenerationQueue'!$AX$5:$AX$467,$B114,'Grid GenerationQueue'!$AY$5:$AY$467,$C114)</f>
        <v>0</v>
      </c>
      <c r="AY114">
        <f>SUMIFS('Grid GenerationQueue'!AM$5:AM$467,'Grid GenerationQueue'!$AX$5:$AX$467,$B114,'Grid GenerationQueue'!$AY$5:$AY$467,$C114)</f>
        <v>0</v>
      </c>
      <c r="AZ114">
        <f>SUMIFS('Grid GenerationQueue'!AN$5:AN$467,'Grid GenerationQueue'!$AX$5:$AX$467,$B114,'Grid GenerationQueue'!$AY$5:$AY$467,$C114)</f>
        <v>0</v>
      </c>
      <c r="BA114">
        <f>SUMIFS('Grid GenerationQueue'!AO$5:AO$467,'Grid GenerationQueue'!$AX$5:$AX$467,$B114,'Grid GenerationQueue'!$AY$5:$AY$467,$C114)</f>
        <v>0</v>
      </c>
      <c r="BB114">
        <f>SUMIFS('Grid GenerationQueue'!AP$5:AP$467,'Grid GenerationQueue'!$AX$5:$AX$467,$B114,'Grid GenerationQueue'!$AY$5:$AY$467,$C114)</f>
        <v>0</v>
      </c>
      <c r="BD114">
        <f>SUMIFS('Grid GenerationQueue'!AE$5:AE$467,'Grid GenerationQueue'!$AX$5:$AX$467,$B114,'Grid GenerationQueue'!$AY$5:$AY$467,$C114,'Grid GenerationQueue'!$BH$5:$BH$467,"Executed",'Grid GenerationQueue'!$BB$5:$BB$467,"&lt;"&amp;$BE$3)</f>
        <v>0</v>
      </c>
      <c r="BE114">
        <f>SUMIFS('Grid GenerationQueue'!AF$5:AF$467,'Grid GenerationQueue'!$AX$5:$AX$467,$B114,'Grid GenerationQueue'!$AY$5:$AY$467,$C114,'Grid GenerationQueue'!$BH$5:$BH$467,"Executed",'Grid GenerationQueue'!$BB$5:$BB$467,"&lt;"&amp;$BE$3)</f>
        <v>0</v>
      </c>
      <c r="BF114">
        <f>SUMIFS('Grid GenerationQueue'!AG$5:AG$467,'Grid GenerationQueue'!$AX$5:$AX$467,$B114,'Grid GenerationQueue'!$AY$5:$AY$467,$C114,'Grid GenerationQueue'!$BH$5:$BH$467,"Executed",'Grid GenerationQueue'!$BB$5:$BB$467,"&lt;"&amp;$BE$3)</f>
        <v>0</v>
      </c>
      <c r="BG114">
        <f>SUMIFS('Grid GenerationQueue'!AH$5:AH$467,'Grid GenerationQueue'!$AX$5:$AX$467,$B114,'Grid GenerationQueue'!$AY$5:$AY$467,$C114,'Grid GenerationQueue'!$BH$5:$BH$467,"Executed",'Grid GenerationQueue'!$BB$5:$BB$467,"&lt;"&amp;$BE$3)</f>
        <v>0</v>
      </c>
      <c r="BH114">
        <f>SUMIFS('Grid GenerationQueue'!AI$5:AI$467,'Grid GenerationQueue'!$AX$5:$AX$467,$B114,'Grid GenerationQueue'!$AY$5:$AY$467,$C114,'Grid GenerationQueue'!$BH$5:$BH$467,"Executed",'Grid GenerationQueue'!$BB$5:$BB$467,"&lt;"&amp;$BE$3)</f>
        <v>0</v>
      </c>
      <c r="BI114">
        <f>SUMIFS('Grid GenerationQueue'!AJ$5:AJ$467,'Grid GenerationQueue'!$AX$5:$AX$467,$B114,'Grid GenerationQueue'!$AY$5:$AY$467,$C114,'Grid GenerationQueue'!$BH$5:$BH$467,"Executed",'Grid GenerationQueue'!$BB$5:$BB$467,"&lt;"&amp;$BE$3)</f>
        <v>0</v>
      </c>
      <c r="BJ114">
        <f>SUMIFS('Grid GenerationQueue'!AK$5:AK$467,'Grid GenerationQueue'!$AX$5:$AX$467,$B114,'Grid GenerationQueue'!$AY$5:$AY$467,$C114,'Grid GenerationQueue'!$BH$5:$BH$467,"Executed",'Grid GenerationQueue'!$BB$5:$BB$467,"&lt;"&amp;$BE$3)</f>
        <v>0</v>
      </c>
      <c r="BK114">
        <f>SUMIFS('Grid GenerationQueue'!AL$5:AL$467,'Grid GenerationQueue'!$AX$5:$AX$467,$B114,'Grid GenerationQueue'!$AY$5:$AY$467,$C114,'Grid GenerationQueue'!$BH$5:$BH$467,"Executed",'Grid GenerationQueue'!$BB$5:$BB$467,"&lt;"&amp;$BE$3)</f>
        <v>0</v>
      </c>
      <c r="BL114">
        <f>SUMIFS('Grid GenerationQueue'!AM$5:AM$467,'Grid GenerationQueue'!$AX$5:$AX$467,$B114,'Grid GenerationQueue'!$AY$5:$AY$467,$C114,'Grid GenerationQueue'!$BH$5:$BH$467,"Executed",'Grid GenerationQueue'!$BB$5:$BB$467,"&lt;"&amp;$BE$3)</f>
        <v>0</v>
      </c>
      <c r="BM114">
        <f>SUMIFS('Grid GenerationQueue'!AN$5:AN$467,'Grid GenerationQueue'!$AX$5:$AX$467,$B114,'Grid GenerationQueue'!$AY$5:$AY$467,$C114,'Grid GenerationQueue'!$BH$5:$BH$467,"Executed",'Grid GenerationQueue'!$BB$5:$BB$467,"&lt;"&amp;$BE$3)</f>
        <v>0</v>
      </c>
      <c r="BN114">
        <f>SUMIFS('Grid GenerationQueue'!AO$5:AO$467,'Grid GenerationQueue'!$AX$5:$AX$467,$B114,'Grid GenerationQueue'!$AY$5:$AY$467,$C114,'Grid GenerationQueue'!$BH$5:$BH$467,"Executed",'Grid GenerationQueue'!$BB$5:$BB$467,"&lt;"&amp;$BE$3)</f>
        <v>0</v>
      </c>
      <c r="BO114">
        <f>SUMIFS('Grid GenerationQueue'!AP$5:AP$467,'Grid GenerationQueue'!$AX$5:$AX$467,$B114,'Grid GenerationQueue'!$AY$5:$AY$467,$C114,'Grid GenerationQueue'!$BH$5:$BH$467,"Executed",'Grid GenerationQueue'!$BB$5:$BB$467,"&lt;"&amp;$BE$3)</f>
        <v>0</v>
      </c>
      <c r="BQ114">
        <f>SUMIFS('Grid GenerationQueue'!AE$5:AE$467,'Grid GenerationQueue'!$AX$5:$AX$467,$B114,'Grid GenerationQueue'!$AY$5:$AY$467,$C114,'Grid GenerationQueue'!$BF$5:$BF$467,"&lt;&gt;"&amp;"",'Grid GenerationQueue'!$BB$5:$BB$467,"&lt;"&amp;$BE$3)</f>
        <v>0</v>
      </c>
      <c r="BR114">
        <f>SUMIFS('Grid GenerationQueue'!AF$5:AF$467,'Grid GenerationQueue'!$AX$5:$AX$467,$B114,'Grid GenerationQueue'!$AY$5:$AY$467,$C114,'Grid GenerationQueue'!$BF$5:$BF$467,"&lt;&gt;"&amp;"",'Grid GenerationQueue'!$BB$5:$BB$467,"&lt;"&amp;$BE$3)</f>
        <v>0</v>
      </c>
      <c r="BS114">
        <f>SUMIFS('Grid GenerationQueue'!AG$5:AG$467,'Grid GenerationQueue'!$AX$5:$AX$467,$B114,'Grid GenerationQueue'!$AY$5:$AY$467,$C114,'Grid GenerationQueue'!$BF$5:$BF$467,"&lt;&gt;"&amp;"",'Grid GenerationQueue'!$BB$5:$BB$467,"&lt;"&amp;$BE$3)</f>
        <v>0</v>
      </c>
      <c r="BT114">
        <f>SUMIFS('Grid GenerationQueue'!AH$5:AH$467,'Grid GenerationQueue'!$AX$5:$AX$467,$B114,'Grid GenerationQueue'!$AY$5:$AY$467,$C114,'Grid GenerationQueue'!$BF$5:$BF$467,"&lt;&gt;"&amp;"",'Grid GenerationQueue'!$BB$5:$BB$467,"&lt;"&amp;$BE$3)</f>
        <v>0</v>
      </c>
      <c r="BU114">
        <f>SUMIFS('Grid GenerationQueue'!AI$5:AI$467,'Grid GenerationQueue'!$AX$5:$AX$467,$B114,'Grid GenerationQueue'!$AY$5:$AY$467,$C114,'Grid GenerationQueue'!$BF$5:$BF$467,"&lt;&gt;"&amp;"",'Grid GenerationQueue'!$BB$5:$BB$467,"&lt;"&amp;$BE$3)</f>
        <v>0</v>
      </c>
      <c r="BV114">
        <f>SUMIFS('Grid GenerationQueue'!AJ$5:AJ$467,'Grid GenerationQueue'!$AX$5:$AX$467,$B114,'Grid GenerationQueue'!$AY$5:$AY$467,$C114,'Grid GenerationQueue'!$BF$5:$BF$467,"&lt;&gt;"&amp;"",'Grid GenerationQueue'!$BB$5:$BB$467,"&lt;"&amp;$BE$3)</f>
        <v>0</v>
      </c>
      <c r="BW114">
        <f>SUMIFS('Grid GenerationQueue'!AK$5:AK$467,'Grid GenerationQueue'!$AX$5:$AX$467,$B114,'Grid GenerationQueue'!$AY$5:$AY$467,$C114,'Grid GenerationQueue'!$BF$5:$BF$467,"&lt;&gt;"&amp;"",'Grid GenerationQueue'!$BB$5:$BB$467,"&lt;"&amp;$BE$3)</f>
        <v>0</v>
      </c>
      <c r="BX114">
        <f>SUMIFS('Grid GenerationQueue'!AL$5:AL$467,'Grid GenerationQueue'!$AX$5:$AX$467,$B114,'Grid GenerationQueue'!$AY$5:$AY$467,$C114,'Grid GenerationQueue'!$BF$5:$BF$467,"&lt;&gt;"&amp;"",'Grid GenerationQueue'!$BB$5:$BB$467,"&lt;"&amp;$BE$3)</f>
        <v>0</v>
      </c>
      <c r="BY114">
        <f>SUMIFS('Grid GenerationQueue'!AM$5:AM$467,'Grid GenerationQueue'!$AX$5:$AX$467,$B114,'Grid GenerationQueue'!$AY$5:$AY$467,$C114,'Grid GenerationQueue'!$BF$5:$BF$467,"&lt;&gt;"&amp;"",'Grid GenerationQueue'!$BB$5:$BB$467,"&lt;"&amp;$BE$3)</f>
        <v>0</v>
      </c>
      <c r="BZ114">
        <f>SUMIFS('Grid GenerationQueue'!AN$5:AN$467,'Grid GenerationQueue'!$AX$5:$AX$467,$B114,'Grid GenerationQueue'!$AY$5:$AY$467,$C114,'Grid GenerationQueue'!$BF$5:$BF$467,"&lt;&gt;"&amp;"",'Grid GenerationQueue'!$BB$5:$BB$467,"&lt;"&amp;$BE$3)</f>
        <v>0</v>
      </c>
      <c r="CA114">
        <f>SUMIFS('Grid GenerationQueue'!AO$5:AO$467,'Grid GenerationQueue'!$AX$5:$AX$467,$B114,'Grid GenerationQueue'!$AY$5:$AY$467,$C114,'Grid GenerationQueue'!$BF$5:$BF$467,"&lt;&gt;"&amp;"",'Grid GenerationQueue'!$BB$5:$BB$467,"&lt;"&amp;$BE$3)</f>
        <v>0</v>
      </c>
      <c r="CB114">
        <f>SUMIFS('Grid GenerationQueue'!AP$5:AP$467,'Grid GenerationQueue'!$AX$5:$AX$467,$B114,'Grid GenerationQueue'!$AY$5:$AY$467,$C114,'Grid GenerationQueue'!$BF$5:$BF$467,"&lt;&gt;"&amp;"",'Grid GenerationQueue'!$BB$5:$BB$467,"&lt;"&amp;$BE$3)</f>
        <v>0</v>
      </c>
      <c r="CD114">
        <f>SUMIFS('Grid GenerationQueue'!AE$5:AE$467,'Grid GenerationQueue'!$AX$5:$AX$467,$B114,'Grid GenerationQueue'!$AY$5:$AY$467,$C114,'Grid GenerationQueue'!$BB$5:$BB$467,"&lt;"&amp;$BE$3)</f>
        <v>252</v>
      </c>
      <c r="CE114">
        <f>SUMIFS('Grid GenerationQueue'!AF$5:AF$467,'Grid GenerationQueue'!$AX$5:$AX$467,$B114,'Grid GenerationQueue'!$AY$5:$AY$467,$C114,'Grid GenerationQueue'!$BB$5:$BB$467,"&lt;"&amp;$BE$3)</f>
        <v>0</v>
      </c>
      <c r="CF114">
        <f>SUMIFS('Grid GenerationQueue'!AG$5:AG$467,'Grid GenerationQueue'!$AX$5:$AX$467,$B114,'Grid GenerationQueue'!$AY$5:$AY$467,$C114,'Grid GenerationQueue'!$BB$5:$BB$467,"&lt;"&amp;$BE$3)</f>
        <v>0</v>
      </c>
      <c r="CG114">
        <f>SUMIFS('Grid GenerationQueue'!AH$5:AH$467,'Grid GenerationQueue'!$AX$5:$AX$467,$B114,'Grid GenerationQueue'!$AY$5:$AY$467,$C114,'Grid GenerationQueue'!$BB$5:$BB$467,"&lt;"&amp;$BE$3)</f>
        <v>0</v>
      </c>
      <c r="CH114">
        <f>SUMIFS('Grid GenerationQueue'!AI$5:AI$467,'Grid GenerationQueue'!$AX$5:$AX$467,$B114,'Grid GenerationQueue'!$AY$5:$AY$467,$C114,'Grid GenerationQueue'!$BB$5:$BB$467,"&lt;"&amp;$BE$3)</f>
        <v>0</v>
      </c>
      <c r="CI114">
        <f>SUMIFS('Grid GenerationQueue'!AJ$5:AJ$467,'Grid GenerationQueue'!$AX$5:$AX$467,$B114,'Grid GenerationQueue'!$AY$5:$AY$467,$C114,'Grid GenerationQueue'!$BB$5:$BB$467,"&lt;"&amp;$BE$3)</f>
        <v>0</v>
      </c>
      <c r="CJ114">
        <f>SUMIFS('Grid GenerationQueue'!AK$5:AK$467,'Grid GenerationQueue'!$AX$5:$AX$467,$B114,'Grid GenerationQueue'!$AY$5:$AY$467,$C114,'Grid GenerationQueue'!$BB$5:$BB$467,"&lt;"&amp;$BE$3)</f>
        <v>0</v>
      </c>
      <c r="CK114">
        <f>SUMIFS('Grid GenerationQueue'!AL$5:AL$467,'Grid GenerationQueue'!$AX$5:$AX$467,$B114,'Grid GenerationQueue'!$AY$5:$AY$467,$C114,'Grid GenerationQueue'!$BB$5:$BB$467,"&lt;"&amp;$BE$3)</f>
        <v>0</v>
      </c>
      <c r="CL114">
        <f>SUMIFS('Grid GenerationQueue'!AM$5:AM$467,'Grid GenerationQueue'!$AX$5:$AX$467,$B114,'Grid GenerationQueue'!$AY$5:$AY$467,$C114,'Grid GenerationQueue'!$BB$5:$BB$467,"&lt;"&amp;$BE$3)</f>
        <v>0</v>
      </c>
      <c r="CM114">
        <f>SUMIFS('Grid GenerationQueue'!AN$5:AN$467,'Grid GenerationQueue'!$AX$5:$AX$467,$B114,'Grid GenerationQueue'!$AY$5:$AY$467,$C114,'Grid GenerationQueue'!$BB$5:$BB$467,"&lt;"&amp;$BE$3)</f>
        <v>0</v>
      </c>
      <c r="CN114">
        <f>SUMIFS('Grid GenerationQueue'!AO$5:AO$467,'Grid GenerationQueue'!$AX$5:$AX$467,$B114,'Grid GenerationQueue'!$AY$5:$AY$467,$C114,'Grid GenerationQueue'!$BB$5:$BB$467,"&lt;"&amp;$BE$3)</f>
        <v>0</v>
      </c>
      <c r="CO114">
        <f>SUMIFS('Grid GenerationQueue'!AP$5:AP$467,'Grid GenerationQueue'!$AX$5:$AX$467,$B114,'Grid GenerationQueue'!$AY$5:$AY$467,$C114,'Grid GenerationQueue'!$BB$5:$BB$467,"&lt;"&amp;$BE$3)</f>
        <v>0</v>
      </c>
    </row>
    <row r="115" spans="1:93" x14ac:dyDescent="0.35">
      <c r="A115" t="s">
        <v>4647</v>
      </c>
      <c r="B115" t="s">
        <v>4384</v>
      </c>
      <c r="C115">
        <v>500</v>
      </c>
      <c r="D115">
        <f>SUMIFS('Grid GenerationQueue'!AE$5:AE$467,'Grid GenerationQueue'!$AX$5:$AX$467,$B115,'Grid GenerationQueue'!$AY$5:$AY$467,$C115,'Grid GenerationQueue'!$BI$5:$BI$467,"&lt;4")</f>
        <v>0</v>
      </c>
      <c r="E115">
        <f>SUMIFS('Grid GenerationQueue'!AF$5:AF$467,'Grid GenerationQueue'!$AX$5:$AX$467,$B115,'Grid GenerationQueue'!$AY$5:$AY$467,$C115,'Grid GenerationQueue'!$BI$5:$BI$467,"&lt;4")</f>
        <v>0</v>
      </c>
      <c r="F115">
        <f>SUMIFS('Grid GenerationQueue'!AG$5:AG$467,'Grid GenerationQueue'!$AX$5:$AX$467,$B115,'Grid GenerationQueue'!$AY$5:$AY$467,$C115,'Grid GenerationQueue'!$BI$5:$BI$467,"&lt;4")</f>
        <v>0</v>
      </c>
      <c r="G115">
        <f>SUMIFS('Grid GenerationQueue'!AH$5:AH$467,'Grid GenerationQueue'!$AX$5:$AX$467,$B115,'Grid GenerationQueue'!$AY$5:$AY$467,$C115,'Grid GenerationQueue'!$BI$5:$BI$467,"&lt;4")</f>
        <v>0</v>
      </c>
      <c r="H115">
        <f>SUMIFS('Grid GenerationQueue'!AI$5:AI$467,'Grid GenerationQueue'!$AX$5:$AX$467,$B115,'Grid GenerationQueue'!$AY$5:$AY$467,$C115,'Grid GenerationQueue'!$BI$5:$BI$467,"&lt;4")</f>
        <v>0</v>
      </c>
      <c r="I115">
        <f>SUMIFS('Grid GenerationQueue'!AJ$5:AJ$467,'Grid GenerationQueue'!$AX$5:$AX$467,$B115,'Grid GenerationQueue'!$AY$5:$AY$467,$C115,'Grid GenerationQueue'!$BI$5:$BI$467,"&lt;4")</f>
        <v>0</v>
      </c>
      <c r="J115">
        <f>SUMIFS('Grid GenerationQueue'!AK$5:AK$467,'Grid GenerationQueue'!$AX$5:$AX$467,$B115,'Grid GenerationQueue'!$AY$5:$AY$467,$C115,'Grid GenerationQueue'!$BI$5:$BI$467,"&lt;4")</f>
        <v>0</v>
      </c>
      <c r="K115">
        <f>SUMIFS('Grid GenerationQueue'!AL$5:AL$467,'Grid GenerationQueue'!$AX$5:$AX$467,$B115,'Grid GenerationQueue'!$AY$5:$AY$467,$C115,'Grid GenerationQueue'!$BI$5:$BI$467,"&lt;4")</f>
        <v>0</v>
      </c>
      <c r="L115">
        <f>SUMIFS('Grid GenerationQueue'!AM$5:AM$467,'Grid GenerationQueue'!$AX$5:$AX$467,$B115,'Grid GenerationQueue'!$AY$5:$AY$467,$C115,'Grid GenerationQueue'!$BI$5:$BI$467,"&lt;4")</f>
        <v>0</v>
      </c>
      <c r="M115">
        <f>SUMIFS('Grid GenerationQueue'!AN$5:AN$467,'Grid GenerationQueue'!$AX$5:$AX$467,$B115,'Grid GenerationQueue'!$AY$5:$AY$467,$C115,'Grid GenerationQueue'!$BI$5:$BI$467,"&lt;4")</f>
        <v>0</v>
      </c>
      <c r="N115">
        <f>SUMIFS('Grid GenerationQueue'!AO$5:AO$467,'Grid GenerationQueue'!$AX$5:$AX$467,$B115,'Grid GenerationQueue'!$AY$5:$AY$467,$C115,'Grid GenerationQueue'!$BI$5:$BI$467,"&lt;4")</f>
        <v>0</v>
      </c>
      <c r="O115">
        <f>SUMIFS('Grid GenerationQueue'!AP$5:AP$467,'Grid GenerationQueue'!$AX$5:$AX$467,$B115,'Grid GenerationQueue'!$AY$5:$AY$467,$C115,'Grid GenerationQueue'!$BI$5:$BI$467,"&lt;4")</f>
        <v>0</v>
      </c>
      <c r="Q115">
        <f>SUMIFS('Grid GenerationQueue'!AE$5:AE$467,'Grid GenerationQueue'!$AX$5:$AX$467,$B115,'Grid GenerationQueue'!$AY$5:$AY$467,$C115,'Grid GenerationQueue'!$BH$5:$BH$467,"Executed")</f>
        <v>0</v>
      </c>
      <c r="R115">
        <f>SUMIFS('Grid GenerationQueue'!AF$5:AF$467,'Grid GenerationQueue'!$AX$5:$AX$467,$B115,'Grid GenerationQueue'!$AY$5:$AY$467,$C115,'Grid GenerationQueue'!$BH$5:$BH$467,"Executed")</f>
        <v>0</v>
      </c>
      <c r="S115">
        <f>SUMIFS('Grid GenerationQueue'!AG$5:AG$467,'Grid GenerationQueue'!$AX$5:$AX$467,$B115,'Grid GenerationQueue'!$AY$5:$AY$467,$C115,'Grid GenerationQueue'!$BH$5:$BH$467,"Executed")</f>
        <v>0</v>
      </c>
      <c r="T115">
        <f>SUMIFS('Grid GenerationQueue'!AH$5:AH$467,'Grid GenerationQueue'!$AX$5:$AX$467,$B115,'Grid GenerationQueue'!$AY$5:$AY$467,$C115,'Grid GenerationQueue'!$BH$5:$BH$467,"Executed")</f>
        <v>0</v>
      </c>
      <c r="U115">
        <f>SUMIFS('Grid GenerationQueue'!AI$5:AI$467,'Grid GenerationQueue'!$AX$5:$AX$467,$B115,'Grid GenerationQueue'!$AY$5:$AY$467,$C115,'Grid GenerationQueue'!$BH$5:$BH$467,"Executed")</f>
        <v>0</v>
      </c>
      <c r="V115">
        <f>SUMIFS('Grid GenerationQueue'!AJ$5:AJ$467,'Grid GenerationQueue'!$AX$5:$AX$467,$B115,'Grid GenerationQueue'!$AY$5:$AY$467,$C115,'Grid GenerationQueue'!$BH$5:$BH$467,"Executed")</f>
        <v>0</v>
      </c>
      <c r="W115">
        <f>SUMIFS('Grid GenerationQueue'!AK$5:AK$467,'Grid GenerationQueue'!$AX$5:$AX$467,$B115,'Grid GenerationQueue'!$AY$5:$AY$467,$C115,'Grid GenerationQueue'!$BH$5:$BH$467,"Executed")</f>
        <v>0</v>
      </c>
      <c r="X115">
        <f>SUMIFS('Grid GenerationQueue'!AL$5:AL$467,'Grid GenerationQueue'!$AX$5:$AX$467,$B115,'Grid GenerationQueue'!$AY$5:$AY$467,$C115,'Grid GenerationQueue'!$BH$5:$BH$467,"Executed")</f>
        <v>0</v>
      </c>
      <c r="Y115">
        <f>SUMIFS('Grid GenerationQueue'!AM$5:AM$467,'Grid GenerationQueue'!$AX$5:$AX$467,$B115,'Grid GenerationQueue'!$AY$5:$AY$467,$C115,'Grid GenerationQueue'!$BH$5:$BH$467,"Executed")</f>
        <v>0</v>
      </c>
      <c r="Z115">
        <f>SUMIFS('Grid GenerationQueue'!AN$5:AN$467,'Grid GenerationQueue'!$AX$5:$AX$467,$B115,'Grid GenerationQueue'!$AY$5:$AY$467,$C115,'Grid GenerationQueue'!$BH$5:$BH$467,"Executed")</f>
        <v>0</v>
      </c>
      <c r="AA115">
        <f>SUMIFS('Grid GenerationQueue'!AO$5:AO$467,'Grid GenerationQueue'!$AX$5:$AX$467,$B115,'Grid GenerationQueue'!$AY$5:$AY$467,$C115,'Grid GenerationQueue'!$BH$5:$BH$467,"Executed")</f>
        <v>0</v>
      </c>
      <c r="AB115">
        <f>SUMIFS('Grid GenerationQueue'!AP$5:AP$467,'Grid GenerationQueue'!$AX$5:$AX$467,$B115,'Grid GenerationQueue'!$AY$5:$AY$467,$C115,'Grid GenerationQueue'!$BH$5:$BH$467,"Executed")</f>
        <v>0</v>
      </c>
      <c r="AD115">
        <f>SUMIFS('Grid GenerationQueue'!AE$5:AE$467,'Grid GenerationQueue'!$AX$5:$AX$467,$B115,'Grid GenerationQueue'!$AY$5:$AY$467,$C115,'Grid GenerationQueue'!$BF$5:$BF$467,"&lt;&gt;"&amp;"")</f>
        <v>0</v>
      </c>
      <c r="AE115">
        <f>SUMIFS('Grid GenerationQueue'!AF$5:AF$467,'Grid GenerationQueue'!$AX$5:$AX$467,$B115,'Grid GenerationQueue'!$AY$5:$AY$467,$C115,'Grid GenerationQueue'!$BF$5:$BF$467,"&lt;&gt;"&amp;"")</f>
        <v>0</v>
      </c>
      <c r="AF115">
        <f>SUMIFS('Grid GenerationQueue'!AG$5:AG$467,'Grid GenerationQueue'!$AX$5:$AX$467,$B115,'Grid GenerationQueue'!$AY$5:$AY$467,$C115,'Grid GenerationQueue'!$BF$5:$BF$467,"&lt;&gt;"&amp;"")</f>
        <v>0</v>
      </c>
      <c r="AG115">
        <f>SUMIFS('Grid GenerationQueue'!AH$5:AH$467,'Grid GenerationQueue'!$AX$5:$AX$467,$B115,'Grid GenerationQueue'!$AY$5:$AY$467,$C115,'Grid GenerationQueue'!$BF$5:$BF$467,"&lt;&gt;"&amp;"")</f>
        <v>0</v>
      </c>
      <c r="AH115">
        <f>SUMIFS('Grid GenerationQueue'!AI$5:AI$467,'Grid GenerationQueue'!$AX$5:$AX$467,$B115,'Grid GenerationQueue'!$AY$5:$AY$467,$C115,'Grid GenerationQueue'!$BF$5:$BF$467,"&lt;&gt;"&amp;"")</f>
        <v>0</v>
      </c>
      <c r="AI115">
        <f>SUMIFS('Grid GenerationQueue'!AJ$5:AJ$467,'Grid GenerationQueue'!$AX$5:$AX$467,$B115,'Grid GenerationQueue'!$AY$5:$AY$467,$C115,'Grid GenerationQueue'!$BF$5:$BF$467,"&lt;&gt;"&amp;"")</f>
        <v>0</v>
      </c>
      <c r="AJ115">
        <f>SUMIFS('Grid GenerationQueue'!AK$5:AK$467,'Grid GenerationQueue'!$AX$5:$AX$467,$B115,'Grid GenerationQueue'!$AY$5:$AY$467,$C115,'Grid GenerationQueue'!$BF$5:$BF$467,"&lt;&gt;"&amp;"")</f>
        <v>0</v>
      </c>
      <c r="AK115">
        <f>SUMIFS('Grid GenerationQueue'!AL$5:AL$467,'Grid GenerationQueue'!$AX$5:$AX$467,$B115,'Grid GenerationQueue'!$AY$5:$AY$467,$C115,'Grid GenerationQueue'!$BF$5:$BF$467,"&lt;&gt;"&amp;"")</f>
        <v>0</v>
      </c>
      <c r="AL115">
        <f>SUMIFS('Grid GenerationQueue'!AM$5:AM$467,'Grid GenerationQueue'!$AX$5:$AX$467,$B115,'Grid GenerationQueue'!$AY$5:$AY$467,$C115,'Grid GenerationQueue'!$BF$5:$BF$467,"&lt;&gt;"&amp;"")</f>
        <v>1001</v>
      </c>
      <c r="AM115">
        <f>SUMIFS('Grid GenerationQueue'!AN$5:AN$467,'Grid GenerationQueue'!$AX$5:$AX$467,$B115,'Grid GenerationQueue'!$AY$5:$AY$467,$C115,'Grid GenerationQueue'!$BF$5:$BF$467,"&lt;&gt;"&amp;"")</f>
        <v>0</v>
      </c>
      <c r="AN115">
        <f>SUMIFS('Grid GenerationQueue'!AO$5:AO$467,'Grid GenerationQueue'!$AX$5:$AX$467,$B115,'Grid GenerationQueue'!$AY$5:$AY$467,$C115,'Grid GenerationQueue'!$BF$5:$BF$467,"&lt;&gt;"&amp;"")</f>
        <v>0</v>
      </c>
      <c r="AO115">
        <f>SUMIFS('Grid GenerationQueue'!AP$5:AP$467,'Grid GenerationQueue'!$AX$5:$AX$467,$B115,'Grid GenerationQueue'!$AY$5:$AY$467,$C115,'Grid GenerationQueue'!$BF$5:$BF$467,"&lt;&gt;"&amp;"")</f>
        <v>0</v>
      </c>
      <c r="AQ115">
        <f>SUMIFS('Grid GenerationQueue'!AE$5:AE$467,'Grid GenerationQueue'!$AX$5:$AX$467,$B115,'Grid GenerationQueue'!$AY$5:$AY$467,$C115)</f>
        <v>0</v>
      </c>
      <c r="AR115">
        <f>SUMIFS('Grid GenerationQueue'!AF$5:AF$467,'Grid GenerationQueue'!$AX$5:$AX$467,$B115,'Grid GenerationQueue'!$AY$5:$AY$467,$C115)</f>
        <v>0</v>
      </c>
      <c r="AS115">
        <f>SUMIFS('Grid GenerationQueue'!AG$5:AG$467,'Grid GenerationQueue'!$AX$5:$AX$467,$B115,'Grid GenerationQueue'!$AY$5:$AY$467,$C115)</f>
        <v>0</v>
      </c>
      <c r="AT115">
        <f>SUMIFS('Grid GenerationQueue'!AH$5:AH$467,'Grid GenerationQueue'!$AX$5:$AX$467,$B115,'Grid GenerationQueue'!$AY$5:$AY$467,$C115)</f>
        <v>0</v>
      </c>
      <c r="AU115">
        <f>SUMIFS('Grid GenerationQueue'!AI$5:AI$467,'Grid GenerationQueue'!$AX$5:$AX$467,$B115,'Grid GenerationQueue'!$AY$5:$AY$467,$C115)</f>
        <v>0</v>
      </c>
      <c r="AV115">
        <f>SUMIFS('Grid GenerationQueue'!AJ$5:AJ$467,'Grid GenerationQueue'!$AX$5:$AX$467,$B115,'Grid GenerationQueue'!$AY$5:$AY$467,$C115)</f>
        <v>0</v>
      </c>
      <c r="AW115">
        <f>SUMIFS('Grid GenerationQueue'!AK$5:AK$467,'Grid GenerationQueue'!$AX$5:$AX$467,$B115,'Grid GenerationQueue'!$AY$5:$AY$467,$C115)</f>
        <v>0</v>
      </c>
      <c r="AX115">
        <f>SUMIFS('Grid GenerationQueue'!AL$5:AL$467,'Grid GenerationQueue'!$AX$5:$AX$467,$B115,'Grid GenerationQueue'!$AY$5:$AY$467,$C115)</f>
        <v>0</v>
      </c>
      <c r="AY115">
        <f>SUMIFS('Grid GenerationQueue'!AM$5:AM$467,'Grid GenerationQueue'!$AX$5:$AX$467,$B115,'Grid GenerationQueue'!$AY$5:$AY$467,$C115)</f>
        <v>1941.8</v>
      </c>
      <c r="AZ115">
        <f>SUMIFS('Grid GenerationQueue'!AN$5:AN$467,'Grid GenerationQueue'!$AX$5:$AX$467,$B115,'Grid GenerationQueue'!$AY$5:$AY$467,$C115)</f>
        <v>0</v>
      </c>
      <c r="BA115">
        <f>SUMIFS('Grid GenerationQueue'!AO$5:AO$467,'Grid GenerationQueue'!$AX$5:$AX$467,$B115,'Grid GenerationQueue'!$AY$5:$AY$467,$C115)</f>
        <v>0</v>
      </c>
      <c r="BB115">
        <f>SUMIFS('Grid GenerationQueue'!AP$5:AP$467,'Grid GenerationQueue'!$AX$5:$AX$467,$B115,'Grid GenerationQueue'!$AY$5:$AY$467,$C115)</f>
        <v>0</v>
      </c>
      <c r="BD115">
        <f>SUMIFS('Grid GenerationQueue'!AE$5:AE$467,'Grid GenerationQueue'!$AX$5:$AX$467,$B115,'Grid GenerationQueue'!$AY$5:$AY$467,$C115,'Grid GenerationQueue'!$BH$5:$BH$467,"Executed",'Grid GenerationQueue'!$BB$5:$BB$467,"&lt;"&amp;$BE$3)</f>
        <v>0</v>
      </c>
      <c r="BE115">
        <f>SUMIFS('Grid GenerationQueue'!AF$5:AF$467,'Grid GenerationQueue'!$AX$5:$AX$467,$B115,'Grid GenerationQueue'!$AY$5:$AY$467,$C115,'Grid GenerationQueue'!$BH$5:$BH$467,"Executed",'Grid GenerationQueue'!$BB$5:$BB$467,"&lt;"&amp;$BE$3)</f>
        <v>0</v>
      </c>
      <c r="BF115">
        <f>SUMIFS('Grid GenerationQueue'!AG$5:AG$467,'Grid GenerationQueue'!$AX$5:$AX$467,$B115,'Grid GenerationQueue'!$AY$5:$AY$467,$C115,'Grid GenerationQueue'!$BH$5:$BH$467,"Executed",'Grid GenerationQueue'!$BB$5:$BB$467,"&lt;"&amp;$BE$3)</f>
        <v>0</v>
      </c>
      <c r="BG115">
        <f>SUMIFS('Grid GenerationQueue'!AH$5:AH$467,'Grid GenerationQueue'!$AX$5:$AX$467,$B115,'Grid GenerationQueue'!$AY$5:$AY$467,$C115,'Grid GenerationQueue'!$BH$5:$BH$467,"Executed",'Grid GenerationQueue'!$BB$5:$BB$467,"&lt;"&amp;$BE$3)</f>
        <v>0</v>
      </c>
      <c r="BH115">
        <f>SUMIFS('Grid GenerationQueue'!AI$5:AI$467,'Grid GenerationQueue'!$AX$5:$AX$467,$B115,'Grid GenerationQueue'!$AY$5:$AY$467,$C115,'Grid GenerationQueue'!$BH$5:$BH$467,"Executed",'Grid GenerationQueue'!$BB$5:$BB$467,"&lt;"&amp;$BE$3)</f>
        <v>0</v>
      </c>
      <c r="BI115">
        <f>SUMIFS('Grid GenerationQueue'!AJ$5:AJ$467,'Grid GenerationQueue'!$AX$5:$AX$467,$B115,'Grid GenerationQueue'!$AY$5:$AY$467,$C115,'Grid GenerationQueue'!$BH$5:$BH$467,"Executed",'Grid GenerationQueue'!$BB$5:$BB$467,"&lt;"&amp;$BE$3)</f>
        <v>0</v>
      </c>
      <c r="BJ115">
        <f>SUMIFS('Grid GenerationQueue'!AK$5:AK$467,'Grid GenerationQueue'!$AX$5:$AX$467,$B115,'Grid GenerationQueue'!$AY$5:$AY$467,$C115,'Grid GenerationQueue'!$BH$5:$BH$467,"Executed",'Grid GenerationQueue'!$BB$5:$BB$467,"&lt;"&amp;$BE$3)</f>
        <v>0</v>
      </c>
      <c r="BK115">
        <f>SUMIFS('Grid GenerationQueue'!AL$5:AL$467,'Grid GenerationQueue'!$AX$5:$AX$467,$B115,'Grid GenerationQueue'!$AY$5:$AY$467,$C115,'Grid GenerationQueue'!$BH$5:$BH$467,"Executed",'Grid GenerationQueue'!$BB$5:$BB$467,"&lt;"&amp;$BE$3)</f>
        <v>0</v>
      </c>
      <c r="BL115">
        <f>SUMIFS('Grid GenerationQueue'!AM$5:AM$467,'Grid GenerationQueue'!$AX$5:$AX$467,$B115,'Grid GenerationQueue'!$AY$5:$AY$467,$C115,'Grid GenerationQueue'!$BH$5:$BH$467,"Executed",'Grid GenerationQueue'!$BB$5:$BB$467,"&lt;"&amp;$BE$3)</f>
        <v>0</v>
      </c>
      <c r="BM115">
        <f>SUMIFS('Grid GenerationQueue'!AN$5:AN$467,'Grid GenerationQueue'!$AX$5:$AX$467,$B115,'Grid GenerationQueue'!$AY$5:$AY$467,$C115,'Grid GenerationQueue'!$BH$5:$BH$467,"Executed",'Grid GenerationQueue'!$BB$5:$BB$467,"&lt;"&amp;$BE$3)</f>
        <v>0</v>
      </c>
      <c r="BN115">
        <f>SUMIFS('Grid GenerationQueue'!AO$5:AO$467,'Grid GenerationQueue'!$AX$5:$AX$467,$B115,'Grid GenerationQueue'!$AY$5:$AY$467,$C115,'Grid GenerationQueue'!$BH$5:$BH$467,"Executed",'Grid GenerationQueue'!$BB$5:$BB$467,"&lt;"&amp;$BE$3)</f>
        <v>0</v>
      </c>
      <c r="BO115">
        <f>SUMIFS('Grid GenerationQueue'!AP$5:AP$467,'Grid GenerationQueue'!$AX$5:$AX$467,$B115,'Grid GenerationQueue'!$AY$5:$AY$467,$C115,'Grid GenerationQueue'!$BH$5:$BH$467,"Executed",'Grid GenerationQueue'!$BB$5:$BB$467,"&lt;"&amp;$BE$3)</f>
        <v>0</v>
      </c>
      <c r="BQ115">
        <f>SUMIFS('Grid GenerationQueue'!AE$5:AE$467,'Grid GenerationQueue'!$AX$5:$AX$467,$B115,'Grid GenerationQueue'!$AY$5:$AY$467,$C115,'Grid GenerationQueue'!$BF$5:$BF$467,"&lt;&gt;"&amp;"",'Grid GenerationQueue'!$BB$5:$BB$467,"&lt;"&amp;$BE$3)</f>
        <v>0</v>
      </c>
      <c r="BR115">
        <f>SUMIFS('Grid GenerationQueue'!AF$5:AF$467,'Grid GenerationQueue'!$AX$5:$AX$467,$B115,'Grid GenerationQueue'!$AY$5:$AY$467,$C115,'Grid GenerationQueue'!$BF$5:$BF$467,"&lt;&gt;"&amp;"",'Grid GenerationQueue'!$BB$5:$BB$467,"&lt;"&amp;$BE$3)</f>
        <v>0</v>
      </c>
      <c r="BS115">
        <f>SUMIFS('Grid GenerationQueue'!AG$5:AG$467,'Grid GenerationQueue'!$AX$5:$AX$467,$B115,'Grid GenerationQueue'!$AY$5:$AY$467,$C115,'Grid GenerationQueue'!$BF$5:$BF$467,"&lt;&gt;"&amp;"",'Grid GenerationQueue'!$BB$5:$BB$467,"&lt;"&amp;$BE$3)</f>
        <v>0</v>
      </c>
      <c r="BT115">
        <f>SUMIFS('Grid GenerationQueue'!AH$5:AH$467,'Grid GenerationQueue'!$AX$5:$AX$467,$B115,'Grid GenerationQueue'!$AY$5:$AY$467,$C115,'Grid GenerationQueue'!$BF$5:$BF$467,"&lt;&gt;"&amp;"",'Grid GenerationQueue'!$BB$5:$BB$467,"&lt;"&amp;$BE$3)</f>
        <v>0</v>
      </c>
      <c r="BU115">
        <f>SUMIFS('Grid GenerationQueue'!AI$5:AI$467,'Grid GenerationQueue'!$AX$5:$AX$467,$B115,'Grid GenerationQueue'!$AY$5:$AY$467,$C115,'Grid GenerationQueue'!$BF$5:$BF$467,"&lt;&gt;"&amp;"",'Grid GenerationQueue'!$BB$5:$BB$467,"&lt;"&amp;$BE$3)</f>
        <v>0</v>
      </c>
      <c r="BV115">
        <f>SUMIFS('Grid GenerationQueue'!AJ$5:AJ$467,'Grid GenerationQueue'!$AX$5:$AX$467,$B115,'Grid GenerationQueue'!$AY$5:$AY$467,$C115,'Grid GenerationQueue'!$BF$5:$BF$467,"&lt;&gt;"&amp;"",'Grid GenerationQueue'!$BB$5:$BB$467,"&lt;"&amp;$BE$3)</f>
        <v>0</v>
      </c>
      <c r="BW115">
        <f>SUMIFS('Grid GenerationQueue'!AK$5:AK$467,'Grid GenerationQueue'!$AX$5:$AX$467,$B115,'Grid GenerationQueue'!$AY$5:$AY$467,$C115,'Grid GenerationQueue'!$BF$5:$BF$467,"&lt;&gt;"&amp;"",'Grid GenerationQueue'!$BB$5:$BB$467,"&lt;"&amp;$BE$3)</f>
        <v>0</v>
      </c>
      <c r="BX115">
        <f>SUMIFS('Grid GenerationQueue'!AL$5:AL$467,'Grid GenerationQueue'!$AX$5:$AX$467,$B115,'Grid GenerationQueue'!$AY$5:$AY$467,$C115,'Grid GenerationQueue'!$BF$5:$BF$467,"&lt;&gt;"&amp;"",'Grid GenerationQueue'!$BB$5:$BB$467,"&lt;"&amp;$BE$3)</f>
        <v>0</v>
      </c>
      <c r="BY115">
        <f>SUMIFS('Grid GenerationQueue'!AM$5:AM$467,'Grid GenerationQueue'!$AX$5:$AX$467,$B115,'Grid GenerationQueue'!$AY$5:$AY$467,$C115,'Grid GenerationQueue'!$BF$5:$BF$467,"&lt;&gt;"&amp;"",'Grid GenerationQueue'!$BB$5:$BB$467,"&lt;"&amp;$BE$3)</f>
        <v>0</v>
      </c>
      <c r="BZ115">
        <f>SUMIFS('Grid GenerationQueue'!AN$5:AN$467,'Grid GenerationQueue'!$AX$5:$AX$467,$B115,'Grid GenerationQueue'!$AY$5:$AY$467,$C115,'Grid GenerationQueue'!$BF$5:$BF$467,"&lt;&gt;"&amp;"",'Grid GenerationQueue'!$BB$5:$BB$467,"&lt;"&amp;$BE$3)</f>
        <v>0</v>
      </c>
      <c r="CA115">
        <f>SUMIFS('Grid GenerationQueue'!AO$5:AO$467,'Grid GenerationQueue'!$AX$5:$AX$467,$B115,'Grid GenerationQueue'!$AY$5:$AY$467,$C115,'Grid GenerationQueue'!$BF$5:$BF$467,"&lt;&gt;"&amp;"",'Grid GenerationQueue'!$BB$5:$BB$467,"&lt;"&amp;$BE$3)</f>
        <v>0</v>
      </c>
      <c r="CB115">
        <f>SUMIFS('Grid GenerationQueue'!AP$5:AP$467,'Grid GenerationQueue'!$AX$5:$AX$467,$B115,'Grid GenerationQueue'!$AY$5:$AY$467,$C115,'Grid GenerationQueue'!$BF$5:$BF$467,"&lt;&gt;"&amp;"",'Grid GenerationQueue'!$BB$5:$BB$467,"&lt;"&amp;$BE$3)</f>
        <v>0</v>
      </c>
      <c r="CD115">
        <f>SUMIFS('Grid GenerationQueue'!AE$5:AE$467,'Grid GenerationQueue'!$AX$5:$AX$467,$B115,'Grid GenerationQueue'!$AY$5:$AY$467,$C115,'Grid GenerationQueue'!$BB$5:$BB$467,"&lt;"&amp;$BE$3)</f>
        <v>0</v>
      </c>
      <c r="CE115">
        <f>SUMIFS('Grid GenerationQueue'!AF$5:AF$467,'Grid GenerationQueue'!$AX$5:$AX$467,$B115,'Grid GenerationQueue'!$AY$5:$AY$467,$C115,'Grid GenerationQueue'!$BB$5:$BB$467,"&lt;"&amp;$BE$3)</f>
        <v>0</v>
      </c>
      <c r="CF115">
        <f>SUMIFS('Grid GenerationQueue'!AG$5:AG$467,'Grid GenerationQueue'!$AX$5:$AX$467,$B115,'Grid GenerationQueue'!$AY$5:$AY$467,$C115,'Grid GenerationQueue'!$BB$5:$BB$467,"&lt;"&amp;$BE$3)</f>
        <v>0</v>
      </c>
      <c r="CG115">
        <f>SUMIFS('Grid GenerationQueue'!AH$5:AH$467,'Grid GenerationQueue'!$AX$5:$AX$467,$B115,'Grid GenerationQueue'!$AY$5:$AY$467,$C115,'Grid GenerationQueue'!$BB$5:$BB$467,"&lt;"&amp;$BE$3)</f>
        <v>0</v>
      </c>
      <c r="CH115">
        <f>SUMIFS('Grid GenerationQueue'!AI$5:AI$467,'Grid GenerationQueue'!$AX$5:$AX$467,$B115,'Grid GenerationQueue'!$AY$5:$AY$467,$C115,'Grid GenerationQueue'!$BB$5:$BB$467,"&lt;"&amp;$BE$3)</f>
        <v>0</v>
      </c>
      <c r="CI115">
        <f>SUMIFS('Grid GenerationQueue'!AJ$5:AJ$467,'Grid GenerationQueue'!$AX$5:$AX$467,$B115,'Grid GenerationQueue'!$AY$5:$AY$467,$C115,'Grid GenerationQueue'!$BB$5:$BB$467,"&lt;"&amp;$BE$3)</f>
        <v>0</v>
      </c>
      <c r="CJ115">
        <f>SUMIFS('Grid GenerationQueue'!AK$5:AK$467,'Grid GenerationQueue'!$AX$5:$AX$467,$B115,'Grid GenerationQueue'!$AY$5:$AY$467,$C115,'Grid GenerationQueue'!$BB$5:$BB$467,"&lt;"&amp;$BE$3)</f>
        <v>0</v>
      </c>
      <c r="CK115">
        <f>SUMIFS('Grid GenerationQueue'!AL$5:AL$467,'Grid GenerationQueue'!$AX$5:$AX$467,$B115,'Grid GenerationQueue'!$AY$5:$AY$467,$C115,'Grid GenerationQueue'!$BB$5:$BB$467,"&lt;"&amp;$BE$3)</f>
        <v>0</v>
      </c>
      <c r="CL115">
        <f>SUMIFS('Grid GenerationQueue'!AM$5:AM$467,'Grid GenerationQueue'!$AX$5:$AX$467,$B115,'Grid GenerationQueue'!$AY$5:$AY$467,$C115,'Grid GenerationQueue'!$BB$5:$BB$467,"&lt;"&amp;$BE$3)</f>
        <v>0</v>
      </c>
      <c r="CM115">
        <f>SUMIFS('Grid GenerationQueue'!AN$5:AN$467,'Grid GenerationQueue'!$AX$5:$AX$467,$B115,'Grid GenerationQueue'!$AY$5:$AY$467,$C115,'Grid GenerationQueue'!$BB$5:$BB$467,"&lt;"&amp;$BE$3)</f>
        <v>0</v>
      </c>
      <c r="CN115">
        <f>SUMIFS('Grid GenerationQueue'!AO$5:AO$467,'Grid GenerationQueue'!$AX$5:$AX$467,$B115,'Grid GenerationQueue'!$AY$5:$AY$467,$C115,'Grid GenerationQueue'!$BB$5:$BB$467,"&lt;"&amp;$BE$3)</f>
        <v>0</v>
      </c>
      <c r="CO115">
        <f>SUMIFS('Grid GenerationQueue'!AP$5:AP$467,'Grid GenerationQueue'!$AX$5:$AX$467,$B115,'Grid GenerationQueue'!$AY$5:$AY$467,$C115,'Grid GenerationQueue'!$BB$5:$BB$467,"&lt;"&amp;$BE$3)</f>
        <v>0</v>
      </c>
    </row>
    <row r="116" spans="1:93" x14ac:dyDescent="0.35">
      <c r="A116" t="s">
        <v>4647</v>
      </c>
      <c r="B116" t="s">
        <v>4384</v>
      </c>
      <c r="C116">
        <v>230</v>
      </c>
      <c r="D116">
        <f>SUMIFS('Grid GenerationQueue'!AE$5:AE$467,'Grid GenerationQueue'!$AX$5:$AX$467,$B116,'Grid GenerationQueue'!$AY$5:$AY$467,$C116,'Grid GenerationQueue'!$BI$5:$BI$467,"&lt;4")</f>
        <v>0</v>
      </c>
      <c r="E116">
        <f>SUMIFS('Grid GenerationQueue'!AF$5:AF$467,'Grid GenerationQueue'!$AX$5:$AX$467,$B116,'Grid GenerationQueue'!$AY$5:$AY$467,$C116,'Grid GenerationQueue'!$BI$5:$BI$467,"&lt;4")</f>
        <v>0</v>
      </c>
      <c r="F116">
        <f>SUMIFS('Grid GenerationQueue'!AG$5:AG$467,'Grid GenerationQueue'!$AX$5:$AX$467,$B116,'Grid GenerationQueue'!$AY$5:$AY$467,$C116,'Grid GenerationQueue'!$BI$5:$BI$467,"&lt;4")</f>
        <v>0</v>
      </c>
      <c r="G116">
        <f>SUMIFS('Grid GenerationQueue'!AH$5:AH$467,'Grid GenerationQueue'!$AX$5:$AX$467,$B116,'Grid GenerationQueue'!$AY$5:$AY$467,$C116,'Grid GenerationQueue'!$BI$5:$BI$467,"&lt;4")</f>
        <v>0</v>
      </c>
      <c r="H116">
        <f>SUMIFS('Grid GenerationQueue'!AI$5:AI$467,'Grid GenerationQueue'!$AX$5:$AX$467,$B116,'Grid GenerationQueue'!$AY$5:$AY$467,$C116,'Grid GenerationQueue'!$BI$5:$BI$467,"&lt;4")</f>
        <v>0</v>
      </c>
      <c r="I116">
        <f>SUMIFS('Grid GenerationQueue'!AJ$5:AJ$467,'Grid GenerationQueue'!$AX$5:$AX$467,$B116,'Grid GenerationQueue'!$AY$5:$AY$467,$C116,'Grid GenerationQueue'!$BI$5:$BI$467,"&lt;4")</f>
        <v>0</v>
      </c>
      <c r="J116">
        <f>SUMIFS('Grid GenerationQueue'!AK$5:AK$467,'Grid GenerationQueue'!$AX$5:$AX$467,$B116,'Grid GenerationQueue'!$AY$5:$AY$467,$C116,'Grid GenerationQueue'!$BI$5:$BI$467,"&lt;4")</f>
        <v>0</v>
      </c>
      <c r="K116">
        <f>SUMIFS('Grid GenerationQueue'!AL$5:AL$467,'Grid GenerationQueue'!$AX$5:$AX$467,$B116,'Grid GenerationQueue'!$AY$5:$AY$467,$C116,'Grid GenerationQueue'!$BI$5:$BI$467,"&lt;4")</f>
        <v>0</v>
      </c>
      <c r="L116">
        <f>SUMIFS('Grid GenerationQueue'!AM$5:AM$467,'Grid GenerationQueue'!$AX$5:$AX$467,$B116,'Grid GenerationQueue'!$AY$5:$AY$467,$C116,'Grid GenerationQueue'!$BI$5:$BI$467,"&lt;4")</f>
        <v>652.5</v>
      </c>
      <c r="M116">
        <f>SUMIFS('Grid GenerationQueue'!AN$5:AN$467,'Grid GenerationQueue'!$AX$5:$AX$467,$B116,'Grid GenerationQueue'!$AY$5:$AY$467,$C116,'Grid GenerationQueue'!$BI$5:$BI$467,"&lt;4")</f>
        <v>0</v>
      </c>
      <c r="N116">
        <f>SUMIFS('Grid GenerationQueue'!AO$5:AO$467,'Grid GenerationQueue'!$AX$5:$AX$467,$B116,'Grid GenerationQueue'!$AY$5:$AY$467,$C116,'Grid GenerationQueue'!$BI$5:$BI$467,"&lt;4")</f>
        <v>0</v>
      </c>
      <c r="O116">
        <f>SUMIFS('Grid GenerationQueue'!AP$5:AP$467,'Grid GenerationQueue'!$AX$5:$AX$467,$B116,'Grid GenerationQueue'!$AY$5:$AY$467,$C116,'Grid GenerationQueue'!$BI$5:$BI$467,"&lt;4")</f>
        <v>0</v>
      </c>
      <c r="Q116">
        <f>SUMIFS('Grid GenerationQueue'!AE$5:AE$467,'Grid GenerationQueue'!$AX$5:$AX$467,$B116,'Grid GenerationQueue'!$AY$5:$AY$467,$C116,'Grid GenerationQueue'!$BH$5:$BH$467,"Executed")</f>
        <v>0</v>
      </c>
      <c r="R116">
        <f>SUMIFS('Grid GenerationQueue'!AF$5:AF$467,'Grid GenerationQueue'!$AX$5:$AX$467,$B116,'Grid GenerationQueue'!$AY$5:$AY$467,$C116,'Grid GenerationQueue'!$BH$5:$BH$467,"Executed")</f>
        <v>0</v>
      </c>
      <c r="S116">
        <f>SUMIFS('Grid GenerationQueue'!AG$5:AG$467,'Grid GenerationQueue'!$AX$5:$AX$467,$B116,'Grid GenerationQueue'!$AY$5:$AY$467,$C116,'Grid GenerationQueue'!$BH$5:$BH$467,"Executed")</f>
        <v>0</v>
      </c>
      <c r="T116">
        <f>SUMIFS('Grid GenerationQueue'!AH$5:AH$467,'Grid GenerationQueue'!$AX$5:$AX$467,$B116,'Grid GenerationQueue'!$AY$5:$AY$467,$C116,'Grid GenerationQueue'!$BH$5:$BH$467,"Executed")</f>
        <v>0</v>
      </c>
      <c r="U116">
        <f>SUMIFS('Grid GenerationQueue'!AI$5:AI$467,'Grid GenerationQueue'!$AX$5:$AX$467,$B116,'Grid GenerationQueue'!$AY$5:$AY$467,$C116,'Grid GenerationQueue'!$BH$5:$BH$467,"Executed")</f>
        <v>0</v>
      </c>
      <c r="V116">
        <f>SUMIFS('Grid GenerationQueue'!AJ$5:AJ$467,'Grid GenerationQueue'!$AX$5:$AX$467,$B116,'Grid GenerationQueue'!$AY$5:$AY$467,$C116,'Grid GenerationQueue'!$BH$5:$BH$467,"Executed")</f>
        <v>0</v>
      </c>
      <c r="W116">
        <f>SUMIFS('Grid GenerationQueue'!AK$5:AK$467,'Grid GenerationQueue'!$AX$5:$AX$467,$B116,'Grid GenerationQueue'!$AY$5:$AY$467,$C116,'Grid GenerationQueue'!$BH$5:$BH$467,"Executed")</f>
        <v>0</v>
      </c>
      <c r="X116">
        <f>SUMIFS('Grid GenerationQueue'!AL$5:AL$467,'Grid GenerationQueue'!$AX$5:$AX$467,$B116,'Grid GenerationQueue'!$AY$5:$AY$467,$C116,'Grid GenerationQueue'!$BH$5:$BH$467,"Executed")</f>
        <v>0</v>
      </c>
      <c r="Y116">
        <f>SUMIFS('Grid GenerationQueue'!AM$5:AM$467,'Grid GenerationQueue'!$AX$5:$AX$467,$B116,'Grid GenerationQueue'!$AY$5:$AY$467,$C116,'Grid GenerationQueue'!$BH$5:$BH$467,"Executed")</f>
        <v>0</v>
      </c>
      <c r="Z116">
        <f>SUMIFS('Grid GenerationQueue'!AN$5:AN$467,'Grid GenerationQueue'!$AX$5:$AX$467,$B116,'Grid GenerationQueue'!$AY$5:$AY$467,$C116,'Grid GenerationQueue'!$BH$5:$BH$467,"Executed")</f>
        <v>0</v>
      </c>
      <c r="AA116">
        <f>SUMIFS('Grid GenerationQueue'!AO$5:AO$467,'Grid GenerationQueue'!$AX$5:$AX$467,$B116,'Grid GenerationQueue'!$AY$5:$AY$467,$C116,'Grid GenerationQueue'!$BH$5:$BH$467,"Executed")</f>
        <v>0</v>
      </c>
      <c r="AB116">
        <f>SUMIFS('Grid GenerationQueue'!AP$5:AP$467,'Grid GenerationQueue'!$AX$5:$AX$467,$B116,'Grid GenerationQueue'!$AY$5:$AY$467,$C116,'Grid GenerationQueue'!$BH$5:$BH$467,"Executed")</f>
        <v>0</v>
      </c>
      <c r="AD116">
        <f>SUMIFS('Grid GenerationQueue'!AE$5:AE$467,'Grid GenerationQueue'!$AX$5:$AX$467,$B116,'Grid GenerationQueue'!$AY$5:$AY$467,$C116,'Grid GenerationQueue'!$BF$5:$BF$467,"&lt;&gt;"&amp;"")</f>
        <v>0</v>
      </c>
      <c r="AE116">
        <f>SUMIFS('Grid GenerationQueue'!AF$5:AF$467,'Grid GenerationQueue'!$AX$5:$AX$467,$B116,'Grid GenerationQueue'!$AY$5:$AY$467,$C116,'Grid GenerationQueue'!$BF$5:$BF$467,"&lt;&gt;"&amp;"")</f>
        <v>0</v>
      </c>
      <c r="AF116">
        <f>SUMIFS('Grid GenerationQueue'!AG$5:AG$467,'Grid GenerationQueue'!$AX$5:$AX$467,$B116,'Grid GenerationQueue'!$AY$5:$AY$467,$C116,'Grid GenerationQueue'!$BF$5:$BF$467,"&lt;&gt;"&amp;"")</f>
        <v>0</v>
      </c>
      <c r="AG116">
        <f>SUMIFS('Grid GenerationQueue'!AH$5:AH$467,'Grid GenerationQueue'!$AX$5:$AX$467,$B116,'Grid GenerationQueue'!$AY$5:$AY$467,$C116,'Grid GenerationQueue'!$BF$5:$BF$467,"&lt;&gt;"&amp;"")</f>
        <v>0</v>
      </c>
      <c r="AH116">
        <f>SUMIFS('Grid GenerationQueue'!AI$5:AI$467,'Grid GenerationQueue'!$AX$5:$AX$467,$B116,'Grid GenerationQueue'!$AY$5:$AY$467,$C116,'Grid GenerationQueue'!$BF$5:$BF$467,"&lt;&gt;"&amp;"")</f>
        <v>0</v>
      </c>
      <c r="AI116">
        <f>SUMIFS('Grid GenerationQueue'!AJ$5:AJ$467,'Grid GenerationQueue'!$AX$5:$AX$467,$B116,'Grid GenerationQueue'!$AY$5:$AY$467,$C116,'Grid GenerationQueue'!$BF$5:$BF$467,"&lt;&gt;"&amp;"")</f>
        <v>0</v>
      </c>
      <c r="AJ116">
        <f>SUMIFS('Grid GenerationQueue'!AK$5:AK$467,'Grid GenerationQueue'!$AX$5:$AX$467,$B116,'Grid GenerationQueue'!$AY$5:$AY$467,$C116,'Grid GenerationQueue'!$BF$5:$BF$467,"&lt;&gt;"&amp;"")</f>
        <v>0</v>
      </c>
      <c r="AK116">
        <f>SUMIFS('Grid GenerationQueue'!AL$5:AL$467,'Grid GenerationQueue'!$AX$5:$AX$467,$B116,'Grid GenerationQueue'!$AY$5:$AY$467,$C116,'Grid GenerationQueue'!$BF$5:$BF$467,"&lt;&gt;"&amp;"")</f>
        <v>0</v>
      </c>
      <c r="AL116">
        <f>SUMIFS('Grid GenerationQueue'!AM$5:AM$467,'Grid GenerationQueue'!$AX$5:$AX$467,$B116,'Grid GenerationQueue'!$AY$5:$AY$467,$C116,'Grid GenerationQueue'!$BF$5:$BF$467,"&lt;&gt;"&amp;"")</f>
        <v>652.5</v>
      </c>
      <c r="AM116">
        <f>SUMIFS('Grid GenerationQueue'!AN$5:AN$467,'Grid GenerationQueue'!$AX$5:$AX$467,$B116,'Grid GenerationQueue'!$AY$5:$AY$467,$C116,'Grid GenerationQueue'!$BF$5:$BF$467,"&lt;&gt;"&amp;"")</f>
        <v>0</v>
      </c>
      <c r="AN116">
        <f>SUMIFS('Grid GenerationQueue'!AO$5:AO$467,'Grid GenerationQueue'!$AX$5:$AX$467,$B116,'Grid GenerationQueue'!$AY$5:$AY$467,$C116,'Grid GenerationQueue'!$BF$5:$BF$467,"&lt;&gt;"&amp;"")</f>
        <v>0</v>
      </c>
      <c r="AO116">
        <f>SUMIFS('Grid GenerationQueue'!AP$5:AP$467,'Grid GenerationQueue'!$AX$5:$AX$467,$B116,'Grid GenerationQueue'!$AY$5:$AY$467,$C116,'Grid GenerationQueue'!$BF$5:$BF$467,"&lt;&gt;"&amp;"")</f>
        <v>0</v>
      </c>
      <c r="AQ116">
        <f>SUMIFS('Grid GenerationQueue'!AE$5:AE$467,'Grid GenerationQueue'!$AX$5:$AX$467,$B116,'Grid GenerationQueue'!$AY$5:$AY$467,$C116)</f>
        <v>0</v>
      </c>
      <c r="AR116">
        <f>SUMIFS('Grid GenerationQueue'!AF$5:AF$467,'Grid GenerationQueue'!$AX$5:$AX$467,$B116,'Grid GenerationQueue'!$AY$5:$AY$467,$C116)</f>
        <v>0</v>
      </c>
      <c r="AS116">
        <f>SUMIFS('Grid GenerationQueue'!AG$5:AG$467,'Grid GenerationQueue'!$AX$5:$AX$467,$B116,'Grid GenerationQueue'!$AY$5:$AY$467,$C116)</f>
        <v>0</v>
      </c>
      <c r="AT116">
        <f>SUMIFS('Grid GenerationQueue'!AH$5:AH$467,'Grid GenerationQueue'!$AX$5:$AX$467,$B116,'Grid GenerationQueue'!$AY$5:$AY$467,$C116)</f>
        <v>0</v>
      </c>
      <c r="AU116">
        <f>SUMIFS('Grid GenerationQueue'!AI$5:AI$467,'Grid GenerationQueue'!$AX$5:$AX$467,$B116,'Grid GenerationQueue'!$AY$5:$AY$467,$C116)</f>
        <v>0</v>
      </c>
      <c r="AV116">
        <f>SUMIFS('Grid GenerationQueue'!AJ$5:AJ$467,'Grid GenerationQueue'!$AX$5:$AX$467,$B116,'Grid GenerationQueue'!$AY$5:$AY$467,$C116)</f>
        <v>0</v>
      </c>
      <c r="AW116">
        <f>SUMIFS('Grid GenerationQueue'!AK$5:AK$467,'Grid GenerationQueue'!$AX$5:$AX$467,$B116,'Grid GenerationQueue'!$AY$5:$AY$467,$C116)</f>
        <v>0</v>
      </c>
      <c r="AX116">
        <f>SUMIFS('Grid GenerationQueue'!AL$5:AL$467,'Grid GenerationQueue'!$AX$5:$AX$467,$B116,'Grid GenerationQueue'!$AY$5:$AY$467,$C116)</f>
        <v>0</v>
      </c>
      <c r="AY116">
        <f>SUMIFS('Grid GenerationQueue'!AM$5:AM$467,'Grid GenerationQueue'!$AX$5:$AX$467,$B116,'Grid GenerationQueue'!$AY$5:$AY$467,$C116)</f>
        <v>652.5</v>
      </c>
      <c r="AZ116">
        <f>SUMIFS('Grid GenerationQueue'!AN$5:AN$467,'Grid GenerationQueue'!$AX$5:$AX$467,$B116,'Grid GenerationQueue'!$AY$5:$AY$467,$C116)</f>
        <v>0</v>
      </c>
      <c r="BA116">
        <f>SUMIFS('Grid GenerationQueue'!AO$5:AO$467,'Grid GenerationQueue'!$AX$5:$AX$467,$B116,'Grid GenerationQueue'!$AY$5:$AY$467,$C116)</f>
        <v>0</v>
      </c>
      <c r="BB116">
        <f>SUMIFS('Grid GenerationQueue'!AP$5:AP$467,'Grid GenerationQueue'!$AX$5:$AX$467,$B116,'Grid GenerationQueue'!$AY$5:$AY$467,$C116)</f>
        <v>0</v>
      </c>
      <c r="BD116">
        <f>SUMIFS('Grid GenerationQueue'!AE$5:AE$467,'Grid GenerationQueue'!$AX$5:$AX$467,$B116,'Grid GenerationQueue'!$AY$5:$AY$467,$C116,'Grid GenerationQueue'!$BH$5:$BH$467,"Executed",'Grid GenerationQueue'!$BB$5:$BB$467,"&lt;"&amp;$BE$3)</f>
        <v>0</v>
      </c>
      <c r="BE116">
        <f>SUMIFS('Grid GenerationQueue'!AF$5:AF$467,'Grid GenerationQueue'!$AX$5:$AX$467,$B116,'Grid GenerationQueue'!$AY$5:$AY$467,$C116,'Grid GenerationQueue'!$BH$5:$BH$467,"Executed",'Grid GenerationQueue'!$BB$5:$BB$467,"&lt;"&amp;$BE$3)</f>
        <v>0</v>
      </c>
      <c r="BF116">
        <f>SUMIFS('Grid GenerationQueue'!AG$5:AG$467,'Grid GenerationQueue'!$AX$5:$AX$467,$B116,'Grid GenerationQueue'!$AY$5:$AY$467,$C116,'Grid GenerationQueue'!$BH$5:$BH$467,"Executed",'Grid GenerationQueue'!$BB$5:$BB$467,"&lt;"&amp;$BE$3)</f>
        <v>0</v>
      </c>
      <c r="BG116">
        <f>SUMIFS('Grid GenerationQueue'!AH$5:AH$467,'Grid GenerationQueue'!$AX$5:$AX$467,$B116,'Grid GenerationQueue'!$AY$5:$AY$467,$C116,'Grid GenerationQueue'!$BH$5:$BH$467,"Executed",'Grid GenerationQueue'!$BB$5:$BB$467,"&lt;"&amp;$BE$3)</f>
        <v>0</v>
      </c>
      <c r="BH116">
        <f>SUMIFS('Grid GenerationQueue'!AI$5:AI$467,'Grid GenerationQueue'!$AX$5:$AX$467,$B116,'Grid GenerationQueue'!$AY$5:$AY$467,$C116,'Grid GenerationQueue'!$BH$5:$BH$467,"Executed",'Grid GenerationQueue'!$BB$5:$BB$467,"&lt;"&amp;$BE$3)</f>
        <v>0</v>
      </c>
      <c r="BI116">
        <f>SUMIFS('Grid GenerationQueue'!AJ$5:AJ$467,'Grid GenerationQueue'!$AX$5:$AX$467,$B116,'Grid GenerationQueue'!$AY$5:$AY$467,$C116,'Grid GenerationQueue'!$BH$5:$BH$467,"Executed",'Grid GenerationQueue'!$BB$5:$BB$467,"&lt;"&amp;$BE$3)</f>
        <v>0</v>
      </c>
      <c r="BJ116">
        <f>SUMIFS('Grid GenerationQueue'!AK$5:AK$467,'Grid GenerationQueue'!$AX$5:$AX$467,$B116,'Grid GenerationQueue'!$AY$5:$AY$467,$C116,'Grid GenerationQueue'!$BH$5:$BH$467,"Executed",'Grid GenerationQueue'!$BB$5:$BB$467,"&lt;"&amp;$BE$3)</f>
        <v>0</v>
      </c>
      <c r="BK116">
        <f>SUMIFS('Grid GenerationQueue'!AL$5:AL$467,'Grid GenerationQueue'!$AX$5:$AX$467,$B116,'Grid GenerationQueue'!$AY$5:$AY$467,$C116,'Grid GenerationQueue'!$BH$5:$BH$467,"Executed",'Grid GenerationQueue'!$BB$5:$BB$467,"&lt;"&amp;$BE$3)</f>
        <v>0</v>
      </c>
      <c r="BL116">
        <f>SUMIFS('Grid GenerationQueue'!AM$5:AM$467,'Grid GenerationQueue'!$AX$5:$AX$467,$B116,'Grid GenerationQueue'!$AY$5:$AY$467,$C116,'Grid GenerationQueue'!$BH$5:$BH$467,"Executed",'Grid GenerationQueue'!$BB$5:$BB$467,"&lt;"&amp;$BE$3)</f>
        <v>0</v>
      </c>
      <c r="BM116">
        <f>SUMIFS('Grid GenerationQueue'!AN$5:AN$467,'Grid GenerationQueue'!$AX$5:$AX$467,$B116,'Grid GenerationQueue'!$AY$5:$AY$467,$C116,'Grid GenerationQueue'!$BH$5:$BH$467,"Executed",'Grid GenerationQueue'!$BB$5:$BB$467,"&lt;"&amp;$BE$3)</f>
        <v>0</v>
      </c>
      <c r="BN116">
        <f>SUMIFS('Grid GenerationQueue'!AO$5:AO$467,'Grid GenerationQueue'!$AX$5:$AX$467,$B116,'Grid GenerationQueue'!$AY$5:$AY$467,$C116,'Grid GenerationQueue'!$BH$5:$BH$467,"Executed",'Grid GenerationQueue'!$BB$5:$BB$467,"&lt;"&amp;$BE$3)</f>
        <v>0</v>
      </c>
      <c r="BO116">
        <f>SUMIFS('Grid GenerationQueue'!AP$5:AP$467,'Grid GenerationQueue'!$AX$5:$AX$467,$B116,'Grid GenerationQueue'!$AY$5:$AY$467,$C116,'Grid GenerationQueue'!$BH$5:$BH$467,"Executed",'Grid GenerationQueue'!$BB$5:$BB$467,"&lt;"&amp;$BE$3)</f>
        <v>0</v>
      </c>
      <c r="BQ116">
        <f>SUMIFS('Grid GenerationQueue'!AE$5:AE$467,'Grid GenerationQueue'!$AX$5:$AX$467,$B116,'Grid GenerationQueue'!$AY$5:$AY$467,$C116,'Grid GenerationQueue'!$BF$5:$BF$467,"&lt;&gt;"&amp;"",'Grid GenerationQueue'!$BB$5:$BB$467,"&lt;"&amp;$BE$3)</f>
        <v>0</v>
      </c>
      <c r="BR116">
        <f>SUMIFS('Grid GenerationQueue'!AF$5:AF$467,'Grid GenerationQueue'!$AX$5:$AX$467,$B116,'Grid GenerationQueue'!$AY$5:$AY$467,$C116,'Grid GenerationQueue'!$BF$5:$BF$467,"&lt;&gt;"&amp;"",'Grid GenerationQueue'!$BB$5:$BB$467,"&lt;"&amp;$BE$3)</f>
        <v>0</v>
      </c>
      <c r="BS116">
        <f>SUMIFS('Grid GenerationQueue'!AG$5:AG$467,'Grid GenerationQueue'!$AX$5:$AX$467,$B116,'Grid GenerationQueue'!$AY$5:$AY$467,$C116,'Grid GenerationQueue'!$BF$5:$BF$467,"&lt;&gt;"&amp;"",'Grid GenerationQueue'!$BB$5:$BB$467,"&lt;"&amp;$BE$3)</f>
        <v>0</v>
      </c>
      <c r="BT116">
        <f>SUMIFS('Grid GenerationQueue'!AH$5:AH$467,'Grid GenerationQueue'!$AX$5:$AX$467,$B116,'Grid GenerationQueue'!$AY$5:$AY$467,$C116,'Grid GenerationQueue'!$BF$5:$BF$467,"&lt;&gt;"&amp;"",'Grid GenerationQueue'!$BB$5:$BB$467,"&lt;"&amp;$BE$3)</f>
        <v>0</v>
      </c>
      <c r="BU116">
        <f>SUMIFS('Grid GenerationQueue'!AI$5:AI$467,'Grid GenerationQueue'!$AX$5:$AX$467,$B116,'Grid GenerationQueue'!$AY$5:$AY$467,$C116,'Grid GenerationQueue'!$BF$5:$BF$467,"&lt;&gt;"&amp;"",'Grid GenerationQueue'!$BB$5:$BB$467,"&lt;"&amp;$BE$3)</f>
        <v>0</v>
      </c>
      <c r="BV116">
        <f>SUMIFS('Grid GenerationQueue'!AJ$5:AJ$467,'Grid GenerationQueue'!$AX$5:$AX$467,$B116,'Grid GenerationQueue'!$AY$5:$AY$467,$C116,'Grid GenerationQueue'!$BF$5:$BF$467,"&lt;&gt;"&amp;"",'Grid GenerationQueue'!$BB$5:$BB$467,"&lt;"&amp;$BE$3)</f>
        <v>0</v>
      </c>
      <c r="BW116">
        <f>SUMIFS('Grid GenerationQueue'!AK$5:AK$467,'Grid GenerationQueue'!$AX$5:$AX$467,$B116,'Grid GenerationQueue'!$AY$5:$AY$467,$C116,'Grid GenerationQueue'!$BF$5:$BF$467,"&lt;&gt;"&amp;"",'Grid GenerationQueue'!$BB$5:$BB$467,"&lt;"&amp;$BE$3)</f>
        <v>0</v>
      </c>
      <c r="BX116">
        <f>SUMIFS('Grid GenerationQueue'!AL$5:AL$467,'Grid GenerationQueue'!$AX$5:$AX$467,$B116,'Grid GenerationQueue'!$AY$5:$AY$467,$C116,'Grid GenerationQueue'!$BF$5:$BF$467,"&lt;&gt;"&amp;"",'Grid GenerationQueue'!$BB$5:$BB$467,"&lt;"&amp;$BE$3)</f>
        <v>0</v>
      </c>
      <c r="BY116">
        <f>SUMIFS('Grid GenerationQueue'!AM$5:AM$467,'Grid GenerationQueue'!$AX$5:$AX$467,$B116,'Grid GenerationQueue'!$AY$5:$AY$467,$C116,'Grid GenerationQueue'!$BF$5:$BF$467,"&lt;&gt;"&amp;"",'Grid GenerationQueue'!$BB$5:$BB$467,"&lt;"&amp;$BE$3)</f>
        <v>652.5</v>
      </c>
      <c r="BZ116">
        <f>SUMIFS('Grid GenerationQueue'!AN$5:AN$467,'Grid GenerationQueue'!$AX$5:$AX$467,$B116,'Grid GenerationQueue'!$AY$5:$AY$467,$C116,'Grid GenerationQueue'!$BF$5:$BF$467,"&lt;&gt;"&amp;"",'Grid GenerationQueue'!$BB$5:$BB$467,"&lt;"&amp;$BE$3)</f>
        <v>0</v>
      </c>
      <c r="CA116">
        <f>SUMIFS('Grid GenerationQueue'!AO$5:AO$467,'Grid GenerationQueue'!$AX$5:$AX$467,$B116,'Grid GenerationQueue'!$AY$5:$AY$467,$C116,'Grid GenerationQueue'!$BF$5:$BF$467,"&lt;&gt;"&amp;"",'Grid GenerationQueue'!$BB$5:$BB$467,"&lt;"&amp;$BE$3)</f>
        <v>0</v>
      </c>
      <c r="CB116">
        <f>SUMIFS('Grid GenerationQueue'!AP$5:AP$467,'Grid GenerationQueue'!$AX$5:$AX$467,$B116,'Grid GenerationQueue'!$AY$5:$AY$467,$C116,'Grid GenerationQueue'!$BF$5:$BF$467,"&lt;&gt;"&amp;"",'Grid GenerationQueue'!$BB$5:$BB$467,"&lt;"&amp;$BE$3)</f>
        <v>0</v>
      </c>
      <c r="CD116">
        <f>SUMIFS('Grid GenerationQueue'!AE$5:AE$467,'Grid GenerationQueue'!$AX$5:$AX$467,$B116,'Grid GenerationQueue'!$AY$5:$AY$467,$C116,'Grid GenerationQueue'!$BB$5:$BB$467,"&lt;"&amp;$BE$3)</f>
        <v>0</v>
      </c>
      <c r="CE116">
        <f>SUMIFS('Grid GenerationQueue'!AF$5:AF$467,'Grid GenerationQueue'!$AX$5:$AX$467,$B116,'Grid GenerationQueue'!$AY$5:$AY$467,$C116,'Grid GenerationQueue'!$BB$5:$BB$467,"&lt;"&amp;$BE$3)</f>
        <v>0</v>
      </c>
      <c r="CF116">
        <f>SUMIFS('Grid GenerationQueue'!AG$5:AG$467,'Grid GenerationQueue'!$AX$5:$AX$467,$B116,'Grid GenerationQueue'!$AY$5:$AY$467,$C116,'Grid GenerationQueue'!$BB$5:$BB$467,"&lt;"&amp;$BE$3)</f>
        <v>0</v>
      </c>
      <c r="CG116">
        <f>SUMIFS('Grid GenerationQueue'!AH$5:AH$467,'Grid GenerationQueue'!$AX$5:$AX$467,$B116,'Grid GenerationQueue'!$AY$5:$AY$467,$C116,'Grid GenerationQueue'!$BB$5:$BB$467,"&lt;"&amp;$BE$3)</f>
        <v>0</v>
      </c>
      <c r="CH116">
        <f>SUMIFS('Grid GenerationQueue'!AI$5:AI$467,'Grid GenerationQueue'!$AX$5:$AX$467,$B116,'Grid GenerationQueue'!$AY$5:$AY$467,$C116,'Grid GenerationQueue'!$BB$5:$BB$467,"&lt;"&amp;$BE$3)</f>
        <v>0</v>
      </c>
      <c r="CI116">
        <f>SUMIFS('Grid GenerationQueue'!AJ$5:AJ$467,'Grid GenerationQueue'!$AX$5:$AX$467,$B116,'Grid GenerationQueue'!$AY$5:$AY$467,$C116,'Grid GenerationQueue'!$BB$5:$BB$467,"&lt;"&amp;$BE$3)</f>
        <v>0</v>
      </c>
      <c r="CJ116">
        <f>SUMIFS('Grid GenerationQueue'!AK$5:AK$467,'Grid GenerationQueue'!$AX$5:$AX$467,$B116,'Grid GenerationQueue'!$AY$5:$AY$467,$C116,'Grid GenerationQueue'!$BB$5:$BB$467,"&lt;"&amp;$BE$3)</f>
        <v>0</v>
      </c>
      <c r="CK116">
        <f>SUMIFS('Grid GenerationQueue'!AL$5:AL$467,'Grid GenerationQueue'!$AX$5:$AX$467,$B116,'Grid GenerationQueue'!$AY$5:$AY$467,$C116,'Grid GenerationQueue'!$BB$5:$BB$467,"&lt;"&amp;$BE$3)</f>
        <v>0</v>
      </c>
      <c r="CL116">
        <f>SUMIFS('Grid GenerationQueue'!AM$5:AM$467,'Grid GenerationQueue'!$AX$5:$AX$467,$B116,'Grid GenerationQueue'!$AY$5:$AY$467,$C116,'Grid GenerationQueue'!$BB$5:$BB$467,"&lt;"&amp;$BE$3)</f>
        <v>652.5</v>
      </c>
      <c r="CM116">
        <f>SUMIFS('Grid GenerationQueue'!AN$5:AN$467,'Grid GenerationQueue'!$AX$5:$AX$467,$B116,'Grid GenerationQueue'!$AY$5:$AY$467,$C116,'Grid GenerationQueue'!$BB$5:$BB$467,"&lt;"&amp;$BE$3)</f>
        <v>0</v>
      </c>
      <c r="CN116">
        <f>SUMIFS('Grid GenerationQueue'!AO$5:AO$467,'Grid GenerationQueue'!$AX$5:$AX$467,$B116,'Grid GenerationQueue'!$AY$5:$AY$467,$C116,'Grid GenerationQueue'!$BB$5:$BB$467,"&lt;"&amp;$BE$3)</f>
        <v>0</v>
      </c>
      <c r="CO116">
        <f>SUMIFS('Grid GenerationQueue'!AP$5:AP$467,'Grid GenerationQueue'!$AX$5:$AX$467,$B116,'Grid GenerationQueue'!$AY$5:$AY$467,$C116,'Grid GenerationQueue'!$BB$5:$BB$467,"&lt;"&amp;$BE$3)</f>
        <v>0</v>
      </c>
    </row>
    <row r="117" spans="1:93" x14ac:dyDescent="0.35">
      <c r="A117" t="s">
        <v>4647</v>
      </c>
      <c r="B117" t="s">
        <v>4384</v>
      </c>
      <c r="C117">
        <v>138</v>
      </c>
      <c r="D117">
        <f>SUMIFS('Grid GenerationQueue'!AE$5:AE$467,'Grid GenerationQueue'!$AX$5:$AX$467,$B117,'Grid GenerationQueue'!$AY$5:$AY$467,$C117,'Grid GenerationQueue'!$BI$5:$BI$467,"&lt;4")</f>
        <v>0</v>
      </c>
      <c r="E117">
        <f>SUMIFS('Grid GenerationQueue'!AF$5:AF$467,'Grid GenerationQueue'!$AX$5:$AX$467,$B117,'Grid GenerationQueue'!$AY$5:$AY$467,$C117,'Grid GenerationQueue'!$BI$5:$BI$467,"&lt;4")</f>
        <v>0</v>
      </c>
      <c r="F117">
        <f>SUMIFS('Grid GenerationQueue'!AG$5:AG$467,'Grid GenerationQueue'!$AX$5:$AX$467,$B117,'Grid GenerationQueue'!$AY$5:$AY$467,$C117,'Grid GenerationQueue'!$BI$5:$BI$467,"&lt;4")</f>
        <v>0</v>
      </c>
      <c r="G117">
        <f>SUMIFS('Grid GenerationQueue'!AH$5:AH$467,'Grid GenerationQueue'!$AX$5:$AX$467,$B117,'Grid GenerationQueue'!$AY$5:$AY$467,$C117,'Grid GenerationQueue'!$BI$5:$BI$467,"&lt;4")</f>
        <v>0</v>
      </c>
      <c r="H117">
        <f>SUMIFS('Grid GenerationQueue'!AI$5:AI$467,'Grid GenerationQueue'!$AX$5:$AX$467,$B117,'Grid GenerationQueue'!$AY$5:$AY$467,$C117,'Grid GenerationQueue'!$BI$5:$BI$467,"&lt;4")</f>
        <v>71.88</v>
      </c>
      <c r="I117">
        <f>SUMIFS('Grid GenerationQueue'!AJ$5:AJ$467,'Grid GenerationQueue'!$AX$5:$AX$467,$B117,'Grid GenerationQueue'!$AY$5:$AY$467,$C117,'Grid GenerationQueue'!$BI$5:$BI$467,"&lt;4")</f>
        <v>0</v>
      </c>
      <c r="J117">
        <f>SUMIFS('Grid GenerationQueue'!AK$5:AK$467,'Grid GenerationQueue'!$AX$5:$AX$467,$B117,'Grid GenerationQueue'!$AY$5:$AY$467,$C117,'Grid GenerationQueue'!$BI$5:$BI$467,"&lt;4")</f>
        <v>0</v>
      </c>
      <c r="K117">
        <f>SUMIFS('Grid GenerationQueue'!AL$5:AL$467,'Grid GenerationQueue'!$AX$5:$AX$467,$B117,'Grid GenerationQueue'!$AY$5:$AY$467,$C117,'Grid GenerationQueue'!$BI$5:$BI$467,"&lt;4")</f>
        <v>0</v>
      </c>
      <c r="L117">
        <f>SUMIFS('Grid GenerationQueue'!AM$5:AM$467,'Grid GenerationQueue'!$AX$5:$AX$467,$B117,'Grid GenerationQueue'!$AY$5:$AY$467,$C117,'Grid GenerationQueue'!$BI$5:$BI$467,"&lt;4")</f>
        <v>0</v>
      </c>
      <c r="M117">
        <f>SUMIFS('Grid GenerationQueue'!AN$5:AN$467,'Grid GenerationQueue'!$AX$5:$AX$467,$B117,'Grid GenerationQueue'!$AY$5:$AY$467,$C117,'Grid GenerationQueue'!$BI$5:$BI$467,"&lt;4")</f>
        <v>0</v>
      </c>
      <c r="N117">
        <f>SUMIFS('Grid GenerationQueue'!AO$5:AO$467,'Grid GenerationQueue'!$AX$5:$AX$467,$B117,'Grid GenerationQueue'!$AY$5:$AY$467,$C117,'Grid GenerationQueue'!$BI$5:$BI$467,"&lt;4")</f>
        <v>0</v>
      </c>
      <c r="O117">
        <f>SUMIFS('Grid GenerationQueue'!AP$5:AP$467,'Grid GenerationQueue'!$AX$5:$AX$467,$B117,'Grid GenerationQueue'!$AY$5:$AY$467,$C117,'Grid GenerationQueue'!$BI$5:$BI$467,"&lt;4")</f>
        <v>0</v>
      </c>
      <c r="Q117">
        <f>SUMIFS('Grid GenerationQueue'!AE$5:AE$467,'Grid GenerationQueue'!$AX$5:$AX$467,$B117,'Grid GenerationQueue'!$AY$5:$AY$467,$C117,'Grid GenerationQueue'!$BH$5:$BH$467,"Executed")</f>
        <v>0</v>
      </c>
      <c r="R117">
        <f>SUMIFS('Grid GenerationQueue'!AF$5:AF$467,'Grid GenerationQueue'!$AX$5:$AX$467,$B117,'Grid GenerationQueue'!$AY$5:$AY$467,$C117,'Grid GenerationQueue'!$BH$5:$BH$467,"Executed")</f>
        <v>0</v>
      </c>
      <c r="S117">
        <f>SUMIFS('Grid GenerationQueue'!AG$5:AG$467,'Grid GenerationQueue'!$AX$5:$AX$467,$B117,'Grid GenerationQueue'!$AY$5:$AY$467,$C117,'Grid GenerationQueue'!$BH$5:$BH$467,"Executed")</f>
        <v>0</v>
      </c>
      <c r="T117">
        <f>SUMIFS('Grid GenerationQueue'!AH$5:AH$467,'Grid GenerationQueue'!$AX$5:$AX$467,$B117,'Grid GenerationQueue'!$AY$5:$AY$467,$C117,'Grid GenerationQueue'!$BH$5:$BH$467,"Executed")</f>
        <v>0</v>
      </c>
      <c r="U117">
        <f>SUMIFS('Grid GenerationQueue'!AI$5:AI$467,'Grid GenerationQueue'!$AX$5:$AX$467,$B117,'Grid GenerationQueue'!$AY$5:$AY$467,$C117,'Grid GenerationQueue'!$BH$5:$BH$467,"Executed")</f>
        <v>71.88</v>
      </c>
      <c r="V117">
        <f>SUMIFS('Grid GenerationQueue'!AJ$5:AJ$467,'Grid GenerationQueue'!$AX$5:$AX$467,$B117,'Grid GenerationQueue'!$AY$5:$AY$467,$C117,'Grid GenerationQueue'!$BH$5:$BH$467,"Executed")</f>
        <v>0</v>
      </c>
      <c r="W117">
        <f>SUMIFS('Grid GenerationQueue'!AK$5:AK$467,'Grid GenerationQueue'!$AX$5:$AX$467,$B117,'Grid GenerationQueue'!$AY$5:$AY$467,$C117,'Grid GenerationQueue'!$BH$5:$BH$467,"Executed")</f>
        <v>0</v>
      </c>
      <c r="X117">
        <f>SUMIFS('Grid GenerationQueue'!AL$5:AL$467,'Grid GenerationQueue'!$AX$5:$AX$467,$B117,'Grid GenerationQueue'!$AY$5:$AY$467,$C117,'Grid GenerationQueue'!$BH$5:$BH$467,"Executed")</f>
        <v>0</v>
      </c>
      <c r="Y117">
        <f>SUMIFS('Grid GenerationQueue'!AM$5:AM$467,'Grid GenerationQueue'!$AX$5:$AX$467,$B117,'Grid GenerationQueue'!$AY$5:$AY$467,$C117,'Grid GenerationQueue'!$BH$5:$BH$467,"Executed")</f>
        <v>63.300000000000011</v>
      </c>
      <c r="Z117">
        <f>SUMIFS('Grid GenerationQueue'!AN$5:AN$467,'Grid GenerationQueue'!$AX$5:$AX$467,$B117,'Grid GenerationQueue'!$AY$5:$AY$467,$C117,'Grid GenerationQueue'!$BH$5:$BH$467,"Executed")</f>
        <v>0.5</v>
      </c>
      <c r="AA117">
        <f>SUMIFS('Grid GenerationQueue'!AO$5:AO$467,'Grid GenerationQueue'!$AX$5:$AX$467,$B117,'Grid GenerationQueue'!$AY$5:$AY$467,$C117,'Grid GenerationQueue'!$BH$5:$BH$467,"Executed")</f>
        <v>0</v>
      </c>
      <c r="AB117">
        <f>SUMIFS('Grid GenerationQueue'!AP$5:AP$467,'Grid GenerationQueue'!$AX$5:$AX$467,$B117,'Grid GenerationQueue'!$AY$5:$AY$467,$C117,'Grid GenerationQueue'!$BH$5:$BH$467,"Executed")</f>
        <v>0</v>
      </c>
      <c r="AD117">
        <f>SUMIFS('Grid GenerationQueue'!AE$5:AE$467,'Grid GenerationQueue'!$AX$5:$AX$467,$B117,'Grid GenerationQueue'!$AY$5:$AY$467,$C117,'Grid GenerationQueue'!$BF$5:$BF$467,"&lt;&gt;"&amp;"")</f>
        <v>0</v>
      </c>
      <c r="AE117">
        <f>SUMIFS('Grid GenerationQueue'!AF$5:AF$467,'Grid GenerationQueue'!$AX$5:$AX$467,$B117,'Grid GenerationQueue'!$AY$5:$AY$467,$C117,'Grid GenerationQueue'!$BF$5:$BF$467,"&lt;&gt;"&amp;"")</f>
        <v>0</v>
      </c>
      <c r="AF117">
        <f>SUMIFS('Grid GenerationQueue'!AG$5:AG$467,'Grid GenerationQueue'!$AX$5:$AX$467,$B117,'Grid GenerationQueue'!$AY$5:$AY$467,$C117,'Grid GenerationQueue'!$BF$5:$BF$467,"&lt;&gt;"&amp;"")</f>
        <v>0</v>
      </c>
      <c r="AG117">
        <f>SUMIFS('Grid GenerationQueue'!AH$5:AH$467,'Grid GenerationQueue'!$AX$5:$AX$467,$B117,'Grid GenerationQueue'!$AY$5:$AY$467,$C117,'Grid GenerationQueue'!$BF$5:$BF$467,"&lt;&gt;"&amp;"")</f>
        <v>0</v>
      </c>
      <c r="AH117">
        <f>SUMIFS('Grid GenerationQueue'!AI$5:AI$467,'Grid GenerationQueue'!$AX$5:$AX$467,$B117,'Grid GenerationQueue'!$AY$5:$AY$467,$C117,'Grid GenerationQueue'!$BF$5:$BF$467,"&lt;&gt;"&amp;"")</f>
        <v>71.88</v>
      </c>
      <c r="AI117">
        <f>SUMIFS('Grid GenerationQueue'!AJ$5:AJ$467,'Grid GenerationQueue'!$AX$5:$AX$467,$B117,'Grid GenerationQueue'!$AY$5:$AY$467,$C117,'Grid GenerationQueue'!$BF$5:$BF$467,"&lt;&gt;"&amp;"")</f>
        <v>0</v>
      </c>
      <c r="AJ117">
        <f>SUMIFS('Grid GenerationQueue'!AK$5:AK$467,'Grid GenerationQueue'!$AX$5:$AX$467,$B117,'Grid GenerationQueue'!$AY$5:$AY$467,$C117,'Grid GenerationQueue'!$BF$5:$BF$467,"&lt;&gt;"&amp;"")</f>
        <v>0</v>
      </c>
      <c r="AK117">
        <f>SUMIFS('Grid GenerationQueue'!AL$5:AL$467,'Grid GenerationQueue'!$AX$5:$AX$467,$B117,'Grid GenerationQueue'!$AY$5:$AY$467,$C117,'Grid GenerationQueue'!$BF$5:$BF$467,"&lt;&gt;"&amp;"")</f>
        <v>0</v>
      </c>
      <c r="AL117">
        <f>SUMIFS('Grid GenerationQueue'!AM$5:AM$467,'Grid GenerationQueue'!$AX$5:$AX$467,$B117,'Grid GenerationQueue'!$AY$5:$AY$467,$C117,'Grid GenerationQueue'!$BF$5:$BF$467,"&lt;&gt;"&amp;"")</f>
        <v>63.300000000000011</v>
      </c>
      <c r="AM117">
        <f>SUMIFS('Grid GenerationQueue'!AN$5:AN$467,'Grid GenerationQueue'!$AX$5:$AX$467,$B117,'Grid GenerationQueue'!$AY$5:$AY$467,$C117,'Grid GenerationQueue'!$BF$5:$BF$467,"&lt;&gt;"&amp;"")</f>
        <v>0.5</v>
      </c>
      <c r="AN117">
        <f>SUMIFS('Grid GenerationQueue'!AO$5:AO$467,'Grid GenerationQueue'!$AX$5:$AX$467,$B117,'Grid GenerationQueue'!$AY$5:$AY$467,$C117,'Grid GenerationQueue'!$BF$5:$BF$467,"&lt;&gt;"&amp;"")</f>
        <v>0</v>
      </c>
      <c r="AO117">
        <f>SUMIFS('Grid GenerationQueue'!AP$5:AP$467,'Grid GenerationQueue'!$AX$5:$AX$467,$B117,'Grid GenerationQueue'!$AY$5:$AY$467,$C117,'Grid GenerationQueue'!$BF$5:$BF$467,"&lt;&gt;"&amp;"")</f>
        <v>0</v>
      </c>
      <c r="AQ117">
        <f>SUMIFS('Grid GenerationQueue'!AE$5:AE$467,'Grid GenerationQueue'!$AX$5:$AX$467,$B117,'Grid GenerationQueue'!$AY$5:$AY$467,$C117)</f>
        <v>356.83100000000002</v>
      </c>
      <c r="AR117">
        <f>SUMIFS('Grid GenerationQueue'!AF$5:AF$467,'Grid GenerationQueue'!$AX$5:$AX$467,$B117,'Grid GenerationQueue'!$AY$5:$AY$467,$C117)</f>
        <v>0</v>
      </c>
      <c r="AS117">
        <f>SUMIFS('Grid GenerationQueue'!AG$5:AG$467,'Grid GenerationQueue'!$AX$5:$AX$467,$B117,'Grid GenerationQueue'!$AY$5:$AY$467,$C117)</f>
        <v>0</v>
      </c>
      <c r="AT117">
        <f>SUMIFS('Grid GenerationQueue'!AH$5:AH$467,'Grid GenerationQueue'!$AX$5:$AX$467,$B117,'Grid GenerationQueue'!$AY$5:$AY$467,$C117)</f>
        <v>0</v>
      </c>
      <c r="AU117">
        <f>SUMIFS('Grid GenerationQueue'!AI$5:AI$467,'Grid GenerationQueue'!$AX$5:$AX$467,$B117,'Grid GenerationQueue'!$AY$5:$AY$467,$C117)</f>
        <v>71.88</v>
      </c>
      <c r="AV117">
        <f>SUMIFS('Grid GenerationQueue'!AJ$5:AJ$467,'Grid GenerationQueue'!$AX$5:$AX$467,$B117,'Grid GenerationQueue'!$AY$5:$AY$467,$C117)</f>
        <v>0</v>
      </c>
      <c r="AW117">
        <f>SUMIFS('Grid GenerationQueue'!AK$5:AK$467,'Grid GenerationQueue'!$AX$5:$AX$467,$B117,'Grid GenerationQueue'!$AY$5:$AY$467,$C117)</f>
        <v>0</v>
      </c>
      <c r="AX117">
        <f>SUMIFS('Grid GenerationQueue'!AL$5:AL$467,'Grid GenerationQueue'!$AX$5:$AX$467,$B117,'Grid GenerationQueue'!$AY$5:$AY$467,$C117)</f>
        <v>0</v>
      </c>
      <c r="AY117">
        <f>SUMIFS('Grid GenerationQueue'!AM$5:AM$467,'Grid GenerationQueue'!$AX$5:$AX$467,$B117,'Grid GenerationQueue'!$AY$5:$AY$467,$C117)</f>
        <v>63.300000000000011</v>
      </c>
      <c r="AZ117">
        <f>SUMIFS('Grid GenerationQueue'!AN$5:AN$467,'Grid GenerationQueue'!$AX$5:$AX$467,$B117,'Grid GenerationQueue'!$AY$5:$AY$467,$C117)</f>
        <v>0.5</v>
      </c>
      <c r="BA117">
        <f>SUMIFS('Grid GenerationQueue'!AO$5:AO$467,'Grid GenerationQueue'!$AX$5:$AX$467,$B117,'Grid GenerationQueue'!$AY$5:$AY$467,$C117)</f>
        <v>0</v>
      </c>
      <c r="BB117">
        <f>SUMIFS('Grid GenerationQueue'!AP$5:AP$467,'Grid GenerationQueue'!$AX$5:$AX$467,$B117,'Grid GenerationQueue'!$AY$5:$AY$467,$C117)</f>
        <v>0</v>
      </c>
      <c r="BD117">
        <f>SUMIFS('Grid GenerationQueue'!AE$5:AE$467,'Grid GenerationQueue'!$AX$5:$AX$467,$B117,'Grid GenerationQueue'!$AY$5:$AY$467,$C117,'Grid GenerationQueue'!$BH$5:$BH$467,"Executed",'Grid GenerationQueue'!$BB$5:$BB$467,"&lt;"&amp;$BE$3)</f>
        <v>0</v>
      </c>
      <c r="BE117">
        <f>SUMIFS('Grid GenerationQueue'!AF$5:AF$467,'Grid GenerationQueue'!$AX$5:$AX$467,$B117,'Grid GenerationQueue'!$AY$5:$AY$467,$C117,'Grid GenerationQueue'!$BH$5:$BH$467,"Executed",'Grid GenerationQueue'!$BB$5:$BB$467,"&lt;"&amp;$BE$3)</f>
        <v>0</v>
      </c>
      <c r="BF117">
        <f>SUMIFS('Grid GenerationQueue'!AG$5:AG$467,'Grid GenerationQueue'!$AX$5:$AX$467,$B117,'Grid GenerationQueue'!$AY$5:$AY$467,$C117,'Grid GenerationQueue'!$BH$5:$BH$467,"Executed",'Grid GenerationQueue'!$BB$5:$BB$467,"&lt;"&amp;$BE$3)</f>
        <v>0</v>
      </c>
      <c r="BG117">
        <f>SUMIFS('Grid GenerationQueue'!AH$5:AH$467,'Grid GenerationQueue'!$AX$5:$AX$467,$B117,'Grid GenerationQueue'!$AY$5:$AY$467,$C117,'Grid GenerationQueue'!$BH$5:$BH$467,"Executed",'Grid GenerationQueue'!$BB$5:$BB$467,"&lt;"&amp;$BE$3)</f>
        <v>0</v>
      </c>
      <c r="BH117">
        <f>SUMIFS('Grid GenerationQueue'!AI$5:AI$467,'Grid GenerationQueue'!$AX$5:$AX$467,$B117,'Grid GenerationQueue'!$AY$5:$AY$467,$C117,'Grid GenerationQueue'!$BH$5:$BH$467,"Executed",'Grid GenerationQueue'!$BB$5:$BB$467,"&lt;"&amp;$BE$3)</f>
        <v>71.88</v>
      </c>
      <c r="BI117">
        <f>SUMIFS('Grid GenerationQueue'!AJ$5:AJ$467,'Grid GenerationQueue'!$AX$5:$AX$467,$B117,'Grid GenerationQueue'!$AY$5:$AY$467,$C117,'Grid GenerationQueue'!$BH$5:$BH$467,"Executed",'Grid GenerationQueue'!$BB$5:$BB$467,"&lt;"&amp;$BE$3)</f>
        <v>0</v>
      </c>
      <c r="BJ117">
        <f>SUMIFS('Grid GenerationQueue'!AK$5:AK$467,'Grid GenerationQueue'!$AX$5:$AX$467,$B117,'Grid GenerationQueue'!$AY$5:$AY$467,$C117,'Grid GenerationQueue'!$BH$5:$BH$467,"Executed",'Grid GenerationQueue'!$BB$5:$BB$467,"&lt;"&amp;$BE$3)</f>
        <v>0</v>
      </c>
      <c r="BK117">
        <f>SUMIFS('Grid GenerationQueue'!AL$5:AL$467,'Grid GenerationQueue'!$AX$5:$AX$467,$B117,'Grid GenerationQueue'!$AY$5:$AY$467,$C117,'Grid GenerationQueue'!$BH$5:$BH$467,"Executed",'Grid GenerationQueue'!$BB$5:$BB$467,"&lt;"&amp;$BE$3)</f>
        <v>0</v>
      </c>
      <c r="BL117">
        <f>SUMIFS('Grid GenerationQueue'!AM$5:AM$467,'Grid GenerationQueue'!$AX$5:$AX$467,$B117,'Grid GenerationQueue'!$AY$5:$AY$467,$C117,'Grid GenerationQueue'!$BH$5:$BH$467,"Executed",'Grid GenerationQueue'!$BB$5:$BB$467,"&lt;"&amp;$BE$3)</f>
        <v>63.300000000000011</v>
      </c>
      <c r="BM117">
        <f>SUMIFS('Grid GenerationQueue'!AN$5:AN$467,'Grid GenerationQueue'!$AX$5:$AX$467,$B117,'Grid GenerationQueue'!$AY$5:$AY$467,$C117,'Grid GenerationQueue'!$BH$5:$BH$467,"Executed",'Grid GenerationQueue'!$BB$5:$BB$467,"&lt;"&amp;$BE$3)</f>
        <v>0.5</v>
      </c>
      <c r="BN117">
        <f>SUMIFS('Grid GenerationQueue'!AO$5:AO$467,'Grid GenerationQueue'!$AX$5:$AX$467,$B117,'Grid GenerationQueue'!$AY$5:$AY$467,$C117,'Grid GenerationQueue'!$BH$5:$BH$467,"Executed",'Grid GenerationQueue'!$BB$5:$BB$467,"&lt;"&amp;$BE$3)</f>
        <v>0</v>
      </c>
      <c r="BO117">
        <f>SUMIFS('Grid GenerationQueue'!AP$5:AP$467,'Grid GenerationQueue'!$AX$5:$AX$467,$B117,'Grid GenerationQueue'!$AY$5:$AY$467,$C117,'Grid GenerationQueue'!$BH$5:$BH$467,"Executed",'Grid GenerationQueue'!$BB$5:$BB$467,"&lt;"&amp;$BE$3)</f>
        <v>0</v>
      </c>
      <c r="BQ117">
        <f>SUMIFS('Grid GenerationQueue'!AE$5:AE$467,'Grid GenerationQueue'!$AX$5:$AX$467,$B117,'Grid GenerationQueue'!$AY$5:$AY$467,$C117,'Grid GenerationQueue'!$BF$5:$BF$467,"&lt;&gt;"&amp;"",'Grid GenerationQueue'!$BB$5:$BB$467,"&lt;"&amp;$BE$3)</f>
        <v>0</v>
      </c>
      <c r="BR117">
        <f>SUMIFS('Grid GenerationQueue'!AF$5:AF$467,'Grid GenerationQueue'!$AX$5:$AX$467,$B117,'Grid GenerationQueue'!$AY$5:$AY$467,$C117,'Grid GenerationQueue'!$BF$5:$BF$467,"&lt;&gt;"&amp;"",'Grid GenerationQueue'!$BB$5:$BB$467,"&lt;"&amp;$BE$3)</f>
        <v>0</v>
      </c>
      <c r="BS117">
        <f>SUMIFS('Grid GenerationQueue'!AG$5:AG$467,'Grid GenerationQueue'!$AX$5:$AX$467,$B117,'Grid GenerationQueue'!$AY$5:$AY$467,$C117,'Grid GenerationQueue'!$BF$5:$BF$467,"&lt;&gt;"&amp;"",'Grid GenerationQueue'!$BB$5:$BB$467,"&lt;"&amp;$BE$3)</f>
        <v>0</v>
      </c>
      <c r="BT117">
        <f>SUMIFS('Grid GenerationQueue'!AH$5:AH$467,'Grid GenerationQueue'!$AX$5:$AX$467,$B117,'Grid GenerationQueue'!$AY$5:$AY$467,$C117,'Grid GenerationQueue'!$BF$5:$BF$467,"&lt;&gt;"&amp;"",'Grid GenerationQueue'!$BB$5:$BB$467,"&lt;"&amp;$BE$3)</f>
        <v>0</v>
      </c>
      <c r="BU117">
        <f>SUMIFS('Grid GenerationQueue'!AI$5:AI$467,'Grid GenerationQueue'!$AX$5:$AX$467,$B117,'Grid GenerationQueue'!$AY$5:$AY$467,$C117,'Grid GenerationQueue'!$BF$5:$BF$467,"&lt;&gt;"&amp;"",'Grid GenerationQueue'!$BB$5:$BB$467,"&lt;"&amp;$BE$3)</f>
        <v>71.88</v>
      </c>
      <c r="BV117">
        <f>SUMIFS('Grid GenerationQueue'!AJ$5:AJ$467,'Grid GenerationQueue'!$AX$5:$AX$467,$B117,'Grid GenerationQueue'!$AY$5:$AY$467,$C117,'Grid GenerationQueue'!$BF$5:$BF$467,"&lt;&gt;"&amp;"",'Grid GenerationQueue'!$BB$5:$BB$467,"&lt;"&amp;$BE$3)</f>
        <v>0</v>
      </c>
      <c r="BW117">
        <f>SUMIFS('Grid GenerationQueue'!AK$5:AK$467,'Grid GenerationQueue'!$AX$5:$AX$467,$B117,'Grid GenerationQueue'!$AY$5:$AY$467,$C117,'Grid GenerationQueue'!$BF$5:$BF$467,"&lt;&gt;"&amp;"",'Grid GenerationQueue'!$BB$5:$BB$467,"&lt;"&amp;$BE$3)</f>
        <v>0</v>
      </c>
      <c r="BX117">
        <f>SUMIFS('Grid GenerationQueue'!AL$5:AL$467,'Grid GenerationQueue'!$AX$5:$AX$467,$B117,'Grid GenerationQueue'!$AY$5:$AY$467,$C117,'Grid GenerationQueue'!$BF$5:$BF$467,"&lt;&gt;"&amp;"",'Grid GenerationQueue'!$BB$5:$BB$467,"&lt;"&amp;$BE$3)</f>
        <v>0</v>
      </c>
      <c r="BY117">
        <f>SUMIFS('Grid GenerationQueue'!AM$5:AM$467,'Grid GenerationQueue'!$AX$5:$AX$467,$B117,'Grid GenerationQueue'!$AY$5:$AY$467,$C117,'Grid GenerationQueue'!$BF$5:$BF$467,"&lt;&gt;"&amp;"",'Grid GenerationQueue'!$BB$5:$BB$467,"&lt;"&amp;$BE$3)</f>
        <v>63.300000000000011</v>
      </c>
      <c r="BZ117">
        <f>SUMIFS('Grid GenerationQueue'!AN$5:AN$467,'Grid GenerationQueue'!$AX$5:$AX$467,$B117,'Grid GenerationQueue'!$AY$5:$AY$467,$C117,'Grid GenerationQueue'!$BF$5:$BF$467,"&lt;&gt;"&amp;"",'Grid GenerationQueue'!$BB$5:$BB$467,"&lt;"&amp;$BE$3)</f>
        <v>0.5</v>
      </c>
      <c r="CA117">
        <f>SUMIFS('Grid GenerationQueue'!AO$5:AO$467,'Grid GenerationQueue'!$AX$5:$AX$467,$B117,'Grid GenerationQueue'!$AY$5:$AY$467,$C117,'Grid GenerationQueue'!$BF$5:$BF$467,"&lt;&gt;"&amp;"",'Grid GenerationQueue'!$BB$5:$BB$467,"&lt;"&amp;$BE$3)</f>
        <v>0</v>
      </c>
      <c r="CB117">
        <f>SUMIFS('Grid GenerationQueue'!AP$5:AP$467,'Grid GenerationQueue'!$AX$5:$AX$467,$B117,'Grid GenerationQueue'!$AY$5:$AY$467,$C117,'Grid GenerationQueue'!$BF$5:$BF$467,"&lt;&gt;"&amp;"",'Grid GenerationQueue'!$BB$5:$BB$467,"&lt;"&amp;$BE$3)</f>
        <v>0</v>
      </c>
      <c r="CD117">
        <f>SUMIFS('Grid GenerationQueue'!AE$5:AE$467,'Grid GenerationQueue'!$AX$5:$AX$467,$B117,'Grid GenerationQueue'!$AY$5:$AY$467,$C117,'Grid GenerationQueue'!$BB$5:$BB$467,"&lt;"&amp;$BE$3)</f>
        <v>356.83100000000002</v>
      </c>
      <c r="CE117">
        <f>SUMIFS('Grid GenerationQueue'!AF$5:AF$467,'Grid GenerationQueue'!$AX$5:$AX$467,$B117,'Grid GenerationQueue'!$AY$5:$AY$467,$C117,'Grid GenerationQueue'!$BB$5:$BB$467,"&lt;"&amp;$BE$3)</f>
        <v>0</v>
      </c>
      <c r="CF117">
        <f>SUMIFS('Grid GenerationQueue'!AG$5:AG$467,'Grid GenerationQueue'!$AX$5:$AX$467,$B117,'Grid GenerationQueue'!$AY$5:$AY$467,$C117,'Grid GenerationQueue'!$BB$5:$BB$467,"&lt;"&amp;$BE$3)</f>
        <v>0</v>
      </c>
      <c r="CG117">
        <f>SUMIFS('Grid GenerationQueue'!AH$5:AH$467,'Grid GenerationQueue'!$AX$5:$AX$467,$B117,'Grid GenerationQueue'!$AY$5:$AY$467,$C117,'Grid GenerationQueue'!$BB$5:$BB$467,"&lt;"&amp;$BE$3)</f>
        <v>0</v>
      </c>
      <c r="CH117">
        <f>SUMIFS('Grid GenerationQueue'!AI$5:AI$467,'Grid GenerationQueue'!$AX$5:$AX$467,$B117,'Grid GenerationQueue'!$AY$5:$AY$467,$C117,'Grid GenerationQueue'!$BB$5:$BB$467,"&lt;"&amp;$BE$3)</f>
        <v>71.88</v>
      </c>
      <c r="CI117">
        <f>SUMIFS('Grid GenerationQueue'!AJ$5:AJ$467,'Grid GenerationQueue'!$AX$5:$AX$467,$B117,'Grid GenerationQueue'!$AY$5:$AY$467,$C117,'Grid GenerationQueue'!$BB$5:$BB$467,"&lt;"&amp;$BE$3)</f>
        <v>0</v>
      </c>
      <c r="CJ117">
        <f>SUMIFS('Grid GenerationQueue'!AK$5:AK$467,'Grid GenerationQueue'!$AX$5:$AX$467,$B117,'Grid GenerationQueue'!$AY$5:$AY$467,$C117,'Grid GenerationQueue'!$BB$5:$BB$467,"&lt;"&amp;$BE$3)</f>
        <v>0</v>
      </c>
      <c r="CK117">
        <f>SUMIFS('Grid GenerationQueue'!AL$5:AL$467,'Grid GenerationQueue'!$AX$5:$AX$467,$B117,'Grid GenerationQueue'!$AY$5:$AY$467,$C117,'Grid GenerationQueue'!$BB$5:$BB$467,"&lt;"&amp;$BE$3)</f>
        <v>0</v>
      </c>
      <c r="CL117">
        <f>SUMIFS('Grid GenerationQueue'!AM$5:AM$467,'Grid GenerationQueue'!$AX$5:$AX$467,$B117,'Grid GenerationQueue'!$AY$5:$AY$467,$C117,'Grid GenerationQueue'!$BB$5:$BB$467,"&lt;"&amp;$BE$3)</f>
        <v>63.300000000000011</v>
      </c>
      <c r="CM117">
        <f>SUMIFS('Grid GenerationQueue'!AN$5:AN$467,'Grid GenerationQueue'!$AX$5:$AX$467,$B117,'Grid GenerationQueue'!$AY$5:$AY$467,$C117,'Grid GenerationQueue'!$BB$5:$BB$467,"&lt;"&amp;$BE$3)</f>
        <v>0.5</v>
      </c>
      <c r="CN117">
        <f>SUMIFS('Grid GenerationQueue'!AO$5:AO$467,'Grid GenerationQueue'!$AX$5:$AX$467,$B117,'Grid GenerationQueue'!$AY$5:$AY$467,$C117,'Grid GenerationQueue'!$BB$5:$BB$467,"&lt;"&amp;$BE$3)</f>
        <v>0</v>
      </c>
      <c r="CO117">
        <f>SUMIFS('Grid GenerationQueue'!AP$5:AP$467,'Grid GenerationQueue'!$AX$5:$AX$467,$B117,'Grid GenerationQueue'!$AY$5:$AY$467,$C117,'Grid GenerationQueue'!$BB$5:$BB$467,"&lt;"&amp;$BE$3)</f>
        <v>0</v>
      </c>
    </row>
    <row r="118" spans="1:93" x14ac:dyDescent="0.35">
      <c r="A118" t="s">
        <v>4648</v>
      </c>
      <c r="B118" t="s">
        <v>4698</v>
      </c>
      <c r="C118">
        <v>115</v>
      </c>
      <c r="D118">
        <f>SUMIFS('Grid GenerationQueue'!AE$5:AE$467,'Grid GenerationQueue'!$AX$5:$AX$467,$B118,'Grid GenerationQueue'!$AY$5:$AY$467,$C118,'Grid GenerationQueue'!$BI$5:$BI$467,"&lt;4")</f>
        <v>0</v>
      </c>
      <c r="E118">
        <f>SUMIFS('Grid GenerationQueue'!AF$5:AF$467,'Grid GenerationQueue'!$AX$5:$AX$467,$B118,'Grid GenerationQueue'!$AY$5:$AY$467,$C118,'Grid GenerationQueue'!$BI$5:$BI$467,"&lt;4")</f>
        <v>0</v>
      </c>
      <c r="F118">
        <f>SUMIFS('Grid GenerationQueue'!AG$5:AG$467,'Grid GenerationQueue'!$AX$5:$AX$467,$B118,'Grid GenerationQueue'!$AY$5:$AY$467,$C118,'Grid GenerationQueue'!$BI$5:$BI$467,"&lt;4")</f>
        <v>0</v>
      </c>
      <c r="G118">
        <f>SUMIFS('Grid GenerationQueue'!AH$5:AH$467,'Grid GenerationQueue'!$AX$5:$AX$467,$B118,'Grid GenerationQueue'!$AY$5:$AY$467,$C118,'Grid GenerationQueue'!$BI$5:$BI$467,"&lt;4")</f>
        <v>0</v>
      </c>
      <c r="H118">
        <f>SUMIFS('Grid GenerationQueue'!AI$5:AI$467,'Grid GenerationQueue'!$AX$5:$AX$467,$B118,'Grid GenerationQueue'!$AY$5:$AY$467,$C118,'Grid GenerationQueue'!$BI$5:$BI$467,"&lt;4")</f>
        <v>0</v>
      </c>
      <c r="I118">
        <f>SUMIFS('Grid GenerationQueue'!AJ$5:AJ$467,'Grid GenerationQueue'!$AX$5:$AX$467,$B118,'Grid GenerationQueue'!$AY$5:$AY$467,$C118,'Grid GenerationQueue'!$BI$5:$BI$467,"&lt;4")</f>
        <v>0</v>
      </c>
      <c r="J118">
        <f>SUMIFS('Grid GenerationQueue'!AK$5:AK$467,'Grid GenerationQueue'!$AX$5:$AX$467,$B118,'Grid GenerationQueue'!$AY$5:$AY$467,$C118,'Grid GenerationQueue'!$BI$5:$BI$467,"&lt;4")</f>
        <v>0</v>
      </c>
      <c r="K118">
        <f>SUMIFS('Grid GenerationQueue'!AL$5:AL$467,'Grid GenerationQueue'!$AX$5:$AX$467,$B118,'Grid GenerationQueue'!$AY$5:$AY$467,$C118,'Grid GenerationQueue'!$BI$5:$BI$467,"&lt;4")</f>
        <v>0</v>
      </c>
      <c r="L118">
        <f>SUMIFS('Grid GenerationQueue'!AM$5:AM$467,'Grid GenerationQueue'!$AX$5:$AX$467,$B118,'Grid GenerationQueue'!$AY$5:$AY$467,$C118,'Grid GenerationQueue'!$BI$5:$BI$467,"&lt;4")</f>
        <v>0</v>
      </c>
      <c r="M118">
        <f>SUMIFS('Grid GenerationQueue'!AN$5:AN$467,'Grid GenerationQueue'!$AX$5:$AX$467,$B118,'Grid GenerationQueue'!$AY$5:$AY$467,$C118,'Grid GenerationQueue'!$BI$5:$BI$467,"&lt;4")</f>
        <v>0</v>
      </c>
      <c r="N118">
        <f>SUMIFS('Grid GenerationQueue'!AO$5:AO$467,'Grid GenerationQueue'!$AX$5:$AX$467,$B118,'Grid GenerationQueue'!$AY$5:$AY$467,$C118,'Grid GenerationQueue'!$BI$5:$BI$467,"&lt;4")</f>
        <v>0</v>
      </c>
      <c r="O118">
        <f>SUMIFS('Grid GenerationQueue'!AP$5:AP$467,'Grid GenerationQueue'!$AX$5:$AX$467,$B118,'Grid GenerationQueue'!$AY$5:$AY$467,$C118,'Grid GenerationQueue'!$BI$5:$BI$467,"&lt;4")</f>
        <v>0</v>
      </c>
      <c r="Q118">
        <f>SUMIFS('Grid GenerationQueue'!AE$5:AE$467,'Grid GenerationQueue'!$AX$5:$AX$467,$B118,'Grid GenerationQueue'!$AY$5:$AY$467,$C118,'Grid GenerationQueue'!$BH$5:$BH$467,"Executed")</f>
        <v>0</v>
      </c>
      <c r="R118">
        <f>SUMIFS('Grid GenerationQueue'!AF$5:AF$467,'Grid GenerationQueue'!$AX$5:$AX$467,$B118,'Grid GenerationQueue'!$AY$5:$AY$467,$C118,'Grid GenerationQueue'!$BH$5:$BH$467,"Executed")</f>
        <v>0</v>
      </c>
      <c r="S118">
        <f>SUMIFS('Grid GenerationQueue'!AG$5:AG$467,'Grid GenerationQueue'!$AX$5:$AX$467,$B118,'Grid GenerationQueue'!$AY$5:$AY$467,$C118,'Grid GenerationQueue'!$BH$5:$BH$467,"Executed")</f>
        <v>0</v>
      </c>
      <c r="T118">
        <f>SUMIFS('Grid GenerationQueue'!AH$5:AH$467,'Grid GenerationQueue'!$AX$5:$AX$467,$B118,'Grid GenerationQueue'!$AY$5:$AY$467,$C118,'Grid GenerationQueue'!$BH$5:$BH$467,"Executed")</f>
        <v>0</v>
      </c>
      <c r="U118">
        <f>SUMIFS('Grid GenerationQueue'!AI$5:AI$467,'Grid GenerationQueue'!$AX$5:$AX$467,$B118,'Grid GenerationQueue'!$AY$5:$AY$467,$C118,'Grid GenerationQueue'!$BH$5:$BH$467,"Executed")</f>
        <v>0</v>
      </c>
      <c r="V118">
        <f>SUMIFS('Grid GenerationQueue'!AJ$5:AJ$467,'Grid GenerationQueue'!$AX$5:$AX$467,$B118,'Grid GenerationQueue'!$AY$5:$AY$467,$C118,'Grid GenerationQueue'!$BH$5:$BH$467,"Executed")</f>
        <v>0</v>
      </c>
      <c r="W118">
        <f>SUMIFS('Grid GenerationQueue'!AK$5:AK$467,'Grid GenerationQueue'!$AX$5:$AX$467,$B118,'Grid GenerationQueue'!$AY$5:$AY$467,$C118,'Grid GenerationQueue'!$BH$5:$BH$467,"Executed")</f>
        <v>0</v>
      </c>
      <c r="X118">
        <f>SUMIFS('Grid GenerationQueue'!AL$5:AL$467,'Grid GenerationQueue'!$AX$5:$AX$467,$B118,'Grid GenerationQueue'!$AY$5:$AY$467,$C118,'Grid GenerationQueue'!$BH$5:$BH$467,"Executed")</f>
        <v>0</v>
      </c>
      <c r="Y118">
        <f>SUMIFS('Grid GenerationQueue'!AM$5:AM$467,'Grid GenerationQueue'!$AX$5:$AX$467,$B118,'Grid GenerationQueue'!$AY$5:$AY$467,$C118,'Grid GenerationQueue'!$BH$5:$BH$467,"Executed")</f>
        <v>0</v>
      </c>
      <c r="Z118">
        <f>SUMIFS('Grid GenerationQueue'!AN$5:AN$467,'Grid GenerationQueue'!$AX$5:$AX$467,$B118,'Grid GenerationQueue'!$AY$5:$AY$467,$C118,'Grid GenerationQueue'!$BH$5:$BH$467,"Executed")</f>
        <v>0</v>
      </c>
      <c r="AA118">
        <f>SUMIFS('Grid GenerationQueue'!AO$5:AO$467,'Grid GenerationQueue'!$AX$5:$AX$467,$B118,'Grid GenerationQueue'!$AY$5:$AY$467,$C118,'Grid GenerationQueue'!$BH$5:$BH$467,"Executed")</f>
        <v>0</v>
      </c>
      <c r="AB118">
        <f>SUMIFS('Grid GenerationQueue'!AP$5:AP$467,'Grid GenerationQueue'!$AX$5:$AX$467,$B118,'Grid GenerationQueue'!$AY$5:$AY$467,$C118,'Grid GenerationQueue'!$BH$5:$BH$467,"Executed")</f>
        <v>0</v>
      </c>
      <c r="AD118">
        <f>SUMIFS('Grid GenerationQueue'!AE$5:AE$467,'Grid GenerationQueue'!$AX$5:$AX$467,$B118,'Grid GenerationQueue'!$AY$5:$AY$467,$C118,'Grid GenerationQueue'!$BF$5:$BF$467,"&lt;&gt;"&amp;"")</f>
        <v>0</v>
      </c>
      <c r="AE118">
        <f>SUMIFS('Grid GenerationQueue'!AF$5:AF$467,'Grid GenerationQueue'!$AX$5:$AX$467,$B118,'Grid GenerationQueue'!$AY$5:$AY$467,$C118,'Grid GenerationQueue'!$BF$5:$BF$467,"&lt;&gt;"&amp;"")</f>
        <v>0</v>
      </c>
      <c r="AF118">
        <f>SUMIFS('Grid GenerationQueue'!AG$5:AG$467,'Grid GenerationQueue'!$AX$5:$AX$467,$B118,'Grid GenerationQueue'!$AY$5:$AY$467,$C118,'Grid GenerationQueue'!$BF$5:$BF$467,"&lt;&gt;"&amp;"")</f>
        <v>0</v>
      </c>
      <c r="AG118">
        <f>SUMIFS('Grid GenerationQueue'!AH$5:AH$467,'Grid GenerationQueue'!$AX$5:$AX$467,$B118,'Grid GenerationQueue'!$AY$5:$AY$467,$C118,'Grid GenerationQueue'!$BF$5:$BF$467,"&lt;&gt;"&amp;"")</f>
        <v>0</v>
      </c>
      <c r="AH118">
        <f>SUMIFS('Grid GenerationQueue'!AI$5:AI$467,'Grid GenerationQueue'!$AX$5:$AX$467,$B118,'Grid GenerationQueue'!$AY$5:$AY$467,$C118,'Grid GenerationQueue'!$BF$5:$BF$467,"&lt;&gt;"&amp;"")</f>
        <v>0</v>
      </c>
      <c r="AI118">
        <f>SUMIFS('Grid GenerationQueue'!AJ$5:AJ$467,'Grid GenerationQueue'!$AX$5:$AX$467,$B118,'Grid GenerationQueue'!$AY$5:$AY$467,$C118,'Grid GenerationQueue'!$BF$5:$BF$467,"&lt;&gt;"&amp;"")</f>
        <v>0</v>
      </c>
      <c r="AJ118">
        <f>SUMIFS('Grid GenerationQueue'!AK$5:AK$467,'Grid GenerationQueue'!$AX$5:$AX$467,$B118,'Grid GenerationQueue'!$AY$5:$AY$467,$C118,'Grid GenerationQueue'!$BF$5:$BF$467,"&lt;&gt;"&amp;"")</f>
        <v>0</v>
      </c>
      <c r="AK118">
        <f>SUMIFS('Grid GenerationQueue'!AL$5:AL$467,'Grid GenerationQueue'!$AX$5:$AX$467,$B118,'Grid GenerationQueue'!$AY$5:$AY$467,$C118,'Grid GenerationQueue'!$BF$5:$BF$467,"&lt;&gt;"&amp;"")</f>
        <v>0</v>
      </c>
      <c r="AL118">
        <f>SUMIFS('Grid GenerationQueue'!AM$5:AM$467,'Grid GenerationQueue'!$AX$5:$AX$467,$B118,'Grid GenerationQueue'!$AY$5:$AY$467,$C118,'Grid GenerationQueue'!$BF$5:$BF$467,"&lt;&gt;"&amp;"")</f>
        <v>0</v>
      </c>
      <c r="AM118">
        <f>SUMIFS('Grid GenerationQueue'!AN$5:AN$467,'Grid GenerationQueue'!$AX$5:$AX$467,$B118,'Grid GenerationQueue'!$AY$5:$AY$467,$C118,'Grid GenerationQueue'!$BF$5:$BF$467,"&lt;&gt;"&amp;"")</f>
        <v>0</v>
      </c>
      <c r="AN118">
        <f>SUMIFS('Grid GenerationQueue'!AO$5:AO$467,'Grid GenerationQueue'!$AX$5:$AX$467,$B118,'Grid GenerationQueue'!$AY$5:$AY$467,$C118,'Grid GenerationQueue'!$BF$5:$BF$467,"&lt;&gt;"&amp;"")</f>
        <v>0</v>
      </c>
      <c r="AO118">
        <f>SUMIFS('Grid GenerationQueue'!AP$5:AP$467,'Grid GenerationQueue'!$AX$5:$AX$467,$B118,'Grid GenerationQueue'!$AY$5:$AY$467,$C118,'Grid GenerationQueue'!$BF$5:$BF$467,"&lt;&gt;"&amp;"")</f>
        <v>0</v>
      </c>
      <c r="AQ118">
        <f>SUMIFS('Grid GenerationQueue'!AE$5:AE$467,'Grid GenerationQueue'!$AX$5:$AX$467,$B118,'Grid GenerationQueue'!$AY$5:$AY$467,$C118)</f>
        <v>0</v>
      </c>
      <c r="AR118">
        <f>SUMIFS('Grid GenerationQueue'!AF$5:AF$467,'Grid GenerationQueue'!$AX$5:$AX$467,$B118,'Grid GenerationQueue'!$AY$5:$AY$467,$C118)</f>
        <v>0</v>
      </c>
      <c r="AS118">
        <f>SUMIFS('Grid GenerationQueue'!AG$5:AG$467,'Grid GenerationQueue'!$AX$5:$AX$467,$B118,'Grid GenerationQueue'!$AY$5:$AY$467,$C118)</f>
        <v>0</v>
      </c>
      <c r="AT118">
        <f>SUMIFS('Grid GenerationQueue'!AH$5:AH$467,'Grid GenerationQueue'!$AX$5:$AX$467,$B118,'Grid GenerationQueue'!$AY$5:$AY$467,$C118)</f>
        <v>0</v>
      </c>
      <c r="AU118">
        <f>SUMIFS('Grid GenerationQueue'!AI$5:AI$467,'Grid GenerationQueue'!$AX$5:$AX$467,$B118,'Grid GenerationQueue'!$AY$5:$AY$467,$C118)</f>
        <v>0</v>
      </c>
      <c r="AV118">
        <f>SUMIFS('Grid GenerationQueue'!AJ$5:AJ$467,'Grid GenerationQueue'!$AX$5:$AX$467,$B118,'Grid GenerationQueue'!$AY$5:$AY$467,$C118)</f>
        <v>0</v>
      </c>
      <c r="AW118">
        <f>SUMIFS('Grid GenerationQueue'!AK$5:AK$467,'Grid GenerationQueue'!$AX$5:$AX$467,$B118,'Grid GenerationQueue'!$AY$5:$AY$467,$C118)</f>
        <v>0</v>
      </c>
      <c r="AX118">
        <f>SUMIFS('Grid GenerationQueue'!AL$5:AL$467,'Grid GenerationQueue'!$AX$5:$AX$467,$B118,'Grid GenerationQueue'!$AY$5:$AY$467,$C118)</f>
        <v>0</v>
      </c>
      <c r="AY118">
        <f>SUMIFS('Grid GenerationQueue'!AM$5:AM$467,'Grid GenerationQueue'!$AX$5:$AX$467,$B118,'Grid GenerationQueue'!$AY$5:$AY$467,$C118)</f>
        <v>0</v>
      </c>
      <c r="AZ118">
        <f>SUMIFS('Grid GenerationQueue'!AN$5:AN$467,'Grid GenerationQueue'!$AX$5:$AX$467,$B118,'Grid GenerationQueue'!$AY$5:$AY$467,$C118)</f>
        <v>0</v>
      </c>
      <c r="BA118">
        <f>SUMIFS('Grid GenerationQueue'!AO$5:AO$467,'Grid GenerationQueue'!$AX$5:$AX$467,$B118,'Grid GenerationQueue'!$AY$5:$AY$467,$C118)</f>
        <v>0</v>
      </c>
      <c r="BB118">
        <f>SUMIFS('Grid GenerationQueue'!AP$5:AP$467,'Grid GenerationQueue'!$AX$5:$AX$467,$B118,'Grid GenerationQueue'!$AY$5:$AY$467,$C118)</f>
        <v>0</v>
      </c>
      <c r="BD118">
        <f>SUMIFS('Grid GenerationQueue'!AE$5:AE$467,'Grid GenerationQueue'!$AX$5:$AX$467,$B118,'Grid GenerationQueue'!$AY$5:$AY$467,$C118,'Grid GenerationQueue'!$BH$5:$BH$467,"Executed",'Grid GenerationQueue'!$BB$5:$BB$467,"&lt;"&amp;$BE$3)</f>
        <v>0</v>
      </c>
      <c r="BE118">
        <f>SUMIFS('Grid GenerationQueue'!AF$5:AF$467,'Grid GenerationQueue'!$AX$5:$AX$467,$B118,'Grid GenerationQueue'!$AY$5:$AY$467,$C118,'Grid GenerationQueue'!$BH$5:$BH$467,"Executed",'Grid GenerationQueue'!$BB$5:$BB$467,"&lt;"&amp;$BE$3)</f>
        <v>0</v>
      </c>
      <c r="BF118">
        <f>SUMIFS('Grid GenerationQueue'!AG$5:AG$467,'Grid GenerationQueue'!$AX$5:$AX$467,$B118,'Grid GenerationQueue'!$AY$5:$AY$467,$C118,'Grid GenerationQueue'!$BH$5:$BH$467,"Executed",'Grid GenerationQueue'!$BB$5:$BB$467,"&lt;"&amp;$BE$3)</f>
        <v>0</v>
      </c>
      <c r="BG118">
        <f>SUMIFS('Grid GenerationQueue'!AH$5:AH$467,'Grid GenerationQueue'!$AX$5:$AX$467,$B118,'Grid GenerationQueue'!$AY$5:$AY$467,$C118,'Grid GenerationQueue'!$BH$5:$BH$467,"Executed",'Grid GenerationQueue'!$BB$5:$BB$467,"&lt;"&amp;$BE$3)</f>
        <v>0</v>
      </c>
      <c r="BH118">
        <f>SUMIFS('Grid GenerationQueue'!AI$5:AI$467,'Grid GenerationQueue'!$AX$5:$AX$467,$B118,'Grid GenerationQueue'!$AY$5:$AY$467,$C118,'Grid GenerationQueue'!$BH$5:$BH$467,"Executed",'Grid GenerationQueue'!$BB$5:$BB$467,"&lt;"&amp;$BE$3)</f>
        <v>0</v>
      </c>
      <c r="BI118">
        <f>SUMIFS('Grid GenerationQueue'!AJ$5:AJ$467,'Grid GenerationQueue'!$AX$5:$AX$467,$B118,'Grid GenerationQueue'!$AY$5:$AY$467,$C118,'Grid GenerationQueue'!$BH$5:$BH$467,"Executed",'Grid GenerationQueue'!$BB$5:$BB$467,"&lt;"&amp;$BE$3)</f>
        <v>0</v>
      </c>
      <c r="BJ118">
        <f>SUMIFS('Grid GenerationQueue'!AK$5:AK$467,'Grid GenerationQueue'!$AX$5:$AX$467,$B118,'Grid GenerationQueue'!$AY$5:$AY$467,$C118,'Grid GenerationQueue'!$BH$5:$BH$467,"Executed",'Grid GenerationQueue'!$BB$5:$BB$467,"&lt;"&amp;$BE$3)</f>
        <v>0</v>
      </c>
      <c r="BK118">
        <f>SUMIFS('Grid GenerationQueue'!AL$5:AL$467,'Grid GenerationQueue'!$AX$5:$AX$467,$B118,'Grid GenerationQueue'!$AY$5:$AY$467,$C118,'Grid GenerationQueue'!$BH$5:$BH$467,"Executed",'Grid GenerationQueue'!$BB$5:$BB$467,"&lt;"&amp;$BE$3)</f>
        <v>0</v>
      </c>
      <c r="BL118">
        <f>SUMIFS('Grid GenerationQueue'!AM$5:AM$467,'Grid GenerationQueue'!$AX$5:$AX$467,$B118,'Grid GenerationQueue'!$AY$5:$AY$467,$C118,'Grid GenerationQueue'!$BH$5:$BH$467,"Executed",'Grid GenerationQueue'!$BB$5:$BB$467,"&lt;"&amp;$BE$3)</f>
        <v>0</v>
      </c>
      <c r="BM118">
        <f>SUMIFS('Grid GenerationQueue'!AN$5:AN$467,'Grid GenerationQueue'!$AX$5:$AX$467,$B118,'Grid GenerationQueue'!$AY$5:$AY$467,$C118,'Grid GenerationQueue'!$BH$5:$BH$467,"Executed",'Grid GenerationQueue'!$BB$5:$BB$467,"&lt;"&amp;$BE$3)</f>
        <v>0</v>
      </c>
      <c r="BN118">
        <f>SUMIFS('Grid GenerationQueue'!AO$5:AO$467,'Grid GenerationQueue'!$AX$5:$AX$467,$B118,'Grid GenerationQueue'!$AY$5:$AY$467,$C118,'Grid GenerationQueue'!$BH$5:$BH$467,"Executed",'Grid GenerationQueue'!$BB$5:$BB$467,"&lt;"&amp;$BE$3)</f>
        <v>0</v>
      </c>
      <c r="BO118">
        <f>SUMIFS('Grid GenerationQueue'!AP$5:AP$467,'Grid GenerationQueue'!$AX$5:$AX$467,$B118,'Grid GenerationQueue'!$AY$5:$AY$467,$C118,'Grid GenerationQueue'!$BH$5:$BH$467,"Executed",'Grid GenerationQueue'!$BB$5:$BB$467,"&lt;"&amp;$BE$3)</f>
        <v>0</v>
      </c>
      <c r="BQ118">
        <f>SUMIFS('Grid GenerationQueue'!AE$5:AE$467,'Grid GenerationQueue'!$AX$5:$AX$467,$B118,'Grid GenerationQueue'!$AY$5:$AY$467,$C118,'Grid GenerationQueue'!$BF$5:$BF$467,"&lt;&gt;"&amp;"",'Grid GenerationQueue'!$BB$5:$BB$467,"&lt;"&amp;$BE$3)</f>
        <v>0</v>
      </c>
      <c r="BR118">
        <f>SUMIFS('Grid GenerationQueue'!AF$5:AF$467,'Grid GenerationQueue'!$AX$5:$AX$467,$B118,'Grid GenerationQueue'!$AY$5:$AY$467,$C118,'Grid GenerationQueue'!$BF$5:$BF$467,"&lt;&gt;"&amp;"",'Grid GenerationQueue'!$BB$5:$BB$467,"&lt;"&amp;$BE$3)</f>
        <v>0</v>
      </c>
      <c r="BS118">
        <f>SUMIFS('Grid GenerationQueue'!AG$5:AG$467,'Grid GenerationQueue'!$AX$5:$AX$467,$B118,'Grid GenerationQueue'!$AY$5:$AY$467,$C118,'Grid GenerationQueue'!$BF$5:$BF$467,"&lt;&gt;"&amp;"",'Grid GenerationQueue'!$BB$5:$BB$467,"&lt;"&amp;$BE$3)</f>
        <v>0</v>
      </c>
      <c r="BT118">
        <f>SUMIFS('Grid GenerationQueue'!AH$5:AH$467,'Grid GenerationQueue'!$AX$5:$AX$467,$B118,'Grid GenerationQueue'!$AY$5:$AY$467,$C118,'Grid GenerationQueue'!$BF$5:$BF$467,"&lt;&gt;"&amp;"",'Grid GenerationQueue'!$BB$5:$BB$467,"&lt;"&amp;$BE$3)</f>
        <v>0</v>
      </c>
      <c r="BU118">
        <f>SUMIFS('Grid GenerationQueue'!AI$5:AI$467,'Grid GenerationQueue'!$AX$5:$AX$467,$B118,'Grid GenerationQueue'!$AY$5:$AY$467,$C118,'Grid GenerationQueue'!$BF$5:$BF$467,"&lt;&gt;"&amp;"",'Grid GenerationQueue'!$BB$5:$BB$467,"&lt;"&amp;$BE$3)</f>
        <v>0</v>
      </c>
      <c r="BV118">
        <f>SUMIFS('Grid GenerationQueue'!AJ$5:AJ$467,'Grid GenerationQueue'!$AX$5:$AX$467,$B118,'Grid GenerationQueue'!$AY$5:$AY$467,$C118,'Grid GenerationQueue'!$BF$5:$BF$467,"&lt;&gt;"&amp;"",'Grid GenerationQueue'!$BB$5:$BB$467,"&lt;"&amp;$BE$3)</f>
        <v>0</v>
      </c>
      <c r="BW118">
        <f>SUMIFS('Grid GenerationQueue'!AK$5:AK$467,'Grid GenerationQueue'!$AX$5:$AX$467,$B118,'Grid GenerationQueue'!$AY$5:$AY$467,$C118,'Grid GenerationQueue'!$BF$5:$BF$467,"&lt;&gt;"&amp;"",'Grid GenerationQueue'!$BB$5:$BB$467,"&lt;"&amp;$BE$3)</f>
        <v>0</v>
      </c>
      <c r="BX118">
        <f>SUMIFS('Grid GenerationQueue'!AL$5:AL$467,'Grid GenerationQueue'!$AX$5:$AX$467,$B118,'Grid GenerationQueue'!$AY$5:$AY$467,$C118,'Grid GenerationQueue'!$BF$5:$BF$467,"&lt;&gt;"&amp;"",'Grid GenerationQueue'!$BB$5:$BB$467,"&lt;"&amp;$BE$3)</f>
        <v>0</v>
      </c>
      <c r="BY118">
        <f>SUMIFS('Grid GenerationQueue'!AM$5:AM$467,'Grid GenerationQueue'!$AX$5:$AX$467,$B118,'Grid GenerationQueue'!$AY$5:$AY$467,$C118,'Grid GenerationQueue'!$BF$5:$BF$467,"&lt;&gt;"&amp;"",'Grid GenerationQueue'!$BB$5:$BB$467,"&lt;"&amp;$BE$3)</f>
        <v>0</v>
      </c>
      <c r="BZ118">
        <f>SUMIFS('Grid GenerationQueue'!AN$5:AN$467,'Grid GenerationQueue'!$AX$5:$AX$467,$B118,'Grid GenerationQueue'!$AY$5:$AY$467,$C118,'Grid GenerationQueue'!$BF$5:$BF$467,"&lt;&gt;"&amp;"",'Grid GenerationQueue'!$BB$5:$BB$467,"&lt;"&amp;$BE$3)</f>
        <v>0</v>
      </c>
      <c r="CA118">
        <f>SUMIFS('Grid GenerationQueue'!AO$5:AO$467,'Grid GenerationQueue'!$AX$5:$AX$467,$B118,'Grid GenerationQueue'!$AY$5:$AY$467,$C118,'Grid GenerationQueue'!$BF$5:$BF$467,"&lt;&gt;"&amp;"",'Grid GenerationQueue'!$BB$5:$BB$467,"&lt;"&amp;$BE$3)</f>
        <v>0</v>
      </c>
      <c r="CB118">
        <f>SUMIFS('Grid GenerationQueue'!AP$5:AP$467,'Grid GenerationQueue'!$AX$5:$AX$467,$B118,'Grid GenerationQueue'!$AY$5:$AY$467,$C118,'Grid GenerationQueue'!$BF$5:$BF$467,"&lt;&gt;"&amp;"",'Grid GenerationQueue'!$BB$5:$BB$467,"&lt;"&amp;$BE$3)</f>
        <v>0</v>
      </c>
      <c r="CD118">
        <f>SUMIFS('Grid GenerationQueue'!AE$5:AE$467,'Grid GenerationQueue'!$AX$5:$AX$467,$B118,'Grid GenerationQueue'!$AY$5:$AY$467,$C118,'Grid GenerationQueue'!$BB$5:$BB$467,"&lt;"&amp;$BE$3)</f>
        <v>0</v>
      </c>
      <c r="CE118">
        <f>SUMIFS('Grid GenerationQueue'!AF$5:AF$467,'Grid GenerationQueue'!$AX$5:$AX$467,$B118,'Grid GenerationQueue'!$AY$5:$AY$467,$C118,'Grid GenerationQueue'!$BB$5:$BB$467,"&lt;"&amp;$BE$3)</f>
        <v>0</v>
      </c>
      <c r="CF118">
        <f>SUMIFS('Grid GenerationQueue'!AG$5:AG$467,'Grid GenerationQueue'!$AX$5:$AX$467,$B118,'Grid GenerationQueue'!$AY$5:$AY$467,$C118,'Grid GenerationQueue'!$BB$5:$BB$467,"&lt;"&amp;$BE$3)</f>
        <v>0</v>
      </c>
      <c r="CG118">
        <f>SUMIFS('Grid GenerationQueue'!AH$5:AH$467,'Grid GenerationQueue'!$AX$5:$AX$467,$B118,'Grid GenerationQueue'!$AY$5:$AY$467,$C118,'Grid GenerationQueue'!$BB$5:$BB$467,"&lt;"&amp;$BE$3)</f>
        <v>0</v>
      </c>
      <c r="CH118">
        <f>SUMIFS('Grid GenerationQueue'!AI$5:AI$467,'Grid GenerationQueue'!$AX$5:$AX$467,$B118,'Grid GenerationQueue'!$AY$5:$AY$467,$C118,'Grid GenerationQueue'!$BB$5:$BB$467,"&lt;"&amp;$BE$3)</f>
        <v>0</v>
      </c>
      <c r="CI118">
        <f>SUMIFS('Grid GenerationQueue'!AJ$5:AJ$467,'Grid GenerationQueue'!$AX$5:$AX$467,$B118,'Grid GenerationQueue'!$AY$5:$AY$467,$C118,'Grid GenerationQueue'!$BB$5:$BB$467,"&lt;"&amp;$BE$3)</f>
        <v>0</v>
      </c>
      <c r="CJ118">
        <f>SUMIFS('Grid GenerationQueue'!AK$5:AK$467,'Grid GenerationQueue'!$AX$5:$AX$467,$B118,'Grid GenerationQueue'!$AY$5:$AY$467,$C118,'Grid GenerationQueue'!$BB$5:$BB$467,"&lt;"&amp;$BE$3)</f>
        <v>0</v>
      </c>
      <c r="CK118">
        <f>SUMIFS('Grid GenerationQueue'!AL$5:AL$467,'Grid GenerationQueue'!$AX$5:$AX$467,$B118,'Grid GenerationQueue'!$AY$5:$AY$467,$C118,'Grid GenerationQueue'!$BB$5:$BB$467,"&lt;"&amp;$BE$3)</f>
        <v>0</v>
      </c>
      <c r="CL118">
        <f>SUMIFS('Grid GenerationQueue'!AM$5:AM$467,'Grid GenerationQueue'!$AX$5:$AX$467,$B118,'Grid GenerationQueue'!$AY$5:$AY$467,$C118,'Grid GenerationQueue'!$BB$5:$BB$467,"&lt;"&amp;$BE$3)</f>
        <v>0</v>
      </c>
      <c r="CM118">
        <f>SUMIFS('Grid GenerationQueue'!AN$5:AN$467,'Grid GenerationQueue'!$AX$5:$AX$467,$B118,'Grid GenerationQueue'!$AY$5:$AY$467,$C118,'Grid GenerationQueue'!$BB$5:$BB$467,"&lt;"&amp;$BE$3)</f>
        <v>0</v>
      </c>
      <c r="CN118">
        <f>SUMIFS('Grid GenerationQueue'!AO$5:AO$467,'Grid GenerationQueue'!$AX$5:$AX$467,$B118,'Grid GenerationQueue'!$AY$5:$AY$467,$C118,'Grid GenerationQueue'!$BB$5:$BB$467,"&lt;"&amp;$BE$3)</f>
        <v>0</v>
      </c>
      <c r="CO118">
        <f>SUMIFS('Grid GenerationQueue'!AP$5:AP$467,'Grid GenerationQueue'!$AX$5:$AX$467,$B118,'Grid GenerationQueue'!$AY$5:$AY$467,$C118,'Grid GenerationQueue'!$BB$5:$BB$467,"&lt;"&amp;$BE$3)</f>
        <v>0</v>
      </c>
    </row>
    <row r="119" spans="1:93" x14ac:dyDescent="0.35">
      <c r="A119" t="s">
        <v>4648</v>
      </c>
      <c r="B119" t="s">
        <v>4699</v>
      </c>
      <c r="C119">
        <v>230</v>
      </c>
      <c r="D119">
        <f>SUMIFS('Grid GenerationQueue'!AE$5:AE$467,'Grid GenerationQueue'!$AX$5:$AX$467,$B119,'Grid GenerationQueue'!$AY$5:$AY$467,$C119,'Grid GenerationQueue'!$BI$5:$BI$467,"&lt;4")</f>
        <v>0</v>
      </c>
      <c r="E119">
        <f>SUMIFS('Grid GenerationQueue'!AF$5:AF$467,'Grid GenerationQueue'!$AX$5:$AX$467,$B119,'Grid GenerationQueue'!$AY$5:$AY$467,$C119,'Grid GenerationQueue'!$BI$5:$BI$467,"&lt;4")</f>
        <v>0</v>
      </c>
      <c r="F119">
        <f>SUMIFS('Grid GenerationQueue'!AG$5:AG$467,'Grid GenerationQueue'!$AX$5:$AX$467,$B119,'Grid GenerationQueue'!$AY$5:$AY$467,$C119,'Grid GenerationQueue'!$BI$5:$BI$467,"&lt;4")</f>
        <v>0</v>
      </c>
      <c r="G119">
        <f>SUMIFS('Grid GenerationQueue'!AH$5:AH$467,'Grid GenerationQueue'!$AX$5:$AX$467,$B119,'Grid GenerationQueue'!$AY$5:$AY$467,$C119,'Grid GenerationQueue'!$BI$5:$BI$467,"&lt;4")</f>
        <v>0</v>
      </c>
      <c r="H119">
        <f>SUMIFS('Grid GenerationQueue'!AI$5:AI$467,'Grid GenerationQueue'!$AX$5:$AX$467,$B119,'Grid GenerationQueue'!$AY$5:$AY$467,$C119,'Grid GenerationQueue'!$BI$5:$BI$467,"&lt;4")</f>
        <v>0</v>
      </c>
      <c r="I119">
        <f>SUMIFS('Grid GenerationQueue'!AJ$5:AJ$467,'Grid GenerationQueue'!$AX$5:$AX$467,$B119,'Grid GenerationQueue'!$AY$5:$AY$467,$C119,'Grid GenerationQueue'!$BI$5:$BI$467,"&lt;4")</f>
        <v>0</v>
      </c>
      <c r="J119">
        <f>SUMIFS('Grid GenerationQueue'!AK$5:AK$467,'Grid GenerationQueue'!$AX$5:$AX$467,$B119,'Grid GenerationQueue'!$AY$5:$AY$467,$C119,'Grid GenerationQueue'!$BI$5:$BI$467,"&lt;4")</f>
        <v>0</v>
      </c>
      <c r="K119">
        <f>SUMIFS('Grid GenerationQueue'!AL$5:AL$467,'Grid GenerationQueue'!$AX$5:$AX$467,$B119,'Grid GenerationQueue'!$AY$5:$AY$467,$C119,'Grid GenerationQueue'!$BI$5:$BI$467,"&lt;4")</f>
        <v>0</v>
      </c>
      <c r="L119">
        <f>SUMIFS('Grid GenerationQueue'!AM$5:AM$467,'Grid GenerationQueue'!$AX$5:$AX$467,$B119,'Grid GenerationQueue'!$AY$5:$AY$467,$C119,'Grid GenerationQueue'!$BI$5:$BI$467,"&lt;4")</f>
        <v>0</v>
      </c>
      <c r="M119">
        <f>SUMIFS('Grid GenerationQueue'!AN$5:AN$467,'Grid GenerationQueue'!$AX$5:$AX$467,$B119,'Grid GenerationQueue'!$AY$5:$AY$467,$C119,'Grid GenerationQueue'!$BI$5:$BI$467,"&lt;4")</f>
        <v>0</v>
      </c>
      <c r="N119">
        <f>SUMIFS('Grid GenerationQueue'!AO$5:AO$467,'Grid GenerationQueue'!$AX$5:$AX$467,$B119,'Grid GenerationQueue'!$AY$5:$AY$467,$C119,'Grid GenerationQueue'!$BI$5:$BI$467,"&lt;4")</f>
        <v>0</v>
      </c>
      <c r="O119">
        <f>SUMIFS('Grid GenerationQueue'!AP$5:AP$467,'Grid GenerationQueue'!$AX$5:$AX$467,$B119,'Grid GenerationQueue'!$AY$5:$AY$467,$C119,'Grid GenerationQueue'!$BI$5:$BI$467,"&lt;4")</f>
        <v>0</v>
      </c>
      <c r="Q119">
        <f>SUMIFS('Grid GenerationQueue'!AE$5:AE$467,'Grid GenerationQueue'!$AX$5:$AX$467,$B119,'Grid GenerationQueue'!$AY$5:$AY$467,$C119,'Grid GenerationQueue'!$BH$5:$BH$467,"Executed")</f>
        <v>0</v>
      </c>
      <c r="R119">
        <f>SUMIFS('Grid GenerationQueue'!AF$5:AF$467,'Grid GenerationQueue'!$AX$5:$AX$467,$B119,'Grid GenerationQueue'!$AY$5:$AY$467,$C119,'Grid GenerationQueue'!$BH$5:$BH$467,"Executed")</f>
        <v>0</v>
      </c>
      <c r="S119">
        <f>SUMIFS('Grid GenerationQueue'!AG$5:AG$467,'Grid GenerationQueue'!$AX$5:$AX$467,$B119,'Grid GenerationQueue'!$AY$5:$AY$467,$C119,'Grid GenerationQueue'!$BH$5:$BH$467,"Executed")</f>
        <v>0</v>
      </c>
      <c r="T119">
        <f>SUMIFS('Grid GenerationQueue'!AH$5:AH$467,'Grid GenerationQueue'!$AX$5:$AX$467,$B119,'Grid GenerationQueue'!$AY$5:$AY$467,$C119,'Grid GenerationQueue'!$BH$5:$BH$467,"Executed")</f>
        <v>0</v>
      </c>
      <c r="U119">
        <f>SUMIFS('Grid GenerationQueue'!AI$5:AI$467,'Grid GenerationQueue'!$AX$5:$AX$467,$B119,'Grid GenerationQueue'!$AY$5:$AY$467,$C119,'Grid GenerationQueue'!$BH$5:$BH$467,"Executed")</f>
        <v>0</v>
      </c>
      <c r="V119">
        <f>SUMIFS('Grid GenerationQueue'!AJ$5:AJ$467,'Grid GenerationQueue'!$AX$5:$AX$467,$B119,'Grid GenerationQueue'!$AY$5:$AY$467,$C119,'Grid GenerationQueue'!$BH$5:$BH$467,"Executed")</f>
        <v>0</v>
      </c>
      <c r="W119">
        <f>SUMIFS('Grid GenerationQueue'!AK$5:AK$467,'Grid GenerationQueue'!$AX$5:$AX$467,$B119,'Grid GenerationQueue'!$AY$5:$AY$467,$C119,'Grid GenerationQueue'!$BH$5:$BH$467,"Executed")</f>
        <v>0</v>
      </c>
      <c r="X119">
        <f>SUMIFS('Grid GenerationQueue'!AL$5:AL$467,'Grid GenerationQueue'!$AX$5:$AX$467,$B119,'Grid GenerationQueue'!$AY$5:$AY$467,$C119,'Grid GenerationQueue'!$BH$5:$BH$467,"Executed")</f>
        <v>0</v>
      </c>
      <c r="Y119">
        <f>SUMIFS('Grid GenerationQueue'!AM$5:AM$467,'Grid GenerationQueue'!$AX$5:$AX$467,$B119,'Grid GenerationQueue'!$AY$5:$AY$467,$C119,'Grid GenerationQueue'!$BH$5:$BH$467,"Executed")</f>
        <v>0</v>
      </c>
      <c r="Z119">
        <f>SUMIFS('Grid GenerationQueue'!AN$5:AN$467,'Grid GenerationQueue'!$AX$5:$AX$467,$B119,'Grid GenerationQueue'!$AY$5:$AY$467,$C119,'Grid GenerationQueue'!$BH$5:$BH$467,"Executed")</f>
        <v>0</v>
      </c>
      <c r="AA119">
        <f>SUMIFS('Grid GenerationQueue'!AO$5:AO$467,'Grid GenerationQueue'!$AX$5:$AX$467,$B119,'Grid GenerationQueue'!$AY$5:$AY$467,$C119,'Grid GenerationQueue'!$BH$5:$BH$467,"Executed")</f>
        <v>0</v>
      </c>
      <c r="AB119">
        <f>SUMIFS('Grid GenerationQueue'!AP$5:AP$467,'Grid GenerationQueue'!$AX$5:$AX$467,$B119,'Grid GenerationQueue'!$AY$5:$AY$467,$C119,'Grid GenerationQueue'!$BH$5:$BH$467,"Executed")</f>
        <v>0</v>
      </c>
      <c r="AD119">
        <f>SUMIFS('Grid GenerationQueue'!AE$5:AE$467,'Grid GenerationQueue'!$AX$5:$AX$467,$B119,'Grid GenerationQueue'!$AY$5:$AY$467,$C119,'Grid GenerationQueue'!$BF$5:$BF$467,"&lt;&gt;"&amp;"")</f>
        <v>0</v>
      </c>
      <c r="AE119">
        <f>SUMIFS('Grid GenerationQueue'!AF$5:AF$467,'Grid GenerationQueue'!$AX$5:$AX$467,$B119,'Grid GenerationQueue'!$AY$5:$AY$467,$C119,'Grid GenerationQueue'!$BF$5:$BF$467,"&lt;&gt;"&amp;"")</f>
        <v>0</v>
      </c>
      <c r="AF119">
        <f>SUMIFS('Grid GenerationQueue'!AG$5:AG$467,'Grid GenerationQueue'!$AX$5:$AX$467,$B119,'Grid GenerationQueue'!$AY$5:$AY$467,$C119,'Grid GenerationQueue'!$BF$5:$BF$467,"&lt;&gt;"&amp;"")</f>
        <v>0</v>
      </c>
      <c r="AG119">
        <f>SUMIFS('Grid GenerationQueue'!AH$5:AH$467,'Grid GenerationQueue'!$AX$5:$AX$467,$B119,'Grid GenerationQueue'!$AY$5:$AY$467,$C119,'Grid GenerationQueue'!$BF$5:$BF$467,"&lt;&gt;"&amp;"")</f>
        <v>0</v>
      </c>
      <c r="AH119">
        <f>SUMIFS('Grid GenerationQueue'!AI$5:AI$467,'Grid GenerationQueue'!$AX$5:$AX$467,$B119,'Grid GenerationQueue'!$AY$5:$AY$467,$C119,'Grid GenerationQueue'!$BF$5:$BF$467,"&lt;&gt;"&amp;"")</f>
        <v>0</v>
      </c>
      <c r="AI119">
        <f>SUMIFS('Grid GenerationQueue'!AJ$5:AJ$467,'Grid GenerationQueue'!$AX$5:$AX$467,$B119,'Grid GenerationQueue'!$AY$5:$AY$467,$C119,'Grid GenerationQueue'!$BF$5:$BF$467,"&lt;&gt;"&amp;"")</f>
        <v>0</v>
      </c>
      <c r="AJ119">
        <f>SUMIFS('Grid GenerationQueue'!AK$5:AK$467,'Grid GenerationQueue'!$AX$5:$AX$467,$B119,'Grid GenerationQueue'!$AY$5:$AY$467,$C119,'Grid GenerationQueue'!$BF$5:$BF$467,"&lt;&gt;"&amp;"")</f>
        <v>0</v>
      </c>
      <c r="AK119">
        <f>SUMIFS('Grid GenerationQueue'!AL$5:AL$467,'Grid GenerationQueue'!$AX$5:$AX$467,$B119,'Grid GenerationQueue'!$AY$5:$AY$467,$C119,'Grid GenerationQueue'!$BF$5:$BF$467,"&lt;&gt;"&amp;"")</f>
        <v>0</v>
      </c>
      <c r="AL119">
        <f>SUMIFS('Grid GenerationQueue'!AM$5:AM$467,'Grid GenerationQueue'!$AX$5:$AX$467,$B119,'Grid GenerationQueue'!$AY$5:$AY$467,$C119,'Grid GenerationQueue'!$BF$5:$BF$467,"&lt;&gt;"&amp;"")</f>
        <v>0</v>
      </c>
      <c r="AM119">
        <f>SUMIFS('Grid GenerationQueue'!AN$5:AN$467,'Grid GenerationQueue'!$AX$5:$AX$467,$B119,'Grid GenerationQueue'!$AY$5:$AY$467,$C119,'Grid GenerationQueue'!$BF$5:$BF$467,"&lt;&gt;"&amp;"")</f>
        <v>0</v>
      </c>
      <c r="AN119">
        <f>SUMIFS('Grid GenerationQueue'!AO$5:AO$467,'Grid GenerationQueue'!$AX$5:$AX$467,$B119,'Grid GenerationQueue'!$AY$5:$AY$467,$C119,'Grid GenerationQueue'!$BF$5:$BF$467,"&lt;&gt;"&amp;"")</f>
        <v>0</v>
      </c>
      <c r="AO119">
        <f>SUMIFS('Grid GenerationQueue'!AP$5:AP$467,'Grid GenerationQueue'!$AX$5:$AX$467,$B119,'Grid GenerationQueue'!$AY$5:$AY$467,$C119,'Grid GenerationQueue'!$BF$5:$BF$467,"&lt;&gt;"&amp;"")</f>
        <v>0</v>
      </c>
      <c r="AQ119">
        <f>SUMIFS('Grid GenerationQueue'!AE$5:AE$467,'Grid GenerationQueue'!$AX$5:$AX$467,$B119,'Grid GenerationQueue'!$AY$5:$AY$467,$C119)</f>
        <v>0</v>
      </c>
      <c r="AR119">
        <f>SUMIFS('Grid GenerationQueue'!AF$5:AF$467,'Grid GenerationQueue'!$AX$5:$AX$467,$B119,'Grid GenerationQueue'!$AY$5:$AY$467,$C119)</f>
        <v>0</v>
      </c>
      <c r="AS119">
        <f>SUMIFS('Grid GenerationQueue'!AG$5:AG$467,'Grid GenerationQueue'!$AX$5:$AX$467,$B119,'Grid GenerationQueue'!$AY$5:$AY$467,$C119)</f>
        <v>0</v>
      </c>
      <c r="AT119">
        <f>SUMIFS('Grid GenerationQueue'!AH$5:AH$467,'Grid GenerationQueue'!$AX$5:$AX$467,$B119,'Grid GenerationQueue'!$AY$5:$AY$467,$C119)</f>
        <v>0</v>
      </c>
      <c r="AU119">
        <f>SUMIFS('Grid GenerationQueue'!AI$5:AI$467,'Grid GenerationQueue'!$AX$5:$AX$467,$B119,'Grid GenerationQueue'!$AY$5:$AY$467,$C119)</f>
        <v>0</v>
      </c>
      <c r="AV119">
        <f>SUMIFS('Grid GenerationQueue'!AJ$5:AJ$467,'Grid GenerationQueue'!$AX$5:$AX$467,$B119,'Grid GenerationQueue'!$AY$5:$AY$467,$C119)</f>
        <v>0</v>
      </c>
      <c r="AW119">
        <f>SUMIFS('Grid GenerationQueue'!AK$5:AK$467,'Grid GenerationQueue'!$AX$5:$AX$467,$B119,'Grid GenerationQueue'!$AY$5:$AY$467,$C119)</f>
        <v>0</v>
      </c>
      <c r="AX119">
        <f>SUMIFS('Grid GenerationQueue'!AL$5:AL$467,'Grid GenerationQueue'!$AX$5:$AX$467,$B119,'Grid GenerationQueue'!$AY$5:$AY$467,$C119)</f>
        <v>0</v>
      </c>
      <c r="AY119">
        <f>SUMIFS('Grid GenerationQueue'!AM$5:AM$467,'Grid GenerationQueue'!$AX$5:$AX$467,$B119,'Grid GenerationQueue'!$AY$5:$AY$467,$C119)</f>
        <v>0</v>
      </c>
      <c r="AZ119">
        <f>SUMIFS('Grid GenerationQueue'!AN$5:AN$467,'Grid GenerationQueue'!$AX$5:$AX$467,$B119,'Grid GenerationQueue'!$AY$5:$AY$467,$C119)</f>
        <v>0</v>
      </c>
      <c r="BA119">
        <f>SUMIFS('Grid GenerationQueue'!AO$5:AO$467,'Grid GenerationQueue'!$AX$5:$AX$467,$B119,'Grid GenerationQueue'!$AY$5:$AY$467,$C119)</f>
        <v>0</v>
      </c>
      <c r="BB119">
        <f>SUMIFS('Grid GenerationQueue'!AP$5:AP$467,'Grid GenerationQueue'!$AX$5:$AX$467,$B119,'Grid GenerationQueue'!$AY$5:$AY$467,$C119)</f>
        <v>0</v>
      </c>
      <c r="BD119">
        <f>SUMIFS('Grid GenerationQueue'!AE$5:AE$467,'Grid GenerationQueue'!$AX$5:$AX$467,$B119,'Grid GenerationQueue'!$AY$5:$AY$467,$C119,'Grid GenerationQueue'!$BH$5:$BH$467,"Executed",'Grid GenerationQueue'!$BB$5:$BB$467,"&lt;"&amp;$BE$3)</f>
        <v>0</v>
      </c>
      <c r="BE119">
        <f>SUMIFS('Grid GenerationQueue'!AF$5:AF$467,'Grid GenerationQueue'!$AX$5:$AX$467,$B119,'Grid GenerationQueue'!$AY$5:$AY$467,$C119,'Grid GenerationQueue'!$BH$5:$BH$467,"Executed",'Grid GenerationQueue'!$BB$5:$BB$467,"&lt;"&amp;$BE$3)</f>
        <v>0</v>
      </c>
      <c r="BF119">
        <f>SUMIFS('Grid GenerationQueue'!AG$5:AG$467,'Grid GenerationQueue'!$AX$5:$AX$467,$B119,'Grid GenerationQueue'!$AY$5:$AY$467,$C119,'Grid GenerationQueue'!$BH$5:$BH$467,"Executed",'Grid GenerationQueue'!$BB$5:$BB$467,"&lt;"&amp;$BE$3)</f>
        <v>0</v>
      </c>
      <c r="BG119">
        <f>SUMIFS('Grid GenerationQueue'!AH$5:AH$467,'Grid GenerationQueue'!$AX$5:$AX$467,$B119,'Grid GenerationQueue'!$AY$5:$AY$467,$C119,'Grid GenerationQueue'!$BH$5:$BH$467,"Executed",'Grid GenerationQueue'!$BB$5:$BB$467,"&lt;"&amp;$BE$3)</f>
        <v>0</v>
      </c>
      <c r="BH119">
        <f>SUMIFS('Grid GenerationQueue'!AI$5:AI$467,'Grid GenerationQueue'!$AX$5:$AX$467,$B119,'Grid GenerationQueue'!$AY$5:$AY$467,$C119,'Grid GenerationQueue'!$BH$5:$BH$467,"Executed",'Grid GenerationQueue'!$BB$5:$BB$467,"&lt;"&amp;$BE$3)</f>
        <v>0</v>
      </c>
      <c r="BI119">
        <f>SUMIFS('Grid GenerationQueue'!AJ$5:AJ$467,'Grid GenerationQueue'!$AX$5:$AX$467,$B119,'Grid GenerationQueue'!$AY$5:$AY$467,$C119,'Grid GenerationQueue'!$BH$5:$BH$467,"Executed",'Grid GenerationQueue'!$BB$5:$BB$467,"&lt;"&amp;$BE$3)</f>
        <v>0</v>
      </c>
      <c r="BJ119">
        <f>SUMIFS('Grid GenerationQueue'!AK$5:AK$467,'Grid GenerationQueue'!$AX$5:$AX$467,$B119,'Grid GenerationQueue'!$AY$5:$AY$467,$C119,'Grid GenerationQueue'!$BH$5:$BH$467,"Executed",'Grid GenerationQueue'!$BB$5:$BB$467,"&lt;"&amp;$BE$3)</f>
        <v>0</v>
      </c>
      <c r="BK119">
        <f>SUMIFS('Grid GenerationQueue'!AL$5:AL$467,'Grid GenerationQueue'!$AX$5:$AX$467,$B119,'Grid GenerationQueue'!$AY$5:$AY$467,$C119,'Grid GenerationQueue'!$BH$5:$BH$467,"Executed",'Grid GenerationQueue'!$BB$5:$BB$467,"&lt;"&amp;$BE$3)</f>
        <v>0</v>
      </c>
      <c r="BL119">
        <f>SUMIFS('Grid GenerationQueue'!AM$5:AM$467,'Grid GenerationQueue'!$AX$5:$AX$467,$B119,'Grid GenerationQueue'!$AY$5:$AY$467,$C119,'Grid GenerationQueue'!$BH$5:$BH$467,"Executed",'Grid GenerationQueue'!$BB$5:$BB$467,"&lt;"&amp;$BE$3)</f>
        <v>0</v>
      </c>
      <c r="BM119">
        <f>SUMIFS('Grid GenerationQueue'!AN$5:AN$467,'Grid GenerationQueue'!$AX$5:$AX$467,$B119,'Grid GenerationQueue'!$AY$5:$AY$467,$C119,'Grid GenerationQueue'!$BH$5:$BH$467,"Executed",'Grid GenerationQueue'!$BB$5:$BB$467,"&lt;"&amp;$BE$3)</f>
        <v>0</v>
      </c>
      <c r="BN119">
        <f>SUMIFS('Grid GenerationQueue'!AO$5:AO$467,'Grid GenerationQueue'!$AX$5:$AX$467,$B119,'Grid GenerationQueue'!$AY$5:$AY$467,$C119,'Grid GenerationQueue'!$BH$5:$BH$467,"Executed",'Grid GenerationQueue'!$BB$5:$BB$467,"&lt;"&amp;$BE$3)</f>
        <v>0</v>
      </c>
      <c r="BO119">
        <f>SUMIFS('Grid GenerationQueue'!AP$5:AP$467,'Grid GenerationQueue'!$AX$5:$AX$467,$B119,'Grid GenerationQueue'!$AY$5:$AY$467,$C119,'Grid GenerationQueue'!$BH$5:$BH$467,"Executed",'Grid GenerationQueue'!$BB$5:$BB$467,"&lt;"&amp;$BE$3)</f>
        <v>0</v>
      </c>
      <c r="BQ119">
        <f>SUMIFS('Grid GenerationQueue'!AE$5:AE$467,'Grid GenerationQueue'!$AX$5:$AX$467,$B119,'Grid GenerationQueue'!$AY$5:$AY$467,$C119,'Grid GenerationQueue'!$BF$5:$BF$467,"&lt;&gt;"&amp;"",'Grid GenerationQueue'!$BB$5:$BB$467,"&lt;"&amp;$BE$3)</f>
        <v>0</v>
      </c>
      <c r="BR119">
        <f>SUMIFS('Grid GenerationQueue'!AF$5:AF$467,'Grid GenerationQueue'!$AX$5:$AX$467,$B119,'Grid GenerationQueue'!$AY$5:$AY$467,$C119,'Grid GenerationQueue'!$BF$5:$BF$467,"&lt;&gt;"&amp;"",'Grid GenerationQueue'!$BB$5:$BB$467,"&lt;"&amp;$BE$3)</f>
        <v>0</v>
      </c>
      <c r="BS119">
        <f>SUMIFS('Grid GenerationQueue'!AG$5:AG$467,'Grid GenerationQueue'!$AX$5:$AX$467,$B119,'Grid GenerationQueue'!$AY$5:$AY$467,$C119,'Grid GenerationQueue'!$BF$5:$BF$467,"&lt;&gt;"&amp;"",'Grid GenerationQueue'!$BB$5:$BB$467,"&lt;"&amp;$BE$3)</f>
        <v>0</v>
      </c>
      <c r="BT119">
        <f>SUMIFS('Grid GenerationQueue'!AH$5:AH$467,'Grid GenerationQueue'!$AX$5:$AX$467,$B119,'Grid GenerationQueue'!$AY$5:$AY$467,$C119,'Grid GenerationQueue'!$BF$5:$BF$467,"&lt;&gt;"&amp;"",'Grid GenerationQueue'!$BB$5:$BB$467,"&lt;"&amp;$BE$3)</f>
        <v>0</v>
      </c>
      <c r="BU119">
        <f>SUMIFS('Grid GenerationQueue'!AI$5:AI$467,'Grid GenerationQueue'!$AX$5:$AX$467,$B119,'Grid GenerationQueue'!$AY$5:$AY$467,$C119,'Grid GenerationQueue'!$BF$5:$BF$467,"&lt;&gt;"&amp;"",'Grid GenerationQueue'!$BB$5:$BB$467,"&lt;"&amp;$BE$3)</f>
        <v>0</v>
      </c>
      <c r="BV119">
        <f>SUMIFS('Grid GenerationQueue'!AJ$5:AJ$467,'Grid GenerationQueue'!$AX$5:$AX$467,$B119,'Grid GenerationQueue'!$AY$5:$AY$467,$C119,'Grid GenerationQueue'!$BF$5:$BF$467,"&lt;&gt;"&amp;"",'Grid GenerationQueue'!$BB$5:$BB$467,"&lt;"&amp;$BE$3)</f>
        <v>0</v>
      </c>
      <c r="BW119">
        <f>SUMIFS('Grid GenerationQueue'!AK$5:AK$467,'Grid GenerationQueue'!$AX$5:$AX$467,$B119,'Grid GenerationQueue'!$AY$5:$AY$467,$C119,'Grid GenerationQueue'!$BF$5:$BF$467,"&lt;&gt;"&amp;"",'Grid GenerationQueue'!$BB$5:$BB$467,"&lt;"&amp;$BE$3)</f>
        <v>0</v>
      </c>
      <c r="BX119">
        <f>SUMIFS('Grid GenerationQueue'!AL$5:AL$467,'Grid GenerationQueue'!$AX$5:$AX$467,$B119,'Grid GenerationQueue'!$AY$5:$AY$467,$C119,'Grid GenerationQueue'!$BF$5:$BF$467,"&lt;&gt;"&amp;"",'Grid GenerationQueue'!$BB$5:$BB$467,"&lt;"&amp;$BE$3)</f>
        <v>0</v>
      </c>
      <c r="BY119">
        <f>SUMIFS('Grid GenerationQueue'!AM$5:AM$467,'Grid GenerationQueue'!$AX$5:$AX$467,$B119,'Grid GenerationQueue'!$AY$5:$AY$467,$C119,'Grid GenerationQueue'!$BF$5:$BF$467,"&lt;&gt;"&amp;"",'Grid GenerationQueue'!$BB$5:$BB$467,"&lt;"&amp;$BE$3)</f>
        <v>0</v>
      </c>
      <c r="BZ119">
        <f>SUMIFS('Grid GenerationQueue'!AN$5:AN$467,'Grid GenerationQueue'!$AX$5:$AX$467,$B119,'Grid GenerationQueue'!$AY$5:$AY$467,$C119,'Grid GenerationQueue'!$BF$5:$BF$467,"&lt;&gt;"&amp;"",'Grid GenerationQueue'!$BB$5:$BB$467,"&lt;"&amp;$BE$3)</f>
        <v>0</v>
      </c>
      <c r="CA119">
        <f>SUMIFS('Grid GenerationQueue'!AO$5:AO$467,'Grid GenerationQueue'!$AX$5:$AX$467,$B119,'Grid GenerationQueue'!$AY$5:$AY$467,$C119,'Grid GenerationQueue'!$BF$5:$BF$467,"&lt;&gt;"&amp;"",'Grid GenerationQueue'!$BB$5:$BB$467,"&lt;"&amp;$BE$3)</f>
        <v>0</v>
      </c>
      <c r="CB119">
        <f>SUMIFS('Grid GenerationQueue'!AP$5:AP$467,'Grid GenerationQueue'!$AX$5:$AX$467,$B119,'Grid GenerationQueue'!$AY$5:$AY$467,$C119,'Grid GenerationQueue'!$BF$5:$BF$467,"&lt;&gt;"&amp;"",'Grid GenerationQueue'!$BB$5:$BB$467,"&lt;"&amp;$BE$3)</f>
        <v>0</v>
      </c>
      <c r="CD119">
        <f>SUMIFS('Grid GenerationQueue'!AE$5:AE$467,'Grid GenerationQueue'!$AX$5:$AX$467,$B119,'Grid GenerationQueue'!$AY$5:$AY$467,$C119,'Grid GenerationQueue'!$BB$5:$BB$467,"&lt;"&amp;$BE$3)</f>
        <v>0</v>
      </c>
      <c r="CE119">
        <f>SUMIFS('Grid GenerationQueue'!AF$5:AF$467,'Grid GenerationQueue'!$AX$5:$AX$467,$B119,'Grid GenerationQueue'!$AY$5:$AY$467,$C119,'Grid GenerationQueue'!$BB$5:$BB$467,"&lt;"&amp;$BE$3)</f>
        <v>0</v>
      </c>
      <c r="CF119">
        <f>SUMIFS('Grid GenerationQueue'!AG$5:AG$467,'Grid GenerationQueue'!$AX$5:$AX$467,$B119,'Grid GenerationQueue'!$AY$5:$AY$467,$C119,'Grid GenerationQueue'!$BB$5:$BB$467,"&lt;"&amp;$BE$3)</f>
        <v>0</v>
      </c>
      <c r="CG119">
        <f>SUMIFS('Grid GenerationQueue'!AH$5:AH$467,'Grid GenerationQueue'!$AX$5:$AX$467,$B119,'Grid GenerationQueue'!$AY$5:$AY$467,$C119,'Grid GenerationQueue'!$BB$5:$BB$467,"&lt;"&amp;$BE$3)</f>
        <v>0</v>
      </c>
      <c r="CH119">
        <f>SUMIFS('Grid GenerationQueue'!AI$5:AI$467,'Grid GenerationQueue'!$AX$5:$AX$467,$B119,'Grid GenerationQueue'!$AY$5:$AY$467,$C119,'Grid GenerationQueue'!$BB$5:$BB$467,"&lt;"&amp;$BE$3)</f>
        <v>0</v>
      </c>
      <c r="CI119">
        <f>SUMIFS('Grid GenerationQueue'!AJ$5:AJ$467,'Grid GenerationQueue'!$AX$5:$AX$467,$B119,'Grid GenerationQueue'!$AY$5:$AY$467,$C119,'Grid GenerationQueue'!$BB$5:$BB$467,"&lt;"&amp;$BE$3)</f>
        <v>0</v>
      </c>
      <c r="CJ119">
        <f>SUMIFS('Grid GenerationQueue'!AK$5:AK$467,'Grid GenerationQueue'!$AX$5:$AX$467,$B119,'Grid GenerationQueue'!$AY$5:$AY$467,$C119,'Grid GenerationQueue'!$BB$5:$BB$467,"&lt;"&amp;$BE$3)</f>
        <v>0</v>
      </c>
      <c r="CK119">
        <f>SUMIFS('Grid GenerationQueue'!AL$5:AL$467,'Grid GenerationQueue'!$AX$5:$AX$467,$B119,'Grid GenerationQueue'!$AY$5:$AY$467,$C119,'Grid GenerationQueue'!$BB$5:$BB$467,"&lt;"&amp;$BE$3)</f>
        <v>0</v>
      </c>
      <c r="CL119">
        <f>SUMIFS('Grid GenerationQueue'!AM$5:AM$467,'Grid GenerationQueue'!$AX$5:$AX$467,$B119,'Grid GenerationQueue'!$AY$5:$AY$467,$C119,'Grid GenerationQueue'!$BB$5:$BB$467,"&lt;"&amp;$BE$3)</f>
        <v>0</v>
      </c>
      <c r="CM119">
        <f>SUMIFS('Grid GenerationQueue'!AN$5:AN$467,'Grid GenerationQueue'!$AX$5:$AX$467,$B119,'Grid GenerationQueue'!$AY$5:$AY$467,$C119,'Grid GenerationQueue'!$BB$5:$BB$467,"&lt;"&amp;$BE$3)</f>
        <v>0</v>
      </c>
      <c r="CN119">
        <f>SUMIFS('Grid GenerationQueue'!AO$5:AO$467,'Grid GenerationQueue'!$AX$5:$AX$467,$B119,'Grid GenerationQueue'!$AY$5:$AY$467,$C119,'Grid GenerationQueue'!$BB$5:$BB$467,"&lt;"&amp;$BE$3)</f>
        <v>0</v>
      </c>
      <c r="CO119">
        <f>SUMIFS('Grid GenerationQueue'!AP$5:AP$467,'Grid GenerationQueue'!$AX$5:$AX$467,$B119,'Grid GenerationQueue'!$AY$5:$AY$467,$C119,'Grid GenerationQueue'!$BB$5:$BB$467,"&lt;"&amp;$BE$3)</f>
        <v>0</v>
      </c>
    </row>
    <row r="120" spans="1:93" x14ac:dyDescent="0.35">
      <c r="A120" t="s">
        <v>4647</v>
      </c>
      <c r="B120" t="s">
        <v>4420</v>
      </c>
      <c r="C120">
        <v>69</v>
      </c>
      <c r="D120">
        <f>SUMIFS('Grid GenerationQueue'!AE$5:AE$467,'Grid GenerationQueue'!$AX$5:$AX$467,$B120,'Grid GenerationQueue'!$AY$5:$AY$467,$C120,'Grid GenerationQueue'!$BI$5:$BI$467,"&lt;4")</f>
        <v>0.77400000000000091</v>
      </c>
      <c r="E120">
        <f>SUMIFS('Grid GenerationQueue'!AF$5:AF$467,'Grid GenerationQueue'!$AX$5:$AX$467,$B120,'Grid GenerationQueue'!$AY$5:$AY$467,$C120,'Grid GenerationQueue'!$BI$5:$BI$467,"&lt;4")</f>
        <v>0</v>
      </c>
      <c r="F120">
        <f>SUMIFS('Grid GenerationQueue'!AG$5:AG$467,'Grid GenerationQueue'!$AX$5:$AX$467,$B120,'Grid GenerationQueue'!$AY$5:$AY$467,$C120,'Grid GenerationQueue'!$BI$5:$BI$467,"&lt;4")</f>
        <v>0</v>
      </c>
      <c r="G120">
        <f>SUMIFS('Grid GenerationQueue'!AH$5:AH$467,'Grid GenerationQueue'!$AX$5:$AX$467,$B120,'Grid GenerationQueue'!$AY$5:$AY$467,$C120,'Grid GenerationQueue'!$BI$5:$BI$467,"&lt;4")</f>
        <v>0</v>
      </c>
      <c r="H120">
        <f>SUMIFS('Grid GenerationQueue'!AI$5:AI$467,'Grid GenerationQueue'!$AX$5:$AX$467,$B120,'Grid GenerationQueue'!$AY$5:$AY$467,$C120,'Grid GenerationQueue'!$BI$5:$BI$467,"&lt;4")</f>
        <v>0</v>
      </c>
      <c r="I120">
        <f>SUMIFS('Grid GenerationQueue'!AJ$5:AJ$467,'Grid GenerationQueue'!$AX$5:$AX$467,$B120,'Grid GenerationQueue'!$AY$5:$AY$467,$C120,'Grid GenerationQueue'!$BI$5:$BI$467,"&lt;4")</f>
        <v>0</v>
      </c>
      <c r="J120">
        <f>SUMIFS('Grid GenerationQueue'!AK$5:AK$467,'Grid GenerationQueue'!$AX$5:$AX$467,$B120,'Grid GenerationQueue'!$AY$5:$AY$467,$C120,'Grid GenerationQueue'!$BI$5:$BI$467,"&lt;4")</f>
        <v>0</v>
      </c>
      <c r="K120">
        <f>SUMIFS('Grid GenerationQueue'!AL$5:AL$467,'Grid GenerationQueue'!$AX$5:$AX$467,$B120,'Grid GenerationQueue'!$AY$5:$AY$467,$C120,'Grid GenerationQueue'!$BI$5:$BI$467,"&lt;4")</f>
        <v>0</v>
      </c>
      <c r="L120">
        <f>SUMIFS('Grid GenerationQueue'!AM$5:AM$467,'Grid GenerationQueue'!$AX$5:$AX$467,$B120,'Grid GenerationQueue'!$AY$5:$AY$467,$C120,'Grid GenerationQueue'!$BI$5:$BI$467,"&lt;4")</f>
        <v>0</v>
      </c>
      <c r="M120">
        <f>SUMIFS('Grid GenerationQueue'!AN$5:AN$467,'Grid GenerationQueue'!$AX$5:$AX$467,$B120,'Grid GenerationQueue'!$AY$5:$AY$467,$C120,'Grid GenerationQueue'!$BI$5:$BI$467,"&lt;4")</f>
        <v>0</v>
      </c>
      <c r="N120">
        <f>SUMIFS('Grid GenerationQueue'!AO$5:AO$467,'Grid GenerationQueue'!$AX$5:$AX$467,$B120,'Grid GenerationQueue'!$AY$5:$AY$467,$C120,'Grid GenerationQueue'!$BI$5:$BI$467,"&lt;4")</f>
        <v>0</v>
      </c>
      <c r="O120">
        <f>SUMIFS('Grid GenerationQueue'!AP$5:AP$467,'Grid GenerationQueue'!$AX$5:$AX$467,$B120,'Grid GenerationQueue'!$AY$5:$AY$467,$C120,'Grid GenerationQueue'!$BI$5:$BI$467,"&lt;4")</f>
        <v>0</v>
      </c>
      <c r="Q120">
        <f>SUMIFS('Grid GenerationQueue'!AE$5:AE$467,'Grid GenerationQueue'!$AX$5:$AX$467,$B120,'Grid GenerationQueue'!$AY$5:$AY$467,$C120,'Grid GenerationQueue'!$BH$5:$BH$467,"Executed")</f>
        <v>0.77400000000000091</v>
      </c>
      <c r="R120">
        <f>SUMIFS('Grid GenerationQueue'!AF$5:AF$467,'Grid GenerationQueue'!$AX$5:$AX$467,$B120,'Grid GenerationQueue'!$AY$5:$AY$467,$C120,'Grid GenerationQueue'!$BH$5:$BH$467,"Executed")</f>
        <v>0</v>
      </c>
      <c r="S120">
        <f>SUMIFS('Grid GenerationQueue'!AG$5:AG$467,'Grid GenerationQueue'!$AX$5:$AX$467,$B120,'Grid GenerationQueue'!$AY$5:$AY$467,$C120,'Grid GenerationQueue'!$BH$5:$BH$467,"Executed")</f>
        <v>0</v>
      </c>
      <c r="T120">
        <f>SUMIFS('Grid GenerationQueue'!AH$5:AH$467,'Grid GenerationQueue'!$AX$5:$AX$467,$B120,'Grid GenerationQueue'!$AY$5:$AY$467,$C120,'Grid GenerationQueue'!$BH$5:$BH$467,"Executed")</f>
        <v>0</v>
      </c>
      <c r="U120">
        <f>SUMIFS('Grid GenerationQueue'!AI$5:AI$467,'Grid GenerationQueue'!$AX$5:$AX$467,$B120,'Grid GenerationQueue'!$AY$5:$AY$467,$C120,'Grid GenerationQueue'!$BH$5:$BH$467,"Executed")</f>
        <v>0</v>
      </c>
      <c r="V120">
        <f>SUMIFS('Grid GenerationQueue'!AJ$5:AJ$467,'Grid GenerationQueue'!$AX$5:$AX$467,$B120,'Grid GenerationQueue'!$AY$5:$AY$467,$C120,'Grid GenerationQueue'!$BH$5:$BH$467,"Executed")</f>
        <v>0</v>
      </c>
      <c r="W120">
        <f>SUMIFS('Grid GenerationQueue'!AK$5:AK$467,'Grid GenerationQueue'!$AX$5:$AX$467,$B120,'Grid GenerationQueue'!$AY$5:$AY$467,$C120,'Grid GenerationQueue'!$BH$5:$BH$467,"Executed")</f>
        <v>0</v>
      </c>
      <c r="X120">
        <f>SUMIFS('Grid GenerationQueue'!AL$5:AL$467,'Grid GenerationQueue'!$AX$5:$AX$467,$B120,'Grid GenerationQueue'!$AY$5:$AY$467,$C120,'Grid GenerationQueue'!$BH$5:$BH$467,"Executed")</f>
        <v>0</v>
      </c>
      <c r="Y120">
        <f>SUMIFS('Grid GenerationQueue'!AM$5:AM$467,'Grid GenerationQueue'!$AX$5:$AX$467,$B120,'Grid GenerationQueue'!$AY$5:$AY$467,$C120,'Grid GenerationQueue'!$BH$5:$BH$467,"Executed")</f>
        <v>0</v>
      </c>
      <c r="Z120">
        <f>SUMIFS('Grid GenerationQueue'!AN$5:AN$467,'Grid GenerationQueue'!$AX$5:$AX$467,$B120,'Grid GenerationQueue'!$AY$5:$AY$467,$C120,'Grid GenerationQueue'!$BH$5:$BH$467,"Executed")</f>
        <v>0</v>
      </c>
      <c r="AA120">
        <f>SUMIFS('Grid GenerationQueue'!AO$5:AO$467,'Grid GenerationQueue'!$AX$5:$AX$467,$B120,'Grid GenerationQueue'!$AY$5:$AY$467,$C120,'Grid GenerationQueue'!$BH$5:$BH$467,"Executed")</f>
        <v>0</v>
      </c>
      <c r="AB120">
        <f>SUMIFS('Grid GenerationQueue'!AP$5:AP$467,'Grid GenerationQueue'!$AX$5:$AX$467,$B120,'Grid GenerationQueue'!$AY$5:$AY$467,$C120,'Grid GenerationQueue'!$BH$5:$BH$467,"Executed")</f>
        <v>0</v>
      </c>
      <c r="AD120">
        <f>SUMIFS('Grid GenerationQueue'!AE$5:AE$467,'Grid GenerationQueue'!$AX$5:$AX$467,$B120,'Grid GenerationQueue'!$AY$5:$AY$467,$C120,'Grid GenerationQueue'!$BF$5:$BF$467,"&lt;&gt;"&amp;"")</f>
        <v>0.77400000000000091</v>
      </c>
      <c r="AE120">
        <f>SUMIFS('Grid GenerationQueue'!AF$5:AF$467,'Grid GenerationQueue'!$AX$5:$AX$467,$B120,'Grid GenerationQueue'!$AY$5:$AY$467,$C120,'Grid GenerationQueue'!$BF$5:$BF$467,"&lt;&gt;"&amp;"")</f>
        <v>0</v>
      </c>
      <c r="AF120">
        <f>SUMIFS('Grid GenerationQueue'!AG$5:AG$467,'Grid GenerationQueue'!$AX$5:$AX$467,$B120,'Grid GenerationQueue'!$AY$5:$AY$467,$C120,'Grid GenerationQueue'!$BF$5:$BF$467,"&lt;&gt;"&amp;"")</f>
        <v>0</v>
      </c>
      <c r="AG120">
        <f>SUMIFS('Grid GenerationQueue'!AH$5:AH$467,'Grid GenerationQueue'!$AX$5:$AX$467,$B120,'Grid GenerationQueue'!$AY$5:$AY$467,$C120,'Grid GenerationQueue'!$BF$5:$BF$467,"&lt;&gt;"&amp;"")</f>
        <v>0</v>
      </c>
      <c r="AH120">
        <f>SUMIFS('Grid GenerationQueue'!AI$5:AI$467,'Grid GenerationQueue'!$AX$5:$AX$467,$B120,'Grid GenerationQueue'!$AY$5:$AY$467,$C120,'Grid GenerationQueue'!$BF$5:$BF$467,"&lt;&gt;"&amp;"")</f>
        <v>0</v>
      </c>
      <c r="AI120">
        <f>SUMIFS('Grid GenerationQueue'!AJ$5:AJ$467,'Grid GenerationQueue'!$AX$5:$AX$467,$B120,'Grid GenerationQueue'!$AY$5:$AY$467,$C120,'Grid GenerationQueue'!$BF$5:$BF$467,"&lt;&gt;"&amp;"")</f>
        <v>0</v>
      </c>
      <c r="AJ120">
        <f>SUMIFS('Grid GenerationQueue'!AK$5:AK$467,'Grid GenerationQueue'!$AX$5:$AX$467,$B120,'Grid GenerationQueue'!$AY$5:$AY$467,$C120,'Grid GenerationQueue'!$BF$5:$BF$467,"&lt;&gt;"&amp;"")</f>
        <v>0</v>
      </c>
      <c r="AK120">
        <f>SUMIFS('Grid GenerationQueue'!AL$5:AL$467,'Grid GenerationQueue'!$AX$5:$AX$467,$B120,'Grid GenerationQueue'!$AY$5:$AY$467,$C120,'Grid GenerationQueue'!$BF$5:$BF$467,"&lt;&gt;"&amp;"")</f>
        <v>0</v>
      </c>
      <c r="AL120">
        <f>SUMIFS('Grid GenerationQueue'!AM$5:AM$467,'Grid GenerationQueue'!$AX$5:$AX$467,$B120,'Grid GenerationQueue'!$AY$5:$AY$467,$C120,'Grid GenerationQueue'!$BF$5:$BF$467,"&lt;&gt;"&amp;"")</f>
        <v>0</v>
      </c>
      <c r="AM120">
        <f>SUMIFS('Grid GenerationQueue'!AN$5:AN$467,'Grid GenerationQueue'!$AX$5:$AX$467,$B120,'Grid GenerationQueue'!$AY$5:$AY$467,$C120,'Grid GenerationQueue'!$BF$5:$BF$467,"&lt;&gt;"&amp;"")</f>
        <v>0</v>
      </c>
      <c r="AN120">
        <f>SUMIFS('Grid GenerationQueue'!AO$5:AO$467,'Grid GenerationQueue'!$AX$5:$AX$467,$B120,'Grid GenerationQueue'!$AY$5:$AY$467,$C120,'Grid GenerationQueue'!$BF$5:$BF$467,"&lt;&gt;"&amp;"")</f>
        <v>0</v>
      </c>
      <c r="AO120">
        <f>SUMIFS('Grid GenerationQueue'!AP$5:AP$467,'Grid GenerationQueue'!$AX$5:$AX$467,$B120,'Grid GenerationQueue'!$AY$5:$AY$467,$C120,'Grid GenerationQueue'!$BF$5:$BF$467,"&lt;&gt;"&amp;"")</f>
        <v>0</v>
      </c>
      <c r="AQ120">
        <f>SUMIFS('Grid GenerationQueue'!AE$5:AE$467,'Grid GenerationQueue'!$AX$5:$AX$467,$B120,'Grid GenerationQueue'!$AY$5:$AY$467,$C120)</f>
        <v>0.77400000000000091</v>
      </c>
      <c r="AR120">
        <f>SUMIFS('Grid GenerationQueue'!AF$5:AF$467,'Grid GenerationQueue'!$AX$5:$AX$467,$B120,'Grid GenerationQueue'!$AY$5:$AY$467,$C120)</f>
        <v>0</v>
      </c>
      <c r="AS120">
        <f>SUMIFS('Grid GenerationQueue'!AG$5:AG$467,'Grid GenerationQueue'!$AX$5:$AX$467,$B120,'Grid GenerationQueue'!$AY$5:$AY$467,$C120)</f>
        <v>0</v>
      </c>
      <c r="AT120">
        <f>SUMIFS('Grid GenerationQueue'!AH$5:AH$467,'Grid GenerationQueue'!$AX$5:$AX$467,$B120,'Grid GenerationQueue'!$AY$5:$AY$467,$C120)</f>
        <v>0</v>
      </c>
      <c r="AU120">
        <f>SUMIFS('Grid GenerationQueue'!AI$5:AI$467,'Grid GenerationQueue'!$AX$5:$AX$467,$B120,'Grid GenerationQueue'!$AY$5:$AY$467,$C120)</f>
        <v>0</v>
      </c>
      <c r="AV120">
        <f>SUMIFS('Grid GenerationQueue'!AJ$5:AJ$467,'Grid GenerationQueue'!$AX$5:$AX$467,$B120,'Grid GenerationQueue'!$AY$5:$AY$467,$C120)</f>
        <v>0</v>
      </c>
      <c r="AW120">
        <f>SUMIFS('Grid GenerationQueue'!AK$5:AK$467,'Grid GenerationQueue'!$AX$5:$AX$467,$B120,'Grid GenerationQueue'!$AY$5:$AY$467,$C120)</f>
        <v>0</v>
      </c>
      <c r="AX120">
        <f>SUMIFS('Grid GenerationQueue'!AL$5:AL$467,'Grid GenerationQueue'!$AX$5:$AX$467,$B120,'Grid GenerationQueue'!$AY$5:$AY$467,$C120)</f>
        <v>0</v>
      </c>
      <c r="AY120">
        <f>SUMIFS('Grid GenerationQueue'!AM$5:AM$467,'Grid GenerationQueue'!$AX$5:$AX$467,$B120,'Grid GenerationQueue'!$AY$5:$AY$467,$C120)</f>
        <v>0</v>
      </c>
      <c r="AZ120">
        <f>SUMIFS('Grid GenerationQueue'!AN$5:AN$467,'Grid GenerationQueue'!$AX$5:$AX$467,$B120,'Grid GenerationQueue'!$AY$5:$AY$467,$C120)</f>
        <v>0</v>
      </c>
      <c r="BA120">
        <f>SUMIFS('Grid GenerationQueue'!AO$5:AO$467,'Grid GenerationQueue'!$AX$5:$AX$467,$B120,'Grid GenerationQueue'!$AY$5:$AY$467,$C120)</f>
        <v>0</v>
      </c>
      <c r="BB120">
        <f>SUMIFS('Grid GenerationQueue'!AP$5:AP$467,'Grid GenerationQueue'!$AX$5:$AX$467,$B120,'Grid GenerationQueue'!$AY$5:$AY$467,$C120)</f>
        <v>0</v>
      </c>
      <c r="BD120">
        <f>SUMIFS('Grid GenerationQueue'!AE$5:AE$467,'Grid GenerationQueue'!$AX$5:$AX$467,$B120,'Grid GenerationQueue'!$AY$5:$AY$467,$C120,'Grid GenerationQueue'!$BH$5:$BH$467,"Executed",'Grid GenerationQueue'!$BB$5:$BB$467,"&lt;"&amp;$BE$3)</f>
        <v>0.77400000000000091</v>
      </c>
      <c r="BE120">
        <f>SUMIFS('Grid GenerationQueue'!AF$5:AF$467,'Grid GenerationQueue'!$AX$5:$AX$467,$B120,'Grid GenerationQueue'!$AY$5:$AY$467,$C120,'Grid GenerationQueue'!$BH$5:$BH$467,"Executed",'Grid GenerationQueue'!$BB$5:$BB$467,"&lt;"&amp;$BE$3)</f>
        <v>0</v>
      </c>
      <c r="BF120">
        <f>SUMIFS('Grid GenerationQueue'!AG$5:AG$467,'Grid GenerationQueue'!$AX$5:$AX$467,$B120,'Grid GenerationQueue'!$AY$5:$AY$467,$C120,'Grid GenerationQueue'!$BH$5:$BH$467,"Executed",'Grid GenerationQueue'!$BB$5:$BB$467,"&lt;"&amp;$BE$3)</f>
        <v>0</v>
      </c>
      <c r="BG120">
        <f>SUMIFS('Grid GenerationQueue'!AH$5:AH$467,'Grid GenerationQueue'!$AX$5:$AX$467,$B120,'Grid GenerationQueue'!$AY$5:$AY$467,$C120,'Grid GenerationQueue'!$BH$5:$BH$467,"Executed",'Grid GenerationQueue'!$BB$5:$BB$467,"&lt;"&amp;$BE$3)</f>
        <v>0</v>
      </c>
      <c r="BH120">
        <f>SUMIFS('Grid GenerationQueue'!AI$5:AI$467,'Grid GenerationQueue'!$AX$5:$AX$467,$B120,'Grid GenerationQueue'!$AY$5:$AY$467,$C120,'Grid GenerationQueue'!$BH$5:$BH$467,"Executed",'Grid GenerationQueue'!$BB$5:$BB$467,"&lt;"&amp;$BE$3)</f>
        <v>0</v>
      </c>
      <c r="BI120">
        <f>SUMIFS('Grid GenerationQueue'!AJ$5:AJ$467,'Grid GenerationQueue'!$AX$5:$AX$467,$B120,'Grid GenerationQueue'!$AY$5:$AY$467,$C120,'Grid GenerationQueue'!$BH$5:$BH$467,"Executed",'Grid GenerationQueue'!$BB$5:$BB$467,"&lt;"&amp;$BE$3)</f>
        <v>0</v>
      </c>
      <c r="BJ120">
        <f>SUMIFS('Grid GenerationQueue'!AK$5:AK$467,'Grid GenerationQueue'!$AX$5:$AX$467,$B120,'Grid GenerationQueue'!$AY$5:$AY$467,$C120,'Grid GenerationQueue'!$BH$5:$BH$467,"Executed",'Grid GenerationQueue'!$BB$5:$BB$467,"&lt;"&amp;$BE$3)</f>
        <v>0</v>
      </c>
      <c r="BK120">
        <f>SUMIFS('Grid GenerationQueue'!AL$5:AL$467,'Grid GenerationQueue'!$AX$5:$AX$467,$B120,'Grid GenerationQueue'!$AY$5:$AY$467,$C120,'Grid GenerationQueue'!$BH$5:$BH$467,"Executed",'Grid GenerationQueue'!$BB$5:$BB$467,"&lt;"&amp;$BE$3)</f>
        <v>0</v>
      </c>
      <c r="BL120">
        <f>SUMIFS('Grid GenerationQueue'!AM$5:AM$467,'Grid GenerationQueue'!$AX$5:$AX$467,$B120,'Grid GenerationQueue'!$AY$5:$AY$467,$C120,'Grid GenerationQueue'!$BH$5:$BH$467,"Executed",'Grid GenerationQueue'!$BB$5:$BB$467,"&lt;"&amp;$BE$3)</f>
        <v>0</v>
      </c>
      <c r="BM120">
        <f>SUMIFS('Grid GenerationQueue'!AN$5:AN$467,'Grid GenerationQueue'!$AX$5:$AX$467,$B120,'Grid GenerationQueue'!$AY$5:$AY$467,$C120,'Grid GenerationQueue'!$BH$5:$BH$467,"Executed",'Grid GenerationQueue'!$BB$5:$BB$467,"&lt;"&amp;$BE$3)</f>
        <v>0</v>
      </c>
      <c r="BN120">
        <f>SUMIFS('Grid GenerationQueue'!AO$5:AO$467,'Grid GenerationQueue'!$AX$5:$AX$467,$B120,'Grid GenerationQueue'!$AY$5:$AY$467,$C120,'Grid GenerationQueue'!$BH$5:$BH$467,"Executed",'Grid GenerationQueue'!$BB$5:$BB$467,"&lt;"&amp;$BE$3)</f>
        <v>0</v>
      </c>
      <c r="BO120">
        <f>SUMIFS('Grid GenerationQueue'!AP$5:AP$467,'Grid GenerationQueue'!$AX$5:$AX$467,$B120,'Grid GenerationQueue'!$AY$5:$AY$467,$C120,'Grid GenerationQueue'!$BH$5:$BH$467,"Executed",'Grid GenerationQueue'!$BB$5:$BB$467,"&lt;"&amp;$BE$3)</f>
        <v>0</v>
      </c>
      <c r="BQ120">
        <f>SUMIFS('Grid GenerationQueue'!AE$5:AE$467,'Grid GenerationQueue'!$AX$5:$AX$467,$B120,'Grid GenerationQueue'!$AY$5:$AY$467,$C120,'Grid GenerationQueue'!$BF$5:$BF$467,"&lt;&gt;"&amp;"",'Grid GenerationQueue'!$BB$5:$BB$467,"&lt;"&amp;$BE$3)</f>
        <v>0.77400000000000091</v>
      </c>
      <c r="BR120">
        <f>SUMIFS('Grid GenerationQueue'!AF$5:AF$467,'Grid GenerationQueue'!$AX$5:$AX$467,$B120,'Grid GenerationQueue'!$AY$5:$AY$467,$C120,'Grid GenerationQueue'!$BF$5:$BF$467,"&lt;&gt;"&amp;"",'Grid GenerationQueue'!$BB$5:$BB$467,"&lt;"&amp;$BE$3)</f>
        <v>0</v>
      </c>
      <c r="BS120">
        <f>SUMIFS('Grid GenerationQueue'!AG$5:AG$467,'Grid GenerationQueue'!$AX$5:$AX$467,$B120,'Grid GenerationQueue'!$AY$5:$AY$467,$C120,'Grid GenerationQueue'!$BF$5:$BF$467,"&lt;&gt;"&amp;"",'Grid GenerationQueue'!$BB$5:$BB$467,"&lt;"&amp;$BE$3)</f>
        <v>0</v>
      </c>
      <c r="BT120">
        <f>SUMIFS('Grid GenerationQueue'!AH$5:AH$467,'Grid GenerationQueue'!$AX$5:$AX$467,$B120,'Grid GenerationQueue'!$AY$5:$AY$467,$C120,'Grid GenerationQueue'!$BF$5:$BF$467,"&lt;&gt;"&amp;"",'Grid GenerationQueue'!$BB$5:$BB$467,"&lt;"&amp;$BE$3)</f>
        <v>0</v>
      </c>
      <c r="BU120">
        <f>SUMIFS('Grid GenerationQueue'!AI$5:AI$467,'Grid GenerationQueue'!$AX$5:$AX$467,$B120,'Grid GenerationQueue'!$AY$5:$AY$467,$C120,'Grid GenerationQueue'!$BF$5:$BF$467,"&lt;&gt;"&amp;"",'Grid GenerationQueue'!$BB$5:$BB$467,"&lt;"&amp;$BE$3)</f>
        <v>0</v>
      </c>
      <c r="BV120">
        <f>SUMIFS('Grid GenerationQueue'!AJ$5:AJ$467,'Grid GenerationQueue'!$AX$5:$AX$467,$B120,'Grid GenerationQueue'!$AY$5:$AY$467,$C120,'Grid GenerationQueue'!$BF$5:$BF$467,"&lt;&gt;"&amp;"",'Grid GenerationQueue'!$BB$5:$BB$467,"&lt;"&amp;$BE$3)</f>
        <v>0</v>
      </c>
      <c r="BW120">
        <f>SUMIFS('Grid GenerationQueue'!AK$5:AK$467,'Grid GenerationQueue'!$AX$5:$AX$467,$B120,'Grid GenerationQueue'!$AY$5:$AY$467,$C120,'Grid GenerationQueue'!$BF$5:$BF$467,"&lt;&gt;"&amp;"",'Grid GenerationQueue'!$BB$5:$BB$467,"&lt;"&amp;$BE$3)</f>
        <v>0</v>
      </c>
      <c r="BX120">
        <f>SUMIFS('Grid GenerationQueue'!AL$5:AL$467,'Grid GenerationQueue'!$AX$5:$AX$467,$B120,'Grid GenerationQueue'!$AY$5:$AY$467,$C120,'Grid GenerationQueue'!$BF$5:$BF$467,"&lt;&gt;"&amp;"",'Grid GenerationQueue'!$BB$5:$BB$467,"&lt;"&amp;$BE$3)</f>
        <v>0</v>
      </c>
      <c r="BY120">
        <f>SUMIFS('Grid GenerationQueue'!AM$5:AM$467,'Grid GenerationQueue'!$AX$5:$AX$467,$B120,'Grid GenerationQueue'!$AY$5:$AY$467,$C120,'Grid GenerationQueue'!$BF$5:$BF$467,"&lt;&gt;"&amp;"",'Grid GenerationQueue'!$BB$5:$BB$467,"&lt;"&amp;$BE$3)</f>
        <v>0</v>
      </c>
      <c r="BZ120">
        <f>SUMIFS('Grid GenerationQueue'!AN$5:AN$467,'Grid GenerationQueue'!$AX$5:$AX$467,$B120,'Grid GenerationQueue'!$AY$5:$AY$467,$C120,'Grid GenerationQueue'!$BF$5:$BF$467,"&lt;&gt;"&amp;"",'Grid GenerationQueue'!$BB$5:$BB$467,"&lt;"&amp;$BE$3)</f>
        <v>0</v>
      </c>
      <c r="CA120">
        <f>SUMIFS('Grid GenerationQueue'!AO$5:AO$467,'Grid GenerationQueue'!$AX$5:$AX$467,$B120,'Grid GenerationQueue'!$AY$5:$AY$467,$C120,'Grid GenerationQueue'!$BF$5:$BF$467,"&lt;&gt;"&amp;"",'Grid GenerationQueue'!$BB$5:$BB$467,"&lt;"&amp;$BE$3)</f>
        <v>0</v>
      </c>
      <c r="CB120">
        <f>SUMIFS('Grid GenerationQueue'!AP$5:AP$467,'Grid GenerationQueue'!$AX$5:$AX$467,$B120,'Grid GenerationQueue'!$AY$5:$AY$467,$C120,'Grid GenerationQueue'!$BF$5:$BF$467,"&lt;&gt;"&amp;"",'Grid GenerationQueue'!$BB$5:$BB$467,"&lt;"&amp;$BE$3)</f>
        <v>0</v>
      </c>
      <c r="CD120">
        <f>SUMIFS('Grid GenerationQueue'!AE$5:AE$467,'Grid GenerationQueue'!$AX$5:$AX$467,$B120,'Grid GenerationQueue'!$AY$5:$AY$467,$C120,'Grid GenerationQueue'!$BB$5:$BB$467,"&lt;"&amp;$BE$3)</f>
        <v>0.77400000000000091</v>
      </c>
      <c r="CE120">
        <f>SUMIFS('Grid GenerationQueue'!AF$5:AF$467,'Grid GenerationQueue'!$AX$5:$AX$467,$B120,'Grid GenerationQueue'!$AY$5:$AY$467,$C120,'Grid GenerationQueue'!$BB$5:$BB$467,"&lt;"&amp;$BE$3)</f>
        <v>0</v>
      </c>
      <c r="CF120">
        <f>SUMIFS('Grid GenerationQueue'!AG$5:AG$467,'Grid GenerationQueue'!$AX$5:$AX$467,$B120,'Grid GenerationQueue'!$AY$5:$AY$467,$C120,'Grid GenerationQueue'!$BB$5:$BB$467,"&lt;"&amp;$BE$3)</f>
        <v>0</v>
      </c>
      <c r="CG120">
        <f>SUMIFS('Grid GenerationQueue'!AH$5:AH$467,'Grid GenerationQueue'!$AX$5:$AX$467,$B120,'Grid GenerationQueue'!$AY$5:$AY$467,$C120,'Grid GenerationQueue'!$BB$5:$BB$467,"&lt;"&amp;$BE$3)</f>
        <v>0</v>
      </c>
      <c r="CH120">
        <f>SUMIFS('Grid GenerationQueue'!AI$5:AI$467,'Grid GenerationQueue'!$AX$5:$AX$467,$B120,'Grid GenerationQueue'!$AY$5:$AY$467,$C120,'Grid GenerationQueue'!$BB$5:$BB$467,"&lt;"&amp;$BE$3)</f>
        <v>0</v>
      </c>
      <c r="CI120">
        <f>SUMIFS('Grid GenerationQueue'!AJ$5:AJ$467,'Grid GenerationQueue'!$AX$5:$AX$467,$B120,'Grid GenerationQueue'!$AY$5:$AY$467,$C120,'Grid GenerationQueue'!$BB$5:$BB$467,"&lt;"&amp;$BE$3)</f>
        <v>0</v>
      </c>
      <c r="CJ120">
        <f>SUMIFS('Grid GenerationQueue'!AK$5:AK$467,'Grid GenerationQueue'!$AX$5:$AX$467,$B120,'Grid GenerationQueue'!$AY$5:$AY$467,$C120,'Grid GenerationQueue'!$BB$5:$BB$467,"&lt;"&amp;$BE$3)</f>
        <v>0</v>
      </c>
      <c r="CK120">
        <f>SUMIFS('Grid GenerationQueue'!AL$5:AL$467,'Grid GenerationQueue'!$AX$5:$AX$467,$B120,'Grid GenerationQueue'!$AY$5:$AY$467,$C120,'Grid GenerationQueue'!$BB$5:$BB$467,"&lt;"&amp;$BE$3)</f>
        <v>0</v>
      </c>
      <c r="CL120">
        <f>SUMIFS('Grid GenerationQueue'!AM$5:AM$467,'Grid GenerationQueue'!$AX$5:$AX$467,$B120,'Grid GenerationQueue'!$AY$5:$AY$467,$C120,'Grid GenerationQueue'!$BB$5:$BB$467,"&lt;"&amp;$BE$3)</f>
        <v>0</v>
      </c>
      <c r="CM120">
        <f>SUMIFS('Grid GenerationQueue'!AN$5:AN$467,'Grid GenerationQueue'!$AX$5:$AX$467,$B120,'Grid GenerationQueue'!$AY$5:$AY$467,$C120,'Grid GenerationQueue'!$BB$5:$BB$467,"&lt;"&amp;$BE$3)</f>
        <v>0</v>
      </c>
      <c r="CN120">
        <f>SUMIFS('Grid GenerationQueue'!AO$5:AO$467,'Grid GenerationQueue'!$AX$5:$AX$467,$B120,'Grid GenerationQueue'!$AY$5:$AY$467,$C120,'Grid GenerationQueue'!$BB$5:$BB$467,"&lt;"&amp;$BE$3)</f>
        <v>0</v>
      </c>
      <c r="CO120">
        <f>SUMIFS('Grid GenerationQueue'!AP$5:AP$467,'Grid GenerationQueue'!$AX$5:$AX$467,$B120,'Grid GenerationQueue'!$AY$5:$AY$467,$C120,'Grid GenerationQueue'!$BB$5:$BB$467,"&lt;"&amp;$BE$3)</f>
        <v>0</v>
      </c>
    </row>
    <row r="121" spans="1:93" x14ac:dyDescent="0.35">
      <c r="A121" t="s">
        <v>4646</v>
      </c>
      <c r="B121" t="s">
        <v>4414</v>
      </c>
      <c r="C121">
        <v>230</v>
      </c>
      <c r="D121">
        <f>SUMIFS('Grid GenerationQueue'!AE$5:AE$467,'Grid GenerationQueue'!$AX$5:$AX$467,$B121,'Grid GenerationQueue'!$AY$5:$AY$467,$C121,'Grid GenerationQueue'!$BI$5:$BI$467,"&lt;4")</f>
        <v>0</v>
      </c>
      <c r="E121">
        <f>SUMIFS('Grid GenerationQueue'!AF$5:AF$467,'Grid GenerationQueue'!$AX$5:$AX$467,$B121,'Grid GenerationQueue'!$AY$5:$AY$467,$C121,'Grid GenerationQueue'!$BI$5:$BI$467,"&lt;4")</f>
        <v>0</v>
      </c>
      <c r="F121">
        <f>SUMIFS('Grid GenerationQueue'!AG$5:AG$467,'Grid GenerationQueue'!$AX$5:$AX$467,$B121,'Grid GenerationQueue'!$AY$5:$AY$467,$C121,'Grid GenerationQueue'!$BI$5:$BI$467,"&lt;4")</f>
        <v>0</v>
      </c>
      <c r="G121">
        <f>SUMIFS('Grid GenerationQueue'!AH$5:AH$467,'Grid GenerationQueue'!$AX$5:$AX$467,$B121,'Grid GenerationQueue'!$AY$5:$AY$467,$C121,'Grid GenerationQueue'!$BI$5:$BI$467,"&lt;4")</f>
        <v>0</v>
      </c>
      <c r="H121">
        <f>SUMIFS('Grid GenerationQueue'!AI$5:AI$467,'Grid GenerationQueue'!$AX$5:$AX$467,$B121,'Grid GenerationQueue'!$AY$5:$AY$467,$C121,'Grid GenerationQueue'!$BI$5:$BI$467,"&lt;4")</f>
        <v>0</v>
      </c>
      <c r="I121">
        <f>SUMIFS('Grid GenerationQueue'!AJ$5:AJ$467,'Grid GenerationQueue'!$AX$5:$AX$467,$B121,'Grid GenerationQueue'!$AY$5:$AY$467,$C121,'Grid GenerationQueue'!$BI$5:$BI$467,"&lt;4")</f>
        <v>0</v>
      </c>
      <c r="J121">
        <f>SUMIFS('Grid GenerationQueue'!AK$5:AK$467,'Grid GenerationQueue'!$AX$5:$AX$467,$B121,'Grid GenerationQueue'!$AY$5:$AY$467,$C121,'Grid GenerationQueue'!$BI$5:$BI$467,"&lt;4")</f>
        <v>0</v>
      </c>
      <c r="K121">
        <f>SUMIFS('Grid GenerationQueue'!AL$5:AL$467,'Grid GenerationQueue'!$AX$5:$AX$467,$B121,'Grid GenerationQueue'!$AY$5:$AY$467,$C121,'Grid GenerationQueue'!$BI$5:$BI$467,"&lt;4")</f>
        <v>0</v>
      </c>
      <c r="L121">
        <f>SUMIFS('Grid GenerationQueue'!AM$5:AM$467,'Grid GenerationQueue'!$AX$5:$AX$467,$B121,'Grid GenerationQueue'!$AY$5:$AY$467,$C121,'Grid GenerationQueue'!$BI$5:$BI$467,"&lt;4")</f>
        <v>0</v>
      </c>
      <c r="M121">
        <f>SUMIFS('Grid GenerationQueue'!AN$5:AN$467,'Grid GenerationQueue'!$AX$5:$AX$467,$B121,'Grid GenerationQueue'!$AY$5:$AY$467,$C121,'Grid GenerationQueue'!$BI$5:$BI$467,"&lt;4")</f>
        <v>0</v>
      </c>
      <c r="N121">
        <f>SUMIFS('Grid GenerationQueue'!AO$5:AO$467,'Grid GenerationQueue'!$AX$5:$AX$467,$B121,'Grid GenerationQueue'!$AY$5:$AY$467,$C121,'Grid GenerationQueue'!$BI$5:$BI$467,"&lt;4")</f>
        <v>0</v>
      </c>
      <c r="O121">
        <f>SUMIFS('Grid GenerationQueue'!AP$5:AP$467,'Grid GenerationQueue'!$AX$5:$AX$467,$B121,'Grid GenerationQueue'!$AY$5:$AY$467,$C121,'Grid GenerationQueue'!$BI$5:$BI$467,"&lt;4")</f>
        <v>0</v>
      </c>
      <c r="Q121">
        <f>SUMIFS('Grid GenerationQueue'!AE$5:AE$467,'Grid GenerationQueue'!$AX$5:$AX$467,$B121,'Grid GenerationQueue'!$AY$5:$AY$467,$C121,'Grid GenerationQueue'!$BH$5:$BH$467,"Executed")</f>
        <v>0</v>
      </c>
      <c r="R121">
        <f>SUMIFS('Grid GenerationQueue'!AF$5:AF$467,'Grid GenerationQueue'!$AX$5:$AX$467,$B121,'Grid GenerationQueue'!$AY$5:$AY$467,$C121,'Grid GenerationQueue'!$BH$5:$BH$467,"Executed")</f>
        <v>0</v>
      </c>
      <c r="S121">
        <f>SUMIFS('Grid GenerationQueue'!AG$5:AG$467,'Grid GenerationQueue'!$AX$5:$AX$467,$B121,'Grid GenerationQueue'!$AY$5:$AY$467,$C121,'Grid GenerationQueue'!$BH$5:$BH$467,"Executed")</f>
        <v>0</v>
      </c>
      <c r="T121">
        <f>SUMIFS('Grid GenerationQueue'!AH$5:AH$467,'Grid GenerationQueue'!$AX$5:$AX$467,$B121,'Grid GenerationQueue'!$AY$5:$AY$467,$C121,'Grid GenerationQueue'!$BH$5:$BH$467,"Executed")</f>
        <v>0</v>
      </c>
      <c r="U121">
        <f>SUMIFS('Grid GenerationQueue'!AI$5:AI$467,'Grid GenerationQueue'!$AX$5:$AX$467,$B121,'Grid GenerationQueue'!$AY$5:$AY$467,$C121,'Grid GenerationQueue'!$BH$5:$BH$467,"Executed")</f>
        <v>0</v>
      </c>
      <c r="V121">
        <f>SUMIFS('Grid GenerationQueue'!AJ$5:AJ$467,'Grid GenerationQueue'!$AX$5:$AX$467,$B121,'Grid GenerationQueue'!$AY$5:$AY$467,$C121,'Grid GenerationQueue'!$BH$5:$BH$467,"Executed")</f>
        <v>0</v>
      </c>
      <c r="W121">
        <f>SUMIFS('Grid GenerationQueue'!AK$5:AK$467,'Grid GenerationQueue'!$AX$5:$AX$467,$B121,'Grid GenerationQueue'!$AY$5:$AY$467,$C121,'Grid GenerationQueue'!$BH$5:$BH$467,"Executed")</f>
        <v>0</v>
      </c>
      <c r="X121">
        <f>SUMIFS('Grid GenerationQueue'!AL$5:AL$467,'Grid GenerationQueue'!$AX$5:$AX$467,$B121,'Grid GenerationQueue'!$AY$5:$AY$467,$C121,'Grid GenerationQueue'!$BH$5:$BH$467,"Executed")</f>
        <v>0</v>
      </c>
      <c r="Y121">
        <f>SUMIFS('Grid GenerationQueue'!AM$5:AM$467,'Grid GenerationQueue'!$AX$5:$AX$467,$B121,'Grid GenerationQueue'!$AY$5:$AY$467,$C121,'Grid GenerationQueue'!$BH$5:$BH$467,"Executed")</f>
        <v>0</v>
      </c>
      <c r="Z121">
        <f>SUMIFS('Grid GenerationQueue'!AN$5:AN$467,'Grid GenerationQueue'!$AX$5:$AX$467,$B121,'Grid GenerationQueue'!$AY$5:$AY$467,$C121,'Grid GenerationQueue'!$BH$5:$BH$467,"Executed")</f>
        <v>0</v>
      </c>
      <c r="AA121">
        <f>SUMIFS('Grid GenerationQueue'!AO$5:AO$467,'Grid GenerationQueue'!$AX$5:$AX$467,$B121,'Grid GenerationQueue'!$AY$5:$AY$467,$C121,'Grid GenerationQueue'!$BH$5:$BH$467,"Executed")</f>
        <v>0</v>
      </c>
      <c r="AB121">
        <f>SUMIFS('Grid GenerationQueue'!AP$5:AP$467,'Grid GenerationQueue'!$AX$5:$AX$467,$B121,'Grid GenerationQueue'!$AY$5:$AY$467,$C121,'Grid GenerationQueue'!$BH$5:$BH$467,"Executed")</f>
        <v>0</v>
      </c>
      <c r="AD121">
        <f>SUMIFS('Grid GenerationQueue'!AE$5:AE$467,'Grid GenerationQueue'!$AX$5:$AX$467,$B121,'Grid GenerationQueue'!$AY$5:$AY$467,$C121,'Grid GenerationQueue'!$BF$5:$BF$467,"&lt;&gt;"&amp;"")</f>
        <v>0</v>
      </c>
      <c r="AE121">
        <f>SUMIFS('Grid GenerationQueue'!AF$5:AF$467,'Grid GenerationQueue'!$AX$5:$AX$467,$B121,'Grid GenerationQueue'!$AY$5:$AY$467,$C121,'Grid GenerationQueue'!$BF$5:$BF$467,"&lt;&gt;"&amp;"")</f>
        <v>0</v>
      </c>
      <c r="AF121">
        <f>SUMIFS('Grid GenerationQueue'!AG$5:AG$467,'Grid GenerationQueue'!$AX$5:$AX$467,$B121,'Grid GenerationQueue'!$AY$5:$AY$467,$C121,'Grid GenerationQueue'!$BF$5:$BF$467,"&lt;&gt;"&amp;"")</f>
        <v>0</v>
      </c>
      <c r="AG121">
        <f>SUMIFS('Grid GenerationQueue'!AH$5:AH$467,'Grid GenerationQueue'!$AX$5:$AX$467,$B121,'Grid GenerationQueue'!$AY$5:$AY$467,$C121,'Grid GenerationQueue'!$BF$5:$BF$467,"&lt;&gt;"&amp;"")</f>
        <v>0</v>
      </c>
      <c r="AH121">
        <f>SUMIFS('Grid GenerationQueue'!AI$5:AI$467,'Grid GenerationQueue'!$AX$5:$AX$467,$B121,'Grid GenerationQueue'!$AY$5:$AY$467,$C121,'Grid GenerationQueue'!$BF$5:$BF$467,"&lt;&gt;"&amp;"")</f>
        <v>0</v>
      </c>
      <c r="AI121">
        <f>SUMIFS('Grid GenerationQueue'!AJ$5:AJ$467,'Grid GenerationQueue'!$AX$5:$AX$467,$B121,'Grid GenerationQueue'!$AY$5:$AY$467,$C121,'Grid GenerationQueue'!$BF$5:$BF$467,"&lt;&gt;"&amp;"")</f>
        <v>0</v>
      </c>
      <c r="AJ121">
        <f>SUMIFS('Grid GenerationQueue'!AK$5:AK$467,'Grid GenerationQueue'!$AX$5:$AX$467,$B121,'Grid GenerationQueue'!$AY$5:$AY$467,$C121,'Grid GenerationQueue'!$BF$5:$BF$467,"&lt;&gt;"&amp;"")</f>
        <v>0</v>
      </c>
      <c r="AK121">
        <f>SUMIFS('Grid GenerationQueue'!AL$5:AL$467,'Grid GenerationQueue'!$AX$5:$AX$467,$B121,'Grid GenerationQueue'!$AY$5:$AY$467,$C121,'Grid GenerationQueue'!$BF$5:$BF$467,"&lt;&gt;"&amp;"")</f>
        <v>0</v>
      </c>
      <c r="AL121">
        <f>SUMIFS('Grid GenerationQueue'!AM$5:AM$467,'Grid GenerationQueue'!$AX$5:$AX$467,$B121,'Grid GenerationQueue'!$AY$5:$AY$467,$C121,'Grid GenerationQueue'!$BF$5:$BF$467,"&lt;&gt;"&amp;"")</f>
        <v>0</v>
      </c>
      <c r="AM121">
        <f>SUMIFS('Grid GenerationQueue'!AN$5:AN$467,'Grid GenerationQueue'!$AX$5:$AX$467,$B121,'Grid GenerationQueue'!$AY$5:$AY$467,$C121,'Grid GenerationQueue'!$BF$5:$BF$467,"&lt;&gt;"&amp;"")</f>
        <v>0</v>
      </c>
      <c r="AN121">
        <f>SUMIFS('Grid GenerationQueue'!AO$5:AO$467,'Grid GenerationQueue'!$AX$5:$AX$467,$B121,'Grid GenerationQueue'!$AY$5:$AY$467,$C121,'Grid GenerationQueue'!$BF$5:$BF$467,"&lt;&gt;"&amp;"")</f>
        <v>0</v>
      </c>
      <c r="AO121">
        <f>SUMIFS('Grid GenerationQueue'!AP$5:AP$467,'Grid GenerationQueue'!$AX$5:$AX$467,$B121,'Grid GenerationQueue'!$AY$5:$AY$467,$C121,'Grid GenerationQueue'!$BF$5:$BF$467,"&lt;&gt;"&amp;"")</f>
        <v>0</v>
      </c>
      <c r="AQ121">
        <f>SUMIFS('Grid GenerationQueue'!AE$5:AE$467,'Grid GenerationQueue'!$AX$5:$AX$467,$B121,'Grid GenerationQueue'!$AY$5:$AY$467,$C121)</f>
        <v>0</v>
      </c>
      <c r="AR121">
        <f>SUMIFS('Grid GenerationQueue'!AF$5:AF$467,'Grid GenerationQueue'!$AX$5:$AX$467,$B121,'Grid GenerationQueue'!$AY$5:$AY$467,$C121)</f>
        <v>0</v>
      </c>
      <c r="AS121">
        <f>SUMIFS('Grid GenerationQueue'!AG$5:AG$467,'Grid GenerationQueue'!$AX$5:$AX$467,$B121,'Grid GenerationQueue'!$AY$5:$AY$467,$C121)</f>
        <v>0</v>
      </c>
      <c r="AT121">
        <f>SUMIFS('Grid GenerationQueue'!AH$5:AH$467,'Grid GenerationQueue'!$AX$5:$AX$467,$B121,'Grid GenerationQueue'!$AY$5:$AY$467,$C121)</f>
        <v>0</v>
      </c>
      <c r="AU121">
        <f>SUMIFS('Grid GenerationQueue'!AI$5:AI$467,'Grid GenerationQueue'!$AX$5:$AX$467,$B121,'Grid GenerationQueue'!$AY$5:$AY$467,$C121)</f>
        <v>0</v>
      </c>
      <c r="AV121">
        <f>SUMIFS('Grid GenerationQueue'!AJ$5:AJ$467,'Grid GenerationQueue'!$AX$5:$AX$467,$B121,'Grid GenerationQueue'!$AY$5:$AY$467,$C121)</f>
        <v>0</v>
      </c>
      <c r="AW121">
        <f>SUMIFS('Grid GenerationQueue'!AK$5:AK$467,'Grid GenerationQueue'!$AX$5:$AX$467,$B121,'Grid GenerationQueue'!$AY$5:$AY$467,$C121)</f>
        <v>0</v>
      </c>
      <c r="AX121">
        <f>SUMIFS('Grid GenerationQueue'!AL$5:AL$467,'Grid GenerationQueue'!$AX$5:$AX$467,$B121,'Grid GenerationQueue'!$AY$5:$AY$467,$C121)</f>
        <v>0</v>
      </c>
      <c r="AY121">
        <f>SUMIFS('Grid GenerationQueue'!AM$5:AM$467,'Grid GenerationQueue'!$AX$5:$AX$467,$B121,'Grid GenerationQueue'!$AY$5:$AY$467,$C121)</f>
        <v>0</v>
      </c>
      <c r="AZ121">
        <f>SUMIFS('Grid GenerationQueue'!AN$5:AN$467,'Grid GenerationQueue'!$AX$5:$AX$467,$B121,'Grid GenerationQueue'!$AY$5:$AY$467,$C121)</f>
        <v>0</v>
      </c>
      <c r="BA121">
        <f>SUMIFS('Grid GenerationQueue'!AO$5:AO$467,'Grid GenerationQueue'!$AX$5:$AX$467,$B121,'Grid GenerationQueue'!$AY$5:$AY$467,$C121)</f>
        <v>0</v>
      </c>
      <c r="BB121">
        <f>SUMIFS('Grid GenerationQueue'!AP$5:AP$467,'Grid GenerationQueue'!$AX$5:$AX$467,$B121,'Grid GenerationQueue'!$AY$5:$AY$467,$C121)</f>
        <v>0</v>
      </c>
      <c r="BD121">
        <f>SUMIFS('Grid GenerationQueue'!AE$5:AE$467,'Grid GenerationQueue'!$AX$5:$AX$467,$B121,'Grid GenerationQueue'!$AY$5:$AY$467,$C121,'Grid GenerationQueue'!$BH$5:$BH$467,"Executed",'Grid GenerationQueue'!$BB$5:$BB$467,"&lt;"&amp;$BE$3)</f>
        <v>0</v>
      </c>
      <c r="BE121">
        <f>SUMIFS('Grid GenerationQueue'!AF$5:AF$467,'Grid GenerationQueue'!$AX$5:$AX$467,$B121,'Grid GenerationQueue'!$AY$5:$AY$467,$C121,'Grid GenerationQueue'!$BH$5:$BH$467,"Executed",'Grid GenerationQueue'!$BB$5:$BB$467,"&lt;"&amp;$BE$3)</f>
        <v>0</v>
      </c>
      <c r="BF121">
        <f>SUMIFS('Grid GenerationQueue'!AG$5:AG$467,'Grid GenerationQueue'!$AX$5:$AX$467,$B121,'Grid GenerationQueue'!$AY$5:$AY$467,$C121,'Grid GenerationQueue'!$BH$5:$BH$467,"Executed",'Grid GenerationQueue'!$BB$5:$BB$467,"&lt;"&amp;$BE$3)</f>
        <v>0</v>
      </c>
      <c r="BG121">
        <f>SUMIFS('Grid GenerationQueue'!AH$5:AH$467,'Grid GenerationQueue'!$AX$5:$AX$467,$B121,'Grid GenerationQueue'!$AY$5:$AY$467,$C121,'Grid GenerationQueue'!$BH$5:$BH$467,"Executed",'Grid GenerationQueue'!$BB$5:$BB$467,"&lt;"&amp;$BE$3)</f>
        <v>0</v>
      </c>
      <c r="BH121">
        <f>SUMIFS('Grid GenerationQueue'!AI$5:AI$467,'Grid GenerationQueue'!$AX$5:$AX$467,$B121,'Grid GenerationQueue'!$AY$5:$AY$467,$C121,'Grid GenerationQueue'!$BH$5:$BH$467,"Executed",'Grid GenerationQueue'!$BB$5:$BB$467,"&lt;"&amp;$BE$3)</f>
        <v>0</v>
      </c>
      <c r="BI121">
        <f>SUMIFS('Grid GenerationQueue'!AJ$5:AJ$467,'Grid GenerationQueue'!$AX$5:$AX$467,$B121,'Grid GenerationQueue'!$AY$5:$AY$467,$C121,'Grid GenerationQueue'!$BH$5:$BH$467,"Executed",'Grid GenerationQueue'!$BB$5:$BB$467,"&lt;"&amp;$BE$3)</f>
        <v>0</v>
      </c>
      <c r="BJ121">
        <f>SUMIFS('Grid GenerationQueue'!AK$5:AK$467,'Grid GenerationQueue'!$AX$5:$AX$467,$B121,'Grid GenerationQueue'!$AY$5:$AY$467,$C121,'Grid GenerationQueue'!$BH$5:$BH$467,"Executed",'Grid GenerationQueue'!$BB$5:$BB$467,"&lt;"&amp;$BE$3)</f>
        <v>0</v>
      </c>
      <c r="BK121">
        <f>SUMIFS('Grid GenerationQueue'!AL$5:AL$467,'Grid GenerationQueue'!$AX$5:$AX$467,$B121,'Grid GenerationQueue'!$AY$5:$AY$467,$C121,'Grid GenerationQueue'!$BH$5:$BH$467,"Executed",'Grid GenerationQueue'!$BB$5:$BB$467,"&lt;"&amp;$BE$3)</f>
        <v>0</v>
      </c>
      <c r="BL121">
        <f>SUMIFS('Grid GenerationQueue'!AM$5:AM$467,'Grid GenerationQueue'!$AX$5:$AX$467,$B121,'Grid GenerationQueue'!$AY$5:$AY$467,$C121,'Grid GenerationQueue'!$BH$5:$BH$467,"Executed",'Grid GenerationQueue'!$BB$5:$BB$467,"&lt;"&amp;$BE$3)</f>
        <v>0</v>
      </c>
      <c r="BM121">
        <f>SUMIFS('Grid GenerationQueue'!AN$5:AN$467,'Grid GenerationQueue'!$AX$5:$AX$467,$B121,'Grid GenerationQueue'!$AY$5:$AY$467,$C121,'Grid GenerationQueue'!$BH$5:$BH$467,"Executed",'Grid GenerationQueue'!$BB$5:$BB$467,"&lt;"&amp;$BE$3)</f>
        <v>0</v>
      </c>
      <c r="BN121">
        <f>SUMIFS('Grid GenerationQueue'!AO$5:AO$467,'Grid GenerationQueue'!$AX$5:$AX$467,$B121,'Grid GenerationQueue'!$AY$5:$AY$467,$C121,'Grid GenerationQueue'!$BH$5:$BH$467,"Executed",'Grid GenerationQueue'!$BB$5:$BB$467,"&lt;"&amp;$BE$3)</f>
        <v>0</v>
      </c>
      <c r="BO121">
        <f>SUMIFS('Grid GenerationQueue'!AP$5:AP$467,'Grid GenerationQueue'!$AX$5:$AX$467,$B121,'Grid GenerationQueue'!$AY$5:$AY$467,$C121,'Grid GenerationQueue'!$BH$5:$BH$467,"Executed",'Grid GenerationQueue'!$BB$5:$BB$467,"&lt;"&amp;$BE$3)</f>
        <v>0</v>
      </c>
      <c r="BQ121">
        <f>SUMIFS('Grid GenerationQueue'!AE$5:AE$467,'Grid GenerationQueue'!$AX$5:$AX$467,$B121,'Grid GenerationQueue'!$AY$5:$AY$467,$C121,'Grid GenerationQueue'!$BF$5:$BF$467,"&lt;&gt;"&amp;"",'Grid GenerationQueue'!$BB$5:$BB$467,"&lt;"&amp;$BE$3)</f>
        <v>0</v>
      </c>
      <c r="BR121">
        <f>SUMIFS('Grid GenerationQueue'!AF$5:AF$467,'Grid GenerationQueue'!$AX$5:$AX$467,$B121,'Grid GenerationQueue'!$AY$5:$AY$467,$C121,'Grid GenerationQueue'!$BF$5:$BF$467,"&lt;&gt;"&amp;"",'Grid GenerationQueue'!$BB$5:$BB$467,"&lt;"&amp;$BE$3)</f>
        <v>0</v>
      </c>
      <c r="BS121">
        <f>SUMIFS('Grid GenerationQueue'!AG$5:AG$467,'Grid GenerationQueue'!$AX$5:$AX$467,$B121,'Grid GenerationQueue'!$AY$5:$AY$467,$C121,'Grid GenerationQueue'!$BF$5:$BF$467,"&lt;&gt;"&amp;"",'Grid GenerationQueue'!$BB$5:$BB$467,"&lt;"&amp;$BE$3)</f>
        <v>0</v>
      </c>
      <c r="BT121">
        <f>SUMIFS('Grid GenerationQueue'!AH$5:AH$467,'Grid GenerationQueue'!$AX$5:$AX$467,$B121,'Grid GenerationQueue'!$AY$5:$AY$467,$C121,'Grid GenerationQueue'!$BF$5:$BF$467,"&lt;&gt;"&amp;"",'Grid GenerationQueue'!$BB$5:$BB$467,"&lt;"&amp;$BE$3)</f>
        <v>0</v>
      </c>
      <c r="BU121">
        <f>SUMIFS('Grid GenerationQueue'!AI$5:AI$467,'Grid GenerationQueue'!$AX$5:$AX$467,$B121,'Grid GenerationQueue'!$AY$5:$AY$467,$C121,'Grid GenerationQueue'!$BF$5:$BF$467,"&lt;&gt;"&amp;"",'Grid GenerationQueue'!$BB$5:$BB$467,"&lt;"&amp;$BE$3)</f>
        <v>0</v>
      </c>
      <c r="BV121">
        <f>SUMIFS('Grid GenerationQueue'!AJ$5:AJ$467,'Grid GenerationQueue'!$AX$5:$AX$467,$B121,'Grid GenerationQueue'!$AY$5:$AY$467,$C121,'Grid GenerationQueue'!$BF$5:$BF$467,"&lt;&gt;"&amp;"",'Grid GenerationQueue'!$BB$5:$BB$467,"&lt;"&amp;$BE$3)</f>
        <v>0</v>
      </c>
      <c r="BW121">
        <f>SUMIFS('Grid GenerationQueue'!AK$5:AK$467,'Grid GenerationQueue'!$AX$5:$AX$467,$B121,'Grid GenerationQueue'!$AY$5:$AY$467,$C121,'Grid GenerationQueue'!$BF$5:$BF$467,"&lt;&gt;"&amp;"",'Grid GenerationQueue'!$BB$5:$BB$467,"&lt;"&amp;$BE$3)</f>
        <v>0</v>
      </c>
      <c r="BX121">
        <f>SUMIFS('Grid GenerationQueue'!AL$5:AL$467,'Grid GenerationQueue'!$AX$5:$AX$467,$B121,'Grid GenerationQueue'!$AY$5:$AY$467,$C121,'Grid GenerationQueue'!$BF$5:$BF$467,"&lt;&gt;"&amp;"",'Grid GenerationQueue'!$BB$5:$BB$467,"&lt;"&amp;$BE$3)</f>
        <v>0</v>
      </c>
      <c r="BY121">
        <f>SUMIFS('Grid GenerationQueue'!AM$5:AM$467,'Grid GenerationQueue'!$AX$5:$AX$467,$B121,'Grid GenerationQueue'!$AY$5:$AY$467,$C121,'Grid GenerationQueue'!$BF$5:$BF$467,"&lt;&gt;"&amp;"",'Grid GenerationQueue'!$BB$5:$BB$467,"&lt;"&amp;$BE$3)</f>
        <v>0</v>
      </c>
      <c r="BZ121">
        <f>SUMIFS('Grid GenerationQueue'!AN$5:AN$467,'Grid GenerationQueue'!$AX$5:$AX$467,$B121,'Grid GenerationQueue'!$AY$5:$AY$467,$C121,'Grid GenerationQueue'!$BF$5:$BF$467,"&lt;&gt;"&amp;"",'Grid GenerationQueue'!$BB$5:$BB$467,"&lt;"&amp;$BE$3)</f>
        <v>0</v>
      </c>
      <c r="CA121">
        <f>SUMIFS('Grid GenerationQueue'!AO$5:AO$467,'Grid GenerationQueue'!$AX$5:$AX$467,$B121,'Grid GenerationQueue'!$AY$5:$AY$467,$C121,'Grid GenerationQueue'!$BF$5:$BF$467,"&lt;&gt;"&amp;"",'Grid GenerationQueue'!$BB$5:$BB$467,"&lt;"&amp;$BE$3)</f>
        <v>0</v>
      </c>
      <c r="CB121">
        <f>SUMIFS('Grid GenerationQueue'!AP$5:AP$467,'Grid GenerationQueue'!$AX$5:$AX$467,$B121,'Grid GenerationQueue'!$AY$5:$AY$467,$C121,'Grid GenerationQueue'!$BF$5:$BF$467,"&lt;&gt;"&amp;"",'Grid GenerationQueue'!$BB$5:$BB$467,"&lt;"&amp;$BE$3)</f>
        <v>0</v>
      </c>
      <c r="CD121">
        <f>SUMIFS('Grid GenerationQueue'!AE$5:AE$467,'Grid GenerationQueue'!$AX$5:$AX$467,$B121,'Grid GenerationQueue'!$AY$5:$AY$467,$C121,'Grid GenerationQueue'!$BB$5:$BB$467,"&lt;"&amp;$BE$3)</f>
        <v>0</v>
      </c>
      <c r="CE121">
        <f>SUMIFS('Grid GenerationQueue'!AF$5:AF$467,'Grid GenerationQueue'!$AX$5:$AX$467,$B121,'Grid GenerationQueue'!$AY$5:$AY$467,$C121,'Grid GenerationQueue'!$BB$5:$BB$467,"&lt;"&amp;$BE$3)</f>
        <v>0</v>
      </c>
      <c r="CF121">
        <f>SUMIFS('Grid GenerationQueue'!AG$5:AG$467,'Grid GenerationQueue'!$AX$5:$AX$467,$B121,'Grid GenerationQueue'!$AY$5:$AY$467,$C121,'Grid GenerationQueue'!$BB$5:$BB$467,"&lt;"&amp;$BE$3)</f>
        <v>0</v>
      </c>
      <c r="CG121">
        <f>SUMIFS('Grid GenerationQueue'!AH$5:AH$467,'Grid GenerationQueue'!$AX$5:$AX$467,$B121,'Grid GenerationQueue'!$AY$5:$AY$467,$C121,'Grid GenerationQueue'!$BB$5:$BB$467,"&lt;"&amp;$BE$3)</f>
        <v>0</v>
      </c>
      <c r="CH121">
        <f>SUMIFS('Grid GenerationQueue'!AI$5:AI$467,'Grid GenerationQueue'!$AX$5:$AX$467,$B121,'Grid GenerationQueue'!$AY$5:$AY$467,$C121,'Grid GenerationQueue'!$BB$5:$BB$467,"&lt;"&amp;$BE$3)</f>
        <v>0</v>
      </c>
      <c r="CI121">
        <f>SUMIFS('Grid GenerationQueue'!AJ$5:AJ$467,'Grid GenerationQueue'!$AX$5:$AX$467,$B121,'Grid GenerationQueue'!$AY$5:$AY$467,$C121,'Grid GenerationQueue'!$BB$5:$BB$467,"&lt;"&amp;$BE$3)</f>
        <v>0</v>
      </c>
      <c r="CJ121">
        <f>SUMIFS('Grid GenerationQueue'!AK$5:AK$467,'Grid GenerationQueue'!$AX$5:$AX$467,$B121,'Grid GenerationQueue'!$AY$5:$AY$467,$C121,'Grid GenerationQueue'!$BB$5:$BB$467,"&lt;"&amp;$BE$3)</f>
        <v>0</v>
      </c>
      <c r="CK121">
        <f>SUMIFS('Grid GenerationQueue'!AL$5:AL$467,'Grid GenerationQueue'!$AX$5:$AX$467,$B121,'Grid GenerationQueue'!$AY$5:$AY$467,$C121,'Grid GenerationQueue'!$BB$5:$BB$467,"&lt;"&amp;$BE$3)</f>
        <v>0</v>
      </c>
      <c r="CL121">
        <f>SUMIFS('Grid GenerationQueue'!AM$5:AM$467,'Grid GenerationQueue'!$AX$5:$AX$467,$B121,'Grid GenerationQueue'!$AY$5:$AY$467,$C121,'Grid GenerationQueue'!$BB$5:$BB$467,"&lt;"&amp;$BE$3)</f>
        <v>0</v>
      </c>
      <c r="CM121">
        <f>SUMIFS('Grid GenerationQueue'!AN$5:AN$467,'Grid GenerationQueue'!$AX$5:$AX$467,$B121,'Grid GenerationQueue'!$AY$5:$AY$467,$C121,'Grid GenerationQueue'!$BB$5:$BB$467,"&lt;"&amp;$BE$3)</f>
        <v>0</v>
      </c>
      <c r="CN121">
        <f>SUMIFS('Grid GenerationQueue'!AO$5:AO$467,'Grid GenerationQueue'!$AX$5:$AX$467,$B121,'Grid GenerationQueue'!$AY$5:$AY$467,$C121,'Grid GenerationQueue'!$BB$5:$BB$467,"&lt;"&amp;$BE$3)</f>
        <v>0</v>
      </c>
      <c r="CO121">
        <f>SUMIFS('Grid GenerationQueue'!AP$5:AP$467,'Grid GenerationQueue'!$AX$5:$AX$467,$B121,'Grid GenerationQueue'!$AY$5:$AY$467,$C121,'Grid GenerationQueue'!$BB$5:$BB$467,"&lt;"&amp;$BE$3)</f>
        <v>0</v>
      </c>
    </row>
    <row r="122" spans="1:93" x14ac:dyDescent="0.35">
      <c r="A122" t="s">
        <v>4651</v>
      </c>
      <c r="B122" t="s">
        <v>4700</v>
      </c>
      <c r="C122">
        <v>115</v>
      </c>
      <c r="D122">
        <f>SUMIFS('Grid GenerationQueue'!AE$5:AE$467,'Grid GenerationQueue'!$AX$5:$AX$467,$B122,'Grid GenerationQueue'!$AY$5:$AY$467,$C122,'Grid GenerationQueue'!$BI$5:$BI$467,"&lt;4")</f>
        <v>0</v>
      </c>
      <c r="E122">
        <f>SUMIFS('Grid GenerationQueue'!AF$5:AF$467,'Grid GenerationQueue'!$AX$5:$AX$467,$B122,'Grid GenerationQueue'!$AY$5:$AY$467,$C122,'Grid GenerationQueue'!$BI$5:$BI$467,"&lt;4")</f>
        <v>0</v>
      </c>
      <c r="F122">
        <f>SUMIFS('Grid GenerationQueue'!AG$5:AG$467,'Grid GenerationQueue'!$AX$5:$AX$467,$B122,'Grid GenerationQueue'!$AY$5:$AY$467,$C122,'Grid GenerationQueue'!$BI$5:$BI$467,"&lt;4")</f>
        <v>0</v>
      </c>
      <c r="G122">
        <f>SUMIFS('Grid GenerationQueue'!AH$5:AH$467,'Grid GenerationQueue'!$AX$5:$AX$467,$B122,'Grid GenerationQueue'!$AY$5:$AY$467,$C122,'Grid GenerationQueue'!$BI$5:$BI$467,"&lt;4")</f>
        <v>0</v>
      </c>
      <c r="H122">
        <f>SUMIFS('Grid GenerationQueue'!AI$5:AI$467,'Grid GenerationQueue'!$AX$5:$AX$467,$B122,'Grid GenerationQueue'!$AY$5:$AY$467,$C122,'Grid GenerationQueue'!$BI$5:$BI$467,"&lt;4")</f>
        <v>0</v>
      </c>
      <c r="I122">
        <f>SUMIFS('Grid GenerationQueue'!AJ$5:AJ$467,'Grid GenerationQueue'!$AX$5:$AX$467,$B122,'Grid GenerationQueue'!$AY$5:$AY$467,$C122,'Grid GenerationQueue'!$BI$5:$BI$467,"&lt;4")</f>
        <v>0</v>
      </c>
      <c r="J122">
        <f>SUMIFS('Grid GenerationQueue'!AK$5:AK$467,'Grid GenerationQueue'!$AX$5:$AX$467,$B122,'Grid GenerationQueue'!$AY$5:$AY$467,$C122,'Grid GenerationQueue'!$BI$5:$BI$467,"&lt;4")</f>
        <v>0</v>
      </c>
      <c r="K122">
        <f>SUMIFS('Grid GenerationQueue'!AL$5:AL$467,'Grid GenerationQueue'!$AX$5:$AX$467,$B122,'Grid GenerationQueue'!$AY$5:$AY$467,$C122,'Grid GenerationQueue'!$BI$5:$BI$467,"&lt;4")</f>
        <v>0</v>
      </c>
      <c r="L122">
        <f>SUMIFS('Grid GenerationQueue'!AM$5:AM$467,'Grid GenerationQueue'!$AX$5:$AX$467,$B122,'Grid GenerationQueue'!$AY$5:$AY$467,$C122,'Grid GenerationQueue'!$BI$5:$BI$467,"&lt;4")</f>
        <v>0</v>
      </c>
      <c r="M122">
        <f>SUMIFS('Grid GenerationQueue'!AN$5:AN$467,'Grid GenerationQueue'!$AX$5:$AX$467,$B122,'Grid GenerationQueue'!$AY$5:$AY$467,$C122,'Grid GenerationQueue'!$BI$5:$BI$467,"&lt;4")</f>
        <v>0</v>
      </c>
      <c r="N122">
        <f>SUMIFS('Grid GenerationQueue'!AO$5:AO$467,'Grid GenerationQueue'!$AX$5:$AX$467,$B122,'Grid GenerationQueue'!$AY$5:$AY$467,$C122,'Grid GenerationQueue'!$BI$5:$BI$467,"&lt;4")</f>
        <v>0</v>
      </c>
      <c r="O122">
        <f>SUMIFS('Grid GenerationQueue'!AP$5:AP$467,'Grid GenerationQueue'!$AX$5:$AX$467,$B122,'Grid GenerationQueue'!$AY$5:$AY$467,$C122,'Grid GenerationQueue'!$BI$5:$BI$467,"&lt;4")</f>
        <v>0</v>
      </c>
      <c r="Q122">
        <f>SUMIFS('Grid GenerationQueue'!AE$5:AE$467,'Grid GenerationQueue'!$AX$5:$AX$467,$B122,'Grid GenerationQueue'!$AY$5:$AY$467,$C122,'Grid GenerationQueue'!$BH$5:$BH$467,"Executed")</f>
        <v>0</v>
      </c>
      <c r="R122">
        <f>SUMIFS('Grid GenerationQueue'!AF$5:AF$467,'Grid GenerationQueue'!$AX$5:$AX$467,$B122,'Grid GenerationQueue'!$AY$5:$AY$467,$C122,'Grid GenerationQueue'!$BH$5:$BH$467,"Executed")</f>
        <v>0</v>
      </c>
      <c r="S122">
        <f>SUMIFS('Grid GenerationQueue'!AG$5:AG$467,'Grid GenerationQueue'!$AX$5:$AX$467,$B122,'Grid GenerationQueue'!$AY$5:$AY$467,$C122,'Grid GenerationQueue'!$BH$5:$BH$467,"Executed")</f>
        <v>0</v>
      </c>
      <c r="T122">
        <f>SUMIFS('Grid GenerationQueue'!AH$5:AH$467,'Grid GenerationQueue'!$AX$5:$AX$467,$B122,'Grid GenerationQueue'!$AY$5:$AY$467,$C122,'Grid GenerationQueue'!$BH$5:$BH$467,"Executed")</f>
        <v>0</v>
      </c>
      <c r="U122">
        <f>SUMIFS('Grid GenerationQueue'!AI$5:AI$467,'Grid GenerationQueue'!$AX$5:$AX$467,$B122,'Grid GenerationQueue'!$AY$5:$AY$467,$C122,'Grid GenerationQueue'!$BH$5:$BH$467,"Executed")</f>
        <v>0</v>
      </c>
      <c r="V122">
        <f>SUMIFS('Grid GenerationQueue'!AJ$5:AJ$467,'Grid GenerationQueue'!$AX$5:$AX$467,$B122,'Grid GenerationQueue'!$AY$5:$AY$467,$C122,'Grid GenerationQueue'!$BH$5:$BH$467,"Executed")</f>
        <v>0</v>
      </c>
      <c r="W122">
        <f>SUMIFS('Grid GenerationQueue'!AK$5:AK$467,'Grid GenerationQueue'!$AX$5:$AX$467,$B122,'Grid GenerationQueue'!$AY$5:$AY$467,$C122,'Grid GenerationQueue'!$BH$5:$BH$467,"Executed")</f>
        <v>0</v>
      </c>
      <c r="X122">
        <f>SUMIFS('Grid GenerationQueue'!AL$5:AL$467,'Grid GenerationQueue'!$AX$5:$AX$467,$B122,'Grid GenerationQueue'!$AY$5:$AY$467,$C122,'Grid GenerationQueue'!$BH$5:$BH$467,"Executed")</f>
        <v>0</v>
      </c>
      <c r="Y122">
        <f>SUMIFS('Grid GenerationQueue'!AM$5:AM$467,'Grid GenerationQueue'!$AX$5:$AX$467,$B122,'Grid GenerationQueue'!$AY$5:$AY$467,$C122,'Grid GenerationQueue'!$BH$5:$BH$467,"Executed")</f>
        <v>0</v>
      </c>
      <c r="Z122">
        <f>SUMIFS('Grid GenerationQueue'!AN$5:AN$467,'Grid GenerationQueue'!$AX$5:$AX$467,$B122,'Grid GenerationQueue'!$AY$5:$AY$467,$C122,'Grid GenerationQueue'!$BH$5:$BH$467,"Executed")</f>
        <v>0</v>
      </c>
      <c r="AA122">
        <f>SUMIFS('Grid GenerationQueue'!AO$5:AO$467,'Grid GenerationQueue'!$AX$5:$AX$467,$B122,'Grid GenerationQueue'!$AY$5:$AY$467,$C122,'Grid GenerationQueue'!$BH$5:$BH$467,"Executed")</f>
        <v>0</v>
      </c>
      <c r="AB122">
        <f>SUMIFS('Grid GenerationQueue'!AP$5:AP$467,'Grid GenerationQueue'!$AX$5:$AX$467,$B122,'Grid GenerationQueue'!$AY$5:$AY$467,$C122,'Grid GenerationQueue'!$BH$5:$BH$467,"Executed")</f>
        <v>0</v>
      </c>
      <c r="AD122">
        <f>SUMIFS('Grid GenerationQueue'!AE$5:AE$467,'Grid GenerationQueue'!$AX$5:$AX$467,$B122,'Grid GenerationQueue'!$AY$5:$AY$467,$C122,'Grid GenerationQueue'!$BF$5:$BF$467,"&lt;&gt;"&amp;"")</f>
        <v>0</v>
      </c>
      <c r="AE122">
        <f>SUMIFS('Grid GenerationQueue'!AF$5:AF$467,'Grid GenerationQueue'!$AX$5:$AX$467,$B122,'Grid GenerationQueue'!$AY$5:$AY$467,$C122,'Grid GenerationQueue'!$BF$5:$BF$467,"&lt;&gt;"&amp;"")</f>
        <v>0</v>
      </c>
      <c r="AF122">
        <f>SUMIFS('Grid GenerationQueue'!AG$5:AG$467,'Grid GenerationQueue'!$AX$5:$AX$467,$B122,'Grid GenerationQueue'!$AY$5:$AY$467,$C122,'Grid GenerationQueue'!$BF$5:$BF$467,"&lt;&gt;"&amp;"")</f>
        <v>0</v>
      </c>
      <c r="AG122">
        <f>SUMIFS('Grid GenerationQueue'!AH$5:AH$467,'Grid GenerationQueue'!$AX$5:$AX$467,$B122,'Grid GenerationQueue'!$AY$5:$AY$467,$C122,'Grid GenerationQueue'!$BF$5:$BF$467,"&lt;&gt;"&amp;"")</f>
        <v>0</v>
      </c>
      <c r="AH122">
        <f>SUMIFS('Grid GenerationQueue'!AI$5:AI$467,'Grid GenerationQueue'!$AX$5:$AX$467,$B122,'Grid GenerationQueue'!$AY$5:$AY$467,$C122,'Grid GenerationQueue'!$BF$5:$BF$467,"&lt;&gt;"&amp;"")</f>
        <v>0</v>
      </c>
      <c r="AI122">
        <f>SUMIFS('Grid GenerationQueue'!AJ$5:AJ$467,'Grid GenerationQueue'!$AX$5:$AX$467,$B122,'Grid GenerationQueue'!$AY$5:$AY$467,$C122,'Grid GenerationQueue'!$BF$5:$BF$467,"&lt;&gt;"&amp;"")</f>
        <v>0</v>
      </c>
      <c r="AJ122">
        <f>SUMIFS('Grid GenerationQueue'!AK$5:AK$467,'Grid GenerationQueue'!$AX$5:$AX$467,$B122,'Grid GenerationQueue'!$AY$5:$AY$467,$C122,'Grid GenerationQueue'!$BF$5:$BF$467,"&lt;&gt;"&amp;"")</f>
        <v>0</v>
      </c>
      <c r="AK122">
        <f>SUMIFS('Grid GenerationQueue'!AL$5:AL$467,'Grid GenerationQueue'!$AX$5:$AX$467,$B122,'Grid GenerationQueue'!$AY$5:$AY$467,$C122,'Grid GenerationQueue'!$BF$5:$BF$467,"&lt;&gt;"&amp;"")</f>
        <v>0</v>
      </c>
      <c r="AL122">
        <f>SUMIFS('Grid GenerationQueue'!AM$5:AM$467,'Grid GenerationQueue'!$AX$5:$AX$467,$B122,'Grid GenerationQueue'!$AY$5:$AY$467,$C122,'Grid GenerationQueue'!$BF$5:$BF$467,"&lt;&gt;"&amp;"")</f>
        <v>0</v>
      </c>
      <c r="AM122">
        <f>SUMIFS('Grid GenerationQueue'!AN$5:AN$467,'Grid GenerationQueue'!$AX$5:$AX$467,$B122,'Grid GenerationQueue'!$AY$5:$AY$467,$C122,'Grid GenerationQueue'!$BF$5:$BF$467,"&lt;&gt;"&amp;"")</f>
        <v>0</v>
      </c>
      <c r="AN122">
        <f>SUMIFS('Grid GenerationQueue'!AO$5:AO$467,'Grid GenerationQueue'!$AX$5:$AX$467,$B122,'Grid GenerationQueue'!$AY$5:$AY$467,$C122,'Grid GenerationQueue'!$BF$5:$BF$467,"&lt;&gt;"&amp;"")</f>
        <v>0</v>
      </c>
      <c r="AO122">
        <f>SUMIFS('Grid GenerationQueue'!AP$5:AP$467,'Grid GenerationQueue'!$AX$5:$AX$467,$B122,'Grid GenerationQueue'!$AY$5:$AY$467,$C122,'Grid GenerationQueue'!$BF$5:$BF$467,"&lt;&gt;"&amp;"")</f>
        <v>0</v>
      </c>
      <c r="AQ122">
        <f>SUMIFS('Grid GenerationQueue'!AE$5:AE$467,'Grid GenerationQueue'!$AX$5:$AX$467,$B122,'Grid GenerationQueue'!$AY$5:$AY$467,$C122)</f>
        <v>0</v>
      </c>
      <c r="AR122">
        <f>SUMIFS('Grid GenerationQueue'!AF$5:AF$467,'Grid GenerationQueue'!$AX$5:$AX$467,$B122,'Grid GenerationQueue'!$AY$5:$AY$467,$C122)</f>
        <v>0</v>
      </c>
      <c r="AS122">
        <f>SUMIFS('Grid GenerationQueue'!AG$5:AG$467,'Grid GenerationQueue'!$AX$5:$AX$467,$B122,'Grid GenerationQueue'!$AY$5:$AY$467,$C122)</f>
        <v>0</v>
      </c>
      <c r="AT122">
        <f>SUMIFS('Grid GenerationQueue'!AH$5:AH$467,'Grid GenerationQueue'!$AX$5:$AX$467,$B122,'Grid GenerationQueue'!$AY$5:$AY$467,$C122)</f>
        <v>0</v>
      </c>
      <c r="AU122">
        <f>SUMIFS('Grid GenerationQueue'!AI$5:AI$467,'Grid GenerationQueue'!$AX$5:$AX$467,$B122,'Grid GenerationQueue'!$AY$5:$AY$467,$C122)</f>
        <v>0</v>
      </c>
      <c r="AV122">
        <f>SUMIFS('Grid GenerationQueue'!AJ$5:AJ$467,'Grid GenerationQueue'!$AX$5:$AX$467,$B122,'Grid GenerationQueue'!$AY$5:$AY$467,$C122)</f>
        <v>0</v>
      </c>
      <c r="AW122">
        <f>SUMIFS('Grid GenerationQueue'!AK$5:AK$467,'Grid GenerationQueue'!$AX$5:$AX$467,$B122,'Grid GenerationQueue'!$AY$5:$AY$467,$C122)</f>
        <v>0</v>
      </c>
      <c r="AX122">
        <f>SUMIFS('Grid GenerationQueue'!AL$5:AL$467,'Grid GenerationQueue'!$AX$5:$AX$467,$B122,'Grid GenerationQueue'!$AY$5:$AY$467,$C122)</f>
        <v>0</v>
      </c>
      <c r="AY122">
        <f>SUMIFS('Grid GenerationQueue'!AM$5:AM$467,'Grid GenerationQueue'!$AX$5:$AX$467,$B122,'Grid GenerationQueue'!$AY$5:$AY$467,$C122)</f>
        <v>0</v>
      </c>
      <c r="AZ122">
        <f>SUMIFS('Grid GenerationQueue'!AN$5:AN$467,'Grid GenerationQueue'!$AX$5:$AX$467,$B122,'Grid GenerationQueue'!$AY$5:$AY$467,$C122)</f>
        <v>0</v>
      </c>
      <c r="BA122">
        <f>SUMIFS('Grid GenerationQueue'!AO$5:AO$467,'Grid GenerationQueue'!$AX$5:$AX$467,$B122,'Grid GenerationQueue'!$AY$5:$AY$467,$C122)</f>
        <v>0</v>
      </c>
      <c r="BB122">
        <f>SUMIFS('Grid GenerationQueue'!AP$5:AP$467,'Grid GenerationQueue'!$AX$5:$AX$467,$B122,'Grid GenerationQueue'!$AY$5:$AY$467,$C122)</f>
        <v>0</v>
      </c>
      <c r="BD122">
        <f>SUMIFS('Grid GenerationQueue'!AE$5:AE$467,'Grid GenerationQueue'!$AX$5:$AX$467,$B122,'Grid GenerationQueue'!$AY$5:$AY$467,$C122,'Grid GenerationQueue'!$BH$5:$BH$467,"Executed",'Grid GenerationQueue'!$BB$5:$BB$467,"&lt;"&amp;$BE$3)</f>
        <v>0</v>
      </c>
      <c r="BE122">
        <f>SUMIFS('Grid GenerationQueue'!AF$5:AF$467,'Grid GenerationQueue'!$AX$5:$AX$467,$B122,'Grid GenerationQueue'!$AY$5:$AY$467,$C122,'Grid GenerationQueue'!$BH$5:$BH$467,"Executed",'Grid GenerationQueue'!$BB$5:$BB$467,"&lt;"&amp;$BE$3)</f>
        <v>0</v>
      </c>
      <c r="BF122">
        <f>SUMIFS('Grid GenerationQueue'!AG$5:AG$467,'Grid GenerationQueue'!$AX$5:$AX$467,$B122,'Grid GenerationQueue'!$AY$5:$AY$467,$C122,'Grid GenerationQueue'!$BH$5:$BH$467,"Executed",'Grid GenerationQueue'!$BB$5:$BB$467,"&lt;"&amp;$BE$3)</f>
        <v>0</v>
      </c>
      <c r="BG122">
        <f>SUMIFS('Grid GenerationQueue'!AH$5:AH$467,'Grid GenerationQueue'!$AX$5:$AX$467,$B122,'Grid GenerationQueue'!$AY$5:$AY$467,$C122,'Grid GenerationQueue'!$BH$5:$BH$467,"Executed",'Grid GenerationQueue'!$BB$5:$BB$467,"&lt;"&amp;$BE$3)</f>
        <v>0</v>
      </c>
      <c r="BH122">
        <f>SUMIFS('Grid GenerationQueue'!AI$5:AI$467,'Grid GenerationQueue'!$AX$5:$AX$467,$B122,'Grid GenerationQueue'!$AY$5:$AY$467,$C122,'Grid GenerationQueue'!$BH$5:$BH$467,"Executed",'Grid GenerationQueue'!$BB$5:$BB$467,"&lt;"&amp;$BE$3)</f>
        <v>0</v>
      </c>
      <c r="BI122">
        <f>SUMIFS('Grid GenerationQueue'!AJ$5:AJ$467,'Grid GenerationQueue'!$AX$5:$AX$467,$B122,'Grid GenerationQueue'!$AY$5:$AY$467,$C122,'Grid GenerationQueue'!$BH$5:$BH$467,"Executed",'Grid GenerationQueue'!$BB$5:$BB$467,"&lt;"&amp;$BE$3)</f>
        <v>0</v>
      </c>
      <c r="BJ122">
        <f>SUMIFS('Grid GenerationQueue'!AK$5:AK$467,'Grid GenerationQueue'!$AX$5:$AX$467,$B122,'Grid GenerationQueue'!$AY$5:$AY$467,$C122,'Grid GenerationQueue'!$BH$5:$BH$467,"Executed",'Grid GenerationQueue'!$BB$5:$BB$467,"&lt;"&amp;$BE$3)</f>
        <v>0</v>
      </c>
      <c r="BK122">
        <f>SUMIFS('Grid GenerationQueue'!AL$5:AL$467,'Grid GenerationQueue'!$AX$5:$AX$467,$B122,'Grid GenerationQueue'!$AY$5:$AY$467,$C122,'Grid GenerationQueue'!$BH$5:$BH$467,"Executed",'Grid GenerationQueue'!$BB$5:$BB$467,"&lt;"&amp;$BE$3)</f>
        <v>0</v>
      </c>
      <c r="BL122">
        <f>SUMIFS('Grid GenerationQueue'!AM$5:AM$467,'Grid GenerationQueue'!$AX$5:$AX$467,$B122,'Grid GenerationQueue'!$AY$5:$AY$467,$C122,'Grid GenerationQueue'!$BH$5:$BH$467,"Executed",'Grid GenerationQueue'!$BB$5:$BB$467,"&lt;"&amp;$BE$3)</f>
        <v>0</v>
      </c>
      <c r="BM122">
        <f>SUMIFS('Grid GenerationQueue'!AN$5:AN$467,'Grid GenerationQueue'!$AX$5:$AX$467,$B122,'Grid GenerationQueue'!$AY$5:$AY$467,$C122,'Grid GenerationQueue'!$BH$5:$BH$467,"Executed",'Grid GenerationQueue'!$BB$5:$BB$467,"&lt;"&amp;$BE$3)</f>
        <v>0</v>
      </c>
      <c r="BN122">
        <f>SUMIFS('Grid GenerationQueue'!AO$5:AO$467,'Grid GenerationQueue'!$AX$5:$AX$467,$B122,'Grid GenerationQueue'!$AY$5:$AY$467,$C122,'Grid GenerationQueue'!$BH$5:$BH$467,"Executed",'Grid GenerationQueue'!$BB$5:$BB$467,"&lt;"&amp;$BE$3)</f>
        <v>0</v>
      </c>
      <c r="BO122">
        <f>SUMIFS('Grid GenerationQueue'!AP$5:AP$467,'Grid GenerationQueue'!$AX$5:$AX$467,$B122,'Grid GenerationQueue'!$AY$5:$AY$467,$C122,'Grid GenerationQueue'!$BH$5:$BH$467,"Executed",'Grid GenerationQueue'!$BB$5:$BB$467,"&lt;"&amp;$BE$3)</f>
        <v>0</v>
      </c>
      <c r="BQ122">
        <f>SUMIFS('Grid GenerationQueue'!AE$5:AE$467,'Grid GenerationQueue'!$AX$5:$AX$467,$B122,'Grid GenerationQueue'!$AY$5:$AY$467,$C122,'Grid GenerationQueue'!$BF$5:$BF$467,"&lt;&gt;"&amp;"",'Grid GenerationQueue'!$BB$5:$BB$467,"&lt;"&amp;$BE$3)</f>
        <v>0</v>
      </c>
      <c r="BR122">
        <f>SUMIFS('Grid GenerationQueue'!AF$5:AF$467,'Grid GenerationQueue'!$AX$5:$AX$467,$B122,'Grid GenerationQueue'!$AY$5:$AY$467,$C122,'Grid GenerationQueue'!$BF$5:$BF$467,"&lt;&gt;"&amp;"",'Grid GenerationQueue'!$BB$5:$BB$467,"&lt;"&amp;$BE$3)</f>
        <v>0</v>
      </c>
      <c r="BS122">
        <f>SUMIFS('Grid GenerationQueue'!AG$5:AG$467,'Grid GenerationQueue'!$AX$5:$AX$467,$B122,'Grid GenerationQueue'!$AY$5:$AY$467,$C122,'Grid GenerationQueue'!$BF$5:$BF$467,"&lt;&gt;"&amp;"",'Grid GenerationQueue'!$BB$5:$BB$467,"&lt;"&amp;$BE$3)</f>
        <v>0</v>
      </c>
      <c r="BT122">
        <f>SUMIFS('Grid GenerationQueue'!AH$5:AH$467,'Grid GenerationQueue'!$AX$5:$AX$467,$B122,'Grid GenerationQueue'!$AY$5:$AY$467,$C122,'Grid GenerationQueue'!$BF$5:$BF$467,"&lt;&gt;"&amp;"",'Grid GenerationQueue'!$BB$5:$BB$467,"&lt;"&amp;$BE$3)</f>
        <v>0</v>
      </c>
      <c r="BU122">
        <f>SUMIFS('Grid GenerationQueue'!AI$5:AI$467,'Grid GenerationQueue'!$AX$5:$AX$467,$B122,'Grid GenerationQueue'!$AY$5:$AY$467,$C122,'Grid GenerationQueue'!$BF$5:$BF$467,"&lt;&gt;"&amp;"",'Grid GenerationQueue'!$BB$5:$BB$467,"&lt;"&amp;$BE$3)</f>
        <v>0</v>
      </c>
      <c r="BV122">
        <f>SUMIFS('Grid GenerationQueue'!AJ$5:AJ$467,'Grid GenerationQueue'!$AX$5:$AX$467,$B122,'Grid GenerationQueue'!$AY$5:$AY$467,$C122,'Grid GenerationQueue'!$BF$5:$BF$467,"&lt;&gt;"&amp;"",'Grid GenerationQueue'!$BB$5:$BB$467,"&lt;"&amp;$BE$3)</f>
        <v>0</v>
      </c>
      <c r="BW122">
        <f>SUMIFS('Grid GenerationQueue'!AK$5:AK$467,'Grid GenerationQueue'!$AX$5:$AX$467,$B122,'Grid GenerationQueue'!$AY$5:$AY$467,$C122,'Grid GenerationQueue'!$BF$5:$BF$467,"&lt;&gt;"&amp;"",'Grid GenerationQueue'!$BB$5:$BB$467,"&lt;"&amp;$BE$3)</f>
        <v>0</v>
      </c>
      <c r="BX122">
        <f>SUMIFS('Grid GenerationQueue'!AL$5:AL$467,'Grid GenerationQueue'!$AX$5:$AX$467,$B122,'Grid GenerationQueue'!$AY$5:$AY$467,$C122,'Grid GenerationQueue'!$BF$5:$BF$467,"&lt;&gt;"&amp;"",'Grid GenerationQueue'!$BB$5:$BB$467,"&lt;"&amp;$BE$3)</f>
        <v>0</v>
      </c>
      <c r="BY122">
        <f>SUMIFS('Grid GenerationQueue'!AM$5:AM$467,'Grid GenerationQueue'!$AX$5:$AX$467,$B122,'Grid GenerationQueue'!$AY$5:$AY$467,$C122,'Grid GenerationQueue'!$BF$5:$BF$467,"&lt;&gt;"&amp;"",'Grid GenerationQueue'!$BB$5:$BB$467,"&lt;"&amp;$BE$3)</f>
        <v>0</v>
      </c>
      <c r="BZ122">
        <f>SUMIFS('Grid GenerationQueue'!AN$5:AN$467,'Grid GenerationQueue'!$AX$5:$AX$467,$B122,'Grid GenerationQueue'!$AY$5:$AY$467,$C122,'Grid GenerationQueue'!$BF$5:$BF$467,"&lt;&gt;"&amp;"",'Grid GenerationQueue'!$BB$5:$BB$467,"&lt;"&amp;$BE$3)</f>
        <v>0</v>
      </c>
      <c r="CA122">
        <f>SUMIFS('Grid GenerationQueue'!AO$5:AO$467,'Grid GenerationQueue'!$AX$5:$AX$467,$B122,'Grid GenerationQueue'!$AY$5:$AY$467,$C122,'Grid GenerationQueue'!$BF$5:$BF$467,"&lt;&gt;"&amp;"",'Grid GenerationQueue'!$BB$5:$BB$467,"&lt;"&amp;$BE$3)</f>
        <v>0</v>
      </c>
      <c r="CB122">
        <f>SUMIFS('Grid GenerationQueue'!AP$5:AP$467,'Grid GenerationQueue'!$AX$5:$AX$467,$B122,'Grid GenerationQueue'!$AY$5:$AY$467,$C122,'Grid GenerationQueue'!$BF$5:$BF$467,"&lt;&gt;"&amp;"",'Grid GenerationQueue'!$BB$5:$BB$467,"&lt;"&amp;$BE$3)</f>
        <v>0</v>
      </c>
      <c r="CD122">
        <f>SUMIFS('Grid GenerationQueue'!AE$5:AE$467,'Grid GenerationQueue'!$AX$5:$AX$467,$B122,'Grid GenerationQueue'!$AY$5:$AY$467,$C122,'Grid GenerationQueue'!$BB$5:$BB$467,"&lt;"&amp;$BE$3)</f>
        <v>0</v>
      </c>
      <c r="CE122">
        <f>SUMIFS('Grid GenerationQueue'!AF$5:AF$467,'Grid GenerationQueue'!$AX$5:$AX$467,$B122,'Grid GenerationQueue'!$AY$5:$AY$467,$C122,'Grid GenerationQueue'!$BB$5:$BB$467,"&lt;"&amp;$BE$3)</f>
        <v>0</v>
      </c>
      <c r="CF122">
        <f>SUMIFS('Grid GenerationQueue'!AG$5:AG$467,'Grid GenerationQueue'!$AX$5:$AX$467,$B122,'Grid GenerationQueue'!$AY$5:$AY$467,$C122,'Grid GenerationQueue'!$BB$5:$BB$467,"&lt;"&amp;$BE$3)</f>
        <v>0</v>
      </c>
      <c r="CG122">
        <f>SUMIFS('Grid GenerationQueue'!AH$5:AH$467,'Grid GenerationQueue'!$AX$5:$AX$467,$B122,'Grid GenerationQueue'!$AY$5:$AY$467,$C122,'Grid GenerationQueue'!$BB$5:$BB$467,"&lt;"&amp;$BE$3)</f>
        <v>0</v>
      </c>
      <c r="CH122">
        <f>SUMIFS('Grid GenerationQueue'!AI$5:AI$467,'Grid GenerationQueue'!$AX$5:$AX$467,$B122,'Grid GenerationQueue'!$AY$5:$AY$467,$C122,'Grid GenerationQueue'!$BB$5:$BB$467,"&lt;"&amp;$BE$3)</f>
        <v>0</v>
      </c>
      <c r="CI122">
        <f>SUMIFS('Grid GenerationQueue'!AJ$5:AJ$467,'Grid GenerationQueue'!$AX$5:$AX$467,$B122,'Grid GenerationQueue'!$AY$5:$AY$467,$C122,'Grid GenerationQueue'!$BB$5:$BB$467,"&lt;"&amp;$BE$3)</f>
        <v>0</v>
      </c>
      <c r="CJ122">
        <f>SUMIFS('Grid GenerationQueue'!AK$5:AK$467,'Grid GenerationQueue'!$AX$5:$AX$467,$B122,'Grid GenerationQueue'!$AY$5:$AY$467,$C122,'Grid GenerationQueue'!$BB$5:$BB$467,"&lt;"&amp;$BE$3)</f>
        <v>0</v>
      </c>
      <c r="CK122">
        <f>SUMIFS('Grid GenerationQueue'!AL$5:AL$467,'Grid GenerationQueue'!$AX$5:$AX$467,$B122,'Grid GenerationQueue'!$AY$5:$AY$467,$C122,'Grid GenerationQueue'!$BB$5:$BB$467,"&lt;"&amp;$BE$3)</f>
        <v>0</v>
      </c>
      <c r="CL122">
        <f>SUMIFS('Grid GenerationQueue'!AM$5:AM$467,'Grid GenerationQueue'!$AX$5:$AX$467,$B122,'Grid GenerationQueue'!$AY$5:$AY$467,$C122,'Grid GenerationQueue'!$BB$5:$BB$467,"&lt;"&amp;$BE$3)</f>
        <v>0</v>
      </c>
      <c r="CM122">
        <f>SUMIFS('Grid GenerationQueue'!AN$5:AN$467,'Grid GenerationQueue'!$AX$5:$AX$467,$B122,'Grid GenerationQueue'!$AY$5:$AY$467,$C122,'Grid GenerationQueue'!$BB$5:$BB$467,"&lt;"&amp;$BE$3)</f>
        <v>0</v>
      </c>
      <c r="CN122">
        <f>SUMIFS('Grid GenerationQueue'!AO$5:AO$467,'Grid GenerationQueue'!$AX$5:$AX$467,$B122,'Grid GenerationQueue'!$AY$5:$AY$467,$C122,'Grid GenerationQueue'!$BB$5:$BB$467,"&lt;"&amp;$BE$3)</f>
        <v>0</v>
      </c>
      <c r="CO122">
        <f>SUMIFS('Grid GenerationQueue'!AP$5:AP$467,'Grid GenerationQueue'!$AX$5:$AX$467,$B122,'Grid GenerationQueue'!$AY$5:$AY$467,$C122,'Grid GenerationQueue'!$BB$5:$BB$467,"&lt;"&amp;$BE$3)</f>
        <v>0</v>
      </c>
    </row>
    <row r="123" spans="1:93" x14ac:dyDescent="0.35">
      <c r="A123" t="s">
        <v>4645</v>
      </c>
      <c r="B123" t="s">
        <v>4575</v>
      </c>
      <c r="C123">
        <v>230</v>
      </c>
      <c r="D123">
        <f>SUMIFS('Grid GenerationQueue'!AE$5:AE$467,'Grid GenerationQueue'!$AX$5:$AX$467,$B123,'Grid GenerationQueue'!$AY$5:$AY$467,$C123,'Grid GenerationQueue'!$BI$5:$BI$467,"&lt;4")</f>
        <v>0</v>
      </c>
      <c r="E123">
        <f>SUMIFS('Grid GenerationQueue'!AF$5:AF$467,'Grid GenerationQueue'!$AX$5:$AX$467,$B123,'Grid GenerationQueue'!$AY$5:$AY$467,$C123,'Grid GenerationQueue'!$BI$5:$BI$467,"&lt;4")</f>
        <v>0</v>
      </c>
      <c r="F123">
        <f>SUMIFS('Grid GenerationQueue'!AG$5:AG$467,'Grid GenerationQueue'!$AX$5:$AX$467,$B123,'Grid GenerationQueue'!$AY$5:$AY$467,$C123,'Grid GenerationQueue'!$BI$5:$BI$467,"&lt;4")</f>
        <v>0</v>
      </c>
      <c r="G123">
        <f>SUMIFS('Grid GenerationQueue'!AH$5:AH$467,'Grid GenerationQueue'!$AX$5:$AX$467,$B123,'Grid GenerationQueue'!$AY$5:$AY$467,$C123,'Grid GenerationQueue'!$BI$5:$BI$467,"&lt;4")</f>
        <v>0</v>
      </c>
      <c r="H123">
        <f>SUMIFS('Grid GenerationQueue'!AI$5:AI$467,'Grid GenerationQueue'!$AX$5:$AX$467,$B123,'Grid GenerationQueue'!$AY$5:$AY$467,$C123,'Grid GenerationQueue'!$BI$5:$BI$467,"&lt;4")</f>
        <v>0</v>
      </c>
      <c r="I123">
        <f>SUMIFS('Grid GenerationQueue'!AJ$5:AJ$467,'Grid GenerationQueue'!$AX$5:$AX$467,$B123,'Grid GenerationQueue'!$AY$5:$AY$467,$C123,'Grid GenerationQueue'!$BI$5:$BI$467,"&lt;4")</f>
        <v>0</v>
      </c>
      <c r="J123">
        <f>SUMIFS('Grid GenerationQueue'!AK$5:AK$467,'Grid GenerationQueue'!$AX$5:$AX$467,$B123,'Grid GenerationQueue'!$AY$5:$AY$467,$C123,'Grid GenerationQueue'!$BI$5:$BI$467,"&lt;4")</f>
        <v>0</v>
      </c>
      <c r="K123">
        <f>SUMIFS('Grid GenerationQueue'!AL$5:AL$467,'Grid GenerationQueue'!$AX$5:$AX$467,$B123,'Grid GenerationQueue'!$AY$5:$AY$467,$C123,'Grid GenerationQueue'!$BI$5:$BI$467,"&lt;4")</f>
        <v>0</v>
      </c>
      <c r="L123">
        <f>SUMIFS('Grid GenerationQueue'!AM$5:AM$467,'Grid GenerationQueue'!$AX$5:$AX$467,$B123,'Grid GenerationQueue'!$AY$5:$AY$467,$C123,'Grid GenerationQueue'!$BI$5:$BI$467,"&lt;4")</f>
        <v>0</v>
      </c>
      <c r="M123">
        <f>SUMIFS('Grid GenerationQueue'!AN$5:AN$467,'Grid GenerationQueue'!$AX$5:$AX$467,$B123,'Grid GenerationQueue'!$AY$5:$AY$467,$C123,'Grid GenerationQueue'!$BI$5:$BI$467,"&lt;4")</f>
        <v>0</v>
      </c>
      <c r="N123">
        <f>SUMIFS('Grid GenerationQueue'!AO$5:AO$467,'Grid GenerationQueue'!$AX$5:$AX$467,$B123,'Grid GenerationQueue'!$AY$5:$AY$467,$C123,'Grid GenerationQueue'!$BI$5:$BI$467,"&lt;4")</f>
        <v>0</v>
      </c>
      <c r="O123">
        <f>SUMIFS('Grid GenerationQueue'!AP$5:AP$467,'Grid GenerationQueue'!$AX$5:$AX$467,$B123,'Grid GenerationQueue'!$AY$5:$AY$467,$C123,'Grid GenerationQueue'!$BI$5:$BI$467,"&lt;4")</f>
        <v>0</v>
      </c>
      <c r="Q123">
        <f>SUMIFS('Grid GenerationQueue'!AE$5:AE$467,'Grid GenerationQueue'!$AX$5:$AX$467,$B123,'Grid GenerationQueue'!$AY$5:$AY$467,$C123,'Grid GenerationQueue'!$BH$5:$BH$467,"Executed")</f>
        <v>0</v>
      </c>
      <c r="R123">
        <f>SUMIFS('Grid GenerationQueue'!AF$5:AF$467,'Grid GenerationQueue'!$AX$5:$AX$467,$B123,'Grid GenerationQueue'!$AY$5:$AY$467,$C123,'Grid GenerationQueue'!$BH$5:$BH$467,"Executed")</f>
        <v>0</v>
      </c>
      <c r="S123">
        <f>SUMIFS('Grid GenerationQueue'!AG$5:AG$467,'Grid GenerationQueue'!$AX$5:$AX$467,$B123,'Grid GenerationQueue'!$AY$5:$AY$467,$C123,'Grid GenerationQueue'!$BH$5:$BH$467,"Executed")</f>
        <v>0</v>
      </c>
      <c r="T123">
        <f>SUMIFS('Grid GenerationQueue'!AH$5:AH$467,'Grid GenerationQueue'!$AX$5:$AX$467,$B123,'Grid GenerationQueue'!$AY$5:$AY$467,$C123,'Grid GenerationQueue'!$BH$5:$BH$467,"Executed")</f>
        <v>0</v>
      </c>
      <c r="U123">
        <f>SUMIFS('Grid GenerationQueue'!AI$5:AI$467,'Grid GenerationQueue'!$AX$5:$AX$467,$B123,'Grid GenerationQueue'!$AY$5:$AY$467,$C123,'Grid GenerationQueue'!$BH$5:$BH$467,"Executed")</f>
        <v>0</v>
      </c>
      <c r="V123">
        <f>SUMIFS('Grid GenerationQueue'!AJ$5:AJ$467,'Grid GenerationQueue'!$AX$5:$AX$467,$B123,'Grid GenerationQueue'!$AY$5:$AY$467,$C123,'Grid GenerationQueue'!$BH$5:$BH$467,"Executed")</f>
        <v>0</v>
      </c>
      <c r="W123">
        <f>SUMIFS('Grid GenerationQueue'!AK$5:AK$467,'Grid GenerationQueue'!$AX$5:$AX$467,$B123,'Grid GenerationQueue'!$AY$5:$AY$467,$C123,'Grid GenerationQueue'!$BH$5:$BH$467,"Executed")</f>
        <v>0</v>
      </c>
      <c r="X123">
        <f>SUMIFS('Grid GenerationQueue'!AL$5:AL$467,'Grid GenerationQueue'!$AX$5:$AX$467,$B123,'Grid GenerationQueue'!$AY$5:$AY$467,$C123,'Grid GenerationQueue'!$BH$5:$BH$467,"Executed")</f>
        <v>0</v>
      </c>
      <c r="Y123">
        <f>SUMIFS('Grid GenerationQueue'!AM$5:AM$467,'Grid GenerationQueue'!$AX$5:$AX$467,$B123,'Grid GenerationQueue'!$AY$5:$AY$467,$C123,'Grid GenerationQueue'!$BH$5:$BH$467,"Executed")</f>
        <v>0</v>
      </c>
      <c r="Z123">
        <f>SUMIFS('Grid GenerationQueue'!AN$5:AN$467,'Grid GenerationQueue'!$AX$5:$AX$467,$B123,'Grid GenerationQueue'!$AY$5:$AY$467,$C123,'Grid GenerationQueue'!$BH$5:$BH$467,"Executed")</f>
        <v>0</v>
      </c>
      <c r="AA123">
        <f>SUMIFS('Grid GenerationQueue'!AO$5:AO$467,'Grid GenerationQueue'!$AX$5:$AX$467,$B123,'Grid GenerationQueue'!$AY$5:$AY$467,$C123,'Grid GenerationQueue'!$BH$5:$BH$467,"Executed")</f>
        <v>0</v>
      </c>
      <c r="AB123">
        <f>SUMIFS('Grid GenerationQueue'!AP$5:AP$467,'Grid GenerationQueue'!$AX$5:$AX$467,$B123,'Grid GenerationQueue'!$AY$5:$AY$467,$C123,'Grid GenerationQueue'!$BH$5:$BH$467,"Executed")</f>
        <v>0</v>
      </c>
      <c r="AD123">
        <f>SUMIFS('Grid GenerationQueue'!AE$5:AE$467,'Grid GenerationQueue'!$AX$5:$AX$467,$B123,'Grid GenerationQueue'!$AY$5:$AY$467,$C123,'Grid GenerationQueue'!$BF$5:$BF$467,"&lt;&gt;"&amp;"")</f>
        <v>0</v>
      </c>
      <c r="AE123">
        <f>SUMIFS('Grid GenerationQueue'!AF$5:AF$467,'Grid GenerationQueue'!$AX$5:$AX$467,$B123,'Grid GenerationQueue'!$AY$5:$AY$467,$C123,'Grid GenerationQueue'!$BF$5:$BF$467,"&lt;&gt;"&amp;"")</f>
        <v>0</v>
      </c>
      <c r="AF123">
        <f>SUMIFS('Grid GenerationQueue'!AG$5:AG$467,'Grid GenerationQueue'!$AX$5:$AX$467,$B123,'Grid GenerationQueue'!$AY$5:$AY$467,$C123,'Grid GenerationQueue'!$BF$5:$BF$467,"&lt;&gt;"&amp;"")</f>
        <v>0</v>
      </c>
      <c r="AG123">
        <f>SUMIFS('Grid GenerationQueue'!AH$5:AH$467,'Grid GenerationQueue'!$AX$5:$AX$467,$B123,'Grid GenerationQueue'!$AY$5:$AY$467,$C123,'Grid GenerationQueue'!$BF$5:$BF$467,"&lt;&gt;"&amp;"")</f>
        <v>0</v>
      </c>
      <c r="AH123">
        <f>SUMIFS('Grid GenerationQueue'!AI$5:AI$467,'Grid GenerationQueue'!$AX$5:$AX$467,$B123,'Grid GenerationQueue'!$AY$5:$AY$467,$C123,'Grid GenerationQueue'!$BF$5:$BF$467,"&lt;&gt;"&amp;"")</f>
        <v>0</v>
      </c>
      <c r="AI123">
        <f>SUMIFS('Grid GenerationQueue'!AJ$5:AJ$467,'Grid GenerationQueue'!$AX$5:$AX$467,$B123,'Grid GenerationQueue'!$AY$5:$AY$467,$C123,'Grid GenerationQueue'!$BF$5:$BF$467,"&lt;&gt;"&amp;"")</f>
        <v>0</v>
      </c>
      <c r="AJ123">
        <f>SUMIFS('Grid GenerationQueue'!AK$5:AK$467,'Grid GenerationQueue'!$AX$5:$AX$467,$B123,'Grid GenerationQueue'!$AY$5:$AY$467,$C123,'Grid GenerationQueue'!$BF$5:$BF$467,"&lt;&gt;"&amp;"")</f>
        <v>0</v>
      </c>
      <c r="AK123">
        <f>SUMIFS('Grid GenerationQueue'!AL$5:AL$467,'Grid GenerationQueue'!$AX$5:$AX$467,$B123,'Grid GenerationQueue'!$AY$5:$AY$467,$C123,'Grid GenerationQueue'!$BF$5:$BF$467,"&lt;&gt;"&amp;"")</f>
        <v>0</v>
      </c>
      <c r="AL123">
        <f>SUMIFS('Grid GenerationQueue'!AM$5:AM$467,'Grid GenerationQueue'!$AX$5:$AX$467,$B123,'Grid GenerationQueue'!$AY$5:$AY$467,$C123,'Grid GenerationQueue'!$BF$5:$BF$467,"&lt;&gt;"&amp;"")</f>
        <v>0</v>
      </c>
      <c r="AM123">
        <f>SUMIFS('Grid GenerationQueue'!AN$5:AN$467,'Grid GenerationQueue'!$AX$5:$AX$467,$B123,'Grid GenerationQueue'!$AY$5:$AY$467,$C123,'Grid GenerationQueue'!$BF$5:$BF$467,"&lt;&gt;"&amp;"")</f>
        <v>0</v>
      </c>
      <c r="AN123">
        <f>SUMIFS('Grid GenerationQueue'!AO$5:AO$467,'Grid GenerationQueue'!$AX$5:$AX$467,$B123,'Grid GenerationQueue'!$AY$5:$AY$467,$C123,'Grid GenerationQueue'!$BF$5:$BF$467,"&lt;&gt;"&amp;"")</f>
        <v>0</v>
      </c>
      <c r="AO123">
        <f>SUMIFS('Grid GenerationQueue'!AP$5:AP$467,'Grid GenerationQueue'!$AX$5:$AX$467,$B123,'Grid GenerationQueue'!$AY$5:$AY$467,$C123,'Grid GenerationQueue'!$BF$5:$BF$467,"&lt;&gt;"&amp;"")</f>
        <v>0</v>
      </c>
      <c r="AQ123">
        <f>SUMIFS('Grid GenerationQueue'!AE$5:AE$467,'Grid GenerationQueue'!$AX$5:$AX$467,$B123,'Grid GenerationQueue'!$AY$5:$AY$467,$C123)</f>
        <v>405.66341199999999</v>
      </c>
      <c r="AR123">
        <f>SUMIFS('Grid GenerationQueue'!AF$5:AF$467,'Grid GenerationQueue'!$AX$5:$AX$467,$B123,'Grid GenerationQueue'!$AY$5:$AY$467,$C123)</f>
        <v>0</v>
      </c>
      <c r="AS123">
        <f>SUMIFS('Grid GenerationQueue'!AG$5:AG$467,'Grid GenerationQueue'!$AX$5:$AX$467,$B123,'Grid GenerationQueue'!$AY$5:$AY$467,$C123)</f>
        <v>0</v>
      </c>
      <c r="AT123">
        <f>SUMIFS('Grid GenerationQueue'!AH$5:AH$467,'Grid GenerationQueue'!$AX$5:$AX$467,$B123,'Grid GenerationQueue'!$AY$5:$AY$467,$C123)</f>
        <v>0</v>
      </c>
      <c r="AU123">
        <f>SUMIFS('Grid GenerationQueue'!AI$5:AI$467,'Grid GenerationQueue'!$AX$5:$AX$467,$B123,'Grid GenerationQueue'!$AY$5:$AY$467,$C123)</f>
        <v>0</v>
      </c>
      <c r="AV123">
        <f>SUMIFS('Grid GenerationQueue'!AJ$5:AJ$467,'Grid GenerationQueue'!$AX$5:$AX$467,$B123,'Grid GenerationQueue'!$AY$5:$AY$467,$C123)</f>
        <v>0</v>
      </c>
      <c r="AW123">
        <f>SUMIFS('Grid GenerationQueue'!AK$5:AK$467,'Grid GenerationQueue'!$AX$5:$AX$467,$B123,'Grid GenerationQueue'!$AY$5:$AY$467,$C123)</f>
        <v>0</v>
      </c>
      <c r="AX123">
        <f>SUMIFS('Grid GenerationQueue'!AL$5:AL$467,'Grid GenerationQueue'!$AX$5:$AX$467,$B123,'Grid GenerationQueue'!$AY$5:$AY$467,$C123)</f>
        <v>0</v>
      </c>
      <c r="AY123">
        <f>SUMIFS('Grid GenerationQueue'!AM$5:AM$467,'Grid GenerationQueue'!$AX$5:$AX$467,$B123,'Grid GenerationQueue'!$AY$5:$AY$467,$C123)</f>
        <v>0</v>
      </c>
      <c r="AZ123">
        <f>SUMIFS('Grid GenerationQueue'!AN$5:AN$467,'Grid GenerationQueue'!$AX$5:$AX$467,$B123,'Grid GenerationQueue'!$AY$5:$AY$467,$C123)</f>
        <v>0</v>
      </c>
      <c r="BA123">
        <f>SUMIFS('Grid GenerationQueue'!AO$5:AO$467,'Grid GenerationQueue'!$AX$5:$AX$467,$B123,'Grid GenerationQueue'!$AY$5:$AY$467,$C123)</f>
        <v>0</v>
      </c>
      <c r="BB123">
        <f>SUMIFS('Grid GenerationQueue'!AP$5:AP$467,'Grid GenerationQueue'!$AX$5:$AX$467,$B123,'Grid GenerationQueue'!$AY$5:$AY$467,$C123)</f>
        <v>0</v>
      </c>
      <c r="BD123">
        <f>SUMIFS('Grid GenerationQueue'!AE$5:AE$467,'Grid GenerationQueue'!$AX$5:$AX$467,$B123,'Grid GenerationQueue'!$AY$5:$AY$467,$C123,'Grid GenerationQueue'!$BH$5:$BH$467,"Executed",'Grid GenerationQueue'!$BB$5:$BB$467,"&lt;"&amp;$BE$3)</f>
        <v>0</v>
      </c>
      <c r="BE123">
        <f>SUMIFS('Grid GenerationQueue'!AF$5:AF$467,'Grid GenerationQueue'!$AX$5:$AX$467,$B123,'Grid GenerationQueue'!$AY$5:$AY$467,$C123,'Grid GenerationQueue'!$BH$5:$BH$467,"Executed",'Grid GenerationQueue'!$BB$5:$BB$467,"&lt;"&amp;$BE$3)</f>
        <v>0</v>
      </c>
      <c r="BF123">
        <f>SUMIFS('Grid GenerationQueue'!AG$5:AG$467,'Grid GenerationQueue'!$AX$5:$AX$467,$B123,'Grid GenerationQueue'!$AY$5:$AY$467,$C123,'Grid GenerationQueue'!$BH$5:$BH$467,"Executed",'Grid GenerationQueue'!$BB$5:$BB$467,"&lt;"&amp;$BE$3)</f>
        <v>0</v>
      </c>
      <c r="BG123">
        <f>SUMIFS('Grid GenerationQueue'!AH$5:AH$467,'Grid GenerationQueue'!$AX$5:$AX$467,$B123,'Grid GenerationQueue'!$AY$5:$AY$467,$C123,'Grid GenerationQueue'!$BH$5:$BH$467,"Executed",'Grid GenerationQueue'!$BB$5:$BB$467,"&lt;"&amp;$BE$3)</f>
        <v>0</v>
      </c>
      <c r="BH123">
        <f>SUMIFS('Grid GenerationQueue'!AI$5:AI$467,'Grid GenerationQueue'!$AX$5:$AX$467,$B123,'Grid GenerationQueue'!$AY$5:$AY$467,$C123,'Grid GenerationQueue'!$BH$5:$BH$467,"Executed",'Grid GenerationQueue'!$BB$5:$BB$467,"&lt;"&amp;$BE$3)</f>
        <v>0</v>
      </c>
      <c r="BI123">
        <f>SUMIFS('Grid GenerationQueue'!AJ$5:AJ$467,'Grid GenerationQueue'!$AX$5:$AX$467,$B123,'Grid GenerationQueue'!$AY$5:$AY$467,$C123,'Grid GenerationQueue'!$BH$5:$BH$467,"Executed",'Grid GenerationQueue'!$BB$5:$BB$467,"&lt;"&amp;$BE$3)</f>
        <v>0</v>
      </c>
      <c r="BJ123">
        <f>SUMIFS('Grid GenerationQueue'!AK$5:AK$467,'Grid GenerationQueue'!$AX$5:$AX$467,$B123,'Grid GenerationQueue'!$AY$5:$AY$467,$C123,'Grid GenerationQueue'!$BH$5:$BH$467,"Executed",'Grid GenerationQueue'!$BB$5:$BB$467,"&lt;"&amp;$BE$3)</f>
        <v>0</v>
      </c>
      <c r="BK123">
        <f>SUMIFS('Grid GenerationQueue'!AL$5:AL$467,'Grid GenerationQueue'!$AX$5:$AX$467,$B123,'Grid GenerationQueue'!$AY$5:$AY$467,$C123,'Grid GenerationQueue'!$BH$5:$BH$467,"Executed",'Grid GenerationQueue'!$BB$5:$BB$467,"&lt;"&amp;$BE$3)</f>
        <v>0</v>
      </c>
      <c r="BL123">
        <f>SUMIFS('Grid GenerationQueue'!AM$5:AM$467,'Grid GenerationQueue'!$AX$5:$AX$467,$B123,'Grid GenerationQueue'!$AY$5:$AY$467,$C123,'Grid GenerationQueue'!$BH$5:$BH$467,"Executed",'Grid GenerationQueue'!$BB$5:$BB$467,"&lt;"&amp;$BE$3)</f>
        <v>0</v>
      </c>
      <c r="BM123">
        <f>SUMIFS('Grid GenerationQueue'!AN$5:AN$467,'Grid GenerationQueue'!$AX$5:$AX$467,$B123,'Grid GenerationQueue'!$AY$5:$AY$467,$C123,'Grid GenerationQueue'!$BH$5:$BH$467,"Executed",'Grid GenerationQueue'!$BB$5:$BB$467,"&lt;"&amp;$BE$3)</f>
        <v>0</v>
      </c>
      <c r="BN123">
        <f>SUMIFS('Grid GenerationQueue'!AO$5:AO$467,'Grid GenerationQueue'!$AX$5:$AX$467,$B123,'Grid GenerationQueue'!$AY$5:$AY$467,$C123,'Grid GenerationQueue'!$BH$5:$BH$467,"Executed",'Grid GenerationQueue'!$BB$5:$BB$467,"&lt;"&amp;$BE$3)</f>
        <v>0</v>
      </c>
      <c r="BO123">
        <f>SUMIFS('Grid GenerationQueue'!AP$5:AP$467,'Grid GenerationQueue'!$AX$5:$AX$467,$B123,'Grid GenerationQueue'!$AY$5:$AY$467,$C123,'Grid GenerationQueue'!$BH$5:$BH$467,"Executed",'Grid GenerationQueue'!$BB$5:$BB$467,"&lt;"&amp;$BE$3)</f>
        <v>0</v>
      </c>
      <c r="BQ123">
        <f>SUMIFS('Grid GenerationQueue'!AE$5:AE$467,'Grid GenerationQueue'!$AX$5:$AX$467,$B123,'Grid GenerationQueue'!$AY$5:$AY$467,$C123,'Grid GenerationQueue'!$BF$5:$BF$467,"&lt;&gt;"&amp;"",'Grid GenerationQueue'!$BB$5:$BB$467,"&lt;"&amp;$BE$3)</f>
        <v>0</v>
      </c>
      <c r="BR123">
        <f>SUMIFS('Grid GenerationQueue'!AF$5:AF$467,'Grid GenerationQueue'!$AX$5:$AX$467,$B123,'Grid GenerationQueue'!$AY$5:$AY$467,$C123,'Grid GenerationQueue'!$BF$5:$BF$467,"&lt;&gt;"&amp;"",'Grid GenerationQueue'!$BB$5:$BB$467,"&lt;"&amp;$BE$3)</f>
        <v>0</v>
      </c>
      <c r="BS123">
        <f>SUMIFS('Grid GenerationQueue'!AG$5:AG$467,'Grid GenerationQueue'!$AX$5:$AX$467,$B123,'Grid GenerationQueue'!$AY$5:$AY$467,$C123,'Grid GenerationQueue'!$BF$5:$BF$467,"&lt;&gt;"&amp;"",'Grid GenerationQueue'!$BB$5:$BB$467,"&lt;"&amp;$BE$3)</f>
        <v>0</v>
      </c>
      <c r="BT123">
        <f>SUMIFS('Grid GenerationQueue'!AH$5:AH$467,'Grid GenerationQueue'!$AX$5:$AX$467,$B123,'Grid GenerationQueue'!$AY$5:$AY$467,$C123,'Grid GenerationQueue'!$BF$5:$BF$467,"&lt;&gt;"&amp;"",'Grid GenerationQueue'!$BB$5:$BB$467,"&lt;"&amp;$BE$3)</f>
        <v>0</v>
      </c>
      <c r="BU123">
        <f>SUMIFS('Grid GenerationQueue'!AI$5:AI$467,'Grid GenerationQueue'!$AX$5:$AX$467,$B123,'Grid GenerationQueue'!$AY$5:$AY$467,$C123,'Grid GenerationQueue'!$BF$5:$BF$467,"&lt;&gt;"&amp;"",'Grid GenerationQueue'!$BB$5:$BB$467,"&lt;"&amp;$BE$3)</f>
        <v>0</v>
      </c>
      <c r="BV123">
        <f>SUMIFS('Grid GenerationQueue'!AJ$5:AJ$467,'Grid GenerationQueue'!$AX$5:$AX$467,$B123,'Grid GenerationQueue'!$AY$5:$AY$467,$C123,'Grid GenerationQueue'!$BF$5:$BF$467,"&lt;&gt;"&amp;"",'Grid GenerationQueue'!$BB$5:$BB$467,"&lt;"&amp;$BE$3)</f>
        <v>0</v>
      </c>
      <c r="BW123">
        <f>SUMIFS('Grid GenerationQueue'!AK$5:AK$467,'Grid GenerationQueue'!$AX$5:$AX$467,$B123,'Grid GenerationQueue'!$AY$5:$AY$467,$C123,'Grid GenerationQueue'!$BF$5:$BF$467,"&lt;&gt;"&amp;"",'Grid GenerationQueue'!$BB$5:$BB$467,"&lt;"&amp;$BE$3)</f>
        <v>0</v>
      </c>
      <c r="BX123">
        <f>SUMIFS('Grid GenerationQueue'!AL$5:AL$467,'Grid GenerationQueue'!$AX$5:$AX$467,$B123,'Grid GenerationQueue'!$AY$5:$AY$467,$C123,'Grid GenerationQueue'!$BF$5:$BF$467,"&lt;&gt;"&amp;"",'Grid GenerationQueue'!$BB$5:$BB$467,"&lt;"&amp;$BE$3)</f>
        <v>0</v>
      </c>
      <c r="BY123">
        <f>SUMIFS('Grid GenerationQueue'!AM$5:AM$467,'Grid GenerationQueue'!$AX$5:$AX$467,$B123,'Grid GenerationQueue'!$AY$5:$AY$467,$C123,'Grid GenerationQueue'!$BF$5:$BF$467,"&lt;&gt;"&amp;"",'Grid GenerationQueue'!$BB$5:$BB$467,"&lt;"&amp;$BE$3)</f>
        <v>0</v>
      </c>
      <c r="BZ123">
        <f>SUMIFS('Grid GenerationQueue'!AN$5:AN$467,'Grid GenerationQueue'!$AX$5:$AX$467,$B123,'Grid GenerationQueue'!$AY$5:$AY$467,$C123,'Grid GenerationQueue'!$BF$5:$BF$467,"&lt;&gt;"&amp;"",'Grid GenerationQueue'!$BB$5:$BB$467,"&lt;"&amp;$BE$3)</f>
        <v>0</v>
      </c>
      <c r="CA123">
        <f>SUMIFS('Grid GenerationQueue'!AO$5:AO$467,'Grid GenerationQueue'!$AX$5:$AX$467,$B123,'Grid GenerationQueue'!$AY$5:$AY$467,$C123,'Grid GenerationQueue'!$BF$5:$BF$467,"&lt;&gt;"&amp;"",'Grid GenerationQueue'!$BB$5:$BB$467,"&lt;"&amp;$BE$3)</f>
        <v>0</v>
      </c>
      <c r="CB123">
        <f>SUMIFS('Grid GenerationQueue'!AP$5:AP$467,'Grid GenerationQueue'!$AX$5:$AX$467,$B123,'Grid GenerationQueue'!$AY$5:$AY$467,$C123,'Grid GenerationQueue'!$BF$5:$BF$467,"&lt;&gt;"&amp;"",'Grid GenerationQueue'!$BB$5:$BB$467,"&lt;"&amp;$BE$3)</f>
        <v>0</v>
      </c>
      <c r="CD123">
        <f>SUMIFS('Grid GenerationQueue'!AE$5:AE$467,'Grid GenerationQueue'!$AX$5:$AX$467,$B123,'Grid GenerationQueue'!$AY$5:$AY$467,$C123,'Grid GenerationQueue'!$BB$5:$BB$467,"&lt;"&amp;$BE$3)</f>
        <v>0</v>
      </c>
      <c r="CE123">
        <f>SUMIFS('Grid GenerationQueue'!AF$5:AF$467,'Grid GenerationQueue'!$AX$5:$AX$467,$B123,'Grid GenerationQueue'!$AY$5:$AY$467,$C123,'Grid GenerationQueue'!$BB$5:$BB$467,"&lt;"&amp;$BE$3)</f>
        <v>0</v>
      </c>
      <c r="CF123">
        <f>SUMIFS('Grid GenerationQueue'!AG$5:AG$467,'Grid GenerationQueue'!$AX$5:$AX$467,$B123,'Grid GenerationQueue'!$AY$5:$AY$467,$C123,'Grid GenerationQueue'!$BB$5:$BB$467,"&lt;"&amp;$BE$3)</f>
        <v>0</v>
      </c>
      <c r="CG123">
        <f>SUMIFS('Grid GenerationQueue'!AH$5:AH$467,'Grid GenerationQueue'!$AX$5:$AX$467,$B123,'Grid GenerationQueue'!$AY$5:$AY$467,$C123,'Grid GenerationQueue'!$BB$5:$BB$467,"&lt;"&amp;$BE$3)</f>
        <v>0</v>
      </c>
      <c r="CH123">
        <f>SUMIFS('Grid GenerationQueue'!AI$5:AI$467,'Grid GenerationQueue'!$AX$5:$AX$467,$B123,'Grid GenerationQueue'!$AY$5:$AY$467,$C123,'Grid GenerationQueue'!$BB$5:$BB$467,"&lt;"&amp;$BE$3)</f>
        <v>0</v>
      </c>
      <c r="CI123">
        <f>SUMIFS('Grid GenerationQueue'!AJ$5:AJ$467,'Grid GenerationQueue'!$AX$5:$AX$467,$B123,'Grid GenerationQueue'!$AY$5:$AY$467,$C123,'Grid GenerationQueue'!$BB$5:$BB$467,"&lt;"&amp;$BE$3)</f>
        <v>0</v>
      </c>
      <c r="CJ123">
        <f>SUMIFS('Grid GenerationQueue'!AK$5:AK$467,'Grid GenerationQueue'!$AX$5:$AX$467,$B123,'Grid GenerationQueue'!$AY$5:$AY$467,$C123,'Grid GenerationQueue'!$BB$5:$BB$467,"&lt;"&amp;$BE$3)</f>
        <v>0</v>
      </c>
      <c r="CK123">
        <f>SUMIFS('Grid GenerationQueue'!AL$5:AL$467,'Grid GenerationQueue'!$AX$5:$AX$467,$B123,'Grid GenerationQueue'!$AY$5:$AY$467,$C123,'Grid GenerationQueue'!$BB$5:$BB$467,"&lt;"&amp;$BE$3)</f>
        <v>0</v>
      </c>
      <c r="CL123">
        <f>SUMIFS('Grid GenerationQueue'!AM$5:AM$467,'Grid GenerationQueue'!$AX$5:$AX$467,$B123,'Grid GenerationQueue'!$AY$5:$AY$467,$C123,'Grid GenerationQueue'!$BB$5:$BB$467,"&lt;"&amp;$BE$3)</f>
        <v>0</v>
      </c>
      <c r="CM123">
        <f>SUMIFS('Grid GenerationQueue'!AN$5:AN$467,'Grid GenerationQueue'!$AX$5:$AX$467,$B123,'Grid GenerationQueue'!$AY$5:$AY$467,$C123,'Grid GenerationQueue'!$BB$5:$BB$467,"&lt;"&amp;$BE$3)</f>
        <v>0</v>
      </c>
      <c r="CN123">
        <f>SUMIFS('Grid GenerationQueue'!AO$5:AO$467,'Grid GenerationQueue'!$AX$5:$AX$467,$B123,'Grid GenerationQueue'!$AY$5:$AY$467,$C123,'Grid GenerationQueue'!$BB$5:$BB$467,"&lt;"&amp;$BE$3)</f>
        <v>0</v>
      </c>
      <c r="CO123">
        <f>SUMIFS('Grid GenerationQueue'!AP$5:AP$467,'Grid GenerationQueue'!$AX$5:$AX$467,$B123,'Grid GenerationQueue'!$AY$5:$AY$467,$C123,'Grid GenerationQueue'!$BB$5:$BB$467,"&lt;"&amp;$BE$3)</f>
        <v>0</v>
      </c>
    </row>
    <row r="124" spans="1:93" x14ac:dyDescent="0.35">
      <c r="A124" t="s">
        <v>4648</v>
      </c>
      <c r="B124" t="s">
        <v>4701</v>
      </c>
      <c r="C124">
        <v>115</v>
      </c>
      <c r="D124">
        <f>SUMIFS('Grid GenerationQueue'!AE$5:AE$467,'Grid GenerationQueue'!$AX$5:$AX$467,$B124,'Grid GenerationQueue'!$AY$5:$AY$467,$C124,'Grid GenerationQueue'!$BI$5:$BI$467,"&lt;4")</f>
        <v>0</v>
      </c>
      <c r="E124">
        <f>SUMIFS('Grid GenerationQueue'!AF$5:AF$467,'Grid GenerationQueue'!$AX$5:$AX$467,$B124,'Grid GenerationQueue'!$AY$5:$AY$467,$C124,'Grid GenerationQueue'!$BI$5:$BI$467,"&lt;4")</f>
        <v>0</v>
      </c>
      <c r="F124">
        <f>SUMIFS('Grid GenerationQueue'!AG$5:AG$467,'Grid GenerationQueue'!$AX$5:$AX$467,$B124,'Grid GenerationQueue'!$AY$5:$AY$467,$C124,'Grid GenerationQueue'!$BI$5:$BI$467,"&lt;4")</f>
        <v>0</v>
      </c>
      <c r="G124">
        <f>SUMIFS('Grid GenerationQueue'!AH$5:AH$467,'Grid GenerationQueue'!$AX$5:$AX$467,$B124,'Grid GenerationQueue'!$AY$5:$AY$467,$C124,'Grid GenerationQueue'!$BI$5:$BI$467,"&lt;4")</f>
        <v>0</v>
      </c>
      <c r="H124">
        <f>SUMIFS('Grid GenerationQueue'!AI$5:AI$467,'Grid GenerationQueue'!$AX$5:$AX$467,$B124,'Grid GenerationQueue'!$AY$5:$AY$467,$C124,'Grid GenerationQueue'!$BI$5:$BI$467,"&lt;4")</f>
        <v>0</v>
      </c>
      <c r="I124">
        <f>SUMIFS('Grid GenerationQueue'!AJ$5:AJ$467,'Grid GenerationQueue'!$AX$5:$AX$467,$B124,'Grid GenerationQueue'!$AY$5:$AY$467,$C124,'Grid GenerationQueue'!$BI$5:$BI$467,"&lt;4")</f>
        <v>0</v>
      </c>
      <c r="J124">
        <f>SUMIFS('Grid GenerationQueue'!AK$5:AK$467,'Grid GenerationQueue'!$AX$5:$AX$467,$B124,'Grid GenerationQueue'!$AY$5:$AY$467,$C124,'Grid GenerationQueue'!$BI$5:$BI$467,"&lt;4")</f>
        <v>0</v>
      </c>
      <c r="K124">
        <f>SUMIFS('Grid GenerationQueue'!AL$5:AL$467,'Grid GenerationQueue'!$AX$5:$AX$467,$B124,'Grid GenerationQueue'!$AY$5:$AY$467,$C124,'Grid GenerationQueue'!$BI$5:$BI$467,"&lt;4")</f>
        <v>0</v>
      </c>
      <c r="L124">
        <f>SUMIFS('Grid GenerationQueue'!AM$5:AM$467,'Grid GenerationQueue'!$AX$5:$AX$467,$B124,'Grid GenerationQueue'!$AY$5:$AY$467,$C124,'Grid GenerationQueue'!$BI$5:$BI$467,"&lt;4")</f>
        <v>0</v>
      </c>
      <c r="M124">
        <f>SUMIFS('Grid GenerationQueue'!AN$5:AN$467,'Grid GenerationQueue'!$AX$5:$AX$467,$B124,'Grid GenerationQueue'!$AY$5:$AY$467,$C124,'Grid GenerationQueue'!$BI$5:$BI$467,"&lt;4")</f>
        <v>0</v>
      </c>
      <c r="N124">
        <f>SUMIFS('Grid GenerationQueue'!AO$5:AO$467,'Grid GenerationQueue'!$AX$5:$AX$467,$B124,'Grid GenerationQueue'!$AY$5:$AY$467,$C124,'Grid GenerationQueue'!$BI$5:$BI$467,"&lt;4")</f>
        <v>0</v>
      </c>
      <c r="O124">
        <f>SUMIFS('Grid GenerationQueue'!AP$5:AP$467,'Grid GenerationQueue'!$AX$5:$AX$467,$B124,'Grid GenerationQueue'!$AY$5:$AY$467,$C124,'Grid GenerationQueue'!$BI$5:$BI$467,"&lt;4")</f>
        <v>0</v>
      </c>
      <c r="Q124">
        <f>SUMIFS('Grid GenerationQueue'!AE$5:AE$467,'Grid GenerationQueue'!$AX$5:$AX$467,$B124,'Grid GenerationQueue'!$AY$5:$AY$467,$C124,'Grid GenerationQueue'!$BH$5:$BH$467,"Executed")</f>
        <v>0</v>
      </c>
      <c r="R124">
        <f>SUMIFS('Grid GenerationQueue'!AF$5:AF$467,'Grid GenerationQueue'!$AX$5:$AX$467,$B124,'Grid GenerationQueue'!$AY$5:$AY$467,$C124,'Grid GenerationQueue'!$BH$5:$BH$467,"Executed")</f>
        <v>0</v>
      </c>
      <c r="S124">
        <f>SUMIFS('Grid GenerationQueue'!AG$5:AG$467,'Grid GenerationQueue'!$AX$5:$AX$467,$B124,'Grid GenerationQueue'!$AY$5:$AY$467,$C124,'Grid GenerationQueue'!$BH$5:$BH$467,"Executed")</f>
        <v>0</v>
      </c>
      <c r="T124">
        <f>SUMIFS('Grid GenerationQueue'!AH$5:AH$467,'Grid GenerationQueue'!$AX$5:$AX$467,$B124,'Grid GenerationQueue'!$AY$5:$AY$467,$C124,'Grid GenerationQueue'!$BH$5:$BH$467,"Executed")</f>
        <v>0</v>
      </c>
      <c r="U124">
        <f>SUMIFS('Grid GenerationQueue'!AI$5:AI$467,'Grid GenerationQueue'!$AX$5:$AX$467,$B124,'Grid GenerationQueue'!$AY$5:$AY$467,$C124,'Grid GenerationQueue'!$BH$5:$BH$467,"Executed")</f>
        <v>0</v>
      </c>
      <c r="V124">
        <f>SUMIFS('Grid GenerationQueue'!AJ$5:AJ$467,'Grid GenerationQueue'!$AX$5:$AX$467,$B124,'Grid GenerationQueue'!$AY$5:$AY$467,$C124,'Grid GenerationQueue'!$BH$5:$BH$467,"Executed")</f>
        <v>0</v>
      </c>
      <c r="W124">
        <f>SUMIFS('Grid GenerationQueue'!AK$5:AK$467,'Grid GenerationQueue'!$AX$5:$AX$467,$B124,'Grid GenerationQueue'!$AY$5:$AY$467,$C124,'Grid GenerationQueue'!$BH$5:$BH$467,"Executed")</f>
        <v>0</v>
      </c>
      <c r="X124">
        <f>SUMIFS('Grid GenerationQueue'!AL$5:AL$467,'Grid GenerationQueue'!$AX$5:$AX$467,$B124,'Grid GenerationQueue'!$AY$5:$AY$467,$C124,'Grid GenerationQueue'!$BH$5:$BH$467,"Executed")</f>
        <v>0</v>
      </c>
      <c r="Y124">
        <f>SUMIFS('Grid GenerationQueue'!AM$5:AM$467,'Grid GenerationQueue'!$AX$5:$AX$467,$B124,'Grid GenerationQueue'!$AY$5:$AY$467,$C124,'Grid GenerationQueue'!$BH$5:$BH$467,"Executed")</f>
        <v>0</v>
      </c>
      <c r="Z124">
        <f>SUMIFS('Grid GenerationQueue'!AN$5:AN$467,'Grid GenerationQueue'!$AX$5:$AX$467,$B124,'Grid GenerationQueue'!$AY$5:$AY$467,$C124,'Grid GenerationQueue'!$BH$5:$BH$467,"Executed")</f>
        <v>0</v>
      </c>
      <c r="AA124">
        <f>SUMIFS('Grid GenerationQueue'!AO$5:AO$467,'Grid GenerationQueue'!$AX$5:$AX$467,$B124,'Grid GenerationQueue'!$AY$5:$AY$467,$C124,'Grid GenerationQueue'!$BH$5:$BH$467,"Executed")</f>
        <v>0</v>
      </c>
      <c r="AB124">
        <f>SUMIFS('Grid GenerationQueue'!AP$5:AP$467,'Grid GenerationQueue'!$AX$5:$AX$467,$B124,'Grid GenerationQueue'!$AY$5:$AY$467,$C124,'Grid GenerationQueue'!$BH$5:$BH$467,"Executed")</f>
        <v>0</v>
      </c>
      <c r="AD124">
        <f>SUMIFS('Grid GenerationQueue'!AE$5:AE$467,'Grid GenerationQueue'!$AX$5:$AX$467,$B124,'Grid GenerationQueue'!$AY$5:$AY$467,$C124,'Grid GenerationQueue'!$BF$5:$BF$467,"&lt;&gt;"&amp;"")</f>
        <v>0</v>
      </c>
      <c r="AE124">
        <f>SUMIFS('Grid GenerationQueue'!AF$5:AF$467,'Grid GenerationQueue'!$AX$5:$AX$467,$B124,'Grid GenerationQueue'!$AY$5:$AY$467,$C124,'Grid GenerationQueue'!$BF$5:$BF$467,"&lt;&gt;"&amp;"")</f>
        <v>0</v>
      </c>
      <c r="AF124">
        <f>SUMIFS('Grid GenerationQueue'!AG$5:AG$467,'Grid GenerationQueue'!$AX$5:$AX$467,$B124,'Grid GenerationQueue'!$AY$5:$AY$467,$C124,'Grid GenerationQueue'!$BF$5:$BF$467,"&lt;&gt;"&amp;"")</f>
        <v>0</v>
      </c>
      <c r="AG124">
        <f>SUMIFS('Grid GenerationQueue'!AH$5:AH$467,'Grid GenerationQueue'!$AX$5:$AX$467,$B124,'Grid GenerationQueue'!$AY$5:$AY$467,$C124,'Grid GenerationQueue'!$BF$5:$BF$467,"&lt;&gt;"&amp;"")</f>
        <v>0</v>
      </c>
      <c r="AH124">
        <f>SUMIFS('Grid GenerationQueue'!AI$5:AI$467,'Grid GenerationQueue'!$AX$5:$AX$467,$B124,'Grid GenerationQueue'!$AY$5:$AY$467,$C124,'Grid GenerationQueue'!$BF$5:$BF$467,"&lt;&gt;"&amp;"")</f>
        <v>0</v>
      </c>
      <c r="AI124">
        <f>SUMIFS('Grid GenerationQueue'!AJ$5:AJ$467,'Grid GenerationQueue'!$AX$5:$AX$467,$B124,'Grid GenerationQueue'!$AY$5:$AY$467,$C124,'Grid GenerationQueue'!$BF$5:$BF$467,"&lt;&gt;"&amp;"")</f>
        <v>0</v>
      </c>
      <c r="AJ124">
        <f>SUMIFS('Grid GenerationQueue'!AK$5:AK$467,'Grid GenerationQueue'!$AX$5:$AX$467,$B124,'Grid GenerationQueue'!$AY$5:$AY$467,$C124,'Grid GenerationQueue'!$BF$5:$BF$467,"&lt;&gt;"&amp;"")</f>
        <v>0</v>
      </c>
      <c r="AK124">
        <f>SUMIFS('Grid GenerationQueue'!AL$5:AL$467,'Grid GenerationQueue'!$AX$5:$AX$467,$B124,'Grid GenerationQueue'!$AY$5:$AY$467,$C124,'Grid GenerationQueue'!$BF$5:$BF$467,"&lt;&gt;"&amp;"")</f>
        <v>0</v>
      </c>
      <c r="AL124">
        <f>SUMIFS('Grid GenerationQueue'!AM$5:AM$467,'Grid GenerationQueue'!$AX$5:$AX$467,$B124,'Grid GenerationQueue'!$AY$5:$AY$467,$C124,'Grid GenerationQueue'!$BF$5:$BF$467,"&lt;&gt;"&amp;"")</f>
        <v>0</v>
      </c>
      <c r="AM124">
        <f>SUMIFS('Grid GenerationQueue'!AN$5:AN$467,'Grid GenerationQueue'!$AX$5:$AX$467,$B124,'Grid GenerationQueue'!$AY$5:$AY$467,$C124,'Grid GenerationQueue'!$BF$5:$BF$467,"&lt;&gt;"&amp;"")</f>
        <v>0</v>
      </c>
      <c r="AN124">
        <f>SUMIFS('Grid GenerationQueue'!AO$5:AO$467,'Grid GenerationQueue'!$AX$5:$AX$467,$B124,'Grid GenerationQueue'!$AY$5:$AY$467,$C124,'Grid GenerationQueue'!$BF$5:$BF$467,"&lt;&gt;"&amp;"")</f>
        <v>0</v>
      </c>
      <c r="AO124">
        <f>SUMIFS('Grid GenerationQueue'!AP$5:AP$467,'Grid GenerationQueue'!$AX$5:$AX$467,$B124,'Grid GenerationQueue'!$AY$5:$AY$467,$C124,'Grid GenerationQueue'!$BF$5:$BF$467,"&lt;&gt;"&amp;"")</f>
        <v>0</v>
      </c>
      <c r="AQ124">
        <f>SUMIFS('Grid GenerationQueue'!AE$5:AE$467,'Grid GenerationQueue'!$AX$5:$AX$467,$B124,'Grid GenerationQueue'!$AY$5:$AY$467,$C124)</f>
        <v>0</v>
      </c>
      <c r="AR124">
        <f>SUMIFS('Grid GenerationQueue'!AF$5:AF$467,'Grid GenerationQueue'!$AX$5:$AX$467,$B124,'Grid GenerationQueue'!$AY$5:$AY$467,$C124)</f>
        <v>0</v>
      </c>
      <c r="AS124">
        <f>SUMIFS('Grid GenerationQueue'!AG$5:AG$467,'Grid GenerationQueue'!$AX$5:$AX$467,$B124,'Grid GenerationQueue'!$AY$5:$AY$467,$C124)</f>
        <v>0</v>
      </c>
      <c r="AT124">
        <f>SUMIFS('Grid GenerationQueue'!AH$5:AH$467,'Grid GenerationQueue'!$AX$5:$AX$467,$B124,'Grid GenerationQueue'!$AY$5:$AY$467,$C124)</f>
        <v>0</v>
      </c>
      <c r="AU124">
        <f>SUMIFS('Grid GenerationQueue'!AI$5:AI$467,'Grid GenerationQueue'!$AX$5:$AX$467,$B124,'Grid GenerationQueue'!$AY$5:$AY$467,$C124)</f>
        <v>0</v>
      </c>
      <c r="AV124">
        <f>SUMIFS('Grid GenerationQueue'!AJ$5:AJ$467,'Grid GenerationQueue'!$AX$5:$AX$467,$B124,'Grid GenerationQueue'!$AY$5:$AY$467,$C124)</f>
        <v>0</v>
      </c>
      <c r="AW124">
        <f>SUMIFS('Grid GenerationQueue'!AK$5:AK$467,'Grid GenerationQueue'!$AX$5:$AX$467,$B124,'Grid GenerationQueue'!$AY$5:$AY$467,$C124)</f>
        <v>0</v>
      </c>
      <c r="AX124">
        <f>SUMIFS('Grid GenerationQueue'!AL$5:AL$467,'Grid GenerationQueue'!$AX$5:$AX$467,$B124,'Grid GenerationQueue'!$AY$5:$AY$467,$C124)</f>
        <v>0</v>
      </c>
      <c r="AY124">
        <f>SUMIFS('Grid GenerationQueue'!AM$5:AM$467,'Grid GenerationQueue'!$AX$5:$AX$467,$B124,'Grid GenerationQueue'!$AY$5:$AY$467,$C124)</f>
        <v>0</v>
      </c>
      <c r="AZ124">
        <f>SUMIFS('Grid GenerationQueue'!AN$5:AN$467,'Grid GenerationQueue'!$AX$5:$AX$467,$B124,'Grid GenerationQueue'!$AY$5:$AY$467,$C124)</f>
        <v>0</v>
      </c>
      <c r="BA124">
        <f>SUMIFS('Grid GenerationQueue'!AO$5:AO$467,'Grid GenerationQueue'!$AX$5:$AX$467,$B124,'Grid GenerationQueue'!$AY$5:$AY$467,$C124)</f>
        <v>0</v>
      </c>
      <c r="BB124">
        <f>SUMIFS('Grid GenerationQueue'!AP$5:AP$467,'Grid GenerationQueue'!$AX$5:$AX$467,$B124,'Grid GenerationQueue'!$AY$5:$AY$467,$C124)</f>
        <v>0</v>
      </c>
      <c r="BD124">
        <f>SUMIFS('Grid GenerationQueue'!AE$5:AE$467,'Grid GenerationQueue'!$AX$5:$AX$467,$B124,'Grid GenerationQueue'!$AY$5:$AY$467,$C124,'Grid GenerationQueue'!$BH$5:$BH$467,"Executed",'Grid GenerationQueue'!$BB$5:$BB$467,"&lt;"&amp;$BE$3)</f>
        <v>0</v>
      </c>
      <c r="BE124">
        <f>SUMIFS('Grid GenerationQueue'!AF$5:AF$467,'Grid GenerationQueue'!$AX$5:$AX$467,$B124,'Grid GenerationQueue'!$AY$5:$AY$467,$C124,'Grid GenerationQueue'!$BH$5:$BH$467,"Executed",'Grid GenerationQueue'!$BB$5:$BB$467,"&lt;"&amp;$BE$3)</f>
        <v>0</v>
      </c>
      <c r="BF124">
        <f>SUMIFS('Grid GenerationQueue'!AG$5:AG$467,'Grid GenerationQueue'!$AX$5:$AX$467,$B124,'Grid GenerationQueue'!$AY$5:$AY$467,$C124,'Grid GenerationQueue'!$BH$5:$BH$467,"Executed",'Grid GenerationQueue'!$BB$5:$BB$467,"&lt;"&amp;$BE$3)</f>
        <v>0</v>
      </c>
      <c r="BG124">
        <f>SUMIFS('Grid GenerationQueue'!AH$5:AH$467,'Grid GenerationQueue'!$AX$5:$AX$467,$B124,'Grid GenerationQueue'!$AY$5:$AY$467,$C124,'Grid GenerationQueue'!$BH$5:$BH$467,"Executed",'Grid GenerationQueue'!$BB$5:$BB$467,"&lt;"&amp;$BE$3)</f>
        <v>0</v>
      </c>
      <c r="BH124">
        <f>SUMIFS('Grid GenerationQueue'!AI$5:AI$467,'Grid GenerationQueue'!$AX$5:$AX$467,$B124,'Grid GenerationQueue'!$AY$5:$AY$467,$C124,'Grid GenerationQueue'!$BH$5:$BH$467,"Executed",'Grid GenerationQueue'!$BB$5:$BB$467,"&lt;"&amp;$BE$3)</f>
        <v>0</v>
      </c>
      <c r="BI124">
        <f>SUMIFS('Grid GenerationQueue'!AJ$5:AJ$467,'Grid GenerationQueue'!$AX$5:$AX$467,$B124,'Grid GenerationQueue'!$AY$5:$AY$467,$C124,'Grid GenerationQueue'!$BH$5:$BH$467,"Executed",'Grid GenerationQueue'!$BB$5:$BB$467,"&lt;"&amp;$BE$3)</f>
        <v>0</v>
      </c>
      <c r="BJ124">
        <f>SUMIFS('Grid GenerationQueue'!AK$5:AK$467,'Grid GenerationQueue'!$AX$5:$AX$467,$B124,'Grid GenerationQueue'!$AY$5:$AY$467,$C124,'Grid GenerationQueue'!$BH$5:$BH$467,"Executed",'Grid GenerationQueue'!$BB$5:$BB$467,"&lt;"&amp;$BE$3)</f>
        <v>0</v>
      </c>
      <c r="BK124">
        <f>SUMIFS('Grid GenerationQueue'!AL$5:AL$467,'Grid GenerationQueue'!$AX$5:$AX$467,$B124,'Grid GenerationQueue'!$AY$5:$AY$467,$C124,'Grid GenerationQueue'!$BH$5:$BH$467,"Executed",'Grid GenerationQueue'!$BB$5:$BB$467,"&lt;"&amp;$BE$3)</f>
        <v>0</v>
      </c>
      <c r="BL124">
        <f>SUMIFS('Grid GenerationQueue'!AM$5:AM$467,'Grid GenerationQueue'!$AX$5:$AX$467,$B124,'Grid GenerationQueue'!$AY$5:$AY$467,$C124,'Grid GenerationQueue'!$BH$5:$BH$467,"Executed",'Grid GenerationQueue'!$BB$5:$BB$467,"&lt;"&amp;$BE$3)</f>
        <v>0</v>
      </c>
      <c r="BM124">
        <f>SUMIFS('Grid GenerationQueue'!AN$5:AN$467,'Grid GenerationQueue'!$AX$5:$AX$467,$B124,'Grid GenerationQueue'!$AY$5:$AY$467,$C124,'Grid GenerationQueue'!$BH$5:$BH$467,"Executed",'Grid GenerationQueue'!$BB$5:$BB$467,"&lt;"&amp;$BE$3)</f>
        <v>0</v>
      </c>
      <c r="BN124">
        <f>SUMIFS('Grid GenerationQueue'!AO$5:AO$467,'Grid GenerationQueue'!$AX$5:$AX$467,$B124,'Grid GenerationQueue'!$AY$5:$AY$467,$C124,'Grid GenerationQueue'!$BH$5:$BH$467,"Executed",'Grid GenerationQueue'!$BB$5:$BB$467,"&lt;"&amp;$BE$3)</f>
        <v>0</v>
      </c>
      <c r="BO124">
        <f>SUMIFS('Grid GenerationQueue'!AP$5:AP$467,'Grid GenerationQueue'!$AX$5:$AX$467,$B124,'Grid GenerationQueue'!$AY$5:$AY$467,$C124,'Grid GenerationQueue'!$BH$5:$BH$467,"Executed",'Grid GenerationQueue'!$BB$5:$BB$467,"&lt;"&amp;$BE$3)</f>
        <v>0</v>
      </c>
      <c r="BQ124">
        <f>SUMIFS('Grid GenerationQueue'!AE$5:AE$467,'Grid GenerationQueue'!$AX$5:$AX$467,$B124,'Grid GenerationQueue'!$AY$5:$AY$467,$C124,'Grid GenerationQueue'!$BF$5:$BF$467,"&lt;&gt;"&amp;"",'Grid GenerationQueue'!$BB$5:$BB$467,"&lt;"&amp;$BE$3)</f>
        <v>0</v>
      </c>
      <c r="BR124">
        <f>SUMIFS('Grid GenerationQueue'!AF$5:AF$467,'Grid GenerationQueue'!$AX$5:$AX$467,$B124,'Grid GenerationQueue'!$AY$5:$AY$467,$C124,'Grid GenerationQueue'!$BF$5:$BF$467,"&lt;&gt;"&amp;"",'Grid GenerationQueue'!$BB$5:$BB$467,"&lt;"&amp;$BE$3)</f>
        <v>0</v>
      </c>
      <c r="BS124">
        <f>SUMIFS('Grid GenerationQueue'!AG$5:AG$467,'Grid GenerationQueue'!$AX$5:$AX$467,$B124,'Grid GenerationQueue'!$AY$5:$AY$467,$C124,'Grid GenerationQueue'!$BF$5:$BF$467,"&lt;&gt;"&amp;"",'Grid GenerationQueue'!$BB$5:$BB$467,"&lt;"&amp;$BE$3)</f>
        <v>0</v>
      </c>
      <c r="BT124">
        <f>SUMIFS('Grid GenerationQueue'!AH$5:AH$467,'Grid GenerationQueue'!$AX$5:$AX$467,$B124,'Grid GenerationQueue'!$AY$5:$AY$467,$C124,'Grid GenerationQueue'!$BF$5:$BF$467,"&lt;&gt;"&amp;"",'Grid GenerationQueue'!$BB$5:$BB$467,"&lt;"&amp;$BE$3)</f>
        <v>0</v>
      </c>
      <c r="BU124">
        <f>SUMIFS('Grid GenerationQueue'!AI$5:AI$467,'Grid GenerationQueue'!$AX$5:$AX$467,$B124,'Grid GenerationQueue'!$AY$5:$AY$467,$C124,'Grid GenerationQueue'!$BF$5:$BF$467,"&lt;&gt;"&amp;"",'Grid GenerationQueue'!$BB$5:$BB$467,"&lt;"&amp;$BE$3)</f>
        <v>0</v>
      </c>
      <c r="BV124">
        <f>SUMIFS('Grid GenerationQueue'!AJ$5:AJ$467,'Grid GenerationQueue'!$AX$5:$AX$467,$B124,'Grid GenerationQueue'!$AY$5:$AY$467,$C124,'Grid GenerationQueue'!$BF$5:$BF$467,"&lt;&gt;"&amp;"",'Grid GenerationQueue'!$BB$5:$BB$467,"&lt;"&amp;$BE$3)</f>
        <v>0</v>
      </c>
      <c r="BW124">
        <f>SUMIFS('Grid GenerationQueue'!AK$5:AK$467,'Grid GenerationQueue'!$AX$5:$AX$467,$B124,'Grid GenerationQueue'!$AY$5:$AY$467,$C124,'Grid GenerationQueue'!$BF$5:$BF$467,"&lt;&gt;"&amp;"",'Grid GenerationQueue'!$BB$5:$BB$467,"&lt;"&amp;$BE$3)</f>
        <v>0</v>
      </c>
      <c r="BX124">
        <f>SUMIFS('Grid GenerationQueue'!AL$5:AL$467,'Grid GenerationQueue'!$AX$5:$AX$467,$B124,'Grid GenerationQueue'!$AY$5:$AY$467,$C124,'Grid GenerationQueue'!$BF$5:$BF$467,"&lt;&gt;"&amp;"",'Grid GenerationQueue'!$BB$5:$BB$467,"&lt;"&amp;$BE$3)</f>
        <v>0</v>
      </c>
      <c r="BY124">
        <f>SUMIFS('Grid GenerationQueue'!AM$5:AM$467,'Grid GenerationQueue'!$AX$5:$AX$467,$B124,'Grid GenerationQueue'!$AY$5:$AY$467,$C124,'Grid GenerationQueue'!$BF$5:$BF$467,"&lt;&gt;"&amp;"",'Grid GenerationQueue'!$BB$5:$BB$467,"&lt;"&amp;$BE$3)</f>
        <v>0</v>
      </c>
      <c r="BZ124">
        <f>SUMIFS('Grid GenerationQueue'!AN$5:AN$467,'Grid GenerationQueue'!$AX$5:$AX$467,$B124,'Grid GenerationQueue'!$AY$5:$AY$467,$C124,'Grid GenerationQueue'!$BF$5:$BF$467,"&lt;&gt;"&amp;"",'Grid GenerationQueue'!$BB$5:$BB$467,"&lt;"&amp;$BE$3)</f>
        <v>0</v>
      </c>
      <c r="CA124">
        <f>SUMIFS('Grid GenerationQueue'!AO$5:AO$467,'Grid GenerationQueue'!$AX$5:$AX$467,$B124,'Grid GenerationQueue'!$AY$5:$AY$467,$C124,'Grid GenerationQueue'!$BF$5:$BF$467,"&lt;&gt;"&amp;"",'Grid GenerationQueue'!$BB$5:$BB$467,"&lt;"&amp;$BE$3)</f>
        <v>0</v>
      </c>
      <c r="CB124">
        <f>SUMIFS('Grid GenerationQueue'!AP$5:AP$467,'Grid GenerationQueue'!$AX$5:$AX$467,$B124,'Grid GenerationQueue'!$AY$5:$AY$467,$C124,'Grid GenerationQueue'!$BF$5:$BF$467,"&lt;&gt;"&amp;"",'Grid GenerationQueue'!$BB$5:$BB$467,"&lt;"&amp;$BE$3)</f>
        <v>0</v>
      </c>
      <c r="CD124">
        <f>SUMIFS('Grid GenerationQueue'!AE$5:AE$467,'Grid GenerationQueue'!$AX$5:$AX$467,$B124,'Grid GenerationQueue'!$AY$5:$AY$467,$C124,'Grid GenerationQueue'!$BB$5:$BB$467,"&lt;"&amp;$BE$3)</f>
        <v>0</v>
      </c>
      <c r="CE124">
        <f>SUMIFS('Grid GenerationQueue'!AF$5:AF$467,'Grid GenerationQueue'!$AX$5:$AX$467,$B124,'Grid GenerationQueue'!$AY$5:$AY$467,$C124,'Grid GenerationQueue'!$BB$5:$BB$467,"&lt;"&amp;$BE$3)</f>
        <v>0</v>
      </c>
      <c r="CF124">
        <f>SUMIFS('Grid GenerationQueue'!AG$5:AG$467,'Grid GenerationQueue'!$AX$5:$AX$467,$B124,'Grid GenerationQueue'!$AY$5:$AY$467,$C124,'Grid GenerationQueue'!$BB$5:$BB$467,"&lt;"&amp;$BE$3)</f>
        <v>0</v>
      </c>
      <c r="CG124">
        <f>SUMIFS('Grid GenerationQueue'!AH$5:AH$467,'Grid GenerationQueue'!$AX$5:$AX$467,$B124,'Grid GenerationQueue'!$AY$5:$AY$467,$C124,'Grid GenerationQueue'!$BB$5:$BB$467,"&lt;"&amp;$BE$3)</f>
        <v>0</v>
      </c>
      <c r="CH124">
        <f>SUMIFS('Grid GenerationQueue'!AI$5:AI$467,'Grid GenerationQueue'!$AX$5:$AX$467,$B124,'Grid GenerationQueue'!$AY$5:$AY$467,$C124,'Grid GenerationQueue'!$BB$5:$BB$467,"&lt;"&amp;$BE$3)</f>
        <v>0</v>
      </c>
      <c r="CI124">
        <f>SUMIFS('Grid GenerationQueue'!AJ$5:AJ$467,'Grid GenerationQueue'!$AX$5:$AX$467,$B124,'Grid GenerationQueue'!$AY$5:$AY$467,$C124,'Grid GenerationQueue'!$BB$5:$BB$467,"&lt;"&amp;$BE$3)</f>
        <v>0</v>
      </c>
      <c r="CJ124">
        <f>SUMIFS('Grid GenerationQueue'!AK$5:AK$467,'Grid GenerationQueue'!$AX$5:$AX$467,$B124,'Grid GenerationQueue'!$AY$5:$AY$467,$C124,'Grid GenerationQueue'!$BB$5:$BB$467,"&lt;"&amp;$BE$3)</f>
        <v>0</v>
      </c>
      <c r="CK124">
        <f>SUMIFS('Grid GenerationQueue'!AL$5:AL$467,'Grid GenerationQueue'!$AX$5:$AX$467,$B124,'Grid GenerationQueue'!$AY$5:$AY$467,$C124,'Grid GenerationQueue'!$BB$5:$BB$467,"&lt;"&amp;$BE$3)</f>
        <v>0</v>
      </c>
      <c r="CL124">
        <f>SUMIFS('Grid GenerationQueue'!AM$5:AM$467,'Grid GenerationQueue'!$AX$5:$AX$467,$B124,'Grid GenerationQueue'!$AY$5:$AY$467,$C124,'Grid GenerationQueue'!$BB$5:$BB$467,"&lt;"&amp;$BE$3)</f>
        <v>0</v>
      </c>
      <c r="CM124">
        <f>SUMIFS('Grid GenerationQueue'!AN$5:AN$467,'Grid GenerationQueue'!$AX$5:$AX$467,$B124,'Grid GenerationQueue'!$AY$5:$AY$467,$C124,'Grid GenerationQueue'!$BB$5:$BB$467,"&lt;"&amp;$BE$3)</f>
        <v>0</v>
      </c>
      <c r="CN124">
        <f>SUMIFS('Grid GenerationQueue'!AO$5:AO$467,'Grid GenerationQueue'!$AX$5:$AX$467,$B124,'Grid GenerationQueue'!$AY$5:$AY$467,$C124,'Grid GenerationQueue'!$BB$5:$BB$467,"&lt;"&amp;$BE$3)</f>
        <v>0</v>
      </c>
      <c r="CO124">
        <f>SUMIFS('Grid GenerationQueue'!AP$5:AP$467,'Grid GenerationQueue'!$AX$5:$AX$467,$B124,'Grid GenerationQueue'!$AY$5:$AY$467,$C124,'Grid GenerationQueue'!$BB$5:$BB$467,"&lt;"&amp;$BE$3)</f>
        <v>0</v>
      </c>
    </row>
    <row r="125" spans="1:93" x14ac:dyDescent="0.35">
      <c r="A125" t="s">
        <v>4645</v>
      </c>
      <c r="B125" t="s">
        <v>4702</v>
      </c>
      <c r="C125">
        <v>230</v>
      </c>
      <c r="D125">
        <f>SUMIFS('Grid GenerationQueue'!AE$5:AE$467,'Grid GenerationQueue'!$AX$5:$AX$467,$B125,'Grid GenerationQueue'!$AY$5:$AY$467,$C125,'Grid GenerationQueue'!$BI$5:$BI$467,"&lt;4")</f>
        <v>0</v>
      </c>
      <c r="E125">
        <f>SUMIFS('Grid GenerationQueue'!AF$5:AF$467,'Grid GenerationQueue'!$AX$5:$AX$467,$B125,'Grid GenerationQueue'!$AY$5:$AY$467,$C125,'Grid GenerationQueue'!$BI$5:$BI$467,"&lt;4")</f>
        <v>0</v>
      </c>
      <c r="F125">
        <f>SUMIFS('Grid GenerationQueue'!AG$5:AG$467,'Grid GenerationQueue'!$AX$5:$AX$467,$B125,'Grid GenerationQueue'!$AY$5:$AY$467,$C125,'Grid GenerationQueue'!$BI$5:$BI$467,"&lt;4")</f>
        <v>0</v>
      </c>
      <c r="G125">
        <f>SUMIFS('Grid GenerationQueue'!AH$5:AH$467,'Grid GenerationQueue'!$AX$5:$AX$467,$B125,'Grid GenerationQueue'!$AY$5:$AY$467,$C125,'Grid GenerationQueue'!$BI$5:$BI$467,"&lt;4")</f>
        <v>0</v>
      </c>
      <c r="H125">
        <f>SUMIFS('Grid GenerationQueue'!AI$5:AI$467,'Grid GenerationQueue'!$AX$5:$AX$467,$B125,'Grid GenerationQueue'!$AY$5:$AY$467,$C125,'Grid GenerationQueue'!$BI$5:$BI$467,"&lt;4")</f>
        <v>0</v>
      </c>
      <c r="I125">
        <f>SUMIFS('Grid GenerationQueue'!AJ$5:AJ$467,'Grid GenerationQueue'!$AX$5:$AX$467,$B125,'Grid GenerationQueue'!$AY$5:$AY$467,$C125,'Grid GenerationQueue'!$BI$5:$BI$467,"&lt;4")</f>
        <v>0</v>
      </c>
      <c r="J125">
        <f>SUMIFS('Grid GenerationQueue'!AK$5:AK$467,'Grid GenerationQueue'!$AX$5:$AX$467,$B125,'Grid GenerationQueue'!$AY$5:$AY$467,$C125,'Grid GenerationQueue'!$BI$5:$BI$467,"&lt;4")</f>
        <v>0</v>
      </c>
      <c r="K125">
        <f>SUMIFS('Grid GenerationQueue'!AL$5:AL$467,'Grid GenerationQueue'!$AX$5:$AX$467,$B125,'Grid GenerationQueue'!$AY$5:$AY$467,$C125,'Grid GenerationQueue'!$BI$5:$BI$467,"&lt;4")</f>
        <v>0</v>
      </c>
      <c r="L125">
        <f>SUMIFS('Grid GenerationQueue'!AM$5:AM$467,'Grid GenerationQueue'!$AX$5:$AX$467,$B125,'Grid GenerationQueue'!$AY$5:$AY$467,$C125,'Grid GenerationQueue'!$BI$5:$BI$467,"&lt;4")</f>
        <v>0</v>
      </c>
      <c r="M125">
        <f>SUMIFS('Grid GenerationQueue'!AN$5:AN$467,'Grid GenerationQueue'!$AX$5:$AX$467,$B125,'Grid GenerationQueue'!$AY$5:$AY$467,$C125,'Grid GenerationQueue'!$BI$5:$BI$467,"&lt;4")</f>
        <v>0</v>
      </c>
      <c r="N125">
        <f>SUMIFS('Grid GenerationQueue'!AO$5:AO$467,'Grid GenerationQueue'!$AX$5:$AX$467,$B125,'Grid GenerationQueue'!$AY$5:$AY$467,$C125,'Grid GenerationQueue'!$BI$5:$BI$467,"&lt;4")</f>
        <v>0</v>
      </c>
      <c r="O125">
        <f>SUMIFS('Grid GenerationQueue'!AP$5:AP$467,'Grid GenerationQueue'!$AX$5:$AX$467,$B125,'Grid GenerationQueue'!$AY$5:$AY$467,$C125,'Grid GenerationQueue'!$BI$5:$BI$467,"&lt;4")</f>
        <v>0</v>
      </c>
      <c r="Q125">
        <f>SUMIFS('Grid GenerationQueue'!AE$5:AE$467,'Grid GenerationQueue'!$AX$5:$AX$467,$B125,'Grid GenerationQueue'!$AY$5:$AY$467,$C125,'Grid GenerationQueue'!$BH$5:$BH$467,"Executed")</f>
        <v>0</v>
      </c>
      <c r="R125">
        <f>SUMIFS('Grid GenerationQueue'!AF$5:AF$467,'Grid GenerationQueue'!$AX$5:$AX$467,$B125,'Grid GenerationQueue'!$AY$5:$AY$467,$C125,'Grid GenerationQueue'!$BH$5:$BH$467,"Executed")</f>
        <v>0</v>
      </c>
      <c r="S125">
        <f>SUMIFS('Grid GenerationQueue'!AG$5:AG$467,'Grid GenerationQueue'!$AX$5:$AX$467,$B125,'Grid GenerationQueue'!$AY$5:$AY$467,$C125,'Grid GenerationQueue'!$BH$5:$BH$467,"Executed")</f>
        <v>0</v>
      </c>
      <c r="T125">
        <f>SUMIFS('Grid GenerationQueue'!AH$5:AH$467,'Grid GenerationQueue'!$AX$5:$AX$467,$B125,'Grid GenerationQueue'!$AY$5:$AY$467,$C125,'Grid GenerationQueue'!$BH$5:$BH$467,"Executed")</f>
        <v>0</v>
      </c>
      <c r="U125">
        <f>SUMIFS('Grid GenerationQueue'!AI$5:AI$467,'Grid GenerationQueue'!$AX$5:$AX$467,$B125,'Grid GenerationQueue'!$AY$5:$AY$467,$C125,'Grid GenerationQueue'!$BH$5:$BH$467,"Executed")</f>
        <v>0</v>
      </c>
      <c r="V125">
        <f>SUMIFS('Grid GenerationQueue'!AJ$5:AJ$467,'Grid GenerationQueue'!$AX$5:$AX$467,$B125,'Grid GenerationQueue'!$AY$5:$AY$467,$C125,'Grid GenerationQueue'!$BH$5:$BH$467,"Executed")</f>
        <v>0</v>
      </c>
      <c r="W125">
        <f>SUMIFS('Grid GenerationQueue'!AK$5:AK$467,'Grid GenerationQueue'!$AX$5:$AX$467,$B125,'Grid GenerationQueue'!$AY$5:$AY$467,$C125,'Grid GenerationQueue'!$BH$5:$BH$467,"Executed")</f>
        <v>0</v>
      </c>
      <c r="X125">
        <f>SUMIFS('Grid GenerationQueue'!AL$5:AL$467,'Grid GenerationQueue'!$AX$5:$AX$467,$B125,'Grid GenerationQueue'!$AY$5:$AY$467,$C125,'Grid GenerationQueue'!$BH$5:$BH$467,"Executed")</f>
        <v>0</v>
      </c>
      <c r="Y125">
        <f>SUMIFS('Grid GenerationQueue'!AM$5:AM$467,'Grid GenerationQueue'!$AX$5:$AX$467,$B125,'Grid GenerationQueue'!$AY$5:$AY$467,$C125,'Grid GenerationQueue'!$BH$5:$BH$467,"Executed")</f>
        <v>0</v>
      </c>
      <c r="Z125">
        <f>SUMIFS('Grid GenerationQueue'!AN$5:AN$467,'Grid GenerationQueue'!$AX$5:$AX$467,$B125,'Grid GenerationQueue'!$AY$5:$AY$467,$C125,'Grid GenerationQueue'!$BH$5:$BH$467,"Executed")</f>
        <v>0</v>
      </c>
      <c r="AA125">
        <f>SUMIFS('Grid GenerationQueue'!AO$5:AO$467,'Grid GenerationQueue'!$AX$5:$AX$467,$B125,'Grid GenerationQueue'!$AY$5:$AY$467,$C125,'Grid GenerationQueue'!$BH$5:$BH$467,"Executed")</f>
        <v>0</v>
      </c>
      <c r="AB125">
        <f>SUMIFS('Grid GenerationQueue'!AP$5:AP$467,'Grid GenerationQueue'!$AX$5:$AX$467,$B125,'Grid GenerationQueue'!$AY$5:$AY$467,$C125,'Grid GenerationQueue'!$BH$5:$BH$467,"Executed")</f>
        <v>0</v>
      </c>
      <c r="AD125">
        <f>SUMIFS('Grid GenerationQueue'!AE$5:AE$467,'Grid GenerationQueue'!$AX$5:$AX$467,$B125,'Grid GenerationQueue'!$AY$5:$AY$467,$C125,'Grid GenerationQueue'!$BF$5:$BF$467,"&lt;&gt;"&amp;"")</f>
        <v>0</v>
      </c>
      <c r="AE125">
        <f>SUMIFS('Grid GenerationQueue'!AF$5:AF$467,'Grid GenerationQueue'!$AX$5:$AX$467,$B125,'Grid GenerationQueue'!$AY$5:$AY$467,$C125,'Grid GenerationQueue'!$BF$5:$BF$467,"&lt;&gt;"&amp;"")</f>
        <v>0</v>
      </c>
      <c r="AF125">
        <f>SUMIFS('Grid GenerationQueue'!AG$5:AG$467,'Grid GenerationQueue'!$AX$5:$AX$467,$B125,'Grid GenerationQueue'!$AY$5:$AY$467,$C125,'Grid GenerationQueue'!$BF$5:$BF$467,"&lt;&gt;"&amp;"")</f>
        <v>0</v>
      </c>
      <c r="AG125">
        <f>SUMIFS('Grid GenerationQueue'!AH$5:AH$467,'Grid GenerationQueue'!$AX$5:$AX$467,$B125,'Grid GenerationQueue'!$AY$5:$AY$467,$C125,'Grid GenerationQueue'!$BF$5:$BF$467,"&lt;&gt;"&amp;"")</f>
        <v>0</v>
      </c>
      <c r="AH125">
        <f>SUMIFS('Grid GenerationQueue'!AI$5:AI$467,'Grid GenerationQueue'!$AX$5:$AX$467,$B125,'Grid GenerationQueue'!$AY$5:$AY$467,$C125,'Grid GenerationQueue'!$BF$5:$BF$467,"&lt;&gt;"&amp;"")</f>
        <v>0</v>
      </c>
      <c r="AI125">
        <f>SUMIFS('Grid GenerationQueue'!AJ$5:AJ$467,'Grid GenerationQueue'!$AX$5:$AX$467,$B125,'Grid GenerationQueue'!$AY$5:$AY$467,$C125,'Grid GenerationQueue'!$BF$5:$BF$467,"&lt;&gt;"&amp;"")</f>
        <v>0</v>
      </c>
      <c r="AJ125">
        <f>SUMIFS('Grid GenerationQueue'!AK$5:AK$467,'Grid GenerationQueue'!$AX$5:$AX$467,$B125,'Grid GenerationQueue'!$AY$5:$AY$467,$C125,'Grid GenerationQueue'!$BF$5:$BF$467,"&lt;&gt;"&amp;"")</f>
        <v>0</v>
      </c>
      <c r="AK125">
        <f>SUMIFS('Grid GenerationQueue'!AL$5:AL$467,'Grid GenerationQueue'!$AX$5:$AX$467,$B125,'Grid GenerationQueue'!$AY$5:$AY$467,$C125,'Grid GenerationQueue'!$BF$5:$BF$467,"&lt;&gt;"&amp;"")</f>
        <v>0</v>
      </c>
      <c r="AL125">
        <f>SUMIFS('Grid GenerationQueue'!AM$5:AM$467,'Grid GenerationQueue'!$AX$5:$AX$467,$B125,'Grid GenerationQueue'!$AY$5:$AY$467,$C125,'Grid GenerationQueue'!$BF$5:$BF$467,"&lt;&gt;"&amp;"")</f>
        <v>0</v>
      </c>
      <c r="AM125">
        <f>SUMIFS('Grid GenerationQueue'!AN$5:AN$467,'Grid GenerationQueue'!$AX$5:$AX$467,$B125,'Grid GenerationQueue'!$AY$5:$AY$467,$C125,'Grid GenerationQueue'!$BF$5:$BF$467,"&lt;&gt;"&amp;"")</f>
        <v>0</v>
      </c>
      <c r="AN125">
        <f>SUMIFS('Grid GenerationQueue'!AO$5:AO$467,'Grid GenerationQueue'!$AX$5:$AX$467,$B125,'Grid GenerationQueue'!$AY$5:$AY$467,$C125,'Grid GenerationQueue'!$BF$5:$BF$467,"&lt;&gt;"&amp;"")</f>
        <v>0</v>
      </c>
      <c r="AO125">
        <f>SUMIFS('Grid GenerationQueue'!AP$5:AP$467,'Grid GenerationQueue'!$AX$5:$AX$467,$B125,'Grid GenerationQueue'!$AY$5:$AY$467,$C125,'Grid GenerationQueue'!$BF$5:$BF$467,"&lt;&gt;"&amp;"")</f>
        <v>0</v>
      </c>
      <c r="AQ125">
        <f>SUMIFS('Grid GenerationQueue'!AE$5:AE$467,'Grid GenerationQueue'!$AX$5:$AX$467,$B125,'Grid GenerationQueue'!$AY$5:$AY$467,$C125)</f>
        <v>0</v>
      </c>
      <c r="AR125">
        <f>SUMIFS('Grid GenerationQueue'!AF$5:AF$467,'Grid GenerationQueue'!$AX$5:$AX$467,$B125,'Grid GenerationQueue'!$AY$5:$AY$467,$C125)</f>
        <v>0</v>
      </c>
      <c r="AS125">
        <f>SUMIFS('Grid GenerationQueue'!AG$5:AG$467,'Grid GenerationQueue'!$AX$5:$AX$467,$B125,'Grid GenerationQueue'!$AY$5:$AY$467,$C125)</f>
        <v>0</v>
      </c>
      <c r="AT125">
        <f>SUMIFS('Grid GenerationQueue'!AH$5:AH$467,'Grid GenerationQueue'!$AX$5:$AX$467,$B125,'Grid GenerationQueue'!$AY$5:$AY$467,$C125)</f>
        <v>0</v>
      </c>
      <c r="AU125">
        <f>SUMIFS('Grid GenerationQueue'!AI$5:AI$467,'Grid GenerationQueue'!$AX$5:$AX$467,$B125,'Grid GenerationQueue'!$AY$5:$AY$467,$C125)</f>
        <v>0</v>
      </c>
      <c r="AV125">
        <f>SUMIFS('Grid GenerationQueue'!AJ$5:AJ$467,'Grid GenerationQueue'!$AX$5:$AX$467,$B125,'Grid GenerationQueue'!$AY$5:$AY$467,$C125)</f>
        <v>0</v>
      </c>
      <c r="AW125">
        <f>SUMIFS('Grid GenerationQueue'!AK$5:AK$467,'Grid GenerationQueue'!$AX$5:$AX$467,$B125,'Grid GenerationQueue'!$AY$5:$AY$467,$C125)</f>
        <v>0</v>
      </c>
      <c r="AX125">
        <f>SUMIFS('Grid GenerationQueue'!AL$5:AL$467,'Grid GenerationQueue'!$AX$5:$AX$467,$B125,'Grid GenerationQueue'!$AY$5:$AY$467,$C125)</f>
        <v>0</v>
      </c>
      <c r="AY125">
        <f>SUMIFS('Grid GenerationQueue'!AM$5:AM$467,'Grid GenerationQueue'!$AX$5:$AX$467,$B125,'Grid GenerationQueue'!$AY$5:$AY$467,$C125)</f>
        <v>0</v>
      </c>
      <c r="AZ125">
        <f>SUMIFS('Grid GenerationQueue'!AN$5:AN$467,'Grid GenerationQueue'!$AX$5:$AX$467,$B125,'Grid GenerationQueue'!$AY$5:$AY$467,$C125)</f>
        <v>0</v>
      </c>
      <c r="BA125">
        <f>SUMIFS('Grid GenerationQueue'!AO$5:AO$467,'Grid GenerationQueue'!$AX$5:$AX$467,$B125,'Grid GenerationQueue'!$AY$5:$AY$467,$C125)</f>
        <v>0</v>
      </c>
      <c r="BB125">
        <f>SUMIFS('Grid GenerationQueue'!AP$5:AP$467,'Grid GenerationQueue'!$AX$5:$AX$467,$B125,'Grid GenerationQueue'!$AY$5:$AY$467,$C125)</f>
        <v>0</v>
      </c>
      <c r="BD125">
        <f>SUMIFS('Grid GenerationQueue'!AE$5:AE$467,'Grid GenerationQueue'!$AX$5:$AX$467,$B125,'Grid GenerationQueue'!$AY$5:$AY$467,$C125,'Grid GenerationQueue'!$BH$5:$BH$467,"Executed",'Grid GenerationQueue'!$BB$5:$BB$467,"&lt;"&amp;$BE$3)</f>
        <v>0</v>
      </c>
      <c r="BE125">
        <f>SUMIFS('Grid GenerationQueue'!AF$5:AF$467,'Grid GenerationQueue'!$AX$5:$AX$467,$B125,'Grid GenerationQueue'!$AY$5:$AY$467,$C125,'Grid GenerationQueue'!$BH$5:$BH$467,"Executed",'Grid GenerationQueue'!$BB$5:$BB$467,"&lt;"&amp;$BE$3)</f>
        <v>0</v>
      </c>
      <c r="BF125">
        <f>SUMIFS('Grid GenerationQueue'!AG$5:AG$467,'Grid GenerationQueue'!$AX$5:$AX$467,$B125,'Grid GenerationQueue'!$AY$5:$AY$467,$C125,'Grid GenerationQueue'!$BH$5:$BH$467,"Executed",'Grid GenerationQueue'!$BB$5:$BB$467,"&lt;"&amp;$BE$3)</f>
        <v>0</v>
      </c>
      <c r="BG125">
        <f>SUMIFS('Grid GenerationQueue'!AH$5:AH$467,'Grid GenerationQueue'!$AX$5:$AX$467,$B125,'Grid GenerationQueue'!$AY$5:$AY$467,$C125,'Grid GenerationQueue'!$BH$5:$BH$467,"Executed",'Grid GenerationQueue'!$BB$5:$BB$467,"&lt;"&amp;$BE$3)</f>
        <v>0</v>
      </c>
      <c r="BH125">
        <f>SUMIFS('Grid GenerationQueue'!AI$5:AI$467,'Grid GenerationQueue'!$AX$5:$AX$467,$B125,'Grid GenerationQueue'!$AY$5:$AY$467,$C125,'Grid GenerationQueue'!$BH$5:$BH$467,"Executed",'Grid GenerationQueue'!$BB$5:$BB$467,"&lt;"&amp;$BE$3)</f>
        <v>0</v>
      </c>
      <c r="BI125">
        <f>SUMIFS('Grid GenerationQueue'!AJ$5:AJ$467,'Grid GenerationQueue'!$AX$5:$AX$467,$B125,'Grid GenerationQueue'!$AY$5:$AY$467,$C125,'Grid GenerationQueue'!$BH$5:$BH$467,"Executed",'Grid GenerationQueue'!$BB$5:$BB$467,"&lt;"&amp;$BE$3)</f>
        <v>0</v>
      </c>
      <c r="BJ125">
        <f>SUMIFS('Grid GenerationQueue'!AK$5:AK$467,'Grid GenerationQueue'!$AX$5:$AX$467,$B125,'Grid GenerationQueue'!$AY$5:$AY$467,$C125,'Grid GenerationQueue'!$BH$5:$BH$467,"Executed",'Grid GenerationQueue'!$BB$5:$BB$467,"&lt;"&amp;$BE$3)</f>
        <v>0</v>
      </c>
      <c r="BK125">
        <f>SUMIFS('Grid GenerationQueue'!AL$5:AL$467,'Grid GenerationQueue'!$AX$5:$AX$467,$B125,'Grid GenerationQueue'!$AY$5:$AY$467,$C125,'Grid GenerationQueue'!$BH$5:$BH$467,"Executed",'Grid GenerationQueue'!$BB$5:$BB$467,"&lt;"&amp;$BE$3)</f>
        <v>0</v>
      </c>
      <c r="BL125">
        <f>SUMIFS('Grid GenerationQueue'!AM$5:AM$467,'Grid GenerationQueue'!$AX$5:$AX$467,$B125,'Grid GenerationQueue'!$AY$5:$AY$467,$C125,'Grid GenerationQueue'!$BH$5:$BH$467,"Executed",'Grid GenerationQueue'!$BB$5:$BB$467,"&lt;"&amp;$BE$3)</f>
        <v>0</v>
      </c>
      <c r="BM125">
        <f>SUMIFS('Grid GenerationQueue'!AN$5:AN$467,'Grid GenerationQueue'!$AX$5:$AX$467,$B125,'Grid GenerationQueue'!$AY$5:$AY$467,$C125,'Grid GenerationQueue'!$BH$5:$BH$467,"Executed",'Grid GenerationQueue'!$BB$5:$BB$467,"&lt;"&amp;$BE$3)</f>
        <v>0</v>
      </c>
      <c r="BN125">
        <f>SUMIFS('Grid GenerationQueue'!AO$5:AO$467,'Grid GenerationQueue'!$AX$5:$AX$467,$B125,'Grid GenerationQueue'!$AY$5:$AY$467,$C125,'Grid GenerationQueue'!$BH$5:$BH$467,"Executed",'Grid GenerationQueue'!$BB$5:$BB$467,"&lt;"&amp;$BE$3)</f>
        <v>0</v>
      </c>
      <c r="BO125">
        <f>SUMIFS('Grid GenerationQueue'!AP$5:AP$467,'Grid GenerationQueue'!$AX$5:$AX$467,$B125,'Grid GenerationQueue'!$AY$5:$AY$467,$C125,'Grid GenerationQueue'!$BH$5:$BH$467,"Executed",'Grid GenerationQueue'!$BB$5:$BB$467,"&lt;"&amp;$BE$3)</f>
        <v>0</v>
      </c>
      <c r="BQ125">
        <f>SUMIFS('Grid GenerationQueue'!AE$5:AE$467,'Grid GenerationQueue'!$AX$5:$AX$467,$B125,'Grid GenerationQueue'!$AY$5:$AY$467,$C125,'Grid GenerationQueue'!$BF$5:$BF$467,"&lt;&gt;"&amp;"",'Grid GenerationQueue'!$BB$5:$BB$467,"&lt;"&amp;$BE$3)</f>
        <v>0</v>
      </c>
      <c r="BR125">
        <f>SUMIFS('Grid GenerationQueue'!AF$5:AF$467,'Grid GenerationQueue'!$AX$5:$AX$467,$B125,'Grid GenerationQueue'!$AY$5:$AY$467,$C125,'Grid GenerationQueue'!$BF$5:$BF$467,"&lt;&gt;"&amp;"",'Grid GenerationQueue'!$BB$5:$BB$467,"&lt;"&amp;$BE$3)</f>
        <v>0</v>
      </c>
      <c r="BS125">
        <f>SUMIFS('Grid GenerationQueue'!AG$5:AG$467,'Grid GenerationQueue'!$AX$5:$AX$467,$B125,'Grid GenerationQueue'!$AY$5:$AY$467,$C125,'Grid GenerationQueue'!$BF$5:$BF$467,"&lt;&gt;"&amp;"",'Grid GenerationQueue'!$BB$5:$BB$467,"&lt;"&amp;$BE$3)</f>
        <v>0</v>
      </c>
      <c r="BT125">
        <f>SUMIFS('Grid GenerationQueue'!AH$5:AH$467,'Grid GenerationQueue'!$AX$5:$AX$467,$B125,'Grid GenerationQueue'!$AY$5:$AY$467,$C125,'Grid GenerationQueue'!$BF$5:$BF$467,"&lt;&gt;"&amp;"",'Grid GenerationQueue'!$BB$5:$BB$467,"&lt;"&amp;$BE$3)</f>
        <v>0</v>
      </c>
      <c r="BU125">
        <f>SUMIFS('Grid GenerationQueue'!AI$5:AI$467,'Grid GenerationQueue'!$AX$5:$AX$467,$B125,'Grid GenerationQueue'!$AY$5:$AY$467,$C125,'Grid GenerationQueue'!$BF$5:$BF$467,"&lt;&gt;"&amp;"",'Grid GenerationQueue'!$BB$5:$BB$467,"&lt;"&amp;$BE$3)</f>
        <v>0</v>
      </c>
      <c r="BV125">
        <f>SUMIFS('Grid GenerationQueue'!AJ$5:AJ$467,'Grid GenerationQueue'!$AX$5:$AX$467,$B125,'Grid GenerationQueue'!$AY$5:$AY$467,$C125,'Grid GenerationQueue'!$BF$5:$BF$467,"&lt;&gt;"&amp;"",'Grid GenerationQueue'!$BB$5:$BB$467,"&lt;"&amp;$BE$3)</f>
        <v>0</v>
      </c>
      <c r="BW125">
        <f>SUMIFS('Grid GenerationQueue'!AK$5:AK$467,'Grid GenerationQueue'!$AX$5:$AX$467,$B125,'Grid GenerationQueue'!$AY$5:$AY$467,$C125,'Grid GenerationQueue'!$BF$5:$BF$467,"&lt;&gt;"&amp;"",'Grid GenerationQueue'!$BB$5:$BB$467,"&lt;"&amp;$BE$3)</f>
        <v>0</v>
      </c>
      <c r="BX125">
        <f>SUMIFS('Grid GenerationQueue'!AL$5:AL$467,'Grid GenerationQueue'!$AX$5:$AX$467,$B125,'Grid GenerationQueue'!$AY$5:$AY$467,$C125,'Grid GenerationQueue'!$BF$5:$BF$467,"&lt;&gt;"&amp;"",'Grid GenerationQueue'!$BB$5:$BB$467,"&lt;"&amp;$BE$3)</f>
        <v>0</v>
      </c>
      <c r="BY125">
        <f>SUMIFS('Grid GenerationQueue'!AM$5:AM$467,'Grid GenerationQueue'!$AX$5:$AX$467,$B125,'Grid GenerationQueue'!$AY$5:$AY$467,$C125,'Grid GenerationQueue'!$BF$5:$BF$467,"&lt;&gt;"&amp;"",'Grid GenerationQueue'!$BB$5:$BB$467,"&lt;"&amp;$BE$3)</f>
        <v>0</v>
      </c>
      <c r="BZ125">
        <f>SUMIFS('Grid GenerationQueue'!AN$5:AN$467,'Grid GenerationQueue'!$AX$5:$AX$467,$B125,'Grid GenerationQueue'!$AY$5:$AY$467,$C125,'Grid GenerationQueue'!$BF$5:$BF$467,"&lt;&gt;"&amp;"",'Grid GenerationQueue'!$BB$5:$BB$467,"&lt;"&amp;$BE$3)</f>
        <v>0</v>
      </c>
      <c r="CA125">
        <f>SUMIFS('Grid GenerationQueue'!AO$5:AO$467,'Grid GenerationQueue'!$AX$5:$AX$467,$B125,'Grid GenerationQueue'!$AY$5:$AY$467,$C125,'Grid GenerationQueue'!$BF$5:$BF$467,"&lt;&gt;"&amp;"",'Grid GenerationQueue'!$BB$5:$BB$467,"&lt;"&amp;$BE$3)</f>
        <v>0</v>
      </c>
      <c r="CB125">
        <f>SUMIFS('Grid GenerationQueue'!AP$5:AP$467,'Grid GenerationQueue'!$AX$5:$AX$467,$B125,'Grid GenerationQueue'!$AY$5:$AY$467,$C125,'Grid GenerationQueue'!$BF$5:$BF$467,"&lt;&gt;"&amp;"",'Grid GenerationQueue'!$BB$5:$BB$467,"&lt;"&amp;$BE$3)</f>
        <v>0</v>
      </c>
      <c r="CD125">
        <f>SUMIFS('Grid GenerationQueue'!AE$5:AE$467,'Grid GenerationQueue'!$AX$5:$AX$467,$B125,'Grid GenerationQueue'!$AY$5:$AY$467,$C125,'Grid GenerationQueue'!$BB$5:$BB$467,"&lt;"&amp;$BE$3)</f>
        <v>0</v>
      </c>
      <c r="CE125">
        <f>SUMIFS('Grid GenerationQueue'!AF$5:AF$467,'Grid GenerationQueue'!$AX$5:$AX$467,$B125,'Grid GenerationQueue'!$AY$5:$AY$467,$C125,'Grid GenerationQueue'!$BB$5:$BB$467,"&lt;"&amp;$BE$3)</f>
        <v>0</v>
      </c>
      <c r="CF125">
        <f>SUMIFS('Grid GenerationQueue'!AG$5:AG$467,'Grid GenerationQueue'!$AX$5:$AX$467,$B125,'Grid GenerationQueue'!$AY$5:$AY$467,$C125,'Grid GenerationQueue'!$BB$5:$BB$467,"&lt;"&amp;$BE$3)</f>
        <v>0</v>
      </c>
      <c r="CG125">
        <f>SUMIFS('Grid GenerationQueue'!AH$5:AH$467,'Grid GenerationQueue'!$AX$5:$AX$467,$B125,'Grid GenerationQueue'!$AY$5:$AY$467,$C125,'Grid GenerationQueue'!$BB$5:$BB$467,"&lt;"&amp;$BE$3)</f>
        <v>0</v>
      </c>
      <c r="CH125">
        <f>SUMIFS('Grid GenerationQueue'!AI$5:AI$467,'Grid GenerationQueue'!$AX$5:$AX$467,$B125,'Grid GenerationQueue'!$AY$5:$AY$467,$C125,'Grid GenerationQueue'!$BB$5:$BB$467,"&lt;"&amp;$BE$3)</f>
        <v>0</v>
      </c>
      <c r="CI125">
        <f>SUMIFS('Grid GenerationQueue'!AJ$5:AJ$467,'Grid GenerationQueue'!$AX$5:$AX$467,$B125,'Grid GenerationQueue'!$AY$5:$AY$467,$C125,'Grid GenerationQueue'!$BB$5:$BB$467,"&lt;"&amp;$BE$3)</f>
        <v>0</v>
      </c>
      <c r="CJ125">
        <f>SUMIFS('Grid GenerationQueue'!AK$5:AK$467,'Grid GenerationQueue'!$AX$5:$AX$467,$B125,'Grid GenerationQueue'!$AY$5:$AY$467,$C125,'Grid GenerationQueue'!$BB$5:$BB$467,"&lt;"&amp;$BE$3)</f>
        <v>0</v>
      </c>
      <c r="CK125">
        <f>SUMIFS('Grid GenerationQueue'!AL$5:AL$467,'Grid GenerationQueue'!$AX$5:$AX$467,$B125,'Grid GenerationQueue'!$AY$5:$AY$467,$C125,'Grid GenerationQueue'!$BB$5:$BB$467,"&lt;"&amp;$BE$3)</f>
        <v>0</v>
      </c>
      <c r="CL125">
        <f>SUMIFS('Grid GenerationQueue'!AM$5:AM$467,'Grid GenerationQueue'!$AX$5:$AX$467,$B125,'Grid GenerationQueue'!$AY$5:$AY$467,$C125,'Grid GenerationQueue'!$BB$5:$BB$467,"&lt;"&amp;$BE$3)</f>
        <v>0</v>
      </c>
      <c r="CM125">
        <f>SUMIFS('Grid GenerationQueue'!AN$5:AN$467,'Grid GenerationQueue'!$AX$5:$AX$467,$B125,'Grid GenerationQueue'!$AY$5:$AY$467,$C125,'Grid GenerationQueue'!$BB$5:$BB$467,"&lt;"&amp;$BE$3)</f>
        <v>0</v>
      </c>
      <c r="CN125">
        <f>SUMIFS('Grid GenerationQueue'!AO$5:AO$467,'Grid GenerationQueue'!$AX$5:$AX$467,$B125,'Grid GenerationQueue'!$AY$5:$AY$467,$C125,'Grid GenerationQueue'!$BB$5:$BB$467,"&lt;"&amp;$BE$3)</f>
        <v>0</v>
      </c>
      <c r="CO125">
        <f>SUMIFS('Grid GenerationQueue'!AP$5:AP$467,'Grid GenerationQueue'!$AX$5:$AX$467,$B125,'Grid GenerationQueue'!$AY$5:$AY$467,$C125,'Grid GenerationQueue'!$BB$5:$BB$467,"&lt;"&amp;$BE$3)</f>
        <v>0</v>
      </c>
    </row>
    <row r="126" spans="1:93" x14ac:dyDescent="0.35">
      <c r="A126" t="s">
        <v>4659</v>
      </c>
      <c r="B126" t="s">
        <v>4422</v>
      </c>
      <c r="C126">
        <v>500</v>
      </c>
      <c r="D126">
        <f>SUMIFS('Grid GenerationQueue'!AE$5:AE$467,'Grid GenerationQueue'!$AX$5:$AX$467,$B126,'Grid GenerationQueue'!$AY$5:$AY$467,$C126,'Grid GenerationQueue'!$BI$5:$BI$467,"&lt;4")</f>
        <v>0</v>
      </c>
      <c r="E126">
        <f>SUMIFS('Grid GenerationQueue'!AF$5:AF$467,'Grid GenerationQueue'!$AX$5:$AX$467,$B126,'Grid GenerationQueue'!$AY$5:$AY$467,$C126,'Grid GenerationQueue'!$BI$5:$BI$467,"&lt;4")</f>
        <v>0</v>
      </c>
      <c r="F126">
        <f>SUMIFS('Grid GenerationQueue'!AG$5:AG$467,'Grid GenerationQueue'!$AX$5:$AX$467,$B126,'Grid GenerationQueue'!$AY$5:$AY$467,$C126,'Grid GenerationQueue'!$BI$5:$BI$467,"&lt;4")</f>
        <v>0</v>
      </c>
      <c r="G126">
        <f>SUMIFS('Grid GenerationQueue'!AH$5:AH$467,'Grid GenerationQueue'!$AX$5:$AX$467,$B126,'Grid GenerationQueue'!$AY$5:$AY$467,$C126,'Grid GenerationQueue'!$BI$5:$BI$467,"&lt;4")</f>
        <v>0</v>
      </c>
      <c r="H126">
        <f>SUMIFS('Grid GenerationQueue'!AI$5:AI$467,'Grid GenerationQueue'!$AX$5:$AX$467,$B126,'Grid GenerationQueue'!$AY$5:$AY$467,$C126,'Grid GenerationQueue'!$BI$5:$BI$467,"&lt;4")</f>
        <v>0</v>
      </c>
      <c r="I126">
        <f>SUMIFS('Grid GenerationQueue'!AJ$5:AJ$467,'Grid GenerationQueue'!$AX$5:$AX$467,$B126,'Grid GenerationQueue'!$AY$5:$AY$467,$C126,'Grid GenerationQueue'!$BI$5:$BI$467,"&lt;4")</f>
        <v>0</v>
      </c>
      <c r="J126">
        <f>SUMIFS('Grid GenerationQueue'!AK$5:AK$467,'Grid GenerationQueue'!$AX$5:$AX$467,$B126,'Grid GenerationQueue'!$AY$5:$AY$467,$C126,'Grid GenerationQueue'!$BI$5:$BI$467,"&lt;4")</f>
        <v>0</v>
      </c>
      <c r="K126">
        <f>SUMIFS('Grid GenerationQueue'!AL$5:AL$467,'Grid GenerationQueue'!$AX$5:$AX$467,$B126,'Grid GenerationQueue'!$AY$5:$AY$467,$C126,'Grid GenerationQueue'!$BI$5:$BI$467,"&lt;4")</f>
        <v>0</v>
      </c>
      <c r="L126">
        <f>SUMIFS('Grid GenerationQueue'!AM$5:AM$467,'Grid GenerationQueue'!$AX$5:$AX$467,$B126,'Grid GenerationQueue'!$AY$5:$AY$467,$C126,'Grid GenerationQueue'!$BI$5:$BI$467,"&lt;4")</f>
        <v>0</v>
      </c>
      <c r="M126">
        <f>SUMIFS('Grid GenerationQueue'!AN$5:AN$467,'Grid GenerationQueue'!$AX$5:$AX$467,$B126,'Grid GenerationQueue'!$AY$5:$AY$467,$C126,'Grid GenerationQueue'!$BI$5:$BI$467,"&lt;4")</f>
        <v>0</v>
      </c>
      <c r="N126">
        <f>SUMIFS('Grid GenerationQueue'!AO$5:AO$467,'Grid GenerationQueue'!$AX$5:$AX$467,$B126,'Grid GenerationQueue'!$AY$5:$AY$467,$C126,'Grid GenerationQueue'!$BI$5:$BI$467,"&lt;4")</f>
        <v>0</v>
      </c>
      <c r="O126">
        <f>SUMIFS('Grid GenerationQueue'!AP$5:AP$467,'Grid GenerationQueue'!$AX$5:$AX$467,$B126,'Grid GenerationQueue'!$AY$5:$AY$467,$C126,'Grid GenerationQueue'!$BI$5:$BI$467,"&lt;4")</f>
        <v>0</v>
      </c>
      <c r="Q126">
        <f>SUMIFS('Grid GenerationQueue'!AE$5:AE$467,'Grid GenerationQueue'!$AX$5:$AX$467,$B126,'Grid GenerationQueue'!$AY$5:$AY$467,$C126,'Grid GenerationQueue'!$BH$5:$BH$467,"Executed")</f>
        <v>0</v>
      </c>
      <c r="R126">
        <f>SUMIFS('Grid GenerationQueue'!AF$5:AF$467,'Grid GenerationQueue'!$AX$5:$AX$467,$B126,'Grid GenerationQueue'!$AY$5:$AY$467,$C126,'Grid GenerationQueue'!$BH$5:$BH$467,"Executed")</f>
        <v>0</v>
      </c>
      <c r="S126">
        <f>SUMIFS('Grid GenerationQueue'!AG$5:AG$467,'Grid GenerationQueue'!$AX$5:$AX$467,$B126,'Grid GenerationQueue'!$AY$5:$AY$467,$C126,'Grid GenerationQueue'!$BH$5:$BH$467,"Executed")</f>
        <v>0</v>
      </c>
      <c r="T126">
        <f>SUMIFS('Grid GenerationQueue'!AH$5:AH$467,'Grid GenerationQueue'!$AX$5:$AX$467,$B126,'Grid GenerationQueue'!$AY$5:$AY$467,$C126,'Grid GenerationQueue'!$BH$5:$BH$467,"Executed")</f>
        <v>0</v>
      </c>
      <c r="U126">
        <f>SUMIFS('Grid GenerationQueue'!AI$5:AI$467,'Grid GenerationQueue'!$AX$5:$AX$467,$B126,'Grid GenerationQueue'!$AY$5:$AY$467,$C126,'Grid GenerationQueue'!$BH$5:$BH$467,"Executed")</f>
        <v>0</v>
      </c>
      <c r="V126">
        <f>SUMIFS('Grid GenerationQueue'!AJ$5:AJ$467,'Grid GenerationQueue'!$AX$5:$AX$467,$B126,'Grid GenerationQueue'!$AY$5:$AY$467,$C126,'Grid GenerationQueue'!$BH$5:$BH$467,"Executed")</f>
        <v>0</v>
      </c>
      <c r="W126">
        <f>SUMIFS('Grid GenerationQueue'!AK$5:AK$467,'Grid GenerationQueue'!$AX$5:$AX$467,$B126,'Grid GenerationQueue'!$AY$5:$AY$467,$C126,'Grid GenerationQueue'!$BH$5:$BH$467,"Executed")</f>
        <v>0</v>
      </c>
      <c r="X126">
        <f>SUMIFS('Grid GenerationQueue'!AL$5:AL$467,'Grid GenerationQueue'!$AX$5:$AX$467,$B126,'Grid GenerationQueue'!$AY$5:$AY$467,$C126,'Grid GenerationQueue'!$BH$5:$BH$467,"Executed")</f>
        <v>0</v>
      </c>
      <c r="Y126">
        <f>SUMIFS('Grid GenerationQueue'!AM$5:AM$467,'Grid GenerationQueue'!$AX$5:$AX$467,$B126,'Grid GenerationQueue'!$AY$5:$AY$467,$C126,'Grid GenerationQueue'!$BH$5:$BH$467,"Executed")</f>
        <v>0</v>
      </c>
      <c r="Z126">
        <f>SUMIFS('Grid GenerationQueue'!AN$5:AN$467,'Grid GenerationQueue'!$AX$5:$AX$467,$B126,'Grid GenerationQueue'!$AY$5:$AY$467,$C126,'Grid GenerationQueue'!$BH$5:$BH$467,"Executed")</f>
        <v>0</v>
      </c>
      <c r="AA126">
        <f>SUMIFS('Grid GenerationQueue'!AO$5:AO$467,'Grid GenerationQueue'!$AX$5:$AX$467,$B126,'Grid GenerationQueue'!$AY$5:$AY$467,$C126,'Grid GenerationQueue'!$BH$5:$BH$467,"Executed")</f>
        <v>0</v>
      </c>
      <c r="AB126">
        <f>SUMIFS('Grid GenerationQueue'!AP$5:AP$467,'Grid GenerationQueue'!$AX$5:$AX$467,$B126,'Grid GenerationQueue'!$AY$5:$AY$467,$C126,'Grid GenerationQueue'!$BH$5:$BH$467,"Executed")</f>
        <v>0</v>
      </c>
      <c r="AD126">
        <f>SUMIFS('Grid GenerationQueue'!AE$5:AE$467,'Grid GenerationQueue'!$AX$5:$AX$467,$B126,'Grid GenerationQueue'!$AY$5:$AY$467,$C126,'Grid GenerationQueue'!$BF$5:$BF$467,"&lt;&gt;"&amp;"")</f>
        <v>0</v>
      </c>
      <c r="AE126">
        <f>SUMIFS('Grid GenerationQueue'!AF$5:AF$467,'Grid GenerationQueue'!$AX$5:$AX$467,$B126,'Grid GenerationQueue'!$AY$5:$AY$467,$C126,'Grid GenerationQueue'!$BF$5:$BF$467,"&lt;&gt;"&amp;"")</f>
        <v>0</v>
      </c>
      <c r="AF126">
        <f>SUMIFS('Grid GenerationQueue'!AG$5:AG$467,'Grid GenerationQueue'!$AX$5:$AX$467,$B126,'Grid GenerationQueue'!$AY$5:$AY$467,$C126,'Grid GenerationQueue'!$BF$5:$BF$467,"&lt;&gt;"&amp;"")</f>
        <v>0</v>
      </c>
      <c r="AG126">
        <f>SUMIFS('Grid GenerationQueue'!AH$5:AH$467,'Grid GenerationQueue'!$AX$5:$AX$467,$B126,'Grid GenerationQueue'!$AY$5:$AY$467,$C126,'Grid GenerationQueue'!$BF$5:$BF$467,"&lt;&gt;"&amp;"")</f>
        <v>0</v>
      </c>
      <c r="AH126">
        <f>SUMIFS('Grid GenerationQueue'!AI$5:AI$467,'Grid GenerationQueue'!$AX$5:$AX$467,$B126,'Grid GenerationQueue'!$AY$5:$AY$467,$C126,'Grid GenerationQueue'!$BF$5:$BF$467,"&lt;&gt;"&amp;"")</f>
        <v>0</v>
      </c>
      <c r="AI126">
        <f>SUMIFS('Grid GenerationQueue'!AJ$5:AJ$467,'Grid GenerationQueue'!$AX$5:$AX$467,$B126,'Grid GenerationQueue'!$AY$5:$AY$467,$C126,'Grid GenerationQueue'!$BF$5:$BF$467,"&lt;&gt;"&amp;"")</f>
        <v>0</v>
      </c>
      <c r="AJ126">
        <f>SUMIFS('Grid GenerationQueue'!AK$5:AK$467,'Grid GenerationQueue'!$AX$5:$AX$467,$B126,'Grid GenerationQueue'!$AY$5:$AY$467,$C126,'Grid GenerationQueue'!$BF$5:$BF$467,"&lt;&gt;"&amp;"")</f>
        <v>0</v>
      </c>
      <c r="AK126">
        <f>SUMIFS('Grid GenerationQueue'!AL$5:AL$467,'Grid GenerationQueue'!$AX$5:$AX$467,$B126,'Grid GenerationQueue'!$AY$5:$AY$467,$C126,'Grid GenerationQueue'!$BF$5:$BF$467,"&lt;&gt;"&amp;"")</f>
        <v>0</v>
      </c>
      <c r="AL126">
        <f>SUMIFS('Grid GenerationQueue'!AM$5:AM$467,'Grid GenerationQueue'!$AX$5:$AX$467,$B126,'Grid GenerationQueue'!$AY$5:$AY$467,$C126,'Grid GenerationQueue'!$BF$5:$BF$467,"&lt;&gt;"&amp;"")</f>
        <v>0</v>
      </c>
      <c r="AM126">
        <f>SUMIFS('Grid GenerationQueue'!AN$5:AN$467,'Grid GenerationQueue'!$AX$5:$AX$467,$B126,'Grid GenerationQueue'!$AY$5:$AY$467,$C126,'Grid GenerationQueue'!$BF$5:$BF$467,"&lt;&gt;"&amp;"")</f>
        <v>0</v>
      </c>
      <c r="AN126">
        <f>SUMIFS('Grid GenerationQueue'!AO$5:AO$467,'Grid GenerationQueue'!$AX$5:$AX$467,$B126,'Grid GenerationQueue'!$AY$5:$AY$467,$C126,'Grid GenerationQueue'!$BF$5:$BF$467,"&lt;&gt;"&amp;"")</f>
        <v>0</v>
      </c>
      <c r="AO126">
        <f>SUMIFS('Grid GenerationQueue'!AP$5:AP$467,'Grid GenerationQueue'!$AX$5:$AX$467,$B126,'Grid GenerationQueue'!$AY$5:$AY$467,$C126,'Grid GenerationQueue'!$BF$5:$BF$467,"&lt;&gt;"&amp;"")</f>
        <v>0</v>
      </c>
      <c r="AQ126">
        <f>SUMIFS('Grid GenerationQueue'!AE$5:AE$467,'Grid GenerationQueue'!$AX$5:$AX$467,$B126,'Grid GenerationQueue'!$AY$5:$AY$467,$C126)</f>
        <v>0</v>
      </c>
      <c r="AR126">
        <f>SUMIFS('Grid GenerationQueue'!AF$5:AF$467,'Grid GenerationQueue'!$AX$5:$AX$467,$B126,'Grid GenerationQueue'!$AY$5:$AY$467,$C126)</f>
        <v>0</v>
      </c>
      <c r="AS126">
        <f>SUMIFS('Grid GenerationQueue'!AG$5:AG$467,'Grid GenerationQueue'!$AX$5:$AX$467,$B126,'Grid GenerationQueue'!$AY$5:$AY$467,$C126)</f>
        <v>0</v>
      </c>
      <c r="AT126">
        <f>SUMIFS('Grid GenerationQueue'!AH$5:AH$467,'Grid GenerationQueue'!$AX$5:$AX$467,$B126,'Grid GenerationQueue'!$AY$5:$AY$467,$C126)</f>
        <v>0</v>
      </c>
      <c r="AU126">
        <f>SUMIFS('Grid GenerationQueue'!AI$5:AI$467,'Grid GenerationQueue'!$AX$5:$AX$467,$B126,'Grid GenerationQueue'!$AY$5:$AY$467,$C126)</f>
        <v>0</v>
      </c>
      <c r="AV126">
        <f>SUMIFS('Grid GenerationQueue'!AJ$5:AJ$467,'Grid GenerationQueue'!$AX$5:$AX$467,$B126,'Grid GenerationQueue'!$AY$5:$AY$467,$C126)</f>
        <v>0</v>
      </c>
      <c r="AW126">
        <f>SUMIFS('Grid GenerationQueue'!AK$5:AK$467,'Grid GenerationQueue'!$AX$5:$AX$467,$B126,'Grid GenerationQueue'!$AY$5:$AY$467,$C126)</f>
        <v>0</v>
      </c>
      <c r="AX126">
        <f>SUMIFS('Grid GenerationQueue'!AL$5:AL$467,'Grid GenerationQueue'!$AX$5:$AX$467,$B126,'Grid GenerationQueue'!$AY$5:$AY$467,$C126)</f>
        <v>0</v>
      </c>
      <c r="AY126">
        <f>SUMIFS('Grid GenerationQueue'!AM$5:AM$467,'Grid GenerationQueue'!$AX$5:$AX$467,$B126,'Grid GenerationQueue'!$AY$5:$AY$467,$C126)</f>
        <v>0</v>
      </c>
      <c r="AZ126">
        <f>SUMIFS('Grid GenerationQueue'!AN$5:AN$467,'Grid GenerationQueue'!$AX$5:$AX$467,$B126,'Grid GenerationQueue'!$AY$5:$AY$467,$C126)</f>
        <v>0</v>
      </c>
      <c r="BA126">
        <f>SUMIFS('Grid GenerationQueue'!AO$5:AO$467,'Grid GenerationQueue'!$AX$5:$AX$467,$B126,'Grid GenerationQueue'!$AY$5:$AY$467,$C126)</f>
        <v>0</v>
      </c>
      <c r="BB126">
        <f>SUMIFS('Grid GenerationQueue'!AP$5:AP$467,'Grid GenerationQueue'!$AX$5:$AX$467,$B126,'Grid GenerationQueue'!$AY$5:$AY$467,$C126)</f>
        <v>0</v>
      </c>
      <c r="BD126">
        <f>SUMIFS('Grid GenerationQueue'!AE$5:AE$467,'Grid GenerationQueue'!$AX$5:$AX$467,$B126,'Grid GenerationQueue'!$AY$5:$AY$467,$C126,'Grid GenerationQueue'!$BH$5:$BH$467,"Executed",'Grid GenerationQueue'!$BB$5:$BB$467,"&lt;"&amp;$BE$3)</f>
        <v>0</v>
      </c>
      <c r="BE126">
        <f>SUMIFS('Grid GenerationQueue'!AF$5:AF$467,'Grid GenerationQueue'!$AX$5:$AX$467,$B126,'Grid GenerationQueue'!$AY$5:$AY$467,$C126,'Grid GenerationQueue'!$BH$5:$BH$467,"Executed",'Grid GenerationQueue'!$BB$5:$BB$467,"&lt;"&amp;$BE$3)</f>
        <v>0</v>
      </c>
      <c r="BF126">
        <f>SUMIFS('Grid GenerationQueue'!AG$5:AG$467,'Grid GenerationQueue'!$AX$5:$AX$467,$B126,'Grid GenerationQueue'!$AY$5:$AY$467,$C126,'Grid GenerationQueue'!$BH$5:$BH$467,"Executed",'Grid GenerationQueue'!$BB$5:$BB$467,"&lt;"&amp;$BE$3)</f>
        <v>0</v>
      </c>
      <c r="BG126">
        <f>SUMIFS('Grid GenerationQueue'!AH$5:AH$467,'Grid GenerationQueue'!$AX$5:$AX$467,$B126,'Grid GenerationQueue'!$AY$5:$AY$467,$C126,'Grid GenerationQueue'!$BH$5:$BH$467,"Executed",'Grid GenerationQueue'!$BB$5:$BB$467,"&lt;"&amp;$BE$3)</f>
        <v>0</v>
      </c>
      <c r="BH126">
        <f>SUMIFS('Grid GenerationQueue'!AI$5:AI$467,'Grid GenerationQueue'!$AX$5:$AX$467,$B126,'Grid GenerationQueue'!$AY$5:$AY$467,$C126,'Grid GenerationQueue'!$BH$5:$BH$467,"Executed",'Grid GenerationQueue'!$BB$5:$BB$467,"&lt;"&amp;$BE$3)</f>
        <v>0</v>
      </c>
      <c r="BI126">
        <f>SUMIFS('Grid GenerationQueue'!AJ$5:AJ$467,'Grid GenerationQueue'!$AX$5:$AX$467,$B126,'Grid GenerationQueue'!$AY$5:$AY$467,$C126,'Grid GenerationQueue'!$BH$5:$BH$467,"Executed",'Grid GenerationQueue'!$BB$5:$BB$467,"&lt;"&amp;$BE$3)</f>
        <v>0</v>
      </c>
      <c r="BJ126">
        <f>SUMIFS('Grid GenerationQueue'!AK$5:AK$467,'Grid GenerationQueue'!$AX$5:$AX$467,$B126,'Grid GenerationQueue'!$AY$5:$AY$467,$C126,'Grid GenerationQueue'!$BH$5:$BH$467,"Executed",'Grid GenerationQueue'!$BB$5:$BB$467,"&lt;"&amp;$BE$3)</f>
        <v>0</v>
      </c>
      <c r="BK126">
        <f>SUMIFS('Grid GenerationQueue'!AL$5:AL$467,'Grid GenerationQueue'!$AX$5:$AX$467,$B126,'Grid GenerationQueue'!$AY$5:$AY$467,$C126,'Grid GenerationQueue'!$BH$5:$BH$467,"Executed",'Grid GenerationQueue'!$BB$5:$BB$467,"&lt;"&amp;$BE$3)</f>
        <v>0</v>
      </c>
      <c r="BL126">
        <f>SUMIFS('Grid GenerationQueue'!AM$5:AM$467,'Grid GenerationQueue'!$AX$5:$AX$467,$B126,'Grid GenerationQueue'!$AY$5:$AY$467,$C126,'Grid GenerationQueue'!$BH$5:$BH$467,"Executed",'Grid GenerationQueue'!$BB$5:$BB$467,"&lt;"&amp;$BE$3)</f>
        <v>0</v>
      </c>
      <c r="BM126">
        <f>SUMIFS('Grid GenerationQueue'!AN$5:AN$467,'Grid GenerationQueue'!$AX$5:$AX$467,$B126,'Grid GenerationQueue'!$AY$5:$AY$467,$C126,'Grid GenerationQueue'!$BH$5:$BH$467,"Executed",'Grid GenerationQueue'!$BB$5:$BB$467,"&lt;"&amp;$BE$3)</f>
        <v>0</v>
      </c>
      <c r="BN126">
        <f>SUMIFS('Grid GenerationQueue'!AO$5:AO$467,'Grid GenerationQueue'!$AX$5:$AX$467,$B126,'Grid GenerationQueue'!$AY$5:$AY$467,$C126,'Grid GenerationQueue'!$BH$5:$BH$467,"Executed",'Grid GenerationQueue'!$BB$5:$BB$467,"&lt;"&amp;$BE$3)</f>
        <v>0</v>
      </c>
      <c r="BO126">
        <f>SUMIFS('Grid GenerationQueue'!AP$5:AP$467,'Grid GenerationQueue'!$AX$5:$AX$467,$B126,'Grid GenerationQueue'!$AY$5:$AY$467,$C126,'Grid GenerationQueue'!$BH$5:$BH$467,"Executed",'Grid GenerationQueue'!$BB$5:$BB$467,"&lt;"&amp;$BE$3)</f>
        <v>0</v>
      </c>
      <c r="BQ126">
        <f>SUMIFS('Grid GenerationQueue'!AE$5:AE$467,'Grid GenerationQueue'!$AX$5:$AX$467,$B126,'Grid GenerationQueue'!$AY$5:$AY$467,$C126,'Grid GenerationQueue'!$BF$5:$BF$467,"&lt;&gt;"&amp;"",'Grid GenerationQueue'!$BB$5:$BB$467,"&lt;"&amp;$BE$3)</f>
        <v>0</v>
      </c>
      <c r="BR126">
        <f>SUMIFS('Grid GenerationQueue'!AF$5:AF$467,'Grid GenerationQueue'!$AX$5:$AX$467,$B126,'Grid GenerationQueue'!$AY$5:$AY$467,$C126,'Grid GenerationQueue'!$BF$5:$BF$467,"&lt;&gt;"&amp;"",'Grid GenerationQueue'!$BB$5:$BB$467,"&lt;"&amp;$BE$3)</f>
        <v>0</v>
      </c>
      <c r="BS126">
        <f>SUMIFS('Grid GenerationQueue'!AG$5:AG$467,'Grid GenerationQueue'!$AX$5:$AX$467,$B126,'Grid GenerationQueue'!$AY$5:$AY$467,$C126,'Grid GenerationQueue'!$BF$5:$BF$467,"&lt;&gt;"&amp;"",'Grid GenerationQueue'!$BB$5:$BB$467,"&lt;"&amp;$BE$3)</f>
        <v>0</v>
      </c>
      <c r="BT126">
        <f>SUMIFS('Grid GenerationQueue'!AH$5:AH$467,'Grid GenerationQueue'!$AX$5:$AX$467,$B126,'Grid GenerationQueue'!$AY$5:$AY$467,$C126,'Grid GenerationQueue'!$BF$5:$BF$467,"&lt;&gt;"&amp;"",'Grid GenerationQueue'!$BB$5:$BB$467,"&lt;"&amp;$BE$3)</f>
        <v>0</v>
      </c>
      <c r="BU126">
        <f>SUMIFS('Grid GenerationQueue'!AI$5:AI$467,'Grid GenerationQueue'!$AX$5:$AX$467,$B126,'Grid GenerationQueue'!$AY$5:$AY$467,$C126,'Grid GenerationQueue'!$BF$5:$BF$467,"&lt;&gt;"&amp;"",'Grid GenerationQueue'!$BB$5:$BB$467,"&lt;"&amp;$BE$3)</f>
        <v>0</v>
      </c>
      <c r="BV126">
        <f>SUMIFS('Grid GenerationQueue'!AJ$5:AJ$467,'Grid GenerationQueue'!$AX$5:$AX$467,$B126,'Grid GenerationQueue'!$AY$5:$AY$467,$C126,'Grid GenerationQueue'!$BF$5:$BF$467,"&lt;&gt;"&amp;"",'Grid GenerationQueue'!$BB$5:$BB$467,"&lt;"&amp;$BE$3)</f>
        <v>0</v>
      </c>
      <c r="BW126">
        <f>SUMIFS('Grid GenerationQueue'!AK$5:AK$467,'Grid GenerationQueue'!$AX$5:$AX$467,$B126,'Grid GenerationQueue'!$AY$5:$AY$467,$C126,'Grid GenerationQueue'!$BF$5:$BF$467,"&lt;&gt;"&amp;"",'Grid GenerationQueue'!$BB$5:$BB$467,"&lt;"&amp;$BE$3)</f>
        <v>0</v>
      </c>
      <c r="BX126">
        <f>SUMIFS('Grid GenerationQueue'!AL$5:AL$467,'Grid GenerationQueue'!$AX$5:$AX$467,$B126,'Grid GenerationQueue'!$AY$5:$AY$467,$C126,'Grid GenerationQueue'!$BF$5:$BF$467,"&lt;&gt;"&amp;"",'Grid GenerationQueue'!$BB$5:$BB$467,"&lt;"&amp;$BE$3)</f>
        <v>0</v>
      </c>
      <c r="BY126">
        <f>SUMIFS('Grid GenerationQueue'!AM$5:AM$467,'Grid GenerationQueue'!$AX$5:$AX$467,$B126,'Grid GenerationQueue'!$AY$5:$AY$467,$C126,'Grid GenerationQueue'!$BF$5:$BF$467,"&lt;&gt;"&amp;"",'Grid GenerationQueue'!$BB$5:$BB$467,"&lt;"&amp;$BE$3)</f>
        <v>0</v>
      </c>
      <c r="BZ126">
        <f>SUMIFS('Grid GenerationQueue'!AN$5:AN$467,'Grid GenerationQueue'!$AX$5:$AX$467,$B126,'Grid GenerationQueue'!$AY$5:$AY$467,$C126,'Grid GenerationQueue'!$BF$5:$BF$467,"&lt;&gt;"&amp;"",'Grid GenerationQueue'!$BB$5:$BB$467,"&lt;"&amp;$BE$3)</f>
        <v>0</v>
      </c>
      <c r="CA126">
        <f>SUMIFS('Grid GenerationQueue'!AO$5:AO$467,'Grid GenerationQueue'!$AX$5:$AX$467,$B126,'Grid GenerationQueue'!$AY$5:$AY$467,$C126,'Grid GenerationQueue'!$BF$5:$BF$467,"&lt;&gt;"&amp;"",'Grid GenerationQueue'!$BB$5:$BB$467,"&lt;"&amp;$BE$3)</f>
        <v>0</v>
      </c>
      <c r="CB126">
        <f>SUMIFS('Grid GenerationQueue'!AP$5:AP$467,'Grid GenerationQueue'!$AX$5:$AX$467,$B126,'Grid GenerationQueue'!$AY$5:$AY$467,$C126,'Grid GenerationQueue'!$BF$5:$BF$467,"&lt;&gt;"&amp;"",'Grid GenerationQueue'!$BB$5:$BB$467,"&lt;"&amp;$BE$3)</f>
        <v>0</v>
      </c>
      <c r="CD126">
        <f>SUMIFS('Grid GenerationQueue'!AE$5:AE$467,'Grid GenerationQueue'!$AX$5:$AX$467,$B126,'Grid GenerationQueue'!$AY$5:$AY$467,$C126,'Grid GenerationQueue'!$BB$5:$BB$467,"&lt;"&amp;$BE$3)</f>
        <v>0</v>
      </c>
      <c r="CE126">
        <f>SUMIFS('Grid GenerationQueue'!AF$5:AF$467,'Grid GenerationQueue'!$AX$5:$AX$467,$B126,'Grid GenerationQueue'!$AY$5:$AY$467,$C126,'Grid GenerationQueue'!$BB$5:$BB$467,"&lt;"&amp;$BE$3)</f>
        <v>0</v>
      </c>
      <c r="CF126">
        <f>SUMIFS('Grid GenerationQueue'!AG$5:AG$467,'Grid GenerationQueue'!$AX$5:$AX$467,$B126,'Grid GenerationQueue'!$AY$5:$AY$467,$C126,'Grid GenerationQueue'!$BB$5:$BB$467,"&lt;"&amp;$BE$3)</f>
        <v>0</v>
      </c>
      <c r="CG126">
        <f>SUMIFS('Grid GenerationQueue'!AH$5:AH$467,'Grid GenerationQueue'!$AX$5:$AX$467,$B126,'Grid GenerationQueue'!$AY$5:$AY$467,$C126,'Grid GenerationQueue'!$BB$5:$BB$467,"&lt;"&amp;$BE$3)</f>
        <v>0</v>
      </c>
      <c r="CH126">
        <f>SUMIFS('Grid GenerationQueue'!AI$5:AI$467,'Grid GenerationQueue'!$AX$5:$AX$467,$B126,'Grid GenerationQueue'!$AY$5:$AY$467,$C126,'Grid GenerationQueue'!$BB$5:$BB$467,"&lt;"&amp;$BE$3)</f>
        <v>0</v>
      </c>
      <c r="CI126">
        <f>SUMIFS('Grid GenerationQueue'!AJ$5:AJ$467,'Grid GenerationQueue'!$AX$5:$AX$467,$B126,'Grid GenerationQueue'!$AY$5:$AY$467,$C126,'Grid GenerationQueue'!$BB$5:$BB$467,"&lt;"&amp;$BE$3)</f>
        <v>0</v>
      </c>
      <c r="CJ126">
        <f>SUMIFS('Grid GenerationQueue'!AK$5:AK$467,'Grid GenerationQueue'!$AX$5:$AX$467,$B126,'Grid GenerationQueue'!$AY$5:$AY$467,$C126,'Grid GenerationQueue'!$BB$5:$BB$467,"&lt;"&amp;$BE$3)</f>
        <v>0</v>
      </c>
      <c r="CK126">
        <f>SUMIFS('Grid GenerationQueue'!AL$5:AL$467,'Grid GenerationQueue'!$AX$5:$AX$467,$B126,'Grid GenerationQueue'!$AY$5:$AY$467,$C126,'Grid GenerationQueue'!$BB$5:$BB$467,"&lt;"&amp;$BE$3)</f>
        <v>0</v>
      </c>
      <c r="CL126">
        <f>SUMIFS('Grid GenerationQueue'!AM$5:AM$467,'Grid GenerationQueue'!$AX$5:$AX$467,$B126,'Grid GenerationQueue'!$AY$5:$AY$467,$C126,'Grid GenerationQueue'!$BB$5:$BB$467,"&lt;"&amp;$BE$3)</f>
        <v>0</v>
      </c>
      <c r="CM126">
        <f>SUMIFS('Grid GenerationQueue'!AN$5:AN$467,'Grid GenerationQueue'!$AX$5:$AX$467,$B126,'Grid GenerationQueue'!$AY$5:$AY$467,$C126,'Grid GenerationQueue'!$BB$5:$BB$467,"&lt;"&amp;$BE$3)</f>
        <v>0</v>
      </c>
      <c r="CN126">
        <f>SUMIFS('Grid GenerationQueue'!AO$5:AO$467,'Grid GenerationQueue'!$AX$5:$AX$467,$B126,'Grid GenerationQueue'!$AY$5:$AY$467,$C126,'Grid GenerationQueue'!$BB$5:$BB$467,"&lt;"&amp;$BE$3)</f>
        <v>0</v>
      </c>
      <c r="CO126">
        <f>SUMIFS('Grid GenerationQueue'!AP$5:AP$467,'Grid GenerationQueue'!$AX$5:$AX$467,$B126,'Grid GenerationQueue'!$AY$5:$AY$467,$C126,'Grid GenerationQueue'!$BB$5:$BB$467,"&lt;"&amp;$BE$3)</f>
        <v>0</v>
      </c>
    </row>
    <row r="127" spans="1:93" x14ac:dyDescent="0.35">
      <c r="A127" t="s">
        <v>4659</v>
      </c>
      <c r="B127" t="s">
        <v>4422</v>
      </c>
      <c r="C127">
        <v>230</v>
      </c>
      <c r="D127">
        <f>SUMIFS('Grid GenerationQueue'!AE$5:AE$467,'Grid GenerationQueue'!$AX$5:$AX$467,$B127,'Grid GenerationQueue'!$AY$5:$AY$467,$C127,'Grid GenerationQueue'!$BI$5:$BI$467,"&lt;4")</f>
        <v>0</v>
      </c>
      <c r="E127">
        <f>SUMIFS('Grid GenerationQueue'!AF$5:AF$467,'Grid GenerationQueue'!$AX$5:$AX$467,$B127,'Grid GenerationQueue'!$AY$5:$AY$467,$C127,'Grid GenerationQueue'!$BI$5:$BI$467,"&lt;4")</f>
        <v>0</v>
      </c>
      <c r="F127">
        <f>SUMIFS('Grid GenerationQueue'!AG$5:AG$467,'Grid GenerationQueue'!$AX$5:$AX$467,$B127,'Grid GenerationQueue'!$AY$5:$AY$467,$C127,'Grid GenerationQueue'!$BI$5:$BI$467,"&lt;4")</f>
        <v>0</v>
      </c>
      <c r="G127">
        <f>SUMIFS('Grid GenerationQueue'!AH$5:AH$467,'Grid GenerationQueue'!$AX$5:$AX$467,$B127,'Grid GenerationQueue'!$AY$5:$AY$467,$C127,'Grid GenerationQueue'!$BI$5:$BI$467,"&lt;4")</f>
        <v>0</v>
      </c>
      <c r="H127">
        <f>SUMIFS('Grid GenerationQueue'!AI$5:AI$467,'Grid GenerationQueue'!$AX$5:$AX$467,$B127,'Grid GenerationQueue'!$AY$5:$AY$467,$C127,'Grid GenerationQueue'!$BI$5:$BI$467,"&lt;4")</f>
        <v>0</v>
      </c>
      <c r="I127">
        <f>SUMIFS('Grid GenerationQueue'!AJ$5:AJ$467,'Grid GenerationQueue'!$AX$5:$AX$467,$B127,'Grid GenerationQueue'!$AY$5:$AY$467,$C127,'Grid GenerationQueue'!$BI$5:$BI$467,"&lt;4")</f>
        <v>0</v>
      </c>
      <c r="J127">
        <f>SUMIFS('Grid GenerationQueue'!AK$5:AK$467,'Grid GenerationQueue'!$AX$5:$AX$467,$B127,'Grid GenerationQueue'!$AY$5:$AY$467,$C127,'Grid GenerationQueue'!$BI$5:$BI$467,"&lt;4")</f>
        <v>0</v>
      </c>
      <c r="K127">
        <f>SUMIFS('Grid GenerationQueue'!AL$5:AL$467,'Grid GenerationQueue'!$AX$5:$AX$467,$B127,'Grid GenerationQueue'!$AY$5:$AY$467,$C127,'Grid GenerationQueue'!$BI$5:$BI$467,"&lt;4")</f>
        <v>0</v>
      </c>
      <c r="L127">
        <f>SUMIFS('Grid GenerationQueue'!AM$5:AM$467,'Grid GenerationQueue'!$AX$5:$AX$467,$B127,'Grid GenerationQueue'!$AY$5:$AY$467,$C127,'Grid GenerationQueue'!$BI$5:$BI$467,"&lt;4")</f>
        <v>0</v>
      </c>
      <c r="M127">
        <f>SUMIFS('Grid GenerationQueue'!AN$5:AN$467,'Grid GenerationQueue'!$AX$5:$AX$467,$B127,'Grid GenerationQueue'!$AY$5:$AY$467,$C127,'Grid GenerationQueue'!$BI$5:$BI$467,"&lt;4")</f>
        <v>0</v>
      </c>
      <c r="N127">
        <f>SUMIFS('Grid GenerationQueue'!AO$5:AO$467,'Grid GenerationQueue'!$AX$5:$AX$467,$B127,'Grid GenerationQueue'!$AY$5:$AY$467,$C127,'Grid GenerationQueue'!$BI$5:$BI$467,"&lt;4")</f>
        <v>0</v>
      </c>
      <c r="O127">
        <f>SUMIFS('Grid GenerationQueue'!AP$5:AP$467,'Grid GenerationQueue'!$AX$5:$AX$467,$B127,'Grid GenerationQueue'!$AY$5:$AY$467,$C127,'Grid GenerationQueue'!$BI$5:$BI$467,"&lt;4")</f>
        <v>0</v>
      </c>
      <c r="Q127">
        <f>SUMIFS('Grid GenerationQueue'!AE$5:AE$467,'Grid GenerationQueue'!$AX$5:$AX$467,$B127,'Grid GenerationQueue'!$AY$5:$AY$467,$C127,'Grid GenerationQueue'!$BH$5:$BH$467,"Executed")</f>
        <v>256.29000000000002</v>
      </c>
      <c r="R127">
        <f>SUMIFS('Grid GenerationQueue'!AF$5:AF$467,'Grid GenerationQueue'!$AX$5:$AX$467,$B127,'Grid GenerationQueue'!$AY$5:$AY$467,$C127,'Grid GenerationQueue'!$BH$5:$BH$467,"Executed")</f>
        <v>250</v>
      </c>
      <c r="S127">
        <f>SUMIFS('Grid GenerationQueue'!AG$5:AG$467,'Grid GenerationQueue'!$AX$5:$AX$467,$B127,'Grid GenerationQueue'!$AY$5:$AY$467,$C127,'Grid GenerationQueue'!$BH$5:$BH$467,"Executed")</f>
        <v>0</v>
      </c>
      <c r="T127">
        <f>SUMIFS('Grid GenerationQueue'!AH$5:AH$467,'Grid GenerationQueue'!$AX$5:$AX$467,$B127,'Grid GenerationQueue'!$AY$5:$AY$467,$C127,'Grid GenerationQueue'!$BH$5:$BH$467,"Executed")</f>
        <v>0</v>
      </c>
      <c r="U127">
        <f>SUMIFS('Grid GenerationQueue'!AI$5:AI$467,'Grid GenerationQueue'!$AX$5:$AX$467,$B127,'Grid GenerationQueue'!$AY$5:$AY$467,$C127,'Grid GenerationQueue'!$BH$5:$BH$467,"Executed")</f>
        <v>0</v>
      </c>
      <c r="V127">
        <f>SUMIFS('Grid GenerationQueue'!AJ$5:AJ$467,'Grid GenerationQueue'!$AX$5:$AX$467,$B127,'Grid GenerationQueue'!$AY$5:$AY$467,$C127,'Grid GenerationQueue'!$BH$5:$BH$467,"Executed")</f>
        <v>0</v>
      </c>
      <c r="W127">
        <f>SUMIFS('Grid GenerationQueue'!AK$5:AK$467,'Grid GenerationQueue'!$AX$5:$AX$467,$B127,'Grid GenerationQueue'!$AY$5:$AY$467,$C127,'Grid GenerationQueue'!$BH$5:$BH$467,"Executed")</f>
        <v>0</v>
      </c>
      <c r="X127">
        <f>SUMIFS('Grid GenerationQueue'!AL$5:AL$467,'Grid GenerationQueue'!$AX$5:$AX$467,$B127,'Grid GenerationQueue'!$AY$5:$AY$467,$C127,'Grid GenerationQueue'!$BH$5:$BH$467,"Executed")</f>
        <v>0</v>
      </c>
      <c r="Y127">
        <f>SUMIFS('Grid GenerationQueue'!AM$5:AM$467,'Grid GenerationQueue'!$AX$5:$AX$467,$B127,'Grid GenerationQueue'!$AY$5:$AY$467,$C127,'Grid GenerationQueue'!$BH$5:$BH$467,"Executed")</f>
        <v>0</v>
      </c>
      <c r="Z127">
        <f>SUMIFS('Grid GenerationQueue'!AN$5:AN$467,'Grid GenerationQueue'!$AX$5:$AX$467,$B127,'Grid GenerationQueue'!$AY$5:$AY$467,$C127,'Grid GenerationQueue'!$BH$5:$BH$467,"Executed")</f>
        <v>0</v>
      </c>
      <c r="AA127">
        <f>SUMIFS('Grid GenerationQueue'!AO$5:AO$467,'Grid GenerationQueue'!$AX$5:$AX$467,$B127,'Grid GenerationQueue'!$AY$5:$AY$467,$C127,'Grid GenerationQueue'!$BH$5:$BH$467,"Executed")</f>
        <v>0</v>
      </c>
      <c r="AB127">
        <f>SUMIFS('Grid GenerationQueue'!AP$5:AP$467,'Grid GenerationQueue'!$AX$5:$AX$467,$B127,'Grid GenerationQueue'!$AY$5:$AY$467,$C127,'Grid GenerationQueue'!$BH$5:$BH$467,"Executed")</f>
        <v>0</v>
      </c>
      <c r="AD127">
        <f>SUMIFS('Grid GenerationQueue'!AE$5:AE$467,'Grid GenerationQueue'!$AX$5:$AX$467,$B127,'Grid GenerationQueue'!$AY$5:$AY$467,$C127,'Grid GenerationQueue'!$BF$5:$BF$467,"&lt;&gt;"&amp;"")</f>
        <v>256.29000000000002</v>
      </c>
      <c r="AE127">
        <f>SUMIFS('Grid GenerationQueue'!AF$5:AF$467,'Grid GenerationQueue'!$AX$5:$AX$467,$B127,'Grid GenerationQueue'!$AY$5:$AY$467,$C127,'Grid GenerationQueue'!$BF$5:$BF$467,"&lt;&gt;"&amp;"")</f>
        <v>250</v>
      </c>
      <c r="AF127">
        <f>SUMIFS('Grid GenerationQueue'!AG$5:AG$467,'Grid GenerationQueue'!$AX$5:$AX$467,$B127,'Grid GenerationQueue'!$AY$5:$AY$467,$C127,'Grid GenerationQueue'!$BF$5:$BF$467,"&lt;&gt;"&amp;"")</f>
        <v>0</v>
      </c>
      <c r="AG127">
        <f>SUMIFS('Grid GenerationQueue'!AH$5:AH$467,'Grid GenerationQueue'!$AX$5:$AX$467,$B127,'Grid GenerationQueue'!$AY$5:$AY$467,$C127,'Grid GenerationQueue'!$BF$5:$BF$467,"&lt;&gt;"&amp;"")</f>
        <v>0</v>
      </c>
      <c r="AH127">
        <f>SUMIFS('Grid GenerationQueue'!AI$5:AI$467,'Grid GenerationQueue'!$AX$5:$AX$467,$B127,'Grid GenerationQueue'!$AY$5:$AY$467,$C127,'Grid GenerationQueue'!$BF$5:$BF$467,"&lt;&gt;"&amp;"")</f>
        <v>0</v>
      </c>
      <c r="AI127">
        <f>SUMIFS('Grid GenerationQueue'!AJ$5:AJ$467,'Grid GenerationQueue'!$AX$5:$AX$467,$B127,'Grid GenerationQueue'!$AY$5:$AY$467,$C127,'Grid GenerationQueue'!$BF$5:$BF$467,"&lt;&gt;"&amp;"")</f>
        <v>0</v>
      </c>
      <c r="AJ127">
        <f>SUMIFS('Grid GenerationQueue'!AK$5:AK$467,'Grid GenerationQueue'!$AX$5:$AX$467,$B127,'Grid GenerationQueue'!$AY$5:$AY$467,$C127,'Grid GenerationQueue'!$BF$5:$BF$467,"&lt;&gt;"&amp;"")</f>
        <v>0</v>
      </c>
      <c r="AK127">
        <f>SUMIFS('Grid GenerationQueue'!AL$5:AL$467,'Grid GenerationQueue'!$AX$5:$AX$467,$B127,'Grid GenerationQueue'!$AY$5:$AY$467,$C127,'Grid GenerationQueue'!$BF$5:$BF$467,"&lt;&gt;"&amp;"")</f>
        <v>0</v>
      </c>
      <c r="AL127">
        <f>SUMIFS('Grid GenerationQueue'!AM$5:AM$467,'Grid GenerationQueue'!$AX$5:$AX$467,$B127,'Grid GenerationQueue'!$AY$5:$AY$467,$C127,'Grid GenerationQueue'!$BF$5:$BF$467,"&lt;&gt;"&amp;"")</f>
        <v>0</v>
      </c>
      <c r="AM127">
        <f>SUMIFS('Grid GenerationQueue'!AN$5:AN$467,'Grid GenerationQueue'!$AX$5:$AX$467,$B127,'Grid GenerationQueue'!$AY$5:$AY$467,$C127,'Grid GenerationQueue'!$BF$5:$BF$467,"&lt;&gt;"&amp;"")</f>
        <v>0</v>
      </c>
      <c r="AN127">
        <f>SUMIFS('Grid GenerationQueue'!AO$5:AO$467,'Grid GenerationQueue'!$AX$5:$AX$467,$B127,'Grid GenerationQueue'!$AY$5:$AY$467,$C127,'Grid GenerationQueue'!$BF$5:$BF$467,"&lt;&gt;"&amp;"")</f>
        <v>0</v>
      </c>
      <c r="AO127">
        <f>SUMIFS('Grid GenerationQueue'!AP$5:AP$467,'Grid GenerationQueue'!$AX$5:$AX$467,$B127,'Grid GenerationQueue'!$AY$5:$AY$467,$C127,'Grid GenerationQueue'!$BF$5:$BF$467,"&lt;&gt;"&amp;"")</f>
        <v>0</v>
      </c>
      <c r="AQ127">
        <f>SUMIFS('Grid GenerationQueue'!AE$5:AE$467,'Grid GenerationQueue'!$AX$5:$AX$467,$B127,'Grid GenerationQueue'!$AY$5:$AY$467,$C127)</f>
        <v>512.58000000000004</v>
      </c>
      <c r="AR127">
        <f>SUMIFS('Grid GenerationQueue'!AF$5:AF$467,'Grid GenerationQueue'!$AX$5:$AX$467,$B127,'Grid GenerationQueue'!$AY$5:$AY$467,$C127)</f>
        <v>250</v>
      </c>
      <c r="AS127">
        <f>SUMIFS('Grid GenerationQueue'!AG$5:AG$467,'Grid GenerationQueue'!$AX$5:$AX$467,$B127,'Grid GenerationQueue'!$AY$5:$AY$467,$C127)</f>
        <v>0</v>
      </c>
      <c r="AT127">
        <f>SUMIFS('Grid GenerationQueue'!AH$5:AH$467,'Grid GenerationQueue'!$AX$5:$AX$467,$B127,'Grid GenerationQueue'!$AY$5:$AY$467,$C127)</f>
        <v>0</v>
      </c>
      <c r="AU127">
        <f>SUMIFS('Grid GenerationQueue'!AI$5:AI$467,'Grid GenerationQueue'!$AX$5:$AX$467,$B127,'Grid GenerationQueue'!$AY$5:$AY$467,$C127)</f>
        <v>0</v>
      </c>
      <c r="AV127">
        <f>SUMIFS('Grid GenerationQueue'!AJ$5:AJ$467,'Grid GenerationQueue'!$AX$5:$AX$467,$B127,'Grid GenerationQueue'!$AY$5:$AY$467,$C127)</f>
        <v>0</v>
      </c>
      <c r="AW127">
        <f>SUMIFS('Grid GenerationQueue'!AK$5:AK$467,'Grid GenerationQueue'!$AX$5:$AX$467,$B127,'Grid GenerationQueue'!$AY$5:$AY$467,$C127)</f>
        <v>0</v>
      </c>
      <c r="AX127">
        <f>SUMIFS('Grid GenerationQueue'!AL$5:AL$467,'Grid GenerationQueue'!$AX$5:$AX$467,$B127,'Grid GenerationQueue'!$AY$5:$AY$467,$C127)</f>
        <v>0</v>
      </c>
      <c r="AY127">
        <f>SUMIFS('Grid GenerationQueue'!AM$5:AM$467,'Grid GenerationQueue'!$AX$5:$AX$467,$B127,'Grid GenerationQueue'!$AY$5:$AY$467,$C127)</f>
        <v>0</v>
      </c>
      <c r="AZ127">
        <f>SUMIFS('Grid GenerationQueue'!AN$5:AN$467,'Grid GenerationQueue'!$AX$5:$AX$467,$B127,'Grid GenerationQueue'!$AY$5:$AY$467,$C127)</f>
        <v>0</v>
      </c>
      <c r="BA127">
        <f>SUMIFS('Grid GenerationQueue'!AO$5:AO$467,'Grid GenerationQueue'!$AX$5:$AX$467,$B127,'Grid GenerationQueue'!$AY$5:$AY$467,$C127)</f>
        <v>0</v>
      </c>
      <c r="BB127">
        <f>SUMIFS('Grid GenerationQueue'!AP$5:AP$467,'Grid GenerationQueue'!$AX$5:$AX$467,$B127,'Grid GenerationQueue'!$AY$5:$AY$467,$C127)</f>
        <v>0</v>
      </c>
      <c r="BD127">
        <f>SUMIFS('Grid GenerationQueue'!AE$5:AE$467,'Grid GenerationQueue'!$AX$5:$AX$467,$B127,'Grid GenerationQueue'!$AY$5:$AY$467,$C127,'Grid GenerationQueue'!$BH$5:$BH$467,"Executed",'Grid GenerationQueue'!$BB$5:$BB$467,"&lt;"&amp;$BE$3)</f>
        <v>256.29000000000002</v>
      </c>
      <c r="BE127">
        <f>SUMIFS('Grid GenerationQueue'!AF$5:AF$467,'Grid GenerationQueue'!$AX$5:$AX$467,$B127,'Grid GenerationQueue'!$AY$5:$AY$467,$C127,'Grid GenerationQueue'!$BH$5:$BH$467,"Executed",'Grid GenerationQueue'!$BB$5:$BB$467,"&lt;"&amp;$BE$3)</f>
        <v>250</v>
      </c>
      <c r="BF127">
        <f>SUMIFS('Grid GenerationQueue'!AG$5:AG$467,'Grid GenerationQueue'!$AX$5:$AX$467,$B127,'Grid GenerationQueue'!$AY$5:$AY$467,$C127,'Grid GenerationQueue'!$BH$5:$BH$467,"Executed",'Grid GenerationQueue'!$BB$5:$BB$467,"&lt;"&amp;$BE$3)</f>
        <v>0</v>
      </c>
      <c r="BG127">
        <f>SUMIFS('Grid GenerationQueue'!AH$5:AH$467,'Grid GenerationQueue'!$AX$5:$AX$467,$B127,'Grid GenerationQueue'!$AY$5:$AY$467,$C127,'Grid GenerationQueue'!$BH$5:$BH$467,"Executed",'Grid GenerationQueue'!$BB$5:$BB$467,"&lt;"&amp;$BE$3)</f>
        <v>0</v>
      </c>
      <c r="BH127">
        <f>SUMIFS('Grid GenerationQueue'!AI$5:AI$467,'Grid GenerationQueue'!$AX$5:$AX$467,$B127,'Grid GenerationQueue'!$AY$5:$AY$467,$C127,'Grid GenerationQueue'!$BH$5:$BH$467,"Executed",'Grid GenerationQueue'!$BB$5:$BB$467,"&lt;"&amp;$BE$3)</f>
        <v>0</v>
      </c>
      <c r="BI127">
        <f>SUMIFS('Grid GenerationQueue'!AJ$5:AJ$467,'Grid GenerationQueue'!$AX$5:$AX$467,$B127,'Grid GenerationQueue'!$AY$5:$AY$467,$C127,'Grid GenerationQueue'!$BH$5:$BH$467,"Executed",'Grid GenerationQueue'!$BB$5:$BB$467,"&lt;"&amp;$BE$3)</f>
        <v>0</v>
      </c>
      <c r="BJ127">
        <f>SUMIFS('Grid GenerationQueue'!AK$5:AK$467,'Grid GenerationQueue'!$AX$5:$AX$467,$B127,'Grid GenerationQueue'!$AY$5:$AY$467,$C127,'Grid GenerationQueue'!$BH$5:$BH$467,"Executed",'Grid GenerationQueue'!$BB$5:$BB$467,"&lt;"&amp;$BE$3)</f>
        <v>0</v>
      </c>
      <c r="BK127">
        <f>SUMIFS('Grid GenerationQueue'!AL$5:AL$467,'Grid GenerationQueue'!$AX$5:$AX$467,$B127,'Grid GenerationQueue'!$AY$5:$AY$467,$C127,'Grid GenerationQueue'!$BH$5:$BH$467,"Executed",'Grid GenerationQueue'!$BB$5:$BB$467,"&lt;"&amp;$BE$3)</f>
        <v>0</v>
      </c>
      <c r="BL127">
        <f>SUMIFS('Grid GenerationQueue'!AM$5:AM$467,'Grid GenerationQueue'!$AX$5:$AX$467,$B127,'Grid GenerationQueue'!$AY$5:$AY$467,$C127,'Grid GenerationQueue'!$BH$5:$BH$467,"Executed",'Grid GenerationQueue'!$BB$5:$BB$467,"&lt;"&amp;$BE$3)</f>
        <v>0</v>
      </c>
      <c r="BM127">
        <f>SUMIFS('Grid GenerationQueue'!AN$5:AN$467,'Grid GenerationQueue'!$AX$5:$AX$467,$B127,'Grid GenerationQueue'!$AY$5:$AY$467,$C127,'Grid GenerationQueue'!$BH$5:$BH$467,"Executed",'Grid GenerationQueue'!$BB$5:$BB$467,"&lt;"&amp;$BE$3)</f>
        <v>0</v>
      </c>
      <c r="BN127">
        <f>SUMIFS('Grid GenerationQueue'!AO$5:AO$467,'Grid GenerationQueue'!$AX$5:$AX$467,$B127,'Grid GenerationQueue'!$AY$5:$AY$467,$C127,'Grid GenerationQueue'!$BH$5:$BH$467,"Executed",'Grid GenerationQueue'!$BB$5:$BB$467,"&lt;"&amp;$BE$3)</f>
        <v>0</v>
      </c>
      <c r="BO127">
        <f>SUMIFS('Grid GenerationQueue'!AP$5:AP$467,'Grid GenerationQueue'!$AX$5:$AX$467,$B127,'Grid GenerationQueue'!$AY$5:$AY$467,$C127,'Grid GenerationQueue'!$BH$5:$BH$467,"Executed",'Grid GenerationQueue'!$BB$5:$BB$467,"&lt;"&amp;$BE$3)</f>
        <v>0</v>
      </c>
      <c r="BQ127">
        <f>SUMIFS('Grid GenerationQueue'!AE$5:AE$467,'Grid GenerationQueue'!$AX$5:$AX$467,$B127,'Grid GenerationQueue'!$AY$5:$AY$467,$C127,'Grid GenerationQueue'!$BF$5:$BF$467,"&lt;&gt;"&amp;"",'Grid GenerationQueue'!$BB$5:$BB$467,"&lt;"&amp;$BE$3)</f>
        <v>256.29000000000002</v>
      </c>
      <c r="BR127">
        <f>SUMIFS('Grid GenerationQueue'!AF$5:AF$467,'Grid GenerationQueue'!$AX$5:$AX$467,$B127,'Grid GenerationQueue'!$AY$5:$AY$467,$C127,'Grid GenerationQueue'!$BF$5:$BF$467,"&lt;&gt;"&amp;"",'Grid GenerationQueue'!$BB$5:$BB$467,"&lt;"&amp;$BE$3)</f>
        <v>250</v>
      </c>
      <c r="BS127">
        <f>SUMIFS('Grid GenerationQueue'!AG$5:AG$467,'Grid GenerationQueue'!$AX$5:$AX$467,$B127,'Grid GenerationQueue'!$AY$5:$AY$467,$C127,'Grid GenerationQueue'!$BF$5:$BF$467,"&lt;&gt;"&amp;"",'Grid GenerationQueue'!$BB$5:$BB$467,"&lt;"&amp;$BE$3)</f>
        <v>0</v>
      </c>
      <c r="BT127">
        <f>SUMIFS('Grid GenerationQueue'!AH$5:AH$467,'Grid GenerationQueue'!$AX$5:$AX$467,$B127,'Grid GenerationQueue'!$AY$5:$AY$467,$C127,'Grid GenerationQueue'!$BF$5:$BF$467,"&lt;&gt;"&amp;"",'Grid GenerationQueue'!$BB$5:$BB$467,"&lt;"&amp;$BE$3)</f>
        <v>0</v>
      </c>
      <c r="BU127">
        <f>SUMIFS('Grid GenerationQueue'!AI$5:AI$467,'Grid GenerationQueue'!$AX$5:$AX$467,$B127,'Grid GenerationQueue'!$AY$5:$AY$467,$C127,'Grid GenerationQueue'!$BF$5:$BF$467,"&lt;&gt;"&amp;"",'Grid GenerationQueue'!$BB$5:$BB$467,"&lt;"&amp;$BE$3)</f>
        <v>0</v>
      </c>
      <c r="BV127">
        <f>SUMIFS('Grid GenerationQueue'!AJ$5:AJ$467,'Grid GenerationQueue'!$AX$5:$AX$467,$B127,'Grid GenerationQueue'!$AY$5:$AY$467,$C127,'Grid GenerationQueue'!$BF$5:$BF$467,"&lt;&gt;"&amp;"",'Grid GenerationQueue'!$BB$5:$BB$467,"&lt;"&amp;$BE$3)</f>
        <v>0</v>
      </c>
      <c r="BW127">
        <f>SUMIFS('Grid GenerationQueue'!AK$5:AK$467,'Grid GenerationQueue'!$AX$5:$AX$467,$B127,'Grid GenerationQueue'!$AY$5:$AY$467,$C127,'Grid GenerationQueue'!$BF$5:$BF$467,"&lt;&gt;"&amp;"",'Grid GenerationQueue'!$BB$5:$BB$467,"&lt;"&amp;$BE$3)</f>
        <v>0</v>
      </c>
      <c r="BX127">
        <f>SUMIFS('Grid GenerationQueue'!AL$5:AL$467,'Grid GenerationQueue'!$AX$5:$AX$467,$B127,'Grid GenerationQueue'!$AY$5:$AY$467,$C127,'Grid GenerationQueue'!$BF$5:$BF$467,"&lt;&gt;"&amp;"",'Grid GenerationQueue'!$BB$5:$BB$467,"&lt;"&amp;$BE$3)</f>
        <v>0</v>
      </c>
      <c r="BY127">
        <f>SUMIFS('Grid GenerationQueue'!AM$5:AM$467,'Grid GenerationQueue'!$AX$5:$AX$467,$B127,'Grid GenerationQueue'!$AY$5:$AY$467,$C127,'Grid GenerationQueue'!$BF$5:$BF$467,"&lt;&gt;"&amp;"",'Grid GenerationQueue'!$BB$5:$BB$467,"&lt;"&amp;$BE$3)</f>
        <v>0</v>
      </c>
      <c r="BZ127">
        <f>SUMIFS('Grid GenerationQueue'!AN$5:AN$467,'Grid GenerationQueue'!$AX$5:$AX$467,$B127,'Grid GenerationQueue'!$AY$5:$AY$467,$C127,'Grid GenerationQueue'!$BF$5:$BF$467,"&lt;&gt;"&amp;"",'Grid GenerationQueue'!$BB$5:$BB$467,"&lt;"&amp;$BE$3)</f>
        <v>0</v>
      </c>
      <c r="CA127">
        <f>SUMIFS('Grid GenerationQueue'!AO$5:AO$467,'Grid GenerationQueue'!$AX$5:$AX$467,$B127,'Grid GenerationQueue'!$AY$5:$AY$467,$C127,'Grid GenerationQueue'!$BF$5:$BF$467,"&lt;&gt;"&amp;"",'Grid GenerationQueue'!$BB$5:$BB$467,"&lt;"&amp;$BE$3)</f>
        <v>0</v>
      </c>
      <c r="CB127">
        <f>SUMIFS('Grid GenerationQueue'!AP$5:AP$467,'Grid GenerationQueue'!$AX$5:$AX$467,$B127,'Grid GenerationQueue'!$AY$5:$AY$467,$C127,'Grid GenerationQueue'!$BF$5:$BF$467,"&lt;&gt;"&amp;"",'Grid GenerationQueue'!$BB$5:$BB$467,"&lt;"&amp;$BE$3)</f>
        <v>0</v>
      </c>
      <c r="CD127">
        <f>SUMIFS('Grid GenerationQueue'!AE$5:AE$467,'Grid GenerationQueue'!$AX$5:$AX$467,$B127,'Grid GenerationQueue'!$AY$5:$AY$467,$C127,'Grid GenerationQueue'!$BB$5:$BB$467,"&lt;"&amp;$BE$3)</f>
        <v>256.29000000000002</v>
      </c>
      <c r="CE127">
        <f>SUMIFS('Grid GenerationQueue'!AF$5:AF$467,'Grid GenerationQueue'!$AX$5:$AX$467,$B127,'Grid GenerationQueue'!$AY$5:$AY$467,$C127,'Grid GenerationQueue'!$BB$5:$BB$467,"&lt;"&amp;$BE$3)</f>
        <v>250</v>
      </c>
      <c r="CF127">
        <f>SUMIFS('Grid GenerationQueue'!AG$5:AG$467,'Grid GenerationQueue'!$AX$5:$AX$467,$B127,'Grid GenerationQueue'!$AY$5:$AY$467,$C127,'Grid GenerationQueue'!$BB$5:$BB$467,"&lt;"&amp;$BE$3)</f>
        <v>0</v>
      </c>
      <c r="CG127">
        <f>SUMIFS('Grid GenerationQueue'!AH$5:AH$467,'Grid GenerationQueue'!$AX$5:$AX$467,$B127,'Grid GenerationQueue'!$AY$5:$AY$467,$C127,'Grid GenerationQueue'!$BB$5:$BB$467,"&lt;"&amp;$BE$3)</f>
        <v>0</v>
      </c>
      <c r="CH127">
        <f>SUMIFS('Grid GenerationQueue'!AI$5:AI$467,'Grid GenerationQueue'!$AX$5:$AX$467,$B127,'Grid GenerationQueue'!$AY$5:$AY$467,$C127,'Grid GenerationQueue'!$BB$5:$BB$467,"&lt;"&amp;$BE$3)</f>
        <v>0</v>
      </c>
      <c r="CI127">
        <f>SUMIFS('Grid GenerationQueue'!AJ$5:AJ$467,'Grid GenerationQueue'!$AX$5:$AX$467,$B127,'Grid GenerationQueue'!$AY$5:$AY$467,$C127,'Grid GenerationQueue'!$BB$5:$BB$467,"&lt;"&amp;$BE$3)</f>
        <v>0</v>
      </c>
      <c r="CJ127">
        <f>SUMIFS('Grid GenerationQueue'!AK$5:AK$467,'Grid GenerationQueue'!$AX$5:$AX$467,$B127,'Grid GenerationQueue'!$AY$5:$AY$467,$C127,'Grid GenerationQueue'!$BB$5:$BB$467,"&lt;"&amp;$BE$3)</f>
        <v>0</v>
      </c>
      <c r="CK127">
        <f>SUMIFS('Grid GenerationQueue'!AL$5:AL$467,'Grid GenerationQueue'!$AX$5:$AX$467,$B127,'Grid GenerationQueue'!$AY$5:$AY$467,$C127,'Grid GenerationQueue'!$BB$5:$BB$467,"&lt;"&amp;$BE$3)</f>
        <v>0</v>
      </c>
      <c r="CL127">
        <f>SUMIFS('Grid GenerationQueue'!AM$5:AM$467,'Grid GenerationQueue'!$AX$5:$AX$467,$B127,'Grid GenerationQueue'!$AY$5:$AY$467,$C127,'Grid GenerationQueue'!$BB$5:$BB$467,"&lt;"&amp;$BE$3)</f>
        <v>0</v>
      </c>
      <c r="CM127">
        <f>SUMIFS('Grid GenerationQueue'!AN$5:AN$467,'Grid GenerationQueue'!$AX$5:$AX$467,$B127,'Grid GenerationQueue'!$AY$5:$AY$467,$C127,'Grid GenerationQueue'!$BB$5:$BB$467,"&lt;"&amp;$BE$3)</f>
        <v>0</v>
      </c>
      <c r="CN127">
        <f>SUMIFS('Grid GenerationQueue'!AO$5:AO$467,'Grid GenerationQueue'!$AX$5:$AX$467,$B127,'Grid GenerationQueue'!$AY$5:$AY$467,$C127,'Grid GenerationQueue'!$BB$5:$BB$467,"&lt;"&amp;$BE$3)</f>
        <v>0</v>
      </c>
      <c r="CO127">
        <f>SUMIFS('Grid GenerationQueue'!AP$5:AP$467,'Grid GenerationQueue'!$AX$5:$AX$467,$B127,'Grid GenerationQueue'!$AY$5:$AY$467,$C127,'Grid GenerationQueue'!$BB$5:$BB$467,"&lt;"&amp;$BE$3)</f>
        <v>0</v>
      </c>
    </row>
    <row r="128" spans="1:93" x14ac:dyDescent="0.35">
      <c r="A128" t="s">
        <v>4644</v>
      </c>
      <c r="B128" t="s">
        <v>4703</v>
      </c>
      <c r="C128">
        <v>230</v>
      </c>
      <c r="D128">
        <f>SUMIFS('Grid GenerationQueue'!AE$5:AE$467,'Grid GenerationQueue'!$AX$5:$AX$467,$B128,'Grid GenerationQueue'!$AY$5:$AY$467,$C128,'Grid GenerationQueue'!$BI$5:$BI$467,"&lt;4")</f>
        <v>0</v>
      </c>
      <c r="E128">
        <f>SUMIFS('Grid GenerationQueue'!AF$5:AF$467,'Grid GenerationQueue'!$AX$5:$AX$467,$B128,'Grid GenerationQueue'!$AY$5:$AY$467,$C128,'Grid GenerationQueue'!$BI$5:$BI$467,"&lt;4")</f>
        <v>0</v>
      </c>
      <c r="F128">
        <f>SUMIFS('Grid GenerationQueue'!AG$5:AG$467,'Grid GenerationQueue'!$AX$5:$AX$467,$B128,'Grid GenerationQueue'!$AY$5:$AY$467,$C128,'Grid GenerationQueue'!$BI$5:$BI$467,"&lt;4")</f>
        <v>0</v>
      </c>
      <c r="G128">
        <f>SUMIFS('Grid GenerationQueue'!AH$5:AH$467,'Grid GenerationQueue'!$AX$5:$AX$467,$B128,'Grid GenerationQueue'!$AY$5:$AY$467,$C128,'Grid GenerationQueue'!$BI$5:$BI$467,"&lt;4")</f>
        <v>0</v>
      </c>
      <c r="H128">
        <f>SUMIFS('Grid GenerationQueue'!AI$5:AI$467,'Grid GenerationQueue'!$AX$5:$AX$467,$B128,'Grid GenerationQueue'!$AY$5:$AY$467,$C128,'Grid GenerationQueue'!$BI$5:$BI$467,"&lt;4")</f>
        <v>0</v>
      </c>
      <c r="I128">
        <f>SUMIFS('Grid GenerationQueue'!AJ$5:AJ$467,'Grid GenerationQueue'!$AX$5:$AX$467,$B128,'Grid GenerationQueue'!$AY$5:$AY$467,$C128,'Grid GenerationQueue'!$BI$5:$BI$467,"&lt;4")</f>
        <v>0</v>
      </c>
      <c r="J128">
        <f>SUMIFS('Grid GenerationQueue'!AK$5:AK$467,'Grid GenerationQueue'!$AX$5:$AX$467,$B128,'Grid GenerationQueue'!$AY$5:$AY$467,$C128,'Grid GenerationQueue'!$BI$5:$BI$467,"&lt;4")</f>
        <v>0</v>
      </c>
      <c r="K128">
        <f>SUMIFS('Grid GenerationQueue'!AL$5:AL$467,'Grid GenerationQueue'!$AX$5:$AX$467,$B128,'Grid GenerationQueue'!$AY$5:$AY$467,$C128,'Grid GenerationQueue'!$BI$5:$BI$467,"&lt;4")</f>
        <v>0</v>
      </c>
      <c r="L128">
        <f>SUMIFS('Grid GenerationQueue'!AM$5:AM$467,'Grid GenerationQueue'!$AX$5:$AX$467,$B128,'Grid GenerationQueue'!$AY$5:$AY$467,$C128,'Grid GenerationQueue'!$BI$5:$BI$467,"&lt;4")</f>
        <v>0</v>
      </c>
      <c r="M128">
        <f>SUMIFS('Grid GenerationQueue'!AN$5:AN$467,'Grid GenerationQueue'!$AX$5:$AX$467,$B128,'Grid GenerationQueue'!$AY$5:$AY$467,$C128,'Grid GenerationQueue'!$BI$5:$BI$467,"&lt;4")</f>
        <v>0</v>
      </c>
      <c r="N128">
        <f>SUMIFS('Grid GenerationQueue'!AO$5:AO$467,'Grid GenerationQueue'!$AX$5:$AX$467,$B128,'Grid GenerationQueue'!$AY$5:$AY$467,$C128,'Grid GenerationQueue'!$BI$5:$BI$467,"&lt;4")</f>
        <v>0</v>
      </c>
      <c r="O128">
        <f>SUMIFS('Grid GenerationQueue'!AP$5:AP$467,'Grid GenerationQueue'!$AX$5:$AX$467,$B128,'Grid GenerationQueue'!$AY$5:$AY$467,$C128,'Grid GenerationQueue'!$BI$5:$BI$467,"&lt;4")</f>
        <v>0</v>
      </c>
      <c r="Q128">
        <f>SUMIFS('Grid GenerationQueue'!AE$5:AE$467,'Grid GenerationQueue'!$AX$5:$AX$467,$B128,'Grid GenerationQueue'!$AY$5:$AY$467,$C128,'Grid GenerationQueue'!$BH$5:$BH$467,"Executed")</f>
        <v>0</v>
      </c>
      <c r="R128">
        <f>SUMIFS('Grid GenerationQueue'!AF$5:AF$467,'Grid GenerationQueue'!$AX$5:$AX$467,$B128,'Grid GenerationQueue'!$AY$5:$AY$467,$C128,'Grid GenerationQueue'!$BH$5:$BH$467,"Executed")</f>
        <v>0</v>
      </c>
      <c r="S128">
        <f>SUMIFS('Grid GenerationQueue'!AG$5:AG$467,'Grid GenerationQueue'!$AX$5:$AX$467,$B128,'Grid GenerationQueue'!$AY$5:$AY$467,$C128,'Grid GenerationQueue'!$BH$5:$BH$467,"Executed")</f>
        <v>0</v>
      </c>
      <c r="T128">
        <f>SUMIFS('Grid GenerationQueue'!AH$5:AH$467,'Grid GenerationQueue'!$AX$5:$AX$467,$B128,'Grid GenerationQueue'!$AY$5:$AY$467,$C128,'Grid GenerationQueue'!$BH$5:$BH$467,"Executed")</f>
        <v>0</v>
      </c>
      <c r="U128">
        <f>SUMIFS('Grid GenerationQueue'!AI$5:AI$467,'Grid GenerationQueue'!$AX$5:$AX$467,$B128,'Grid GenerationQueue'!$AY$5:$AY$467,$C128,'Grid GenerationQueue'!$BH$5:$BH$467,"Executed")</f>
        <v>0</v>
      </c>
      <c r="V128">
        <f>SUMIFS('Grid GenerationQueue'!AJ$5:AJ$467,'Grid GenerationQueue'!$AX$5:$AX$467,$B128,'Grid GenerationQueue'!$AY$5:$AY$467,$C128,'Grid GenerationQueue'!$BH$5:$BH$467,"Executed")</f>
        <v>0</v>
      </c>
      <c r="W128">
        <f>SUMIFS('Grid GenerationQueue'!AK$5:AK$467,'Grid GenerationQueue'!$AX$5:$AX$467,$B128,'Grid GenerationQueue'!$AY$5:$AY$467,$C128,'Grid GenerationQueue'!$BH$5:$BH$467,"Executed")</f>
        <v>0</v>
      </c>
      <c r="X128">
        <f>SUMIFS('Grid GenerationQueue'!AL$5:AL$467,'Grid GenerationQueue'!$AX$5:$AX$467,$B128,'Grid GenerationQueue'!$AY$5:$AY$467,$C128,'Grid GenerationQueue'!$BH$5:$BH$467,"Executed")</f>
        <v>0</v>
      </c>
      <c r="Y128">
        <f>SUMIFS('Grid GenerationQueue'!AM$5:AM$467,'Grid GenerationQueue'!$AX$5:$AX$467,$B128,'Grid GenerationQueue'!$AY$5:$AY$467,$C128,'Grid GenerationQueue'!$BH$5:$BH$467,"Executed")</f>
        <v>0</v>
      </c>
      <c r="Z128">
        <f>SUMIFS('Grid GenerationQueue'!AN$5:AN$467,'Grid GenerationQueue'!$AX$5:$AX$467,$B128,'Grid GenerationQueue'!$AY$5:$AY$467,$C128,'Grid GenerationQueue'!$BH$5:$BH$467,"Executed")</f>
        <v>0</v>
      </c>
      <c r="AA128">
        <f>SUMIFS('Grid GenerationQueue'!AO$5:AO$467,'Grid GenerationQueue'!$AX$5:$AX$467,$B128,'Grid GenerationQueue'!$AY$5:$AY$467,$C128,'Grid GenerationQueue'!$BH$5:$BH$467,"Executed")</f>
        <v>0</v>
      </c>
      <c r="AB128">
        <f>SUMIFS('Grid GenerationQueue'!AP$5:AP$467,'Grid GenerationQueue'!$AX$5:$AX$467,$B128,'Grid GenerationQueue'!$AY$5:$AY$467,$C128,'Grid GenerationQueue'!$BH$5:$BH$467,"Executed")</f>
        <v>0</v>
      </c>
      <c r="AD128">
        <f>SUMIFS('Grid GenerationQueue'!AE$5:AE$467,'Grid GenerationQueue'!$AX$5:$AX$467,$B128,'Grid GenerationQueue'!$AY$5:$AY$467,$C128,'Grid GenerationQueue'!$BF$5:$BF$467,"&lt;&gt;"&amp;"")</f>
        <v>0</v>
      </c>
      <c r="AE128">
        <f>SUMIFS('Grid GenerationQueue'!AF$5:AF$467,'Grid GenerationQueue'!$AX$5:$AX$467,$B128,'Grid GenerationQueue'!$AY$5:$AY$467,$C128,'Grid GenerationQueue'!$BF$5:$BF$467,"&lt;&gt;"&amp;"")</f>
        <v>0</v>
      </c>
      <c r="AF128">
        <f>SUMIFS('Grid GenerationQueue'!AG$5:AG$467,'Grid GenerationQueue'!$AX$5:$AX$467,$B128,'Grid GenerationQueue'!$AY$5:$AY$467,$C128,'Grid GenerationQueue'!$BF$5:$BF$467,"&lt;&gt;"&amp;"")</f>
        <v>0</v>
      </c>
      <c r="AG128">
        <f>SUMIFS('Grid GenerationQueue'!AH$5:AH$467,'Grid GenerationQueue'!$AX$5:$AX$467,$B128,'Grid GenerationQueue'!$AY$5:$AY$467,$C128,'Grid GenerationQueue'!$BF$5:$BF$467,"&lt;&gt;"&amp;"")</f>
        <v>0</v>
      </c>
      <c r="AH128">
        <f>SUMIFS('Grid GenerationQueue'!AI$5:AI$467,'Grid GenerationQueue'!$AX$5:$AX$467,$B128,'Grid GenerationQueue'!$AY$5:$AY$467,$C128,'Grid GenerationQueue'!$BF$5:$BF$467,"&lt;&gt;"&amp;"")</f>
        <v>0</v>
      </c>
      <c r="AI128">
        <f>SUMIFS('Grid GenerationQueue'!AJ$5:AJ$467,'Grid GenerationQueue'!$AX$5:$AX$467,$B128,'Grid GenerationQueue'!$AY$5:$AY$467,$C128,'Grid GenerationQueue'!$BF$5:$BF$467,"&lt;&gt;"&amp;"")</f>
        <v>0</v>
      </c>
      <c r="AJ128">
        <f>SUMIFS('Grid GenerationQueue'!AK$5:AK$467,'Grid GenerationQueue'!$AX$5:$AX$467,$B128,'Grid GenerationQueue'!$AY$5:$AY$467,$C128,'Grid GenerationQueue'!$BF$5:$BF$467,"&lt;&gt;"&amp;"")</f>
        <v>0</v>
      </c>
      <c r="AK128">
        <f>SUMIFS('Grid GenerationQueue'!AL$5:AL$467,'Grid GenerationQueue'!$AX$5:$AX$467,$B128,'Grid GenerationQueue'!$AY$5:$AY$467,$C128,'Grid GenerationQueue'!$BF$5:$BF$467,"&lt;&gt;"&amp;"")</f>
        <v>0</v>
      </c>
      <c r="AL128">
        <f>SUMIFS('Grid GenerationQueue'!AM$5:AM$467,'Grid GenerationQueue'!$AX$5:$AX$467,$B128,'Grid GenerationQueue'!$AY$5:$AY$467,$C128,'Grid GenerationQueue'!$BF$5:$BF$467,"&lt;&gt;"&amp;"")</f>
        <v>0</v>
      </c>
      <c r="AM128">
        <f>SUMIFS('Grid GenerationQueue'!AN$5:AN$467,'Grid GenerationQueue'!$AX$5:$AX$467,$B128,'Grid GenerationQueue'!$AY$5:$AY$467,$C128,'Grid GenerationQueue'!$BF$5:$BF$467,"&lt;&gt;"&amp;"")</f>
        <v>0</v>
      </c>
      <c r="AN128">
        <f>SUMIFS('Grid GenerationQueue'!AO$5:AO$467,'Grid GenerationQueue'!$AX$5:$AX$467,$B128,'Grid GenerationQueue'!$AY$5:$AY$467,$C128,'Grid GenerationQueue'!$BF$5:$BF$467,"&lt;&gt;"&amp;"")</f>
        <v>0</v>
      </c>
      <c r="AO128">
        <f>SUMIFS('Grid GenerationQueue'!AP$5:AP$467,'Grid GenerationQueue'!$AX$5:$AX$467,$B128,'Grid GenerationQueue'!$AY$5:$AY$467,$C128,'Grid GenerationQueue'!$BF$5:$BF$467,"&lt;&gt;"&amp;"")</f>
        <v>0</v>
      </c>
      <c r="AQ128">
        <f>SUMIFS('Grid GenerationQueue'!AE$5:AE$467,'Grid GenerationQueue'!$AX$5:$AX$467,$B128,'Grid GenerationQueue'!$AY$5:$AY$467,$C128)</f>
        <v>0</v>
      </c>
      <c r="AR128">
        <f>SUMIFS('Grid GenerationQueue'!AF$5:AF$467,'Grid GenerationQueue'!$AX$5:$AX$467,$B128,'Grid GenerationQueue'!$AY$5:$AY$467,$C128)</f>
        <v>0</v>
      </c>
      <c r="AS128">
        <f>SUMIFS('Grid GenerationQueue'!AG$5:AG$467,'Grid GenerationQueue'!$AX$5:$AX$467,$B128,'Grid GenerationQueue'!$AY$5:$AY$467,$C128)</f>
        <v>0</v>
      </c>
      <c r="AT128">
        <f>SUMIFS('Grid GenerationQueue'!AH$5:AH$467,'Grid GenerationQueue'!$AX$5:$AX$467,$B128,'Grid GenerationQueue'!$AY$5:$AY$467,$C128)</f>
        <v>0</v>
      </c>
      <c r="AU128">
        <f>SUMIFS('Grid GenerationQueue'!AI$5:AI$467,'Grid GenerationQueue'!$AX$5:$AX$467,$B128,'Grid GenerationQueue'!$AY$5:$AY$467,$C128)</f>
        <v>0</v>
      </c>
      <c r="AV128">
        <f>SUMIFS('Grid GenerationQueue'!AJ$5:AJ$467,'Grid GenerationQueue'!$AX$5:$AX$467,$B128,'Grid GenerationQueue'!$AY$5:$AY$467,$C128)</f>
        <v>0</v>
      </c>
      <c r="AW128">
        <f>SUMIFS('Grid GenerationQueue'!AK$5:AK$467,'Grid GenerationQueue'!$AX$5:$AX$467,$B128,'Grid GenerationQueue'!$AY$5:$AY$467,$C128)</f>
        <v>0</v>
      </c>
      <c r="AX128">
        <f>SUMIFS('Grid GenerationQueue'!AL$5:AL$467,'Grid GenerationQueue'!$AX$5:$AX$467,$B128,'Grid GenerationQueue'!$AY$5:$AY$467,$C128)</f>
        <v>0</v>
      </c>
      <c r="AY128">
        <f>SUMIFS('Grid GenerationQueue'!AM$5:AM$467,'Grid GenerationQueue'!$AX$5:$AX$467,$B128,'Grid GenerationQueue'!$AY$5:$AY$467,$C128)</f>
        <v>0</v>
      </c>
      <c r="AZ128">
        <f>SUMIFS('Grid GenerationQueue'!AN$5:AN$467,'Grid GenerationQueue'!$AX$5:$AX$467,$B128,'Grid GenerationQueue'!$AY$5:$AY$467,$C128)</f>
        <v>0</v>
      </c>
      <c r="BA128">
        <f>SUMIFS('Grid GenerationQueue'!AO$5:AO$467,'Grid GenerationQueue'!$AX$5:$AX$467,$B128,'Grid GenerationQueue'!$AY$5:$AY$467,$C128)</f>
        <v>0</v>
      </c>
      <c r="BB128">
        <f>SUMIFS('Grid GenerationQueue'!AP$5:AP$467,'Grid GenerationQueue'!$AX$5:$AX$467,$B128,'Grid GenerationQueue'!$AY$5:$AY$467,$C128)</f>
        <v>0</v>
      </c>
      <c r="BD128">
        <f>SUMIFS('Grid GenerationQueue'!AE$5:AE$467,'Grid GenerationQueue'!$AX$5:$AX$467,$B128,'Grid GenerationQueue'!$AY$5:$AY$467,$C128,'Grid GenerationQueue'!$BH$5:$BH$467,"Executed",'Grid GenerationQueue'!$BB$5:$BB$467,"&lt;"&amp;$BE$3)</f>
        <v>0</v>
      </c>
      <c r="BE128">
        <f>SUMIFS('Grid GenerationQueue'!AF$5:AF$467,'Grid GenerationQueue'!$AX$5:$AX$467,$B128,'Grid GenerationQueue'!$AY$5:$AY$467,$C128,'Grid GenerationQueue'!$BH$5:$BH$467,"Executed",'Grid GenerationQueue'!$BB$5:$BB$467,"&lt;"&amp;$BE$3)</f>
        <v>0</v>
      </c>
      <c r="BF128">
        <f>SUMIFS('Grid GenerationQueue'!AG$5:AG$467,'Grid GenerationQueue'!$AX$5:$AX$467,$B128,'Grid GenerationQueue'!$AY$5:$AY$467,$C128,'Grid GenerationQueue'!$BH$5:$BH$467,"Executed",'Grid GenerationQueue'!$BB$5:$BB$467,"&lt;"&amp;$BE$3)</f>
        <v>0</v>
      </c>
      <c r="BG128">
        <f>SUMIFS('Grid GenerationQueue'!AH$5:AH$467,'Grid GenerationQueue'!$AX$5:$AX$467,$B128,'Grid GenerationQueue'!$AY$5:$AY$467,$C128,'Grid GenerationQueue'!$BH$5:$BH$467,"Executed",'Grid GenerationQueue'!$BB$5:$BB$467,"&lt;"&amp;$BE$3)</f>
        <v>0</v>
      </c>
      <c r="BH128">
        <f>SUMIFS('Grid GenerationQueue'!AI$5:AI$467,'Grid GenerationQueue'!$AX$5:$AX$467,$B128,'Grid GenerationQueue'!$AY$5:$AY$467,$C128,'Grid GenerationQueue'!$BH$5:$BH$467,"Executed",'Grid GenerationQueue'!$BB$5:$BB$467,"&lt;"&amp;$BE$3)</f>
        <v>0</v>
      </c>
      <c r="BI128">
        <f>SUMIFS('Grid GenerationQueue'!AJ$5:AJ$467,'Grid GenerationQueue'!$AX$5:$AX$467,$B128,'Grid GenerationQueue'!$AY$5:$AY$467,$C128,'Grid GenerationQueue'!$BH$5:$BH$467,"Executed",'Grid GenerationQueue'!$BB$5:$BB$467,"&lt;"&amp;$BE$3)</f>
        <v>0</v>
      </c>
      <c r="BJ128">
        <f>SUMIFS('Grid GenerationQueue'!AK$5:AK$467,'Grid GenerationQueue'!$AX$5:$AX$467,$B128,'Grid GenerationQueue'!$AY$5:$AY$467,$C128,'Grid GenerationQueue'!$BH$5:$BH$467,"Executed",'Grid GenerationQueue'!$BB$5:$BB$467,"&lt;"&amp;$BE$3)</f>
        <v>0</v>
      </c>
      <c r="BK128">
        <f>SUMIFS('Grid GenerationQueue'!AL$5:AL$467,'Grid GenerationQueue'!$AX$5:$AX$467,$B128,'Grid GenerationQueue'!$AY$5:$AY$467,$C128,'Grid GenerationQueue'!$BH$5:$BH$467,"Executed",'Grid GenerationQueue'!$BB$5:$BB$467,"&lt;"&amp;$BE$3)</f>
        <v>0</v>
      </c>
      <c r="BL128">
        <f>SUMIFS('Grid GenerationQueue'!AM$5:AM$467,'Grid GenerationQueue'!$AX$5:$AX$467,$B128,'Grid GenerationQueue'!$AY$5:$AY$467,$C128,'Grid GenerationQueue'!$BH$5:$BH$467,"Executed",'Grid GenerationQueue'!$BB$5:$BB$467,"&lt;"&amp;$BE$3)</f>
        <v>0</v>
      </c>
      <c r="BM128">
        <f>SUMIFS('Grid GenerationQueue'!AN$5:AN$467,'Grid GenerationQueue'!$AX$5:$AX$467,$B128,'Grid GenerationQueue'!$AY$5:$AY$467,$C128,'Grid GenerationQueue'!$BH$5:$BH$467,"Executed",'Grid GenerationQueue'!$BB$5:$BB$467,"&lt;"&amp;$BE$3)</f>
        <v>0</v>
      </c>
      <c r="BN128">
        <f>SUMIFS('Grid GenerationQueue'!AO$5:AO$467,'Grid GenerationQueue'!$AX$5:$AX$467,$B128,'Grid GenerationQueue'!$AY$5:$AY$467,$C128,'Grid GenerationQueue'!$BH$5:$BH$467,"Executed",'Grid GenerationQueue'!$BB$5:$BB$467,"&lt;"&amp;$BE$3)</f>
        <v>0</v>
      </c>
      <c r="BO128">
        <f>SUMIFS('Grid GenerationQueue'!AP$5:AP$467,'Grid GenerationQueue'!$AX$5:$AX$467,$B128,'Grid GenerationQueue'!$AY$5:$AY$467,$C128,'Grid GenerationQueue'!$BH$5:$BH$467,"Executed",'Grid GenerationQueue'!$BB$5:$BB$467,"&lt;"&amp;$BE$3)</f>
        <v>0</v>
      </c>
      <c r="BQ128">
        <f>SUMIFS('Grid GenerationQueue'!AE$5:AE$467,'Grid GenerationQueue'!$AX$5:$AX$467,$B128,'Grid GenerationQueue'!$AY$5:$AY$467,$C128,'Grid GenerationQueue'!$BF$5:$BF$467,"&lt;&gt;"&amp;"",'Grid GenerationQueue'!$BB$5:$BB$467,"&lt;"&amp;$BE$3)</f>
        <v>0</v>
      </c>
      <c r="BR128">
        <f>SUMIFS('Grid GenerationQueue'!AF$5:AF$467,'Grid GenerationQueue'!$AX$5:$AX$467,$B128,'Grid GenerationQueue'!$AY$5:$AY$467,$C128,'Grid GenerationQueue'!$BF$5:$BF$467,"&lt;&gt;"&amp;"",'Grid GenerationQueue'!$BB$5:$BB$467,"&lt;"&amp;$BE$3)</f>
        <v>0</v>
      </c>
      <c r="BS128">
        <f>SUMIFS('Grid GenerationQueue'!AG$5:AG$467,'Grid GenerationQueue'!$AX$5:$AX$467,$B128,'Grid GenerationQueue'!$AY$5:$AY$467,$C128,'Grid GenerationQueue'!$BF$5:$BF$467,"&lt;&gt;"&amp;"",'Grid GenerationQueue'!$BB$5:$BB$467,"&lt;"&amp;$BE$3)</f>
        <v>0</v>
      </c>
      <c r="BT128">
        <f>SUMIFS('Grid GenerationQueue'!AH$5:AH$467,'Grid GenerationQueue'!$AX$5:$AX$467,$B128,'Grid GenerationQueue'!$AY$5:$AY$467,$C128,'Grid GenerationQueue'!$BF$5:$BF$467,"&lt;&gt;"&amp;"",'Grid GenerationQueue'!$BB$5:$BB$467,"&lt;"&amp;$BE$3)</f>
        <v>0</v>
      </c>
      <c r="BU128">
        <f>SUMIFS('Grid GenerationQueue'!AI$5:AI$467,'Grid GenerationQueue'!$AX$5:$AX$467,$B128,'Grid GenerationQueue'!$AY$5:$AY$467,$C128,'Grid GenerationQueue'!$BF$5:$BF$467,"&lt;&gt;"&amp;"",'Grid GenerationQueue'!$BB$5:$BB$467,"&lt;"&amp;$BE$3)</f>
        <v>0</v>
      </c>
      <c r="BV128">
        <f>SUMIFS('Grid GenerationQueue'!AJ$5:AJ$467,'Grid GenerationQueue'!$AX$5:$AX$467,$B128,'Grid GenerationQueue'!$AY$5:$AY$467,$C128,'Grid GenerationQueue'!$BF$5:$BF$467,"&lt;&gt;"&amp;"",'Grid GenerationQueue'!$BB$5:$BB$467,"&lt;"&amp;$BE$3)</f>
        <v>0</v>
      </c>
      <c r="BW128">
        <f>SUMIFS('Grid GenerationQueue'!AK$5:AK$467,'Grid GenerationQueue'!$AX$5:$AX$467,$B128,'Grid GenerationQueue'!$AY$5:$AY$467,$C128,'Grid GenerationQueue'!$BF$5:$BF$467,"&lt;&gt;"&amp;"",'Grid GenerationQueue'!$BB$5:$BB$467,"&lt;"&amp;$BE$3)</f>
        <v>0</v>
      </c>
      <c r="BX128">
        <f>SUMIFS('Grid GenerationQueue'!AL$5:AL$467,'Grid GenerationQueue'!$AX$5:$AX$467,$B128,'Grid GenerationQueue'!$AY$5:$AY$467,$C128,'Grid GenerationQueue'!$BF$5:$BF$467,"&lt;&gt;"&amp;"",'Grid GenerationQueue'!$BB$5:$BB$467,"&lt;"&amp;$BE$3)</f>
        <v>0</v>
      </c>
      <c r="BY128">
        <f>SUMIFS('Grid GenerationQueue'!AM$5:AM$467,'Grid GenerationQueue'!$AX$5:$AX$467,$B128,'Grid GenerationQueue'!$AY$5:$AY$467,$C128,'Grid GenerationQueue'!$BF$5:$BF$467,"&lt;&gt;"&amp;"",'Grid GenerationQueue'!$BB$5:$BB$467,"&lt;"&amp;$BE$3)</f>
        <v>0</v>
      </c>
      <c r="BZ128">
        <f>SUMIFS('Grid GenerationQueue'!AN$5:AN$467,'Grid GenerationQueue'!$AX$5:$AX$467,$B128,'Grid GenerationQueue'!$AY$5:$AY$467,$C128,'Grid GenerationQueue'!$BF$5:$BF$467,"&lt;&gt;"&amp;"",'Grid GenerationQueue'!$BB$5:$BB$467,"&lt;"&amp;$BE$3)</f>
        <v>0</v>
      </c>
      <c r="CA128">
        <f>SUMIFS('Grid GenerationQueue'!AO$5:AO$467,'Grid GenerationQueue'!$AX$5:$AX$467,$B128,'Grid GenerationQueue'!$AY$5:$AY$467,$C128,'Grid GenerationQueue'!$BF$5:$BF$467,"&lt;&gt;"&amp;"",'Grid GenerationQueue'!$BB$5:$BB$467,"&lt;"&amp;$BE$3)</f>
        <v>0</v>
      </c>
      <c r="CB128">
        <f>SUMIFS('Grid GenerationQueue'!AP$5:AP$467,'Grid GenerationQueue'!$AX$5:$AX$467,$B128,'Grid GenerationQueue'!$AY$5:$AY$467,$C128,'Grid GenerationQueue'!$BF$5:$BF$467,"&lt;&gt;"&amp;"",'Grid GenerationQueue'!$BB$5:$BB$467,"&lt;"&amp;$BE$3)</f>
        <v>0</v>
      </c>
      <c r="CD128">
        <f>SUMIFS('Grid GenerationQueue'!AE$5:AE$467,'Grid GenerationQueue'!$AX$5:$AX$467,$B128,'Grid GenerationQueue'!$AY$5:$AY$467,$C128,'Grid GenerationQueue'!$BB$5:$BB$467,"&lt;"&amp;$BE$3)</f>
        <v>0</v>
      </c>
      <c r="CE128">
        <f>SUMIFS('Grid GenerationQueue'!AF$5:AF$467,'Grid GenerationQueue'!$AX$5:$AX$467,$B128,'Grid GenerationQueue'!$AY$5:$AY$467,$C128,'Grid GenerationQueue'!$BB$5:$BB$467,"&lt;"&amp;$BE$3)</f>
        <v>0</v>
      </c>
      <c r="CF128">
        <f>SUMIFS('Grid GenerationQueue'!AG$5:AG$467,'Grid GenerationQueue'!$AX$5:$AX$467,$B128,'Grid GenerationQueue'!$AY$5:$AY$467,$C128,'Grid GenerationQueue'!$BB$5:$BB$467,"&lt;"&amp;$BE$3)</f>
        <v>0</v>
      </c>
      <c r="CG128">
        <f>SUMIFS('Grid GenerationQueue'!AH$5:AH$467,'Grid GenerationQueue'!$AX$5:$AX$467,$B128,'Grid GenerationQueue'!$AY$5:$AY$467,$C128,'Grid GenerationQueue'!$BB$5:$BB$467,"&lt;"&amp;$BE$3)</f>
        <v>0</v>
      </c>
      <c r="CH128">
        <f>SUMIFS('Grid GenerationQueue'!AI$5:AI$467,'Grid GenerationQueue'!$AX$5:$AX$467,$B128,'Grid GenerationQueue'!$AY$5:$AY$467,$C128,'Grid GenerationQueue'!$BB$5:$BB$467,"&lt;"&amp;$BE$3)</f>
        <v>0</v>
      </c>
      <c r="CI128">
        <f>SUMIFS('Grid GenerationQueue'!AJ$5:AJ$467,'Grid GenerationQueue'!$AX$5:$AX$467,$B128,'Grid GenerationQueue'!$AY$5:$AY$467,$C128,'Grid GenerationQueue'!$BB$5:$BB$467,"&lt;"&amp;$BE$3)</f>
        <v>0</v>
      </c>
      <c r="CJ128">
        <f>SUMIFS('Grid GenerationQueue'!AK$5:AK$467,'Grid GenerationQueue'!$AX$5:$AX$467,$B128,'Grid GenerationQueue'!$AY$5:$AY$467,$C128,'Grid GenerationQueue'!$BB$5:$BB$467,"&lt;"&amp;$BE$3)</f>
        <v>0</v>
      </c>
      <c r="CK128">
        <f>SUMIFS('Grid GenerationQueue'!AL$5:AL$467,'Grid GenerationQueue'!$AX$5:$AX$467,$B128,'Grid GenerationQueue'!$AY$5:$AY$467,$C128,'Grid GenerationQueue'!$BB$5:$BB$467,"&lt;"&amp;$BE$3)</f>
        <v>0</v>
      </c>
      <c r="CL128">
        <f>SUMIFS('Grid GenerationQueue'!AM$5:AM$467,'Grid GenerationQueue'!$AX$5:$AX$467,$B128,'Grid GenerationQueue'!$AY$5:$AY$467,$C128,'Grid GenerationQueue'!$BB$5:$BB$467,"&lt;"&amp;$BE$3)</f>
        <v>0</v>
      </c>
      <c r="CM128">
        <f>SUMIFS('Grid GenerationQueue'!AN$5:AN$467,'Grid GenerationQueue'!$AX$5:$AX$467,$B128,'Grid GenerationQueue'!$AY$5:$AY$467,$C128,'Grid GenerationQueue'!$BB$5:$BB$467,"&lt;"&amp;$BE$3)</f>
        <v>0</v>
      </c>
      <c r="CN128">
        <f>SUMIFS('Grid GenerationQueue'!AO$5:AO$467,'Grid GenerationQueue'!$AX$5:$AX$467,$B128,'Grid GenerationQueue'!$AY$5:$AY$467,$C128,'Grid GenerationQueue'!$BB$5:$BB$467,"&lt;"&amp;$BE$3)</f>
        <v>0</v>
      </c>
      <c r="CO128">
        <f>SUMIFS('Grid GenerationQueue'!AP$5:AP$467,'Grid GenerationQueue'!$AX$5:$AX$467,$B128,'Grid GenerationQueue'!$AY$5:$AY$467,$C128,'Grid GenerationQueue'!$BB$5:$BB$467,"&lt;"&amp;$BE$3)</f>
        <v>0</v>
      </c>
    </row>
    <row r="129" spans="1:93" x14ac:dyDescent="0.35">
      <c r="A129" t="s">
        <v>4647</v>
      </c>
      <c r="B129" t="s">
        <v>4704</v>
      </c>
      <c r="C129">
        <v>69</v>
      </c>
      <c r="D129">
        <f>SUMIFS('Grid GenerationQueue'!AE$5:AE$467,'Grid GenerationQueue'!$AX$5:$AX$467,$B129,'Grid GenerationQueue'!$AY$5:$AY$467,$C129,'Grid GenerationQueue'!$BI$5:$BI$467,"&lt;4")</f>
        <v>0</v>
      </c>
      <c r="E129">
        <f>SUMIFS('Grid GenerationQueue'!AF$5:AF$467,'Grid GenerationQueue'!$AX$5:$AX$467,$B129,'Grid GenerationQueue'!$AY$5:$AY$467,$C129,'Grid GenerationQueue'!$BI$5:$BI$467,"&lt;4")</f>
        <v>0</v>
      </c>
      <c r="F129">
        <f>SUMIFS('Grid GenerationQueue'!AG$5:AG$467,'Grid GenerationQueue'!$AX$5:$AX$467,$B129,'Grid GenerationQueue'!$AY$5:$AY$467,$C129,'Grid GenerationQueue'!$BI$5:$BI$467,"&lt;4")</f>
        <v>0</v>
      </c>
      <c r="G129">
        <f>SUMIFS('Grid GenerationQueue'!AH$5:AH$467,'Grid GenerationQueue'!$AX$5:$AX$467,$B129,'Grid GenerationQueue'!$AY$5:$AY$467,$C129,'Grid GenerationQueue'!$BI$5:$BI$467,"&lt;4")</f>
        <v>0</v>
      </c>
      <c r="H129">
        <f>SUMIFS('Grid GenerationQueue'!AI$5:AI$467,'Grid GenerationQueue'!$AX$5:$AX$467,$B129,'Grid GenerationQueue'!$AY$5:$AY$467,$C129,'Grid GenerationQueue'!$BI$5:$BI$467,"&lt;4")</f>
        <v>0</v>
      </c>
      <c r="I129">
        <f>SUMIFS('Grid GenerationQueue'!AJ$5:AJ$467,'Grid GenerationQueue'!$AX$5:$AX$467,$B129,'Grid GenerationQueue'!$AY$5:$AY$467,$C129,'Grid GenerationQueue'!$BI$5:$BI$467,"&lt;4")</f>
        <v>0</v>
      </c>
      <c r="J129">
        <f>SUMIFS('Grid GenerationQueue'!AK$5:AK$467,'Grid GenerationQueue'!$AX$5:$AX$467,$B129,'Grid GenerationQueue'!$AY$5:$AY$467,$C129,'Grid GenerationQueue'!$BI$5:$BI$467,"&lt;4")</f>
        <v>0</v>
      </c>
      <c r="K129">
        <f>SUMIFS('Grid GenerationQueue'!AL$5:AL$467,'Grid GenerationQueue'!$AX$5:$AX$467,$B129,'Grid GenerationQueue'!$AY$5:$AY$467,$C129,'Grid GenerationQueue'!$BI$5:$BI$467,"&lt;4")</f>
        <v>0</v>
      </c>
      <c r="L129">
        <f>SUMIFS('Grid GenerationQueue'!AM$5:AM$467,'Grid GenerationQueue'!$AX$5:$AX$467,$B129,'Grid GenerationQueue'!$AY$5:$AY$467,$C129,'Grid GenerationQueue'!$BI$5:$BI$467,"&lt;4")</f>
        <v>0</v>
      </c>
      <c r="M129">
        <f>SUMIFS('Grid GenerationQueue'!AN$5:AN$467,'Grid GenerationQueue'!$AX$5:$AX$467,$B129,'Grid GenerationQueue'!$AY$5:$AY$467,$C129,'Grid GenerationQueue'!$BI$5:$BI$467,"&lt;4")</f>
        <v>0</v>
      </c>
      <c r="N129">
        <f>SUMIFS('Grid GenerationQueue'!AO$5:AO$467,'Grid GenerationQueue'!$AX$5:$AX$467,$B129,'Grid GenerationQueue'!$AY$5:$AY$467,$C129,'Grid GenerationQueue'!$BI$5:$BI$467,"&lt;4")</f>
        <v>0</v>
      </c>
      <c r="O129">
        <f>SUMIFS('Grid GenerationQueue'!AP$5:AP$467,'Grid GenerationQueue'!$AX$5:$AX$467,$B129,'Grid GenerationQueue'!$AY$5:$AY$467,$C129,'Grid GenerationQueue'!$BI$5:$BI$467,"&lt;4")</f>
        <v>0</v>
      </c>
      <c r="Q129">
        <f>SUMIFS('Grid GenerationQueue'!AE$5:AE$467,'Grid GenerationQueue'!$AX$5:$AX$467,$B129,'Grid GenerationQueue'!$AY$5:$AY$467,$C129,'Grid GenerationQueue'!$BH$5:$BH$467,"Executed")</f>
        <v>0</v>
      </c>
      <c r="R129">
        <f>SUMIFS('Grid GenerationQueue'!AF$5:AF$467,'Grid GenerationQueue'!$AX$5:$AX$467,$B129,'Grid GenerationQueue'!$AY$5:$AY$467,$C129,'Grid GenerationQueue'!$BH$5:$BH$467,"Executed")</f>
        <v>0</v>
      </c>
      <c r="S129">
        <f>SUMIFS('Grid GenerationQueue'!AG$5:AG$467,'Grid GenerationQueue'!$AX$5:$AX$467,$B129,'Grid GenerationQueue'!$AY$5:$AY$467,$C129,'Grid GenerationQueue'!$BH$5:$BH$467,"Executed")</f>
        <v>0</v>
      </c>
      <c r="T129">
        <f>SUMIFS('Grid GenerationQueue'!AH$5:AH$467,'Grid GenerationQueue'!$AX$5:$AX$467,$B129,'Grid GenerationQueue'!$AY$5:$AY$467,$C129,'Grid GenerationQueue'!$BH$5:$BH$467,"Executed")</f>
        <v>0</v>
      </c>
      <c r="U129">
        <f>SUMIFS('Grid GenerationQueue'!AI$5:AI$467,'Grid GenerationQueue'!$AX$5:$AX$467,$B129,'Grid GenerationQueue'!$AY$5:$AY$467,$C129,'Grid GenerationQueue'!$BH$5:$BH$467,"Executed")</f>
        <v>0</v>
      </c>
      <c r="V129">
        <f>SUMIFS('Grid GenerationQueue'!AJ$5:AJ$467,'Grid GenerationQueue'!$AX$5:$AX$467,$B129,'Grid GenerationQueue'!$AY$5:$AY$467,$C129,'Grid GenerationQueue'!$BH$5:$BH$467,"Executed")</f>
        <v>0</v>
      </c>
      <c r="W129">
        <f>SUMIFS('Grid GenerationQueue'!AK$5:AK$467,'Grid GenerationQueue'!$AX$5:$AX$467,$B129,'Grid GenerationQueue'!$AY$5:$AY$467,$C129,'Grid GenerationQueue'!$BH$5:$BH$467,"Executed")</f>
        <v>0</v>
      </c>
      <c r="X129">
        <f>SUMIFS('Grid GenerationQueue'!AL$5:AL$467,'Grid GenerationQueue'!$AX$5:$AX$467,$B129,'Grid GenerationQueue'!$AY$5:$AY$467,$C129,'Grid GenerationQueue'!$BH$5:$BH$467,"Executed")</f>
        <v>0</v>
      </c>
      <c r="Y129">
        <f>SUMIFS('Grid GenerationQueue'!AM$5:AM$467,'Grid GenerationQueue'!$AX$5:$AX$467,$B129,'Grid GenerationQueue'!$AY$5:$AY$467,$C129,'Grid GenerationQueue'!$BH$5:$BH$467,"Executed")</f>
        <v>0</v>
      </c>
      <c r="Z129">
        <f>SUMIFS('Grid GenerationQueue'!AN$5:AN$467,'Grid GenerationQueue'!$AX$5:$AX$467,$B129,'Grid GenerationQueue'!$AY$5:$AY$467,$C129,'Grid GenerationQueue'!$BH$5:$BH$467,"Executed")</f>
        <v>0</v>
      </c>
      <c r="AA129">
        <f>SUMIFS('Grid GenerationQueue'!AO$5:AO$467,'Grid GenerationQueue'!$AX$5:$AX$467,$B129,'Grid GenerationQueue'!$AY$5:$AY$467,$C129,'Grid GenerationQueue'!$BH$5:$BH$467,"Executed")</f>
        <v>0</v>
      </c>
      <c r="AB129">
        <f>SUMIFS('Grid GenerationQueue'!AP$5:AP$467,'Grid GenerationQueue'!$AX$5:$AX$467,$B129,'Grid GenerationQueue'!$AY$5:$AY$467,$C129,'Grid GenerationQueue'!$BH$5:$BH$467,"Executed")</f>
        <v>0</v>
      </c>
      <c r="AD129">
        <f>SUMIFS('Grid GenerationQueue'!AE$5:AE$467,'Grid GenerationQueue'!$AX$5:$AX$467,$B129,'Grid GenerationQueue'!$AY$5:$AY$467,$C129,'Grid GenerationQueue'!$BF$5:$BF$467,"&lt;&gt;"&amp;"")</f>
        <v>0</v>
      </c>
      <c r="AE129">
        <f>SUMIFS('Grid GenerationQueue'!AF$5:AF$467,'Grid GenerationQueue'!$AX$5:$AX$467,$B129,'Grid GenerationQueue'!$AY$5:$AY$467,$C129,'Grid GenerationQueue'!$BF$5:$BF$467,"&lt;&gt;"&amp;"")</f>
        <v>0</v>
      </c>
      <c r="AF129">
        <f>SUMIFS('Grid GenerationQueue'!AG$5:AG$467,'Grid GenerationQueue'!$AX$5:$AX$467,$B129,'Grid GenerationQueue'!$AY$5:$AY$467,$C129,'Grid GenerationQueue'!$BF$5:$BF$467,"&lt;&gt;"&amp;"")</f>
        <v>0</v>
      </c>
      <c r="AG129">
        <f>SUMIFS('Grid GenerationQueue'!AH$5:AH$467,'Grid GenerationQueue'!$AX$5:$AX$467,$B129,'Grid GenerationQueue'!$AY$5:$AY$467,$C129,'Grid GenerationQueue'!$BF$5:$BF$467,"&lt;&gt;"&amp;"")</f>
        <v>0</v>
      </c>
      <c r="AH129">
        <f>SUMIFS('Grid GenerationQueue'!AI$5:AI$467,'Grid GenerationQueue'!$AX$5:$AX$467,$B129,'Grid GenerationQueue'!$AY$5:$AY$467,$C129,'Grid GenerationQueue'!$BF$5:$BF$467,"&lt;&gt;"&amp;"")</f>
        <v>0</v>
      </c>
      <c r="AI129">
        <f>SUMIFS('Grid GenerationQueue'!AJ$5:AJ$467,'Grid GenerationQueue'!$AX$5:$AX$467,$B129,'Grid GenerationQueue'!$AY$5:$AY$467,$C129,'Grid GenerationQueue'!$BF$5:$BF$467,"&lt;&gt;"&amp;"")</f>
        <v>0</v>
      </c>
      <c r="AJ129">
        <f>SUMIFS('Grid GenerationQueue'!AK$5:AK$467,'Grid GenerationQueue'!$AX$5:$AX$467,$B129,'Grid GenerationQueue'!$AY$5:$AY$467,$C129,'Grid GenerationQueue'!$BF$5:$BF$467,"&lt;&gt;"&amp;"")</f>
        <v>0</v>
      </c>
      <c r="AK129">
        <f>SUMIFS('Grid GenerationQueue'!AL$5:AL$467,'Grid GenerationQueue'!$AX$5:$AX$467,$B129,'Grid GenerationQueue'!$AY$5:$AY$467,$C129,'Grid GenerationQueue'!$BF$5:$BF$467,"&lt;&gt;"&amp;"")</f>
        <v>0</v>
      </c>
      <c r="AL129">
        <f>SUMIFS('Grid GenerationQueue'!AM$5:AM$467,'Grid GenerationQueue'!$AX$5:$AX$467,$B129,'Grid GenerationQueue'!$AY$5:$AY$467,$C129,'Grid GenerationQueue'!$BF$5:$BF$467,"&lt;&gt;"&amp;"")</f>
        <v>0</v>
      </c>
      <c r="AM129">
        <f>SUMIFS('Grid GenerationQueue'!AN$5:AN$467,'Grid GenerationQueue'!$AX$5:$AX$467,$B129,'Grid GenerationQueue'!$AY$5:$AY$467,$C129,'Grid GenerationQueue'!$BF$5:$BF$467,"&lt;&gt;"&amp;"")</f>
        <v>0</v>
      </c>
      <c r="AN129">
        <f>SUMIFS('Grid GenerationQueue'!AO$5:AO$467,'Grid GenerationQueue'!$AX$5:$AX$467,$B129,'Grid GenerationQueue'!$AY$5:$AY$467,$C129,'Grid GenerationQueue'!$BF$5:$BF$467,"&lt;&gt;"&amp;"")</f>
        <v>0</v>
      </c>
      <c r="AO129">
        <f>SUMIFS('Grid GenerationQueue'!AP$5:AP$467,'Grid GenerationQueue'!$AX$5:$AX$467,$B129,'Grid GenerationQueue'!$AY$5:$AY$467,$C129,'Grid GenerationQueue'!$BF$5:$BF$467,"&lt;&gt;"&amp;"")</f>
        <v>0</v>
      </c>
      <c r="AQ129">
        <f>SUMIFS('Grid GenerationQueue'!AE$5:AE$467,'Grid GenerationQueue'!$AX$5:$AX$467,$B129,'Grid GenerationQueue'!$AY$5:$AY$467,$C129)</f>
        <v>0</v>
      </c>
      <c r="AR129">
        <f>SUMIFS('Grid GenerationQueue'!AF$5:AF$467,'Grid GenerationQueue'!$AX$5:$AX$467,$B129,'Grid GenerationQueue'!$AY$5:$AY$467,$C129)</f>
        <v>0</v>
      </c>
      <c r="AS129">
        <f>SUMIFS('Grid GenerationQueue'!AG$5:AG$467,'Grid GenerationQueue'!$AX$5:$AX$467,$B129,'Grid GenerationQueue'!$AY$5:$AY$467,$C129)</f>
        <v>0</v>
      </c>
      <c r="AT129">
        <f>SUMIFS('Grid GenerationQueue'!AH$5:AH$467,'Grid GenerationQueue'!$AX$5:$AX$467,$B129,'Grid GenerationQueue'!$AY$5:$AY$467,$C129)</f>
        <v>0</v>
      </c>
      <c r="AU129">
        <f>SUMIFS('Grid GenerationQueue'!AI$5:AI$467,'Grid GenerationQueue'!$AX$5:$AX$467,$B129,'Grid GenerationQueue'!$AY$5:$AY$467,$C129)</f>
        <v>0</v>
      </c>
      <c r="AV129">
        <f>SUMIFS('Grid GenerationQueue'!AJ$5:AJ$467,'Grid GenerationQueue'!$AX$5:$AX$467,$B129,'Grid GenerationQueue'!$AY$5:$AY$467,$C129)</f>
        <v>0</v>
      </c>
      <c r="AW129">
        <f>SUMIFS('Grid GenerationQueue'!AK$5:AK$467,'Grid GenerationQueue'!$AX$5:$AX$467,$B129,'Grid GenerationQueue'!$AY$5:$AY$467,$C129)</f>
        <v>0</v>
      </c>
      <c r="AX129">
        <f>SUMIFS('Grid GenerationQueue'!AL$5:AL$467,'Grid GenerationQueue'!$AX$5:$AX$467,$B129,'Grid GenerationQueue'!$AY$5:$AY$467,$C129)</f>
        <v>0</v>
      </c>
      <c r="AY129">
        <f>SUMIFS('Grid GenerationQueue'!AM$5:AM$467,'Grid GenerationQueue'!$AX$5:$AX$467,$B129,'Grid GenerationQueue'!$AY$5:$AY$467,$C129)</f>
        <v>0</v>
      </c>
      <c r="AZ129">
        <f>SUMIFS('Grid GenerationQueue'!AN$5:AN$467,'Grid GenerationQueue'!$AX$5:$AX$467,$B129,'Grid GenerationQueue'!$AY$5:$AY$467,$C129)</f>
        <v>0</v>
      </c>
      <c r="BA129">
        <f>SUMIFS('Grid GenerationQueue'!AO$5:AO$467,'Grid GenerationQueue'!$AX$5:$AX$467,$B129,'Grid GenerationQueue'!$AY$5:$AY$467,$C129)</f>
        <v>0</v>
      </c>
      <c r="BB129">
        <f>SUMIFS('Grid GenerationQueue'!AP$5:AP$467,'Grid GenerationQueue'!$AX$5:$AX$467,$B129,'Grid GenerationQueue'!$AY$5:$AY$467,$C129)</f>
        <v>0</v>
      </c>
      <c r="BD129">
        <f>SUMIFS('Grid GenerationQueue'!AE$5:AE$467,'Grid GenerationQueue'!$AX$5:$AX$467,$B129,'Grid GenerationQueue'!$AY$5:$AY$467,$C129,'Grid GenerationQueue'!$BH$5:$BH$467,"Executed",'Grid GenerationQueue'!$BB$5:$BB$467,"&lt;"&amp;$BE$3)</f>
        <v>0</v>
      </c>
      <c r="BE129">
        <f>SUMIFS('Grid GenerationQueue'!AF$5:AF$467,'Grid GenerationQueue'!$AX$5:$AX$467,$B129,'Grid GenerationQueue'!$AY$5:$AY$467,$C129,'Grid GenerationQueue'!$BH$5:$BH$467,"Executed",'Grid GenerationQueue'!$BB$5:$BB$467,"&lt;"&amp;$BE$3)</f>
        <v>0</v>
      </c>
      <c r="BF129">
        <f>SUMIFS('Grid GenerationQueue'!AG$5:AG$467,'Grid GenerationQueue'!$AX$5:$AX$467,$B129,'Grid GenerationQueue'!$AY$5:$AY$467,$C129,'Grid GenerationQueue'!$BH$5:$BH$467,"Executed",'Grid GenerationQueue'!$BB$5:$BB$467,"&lt;"&amp;$BE$3)</f>
        <v>0</v>
      </c>
      <c r="BG129">
        <f>SUMIFS('Grid GenerationQueue'!AH$5:AH$467,'Grid GenerationQueue'!$AX$5:$AX$467,$B129,'Grid GenerationQueue'!$AY$5:$AY$467,$C129,'Grid GenerationQueue'!$BH$5:$BH$467,"Executed",'Grid GenerationQueue'!$BB$5:$BB$467,"&lt;"&amp;$BE$3)</f>
        <v>0</v>
      </c>
      <c r="BH129">
        <f>SUMIFS('Grid GenerationQueue'!AI$5:AI$467,'Grid GenerationQueue'!$AX$5:$AX$467,$B129,'Grid GenerationQueue'!$AY$5:$AY$467,$C129,'Grid GenerationQueue'!$BH$5:$BH$467,"Executed",'Grid GenerationQueue'!$BB$5:$BB$467,"&lt;"&amp;$BE$3)</f>
        <v>0</v>
      </c>
      <c r="BI129">
        <f>SUMIFS('Grid GenerationQueue'!AJ$5:AJ$467,'Grid GenerationQueue'!$AX$5:$AX$467,$B129,'Grid GenerationQueue'!$AY$5:$AY$467,$C129,'Grid GenerationQueue'!$BH$5:$BH$467,"Executed",'Grid GenerationQueue'!$BB$5:$BB$467,"&lt;"&amp;$BE$3)</f>
        <v>0</v>
      </c>
      <c r="BJ129">
        <f>SUMIFS('Grid GenerationQueue'!AK$5:AK$467,'Grid GenerationQueue'!$AX$5:$AX$467,$B129,'Grid GenerationQueue'!$AY$5:$AY$467,$C129,'Grid GenerationQueue'!$BH$5:$BH$467,"Executed",'Grid GenerationQueue'!$BB$5:$BB$467,"&lt;"&amp;$BE$3)</f>
        <v>0</v>
      </c>
      <c r="BK129">
        <f>SUMIFS('Grid GenerationQueue'!AL$5:AL$467,'Grid GenerationQueue'!$AX$5:$AX$467,$B129,'Grid GenerationQueue'!$AY$5:$AY$467,$C129,'Grid GenerationQueue'!$BH$5:$BH$467,"Executed",'Grid GenerationQueue'!$BB$5:$BB$467,"&lt;"&amp;$BE$3)</f>
        <v>0</v>
      </c>
      <c r="BL129">
        <f>SUMIFS('Grid GenerationQueue'!AM$5:AM$467,'Grid GenerationQueue'!$AX$5:$AX$467,$B129,'Grid GenerationQueue'!$AY$5:$AY$467,$C129,'Grid GenerationQueue'!$BH$5:$BH$467,"Executed",'Grid GenerationQueue'!$BB$5:$BB$467,"&lt;"&amp;$BE$3)</f>
        <v>0</v>
      </c>
      <c r="BM129">
        <f>SUMIFS('Grid GenerationQueue'!AN$5:AN$467,'Grid GenerationQueue'!$AX$5:$AX$467,$B129,'Grid GenerationQueue'!$AY$5:$AY$467,$C129,'Grid GenerationQueue'!$BH$5:$BH$467,"Executed",'Grid GenerationQueue'!$BB$5:$BB$467,"&lt;"&amp;$BE$3)</f>
        <v>0</v>
      </c>
      <c r="BN129">
        <f>SUMIFS('Grid GenerationQueue'!AO$5:AO$467,'Grid GenerationQueue'!$AX$5:$AX$467,$B129,'Grid GenerationQueue'!$AY$5:$AY$467,$C129,'Grid GenerationQueue'!$BH$5:$BH$467,"Executed",'Grid GenerationQueue'!$BB$5:$BB$467,"&lt;"&amp;$BE$3)</f>
        <v>0</v>
      </c>
      <c r="BO129">
        <f>SUMIFS('Grid GenerationQueue'!AP$5:AP$467,'Grid GenerationQueue'!$AX$5:$AX$467,$B129,'Grid GenerationQueue'!$AY$5:$AY$467,$C129,'Grid GenerationQueue'!$BH$5:$BH$467,"Executed",'Grid GenerationQueue'!$BB$5:$BB$467,"&lt;"&amp;$BE$3)</f>
        <v>0</v>
      </c>
      <c r="BQ129">
        <f>SUMIFS('Grid GenerationQueue'!AE$5:AE$467,'Grid GenerationQueue'!$AX$5:$AX$467,$B129,'Grid GenerationQueue'!$AY$5:$AY$467,$C129,'Grid GenerationQueue'!$BF$5:$BF$467,"&lt;&gt;"&amp;"",'Grid GenerationQueue'!$BB$5:$BB$467,"&lt;"&amp;$BE$3)</f>
        <v>0</v>
      </c>
      <c r="BR129">
        <f>SUMIFS('Grid GenerationQueue'!AF$5:AF$467,'Grid GenerationQueue'!$AX$5:$AX$467,$B129,'Grid GenerationQueue'!$AY$5:$AY$467,$C129,'Grid GenerationQueue'!$BF$5:$BF$467,"&lt;&gt;"&amp;"",'Grid GenerationQueue'!$BB$5:$BB$467,"&lt;"&amp;$BE$3)</f>
        <v>0</v>
      </c>
      <c r="BS129">
        <f>SUMIFS('Grid GenerationQueue'!AG$5:AG$467,'Grid GenerationQueue'!$AX$5:$AX$467,$B129,'Grid GenerationQueue'!$AY$5:$AY$467,$C129,'Grid GenerationQueue'!$BF$5:$BF$467,"&lt;&gt;"&amp;"",'Grid GenerationQueue'!$BB$5:$BB$467,"&lt;"&amp;$BE$3)</f>
        <v>0</v>
      </c>
      <c r="BT129">
        <f>SUMIFS('Grid GenerationQueue'!AH$5:AH$467,'Grid GenerationQueue'!$AX$5:$AX$467,$B129,'Grid GenerationQueue'!$AY$5:$AY$467,$C129,'Grid GenerationQueue'!$BF$5:$BF$467,"&lt;&gt;"&amp;"",'Grid GenerationQueue'!$BB$5:$BB$467,"&lt;"&amp;$BE$3)</f>
        <v>0</v>
      </c>
      <c r="BU129">
        <f>SUMIFS('Grid GenerationQueue'!AI$5:AI$467,'Grid GenerationQueue'!$AX$5:$AX$467,$B129,'Grid GenerationQueue'!$AY$5:$AY$467,$C129,'Grid GenerationQueue'!$BF$5:$BF$467,"&lt;&gt;"&amp;"",'Grid GenerationQueue'!$BB$5:$BB$467,"&lt;"&amp;$BE$3)</f>
        <v>0</v>
      </c>
      <c r="BV129">
        <f>SUMIFS('Grid GenerationQueue'!AJ$5:AJ$467,'Grid GenerationQueue'!$AX$5:$AX$467,$B129,'Grid GenerationQueue'!$AY$5:$AY$467,$C129,'Grid GenerationQueue'!$BF$5:$BF$467,"&lt;&gt;"&amp;"",'Grid GenerationQueue'!$BB$5:$BB$467,"&lt;"&amp;$BE$3)</f>
        <v>0</v>
      </c>
      <c r="BW129">
        <f>SUMIFS('Grid GenerationQueue'!AK$5:AK$467,'Grid GenerationQueue'!$AX$5:$AX$467,$B129,'Grid GenerationQueue'!$AY$5:$AY$467,$C129,'Grid GenerationQueue'!$BF$5:$BF$467,"&lt;&gt;"&amp;"",'Grid GenerationQueue'!$BB$5:$BB$467,"&lt;"&amp;$BE$3)</f>
        <v>0</v>
      </c>
      <c r="BX129">
        <f>SUMIFS('Grid GenerationQueue'!AL$5:AL$467,'Grid GenerationQueue'!$AX$5:$AX$467,$B129,'Grid GenerationQueue'!$AY$5:$AY$467,$C129,'Grid GenerationQueue'!$BF$5:$BF$467,"&lt;&gt;"&amp;"",'Grid GenerationQueue'!$BB$5:$BB$467,"&lt;"&amp;$BE$3)</f>
        <v>0</v>
      </c>
      <c r="BY129">
        <f>SUMIFS('Grid GenerationQueue'!AM$5:AM$467,'Grid GenerationQueue'!$AX$5:$AX$467,$B129,'Grid GenerationQueue'!$AY$5:$AY$467,$C129,'Grid GenerationQueue'!$BF$5:$BF$467,"&lt;&gt;"&amp;"",'Grid GenerationQueue'!$BB$5:$BB$467,"&lt;"&amp;$BE$3)</f>
        <v>0</v>
      </c>
      <c r="BZ129">
        <f>SUMIFS('Grid GenerationQueue'!AN$5:AN$467,'Grid GenerationQueue'!$AX$5:$AX$467,$B129,'Grid GenerationQueue'!$AY$5:$AY$467,$C129,'Grid GenerationQueue'!$BF$5:$BF$467,"&lt;&gt;"&amp;"",'Grid GenerationQueue'!$BB$5:$BB$467,"&lt;"&amp;$BE$3)</f>
        <v>0</v>
      </c>
      <c r="CA129">
        <f>SUMIFS('Grid GenerationQueue'!AO$5:AO$467,'Grid GenerationQueue'!$AX$5:$AX$467,$B129,'Grid GenerationQueue'!$AY$5:$AY$467,$C129,'Grid GenerationQueue'!$BF$5:$BF$467,"&lt;&gt;"&amp;"",'Grid GenerationQueue'!$BB$5:$BB$467,"&lt;"&amp;$BE$3)</f>
        <v>0</v>
      </c>
      <c r="CB129">
        <f>SUMIFS('Grid GenerationQueue'!AP$5:AP$467,'Grid GenerationQueue'!$AX$5:$AX$467,$B129,'Grid GenerationQueue'!$AY$5:$AY$467,$C129,'Grid GenerationQueue'!$BF$5:$BF$467,"&lt;&gt;"&amp;"",'Grid GenerationQueue'!$BB$5:$BB$467,"&lt;"&amp;$BE$3)</f>
        <v>0</v>
      </c>
      <c r="CD129">
        <f>SUMIFS('Grid GenerationQueue'!AE$5:AE$467,'Grid GenerationQueue'!$AX$5:$AX$467,$B129,'Grid GenerationQueue'!$AY$5:$AY$467,$C129,'Grid GenerationQueue'!$BB$5:$BB$467,"&lt;"&amp;$BE$3)</f>
        <v>0</v>
      </c>
      <c r="CE129">
        <f>SUMIFS('Grid GenerationQueue'!AF$5:AF$467,'Grid GenerationQueue'!$AX$5:$AX$467,$B129,'Grid GenerationQueue'!$AY$5:$AY$467,$C129,'Grid GenerationQueue'!$BB$5:$BB$467,"&lt;"&amp;$BE$3)</f>
        <v>0</v>
      </c>
      <c r="CF129">
        <f>SUMIFS('Grid GenerationQueue'!AG$5:AG$467,'Grid GenerationQueue'!$AX$5:$AX$467,$B129,'Grid GenerationQueue'!$AY$5:$AY$467,$C129,'Grid GenerationQueue'!$BB$5:$BB$467,"&lt;"&amp;$BE$3)</f>
        <v>0</v>
      </c>
      <c r="CG129">
        <f>SUMIFS('Grid GenerationQueue'!AH$5:AH$467,'Grid GenerationQueue'!$AX$5:$AX$467,$B129,'Grid GenerationQueue'!$AY$5:$AY$467,$C129,'Grid GenerationQueue'!$BB$5:$BB$467,"&lt;"&amp;$BE$3)</f>
        <v>0</v>
      </c>
      <c r="CH129">
        <f>SUMIFS('Grid GenerationQueue'!AI$5:AI$467,'Grid GenerationQueue'!$AX$5:$AX$467,$B129,'Grid GenerationQueue'!$AY$5:$AY$467,$C129,'Grid GenerationQueue'!$BB$5:$BB$467,"&lt;"&amp;$BE$3)</f>
        <v>0</v>
      </c>
      <c r="CI129">
        <f>SUMIFS('Grid GenerationQueue'!AJ$5:AJ$467,'Grid GenerationQueue'!$AX$5:$AX$467,$B129,'Grid GenerationQueue'!$AY$5:$AY$467,$C129,'Grid GenerationQueue'!$BB$5:$BB$467,"&lt;"&amp;$BE$3)</f>
        <v>0</v>
      </c>
      <c r="CJ129">
        <f>SUMIFS('Grid GenerationQueue'!AK$5:AK$467,'Grid GenerationQueue'!$AX$5:$AX$467,$B129,'Grid GenerationQueue'!$AY$5:$AY$467,$C129,'Grid GenerationQueue'!$BB$5:$BB$467,"&lt;"&amp;$BE$3)</f>
        <v>0</v>
      </c>
      <c r="CK129">
        <f>SUMIFS('Grid GenerationQueue'!AL$5:AL$467,'Grid GenerationQueue'!$AX$5:$AX$467,$B129,'Grid GenerationQueue'!$AY$5:$AY$467,$C129,'Grid GenerationQueue'!$BB$5:$BB$467,"&lt;"&amp;$BE$3)</f>
        <v>0</v>
      </c>
      <c r="CL129">
        <f>SUMIFS('Grid GenerationQueue'!AM$5:AM$467,'Grid GenerationQueue'!$AX$5:$AX$467,$B129,'Grid GenerationQueue'!$AY$5:$AY$467,$C129,'Grid GenerationQueue'!$BB$5:$BB$467,"&lt;"&amp;$BE$3)</f>
        <v>0</v>
      </c>
      <c r="CM129">
        <f>SUMIFS('Grid GenerationQueue'!AN$5:AN$467,'Grid GenerationQueue'!$AX$5:$AX$467,$B129,'Grid GenerationQueue'!$AY$5:$AY$467,$C129,'Grid GenerationQueue'!$BB$5:$BB$467,"&lt;"&amp;$BE$3)</f>
        <v>0</v>
      </c>
      <c r="CN129">
        <f>SUMIFS('Grid GenerationQueue'!AO$5:AO$467,'Grid GenerationQueue'!$AX$5:$AX$467,$B129,'Grid GenerationQueue'!$AY$5:$AY$467,$C129,'Grid GenerationQueue'!$BB$5:$BB$467,"&lt;"&amp;$BE$3)</f>
        <v>0</v>
      </c>
      <c r="CO129">
        <f>SUMIFS('Grid GenerationQueue'!AP$5:AP$467,'Grid GenerationQueue'!$AX$5:$AX$467,$B129,'Grid GenerationQueue'!$AY$5:$AY$467,$C129,'Grid GenerationQueue'!$BB$5:$BB$467,"&lt;"&amp;$BE$3)</f>
        <v>0</v>
      </c>
    </row>
    <row r="130" spans="1:93" x14ac:dyDescent="0.35">
      <c r="A130" t="s">
        <v>4645</v>
      </c>
      <c r="B130" t="s">
        <v>4705</v>
      </c>
      <c r="C130">
        <v>230</v>
      </c>
      <c r="D130">
        <f>SUMIFS('Grid GenerationQueue'!AE$5:AE$467,'Grid GenerationQueue'!$AX$5:$AX$467,$B130,'Grid GenerationQueue'!$AY$5:$AY$467,$C130,'Grid GenerationQueue'!$BI$5:$BI$467,"&lt;4")</f>
        <v>0</v>
      </c>
      <c r="E130">
        <f>SUMIFS('Grid GenerationQueue'!AF$5:AF$467,'Grid GenerationQueue'!$AX$5:$AX$467,$B130,'Grid GenerationQueue'!$AY$5:$AY$467,$C130,'Grid GenerationQueue'!$BI$5:$BI$467,"&lt;4")</f>
        <v>0</v>
      </c>
      <c r="F130">
        <f>SUMIFS('Grid GenerationQueue'!AG$5:AG$467,'Grid GenerationQueue'!$AX$5:$AX$467,$B130,'Grid GenerationQueue'!$AY$5:$AY$467,$C130,'Grid GenerationQueue'!$BI$5:$BI$467,"&lt;4")</f>
        <v>0</v>
      </c>
      <c r="G130">
        <f>SUMIFS('Grid GenerationQueue'!AH$5:AH$467,'Grid GenerationQueue'!$AX$5:$AX$467,$B130,'Grid GenerationQueue'!$AY$5:$AY$467,$C130,'Grid GenerationQueue'!$BI$5:$BI$467,"&lt;4")</f>
        <v>0</v>
      </c>
      <c r="H130">
        <f>SUMIFS('Grid GenerationQueue'!AI$5:AI$467,'Grid GenerationQueue'!$AX$5:$AX$467,$B130,'Grid GenerationQueue'!$AY$5:$AY$467,$C130,'Grid GenerationQueue'!$BI$5:$BI$467,"&lt;4")</f>
        <v>0</v>
      </c>
      <c r="I130">
        <f>SUMIFS('Grid GenerationQueue'!AJ$5:AJ$467,'Grid GenerationQueue'!$AX$5:$AX$467,$B130,'Grid GenerationQueue'!$AY$5:$AY$467,$C130,'Grid GenerationQueue'!$BI$5:$BI$467,"&lt;4")</f>
        <v>0</v>
      </c>
      <c r="J130">
        <f>SUMIFS('Grid GenerationQueue'!AK$5:AK$467,'Grid GenerationQueue'!$AX$5:$AX$467,$B130,'Grid GenerationQueue'!$AY$5:$AY$467,$C130,'Grid GenerationQueue'!$BI$5:$BI$467,"&lt;4")</f>
        <v>0</v>
      </c>
      <c r="K130">
        <f>SUMIFS('Grid GenerationQueue'!AL$5:AL$467,'Grid GenerationQueue'!$AX$5:$AX$467,$B130,'Grid GenerationQueue'!$AY$5:$AY$467,$C130,'Grid GenerationQueue'!$BI$5:$BI$467,"&lt;4")</f>
        <v>0</v>
      </c>
      <c r="L130">
        <f>SUMIFS('Grid GenerationQueue'!AM$5:AM$467,'Grid GenerationQueue'!$AX$5:$AX$467,$B130,'Grid GenerationQueue'!$AY$5:$AY$467,$C130,'Grid GenerationQueue'!$BI$5:$BI$467,"&lt;4")</f>
        <v>0</v>
      </c>
      <c r="M130">
        <f>SUMIFS('Grid GenerationQueue'!AN$5:AN$467,'Grid GenerationQueue'!$AX$5:$AX$467,$B130,'Grid GenerationQueue'!$AY$5:$AY$467,$C130,'Grid GenerationQueue'!$BI$5:$BI$467,"&lt;4")</f>
        <v>0</v>
      </c>
      <c r="N130">
        <f>SUMIFS('Grid GenerationQueue'!AO$5:AO$467,'Grid GenerationQueue'!$AX$5:$AX$467,$B130,'Grid GenerationQueue'!$AY$5:$AY$467,$C130,'Grid GenerationQueue'!$BI$5:$BI$467,"&lt;4")</f>
        <v>0</v>
      </c>
      <c r="O130">
        <f>SUMIFS('Grid GenerationQueue'!AP$5:AP$467,'Grid GenerationQueue'!$AX$5:$AX$467,$B130,'Grid GenerationQueue'!$AY$5:$AY$467,$C130,'Grid GenerationQueue'!$BI$5:$BI$467,"&lt;4")</f>
        <v>0</v>
      </c>
      <c r="Q130">
        <f>SUMIFS('Grid GenerationQueue'!AE$5:AE$467,'Grid GenerationQueue'!$AX$5:$AX$467,$B130,'Grid GenerationQueue'!$AY$5:$AY$467,$C130,'Grid GenerationQueue'!$BH$5:$BH$467,"Executed")</f>
        <v>0</v>
      </c>
      <c r="R130">
        <f>SUMIFS('Grid GenerationQueue'!AF$5:AF$467,'Grid GenerationQueue'!$AX$5:$AX$467,$B130,'Grid GenerationQueue'!$AY$5:$AY$467,$C130,'Grid GenerationQueue'!$BH$5:$BH$467,"Executed")</f>
        <v>0</v>
      </c>
      <c r="S130">
        <f>SUMIFS('Grid GenerationQueue'!AG$5:AG$467,'Grid GenerationQueue'!$AX$5:$AX$467,$B130,'Grid GenerationQueue'!$AY$5:$AY$467,$C130,'Grid GenerationQueue'!$BH$5:$BH$467,"Executed")</f>
        <v>0</v>
      </c>
      <c r="T130">
        <f>SUMIFS('Grid GenerationQueue'!AH$5:AH$467,'Grid GenerationQueue'!$AX$5:$AX$467,$B130,'Grid GenerationQueue'!$AY$5:$AY$467,$C130,'Grid GenerationQueue'!$BH$5:$BH$467,"Executed")</f>
        <v>0</v>
      </c>
      <c r="U130">
        <f>SUMIFS('Grid GenerationQueue'!AI$5:AI$467,'Grid GenerationQueue'!$AX$5:$AX$467,$B130,'Grid GenerationQueue'!$AY$5:$AY$467,$C130,'Grid GenerationQueue'!$BH$5:$BH$467,"Executed")</f>
        <v>0</v>
      </c>
      <c r="V130">
        <f>SUMIFS('Grid GenerationQueue'!AJ$5:AJ$467,'Grid GenerationQueue'!$AX$5:$AX$467,$B130,'Grid GenerationQueue'!$AY$5:$AY$467,$C130,'Grid GenerationQueue'!$BH$5:$BH$467,"Executed")</f>
        <v>0</v>
      </c>
      <c r="W130">
        <f>SUMIFS('Grid GenerationQueue'!AK$5:AK$467,'Grid GenerationQueue'!$AX$5:$AX$467,$B130,'Grid GenerationQueue'!$AY$5:$AY$467,$C130,'Grid GenerationQueue'!$BH$5:$BH$467,"Executed")</f>
        <v>0</v>
      </c>
      <c r="X130">
        <f>SUMIFS('Grid GenerationQueue'!AL$5:AL$467,'Grid GenerationQueue'!$AX$5:$AX$467,$B130,'Grid GenerationQueue'!$AY$5:$AY$467,$C130,'Grid GenerationQueue'!$BH$5:$BH$467,"Executed")</f>
        <v>0</v>
      </c>
      <c r="Y130">
        <f>SUMIFS('Grid GenerationQueue'!AM$5:AM$467,'Grid GenerationQueue'!$AX$5:$AX$467,$B130,'Grid GenerationQueue'!$AY$5:$AY$467,$C130,'Grid GenerationQueue'!$BH$5:$BH$467,"Executed")</f>
        <v>0</v>
      </c>
      <c r="Z130">
        <f>SUMIFS('Grid GenerationQueue'!AN$5:AN$467,'Grid GenerationQueue'!$AX$5:$AX$467,$B130,'Grid GenerationQueue'!$AY$5:$AY$467,$C130,'Grid GenerationQueue'!$BH$5:$BH$467,"Executed")</f>
        <v>0</v>
      </c>
      <c r="AA130">
        <f>SUMIFS('Grid GenerationQueue'!AO$5:AO$467,'Grid GenerationQueue'!$AX$5:$AX$467,$B130,'Grid GenerationQueue'!$AY$5:$AY$467,$C130,'Grid GenerationQueue'!$BH$5:$BH$467,"Executed")</f>
        <v>0</v>
      </c>
      <c r="AB130">
        <f>SUMIFS('Grid GenerationQueue'!AP$5:AP$467,'Grid GenerationQueue'!$AX$5:$AX$467,$B130,'Grid GenerationQueue'!$AY$5:$AY$467,$C130,'Grid GenerationQueue'!$BH$5:$BH$467,"Executed")</f>
        <v>0</v>
      </c>
      <c r="AD130">
        <f>SUMIFS('Grid GenerationQueue'!AE$5:AE$467,'Grid GenerationQueue'!$AX$5:$AX$467,$B130,'Grid GenerationQueue'!$AY$5:$AY$467,$C130,'Grid GenerationQueue'!$BF$5:$BF$467,"&lt;&gt;"&amp;"")</f>
        <v>0</v>
      </c>
      <c r="AE130">
        <f>SUMIFS('Grid GenerationQueue'!AF$5:AF$467,'Grid GenerationQueue'!$AX$5:$AX$467,$B130,'Grid GenerationQueue'!$AY$5:$AY$467,$C130,'Grid GenerationQueue'!$BF$5:$BF$467,"&lt;&gt;"&amp;"")</f>
        <v>0</v>
      </c>
      <c r="AF130">
        <f>SUMIFS('Grid GenerationQueue'!AG$5:AG$467,'Grid GenerationQueue'!$AX$5:$AX$467,$B130,'Grid GenerationQueue'!$AY$5:$AY$467,$C130,'Grid GenerationQueue'!$BF$5:$BF$467,"&lt;&gt;"&amp;"")</f>
        <v>0</v>
      </c>
      <c r="AG130">
        <f>SUMIFS('Grid GenerationQueue'!AH$5:AH$467,'Grid GenerationQueue'!$AX$5:$AX$467,$B130,'Grid GenerationQueue'!$AY$5:$AY$467,$C130,'Grid GenerationQueue'!$BF$5:$BF$467,"&lt;&gt;"&amp;"")</f>
        <v>0</v>
      </c>
      <c r="AH130">
        <f>SUMIFS('Grid GenerationQueue'!AI$5:AI$467,'Grid GenerationQueue'!$AX$5:$AX$467,$B130,'Grid GenerationQueue'!$AY$5:$AY$467,$C130,'Grid GenerationQueue'!$BF$5:$BF$467,"&lt;&gt;"&amp;"")</f>
        <v>0</v>
      </c>
      <c r="AI130">
        <f>SUMIFS('Grid GenerationQueue'!AJ$5:AJ$467,'Grid GenerationQueue'!$AX$5:$AX$467,$B130,'Grid GenerationQueue'!$AY$5:$AY$467,$C130,'Grid GenerationQueue'!$BF$5:$BF$467,"&lt;&gt;"&amp;"")</f>
        <v>0</v>
      </c>
      <c r="AJ130">
        <f>SUMIFS('Grid GenerationQueue'!AK$5:AK$467,'Grid GenerationQueue'!$AX$5:$AX$467,$B130,'Grid GenerationQueue'!$AY$5:$AY$467,$C130,'Grid GenerationQueue'!$BF$5:$BF$467,"&lt;&gt;"&amp;"")</f>
        <v>0</v>
      </c>
      <c r="AK130">
        <f>SUMIFS('Grid GenerationQueue'!AL$5:AL$467,'Grid GenerationQueue'!$AX$5:$AX$467,$B130,'Grid GenerationQueue'!$AY$5:$AY$467,$C130,'Grid GenerationQueue'!$BF$5:$BF$467,"&lt;&gt;"&amp;"")</f>
        <v>0</v>
      </c>
      <c r="AL130">
        <f>SUMIFS('Grid GenerationQueue'!AM$5:AM$467,'Grid GenerationQueue'!$AX$5:$AX$467,$B130,'Grid GenerationQueue'!$AY$5:$AY$467,$C130,'Grid GenerationQueue'!$BF$5:$BF$467,"&lt;&gt;"&amp;"")</f>
        <v>0</v>
      </c>
      <c r="AM130">
        <f>SUMIFS('Grid GenerationQueue'!AN$5:AN$467,'Grid GenerationQueue'!$AX$5:$AX$467,$B130,'Grid GenerationQueue'!$AY$5:$AY$467,$C130,'Grid GenerationQueue'!$BF$5:$BF$467,"&lt;&gt;"&amp;"")</f>
        <v>0</v>
      </c>
      <c r="AN130">
        <f>SUMIFS('Grid GenerationQueue'!AO$5:AO$467,'Grid GenerationQueue'!$AX$5:$AX$467,$B130,'Grid GenerationQueue'!$AY$5:$AY$467,$C130,'Grid GenerationQueue'!$BF$5:$BF$467,"&lt;&gt;"&amp;"")</f>
        <v>0</v>
      </c>
      <c r="AO130">
        <f>SUMIFS('Grid GenerationQueue'!AP$5:AP$467,'Grid GenerationQueue'!$AX$5:$AX$467,$B130,'Grid GenerationQueue'!$AY$5:$AY$467,$C130,'Grid GenerationQueue'!$BF$5:$BF$467,"&lt;&gt;"&amp;"")</f>
        <v>0</v>
      </c>
      <c r="AQ130">
        <f>SUMIFS('Grid GenerationQueue'!AE$5:AE$467,'Grid GenerationQueue'!$AX$5:$AX$467,$B130,'Grid GenerationQueue'!$AY$5:$AY$467,$C130)</f>
        <v>0</v>
      </c>
      <c r="AR130">
        <f>SUMIFS('Grid GenerationQueue'!AF$5:AF$467,'Grid GenerationQueue'!$AX$5:$AX$467,$B130,'Grid GenerationQueue'!$AY$5:$AY$467,$C130)</f>
        <v>0</v>
      </c>
      <c r="AS130">
        <f>SUMIFS('Grid GenerationQueue'!AG$5:AG$467,'Grid GenerationQueue'!$AX$5:$AX$467,$B130,'Grid GenerationQueue'!$AY$5:$AY$467,$C130)</f>
        <v>0</v>
      </c>
      <c r="AT130">
        <f>SUMIFS('Grid GenerationQueue'!AH$5:AH$467,'Grid GenerationQueue'!$AX$5:$AX$467,$B130,'Grid GenerationQueue'!$AY$5:$AY$467,$C130)</f>
        <v>0</v>
      </c>
      <c r="AU130">
        <f>SUMIFS('Grid GenerationQueue'!AI$5:AI$467,'Grid GenerationQueue'!$AX$5:$AX$467,$B130,'Grid GenerationQueue'!$AY$5:$AY$467,$C130)</f>
        <v>0</v>
      </c>
      <c r="AV130">
        <f>SUMIFS('Grid GenerationQueue'!AJ$5:AJ$467,'Grid GenerationQueue'!$AX$5:$AX$467,$B130,'Grid GenerationQueue'!$AY$5:$AY$467,$C130)</f>
        <v>0</v>
      </c>
      <c r="AW130">
        <f>SUMIFS('Grid GenerationQueue'!AK$5:AK$467,'Grid GenerationQueue'!$AX$5:$AX$467,$B130,'Grid GenerationQueue'!$AY$5:$AY$467,$C130)</f>
        <v>0</v>
      </c>
      <c r="AX130">
        <f>SUMIFS('Grid GenerationQueue'!AL$5:AL$467,'Grid GenerationQueue'!$AX$5:$AX$467,$B130,'Grid GenerationQueue'!$AY$5:$AY$467,$C130)</f>
        <v>0</v>
      </c>
      <c r="AY130">
        <f>SUMIFS('Grid GenerationQueue'!AM$5:AM$467,'Grid GenerationQueue'!$AX$5:$AX$467,$B130,'Grid GenerationQueue'!$AY$5:$AY$467,$C130)</f>
        <v>0</v>
      </c>
      <c r="AZ130">
        <f>SUMIFS('Grid GenerationQueue'!AN$5:AN$467,'Grid GenerationQueue'!$AX$5:$AX$467,$B130,'Grid GenerationQueue'!$AY$5:$AY$467,$C130)</f>
        <v>0</v>
      </c>
      <c r="BA130">
        <f>SUMIFS('Grid GenerationQueue'!AO$5:AO$467,'Grid GenerationQueue'!$AX$5:$AX$467,$B130,'Grid GenerationQueue'!$AY$5:$AY$467,$C130)</f>
        <v>0</v>
      </c>
      <c r="BB130">
        <f>SUMIFS('Grid GenerationQueue'!AP$5:AP$467,'Grid GenerationQueue'!$AX$5:$AX$467,$B130,'Grid GenerationQueue'!$AY$5:$AY$467,$C130)</f>
        <v>0</v>
      </c>
      <c r="BD130">
        <f>SUMIFS('Grid GenerationQueue'!AE$5:AE$467,'Grid GenerationQueue'!$AX$5:$AX$467,$B130,'Grid GenerationQueue'!$AY$5:$AY$467,$C130,'Grid GenerationQueue'!$BH$5:$BH$467,"Executed",'Grid GenerationQueue'!$BB$5:$BB$467,"&lt;"&amp;$BE$3)</f>
        <v>0</v>
      </c>
      <c r="BE130">
        <f>SUMIFS('Grid GenerationQueue'!AF$5:AF$467,'Grid GenerationQueue'!$AX$5:$AX$467,$B130,'Grid GenerationQueue'!$AY$5:$AY$467,$C130,'Grid GenerationQueue'!$BH$5:$BH$467,"Executed",'Grid GenerationQueue'!$BB$5:$BB$467,"&lt;"&amp;$BE$3)</f>
        <v>0</v>
      </c>
      <c r="BF130">
        <f>SUMIFS('Grid GenerationQueue'!AG$5:AG$467,'Grid GenerationQueue'!$AX$5:$AX$467,$B130,'Grid GenerationQueue'!$AY$5:$AY$467,$C130,'Grid GenerationQueue'!$BH$5:$BH$467,"Executed",'Grid GenerationQueue'!$BB$5:$BB$467,"&lt;"&amp;$BE$3)</f>
        <v>0</v>
      </c>
      <c r="BG130">
        <f>SUMIFS('Grid GenerationQueue'!AH$5:AH$467,'Grid GenerationQueue'!$AX$5:$AX$467,$B130,'Grid GenerationQueue'!$AY$5:$AY$467,$C130,'Grid GenerationQueue'!$BH$5:$BH$467,"Executed",'Grid GenerationQueue'!$BB$5:$BB$467,"&lt;"&amp;$BE$3)</f>
        <v>0</v>
      </c>
      <c r="BH130">
        <f>SUMIFS('Grid GenerationQueue'!AI$5:AI$467,'Grid GenerationQueue'!$AX$5:$AX$467,$B130,'Grid GenerationQueue'!$AY$5:$AY$467,$C130,'Grid GenerationQueue'!$BH$5:$BH$467,"Executed",'Grid GenerationQueue'!$BB$5:$BB$467,"&lt;"&amp;$BE$3)</f>
        <v>0</v>
      </c>
      <c r="BI130">
        <f>SUMIFS('Grid GenerationQueue'!AJ$5:AJ$467,'Grid GenerationQueue'!$AX$5:$AX$467,$B130,'Grid GenerationQueue'!$AY$5:$AY$467,$C130,'Grid GenerationQueue'!$BH$5:$BH$467,"Executed",'Grid GenerationQueue'!$BB$5:$BB$467,"&lt;"&amp;$BE$3)</f>
        <v>0</v>
      </c>
      <c r="BJ130">
        <f>SUMIFS('Grid GenerationQueue'!AK$5:AK$467,'Grid GenerationQueue'!$AX$5:$AX$467,$B130,'Grid GenerationQueue'!$AY$5:$AY$467,$C130,'Grid GenerationQueue'!$BH$5:$BH$467,"Executed",'Grid GenerationQueue'!$BB$5:$BB$467,"&lt;"&amp;$BE$3)</f>
        <v>0</v>
      </c>
      <c r="BK130">
        <f>SUMIFS('Grid GenerationQueue'!AL$5:AL$467,'Grid GenerationQueue'!$AX$5:$AX$467,$B130,'Grid GenerationQueue'!$AY$5:$AY$467,$C130,'Grid GenerationQueue'!$BH$5:$BH$467,"Executed",'Grid GenerationQueue'!$BB$5:$BB$467,"&lt;"&amp;$BE$3)</f>
        <v>0</v>
      </c>
      <c r="BL130">
        <f>SUMIFS('Grid GenerationQueue'!AM$5:AM$467,'Grid GenerationQueue'!$AX$5:$AX$467,$B130,'Grid GenerationQueue'!$AY$5:$AY$467,$C130,'Grid GenerationQueue'!$BH$5:$BH$467,"Executed",'Grid GenerationQueue'!$BB$5:$BB$467,"&lt;"&amp;$BE$3)</f>
        <v>0</v>
      </c>
      <c r="BM130">
        <f>SUMIFS('Grid GenerationQueue'!AN$5:AN$467,'Grid GenerationQueue'!$AX$5:$AX$467,$B130,'Grid GenerationQueue'!$AY$5:$AY$467,$C130,'Grid GenerationQueue'!$BH$5:$BH$467,"Executed",'Grid GenerationQueue'!$BB$5:$BB$467,"&lt;"&amp;$BE$3)</f>
        <v>0</v>
      </c>
      <c r="BN130">
        <f>SUMIFS('Grid GenerationQueue'!AO$5:AO$467,'Grid GenerationQueue'!$AX$5:$AX$467,$B130,'Grid GenerationQueue'!$AY$5:$AY$467,$C130,'Grid GenerationQueue'!$BH$5:$BH$467,"Executed",'Grid GenerationQueue'!$BB$5:$BB$467,"&lt;"&amp;$BE$3)</f>
        <v>0</v>
      </c>
      <c r="BO130">
        <f>SUMIFS('Grid GenerationQueue'!AP$5:AP$467,'Grid GenerationQueue'!$AX$5:$AX$467,$B130,'Grid GenerationQueue'!$AY$5:$AY$467,$C130,'Grid GenerationQueue'!$BH$5:$BH$467,"Executed",'Grid GenerationQueue'!$BB$5:$BB$467,"&lt;"&amp;$BE$3)</f>
        <v>0</v>
      </c>
      <c r="BQ130">
        <f>SUMIFS('Grid GenerationQueue'!AE$5:AE$467,'Grid GenerationQueue'!$AX$5:$AX$467,$B130,'Grid GenerationQueue'!$AY$5:$AY$467,$C130,'Grid GenerationQueue'!$BF$5:$BF$467,"&lt;&gt;"&amp;"",'Grid GenerationQueue'!$BB$5:$BB$467,"&lt;"&amp;$BE$3)</f>
        <v>0</v>
      </c>
      <c r="BR130">
        <f>SUMIFS('Grid GenerationQueue'!AF$5:AF$467,'Grid GenerationQueue'!$AX$5:$AX$467,$B130,'Grid GenerationQueue'!$AY$5:$AY$467,$C130,'Grid GenerationQueue'!$BF$5:$BF$467,"&lt;&gt;"&amp;"",'Grid GenerationQueue'!$BB$5:$BB$467,"&lt;"&amp;$BE$3)</f>
        <v>0</v>
      </c>
      <c r="BS130">
        <f>SUMIFS('Grid GenerationQueue'!AG$5:AG$467,'Grid GenerationQueue'!$AX$5:$AX$467,$B130,'Grid GenerationQueue'!$AY$5:$AY$467,$C130,'Grid GenerationQueue'!$BF$5:$BF$467,"&lt;&gt;"&amp;"",'Grid GenerationQueue'!$BB$5:$BB$467,"&lt;"&amp;$BE$3)</f>
        <v>0</v>
      </c>
      <c r="BT130">
        <f>SUMIFS('Grid GenerationQueue'!AH$5:AH$467,'Grid GenerationQueue'!$AX$5:$AX$467,$B130,'Grid GenerationQueue'!$AY$5:$AY$467,$C130,'Grid GenerationQueue'!$BF$5:$BF$467,"&lt;&gt;"&amp;"",'Grid GenerationQueue'!$BB$5:$BB$467,"&lt;"&amp;$BE$3)</f>
        <v>0</v>
      </c>
      <c r="BU130">
        <f>SUMIFS('Grid GenerationQueue'!AI$5:AI$467,'Grid GenerationQueue'!$AX$5:$AX$467,$B130,'Grid GenerationQueue'!$AY$5:$AY$467,$C130,'Grid GenerationQueue'!$BF$5:$BF$467,"&lt;&gt;"&amp;"",'Grid GenerationQueue'!$BB$5:$BB$467,"&lt;"&amp;$BE$3)</f>
        <v>0</v>
      </c>
      <c r="BV130">
        <f>SUMIFS('Grid GenerationQueue'!AJ$5:AJ$467,'Grid GenerationQueue'!$AX$5:$AX$467,$B130,'Grid GenerationQueue'!$AY$5:$AY$467,$C130,'Grid GenerationQueue'!$BF$5:$BF$467,"&lt;&gt;"&amp;"",'Grid GenerationQueue'!$BB$5:$BB$467,"&lt;"&amp;$BE$3)</f>
        <v>0</v>
      </c>
      <c r="BW130">
        <f>SUMIFS('Grid GenerationQueue'!AK$5:AK$467,'Grid GenerationQueue'!$AX$5:$AX$467,$B130,'Grid GenerationQueue'!$AY$5:$AY$467,$C130,'Grid GenerationQueue'!$BF$5:$BF$467,"&lt;&gt;"&amp;"",'Grid GenerationQueue'!$BB$5:$BB$467,"&lt;"&amp;$BE$3)</f>
        <v>0</v>
      </c>
      <c r="BX130">
        <f>SUMIFS('Grid GenerationQueue'!AL$5:AL$467,'Grid GenerationQueue'!$AX$5:$AX$467,$B130,'Grid GenerationQueue'!$AY$5:$AY$467,$C130,'Grid GenerationQueue'!$BF$5:$BF$467,"&lt;&gt;"&amp;"",'Grid GenerationQueue'!$BB$5:$BB$467,"&lt;"&amp;$BE$3)</f>
        <v>0</v>
      </c>
      <c r="BY130">
        <f>SUMIFS('Grid GenerationQueue'!AM$5:AM$467,'Grid GenerationQueue'!$AX$5:$AX$467,$B130,'Grid GenerationQueue'!$AY$5:$AY$467,$C130,'Grid GenerationQueue'!$BF$5:$BF$467,"&lt;&gt;"&amp;"",'Grid GenerationQueue'!$BB$5:$BB$467,"&lt;"&amp;$BE$3)</f>
        <v>0</v>
      </c>
      <c r="BZ130">
        <f>SUMIFS('Grid GenerationQueue'!AN$5:AN$467,'Grid GenerationQueue'!$AX$5:$AX$467,$B130,'Grid GenerationQueue'!$AY$5:$AY$467,$C130,'Grid GenerationQueue'!$BF$5:$BF$467,"&lt;&gt;"&amp;"",'Grid GenerationQueue'!$BB$5:$BB$467,"&lt;"&amp;$BE$3)</f>
        <v>0</v>
      </c>
      <c r="CA130">
        <f>SUMIFS('Grid GenerationQueue'!AO$5:AO$467,'Grid GenerationQueue'!$AX$5:$AX$467,$B130,'Grid GenerationQueue'!$AY$5:$AY$467,$C130,'Grid GenerationQueue'!$BF$5:$BF$467,"&lt;&gt;"&amp;"",'Grid GenerationQueue'!$BB$5:$BB$467,"&lt;"&amp;$BE$3)</f>
        <v>0</v>
      </c>
      <c r="CB130">
        <f>SUMIFS('Grid GenerationQueue'!AP$5:AP$467,'Grid GenerationQueue'!$AX$5:$AX$467,$B130,'Grid GenerationQueue'!$AY$5:$AY$467,$C130,'Grid GenerationQueue'!$BF$5:$BF$467,"&lt;&gt;"&amp;"",'Grid GenerationQueue'!$BB$5:$BB$467,"&lt;"&amp;$BE$3)</f>
        <v>0</v>
      </c>
      <c r="CD130">
        <f>SUMIFS('Grid GenerationQueue'!AE$5:AE$467,'Grid GenerationQueue'!$AX$5:$AX$467,$B130,'Grid GenerationQueue'!$AY$5:$AY$467,$C130,'Grid GenerationQueue'!$BB$5:$BB$467,"&lt;"&amp;$BE$3)</f>
        <v>0</v>
      </c>
      <c r="CE130">
        <f>SUMIFS('Grid GenerationQueue'!AF$5:AF$467,'Grid GenerationQueue'!$AX$5:$AX$467,$B130,'Grid GenerationQueue'!$AY$5:$AY$467,$C130,'Grid GenerationQueue'!$BB$5:$BB$467,"&lt;"&amp;$BE$3)</f>
        <v>0</v>
      </c>
      <c r="CF130">
        <f>SUMIFS('Grid GenerationQueue'!AG$5:AG$467,'Grid GenerationQueue'!$AX$5:$AX$467,$B130,'Grid GenerationQueue'!$AY$5:$AY$467,$C130,'Grid GenerationQueue'!$BB$5:$BB$467,"&lt;"&amp;$BE$3)</f>
        <v>0</v>
      </c>
      <c r="CG130">
        <f>SUMIFS('Grid GenerationQueue'!AH$5:AH$467,'Grid GenerationQueue'!$AX$5:$AX$467,$B130,'Grid GenerationQueue'!$AY$5:$AY$467,$C130,'Grid GenerationQueue'!$BB$5:$BB$467,"&lt;"&amp;$BE$3)</f>
        <v>0</v>
      </c>
      <c r="CH130">
        <f>SUMIFS('Grid GenerationQueue'!AI$5:AI$467,'Grid GenerationQueue'!$AX$5:$AX$467,$B130,'Grid GenerationQueue'!$AY$5:$AY$467,$C130,'Grid GenerationQueue'!$BB$5:$BB$467,"&lt;"&amp;$BE$3)</f>
        <v>0</v>
      </c>
      <c r="CI130">
        <f>SUMIFS('Grid GenerationQueue'!AJ$5:AJ$467,'Grid GenerationQueue'!$AX$5:$AX$467,$B130,'Grid GenerationQueue'!$AY$5:$AY$467,$C130,'Grid GenerationQueue'!$BB$5:$BB$467,"&lt;"&amp;$BE$3)</f>
        <v>0</v>
      </c>
      <c r="CJ130">
        <f>SUMIFS('Grid GenerationQueue'!AK$5:AK$467,'Grid GenerationQueue'!$AX$5:$AX$467,$B130,'Grid GenerationQueue'!$AY$5:$AY$467,$C130,'Grid GenerationQueue'!$BB$5:$BB$467,"&lt;"&amp;$BE$3)</f>
        <v>0</v>
      </c>
      <c r="CK130">
        <f>SUMIFS('Grid GenerationQueue'!AL$5:AL$467,'Grid GenerationQueue'!$AX$5:$AX$467,$B130,'Grid GenerationQueue'!$AY$5:$AY$467,$C130,'Grid GenerationQueue'!$BB$5:$BB$467,"&lt;"&amp;$BE$3)</f>
        <v>0</v>
      </c>
      <c r="CL130">
        <f>SUMIFS('Grid GenerationQueue'!AM$5:AM$467,'Grid GenerationQueue'!$AX$5:$AX$467,$B130,'Grid GenerationQueue'!$AY$5:$AY$467,$C130,'Grid GenerationQueue'!$BB$5:$BB$467,"&lt;"&amp;$BE$3)</f>
        <v>0</v>
      </c>
      <c r="CM130">
        <f>SUMIFS('Grid GenerationQueue'!AN$5:AN$467,'Grid GenerationQueue'!$AX$5:$AX$467,$B130,'Grid GenerationQueue'!$AY$5:$AY$467,$C130,'Grid GenerationQueue'!$BB$5:$BB$467,"&lt;"&amp;$BE$3)</f>
        <v>0</v>
      </c>
      <c r="CN130">
        <f>SUMIFS('Grid GenerationQueue'!AO$5:AO$467,'Grid GenerationQueue'!$AX$5:$AX$467,$B130,'Grid GenerationQueue'!$AY$5:$AY$467,$C130,'Grid GenerationQueue'!$BB$5:$BB$467,"&lt;"&amp;$BE$3)</f>
        <v>0</v>
      </c>
      <c r="CO130">
        <f>SUMIFS('Grid GenerationQueue'!AP$5:AP$467,'Grid GenerationQueue'!$AX$5:$AX$467,$B130,'Grid GenerationQueue'!$AY$5:$AY$467,$C130,'Grid GenerationQueue'!$BB$5:$BB$467,"&lt;"&amp;$BE$3)</f>
        <v>0</v>
      </c>
    </row>
    <row r="131" spans="1:93" x14ac:dyDescent="0.35">
      <c r="A131" t="s">
        <v>4647</v>
      </c>
      <c r="B131" t="s">
        <v>4424</v>
      </c>
      <c r="C131">
        <v>230</v>
      </c>
      <c r="D131">
        <f>SUMIFS('Grid GenerationQueue'!AE$5:AE$467,'Grid GenerationQueue'!$AX$5:$AX$467,$B131,'Grid GenerationQueue'!$AY$5:$AY$467,$C131,'Grid GenerationQueue'!$BI$5:$BI$467,"&lt;4")</f>
        <v>0</v>
      </c>
      <c r="E131">
        <f>SUMIFS('Grid GenerationQueue'!AF$5:AF$467,'Grid GenerationQueue'!$AX$5:$AX$467,$B131,'Grid GenerationQueue'!$AY$5:$AY$467,$C131,'Grid GenerationQueue'!$BI$5:$BI$467,"&lt;4")</f>
        <v>0</v>
      </c>
      <c r="F131">
        <f>SUMIFS('Grid GenerationQueue'!AG$5:AG$467,'Grid GenerationQueue'!$AX$5:$AX$467,$B131,'Grid GenerationQueue'!$AY$5:$AY$467,$C131,'Grid GenerationQueue'!$BI$5:$BI$467,"&lt;4")</f>
        <v>0</v>
      </c>
      <c r="G131">
        <f>SUMIFS('Grid GenerationQueue'!AH$5:AH$467,'Grid GenerationQueue'!$AX$5:$AX$467,$B131,'Grid GenerationQueue'!$AY$5:$AY$467,$C131,'Grid GenerationQueue'!$BI$5:$BI$467,"&lt;4")</f>
        <v>0</v>
      </c>
      <c r="H131">
        <f>SUMIFS('Grid GenerationQueue'!AI$5:AI$467,'Grid GenerationQueue'!$AX$5:$AX$467,$B131,'Grid GenerationQueue'!$AY$5:$AY$467,$C131,'Grid GenerationQueue'!$BI$5:$BI$467,"&lt;4")</f>
        <v>0</v>
      </c>
      <c r="I131">
        <f>SUMIFS('Grid GenerationQueue'!AJ$5:AJ$467,'Grid GenerationQueue'!$AX$5:$AX$467,$B131,'Grid GenerationQueue'!$AY$5:$AY$467,$C131,'Grid GenerationQueue'!$BI$5:$BI$467,"&lt;4")</f>
        <v>0</v>
      </c>
      <c r="J131">
        <f>SUMIFS('Grid GenerationQueue'!AK$5:AK$467,'Grid GenerationQueue'!$AX$5:$AX$467,$B131,'Grid GenerationQueue'!$AY$5:$AY$467,$C131,'Grid GenerationQueue'!$BI$5:$BI$467,"&lt;4")</f>
        <v>0</v>
      </c>
      <c r="K131">
        <f>SUMIFS('Grid GenerationQueue'!AL$5:AL$467,'Grid GenerationQueue'!$AX$5:$AX$467,$B131,'Grid GenerationQueue'!$AY$5:$AY$467,$C131,'Grid GenerationQueue'!$BI$5:$BI$467,"&lt;4")</f>
        <v>0</v>
      </c>
      <c r="L131">
        <f>SUMIFS('Grid GenerationQueue'!AM$5:AM$467,'Grid GenerationQueue'!$AX$5:$AX$467,$B131,'Grid GenerationQueue'!$AY$5:$AY$467,$C131,'Grid GenerationQueue'!$BI$5:$BI$467,"&lt;4")</f>
        <v>0</v>
      </c>
      <c r="M131">
        <f>SUMIFS('Grid GenerationQueue'!AN$5:AN$467,'Grid GenerationQueue'!$AX$5:$AX$467,$B131,'Grid GenerationQueue'!$AY$5:$AY$467,$C131,'Grid GenerationQueue'!$BI$5:$BI$467,"&lt;4")</f>
        <v>0</v>
      </c>
      <c r="N131">
        <f>SUMIFS('Grid GenerationQueue'!AO$5:AO$467,'Grid GenerationQueue'!$AX$5:$AX$467,$B131,'Grid GenerationQueue'!$AY$5:$AY$467,$C131,'Grid GenerationQueue'!$BI$5:$BI$467,"&lt;4")</f>
        <v>0</v>
      </c>
      <c r="O131">
        <f>SUMIFS('Grid GenerationQueue'!AP$5:AP$467,'Grid GenerationQueue'!$AX$5:$AX$467,$B131,'Grid GenerationQueue'!$AY$5:$AY$467,$C131,'Grid GenerationQueue'!$BI$5:$BI$467,"&lt;4")</f>
        <v>0</v>
      </c>
      <c r="Q131">
        <f>SUMIFS('Grid GenerationQueue'!AE$5:AE$467,'Grid GenerationQueue'!$AX$5:$AX$467,$B131,'Grid GenerationQueue'!$AY$5:$AY$467,$C131,'Grid GenerationQueue'!$BH$5:$BH$467,"Executed")</f>
        <v>0</v>
      </c>
      <c r="R131">
        <f>SUMIFS('Grid GenerationQueue'!AF$5:AF$467,'Grid GenerationQueue'!$AX$5:$AX$467,$B131,'Grid GenerationQueue'!$AY$5:$AY$467,$C131,'Grid GenerationQueue'!$BH$5:$BH$467,"Executed")</f>
        <v>0</v>
      </c>
      <c r="S131">
        <f>SUMIFS('Grid GenerationQueue'!AG$5:AG$467,'Grid GenerationQueue'!$AX$5:$AX$467,$B131,'Grid GenerationQueue'!$AY$5:$AY$467,$C131,'Grid GenerationQueue'!$BH$5:$BH$467,"Executed")</f>
        <v>0</v>
      </c>
      <c r="T131">
        <f>SUMIFS('Grid GenerationQueue'!AH$5:AH$467,'Grid GenerationQueue'!$AX$5:$AX$467,$B131,'Grid GenerationQueue'!$AY$5:$AY$467,$C131,'Grid GenerationQueue'!$BH$5:$BH$467,"Executed")</f>
        <v>0</v>
      </c>
      <c r="U131">
        <f>SUMIFS('Grid GenerationQueue'!AI$5:AI$467,'Grid GenerationQueue'!$AX$5:$AX$467,$B131,'Grid GenerationQueue'!$AY$5:$AY$467,$C131,'Grid GenerationQueue'!$BH$5:$BH$467,"Executed")</f>
        <v>0</v>
      </c>
      <c r="V131">
        <f>SUMIFS('Grid GenerationQueue'!AJ$5:AJ$467,'Grid GenerationQueue'!$AX$5:$AX$467,$B131,'Grid GenerationQueue'!$AY$5:$AY$467,$C131,'Grid GenerationQueue'!$BH$5:$BH$467,"Executed")</f>
        <v>0</v>
      </c>
      <c r="W131">
        <f>SUMIFS('Grid GenerationQueue'!AK$5:AK$467,'Grid GenerationQueue'!$AX$5:$AX$467,$B131,'Grid GenerationQueue'!$AY$5:$AY$467,$C131,'Grid GenerationQueue'!$BH$5:$BH$467,"Executed")</f>
        <v>0</v>
      </c>
      <c r="X131">
        <f>SUMIFS('Grid GenerationQueue'!AL$5:AL$467,'Grid GenerationQueue'!$AX$5:$AX$467,$B131,'Grid GenerationQueue'!$AY$5:$AY$467,$C131,'Grid GenerationQueue'!$BH$5:$BH$467,"Executed")</f>
        <v>0</v>
      </c>
      <c r="Y131">
        <f>SUMIFS('Grid GenerationQueue'!AM$5:AM$467,'Grid GenerationQueue'!$AX$5:$AX$467,$B131,'Grid GenerationQueue'!$AY$5:$AY$467,$C131,'Grid GenerationQueue'!$BH$5:$BH$467,"Executed")</f>
        <v>0</v>
      </c>
      <c r="Z131">
        <f>SUMIFS('Grid GenerationQueue'!AN$5:AN$467,'Grid GenerationQueue'!$AX$5:$AX$467,$B131,'Grid GenerationQueue'!$AY$5:$AY$467,$C131,'Grid GenerationQueue'!$BH$5:$BH$467,"Executed")</f>
        <v>0</v>
      </c>
      <c r="AA131">
        <f>SUMIFS('Grid GenerationQueue'!AO$5:AO$467,'Grid GenerationQueue'!$AX$5:$AX$467,$B131,'Grid GenerationQueue'!$AY$5:$AY$467,$C131,'Grid GenerationQueue'!$BH$5:$BH$467,"Executed")</f>
        <v>0</v>
      </c>
      <c r="AB131">
        <f>SUMIFS('Grid GenerationQueue'!AP$5:AP$467,'Grid GenerationQueue'!$AX$5:$AX$467,$B131,'Grid GenerationQueue'!$AY$5:$AY$467,$C131,'Grid GenerationQueue'!$BH$5:$BH$467,"Executed")</f>
        <v>0</v>
      </c>
      <c r="AD131">
        <f>SUMIFS('Grid GenerationQueue'!AE$5:AE$467,'Grid GenerationQueue'!$AX$5:$AX$467,$B131,'Grid GenerationQueue'!$AY$5:$AY$467,$C131,'Grid GenerationQueue'!$BF$5:$BF$467,"&lt;&gt;"&amp;"")</f>
        <v>160</v>
      </c>
      <c r="AE131">
        <f>SUMIFS('Grid GenerationQueue'!AF$5:AF$467,'Grid GenerationQueue'!$AX$5:$AX$467,$B131,'Grid GenerationQueue'!$AY$5:$AY$467,$C131,'Grid GenerationQueue'!$BF$5:$BF$467,"&lt;&gt;"&amp;"")</f>
        <v>0</v>
      </c>
      <c r="AF131">
        <f>SUMIFS('Grid GenerationQueue'!AG$5:AG$467,'Grid GenerationQueue'!$AX$5:$AX$467,$B131,'Grid GenerationQueue'!$AY$5:$AY$467,$C131,'Grid GenerationQueue'!$BF$5:$BF$467,"&lt;&gt;"&amp;"")</f>
        <v>0</v>
      </c>
      <c r="AG131">
        <f>SUMIFS('Grid GenerationQueue'!AH$5:AH$467,'Grid GenerationQueue'!$AX$5:$AX$467,$B131,'Grid GenerationQueue'!$AY$5:$AY$467,$C131,'Grid GenerationQueue'!$BF$5:$BF$467,"&lt;&gt;"&amp;"")</f>
        <v>0</v>
      </c>
      <c r="AH131">
        <f>SUMIFS('Grid GenerationQueue'!AI$5:AI$467,'Grid GenerationQueue'!$AX$5:$AX$467,$B131,'Grid GenerationQueue'!$AY$5:$AY$467,$C131,'Grid GenerationQueue'!$BF$5:$BF$467,"&lt;&gt;"&amp;"")</f>
        <v>0</v>
      </c>
      <c r="AI131">
        <f>SUMIFS('Grid GenerationQueue'!AJ$5:AJ$467,'Grid GenerationQueue'!$AX$5:$AX$467,$B131,'Grid GenerationQueue'!$AY$5:$AY$467,$C131,'Grid GenerationQueue'!$BF$5:$BF$467,"&lt;&gt;"&amp;"")</f>
        <v>0</v>
      </c>
      <c r="AJ131">
        <f>SUMIFS('Grid GenerationQueue'!AK$5:AK$467,'Grid GenerationQueue'!$AX$5:$AX$467,$B131,'Grid GenerationQueue'!$AY$5:$AY$467,$C131,'Grid GenerationQueue'!$BF$5:$BF$467,"&lt;&gt;"&amp;"")</f>
        <v>0</v>
      </c>
      <c r="AK131">
        <f>SUMIFS('Grid GenerationQueue'!AL$5:AL$467,'Grid GenerationQueue'!$AX$5:$AX$467,$B131,'Grid GenerationQueue'!$AY$5:$AY$467,$C131,'Grid GenerationQueue'!$BF$5:$BF$467,"&lt;&gt;"&amp;"")</f>
        <v>0</v>
      </c>
      <c r="AL131">
        <f>SUMIFS('Grid GenerationQueue'!AM$5:AM$467,'Grid GenerationQueue'!$AX$5:$AX$467,$B131,'Grid GenerationQueue'!$AY$5:$AY$467,$C131,'Grid GenerationQueue'!$BF$5:$BF$467,"&lt;&gt;"&amp;"")</f>
        <v>0</v>
      </c>
      <c r="AM131">
        <f>SUMIFS('Grid GenerationQueue'!AN$5:AN$467,'Grid GenerationQueue'!$AX$5:$AX$467,$B131,'Grid GenerationQueue'!$AY$5:$AY$467,$C131,'Grid GenerationQueue'!$BF$5:$BF$467,"&lt;&gt;"&amp;"")</f>
        <v>0</v>
      </c>
      <c r="AN131">
        <f>SUMIFS('Grid GenerationQueue'!AO$5:AO$467,'Grid GenerationQueue'!$AX$5:$AX$467,$B131,'Grid GenerationQueue'!$AY$5:$AY$467,$C131,'Grid GenerationQueue'!$BF$5:$BF$467,"&lt;&gt;"&amp;"")</f>
        <v>0</v>
      </c>
      <c r="AO131">
        <f>SUMIFS('Grid GenerationQueue'!AP$5:AP$467,'Grid GenerationQueue'!$AX$5:$AX$467,$B131,'Grid GenerationQueue'!$AY$5:$AY$467,$C131,'Grid GenerationQueue'!$BF$5:$BF$467,"&lt;&gt;"&amp;"")</f>
        <v>0</v>
      </c>
      <c r="AQ131">
        <f>SUMIFS('Grid GenerationQueue'!AE$5:AE$467,'Grid GenerationQueue'!$AX$5:$AX$467,$B131,'Grid GenerationQueue'!$AY$5:$AY$467,$C131)</f>
        <v>464.39992000000001</v>
      </c>
      <c r="AR131">
        <f>SUMIFS('Grid GenerationQueue'!AF$5:AF$467,'Grid GenerationQueue'!$AX$5:$AX$467,$B131,'Grid GenerationQueue'!$AY$5:$AY$467,$C131)</f>
        <v>0</v>
      </c>
      <c r="AS131">
        <f>SUMIFS('Grid GenerationQueue'!AG$5:AG$467,'Grid GenerationQueue'!$AX$5:$AX$467,$B131,'Grid GenerationQueue'!$AY$5:$AY$467,$C131)</f>
        <v>0</v>
      </c>
      <c r="AT131">
        <f>SUMIFS('Grid GenerationQueue'!AH$5:AH$467,'Grid GenerationQueue'!$AX$5:$AX$467,$B131,'Grid GenerationQueue'!$AY$5:$AY$467,$C131)</f>
        <v>0</v>
      </c>
      <c r="AU131">
        <f>SUMIFS('Grid GenerationQueue'!AI$5:AI$467,'Grid GenerationQueue'!$AX$5:$AX$467,$B131,'Grid GenerationQueue'!$AY$5:$AY$467,$C131)</f>
        <v>0</v>
      </c>
      <c r="AV131">
        <f>SUMIFS('Grid GenerationQueue'!AJ$5:AJ$467,'Grid GenerationQueue'!$AX$5:$AX$467,$B131,'Grid GenerationQueue'!$AY$5:$AY$467,$C131)</f>
        <v>0</v>
      </c>
      <c r="AW131">
        <f>SUMIFS('Grid GenerationQueue'!AK$5:AK$467,'Grid GenerationQueue'!$AX$5:$AX$467,$B131,'Grid GenerationQueue'!$AY$5:$AY$467,$C131)</f>
        <v>0</v>
      </c>
      <c r="AX131">
        <f>SUMIFS('Grid GenerationQueue'!AL$5:AL$467,'Grid GenerationQueue'!$AX$5:$AX$467,$B131,'Grid GenerationQueue'!$AY$5:$AY$467,$C131)</f>
        <v>0</v>
      </c>
      <c r="AY131">
        <f>SUMIFS('Grid GenerationQueue'!AM$5:AM$467,'Grid GenerationQueue'!$AX$5:$AX$467,$B131,'Grid GenerationQueue'!$AY$5:$AY$467,$C131)</f>
        <v>0</v>
      </c>
      <c r="AZ131">
        <f>SUMIFS('Grid GenerationQueue'!AN$5:AN$467,'Grid GenerationQueue'!$AX$5:$AX$467,$B131,'Grid GenerationQueue'!$AY$5:$AY$467,$C131)</f>
        <v>0</v>
      </c>
      <c r="BA131">
        <f>SUMIFS('Grid GenerationQueue'!AO$5:AO$467,'Grid GenerationQueue'!$AX$5:$AX$467,$B131,'Grid GenerationQueue'!$AY$5:$AY$467,$C131)</f>
        <v>0</v>
      </c>
      <c r="BB131">
        <f>SUMIFS('Grid GenerationQueue'!AP$5:AP$467,'Grid GenerationQueue'!$AX$5:$AX$467,$B131,'Grid GenerationQueue'!$AY$5:$AY$467,$C131)</f>
        <v>0</v>
      </c>
      <c r="BD131">
        <f>SUMIFS('Grid GenerationQueue'!AE$5:AE$467,'Grid GenerationQueue'!$AX$5:$AX$467,$B131,'Grid GenerationQueue'!$AY$5:$AY$467,$C131,'Grid GenerationQueue'!$BH$5:$BH$467,"Executed",'Grid GenerationQueue'!$BB$5:$BB$467,"&lt;"&amp;$BE$3)</f>
        <v>0</v>
      </c>
      <c r="BE131">
        <f>SUMIFS('Grid GenerationQueue'!AF$5:AF$467,'Grid GenerationQueue'!$AX$5:$AX$467,$B131,'Grid GenerationQueue'!$AY$5:$AY$467,$C131,'Grid GenerationQueue'!$BH$5:$BH$467,"Executed",'Grid GenerationQueue'!$BB$5:$BB$467,"&lt;"&amp;$BE$3)</f>
        <v>0</v>
      </c>
      <c r="BF131">
        <f>SUMIFS('Grid GenerationQueue'!AG$5:AG$467,'Grid GenerationQueue'!$AX$5:$AX$467,$B131,'Grid GenerationQueue'!$AY$5:$AY$467,$C131,'Grid GenerationQueue'!$BH$5:$BH$467,"Executed",'Grid GenerationQueue'!$BB$5:$BB$467,"&lt;"&amp;$BE$3)</f>
        <v>0</v>
      </c>
      <c r="BG131">
        <f>SUMIFS('Grid GenerationQueue'!AH$5:AH$467,'Grid GenerationQueue'!$AX$5:$AX$467,$B131,'Grid GenerationQueue'!$AY$5:$AY$467,$C131,'Grid GenerationQueue'!$BH$5:$BH$467,"Executed",'Grid GenerationQueue'!$BB$5:$BB$467,"&lt;"&amp;$BE$3)</f>
        <v>0</v>
      </c>
      <c r="BH131">
        <f>SUMIFS('Grid GenerationQueue'!AI$5:AI$467,'Grid GenerationQueue'!$AX$5:$AX$467,$B131,'Grid GenerationQueue'!$AY$5:$AY$467,$C131,'Grid GenerationQueue'!$BH$5:$BH$467,"Executed",'Grid GenerationQueue'!$BB$5:$BB$467,"&lt;"&amp;$BE$3)</f>
        <v>0</v>
      </c>
      <c r="BI131">
        <f>SUMIFS('Grid GenerationQueue'!AJ$5:AJ$467,'Grid GenerationQueue'!$AX$5:$AX$467,$B131,'Grid GenerationQueue'!$AY$5:$AY$467,$C131,'Grid GenerationQueue'!$BH$5:$BH$467,"Executed",'Grid GenerationQueue'!$BB$5:$BB$467,"&lt;"&amp;$BE$3)</f>
        <v>0</v>
      </c>
      <c r="BJ131">
        <f>SUMIFS('Grid GenerationQueue'!AK$5:AK$467,'Grid GenerationQueue'!$AX$5:$AX$467,$B131,'Grid GenerationQueue'!$AY$5:$AY$467,$C131,'Grid GenerationQueue'!$BH$5:$BH$467,"Executed",'Grid GenerationQueue'!$BB$5:$BB$467,"&lt;"&amp;$BE$3)</f>
        <v>0</v>
      </c>
      <c r="BK131">
        <f>SUMIFS('Grid GenerationQueue'!AL$5:AL$467,'Grid GenerationQueue'!$AX$5:$AX$467,$B131,'Grid GenerationQueue'!$AY$5:$AY$467,$C131,'Grid GenerationQueue'!$BH$5:$BH$467,"Executed",'Grid GenerationQueue'!$BB$5:$BB$467,"&lt;"&amp;$BE$3)</f>
        <v>0</v>
      </c>
      <c r="BL131">
        <f>SUMIFS('Grid GenerationQueue'!AM$5:AM$467,'Grid GenerationQueue'!$AX$5:$AX$467,$B131,'Grid GenerationQueue'!$AY$5:$AY$467,$C131,'Grid GenerationQueue'!$BH$5:$BH$467,"Executed",'Grid GenerationQueue'!$BB$5:$BB$467,"&lt;"&amp;$BE$3)</f>
        <v>0</v>
      </c>
      <c r="BM131">
        <f>SUMIFS('Grid GenerationQueue'!AN$5:AN$467,'Grid GenerationQueue'!$AX$5:$AX$467,$B131,'Grid GenerationQueue'!$AY$5:$AY$467,$C131,'Grid GenerationQueue'!$BH$5:$BH$467,"Executed",'Grid GenerationQueue'!$BB$5:$BB$467,"&lt;"&amp;$BE$3)</f>
        <v>0</v>
      </c>
      <c r="BN131">
        <f>SUMIFS('Grid GenerationQueue'!AO$5:AO$467,'Grid GenerationQueue'!$AX$5:$AX$467,$B131,'Grid GenerationQueue'!$AY$5:$AY$467,$C131,'Grid GenerationQueue'!$BH$5:$BH$467,"Executed",'Grid GenerationQueue'!$BB$5:$BB$467,"&lt;"&amp;$BE$3)</f>
        <v>0</v>
      </c>
      <c r="BO131">
        <f>SUMIFS('Grid GenerationQueue'!AP$5:AP$467,'Grid GenerationQueue'!$AX$5:$AX$467,$B131,'Grid GenerationQueue'!$AY$5:$AY$467,$C131,'Grid GenerationQueue'!$BH$5:$BH$467,"Executed",'Grid GenerationQueue'!$BB$5:$BB$467,"&lt;"&amp;$BE$3)</f>
        <v>0</v>
      </c>
      <c r="BQ131">
        <f>SUMIFS('Grid GenerationQueue'!AE$5:AE$467,'Grid GenerationQueue'!$AX$5:$AX$467,$B131,'Grid GenerationQueue'!$AY$5:$AY$467,$C131,'Grid GenerationQueue'!$BF$5:$BF$467,"&lt;&gt;"&amp;"",'Grid GenerationQueue'!$BB$5:$BB$467,"&lt;"&amp;$BE$3)</f>
        <v>160</v>
      </c>
      <c r="BR131">
        <f>SUMIFS('Grid GenerationQueue'!AF$5:AF$467,'Grid GenerationQueue'!$AX$5:$AX$467,$B131,'Grid GenerationQueue'!$AY$5:$AY$467,$C131,'Grid GenerationQueue'!$BF$5:$BF$467,"&lt;&gt;"&amp;"",'Grid GenerationQueue'!$BB$5:$BB$467,"&lt;"&amp;$BE$3)</f>
        <v>0</v>
      </c>
      <c r="BS131">
        <f>SUMIFS('Grid GenerationQueue'!AG$5:AG$467,'Grid GenerationQueue'!$AX$5:$AX$467,$B131,'Grid GenerationQueue'!$AY$5:$AY$467,$C131,'Grid GenerationQueue'!$BF$5:$BF$467,"&lt;&gt;"&amp;"",'Grid GenerationQueue'!$BB$5:$BB$467,"&lt;"&amp;$BE$3)</f>
        <v>0</v>
      </c>
      <c r="BT131">
        <f>SUMIFS('Grid GenerationQueue'!AH$5:AH$467,'Grid GenerationQueue'!$AX$5:$AX$467,$B131,'Grid GenerationQueue'!$AY$5:$AY$467,$C131,'Grid GenerationQueue'!$BF$5:$BF$467,"&lt;&gt;"&amp;"",'Grid GenerationQueue'!$BB$5:$BB$467,"&lt;"&amp;$BE$3)</f>
        <v>0</v>
      </c>
      <c r="BU131">
        <f>SUMIFS('Grid GenerationQueue'!AI$5:AI$467,'Grid GenerationQueue'!$AX$5:$AX$467,$B131,'Grid GenerationQueue'!$AY$5:$AY$467,$C131,'Grid GenerationQueue'!$BF$5:$BF$467,"&lt;&gt;"&amp;"",'Grid GenerationQueue'!$BB$5:$BB$467,"&lt;"&amp;$BE$3)</f>
        <v>0</v>
      </c>
      <c r="BV131">
        <f>SUMIFS('Grid GenerationQueue'!AJ$5:AJ$467,'Grid GenerationQueue'!$AX$5:$AX$467,$B131,'Grid GenerationQueue'!$AY$5:$AY$467,$C131,'Grid GenerationQueue'!$BF$5:$BF$467,"&lt;&gt;"&amp;"",'Grid GenerationQueue'!$BB$5:$BB$467,"&lt;"&amp;$BE$3)</f>
        <v>0</v>
      </c>
      <c r="BW131">
        <f>SUMIFS('Grid GenerationQueue'!AK$5:AK$467,'Grid GenerationQueue'!$AX$5:$AX$467,$B131,'Grid GenerationQueue'!$AY$5:$AY$467,$C131,'Grid GenerationQueue'!$BF$5:$BF$467,"&lt;&gt;"&amp;"",'Grid GenerationQueue'!$BB$5:$BB$467,"&lt;"&amp;$BE$3)</f>
        <v>0</v>
      </c>
      <c r="BX131">
        <f>SUMIFS('Grid GenerationQueue'!AL$5:AL$467,'Grid GenerationQueue'!$AX$5:$AX$467,$B131,'Grid GenerationQueue'!$AY$5:$AY$467,$C131,'Grid GenerationQueue'!$BF$5:$BF$467,"&lt;&gt;"&amp;"",'Grid GenerationQueue'!$BB$5:$BB$467,"&lt;"&amp;$BE$3)</f>
        <v>0</v>
      </c>
      <c r="BY131">
        <f>SUMIFS('Grid GenerationQueue'!AM$5:AM$467,'Grid GenerationQueue'!$AX$5:$AX$467,$B131,'Grid GenerationQueue'!$AY$5:$AY$467,$C131,'Grid GenerationQueue'!$BF$5:$BF$467,"&lt;&gt;"&amp;"",'Grid GenerationQueue'!$BB$5:$BB$467,"&lt;"&amp;$BE$3)</f>
        <v>0</v>
      </c>
      <c r="BZ131">
        <f>SUMIFS('Grid GenerationQueue'!AN$5:AN$467,'Grid GenerationQueue'!$AX$5:$AX$467,$B131,'Grid GenerationQueue'!$AY$5:$AY$467,$C131,'Grid GenerationQueue'!$BF$5:$BF$467,"&lt;&gt;"&amp;"",'Grid GenerationQueue'!$BB$5:$BB$467,"&lt;"&amp;$BE$3)</f>
        <v>0</v>
      </c>
      <c r="CA131">
        <f>SUMIFS('Grid GenerationQueue'!AO$5:AO$467,'Grid GenerationQueue'!$AX$5:$AX$467,$B131,'Grid GenerationQueue'!$AY$5:$AY$467,$C131,'Grid GenerationQueue'!$BF$5:$BF$467,"&lt;&gt;"&amp;"",'Grid GenerationQueue'!$BB$5:$BB$467,"&lt;"&amp;$BE$3)</f>
        <v>0</v>
      </c>
      <c r="CB131">
        <f>SUMIFS('Grid GenerationQueue'!AP$5:AP$467,'Grid GenerationQueue'!$AX$5:$AX$467,$B131,'Grid GenerationQueue'!$AY$5:$AY$467,$C131,'Grid GenerationQueue'!$BF$5:$BF$467,"&lt;&gt;"&amp;"",'Grid GenerationQueue'!$BB$5:$BB$467,"&lt;"&amp;$BE$3)</f>
        <v>0</v>
      </c>
      <c r="CD131">
        <f>SUMIFS('Grid GenerationQueue'!AE$5:AE$467,'Grid GenerationQueue'!$AX$5:$AX$467,$B131,'Grid GenerationQueue'!$AY$5:$AY$467,$C131,'Grid GenerationQueue'!$BB$5:$BB$467,"&lt;"&amp;$BE$3)</f>
        <v>464.39992000000001</v>
      </c>
      <c r="CE131">
        <f>SUMIFS('Grid GenerationQueue'!AF$5:AF$467,'Grid GenerationQueue'!$AX$5:$AX$467,$B131,'Grid GenerationQueue'!$AY$5:$AY$467,$C131,'Grid GenerationQueue'!$BB$5:$BB$467,"&lt;"&amp;$BE$3)</f>
        <v>0</v>
      </c>
      <c r="CF131">
        <f>SUMIFS('Grid GenerationQueue'!AG$5:AG$467,'Grid GenerationQueue'!$AX$5:$AX$467,$B131,'Grid GenerationQueue'!$AY$5:$AY$467,$C131,'Grid GenerationQueue'!$BB$5:$BB$467,"&lt;"&amp;$BE$3)</f>
        <v>0</v>
      </c>
      <c r="CG131">
        <f>SUMIFS('Grid GenerationQueue'!AH$5:AH$467,'Grid GenerationQueue'!$AX$5:$AX$467,$B131,'Grid GenerationQueue'!$AY$5:$AY$467,$C131,'Grid GenerationQueue'!$BB$5:$BB$467,"&lt;"&amp;$BE$3)</f>
        <v>0</v>
      </c>
      <c r="CH131">
        <f>SUMIFS('Grid GenerationQueue'!AI$5:AI$467,'Grid GenerationQueue'!$AX$5:$AX$467,$B131,'Grid GenerationQueue'!$AY$5:$AY$467,$C131,'Grid GenerationQueue'!$BB$5:$BB$467,"&lt;"&amp;$BE$3)</f>
        <v>0</v>
      </c>
      <c r="CI131">
        <f>SUMIFS('Grid GenerationQueue'!AJ$5:AJ$467,'Grid GenerationQueue'!$AX$5:$AX$467,$B131,'Grid GenerationQueue'!$AY$5:$AY$467,$C131,'Grid GenerationQueue'!$BB$5:$BB$467,"&lt;"&amp;$BE$3)</f>
        <v>0</v>
      </c>
      <c r="CJ131">
        <f>SUMIFS('Grid GenerationQueue'!AK$5:AK$467,'Grid GenerationQueue'!$AX$5:$AX$467,$B131,'Grid GenerationQueue'!$AY$5:$AY$467,$C131,'Grid GenerationQueue'!$BB$5:$BB$467,"&lt;"&amp;$BE$3)</f>
        <v>0</v>
      </c>
      <c r="CK131">
        <f>SUMIFS('Grid GenerationQueue'!AL$5:AL$467,'Grid GenerationQueue'!$AX$5:$AX$467,$B131,'Grid GenerationQueue'!$AY$5:$AY$467,$C131,'Grid GenerationQueue'!$BB$5:$BB$467,"&lt;"&amp;$BE$3)</f>
        <v>0</v>
      </c>
      <c r="CL131">
        <f>SUMIFS('Grid GenerationQueue'!AM$5:AM$467,'Grid GenerationQueue'!$AX$5:$AX$467,$B131,'Grid GenerationQueue'!$AY$5:$AY$467,$C131,'Grid GenerationQueue'!$BB$5:$BB$467,"&lt;"&amp;$BE$3)</f>
        <v>0</v>
      </c>
      <c r="CM131">
        <f>SUMIFS('Grid GenerationQueue'!AN$5:AN$467,'Grid GenerationQueue'!$AX$5:$AX$467,$B131,'Grid GenerationQueue'!$AY$5:$AY$467,$C131,'Grid GenerationQueue'!$BB$5:$BB$467,"&lt;"&amp;$BE$3)</f>
        <v>0</v>
      </c>
      <c r="CN131">
        <f>SUMIFS('Grid GenerationQueue'!AO$5:AO$467,'Grid GenerationQueue'!$AX$5:$AX$467,$B131,'Grid GenerationQueue'!$AY$5:$AY$467,$C131,'Grid GenerationQueue'!$BB$5:$BB$467,"&lt;"&amp;$BE$3)</f>
        <v>0</v>
      </c>
      <c r="CO131">
        <f>SUMIFS('Grid GenerationQueue'!AP$5:AP$467,'Grid GenerationQueue'!$AX$5:$AX$467,$B131,'Grid GenerationQueue'!$AY$5:$AY$467,$C131,'Grid GenerationQueue'!$BB$5:$BB$467,"&lt;"&amp;$BE$3)</f>
        <v>0</v>
      </c>
    </row>
    <row r="132" spans="1:93" x14ac:dyDescent="0.35">
      <c r="A132" t="s">
        <v>4647</v>
      </c>
      <c r="B132" t="s">
        <v>4426</v>
      </c>
      <c r="C132">
        <v>230</v>
      </c>
      <c r="D132">
        <f>SUMIFS('Grid GenerationQueue'!AE$5:AE$467,'Grid GenerationQueue'!$AX$5:$AX$467,$B132,'Grid GenerationQueue'!$AY$5:$AY$467,$C132,'Grid GenerationQueue'!$BI$5:$BI$467,"&lt;4")</f>
        <v>50</v>
      </c>
      <c r="E132">
        <f>SUMIFS('Grid GenerationQueue'!AF$5:AF$467,'Grid GenerationQueue'!$AX$5:$AX$467,$B132,'Grid GenerationQueue'!$AY$5:$AY$467,$C132,'Grid GenerationQueue'!$BI$5:$BI$467,"&lt;4")</f>
        <v>0</v>
      </c>
      <c r="F132">
        <f>SUMIFS('Grid GenerationQueue'!AG$5:AG$467,'Grid GenerationQueue'!$AX$5:$AX$467,$B132,'Grid GenerationQueue'!$AY$5:$AY$467,$C132,'Grid GenerationQueue'!$BI$5:$BI$467,"&lt;4")</f>
        <v>0</v>
      </c>
      <c r="G132">
        <f>SUMIFS('Grid GenerationQueue'!AH$5:AH$467,'Grid GenerationQueue'!$AX$5:$AX$467,$B132,'Grid GenerationQueue'!$AY$5:$AY$467,$C132,'Grid GenerationQueue'!$BI$5:$BI$467,"&lt;4")</f>
        <v>0</v>
      </c>
      <c r="H132">
        <f>SUMIFS('Grid GenerationQueue'!AI$5:AI$467,'Grid GenerationQueue'!$AX$5:$AX$467,$B132,'Grid GenerationQueue'!$AY$5:$AY$467,$C132,'Grid GenerationQueue'!$BI$5:$BI$467,"&lt;4")</f>
        <v>0</v>
      </c>
      <c r="I132">
        <f>SUMIFS('Grid GenerationQueue'!AJ$5:AJ$467,'Grid GenerationQueue'!$AX$5:$AX$467,$B132,'Grid GenerationQueue'!$AY$5:$AY$467,$C132,'Grid GenerationQueue'!$BI$5:$BI$467,"&lt;4")</f>
        <v>0</v>
      </c>
      <c r="J132">
        <f>SUMIFS('Grid GenerationQueue'!AK$5:AK$467,'Grid GenerationQueue'!$AX$5:$AX$467,$B132,'Grid GenerationQueue'!$AY$5:$AY$467,$C132,'Grid GenerationQueue'!$BI$5:$BI$467,"&lt;4")</f>
        <v>0</v>
      </c>
      <c r="K132">
        <f>SUMIFS('Grid GenerationQueue'!AL$5:AL$467,'Grid GenerationQueue'!$AX$5:$AX$467,$B132,'Grid GenerationQueue'!$AY$5:$AY$467,$C132,'Grid GenerationQueue'!$BI$5:$BI$467,"&lt;4")</f>
        <v>0</v>
      </c>
      <c r="L132">
        <f>SUMIFS('Grid GenerationQueue'!AM$5:AM$467,'Grid GenerationQueue'!$AX$5:$AX$467,$B132,'Grid GenerationQueue'!$AY$5:$AY$467,$C132,'Grid GenerationQueue'!$BI$5:$BI$467,"&lt;4")</f>
        <v>0</v>
      </c>
      <c r="M132">
        <f>SUMIFS('Grid GenerationQueue'!AN$5:AN$467,'Grid GenerationQueue'!$AX$5:$AX$467,$B132,'Grid GenerationQueue'!$AY$5:$AY$467,$C132,'Grid GenerationQueue'!$BI$5:$BI$467,"&lt;4")</f>
        <v>0</v>
      </c>
      <c r="N132">
        <f>SUMIFS('Grid GenerationQueue'!AO$5:AO$467,'Grid GenerationQueue'!$AX$5:$AX$467,$B132,'Grid GenerationQueue'!$AY$5:$AY$467,$C132,'Grid GenerationQueue'!$BI$5:$BI$467,"&lt;4")</f>
        <v>0</v>
      </c>
      <c r="O132">
        <f>SUMIFS('Grid GenerationQueue'!AP$5:AP$467,'Grid GenerationQueue'!$AX$5:$AX$467,$B132,'Grid GenerationQueue'!$AY$5:$AY$467,$C132,'Grid GenerationQueue'!$BI$5:$BI$467,"&lt;4")</f>
        <v>0</v>
      </c>
      <c r="Q132">
        <f>SUMIFS('Grid GenerationQueue'!AE$5:AE$467,'Grid GenerationQueue'!$AX$5:$AX$467,$B132,'Grid GenerationQueue'!$AY$5:$AY$467,$C132,'Grid GenerationQueue'!$BH$5:$BH$467,"Executed")</f>
        <v>0</v>
      </c>
      <c r="R132">
        <f>SUMIFS('Grid GenerationQueue'!AF$5:AF$467,'Grid GenerationQueue'!$AX$5:$AX$467,$B132,'Grid GenerationQueue'!$AY$5:$AY$467,$C132,'Grid GenerationQueue'!$BH$5:$BH$467,"Executed")</f>
        <v>0</v>
      </c>
      <c r="S132">
        <f>SUMIFS('Grid GenerationQueue'!AG$5:AG$467,'Grid GenerationQueue'!$AX$5:$AX$467,$B132,'Grid GenerationQueue'!$AY$5:$AY$467,$C132,'Grid GenerationQueue'!$BH$5:$BH$467,"Executed")</f>
        <v>0</v>
      </c>
      <c r="T132">
        <f>SUMIFS('Grid GenerationQueue'!AH$5:AH$467,'Grid GenerationQueue'!$AX$5:$AX$467,$B132,'Grid GenerationQueue'!$AY$5:$AY$467,$C132,'Grid GenerationQueue'!$BH$5:$BH$467,"Executed")</f>
        <v>0</v>
      </c>
      <c r="U132">
        <f>SUMIFS('Grid GenerationQueue'!AI$5:AI$467,'Grid GenerationQueue'!$AX$5:$AX$467,$B132,'Grid GenerationQueue'!$AY$5:$AY$467,$C132,'Grid GenerationQueue'!$BH$5:$BH$467,"Executed")</f>
        <v>0</v>
      </c>
      <c r="V132">
        <f>SUMIFS('Grid GenerationQueue'!AJ$5:AJ$467,'Grid GenerationQueue'!$AX$5:$AX$467,$B132,'Grid GenerationQueue'!$AY$5:$AY$467,$C132,'Grid GenerationQueue'!$BH$5:$BH$467,"Executed")</f>
        <v>0</v>
      </c>
      <c r="W132">
        <f>SUMIFS('Grid GenerationQueue'!AK$5:AK$467,'Grid GenerationQueue'!$AX$5:$AX$467,$B132,'Grid GenerationQueue'!$AY$5:$AY$467,$C132,'Grid GenerationQueue'!$BH$5:$BH$467,"Executed")</f>
        <v>0</v>
      </c>
      <c r="X132">
        <f>SUMIFS('Grid GenerationQueue'!AL$5:AL$467,'Grid GenerationQueue'!$AX$5:$AX$467,$B132,'Grid GenerationQueue'!$AY$5:$AY$467,$C132,'Grid GenerationQueue'!$BH$5:$BH$467,"Executed")</f>
        <v>0</v>
      </c>
      <c r="Y132">
        <f>SUMIFS('Grid GenerationQueue'!AM$5:AM$467,'Grid GenerationQueue'!$AX$5:$AX$467,$B132,'Grid GenerationQueue'!$AY$5:$AY$467,$C132,'Grid GenerationQueue'!$BH$5:$BH$467,"Executed")</f>
        <v>0</v>
      </c>
      <c r="Z132">
        <f>SUMIFS('Grid GenerationQueue'!AN$5:AN$467,'Grid GenerationQueue'!$AX$5:$AX$467,$B132,'Grid GenerationQueue'!$AY$5:$AY$467,$C132,'Grid GenerationQueue'!$BH$5:$BH$467,"Executed")</f>
        <v>0</v>
      </c>
      <c r="AA132">
        <f>SUMIFS('Grid GenerationQueue'!AO$5:AO$467,'Grid GenerationQueue'!$AX$5:$AX$467,$B132,'Grid GenerationQueue'!$AY$5:$AY$467,$C132,'Grid GenerationQueue'!$BH$5:$BH$467,"Executed")</f>
        <v>0</v>
      </c>
      <c r="AB132">
        <f>SUMIFS('Grid GenerationQueue'!AP$5:AP$467,'Grid GenerationQueue'!$AX$5:$AX$467,$B132,'Grid GenerationQueue'!$AY$5:$AY$467,$C132,'Grid GenerationQueue'!$BH$5:$BH$467,"Executed")</f>
        <v>0</v>
      </c>
      <c r="AD132">
        <f>SUMIFS('Grid GenerationQueue'!AE$5:AE$467,'Grid GenerationQueue'!$AX$5:$AX$467,$B132,'Grid GenerationQueue'!$AY$5:$AY$467,$C132,'Grid GenerationQueue'!$BF$5:$BF$467,"&lt;&gt;"&amp;"")</f>
        <v>457</v>
      </c>
      <c r="AE132">
        <f>SUMIFS('Grid GenerationQueue'!AF$5:AF$467,'Grid GenerationQueue'!$AX$5:$AX$467,$B132,'Grid GenerationQueue'!$AY$5:$AY$467,$C132,'Grid GenerationQueue'!$BF$5:$BF$467,"&lt;&gt;"&amp;"")</f>
        <v>0</v>
      </c>
      <c r="AF132">
        <f>SUMIFS('Grid GenerationQueue'!AG$5:AG$467,'Grid GenerationQueue'!$AX$5:$AX$467,$B132,'Grid GenerationQueue'!$AY$5:$AY$467,$C132,'Grid GenerationQueue'!$BF$5:$BF$467,"&lt;&gt;"&amp;"")</f>
        <v>0</v>
      </c>
      <c r="AG132">
        <f>SUMIFS('Grid GenerationQueue'!AH$5:AH$467,'Grid GenerationQueue'!$AX$5:$AX$467,$B132,'Grid GenerationQueue'!$AY$5:$AY$467,$C132,'Grid GenerationQueue'!$BF$5:$BF$467,"&lt;&gt;"&amp;"")</f>
        <v>0</v>
      </c>
      <c r="AH132">
        <f>SUMIFS('Grid GenerationQueue'!AI$5:AI$467,'Grid GenerationQueue'!$AX$5:$AX$467,$B132,'Grid GenerationQueue'!$AY$5:$AY$467,$C132,'Grid GenerationQueue'!$BF$5:$BF$467,"&lt;&gt;"&amp;"")</f>
        <v>0</v>
      </c>
      <c r="AI132">
        <f>SUMIFS('Grid GenerationQueue'!AJ$5:AJ$467,'Grid GenerationQueue'!$AX$5:$AX$467,$B132,'Grid GenerationQueue'!$AY$5:$AY$467,$C132,'Grid GenerationQueue'!$BF$5:$BF$467,"&lt;&gt;"&amp;"")</f>
        <v>0</v>
      </c>
      <c r="AJ132">
        <f>SUMIFS('Grid GenerationQueue'!AK$5:AK$467,'Grid GenerationQueue'!$AX$5:$AX$467,$B132,'Grid GenerationQueue'!$AY$5:$AY$467,$C132,'Grid GenerationQueue'!$BF$5:$BF$467,"&lt;&gt;"&amp;"")</f>
        <v>0</v>
      </c>
      <c r="AK132">
        <f>SUMIFS('Grid GenerationQueue'!AL$5:AL$467,'Grid GenerationQueue'!$AX$5:$AX$467,$B132,'Grid GenerationQueue'!$AY$5:$AY$467,$C132,'Grid GenerationQueue'!$BF$5:$BF$467,"&lt;&gt;"&amp;"")</f>
        <v>0</v>
      </c>
      <c r="AL132">
        <f>SUMIFS('Grid GenerationQueue'!AM$5:AM$467,'Grid GenerationQueue'!$AX$5:$AX$467,$B132,'Grid GenerationQueue'!$AY$5:$AY$467,$C132,'Grid GenerationQueue'!$BF$5:$BF$467,"&lt;&gt;"&amp;"")</f>
        <v>0</v>
      </c>
      <c r="AM132">
        <f>SUMIFS('Grid GenerationQueue'!AN$5:AN$467,'Grid GenerationQueue'!$AX$5:$AX$467,$B132,'Grid GenerationQueue'!$AY$5:$AY$467,$C132,'Grid GenerationQueue'!$BF$5:$BF$467,"&lt;&gt;"&amp;"")</f>
        <v>0</v>
      </c>
      <c r="AN132">
        <f>SUMIFS('Grid GenerationQueue'!AO$5:AO$467,'Grid GenerationQueue'!$AX$5:$AX$467,$B132,'Grid GenerationQueue'!$AY$5:$AY$467,$C132,'Grid GenerationQueue'!$BF$5:$BF$467,"&lt;&gt;"&amp;"")</f>
        <v>0</v>
      </c>
      <c r="AO132">
        <f>SUMIFS('Grid GenerationQueue'!AP$5:AP$467,'Grid GenerationQueue'!$AX$5:$AX$467,$B132,'Grid GenerationQueue'!$AY$5:$AY$467,$C132,'Grid GenerationQueue'!$BF$5:$BF$467,"&lt;&gt;"&amp;"")</f>
        <v>0</v>
      </c>
      <c r="AQ132">
        <f>SUMIFS('Grid GenerationQueue'!AE$5:AE$467,'Grid GenerationQueue'!$AX$5:$AX$467,$B132,'Grid GenerationQueue'!$AY$5:$AY$467,$C132)</f>
        <v>458.375</v>
      </c>
      <c r="AR132">
        <f>SUMIFS('Grid GenerationQueue'!AF$5:AF$467,'Grid GenerationQueue'!$AX$5:$AX$467,$B132,'Grid GenerationQueue'!$AY$5:$AY$467,$C132)</f>
        <v>0</v>
      </c>
      <c r="AS132">
        <f>SUMIFS('Grid GenerationQueue'!AG$5:AG$467,'Grid GenerationQueue'!$AX$5:$AX$467,$B132,'Grid GenerationQueue'!$AY$5:$AY$467,$C132)</f>
        <v>0</v>
      </c>
      <c r="AT132">
        <f>SUMIFS('Grid GenerationQueue'!AH$5:AH$467,'Grid GenerationQueue'!$AX$5:$AX$467,$B132,'Grid GenerationQueue'!$AY$5:$AY$467,$C132)</f>
        <v>0</v>
      </c>
      <c r="AU132">
        <f>SUMIFS('Grid GenerationQueue'!AI$5:AI$467,'Grid GenerationQueue'!$AX$5:$AX$467,$B132,'Grid GenerationQueue'!$AY$5:$AY$467,$C132)</f>
        <v>0</v>
      </c>
      <c r="AV132">
        <f>SUMIFS('Grid GenerationQueue'!AJ$5:AJ$467,'Grid GenerationQueue'!$AX$5:$AX$467,$B132,'Grid GenerationQueue'!$AY$5:$AY$467,$C132)</f>
        <v>0</v>
      </c>
      <c r="AW132">
        <f>SUMIFS('Grid GenerationQueue'!AK$5:AK$467,'Grid GenerationQueue'!$AX$5:$AX$467,$B132,'Grid GenerationQueue'!$AY$5:$AY$467,$C132)</f>
        <v>0</v>
      </c>
      <c r="AX132">
        <f>SUMIFS('Grid GenerationQueue'!AL$5:AL$467,'Grid GenerationQueue'!$AX$5:$AX$467,$B132,'Grid GenerationQueue'!$AY$5:$AY$467,$C132)</f>
        <v>0</v>
      </c>
      <c r="AY132">
        <f>SUMIFS('Grid GenerationQueue'!AM$5:AM$467,'Grid GenerationQueue'!$AX$5:$AX$467,$B132,'Grid GenerationQueue'!$AY$5:$AY$467,$C132)</f>
        <v>0</v>
      </c>
      <c r="AZ132">
        <f>SUMIFS('Grid GenerationQueue'!AN$5:AN$467,'Grid GenerationQueue'!$AX$5:$AX$467,$B132,'Grid GenerationQueue'!$AY$5:$AY$467,$C132)</f>
        <v>0</v>
      </c>
      <c r="BA132">
        <f>SUMIFS('Grid GenerationQueue'!AO$5:AO$467,'Grid GenerationQueue'!$AX$5:$AX$467,$B132,'Grid GenerationQueue'!$AY$5:$AY$467,$C132)</f>
        <v>0</v>
      </c>
      <c r="BB132">
        <f>SUMIFS('Grid GenerationQueue'!AP$5:AP$467,'Grid GenerationQueue'!$AX$5:$AX$467,$B132,'Grid GenerationQueue'!$AY$5:$AY$467,$C132)</f>
        <v>0</v>
      </c>
      <c r="BD132">
        <f>SUMIFS('Grid GenerationQueue'!AE$5:AE$467,'Grid GenerationQueue'!$AX$5:$AX$467,$B132,'Grid GenerationQueue'!$AY$5:$AY$467,$C132,'Grid GenerationQueue'!$BH$5:$BH$467,"Executed",'Grid GenerationQueue'!$BB$5:$BB$467,"&lt;"&amp;$BE$3)</f>
        <v>0</v>
      </c>
      <c r="BE132">
        <f>SUMIFS('Grid GenerationQueue'!AF$5:AF$467,'Grid GenerationQueue'!$AX$5:$AX$467,$B132,'Grid GenerationQueue'!$AY$5:$AY$467,$C132,'Grid GenerationQueue'!$BH$5:$BH$467,"Executed",'Grid GenerationQueue'!$BB$5:$BB$467,"&lt;"&amp;$BE$3)</f>
        <v>0</v>
      </c>
      <c r="BF132">
        <f>SUMIFS('Grid GenerationQueue'!AG$5:AG$467,'Grid GenerationQueue'!$AX$5:$AX$467,$B132,'Grid GenerationQueue'!$AY$5:$AY$467,$C132,'Grid GenerationQueue'!$BH$5:$BH$467,"Executed",'Grid GenerationQueue'!$BB$5:$BB$467,"&lt;"&amp;$BE$3)</f>
        <v>0</v>
      </c>
      <c r="BG132">
        <f>SUMIFS('Grid GenerationQueue'!AH$5:AH$467,'Grid GenerationQueue'!$AX$5:$AX$467,$B132,'Grid GenerationQueue'!$AY$5:$AY$467,$C132,'Grid GenerationQueue'!$BH$5:$BH$467,"Executed",'Grid GenerationQueue'!$BB$5:$BB$467,"&lt;"&amp;$BE$3)</f>
        <v>0</v>
      </c>
      <c r="BH132">
        <f>SUMIFS('Grid GenerationQueue'!AI$5:AI$467,'Grid GenerationQueue'!$AX$5:$AX$467,$B132,'Grid GenerationQueue'!$AY$5:$AY$467,$C132,'Grid GenerationQueue'!$BH$5:$BH$467,"Executed",'Grid GenerationQueue'!$BB$5:$BB$467,"&lt;"&amp;$BE$3)</f>
        <v>0</v>
      </c>
      <c r="BI132">
        <f>SUMIFS('Grid GenerationQueue'!AJ$5:AJ$467,'Grid GenerationQueue'!$AX$5:$AX$467,$B132,'Grid GenerationQueue'!$AY$5:$AY$467,$C132,'Grid GenerationQueue'!$BH$5:$BH$467,"Executed",'Grid GenerationQueue'!$BB$5:$BB$467,"&lt;"&amp;$BE$3)</f>
        <v>0</v>
      </c>
      <c r="BJ132">
        <f>SUMIFS('Grid GenerationQueue'!AK$5:AK$467,'Grid GenerationQueue'!$AX$5:$AX$467,$B132,'Grid GenerationQueue'!$AY$5:$AY$467,$C132,'Grid GenerationQueue'!$BH$5:$BH$467,"Executed",'Grid GenerationQueue'!$BB$5:$BB$467,"&lt;"&amp;$BE$3)</f>
        <v>0</v>
      </c>
      <c r="BK132">
        <f>SUMIFS('Grid GenerationQueue'!AL$5:AL$467,'Grid GenerationQueue'!$AX$5:$AX$467,$B132,'Grid GenerationQueue'!$AY$5:$AY$467,$C132,'Grid GenerationQueue'!$BH$5:$BH$467,"Executed",'Grid GenerationQueue'!$BB$5:$BB$467,"&lt;"&amp;$BE$3)</f>
        <v>0</v>
      </c>
      <c r="BL132">
        <f>SUMIFS('Grid GenerationQueue'!AM$5:AM$467,'Grid GenerationQueue'!$AX$5:$AX$467,$B132,'Grid GenerationQueue'!$AY$5:$AY$467,$C132,'Grid GenerationQueue'!$BH$5:$BH$467,"Executed",'Grid GenerationQueue'!$BB$5:$BB$467,"&lt;"&amp;$BE$3)</f>
        <v>0</v>
      </c>
      <c r="BM132">
        <f>SUMIFS('Grid GenerationQueue'!AN$5:AN$467,'Grid GenerationQueue'!$AX$5:$AX$467,$B132,'Grid GenerationQueue'!$AY$5:$AY$467,$C132,'Grid GenerationQueue'!$BH$5:$BH$467,"Executed",'Grid GenerationQueue'!$BB$5:$BB$467,"&lt;"&amp;$BE$3)</f>
        <v>0</v>
      </c>
      <c r="BN132">
        <f>SUMIFS('Grid GenerationQueue'!AO$5:AO$467,'Grid GenerationQueue'!$AX$5:$AX$467,$B132,'Grid GenerationQueue'!$AY$5:$AY$467,$C132,'Grid GenerationQueue'!$BH$5:$BH$467,"Executed",'Grid GenerationQueue'!$BB$5:$BB$467,"&lt;"&amp;$BE$3)</f>
        <v>0</v>
      </c>
      <c r="BO132">
        <f>SUMIFS('Grid GenerationQueue'!AP$5:AP$467,'Grid GenerationQueue'!$AX$5:$AX$467,$B132,'Grid GenerationQueue'!$AY$5:$AY$467,$C132,'Grid GenerationQueue'!$BH$5:$BH$467,"Executed",'Grid GenerationQueue'!$BB$5:$BB$467,"&lt;"&amp;$BE$3)</f>
        <v>0</v>
      </c>
      <c r="BQ132">
        <f>SUMIFS('Grid GenerationQueue'!AE$5:AE$467,'Grid GenerationQueue'!$AX$5:$AX$467,$B132,'Grid GenerationQueue'!$AY$5:$AY$467,$C132,'Grid GenerationQueue'!$BF$5:$BF$467,"&lt;&gt;"&amp;"",'Grid GenerationQueue'!$BB$5:$BB$467,"&lt;"&amp;$BE$3)</f>
        <v>457</v>
      </c>
      <c r="BR132">
        <f>SUMIFS('Grid GenerationQueue'!AF$5:AF$467,'Grid GenerationQueue'!$AX$5:$AX$467,$B132,'Grid GenerationQueue'!$AY$5:$AY$467,$C132,'Grid GenerationQueue'!$BF$5:$BF$467,"&lt;&gt;"&amp;"",'Grid GenerationQueue'!$BB$5:$BB$467,"&lt;"&amp;$BE$3)</f>
        <v>0</v>
      </c>
      <c r="BS132">
        <f>SUMIFS('Grid GenerationQueue'!AG$5:AG$467,'Grid GenerationQueue'!$AX$5:$AX$467,$B132,'Grid GenerationQueue'!$AY$5:$AY$467,$C132,'Grid GenerationQueue'!$BF$5:$BF$467,"&lt;&gt;"&amp;"",'Grid GenerationQueue'!$BB$5:$BB$467,"&lt;"&amp;$BE$3)</f>
        <v>0</v>
      </c>
      <c r="BT132">
        <f>SUMIFS('Grid GenerationQueue'!AH$5:AH$467,'Grid GenerationQueue'!$AX$5:$AX$467,$B132,'Grid GenerationQueue'!$AY$5:$AY$467,$C132,'Grid GenerationQueue'!$BF$5:$BF$467,"&lt;&gt;"&amp;"",'Grid GenerationQueue'!$BB$5:$BB$467,"&lt;"&amp;$BE$3)</f>
        <v>0</v>
      </c>
      <c r="BU132">
        <f>SUMIFS('Grid GenerationQueue'!AI$5:AI$467,'Grid GenerationQueue'!$AX$5:$AX$467,$B132,'Grid GenerationQueue'!$AY$5:$AY$467,$C132,'Grid GenerationQueue'!$BF$5:$BF$467,"&lt;&gt;"&amp;"",'Grid GenerationQueue'!$BB$5:$BB$467,"&lt;"&amp;$BE$3)</f>
        <v>0</v>
      </c>
      <c r="BV132">
        <f>SUMIFS('Grid GenerationQueue'!AJ$5:AJ$467,'Grid GenerationQueue'!$AX$5:$AX$467,$B132,'Grid GenerationQueue'!$AY$5:$AY$467,$C132,'Grid GenerationQueue'!$BF$5:$BF$467,"&lt;&gt;"&amp;"",'Grid GenerationQueue'!$BB$5:$BB$467,"&lt;"&amp;$BE$3)</f>
        <v>0</v>
      </c>
      <c r="BW132">
        <f>SUMIFS('Grid GenerationQueue'!AK$5:AK$467,'Grid GenerationQueue'!$AX$5:$AX$467,$B132,'Grid GenerationQueue'!$AY$5:$AY$467,$C132,'Grid GenerationQueue'!$BF$5:$BF$467,"&lt;&gt;"&amp;"",'Grid GenerationQueue'!$BB$5:$BB$467,"&lt;"&amp;$BE$3)</f>
        <v>0</v>
      </c>
      <c r="BX132">
        <f>SUMIFS('Grid GenerationQueue'!AL$5:AL$467,'Grid GenerationQueue'!$AX$5:$AX$467,$B132,'Grid GenerationQueue'!$AY$5:$AY$467,$C132,'Grid GenerationQueue'!$BF$5:$BF$467,"&lt;&gt;"&amp;"",'Grid GenerationQueue'!$BB$5:$BB$467,"&lt;"&amp;$BE$3)</f>
        <v>0</v>
      </c>
      <c r="BY132">
        <f>SUMIFS('Grid GenerationQueue'!AM$5:AM$467,'Grid GenerationQueue'!$AX$5:$AX$467,$B132,'Grid GenerationQueue'!$AY$5:$AY$467,$C132,'Grid GenerationQueue'!$BF$5:$BF$467,"&lt;&gt;"&amp;"",'Grid GenerationQueue'!$BB$5:$BB$467,"&lt;"&amp;$BE$3)</f>
        <v>0</v>
      </c>
      <c r="BZ132">
        <f>SUMIFS('Grid GenerationQueue'!AN$5:AN$467,'Grid GenerationQueue'!$AX$5:$AX$467,$B132,'Grid GenerationQueue'!$AY$5:$AY$467,$C132,'Grid GenerationQueue'!$BF$5:$BF$467,"&lt;&gt;"&amp;"",'Grid GenerationQueue'!$BB$5:$BB$467,"&lt;"&amp;$BE$3)</f>
        <v>0</v>
      </c>
      <c r="CA132">
        <f>SUMIFS('Grid GenerationQueue'!AO$5:AO$467,'Grid GenerationQueue'!$AX$5:$AX$467,$B132,'Grid GenerationQueue'!$AY$5:$AY$467,$C132,'Grid GenerationQueue'!$BF$5:$BF$467,"&lt;&gt;"&amp;"",'Grid GenerationQueue'!$BB$5:$BB$467,"&lt;"&amp;$BE$3)</f>
        <v>0</v>
      </c>
      <c r="CB132">
        <f>SUMIFS('Grid GenerationQueue'!AP$5:AP$467,'Grid GenerationQueue'!$AX$5:$AX$467,$B132,'Grid GenerationQueue'!$AY$5:$AY$467,$C132,'Grid GenerationQueue'!$BF$5:$BF$467,"&lt;&gt;"&amp;"",'Grid GenerationQueue'!$BB$5:$BB$467,"&lt;"&amp;$BE$3)</f>
        <v>0</v>
      </c>
      <c r="CD132">
        <f>SUMIFS('Grid GenerationQueue'!AE$5:AE$467,'Grid GenerationQueue'!$AX$5:$AX$467,$B132,'Grid GenerationQueue'!$AY$5:$AY$467,$C132,'Grid GenerationQueue'!$BB$5:$BB$467,"&lt;"&amp;$BE$3)</f>
        <v>458.375</v>
      </c>
      <c r="CE132">
        <f>SUMIFS('Grid GenerationQueue'!AF$5:AF$467,'Grid GenerationQueue'!$AX$5:$AX$467,$B132,'Grid GenerationQueue'!$AY$5:$AY$467,$C132,'Grid GenerationQueue'!$BB$5:$BB$467,"&lt;"&amp;$BE$3)</f>
        <v>0</v>
      </c>
      <c r="CF132">
        <f>SUMIFS('Grid GenerationQueue'!AG$5:AG$467,'Grid GenerationQueue'!$AX$5:$AX$467,$B132,'Grid GenerationQueue'!$AY$5:$AY$467,$C132,'Grid GenerationQueue'!$BB$5:$BB$467,"&lt;"&amp;$BE$3)</f>
        <v>0</v>
      </c>
      <c r="CG132">
        <f>SUMIFS('Grid GenerationQueue'!AH$5:AH$467,'Grid GenerationQueue'!$AX$5:$AX$467,$B132,'Grid GenerationQueue'!$AY$5:$AY$467,$C132,'Grid GenerationQueue'!$BB$5:$BB$467,"&lt;"&amp;$BE$3)</f>
        <v>0</v>
      </c>
      <c r="CH132">
        <f>SUMIFS('Grid GenerationQueue'!AI$5:AI$467,'Grid GenerationQueue'!$AX$5:$AX$467,$B132,'Grid GenerationQueue'!$AY$5:$AY$467,$C132,'Grid GenerationQueue'!$BB$5:$BB$467,"&lt;"&amp;$BE$3)</f>
        <v>0</v>
      </c>
      <c r="CI132">
        <f>SUMIFS('Grid GenerationQueue'!AJ$5:AJ$467,'Grid GenerationQueue'!$AX$5:$AX$467,$B132,'Grid GenerationQueue'!$AY$5:$AY$467,$C132,'Grid GenerationQueue'!$BB$5:$BB$467,"&lt;"&amp;$BE$3)</f>
        <v>0</v>
      </c>
      <c r="CJ132">
        <f>SUMIFS('Grid GenerationQueue'!AK$5:AK$467,'Grid GenerationQueue'!$AX$5:$AX$467,$B132,'Grid GenerationQueue'!$AY$5:$AY$467,$C132,'Grid GenerationQueue'!$BB$5:$BB$467,"&lt;"&amp;$BE$3)</f>
        <v>0</v>
      </c>
      <c r="CK132">
        <f>SUMIFS('Grid GenerationQueue'!AL$5:AL$467,'Grid GenerationQueue'!$AX$5:$AX$467,$B132,'Grid GenerationQueue'!$AY$5:$AY$467,$C132,'Grid GenerationQueue'!$BB$5:$BB$467,"&lt;"&amp;$BE$3)</f>
        <v>0</v>
      </c>
      <c r="CL132">
        <f>SUMIFS('Grid GenerationQueue'!AM$5:AM$467,'Grid GenerationQueue'!$AX$5:$AX$467,$B132,'Grid GenerationQueue'!$AY$5:$AY$467,$C132,'Grid GenerationQueue'!$BB$5:$BB$467,"&lt;"&amp;$BE$3)</f>
        <v>0</v>
      </c>
      <c r="CM132">
        <f>SUMIFS('Grid GenerationQueue'!AN$5:AN$467,'Grid GenerationQueue'!$AX$5:$AX$467,$B132,'Grid GenerationQueue'!$AY$5:$AY$467,$C132,'Grid GenerationQueue'!$BB$5:$BB$467,"&lt;"&amp;$BE$3)</f>
        <v>0</v>
      </c>
      <c r="CN132">
        <f>SUMIFS('Grid GenerationQueue'!AO$5:AO$467,'Grid GenerationQueue'!$AX$5:$AX$467,$B132,'Grid GenerationQueue'!$AY$5:$AY$467,$C132,'Grid GenerationQueue'!$BB$5:$BB$467,"&lt;"&amp;$BE$3)</f>
        <v>0</v>
      </c>
      <c r="CO132">
        <f>SUMIFS('Grid GenerationQueue'!AP$5:AP$467,'Grid GenerationQueue'!$AX$5:$AX$467,$B132,'Grid GenerationQueue'!$AY$5:$AY$467,$C132,'Grid GenerationQueue'!$BB$5:$BB$467,"&lt;"&amp;$BE$3)</f>
        <v>0</v>
      </c>
    </row>
    <row r="133" spans="1:93" x14ac:dyDescent="0.35">
      <c r="A133" t="s">
        <v>4646</v>
      </c>
      <c r="B133" t="s">
        <v>4427</v>
      </c>
      <c r="C133">
        <v>230</v>
      </c>
      <c r="D133">
        <f>SUMIFS('Grid GenerationQueue'!AE$5:AE$467,'Grid GenerationQueue'!$AX$5:$AX$467,$B133,'Grid GenerationQueue'!$AY$5:$AY$467,$C133,'Grid GenerationQueue'!$BI$5:$BI$467,"&lt;4")</f>
        <v>0.98000000000000398</v>
      </c>
      <c r="E133">
        <f>SUMIFS('Grid GenerationQueue'!AF$5:AF$467,'Grid GenerationQueue'!$AX$5:$AX$467,$B133,'Grid GenerationQueue'!$AY$5:$AY$467,$C133,'Grid GenerationQueue'!$BI$5:$BI$467,"&lt;4")</f>
        <v>0</v>
      </c>
      <c r="F133">
        <f>SUMIFS('Grid GenerationQueue'!AG$5:AG$467,'Grid GenerationQueue'!$AX$5:$AX$467,$B133,'Grid GenerationQueue'!$AY$5:$AY$467,$C133,'Grid GenerationQueue'!$BI$5:$BI$467,"&lt;4")</f>
        <v>0</v>
      </c>
      <c r="G133">
        <f>SUMIFS('Grid GenerationQueue'!AH$5:AH$467,'Grid GenerationQueue'!$AX$5:$AX$467,$B133,'Grid GenerationQueue'!$AY$5:$AY$467,$C133,'Grid GenerationQueue'!$BI$5:$BI$467,"&lt;4")</f>
        <v>0</v>
      </c>
      <c r="H133">
        <f>SUMIFS('Grid GenerationQueue'!AI$5:AI$467,'Grid GenerationQueue'!$AX$5:$AX$467,$B133,'Grid GenerationQueue'!$AY$5:$AY$467,$C133,'Grid GenerationQueue'!$BI$5:$BI$467,"&lt;4")</f>
        <v>0</v>
      </c>
      <c r="I133">
        <f>SUMIFS('Grid GenerationQueue'!AJ$5:AJ$467,'Grid GenerationQueue'!$AX$5:$AX$467,$B133,'Grid GenerationQueue'!$AY$5:$AY$467,$C133,'Grid GenerationQueue'!$BI$5:$BI$467,"&lt;4")</f>
        <v>0</v>
      </c>
      <c r="J133">
        <f>SUMIFS('Grid GenerationQueue'!AK$5:AK$467,'Grid GenerationQueue'!$AX$5:$AX$467,$B133,'Grid GenerationQueue'!$AY$5:$AY$467,$C133,'Grid GenerationQueue'!$BI$5:$BI$467,"&lt;4")</f>
        <v>0</v>
      </c>
      <c r="K133">
        <f>SUMIFS('Grid GenerationQueue'!AL$5:AL$467,'Grid GenerationQueue'!$AX$5:$AX$467,$B133,'Grid GenerationQueue'!$AY$5:$AY$467,$C133,'Grid GenerationQueue'!$BI$5:$BI$467,"&lt;4")</f>
        <v>0</v>
      </c>
      <c r="L133">
        <f>SUMIFS('Grid GenerationQueue'!AM$5:AM$467,'Grid GenerationQueue'!$AX$5:$AX$467,$B133,'Grid GenerationQueue'!$AY$5:$AY$467,$C133,'Grid GenerationQueue'!$BI$5:$BI$467,"&lt;4")</f>
        <v>0</v>
      </c>
      <c r="M133">
        <f>SUMIFS('Grid GenerationQueue'!AN$5:AN$467,'Grid GenerationQueue'!$AX$5:$AX$467,$B133,'Grid GenerationQueue'!$AY$5:$AY$467,$C133,'Grid GenerationQueue'!$BI$5:$BI$467,"&lt;4")</f>
        <v>0</v>
      </c>
      <c r="N133">
        <f>SUMIFS('Grid GenerationQueue'!AO$5:AO$467,'Grid GenerationQueue'!$AX$5:$AX$467,$B133,'Grid GenerationQueue'!$AY$5:$AY$467,$C133,'Grid GenerationQueue'!$BI$5:$BI$467,"&lt;4")</f>
        <v>0</v>
      </c>
      <c r="O133">
        <f>SUMIFS('Grid GenerationQueue'!AP$5:AP$467,'Grid GenerationQueue'!$AX$5:$AX$467,$B133,'Grid GenerationQueue'!$AY$5:$AY$467,$C133,'Grid GenerationQueue'!$BI$5:$BI$467,"&lt;4")</f>
        <v>0</v>
      </c>
      <c r="Q133">
        <f>SUMIFS('Grid GenerationQueue'!AE$5:AE$467,'Grid GenerationQueue'!$AX$5:$AX$467,$B133,'Grid GenerationQueue'!$AY$5:$AY$467,$C133,'Grid GenerationQueue'!$BH$5:$BH$467,"Executed")</f>
        <v>0.98000000000000398</v>
      </c>
      <c r="R133">
        <f>SUMIFS('Grid GenerationQueue'!AF$5:AF$467,'Grid GenerationQueue'!$AX$5:$AX$467,$B133,'Grid GenerationQueue'!$AY$5:$AY$467,$C133,'Grid GenerationQueue'!$BH$5:$BH$467,"Executed")</f>
        <v>0</v>
      </c>
      <c r="S133">
        <f>SUMIFS('Grid GenerationQueue'!AG$5:AG$467,'Grid GenerationQueue'!$AX$5:$AX$467,$B133,'Grid GenerationQueue'!$AY$5:$AY$467,$C133,'Grid GenerationQueue'!$BH$5:$BH$467,"Executed")</f>
        <v>0</v>
      </c>
      <c r="T133">
        <f>SUMIFS('Grid GenerationQueue'!AH$5:AH$467,'Grid GenerationQueue'!$AX$5:$AX$467,$B133,'Grid GenerationQueue'!$AY$5:$AY$467,$C133,'Grid GenerationQueue'!$BH$5:$BH$467,"Executed")</f>
        <v>0</v>
      </c>
      <c r="U133">
        <f>SUMIFS('Grid GenerationQueue'!AI$5:AI$467,'Grid GenerationQueue'!$AX$5:$AX$467,$B133,'Grid GenerationQueue'!$AY$5:$AY$467,$C133,'Grid GenerationQueue'!$BH$5:$BH$467,"Executed")</f>
        <v>0</v>
      </c>
      <c r="V133">
        <f>SUMIFS('Grid GenerationQueue'!AJ$5:AJ$467,'Grid GenerationQueue'!$AX$5:$AX$467,$B133,'Grid GenerationQueue'!$AY$5:$AY$467,$C133,'Grid GenerationQueue'!$BH$5:$BH$467,"Executed")</f>
        <v>0</v>
      </c>
      <c r="W133">
        <f>SUMIFS('Grid GenerationQueue'!AK$5:AK$467,'Grid GenerationQueue'!$AX$5:$AX$467,$B133,'Grid GenerationQueue'!$AY$5:$AY$467,$C133,'Grid GenerationQueue'!$BH$5:$BH$467,"Executed")</f>
        <v>0</v>
      </c>
      <c r="X133">
        <f>SUMIFS('Grid GenerationQueue'!AL$5:AL$467,'Grid GenerationQueue'!$AX$5:$AX$467,$B133,'Grid GenerationQueue'!$AY$5:$AY$467,$C133,'Grid GenerationQueue'!$BH$5:$BH$467,"Executed")</f>
        <v>0</v>
      </c>
      <c r="Y133">
        <f>SUMIFS('Grid GenerationQueue'!AM$5:AM$467,'Grid GenerationQueue'!$AX$5:$AX$467,$B133,'Grid GenerationQueue'!$AY$5:$AY$467,$C133,'Grid GenerationQueue'!$BH$5:$BH$467,"Executed")</f>
        <v>0</v>
      </c>
      <c r="Z133">
        <f>SUMIFS('Grid GenerationQueue'!AN$5:AN$467,'Grid GenerationQueue'!$AX$5:$AX$467,$B133,'Grid GenerationQueue'!$AY$5:$AY$467,$C133,'Grid GenerationQueue'!$BH$5:$BH$467,"Executed")</f>
        <v>0</v>
      </c>
      <c r="AA133">
        <f>SUMIFS('Grid GenerationQueue'!AO$5:AO$467,'Grid GenerationQueue'!$AX$5:$AX$467,$B133,'Grid GenerationQueue'!$AY$5:$AY$467,$C133,'Grid GenerationQueue'!$BH$5:$BH$467,"Executed")</f>
        <v>0</v>
      </c>
      <c r="AB133">
        <f>SUMIFS('Grid GenerationQueue'!AP$5:AP$467,'Grid GenerationQueue'!$AX$5:$AX$467,$B133,'Grid GenerationQueue'!$AY$5:$AY$467,$C133,'Grid GenerationQueue'!$BH$5:$BH$467,"Executed")</f>
        <v>0</v>
      </c>
      <c r="AD133">
        <f>SUMIFS('Grid GenerationQueue'!AE$5:AE$467,'Grid GenerationQueue'!$AX$5:$AX$467,$B133,'Grid GenerationQueue'!$AY$5:$AY$467,$C133,'Grid GenerationQueue'!$BF$5:$BF$467,"&lt;&gt;"&amp;"")</f>
        <v>0.98000000000000398</v>
      </c>
      <c r="AE133">
        <f>SUMIFS('Grid GenerationQueue'!AF$5:AF$467,'Grid GenerationQueue'!$AX$5:$AX$467,$B133,'Grid GenerationQueue'!$AY$5:$AY$467,$C133,'Grid GenerationQueue'!$BF$5:$BF$467,"&lt;&gt;"&amp;"")</f>
        <v>0</v>
      </c>
      <c r="AF133">
        <f>SUMIFS('Grid GenerationQueue'!AG$5:AG$467,'Grid GenerationQueue'!$AX$5:$AX$467,$B133,'Grid GenerationQueue'!$AY$5:$AY$467,$C133,'Grid GenerationQueue'!$BF$5:$BF$467,"&lt;&gt;"&amp;"")</f>
        <v>0</v>
      </c>
      <c r="AG133">
        <f>SUMIFS('Grid GenerationQueue'!AH$5:AH$467,'Grid GenerationQueue'!$AX$5:$AX$467,$B133,'Grid GenerationQueue'!$AY$5:$AY$467,$C133,'Grid GenerationQueue'!$BF$5:$BF$467,"&lt;&gt;"&amp;"")</f>
        <v>0</v>
      </c>
      <c r="AH133">
        <f>SUMIFS('Grid GenerationQueue'!AI$5:AI$467,'Grid GenerationQueue'!$AX$5:$AX$467,$B133,'Grid GenerationQueue'!$AY$5:$AY$467,$C133,'Grid GenerationQueue'!$BF$5:$BF$467,"&lt;&gt;"&amp;"")</f>
        <v>0</v>
      </c>
      <c r="AI133">
        <f>SUMIFS('Grid GenerationQueue'!AJ$5:AJ$467,'Grid GenerationQueue'!$AX$5:$AX$467,$B133,'Grid GenerationQueue'!$AY$5:$AY$467,$C133,'Grid GenerationQueue'!$BF$5:$BF$467,"&lt;&gt;"&amp;"")</f>
        <v>0</v>
      </c>
      <c r="AJ133">
        <f>SUMIFS('Grid GenerationQueue'!AK$5:AK$467,'Grid GenerationQueue'!$AX$5:$AX$467,$B133,'Grid GenerationQueue'!$AY$5:$AY$467,$C133,'Grid GenerationQueue'!$BF$5:$BF$467,"&lt;&gt;"&amp;"")</f>
        <v>0</v>
      </c>
      <c r="AK133">
        <f>SUMIFS('Grid GenerationQueue'!AL$5:AL$467,'Grid GenerationQueue'!$AX$5:$AX$467,$B133,'Grid GenerationQueue'!$AY$5:$AY$467,$C133,'Grid GenerationQueue'!$BF$5:$BF$467,"&lt;&gt;"&amp;"")</f>
        <v>0</v>
      </c>
      <c r="AL133">
        <f>SUMIFS('Grid GenerationQueue'!AM$5:AM$467,'Grid GenerationQueue'!$AX$5:$AX$467,$B133,'Grid GenerationQueue'!$AY$5:$AY$467,$C133,'Grid GenerationQueue'!$BF$5:$BF$467,"&lt;&gt;"&amp;"")</f>
        <v>0</v>
      </c>
      <c r="AM133">
        <f>SUMIFS('Grid GenerationQueue'!AN$5:AN$467,'Grid GenerationQueue'!$AX$5:$AX$467,$B133,'Grid GenerationQueue'!$AY$5:$AY$467,$C133,'Grid GenerationQueue'!$BF$5:$BF$467,"&lt;&gt;"&amp;"")</f>
        <v>0</v>
      </c>
      <c r="AN133">
        <f>SUMIFS('Grid GenerationQueue'!AO$5:AO$467,'Grid GenerationQueue'!$AX$5:$AX$467,$B133,'Grid GenerationQueue'!$AY$5:$AY$467,$C133,'Grid GenerationQueue'!$BF$5:$BF$467,"&lt;&gt;"&amp;"")</f>
        <v>0</v>
      </c>
      <c r="AO133">
        <f>SUMIFS('Grid GenerationQueue'!AP$5:AP$467,'Grid GenerationQueue'!$AX$5:$AX$467,$B133,'Grid GenerationQueue'!$AY$5:$AY$467,$C133,'Grid GenerationQueue'!$BF$5:$BF$467,"&lt;&gt;"&amp;"")</f>
        <v>0</v>
      </c>
      <c r="AQ133">
        <f>SUMIFS('Grid GenerationQueue'!AE$5:AE$467,'Grid GenerationQueue'!$AX$5:$AX$467,$B133,'Grid GenerationQueue'!$AY$5:$AY$467,$C133)</f>
        <v>658.64341200000001</v>
      </c>
      <c r="AR133">
        <f>SUMIFS('Grid GenerationQueue'!AF$5:AF$467,'Grid GenerationQueue'!$AX$5:$AX$467,$B133,'Grid GenerationQueue'!$AY$5:$AY$467,$C133)</f>
        <v>0</v>
      </c>
      <c r="AS133">
        <f>SUMIFS('Grid GenerationQueue'!AG$5:AG$467,'Grid GenerationQueue'!$AX$5:$AX$467,$B133,'Grid GenerationQueue'!$AY$5:$AY$467,$C133)</f>
        <v>0</v>
      </c>
      <c r="AT133">
        <f>SUMIFS('Grid GenerationQueue'!AH$5:AH$467,'Grid GenerationQueue'!$AX$5:$AX$467,$B133,'Grid GenerationQueue'!$AY$5:$AY$467,$C133)</f>
        <v>0</v>
      </c>
      <c r="AU133">
        <f>SUMIFS('Grid GenerationQueue'!AI$5:AI$467,'Grid GenerationQueue'!$AX$5:$AX$467,$B133,'Grid GenerationQueue'!$AY$5:$AY$467,$C133)</f>
        <v>0</v>
      </c>
      <c r="AV133">
        <f>SUMIFS('Grid GenerationQueue'!AJ$5:AJ$467,'Grid GenerationQueue'!$AX$5:$AX$467,$B133,'Grid GenerationQueue'!$AY$5:$AY$467,$C133)</f>
        <v>0</v>
      </c>
      <c r="AW133">
        <f>SUMIFS('Grid GenerationQueue'!AK$5:AK$467,'Grid GenerationQueue'!$AX$5:$AX$467,$B133,'Grid GenerationQueue'!$AY$5:$AY$467,$C133)</f>
        <v>0</v>
      </c>
      <c r="AX133">
        <f>SUMIFS('Grid GenerationQueue'!AL$5:AL$467,'Grid GenerationQueue'!$AX$5:$AX$467,$B133,'Grid GenerationQueue'!$AY$5:$AY$467,$C133)</f>
        <v>0</v>
      </c>
      <c r="AY133">
        <f>SUMIFS('Grid GenerationQueue'!AM$5:AM$467,'Grid GenerationQueue'!$AX$5:$AX$467,$B133,'Grid GenerationQueue'!$AY$5:$AY$467,$C133)</f>
        <v>0</v>
      </c>
      <c r="AZ133">
        <f>SUMIFS('Grid GenerationQueue'!AN$5:AN$467,'Grid GenerationQueue'!$AX$5:$AX$467,$B133,'Grid GenerationQueue'!$AY$5:$AY$467,$C133)</f>
        <v>0</v>
      </c>
      <c r="BA133">
        <f>SUMIFS('Grid GenerationQueue'!AO$5:AO$467,'Grid GenerationQueue'!$AX$5:$AX$467,$B133,'Grid GenerationQueue'!$AY$5:$AY$467,$C133)</f>
        <v>0</v>
      </c>
      <c r="BB133">
        <f>SUMIFS('Grid GenerationQueue'!AP$5:AP$467,'Grid GenerationQueue'!$AX$5:$AX$467,$B133,'Grid GenerationQueue'!$AY$5:$AY$467,$C133)</f>
        <v>0</v>
      </c>
      <c r="BD133">
        <f>SUMIFS('Grid GenerationQueue'!AE$5:AE$467,'Grid GenerationQueue'!$AX$5:$AX$467,$B133,'Grid GenerationQueue'!$AY$5:$AY$467,$C133,'Grid GenerationQueue'!$BH$5:$BH$467,"Executed",'Grid GenerationQueue'!$BB$5:$BB$467,"&lt;"&amp;$BE$3)</f>
        <v>0.98000000000000398</v>
      </c>
      <c r="BE133">
        <f>SUMIFS('Grid GenerationQueue'!AF$5:AF$467,'Grid GenerationQueue'!$AX$5:$AX$467,$B133,'Grid GenerationQueue'!$AY$5:$AY$467,$C133,'Grid GenerationQueue'!$BH$5:$BH$467,"Executed",'Grid GenerationQueue'!$BB$5:$BB$467,"&lt;"&amp;$BE$3)</f>
        <v>0</v>
      </c>
      <c r="BF133">
        <f>SUMIFS('Grid GenerationQueue'!AG$5:AG$467,'Grid GenerationQueue'!$AX$5:$AX$467,$B133,'Grid GenerationQueue'!$AY$5:$AY$467,$C133,'Grid GenerationQueue'!$BH$5:$BH$467,"Executed",'Grid GenerationQueue'!$BB$5:$BB$467,"&lt;"&amp;$BE$3)</f>
        <v>0</v>
      </c>
      <c r="BG133">
        <f>SUMIFS('Grid GenerationQueue'!AH$5:AH$467,'Grid GenerationQueue'!$AX$5:$AX$467,$B133,'Grid GenerationQueue'!$AY$5:$AY$467,$C133,'Grid GenerationQueue'!$BH$5:$BH$467,"Executed",'Grid GenerationQueue'!$BB$5:$BB$467,"&lt;"&amp;$BE$3)</f>
        <v>0</v>
      </c>
      <c r="BH133">
        <f>SUMIFS('Grid GenerationQueue'!AI$5:AI$467,'Grid GenerationQueue'!$AX$5:$AX$467,$B133,'Grid GenerationQueue'!$AY$5:$AY$467,$C133,'Grid GenerationQueue'!$BH$5:$BH$467,"Executed",'Grid GenerationQueue'!$BB$5:$BB$467,"&lt;"&amp;$BE$3)</f>
        <v>0</v>
      </c>
      <c r="BI133">
        <f>SUMIFS('Grid GenerationQueue'!AJ$5:AJ$467,'Grid GenerationQueue'!$AX$5:$AX$467,$B133,'Grid GenerationQueue'!$AY$5:$AY$467,$C133,'Grid GenerationQueue'!$BH$5:$BH$467,"Executed",'Grid GenerationQueue'!$BB$5:$BB$467,"&lt;"&amp;$BE$3)</f>
        <v>0</v>
      </c>
      <c r="BJ133">
        <f>SUMIFS('Grid GenerationQueue'!AK$5:AK$467,'Grid GenerationQueue'!$AX$5:$AX$467,$B133,'Grid GenerationQueue'!$AY$5:$AY$467,$C133,'Grid GenerationQueue'!$BH$5:$BH$467,"Executed",'Grid GenerationQueue'!$BB$5:$BB$467,"&lt;"&amp;$BE$3)</f>
        <v>0</v>
      </c>
      <c r="BK133">
        <f>SUMIFS('Grid GenerationQueue'!AL$5:AL$467,'Grid GenerationQueue'!$AX$5:$AX$467,$B133,'Grid GenerationQueue'!$AY$5:$AY$467,$C133,'Grid GenerationQueue'!$BH$5:$BH$467,"Executed",'Grid GenerationQueue'!$BB$5:$BB$467,"&lt;"&amp;$BE$3)</f>
        <v>0</v>
      </c>
      <c r="BL133">
        <f>SUMIFS('Grid GenerationQueue'!AM$5:AM$467,'Grid GenerationQueue'!$AX$5:$AX$467,$B133,'Grid GenerationQueue'!$AY$5:$AY$467,$C133,'Grid GenerationQueue'!$BH$5:$BH$467,"Executed",'Grid GenerationQueue'!$BB$5:$BB$467,"&lt;"&amp;$BE$3)</f>
        <v>0</v>
      </c>
      <c r="BM133">
        <f>SUMIFS('Grid GenerationQueue'!AN$5:AN$467,'Grid GenerationQueue'!$AX$5:$AX$467,$B133,'Grid GenerationQueue'!$AY$5:$AY$467,$C133,'Grid GenerationQueue'!$BH$5:$BH$467,"Executed",'Grid GenerationQueue'!$BB$5:$BB$467,"&lt;"&amp;$BE$3)</f>
        <v>0</v>
      </c>
      <c r="BN133">
        <f>SUMIFS('Grid GenerationQueue'!AO$5:AO$467,'Grid GenerationQueue'!$AX$5:$AX$467,$B133,'Grid GenerationQueue'!$AY$5:$AY$467,$C133,'Grid GenerationQueue'!$BH$5:$BH$467,"Executed",'Grid GenerationQueue'!$BB$5:$BB$467,"&lt;"&amp;$BE$3)</f>
        <v>0</v>
      </c>
      <c r="BO133">
        <f>SUMIFS('Grid GenerationQueue'!AP$5:AP$467,'Grid GenerationQueue'!$AX$5:$AX$467,$B133,'Grid GenerationQueue'!$AY$5:$AY$467,$C133,'Grid GenerationQueue'!$BH$5:$BH$467,"Executed",'Grid GenerationQueue'!$BB$5:$BB$467,"&lt;"&amp;$BE$3)</f>
        <v>0</v>
      </c>
      <c r="BQ133">
        <f>SUMIFS('Grid GenerationQueue'!AE$5:AE$467,'Grid GenerationQueue'!$AX$5:$AX$467,$B133,'Grid GenerationQueue'!$AY$5:$AY$467,$C133,'Grid GenerationQueue'!$BF$5:$BF$467,"&lt;&gt;"&amp;"",'Grid GenerationQueue'!$BB$5:$BB$467,"&lt;"&amp;$BE$3)</f>
        <v>0.98000000000000398</v>
      </c>
      <c r="BR133">
        <f>SUMIFS('Grid GenerationQueue'!AF$5:AF$467,'Grid GenerationQueue'!$AX$5:$AX$467,$B133,'Grid GenerationQueue'!$AY$5:$AY$467,$C133,'Grid GenerationQueue'!$BF$5:$BF$467,"&lt;&gt;"&amp;"",'Grid GenerationQueue'!$BB$5:$BB$467,"&lt;"&amp;$BE$3)</f>
        <v>0</v>
      </c>
      <c r="BS133">
        <f>SUMIFS('Grid GenerationQueue'!AG$5:AG$467,'Grid GenerationQueue'!$AX$5:$AX$467,$B133,'Grid GenerationQueue'!$AY$5:$AY$467,$C133,'Grid GenerationQueue'!$BF$5:$BF$467,"&lt;&gt;"&amp;"",'Grid GenerationQueue'!$BB$5:$BB$467,"&lt;"&amp;$BE$3)</f>
        <v>0</v>
      </c>
      <c r="BT133">
        <f>SUMIFS('Grid GenerationQueue'!AH$5:AH$467,'Grid GenerationQueue'!$AX$5:$AX$467,$B133,'Grid GenerationQueue'!$AY$5:$AY$467,$C133,'Grid GenerationQueue'!$BF$5:$BF$467,"&lt;&gt;"&amp;"",'Grid GenerationQueue'!$BB$5:$BB$467,"&lt;"&amp;$BE$3)</f>
        <v>0</v>
      </c>
      <c r="BU133">
        <f>SUMIFS('Grid GenerationQueue'!AI$5:AI$467,'Grid GenerationQueue'!$AX$5:$AX$467,$B133,'Grid GenerationQueue'!$AY$5:$AY$467,$C133,'Grid GenerationQueue'!$BF$5:$BF$467,"&lt;&gt;"&amp;"",'Grid GenerationQueue'!$BB$5:$BB$467,"&lt;"&amp;$BE$3)</f>
        <v>0</v>
      </c>
      <c r="BV133">
        <f>SUMIFS('Grid GenerationQueue'!AJ$5:AJ$467,'Grid GenerationQueue'!$AX$5:$AX$467,$B133,'Grid GenerationQueue'!$AY$5:$AY$467,$C133,'Grid GenerationQueue'!$BF$5:$BF$467,"&lt;&gt;"&amp;"",'Grid GenerationQueue'!$BB$5:$BB$467,"&lt;"&amp;$BE$3)</f>
        <v>0</v>
      </c>
      <c r="BW133">
        <f>SUMIFS('Grid GenerationQueue'!AK$5:AK$467,'Grid GenerationQueue'!$AX$5:$AX$467,$B133,'Grid GenerationQueue'!$AY$5:$AY$467,$C133,'Grid GenerationQueue'!$BF$5:$BF$467,"&lt;&gt;"&amp;"",'Grid GenerationQueue'!$BB$5:$BB$467,"&lt;"&amp;$BE$3)</f>
        <v>0</v>
      </c>
      <c r="BX133">
        <f>SUMIFS('Grid GenerationQueue'!AL$5:AL$467,'Grid GenerationQueue'!$AX$5:$AX$467,$B133,'Grid GenerationQueue'!$AY$5:$AY$467,$C133,'Grid GenerationQueue'!$BF$5:$BF$467,"&lt;&gt;"&amp;"",'Grid GenerationQueue'!$BB$5:$BB$467,"&lt;"&amp;$BE$3)</f>
        <v>0</v>
      </c>
      <c r="BY133">
        <f>SUMIFS('Grid GenerationQueue'!AM$5:AM$467,'Grid GenerationQueue'!$AX$5:$AX$467,$B133,'Grid GenerationQueue'!$AY$5:$AY$467,$C133,'Grid GenerationQueue'!$BF$5:$BF$467,"&lt;&gt;"&amp;"",'Grid GenerationQueue'!$BB$5:$BB$467,"&lt;"&amp;$BE$3)</f>
        <v>0</v>
      </c>
      <c r="BZ133">
        <f>SUMIFS('Grid GenerationQueue'!AN$5:AN$467,'Grid GenerationQueue'!$AX$5:$AX$467,$B133,'Grid GenerationQueue'!$AY$5:$AY$467,$C133,'Grid GenerationQueue'!$BF$5:$BF$467,"&lt;&gt;"&amp;"",'Grid GenerationQueue'!$BB$5:$BB$467,"&lt;"&amp;$BE$3)</f>
        <v>0</v>
      </c>
      <c r="CA133">
        <f>SUMIFS('Grid GenerationQueue'!AO$5:AO$467,'Grid GenerationQueue'!$AX$5:$AX$467,$B133,'Grid GenerationQueue'!$AY$5:$AY$467,$C133,'Grid GenerationQueue'!$BF$5:$BF$467,"&lt;&gt;"&amp;"",'Grid GenerationQueue'!$BB$5:$BB$467,"&lt;"&amp;$BE$3)</f>
        <v>0</v>
      </c>
      <c r="CB133">
        <f>SUMIFS('Grid GenerationQueue'!AP$5:AP$467,'Grid GenerationQueue'!$AX$5:$AX$467,$B133,'Grid GenerationQueue'!$AY$5:$AY$467,$C133,'Grid GenerationQueue'!$BF$5:$BF$467,"&lt;&gt;"&amp;"",'Grid GenerationQueue'!$BB$5:$BB$467,"&lt;"&amp;$BE$3)</f>
        <v>0</v>
      </c>
      <c r="CD133">
        <f>SUMIFS('Grid GenerationQueue'!AE$5:AE$467,'Grid GenerationQueue'!$AX$5:$AX$467,$B133,'Grid GenerationQueue'!$AY$5:$AY$467,$C133,'Grid GenerationQueue'!$BB$5:$BB$467,"&lt;"&amp;$BE$3)</f>
        <v>252.98000000000002</v>
      </c>
      <c r="CE133">
        <f>SUMIFS('Grid GenerationQueue'!AF$5:AF$467,'Grid GenerationQueue'!$AX$5:$AX$467,$B133,'Grid GenerationQueue'!$AY$5:$AY$467,$C133,'Grid GenerationQueue'!$BB$5:$BB$467,"&lt;"&amp;$BE$3)</f>
        <v>0</v>
      </c>
      <c r="CF133">
        <f>SUMIFS('Grid GenerationQueue'!AG$5:AG$467,'Grid GenerationQueue'!$AX$5:$AX$467,$B133,'Grid GenerationQueue'!$AY$5:$AY$467,$C133,'Grid GenerationQueue'!$BB$5:$BB$467,"&lt;"&amp;$BE$3)</f>
        <v>0</v>
      </c>
      <c r="CG133">
        <f>SUMIFS('Grid GenerationQueue'!AH$5:AH$467,'Grid GenerationQueue'!$AX$5:$AX$467,$B133,'Grid GenerationQueue'!$AY$5:$AY$467,$C133,'Grid GenerationQueue'!$BB$5:$BB$467,"&lt;"&amp;$BE$3)</f>
        <v>0</v>
      </c>
      <c r="CH133">
        <f>SUMIFS('Grid GenerationQueue'!AI$5:AI$467,'Grid GenerationQueue'!$AX$5:$AX$467,$B133,'Grid GenerationQueue'!$AY$5:$AY$467,$C133,'Grid GenerationQueue'!$BB$5:$BB$467,"&lt;"&amp;$BE$3)</f>
        <v>0</v>
      </c>
      <c r="CI133">
        <f>SUMIFS('Grid GenerationQueue'!AJ$5:AJ$467,'Grid GenerationQueue'!$AX$5:$AX$467,$B133,'Grid GenerationQueue'!$AY$5:$AY$467,$C133,'Grid GenerationQueue'!$BB$5:$BB$467,"&lt;"&amp;$BE$3)</f>
        <v>0</v>
      </c>
      <c r="CJ133">
        <f>SUMIFS('Grid GenerationQueue'!AK$5:AK$467,'Grid GenerationQueue'!$AX$5:$AX$467,$B133,'Grid GenerationQueue'!$AY$5:$AY$467,$C133,'Grid GenerationQueue'!$BB$5:$BB$467,"&lt;"&amp;$BE$3)</f>
        <v>0</v>
      </c>
      <c r="CK133">
        <f>SUMIFS('Grid GenerationQueue'!AL$5:AL$467,'Grid GenerationQueue'!$AX$5:$AX$467,$B133,'Grid GenerationQueue'!$AY$5:$AY$467,$C133,'Grid GenerationQueue'!$BB$5:$BB$467,"&lt;"&amp;$BE$3)</f>
        <v>0</v>
      </c>
      <c r="CL133">
        <f>SUMIFS('Grid GenerationQueue'!AM$5:AM$467,'Grid GenerationQueue'!$AX$5:$AX$467,$B133,'Grid GenerationQueue'!$AY$5:$AY$467,$C133,'Grid GenerationQueue'!$BB$5:$BB$467,"&lt;"&amp;$BE$3)</f>
        <v>0</v>
      </c>
      <c r="CM133">
        <f>SUMIFS('Grid GenerationQueue'!AN$5:AN$467,'Grid GenerationQueue'!$AX$5:$AX$467,$B133,'Grid GenerationQueue'!$AY$5:$AY$467,$C133,'Grid GenerationQueue'!$BB$5:$BB$467,"&lt;"&amp;$BE$3)</f>
        <v>0</v>
      </c>
      <c r="CN133">
        <f>SUMIFS('Grid GenerationQueue'!AO$5:AO$467,'Grid GenerationQueue'!$AX$5:$AX$467,$B133,'Grid GenerationQueue'!$AY$5:$AY$467,$C133,'Grid GenerationQueue'!$BB$5:$BB$467,"&lt;"&amp;$BE$3)</f>
        <v>0</v>
      </c>
      <c r="CO133">
        <f>SUMIFS('Grid GenerationQueue'!AP$5:AP$467,'Grid GenerationQueue'!$AX$5:$AX$467,$B133,'Grid GenerationQueue'!$AY$5:$AY$467,$C133,'Grid GenerationQueue'!$BB$5:$BB$467,"&lt;"&amp;$BE$3)</f>
        <v>0</v>
      </c>
    </row>
    <row r="134" spans="1:93" x14ac:dyDescent="0.35">
      <c r="A134" t="s">
        <v>4648</v>
      </c>
      <c r="B134" t="s">
        <v>4428</v>
      </c>
      <c r="C134">
        <v>115</v>
      </c>
      <c r="D134">
        <f>SUMIFS('Grid GenerationQueue'!AE$5:AE$467,'Grid GenerationQueue'!$AX$5:$AX$467,$B134,'Grid GenerationQueue'!$AY$5:$AY$467,$C134,'Grid GenerationQueue'!$BI$5:$BI$467,"&lt;4")</f>
        <v>0</v>
      </c>
      <c r="E134">
        <f>SUMIFS('Grid GenerationQueue'!AF$5:AF$467,'Grid GenerationQueue'!$AX$5:$AX$467,$B134,'Grid GenerationQueue'!$AY$5:$AY$467,$C134,'Grid GenerationQueue'!$BI$5:$BI$467,"&lt;4")</f>
        <v>0</v>
      </c>
      <c r="F134">
        <f>SUMIFS('Grid GenerationQueue'!AG$5:AG$467,'Grid GenerationQueue'!$AX$5:$AX$467,$B134,'Grid GenerationQueue'!$AY$5:$AY$467,$C134,'Grid GenerationQueue'!$BI$5:$BI$467,"&lt;4")</f>
        <v>0</v>
      </c>
      <c r="G134">
        <f>SUMIFS('Grid GenerationQueue'!AH$5:AH$467,'Grid GenerationQueue'!$AX$5:$AX$467,$B134,'Grid GenerationQueue'!$AY$5:$AY$467,$C134,'Grid GenerationQueue'!$BI$5:$BI$467,"&lt;4")</f>
        <v>0</v>
      </c>
      <c r="H134">
        <f>SUMIFS('Grid GenerationQueue'!AI$5:AI$467,'Grid GenerationQueue'!$AX$5:$AX$467,$B134,'Grid GenerationQueue'!$AY$5:$AY$467,$C134,'Grid GenerationQueue'!$BI$5:$BI$467,"&lt;4")</f>
        <v>0</v>
      </c>
      <c r="I134">
        <f>SUMIFS('Grid GenerationQueue'!AJ$5:AJ$467,'Grid GenerationQueue'!$AX$5:$AX$467,$B134,'Grid GenerationQueue'!$AY$5:$AY$467,$C134,'Grid GenerationQueue'!$BI$5:$BI$467,"&lt;4")</f>
        <v>0</v>
      </c>
      <c r="J134">
        <f>SUMIFS('Grid GenerationQueue'!AK$5:AK$467,'Grid GenerationQueue'!$AX$5:$AX$467,$B134,'Grid GenerationQueue'!$AY$5:$AY$467,$C134,'Grid GenerationQueue'!$BI$5:$BI$467,"&lt;4")</f>
        <v>0</v>
      </c>
      <c r="K134">
        <f>SUMIFS('Grid GenerationQueue'!AL$5:AL$467,'Grid GenerationQueue'!$AX$5:$AX$467,$B134,'Grid GenerationQueue'!$AY$5:$AY$467,$C134,'Grid GenerationQueue'!$BI$5:$BI$467,"&lt;4")</f>
        <v>0</v>
      </c>
      <c r="L134">
        <f>SUMIFS('Grid GenerationQueue'!AM$5:AM$467,'Grid GenerationQueue'!$AX$5:$AX$467,$B134,'Grid GenerationQueue'!$AY$5:$AY$467,$C134,'Grid GenerationQueue'!$BI$5:$BI$467,"&lt;4")</f>
        <v>0</v>
      </c>
      <c r="M134">
        <f>SUMIFS('Grid GenerationQueue'!AN$5:AN$467,'Grid GenerationQueue'!$AX$5:$AX$467,$B134,'Grid GenerationQueue'!$AY$5:$AY$467,$C134,'Grid GenerationQueue'!$BI$5:$BI$467,"&lt;4")</f>
        <v>0</v>
      </c>
      <c r="N134">
        <f>SUMIFS('Grid GenerationQueue'!AO$5:AO$467,'Grid GenerationQueue'!$AX$5:$AX$467,$B134,'Grid GenerationQueue'!$AY$5:$AY$467,$C134,'Grid GenerationQueue'!$BI$5:$BI$467,"&lt;4")</f>
        <v>0</v>
      </c>
      <c r="O134">
        <f>SUMIFS('Grid GenerationQueue'!AP$5:AP$467,'Grid GenerationQueue'!$AX$5:$AX$467,$B134,'Grid GenerationQueue'!$AY$5:$AY$467,$C134,'Grid GenerationQueue'!$BI$5:$BI$467,"&lt;4")</f>
        <v>0</v>
      </c>
      <c r="Q134">
        <f>SUMIFS('Grid GenerationQueue'!AE$5:AE$467,'Grid GenerationQueue'!$AX$5:$AX$467,$B134,'Grid GenerationQueue'!$AY$5:$AY$467,$C134,'Grid GenerationQueue'!$BH$5:$BH$467,"Executed")</f>
        <v>0</v>
      </c>
      <c r="R134">
        <f>SUMIFS('Grid GenerationQueue'!AF$5:AF$467,'Grid GenerationQueue'!$AX$5:$AX$467,$B134,'Grid GenerationQueue'!$AY$5:$AY$467,$C134,'Grid GenerationQueue'!$BH$5:$BH$467,"Executed")</f>
        <v>0</v>
      </c>
      <c r="S134">
        <f>SUMIFS('Grid GenerationQueue'!AG$5:AG$467,'Grid GenerationQueue'!$AX$5:$AX$467,$B134,'Grid GenerationQueue'!$AY$5:$AY$467,$C134,'Grid GenerationQueue'!$BH$5:$BH$467,"Executed")</f>
        <v>0</v>
      </c>
      <c r="T134">
        <f>SUMIFS('Grid GenerationQueue'!AH$5:AH$467,'Grid GenerationQueue'!$AX$5:$AX$467,$B134,'Grid GenerationQueue'!$AY$5:$AY$467,$C134,'Grid GenerationQueue'!$BH$5:$BH$467,"Executed")</f>
        <v>0</v>
      </c>
      <c r="U134">
        <f>SUMIFS('Grid GenerationQueue'!AI$5:AI$467,'Grid GenerationQueue'!$AX$5:$AX$467,$B134,'Grid GenerationQueue'!$AY$5:$AY$467,$C134,'Grid GenerationQueue'!$BH$5:$BH$467,"Executed")</f>
        <v>0</v>
      </c>
      <c r="V134">
        <f>SUMIFS('Grid GenerationQueue'!AJ$5:AJ$467,'Grid GenerationQueue'!$AX$5:$AX$467,$B134,'Grid GenerationQueue'!$AY$5:$AY$467,$C134,'Grid GenerationQueue'!$BH$5:$BH$467,"Executed")</f>
        <v>0</v>
      </c>
      <c r="W134">
        <f>SUMIFS('Grid GenerationQueue'!AK$5:AK$467,'Grid GenerationQueue'!$AX$5:$AX$467,$B134,'Grid GenerationQueue'!$AY$5:$AY$467,$C134,'Grid GenerationQueue'!$BH$5:$BH$467,"Executed")</f>
        <v>0</v>
      </c>
      <c r="X134">
        <f>SUMIFS('Grid GenerationQueue'!AL$5:AL$467,'Grid GenerationQueue'!$AX$5:$AX$467,$B134,'Grid GenerationQueue'!$AY$5:$AY$467,$C134,'Grid GenerationQueue'!$BH$5:$BH$467,"Executed")</f>
        <v>0</v>
      </c>
      <c r="Y134">
        <f>SUMIFS('Grid GenerationQueue'!AM$5:AM$467,'Grid GenerationQueue'!$AX$5:$AX$467,$B134,'Grid GenerationQueue'!$AY$5:$AY$467,$C134,'Grid GenerationQueue'!$BH$5:$BH$467,"Executed")</f>
        <v>0</v>
      </c>
      <c r="Z134">
        <f>SUMIFS('Grid GenerationQueue'!AN$5:AN$467,'Grid GenerationQueue'!$AX$5:$AX$467,$B134,'Grid GenerationQueue'!$AY$5:$AY$467,$C134,'Grid GenerationQueue'!$BH$5:$BH$467,"Executed")</f>
        <v>0</v>
      </c>
      <c r="AA134">
        <f>SUMIFS('Grid GenerationQueue'!AO$5:AO$467,'Grid GenerationQueue'!$AX$5:$AX$467,$B134,'Grid GenerationQueue'!$AY$5:$AY$467,$C134,'Grid GenerationQueue'!$BH$5:$BH$467,"Executed")</f>
        <v>0</v>
      </c>
      <c r="AB134">
        <f>SUMIFS('Grid GenerationQueue'!AP$5:AP$467,'Grid GenerationQueue'!$AX$5:$AX$467,$B134,'Grid GenerationQueue'!$AY$5:$AY$467,$C134,'Grid GenerationQueue'!$BH$5:$BH$467,"Executed")</f>
        <v>0</v>
      </c>
      <c r="AD134">
        <f>SUMIFS('Grid GenerationQueue'!AE$5:AE$467,'Grid GenerationQueue'!$AX$5:$AX$467,$B134,'Grid GenerationQueue'!$AY$5:$AY$467,$C134,'Grid GenerationQueue'!$BF$5:$BF$467,"&lt;&gt;"&amp;"")</f>
        <v>0</v>
      </c>
      <c r="AE134">
        <f>SUMIFS('Grid GenerationQueue'!AF$5:AF$467,'Grid GenerationQueue'!$AX$5:$AX$467,$B134,'Grid GenerationQueue'!$AY$5:$AY$467,$C134,'Grid GenerationQueue'!$BF$5:$BF$467,"&lt;&gt;"&amp;"")</f>
        <v>0</v>
      </c>
      <c r="AF134">
        <f>SUMIFS('Grid GenerationQueue'!AG$5:AG$467,'Grid GenerationQueue'!$AX$5:$AX$467,$B134,'Grid GenerationQueue'!$AY$5:$AY$467,$C134,'Grid GenerationQueue'!$BF$5:$BF$467,"&lt;&gt;"&amp;"")</f>
        <v>0</v>
      </c>
      <c r="AG134">
        <f>SUMIFS('Grid GenerationQueue'!AH$5:AH$467,'Grid GenerationQueue'!$AX$5:$AX$467,$B134,'Grid GenerationQueue'!$AY$5:$AY$467,$C134,'Grid GenerationQueue'!$BF$5:$BF$467,"&lt;&gt;"&amp;"")</f>
        <v>0</v>
      </c>
      <c r="AH134">
        <f>SUMIFS('Grid GenerationQueue'!AI$5:AI$467,'Grid GenerationQueue'!$AX$5:$AX$467,$B134,'Grid GenerationQueue'!$AY$5:$AY$467,$C134,'Grid GenerationQueue'!$BF$5:$BF$467,"&lt;&gt;"&amp;"")</f>
        <v>0</v>
      </c>
      <c r="AI134">
        <f>SUMIFS('Grid GenerationQueue'!AJ$5:AJ$467,'Grid GenerationQueue'!$AX$5:$AX$467,$B134,'Grid GenerationQueue'!$AY$5:$AY$467,$C134,'Grid GenerationQueue'!$BF$5:$BF$467,"&lt;&gt;"&amp;"")</f>
        <v>0</v>
      </c>
      <c r="AJ134">
        <f>SUMIFS('Grid GenerationQueue'!AK$5:AK$467,'Grid GenerationQueue'!$AX$5:$AX$467,$B134,'Grid GenerationQueue'!$AY$5:$AY$467,$C134,'Grid GenerationQueue'!$BF$5:$BF$467,"&lt;&gt;"&amp;"")</f>
        <v>0</v>
      </c>
      <c r="AK134">
        <f>SUMIFS('Grid GenerationQueue'!AL$5:AL$467,'Grid GenerationQueue'!$AX$5:$AX$467,$B134,'Grid GenerationQueue'!$AY$5:$AY$467,$C134,'Grid GenerationQueue'!$BF$5:$BF$467,"&lt;&gt;"&amp;"")</f>
        <v>0</v>
      </c>
      <c r="AL134">
        <f>SUMIFS('Grid GenerationQueue'!AM$5:AM$467,'Grid GenerationQueue'!$AX$5:$AX$467,$B134,'Grid GenerationQueue'!$AY$5:$AY$467,$C134,'Grid GenerationQueue'!$BF$5:$BF$467,"&lt;&gt;"&amp;"")</f>
        <v>0</v>
      </c>
      <c r="AM134">
        <f>SUMIFS('Grid GenerationQueue'!AN$5:AN$467,'Grid GenerationQueue'!$AX$5:$AX$467,$B134,'Grid GenerationQueue'!$AY$5:$AY$467,$C134,'Grid GenerationQueue'!$BF$5:$BF$467,"&lt;&gt;"&amp;"")</f>
        <v>0</v>
      </c>
      <c r="AN134">
        <f>SUMIFS('Grid GenerationQueue'!AO$5:AO$467,'Grid GenerationQueue'!$AX$5:$AX$467,$B134,'Grid GenerationQueue'!$AY$5:$AY$467,$C134,'Grid GenerationQueue'!$BF$5:$BF$467,"&lt;&gt;"&amp;"")</f>
        <v>0</v>
      </c>
      <c r="AO134">
        <f>SUMIFS('Grid GenerationQueue'!AP$5:AP$467,'Grid GenerationQueue'!$AX$5:$AX$467,$B134,'Grid GenerationQueue'!$AY$5:$AY$467,$C134,'Grid GenerationQueue'!$BF$5:$BF$467,"&lt;&gt;"&amp;"")</f>
        <v>0</v>
      </c>
      <c r="AQ134">
        <f>SUMIFS('Grid GenerationQueue'!AE$5:AE$467,'Grid GenerationQueue'!$AX$5:$AX$467,$B134,'Grid GenerationQueue'!$AY$5:$AY$467,$C134)</f>
        <v>100.9</v>
      </c>
      <c r="AR134">
        <f>SUMIFS('Grid GenerationQueue'!AF$5:AF$467,'Grid GenerationQueue'!$AX$5:$AX$467,$B134,'Grid GenerationQueue'!$AY$5:$AY$467,$C134)</f>
        <v>0</v>
      </c>
      <c r="AS134">
        <f>SUMIFS('Grid GenerationQueue'!AG$5:AG$467,'Grid GenerationQueue'!$AX$5:$AX$467,$B134,'Grid GenerationQueue'!$AY$5:$AY$467,$C134)</f>
        <v>0</v>
      </c>
      <c r="AT134">
        <f>SUMIFS('Grid GenerationQueue'!AH$5:AH$467,'Grid GenerationQueue'!$AX$5:$AX$467,$B134,'Grid GenerationQueue'!$AY$5:$AY$467,$C134)</f>
        <v>0</v>
      </c>
      <c r="AU134">
        <f>SUMIFS('Grid GenerationQueue'!AI$5:AI$467,'Grid GenerationQueue'!$AX$5:$AX$467,$B134,'Grid GenerationQueue'!$AY$5:$AY$467,$C134)</f>
        <v>0</v>
      </c>
      <c r="AV134">
        <f>SUMIFS('Grid GenerationQueue'!AJ$5:AJ$467,'Grid GenerationQueue'!$AX$5:$AX$467,$B134,'Grid GenerationQueue'!$AY$5:$AY$467,$C134)</f>
        <v>0</v>
      </c>
      <c r="AW134">
        <f>SUMIFS('Grid GenerationQueue'!AK$5:AK$467,'Grid GenerationQueue'!$AX$5:$AX$467,$B134,'Grid GenerationQueue'!$AY$5:$AY$467,$C134)</f>
        <v>0</v>
      </c>
      <c r="AX134">
        <f>SUMIFS('Grid GenerationQueue'!AL$5:AL$467,'Grid GenerationQueue'!$AX$5:$AX$467,$B134,'Grid GenerationQueue'!$AY$5:$AY$467,$C134)</f>
        <v>0</v>
      </c>
      <c r="AY134">
        <f>SUMIFS('Grid GenerationQueue'!AM$5:AM$467,'Grid GenerationQueue'!$AX$5:$AX$467,$B134,'Grid GenerationQueue'!$AY$5:$AY$467,$C134)</f>
        <v>0</v>
      </c>
      <c r="AZ134">
        <f>SUMIFS('Grid GenerationQueue'!AN$5:AN$467,'Grid GenerationQueue'!$AX$5:$AX$467,$B134,'Grid GenerationQueue'!$AY$5:$AY$467,$C134)</f>
        <v>0</v>
      </c>
      <c r="BA134">
        <f>SUMIFS('Grid GenerationQueue'!AO$5:AO$467,'Grid GenerationQueue'!$AX$5:$AX$467,$B134,'Grid GenerationQueue'!$AY$5:$AY$467,$C134)</f>
        <v>0</v>
      </c>
      <c r="BB134">
        <f>SUMIFS('Grid GenerationQueue'!AP$5:AP$467,'Grid GenerationQueue'!$AX$5:$AX$467,$B134,'Grid GenerationQueue'!$AY$5:$AY$467,$C134)</f>
        <v>0</v>
      </c>
      <c r="BD134">
        <f>SUMIFS('Grid GenerationQueue'!AE$5:AE$467,'Grid GenerationQueue'!$AX$5:$AX$467,$B134,'Grid GenerationQueue'!$AY$5:$AY$467,$C134,'Grid GenerationQueue'!$BH$5:$BH$467,"Executed",'Grid GenerationQueue'!$BB$5:$BB$467,"&lt;"&amp;$BE$3)</f>
        <v>0</v>
      </c>
      <c r="BE134">
        <f>SUMIFS('Grid GenerationQueue'!AF$5:AF$467,'Grid GenerationQueue'!$AX$5:$AX$467,$B134,'Grid GenerationQueue'!$AY$5:$AY$467,$C134,'Grid GenerationQueue'!$BH$5:$BH$467,"Executed",'Grid GenerationQueue'!$BB$5:$BB$467,"&lt;"&amp;$BE$3)</f>
        <v>0</v>
      </c>
      <c r="BF134">
        <f>SUMIFS('Grid GenerationQueue'!AG$5:AG$467,'Grid GenerationQueue'!$AX$5:$AX$467,$B134,'Grid GenerationQueue'!$AY$5:$AY$467,$C134,'Grid GenerationQueue'!$BH$5:$BH$467,"Executed",'Grid GenerationQueue'!$BB$5:$BB$467,"&lt;"&amp;$BE$3)</f>
        <v>0</v>
      </c>
      <c r="BG134">
        <f>SUMIFS('Grid GenerationQueue'!AH$5:AH$467,'Grid GenerationQueue'!$AX$5:$AX$467,$B134,'Grid GenerationQueue'!$AY$5:$AY$467,$C134,'Grid GenerationQueue'!$BH$5:$BH$467,"Executed",'Grid GenerationQueue'!$BB$5:$BB$467,"&lt;"&amp;$BE$3)</f>
        <v>0</v>
      </c>
      <c r="BH134">
        <f>SUMIFS('Grid GenerationQueue'!AI$5:AI$467,'Grid GenerationQueue'!$AX$5:$AX$467,$B134,'Grid GenerationQueue'!$AY$5:$AY$467,$C134,'Grid GenerationQueue'!$BH$5:$BH$467,"Executed",'Grid GenerationQueue'!$BB$5:$BB$467,"&lt;"&amp;$BE$3)</f>
        <v>0</v>
      </c>
      <c r="BI134">
        <f>SUMIFS('Grid GenerationQueue'!AJ$5:AJ$467,'Grid GenerationQueue'!$AX$5:$AX$467,$B134,'Grid GenerationQueue'!$AY$5:$AY$467,$C134,'Grid GenerationQueue'!$BH$5:$BH$467,"Executed",'Grid GenerationQueue'!$BB$5:$BB$467,"&lt;"&amp;$BE$3)</f>
        <v>0</v>
      </c>
      <c r="BJ134">
        <f>SUMIFS('Grid GenerationQueue'!AK$5:AK$467,'Grid GenerationQueue'!$AX$5:$AX$467,$B134,'Grid GenerationQueue'!$AY$5:$AY$467,$C134,'Grid GenerationQueue'!$BH$5:$BH$467,"Executed",'Grid GenerationQueue'!$BB$5:$BB$467,"&lt;"&amp;$BE$3)</f>
        <v>0</v>
      </c>
      <c r="BK134">
        <f>SUMIFS('Grid GenerationQueue'!AL$5:AL$467,'Grid GenerationQueue'!$AX$5:$AX$467,$B134,'Grid GenerationQueue'!$AY$5:$AY$467,$C134,'Grid GenerationQueue'!$BH$5:$BH$467,"Executed",'Grid GenerationQueue'!$BB$5:$BB$467,"&lt;"&amp;$BE$3)</f>
        <v>0</v>
      </c>
      <c r="BL134">
        <f>SUMIFS('Grid GenerationQueue'!AM$5:AM$467,'Grid GenerationQueue'!$AX$5:$AX$467,$B134,'Grid GenerationQueue'!$AY$5:$AY$467,$C134,'Grid GenerationQueue'!$BH$5:$BH$467,"Executed",'Grid GenerationQueue'!$BB$5:$BB$467,"&lt;"&amp;$BE$3)</f>
        <v>0</v>
      </c>
      <c r="BM134">
        <f>SUMIFS('Grid GenerationQueue'!AN$5:AN$467,'Grid GenerationQueue'!$AX$5:$AX$467,$B134,'Grid GenerationQueue'!$AY$5:$AY$467,$C134,'Grid GenerationQueue'!$BH$5:$BH$467,"Executed",'Grid GenerationQueue'!$BB$5:$BB$467,"&lt;"&amp;$BE$3)</f>
        <v>0</v>
      </c>
      <c r="BN134">
        <f>SUMIFS('Grid GenerationQueue'!AO$5:AO$467,'Grid GenerationQueue'!$AX$5:$AX$467,$B134,'Grid GenerationQueue'!$AY$5:$AY$467,$C134,'Grid GenerationQueue'!$BH$5:$BH$467,"Executed",'Grid GenerationQueue'!$BB$5:$BB$467,"&lt;"&amp;$BE$3)</f>
        <v>0</v>
      </c>
      <c r="BO134">
        <f>SUMIFS('Grid GenerationQueue'!AP$5:AP$467,'Grid GenerationQueue'!$AX$5:$AX$467,$B134,'Grid GenerationQueue'!$AY$5:$AY$467,$C134,'Grid GenerationQueue'!$BH$5:$BH$467,"Executed",'Grid GenerationQueue'!$BB$5:$BB$467,"&lt;"&amp;$BE$3)</f>
        <v>0</v>
      </c>
      <c r="BQ134">
        <f>SUMIFS('Grid GenerationQueue'!AE$5:AE$467,'Grid GenerationQueue'!$AX$5:$AX$467,$B134,'Grid GenerationQueue'!$AY$5:$AY$467,$C134,'Grid GenerationQueue'!$BF$5:$BF$467,"&lt;&gt;"&amp;"",'Grid GenerationQueue'!$BB$5:$BB$467,"&lt;"&amp;$BE$3)</f>
        <v>0</v>
      </c>
      <c r="BR134">
        <f>SUMIFS('Grid GenerationQueue'!AF$5:AF$467,'Grid GenerationQueue'!$AX$5:$AX$467,$B134,'Grid GenerationQueue'!$AY$5:$AY$467,$C134,'Grid GenerationQueue'!$BF$5:$BF$467,"&lt;&gt;"&amp;"",'Grid GenerationQueue'!$BB$5:$BB$467,"&lt;"&amp;$BE$3)</f>
        <v>0</v>
      </c>
      <c r="BS134">
        <f>SUMIFS('Grid GenerationQueue'!AG$5:AG$467,'Grid GenerationQueue'!$AX$5:$AX$467,$B134,'Grid GenerationQueue'!$AY$5:$AY$467,$C134,'Grid GenerationQueue'!$BF$5:$BF$467,"&lt;&gt;"&amp;"",'Grid GenerationQueue'!$BB$5:$BB$467,"&lt;"&amp;$BE$3)</f>
        <v>0</v>
      </c>
      <c r="BT134">
        <f>SUMIFS('Grid GenerationQueue'!AH$5:AH$467,'Grid GenerationQueue'!$AX$5:$AX$467,$B134,'Grid GenerationQueue'!$AY$5:$AY$467,$C134,'Grid GenerationQueue'!$BF$5:$BF$467,"&lt;&gt;"&amp;"",'Grid GenerationQueue'!$BB$5:$BB$467,"&lt;"&amp;$BE$3)</f>
        <v>0</v>
      </c>
      <c r="BU134">
        <f>SUMIFS('Grid GenerationQueue'!AI$5:AI$467,'Grid GenerationQueue'!$AX$5:$AX$467,$B134,'Grid GenerationQueue'!$AY$5:$AY$467,$C134,'Grid GenerationQueue'!$BF$5:$BF$467,"&lt;&gt;"&amp;"",'Grid GenerationQueue'!$BB$5:$BB$467,"&lt;"&amp;$BE$3)</f>
        <v>0</v>
      </c>
      <c r="BV134">
        <f>SUMIFS('Grid GenerationQueue'!AJ$5:AJ$467,'Grid GenerationQueue'!$AX$5:$AX$467,$B134,'Grid GenerationQueue'!$AY$5:$AY$467,$C134,'Grid GenerationQueue'!$BF$5:$BF$467,"&lt;&gt;"&amp;"",'Grid GenerationQueue'!$BB$5:$BB$467,"&lt;"&amp;$BE$3)</f>
        <v>0</v>
      </c>
      <c r="BW134">
        <f>SUMIFS('Grid GenerationQueue'!AK$5:AK$467,'Grid GenerationQueue'!$AX$5:$AX$467,$B134,'Grid GenerationQueue'!$AY$5:$AY$467,$C134,'Grid GenerationQueue'!$BF$5:$BF$467,"&lt;&gt;"&amp;"",'Grid GenerationQueue'!$BB$5:$BB$467,"&lt;"&amp;$BE$3)</f>
        <v>0</v>
      </c>
      <c r="BX134">
        <f>SUMIFS('Grid GenerationQueue'!AL$5:AL$467,'Grid GenerationQueue'!$AX$5:$AX$467,$B134,'Grid GenerationQueue'!$AY$5:$AY$467,$C134,'Grid GenerationQueue'!$BF$5:$BF$467,"&lt;&gt;"&amp;"",'Grid GenerationQueue'!$BB$5:$BB$467,"&lt;"&amp;$BE$3)</f>
        <v>0</v>
      </c>
      <c r="BY134">
        <f>SUMIFS('Grid GenerationQueue'!AM$5:AM$467,'Grid GenerationQueue'!$AX$5:$AX$467,$B134,'Grid GenerationQueue'!$AY$5:$AY$467,$C134,'Grid GenerationQueue'!$BF$5:$BF$467,"&lt;&gt;"&amp;"",'Grid GenerationQueue'!$BB$5:$BB$467,"&lt;"&amp;$BE$3)</f>
        <v>0</v>
      </c>
      <c r="BZ134">
        <f>SUMIFS('Grid GenerationQueue'!AN$5:AN$467,'Grid GenerationQueue'!$AX$5:$AX$467,$B134,'Grid GenerationQueue'!$AY$5:$AY$467,$C134,'Grid GenerationQueue'!$BF$5:$BF$467,"&lt;&gt;"&amp;"",'Grid GenerationQueue'!$BB$5:$BB$467,"&lt;"&amp;$BE$3)</f>
        <v>0</v>
      </c>
      <c r="CA134">
        <f>SUMIFS('Grid GenerationQueue'!AO$5:AO$467,'Grid GenerationQueue'!$AX$5:$AX$467,$B134,'Grid GenerationQueue'!$AY$5:$AY$467,$C134,'Grid GenerationQueue'!$BF$5:$BF$467,"&lt;&gt;"&amp;"",'Grid GenerationQueue'!$BB$5:$BB$467,"&lt;"&amp;$BE$3)</f>
        <v>0</v>
      </c>
      <c r="CB134">
        <f>SUMIFS('Grid GenerationQueue'!AP$5:AP$467,'Grid GenerationQueue'!$AX$5:$AX$467,$B134,'Grid GenerationQueue'!$AY$5:$AY$467,$C134,'Grid GenerationQueue'!$BF$5:$BF$467,"&lt;&gt;"&amp;"",'Grid GenerationQueue'!$BB$5:$BB$467,"&lt;"&amp;$BE$3)</f>
        <v>0</v>
      </c>
      <c r="CD134">
        <f>SUMIFS('Grid GenerationQueue'!AE$5:AE$467,'Grid GenerationQueue'!$AX$5:$AX$467,$B134,'Grid GenerationQueue'!$AY$5:$AY$467,$C134,'Grid GenerationQueue'!$BB$5:$BB$467,"&lt;"&amp;$BE$3)</f>
        <v>100.9</v>
      </c>
      <c r="CE134">
        <f>SUMIFS('Grid GenerationQueue'!AF$5:AF$467,'Grid GenerationQueue'!$AX$5:$AX$467,$B134,'Grid GenerationQueue'!$AY$5:$AY$467,$C134,'Grid GenerationQueue'!$BB$5:$BB$467,"&lt;"&amp;$BE$3)</f>
        <v>0</v>
      </c>
      <c r="CF134">
        <f>SUMIFS('Grid GenerationQueue'!AG$5:AG$467,'Grid GenerationQueue'!$AX$5:$AX$467,$B134,'Grid GenerationQueue'!$AY$5:$AY$467,$C134,'Grid GenerationQueue'!$BB$5:$BB$467,"&lt;"&amp;$BE$3)</f>
        <v>0</v>
      </c>
      <c r="CG134">
        <f>SUMIFS('Grid GenerationQueue'!AH$5:AH$467,'Grid GenerationQueue'!$AX$5:$AX$467,$B134,'Grid GenerationQueue'!$AY$5:$AY$467,$C134,'Grid GenerationQueue'!$BB$5:$BB$467,"&lt;"&amp;$BE$3)</f>
        <v>0</v>
      </c>
      <c r="CH134">
        <f>SUMIFS('Grid GenerationQueue'!AI$5:AI$467,'Grid GenerationQueue'!$AX$5:$AX$467,$B134,'Grid GenerationQueue'!$AY$5:$AY$467,$C134,'Grid GenerationQueue'!$BB$5:$BB$467,"&lt;"&amp;$BE$3)</f>
        <v>0</v>
      </c>
      <c r="CI134">
        <f>SUMIFS('Grid GenerationQueue'!AJ$5:AJ$467,'Grid GenerationQueue'!$AX$5:$AX$467,$B134,'Grid GenerationQueue'!$AY$5:$AY$467,$C134,'Grid GenerationQueue'!$BB$5:$BB$467,"&lt;"&amp;$BE$3)</f>
        <v>0</v>
      </c>
      <c r="CJ134">
        <f>SUMIFS('Grid GenerationQueue'!AK$5:AK$467,'Grid GenerationQueue'!$AX$5:$AX$467,$B134,'Grid GenerationQueue'!$AY$5:$AY$467,$C134,'Grid GenerationQueue'!$BB$5:$BB$467,"&lt;"&amp;$BE$3)</f>
        <v>0</v>
      </c>
      <c r="CK134">
        <f>SUMIFS('Grid GenerationQueue'!AL$5:AL$467,'Grid GenerationQueue'!$AX$5:$AX$467,$B134,'Grid GenerationQueue'!$AY$5:$AY$467,$C134,'Grid GenerationQueue'!$BB$5:$BB$467,"&lt;"&amp;$BE$3)</f>
        <v>0</v>
      </c>
      <c r="CL134">
        <f>SUMIFS('Grid GenerationQueue'!AM$5:AM$467,'Grid GenerationQueue'!$AX$5:$AX$467,$B134,'Grid GenerationQueue'!$AY$5:$AY$467,$C134,'Grid GenerationQueue'!$BB$5:$BB$467,"&lt;"&amp;$BE$3)</f>
        <v>0</v>
      </c>
      <c r="CM134">
        <f>SUMIFS('Grid GenerationQueue'!AN$5:AN$467,'Grid GenerationQueue'!$AX$5:$AX$467,$B134,'Grid GenerationQueue'!$AY$5:$AY$467,$C134,'Grid GenerationQueue'!$BB$5:$BB$467,"&lt;"&amp;$BE$3)</f>
        <v>0</v>
      </c>
      <c r="CN134">
        <f>SUMIFS('Grid GenerationQueue'!AO$5:AO$467,'Grid GenerationQueue'!$AX$5:$AX$467,$B134,'Grid GenerationQueue'!$AY$5:$AY$467,$C134,'Grid GenerationQueue'!$BB$5:$BB$467,"&lt;"&amp;$BE$3)</f>
        <v>0</v>
      </c>
      <c r="CO134">
        <f>SUMIFS('Grid GenerationQueue'!AP$5:AP$467,'Grid GenerationQueue'!$AX$5:$AX$467,$B134,'Grid GenerationQueue'!$AY$5:$AY$467,$C134,'Grid GenerationQueue'!$BB$5:$BB$467,"&lt;"&amp;$BE$3)</f>
        <v>0</v>
      </c>
    </row>
    <row r="135" spans="1:93" x14ac:dyDescent="0.35">
      <c r="A135" t="s">
        <v>4651</v>
      </c>
      <c r="B135" t="s">
        <v>4429</v>
      </c>
      <c r="C135">
        <v>115</v>
      </c>
      <c r="D135">
        <f>SUMIFS('Grid GenerationQueue'!AE$5:AE$467,'Grid GenerationQueue'!$AX$5:$AX$467,$B135,'Grid GenerationQueue'!$AY$5:$AY$467,$C135,'Grid GenerationQueue'!$BI$5:$BI$467,"&lt;4")</f>
        <v>0</v>
      </c>
      <c r="E135">
        <f>SUMIFS('Grid GenerationQueue'!AF$5:AF$467,'Grid GenerationQueue'!$AX$5:$AX$467,$B135,'Grid GenerationQueue'!$AY$5:$AY$467,$C135,'Grid GenerationQueue'!$BI$5:$BI$467,"&lt;4")</f>
        <v>0</v>
      </c>
      <c r="F135">
        <f>SUMIFS('Grid GenerationQueue'!AG$5:AG$467,'Grid GenerationQueue'!$AX$5:$AX$467,$B135,'Grid GenerationQueue'!$AY$5:$AY$467,$C135,'Grid GenerationQueue'!$BI$5:$BI$467,"&lt;4")</f>
        <v>0</v>
      </c>
      <c r="G135">
        <f>SUMIFS('Grid GenerationQueue'!AH$5:AH$467,'Grid GenerationQueue'!$AX$5:$AX$467,$B135,'Grid GenerationQueue'!$AY$5:$AY$467,$C135,'Grid GenerationQueue'!$BI$5:$BI$467,"&lt;4")</f>
        <v>0</v>
      </c>
      <c r="H135">
        <f>SUMIFS('Grid GenerationQueue'!AI$5:AI$467,'Grid GenerationQueue'!$AX$5:$AX$467,$B135,'Grid GenerationQueue'!$AY$5:$AY$467,$C135,'Grid GenerationQueue'!$BI$5:$BI$467,"&lt;4")</f>
        <v>0</v>
      </c>
      <c r="I135">
        <f>SUMIFS('Grid GenerationQueue'!AJ$5:AJ$467,'Grid GenerationQueue'!$AX$5:$AX$467,$B135,'Grid GenerationQueue'!$AY$5:$AY$467,$C135,'Grid GenerationQueue'!$BI$5:$BI$467,"&lt;4")</f>
        <v>0</v>
      </c>
      <c r="J135">
        <f>SUMIFS('Grid GenerationQueue'!AK$5:AK$467,'Grid GenerationQueue'!$AX$5:$AX$467,$B135,'Grid GenerationQueue'!$AY$5:$AY$467,$C135,'Grid GenerationQueue'!$BI$5:$BI$467,"&lt;4")</f>
        <v>0</v>
      </c>
      <c r="K135">
        <f>SUMIFS('Grid GenerationQueue'!AL$5:AL$467,'Grid GenerationQueue'!$AX$5:$AX$467,$B135,'Grid GenerationQueue'!$AY$5:$AY$467,$C135,'Grid GenerationQueue'!$BI$5:$BI$467,"&lt;4")</f>
        <v>0</v>
      </c>
      <c r="L135">
        <f>SUMIFS('Grid GenerationQueue'!AM$5:AM$467,'Grid GenerationQueue'!$AX$5:$AX$467,$B135,'Grid GenerationQueue'!$AY$5:$AY$467,$C135,'Grid GenerationQueue'!$BI$5:$BI$467,"&lt;4")</f>
        <v>0</v>
      </c>
      <c r="M135">
        <f>SUMIFS('Grid GenerationQueue'!AN$5:AN$467,'Grid GenerationQueue'!$AX$5:$AX$467,$B135,'Grid GenerationQueue'!$AY$5:$AY$467,$C135,'Grid GenerationQueue'!$BI$5:$BI$467,"&lt;4")</f>
        <v>0</v>
      </c>
      <c r="N135">
        <f>SUMIFS('Grid GenerationQueue'!AO$5:AO$467,'Grid GenerationQueue'!$AX$5:$AX$467,$B135,'Grid GenerationQueue'!$AY$5:$AY$467,$C135,'Grid GenerationQueue'!$BI$5:$BI$467,"&lt;4")</f>
        <v>0</v>
      </c>
      <c r="O135">
        <f>SUMIFS('Grid GenerationQueue'!AP$5:AP$467,'Grid GenerationQueue'!$AX$5:$AX$467,$B135,'Grid GenerationQueue'!$AY$5:$AY$467,$C135,'Grid GenerationQueue'!$BI$5:$BI$467,"&lt;4")</f>
        <v>0</v>
      </c>
      <c r="Q135">
        <f>SUMIFS('Grid GenerationQueue'!AE$5:AE$467,'Grid GenerationQueue'!$AX$5:$AX$467,$B135,'Grid GenerationQueue'!$AY$5:$AY$467,$C135,'Grid GenerationQueue'!$BH$5:$BH$467,"Executed")</f>
        <v>0</v>
      </c>
      <c r="R135">
        <f>SUMIFS('Grid GenerationQueue'!AF$5:AF$467,'Grid GenerationQueue'!$AX$5:$AX$467,$B135,'Grid GenerationQueue'!$AY$5:$AY$467,$C135,'Grid GenerationQueue'!$BH$5:$BH$467,"Executed")</f>
        <v>0</v>
      </c>
      <c r="S135">
        <f>SUMIFS('Grid GenerationQueue'!AG$5:AG$467,'Grid GenerationQueue'!$AX$5:$AX$467,$B135,'Grid GenerationQueue'!$AY$5:$AY$467,$C135,'Grid GenerationQueue'!$BH$5:$BH$467,"Executed")</f>
        <v>0</v>
      </c>
      <c r="T135">
        <f>SUMIFS('Grid GenerationQueue'!AH$5:AH$467,'Grid GenerationQueue'!$AX$5:$AX$467,$B135,'Grid GenerationQueue'!$AY$5:$AY$467,$C135,'Grid GenerationQueue'!$BH$5:$BH$467,"Executed")</f>
        <v>0</v>
      </c>
      <c r="U135">
        <f>SUMIFS('Grid GenerationQueue'!AI$5:AI$467,'Grid GenerationQueue'!$AX$5:$AX$467,$B135,'Grid GenerationQueue'!$AY$5:$AY$467,$C135,'Grid GenerationQueue'!$BH$5:$BH$467,"Executed")</f>
        <v>0</v>
      </c>
      <c r="V135">
        <f>SUMIFS('Grid GenerationQueue'!AJ$5:AJ$467,'Grid GenerationQueue'!$AX$5:$AX$467,$B135,'Grid GenerationQueue'!$AY$5:$AY$467,$C135,'Grid GenerationQueue'!$BH$5:$BH$467,"Executed")</f>
        <v>0</v>
      </c>
      <c r="W135">
        <f>SUMIFS('Grid GenerationQueue'!AK$5:AK$467,'Grid GenerationQueue'!$AX$5:$AX$467,$B135,'Grid GenerationQueue'!$AY$5:$AY$467,$C135,'Grid GenerationQueue'!$BH$5:$BH$467,"Executed")</f>
        <v>0</v>
      </c>
      <c r="X135">
        <f>SUMIFS('Grid GenerationQueue'!AL$5:AL$467,'Grid GenerationQueue'!$AX$5:$AX$467,$B135,'Grid GenerationQueue'!$AY$5:$AY$467,$C135,'Grid GenerationQueue'!$BH$5:$BH$467,"Executed")</f>
        <v>0</v>
      </c>
      <c r="Y135">
        <f>SUMIFS('Grid GenerationQueue'!AM$5:AM$467,'Grid GenerationQueue'!$AX$5:$AX$467,$B135,'Grid GenerationQueue'!$AY$5:$AY$467,$C135,'Grid GenerationQueue'!$BH$5:$BH$467,"Executed")</f>
        <v>0</v>
      </c>
      <c r="Z135">
        <f>SUMIFS('Grid GenerationQueue'!AN$5:AN$467,'Grid GenerationQueue'!$AX$5:$AX$467,$B135,'Grid GenerationQueue'!$AY$5:$AY$467,$C135,'Grid GenerationQueue'!$BH$5:$BH$467,"Executed")</f>
        <v>0</v>
      </c>
      <c r="AA135">
        <f>SUMIFS('Grid GenerationQueue'!AO$5:AO$467,'Grid GenerationQueue'!$AX$5:$AX$467,$B135,'Grid GenerationQueue'!$AY$5:$AY$467,$C135,'Grid GenerationQueue'!$BH$5:$BH$467,"Executed")</f>
        <v>0</v>
      </c>
      <c r="AB135">
        <f>SUMIFS('Grid GenerationQueue'!AP$5:AP$467,'Grid GenerationQueue'!$AX$5:$AX$467,$B135,'Grid GenerationQueue'!$AY$5:$AY$467,$C135,'Grid GenerationQueue'!$BH$5:$BH$467,"Executed")</f>
        <v>0</v>
      </c>
      <c r="AD135">
        <f>SUMIFS('Grid GenerationQueue'!AE$5:AE$467,'Grid GenerationQueue'!$AX$5:$AX$467,$B135,'Grid GenerationQueue'!$AY$5:$AY$467,$C135,'Grid GenerationQueue'!$BF$5:$BF$467,"&lt;&gt;"&amp;"")</f>
        <v>0</v>
      </c>
      <c r="AE135">
        <f>SUMIFS('Grid GenerationQueue'!AF$5:AF$467,'Grid GenerationQueue'!$AX$5:$AX$467,$B135,'Grid GenerationQueue'!$AY$5:$AY$467,$C135,'Grid GenerationQueue'!$BF$5:$BF$467,"&lt;&gt;"&amp;"")</f>
        <v>0</v>
      </c>
      <c r="AF135">
        <f>SUMIFS('Grid GenerationQueue'!AG$5:AG$467,'Grid GenerationQueue'!$AX$5:$AX$467,$B135,'Grid GenerationQueue'!$AY$5:$AY$467,$C135,'Grid GenerationQueue'!$BF$5:$BF$467,"&lt;&gt;"&amp;"")</f>
        <v>0</v>
      </c>
      <c r="AG135">
        <f>SUMIFS('Grid GenerationQueue'!AH$5:AH$467,'Grid GenerationQueue'!$AX$5:$AX$467,$B135,'Grid GenerationQueue'!$AY$5:$AY$467,$C135,'Grid GenerationQueue'!$BF$5:$BF$467,"&lt;&gt;"&amp;"")</f>
        <v>0</v>
      </c>
      <c r="AH135">
        <f>SUMIFS('Grid GenerationQueue'!AI$5:AI$467,'Grid GenerationQueue'!$AX$5:$AX$467,$B135,'Grid GenerationQueue'!$AY$5:$AY$467,$C135,'Grid GenerationQueue'!$BF$5:$BF$467,"&lt;&gt;"&amp;"")</f>
        <v>0</v>
      </c>
      <c r="AI135">
        <f>SUMIFS('Grid GenerationQueue'!AJ$5:AJ$467,'Grid GenerationQueue'!$AX$5:$AX$467,$B135,'Grid GenerationQueue'!$AY$5:$AY$467,$C135,'Grid GenerationQueue'!$BF$5:$BF$467,"&lt;&gt;"&amp;"")</f>
        <v>0</v>
      </c>
      <c r="AJ135">
        <f>SUMIFS('Grid GenerationQueue'!AK$5:AK$467,'Grid GenerationQueue'!$AX$5:$AX$467,$B135,'Grid GenerationQueue'!$AY$5:$AY$467,$C135,'Grid GenerationQueue'!$BF$5:$BF$467,"&lt;&gt;"&amp;"")</f>
        <v>0</v>
      </c>
      <c r="AK135">
        <f>SUMIFS('Grid GenerationQueue'!AL$5:AL$467,'Grid GenerationQueue'!$AX$5:$AX$467,$B135,'Grid GenerationQueue'!$AY$5:$AY$467,$C135,'Grid GenerationQueue'!$BF$5:$BF$467,"&lt;&gt;"&amp;"")</f>
        <v>0</v>
      </c>
      <c r="AL135">
        <f>SUMIFS('Grid GenerationQueue'!AM$5:AM$467,'Grid GenerationQueue'!$AX$5:$AX$467,$B135,'Grid GenerationQueue'!$AY$5:$AY$467,$C135,'Grid GenerationQueue'!$BF$5:$BF$467,"&lt;&gt;"&amp;"")</f>
        <v>0</v>
      </c>
      <c r="AM135">
        <f>SUMIFS('Grid GenerationQueue'!AN$5:AN$467,'Grid GenerationQueue'!$AX$5:$AX$467,$B135,'Grid GenerationQueue'!$AY$5:$AY$467,$C135,'Grid GenerationQueue'!$BF$5:$BF$467,"&lt;&gt;"&amp;"")</f>
        <v>0</v>
      </c>
      <c r="AN135">
        <f>SUMIFS('Grid GenerationQueue'!AO$5:AO$467,'Grid GenerationQueue'!$AX$5:$AX$467,$B135,'Grid GenerationQueue'!$AY$5:$AY$467,$C135,'Grid GenerationQueue'!$BF$5:$BF$467,"&lt;&gt;"&amp;"")</f>
        <v>0</v>
      </c>
      <c r="AO135">
        <f>SUMIFS('Grid GenerationQueue'!AP$5:AP$467,'Grid GenerationQueue'!$AX$5:$AX$467,$B135,'Grid GenerationQueue'!$AY$5:$AY$467,$C135,'Grid GenerationQueue'!$BF$5:$BF$467,"&lt;&gt;"&amp;"")</f>
        <v>0</v>
      </c>
      <c r="AQ135">
        <f>SUMIFS('Grid GenerationQueue'!AE$5:AE$467,'Grid GenerationQueue'!$AX$5:$AX$467,$B135,'Grid GenerationQueue'!$AY$5:$AY$467,$C135)</f>
        <v>127.37</v>
      </c>
      <c r="AR135">
        <f>SUMIFS('Grid GenerationQueue'!AF$5:AF$467,'Grid GenerationQueue'!$AX$5:$AX$467,$B135,'Grid GenerationQueue'!$AY$5:$AY$467,$C135)</f>
        <v>0</v>
      </c>
      <c r="AS135">
        <f>SUMIFS('Grid GenerationQueue'!AG$5:AG$467,'Grid GenerationQueue'!$AX$5:$AX$467,$B135,'Grid GenerationQueue'!$AY$5:$AY$467,$C135)</f>
        <v>0</v>
      </c>
      <c r="AT135">
        <f>SUMIFS('Grid GenerationQueue'!AH$5:AH$467,'Grid GenerationQueue'!$AX$5:$AX$467,$B135,'Grid GenerationQueue'!$AY$5:$AY$467,$C135)</f>
        <v>0</v>
      </c>
      <c r="AU135">
        <f>SUMIFS('Grid GenerationQueue'!AI$5:AI$467,'Grid GenerationQueue'!$AX$5:$AX$467,$B135,'Grid GenerationQueue'!$AY$5:$AY$467,$C135)</f>
        <v>127.57</v>
      </c>
      <c r="AV135">
        <f>SUMIFS('Grid GenerationQueue'!AJ$5:AJ$467,'Grid GenerationQueue'!$AX$5:$AX$467,$B135,'Grid GenerationQueue'!$AY$5:$AY$467,$C135)</f>
        <v>0</v>
      </c>
      <c r="AW135">
        <f>SUMIFS('Grid GenerationQueue'!AK$5:AK$467,'Grid GenerationQueue'!$AX$5:$AX$467,$B135,'Grid GenerationQueue'!$AY$5:$AY$467,$C135)</f>
        <v>0</v>
      </c>
      <c r="AX135">
        <f>SUMIFS('Grid GenerationQueue'!AL$5:AL$467,'Grid GenerationQueue'!$AX$5:$AX$467,$B135,'Grid GenerationQueue'!$AY$5:$AY$467,$C135)</f>
        <v>0</v>
      </c>
      <c r="AY135">
        <f>SUMIFS('Grid GenerationQueue'!AM$5:AM$467,'Grid GenerationQueue'!$AX$5:$AX$467,$B135,'Grid GenerationQueue'!$AY$5:$AY$467,$C135)</f>
        <v>0</v>
      </c>
      <c r="AZ135">
        <f>SUMIFS('Grid GenerationQueue'!AN$5:AN$467,'Grid GenerationQueue'!$AX$5:$AX$467,$B135,'Grid GenerationQueue'!$AY$5:$AY$467,$C135)</f>
        <v>0</v>
      </c>
      <c r="BA135">
        <f>SUMIFS('Grid GenerationQueue'!AO$5:AO$467,'Grid GenerationQueue'!$AX$5:$AX$467,$B135,'Grid GenerationQueue'!$AY$5:$AY$467,$C135)</f>
        <v>0</v>
      </c>
      <c r="BB135">
        <f>SUMIFS('Grid GenerationQueue'!AP$5:AP$467,'Grid GenerationQueue'!$AX$5:$AX$467,$B135,'Grid GenerationQueue'!$AY$5:$AY$467,$C135)</f>
        <v>0</v>
      </c>
      <c r="BD135">
        <f>SUMIFS('Grid GenerationQueue'!AE$5:AE$467,'Grid GenerationQueue'!$AX$5:$AX$467,$B135,'Grid GenerationQueue'!$AY$5:$AY$467,$C135,'Grid GenerationQueue'!$BH$5:$BH$467,"Executed",'Grid GenerationQueue'!$BB$5:$BB$467,"&lt;"&amp;$BE$3)</f>
        <v>0</v>
      </c>
      <c r="BE135">
        <f>SUMIFS('Grid GenerationQueue'!AF$5:AF$467,'Grid GenerationQueue'!$AX$5:$AX$467,$B135,'Grid GenerationQueue'!$AY$5:$AY$467,$C135,'Grid GenerationQueue'!$BH$5:$BH$467,"Executed",'Grid GenerationQueue'!$BB$5:$BB$467,"&lt;"&amp;$BE$3)</f>
        <v>0</v>
      </c>
      <c r="BF135">
        <f>SUMIFS('Grid GenerationQueue'!AG$5:AG$467,'Grid GenerationQueue'!$AX$5:$AX$467,$B135,'Grid GenerationQueue'!$AY$5:$AY$467,$C135,'Grid GenerationQueue'!$BH$5:$BH$467,"Executed",'Grid GenerationQueue'!$BB$5:$BB$467,"&lt;"&amp;$BE$3)</f>
        <v>0</v>
      </c>
      <c r="BG135">
        <f>SUMIFS('Grid GenerationQueue'!AH$5:AH$467,'Grid GenerationQueue'!$AX$5:$AX$467,$B135,'Grid GenerationQueue'!$AY$5:$AY$467,$C135,'Grid GenerationQueue'!$BH$5:$BH$467,"Executed",'Grid GenerationQueue'!$BB$5:$BB$467,"&lt;"&amp;$BE$3)</f>
        <v>0</v>
      </c>
      <c r="BH135">
        <f>SUMIFS('Grid GenerationQueue'!AI$5:AI$467,'Grid GenerationQueue'!$AX$5:$AX$467,$B135,'Grid GenerationQueue'!$AY$5:$AY$467,$C135,'Grid GenerationQueue'!$BH$5:$BH$467,"Executed",'Grid GenerationQueue'!$BB$5:$BB$467,"&lt;"&amp;$BE$3)</f>
        <v>0</v>
      </c>
      <c r="BI135">
        <f>SUMIFS('Grid GenerationQueue'!AJ$5:AJ$467,'Grid GenerationQueue'!$AX$5:$AX$467,$B135,'Grid GenerationQueue'!$AY$5:$AY$467,$C135,'Grid GenerationQueue'!$BH$5:$BH$467,"Executed",'Grid GenerationQueue'!$BB$5:$BB$467,"&lt;"&amp;$BE$3)</f>
        <v>0</v>
      </c>
      <c r="BJ135">
        <f>SUMIFS('Grid GenerationQueue'!AK$5:AK$467,'Grid GenerationQueue'!$AX$5:$AX$467,$B135,'Grid GenerationQueue'!$AY$5:$AY$467,$C135,'Grid GenerationQueue'!$BH$5:$BH$467,"Executed",'Grid GenerationQueue'!$BB$5:$BB$467,"&lt;"&amp;$BE$3)</f>
        <v>0</v>
      </c>
      <c r="BK135">
        <f>SUMIFS('Grid GenerationQueue'!AL$5:AL$467,'Grid GenerationQueue'!$AX$5:$AX$467,$B135,'Grid GenerationQueue'!$AY$5:$AY$467,$C135,'Grid GenerationQueue'!$BH$5:$BH$467,"Executed",'Grid GenerationQueue'!$BB$5:$BB$467,"&lt;"&amp;$BE$3)</f>
        <v>0</v>
      </c>
      <c r="BL135">
        <f>SUMIFS('Grid GenerationQueue'!AM$5:AM$467,'Grid GenerationQueue'!$AX$5:$AX$467,$B135,'Grid GenerationQueue'!$AY$5:$AY$467,$C135,'Grid GenerationQueue'!$BH$5:$BH$467,"Executed",'Grid GenerationQueue'!$BB$5:$BB$467,"&lt;"&amp;$BE$3)</f>
        <v>0</v>
      </c>
      <c r="BM135">
        <f>SUMIFS('Grid GenerationQueue'!AN$5:AN$467,'Grid GenerationQueue'!$AX$5:$AX$467,$B135,'Grid GenerationQueue'!$AY$5:$AY$467,$C135,'Grid GenerationQueue'!$BH$5:$BH$467,"Executed",'Grid GenerationQueue'!$BB$5:$BB$467,"&lt;"&amp;$BE$3)</f>
        <v>0</v>
      </c>
      <c r="BN135">
        <f>SUMIFS('Grid GenerationQueue'!AO$5:AO$467,'Grid GenerationQueue'!$AX$5:$AX$467,$B135,'Grid GenerationQueue'!$AY$5:$AY$467,$C135,'Grid GenerationQueue'!$BH$5:$BH$467,"Executed",'Grid GenerationQueue'!$BB$5:$BB$467,"&lt;"&amp;$BE$3)</f>
        <v>0</v>
      </c>
      <c r="BO135">
        <f>SUMIFS('Grid GenerationQueue'!AP$5:AP$467,'Grid GenerationQueue'!$AX$5:$AX$467,$B135,'Grid GenerationQueue'!$AY$5:$AY$467,$C135,'Grid GenerationQueue'!$BH$5:$BH$467,"Executed",'Grid GenerationQueue'!$BB$5:$BB$467,"&lt;"&amp;$BE$3)</f>
        <v>0</v>
      </c>
      <c r="BQ135">
        <f>SUMIFS('Grid GenerationQueue'!AE$5:AE$467,'Grid GenerationQueue'!$AX$5:$AX$467,$B135,'Grid GenerationQueue'!$AY$5:$AY$467,$C135,'Grid GenerationQueue'!$BF$5:$BF$467,"&lt;&gt;"&amp;"",'Grid GenerationQueue'!$BB$5:$BB$467,"&lt;"&amp;$BE$3)</f>
        <v>0</v>
      </c>
      <c r="BR135">
        <f>SUMIFS('Grid GenerationQueue'!AF$5:AF$467,'Grid GenerationQueue'!$AX$5:$AX$467,$B135,'Grid GenerationQueue'!$AY$5:$AY$467,$C135,'Grid GenerationQueue'!$BF$5:$BF$467,"&lt;&gt;"&amp;"",'Grid GenerationQueue'!$BB$5:$BB$467,"&lt;"&amp;$BE$3)</f>
        <v>0</v>
      </c>
      <c r="BS135">
        <f>SUMIFS('Grid GenerationQueue'!AG$5:AG$467,'Grid GenerationQueue'!$AX$5:$AX$467,$B135,'Grid GenerationQueue'!$AY$5:$AY$467,$C135,'Grid GenerationQueue'!$BF$5:$BF$467,"&lt;&gt;"&amp;"",'Grid GenerationQueue'!$BB$5:$BB$467,"&lt;"&amp;$BE$3)</f>
        <v>0</v>
      </c>
      <c r="BT135">
        <f>SUMIFS('Grid GenerationQueue'!AH$5:AH$467,'Grid GenerationQueue'!$AX$5:$AX$467,$B135,'Grid GenerationQueue'!$AY$5:$AY$467,$C135,'Grid GenerationQueue'!$BF$5:$BF$467,"&lt;&gt;"&amp;"",'Grid GenerationQueue'!$BB$5:$BB$467,"&lt;"&amp;$BE$3)</f>
        <v>0</v>
      </c>
      <c r="BU135">
        <f>SUMIFS('Grid GenerationQueue'!AI$5:AI$467,'Grid GenerationQueue'!$AX$5:$AX$467,$B135,'Grid GenerationQueue'!$AY$5:$AY$467,$C135,'Grid GenerationQueue'!$BF$5:$BF$467,"&lt;&gt;"&amp;"",'Grid GenerationQueue'!$BB$5:$BB$467,"&lt;"&amp;$BE$3)</f>
        <v>0</v>
      </c>
      <c r="BV135">
        <f>SUMIFS('Grid GenerationQueue'!AJ$5:AJ$467,'Grid GenerationQueue'!$AX$5:$AX$467,$B135,'Grid GenerationQueue'!$AY$5:$AY$467,$C135,'Grid GenerationQueue'!$BF$5:$BF$467,"&lt;&gt;"&amp;"",'Grid GenerationQueue'!$BB$5:$BB$467,"&lt;"&amp;$BE$3)</f>
        <v>0</v>
      </c>
      <c r="BW135">
        <f>SUMIFS('Grid GenerationQueue'!AK$5:AK$467,'Grid GenerationQueue'!$AX$5:$AX$467,$B135,'Grid GenerationQueue'!$AY$5:$AY$467,$C135,'Grid GenerationQueue'!$BF$5:$BF$467,"&lt;&gt;"&amp;"",'Grid GenerationQueue'!$BB$5:$BB$467,"&lt;"&amp;$BE$3)</f>
        <v>0</v>
      </c>
      <c r="BX135">
        <f>SUMIFS('Grid GenerationQueue'!AL$5:AL$467,'Grid GenerationQueue'!$AX$5:$AX$467,$B135,'Grid GenerationQueue'!$AY$5:$AY$467,$C135,'Grid GenerationQueue'!$BF$5:$BF$467,"&lt;&gt;"&amp;"",'Grid GenerationQueue'!$BB$5:$BB$467,"&lt;"&amp;$BE$3)</f>
        <v>0</v>
      </c>
      <c r="BY135">
        <f>SUMIFS('Grid GenerationQueue'!AM$5:AM$467,'Grid GenerationQueue'!$AX$5:$AX$467,$B135,'Grid GenerationQueue'!$AY$5:$AY$467,$C135,'Grid GenerationQueue'!$BF$5:$BF$467,"&lt;&gt;"&amp;"",'Grid GenerationQueue'!$BB$5:$BB$467,"&lt;"&amp;$BE$3)</f>
        <v>0</v>
      </c>
      <c r="BZ135">
        <f>SUMIFS('Grid GenerationQueue'!AN$5:AN$467,'Grid GenerationQueue'!$AX$5:$AX$467,$B135,'Grid GenerationQueue'!$AY$5:$AY$467,$C135,'Grid GenerationQueue'!$BF$5:$BF$467,"&lt;&gt;"&amp;"",'Grid GenerationQueue'!$BB$5:$BB$467,"&lt;"&amp;$BE$3)</f>
        <v>0</v>
      </c>
      <c r="CA135">
        <f>SUMIFS('Grid GenerationQueue'!AO$5:AO$467,'Grid GenerationQueue'!$AX$5:$AX$467,$B135,'Grid GenerationQueue'!$AY$5:$AY$467,$C135,'Grid GenerationQueue'!$BF$5:$BF$467,"&lt;&gt;"&amp;"",'Grid GenerationQueue'!$BB$5:$BB$467,"&lt;"&amp;$BE$3)</f>
        <v>0</v>
      </c>
      <c r="CB135">
        <f>SUMIFS('Grid GenerationQueue'!AP$5:AP$467,'Grid GenerationQueue'!$AX$5:$AX$467,$B135,'Grid GenerationQueue'!$AY$5:$AY$467,$C135,'Grid GenerationQueue'!$BF$5:$BF$467,"&lt;&gt;"&amp;"",'Grid GenerationQueue'!$BB$5:$BB$467,"&lt;"&amp;$BE$3)</f>
        <v>0</v>
      </c>
      <c r="CD135">
        <f>SUMIFS('Grid GenerationQueue'!AE$5:AE$467,'Grid GenerationQueue'!$AX$5:$AX$467,$B135,'Grid GenerationQueue'!$AY$5:$AY$467,$C135,'Grid GenerationQueue'!$BB$5:$BB$467,"&lt;"&amp;$BE$3)</f>
        <v>127.37</v>
      </c>
      <c r="CE135">
        <f>SUMIFS('Grid GenerationQueue'!AF$5:AF$467,'Grid GenerationQueue'!$AX$5:$AX$467,$B135,'Grid GenerationQueue'!$AY$5:$AY$467,$C135,'Grid GenerationQueue'!$BB$5:$BB$467,"&lt;"&amp;$BE$3)</f>
        <v>0</v>
      </c>
      <c r="CF135">
        <f>SUMIFS('Grid GenerationQueue'!AG$5:AG$467,'Grid GenerationQueue'!$AX$5:$AX$467,$B135,'Grid GenerationQueue'!$AY$5:$AY$467,$C135,'Grid GenerationQueue'!$BB$5:$BB$467,"&lt;"&amp;$BE$3)</f>
        <v>0</v>
      </c>
      <c r="CG135">
        <f>SUMIFS('Grid GenerationQueue'!AH$5:AH$467,'Grid GenerationQueue'!$AX$5:$AX$467,$B135,'Grid GenerationQueue'!$AY$5:$AY$467,$C135,'Grid GenerationQueue'!$BB$5:$BB$467,"&lt;"&amp;$BE$3)</f>
        <v>0</v>
      </c>
      <c r="CH135">
        <f>SUMIFS('Grid GenerationQueue'!AI$5:AI$467,'Grid GenerationQueue'!$AX$5:$AX$467,$B135,'Grid GenerationQueue'!$AY$5:$AY$467,$C135,'Grid GenerationQueue'!$BB$5:$BB$467,"&lt;"&amp;$BE$3)</f>
        <v>127.57</v>
      </c>
      <c r="CI135">
        <f>SUMIFS('Grid GenerationQueue'!AJ$5:AJ$467,'Grid GenerationQueue'!$AX$5:$AX$467,$B135,'Grid GenerationQueue'!$AY$5:$AY$467,$C135,'Grid GenerationQueue'!$BB$5:$BB$467,"&lt;"&amp;$BE$3)</f>
        <v>0</v>
      </c>
      <c r="CJ135">
        <f>SUMIFS('Grid GenerationQueue'!AK$5:AK$467,'Grid GenerationQueue'!$AX$5:$AX$467,$B135,'Grid GenerationQueue'!$AY$5:$AY$467,$C135,'Grid GenerationQueue'!$BB$5:$BB$467,"&lt;"&amp;$BE$3)</f>
        <v>0</v>
      </c>
      <c r="CK135">
        <f>SUMIFS('Grid GenerationQueue'!AL$5:AL$467,'Grid GenerationQueue'!$AX$5:$AX$467,$B135,'Grid GenerationQueue'!$AY$5:$AY$467,$C135,'Grid GenerationQueue'!$BB$5:$BB$467,"&lt;"&amp;$BE$3)</f>
        <v>0</v>
      </c>
      <c r="CL135">
        <f>SUMIFS('Grid GenerationQueue'!AM$5:AM$467,'Grid GenerationQueue'!$AX$5:$AX$467,$B135,'Grid GenerationQueue'!$AY$5:$AY$467,$C135,'Grid GenerationQueue'!$BB$5:$BB$467,"&lt;"&amp;$BE$3)</f>
        <v>0</v>
      </c>
      <c r="CM135">
        <f>SUMIFS('Grid GenerationQueue'!AN$5:AN$467,'Grid GenerationQueue'!$AX$5:$AX$467,$B135,'Grid GenerationQueue'!$AY$5:$AY$467,$C135,'Grid GenerationQueue'!$BB$5:$BB$467,"&lt;"&amp;$BE$3)</f>
        <v>0</v>
      </c>
      <c r="CN135">
        <f>SUMIFS('Grid GenerationQueue'!AO$5:AO$467,'Grid GenerationQueue'!$AX$5:$AX$467,$B135,'Grid GenerationQueue'!$AY$5:$AY$467,$C135,'Grid GenerationQueue'!$BB$5:$BB$467,"&lt;"&amp;$BE$3)</f>
        <v>0</v>
      </c>
      <c r="CO135">
        <f>SUMIFS('Grid GenerationQueue'!AP$5:AP$467,'Grid GenerationQueue'!$AX$5:$AX$467,$B135,'Grid GenerationQueue'!$AY$5:$AY$467,$C135,'Grid GenerationQueue'!$BB$5:$BB$467,"&lt;"&amp;$BE$3)</f>
        <v>0</v>
      </c>
    </row>
    <row r="136" spans="1:93" x14ac:dyDescent="0.35">
      <c r="A136" t="s">
        <v>4644</v>
      </c>
      <c r="B136" t="s">
        <v>4706</v>
      </c>
      <c r="C136">
        <v>115</v>
      </c>
      <c r="D136">
        <f>SUMIFS('Grid GenerationQueue'!AE$5:AE$467,'Grid GenerationQueue'!$AX$5:$AX$467,$B136,'Grid GenerationQueue'!$AY$5:$AY$467,$C136,'Grid GenerationQueue'!$BI$5:$BI$467,"&lt;4")</f>
        <v>0</v>
      </c>
      <c r="E136">
        <f>SUMIFS('Grid GenerationQueue'!AF$5:AF$467,'Grid GenerationQueue'!$AX$5:$AX$467,$B136,'Grid GenerationQueue'!$AY$5:$AY$467,$C136,'Grid GenerationQueue'!$BI$5:$BI$467,"&lt;4")</f>
        <v>0</v>
      </c>
      <c r="F136">
        <f>SUMIFS('Grid GenerationQueue'!AG$5:AG$467,'Grid GenerationQueue'!$AX$5:$AX$467,$B136,'Grid GenerationQueue'!$AY$5:$AY$467,$C136,'Grid GenerationQueue'!$BI$5:$BI$467,"&lt;4")</f>
        <v>0</v>
      </c>
      <c r="G136">
        <f>SUMIFS('Grid GenerationQueue'!AH$5:AH$467,'Grid GenerationQueue'!$AX$5:$AX$467,$B136,'Grid GenerationQueue'!$AY$5:$AY$467,$C136,'Grid GenerationQueue'!$BI$5:$BI$467,"&lt;4")</f>
        <v>0</v>
      </c>
      <c r="H136">
        <f>SUMIFS('Grid GenerationQueue'!AI$5:AI$467,'Grid GenerationQueue'!$AX$5:$AX$467,$B136,'Grid GenerationQueue'!$AY$5:$AY$467,$C136,'Grid GenerationQueue'!$BI$5:$BI$467,"&lt;4")</f>
        <v>0</v>
      </c>
      <c r="I136">
        <f>SUMIFS('Grid GenerationQueue'!AJ$5:AJ$467,'Grid GenerationQueue'!$AX$5:$AX$467,$B136,'Grid GenerationQueue'!$AY$5:$AY$467,$C136,'Grid GenerationQueue'!$BI$5:$BI$467,"&lt;4")</f>
        <v>0</v>
      </c>
      <c r="J136">
        <f>SUMIFS('Grid GenerationQueue'!AK$5:AK$467,'Grid GenerationQueue'!$AX$5:$AX$467,$B136,'Grid GenerationQueue'!$AY$5:$AY$467,$C136,'Grid GenerationQueue'!$BI$5:$BI$467,"&lt;4")</f>
        <v>0</v>
      </c>
      <c r="K136">
        <f>SUMIFS('Grid GenerationQueue'!AL$5:AL$467,'Grid GenerationQueue'!$AX$5:$AX$467,$B136,'Grid GenerationQueue'!$AY$5:$AY$467,$C136,'Grid GenerationQueue'!$BI$5:$BI$467,"&lt;4")</f>
        <v>0</v>
      </c>
      <c r="L136">
        <f>SUMIFS('Grid GenerationQueue'!AM$5:AM$467,'Grid GenerationQueue'!$AX$5:$AX$467,$B136,'Grid GenerationQueue'!$AY$5:$AY$467,$C136,'Grid GenerationQueue'!$BI$5:$BI$467,"&lt;4")</f>
        <v>0</v>
      </c>
      <c r="M136">
        <f>SUMIFS('Grid GenerationQueue'!AN$5:AN$467,'Grid GenerationQueue'!$AX$5:$AX$467,$B136,'Grid GenerationQueue'!$AY$5:$AY$467,$C136,'Grid GenerationQueue'!$BI$5:$BI$467,"&lt;4")</f>
        <v>0</v>
      </c>
      <c r="N136">
        <f>SUMIFS('Grid GenerationQueue'!AO$5:AO$467,'Grid GenerationQueue'!$AX$5:$AX$467,$B136,'Grid GenerationQueue'!$AY$5:$AY$467,$C136,'Grid GenerationQueue'!$BI$5:$BI$467,"&lt;4")</f>
        <v>0</v>
      </c>
      <c r="O136">
        <f>SUMIFS('Grid GenerationQueue'!AP$5:AP$467,'Grid GenerationQueue'!$AX$5:$AX$467,$B136,'Grid GenerationQueue'!$AY$5:$AY$467,$C136,'Grid GenerationQueue'!$BI$5:$BI$467,"&lt;4")</f>
        <v>0</v>
      </c>
      <c r="Q136">
        <f>SUMIFS('Grid GenerationQueue'!AE$5:AE$467,'Grid GenerationQueue'!$AX$5:$AX$467,$B136,'Grid GenerationQueue'!$AY$5:$AY$467,$C136,'Grid GenerationQueue'!$BH$5:$BH$467,"Executed")</f>
        <v>0</v>
      </c>
      <c r="R136">
        <f>SUMIFS('Grid GenerationQueue'!AF$5:AF$467,'Grid GenerationQueue'!$AX$5:$AX$467,$B136,'Grid GenerationQueue'!$AY$5:$AY$467,$C136,'Grid GenerationQueue'!$BH$5:$BH$467,"Executed")</f>
        <v>0</v>
      </c>
      <c r="S136">
        <f>SUMIFS('Grid GenerationQueue'!AG$5:AG$467,'Grid GenerationQueue'!$AX$5:$AX$467,$B136,'Grid GenerationQueue'!$AY$5:$AY$467,$C136,'Grid GenerationQueue'!$BH$5:$BH$467,"Executed")</f>
        <v>0</v>
      </c>
      <c r="T136">
        <f>SUMIFS('Grid GenerationQueue'!AH$5:AH$467,'Grid GenerationQueue'!$AX$5:$AX$467,$B136,'Grid GenerationQueue'!$AY$5:$AY$467,$C136,'Grid GenerationQueue'!$BH$5:$BH$467,"Executed")</f>
        <v>0</v>
      </c>
      <c r="U136">
        <f>SUMIFS('Grid GenerationQueue'!AI$5:AI$467,'Grid GenerationQueue'!$AX$5:$AX$467,$B136,'Grid GenerationQueue'!$AY$5:$AY$467,$C136,'Grid GenerationQueue'!$BH$5:$BH$467,"Executed")</f>
        <v>0</v>
      </c>
      <c r="V136">
        <f>SUMIFS('Grid GenerationQueue'!AJ$5:AJ$467,'Grid GenerationQueue'!$AX$5:$AX$467,$B136,'Grid GenerationQueue'!$AY$5:$AY$467,$C136,'Grid GenerationQueue'!$BH$5:$BH$467,"Executed")</f>
        <v>0</v>
      </c>
      <c r="W136">
        <f>SUMIFS('Grid GenerationQueue'!AK$5:AK$467,'Grid GenerationQueue'!$AX$5:$AX$467,$B136,'Grid GenerationQueue'!$AY$5:$AY$467,$C136,'Grid GenerationQueue'!$BH$5:$BH$467,"Executed")</f>
        <v>0</v>
      </c>
      <c r="X136">
        <f>SUMIFS('Grid GenerationQueue'!AL$5:AL$467,'Grid GenerationQueue'!$AX$5:$AX$467,$B136,'Grid GenerationQueue'!$AY$5:$AY$467,$C136,'Grid GenerationQueue'!$BH$5:$BH$467,"Executed")</f>
        <v>0</v>
      </c>
      <c r="Y136">
        <f>SUMIFS('Grid GenerationQueue'!AM$5:AM$467,'Grid GenerationQueue'!$AX$5:$AX$467,$B136,'Grid GenerationQueue'!$AY$5:$AY$467,$C136,'Grid GenerationQueue'!$BH$5:$BH$467,"Executed")</f>
        <v>0</v>
      </c>
      <c r="Z136">
        <f>SUMIFS('Grid GenerationQueue'!AN$5:AN$467,'Grid GenerationQueue'!$AX$5:$AX$467,$B136,'Grid GenerationQueue'!$AY$5:$AY$467,$C136,'Grid GenerationQueue'!$BH$5:$BH$467,"Executed")</f>
        <v>0</v>
      </c>
      <c r="AA136">
        <f>SUMIFS('Grid GenerationQueue'!AO$5:AO$467,'Grid GenerationQueue'!$AX$5:$AX$467,$B136,'Grid GenerationQueue'!$AY$5:$AY$467,$C136,'Grid GenerationQueue'!$BH$5:$BH$467,"Executed")</f>
        <v>0</v>
      </c>
      <c r="AB136">
        <f>SUMIFS('Grid GenerationQueue'!AP$5:AP$467,'Grid GenerationQueue'!$AX$5:$AX$467,$B136,'Grid GenerationQueue'!$AY$5:$AY$467,$C136,'Grid GenerationQueue'!$BH$5:$BH$467,"Executed")</f>
        <v>0</v>
      </c>
      <c r="AD136">
        <f>SUMIFS('Grid GenerationQueue'!AE$5:AE$467,'Grid GenerationQueue'!$AX$5:$AX$467,$B136,'Grid GenerationQueue'!$AY$5:$AY$467,$C136,'Grid GenerationQueue'!$BF$5:$BF$467,"&lt;&gt;"&amp;"")</f>
        <v>0</v>
      </c>
      <c r="AE136">
        <f>SUMIFS('Grid GenerationQueue'!AF$5:AF$467,'Grid GenerationQueue'!$AX$5:$AX$467,$B136,'Grid GenerationQueue'!$AY$5:$AY$467,$C136,'Grid GenerationQueue'!$BF$5:$BF$467,"&lt;&gt;"&amp;"")</f>
        <v>0</v>
      </c>
      <c r="AF136">
        <f>SUMIFS('Grid GenerationQueue'!AG$5:AG$467,'Grid GenerationQueue'!$AX$5:$AX$467,$B136,'Grid GenerationQueue'!$AY$5:$AY$467,$C136,'Grid GenerationQueue'!$BF$5:$BF$467,"&lt;&gt;"&amp;"")</f>
        <v>0</v>
      </c>
      <c r="AG136">
        <f>SUMIFS('Grid GenerationQueue'!AH$5:AH$467,'Grid GenerationQueue'!$AX$5:$AX$467,$B136,'Grid GenerationQueue'!$AY$5:$AY$467,$C136,'Grid GenerationQueue'!$BF$5:$BF$467,"&lt;&gt;"&amp;"")</f>
        <v>0</v>
      </c>
      <c r="AH136">
        <f>SUMIFS('Grid GenerationQueue'!AI$5:AI$467,'Grid GenerationQueue'!$AX$5:$AX$467,$B136,'Grid GenerationQueue'!$AY$5:$AY$467,$C136,'Grid GenerationQueue'!$BF$5:$BF$467,"&lt;&gt;"&amp;"")</f>
        <v>0</v>
      </c>
      <c r="AI136">
        <f>SUMIFS('Grid GenerationQueue'!AJ$5:AJ$467,'Grid GenerationQueue'!$AX$5:$AX$467,$B136,'Grid GenerationQueue'!$AY$5:$AY$467,$C136,'Grid GenerationQueue'!$BF$5:$BF$467,"&lt;&gt;"&amp;"")</f>
        <v>0</v>
      </c>
      <c r="AJ136">
        <f>SUMIFS('Grid GenerationQueue'!AK$5:AK$467,'Grid GenerationQueue'!$AX$5:$AX$467,$B136,'Grid GenerationQueue'!$AY$5:$AY$467,$C136,'Grid GenerationQueue'!$BF$5:$BF$467,"&lt;&gt;"&amp;"")</f>
        <v>0</v>
      </c>
      <c r="AK136">
        <f>SUMIFS('Grid GenerationQueue'!AL$5:AL$467,'Grid GenerationQueue'!$AX$5:$AX$467,$B136,'Grid GenerationQueue'!$AY$5:$AY$467,$C136,'Grid GenerationQueue'!$BF$5:$BF$467,"&lt;&gt;"&amp;"")</f>
        <v>0</v>
      </c>
      <c r="AL136">
        <f>SUMIFS('Grid GenerationQueue'!AM$5:AM$467,'Grid GenerationQueue'!$AX$5:$AX$467,$B136,'Grid GenerationQueue'!$AY$5:$AY$467,$C136,'Grid GenerationQueue'!$BF$5:$BF$467,"&lt;&gt;"&amp;"")</f>
        <v>0</v>
      </c>
      <c r="AM136">
        <f>SUMIFS('Grid GenerationQueue'!AN$5:AN$467,'Grid GenerationQueue'!$AX$5:$AX$467,$B136,'Grid GenerationQueue'!$AY$5:$AY$467,$C136,'Grid GenerationQueue'!$BF$5:$BF$467,"&lt;&gt;"&amp;"")</f>
        <v>0</v>
      </c>
      <c r="AN136">
        <f>SUMIFS('Grid GenerationQueue'!AO$5:AO$467,'Grid GenerationQueue'!$AX$5:$AX$467,$B136,'Grid GenerationQueue'!$AY$5:$AY$467,$C136,'Grid GenerationQueue'!$BF$5:$BF$467,"&lt;&gt;"&amp;"")</f>
        <v>0</v>
      </c>
      <c r="AO136">
        <f>SUMIFS('Grid GenerationQueue'!AP$5:AP$467,'Grid GenerationQueue'!$AX$5:$AX$467,$B136,'Grid GenerationQueue'!$AY$5:$AY$467,$C136,'Grid GenerationQueue'!$BF$5:$BF$467,"&lt;&gt;"&amp;"")</f>
        <v>0</v>
      </c>
      <c r="AQ136">
        <f>SUMIFS('Grid GenerationQueue'!AE$5:AE$467,'Grid GenerationQueue'!$AX$5:$AX$467,$B136,'Grid GenerationQueue'!$AY$5:$AY$467,$C136)</f>
        <v>0</v>
      </c>
      <c r="AR136">
        <f>SUMIFS('Grid GenerationQueue'!AF$5:AF$467,'Grid GenerationQueue'!$AX$5:$AX$467,$B136,'Grid GenerationQueue'!$AY$5:$AY$467,$C136)</f>
        <v>0</v>
      </c>
      <c r="AS136">
        <f>SUMIFS('Grid GenerationQueue'!AG$5:AG$467,'Grid GenerationQueue'!$AX$5:$AX$467,$B136,'Grid GenerationQueue'!$AY$5:$AY$467,$C136)</f>
        <v>0</v>
      </c>
      <c r="AT136">
        <f>SUMIFS('Grid GenerationQueue'!AH$5:AH$467,'Grid GenerationQueue'!$AX$5:$AX$467,$B136,'Grid GenerationQueue'!$AY$5:$AY$467,$C136)</f>
        <v>0</v>
      </c>
      <c r="AU136">
        <f>SUMIFS('Grid GenerationQueue'!AI$5:AI$467,'Grid GenerationQueue'!$AX$5:$AX$467,$B136,'Grid GenerationQueue'!$AY$5:$AY$467,$C136)</f>
        <v>0</v>
      </c>
      <c r="AV136">
        <f>SUMIFS('Grid GenerationQueue'!AJ$5:AJ$467,'Grid GenerationQueue'!$AX$5:$AX$467,$B136,'Grid GenerationQueue'!$AY$5:$AY$467,$C136)</f>
        <v>0</v>
      </c>
      <c r="AW136">
        <f>SUMIFS('Grid GenerationQueue'!AK$5:AK$467,'Grid GenerationQueue'!$AX$5:$AX$467,$B136,'Grid GenerationQueue'!$AY$5:$AY$467,$C136)</f>
        <v>0</v>
      </c>
      <c r="AX136">
        <f>SUMIFS('Grid GenerationQueue'!AL$5:AL$467,'Grid GenerationQueue'!$AX$5:$AX$467,$B136,'Grid GenerationQueue'!$AY$5:$AY$467,$C136)</f>
        <v>0</v>
      </c>
      <c r="AY136">
        <f>SUMIFS('Grid GenerationQueue'!AM$5:AM$467,'Grid GenerationQueue'!$AX$5:$AX$467,$B136,'Grid GenerationQueue'!$AY$5:$AY$467,$C136)</f>
        <v>0</v>
      </c>
      <c r="AZ136">
        <f>SUMIFS('Grid GenerationQueue'!AN$5:AN$467,'Grid GenerationQueue'!$AX$5:$AX$467,$B136,'Grid GenerationQueue'!$AY$5:$AY$467,$C136)</f>
        <v>0</v>
      </c>
      <c r="BA136">
        <f>SUMIFS('Grid GenerationQueue'!AO$5:AO$467,'Grid GenerationQueue'!$AX$5:$AX$467,$B136,'Grid GenerationQueue'!$AY$5:$AY$467,$C136)</f>
        <v>0</v>
      </c>
      <c r="BB136">
        <f>SUMIFS('Grid GenerationQueue'!AP$5:AP$467,'Grid GenerationQueue'!$AX$5:$AX$467,$B136,'Grid GenerationQueue'!$AY$5:$AY$467,$C136)</f>
        <v>0</v>
      </c>
      <c r="BD136">
        <f>SUMIFS('Grid GenerationQueue'!AE$5:AE$467,'Grid GenerationQueue'!$AX$5:$AX$467,$B136,'Grid GenerationQueue'!$AY$5:$AY$467,$C136,'Grid GenerationQueue'!$BH$5:$BH$467,"Executed",'Grid GenerationQueue'!$BB$5:$BB$467,"&lt;"&amp;$BE$3)</f>
        <v>0</v>
      </c>
      <c r="BE136">
        <f>SUMIFS('Grid GenerationQueue'!AF$5:AF$467,'Grid GenerationQueue'!$AX$5:$AX$467,$B136,'Grid GenerationQueue'!$AY$5:$AY$467,$C136,'Grid GenerationQueue'!$BH$5:$BH$467,"Executed",'Grid GenerationQueue'!$BB$5:$BB$467,"&lt;"&amp;$BE$3)</f>
        <v>0</v>
      </c>
      <c r="BF136">
        <f>SUMIFS('Grid GenerationQueue'!AG$5:AG$467,'Grid GenerationQueue'!$AX$5:$AX$467,$B136,'Grid GenerationQueue'!$AY$5:$AY$467,$C136,'Grid GenerationQueue'!$BH$5:$BH$467,"Executed",'Grid GenerationQueue'!$BB$5:$BB$467,"&lt;"&amp;$BE$3)</f>
        <v>0</v>
      </c>
      <c r="BG136">
        <f>SUMIFS('Grid GenerationQueue'!AH$5:AH$467,'Grid GenerationQueue'!$AX$5:$AX$467,$B136,'Grid GenerationQueue'!$AY$5:$AY$467,$C136,'Grid GenerationQueue'!$BH$5:$BH$467,"Executed",'Grid GenerationQueue'!$BB$5:$BB$467,"&lt;"&amp;$BE$3)</f>
        <v>0</v>
      </c>
      <c r="BH136">
        <f>SUMIFS('Grid GenerationQueue'!AI$5:AI$467,'Grid GenerationQueue'!$AX$5:$AX$467,$B136,'Grid GenerationQueue'!$AY$5:$AY$467,$C136,'Grid GenerationQueue'!$BH$5:$BH$467,"Executed",'Grid GenerationQueue'!$BB$5:$BB$467,"&lt;"&amp;$BE$3)</f>
        <v>0</v>
      </c>
      <c r="BI136">
        <f>SUMIFS('Grid GenerationQueue'!AJ$5:AJ$467,'Grid GenerationQueue'!$AX$5:$AX$467,$B136,'Grid GenerationQueue'!$AY$5:$AY$467,$C136,'Grid GenerationQueue'!$BH$5:$BH$467,"Executed",'Grid GenerationQueue'!$BB$5:$BB$467,"&lt;"&amp;$BE$3)</f>
        <v>0</v>
      </c>
      <c r="BJ136">
        <f>SUMIFS('Grid GenerationQueue'!AK$5:AK$467,'Grid GenerationQueue'!$AX$5:$AX$467,$B136,'Grid GenerationQueue'!$AY$5:$AY$467,$C136,'Grid GenerationQueue'!$BH$5:$BH$467,"Executed",'Grid GenerationQueue'!$BB$5:$BB$467,"&lt;"&amp;$BE$3)</f>
        <v>0</v>
      </c>
      <c r="BK136">
        <f>SUMIFS('Grid GenerationQueue'!AL$5:AL$467,'Grid GenerationQueue'!$AX$5:$AX$467,$B136,'Grid GenerationQueue'!$AY$5:$AY$467,$C136,'Grid GenerationQueue'!$BH$5:$BH$467,"Executed",'Grid GenerationQueue'!$BB$5:$BB$467,"&lt;"&amp;$BE$3)</f>
        <v>0</v>
      </c>
      <c r="BL136">
        <f>SUMIFS('Grid GenerationQueue'!AM$5:AM$467,'Grid GenerationQueue'!$AX$5:$AX$467,$B136,'Grid GenerationQueue'!$AY$5:$AY$467,$C136,'Grid GenerationQueue'!$BH$5:$BH$467,"Executed",'Grid GenerationQueue'!$BB$5:$BB$467,"&lt;"&amp;$BE$3)</f>
        <v>0</v>
      </c>
      <c r="BM136">
        <f>SUMIFS('Grid GenerationQueue'!AN$5:AN$467,'Grid GenerationQueue'!$AX$5:$AX$467,$B136,'Grid GenerationQueue'!$AY$5:$AY$467,$C136,'Grid GenerationQueue'!$BH$5:$BH$467,"Executed",'Grid GenerationQueue'!$BB$5:$BB$467,"&lt;"&amp;$BE$3)</f>
        <v>0</v>
      </c>
      <c r="BN136">
        <f>SUMIFS('Grid GenerationQueue'!AO$5:AO$467,'Grid GenerationQueue'!$AX$5:$AX$467,$B136,'Grid GenerationQueue'!$AY$5:$AY$467,$C136,'Grid GenerationQueue'!$BH$5:$BH$467,"Executed",'Grid GenerationQueue'!$BB$5:$BB$467,"&lt;"&amp;$BE$3)</f>
        <v>0</v>
      </c>
      <c r="BO136">
        <f>SUMIFS('Grid GenerationQueue'!AP$5:AP$467,'Grid GenerationQueue'!$AX$5:$AX$467,$B136,'Grid GenerationQueue'!$AY$5:$AY$467,$C136,'Grid GenerationQueue'!$BH$5:$BH$467,"Executed",'Grid GenerationQueue'!$BB$5:$BB$467,"&lt;"&amp;$BE$3)</f>
        <v>0</v>
      </c>
      <c r="BQ136">
        <f>SUMIFS('Grid GenerationQueue'!AE$5:AE$467,'Grid GenerationQueue'!$AX$5:$AX$467,$B136,'Grid GenerationQueue'!$AY$5:$AY$467,$C136,'Grid GenerationQueue'!$BF$5:$BF$467,"&lt;&gt;"&amp;"",'Grid GenerationQueue'!$BB$5:$BB$467,"&lt;"&amp;$BE$3)</f>
        <v>0</v>
      </c>
      <c r="BR136">
        <f>SUMIFS('Grid GenerationQueue'!AF$5:AF$467,'Grid GenerationQueue'!$AX$5:$AX$467,$B136,'Grid GenerationQueue'!$AY$5:$AY$467,$C136,'Grid GenerationQueue'!$BF$5:$BF$467,"&lt;&gt;"&amp;"",'Grid GenerationQueue'!$BB$5:$BB$467,"&lt;"&amp;$BE$3)</f>
        <v>0</v>
      </c>
      <c r="BS136">
        <f>SUMIFS('Grid GenerationQueue'!AG$5:AG$467,'Grid GenerationQueue'!$AX$5:$AX$467,$B136,'Grid GenerationQueue'!$AY$5:$AY$467,$C136,'Grid GenerationQueue'!$BF$5:$BF$467,"&lt;&gt;"&amp;"",'Grid GenerationQueue'!$BB$5:$BB$467,"&lt;"&amp;$BE$3)</f>
        <v>0</v>
      </c>
      <c r="BT136">
        <f>SUMIFS('Grid GenerationQueue'!AH$5:AH$467,'Grid GenerationQueue'!$AX$5:$AX$467,$B136,'Grid GenerationQueue'!$AY$5:$AY$467,$C136,'Grid GenerationQueue'!$BF$5:$BF$467,"&lt;&gt;"&amp;"",'Grid GenerationQueue'!$BB$5:$BB$467,"&lt;"&amp;$BE$3)</f>
        <v>0</v>
      </c>
      <c r="BU136">
        <f>SUMIFS('Grid GenerationQueue'!AI$5:AI$467,'Grid GenerationQueue'!$AX$5:$AX$467,$B136,'Grid GenerationQueue'!$AY$5:$AY$467,$C136,'Grid GenerationQueue'!$BF$5:$BF$467,"&lt;&gt;"&amp;"",'Grid GenerationQueue'!$BB$5:$BB$467,"&lt;"&amp;$BE$3)</f>
        <v>0</v>
      </c>
      <c r="BV136">
        <f>SUMIFS('Grid GenerationQueue'!AJ$5:AJ$467,'Grid GenerationQueue'!$AX$5:$AX$467,$B136,'Grid GenerationQueue'!$AY$5:$AY$467,$C136,'Grid GenerationQueue'!$BF$5:$BF$467,"&lt;&gt;"&amp;"",'Grid GenerationQueue'!$BB$5:$BB$467,"&lt;"&amp;$BE$3)</f>
        <v>0</v>
      </c>
      <c r="BW136">
        <f>SUMIFS('Grid GenerationQueue'!AK$5:AK$467,'Grid GenerationQueue'!$AX$5:$AX$467,$B136,'Grid GenerationQueue'!$AY$5:$AY$467,$C136,'Grid GenerationQueue'!$BF$5:$BF$467,"&lt;&gt;"&amp;"",'Grid GenerationQueue'!$BB$5:$BB$467,"&lt;"&amp;$BE$3)</f>
        <v>0</v>
      </c>
      <c r="BX136">
        <f>SUMIFS('Grid GenerationQueue'!AL$5:AL$467,'Grid GenerationQueue'!$AX$5:$AX$467,$B136,'Grid GenerationQueue'!$AY$5:$AY$467,$C136,'Grid GenerationQueue'!$BF$5:$BF$467,"&lt;&gt;"&amp;"",'Grid GenerationQueue'!$BB$5:$BB$467,"&lt;"&amp;$BE$3)</f>
        <v>0</v>
      </c>
      <c r="BY136">
        <f>SUMIFS('Grid GenerationQueue'!AM$5:AM$467,'Grid GenerationQueue'!$AX$5:$AX$467,$B136,'Grid GenerationQueue'!$AY$5:$AY$467,$C136,'Grid GenerationQueue'!$BF$5:$BF$467,"&lt;&gt;"&amp;"",'Grid GenerationQueue'!$BB$5:$BB$467,"&lt;"&amp;$BE$3)</f>
        <v>0</v>
      </c>
      <c r="BZ136">
        <f>SUMIFS('Grid GenerationQueue'!AN$5:AN$467,'Grid GenerationQueue'!$AX$5:$AX$467,$B136,'Grid GenerationQueue'!$AY$5:$AY$467,$C136,'Grid GenerationQueue'!$BF$5:$BF$467,"&lt;&gt;"&amp;"",'Grid GenerationQueue'!$BB$5:$BB$467,"&lt;"&amp;$BE$3)</f>
        <v>0</v>
      </c>
      <c r="CA136">
        <f>SUMIFS('Grid GenerationQueue'!AO$5:AO$467,'Grid GenerationQueue'!$AX$5:$AX$467,$B136,'Grid GenerationQueue'!$AY$5:$AY$467,$C136,'Grid GenerationQueue'!$BF$5:$BF$467,"&lt;&gt;"&amp;"",'Grid GenerationQueue'!$BB$5:$BB$467,"&lt;"&amp;$BE$3)</f>
        <v>0</v>
      </c>
      <c r="CB136">
        <f>SUMIFS('Grid GenerationQueue'!AP$5:AP$467,'Grid GenerationQueue'!$AX$5:$AX$467,$B136,'Grid GenerationQueue'!$AY$5:$AY$467,$C136,'Grid GenerationQueue'!$BF$5:$BF$467,"&lt;&gt;"&amp;"",'Grid GenerationQueue'!$BB$5:$BB$467,"&lt;"&amp;$BE$3)</f>
        <v>0</v>
      </c>
      <c r="CD136">
        <f>SUMIFS('Grid GenerationQueue'!AE$5:AE$467,'Grid GenerationQueue'!$AX$5:$AX$467,$B136,'Grid GenerationQueue'!$AY$5:$AY$467,$C136,'Grid GenerationQueue'!$BB$5:$BB$467,"&lt;"&amp;$BE$3)</f>
        <v>0</v>
      </c>
      <c r="CE136">
        <f>SUMIFS('Grid GenerationQueue'!AF$5:AF$467,'Grid GenerationQueue'!$AX$5:$AX$467,$B136,'Grid GenerationQueue'!$AY$5:$AY$467,$C136,'Grid GenerationQueue'!$BB$5:$BB$467,"&lt;"&amp;$BE$3)</f>
        <v>0</v>
      </c>
      <c r="CF136">
        <f>SUMIFS('Grid GenerationQueue'!AG$5:AG$467,'Grid GenerationQueue'!$AX$5:$AX$467,$B136,'Grid GenerationQueue'!$AY$5:$AY$467,$C136,'Grid GenerationQueue'!$BB$5:$BB$467,"&lt;"&amp;$BE$3)</f>
        <v>0</v>
      </c>
      <c r="CG136">
        <f>SUMIFS('Grid GenerationQueue'!AH$5:AH$467,'Grid GenerationQueue'!$AX$5:$AX$467,$B136,'Grid GenerationQueue'!$AY$5:$AY$467,$C136,'Grid GenerationQueue'!$BB$5:$BB$467,"&lt;"&amp;$BE$3)</f>
        <v>0</v>
      </c>
      <c r="CH136">
        <f>SUMIFS('Grid GenerationQueue'!AI$5:AI$467,'Grid GenerationQueue'!$AX$5:$AX$467,$B136,'Grid GenerationQueue'!$AY$5:$AY$467,$C136,'Grid GenerationQueue'!$BB$5:$BB$467,"&lt;"&amp;$BE$3)</f>
        <v>0</v>
      </c>
      <c r="CI136">
        <f>SUMIFS('Grid GenerationQueue'!AJ$5:AJ$467,'Grid GenerationQueue'!$AX$5:$AX$467,$B136,'Grid GenerationQueue'!$AY$5:$AY$467,$C136,'Grid GenerationQueue'!$BB$5:$BB$467,"&lt;"&amp;$BE$3)</f>
        <v>0</v>
      </c>
      <c r="CJ136">
        <f>SUMIFS('Grid GenerationQueue'!AK$5:AK$467,'Grid GenerationQueue'!$AX$5:$AX$467,$B136,'Grid GenerationQueue'!$AY$5:$AY$467,$C136,'Grid GenerationQueue'!$BB$5:$BB$467,"&lt;"&amp;$BE$3)</f>
        <v>0</v>
      </c>
      <c r="CK136">
        <f>SUMIFS('Grid GenerationQueue'!AL$5:AL$467,'Grid GenerationQueue'!$AX$5:$AX$467,$B136,'Grid GenerationQueue'!$AY$5:$AY$467,$C136,'Grid GenerationQueue'!$BB$5:$BB$467,"&lt;"&amp;$BE$3)</f>
        <v>0</v>
      </c>
      <c r="CL136">
        <f>SUMIFS('Grid GenerationQueue'!AM$5:AM$467,'Grid GenerationQueue'!$AX$5:$AX$467,$B136,'Grid GenerationQueue'!$AY$5:$AY$467,$C136,'Grid GenerationQueue'!$BB$5:$BB$467,"&lt;"&amp;$BE$3)</f>
        <v>0</v>
      </c>
      <c r="CM136">
        <f>SUMIFS('Grid GenerationQueue'!AN$5:AN$467,'Grid GenerationQueue'!$AX$5:$AX$467,$B136,'Grid GenerationQueue'!$AY$5:$AY$467,$C136,'Grid GenerationQueue'!$BB$5:$BB$467,"&lt;"&amp;$BE$3)</f>
        <v>0</v>
      </c>
      <c r="CN136">
        <f>SUMIFS('Grid GenerationQueue'!AO$5:AO$467,'Grid GenerationQueue'!$AX$5:$AX$467,$B136,'Grid GenerationQueue'!$AY$5:$AY$467,$C136,'Grid GenerationQueue'!$BB$5:$BB$467,"&lt;"&amp;$BE$3)</f>
        <v>0</v>
      </c>
      <c r="CO136">
        <f>SUMIFS('Grid GenerationQueue'!AP$5:AP$467,'Grid GenerationQueue'!$AX$5:$AX$467,$B136,'Grid GenerationQueue'!$AY$5:$AY$467,$C136,'Grid GenerationQueue'!$BB$5:$BB$467,"&lt;"&amp;$BE$3)</f>
        <v>0</v>
      </c>
    </row>
    <row r="137" spans="1:93" x14ac:dyDescent="0.35">
      <c r="A137" t="s">
        <v>4644</v>
      </c>
      <c r="B137" t="s">
        <v>4707</v>
      </c>
      <c r="C137">
        <v>115</v>
      </c>
      <c r="D137">
        <f>SUMIFS('Grid GenerationQueue'!AE$5:AE$467,'Grid GenerationQueue'!$AX$5:$AX$467,$B137,'Grid GenerationQueue'!$AY$5:$AY$467,$C137,'Grid GenerationQueue'!$BI$5:$BI$467,"&lt;4")</f>
        <v>0</v>
      </c>
      <c r="E137">
        <f>SUMIFS('Grid GenerationQueue'!AF$5:AF$467,'Grid GenerationQueue'!$AX$5:$AX$467,$B137,'Grid GenerationQueue'!$AY$5:$AY$467,$C137,'Grid GenerationQueue'!$BI$5:$BI$467,"&lt;4")</f>
        <v>0</v>
      </c>
      <c r="F137">
        <f>SUMIFS('Grid GenerationQueue'!AG$5:AG$467,'Grid GenerationQueue'!$AX$5:$AX$467,$B137,'Grid GenerationQueue'!$AY$5:$AY$467,$C137,'Grid GenerationQueue'!$BI$5:$BI$467,"&lt;4")</f>
        <v>0</v>
      </c>
      <c r="G137">
        <f>SUMIFS('Grid GenerationQueue'!AH$5:AH$467,'Grid GenerationQueue'!$AX$5:$AX$467,$B137,'Grid GenerationQueue'!$AY$5:$AY$467,$C137,'Grid GenerationQueue'!$BI$5:$BI$467,"&lt;4")</f>
        <v>0</v>
      </c>
      <c r="H137">
        <f>SUMIFS('Grid GenerationQueue'!AI$5:AI$467,'Grid GenerationQueue'!$AX$5:$AX$467,$B137,'Grid GenerationQueue'!$AY$5:$AY$467,$C137,'Grid GenerationQueue'!$BI$5:$BI$467,"&lt;4")</f>
        <v>0</v>
      </c>
      <c r="I137">
        <f>SUMIFS('Grid GenerationQueue'!AJ$5:AJ$467,'Grid GenerationQueue'!$AX$5:$AX$467,$B137,'Grid GenerationQueue'!$AY$5:$AY$467,$C137,'Grid GenerationQueue'!$BI$5:$BI$467,"&lt;4")</f>
        <v>0</v>
      </c>
      <c r="J137">
        <f>SUMIFS('Grid GenerationQueue'!AK$5:AK$467,'Grid GenerationQueue'!$AX$5:$AX$467,$B137,'Grid GenerationQueue'!$AY$5:$AY$467,$C137,'Grid GenerationQueue'!$BI$5:$BI$467,"&lt;4")</f>
        <v>0</v>
      </c>
      <c r="K137">
        <f>SUMIFS('Grid GenerationQueue'!AL$5:AL$467,'Grid GenerationQueue'!$AX$5:$AX$467,$B137,'Grid GenerationQueue'!$AY$5:$AY$467,$C137,'Grid GenerationQueue'!$BI$5:$BI$467,"&lt;4")</f>
        <v>0</v>
      </c>
      <c r="L137">
        <f>SUMIFS('Grid GenerationQueue'!AM$5:AM$467,'Grid GenerationQueue'!$AX$5:$AX$467,$B137,'Grid GenerationQueue'!$AY$5:$AY$467,$C137,'Grid GenerationQueue'!$BI$5:$BI$467,"&lt;4")</f>
        <v>0</v>
      </c>
      <c r="M137">
        <f>SUMIFS('Grid GenerationQueue'!AN$5:AN$467,'Grid GenerationQueue'!$AX$5:$AX$467,$B137,'Grid GenerationQueue'!$AY$5:$AY$467,$C137,'Grid GenerationQueue'!$BI$5:$BI$467,"&lt;4")</f>
        <v>0</v>
      </c>
      <c r="N137">
        <f>SUMIFS('Grid GenerationQueue'!AO$5:AO$467,'Grid GenerationQueue'!$AX$5:$AX$467,$B137,'Grid GenerationQueue'!$AY$5:$AY$467,$C137,'Grid GenerationQueue'!$BI$5:$BI$467,"&lt;4")</f>
        <v>0</v>
      </c>
      <c r="O137">
        <f>SUMIFS('Grid GenerationQueue'!AP$5:AP$467,'Grid GenerationQueue'!$AX$5:$AX$467,$B137,'Grid GenerationQueue'!$AY$5:$AY$467,$C137,'Grid GenerationQueue'!$BI$5:$BI$467,"&lt;4")</f>
        <v>0</v>
      </c>
      <c r="Q137">
        <f>SUMIFS('Grid GenerationQueue'!AE$5:AE$467,'Grid GenerationQueue'!$AX$5:$AX$467,$B137,'Grid GenerationQueue'!$AY$5:$AY$467,$C137,'Grid GenerationQueue'!$BH$5:$BH$467,"Executed")</f>
        <v>0</v>
      </c>
      <c r="R137">
        <f>SUMIFS('Grid GenerationQueue'!AF$5:AF$467,'Grid GenerationQueue'!$AX$5:$AX$467,$B137,'Grid GenerationQueue'!$AY$5:$AY$467,$C137,'Grid GenerationQueue'!$BH$5:$BH$467,"Executed")</f>
        <v>0</v>
      </c>
      <c r="S137">
        <f>SUMIFS('Grid GenerationQueue'!AG$5:AG$467,'Grid GenerationQueue'!$AX$5:$AX$467,$B137,'Grid GenerationQueue'!$AY$5:$AY$467,$C137,'Grid GenerationQueue'!$BH$5:$BH$467,"Executed")</f>
        <v>0</v>
      </c>
      <c r="T137">
        <f>SUMIFS('Grid GenerationQueue'!AH$5:AH$467,'Grid GenerationQueue'!$AX$5:$AX$467,$B137,'Grid GenerationQueue'!$AY$5:$AY$467,$C137,'Grid GenerationQueue'!$BH$5:$BH$467,"Executed")</f>
        <v>0</v>
      </c>
      <c r="U137">
        <f>SUMIFS('Grid GenerationQueue'!AI$5:AI$467,'Grid GenerationQueue'!$AX$5:$AX$467,$B137,'Grid GenerationQueue'!$AY$5:$AY$467,$C137,'Grid GenerationQueue'!$BH$5:$BH$467,"Executed")</f>
        <v>0</v>
      </c>
      <c r="V137">
        <f>SUMIFS('Grid GenerationQueue'!AJ$5:AJ$467,'Grid GenerationQueue'!$AX$5:$AX$467,$B137,'Grid GenerationQueue'!$AY$5:$AY$467,$C137,'Grid GenerationQueue'!$BH$5:$BH$467,"Executed")</f>
        <v>0</v>
      </c>
      <c r="W137">
        <f>SUMIFS('Grid GenerationQueue'!AK$5:AK$467,'Grid GenerationQueue'!$AX$5:$AX$467,$B137,'Grid GenerationQueue'!$AY$5:$AY$467,$C137,'Grid GenerationQueue'!$BH$5:$BH$467,"Executed")</f>
        <v>0</v>
      </c>
      <c r="X137">
        <f>SUMIFS('Grid GenerationQueue'!AL$5:AL$467,'Grid GenerationQueue'!$AX$5:$AX$467,$B137,'Grid GenerationQueue'!$AY$5:$AY$467,$C137,'Grid GenerationQueue'!$BH$5:$BH$467,"Executed")</f>
        <v>0</v>
      </c>
      <c r="Y137">
        <f>SUMIFS('Grid GenerationQueue'!AM$5:AM$467,'Grid GenerationQueue'!$AX$5:$AX$467,$B137,'Grid GenerationQueue'!$AY$5:$AY$467,$C137,'Grid GenerationQueue'!$BH$5:$BH$467,"Executed")</f>
        <v>0</v>
      </c>
      <c r="Z137">
        <f>SUMIFS('Grid GenerationQueue'!AN$5:AN$467,'Grid GenerationQueue'!$AX$5:$AX$467,$B137,'Grid GenerationQueue'!$AY$5:$AY$467,$C137,'Grid GenerationQueue'!$BH$5:$BH$467,"Executed")</f>
        <v>0</v>
      </c>
      <c r="AA137">
        <f>SUMIFS('Grid GenerationQueue'!AO$5:AO$467,'Grid GenerationQueue'!$AX$5:$AX$467,$B137,'Grid GenerationQueue'!$AY$5:$AY$467,$C137,'Grid GenerationQueue'!$BH$5:$BH$467,"Executed")</f>
        <v>0</v>
      </c>
      <c r="AB137">
        <f>SUMIFS('Grid GenerationQueue'!AP$5:AP$467,'Grid GenerationQueue'!$AX$5:$AX$467,$B137,'Grid GenerationQueue'!$AY$5:$AY$467,$C137,'Grid GenerationQueue'!$BH$5:$BH$467,"Executed")</f>
        <v>0</v>
      </c>
      <c r="AD137">
        <f>SUMIFS('Grid GenerationQueue'!AE$5:AE$467,'Grid GenerationQueue'!$AX$5:$AX$467,$B137,'Grid GenerationQueue'!$AY$5:$AY$467,$C137,'Grid GenerationQueue'!$BF$5:$BF$467,"&lt;&gt;"&amp;"")</f>
        <v>0</v>
      </c>
      <c r="AE137">
        <f>SUMIFS('Grid GenerationQueue'!AF$5:AF$467,'Grid GenerationQueue'!$AX$5:$AX$467,$B137,'Grid GenerationQueue'!$AY$5:$AY$467,$C137,'Grid GenerationQueue'!$BF$5:$BF$467,"&lt;&gt;"&amp;"")</f>
        <v>0</v>
      </c>
      <c r="AF137">
        <f>SUMIFS('Grid GenerationQueue'!AG$5:AG$467,'Grid GenerationQueue'!$AX$5:$AX$467,$B137,'Grid GenerationQueue'!$AY$5:$AY$467,$C137,'Grid GenerationQueue'!$BF$5:$BF$467,"&lt;&gt;"&amp;"")</f>
        <v>0</v>
      </c>
      <c r="AG137">
        <f>SUMIFS('Grid GenerationQueue'!AH$5:AH$467,'Grid GenerationQueue'!$AX$5:$AX$467,$B137,'Grid GenerationQueue'!$AY$5:$AY$467,$C137,'Grid GenerationQueue'!$BF$5:$BF$467,"&lt;&gt;"&amp;"")</f>
        <v>0</v>
      </c>
      <c r="AH137">
        <f>SUMIFS('Grid GenerationQueue'!AI$5:AI$467,'Grid GenerationQueue'!$AX$5:$AX$467,$B137,'Grid GenerationQueue'!$AY$5:$AY$467,$C137,'Grid GenerationQueue'!$BF$5:$BF$467,"&lt;&gt;"&amp;"")</f>
        <v>0</v>
      </c>
      <c r="AI137">
        <f>SUMIFS('Grid GenerationQueue'!AJ$5:AJ$467,'Grid GenerationQueue'!$AX$5:$AX$467,$B137,'Grid GenerationQueue'!$AY$5:$AY$467,$C137,'Grid GenerationQueue'!$BF$5:$BF$467,"&lt;&gt;"&amp;"")</f>
        <v>0</v>
      </c>
      <c r="AJ137">
        <f>SUMIFS('Grid GenerationQueue'!AK$5:AK$467,'Grid GenerationQueue'!$AX$5:$AX$467,$B137,'Grid GenerationQueue'!$AY$5:$AY$467,$C137,'Grid GenerationQueue'!$BF$5:$BF$467,"&lt;&gt;"&amp;"")</f>
        <v>0</v>
      </c>
      <c r="AK137">
        <f>SUMIFS('Grid GenerationQueue'!AL$5:AL$467,'Grid GenerationQueue'!$AX$5:$AX$467,$B137,'Grid GenerationQueue'!$AY$5:$AY$467,$C137,'Grid GenerationQueue'!$BF$5:$BF$467,"&lt;&gt;"&amp;"")</f>
        <v>0</v>
      </c>
      <c r="AL137">
        <f>SUMIFS('Grid GenerationQueue'!AM$5:AM$467,'Grid GenerationQueue'!$AX$5:$AX$467,$B137,'Grid GenerationQueue'!$AY$5:$AY$467,$C137,'Grid GenerationQueue'!$BF$5:$BF$467,"&lt;&gt;"&amp;"")</f>
        <v>0</v>
      </c>
      <c r="AM137">
        <f>SUMIFS('Grid GenerationQueue'!AN$5:AN$467,'Grid GenerationQueue'!$AX$5:$AX$467,$B137,'Grid GenerationQueue'!$AY$5:$AY$467,$C137,'Grid GenerationQueue'!$BF$5:$BF$467,"&lt;&gt;"&amp;"")</f>
        <v>0</v>
      </c>
      <c r="AN137">
        <f>SUMIFS('Grid GenerationQueue'!AO$5:AO$467,'Grid GenerationQueue'!$AX$5:$AX$467,$B137,'Grid GenerationQueue'!$AY$5:$AY$467,$C137,'Grid GenerationQueue'!$BF$5:$BF$467,"&lt;&gt;"&amp;"")</f>
        <v>0</v>
      </c>
      <c r="AO137">
        <f>SUMIFS('Grid GenerationQueue'!AP$5:AP$467,'Grid GenerationQueue'!$AX$5:$AX$467,$B137,'Grid GenerationQueue'!$AY$5:$AY$467,$C137,'Grid GenerationQueue'!$BF$5:$BF$467,"&lt;&gt;"&amp;"")</f>
        <v>0</v>
      </c>
      <c r="AQ137">
        <f>SUMIFS('Grid GenerationQueue'!AE$5:AE$467,'Grid GenerationQueue'!$AX$5:$AX$467,$B137,'Grid GenerationQueue'!$AY$5:$AY$467,$C137)</f>
        <v>0</v>
      </c>
      <c r="AR137">
        <f>SUMIFS('Grid GenerationQueue'!AF$5:AF$467,'Grid GenerationQueue'!$AX$5:$AX$467,$B137,'Grid GenerationQueue'!$AY$5:$AY$467,$C137)</f>
        <v>0</v>
      </c>
      <c r="AS137">
        <f>SUMIFS('Grid GenerationQueue'!AG$5:AG$467,'Grid GenerationQueue'!$AX$5:$AX$467,$B137,'Grid GenerationQueue'!$AY$5:$AY$467,$C137)</f>
        <v>0</v>
      </c>
      <c r="AT137">
        <f>SUMIFS('Grid GenerationQueue'!AH$5:AH$467,'Grid GenerationQueue'!$AX$5:$AX$467,$B137,'Grid GenerationQueue'!$AY$5:$AY$467,$C137)</f>
        <v>0</v>
      </c>
      <c r="AU137">
        <f>SUMIFS('Grid GenerationQueue'!AI$5:AI$467,'Grid GenerationQueue'!$AX$5:$AX$467,$B137,'Grid GenerationQueue'!$AY$5:$AY$467,$C137)</f>
        <v>0</v>
      </c>
      <c r="AV137">
        <f>SUMIFS('Grid GenerationQueue'!AJ$5:AJ$467,'Grid GenerationQueue'!$AX$5:$AX$467,$B137,'Grid GenerationQueue'!$AY$5:$AY$467,$C137)</f>
        <v>0</v>
      </c>
      <c r="AW137">
        <f>SUMIFS('Grid GenerationQueue'!AK$5:AK$467,'Grid GenerationQueue'!$AX$5:$AX$467,$B137,'Grid GenerationQueue'!$AY$5:$AY$467,$C137)</f>
        <v>0</v>
      </c>
      <c r="AX137">
        <f>SUMIFS('Grid GenerationQueue'!AL$5:AL$467,'Grid GenerationQueue'!$AX$5:$AX$467,$B137,'Grid GenerationQueue'!$AY$5:$AY$467,$C137)</f>
        <v>0</v>
      </c>
      <c r="AY137">
        <f>SUMIFS('Grid GenerationQueue'!AM$5:AM$467,'Grid GenerationQueue'!$AX$5:$AX$467,$B137,'Grid GenerationQueue'!$AY$5:$AY$467,$C137)</f>
        <v>0</v>
      </c>
      <c r="AZ137">
        <f>SUMIFS('Grid GenerationQueue'!AN$5:AN$467,'Grid GenerationQueue'!$AX$5:$AX$467,$B137,'Grid GenerationQueue'!$AY$5:$AY$467,$C137)</f>
        <v>0</v>
      </c>
      <c r="BA137">
        <f>SUMIFS('Grid GenerationQueue'!AO$5:AO$467,'Grid GenerationQueue'!$AX$5:$AX$467,$B137,'Grid GenerationQueue'!$AY$5:$AY$467,$C137)</f>
        <v>0</v>
      </c>
      <c r="BB137">
        <f>SUMIFS('Grid GenerationQueue'!AP$5:AP$467,'Grid GenerationQueue'!$AX$5:$AX$467,$B137,'Grid GenerationQueue'!$AY$5:$AY$467,$C137)</f>
        <v>0</v>
      </c>
      <c r="BD137">
        <f>SUMIFS('Grid GenerationQueue'!AE$5:AE$467,'Grid GenerationQueue'!$AX$5:$AX$467,$B137,'Grid GenerationQueue'!$AY$5:$AY$467,$C137,'Grid GenerationQueue'!$BH$5:$BH$467,"Executed",'Grid GenerationQueue'!$BB$5:$BB$467,"&lt;"&amp;$BE$3)</f>
        <v>0</v>
      </c>
      <c r="BE137">
        <f>SUMIFS('Grid GenerationQueue'!AF$5:AF$467,'Grid GenerationQueue'!$AX$5:$AX$467,$B137,'Grid GenerationQueue'!$AY$5:$AY$467,$C137,'Grid GenerationQueue'!$BH$5:$BH$467,"Executed",'Grid GenerationQueue'!$BB$5:$BB$467,"&lt;"&amp;$BE$3)</f>
        <v>0</v>
      </c>
      <c r="BF137">
        <f>SUMIFS('Grid GenerationQueue'!AG$5:AG$467,'Grid GenerationQueue'!$AX$5:$AX$467,$B137,'Grid GenerationQueue'!$AY$5:$AY$467,$C137,'Grid GenerationQueue'!$BH$5:$BH$467,"Executed",'Grid GenerationQueue'!$BB$5:$BB$467,"&lt;"&amp;$BE$3)</f>
        <v>0</v>
      </c>
      <c r="BG137">
        <f>SUMIFS('Grid GenerationQueue'!AH$5:AH$467,'Grid GenerationQueue'!$AX$5:$AX$467,$B137,'Grid GenerationQueue'!$AY$5:$AY$467,$C137,'Grid GenerationQueue'!$BH$5:$BH$467,"Executed",'Grid GenerationQueue'!$BB$5:$BB$467,"&lt;"&amp;$BE$3)</f>
        <v>0</v>
      </c>
      <c r="BH137">
        <f>SUMIFS('Grid GenerationQueue'!AI$5:AI$467,'Grid GenerationQueue'!$AX$5:$AX$467,$B137,'Grid GenerationQueue'!$AY$5:$AY$467,$C137,'Grid GenerationQueue'!$BH$5:$BH$467,"Executed",'Grid GenerationQueue'!$BB$5:$BB$467,"&lt;"&amp;$BE$3)</f>
        <v>0</v>
      </c>
      <c r="BI137">
        <f>SUMIFS('Grid GenerationQueue'!AJ$5:AJ$467,'Grid GenerationQueue'!$AX$5:$AX$467,$B137,'Grid GenerationQueue'!$AY$5:$AY$467,$C137,'Grid GenerationQueue'!$BH$5:$BH$467,"Executed",'Grid GenerationQueue'!$BB$5:$BB$467,"&lt;"&amp;$BE$3)</f>
        <v>0</v>
      </c>
      <c r="BJ137">
        <f>SUMIFS('Grid GenerationQueue'!AK$5:AK$467,'Grid GenerationQueue'!$AX$5:$AX$467,$B137,'Grid GenerationQueue'!$AY$5:$AY$467,$C137,'Grid GenerationQueue'!$BH$5:$BH$467,"Executed",'Grid GenerationQueue'!$BB$5:$BB$467,"&lt;"&amp;$BE$3)</f>
        <v>0</v>
      </c>
      <c r="BK137">
        <f>SUMIFS('Grid GenerationQueue'!AL$5:AL$467,'Grid GenerationQueue'!$AX$5:$AX$467,$B137,'Grid GenerationQueue'!$AY$5:$AY$467,$C137,'Grid GenerationQueue'!$BH$5:$BH$467,"Executed",'Grid GenerationQueue'!$BB$5:$BB$467,"&lt;"&amp;$BE$3)</f>
        <v>0</v>
      </c>
      <c r="BL137">
        <f>SUMIFS('Grid GenerationQueue'!AM$5:AM$467,'Grid GenerationQueue'!$AX$5:$AX$467,$B137,'Grid GenerationQueue'!$AY$5:$AY$467,$C137,'Grid GenerationQueue'!$BH$5:$BH$467,"Executed",'Grid GenerationQueue'!$BB$5:$BB$467,"&lt;"&amp;$BE$3)</f>
        <v>0</v>
      </c>
      <c r="BM137">
        <f>SUMIFS('Grid GenerationQueue'!AN$5:AN$467,'Grid GenerationQueue'!$AX$5:$AX$467,$B137,'Grid GenerationQueue'!$AY$5:$AY$467,$C137,'Grid GenerationQueue'!$BH$5:$BH$467,"Executed",'Grid GenerationQueue'!$BB$5:$BB$467,"&lt;"&amp;$BE$3)</f>
        <v>0</v>
      </c>
      <c r="BN137">
        <f>SUMIFS('Grid GenerationQueue'!AO$5:AO$467,'Grid GenerationQueue'!$AX$5:$AX$467,$B137,'Grid GenerationQueue'!$AY$5:$AY$467,$C137,'Grid GenerationQueue'!$BH$5:$BH$467,"Executed",'Grid GenerationQueue'!$BB$5:$BB$467,"&lt;"&amp;$BE$3)</f>
        <v>0</v>
      </c>
      <c r="BO137">
        <f>SUMIFS('Grid GenerationQueue'!AP$5:AP$467,'Grid GenerationQueue'!$AX$5:$AX$467,$B137,'Grid GenerationQueue'!$AY$5:$AY$467,$C137,'Grid GenerationQueue'!$BH$5:$BH$467,"Executed",'Grid GenerationQueue'!$BB$5:$BB$467,"&lt;"&amp;$BE$3)</f>
        <v>0</v>
      </c>
      <c r="BQ137">
        <f>SUMIFS('Grid GenerationQueue'!AE$5:AE$467,'Grid GenerationQueue'!$AX$5:$AX$467,$B137,'Grid GenerationQueue'!$AY$5:$AY$467,$C137,'Grid GenerationQueue'!$BF$5:$BF$467,"&lt;&gt;"&amp;"",'Grid GenerationQueue'!$BB$5:$BB$467,"&lt;"&amp;$BE$3)</f>
        <v>0</v>
      </c>
      <c r="BR137">
        <f>SUMIFS('Grid GenerationQueue'!AF$5:AF$467,'Grid GenerationQueue'!$AX$5:$AX$467,$B137,'Grid GenerationQueue'!$AY$5:$AY$467,$C137,'Grid GenerationQueue'!$BF$5:$BF$467,"&lt;&gt;"&amp;"",'Grid GenerationQueue'!$BB$5:$BB$467,"&lt;"&amp;$BE$3)</f>
        <v>0</v>
      </c>
      <c r="BS137">
        <f>SUMIFS('Grid GenerationQueue'!AG$5:AG$467,'Grid GenerationQueue'!$AX$5:$AX$467,$B137,'Grid GenerationQueue'!$AY$5:$AY$467,$C137,'Grid GenerationQueue'!$BF$5:$BF$467,"&lt;&gt;"&amp;"",'Grid GenerationQueue'!$BB$5:$BB$467,"&lt;"&amp;$BE$3)</f>
        <v>0</v>
      </c>
      <c r="BT137">
        <f>SUMIFS('Grid GenerationQueue'!AH$5:AH$467,'Grid GenerationQueue'!$AX$5:$AX$467,$B137,'Grid GenerationQueue'!$AY$5:$AY$467,$C137,'Grid GenerationQueue'!$BF$5:$BF$467,"&lt;&gt;"&amp;"",'Grid GenerationQueue'!$BB$5:$BB$467,"&lt;"&amp;$BE$3)</f>
        <v>0</v>
      </c>
      <c r="BU137">
        <f>SUMIFS('Grid GenerationQueue'!AI$5:AI$467,'Grid GenerationQueue'!$AX$5:$AX$467,$B137,'Grid GenerationQueue'!$AY$5:$AY$467,$C137,'Grid GenerationQueue'!$BF$5:$BF$467,"&lt;&gt;"&amp;"",'Grid GenerationQueue'!$BB$5:$BB$467,"&lt;"&amp;$BE$3)</f>
        <v>0</v>
      </c>
      <c r="BV137">
        <f>SUMIFS('Grid GenerationQueue'!AJ$5:AJ$467,'Grid GenerationQueue'!$AX$5:$AX$467,$B137,'Grid GenerationQueue'!$AY$5:$AY$467,$C137,'Grid GenerationQueue'!$BF$5:$BF$467,"&lt;&gt;"&amp;"",'Grid GenerationQueue'!$BB$5:$BB$467,"&lt;"&amp;$BE$3)</f>
        <v>0</v>
      </c>
      <c r="BW137">
        <f>SUMIFS('Grid GenerationQueue'!AK$5:AK$467,'Grid GenerationQueue'!$AX$5:$AX$467,$B137,'Grid GenerationQueue'!$AY$5:$AY$467,$C137,'Grid GenerationQueue'!$BF$5:$BF$467,"&lt;&gt;"&amp;"",'Grid GenerationQueue'!$BB$5:$BB$467,"&lt;"&amp;$BE$3)</f>
        <v>0</v>
      </c>
      <c r="BX137">
        <f>SUMIFS('Grid GenerationQueue'!AL$5:AL$467,'Grid GenerationQueue'!$AX$5:$AX$467,$B137,'Grid GenerationQueue'!$AY$5:$AY$467,$C137,'Grid GenerationQueue'!$BF$5:$BF$467,"&lt;&gt;"&amp;"",'Grid GenerationQueue'!$BB$5:$BB$467,"&lt;"&amp;$BE$3)</f>
        <v>0</v>
      </c>
      <c r="BY137">
        <f>SUMIFS('Grid GenerationQueue'!AM$5:AM$467,'Grid GenerationQueue'!$AX$5:$AX$467,$B137,'Grid GenerationQueue'!$AY$5:$AY$467,$C137,'Grid GenerationQueue'!$BF$5:$BF$467,"&lt;&gt;"&amp;"",'Grid GenerationQueue'!$BB$5:$BB$467,"&lt;"&amp;$BE$3)</f>
        <v>0</v>
      </c>
      <c r="BZ137">
        <f>SUMIFS('Grid GenerationQueue'!AN$5:AN$467,'Grid GenerationQueue'!$AX$5:$AX$467,$B137,'Grid GenerationQueue'!$AY$5:$AY$467,$C137,'Grid GenerationQueue'!$BF$5:$BF$467,"&lt;&gt;"&amp;"",'Grid GenerationQueue'!$BB$5:$BB$467,"&lt;"&amp;$BE$3)</f>
        <v>0</v>
      </c>
      <c r="CA137">
        <f>SUMIFS('Grid GenerationQueue'!AO$5:AO$467,'Grid GenerationQueue'!$AX$5:$AX$467,$B137,'Grid GenerationQueue'!$AY$5:$AY$467,$C137,'Grid GenerationQueue'!$BF$5:$BF$467,"&lt;&gt;"&amp;"",'Grid GenerationQueue'!$BB$5:$BB$467,"&lt;"&amp;$BE$3)</f>
        <v>0</v>
      </c>
      <c r="CB137">
        <f>SUMIFS('Grid GenerationQueue'!AP$5:AP$467,'Grid GenerationQueue'!$AX$5:$AX$467,$B137,'Grid GenerationQueue'!$AY$5:$AY$467,$C137,'Grid GenerationQueue'!$BF$5:$BF$467,"&lt;&gt;"&amp;"",'Grid GenerationQueue'!$BB$5:$BB$467,"&lt;"&amp;$BE$3)</f>
        <v>0</v>
      </c>
      <c r="CD137">
        <f>SUMIFS('Grid GenerationQueue'!AE$5:AE$467,'Grid GenerationQueue'!$AX$5:$AX$467,$B137,'Grid GenerationQueue'!$AY$5:$AY$467,$C137,'Grid GenerationQueue'!$BB$5:$BB$467,"&lt;"&amp;$BE$3)</f>
        <v>0</v>
      </c>
      <c r="CE137">
        <f>SUMIFS('Grid GenerationQueue'!AF$5:AF$467,'Grid GenerationQueue'!$AX$5:$AX$467,$B137,'Grid GenerationQueue'!$AY$5:$AY$467,$C137,'Grid GenerationQueue'!$BB$5:$BB$467,"&lt;"&amp;$BE$3)</f>
        <v>0</v>
      </c>
      <c r="CF137">
        <f>SUMIFS('Grid GenerationQueue'!AG$5:AG$467,'Grid GenerationQueue'!$AX$5:$AX$467,$B137,'Grid GenerationQueue'!$AY$5:$AY$467,$C137,'Grid GenerationQueue'!$BB$5:$BB$467,"&lt;"&amp;$BE$3)</f>
        <v>0</v>
      </c>
      <c r="CG137">
        <f>SUMIFS('Grid GenerationQueue'!AH$5:AH$467,'Grid GenerationQueue'!$AX$5:$AX$467,$B137,'Grid GenerationQueue'!$AY$5:$AY$467,$C137,'Grid GenerationQueue'!$BB$5:$BB$467,"&lt;"&amp;$BE$3)</f>
        <v>0</v>
      </c>
      <c r="CH137">
        <f>SUMIFS('Grid GenerationQueue'!AI$5:AI$467,'Grid GenerationQueue'!$AX$5:$AX$467,$B137,'Grid GenerationQueue'!$AY$5:$AY$467,$C137,'Grid GenerationQueue'!$BB$5:$BB$467,"&lt;"&amp;$BE$3)</f>
        <v>0</v>
      </c>
      <c r="CI137">
        <f>SUMIFS('Grid GenerationQueue'!AJ$5:AJ$467,'Grid GenerationQueue'!$AX$5:$AX$467,$B137,'Grid GenerationQueue'!$AY$5:$AY$467,$C137,'Grid GenerationQueue'!$BB$5:$BB$467,"&lt;"&amp;$BE$3)</f>
        <v>0</v>
      </c>
      <c r="CJ137">
        <f>SUMIFS('Grid GenerationQueue'!AK$5:AK$467,'Grid GenerationQueue'!$AX$5:$AX$467,$B137,'Grid GenerationQueue'!$AY$5:$AY$467,$C137,'Grid GenerationQueue'!$BB$5:$BB$467,"&lt;"&amp;$BE$3)</f>
        <v>0</v>
      </c>
      <c r="CK137">
        <f>SUMIFS('Grid GenerationQueue'!AL$5:AL$467,'Grid GenerationQueue'!$AX$5:$AX$467,$B137,'Grid GenerationQueue'!$AY$5:$AY$467,$C137,'Grid GenerationQueue'!$BB$5:$BB$467,"&lt;"&amp;$BE$3)</f>
        <v>0</v>
      </c>
      <c r="CL137">
        <f>SUMIFS('Grid GenerationQueue'!AM$5:AM$467,'Grid GenerationQueue'!$AX$5:$AX$467,$B137,'Grid GenerationQueue'!$AY$5:$AY$467,$C137,'Grid GenerationQueue'!$BB$5:$BB$467,"&lt;"&amp;$BE$3)</f>
        <v>0</v>
      </c>
      <c r="CM137">
        <f>SUMIFS('Grid GenerationQueue'!AN$5:AN$467,'Grid GenerationQueue'!$AX$5:$AX$467,$B137,'Grid GenerationQueue'!$AY$5:$AY$467,$C137,'Grid GenerationQueue'!$BB$5:$BB$467,"&lt;"&amp;$BE$3)</f>
        <v>0</v>
      </c>
      <c r="CN137">
        <f>SUMIFS('Grid GenerationQueue'!AO$5:AO$467,'Grid GenerationQueue'!$AX$5:$AX$467,$B137,'Grid GenerationQueue'!$AY$5:$AY$467,$C137,'Grid GenerationQueue'!$BB$5:$BB$467,"&lt;"&amp;$BE$3)</f>
        <v>0</v>
      </c>
      <c r="CO137">
        <f>SUMIFS('Grid GenerationQueue'!AP$5:AP$467,'Grid GenerationQueue'!$AX$5:$AX$467,$B137,'Grid GenerationQueue'!$AY$5:$AY$467,$C137,'Grid GenerationQueue'!$BB$5:$BB$467,"&lt;"&amp;$BE$3)</f>
        <v>0</v>
      </c>
    </row>
    <row r="138" spans="1:93" x14ac:dyDescent="0.35">
      <c r="A138" t="s">
        <v>4648</v>
      </c>
      <c r="B138" t="s">
        <v>4708</v>
      </c>
      <c r="C138">
        <v>115</v>
      </c>
      <c r="D138">
        <f>SUMIFS('Grid GenerationQueue'!AE$5:AE$467,'Grid GenerationQueue'!$AX$5:$AX$467,$B138,'Grid GenerationQueue'!$AY$5:$AY$467,$C138,'Grid GenerationQueue'!$BI$5:$BI$467,"&lt;4")</f>
        <v>0</v>
      </c>
      <c r="E138">
        <f>SUMIFS('Grid GenerationQueue'!AF$5:AF$467,'Grid GenerationQueue'!$AX$5:$AX$467,$B138,'Grid GenerationQueue'!$AY$5:$AY$467,$C138,'Grid GenerationQueue'!$BI$5:$BI$467,"&lt;4")</f>
        <v>0</v>
      </c>
      <c r="F138">
        <f>SUMIFS('Grid GenerationQueue'!AG$5:AG$467,'Grid GenerationQueue'!$AX$5:$AX$467,$B138,'Grid GenerationQueue'!$AY$5:$AY$467,$C138,'Grid GenerationQueue'!$BI$5:$BI$467,"&lt;4")</f>
        <v>0</v>
      </c>
      <c r="G138">
        <f>SUMIFS('Grid GenerationQueue'!AH$5:AH$467,'Grid GenerationQueue'!$AX$5:$AX$467,$B138,'Grid GenerationQueue'!$AY$5:$AY$467,$C138,'Grid GenerationQueue'!$BI$5:$BI$467,"&lt;4")</f>
        <v>0</v>
      </c>
      <c r="H138">
        <f>SUMIFS('Grid GenerationQueue'!AI$5:AI$467,'Grid GenerationQueue'!$AX$5:$AX$467,$B138,'Grid GenerationQueue'!$AY$5:$AY$467,$C138,'Grid GenerationQueue'!$BI$5:$BI$467,"&lt;4")</f>
        <v>0</v>
      </c>
      <c r="I138">
        <f>SUMIFS('Grid GenerationQueue'!AJ$5:AJ$467,'Grid GenerationQueue'!$AX$5:$AX$467,$B138,'Grid GenerationQueue'!$AY$5:$AY$467,$C138,'Grid GenerationQueue'!$BI$5:$BI$467,"&lt;4")</f>
        <v>0</v>
      </c>
      <c r="J138">
        <f>SUMIFS('Grid GenerationQueue'!AK$5:AK$467,'Grid GenerationQueue'!$AX$5:$AX$467,$B138,'Grid GenerationQueue'!$AY$5:$AY$467,$C138,'Grid GenerationQueue'!$BI$5:$BI$467,"&lt;4")</f>
        <v>0</v>
      </c>
      <c r="K138">
        <f>SUMIFS('Grid GenerationQueue'!AL$5:AL$467,'Grid GenerationQueue'!$AX$5:$AX$467,$B138,'Grid GenerationQueue'!$AY$5:$AY$467,$C138,'Grid GenerationQueue'!$BI$5:$BI$467,"&lt;4")</f>
        <v>0</v>
      </c>
      <c r="L138">
        <f>SUMIFS('Grid GenerationQueue'!AM$5:AM$467,'Grid GenerationQueue'!$AX$5:$AX$467,$B138,'Grid GenerationQueue'!$AY$5:$AY$467,$C138,'Grid GenerationQueue'!$BI$5:$BI$467,"&lt;4")</f>
        <v>0</v>
      </c>
      <c r="M138">
        <f>SUMIFS('Grid GenerationQueue'!AN$5:AN$467,'Grid GenerationQueue'!$AX$5:$AX$467,$B138,'Grid GenerationQueue'!$AY$5:$AY$467,$C138,'Grid GenerationQueue'!$BI$5:$BI$467,"&lt;4")</f>
        <v>0</v>
      </c>
      <c r="N138">
        <f>SUMIFS('Grid GenerationQueue'!AO$5:AO$467,'Grid GenerationQueue'!$AX$5:$AX$467,$B138,'Grid GenerationQueue'!$AY$5:$AY$467,$C138,'Grid GenerationQueue'!$BI$5:$BI$467,"&lt;4")</f>
        <v>0</v>
      </c>
      <c r="O138">
        <f>SUMIFS('Grid GenerationQueue'!AP$5:AP$467,'Grid GenerationQueue'!$AX$5:$AX$467,$B138,'Grid GenerationQueue'!$AY$5:$AY$467,$C138,'Grid GenerationQueue'!$BI$5:$BI$467,"&lt;4")</f>
        <v>0</v>
      </c>
      <c r="Q138">
        <f>SUMIFS('Grid GenerationQueue'!AE$5:AE$467,'Grid GenerationQueue'!$AX$5:$AX$467,$B138,'Grid GenerationQueue'!$AY$5:$AY$467,$C138,'Grid GenerationQueue'!$BH$5:$BH$467,"Executed")</f>
        <v>0</v>
      </c>
      <c r="R138">
        <f>SUMIFS('Grid GenerationQueue'!AF$5:AF$467,'Grid GenerationQueue'!$AX$5:$AX$467,$B138,'Grid GenerationQueue'!$AY$5:$AY$467,$C138,'Grid GenerationQueue'!$BH$5:$BH$467,"Executed")</f>
        <v>0</v>
      </c>
      <c r="S138">
        <f>SUMIFS('Grid GenerationQueue'!AG$5:AG$467,'Grid GenerationQueue'!$AX$5:$AX$467,$B138,'Grid GenerationQueue'!$AY$5:$AY$467,$C138,'Grid GenerationQueue'!$BH$5:$BH$467,"Executed")</f>
        <v>0</v>
      </c>
      <c r="T138">
        <f>SUMIFS('Grid GenerationQueue'!AH$5:AH$467,'Grid GenerationQueue'!$AX$5:$AX$467,$B138,'Grid GenerationQueue'!$AY$5:$AY$467,$C138,'Grid GenerationQueue'!$BH$5:$BH$467,"Executed")</f>
        <v>0</v>
      </c>
      <c r="U138">
        <f>SUMIFS('Grid GenerationQueue'!AI$5:AI$467,'Grid GenerationQueue'!$AX$5:$AX$467,$B138,'Grid GenerationQueue'!$AY$5:$AY$467,$C138,'Grid GenerationQueue'!$BH$5:$BH$467,"Executed")</f>
        <v>0</v>
      </c>
      <c r="V138">
        <f>SUMIFS('Grid GenerationQueue'!AJ$5:AJ$467,'Grid GenerationQueue'!$AX$5:$AX$467,$B138,'Grid GenerationQueue'!$AY$5:$AY$467,$C138,'Grid GenerationQueue'!$BH$5:$BH$467,"Executed")</f>
        <v>0</v>
      </c>
      <c r="W138">
        <f>SUMIFS('Grid GenerationQueue'!AK$5:AK$467,'Grid GenerationQueue'!$AX$5:$AX$467,$B138,'Grid GenerationQueue'!$AY$5:$AY$467,$C138,'Grid GenerationQueue'!$BH$5:$BH$467,"Executed")</f>
        <v>0</v>
      </c>
      <c r="X138">
        <f>SUMIFS('Grid GenerationQueue'!AL$5:AL$467,'Grid GenerationQueue'!$AX$5:$AX$467,$B138,'Grid GenerationQueue'!$AY$5:$AY$467,$C138,'Grid GenerationQueue'!$BH$5:$BH$467,"Executed")</f>
        <v>0</v>
      </c>
      <c r="Y138">
        <f>SUMIFS('Grid GenerationQueue'!AM$5:AM$467,'Grid GenerationQueue'!$AX$5:$AX$467,$B138,'Grid GenerationQueue'!$AY$5:$AY$467,$C138,'Grid GenerationQueue'!$BH$5:$BH$467,"Executed")</f>
        <v>0</v>
      </c>
      <c r="Z138">
        <f>SUMIFS('Grid GenerationQueue'!AN$5:AN$467,'Grid GenerationQueue'!$AX$5:$AX$467,$B138,'Grid GenerationQueue'!$AY$5:$AY$467,$C138,'Grid GenerationQueue'!$BH$5:$BH$467,"Executed")</f>
        <v>0</v>
      </c>
      <c r="AA138">
        <f>SUMIFS('Grid GenerationQueue'!AO$5:AO$467,'Grid GenerationQueue'!$AX$5:$AX$467,$B138,'Grid GenerationQueue'!$AY$5:$AY$467,$C138,'Grid GenerationQueue'!$BH$5:$BH$467,"Executed")</f>
        <v>0</v>
      </c>
      <c r="AB138">
        <f>SUMIFS('Grid GenerationQueue'!AP$5:AP$467,'Grid GenerationQueue'!$AX$5:$AX$467,$B138,'Grid GenerationQueue'!$AY$5:$AY$467,$C138,'Grid GenerationQueue'!$BH$5:$BH$467,"Executed")</f>
        <v>0</v>
      </c>
      <c r="AD138">
        <f>SUMIFS('Grid GenerationQueue'!AE$5:AE$467,'Grid GenerationQueue'!$AX$5:$AX$467,$B138,'Grid GenerationQueue'!$AY$5:$AY$467,$C138,'Grid GenerationQueue'!$BF$5:$BF$467,"&lt;&gt;"&amp;"")</f>
        <v>0</v>
      </c>
      <c r="AE138">
        <f>SUMIFS('Grid GenerationQueue'!AF$5:AF$467,'Grid GenerationQueue'!$AX$5:$AX$467,$B138,'Grid GenerationQueue'!$AY$5:$AY$467,$C138,'Grid GenerationQueue'!$BF$5:$BF$467,"&lt;&gt;"&amp;"")</f>
        <v>0</v>
      </c>
      <c r="AF138">
        <f>SUMIFS('Grid GenerationQueue'!AG$5:AG$467,'Grid GenerationQueue'!$AX$5:$AX$467,$B138,'Grid GenerationQueue'!$AY$5:$AY$467,$C138,'Grid GenerationQueue'!$BF$5:$BF$467,"&lt;&gt;"&amp;"")</f>
        <v>0</v>
      </c>
      <c r="AG138">
        <f>SUMIFS('Grid GenerationQueue'!AH$5:AH$467,'Grid GenerationQueue'!$AX$5:$AX$467,$B138,'Grid GenerationQueue'!$AY$5:$AY$467,$C138,'Grid GenerationQueue'!$BF$5:$BF$467,"&lt;&gt;"&amp;"")</f>
        <v>0</v>
      </c>
      <c r="AH138">
        <f>SUMIFS('Grid GenerationQueue'!AI$5:AI$467,'Grid GenerationQueue'!$AX$5:$AX$467,$B138,'Grid GenerationQueue'!$AY$5:$AY$467,$C138,'Grid GenerationQueue'!$BF$5:$BF$467,"&lt;&gt;"&amp;"")</f>
        <v>0</v>
      </c>
      <c r="AI138">
        <f>SUMIFS('Grid GenerationQueue'!AJ$5:AJ$467,'Grid GenerationQueue'!$AX$5:$AX$467,$B138,'Grid GenerationQueue'!$AY$5:$AY$467,$C138,'Grid GenerationQueue'!$BF$5:$BF$467,"&lt;&gt;"&amp;"")</f>
        <v>0</v>
      </c>
      <c r="AJ138">
        <f>SUMIFS('Grid GenerationQueue'!AK$5:AK$467,'Grid GenerationQueue'!$AX$5:$AX$467,$B138,'Grid GenerationQueue'!$AY$5:$AY$467,$C138,'Grid GenerationQueue'!$BF$5:$BF$467,"&lt;&gt;"&amp;"")</f>
        <v>0</v>
      </c>
      <c r="AK138">
        <f>SUMIFS('Grid GenerationQueue'!AL$5:AL$467,'Grid GenerationQueue'!$AX$5:$AX$467,$B138,'Grid GenerationQueue'!$AY$5:$AY$467,$C138,'Grid GenerationQueue'!$BF$5:$BF$467,"&lt;&gt;"&amp;"")</f>
        <v>0</v>
      </c>
      <c r="AL138">
        <f>SUMIFS('Grid GenerationQueue'!AM$5:AM$467,'Grid GenerationQueue'!$AX$5:$AX$467,$B138,'Grid GenerationQueue'!$AY$5:$AY$467,$C138,'Grid GenerationQueue'!$BF$5:$BF$467,"&lt;&gt;"&amp;"")</f>
        <v>0</v>
      </c>
      <c r="AM138">
        <f>SUMIFS('Grid GenerationQueue'!AN$5:AN$467,'Grid GenerationQueue'!$AX$5:$AX$467,$B138,'Grid GenerationQueue'!$AY$5:$AY$467,$C138,'Grid GenerationQueue'!$BF$5:$BF$467,"&lt;&gt;"&amp;"")</f>
        <v>0</v>
      </c>
      <c r="AN138">
        <f>SUMIFS('Grid GenerationQueue'!AO$5:AO$467,'Grid GenerationQueue'!$AX$5:$AX$467,$B138,'Grid GenerationQueue'!$AY$5:$AY$467,$C138,'Grid GenerationQueue'!$BF$5:$BF$467,"&lt;&gt;"&amp;"")</f>
        <v>0</v>
      </c>
      <c r="AO138">
        <f>SUMIFS('Grid GenerationQueue'!AP$5:AP$467,'Grid GenerationQueue'!$AX$5:$AX$467,$B138,'Grid GenerationQueue'!$AY$5:$AY$467,$C138,'Grid GenerationQueue'!$BF$5:$BF$467,"&lt;&gt;"&amp;"")</f>
        <v>0</v>
      </c>
      <c r="AQ138">
        <f>SUMIFS('Grid GenerationQueue'!AE$5:AE$467,'Grid GenerationQueue'!$AX$5:$AX$467,$B138,'Grid GenerationQueue'!$AY$5:$AY$467,$C138)</f>
        <v>0</v>
      </c>
      <c r="AR138">
        <f>SUMIFS('Grid GenerationQueue'!AF$5:AF$467,'Grid GenerationQueue'!$AX$5:$AX$467,$B138,'Grid GenerationQueue'!$AY$5:$AY$467,$C138)</f>
        <v>0</v>
      </c>
      <c r="AS138">
        <f>SUMIFS('Grid GenerationQueue'!AG$5:AG$467,'Grid GenerationQueue'!$AX$5:$AX$467,$B138,'Grid GenerationQueue'!$AY$5:$AY$467,$C138)</f>
        <v>0</v>
      </c>
      <c r="AT138">
        <f>SUMIFS('Grid GenerationQueue'!AH$5:AH$467,'Grid GenerationQueue'!$AX$5:$AX$467,$B138,'Grid GenerationQueue'!$AY$5:$AY$467,$C138)</f>
        <v>0</v>
      </c>
      <c r="AU138">
        <f>SUMIFS('Grid GenerationQueue'!AI$5:AI$467,'Grid GenerationQueue'!$AX$5:$AX$467,$B138,'Grid GenerationQueue'!$AY$5:$AY$467,$C138)</f>
        <v>0</v>
      </c>
      <c r="AV138">
        <f>SUMIFS('Grid GenerationQueue'!AJ$5:AJ$467,'Grid GenerationQueue'!$AX$5:$AX$467,$B138,'Grid GenerationQueue'!$AY$5:$AY$467,$C138)</f>
        <v>0</v>
      </c>
      <c r="AW138">
        <f>SUMIFS('Grid GenerationQueue'!AK$5:AK$467,'Grid GenerationQueue'!$AX$5:$AX$467,$B138,'Grid GenerationQueue'!$AY$5:$AY$467,$C138)</f>
        <v>0</v>
      </c>
      <c r="AX138">
        <f>SUMIFS('Grid GenerationQueue'!AL$5:AL$467,'Grid GenerationQueue'!$AX$5:$AX$467,$B138,'Grid GenerationQueue'!$AY$5:$AY$467,$C138)</f>
        <v>0</v>
      </c>
      <c r="AY138">
        <f>SUMIFS('Grid GenerationQueue'!AM$5:AM$467,'Grid GenerationQueue'!$AX$5:$AX$467,$B138,'Grid GenerationQueue'!$AY$5:$AY$467,$C138)</f>
        <v>0</v>
      </c>
      <c r="AZ138">
        <f>SUMIFS('Grid GenerationQueue'!AN$5:AN$467,'Grid GenerationQueue'!$AX$5:$AX$467,$B138,'Grid GenerationQueue'!$AY$5:$AY$467,$C138)</f>
        <v>0</v>
      </c>
      <c r="BA138">
        <f>SUMIFS('Grid GenerationQueue'!AO$5:AO$467,'Grid GenerationQueue'!$AX$5:$AX$467,$B138,'Grid GenerationQueue'!$AY$5:$AY$467,$C138)</f>
        <v>0</v>
      </c>
      <c r="BB138">
        <f>SUMIFS('Grid GenerationQueue'!AP$5:AP$467,'Grid GenerationQueue'!$AX$5:$AX$467,$B138,'Grid GenerationQueue'!$AY$5:$AY$467,$C138)</f>
        <v>0</v>
      </c>
      <c r="BD138">
        <f>SUMIFS('Grid GenerationQueue'!AE$5:AE$467,'Grid GenerationQueue'!$AX$5:$AX$467,$B138,'Grid GenerationQueue'!$AY$5:$AY$467,$C138,'Grid GenerationQueue'!$BH$5:$BH$467,"Executed",'Grid GenerationQueue'!$BB$5:$BB$467,"&lt;"&amp;$BE$3)</f>
        <v>0</v>
      </c>
      <c r="BE138">
        <f>SUMIFS('Grid GenerationQueue'!AF$5:AF$467,'Grid GenerationQueue'!$AX$5:$AX$467,$B138,'Grid GenerationQueue'!$AY$5:$AY$467,$C138,'Grid GenerationQueue'!$BH$5:$BH$467,"Executed",'Grid GenerationQueue'!$BB$5:$BB$467,"&lt;"&amp;$BE$3)</f>
        <v>0</v>
      </c>
      <c r="BF138">
        <f>SUMIFS('Grid GenerationQueue'!AG$5:AG$467,'Grid GenerationQueue'!$AX$5:$AX$467,$B138,'Grid GenerationQueue'!$AY$5:$AY$467,$C138,'Grid GenerationQueue'!$BH$5:$BH$467,"Executed",'Grid GenerationQueue'!$BB$5:$BB$467,"&lt;"&amp;$BE$3)</f>
        <v>0</v>
      </c>
      <c r="BG138">
        <f>SUMIFS('Grid GenerationQueue'!AH$5:AH$467,'Grid GenerationQueue'!$AX$5:$AX$467,$B138,'Grid GenerationQueue'!$AY$5:$AY$467,$C138,'Grid GenerationQueue'!$BH$5:$BH$467,"Executed",'Grid GenerationQueue'!$BB$5:$BB$467,"&lt;"&amp;$BE$3)</f>
        <v>0</v>
      </c>
      <c r="BH138">
        <f>SUMIFS('Grid GenerationQueue'!AI$5:AI$467,'Grid GenerationQueue'!$AX$5:$AX$467,$B138,'Grid GenerationQueue'!$AY$5:$AY$467,$C138,'Grid GenerationQueue'!$BH$5:$BH$467,"Executed",'Grid GenerationQueue'!$BB$5:$BB$467,"&lt;"&amp;$BE$3)</f>
        <v>0</v>
      </c>
      <c r="BI138">
        <f>SUMIFS('Grid GenerationQueue'!AJ$5:AJ$467,'Grid GenerationQueue'!$AX$5:$AX$467,$B138,'Grid GenerationQueue'!$AY$5:$AY$467,$C138,'Grid GenerationQueue'!$BH$5:$BH$467,"Executed",'Grid GenerationQueue'!$BB$5:$BB$467,"&lt;"&amp;$BE$3)</f>
        <v>0</v>
      </c>
      <c r="BJ138">
        <f>SUMIFS('Grid GenerationQueue'!AK$5:AK$467,'Grid GenerationQueue'!$AX$5:$AX$467,$B138,'Grid GenerationQueue'!$AY$5:$AY$467,$C138,'Grid GenerationQueue'!$BH$5:$BH$467,"Executed",'Grid GenerationQueue'!$BB$5:$BB$467,"&lt;"&amp;$BE$3)</f>
        <v>0</v>
      </c>
      <c r="BK138">
        <f>SUMIFS('Grid GenerationQueue'!AL$5:AL$467,'Grid GenerationQueue'!$AX$5:$AX$467,$B138,'Grid GenerationQueue'!$AY$5:$AY$467,$C138,'Grid GenerationQueue'!$BH$5:$BH$467,"Executed",'Grid GenerationQueue'!$BB$5:$BB$467,"&lt;"&amp;$BE$3)</f>
        <v>0</v>
      </c>
      <c r="BL138">
        <f>SUMIFS('Grid GenerationQueue'!AM$5:AM$467,'Grid GenerationQueue'!$AX$5:$AX$467,$B138,'Grid GenerationQueue'!$AY$5:$AY$467,$C138,'Grid GenerationQueue'!$BH$5:$BH$467,"Executed",'Grid GenerationQueue'!$BB$5:$BB$467,"&lt;"&amp;$BE$3)</f>
        <v>0</v>
      </c>
      <c r="BM138">
        <f>SUMIFS('Grid GenerationQueue'!AN$5:AN$467,'Grid GenerationQueue'!$AX$5:$AX$467,$B138,'Grid GenerationQueue'!$AY$5:$AY$467,$C138,'Grid GenerationQueue'!$BH$5:$BH$467,"Executed",'Grid GenerationQueue'!$BB$5:$BB$467,"&lt;"&amp;$BE$3)</f>
        <v>0</v>
      </c>
      <c r="BN138">
        <f>SUMIFS('Grid GenerationQueue'!AO$5:AO$467,'Grid GenerationQueue'!$AX$5:$AX$467,$B138,'Grid GenerationQueue'!$AY$5:$AY$467,$C138,'Grid GenerationQueue'!$BH$5:$BH$467,"Executed",'Grid GenerationQueue'!$BB$5:$BB$467,"&lt;"&amp;$BE$3)</f>
        <v>0</v>
      </c>
      <c r="BO138">
        <f>SUMIFS('Grid GenerationQueue'!AP$5:AP$467,'Grid GenerationQueue'!$AX$5:$AX$467,$B138,'Grid GenerationQueue'!$AY$5:$AY$467,$C138,'Grid GenerationQueue'!$BH$5:$BH$467,"Executed",'Grid GenerationQueue'!$BB$5:$BB$467,"&lt;"&amp;$BE$3)</f>
        <v>0</v>
      </c>
      <c r="BQ138">
        <f>SUMIFS('Grid GenerationQueue'!AE$5:AE$467,'Grid GenerationQueue'!$AX$5:$AX$467,$B138,'Grid GenerationQueue'!$AY$5:$AY$467,$C138,'Grid GenerationQueue'!$BF$5:$BF$467,"&lt;&gt;"&amp;"",'Grid GenerationQueue'!$BB$5:$BB$467,"&lt;"&amp;$BE$3)</f>
        <v>0</v>
      </c>
      <c r="BR138">
        <f>SUMIFS('Grid GenerationQueue'!AF$5:AF$467,'Grid GenerationQueue'!$AX$5:$AX$467,$B138,'Grid GenerationQueue'!$AY$5:$AY$467,$C138,'Grid GenerationQueue'!$BF$5:$BF$467,"&lt;&gt;"&amp;"",'Grid GenerationQueue'!$BB$5:$BB$467,"&lt;"&amp;$BE$3)</f>
        <v>0</v>
      </c>
      <c r="BS138">
        <f>SUMIFS('Grid GenerationQueue'!AG$5:AG$467,'Grid GenerationQueue'!$AX$5:$AX$467,$B138,'Grid GenerationQueue'!$AY$5:$AY$467,$C138,'Grid GenerationQueue'!$BF$5:$BF$467,"&lt;&gt;"&amp;"",'Grid GenerationQueue'!$BB$5:$BB$467,"&lt;"&amp;$BE$3)</f>
        <v>0</v>
      </c>
      <c r="BT138">
        <f>SUMIFS('Grid GenerationQueue'!AH$5:AH$467,'Grid GenerationQueue'!$AX$5:$AX$467,$B138,'Grid GenerationQueue'!$AY$5:$AY$467,$C138,'Grid GenerationQueue'!$BF$5:$BF$467,"&lt;&gt;"&amp;"",'Grid GenerationQueue'!$BB$5:$BB$467,"&lt;"&amp;$BE$3)</f>
        <v>0</v>
      </c>
      <c r="BU138">
        <f>SUMIFS('Grid GenerationQueue'!AI$5:AI$467,'Grid GenerationQueue'!$AX$5:$AX$467,$B138,'Grid GenerationQueue'!$AY$5:$AY$467,$C138,'Grid GenerationQueue'!$BF$5:$BF$467,"&lt;&gt;"&amp;"",'Grid GenerationQueue'!$BB$5:$BB$467,"&lt;"&amp;$BE$3)</f>
        <v>0</v>
      </c>
      <c r="BV138">
        <f>SUMIFS('Grid GenerationQueue'!AJ$5:AJ$467,'Grid GenerationQueue'!$AX$5:$AX$467,$B138,'Grid GenerationQueue'!$AY$5:$AY$467,$C138,'Grid GenerationQueue'!$BF$5:$BF$467,"&lt;&gt;"&amp;"",'Grid GenerationQueue'!$BB$5:$BB$467,"&lt;"&amp;$BE$3)</f>
        <v>0</v>
      </c>
      <c r="BW138">
        <f>SUMIFS('Grid GenerationQueue'!AK$5:AK$467,'Grid GenerationQueue'!$AX$5:$AX$467,$B138,'Grid GenerationQueue'!$AY$5:$AY$467,$C138,'Grid GenerationQueue'!$BF$5:$BF$467,"&lt;&gt;"&amp;"",'Grid GenerationQueue'!$BB$5:$BB$467,"&lt;"&amp;$BE$3)</f>
        <v>0</v>
      </c>
      <c r="BX138">
        <f>SUMIFS('Grid GenerationQueue'!AL$5:AL$467,'Grid GenerationQueue'!$AX$5:$AX$467,$B138,'Grid GenerationQueue'!$AY$5:$AY$467,$C138,'Grid GenerationQueue'!$BF$5:$BF$467,"&lt;&gt;"&amp;"",'Grid GenerationQueue'!$BB$5:$BB$467,"&lt;"&amp;$BE$3)</f>
        <v>0</v>
      </c>
      <c r="BY138">
        <f>SUMIFS('Grid GenerationQueue'!AM$5:AM$467,'Grid GenerationQueue'!$AX$5:$AX$467,$B138,'Grid GenerationQueue'!$AY$5:$AY$467,$C138,'Grid GenerationQueue'!$BF$5:$BF$467,"&lt;&gt;"&amp;"",'Grid GenerationQueue'!$BB$5:$BB$467,"&lt;"&amp;$BE$3)</f>
        <v>0</v>
      </c>
      <c r="BZ138">
        <f>SUMIFS('Grid GenerationQueue'!AN$5:AN$467,'Grid GenerationQueue'!$AX$5:$AX$467,$B138,'Grid GenerationQueue'!$AY$5:$AY$467,$C138,'Grid GenerationQueue'!$BF$5:$BF$467,"&lt;&gt;"&amp;"",'Grid GenerationQueue'!$BB$5:$BB$467,"&lt;"&amp;$BE$3)</f>
        <v>0</v>
      </c>
      <c r="CA138">
        <f>SUMIFS('Grid GenerationQueue'!AO$5:AO$467,'Grid GenerationQueue'!$AX$5:$AX$467,$B138,'Grid GenerationQueue'!$AY$5:$AY$467,$C138,'Grid GenerationQueue'!$BF$5:$BF$467,"&lt;&gt;"&amp;"",'Grid GenerationQueue'!$BB$5:$BB$467,"&lt;"&amp;$BE$3)</f>
        <v>0</v>
      </c>
      <c r="CB138">
        <f>SUMIFS('Grid GenerationQueue'!AP$5:AP$467,'Grid GenerationQueue'!$AX$5:$AX$467,$B138,'Grid GenerationQueue'!$AY$5:$AY$467,$C138,'Grid GenerationQueue'!$BF$5:$BF$467,"&lt;&gt;"&amp;"",'Grid GenerationQueue'!$BB$5:$BB$467,"&lt;"&amp;$BE$3)</f>
        <v>0</v>
      </c>
      <c r="CD138">
        <f>SUMIFS('Grid GenerationQueue'!AE$5:AE$467,'Grid GenerationQueue'!$AX$5:$AX$467,$B138,'Grid GenerationQueue'!$AY$5:$AY$467,$C138,'Grid GenerationQueue'!$BB$5:$BB$467,"&lt;"&amp;$BE$3)</f>
        <v>0</v>
      </c>
      <c r="CE138">
        <f>SUMIFS('Grid GenerationQueue'!AF$5:AF$467,'Grid GenerationQueue'!$AX$5:$AX$467,$B138,'Grid GenerationQueue'!$AY$5:$AY$467,$C138,'Grid GenerationQueue'!$BB$5:$BB$467,"&lt;"&amp;$BE$3)</f>
        <v>0</v>
      </c>
      <c r="CF138">
        <f>SUMIFS('Grid GenerationQueue'!AG$5:AG$467,'Grid GenerationQueue'!$AX$5:$AX$467,$B138,'Grid GenerationQueue'!$AY$5:$AY$467,$C138,'Grid GenerationQueue'!$BB$5:$BB$467,"&lt;"&amp;$BE$3)</f>
        <v>0</v>
      </c>
      <c r="CG138">
        <f>SUMIFS('Grid GenerationQueue'!AH$5:AH$467,'Grid GenerationQueue'!$AX$5:$AX$467,$B138,'Grid GenerationQueue'!$AY$5:$AY$467,$C138,'Grid GenerationQueue'!$BB$5:$BB$467,"&lt;"&amp;$BE$3)</f>
        <v>0</v>
      </c>
      <c r="CH138">
        <f>SUMIFS('Grid GenerationQueue'!AI$5:AI$467,'Grid GenerationQueue'!$AX$5:$AX$467,$B138,'Grid GenerationQueue'!$AY$5:$AY$467,$C138,'Grid GenerationQueue'!$BB$5:$BB$467,"&lt;"&amp;$BE$3)</f>
        <v>0</v>
      </c>
      <c r="CI138">
        <f>SUMIFS('Grid GenerationQueue'!AJ$5:AJ$467,'Grid GenerationQueue'!$AX$5:$AX$467,$B138,'Grid GenerationQueue'!$AY$5:$AY$467,$C138,'Grid GenerationQueue'!$BB$5:$BB$467,"&lt;"&amp;$BE$3)</f>
        <v>0</v>
      </c>
      <c r="CJ138">
        <f>SUMIFS('Grid GenerationQueue'!AK$5:AK$467,'Grid GenerationQueue'!$AX$5:$AX$467,$B138,'Grid GenerationQueue'!$AY$5:$AY$467,$C138,'Grid GenerationQueue'!$BB$5:$BB$467,"&lt;"&amp;$BE$3)</f>
        <v>0</v>
      </c>
      <c r="CK138">
        <f>SUMIFS('Grid GenerationQueue'!AL$5:AL$467,'Grid GenerationQueue'!$AX$5:$AX$467,$B138,'Grid GenerationQueue'!$AY$5:$AY$467,$C138,'Grid GenerationQueue'!$BB$5:$BB$467,"&lt;"&amp;$BE$3)</f>
        <v>0</v>
      </c>
      <c r="CL138">
        <f>SUMIFS('Grid GenerationQueue'!AM$5:AM$467,'Grid GenerationQueue'!$AX$5:$AX$467,$B138,'Grid GenerationQueue'!$AY$5:$AY$467,$C138,'Grid GenerationQueue'!$BB$5:$BB$467,"&lt;"&amp;$BE$3)</f>
        <v>0</v>
      </c>
      <c r="CM138">
        <f>SUMIFS('Grid GenerationQueue'!AN$5:AN$467,'Grid GenerationQueue'!$AX$5:$AX$467,$B138,'Grid GenerationQueue'!$AY$5:$AY$467,$C138,'Grid GenerationQueue'!$BB$5:$BB$467,"&lt;"&amp;$BE$3)</f>
        <v>0</v>
      </c>
      <c r="CN138">
        <f>SUMIFS('Grid GenerationQueue'!AO$5:AO$467,'Grid GenerationQueue'!$AX$5:$AX$467,$B138,'Grid GenerationQueue'!$AY$5:$AY$467,$C138,'Grid GenerationQueue'!$BB$5:$BB$467,"&lt;"&amp;$BE$3)</f>
        <v>0</v>
      </c>
      <c r="CO138">
        <f>SUMIFS('Grid GenerationQueue'!AP$5:AP$467,'Grid GenerationQueue'!$AX$5:$AX$467,$B138,'Grid GenerationQueue'!$AY$5:$AY$467,$C138,'Grid GenerationQueue'!$BB$5:$BB$467,"&lt;"&amp;$BE$3)</f>
        <v>0</v>
      </c>
    </row>
    <row r="139" spans="1:93" x14ac:dyDescent="0.35">
      <c r="A139" t="s">
        <v>4651</v>
      </c>
      <c r="B139" t="s">
        <v>4709</v>
      </c>
      <c r="C139">
        <v>230</v>
      </c>
      <c r="D139">
        <f>SUMIFS('Grid GenerationQueue'!AE$5:AE$467,'Grid GenerationQueue'!$AX$5:$AX$467,$B139,'Grid GenerationQueue'!$AY$5:$AY$467,$C139,'Grid GenerationQueue'!$BI$5:$BI$467,"&lt;4")</f>
        <v>0</v>
      </c>
      <c r="E139">
        <f>SUMIFS('Grid GenerationQueue'!AF$5:AF$467,'Grid GenerationQueue'!$AX$5:$AX$467,$B139,'Grid GenerationQueue'!$AY$5:$AY$467,$C139,'Grid GenerationQueue'!$BI$5:$BI$467,"&lt;4")</f>
        <v>0</v>
      </c>
      <c r="F139">
        <f>SUMIFS('Grid GenerationQueue'!AG$5:AG$467,'Grid GenerationQueue'!$AX$5:$AX$467,$B139,'Grid GenerationQueue'!$AY$5:$AY$467,$C139,'Grid GenerationQueue'!$BI$5:$BI$467,"&lt;4")</f>
        <v>0</v>
      </c>
      <c r="G139">
        <f>SUMIFS('Grid GenerationQueue'!AH$5:AH$467,'Grid GenerationQueue'!$AX$5:$AX$467,$B139,'Grid GenerationQueue'!$AY$5:$AY$467,$C139,'Grid GenerationQueue'!$BI$5:$BI$467,"&lt;4")</f>
        <v>0</v>
      </c>
      <c r="H139">
        <f>SUMIFS('Grid GenerationQueue'!AI$5:AI$467,'Grid GenerationQueue'!$AX$5:$AX$467,$B139,'Grid GenerationQueue'!$AY$5:$AY$467,$C139,'Grid GenerationQueue'!$BI$5:$BI$467,"&lt;4")</f>
        <v>0</v>
      </c>
      <c r="I139">
        <f>SUMIFS('Grid GenerationQueue'!AJ$5:AJ$467,'Grid GenerationQueue'!$AX$5:$AX$467,$B139,'Grid GenerationQueue'!$AY$5:$AY$467,$C139,'Grid GenerationQueue'!$BI$5:$BI$467,"&lt;4")</f>
        <v>0</v>
      </c>
      <c r="J139">
        <f>SUMIFS('Grid GenerationQueue'!AK$5:AK$467,'Grid GenerationQueue'!$AX$5:$AX$467,$B139,'Grid GenerationQueue'!$AY$5:$AY$467,$C139,'Grid GenerationQueue'!$BI$5:$BI$467,"&lt;4")</f>
        <v>0</v>
      </c>
      <c r="K139">
        <f>SUMIFS('Grid GenerationQueue'!AL$5:AL$467,'Grid GenerationQueue'!$AX$5:$AX$467,$B139,'Grid GenerationQueue'!$AY$5:$AY$467,$C139,'Grid GenerationQueue'!$BI$5:$BI$467,"&lt;4")</f>
        <v>0</v>
      </c>
      <c r="L139">
        <f>SUMIFS('Grid GenerationQueue'!AM$5:AM$467,'Grid GenerationQueue'!$AX$5:$AX$467,$B139,'Grid GenerationQueue'!$AY$5:$AY$467,$C139,'Grid GenerationQueue'!$BI$5:$BI$467,"&lt;4")</f>
        <v>0</v>
      </c>
      <c r="M139">
        <f>SUMIFS('Grid GenerationQueue'!AN$5:AN$467,'Grid GenerationQueue'!$AX$5:$AX$467,$B139,'Grid GenerationQueue'!$AY$5:$AY$467,$C139,'Grid GenerationQueue'!$BI$5:$BI$467,"&lt;4")</f>
        <v>0</v>
      </c>
      <c r="N139">
        <f>SUMIFS('Grid GenerationQueue'!AO$5:AO$467,'Grid GenerationQueue'!$AX$5:$AX$467,$B139,'Grid GenerationQueue'!$AY$5:$AY$467,$C139,'Grid GenerationQueue'!$BI$5:$BI$467,"&lt;4")</f>
        <v>0</v>
      </c>
      <c r="O139">
        <f>SUMIFS('Grid GenerationQueue'!AP$5:AP$467,'Grid GenerationQueue'!$AX$5:$AX$467,$B139,'Grid GenerationQueue'!$AY$5:$AY$467,$C139,'Grid GenerationQueue'!$BI$5:$BI$467,"&lt;4")</f>
        <v>0</v>
      </c>
      <c r="Q139">
        <f>SUMIFS('Grid GenerationQueue'!AE$5:AE$467,'Grid GenerationQueue'!$AX$5:$AX$467,$B139,'Grid GenerationQueue'!$AY$5:$AY$467,$C139,'Grid GenerationQueue'!$BH$5:$BH$467,"Executed")</f>
        <v>0</v>
      </c>
      <c r="R139">
        <f>SUMIFS('Grid GenerationQueue'!AF$5:AF$467,'Grid GenerationQueue'!$AX$5:$AX$467,$B139,'Grid GenerationQueue'!$AY$5:$AY$467,$C139,'Grid GenerationQueue'!$BH$5:$BH$467,"Executed")</f>
        <v>0</v>
      </c>
      <c r="S139">
        <f>SUMIFS('Grid GenerationQueue'!AG$5:AG$467,'Grid GenerationQueue'!$AX$5:$AX$467,$B139,'Grid GenerationQueue'!$AY$5:$AY$467,$C139,'Grid GenerationQueue'!$BH$5:$BH$467,"Executed")</f>
        <v>0</v>
      </c>
      <c r="T139">
        <f>SUMIFS('Grid GenerationQueue'!AH$5:AH$467,'Grid GenerationQueue'!$AX$5:$AX$467,$B139,'Grid GenerationQueue'!$AY$5:$AY$467,$C139,'Grid GenerationQueue'!$BH$5:$BH$467,"Executed")</f>
        <v>0</v>
      </c>
      <c r="U139">
        <f>SUMIFS('Grid GenerationQueue'!AI$5:AI$467,'Grid GenerationQueue'!$AX$5:$AX$467,$B139,'Grid GenerationQueue'!$AY$5:$AY$467,$C139,'Grid GenerationQueue'!$BH$5:$BH$467,"Executed")</f>
        <v>0</v>
      </c>
      <c r="V139">
        <f>SUMIFS('Grid GenerationQueue'!AJ$5:AJ$467,'Grid GenerationQueue'!$AX$5:$AX$467,$B139,'Grid GenerationQueue'!$AY$5:$AY$467,$C139,'Grid GenerationQueue'!$BH$5:$BH$467,"Executed")</f>
        <v>0</v>
      </c>
      <c r="W139">
        <f>SUMIFS('Grid GenerationQueue'!AK$5:AK$467,'Grid GenerationQueue'!$AX$5:$AX$467,$B139,'Grid GenerationQueue'!$AY$5:$AY$467,$C139,'Grid GenerationQueue'!$BH$5:$BH$467,"Executed")</f>
        <v>0</v>
      </c>
      <c r="X139">
        <f>SUMIFS('Grid GenerationQueue'!AL$5:AL$467,'Grid GenerationQueue'!$AX$5:$AX$467,$B139,'Grid GenerationQueue'!$AY$5:$AY$467,$C139,'Grid GenerationQueue'!$BH$5:$BH$467,"Executed")</f>
        <v>0</v>
      </c>
      <c r="Y139">
        <f>SUMIFS('Grid GenerationQueue'!AM$5:AM$467,'Grid GenerationQueue'!$AX$5:$AX$467,$B139,'Grid GenerationQueue'!$AY$5:$AY$467,$C139,'Grid GenerationQueue'!$BH$5:$BH$467,"Executed")</f>
        <v>0</v>
      </c>
      <c r="Z139">
        <f>SUMIFS('Grid GenerationQueue'!AN$5:AN$467,'Grid GenerationQueue'!$AX$5:$AX$467,$B139,'Grid GenerationQueue'!$AY$5:$AY$467,$C139,'Grid GenerationQueue'!$BH$5:$BH$467,"Executed")</f>
        <v>0</v>
      </c>
      <c r="AA139">
        <f>SUMIFS('Grid GenerationQueue'!AO$5:AO$467,'Grid GenerationQueue'!$AX$5:$AX$467,$B139,'Grid GenerationQueue'!$AY$5:$AY$467,$C139,'Grid GenerationQueue'!$BH$5:$BH$467,"Executed")</f>
        <v>0</v>
      </c>
      <c r="AB139">
        <f>SUMIFS('Grid GenerationQueue'!AP$5:AP$467,'Grid GenerationQueue'!$AX$5:$AX$467,$B139,'Grid GenerationQueue'!$AY$5:$AY$467,$C139,'Grid GenerationQueue'!$BH$5:$BH$467,"Executed")</f>
        <v>0</v>
      </c>
      <c r="AD139">
        <f>SUMIFS('Grid GenerationQueue'!AE$5:AE$467,'Grid GenerationQueue'!$AX$5:$AX$467,$B139,'Grid GenerationQueue'!$AY$5:$AY$467,$C139,'Grid GenerationQueue'!$BF$5:$BF$467,"&lt;&gt;"&amp;"")</f>
        <v>0</v>
      </c>
      <c r="AE139">
        <f>SUMIFS('Grid GenerationQueue'!AF$5:AF$467,'Grid GenerationQueue'!$AX$5:$AX$467,$B139,'Grid GenerationQueue'!$AY$5:$AY$467,$C139,'Grid GenerationQueue'!$BF$5:$BF$467,"&lt;&gt;"&amp;"")</f>
        <v>0</v>
      </c>
      <c r="AF139">
        <f>SUMIFS('Grid GenerationQueue'!AG$5:AG$467,'Grid GenerationQueue'!$AX$5:$AX$467,$B139,'Grid GenerationQueue'!$AY$5:$AY$467,$C139,'Grid GenerationQueue'!$BF$5:$BF$467,"&lt;&gt;"&amp;"")</f>
        <v>0</v>
      </c>
      <c r="AG139">
        <f>SUMIFS('Grid GenerationQueue'!AH$5:AH$467,'Grid GenerationQueue'!$AX$5:$AX$467,$B139,'Grid GenerationQueue'!$AY$5:$AY$467,$C139,'Grid GenerationQueue'!$BF$5:$BF$467,"&lt;&gt;"&amp;"")</f>
        <v>0</v>
      </c>
      <c r="AH139">
        <f>SUMIFS('Grid GenerationQueue'!AI$5:AI$467,'Grid GenerationQueue'!$AX$5:$AX$467,$B139,'Grid GenerationQueue'!$AY$5:$AY$467,$C139,'Grid GenerationQueue'!$BF$5:$BF$467,"&lt;&gt;"&amp;"")</f>
        <v>0</v>
      </c>
      <c r="AI139">
        <f>SUMIFS('Grid GenerationQueue'!AJ$5:AJ$467,'Grid GenerationQueue'!$AX$5:$AX$467,$B139,'Grid GenerationQueue'!$AY$5:$AY$467,$C139,'Grid GenerationQueue'!$BF$5:$BF$467,"&lt;&gt;"&amp;"")</f>
        <v>0</v>
      </c>
      <c r="AJ139">
        <f>SUMIFS('Grid GenerationQueue'!AK$5:AK$467,'Grid GenerationQueue'!$AX$5:$AX$467,$B139,'Grid GenerationQueue'!$AY$5:$AY$467,$C139,'Grid GenerationQueue'!$BF$5:$BF$467,"&lt;&gt;"&amp;"")</f>
        <v>0</v>
      </c>
      <c r="AK139">
        <f>SUMIFS('Grid GenerationQueue'!AL$5:AL$467,'Grid GenerationQueue'!$AX$5:$AX$467,$B139,'Grid GenerationQueue'!$AY$5:$AY$467,$C139,'Grid GenerationQueue'!$BF$5:$BF$467,"&lt;&gt;"&amp;"")</f>
        <v>0</v>
      </c>
      <c r="AL139">
        <f>SUMIFS('Grid GenerationQueue'!AM$5:AM$467,'Grid GenerationQueue'!$AX$5:$AX$467,$B139,'Grid GenerationQueue'!$AY$5:$AY$467,$C139,'Grid GenerationQueue'!$BF$5:$BF$467,"&lt;&gt;"&amp;"")</f>
        <v>0</v>
      </c>
      <c r="AM139">
        <f>SUMIFS('Grid GenerationQueue'!AN$5:AN$467,'Grid GenerationQueue'!$AX$5:$AX$467,$B139,'Grid GenerationQueue'!$AY$5:$AY$467,$C139,'Grid GenerationQueue'!$BF$5:$BF$467,"&lt;&gt;"&amp;"")</f>
        <v>0</v>
      </c>
      <c r="AN139">
        <f>SUMIFS('Grid GenerationQueue'!AO$5:AO$467,'Grid GenerationQueue'!$AX$5:$AX$467,$B139,'Grid GenerationQueue'!$AY$5:$AY$467,$C139,'Grid GenerationQueue'!$BF$5:$BF$467,"&lt;&gt;"&amp;"")</f>
        <v>0</v>
      </c>
      <c r="AO139">
        <f>SUMIFS('Grid GenerationQueue'!AP$5:AP$467,'Grid GenerationQueue'!$AX$5:$AX$467,$B139,'Grid GenerationQueue'!$AY$5:$AY$467,$C139,'Grid GenerationQueue'!$BF$5:$BF$467,"&lt;&gt;"&amp;"")</f>
        <v>0</v>
      </c>
      <c r="AQ139">
        <f>SUMIFS('Grid GenerationQueue'!AE$5:AE$467,'Grid GenerationQueue'!$AX$5:$AX$467,$B139,'Grid GenerationQueue'!$AY$5:$AY$467,$C139)</f>
        <v>0</v>
      </c>
      <c r="AR139">
        <f>SUMIFS('Grid GenerationQueue'!AF$5:AF$467,'Grid GenerationQueue'!$AX$5:$AX$467,$B139,'Grid GenerationQueue'!$AY$5:$AY$467,$C139)</f>
        <v>0</v>
      </c>
      <c r="AS139">
        <f>SUMIFS('Grid GenerationQueue'!AG$5:AG$467,'Grid GenerationQueue'!$AX$5:$AX$467,$B139,'Grid GenerationQueue'!$AY$5:$AY$467,$C139)</f>
        <v>0</v>
      </c>
      <c r="AT139">
        <f>SUMIFS('Grid GenerationQueue'!AH$5:AH$467,'Grid GenerationQueue'!$AX$5:$AX$467,$B139,'Grid GenerationQueue'!$AY$5:$AY$467,$C139)</f>
        <v>0</v>
      </c>
      <c r="AU139">
        <f>SUMIFS('Grid GenerationQueue'!AI$5:AI$467,'Grid GenerationQueue'!$AX$5:$AX$467,$B139,'Grid GenerationQueue'!$AY$5:$AY$467,$C139)</f>
        <v>0</v>
      </c>
      <c r="AV139">
        <f>SUMIFS('Grid GenerationQueue'!AJ$5:AJ$467,'Grid GenerationQueue'!$AX$5:$AX$467,$B139,'Grid GenerationQueue'!$AY$5:$AY$467,$C139)</f>
        <v>0</v>
      </c>
      <c r="AW139">
        <f>SUMIFS('Grid GenerationQueue'!AK$5:AK$467,'Grid GenerationQueue'!$AX$5:$AX$467,$B139,'Grid GenerationQueue'!$AY$5:$AY$467,$C139)</f>
        <v>0</v>
      </c>
      <c r="AX139">
        <f>SUMIFS('Grid GenerationQueue'!AL$5:AL$467,'Grid GenerationQueue'!$AX$5:$AX$467,$B139,'Grid GenerationQueue'!$AY$5:$AY$467,$C139)</f>
        <v>0</v>
      </c>
      <c r="AY139">
        <f>SUMIFS('Grid GenerationQueue'!AM$5:AM$467,'Grid GenerationQueue'!$AX$5:$AX$467,$B139,'Grid GenerationQueue'!$AY$5:$AY$467,$C139)</f>
        <v>0</v>
      </c>
      <c r="AZ139">
        <f>SUMIFS('Grid GenerationQueue'!AN$5:AN$467,'Grid GenerationQueue'!$AX$5:$AX$467,$B139,'Grid GenerationQueue'!$AY$5:$AY$467,$C139)</f>
        <v>0</v>
      </c>
      <c r="BA139">
        <f>SUMIFS('Grid GenerationQueue'!AO$5:AO$467,'Grid GenerationQueue'!$AX$5:$AX$467,$B139,'Grid GenerationQueue'!$AY$5:$AY$467,$C139)</f>
        <v>0</v>
      </c>
      <c r="BB139">
        <f>SUMIFS('Grid GenerationQueue'!AP$5:AP$467,'Grid GenerationQueue'!$AX$5:$AX$467,$B139,'Grid GenerationQueue'!$AY$5:$AY$467,$C139)</f>
        <v>0</v>
      </c>
      <c r="BD139">
        <f>SUMIFS('Grid GenerationQueue'!AE$5:AE$467,'Grid GenerationQueue'!$AX$5:$AX$467,$B139,'Grid GenerationQueue'!$AY$5:$AY$467,$C139,'Grid GenerationQueue'!$BH$5:$BH$467,"Executed",'Grid GenerationQueue'!$BB$5:$BB$467,"&lt;"&amp;$BE$3)</f>
        <v>0</v>
      </c>
      <c r="BE139">
        <f>SUMIFS('Grid GenerationQueue'!AF$5:AF$467,'Grid GenerationQueue'!$AX$5:$AX$467,$B139,'Grid GenerationQueue'!$AY$5:$AY$467,$C139,'Grid GenerationQueue'!$BH$5:$BH$467,"Executed",'Grid GenerationQueue'!$BB$5:$BB$467,"&lt;"&amp;$BE$3)</f>
        <v>0</v>
      </c>
      <c r="BF139">
        <f>SUMIFS('Grid GenerationQueue'!AG$5:AG$467,'Grid GenerationQueue'!$AX$5:$AX$467,$B139,'Grid GenerationQueue'!$AY$5:$AY$467,$C139,'Grid GenerationQueue'!$BH$5:$BH$467,"Executed",'Grid GenerationQueue'!$BB$5:$BB$467,"&lt;"&amp;$BE$3)</f>
        <v>0</v>
      </c>
      <c r="BG139">
        <f>SUMIFS('Grid GenerationQueue'!AH$5:AH$467,'Grid GenerationQueue'!$AX$5:$AX$467,$B139,'Grid GenerationQueue'!$AY$5:$AY$467,$C139,'Grid GenerationQueue'!$BH$5:$BH$467,"Executed",'Grid GenerationQueue'!$BB$5:$BB$467,"&lt;"&amp;$BE$3)</f>
        <v>0</v>
      </c>
      <c r="BH139">
        <f>SUMIFS('Grid GenerationQueue'!AI$5:AI$467,'Grid GenerationQueue'!$AX$5:$AX$467,$B139,'Grid GenerationQueue'!$AY$5:$AY$467,$C139,'Grid GenerationQueue'!$BH$5:$BH$467,"Executed",'Grid GenerationQueue'!$BB$5:$BB$467,"&lt;"&amp;$BE$3)</f>
        <v>0</v>
      </c>
      <c r="BI139">
        <f>SUMIFS('Grid GenerationQueue'!AJ$5:AJ$467,'Grid GenerationQueue'!$AX$5:$AX$467,$B139,'Grid GenerationQueue'!$AY$5:$AY$467,$C139,'Grid GenerationQueue'!$BH$5:$BH$467,"Executed",'Grid GenerationQueue'!$BB$5:$BB$467,"&lt;"&amp;$BE$3)</f>
        <v>0</v>
      </c>
      <c r="BJ139">
        <f>SUMIFS('Grid GenerationQueue'!AK$5:AK$467,'Grid GenerationQueue'!$AX$5:$AX$467,$B139,'Grid GenerationQueue'!$AY$5:$AY$467,$C139,'Grid GenerationQueue'!$BH$5:$BH$467,"Executed",'Grid GenerationQueue'!$BB$5:$BB$467,"&lt;"&amp;$BE$3)</f>
        <v>0</v>
      </c>
      <c r="BK139">
        <f>SUMIFS('Grid GenerationQueue'!AL$5:AL$467,'Grid GenerationQueue'!$AX$5:$AX$467,$B139,'Grid GenerationQueue'!$AY$5:$AY$467,$C139,'Grid GenerationQueue'!$BH$5:$BH$467,"Executed",'Grid GenerationQueue'!$BB$5:$BB$467,"&lt;"&amp;$BE$3)</f>
        <v>0</v>
      </c>
      <c r="BL139">
        <f>SUMIFS('Grid GenerationQueue'!AM$5:AM$467,'Grid GenerationQueue'!$AX$5:$AX$467,$B139,'Grid GenerationQueue'!$AY$5:$AY$467,$C139,'Grid GenerationQueue'!$BH$5:$BH$467,"Executed",'Grid GenerationQueue'!$BB$5:$BB$467,"&lt;"&amp;$BE$3)</f>
        <v>0</v>
      </c>
      <c r="BM139">
        <f>SUMIFS('Grid GenerationQueue'!AN$5:AN$467,'Grid GenerationQueue'!$AX$5:$AX$467,$B139,'Grid GenerationQueue'!$AY$5:$AY$467,$C139,'Grid GenerationQueue'!$BH$5:$BH$467,"Executed",'Grid GenerationQueue'!$BB$5:$BB$467,"&lt;"&amp;$BE$3)</f>
        <v>0</v>
      </c>
      <c r="BN139">
        <f>SUMIFS('Grid GenerationQueue'!AO$5:AO$467,'Grid GenerationQueue'!$AX$5:$AX$467,$B139,'Grid GenerationQueue'!$AY$5:$AY$467,$C139,'Grid GenerationQueue'!$BH$5:$BH$467,"Executed",'Grid GenerationQueue'!$BB$5:$BB$467,"&lt;"&amp;$BE$3)</f>
        <v>0</v>
      </c>
      <c r="BO139">
        <f>SUMIFS('Grid GenerationQueue'!AP$5:AP$467,'Grid GenerationQueue'!$AX$5:$AX$467,$B139,'Grid GenerationQueue'!$AY$5:$AY$467,$C139,'Grid GenerationQueue'!$BH$5:$BH$467,"Executed",'Grid GenerationQueue'!$BB$5:$BB$467,"&lt;"&amp;$BE$3)</f>
        <v>0</v>
      </c>
      <c r="BQ139">
        <f>SUMIFS('Grid GenerationQueue'!AE$5:AE$467,'Grid GenerationQueue'!$AX$5:$AX$467,$B139,'Grid GenerationQueue'!$AY$5:$AY$467,$C139,'Grid GenerationQueue'!$BF$5:$BF$467,"&lt;&gt;"&amp;"",'Grid GenerationQueue'!$BB$5:$BB$467,"&lt;"&amp;$BE$3)</f>
        <v>0</v>
      </c>
      <c r="BR139">
        <f>SUMIFS('Grid GenerationQueue'!AF$5:AF$467,'Grid GenerationQueue'!$AX$5:$AX$467,$B139,'Grid GenerationQueue'!$AY$5:$AY$467,$C139,'Grid GenerationQueue'!$BF$5:$BF$467,"&lt;&gt;"&amp;"",'Grid GenerationQueue'!$BB$5:$BB$467,"&lt;"&amp;$BE$3)</f>
        <v>0</v>
      </c>
      <c r="BS139">
        <f>SUMIFS('Grid GenerationQueue'!AG$5:AG$467,'Grid GenerationQueue'!$AX$5:$AX$467,$B139,'Grid GenerationQueue'!$AY$5:$AY$467,$C139,'Grid GenerationQueue'!$BF$5:$BF$467,"&lt;&gt;"&amp;"",'Grid GenerationQueue'!$BB$5:$BB$467,"&lt;"&amp;$BE$3)</f>
        <v>0</v>
      </c>
      <c r="BT139">
        <f>SUMIFS('Grid GenerationQueue'!AH$5:AH$467,'Grid GenerationQueue'!$AX$5:$AX$467,$B139,'Grid GenerationQueue'!$AY$5:$AY$467,$C139,'Grid GenerationQueue'!$BF$5:$BF$467,"&lt;&gt;"&amp;"",'Grid GenerationQueue'!$BB$5:$BB$467,"&lt;"&amp;$BE$3)</f>
        <v>0</v>
      </c>
      <c r="BU139">
        <f>SUMIFS('Grid GenerationQueue'!AI$5:AI$467,'Grid GenerationQueue'!$AX$5:$AX$467,$B139,'Grid GenerationQueue'!$AY$5:$AY$467,$C139,'Grid GenerationQueue'!$BF$5:$BF$467,"&lt;&gt;"&amp;"",'Grid GenerationQueue'!$BB$5:$BB$467,"&lt;"&amp;$BE$3)</f>
        <v>0</v>
      </c>
      <c r="BV139">
        <f>SUMIFS('Grid GenerationQueue'!AJ$5:AJ$467,'Grid GenerationQueue'!$AX$5:$AX$467,$B139,'Grid GenerationQueue'!$AY$5:$AY$467,$C139,'Grid GenerationQueue'!$BF$5:$BF$467,"&lt;&gt;"&amp;"",'Grid GenerationQueue'!$BB$5:$BB$467,"&lt;"&amp;$BE$3)</f>
        <v>0</v>
      </c>
      <c r="BW139">
        <f>SUMIFS('Grid GenerationQueue'!AK$5:AK$467,'Grid GenerationQueue'!$AX$5:$AX$467,$B139,'Grid GenerationQueue'!$AY$5:$AY$467,$C139,'Grid GenerationQueue'!$BF$5:$BF$467,"&lt;&gt;"&amp;"",'Grid GenerationQueue'!$BB$5:$BB$467,"&lt;"&amp;$BE$3)</f>
        <v>0</v>
      </c>
      <c r="BX139">
        <f>SUMIFS('Grid GenerationQueue'!AL$5:AL$467,'Grid GenerationQueue'!$AX$5:$AX$467,$B139,'Grid GenerationQueue'!$AY$5:$AY$467,$C139,'Grid GenerationQueue'!$BF$5:$BF$467,"&lt;&gt;"&amp;"",'Grid GenerationQueue'!$BB$5:$BB$467,"&lt;"&amp;$BE$3)</f>
        <v>0</v>
      </c>
      <c r="BY139">
        <f>SUMIFS('Grid GenerationQueue'!AM$5:AM$467,'Grid GenerationQueue'!$AX$5:$AX$467,$B139,'Grid GenerationQueue'!$AY$5:$AY$467,$C139,'Grid GenerationQueue'!$BF$5:$BF$467,"&lt;&gt;"&amp;"",'Grid GenerationQueue'!$BB$5:$BB$467,"&lt;"&amp;$BE$3)</f>
        <v>0</v>
      </c>
      <c r="BZ139">
        <f>SUMIFS('Grid GenerationQueue'!AN$5:AN$467,'Grid GenerationQueue'!$AX$5:$AX$467,$B139,'Grid GenerationQueue'!$AY$5:$AY$467,$C139,'Grid GenerationQueue'!$BF$5:$BF$467,"&lt;&gt;"&amp;"",'Grid GenerationQueue'!$BB$5:$BB$467,"&lt;"&amp;$BE$3)</f>
        <v>0</v>
      </c>
      <c r="CA139">
        <f>SUMIFS('Grid GenerationQueue'!AO$5:AO$467,'Grid GenerationQueue'!$AX$5:$AX$467,$B139,'Grid GenerationQueue'!$AY$5:$AY$467,$C139,'Grid GenerationQueue'!$BF$5:$BF$467,"&lt;&gt;"&amp;"",'Grid GenerationQueue'!$BB$5:$BB$467,"&lt;"&amp;$BE$3)</f>
        <v>0</v>
      </c>
      <c r="CB139">
        <f>SUMIFS('Grid GenerationQueue'!AP$5:AP$467,'Grid GenerationQueue'!$AX$5:$AX$467,$B139,'Grid GenerationQueue'!$AY$5:$AY$467,$C139,'Grid GenerationQueue'!$BF$5:$BF$467,"&lt;&gt;"&amp;"",'Grid GenerationQueue'!$BB$5:$BB$467,"&lt;"&amp;$BE$3)</f>
        <v>0</v>
      </c>
      <c r="CD139">
        <f>SUMIFS('Grid GenerationQueue'!AE$5:AE$467,'Grid GenerationQueue'!$AX$5:$AX$467,$B139,'Grid GenerationQueue'!$AY$5:$AY$467,$C139,'Grid GenerationQueue'!$BB$5:$BB$467,"&lt;"&amp;$BE$3)</f>
        <v>0</v>
      </c>
      <c r="CE139">
        <f>SUMIFS('Grid GenerationQueue'!AF$5:AF$467,'Grid GenerationQueue'!$AX$5:$AX$467,$B139,'Grid GenerationQueue'!$AY$5:$AY$467,$C139,'Grid GenerationQueue'!$BB$5:$BB$467,"&lt;"&amp;$BE$3)</f>
        <v>0</v>
      </c>
      <c r="CF139">
        <f>SUMIFS('Grid GenerationQueue'!AG$5:AG$467,'Grid GenerationQueue'!$AX$5:$AX$467,$B139,'Grid GenerationQueue'!$AY$5:$AY$467,$C139,'Grid GenerationQueue'!$BB$5:$BB$467,"&lt;"&amp;$BE$3)</f>
        <v>0</v>
      </c>
      <c r="CG139">
        <f>SUMIFS('Grid GenerationQueue'!AH$5:AH$467,'Grid GenerationQueue'!$AX$5:$AX$467,$B139,'Grid GenerationQueue'!$AY$5:$AY$467,$C139,'Grid GenerationQueue'!$BB$5:$BB$467,"&lt;"&amp;$BE$3)</f>
        <v>0</v>
      </c>
      <c r="CH139">
        <f>SUMIFS('Grid GenerationQueue'!AI$5:AI$467,'Grid GenerationQueue'!$AX$5:$AX$467,$B139,'Grid GenerationQueue'!$AY$5:$AY$467,$C139,'Grid GenerationQueue'!$BB$5:$BB$467,"&lt;"&amp;$BE$3)</f>
        <v>0</v>
      </c>
      <c r="CI139">
        <f>SUMIFS('Grid GenerationQueue'!AJ$5:AJ$467,'Grid GenerationQueue'!$AX$5:$AX$467,$B139,'Grid GenerationQueue'!$AY$5:$AY$467,$C139,'Grid GenerationQueue'!$BB$5:$BB$467,"&lt;"&amp;$BE$3)</f>
        <v>0</v>
      </c>
      <c r="CJ139">
        <f>SUMIFS('Grid GenerationQueue'!AK$5:AK$467,'Grid GenerationQueue'!$AX$5:$AX$467,$B139,'Grid GenerationQueue'!$AY$5:$AY$467,$C139,'Grid GenerationQueue'!$BB$5:$BB$467,"&lt;"&amp;$BE$3)</f>
        <v>0</v>
      </c>
      <c r="CK139">
        <f>SUMIFS('Grid GenerationQueue'!AL$5:AL$467,'Grid GenerationQueue'!$AX$5:$AX$467,$B139,'Grid GenerationQueue'!$AY$5:$AY$467,$C139,'Grid GenerationQueue'!$BB$5:$BB$467,"&lt;"&amp;$BE$3)</f>
        <v>0</v>
      </c>
      <c r="CL139">
        <f>SUMIFS('Grid GenerationQueue'!AM$5:AM$467,'Grid GenerationQueue'!$AX$5:$AX$467,$B139,'Grid GenerationQueue'!$AY$5:$AY$467,$C139,'Grid GenerationQueue'!$BB$5:$BB$467,"&lt;"&amp;$BE$3)</f>
        <v>0</v>
      </c>
      <c r="CM139">
        <f>SUMIFS('Grid GenerationQueue'!AN$5:AN$467,'Grid GenerationQueue'!$AX$5:$AX$467,$B139,'Grid GenerationQueue'!$AY$5:$AY$467,$C139,'Grid GenerationQueue'!$BB$5:$BB$467,"&lt;"&amp;$BE$3)</f>
        <v>0</v>
      </c>
      <c r="CN139">
        <f>SUMIFS('Grid GenerationQueue'!AO$5:AO$467,'Grid GenerationQueue'!$AX$5:$AX$467,$B139,'Grid GenerationQueue'!$AY$5:$AY$467,$C139,'Grid GenerationQueue'!$BB$5:$BB$467,"&lt;"&amp;$BE$3)</f>
        <v>0</v>
      </c>
      <c r="CO139">
        <f>SUMIFS('Grid GenerationQueue'!AP$5:AP$467,'Grid GenerationQueue'!$AX$5:$AX$467,$B139,'Grid GenerationQueue'!$AY$5:$AY$467,$C139,'Grid GenerationQueue'!$BB$5:$BB$467,"&lt;"&amp;$BE$3)</f>
        <v>0</v>
      </c>
    </row>
    <row r="140" spans="1:93" x14ac:dyDescent="0.35">
      <c r="A140" t="s">
        <v>4651</v>
      </c>
      <c r="B140" t="s">
        <v>4602</v>
      </c>
      <c r="C140">
        <v>230</v>
      </c>
      <c r="D140">
        <f>SUMIFS('Grid GenerationQueue'!AE$5:AE$467,'Grid GenerationQueue'!$AX$5:$AX$467,$B140,'Grid GenerationQueue'!$AY$5:$AY$467,$C140,'Grid GenerationQueue'!$BI$5:$BI$467,"&lt;4")</f>
        <v>92.5</v>
      </c>
      <c r="E140">
        <f>SUMIFS('Grid GenerationQueue'!AF$5:AF$467,'Grid GenerationQueue'!$AX$5:$AX$467,$B140,'Grid GenerationQueue'!$AY$5:$AY$467,$C140,'Grid GenerationQueue'!$BI$5:$BI$467,"&lt;4")</f>
        <v>92.5</v>
      </c>
      <c r="F140">
        <f>SUMIFS('Grid GenerationQueue'!AG$5:AG$467,'Grid GenerationQueue'!$AX$5:$AX$467,$B140,'Grid GenerationQueue'!$AY$5:$AY$467,$C140,'Grid GenerationQueue'!$BI$5:$BI$467,"&lt;4")</f>
        <v>0</v>
      </c>
      <c r="G140">
        <f>SUMIFS('Grid GenerationQueue'!AH$5:AH$467,'Grid GenerationQueue'!$AX$5:$AX$467,$B140,'Grid GenerationQueue'!$AY$5:$AY$467,$C140,'Grid GenerationQueue'!$BI$5:$BI$467,"&lt;4")</f>
        <v>0</v>
      </c>
      <c r="H140">
        <f>SUMIFS('Grid GenerationQueue'!AI$5:AI$467,'Grid GenerationQueue'!$AX$5:$AX$467,$B140,'Grid GenerationQueue'!$AY$5:$AY$467,$C140,'Grid GenerationQueue'!$BI$5:$BI$467,"&lt;4")</f>
        <v>30</v>
      </c>
      <c r="I140">
        <f>SUMIFS('Grid GenerationQueue'!AJ$5:AJ$467,'Grid GenerationQueue'!$AX$5:$AX$467,$B140,'Grid GenerationQueue'!$AY$5:$AY$467,$C140,'Grid GenerationQueue'!$BI$5:$BI$467,"&lt;4")</f>
        <v>30</v>
      </c>
      <c r="J140">
        <f>SUMIFS('Grid GenerationQueue'!AK$5:AK$467,'Grid GenerationQueue'!$AX$5:$AX$467,$B140,'Grid GenerationQueue'!$AY$5:$AY$467,$C140,'Grid GenerationQueue'!$BI$5:$BI$467,"&lt;4")</f>
        <v>0</v>
      </c>
      <c r="K140">
        <f>SUMIFS('Grid GenerationQueue'!AL$5:AL$467,'Grid GenerationQueue'!$AX$5:$AX$467,$B140,'Grid GenerationQueue'!$AY$5:$AY$467,$C140,'Grid GenerationQueue'!$BI$5:$BI$467,"&lt;4")</f>
        <v>0</v>
      </c>
      <c r="L140">
        <f>SUMIFS('Grid GenerationQueue'!AM$5:AM$467,'Grid GenerationQueue'!$AX$5:$AX$467,$B140,'Grid GenerationQueue'!$AY$5:$AY$467,$C140,'Grid GenerationQueue'!$BI$5:$BI$467,"&lt;4")</f>
        <v>0</v>
      </c>
      <c r="M140">
        <f>SUMIFS('Grid GenerationQueue'!AN$5:AN$467,'Grid GenerationQueue'!$AX$5:$AX$467,$B140,'Grid GenerationQueue'!$AY$5:$AY$467,$C140,'Grid GenerationQueue'!$BI$5:$BI$467,"&lt;4")</f>
        <v>0</v>
      </c>
      <c r="N140">
        <f>SUMIFS('Grid GenerationQueue'!AO$5:AO$467,'Grid GenerationQueue'!$AX$5:$AX$467,$B140,'Grid GenerationQueue'!$AY$5:$AY$467,$C140,'Grid GenerationQueue'!$BI$5:$BI$467,"&lt;4")</f>
        <v>0</v>
      </c>
      <c r="O140">
        <f>SUMIFS('Grid GenerationQueue'!AP$5:AP$467,'Grid GenerationQueue'!$AX$5:$AX$467,$B140,'Grid GenerationQueue'!$AY$5:$AY$467,$C140,'Grid GenerationQueue'!$BI$5:$BI$467,"&lt;4")</f>
        <v>0</v>
      </c>
      <c r="Q140">
        <f>SUMIFS('Grid GenerationQueue'!AE$5:AE$467,'Grid GenerationQueue'!$AX$5:$AX$467,$B140,'Grid GenerationQueue'!$AY$5:$AY$467,$C140,'Grid GenerationQueue'!$BH$5:$BH$467,"Executed")</f>
        <v>92.5</v>
      </c>
      <c r="R140">
        <f>SUMIFS('Grid GenerationQueue'!AF$5:AF$467,'Grid GenerationQueue'!$AX$5:$AX$467,$B140,'Grid GenerationQueue'!$AY$5:$AY$467,$C140,'Grid GenerationQueue'!$BH$5:$BH$467,"Executed")</f>
        <v>92.5</v>
      </c>
      <c r="S140">
        <f>SUMIFS('Grid GenerationQueue'!AG$5:AG$467,'Grid GenerationQueue'!$AX$5:$AX$467,$B140,'Grid GenerationQueue'!$AY$5:$AY$467,$C140,'Grid GenerationQueue'!$BH$5:$BH$467,"Executed")</f>
        <v>0</v>
      </c>
      <c r="T140">
        <f>SUMIFS('Grid GenerationQueue'!AH$5:AH$467,'Grid GenerationQueue'!$AX$5:$AX$467,$B140,'Grid GenerationQueue'!$AY$5:$AY$467,$C140,'Grid GenerationQueue'!$BH$5:$BH$467,"Executed")</f>
        <v>0</v>
      </c>
      <c r="U140">
        <f>SUMIFS('Grid GenerationQueue'!AI$5:AI$467,'Grid GenerationQueue'!$AX$5:$AX$467,$B140,'Grid GenerationQueue'!$AY$5:$AY$467,$C140,'Grid GenerationQueue'!$BH$5:$BH$467,"Executed")</f>
        <v>30</v>
      </c>
      <c r="V140">
        <f>SUMIFS('Grid GenerationQueue'!AJ$5:AJ$467,'Grid GenerationQueue'!$AX$5:$AX$467,$B140,'Grid GenerationQueue'!$AY$5:$AY$467,$C140,'Grid GenerationQueue'!$BH$5:$BH$467,"Executed")</f>
        <v>30</v>
      </c>
      <c r="W140">
        <f>SUMIFS('Grid GenerationQueue'!AK$5:AK$467,'Grid GenerationQueue'!$AX$5:$AX$467,$B140,'Grid GenerationQueue'!$AY$5:$AY$467,$C140,'Grid GenerationQueue'!$BH$5:$BH$467,"Executed")</f>
        <v>0</v>
      </c>
      <c r="X140">
        <f>SUMIFS('Grid GenerationQueue'!AL$5:AL$467,'Grid GenerationQueue'!$AX$5:$AX$467,$B140,'Grid GenerationQueue'!$AY$5:$AY$467,$C140,'Grid GenerationQueue'!$BH$5:$BH$467,"Executed")</f>
        <v>0</v>
      </c>
      <c r="Y140">
        <f>SUMIFS('Grid GenerationQueue'!AM$5:AM$467,'Grid GenerationQueue'!$AX$5:$AX$467,$B140,'Grid GenerationQueue'!$AY$5:$AY$467,$C140,'Grid GenerationQueue'!$BH$5:$BH$467,"Executed")</f>
        <v>0</v>
      </c>
      <c r="Z140">
        <f>SUMIFS('Grid GenerationQueue'!AN$5:AN$467,'Grid GenerationQueue'!$AX$5:$AX$467,$B140,'Grid GenerationQueue'!$AY$5:$AY$467,$C140,'Grid GenerationQueue'!$BH$5:$BH$467,"Executed")</f>
        <v>0</v>
      </c>
      <c r="AA140">
        <f>SUMIFS('Grid GenerationQueue'!AO$5:AO$467,'Grid GenerationQueue'!$AX$5:$AX$467,$B140,'Grid GenerationQueue'!$AY$5:$AY$467,$C140,'Grid GenerationQueue'!$BH$5:$BH$467,"Executed")</f>
        <v>0</v>
      </c>
      <c r="AB140">
        <f>SUMIFS('Grid GenerationQueue'!AP$5:AP$467,'Grid GenerationQueue'!$AX$5:$AX$467,$B140,'Grid GenerationQueue'!$AY$5:$AY$467,$C140,'Grid GenerationQueue'!$BH$5:$BH$467,"Executed")</f>
        <v>0</v>
      </c>
      <c r="AD140">
        <f>SUMIFS('Grid GenerationQueue'!AE$5:AE$467,'Grid GenerationQueue'!$AX$5:$AX$467,$B140,'Grid GenerationQueue'!$AY$5:$AY$467,$C140,'Grid GenerationQueue'!$BF$5:$BF$467,"&lt;&gt;"&amp;"")</f>
        <v>92.5</v>
      </c>
      <c r="AE140">
        <f>SUMIFS('Grid GenerationQueue'!AF$5:AF$467,'Grid GenerationQueue'!$AX$5:$AX$467,$B140,'Grid GenerationQueue'!$AY$5:$AY$467,$C140,'Grid GenerationQueue'!$BF$5:$BF$467,"&lt;&gt;"&amp;"")</f>
        <v>92.5</v>
      </c>
      <c r="AF140">
        <f>SUMIFS('Grid GenerationQueue'!AG$5:AG$467,'Grid GenerationQueue'!$AX$5:$AX$467,$B140,'Grid GenerationQueue'!$AY$5:$AY$467,$C140,'Grid GenerationQueue'!$BF$5:$BF$467,"&lt;&gt;"&amp;"")</f>
        <v>0</v>
      </c>
      <c r="AG140">
        <f>SUMIFS('Grid GenerationQueue'!AH$5:AH$467,'Grid GenerationQueue'!$AX$5:$AX$467,$B140,'Grid GenerationQueue'!$AY$5:$AY$467,$C140,'Grid GenerationQueue'!$BF$5:$BF$467,"&lt;&gt;"&amp;"")</f>
        <v>0</v>
      </c>
      <c r="AH140">
        <f>SUMIFS('Grid GenerationQueue'!AI$5:AI$467,'Grid GenerationQueue'!$AX$5:$AX$467,$B140,'Grid GenerationQueue'!$AY$5:$AY$467,$C140,'Grid GenerationQueue'!$BF$5:$BF$467,"&lt;&gt;"&amp;"")</f>
        <v>30</v>
      </c>
      <c r="AI140">
        <f>SUMIFS('Grid GenerationQueue'!AJ$5:AJ$467,'Grid GenerationQueue'!$AX$5:$AX$467,$B140,'Grid GenerationQueue'!$AY$5:$AY$467,$C140,'Grid GenerationQueue'!$BF$5:$BF$467,"&lt;&gt;"&amp;"")</f>
        <v>30</v>
      </c>
      <c r="AJ140">
        <f>SUMIFS('Grid GenerationQueue'!AK$5:AK$467,'Grid GenerationQueue'!$AX$5:$AX$467,$B140,'Grid GenerationQueue'!$AY$5:$AY$467,$C140,'Grid GenerationQueue'!$BF$5:$BF$467,"&lt;&gt;"&amp;"")</f>
        <v>0</v>
      </c>
      <c r="AK140">
        <f>SUMIFS('Grid GenerationQueue'!AL$5:AL$467,'Grid GenerationQueue'!$AX$5:$AX$467,$B140,'Grid GenerationQueue'!$AY$5:$AY$467,$C140,'Grid GenerationQueue'!$BF$5:$BF$467,"&lt;&gt;"&amp;"")</f>
        <v>0</v>
      </c>
      <c r="AL140">
        <f>SUMIFS('Grid GenerationQueue'!AM$5:AM$467,'Grid GenerationQueue'!$AX$5:$AX$467,$B140,'Grid GenerationQueue'!$AY$5:$AY$467,$C140,'Grid GenerationQueue'!$BF$5:$BF$467,"&lt;&gt;"&amp;"")</f>
        <v>0</v>
      </c>
      <c r="AM140">
        <f>SUMIFS('Grid GenerationQueue'!AN$5:AN$467,'Grid GenerationQueue'!$AX$5:$AX$467,$B140,'Grid GenerationQueue'!$AY$5:$AY$467,$C140,'Grid GenerationQueue'!$BF$5:$BF$467,"&lt;&gt;"&amp;"")</f>
        <v>0</v>
      </c>
      <c r="AN140">
        <f>SUMIFS('Grid GenerationQueue'!AO$5:AO$467,'Grid GenerationQueue'!$AX$5:$AX$467,$B140,'Grid GenerationQueue'!$AY$5:$AY$467,$C140,'Grid GenerationQueue'!$BF$5:$BF$467,"&lt;&gt;"&amp;"")</f>
        <v>0</v>
      </c>
      <c r="AO140">
        <f>SUMIFS('Grid GenerationQueue'!AP$5:AP$467,'Grid GenerationQueue'!$AX$5:$AX$467,$B140,'Grid GenerationQueue'!$AY$5:$AY$467,$C140,'Grid GenerationQueue'!$BF$5:$BF$467,"&lt;&gt;"&amp;"")</f>
        <v>0</v>
      </c>
      <c r="AQ140">
        <f>SUMIFS('Grid GenerationQueue'!AE$5:AE$467,'Grid GenerationQueue'!$AX$5:$AX$467,$B140,'Grid GenerationQueue'!$AY$5:$AY$467,$C140)</f>
        <v>92.5</v>
      </c>
      <c r="AR140">
        <f>SUMIFS('Grid GenerationQueue'!AF$5:AF$467,'Grid GenerationQueue'!$AX$5:$AX$467,$B140,'Grid GenerationQueue'!$AY$5:$AY$467,$C140)</f>
        <v>92.5</v>
      </c>
      <c r="AS140">
        <f>SUMIFS('Grid GenerationQueue'!AG$5:AG$467,'Grid GenerationQueue'!$AX$5:$AX$467,$B140,'Grid GenerationQueue'!$AY$5:$AY$467,$C140)</f>
        <v>0</v>
      </c>
      <c r="AT140">
        <f>SUMIFS('Grid GenerationQueue'!AH$5:AH$467,'Grid GenerationQueue'!$AX$5:$AX$467,$B140,'Grid GenerationQueue'!$AY$5:$AY$467,$C140)</f>
        <v>0</v>
      </c>
      <c r="AU140">
        <f>SUMIFS('Grid GenerationQueue'!AI$5:AI$467,'Grid GenerationQueue'!$AX$5:$AX$467,$B140,'Grid GenerationQueue'!$AY$5:$AY$467,$C140)</f>
        <v>30</v>
      </c>
      <c r="AV140">
        <f>SUMIFS('Grid GenerationQueue'!AJ$5:AJ$467,'Grid GenerationQueue'!$AX$5:$AX$467,$B140,'Grid GenerationQueue'!$AY$5:$AY$467,$C140)</f>
        <v>30</v>
      </c>
      <c r="AW140">
        <f>SUMIFS('Grid GenerationQueue'!AK$5:AK$467,'Grid GenerationQueue'!$AX$5:$AX$467,$B140,'Grid GenerationQueue'!$AY$5:$AY$467,$C140)</f>
        <v>0</v>
      </c>
      <c r="AX140">
        <f>SUMIFS('Grid GenerationQueue'!AL$5:AL$467,'Grid GenerationQueue'!$AX$5:$AX$467,$B140,'Grid GenerationQueue'!$AY$5:$AY$467,$C140)</f>
        <v>0</v>
      </c>
      <c r="AY140">
        <f>SUMIFS('Grid GenerationQueue'!AM$5:AM$467,'Grid GenerationQueue'!$AX$5:$AX$467,$B140,'Grid GenerationQueue'!$AY$5:$AY$467,$C140)</f>
        <v>0</v>
      </c>
      <c r="AZ140">
        <f>SUMIFS('Grid GenerationQueue'!AN$5:AN$467,'Grid GenerationQueue'!$AX$5:$AX$467,$B140,'Grid GenerationQueue'!$AY$5:$AY$467,$C140)</f>
        <v>0</v>
      </c>
      <c r="BA140">
        <f>SUMIFS('Grid GenerationQueue'!AO$5:AO$467,'Grid GenerationQueue'!$AX$5:$AX$467,$B140,'Grid GenerationQueue'!$AY$5:$AY$467,$C140)</f>
        <v>0</v>
      </c>
      <c r="BB140">
        <f>SUMIFS('Grid GenerationQueue'!AP$5:AP$467,'Grid GenerationQueue'!$AX$5:$AX$467,$B140,'Grid GenerationQueue'!$AY$5:$AY$467,$C140)</f>
        <v>0</v>
      </c>
      <c r="BD140">
        <f>SUMIFS('Grid GenerationQueue'!AE$5:AE$467,'Grid GenerationQueue'!$AX$5:$AX$467,$B140,'Grid GenerationQueue'!$AY$5:$AY$467,$C140,'Grid GenerationQueue'!$BH$5:$BH$467,"Executed",'Grid GenerationQueue'!$BB$5:$BB$467,"&lt;"&amp;$BE$3)</f>
        <v>92.5</v>
      </c>
      <c r="BE140">
        <f>SUMIFS('Grid GenerationQueue'!AF$5:AF$467,'Grid GenerationQueue'!$AX$5:$AX$467,$B140,'Grid GenerationQueue'!$AY$5:$AY$467,$C140,'Grid GenerationQueue'!$BH$5:$BH$467,"Executed",'Grid GenerationQueue'!$BB$5:$BB$467,"&lt;"&amp;$BE$3)</f>
        <v>92.5</v>
      </c>
      <c r="BF140">
        <f>SUMIFS('Grid GenerationQueue'!AG$5:AG$467,'Grid GenerationQueue'!$AX$5:$AX$467,$B140,'Grid GenerationQueue'!$AY$5:$AY$467,$C140,'Grid GenerationQueue'!$BH$5:$BH$467,"Executed",'Grid GenerationQueue'!$BB$5:$BB$467,"&lt;"&amp;$BE$3)</f>
        <v>0</v>
      </c>
      <c r="BG140">
        <f>SUMIFS('Grid GenerationQueue'!AH$5:AH$467,'Grid GenerationQueue'!$AX$5:$AX$467,$B140,'Grid GenerationQueue'!$AY$5:$AY$467,$C140,'Grid GenerationQueue'!$BH$5:$BH$467,"Executed",'Grid GenerationQueue'!$BB$5:$BB$467,"&lt;"&amp;$BE$3)</f>
        <v>0</v>
      </c>
      <c r="BH140">
        <f>SUMIFS('Grid GenerationQueue'!AI$5:AI$467,'Grid GenerationQueue'!$AX$5:$AX$467,$B140,'Grid GenerationQueue'!$AY$5:$AY$467,$C140,'Grid GenerationQueue'!$BH$5:$BH$467,"Executed",'Grid GenerationQueue'!$BB$5:$BB$467,"&lt;"&amp;$BE$3)</f>
        <v>30</v>
      </c>
      <c r="BI140">
        <f>SUMIFS('Grid GenerationQueue'!AJ$5:AJ$467,'Grid GenerationQueue'!$AX$5:$AX$467,$B140,'Grid GenerationQueue'!$AY$5:$AY$467,$C140,'Grid GenerationQueue'!$BH$5:$BH$467,"Executed",'Grid GenerationQueue'!$BB$5:$BB$467,"&lt;"&amp;$BE$3)</f>
        <v>30</v>
      </c>
      <c r="BJ140">
        <f>SUMIFS('Grid GenerationQueue'!AK$5:AK$467,'Grid GenerationQueue'!$AX$5:$AX$467,$B140,'Grid GenerationQueue'!$AY$5:$AY$467,$C140,'Grid GenerationQueue'!$BH$5:$BH$467,"Executed",'Grid GenerationQueue'!$BB$5:$BB$467,"&lt;"&amp;$BE$3)</f>
        <v>0</v>
      </c>
      <c r="BK140">
        <f>SUMIFS('Grid GenerationQueue'!AL$5:AL$467,'Grid GenerationQueue'!$AX$5:$AX$467,$B140,'Grid GenerationQueue'!$AY$5:$AY$467,$C140,'Grid GenerationQueue'!$BH$5:$BH$467,"Executed",'Grid GenerationQueue'!$BB$5:$BB$467,"&lt;"&amp;$BE$3)</f>
        <v>0</v>
      </c>
      <c r="BL140">
        <f>SUMIFS('Grid GenerationQueue'!AM$5:AM$467,'Grid GenerationQueue'!$AX$5:$AX$467,$B140,'Grid GenerationQueue'!$AY$5:$AY$467,$C140,'Grid GenerationQueue'!$BH$5:$BH$467,"Executed",'Grid GenerationQueue'!$BB$5:$BB$467,"&lt;"&amp;$BE$3)</f>
        <v>0</v>
      </c>
      <c r="BM140">
        <f>SUMIFS('Grid GenerationQueue'!AN$5:AN$467,'Grid GenerationQueue'!$AX$5:$AX$467,$B140,'Grid GenerationQueue'!$AY$5:$AY$467,$C140,'Grid GenerationQueue'!$BH$5:$BH$467,"Executed",'Grid GenerationQueue'!$BB$5:$BB$467,"&lt;"&amp;$BE$3)</f>
        <v>0</v>
      </c>
      <c r="BN140">
        <f>SUMIFS('Grid GenerationQueue'!AO$5:AO$467,'Grid GenerationQueue'!$AX$5:$AX$467,$B140,'Grid GenerationQueue'!$AY$5:$AY$467,$C140,'Grid GenerationQueue'!$BH$5:$BH$467,"Executed",'Grid GenerationQueue'!$BB$5:$BB$467,"&lt;"&amp;$BE$3)</f>
        <v>0</v>
      </c>
      <c r="BO140">
        <f>SUMIFS('Grid GenerationQueue'!AP$5:AP$467,'Grid GenerationQueue'!$AX$5:$AX$467,$B140,'Grid GenerationQueue'!$AY$5:$AY$467,$C140,'Grid GenerationQueue'!$BH$5:$BH$467,"Executed",'Grid GenerationQueue'!$BB$5:$BB$467,"&lt;"&amp;$BE$3)</f>
        <v>0</v>
      </c>
      <c r="BQ140">
        <f>SUMIFS('Grid GenerationQueue'!AE$5:AE$467,'Grid GenerationQueue'!$AX$5:$AX$467,$B140,'Grid GenerationQueue'!$AY$5:$AY$467,$C140,'Grid GenerationQueue'!$BF$5:$BF$467,"&lt;&gt;"&amp;"",'Grid GenerationQueue'!$BB$5:$BB$467,"&lt;"&amp;$BE$3)</f>
        <v>92.5</v>
      </c>
      <c r="BR140">
        <f>SUMIFS('Grid GenerationQueue'!AF$5:AF$467,'Grid GenerationQueue'!$AX$5:$AX$467,$B140,'Grid GenerationQueue'!$AY$5:$AY$467,$C140,'Grid GenerationQueue'!$BF$5:$BF$467,"&lt;&gt;"&amp;"",'Grid GenerationQueue'!$BB$5:$BB$467,"&lt;"&amp;$BE$3)</f>
        <v>92.5</v>
      </c>
      <c r="BS140">
        <f>SUMIFS('Grid GenerationQueue'!AG$5:AG$467,'Grid GenerationQueue'!$AX$5:$AX$467,$B140,'Grid GenerationQueue'!$AY$5:$AY$467,$C140,'Grid GenerationQueue'!$BF$5:$BF$467,"&lt;&gt;"&amp;"",'Grid GenerationQueue'!$BB$5:$BB$467,"&lt;"&amp;$BE$3)</f>
        <v>0</v>
      </c>
      <c r="BT140">
        <f>SUMIFS('Grid GenerationQueue'!AH$5:AH$467,'Grid GenerationQueue'!$AX$5:$AX$467,$B140,'Grid GenerationQueue'!$AY$5:$AY$467,$C140,'Grid GenerationQueue'!$BF$5:$BF$467,"&lt;&gt;"&amp;"",'Grid GenerationQueue'!$BB$5:$BB$467,"&lt;"&amp;$BE$3)</f>
        <v>0</v>
      </c>
      <c r="BU140">
        <f>SUMIFS('Grid GenerationQueue'!AI$5:AI$467,'Grid GenerationQueue'!$AX$5:$AX$467,$B140,'Grid GenerationQueue'!$AY$5:$AY$467,$C140,'Grid GenerationQueue'!$BF$5:$BF$467,"&lt;&gt;"&amp;"",'Grid GenerationQueue'!$BB$5:$BB$467,"&lt;"&amp;$BE$3)</f>
        <v>30</v>
      </c>
      <c r="BV140">
        <f>SUMIFS('Grid GenerationQueue'!AJ$5:AJ$467,'Grid GenerationQueue'!$AX$5:$AX$467,$B140,'Grid GenerationQueue'!$AY$5:$AY$467,$C140,'Grid GenerationQueue'!$BF$5:$BF$467,"&lt;&gt;"&amp;"",'Grid GenerationQueue'!$BB$5:$BB$467,"&lt;"&amp;$BE$3)</f>
        <v>30</v>
      </c>
      <c r="BW140">
        <f>SUMIFS('Grid GenerationQueue'!AK$5:AK$467,'Grid GenerationQueue'!$AX$5:$AX$467,$B140,'Grid GenerationQueue'!$AY$5:$AY$467,$C140,'Grid GenerationQueue'!$BF$5:$BF$467,"&lt;&gt;"&amp;"",'Grid GenerationQueue'!$BB$5:$BB$467,"&lt;"&amp;$BE$3)</f>
        <v>0</v>
      </c>
      <c r="BX140">
        <f>SUMIFS('Grid GenerationQueue'!AL$5:AL$467,'Grid GenerationQueue'!$AX$5:$AX$467,$B140,'Grid GenerationQueue'!$AY$5:$AY$467,$C140,'Grid GenerationQueue'!$BF$5:$BF$467,"&lt;&gt;"&amp;"",'Grid GenerationQueue'!$BB$5:$BB$467,"&lt;"&amp;$BE$3)</f>
        <v>0</v>
      </c>
      <c r="BY140">
        <f>SUMIFS('Grid GenerationQueue'!AM$5:AM$467,'Grid GenerationQueue'!$AX$5:$AX$467,$B140,'Grid GenerationQueue'!$AY$5:$AY$467,$C140,'Grid GenerationQueue'!$BF$5:$BF$467,"&lt;&gt;"&amp;"",'Grid GenerationQueue'!$BB$5:$BB$467,"&lt;"&amp;$BE$3)</f>
        <v>0</v>
      </c>
      <c r="BZ140">
        <f>SUMIFS('Grid GenerationQueue'!AN$5:AN$467,'Grid GenerationQueue'!$AX$5:$AX$467,$B140,'Grid GenerationQueue'!$AY$5:$AY$467,$C140,'Grid GenerationQueue'!$BF$5:$BF$467,"&lt;&gt;"&amp;"",'Grid GenerationQueue'!$BB$5:$BB$467,"&lt;"&amp;$BE$3)</f>
        <v>0</v>
      </c>
      <c r="CA140">
        <f>SUMIFS('Grid GenerationQueue'!AO$5:AO$467,'Grid GenerationQueue'!$AX$5:$AX$467,$B140,'Grid GenerationQueue'!$AY$5:$AY$467,$C140,'Grid GenerationQueue'!$BF$5:$BF$467,"&lt;&gt;"&amp;"",'Grid GenerationQueue'!$BB$5:$BB$467,"&lt;"&amp;$BE$3)</f>
        <v>0</v>
      </c>
      <c r="CB140">
        <f>SUMIFS('Grid GenerationQueue'!AP$5:AP$467,'Grid GenerationQueue'!$AX$5:$AX$467,$B140,'Grid GenerationQueue'!$AY$5:$AY$467,$C140,'Grid GenerationQueue'!$BF$5:$BF$467,"&lt;&gt;"&amp;"",'Grid GenerationQueue'!$BB$5:$BB$467,"&lt;"&amp;$BE$3)</f>
        <v>0</v>
      </c>
      <c r="CD140">
        <f>SUMIFS('Grid GenerationQueue'!AE$5:AE$467,'Grid GenerationQueue'!$AX$5:$AX$467,$B140,'Grid GenerationQueue'!$AY$5:$AY$467,$C140,'Grid GenerationQueue'!$BB$5:$BB$467,"&lt;"&amp;$BE$3)</f>
        <v>92.5</v>
      </c>
      <c r="CE140">
        <f>SUMIFS('Grid GenerationQueue'!AF$5:AF$467,'Grid GenerationQueue'!$AX$5:$AX$467,$B140,'Grid GenerationQueue'!$AY$5:$AY$467,$C140,'Grid GenerationQueue'!$BB$5:$BB$467,"&lt;"&amp;$BE$3)</f>
        <v>92.5</v>
      </c>
      <c r="CF140">
        <f>SUMIFS('Grid GenerationQueue'!AG$5:AG$467,'Grid GenerationQueue'!$AX$5:$AX$467,$B140,'Grid GenerationQueue'!$AY$5:$AY$467,$C140,'Grid GenerationQueue'!$BB$5:$BB$467,"&lt;"&amp;$BE$3)</f>
        <v>0</v>
      </c>
      <c r="CG140">
        <f>SUMIFS('Grid GenerationQueue'!AH$5:AH$467,'Grid GenerationQueue'!$AX$5:$AX$467,$B140,'Grid GenerationQueue'!$AY$5:$AY$467,$C140,'Grid GenerationQueue'!$BB$5:$BB$467,"&lt;"&amp;$BE$3)</f>
        <v>0</v>
      </c>
      <c r="CH140">
        <f>SUMIFS('Grid GenerationQueue'!AI$5:AI$467,'Grid GenerationQueue'!$AX$5:$AX$467,$B140,'Grid GenerationQueue'!$AY$5:$AY$467,$C140,'Grid GenerationQueue'!$BB$5:$BB$467,"&lt;"&amp;$BE$3)</f>
        <v>30</v>
      </c>
      <c r="CI140">
        <f>SUMIFS('Grid GenerationQueue'!AJ$5:AJ$467,'Grid GenerationQueue'!$AX$5:$AX$467,$B140,'Grid GenerationQueue'!$AY$5:$AY$467,$C140,'Grid GenerationQueue'!$BB$5:$BB$467,"&lt;"&amp;$BE$3)</f>
        <v>30</v>
      </c>
      <c r="CJ140">
        <f>SUMIFS('Grid GenerationQueue'!AK$5:AK$467,'Grid GenerationQueue'!$AX$5:$AX$467,$B140,'Grid GenerationQueue'!$AY$5:$AY$467,$C140,'Grid GenerationQueue'!$BB$5:$BB$467,"&lt;"&amp;$BE$3)</f>
        <v>0</v>
      </c>
      <c r="CK140">
        <f>SUMIFS('Grid GenerationQueue'!AL$5:AL$467,'Grid GenerationQueue'!$AX$5:$AX$467,$B140,'Grid GenerationQueue'!$AY$5:$AY$467,$C140,'Grid GenerationQueue'!$BB$5:$BB$467,"&lt;"&amp;$BE$3)</f>
        <v>0</v>
      </c>
      <c r="CL140">
        <f>SUMIFS('Grid GenerationQueue'!AM$5:AM$467,'Grid GenerationQueue'!$AX$5:$AX$467,$B140,'Grid GenerationQueue'!$AY$5:$AY$467,$C140,'Grid GenerationQueue'!$BB$5:$BB$467,"&lt;"&amp;$BE$3)</f>
        <v>0</v>
      </c>
      <c r="CM140">
        <f>SUMIFS('Grid GenerationQueue'!AN$5:AN$467,'Grid GenerationQueue'!$AX$5:$AX$467,$B140,'Grid GenerationQueue'!$AY$5:$AY$467,$C140,'Grid GenerationQueue'!$BB$5:$BB$467,"&lt;"&amp;$BE$3)</f>
        <v>0</v>
      </c>
      <c r="CN140">
        <f>SUMIFS('Grid GenerationQueue'!AO$5:AO$467,'Grid GenerationQueue'!$AX$5:$AX$467,$B140,'Grid GenerationQueue'!$AY$5:$AY$467,$C140,'Grid GenerationQueue'!$BB$5:$BB$467,"&lt;"&amp;$BE$3)</f>
        <v>0</v>
      </c>
      <c r="CO140">
        <f>SUMIFS('Grid GenerationQueue'!AP$5:AP$467,'Grid GenerationQueue'!$AX$5:$AX$467,$B140,'Grid GenerationQueue'!$AY$5:$AY$467,$C140,'Grid GenerationQueue'!$BB$5:$BB$467,"&lt;"&amp;$BE$3)</f>
        <v>0</v>
      </c>
    </row>
    <row r="141" spans="1:93" x14ac:dyDescent="0.35">
      <c r="A141" t="s">
        <v>4648</v>
      </c>
      <c r="B141" t="s">
        <v>4431</v>
      </c>
      <c r="C141">
        <v>115</v>
      </c>
      <c r="D141">
        <f>SUMIFS('Grid GenerationQueue'!AE$5:AE$467,'Grid GenerationQueue'!$AX$5:$AX$467,$B141,'Grid GenerationQueue'!$AY$5:$AY$467,$C141,'Grid GenerationQueue'!$BI$5:$BI$467,"&lt;4")</f>
        <v>0</v>
      </c>
      <c r="E141">
        <f>SUMIFS('Grid GenerationQueue'!AF$5:AF$467,'Grid GenerationQueue'!$AX$5:$AX$467,$B141,'Grid GenerationQueue'!$AY$5:$AY$467,$C141,'Grid GenerationQueue'!$BI$5:$BI$467,"&lt;4")</f>
        <v>0</v>
      </c>
      <c r="F141">
        <f>SUMIFS('Grid GenerationQueue'!AG$5:AG$467,'Grid GenerationQueue'!$AX$5:$AX$467,$B141,'Grid GenerationQueue'!$AY$5:$AY$467,$C141,'Grid GenerationQueue'!$BI$5:$BI$467,"&lt;4")</f>
        <v>0</v>
      </c>
      <c r="G141">
        <f>SUMIFS('Grid GenerationQueue'!AH$5:AH$467,'Grid GenerationQueue'!$AX$5:$AX$467,$B141,'Grid GenerationQueue'!$AY$5:$AY$467,$C141,'Grid GenerationQueue'!$BI$5:$BI$467,"&lt;4")</f>
        <v>0</v>
      </c>
      <c r="H141">
        <f>SUMIFS('Grid GenerationQueue'!AI$5:AI$467,'Grid GenerationQueue'!$AX$5:$AX$467,$B141,'Grid GenerationQueue'!$AY$5:$AY$467,$C141,'Grid GenerationQueue'!$BI$5:$BI$467,"&lt;4")</f>
        <v>0</v>
      </c>
      <c r="I141">
        <f>SUMIFS('Grid GenerationQueue'!AJ$5:AJ$467,'Grid GenerationQueue'!$AX$5:$AX$467,$B141,'Grid GenerationQueue'!$AY$5:$AY$467,$C141,'Grid GenerationQueue'!$BI$5:$BI$467,"&lt;4")</f>
        <v>0</v>
      </c>
      <c r="J141">
        <f>SUMIFS('Grid GenerationQueue'!AK$5:AK$467,'Grid GenerationQueue'!$AX$5:$AX$467,$B141,'Grid GenerationQueue'!$AY$5:$AY$467,$C141,'Grid GenerationQueue'!$BI$5:$BI$467,"&lt;4")</f>
        <v>0</v>
      </c>
      <c r="K141">
        <f>SUMIFS('Grid GenerationQueue'!AL$5:AL$467,'Grid GenerationQueue'!$AX$5:$AX$467,$B141,'Grid GenerationQueue'!$AY$5:$AY$467,$C141,'Grid GenerationQueue'!$BI$5:$BI$467,"&lt;4")</f>
        <v>0</v>
      </c>
      <c r="L141">
        <f>SUMIFS('Grid GenerationQueue'!AM$5:AM$467,'Grid GenerationQueue'!$AX$5:$AX$467,$B141,'Grid GenerationQueue'!$AY$5:$AY$467,$C141,'Grid GenerationQueue'!$BI$5:$BI$467,"&lt;4")</f>
        <v>0</v>
      </c>
      <c r="M141">
        <f>SUMIFS('Grid GenerationQueue'!AN$5:AN$467,'Grid GenerationQueue'!$AX$5:$AX$467,$B141,'Grid GenerationQueue'!$AY$5:$AY$467,$C141,'Grid GenerationQueue'!$BI$5:$BI$467,"&lt;4")</f>
        <v>0</v>
      </c>
      <c r="N141">
        <f>SUMIFS('Grid GenerationQueue'!AO$5:AO$467,'Grid GenerationQueue'!$AX$5:$AX$467,$B141,'Grid GenerationQueue'!$AY$5:$AY$467,$C141,'Grid GenerationQueue'!$BI$5:$BI$467,"&lt;4")</f>
        <v>0</v>
      </c>
      <c r="O141">
        <f>SUMIFS('Grid GenerationQueue'!AP$5:AP$467,'Grid GenerationQueue'!$AX$5:$AX$467,$B141,'Grid GenerationQueue'!$AY$5:$AY$467,$C141,'Grid GenerationQueue'!$BI$5:$BI$467,"&lt;4")</f>
        <v>0</v>
      </c>
      <c r="Q141">
        <f>SUMIFS('Grid GenerationQueue'!AE$5:AE$467,'Grid GenerationQueue'!$AX$5:$AX$467,$B141,'Grid GenerationQueue'!$AY$5:$AY$467,$C141,'Grid GenerationQueue'!$BH$5:$BH$467,"Executed")</f>
        <v>0</v>
      </c>
      <c r="R141">
        <f>SUMIFS('Grid GenerationQueue'!AF$5:AF$467,'Grid GenerationQueue'!$AX$5:$AX$467,$B141,'Grid GenerationQueue'!$AY$5:$AY$467,$C141,'Grid GenerationQueue'!$BH$5:$BH$467,"Executed")</f>
        <v>0</v>
      </c>
      <c r="S141">
        <f>SUMIFS('Grid GenerationQueue'!AG$5:AG$467,'Grid GenerationQueue'!$AX$5:$AX$467,$B141,'Grid GenerationQueue'!$AY$5:$AY$467,$C141,'Grid GenerationQueue'!$BH$5:$BH$467,"Executed")</f>
        <v>0</v>
      </c>
      <c r="T141">
        <f>SUMIFS('Grid GenerationQueue'!AH$5:AH$467,'Grid GenerationQueue'!$AX$5:$AX$467,$B141,'Grid GenerationQueue'!$AY$5:$AY$467,$C141,'Grid GenerationQueue'!$BH$5:$BH$467,"Executed")</f>
        <v>0</v>
      </c>
      <c r="U141">
        <f>SUMIFS('Grid GenerationQueue'!AI$5:AI$467,'Grid GenerationQueue'!$AX$5:$AX$467,$B141,'Grid GenerationQueue'!$AY$5:$AY$467,$C141,'Grid GenerationQueue'!$BH$5:$BH$467,"Executed")</f>
        <v>0</v>
      </c>
      <c r="V141">
        <f>SUMIFS('Grid GenerationQueue'!AJ$5:AJ$467,'Grid GenerationQueue'!$AX$5:$AX$467,$B141,'Grid GenerationQueue'!$AY$5:$AY$467,$C141,'Grid GenerationQueue'!$BH$5:$BH$467,"Executed")</f>
        <v>0</v>
      </c>
      <c r="W141">
        <f>SUMIFS('Grid GenerationQueue'!AK$5:AK$467,'Grid GenerationQueue'!$AX$5:$AX$467,$B141,'Grid GenerationQueue'!$AY$5:$AY$467,$C141,'Grid GenerationQueue'!$BH$5:$BH$467,"Executed")</f>
        <v>0</v>
      </c>
      <c r="X141">
        <f>SUMIFS('Grid GenerationQueue'!AL$5:AL$467,'Grid GenerationQueue'!$AX$5:$AX$467,$B141,'Grid GenerationQueue'!$AY$5:$AY$467,$C141,'Grid GenerationQueue'!$BH$5:$BH$467,"Executed")</f>
        <v>0</v>
      </c>
      <c r="Y141">
        <f>SUMIFS('Grid GenerationQueue'!AM$5:AM$467,'Grid GenerationQueue'!$AX$5:$AX$467,$B141,'Grid GenerationQueue'!$AY$5:$AY$467,$C141,'Grid GenerationQueue'!$BH$5:$BH$467,"Executed")</f>
        <v>0</v>
      </c>
      <c r="Z141">
        <f>SUMIFS('Grid GenerationQueue'!AN$5:AN$467,'Grid GenerationQueue'!$AX$5:$AX$467,$B141,'Grid GenerationQueue'!$AY$5:$AY$467,$C141,'Grid GenerationQueue'!$BH$5:$BH$467,"Executed")</f>
        <v>0</v>
      </c>
      <c r="AA141">
        <f>SUMIFS('Grid GenerationQueue'!AO$5:AO$467,'Grid GenerationQueue'!$AX$5:$AX$467,$B141,'Grid GenerationQueue'!$AY$5:$AY$467,$C141,'Grid GenerationQueue'!$BH$5:$BH$467,"Executed")</f>
        <v>0</v>
      </c>
      <c r="AB141">
        <f>SUMIFS('Grid GenerationQueue'!AP$5:AP$467,'Grid GenerationQueue'!$AX$5:$AX$467,$B141,'Grid GenerationQueue'!$AY$5:$AY$467,$C141,'Grid GenerationQueue'!$BH$5:$BH$467,"Executed")</f>
        <v>0</v>
      </c>
      <c r="AD141">
        <f>SUMIFS('Grid GenerationQueue'!AE$5:AE$467,'Grid GenerationQueue'!$AX$5:$AX$467,$B141,'Grid GenerationQueue'!$AY$5:$AY$467,$C141,'Grid GenerationQueue'!$BF$5:$BF$467,"&lt;&gt;"&amp;"")</f>
        <v>0</v>
      </c>
      <c r="AE141">
        <f>SUMIFS('Grid GenerationQueue'!AF$5:AF$467,'Grid GenerationQueue'!$AX$5:$AX$467,$B141,'Grid GenerationQueue'!$AY$5:$AY$467,$C141,'Grid GenerationQueue'!$BF$5:$BF$467,"&lt;&gt;"&amp;"")</f>
        <v>0</v>
      </c>
      <c r="AF141">
        <f>SUMIFS('Grid GenerationQueue'!AG$5:AG$467,'Grid GenerationQueue'!$AX$5:$AX$467,$B141,'Grid GenerationQueue'!$AY$5:$AY$467,$C141,'Grid GenerationQueue'!$BF$5:$BF$467,"&lt;&gt;"&amp;"")</f>
        <v>0</v>
      </c>
      <c r="AG141">
        <f>SUMIFS('Grid GenerationQueue'!AH$5:AH$467,'Grid GenerationQueue'!$AX$5:$AX$467,$B141,'Grid GenerationQueue'!$AY$5:$AY$467,$C141,'Grid GenerationQueue'!$BF$5:$BF$467,"&lt;&gt;"&amp;"")</f>
        <v>0</v>
      </c>
      <c r="AH141">
        <f>SUMIFS('Grid GenerationQueue'!AI$5:AI$467,'Grid GenerationQueue'!$AX$5:$AX$467,$B141,'Grid GenerationQueue'!$AY$5:$AY$467,$C141,'Grid GenerationQueue'!$BF$5:$BF$467,"&lt;&gt;"&amp;"")</f>
        <v>0</v>
      </c>
      <c r="AI141">
        <f>SUMIFS('Grid GenerationQueue'!AJ$5:AJ$467,'Grid GenerationQueue'!$AX$5:$AX$467,$B141,'Grid GenerationQueue'!$AY$5:$AY$467,$C141,'Grid GenerationQueue'!$BF$5:$BF$467,"&lt;&gt;"&amp;"")</f>
        <v>0</v>
      </c>
      <c r="AJ141">
        <f>SUMIFS('Grid GenerationQueue'!AK$5:AK$467,'Grid GenerationQueue'!$AX$5:$AX$467,$B141,'Grid GenerationQueue'!$AY$5:$AY$467,$C141,'Grid GenerationQueue'!$BF$5:$BF$467,"&lt;&gt;"&amp;"")</f>
        <v>0</v>
      </c>
      <c r="AK141">
        <f>SUMIFS('Grid GenerationQueue'!AL$5:AL$467,'Grid GenerationQueue'!$AX$5:$AX$467,$B141,'Grid GenerationQueue'!$AY$5:$AY$467,$C141,'Grid GenerationQueue'!$BF$5:$BF$467,"&lt;&gt;"&amp;"")</f>
        <v>0</v>
      </c>
      <c r="AL141">
        <f>SUMIFS('Grid GenerationQueue'!AM$5:AM$467,'Grid GenerationQueue'!$AX$5:$AX$467,$B141,'Grid GenerationQueue'!$AY$5:$AY$467,$C141,'Grid GenerationQueue'!$BF$5:$BF$467,"&lt;&gt;"&amp;"")</f>
        <v>0</v>
      </c>
      <c r="AM141">
        <f>SUMIFS('Grid GenerationQueue'!AN$5:AN$467,'Grid GenerationQueue'!$AX$5:$AX$467,$B141,'Grid GenerationQueue'!$AY$5:$AY$467,$C141,'Grid GenerationQueue'!$BF$5:$BF$467,"&lt;&gt;"&amp;"")</f>
        <v>0</v>
      </c>
      <c r="AN141">
        <f>SUMIFS('Grid GenerationQueue'!AO$5:AO$467,'Grid GenerationQueue'!$AX$5:$AX$467,$B141,'Grid GenerationQueue'!$AY$5:$AY$467,$C141,'Grid GenerationQueue'!$BF$5:$BF$467,"&lt;&gt;"&amp;"")</f>
        <v>0</v>
      </c>
      <c r="AO141">
        <f>SUMIFS('Grid GenerationQueue'!AP$5:AP$467,'Grid GenerationQueue'!$AX$5:$AX$467,$B141,'Grid GenerationQueue'!$AY$5:$AY$467,$C141,'Grid GenerationQueue'!$BF$5:$BF$467,"&lt;&gt;"&amp;"")</f>
        <v>0</v>
      </c>
      <c r="AQ141">
        <f>SUMIFS('Grid GenerationQueue'!AE$5:AE$467,'Grid GenerationQueue'!$AX$5:$AX$467,$B141,'Grid GenerationQueue'!$AY$5:$AY$467,$C141)</f>
        <v>0</v>
      </c>
      <c r="AR141">
        <f>SUMIFS('Grid GenerationQueue'!AF$5:AF$467,'Grid GenerationQueue'!$AX$5:$AX$467,$B141,'Grid GenerationQueue'!$AY$5:$AY$467,$C141)</f>
        <v>0</v>
      </c>
      <c r="AS141">
        <f>SUMIFS('Grid GenerationQueue'!AG$5:AG$467,'Grid GenerationQueue'!$AX$5:$AX$467,$B141,'Grid GenerationQueue'!$AY$5:$AY$467,$C141)</f>
        <v>0</v>
      </c>
      <c r="AT141">
        <f>SUMIFS('Grid GenerationQueue'!AH$5:AH$467,'Grid GenerationQueue'!$AX$5:$AX$467,$B141,'Grid GenerationQueue'!$AY$5:$AY$467,$C141)</f>
        <v>0</v>
      </c>
      <c r="AU141">
        <f>SUMIFS('Grid GenerationQueue'!AI$5:AI$467,'Grid GenerationQueue'!$AX$5:$AX$467,$B141,'Grid GenerationQueue'!$AY$5:$AY$467,$C141)</f>
        <v>0</v>
      </c>
      <c r="AV141">
        <f>SUMIFS('Grid GenerationQueue'!AJ$5:AJ$467,'Grid GenerationQueue'!$AX$5:$AX$467,$B141,'Grid GenerationQueue'!$AY$5:$AY$467,$C141)</f>
        <v>0</v>
      </c>
      <c r="AW141">
        <f>SUMIFS('Grid GenerationQueue'!AK$5:AK$467,'Grid GenerationQueue'!$AX$5:$AX$467,$B141,'Grid GenerationQueue'!$AY$5:$AY$467,$C141)</f>
        <v>0</v>
      </c>
      <c r="AX141">
        <f>SUMIFS('Grid GenerationQueue'!AL$5:AL$467,'Grid GenerationQueue'!$AX$5:$AX$467,$B141,'Grid GenerationQueue'!$AY$5:$AY$467,$C141)</f>
        <v>0</v>
      </c>
      <c r="AY141">
        <f>SUMIFS('Grid GenerationQueue'!AM$5:AM$467,'Grid GenerationQueue'!$AX$5:$AX$467,$B141,'Grid GenerationQueue'!$AY$5:$AY$467,$C141)</f>
        <v>0</v>
      </c>
      <c r="AZ141">
        <f>SUMIFS('Grid GenerationQueue'!AN$5:AN$467,'Grid GenerationQueue'!$AX$5:$AX$467,$B141,'Grid GenerationQueue'!$AY$5:$AY$467,$C141)</f>
        <v>0</v>
      </c>
      <c r="BA141">
        <f>SUMIFS('Grid GenerationQueue'!AO$5:AO$467,'Grid GenerationQueue'!$AX$5:$AX$467,$B141,'Grid GenerationQueue'!$AY$5:$AY$467,$C141)</f>
        <v>0</v>
      </c>
      <c r="BB141">
        <f>SUMIFS('Grid GenerationQueue'!AP$5:AP$467,'Grid GenerationQueue'!$AX$5:$AX$467,$B141,'Grid GenerationQueue'!$AY$5:$AY$467,$C141)</f>
        <v>0</v>
      </c>
      <c r="BD141">
        <f>SUMIFS('Grid GenerationQueue'!AE$5:AE$467,'Grid GenerationQueue'!$AX$5:$AX$467,$B141,'Grid GenerationQueue'!$AY$5:$AY$467,$C141,'Grid GenerationQueue'!$BH$5:$BH$467,"Executed",'Grid GenerationQueue'!$BB$5:$BB$467,"&lt;"&amp;$BE$3)</f>
        <v>0</v>
      </c>
      <c r="BE141">
        <f>SUMIFS('Grid GenerationQueue'!AF$5:AF$467,'Grid GenerationQueue'!$AX$5:$AX$467,$B141,'Grid GenerationQueue'!$AY$5:$AY$467,$C141,'Grid GenerationQueue'!$BH$5:$BH$467,"Executed",'Grid GenerationQueue'!$BB$5:$BB$467,"&lt;"&amp;$BE$3)</f>
        <v>0</v>
      </c>
      <c r="BF141">
        <f>SUMIFS('Grid GenerationQueue'!AG$5:AG$467,'Grid GenerationQueue'!$AX$5:$AX$467,$B141,'Grid GenerationQueue'!$AY$5:$AY$467,$C141,'Grid GenerationQueue'!$BH$5:$BH$467,"Executed",'Grid GenerationQueue'!$BB$5:$BB$467,"&lt;"&amp;$BE$3)</f>
        <v>0</v>
      </c>
      <c r="BG141">
        <f>SUMIFS('Grid GenerationQueue'!AH$5:AH$467,'Grid GenerationQueue'!$AX$5:$AX$467,$B141,'Grid GenerationQueue'!$AY$5:$AY$467,$C141,'Grid GenerationQueue'!$BH$5:$BH$467,"Executed",'Grid GenerationQueue'!$BB$5:$BB$467,"&lt;"&amp;$BE$3)</f>
        <v>0</v>
      </c>
      <c r="BH141">
        <f>SUMIFS('Grid GenerationQueue'!AI$5:AI$467,'Grid GenerationQueue'!$AX$5:$AX$467,$B141,'Grid GenerationQueue'!$AY$5:$AY$467,$C141,'Grid GenerationQueue'!$BH$5:$BH$467,"Executed",'Grid GenerationQueue'!$BB$5:$BB$467,"&lt;"&amp;$BE$3)</f>
        <v>0</v>
      </c>
      <c r="BI141">
        <f>SUMIFS('Grid GenerationQueue'!AJ$5:AJ$467,'Grid GenerationQueue'!$AX$5:$AX$467,$B141,'Grid GenerationQueue'!$AY$5:$AY$467,$C141,'Grid GenerationQueue'!$BH$5:$BH$467,"Executed",'Grid GenerationQueue'!$BB$5:$BB$467,"&lt;"&amp;$BE$3)</f>
        <v>0</v>
      </c>
      <c r="BJ141">
        <f>SUMIFS('Grid GenerationQueue'!AK$5:AK$467,'Grid GenerationQueue'!$AX$5:$AX$467,$B141,'Grid GenerationQueue'!$AY$5:$AY$467,$C141,'Grid GenerationQueue'!$BH$5:$BH$467,"Executed",'Grid GenerationQueue'!$BB$5:$BB$467,"&lt;"&amp;$BE$3)</f>
        <v>0</v>
      </c>
      <c r="BK141">
        <f>SUMIFS('Grid GenerationQueue'!AL$5:AL$467,'Grid GenerationQueue'!$AX$5:$AX$467,$B141,'Grid GenerationQueue'!$AY$5:$AY$467,$C141,'Grid GenerationQueue'!$BH$5:$BH$467,"Executed",'Grid GenerationQueue'!$BB$5:$BB$467,"&lt;"&amp;$BE$3)</f>
        <v>0</v>
      </c>
      <c r="BL141">
        <f>SUMIFS('Grid GenerationQueue'!AM$5:AM$467,'Grid GenerationQueue'!$AX$5:$AX$467,$B141,'Grid GenerationQueue'!$AY$5:$AY$467,$C141,'Grid GenerationQueue'!$BH$5:$BH$467,"Executed",'Grid GenerationQueue'!$BB$5:$BB$467,"&lt;"&amp;$BE$3)</f>
        <v>0</v>
      </c>
      <c r="BM141">
        <f>SUMIFS('Grid GenerationQueue'!AN$5:AN$467,'Grid GenerationQueue'!$AX$5:$AX$467,$B141,'Grid GenerationQueue'!$AY$5:$AY$467,$C141,'Grid GenerationQueue'!$BH$5:$BH$467,"Executed",'Grid GenerationQueue'!$BB$5:$BB$467,"&lt;"&amp;$BE$3)</f>
        <v>0</v>
      </c>
      <c r="BN141">
        <f>SUMIFS('Grid GenerationQueue'!AO$5:AO$467,'Grid GenerationQueue'!$AX$5:$AX$467,$B141,'Grid GenerationQueue'!$AY$5:$AY$467,$C141,'Grid GenerationQueue'!$BH$5:$BH$467,"Executed",'Grid GenerationQueue'!$BB$5:$BB$467,"&lt;"&amp;$BE$3)</f>
        <v>0</v>
      </c>
      <c r="BO141">
        <f>SUMIFS('Grid GenerationQueue'!AP$5:AP$467,'Grid GenerationQueue'!$AX$5:$AX$467,$B141,'Grid GenerationQueue'!$AY$5:$AY$467,$C141,'Grid GenerationQueue'!$BH$5:$BH$467,"Executed",'Grid GenerationQueue'!$BB$5:$BB$467,"&lt;"&amp;$BE$3)</f>
        <v>0</v>
      </c>
      <c r="BQ141">
        <f>SUMIFS('Grid GenerationQueue'!AE$5:AE$467,'Grid GenerationQueue'!$AX$5:$AX$467,$B141,'Grid GenerationQueue'!$AY$5:$AY$467,$C141,'Grid GenerationQueue'!$BF$5:$BF$467,"&lt;&gt;"&amp;"",'Grid GenerationQueue'!$BB$5:$BB$467,"&lt;"&amp;$BE$3)</f>
        <v>0</v>
      </c>
      <c r="BR141">
        <f>SUMIFS('Grid GenerationQueue'!AF$5:AF$467,'Grid GenerationQueue'!$AX$5:$AX$467,$B141,'Grid GenerationQueue'!$AY$5:$AY$467,$C141,'Grid GenerationQueue'!$BF$5:$BF$467,"&lt;&gt;"&amp;"",'Grid GenerationQueue'!$BB$5:$BB$467,"&lt;"&amp;$BE$3)</f>
        <v>0</v>
      </c>
      <c r="BS141">
        <f>SUMIFS('Grid GenerationQueue'!AG$5:AG$467,'Grid GenerationQueue'!$AX$5:$AX$467,$B141,'Grid GenerationQueue'!$AY$5:$AY$467,$C141,'Grid GenerationQueue'!$BF$5:$BF$467,"&lt;&gt;"&amp;"",'Grid GenerationQueue'!$BB$5:$BB$467,"&lt;"&amp;$BE$3)</f>
        <v>0</v>
      </c>
      <c r="BT141">
        <f>SUMIFS('Grid GenerationQueue'!AH$5:AH$467,'Grid GenerationQueue'!$AX$5:$AX$467,$B141,'Grid GenerationQueue'!$AY$5:$AY$467,$C141,'Grid GenerationQueue'!$BF$5:$BF$467,"&lt;&gt;"&amp;"",'Grid GenerationQueue'!$BB$5:$BB$467,"&lt;"&amp;$BE$3)</f>
        <v>0</v>
      </c>
      <c r="BU141">
        <f>SUMIFS('Grid GenerationQueue'!AI$5:AI$467,'Grid GenerationQueue'!$AX$5:$AX$467,$B141,'Grid GenerationQueue'!$AY$5:$AY$467,$C141,'Grid GenerationQueue'!$BF$5:$BF$467,"&lt;&gt;"&amp;"",'Grid GenerationQueue'!$BB$5:$BB$467,"&lt;"&amp;$BE$3)</f>
        <v>0</v>
      </c>
      <c r="BV141">
        <f>SUMIFS('Grid GenerationQueue'!AJ$5:AJ$467,'Grid GenerationQueue'!$AX$5:$AX$467,$B141,'Grid GenerationQueue'!$AY$5:$AY$467,$C141,'Grid GenerationQueue'!$BF$5:$BF$467,"&lt;&gt;"&amp;"",'Grid GenerationQueue'!$BB$5:$BB$467,"&lt;"&amp;$BE$3)</f>
        <v>0</v>
      </c>
      <c r="BW141">
        <f>SUMIFS('Grid GenerationQueue'!AK$5:AK$467,'Grid GenerationQueue'!$AX$5:$AX$467,$B141,'Grid GenerationQueue'!$AY$5:$AY$467,$C141,'Grid GenerationQueue'!$BF$5:$BF$467,"&lt;&gt;"&amp;"",'Grid GenerationQueue'!$BB$5:$BB$467,"&lt;"&amp;$BE$3)</f>
        <v>0</v>
      </c>
      <c r="BX141">
        <f>SUMIFS('Grid GenerationQueue'!AL$5:AL$467,'Grid GenerationQueue'!$AX$5:$AX$467,$B141,'Grid GenerationQueue'!$AY$5:$AY$467,$C141,'Grid GenerationQueue'!$BF$5:$BF$467,"&lt;&gt;"&amp;"",'Grid GenerationQueue'!$BB$5:$BB$467,"&lt;"&amp;$BE$3)</f>
        <v>0</v>
      </c>
      <c r="BY141">
        <f>SUMIFS('Grid GenerationQueue'!AM$5:AM$467,'Grid GenerationQueue'!$AX$5:$AX$467,$B141,'Grid GenerationQueue'!$AY$5:$AY$467,$C141,'Grid GenerationQueue'!$BF$5:$BF$467,"&lt;&gt;"&amp;"",'Grid GenerationQueue'!$BB$5:$BB$467,"&lt;"&amp;$BE$3)</f>
        <v>0</v>
      </c>
      <c r="BZ141">
        <f>SUMIFS('Grid GenerationQueue'!AN$5:AN$467,'Grid GenerationQueue'!$AX$5:$AX$467,$B141,'Grid GenerationQueue'!$AY$5:$AY$467,$C141,'Grid GenerationQueue'!$BF$5:$BF$467,"&lt;&gt;"&amp;"",'Grid GenerationQueue'!$BB$5:$BB$467,"&lt;"&amp;$BE$3)</f>
        <v>0</v>
      </c>
      <c r="CA141">
        <f>SUMIFS('Grid GenerationQueue'!AO$5:AO$467,'Grid GenerationQueue'!$AX$5:$AX$467,$B141,'Grid GenerationQueue'!$AY$5:$AY$467,$C141,'Grid GenerationQueue'!$BF$5:$BF$467,"&lt;&gt;"&amp;"",'Grid GenerationQueue'!$BB$5:$BB$467,"&lt;"&amp;$BE$3)</f>
        <v>0</v>
      </c>
      <c r="CB141">
        <f>SUMIFS('Grid GenerationQueue'!AP$5:AP$467,'Grid GenerationQueue'!$AX$5:$AX$467,$B141,'Grid GenerationQueue'!$AY$5:$AY$467,$C141,'Grid GenerationQueue'!$BF$5:$BF$467,"&lt;&gt;"&amp;"",'Grid GenerationQueue'!$BB$5:$BB$467,"&lt;"&amp;$BE$3)</f>
        <v>0</v>
      </c>
      <c r="CD141">
        <f>SUMIFS('Grid GenerationQueue'!AE$5:AE$467,'Grid GenerationQueue'!$AX$5:$AX$467,$B141,'Grid GenerationQueue'!$AY$5:$AY$467,$C141,'Grid GenerationQueue'!$BB$5:$BB$467,"&lt;"&amp;$BE$3)</f>
        <v>0</v>
      </c>
      <c r="CE141">
        <f>SUMIFS('Grid GenerationQueue'!AF$5:AF$467,'Grid GenerationQueue'!$AX$5:$AX$467,$B141,'Grid GenerationQueue'!$AY$5:$AY$467,$C141,'Grid GenerationQueue'!$BB$5:$BB$467,"&lt;"&amp;$BE$3)</f>
        <v>0</v>
      </c>
      <c r="CF141">
        <f>SUMIFS('Grid GenerationQueue'!AG$5:AG$467,'Grid GenerationQueue'!$AX$5:$AX$467,$B141,'Grid GenerationQueue'!$AY$5:$AY$467,$C141,'Grid GenerationQueue'!$BB$5:$BB$467,"&lt;"&amp;$BE$3)</f>
        <v>0</v>
      </c>
      <c r="CG141">
        <f>SUMIFS('Grid GenerationQueue'!AH$5:AH$467,'Grid GenerationQueue'!$AX$5:$AX$467,$B141,'Grid GenerationQueue'!$AY$5:$AY$467,$C141,'Grid GenerationQueue'!$BB$5:$BB$467,"&lt;"&amp;$BE$3)</f>
        <v>0</v>
      </c>
      <c r="CH141">
        <f>SUMIFS('Grid GenerationQueue'!AI$5:AI$467,'Grid GenerationQueue'!$AX$5:$AX$467,$B141,'Grid GenerationQueue'!$AY$5:$AY$467,$C141,'Grid GenerationQueue'!$BB$5:$BB$467,"&lt;"&amp;$BE$3)</f>
        <v>0</v>
      </c>
      <c r="CI141">
        <f>SUMIFS('Grid GenerationQueue'!AJ$5:AJ$467,'Grid GenerationQueue'!$AX$5:$AX$467,$B141,'Grid GenerationQueue'!$AY$5:$AY$467,$C141,'Grid GenerationQueue'!$BB$5:$BB$467,"&lt;"&amp;$BE$3)</f>
        <v>0</v>
      </c>
      <c r="CJ141">
        <f>SUMIFS('Grid GenerationQueue'!AK$5:AK$467,'Grid GenerationQueue'!$AX$5:$AX$467,$B141,'Grid GenerationQueue'!$AY$5:$AY$467,$C141,'Grid GenerationQueue'!$BB$5:$BB$467,"&lt;"&amp;$BE$3)</f>
        <v>0</v>
      </c>
      <c r="CK141">
        <f>SUMIFS('Grid GenerationQueue'!AL$5:AL$467,'Grid GenerationQueue'!$AX$5:$AX$467,$B141,'Grid GenerationQueue'!$AY$5:$AY$467,$C141,'Grid GenerationQueue'!$BB$5:$BB$467,"&lt;"&amp;$BE$3)</f>
        <v>0</v>
      </c>
      <c r="CL141">
        <f>SUMIFS('Grid GenerationQueue'!AM$5:AM$467,'Grid GenerationQueue'!$AX$5:$AX$467,$B141,'Grid GenerationQueue'!$AY$5:$AY$467,$C141,'Grid GenerationQueue'!$BB$5:$BB$467,"&lt;"&amp;$BE$3)</f>
        <v>0</v>
      </c>
      <c r="CM141">
        <f>SUMIFS('Grid GenerationQueue'!AN$5:AN$467,'Grid GenerationQueue'!$AX$5:$AX$467,$B141,'Grid GenerationQueue'!$AY$5:$AY$467,$C141,'Grid GenerationQueue'!$BB$5:$BB$467,"&lt;"&amp;$BE$3)</f>
        <v>0</v>
      </c>
      <c r="CN141">
        <f>SUMIFS('Grid GenerationQueue'!AO$5:AO$467,'Grid GenerationQueue'!$AX$5:$AX$467,$B141,'Grid GenerationQueue'!$AY$5:$AY$467,$C141,'Grid GenerationQueue'!$BB$5:$BB$467,"&lt;"&amp;$BE$3)</f>
        <v>0</v>
      </c>
      <c r="CO141">
        <f>SUMIFS('Grid GenerationQueue'!AP$5:AP$467,'Grid GenerationQueue'!$AX$5:$AX$467,$B141,'Grid GenerationQueue'!$AY$5:$AY$467,$C141,'Grid GenerationQueue'!$BB$5:$BB$467,"&lt;"&amp;$BE$3)</f>
        <v>0</v>
      </c>
    </row>
    <row r="142" spans="1:93" x14ac:dyDescent="0.35">
      <c r="A142" t="s">
        <v>4648</v>
      </c>
      <c r="B142" t="s">
        <v>4710</v>
      </c>
      <c r="C142">
        <v>115</v>
      </c>
      <c r="D142">
        <f>SUMIFS('Grid GenerationQueue'!AE$5:AE$467,'Grid GenerationQueue'!$AX$5:$AX$467,$B142,'Grid GenerationQueue'!$AY$5:$AY$467,$C142,'Grid GenerationQueue'!$BI$5:$BI$467,"&lt;4")</f>
        <v>0</v>
      </c>
      <c r="E142">
        <f>SUMIFS('Grid GenerationQueue'!AF$5:AF$467,'Grid GenerationQueue'!$AX$5:$AX$467,$B142,'Grid GenerationQueue'!$AY$5:$AY$467,$C142,'Grid GenerationQueue'!$BI$5:$BI$467,"&lt;4")</f>
        <v>0</v>
      </c>
      <c r="F142">
        <f>SUMIFS('Grid GenerationQueue'!AG$5:AG$467,'Grid GenerationQueue'!$AX$5:$AX$467,$B142,'Grid GenerationQueue'!$AY$5:$AY$467,$C142,'Grid GenerationQueue'!$BI$5:$BI$467,"&lt;4")</f>
        <v>0</v>
      </c>
      <c r="G142">
        <f>SUMIFS('Grid GenerationQueue'!AH$5:AH$467,'Grid GenerationQueue'!$AX$5:$AX$467,$B142,'Grid GenerationQueue'!$AY$5:$AY$467,$C142,'Grid GenerationQueue'!$BI$5:$BI$467,"&lt;4")</f>
        <v>0</v>
      </c>
      <c r="H142">
        <f>SUMIFS('Grid GenerationQueue'!AI$5:AI$467,'Grid GenerationQueue'!$AX$5:$AX$467,$B142,'Grid GenerationQueue'!$AY$5:$AY$467,$C142,'Grid GenerationQueue'!$BI$5:$BI$467,"&lt;4")</f>
        <v>0</v>
      </c>
      <c r="I142">
        <f>SUMIFS('Grid GenerationQueue'!AJ$5:AJ$467,'Grid GenerationQueue'!$AX$5:$AX$467,$B142,'Grid GenerationQueue'!$AY$5:$AY$467,$C142,'Grid GenerationQueue'!$BI$5:$BI$467,"&lt;4")</f>
        <v>0</v>
      </c>
      <c r="J142">
        <f>SUMIFS('Grid GenerationQueue'!AK$5:AK$467,'Grid GenerationQueue'!$AX$5:$AX$467,$B142,'Grid GenerationQueue'!$AY$5:$AY$467,$C142,'Grid GenerationQueue'!$BI$5:$BI$467,"&lt;4")</f>
        <v>0</v>
      </c>
      <c r="K142">
        <f>SUMIFS('Grid GenerationQueue'!AL$5:AL$467,'Grid GenerationQueue'!$AX$5:$AX$467,$B142,'Grid GenerationQueue'!$AY$5:$AY$467,$C142,'Grid GenerationQueue'!$BI$5:$BI$467,"&lt;4")</f>
        <v>0</v>
      </c>
      <c r="L142">
        <f>SUMIFS('Grid GenerationQueue'!AM$5:AM$467,'Grid GenerationQueue'!$AX$5:$AX$467,$B142,'Grid GenerationQueue'!$AY$5:$AY$467,$C142,'Grid GenerationQueue'!$BI$5:$BI$467,"&lt;4")</f>
        <v>0</v>
      </c>
      <c r="M142">
        <f>SUMIFS('Grid GenerationQueue'!AN$5:AN$467,'Grid GenerationQueue'!$AX$5:$AX$467,$B142,'Grid GenerationQueue'!$AY$5:$AY$467,$C142,'Grid GenerationQueue'!$BI$5:$BI$467,"&lt;4")</f>
        <v>0</v>
      </c>
      <c r="N142">
        <f>SUMIFS('Grid GenerationQueue'!AO$5:AO$467,'Grid GenerationQueue'!$AX$5:$AX$467,$B142,'Grid GenerationQueue'!$AY$5:$AY$467,$C142,'Grid GenerationQueue'!$BI$5:$BI$467,"&lt;4")</f>
        <v>0</v>
      </c>
      <c r="O142">
        <f>SUMIFS('Grid GenerationQueue'!AP$5:AP$467,'Grid GenerationQueue'!$AX$5:$AX$467,$B142,'Grid GenerationQueue'!$AY$5:$AY$467,$C142,'Grid GenerationQueue'!$BI$5:$BI$467,"&lt;4")</f>
        <v>0</v>
      </c>
      <c r="Q142">
        <f>SUMIFS('Grid GenerationQueue'!AE$5:AE$467,'Grid GenerationQueue'!$AX$5:$AX$467,$B142,'Grid GenerationQueue'!$AY$5:$AY$467,$C142,'Grid GenerationQueue'!$BH$5:$BH$467,"Executed")</f>
        <v>0</v>
      </c>
      <c r="R142">
        <f>SUMIFS('Grid GenerationQueue'!AF$5:AF$467,'Grid GenerationQueue'!$AX$5:$AX$467,$B142,'Grid GenerationQueue'!$AY$5:$AY$467,$C142,'Grid GenerationQueue'!$BH$5:$BH$467,"Executed")</f>
        <v>0</v>
      </c>
      <c r="S142">
        <f>SUMIFS('Grid GenerationQueue'!AG$5:AG$467,'Grid GenerationQueue'!$AX$5:$AX$467,$B142,'Grid GenerationQueue'!$AY$5:$AY$467,$C142,'Grid GenerationQueue'!$BH$5:$BH$467,"Executed")</f>
        <v>0</v>
      </c>
      <c r="T142">
        <f>SUMIFS('Grid GenerationQueue'!AH$5:AH$467,'Grid GenerationQueue'!$AX$5:$AX$467,$B142,'Grid GenerationQueue'!$AY$5:$AY$467,$C142,'Grid GenerationQueue'!$BH$5:$BH$467,"Executed")</f>
        <v>0</v>
      </c>
      <c r="U142">
        <f>SUMIFS('Grid GenerationQueue'!AI$5:AI$467,'Grid GenerationQueue'!$AX$5:$AX$467,$B142,'Grid GenerationQueue'!$AY$5:$AY$467,$C142,'Grid GenerationQueue'!$BH$5:$BH$467,"Executed")</f>
        <v>0</v>
      </c>
      <c r="V142">
        <f>SUMIFS('Grid GenerationQueue'!AJ$5:AJ$467,'Grid GenerationQueue'!$AX$5:$AX$467,$B142,'Grid GenerationQueue'!$AY$5:$AY$467,$C142,'Grid GenerationQueue'!$BH$5:$BH$467,"Executed")</f>
        <v>0</v>
      </c>
      <c r="W142">
        <f>SUMIFS('Grid GenerationQueue'!AK$5:AK$467,'Grid GenerationQueue'!$AX$5:$AX$467,$B142,'Grid GenerationQueue'!$AY$5:$AY$467,$C142,'Grid GenerationQueue'!$BH$5:$BH$467,"Executed")</f>
        <v>0</v>
      </c>
      <c r="X142">
        <f>SUMIFS('Grid GenerationQueue'!AL$5:AL$467,'Grid GenerationQueue'!$AX$5:$AX$467,$B142,'Grid GenerationQueue'!$AY$5:$AY$467,$C142,'Grid GenerationQueue'!$BH$5:$BH$467,"Executed")</f>
        <v>0</v>
      </c>
      <c r="Y142">
        <f>SUMIFS('Grid GenerationQueue'!AM$5:AM$467,'Grid GenerationQueue'!$AX$5:$AX$467,$B142,'Grid GenerationQueue'!$AY$5:$AY$467,$C142,'Grid GenerationQueue'!$BH$5:$BH$467,"Executed")</f>
        <v>0</v>
      </c>
      <c r="Z142">
        <f>SUMIFS('Grid GenerationQueue'!AN$5:AN$467,'Grid GenerationQueue'!$AX$5:$AX$467,$B142,'Grid GenerationQueue'!$AY$5:$AY$467,$C142,'Grid GenerationQueue'!$BH$5:$BH$467,"Executed")</f>
        <v>0</v>
      </c>
      <c r="AA142">
        <f>SUMIFS('Grid GenerationQueue'!AO$5:AO$467,'Grid GenerationQueue'!$AX$5:$AX$467,$B142,'Grid GenerationQueue'!$AY$5:$AY$467,$C142,'Grid GenerationQueue'!$BH$5:$BH$467,"Executed")</f>
        <v>0</v>
      </c>
      <c r="AB142">
        <f>SUMIFS('Grid GenerationQueue'!AP$5:AP$467,'Grid GenerationQueue'!$AX$5:$AX$467,$B142,'Grid GenerationQueue'!$AY$5:$AY$467,$C142,'Grid GenerationQueue'!$BH$5:$BH$467,"Executed")</f>
        <v>0</v>
      </c>
      <c r="AD142">
        <f>SUMIFS('Grid GenerationQueue'!AE$5:AE$467,'Grid GenerationQueue'!$AX$5:$AX$467,$B142,'Grid GenerationQueue'!$AY$5:$AY$467,$C142,'Grid GenerationQueue'!$BF$5:$BF$467,"&lt;&gt;"&amp;"")</f>
        <v>0</v>
      </c>
      <c r="AE142">
        <f>SUMIFS('Grid GenerationQueue'!AF$5:AF$467,'Grid GenerationQueue'!$AX$5:$AX$467,$B142,'Grid GenerationQueue'!$AY$5:$AY$467,$C142,'Grid GenerationQueue'!$BF$5:$BF$467,"&lt;&gt;"&amp;"")</f>
        <v>0</v>
      </c>
      <c r="AF142">
        <f>SUMIFS('Grid GenerationQueue'!AG$5:AG$467,'Grid GenerationQueue'!$AX$5:$AX$467,$B142,'Grid GenerationQueue'!$AY$5:$AY$467,$C142,'Grid GenerationQueue'!$BF$5:$BF$467,"&lt;&gt;"&amp;"")</f>
        <v>0</v>
      </c>
      <c r="AG142">
        <f>SUMIFS('Grid GenerationQueue'!AH$5:AH$467,'Grid GenerationQueue'!$AX$5:$AX$467,$B142,'Grid GenerationQueue'!$AY$5:$AY$467,$C142,'Grid GenerationQueue'!$BF$5:$BF$467,"&lt;&gt;"&amp;"")</f>
        <v>0</v>
      </c>
      <c r="AH142">
        <f>SUMIFS('Grid GenerationQueue'!AI$5:AI$467,'Grid GenerationQueue'!$AX$5:$AX$467,$B142,'Grid GenerationQueue'!$AY$5:$AY$467,$C142,'Grid GenerationQueue'!$BF$5:$BF$467,"&lt;&gt;"&amp;"")</f>
        <v>0</v>
      </c>
      <c r="AI142">
        <f>SUMIFS('Grid GenerationQueue'!AJ$5:AJ$467,'Grid GenerationQueue'!$AX$5:$AX$467,$B142,'Grid GenerationQueue'!$AY$5:$AY$467,$C142,'Grid GenerationQueue'!$BF$5:$BF$467,"&lt;&gt;"&amp;"")</f>
        <v>0</v>
      </c>
      <c r="AJ142">
        <f>SUMIFS('Grid GenerationQueue'!AK$5:AK$467,'Grid GenerationQueue'!$AX$5:$AX$467,$B142,'Grid GenerationQueue'!$AY$5:$AY$467,$C142,'Grid GenerationQueue'!$BF$5:$BF$467,"&lt;&gt;"&amp;"")</f>
        <v>0</v>
      </c>
      <c r="AK142">
        <f>SUMIFS('Grid GenerationQueue'!AL$5:AL$467,'Grid GenerationQueue'!$AX$5:$AX$467,$B142,'Grid GenerationQueue'!$AY$5:$AY$467,$C142,'Grid GenerationQueue'!$BF$5:$BF$467,"&lt;&gt;"&amp;"")</f>
        <v>0</v>
      </c>
      <c r="AL142">
        <f>SUMIFS('Grid GenerationQueue'!AM$5:AM$467,'Grid GenerationQueue'!$AX$5:$AX$467,$B142,'Grid GenerationQueue'!$AY$5:$AY$467,$C142,'Grid GenerationQueue'!$BF$5:$BF$467,"&lt;&gt;"&amp;"")</f>
        <v>0</v>
      </c>
      <c r="AM142">
        <f>SUMIFS('Grid GenerationQueue'!AN$5:AN$467,'Grid GenerationQueue'!$AX$5:$AX$467,$B142,'Grid GenerationQueue'!$AY$5:$AY$467,$C142,'Grid GenerationQueue'!$BF$5:$BF$467,"&lt;&gt;"&amp;"")</f>
        <v>0</v>
      </c>
      <c r="AN142">
        <f>SUMIFS('Grid GenerationQueue'!AO$5:AO$467,'Grid GenerationQueue'!$AX$5:$AX$467,$B142,'Grid GenerationQueue'!$AY$5:$AY$467,$C142,'Grid GenerationQueue'!$BF$5:$BF$467,"&lt;&gt;"&amp;"")</f>
        <v>0</v>
      </c>
      <c r="AO142">
        <f>SUMIFS('Grid GenerationQueue'!AP$5:AP$467,'Grid GenerationQueue'!$AX$5:$AX$467,$B142,'Grid GenerationQueue'!$AY$5:$AY$467,$C142,'Grid GenerationQueue'!$BF$5:$BF$467,"&lt;&gt;"&amp;"")</f>
        <v>0</v>
      </c>
      <c r="AQ142">
        <f>SUMIFS('Grid GenerationQueue'!AE$5:AE$467,'Grid GenerationQueue'!$AX$5:$AX$467,$B142,'Grid GenerationQueue'!$AY$5:$AY$467,$C142)</f>
        <v>0</v>
      </c>
      <c r="AR142">
        <f>SUMIFS('Grid GenerationQueue'!AF$5:AF$467,'Grid GenerationQueue'!$AX$5:$AX$467,$B142,'Grid GenerationQueue'!$AY$5:$AY$467,$C142)</f>
        <v>0</v>
      </c>
      <c r="AS142">
        <f>SUMIFS('Grid GenerationQueue'!AG$5:AG$467,'Grid GenerationQueue'!$AX$5:$AX$467,$B142,'Grid GenerationQueue'!$AY$5:$AY$467,$C142)</f>
        <v>0</v>
      </c>
      <c r="AT142">
        <f>SUMIFS('Grid GenerationQueue'!AH$5:AH$467,'Grid GenerationQueue'!$AX$5:$AX$467,$B142,'Grid GenerationQueue'!$AY$5:$AY$467,$C142)</f>
        <v>0</v>
      </c>
      <c r="AU142">
        <f>SUMIFS('Grid GenerationQueue'!AI$5:AI$467,'Grid GenerationQueue'!$AX$5:$AX$467,$B142,'Grid GenerationQueue'!$AY$5:$AY$467,$C142)</f>
        <v>0</v>
      </c>
      <c r="AV142">
        <f>SUMIFS('Grid GenerationQueue'!AJ$5:AJ$467,'Grid GenerationQueue'!$AX$5:$AX$467,$B142,'Grid GenerationQueue'!$AY$5:$AY$467,$C142)</f>
        <v>0</v>
      </c>
      <c r="AW142">
        <f>SUMIFS('Grid GenerationQueue'!AK$5:AK$467,'Grid GenerationQueue'!$AX$5:$AX$467,$B142,'Grid GenerationQueue'!$AY$5:$AY$467,$C142)</f>
        <v>0</v>
      </c>
      <c r="AX142">
        <f>SUMIFS('Grid GenerationQueue'!AL$5:AL$467,'Grid GenerationQueue'!$AX$5:$AX$467,$B142,'Grid GenerationQueue'!$AY$5:$AY$467,$C142)</f>
        <v>0</v>
      </c>
      <c r="AY142">
        <f>SUMIFS('Grid GenerationQueue'!AM$5:AM$467,'Grid GenerationQueue'!$AX$5:$AX$467,$B142,'Grid GenerationQueue'!$AY$5:$AY$467,$C142)</f>
        <v>0</v>
      </c>
      <c r="AZ142">
        <f>SUMIFS('Grid GenerationQueue'!AN$5:AN$467,'Grid GenerationQueue'!$AX$5:$AX$467,$B142,'Grid GenerationQueue'!$AY$5:$AY$467,$C142)</f>
        <v>0</v>
      </c>
      <c r="BA142">
        <f>SUMIFS('Grid GenerationQueue'!AO$5:AO$467,'Grid GenerationQueue'!$AX$5:$AX$467,$B142,'Grid GenerationQueue'!$AY$5:$AY$467,$C142)</f>
        <v>0</v>
      </c>
      <c r="BB142">
        <f>SUMIFS('Grid GenerationQueue'!AP$5:AP$467,'Grid GenerationQueue'!$AX$5:$AX$467,$B142,'Grid GenerationQueue'!$AY$5:$AY$467,$C142)</f>
        <v>0</v>
      </c>
      <c r="BD142">
        <f>SUMIFS('Grid GenerationQueue'!AE$5:AE$467,'Grid GenerationQueue'!$AX$5:$AX$467,$B142,'Grid GenerationQueue'!$AY$5:$AY$467,$C142,'Grid GenerationQueue'!$BH$5:$BH$467,"Executed",'Grid GenerationQueue'!$BB$5:$BB$467,"&lt;"&amp;$BE$3)</f>
        <v>0</v>
      </c>
      <c r="BE142">
        <f>SUMIFS('Grid GenerationQueue'!AF$5:AF$467,'Grid GenerationQueue'!$AX$5:$AX$467,$B142,'Grid GenerationQueue'!$AY$5:$AY$467,$C142,'Grid GenerationQueue'!$BH$5:$BH$467,"Executed",'Grid GenerationQueue'!$BB$5:$BB$467,"&lt;"&amp;$BE$3)</f>
        <v>0</v>
      </c>
      <c r="BF142">
        <f>SUMIFS('Grid GenerationQueue'!AG$5:AG$467,'Grid GenerationQueue'!$AX$5:$AX$467,$B142,'Grid GenerationQueue'!$AY$5:$AY$467,$C142,'Grid GenerationQueue'!$BH$5:$BH$467,"Executed",'Grid GenerationQueue'!$BB$5:$BB$467,"&lt;"&amp;$BE$3)</f>
        <v>0</v>
      </c>
      <c r="BG142">
        <f>SUMIFS('Grid GenerationQueue'!AH$5:AH$467,'Grid GenerationQueue'!$AX$5:$AX$467,$B142,'Grid GenerationQueue'!$AY$5:$AY$467,$C142,'Grid GenerationQueue'!$BH$5:$BH$467,"Executed",'Grid GenerationQueue'!$BB$5:$BB$467,"&lt;"&amp;$BE$3)</f>
        <v>0</v>
      </c>
      <c r="BH142">
        <f>SUMIFS('Grid GenerationQueue'!AI$5:AI$467,'Grid GenerationQueue'!$AX$5:$AX$467,$B142,'Grid GenerationQueue'!$AY$5:$AY$467,$C142,'Grid GenerationQueue'!$BH$5:$BH$467,"Executed",'Grid GenerationQueue'!$BB$5:$BB$467,"&lt;"&amp;$BE$3)</f>
        <v>0</v>
      </c>
      <c r="BI142">
        <f>SUMIFS('Grid GenerationQueue'!AJ$5:AJ$467,'Grid GenerationQueue'!$AX$5:$AX$467,$B142,'Grid GenerationQueue'!$AY$5:$AY$467,$C142,'Grid GenerationQueue'!$BH$5:$BH$467,"Executed",'Grid GenerationQueue'!$BB$5:$BB$467,"&lt;"&amp;$BE$3)</f>
        <v>0</v>
      </c>
      <c r="BJ142">
        <f>SUMIFS('Grid GenerationQueue'!AK$5:AK$467,'Grid GenerationQueue'!$AX$5:$AX$467,$B142,'Grid GenerationQueue'!$AY$5:$AY$467,$C142,'Grid GenerationQueue'!$BH$5:$BH$467,"Executed",'Grid GenerationQueue'!$BB$5:$BB$467,"&lt;"&amp;$BE$3)</f>
        <v>0</v>
      </c>
      <c r="BK142">
        <f>SUMIFS('Grid GenerationQueue'!AL$5:AL$467,'Grid GenerationQueue'!$AX$5:$AX$467,$B142,'Grid GenerationQueue'!$AY$5:$AY$467,$C142,'Grid GenerationQueue'!$BH$5:$BH$467,"Executed",'Grid GenerationQueue'!$BB$5:$BB$467,"&lt;"&amp;$BE$3)</f>
        <v>0</v>
      </c>
      <c r="BL142">
        <f>SUMIFS('Grid GenerationQueue'!AM$5:AM$467,'Grid GenerationQueue'!$AX$5:$AX$467,$B142,'Grid GenerationQueue'!$AY$5:$AY$467,$C142,'Grid GenerationQueue'!$BH$5:$BH$467,"Executed",'Grid GenerationQueue'!$BB$5:$BB$467,"&lt;"&amp;$BE$3)</f>
        <v>0</v>
      </c>
      <c r="BM142">
        <f>SUMIFS('Grid GenerationQueue'!AN$5:AN$467,'Grid GenerationQueue'!$AX$5:$AX$467,$B142,'Grid GenerationQueue'!$AY$5:$AY$467,$C142,'Grid GenerationQueue'!$BH$5:$BH$467,"Executed",'Grid GenerationQueue'!$BB$5:$BB$467,"&lt;"&amp;$BE$3)</f>
        <v>0</v>
      </c>
      <c r="BN142">
        <f>SUMIFS('Grid GenerationQueue'!AO$5:AO$467,'Grid GenerationQueue'!$AX$5:$AX$467,$B142,'Grid GenerationQueue'!$AY$5:$AY$467,$C142,'Grid GenerationQueue'!$BH$5:$BH$467,"Executed",'Grid GenerationQueue'!$BB$5:$BB$467,"&lt;"&amp;$BE$3)</f>
        <v>0</v>
      </c>
      <c r="BO142">
        <f>SUMIFS('Grid GenerationQueue'!AP$5:AP$467,'Grid GenerationQueue'!$AX$5:$AX$467,$B142,'Grid GenerationQueue'!$AY$5:$AY$467,$C142,'Grid GenerationQueue'!$BH$5:$BH$467,"Executed",'Grid GenerationQueue'!$BB$5:$BB$467,"&lt;"&amp;$BE$3)</f>
        <v>0</v>
      </c>
      <c r="BQ142">
        <f>SUMIFS('Grid GenerationQueue'!AE$5:AE$467,'Grid GenerationQueue'!$AX$5:$AX$467,$B142,'Grid GenerationQueue'!$AY$5:$AY$467,$C142,'Grid GenerationQueue'!$BF$5:$BF$467,"&lt;&gt;"&amp;"",'Grid GenerationQueue'!$BB$5:$BB$467,"&lt;"&amp;$BE$3)</f>
        <v>0</v>
      </c>
      <c r="BR142">
        <f>SUMIFS('Grid GenerationQueue'!AF$5:AF$467,'Grid GenerationQueue'!$AX$5:$AX$467,$B142,'Grid GenerationQueue'!$AY$5:$AY$467,$C142,'Grid GenerationQueue'!$BF$5:$BF$467,"&lt;&gt;"&amp;"",'Grid GenerationQueue'!$BB$5:$BB$467,"&lt;"&amp;$BE$3)</f>
        <v>0</v>
      </c>
      <c r="BS142">
        <f>SUMIFS('Grid GenerationQueue'!AG$5:AG$467,'Grid GenerationQueue'!$AX$5:$AX$467,$B142,'Grid GenerationQueue'!$AY$5:$AY$467,$C142,'Grid GenerationQueue'!$BF$5:$BF$467,"&lt;&gt;"&amp;"",'Grid GenerationQueue'!$BB$5:$BB$467,"&lt;"&amp;$BE$3)</f>
        <v>0</v>
      </c>
      <c r="BT142">
        <f>SUMIFS('Grid GenerationQueue'!AH$5:AH$467,'Grid GenerationQueue'!$AX$5:$AX$467,$B142,'Grid GenerationQueue'!$AY$5:$AY$467,$C142,'Grid GenerationQueue'!$BF$5:$BF$467,"&lt;&gt;"&amp;"",'Grid GenerationQueue'!$BB$5:$BB$467,"&lt;"&amp;$BE$3)</f>
        <v>0</v>
      </c>
      <c r="BU142">
        <f>SUMIFS('Grid GenerationQueue'!AI$5:AI$467,'Grid GenerationQueue'!$AX$5:$AX$467,$B142,'Grid GenerationQueue'!$AY$5:$AY$467,$C142,'Grid GenerationQueue'!$BF$5:$BF$467,"&lt;&gt;"&amp;"",'Grid GenerationQueue'!$BB$5:$BB$467,"&lt;"&amp;$BE$3)</f>
        <v>0</v>
      </c>
      <c r="BV142">
        <f>SUMIFS('Grid GenerationQueue'!AJ$5:AJ$467,'Grid GenerationQueue'!$AX$5:$AX$467,$B142,'Grid GenerationQueue'!$AY$5:$AY$467,$C142,'Grid GenerationQueue'!$BF$5:$BF$467,"&lt;&gt;"&amp;"",'Grid GenerationQueue'!$BB$5:$BB$467,"&lt;"&amp;$BE$3)</f>
        <v>0</v>
      </c>
      <c r="BW142">
        <f>SUMIFS('Grid GenerationQueue'!AK$5:AK$467,'Grid GenerationQueue'!$AX$5:$AX$467,$B142,'Grid GenerationQueue'!$AY$5:$AY$467,$C142,'Grid GenerationQueue'!$BF$5:$BF$467,"&lt;&gt;"&amp;"",'Grid GenerationQueue'!$BB$5:$BB$467,"&lt;"&amp;$BE$3)</f>
        <v>0</v>
      </c>
      <c r="BX142">
        <f>SUMIFS('Grid GenerationQueue'!AL$5:AL$467,'Grid GenerationQueue'!$AX$5:$AX$467,$B142,'Grid GenerationQueue'!$AY$5:$AY$467,$C142,'Grid GenerationQueue'!$BF$5:$BF$467,"&lt;&gt;"&amp;"",'Grid GenerationQueue'!$BB$5:$BB$467,"&lt;"&amp;$BE$3)</f>
        <v>0</v>
      </c>
      <c r="BY142">
        <f>SUMIFS('Grid GenerationQueue'!AM$5:AM$467,'Grid GenerationQueue'!$AX$5:$AX$467,$B142,'Grid GenerationQueue'!$AY$5:$AY$467,$C142,'Grid GenerationQueue'!$BF$5:$BF$467,"&lt;&gt;"&amp;"",'Grid GenerationQueue'!$BB$5:$BB$467,"&lt;"&amp;$BE$3)</f>
        <v>0</v>
      </c>
      <c r="BZ142">
        <f>SUMIFS('Grid GenerationQueue'!AN$5:AN$467,'Grid GenerationQueue'!$AX$5:$AX$467,$B142,'Grid GenerationQueue'!$AY$5:$AY$467,$C142,'Grid GenerationQueue'!$BF$5:$BF$467,"&lt;&gt;"&amp;"",'Grid GenerationQueue'!$BB$5:$BB$467,"&lt;"&amp;$BE$3)</f>
        <v>0</v>
      </c>
      <c r="CA142">
        <f>SUMIFS('Grid GenerationQueue'!AO$5:AO$467,'Grid GenerationQueue'!$AX$5:$AX$467,$B142,'Grid GenerationQueue'!$AY$5:$AY$467,$C142,'Grid GenerationQueue'!$BF$5:$BF$467,"&lt;&gt;"&amp;"",'Grid GenerationQueue'!$BB$5:$BB$467,"&lt;"&amp;$BE$3)</f>
        <v>0</v>
      </c>
      <c r="CB142">
        <f>SUMIFS('Grid GenerationQueue'!AP$5:AP$467,'Grid GenerationQueue'!$AX$5:$AX$467,$B142,'Grid GenerationQueue'!$AY$5:$AY$467,$C142,'Grid GenerationQueue'!$BF$5:$BF$467,"&lt;&gt;"&amp;"",'Grid GenerationQueue'!$BB$5:$BB$467,"&lt;"&amp;$BE$3)</f>
        <v>0</v>
      </c>
      <c r="CD142">
        <f>SUMIFS('Grid GenerationQueue'!AE$5:AE$467,'Grid GenerationQueue'!$AX$5:$AX$467,$B142,'Grid GenerationQueue'!$AY$5:$AY$467,$C142,'Grid GenerationQueue'!$BB$5:$BB$467,"&lt;"&amp;$BE$3)</f>
        <v>0</v>
      </c>
      <c r="CE142">
        <f>SUMIFS('Grid GenerationQueue'!AF$5:AF$467,'Grid GenerationQueue'!$AX$5:$AX$467,$B142,'Grid GenerationQueue'!$AY$5:$AY$467,$C142,'Grid GenerationQueue'!$BB$5:$BB$467,"&lt;"&amp;$BE$3)</f>
        <v>0</v>
      </c>
      <c r="CF142">
        <f>SUMIFS('Grid GenerationQueue'!AG$5:AG$467,'Grid GenerationQueue'!$AX$5:$AX$467,$B142,'Grid GenerationQueue'!$AY$5:$AY$467,$C142,'Grid GenerationQueue'!$BB$5:$BB$467,"&lt;"&amp;$BE$3)</f>
        <v>0</v>
      </c>
      <c r="CG142">
        <f>SUMIFS('Grid GenerationQueue'!AH$5:AH$467,'Grid GenerationQueue'!$AX$5:$AX$467,$B142,'Grid GenerationQueue'!$AY$5:$AY$467,$C142,'Grid GenerationQueue'!$BB$5:$BB$467,"&lt;"&amp;$BE$3)</f>
        <v>0</v>
      </c>
      <c r="CH142">
        <f>SUMIFS('Grid GenerationQueue'!AI$5:AI$467,'Grid GenerationQueue'!$AX$5:$AX$467,$B142,'Grid GenerationQueue'!$AY$5:$AY$467,$C142,'Grid GenerationQueue'!$BB$5:$BB$467,"&lt;"&amp;$BE$3)</f>
        <v>0</v>
      </c>
      <c r="CI142">
        <f>SUMIFS('Grid GenerationQueue'!AJ$5:AJ$467,'Grid GenerationQueue'!$AX$5:$AX$467,$B142,'Grid GenerationQueue'!$AY$5:$AY$467,$C142,'Grid GenerationQueue'!$BB$5:$BB$467,"&lt;"&amp;$BE$3)</f>
        <v>0</v>
      </c>
      <c r="CJ142">
        <f>SUMIFS('Grid GenerationQueue'!AK$5:AK$467,'Grid GenerationQueue'!$AX$5:$AX$467,$B142,'Grid GenerationQueue'!$AY$5:$AY$467,$C142,'Grid GenerationQueue'!$BB$5:$BB$467,"&lt;"&amp;$BE$3)</f>
        <v>0</v>
      </c>
      <c r="CK142">
        <f>SUMIFS('Grid GenerationQueue'!AL$5:AL$467,'Grid GenerationQueue'!$AX$5:$AX$467,$B142,'Grid GenerationQueue'!$AY$5:$AY$467,$C142,'Grid GenerationQueue'!$BB$5:$BB$467,"&lt;"&amp;$BE$3)</f>
        <v>0</v>
      </c>
      <c r="CL142">
        <f>SUMIFS('Grid GenerationQueue'!AM$5:AM$467,'Grid GenerationQueue'!$AX$5:$AX$467,$B142,'Grid GenerationQueue'!$AY$5:$AY$467,$C142,'Grid GenerationQueue'!$BB$5:$BB$467,"&lt;"&amp;$BE$3)</f>
        <v>0</v>
      </c>
      <c r="CM142">
        <f>SUMIFS('Grid GenerationQueue'!AN$5:AN$467,'Grid GenerationQueue'!$AX$5:$AX$467,$B142,'Grid GenerationQueue'!$AY$5:$AY$467,$C142,'Grid GenerationQueue'!$BB$5:$BB$467,"&lt;"&amp;$BE$3)</f>
        <v>0</v>
      </c>
      <c r="CN142">
        <f>SUMIFS('Grid GenerationQueue'!AO$5:AO$467,'Grid GenerationQueue'!$AX$5:$AX$467,$B142,'Grid GenerationQueue'!$AY$5:$AY$467,$C142,'Grid GenerationQueue'!$BB$5:$BB$467,"&lt;"&amp;$BE$3)</f>
        <v>0</v>
      </c>
      <c r="CO142">
        <f>SUMIFS('Grid GenerationQueue'!AP$5:AP$467,'Grid GenerationQueue'!$AX$5:$AX$467,$B142,'Grid GenerationQueue'!$AY$5:$AY$467,$C142,'Grid GenerationQueue'!$BB$5:$BB$467,"&lt;"&amp;$BE$3)</f>
        <v>0</v>
      </c>
    </row>
    <row r="143" spans="1:93" x14ac:dyDescent="0.35">
      <c r="A143" t="s">
        <v>4653</v>
      </c>
      <c r="B143" t="s">
        <v>4432</v>
      </c>
      <c r="C143">
        <v>230</v>
      </c>
      <c r="D143">
        <f>SUMIFS('Grid GenerationQueue'!AE$5:AE$467,'Grid GenerationQueue'!$AX$5:$AX$467,$B143,'Grid GenerationQueue'!$AY$5:$AY$467,$C143,'Grid GenerationQueue'!$BI$5:$BI$467,"&lt;4")</f>
        <v>1.25</v>
      </c>
      <c r="E143">
        <f>SUMIFS('Grid GenerationQueue'!AF$5:AF$467,'Grid GenerationQueue'!$AX$5:$AX$467,$B143,'Grid GenerationQueue'!$AY$5:$AY$467,$C143,'Grid GenerationQueue'!$BI$5:$BI$467,"&lt;4")</f>
        <v>0</v>
      </c>
      <c r="F143">
        <f>SUMIFS('Grid GenerationQueue'!AG$5:AG$467,'Grid GenerationQueue'!$AX$5:$AX$467,$B143,'Grid GenerationQueue'!$AY$5:$AY$467,$C143,'Grid GenerationQueue'!$BI$5:$BI$467,"&lt;4")</f>
        <v>0</v>
      </c>
      <c r="G143">
        <f>SUMIFS('Grid GenerationQueue'!AH$5:AH$467,'Grid GenerationQueue'!$AX$5:$AX$467,$B143,'Grid GenerationQueue'!$AY$5:$AY$467,$C143,'Grid GenerationQueue'!$BI$5:$BI$467,"&lt;4")</f>
        <v>0</v>
      </c>
      <c r="H143">
        <f>SUMIFS('Grid GenerationQueue'!AI$5:AI$467,'Grid GenerationQueue'!$AX$5:$AX$467,$B143,'Grid GenerationQueue'!$AY$5:$AY$467,$C143,'Grid GenerationQueue'!$BI$5:$BI$467,"&lt;4")</f>
        <v>0</v>
      </c>
      <c r="I143">
        <f>SUMIFS('Grid GenerationQueue'!AJ$5:AJ$467,'Grid GenerationQueue'!$AX$5:$AX$467,$B143,'Grid GenerationQueue'!$AY$5:$AY$467,$C143,'Grid GenerationQueue'!$BI$5:$BI$467,"&lt;4")</f>
        <v>0</v>
      </c>
      <c r="J143">
        <f>SUMIFS('Grid GenerationQueue'!AK$5:AK$467,'Grid GenerationQueue'!$AX$5:$AX$467,$B143,'Grid GenerationQueue'!$AY$5:$AY$467,$C143,'Grid GenerationQueue'!$BI$5:$BI$467,"&lt;4")</f>
        <v>0</v>
      </c>
      <c r="K143">
        <f>SUMIFS('Grid GenerationQueue'!AL$5:AL$467,'Grid GenerationQueue'!$AX$5:$AX$467,$B143,'Grid GenerationQueue'!$AY$5:$AY$467,$C143,'Grid GenerationQueue'!$BI$5:$BI$467,"&lt;4")</f>
        <v>0</v>
      </c>
      <c r="L143">
        <f>SUMIFS('Grid GenerationQueue'!AM$5:AM$467,'Grid GenerationQueue'!$AX$5:$AX$467,$B143,'Grid GenerationQueue'!$AY$5:$AY$467,$C143,'Grid GenerationQueue'!$BI$5:$BI$467,"&lt;4")</f>
        <v>0</v>
      </c>
      <c r="M143">
        <f>SUMIFS('Grid GenerationQueue'!AN$5:AN$467,'Grid GenerationQueue'!$AX$5:$AX$467,$B143,'Grid GenerationQueue'!$AY$5:$AY$467,$C143,'Grid GenerationQueue'!$BI$5:$BI$467,"&lt;4")</f>
        <v>0</v>
      </c>
      <c r="N143">
        <f>SUMIFS('Grid GenerationQueue'!AO$5:AO$467,'Grid GenerationQueue'!$AX$5:$AX$467,$B143,'Grid GenerationQueue'!$AY$5:$AY$467,$C143,'Grid GenerationQueue'!$BI$5:$BI$467,"&lt;4")</f>
        <v>0</v>
      </c>
      <c r="O143">
        <f>SUMIFS('Grid GenerationQueue'!AP$5:AP$467,'Grid GenerationQueue'!$AX$5:$AX$467,$B143,'Grid GenerationQueue'!$AY$5:$AY$467,$C143,'Grid GenerationQueue'!$BI$5:$BI$467,"&lt;4")</f>
        <v>0</v>
      </c>
      <c r="Q143">
        <f>SUMIFS('Grid GenerationQueue'!AE$5:AE$467,'Grid GenerationQueue'!$AX$5:$AX$467,$B143,'Grid GenerationQueue'!$AY$5:$AY$467,$C143,'Grid GenerationQueue'!$BH$5:$BH$467,"Executed")</f>
        <v>214.8</v>
      </c>
      <c r="R143">
        <f>SUMIFS('Grid GenerationQueue'!AF$5:AF$467,'Grid GenerationQueue'!$AX$5:$AX$467,$B143,'Grid GenerationQueue'!$AY$5:$AY$467,$C143,'Grid GenerationQueue'!$BH$5:$BH$467,"Executed")</f>
        <v>0</v>
      </c>
      <c r="S143">
        <f>SUMIFS('Grid GenerationQueue'!AG$5:AG$467,'Grid GenerationQueue'!$AX$5:$AX$467,$B143,'Grid GenerationQueue'!$AY$5:$AY$467,$C143,'Grid GenerationQueue'!$BH$5:$BH$467,"Executed")</f>
        <v>0</v>
      </c>
      <c r="T143">
        <f>SUMIFS('Grid GenerationQueue'!AH$5:AH$467,'Grid GenerationQueue'!$AX$5:$AX$467,$B143,'Grid GenerationQueue'!$AY$5:$AY$467,$C143,'Grid GenerationQueue'!$BH$5:$BH$467,"Executed")</f>
        <v>0</v>
      </c>
      <c r="U143">
        <f>SUMIFS('Grid GenerationQueue'!AI$5:AI$467,'Grid GenerationQueue'!$AX$5:$AX$467,$B143,'Grid GenerationQueue'!$AY$5:$AY$467,$C143,'Grid GenerationQueue'!$BH$5:$BH$467,"Executed")</f>
        <v>0</v>
      </c>
      <c r="V143">
        <f>SUMIFS('Grid GenerationQueue'!AJ$5:AJ$467,'Grid GenerationQueue'!$AX$5:$AX$467,$B143,'Grid GenerationQueue'!$AY$5:$AY$467,$C143,'Grid GenerationQueue'!$BH$5:$BH$467,"Executed")</f>
        <v>0</v>
      </c>
      <c r="W143">
        <f>SUMIFS('Grid GenerationQueue'!AK$5:AK$467,'Grid GenerationQueue'!$AX$5:$AX$467,$B143,'Grid GenerationQueue'!$AY$5:$AY$467,$C143,'Grid GenerationQueue'!$BH$5:$BH$467,"Executed")</f>
        <v>0</v>
      </c>
      <c r="X143">
        <f>SUMIFS('Grid GenerationQueue'!AL$5:AL$467,'Grid GenerationQueue'!$AX$5:$AX$467,$B143,'Grid GenerationQueue'!$AY$5:$AY$467,$C143,'Grid GenerationQueue'!$BH$5:$BH$467,"Executed")</f>
        <v>0</v>
      </c>
      <c r="Y143">
        <f>SUMIFS('Grid GenerationQueue'!AM$5:AM$467,'Grid GenerationQueue'!$AX$5:$AX$467,$B143,'Grid GenerationQueue'!$AY$5:$AY$467,$C143,'Grid GenerationQueue'!$BH$5:$BH$467,"Executed")</f>
        <v>0</v>
      </c>
      <c r="Z143">
        <f>SUMIFS('Grid GenerationQueue'!AN$5:AN$467,'Grid GenerationQueue'!$AX$5:$AX$467,$B143,'Grid GenerationQueue'!$AY$5:$AY$467,$C143,'Grid GenerationQueue'!$BH$5:$BH$467,"Executed")</f>
        <v>0</v>
      </c>
      <c r="AA143">
        <f>SUMIFS('Grid GenerationQueue'!AO$5:AO$467,'Grid GenerationQueue'!$AX$5:$AX$467,$B143,'Grid GenerationQueue'!$AY$5:$AY$467,$C143,'Grid GenerationQueue'!$BH$5:$BH$467,"Executed")</f>
        <v>0</v>
      </c>
      <c r="AB143">
        <f>SUMIFS('Grid GenerationQueue'!AP$5:AP$467,'Grid GenerationQueue'!$AX$5:$AX$467,$B143,'Grid GenerationQueue'!$AY$5:$AY$467,$C143,'Grid GenerationQueue'!$BH$5:$BH$467,"Executed")</f>
        <v>0</v>
      </c>
      <c r="AD143">
        <f>SUMIFS('Grid GenerationQueue'!AE$5:AE$467,'Grid GenerationQueue'!$AX$5:$AX$467,$B143,'Grid GenerationQueue'!$AY$5:$AY$467,$C143,'Grid GenerationQueue'!$BF$5:$BF$467,"&lt;&gt;"&amp;"")</f>
        <v>214.8</v>
      </c>
      <c r="AE143">
        <f>SUMIFS('Grid GenerationQueue'!AF$5:AF$467,'Grid GenerationQueue'!$AX$5:$AX$467,$B143,'Grid GenerationQueue'!$AY$5:$AY$467,$C143,'Grid GenerationQueue'!$BF$5:$BF$467,"&lt;&gt;"&amp;"")</f>
        <v>0</v>
      </c>
      <c r="AF143">
        <f>SUMIFS('Grid GenerationQueue'!AG$5:AG$467,'Grid GenerationQueue'!$AX$5:$AX$467,$B143,'Grid GenerationQueue'!$AY$5:$AY$467,$C143,'Grid GenerationQueue'!$BF$5:$BF$467,"&lt;&gt;"&amp;"")</f>
        <v>0</v>
      </c>
      <c r="AG143">
        <f>SUMIFS('Grid GenerationQueue'!AH$5:AH$467,'Grid GenerationQueue'!$AX$5:$AX$467,$B143,'Grid GenerationQueue'!$AY$5:$AY$467,$C143,'Grid GenerationQueue'!$BF$5:$BF$467,"&lt;&gt;"&amp;"")</f>
        <v>0</v>
      </c>
      <c r="AH143">
        <f>SUMIFS('Grid GenerationQueue'!AI$5:AI$467,'Grid GenerationQueue'!$AX$5:$AX$467,$B143,'Grid GenerationQueue'!$AY$5:$AY$467,$C143,'Grid GenerationQueue'!$BF$5:$BF$467,"&lt;&gt;"&amp;"")</f>
        <v>0</v>
      </c>
      <c r="AI143">
        <f>SUMIFS('Grid GenerationQueue'!AJ$5:AJ$467,'Grid GenerationQueue'!$AX$5:$AX$467,$B143,'Grid GenerationQueue'!$AY$5:$AY$467,$C143,'Grid GenerationQueue'!$BF$5:$BF$467,"&lt;&gt;"&amp;"")</f>
        <v>0</v>
      </c>
      <c r="AJ143">
        <f>SUMIFS('Grid GenerationQueue'!AK$5:AK$467,'Grid GenerationQueue'!$AX$5:$AX$467,$B143,'Grid GenerationQueue'!$AY$5:$AY$467,$C143,'Grid GenerationQueue'!$BF$5:$BF$467,"&lt;&gt;"&amp;"")</f>
        <v>0</v>
      </c>
      <c r="AK143">
        <f>SUMIFS('Grid GenerationQueue'!AL$5:AL$467,'Grid GenerationQueue'!$AX$5:$AX$467,$B143,'Grid GenerationQueue'!$AY$5:$AY$467,$C143,'Grid GenerationQueue'!$BF$5:$BF$467,"&lt;&gt;"&amp;"")</f>
        <v>0</v>
      </c>
      <c r="AL143">
        <f>SUMIFS('Grid GenerationQueue'!AM$5:AM$467,'Grid GenerationQueue'!$AX$5:$AX$467,$B143,'Grid GenerationQueue'!$AY$5:$AY$467,$C143,'Grid GenerationQueue'!$BF$5:$BF$467,"&lt;&gt;"&amp;"")</f>
        <v>0</v>
      </c>
      <c r="AM143">
        <f>SUMIFS('Grid GenerationQueue'!AN$5:AN$467,'Grid GenerationQueue'!$AX$5:$AX$467,$B143,'Grid GenerationQueue'!$AY$5:$AY$467,$C143,'Grid GenerationQueue'!$BF$5:$BF$467,"&lt;&gt;"&amp;"")</f>
        <v>0</v>
      </c>
      <c r="AN143">
        <f>SUMIFS('Grid GenerationQueue'!AO$5:AO$467,'Grid GenerationQueue'!$AX$5:$AX$467,$B143,'Grid GenerationQueue'!$AY$5:$AY$467,$C143,'Grid GenerationQueue'!$BF$5:$BF$467,"&lt;&gt;"&amp;"")</f>
        <v>0</v>
      </c>
      <c r="AO143">
        <f>SUMIFS('Grid GenerationQueue'!AP$5:AP$467,'Grid GenerationQueue'!$AX$5:$AX$467,$B143,'Grid GenerationQueue'!$AY$5:$AY$467,$C143,'Grid GenerationQueue'!$BF$5:$BF$467,"&lt;&gt;"&amp;"")</f>
        <v>0</v>
      </c>
      <c r="AQ143">
        <f>SUMIFS('Grid GenerationQueue'!AE$5:AE$467,'Grid GenerationQueue'!$AX$5:$AX$467,$B143,'Grid GenerationQueue'!$AY$5:$AY$467,$C143)</f>
        <v>336.35</v>
      </c>
      <c r="AR143">
        <f>SUMIFS('Grid GenerationQueue'!AF$5:AF$467,'Grid GenerationQueue'!$AX$5:$AX$467,$B143,'Grid GenerationQueue'!$AY$5:$AY$467,$C143)</f>
        <v>0</v>
      </c>
      <c r="AS143">
        <f>SUMIFS('Grid GenerationQueue'!AG$5:AG$467,'Grid GenerationQueue'!$AX$5:$AX$467,$B143,'Grid GenerationQueue'!$AY$5:$AY$467,$C143)</f>
        <v>0</v>
      </c>
      <c r="AT143">
        <f>SUMIFS('Grid GenerationQueue'!AH$5:AH$467,'Grid GenerationQueue'!$AX$5:$AX$467,$B143,'Grid GenerationQueue'!$AY$5:$AY$467,$C143)</f>
        <v>0</v>
      </c>
      <c r="AU143">
        <f>SUMIFS('Grid GenerationQueue'!AI$5:AI$467,'Grid GenerationQueue'!$AX$5:$AX$467,$B143,'Grid GenerationQueue'!$AY$5:$AY$467,$C143)</f>
        <v>0</v>
      </c>
      <c r="AV143">
        <f>SUMIFS('Grid GenerationQueue'!AJ$5:AJ$467,'Grid GenerationQueue'!$AX$5:$AX$467,$B143,'Grid GenerationQueue'!$AY$5:$AY$467,$C143)</f>
        <v>0</v>
      </c>
      <c r="AW143">
        <f>SUMIFS('Grid GenerationQueue'!AK$5:AK$467,'Grid GenerationQueue'!$AX$5:$AX$467,$B143,'Grid GenerationQueue'!$AY$5:$AY$467,$C143)</f>
        <v>0</v>
      </c>
      <c r="AX143">
        <f>SUMIFS('Grid GenerationQueue'!AL$5:AL$467,'Grid GenerationQueue'!$AX$5:$AX$467,$B143,'Grid GenerationQueue'!$AY$5:$AY$467,$C143)</f>
        <v>0</v>
      </c>
      <c r="AY143">
        <f>SUMIFS('Grid GenerationQueue'!AM$5:AM$467,'Grid GenerationQueue'!$AX$5:$AX$467,$B143,'Grid GenerationQueue'!$AY$5:$AY$467,$C143)</f>
        <v>0</v>
      </c>
      <c r="AZ143">
        <f>SUMIFS('Grid GenerationQueue'!AN$5:AN$467,'Grid GenerationQueue'!$AX$5:$AX$467,$B143,'Grid GenerationQueue'!$AY$5:$AY$467,$C143)</f>
        <v>0</v>
      </c>
      <c r="BA143">
        <f>SUMIFS('Grid GenerationQueue'!AO$5:AO$467,'Grid GenerationQueue'!$AX$5:$AX$467,$B143,'Grid GenerationQueue'!$AY$5:$AY$467,$C143)</f>
        <v>0</v>
      </c>
      <c r="BB143">
        <f>SUMIFS('Grid GenerationQueue'!AP$5:AP$467,'Grid GenerationQueue'!$AX$5:$AX$467,$B143,'Grid GenerationQueue'!$AY$5:$AY$467,$C143)</f>
        <v>0</v>
      </c>
      <c r="BD143">
        <f>SUMIFS('Grid GenerationQueue'!AE$5:AE$467,'Grid GenerationQueue'!$AX$5:$AX$467,$B143,'Grid GenerationQueue'!$AY$5:$AY$467,$C143,'Grid GenerationQueue'!$BH$5:$BH$467,"Executed",'Grid GenerationQueue'!$BB$5:$BB$467,"&lt;"&amp;$BE$3)</f>
        <v>214.8</v>
      </c>
      <c r="BE143">
        <f>SUMIFS('Grid GenerationQueue'!AF$5:AF$467,'Grid GenerationQueue'!$AX$5:$AX$467,$B143,'Grid GenerationQueue'!$AY$5:$AY$467,$C143,'Grid GenerationQueue'!$BH$5:$BH$467,"Executed",'Grid GenerationQueue'!$BB$5:$BB$467,"&lt;"&amp;$BE$3)</f>
        <v>0</v>
      </c>
      <c r="BF143">
        <f>SUMIFS('Grid GenerationQueue'!AG$5:AG$467,'Grid GenerationQueue'!$AX$5:$AX$467,$B143,'Grid GenerationQueue'!$AY$5:$AY$467,$C143,'Grid GenerationQueue'!$BH$5:$BH$467,"Executed",'Grid GenerationQueue'!$BB$5:$BB$467,"&lt;"&amp;$BE$3)</f>
        <v>0</v>
      </c>
      <c r="BG143">
        <f>SUMIFS('Grid GenerationQueue'!AH$5:AH$467,'Grid GenerationQueue'!$AX$5:$AX$467,$B143,'Grid GenerationQueue'!$AY$5:$AY$467,$C143,'Grid GenerationQueue'!$BH$5:$BH$467,"Executed",'Grid GenerationQueue'!$BB$5:$BB$467,"&lt;"&amp;$BE$3)</f>
        <v>0</v>
      </c>
      <c r="BH143">
        <f>SUMIFS('Grid GenerationQueue'!AI$5:AI$467,'Grid GenerationQueue'!$AX$5:$AX$467,$B143,'Grid GenerationQueue'!$AY$5:$AY$467,$C143,'Grid GenerationQueue'!$BH$5:$BH$467,"Executed",'Grid GenerationQueue'!$BB$5:$BB$467,"&lt;"&amp;$BE$3)</f>
        <v>0</v>
      </c>
      <c r="BI143">
        <f>SUMIFS('Grid GenerationQueue'!AJ$5:AJ$467,'Grid GenerationQueue'!$AX$5:$AX$467,$B143,'Grid GenerationQueue'!$AY$5:$AY$467,$C143,'Grid GenerationQueue'!$BH$5:$BH$467,"Executed",'Grid GenerationQueue'!$BB$5:$BB$467,"&lt;"&amp;$BE$3)</f>
        <v>0</v>
      </c>
      <c r="BJ143">
        <f>SUMIFS('Grid GenerationQueue'!AK$5:AK$467,'Grid GenerationQueue'!$AX$5:$AX$467,$B143,'Grid GenerationQueue'!$AY$5:$AY$467,$C143,'Grid GenerationQueue'!$BH$5:$BH$467,"Executed",'Grid GenerationQueue'!$BB$5:$BB$467,"&lt;"&amp;$BE$3)</f>
        <v>0</v>
      </c>
      <c r="BK143">
        <f>SUMIFS('Grid GenerationQueue'!AL$5:AL$467,'Grid GenerationQueue'!$AX$5:$AX$467,$B143,'Grid GenerationQueue'!$AY$5:$AY$467,$C143,'Grid GenerationQueue'!$BH$5:$BH$467,"Executed",'Grid GenerationQueue'!$BB$5:$BB$467,"&lt;"&amp;$BE$3)</f>
        <v>0</v>
      </c>
      <c r="BL143">
        <f>SUMIFS('Grid GenerationQueue'!AM$5:AM$467,'Grid GenerationQueue'!$AX$5:$AX$467,$B143,'Grid GenerationQueue'!$AY$5:$AY$467,$C143,'Grid GenerationQueue'!$BH$5:$BH$467,"Executed",'Grid GenerationQueue'!$BB$5:$BB$467,"&lt;"&amp;$BE$3)</f>
        <v>0</v>
      </c>
      <c r="BM143">
        <f>SUMIFS('Grid GenerationQueue'!AN$5:AN$467,'Grid GenerationQueue'!$AX$5:$AX$467,$B143,'Grid GenerationQueue'!$AY$5:$AY$467,$C143,'Grid GenerationQueue'!$BH$5:$BH$467,"Executed",'Grid GenerationQueue'!$BB$5:$BB$467,"&lt;"&amp;$BE$3)</f>
        <v>0</v>
      </c>
      <c r="BN143">
        <f>SUMIFS('Grid GenerationQueue'!AO$5:AO$467,'Grid GenerationQueue'!$AX$5:$AX$467,$B143,'Grid GenerationQueue'!$AY$5:$AY$467,$C143,'Grid GenerationQueue'!$BH$5:$BH$467,"Executed",'Grid GenerationQueue'!$BB$5:$BB$467,"&lt;"&amp;$BE$3)</f>
        <v>0</v>
      </c>
      <c r="BO143">
        <f>SUMIFS('Grid GenerationQueue'!AP$5:AP$467,'Grid GenerationQueue'!$AX$5:$AX$467,$B143,'Grid GenerationQueue'!$AY$5:$AY$467,$C143,'Grid GenerationQueue'!$BH$5:$BH$467,"Executed",'Grid GenerationQueue'!$BB$5:$BB$467,"&lt;"&amp;$BE$3)</f>
        <v>0</v>
      </c>
      <c r="BQ143">
        <f>SUMIFS('Grid GenerationQueue'!AE$5:AE$467,'Grid GenerationQueue'!$AX$5:$AX$467,$B143,'Grid GenerationQueue'!$AY$5:$AY$467,$C143,'Grid GenerationQueue'!$BF$5:$BF$467,"&lt;&gt;"&amp;"",'Grid GenerationQueue'!$BB$5:$BB$467,"&lt;"&amp;$BE$3)</f>
        <v>214.8</v>
      </c>
      <c r="BR143">
        <f>SUMIFS('Grid GenerationQueue'!AF$5:AF$467,'Grid GenerationQueue'!$AX$5:$AX$467,$B143,'Grid GenerationQueue'!$AY$5:$AY$467,$C143,'Grid GenerationQueue'!$BF$5:$BF$467,"&lt;&gt;"&amp;"",'Grid GenerationQueue'!$BB$5:$BB$467,"&lt;"&amp;$BE$3)</f>
        <v>0</v>
      </c>
      <c r="BS143">
        <f>SUMIFS('Grid GenerationQueue'!AG$5:AG$467,'Grid GenerationQueue'!$AX$5:$AX$467,$B143,'Grid GenerationQueue'!$AY$5:$AY$467,$C143,'Grid GenerationQueue'!$BF$5:$BF$467,"&lt;&gt;"&amp;"",'Grid GenerationQueue'!$BB$5:$BB$467,"&lt;"&amp;$BE$3)</f>
        <v>0</v>
      </c>
      <c r="BT143">
        <f>SUMIFS('Grid GenerationQueue'!AH$5:AH$467,'Grid GenerationQueue'!$AX$5:$AX$467,$B143,'Grid GenerationQueue'!$AY$5:$AY$467,$C143,'Grid GenerationQueue'!$BF$5:$BF$467,"&lt;&gt;"&amp;"",'Grid GenerationQueue'!$BB$5:$BB$467,"&lt;"&amp;$BE$3)</f>
        <v>0</v>
      </c>
      <c r="BU143">
        <f>SUMIFS('Grid GenerationQueue'!AI$5:AI$467,'Grid GenerationQueue'!$AX$5:$AX$467,$B143,'Grid GenerationQueue'!$AY$5:$AY$467,$C143,'Grid GenerationQueue'!$BF$5:$BF$467,"&lt;&gt;"&amp;"",'Grid GenerationQueue'!$BB$5:$BB$467,"&lt;"&amp;$BE$3)</f>
        <v>0</v>
      </c>
      <c r="BV143">
        <f>SUMIFS('Grid GenerationQueue'!AJ$5:AJ$467,'Grid GenerationQueue'!$AX$5:$AX$467,$B143,'Grid GenerationQueue'!$AY$5:$AY$467,$C143,'Grid GenerationQueue'!$BF$5:$BF$467,"&lt;&gt;"&amp;"",'Grid GenerationQueue'!$BB$5:$BB$467,"&lt;"&amp;$BE$3)</f>
        <v>0</v>
      </c>
      <c r="BW143">
        <f>SUMIFS('Grid GenerationQueue'!AK$5:AK$467,'Grid GenerationQueue'!$AX$5:$AX$467,$B143,'Grid GenerationQueue'!$AY$5:$AY$467,$C143,'Grid GenerationQueue'!$BF$5:$BF$467,"&lt;&gt;"&amp;"",'Grid GenerationQueue'!$BB$5:$BB$467,"&lt;"&amp;$BE$3)</f>
        <v>0</v>
      </c>
      <c r="BX143">
        <f>SUMIFS('Grid GenerationQueue'!AL$5:AL$467,'Grid GenerationQueue'!$AX$5:$AX$467,$B143,'Grid GenerationQueue'!$AY$5:$AY$467,$C143,'Grid GenerationQueue'!$BF$5:$BF$467,"&lt;&gt;"&amp;"",'Grid GenerationQueue'!$BB$5:$BB$467,"&lt;"&amp;$BE$3)</f>
        <v>0</v>
      </c>
      <c r="BY143">
        <f>SUMIFS('Grid GenerationQueue'!AM$5:AM$467,'Grid GenerationQueue'!$AX$5:$AX$467,$B143,'Grid GenerationQueue'!$AY$5:$AY$467,$C143,'Grid GenerationQueue'!$BF$5:$BF$467,"&lt;&gt;"&amp;"",'Grid GenerationQueue'!$BB$5:$BB$467,"&lt;"&amp;$BE$3)</f>
        <v>0</v>
      </c>
      <c r="BZ143">
        <f>SUMIFS('Grid GenerationQueue'!AN$5:AN$467,'Grid GenerationQueue'!$AX$5:$AX$467,$B143,'Grid GenerationQueue'!$AY$5:$AY$467,$C143,'Grid GenerationQueue'!$BF$5:$BF$467,"&lt;&gt;"&amp;"",'Grid GenerationQueue'!$BB$5:$BB$467,"&lt;"&amp;$BE$3)</f>
        <v>0</v>
      </c>
      <c r="CA143">
        <f>SUMIFS('Grid GenerationQueue'!AO$5:AO$467,'Grid GenerationQueue'!$AX$5:$AX$467,$B143,'Grid GenerationQueue'!$AY$5:$AY$467,$C143,'Grid GenerationQueue'!$BF$5:$BF$467,"&lt;&gt;"&amp;"",'Grid GenerationQueue'!$BB$5:$BB$467,"&lt;"&amp;$BE$3)</f>
        <v>0</v>
      </c>
      <c r="CB143">
        <f>SUMIFS('Grid GenerationQueue'!AP$5:AP$467,'Grid GenerationQueue'!$AX$5:$AX$467,$B143,'Grid GenerationQueue'!$AY$5:$AY$467,$C143,'Grid GenerationQueue'!$BF$5:$BF$467,"&lt;&gt;"&amp;"",'Grid GenerationQueue'!$BB$5:$BB$467,"&lt;"&amp;$BE$3)</f>
        <v>0</v>
      </c>
      <c r="CD143">
        <f>SUMIFS('Grid GenerationQueue'!AE$5:AE$467,'Grid GenerationQueue'!$AX$5:$AX$467,$B143,'Grid GenerationQueue'!$AY$5:$AY$467,$C143,'Grid GenerationQueue'!$BB$5:$BB$467,"&lt;"&amp;$BE$3)</f>
        <v>336.35</v>
      </c>
      <c r="CE143">
        <f>SUMIFS('Grid GenerationQueue'!AF$5:AF$467,'Grid GenerationQueue'!$AX$5:$AX$467,$B143,'Grid GenerationQueue'!$AY$5:$AY$467,$C143,'Grid GenerationQueue'!$BB$5:$BB$467,"&lt;"&amp;$BE$3)</f>
        <v>0</v>
      </c>
      <c r="CF143">
        <f>SUMIFS('Grid GenerationQueue'!AG$5:AG$467,'Grid GenerationQueue'!$AX$5:$AX$467,$B143,'Grid GenerationQueue'!$AY$5:$AY$467,$C143,'Grid GenerationQueue'!$BB$5:$BB$467,"&lt;"&amp;$BE$3)</f>
        <v>0</v>
      </c>
      <c r="CG143">
        <f>SUMIFS('Grid GenerationQueue'!AH$5:AH$467,'Grid GenerationQueue'!$AX$5:$AX$467,$B143,'Grid GenerationQueue'!$AY$5:$AY$467,$C143,'Grid GenerationQueue'!$BB$5:$BB$467,"&lt;"&amp;$BE$3)</f>
        <v>0</v>
      </c>
      <c r="CH143">
        <f>SUMIFS('Grid GenerationQueue'!AI$5:AI$467,'Grid GenerationQueue'!$AX$5:$AX$467,$B143,'Grid GenerationQueue'!$AY$5:$AY$467,$C143,'Grid GenerationQueue'!$BB$5:$BB$467,"&lt;"&amp;$BE$3)</f>
        <v>0</v>
      </c>
      <c r="CI143">
        <f>SUMIFS('Grid GenerationQueue'!AJ$5:AJ$467,'Grid GenerationQueue'!$AX$5:$AX$467,$B143,'Grid GenerationQueue'!$AY$5:$AY$467,$C143,'Grid GenerationQueue'!$BB$5:$BB$467,"&lt;"&amp;$BE$3)</f>
        <v>0</v>
      </c>
      <c r="CJ143">
        <f>SUMIFS('Grid GenerationQueue'!AK$5:AK$467,'Grid GenerationQueue'!$AX$5:$AX$467,$B143,'Grid GenerationQueue'!$AY$5:$AY$467,$C143,'Grid GenerationQueue'!$BB$5:$BB$467,"&lt;"&amp;$BE$3)</f>
        <v>0</v>
      </c>
      <c r="CK143">
        <f>SUMIFS('Grid GenerationQueue'!AL$5:AL$467,'Grid GenerationQueue'!$AX$5:$AX$467,$B143,'Grid GenerationQueue'!$AY$5:$AY$467,$C143,'Grid GenerationQueue'!$BB$5:$BB$467,"&lt;"&amp;$BE$3)</f>
        <v>0</v>
      </c>
      <c r="CL143">
        <f>SUMIFS('Grid GenerationQueue'!AM$5:AM$467,'Grid GenerationQueue'!$AX$5:$AX$467,$B143,'Grid GenerationQueue'!$AY$5:$AY$467,$C143,'Grid GenerationQueue'!$BB$5:$BB$467,"&lt;"&amp;$BE$3)</f>
        <v>0</v>
      </c>
      <c r="CM143">
        <f>SUMIFS('Grid GenerationQueue'!AN$5:AN$467,'Grid GenerationQueue'!$AX$5:$AX$467,$B143,'Grid GenerationQueue'!$AY$5:$AY$467,$C143,'Grid GenerationQueue'!$BB$5:$BB$467,"&lt;"&amp;$BE$3)</f>
        <v>0</v>
      </c>
      <c r="CN143">
        <f>SUMIFS('Grid GenerationQueue'!AO$5:AO$467,'Grid GenerationQueue'!$AX$5:$AX$467,$B143,'Grid GenerationQueue'!$AY$5:$AY$467,$C143,'Grid GenerationQueue'!$BB$5:$BB$467,"&lt;"&amp;$BE$3)</f>
        <v>0</v>
      </c>
      <c r="CO143">
        <f>SUMIFS('Grid GenerationQueue'!AP$5:AP$467,'Grid GenerationQueue'!$AX$5:$AX$467,$B143,'Grid GenerationQueue'!$AY$5:$AY$467,$C143,'Grid GenerationQueue'!$BB$5:$BB$467,"&lt;"&amp;$BE$3)</f>
        <v>0</v>
      </c>
    </row>
    <row r="144" spans="1:93" x14ac:dyDescent="0.35">
      <c r="A144" t="s">
        <v>4653</v>
      </c>
      <c r="B144" t="s">
        <v>4432</v>
      </c>
      <c r="C144">
        <v>115</v>
      </c>
      <c r="D144">
        <f>SUMIFS('Grid GenerationQueue'!AE$5:AE$467,'Grid GenerationQueue'!$AX$5:$AX$467,$B144,'Grid GenerationQueue'!$AY$5:$AY$467,$C144,'Grid GenerationQueue'!$BI$5:$BI$467,"&lt;4")</f>
        <v>0</v>
      </c>
      <c r="E144">
        <f>SUMIFS('Grid GenerationQueue'!AF$5:AF$467,'Grid GenerationQueue'!$AX$5:$AX$467,$B144,'Grid GenerationQueue'!$AY$5:$AY$467,$C144,'Grid GenerationQueue'!$BI$5:$BI$467,"&lt;4")</f>
        <v>0</v>
      </c>
      <c r="F144">
        <f>SUMIFS('Grid GenerationQueue'!AG$5:AG$467,'Grid GenerationQueue'!$AX$5:$AX$467,$B144,'Grid GenerationQueue'!$AY$5:$AY$467,$C144,'Grid GenerationQueue'!$BI$5:$BI$467,"&lt;4")</f>
        <v>0</v>
      </c>
      <c r="G144">
        <f>SUMIFS('Grid GenerationQueue'!AH$5:AH$467,'Grid GenerationQueue'!$AX$5:$AX$467,$B144,'Grid GenerationQueue'!$AY$5:$AY$467,$C144,'Grid GenerationQueue'!$BI$5:$BI$467,"&lt;4")</f>
        <v>0</v>
      </c>
      <c r="H144">
        <f>SUMIFS('Grid GenerationQueue'!AI$5:AI$467,'Grid GenerationQueue'!$AX$5:$AX$467,$B144,'Grid GenerationQueue'!$AY$5:$AY$467,$C144,'Grid GenerationQueue'!$BI$5:$BI$467,"&lt;4")</f>
        <v>0</v>
      </c>
      <c r="I144">
        <f>SUMIFS('Grid GenerationQueue'!AJ$5:AJ$467,'Grid GenerationQueue'!$AX$5:$AX$467,$B144,'Grid GenerationQueue'!$AY$5:$AY$467,$C144,'Grid GenerationQueue'!$BI$5:$BI$467,"&lt;4")</f>
        <v>0</v>
      </c>
      <c r="J144">
        <f>SUMIFS('Grid GenerationQueue'!AK$5:AK$467,'Grid GenerationQueue'!$AX$5:$AX$467,$B144,'Grid GenerationQueue'!$AY$5:$AY$467,$C144,'Grid GenerationQueue'!$BI$5:$BI$467,"&lt;4")</f>
        <v>0</v>
      </c>
      <c r="K144">
        <f>SUMIFS('Grid GenerationQueue'!AL$5:AL$467,'Grid GenerationQueue'!$AX$5:$AX$467,$B144,'Grid GenerationQueue'!$AY$5:$AY$467,$C144,'Grid GenerationQueue'!$BI$5:$BI$467,"&lt;4")</f>
        <v>0</v>
      </c>
      <c r="L144">
        <f>SUMIFS('Grid GenerationQueue'!AM$5:AM$467,'Grid GenerationQueue'!$AX$5:$AX$467,$B144,'Grid GenerationQueue'!$AY$5:$AY$467,$C144,'Grid GenerationQueue'!$BI$5:$BI$467,"&lt;4")</f>
        <v>0</v>
      </c>
      <c r="M144">
        <f>SUMIFS('Grid GenerationQueue'!AN$5:AN$467,'Grid GenerationQueue'!$AX$5:$AX$467,$B144,'Grid GenerationQueue'!$AY$5:$AY$467,$C144,'Grid GenerationQueue'!$BI$5:$BI$467,"&lt;4")</f>
        <v>0</v>
      </c>
      <c r="N144">
        <f>SUMIFS('Grid GenerationQueue'!AO$5:AO$467,'Grid GenerationQueue'!$AX$5:$AX$467,$B144,'Grid GenerationQueue'!$AY$5:$AY$467,$C144,'Grid GenerationQueue'!$BI$5:$BI$467,"&lt;4")</f>
        <v>0</v>
      </c>
      <c r="O144">
        <f>SUMIFS('Grid GenerationQueue'!AP$5:AP$467,'Grid GenerationQueue'!$AX$5:$AX$467,$B144,'Grid GenerationQueue'!$AY$5:$AY$467,$C144,'Grid GenerationQueue'!$BI$5:$BI$467,"&lt;4")</f>
        <v>0</v>
      </c>
      <c r="Q144">
        <f>SUMIFS('Grid GenerationQueue'!AE$5:AE$467,'Grid GenerationQueue'!$AX$5:$AX$467,$B144,'Grid GenerationQueue'!$AY$5:$AY$467,$C144,'Grid GenerationQueue'!$BH$5:$BH$467,"Executed")</f>
        <v>0</v>
      </c>
      <c r="R144">
        <f>SUMIFS('Grid GenerationQueue'!AF$5:AF$467,'Grid GenerationQueue'!$AX$5:$AX$467,$B144,'Grid GenerationQueue'!$AY$5:$AY$467,$C144,'Grid GenerationQueue'!$BH$5:$BH$467,"Executed")</f>
        <v>0</v>
      </c>
      <c r="S144">
        <f>SUMIFS('Grid GenerationQueue'!AG$5:AG$467,'Grid GenerationQueue'!$AX$5:$AX$467,$B144,'Grid GenerationQueue'!$AY$5:$AY$467,$C144,'Grid GenerationQueue'!$BH$5:$BH$467,"Executed")</f>
        <v>0</v>
      </c>
      <c r="T144">
        <f>SUMIFS('Grid GenerationQueue'!AH$5:AH$467,'Grid GenerationQueue'!$AX$5:$AX$467,$B144,'Grid GenerationQueue'!$AY$5:$AY$467,$C144,'Grid GenerationQueue'!$BH$5:$BH$467,"Executed")</f>
        <v>0</v>
      </c>
      <c r="U144">
        <f>SUMIFS('Grid GenerationQueue'!AI$5:AI$467,'Grid GenerationQueue'!$AX$5:$AX$467,$B144,'Grid GenerationQueue'!$AY$5:$AY$467,$C144,'Grid GenerationQueue'!$BH$5:$BH$467,"Executed")</f>
        <v>0</v>
      </c>
      <c r="V144">
        <f>SUMIFS('Grid GenerationQueue'!AJ$5:AJ$467,'Grid GenerationQueue'!$AX$5:$AX$467,$B144,'Grid GenerationQueue'!$AY$5:$AY$467,$C144,'Grid GenerationQueue'!$BH$5:$BH$467,"Executed")</f>
        <v>0</v>
      </c>
      <c r="W144">
        <f>SUMIFS('Grid GenerationQueue'!AK$5:AK$467,'Grid GenerationQueue'!$AX$5:$AX$467,$B144,'Grid GenerationQueue'!$AY$5:$AY$467,$C144,'Grid GenerationQueue'!$BH$5:$BH$467,"Executed")</f>
        <v>0</v>
      </c>
      <c r="X144">
        <f>SUMIFS('Grid GenerationQueue'!AL$5:AL$467,'Grid GenerationQueue'!$AX$5:$AX$467,$B144,'Grid GenerationQueue'!$AY$5:$AY$467,$C144,'Grid GenerationQueue'!$BH$5:$BH$467,"Executed")</f>
        <v>0</v>
      </c>
      <c r="Y144">
        <f>SUMIFS('Grid GenerationQueue'!AM$5:AM$467,'Grid GenerationQueue'!$AX$5:$AX$467,$B144,'Grid GenerationQueue'!$AY$5:$AY$467,$C144,'Grid GenerationQueue'!$BH$5:$BH$467,"Executed")</f>
        <v>0</v>
      </c>
      <c r="Z144">
        <f>SUMIFS('Grid GenerationQueue'!AN$5:AN$467,'Grid GenerationQueue'!$AX$5:$AX$467,$B144,'Grid GenerationQueue'!$AY$5:$AY$467,$C144,'Grid GenerationQueue'!$BH$5:$BH$467,"Executed")</f>
        <v>0</v>
      </c>
      <c r="AA144">
        <f>SUMIFS('Grid GenerationQueue'!AO$5:AO$467,'Grid GenerationQueue'!$AX$5:$AX$467,$B144,'Grid GenerationQueue'!$AY$5:$AY$467,$C144,'Grid GenerationQueue'!$BH$5:$BH$467,"Executed")</f>
        <v>0</v>
      </c>
      <c r="AB144">
        <f>SUMIFS('Grid GenerationQueue'!AP$5:AP$467,'Grid GenerationQueue'!$AX$5:$AX$467,$B144,'Grid GenerationQueue'!$AY$5:$AY$467,$C144,'Grid GenerationQueue'!$BH$5:$BH$467,"Executed")</f>
        <v>0</v>
      </c>
      <c r="AD144">
        <f>SUMIFS('Grid GenerationQueue'!AE$5:AE$467,'Grid GenerationQueue'!$AX$5:$AX$467,$B144,'Grid GenerationQueue'!$AY$5:$AY$467,$C144,'Grid GenerationQueue'!$BF$5:$BF$467,"&lt;&gt;"&amp;"")</f>
        <v>0</v>
      </c>
      <c r="AE144">
        <f>SUMIFS('Grid GenerationQueue'!AF$5:AF$467,'Grid GenerationQueue'!$AX$5:$AX$467,$B144,'Grid GenerationQueue'!$AY$5:$AY$467,$C144,'Grid GenerationQueue'!$BF$5:$BF$467,"&lt;&gt;"&amp;"")</f>
        <v>0</v>
      </c>
      <c r="AF144">
        <f>SUMIFS('Grid GenerationQueue'!AG$5:AG$467,'Grid GenerationQueue'!$AX$5:$AX$467,$B144,'Grid GenerationQueue'!$AY$5:$AY$467,$C144,'Grid GenerationQueue'!$BF$5:$BF$467,"&lt;&gt;"&amp;"")</f>
        <v>0</v>
      </c>
      <c r="AG144">
        <f>SUMIFS('Grid GenerationQueue'!AH$5:AH$467,'Grid GenerationQueue'!$AX$5:$AX$467,$B144,'Grid GenerationQueue'!$AY$5:$AY$467,$C144,'Grid GenerationQueue'!$BF$5:$BF$467,"&lt;&gt;"&amp;"")</f>
        <v>0</v>
      </c>
      <c r="AH144">
        <f>SUMIFS('Grid GenerationQueue'!AI$5:AI$467,'Grid GenerationQueue'!$AX$5:$AX$467,$B144,'Grid GenerationQueue'!$AY$5:$AY$467,$C144,'Grid GenerationQueue'!$BF$5:$BF$467,"&lt;&gt;"&amp;"")</f>
        <v>0</v>
      </c>
      <c r="AI144">
        <f>SUMIFS('Grid GenerationQueue'!AJ$5:AJ$467,'Grid GenerationQueue'!$AX$5:$AX$467,$B144,'Grid GenerationQueue'!$AY$5:$AY$467,$C144,'Grid GenerationQueue'!$BF$5:$BF$467,"&lt;&gt;"&amp;"")</f>
        <v>0</v>
      </c>
      <c r="AJ144">
        <f>SUMIFS('Grid GenerationQueue'!AK$5:AK$467,'Grid GenerationQueue'!$AX$5:$AX$467,$B144,'Grid GenerationQueue'!$AY$5:$AY$467,$C144,'Grid GenerationQueue'!$BF$5:$BF$467,"&lt;&gt;"&amp;"")</f>
        <v>0</v>
      </c>
      <c r="AK144">
        <f>SUMIFS('Grid GenerationQueue'!AL$5:AL$467,'Grid GenerationQueue'!$AX$5:$AX$467,$B144,'Grid GenerationQueue'!$AY$5:$AY$467,$C144,'Grid GenerationQueue'!$BF$5:$BF$467,"&lt;&gt;"&amp;"")</f>
        <v>0</v>
      </c>
      <c r="AL144">
        <f>SUMIFS('Grid GenerationQueue'!AM$5:AM$467,'Grid GenerationQueue'!$AX$5:$AX$467,$B144,'Grid GenerationQueue'!$AY$5:$AY$467,$C144,'Grid GenerationQueue'!$BF$5:$BF$467,"&lt;&gt;"&amp;"")</f>
        <v>0</v>
      </c>
      <c r="AM144">
        <f>SUMIFS('Grid GenerationQueue'!AN$5:AN$467,'Grid GenerationQueue'!$AX$5:$AX$467,$B144,'Grid GenerationQueue'!$AY$5:$AY$467,$C144,'Grid GenerationQueue'!$BF$5:$BF$467,"&lt;&gt;"&amp;"")</f>
        <v>0</v>
      </c>
      <c r="AN144">
        <f>SUMIFS('Grid GenerationQueue'!AO$5:AO$467,'Grid GenerationQueue'!$AX$5:$AX$467,$B144,'Grid GenerationQueue'!$AY$5:$AY$467,$C144,'Grid GenerationQueue'!$BF$5:$BF$467,"&lt;&gt;"&amp;"")</f>
        <v>0</v>
      </c>
      <c r="AO144">
        <f>SUMIFS('Grid GenerationQueue'!AP$5:AP$467,'Grid GenerationQueue'!$AX$5:$AX$467,$B144,'Grid GenerationQueue'!$AY$5:$AY$467,$C144,'Grid GenerationQueue'!$BF$5:$BF$467,"&lt;&gt;"&amp;"")</f>
        <v>0</v>
      </c>
      <c r="AQ144">
        <f>SUMIFS('Grid GenerationQueue'!AE$5:AE$467,'Grid GenerationQueue'!$AX$5:$AX$467,$B144,'Grid GenerationQueue'!$AY$5:$AY$467,$C144)</f>
        <v>213.55</v>
      </c>
      <c r="AR144">
        <f>SUMIFS('Grid GenerationQueue'!AF$5:AF$467,'Grid GenerationQueue'!$AX$5:$AX$467,$B144,'Grid GenerationQueue'!$AY$5:$AY$467,$C144)</f>
        <v>0</v>
      </c>
      <c r="AS144">
        <f>SUMIFS('Grid GenerationQueue'!AG$5:AG$467,'Grid GenerationQueue'!$AX$5:$AX$467,$B144,'Grid GenerationQueue'!$AY$5:$AY$467,$C144)</f>
        <v>0</v>
      </c>
      <c r="AT144">
        <f>SUMIFS('Grid GenerationQueue'!AH$5:AH$467,'Grid GenerationQueue'!$AX$5:$AX$467,$B144,'Grid GenerationQueue'!$AY$5:$AY$467,$C144)</f>
        <v>0</v>
      </c>
      <c r="AU144">
        <f>SUMIFS('Grid GenerationQueue'!AI$5:AI$467,'Grid GenerationQueue'!$AX$5:$AX$467,$B144,'Grid GenerationQueue'!$AY$5:$AY$467,$C144)</f>
        <v>0</v>
      </c>
      <c r="AV144">
        <f>SUMIFS('Grid GenerationQueue'!AJ$5:AJ$467,'Grid GenerationQueue'!$AX$5:$AX$467,$B144,'Grid GenerationQueue'!$AY$5:$AY$467,$C144)</f>
        <v>0</v>
      </c>
      <c r="AW144">
        <f>SUMIFS('Grid GenerationQueue'!AK$5:AK$467,'Grid GenerationQueue'!$AX$5:$AX$467,$B144,'Grid GenerationQueue'!$AY$5:$AY$467,$C144)</f>
        <v>0</v>
      </c>
      <c r="AX144">
        <f>SUMIFS('Grid GenerationQueue'!AL$5:AL$467,'Grid GenerationQueue'!$AX$5:$AX$467,$B144,'Grid GenerationQueue'!$AY$5:$AY$467,$C144)</f>
        <v>0</v>
      </c>
      <c r="AY144">
        <f>SUMIFS('Grid GenerationQueue'!AM$5:AM$467,'Grid GenerationQueue'!$AX$5:$AX$467,$B144,'Grid GenerationQueue'!$AY$5:$AY$467,$C144)</f>
        <v>0</v>
      </c>
      <c r="AZ144">
        <f>SUMIFS('Grid GenerationQueue'!AN$5:AN$467,'Grid GenerationQueue'!$AX$5:$AX$467,$B144,'Grid GenerationQueue'!$AY$5:$AY$467,$C144)</f>
        <v>0</v>
      </c>
      <c r="BA144">
        <f>SUMIFS('Grid GenerationQueue'!AO$5:AO$467,'Grid GenerationQueue'!$AX$5:$AX$467,$B144,'Grid GenerationQueue'!$AY$5:$AY$467,$C144)</f>
        <v>0</v>
      </c>
      <c r="BB144">
        <f>SUMIFS('Grid GenerationQueue'!AP$5:AP$467,'Grid GenerationQueue'!$AX$5:$AX$467,$B144,'Grid GenerationQueue'!$AY$5:$AY$467,$C144)</f>
        <v>0</v>
      </c>
      <c r="BD144">
        <f>SUMIFS('Grid GenerationQueue'!AE$5:AE$467,'Grid GenerationQueue'!$AX$5:$AX$467,$B144,'Grid GenerationQueue'!$AY$5:$AY$467,$C144,'Grid GenerationQueue'!$BH$5:$BH$467,"Executed",'Grid GenerationQueue'!$BB$5:$BB$467,"&lt;"&amp;$BE$3)</f>
        <v>0</v>
      </c>
      <c r="BE144">
        <f>SUMIFS('Grid GenerationQueue'!AF$5:AF$467,'Grid GenerationQueue'!$AX$5:$AX$467,$B144,'Grid GenerationQueue'!$AY$5:$AY$467,$C144,'Grid GenerationQueue'!$BH$5:$BH$467,"Executed",'Grid GenerationQueue'!$BB$5:$BB$467,"&lt;"&amp;$BE$3)</f>
        <v>0</v>
      </c>
      <c r="BF144">
        <f>SUMIFS('Grid GenerationQueue'!AG$5:AG$467,'Grid GenerationQueue'!$AX$5:$AX$467,$B144,'Grid GenerationQueue'!$AY$5:$AY$467,$C144,'Grid GenerationQueue'!$BH$5:$BH$467,"Executed",'Grid GenerationQueue'!$BB$5:$BB$467,"&lt;"&amp;$BE$3)</f>
        <v>0</v>
      </c>
      <c r="BG144">
        <f>SUMIFS('Grid GenerationQueue'!AH$5:AH$467,'Grid GenerationQueue'!$AX$5:$AX$467,$B144,'Grid GenerationQueue'!$AY$5:$AY$467,$C144,'Grid GenerationQueue'!$BH$5:$BH$467,"Executed",'Grid GenerationQueue'!$BB$5:$BB$467,"&lt;"&amp;$BE$3)</f>
        <v>0</v>
      </c>
      <c r="BH144">
        <f>SUMIFS('Grid GenerationQueue'!AI$5:AI$467,'Grid GenerationQueue'!$AX$5:$AX$467,$B144,'Grid GenerationQueue'!$AY$5:$AY$467,$C144,'Grid GenerationQueue'!$BH$5:$BH$467,"Executed",'Grid GenerationQueue'!$BB$5:$BB$467,"&lt;"&amp;$BE$3)</f>
        <v>0</v>
      </c>
      <c r="BI144">
        <f>SUMIFS('Grid GenerationQueue'!AJ$5:AJ$467,'Grid GenerationQueue'!$AX$5:$AX$467,$B144,'Grid GenerationQueue'!$AY$5:$AY$467,$C144,'Grid GenerationQueue'!$BH$5:$BH$467,"Executed",'Grid GenerationQueue'!$BB$5:$BB$467,"&lt;"&amp;$BE$3)</f>
        <v>0</v>
      </c>
      <c r="BJ144">
        <f>SUMIFS('Grid GenerationQueue'!AK$5:AK$467,'Grid GenerationQueue'!$AX$5:$AX$467,$B144,'Grid GenerationQueue'!$AY$5:$AY$467,$C144,'Grid GenerationQueue'!$BH$5:$BH$467,"Executed",'Grid GenerationQueue'!$BB$5:$BB$467,"&lt;"&amp;$BE$3)</f>
        <v>0</v>
      </c>
      <c r="BK144">
        <f>SUMIFS('Grid GenerationQueue'!AL$5:AL$467,'Grid GenerationQueue'!$AX$5:$AX$467,$B144,'Grid GenerationQueue'!$AY$5:$AY$467,$C144,'Grid GenerationQueue'!$BH$5:$BH$467,"Executed",'Grid GenerationQueue'!$BB$5:$BB$467,"&lt;"&amp;$BE$3)</f>
        <v>0</v>
      </c>
      <c r="BL144">
        <f>SUMIFS('Grid GenerationQueue'!AM$5:AM$467,'Grid GenerationQueue'!$AX$5:$AX$467,$B144,'Grid GenerationQueue'!$AY$5:$AY$467,$C144,'Grid GenerationQueue'!$BH$5:$BH$467,"Executed",'Grid GenerationQueue'!$BB$5:$BB$467,"&lt;"&amp;$BE$3)</f>
        <v>0</v>
      </c>
      <c r="BM144">
        <f>SUMIFS('Grid GenerationQueue'!AN$5:AN$467,'Grid GenerationQueue'!$AX$5:$AX$467,$B144,'Grid GenerationQueue'!$AY$5:$AY$467,$C144,'Grid GenerationQueue'!$BH$5:$BH$467,"Executed",'Grid GenerationQueue'!$BB$5:$BB$467,"&lt;"&amp;$BE$3)</f>
        <v>0</v>
      </c>
      <c r="BN144">
        <f>SUMIFS('Grid GenerationQueue'!AO$5:AO$467,'Grid GenerationQueue'!$AX$5:$AX$467,$B144,'Grid GenerationQueue'!$AY$5:$AY$467,$C144,'Grid GenerationQueue'!$BH$5:$BH$467,"Executed",'Grid GenerationQueue'!$BB$5:$BB$467,"&lt;"&amp;$BE$3)</f>
        <v>0</v>
      </c>
      <c r="BO144">
        <f>SUMIFS('Grid GenerationQueue'!AP$5:AP$467,'Grid GenerationQueue'!$AX$5:$AX$467,$B144,'Grid GenerationQueue'!$AY$5:$AY$467,$C144,'Grid GenerationQueue'!$BH$5:$BH$467,"Executed",'Grid GenerationQueue'!$BB$5:$BB$467,"&lt;"&amp;$BE$3)</f>
        <v>0</v>
      </c>
      <c r="BQ144">
        <f>SUMIFS('Grid GenerationQueue'!AE$5:AE$467,'Grid GenerationQueue'!$AX$5:$AX$467,$B144,'Grid GenerationQueue'!$AY$5:$AY$467,$C144,'Grid GenerationQueue'!$BF$5:$BF$467,"&lt;&gt;"&amp;"",'Grid GenerationQueue'!$BB$5:$BB$467,"&lt;"&amp;$BE$3)</f>
        <v>0</v>
      </c>
      <c r="BR144">
        <f>SUMIFS('Grid GenerationQueue'!AF$5:AF$467,'Grid GenerationQueue'!$AX$5:$AX$467,$B144,'Grid GenerationQueue'!$AY$5:$AY$467,$C144,'Grid GenerationQueue'!$BF$5:$BF$467,"&lt;&gt;"&amp;"",'Grid GenerationQueue'!$BB$5:$BB$467,"&lt;"&amp;$BE$3)</f>
        <v>0</v>
      </c>
      <c r="BS144">
        <f>SUMIFS('Grid GenerationQueue'!AG$5:AG$467,'Grid GenerationQueue'!$AX$5:$AX$467,$B144,'Grid GenerationQueue'!$AY$5:$AY$467,$C144,'Grid GenerationQueue'!$BF$5:$BF$467,"&lt;&gt;"&amp;"",'Grid GenerationQueue'!$BB$5:$BB$467,"&lt;"&amp;$BE$3)</f>
        <v>0</v>
      </c>
      <c r="BT144">
        <f>SUMIFS('Grid GenerationQueue'!AH$5:AH$467,'Grid GenerationQueue'!$AX$5:$AX$467,$B144,'Grid GenerationQueue'!$AY$5:$AY$467,$C144,'Grid GenerationQueue'!$BF$5:$BF$467,"&lt;&gt;"&amp;"",'Grid GenerationQueue'!$BB$5:$BB$467,"&lt;"&amp;$BE$3)</f>
        <v>0</v>
      </c>
      <c r="BU144">
        <f>SUMIFS('Grid GenerationQueue'!AI$5:AI$467,'Grid GenerationQueue'!$AX$5:$AX$467,$B144,'Grid GenerationQueue'!$AY$5:$AY$467,$C144,'Grid GenerationQueue'!$BF$5:$BF$467,"&lt;&gt;"&amp;"",'Grid GenerationQueue'!$BB$5:$BB$467,"&lt;"&amp;$BE$3)</f>
        <v>0</v>
      </c>
      <c r="BV144">
        <f>SUMIFS('Grid GenerationQueue'!AJ$5:AJ$467,'Grid GenerationQueue'!$AX$5:$AX$467,$B144,'Grid GenerationQueue'!$AY$5:$AY$467,$C144,'Grid GenerationQueue'!$BF$5:$BF$467,"&lt;&gt;"&amp;"",'Grid GenerationQueue'!$BB$5:$BB$467,"&lt;"&amp;$BE$3)</f>
        <v>0</v>
      </c>
      <c r="BW144">
        <f>SUMIFS('Grid GenerationQueue'!AK$5:AK$467,'Grid GenerationQueue'!$AX$5:$AX$467,$B144,'Grid GenerationQueue'!$AY$5:$AY$467,$C144,'Grid GenerationQueue'!$BF$5:$BF$467,"&lt;&gt;"&amp;"",'Grid GenerationQueue'!$BB$5:$BB$467,"&lt;"&amp;$BE$3)</f>
        <v>0</v>
      </c>
      <c r="BX144">
        <f>SUMIFS('Grid GenerationQueue'!AL$5:AL$467,'Grid GenerationQueue'!$AX$5:$AX$467,$B144,'Grid GenerationQueue'!$AY$5:$AY$467,$C144,'Grid GenerationQueue'!$BF$5:$BF$467,"&lt;&gt;"&amp;"",'Grid GenerationQueue'!$BB$5:$BB$467,"&lt;"&amp;$BE$3)</f>
        <v>0</v>
      </c>
      <c r="BY144">
        <f>SUMIFS('Grid GenerationQueue'!AM$5:AM$467,'Grid GenerationQueue'!$AX$5:$AX$467,$B144,'Grid GenerationQueue'!$AY$5:$AY$467,$C144,'Grid GenerationQueue'!$BF$5:$BF$467,"&lt;&gt;"&amp;"",'Grid GenerationQueue'!$BB$5:$BB$467,"&lt;"&amp;$BE$3)</f>
        <v>0</v>
      </c>
      <c r="BZ144">
        <f>SUMIFS('Grid GenerationQueue'!AN$5:AN$467,'Grid GenerationQueue'!$AX$5:$AX$467,$B144,'Grid GenerationQueue'!$AY$5:$AY$467,$C144,'Grid GenerationQueue'!$BF$5:$BF$467,"&lt;&gt;"&amp;"",'Grid GenerationQueue'!$BB$5:$BB$467,"&lt;"&amp;$BE$3)</f>
        <v>0</v>
      </c>
      <c r="CA144">
        <f>SUMIFS('Grid GenerationQueue'!AO$5:AO$467,'Grid GenerationQueue'!$AX$5:$AX$467,$B144,'Grid GenerationQueue'!$AY$5:$AY$467,$C144,'Grid GenerationQueue'!$BF$5:$BF$467,"&lt;&gt;"&amp;"",'Grid GenerationQueue'!$BB$5:$BB$467,"&lt;"&amp;$BE$3)</f>
        <v>0</v>
      </c>
      <c r="CB144">
        <f>SUMIFS('Grid GenerationQueue'!AP$5:AP$467,'Grid GenerationQueue'!$AX$5:$AX$467,$B144,'Grid GenerationQueue'!$AY$5:$AY$467,$C144,'Grid GenerationQueue'!$BF$5:$BF$467,"&lt;&gt;"&amp;"",'Grid GenerationQueue'!$BB$5:$BB$467,"&lt;"&amp;$BE$3)</f>
        <v>0</v>
      </c>
      <c r="CD144">
        <f>SUMIFS('Grid GenerationQueue'!AE$5:AE$467,'Grid GenerationQueue'!$AX$5:$AX$467,$B144,'Grid GenerationQueue'!$AY$5:$AY$467,$C144,'Grid GenerationQueue'!$BB$5:$BB$467,"&lt;"&amp;$BE$3)</f>
        <v>213.55</v>
      </c>
      <c r="CE144">
        <f>SUMIFS('Grid GenerationQueue'!AF$5:AF$467,'Grid GenerationQueue'!$AX$5:$AX$467,$B144,'Grid GenerationQueue'!$AY$5:$AY$467,$C144,'Grid GenerationQueue'!$BB$5:$BB$467,"&lt;"&amp;$BE$3)</f>
        <v>0</v>
      </c>
      <c r="CF144">
        <f>SUMIFS('Grid GenerationQueue'!AG$5:AG$467,'Grid GenerationQueue'!$AX$5:$AX$467,$B144,'Grid GenerationQueue'!$AY$5:$AY$467,$C144,'Grid GenerationQueue'!$BB$5:$BB$467,"&lt;"&amp;$BE$3)</f>
        <v>0</v>
      </c>
      <c r="CG144">
        <f>SUMIFS('Grid GenerationQueue'!AH$5:AH$467,'Grid GenerationQueue'!$AX$5:$AX$467,$B144,'Grid GenerationQueue'!$AY$5:$AY$467,$C144,'Grid GenerationQueue'!$BB$5:$BB$467,"&lt;"&amp;$BE$3)</f>
        <v>0</v>
      </c>
      <c r="CH144">
        <f>SUMIFS('Grid GenerationQueue'!AI$5:AI$467,'Grid GenerationQueue'!$AX$5:$AX$467,$B144,'Grid GenerationQueue'!$AY$5:$AY$467,$C144,'Grid GenerationQueue'!$BB$5:$BB$467,"&lt;"&amp;$BE$3)</f>
        <v>0</v>
      </c>
      <c r="CI144">
        <f>SUMIFS('Grid GenerationQueue'!AJ$5:AJ$467,'Grid GenerationQueue'!$AX$5:$AX$467,$B144,'Grid GenerationQueue'!$AY$5:$AY$467,$C144,'Grid GenerationQueue'!$BB$5:$BB$467,"&lt;"&amp;$BE$3)</f>
        <v>0</v>
      </c>
      <c r="CJ144">
        <f>SUMIFS('Grid GenerationQueue'!AK$5:AK$467,'Grid GenerationQueue'!$AX$5:$AX$467,$B144,'Grid GenerationQueue'!$AY$5:$AY$467,$C144,'Grid GenerationQueue'!$BB$5:$BB$467,"&lt;"&amp;$BE$3)</f>
        <v>0</v>
      </c>
      <c r="CK144">
        <f>SUMIFS('Grid GenerationQueue'!AL$5:AL$467,'Grid GenerationQueue'!$AX$5:$AX$467,$B144,'Grid GenerationQueue'!$AY$5:$AY$467,$C144,'Grid GenerationQueue'!$BB$5:$BB$467,"&lt;"&amp;$BE$3)</f>
        <v>0</v>
      </c>
      <c r="CL144">
        <f>SUMIFS('Grid GenerationQueue'!AM$5:AM$467,'Grid GenerationQueue'!$AX$5:$AX$467,$B144,'Grid GenerationQueue'!$AY$5:$AY$467,$C144,'Grid GenerationQueue'!$BB$5:$BB$467,"&lt;"&amp;$BE$3)</f>
        <v>0</v>
      </c>
      <c r="CM144">
        <f>SUMIFS('Grid GenerationQueue'!AN$5:AN$467,'Grid GenerationQueue'!$AX$5:$AX$467,$B144,'Grid GenerationQueue'!$AY$5:$AY$467,$C144,'Grid GenerationQueue'!$BB$5:$BB$467,"&lt;"&amp;$BE$3)</f>
        <v>0</v>
      </c>
      <c r="CN144">
        <f>SUMIFS('Grid GenerationQueue'!AO$5:AO$467,'Grid GenerationQueue'!$AX$5:$AX$467,$B144,'Grid GenerationQueue'!$AY$5:$AY$467,$C144,'Grid GenerationQueue'!$BB$5:$BB$467,"&lt;"&amp;$BE$3)</f>
        <v>0</v>
      </c>
      <c r="CO144">
        <f>SUMIFS('Grid GenerationQueue'!AP$5:AP$467,'Grid GenerationQueue'!$AX$5:$AX$467,$B144,'Grid GenerationQueue'!$AY$5:$AY$467,$C144,'Grid GenerationQueue'!$BB$5:$BB$467,"&lt;"&amp;$BE$3)</f>
        <v>0</v>
      </c>
    </row>
    <row r="145" spans="1:93" x14ac:dyDescent="0.35">
      <c r="A145" t="s">
        <v>4659</v>
      </c>
      <c r="B145" t="s">
        <v>4433</v>
      </c>
      <c r="C145">
        <v>230</v>
      </c>
      <c r="D145">
        <f>SUMIFS('Grid GenerationQueue'!AE$5:AE$467,'Grid GenerationQueue'!$AX$5:$AX$467,$B145,'Grid GenerationQueue'!$AY$5:$AY$467,$C145,'Grid GenerationQueue'!$BI$5:$BI$467,"&lt;4")</f>
        <v>0</v>
      </c>
      <c r="E145">
        <f>SUMIFS('Grid GenerationQueue'!AF$5:AF$467,'Grid GenerationQueue'!$AX$5:$AX$467,$B145,'Grid GenerationQueue'!$AY$5:$AY$467,$C145,'Grid GenerationQueue'!$BI$5:$BI$467,"&lt;4")</f>
        <v>0</v>
      </c>
      <c r="F145">
        <f>SUMIFS('Grid GenerationQueue'!AG$5:AG$467,'Grid GenerationQueue'!$AX$5:$AX$467,$B145,'Grid GenerationQueue'!$AY$5:$AY$467,$C145,'Grid GenerationQueue'!$BI$5:$BI$467,"&lt;4")</f>
        <v>0</v>
      </c>
      <c r="G145">
        <f>SUMIFS('Grid GenerationQueue'!AH$5:AH$467,'Grid GenerationQueue'!$AX$5:$AX$467,$B145,'Grid GenerationQueue'!$AY$5:$AY$467,$C145,'Grid GenerationQueue'!$BI$5:$BI$467,"&lt;4")</f>
        <v>0</v>
      </c>
      <c r="H145">
        <f>SUMIFS('Grid GenerationQueue'!AI$5:AI$467,'Grid GenerationQueue'!$AX$5:$AX$467,$B145,'Grid GenerationQueue'!$AY$5:$AY$467,$C145,'Grid GenerationQueue'!$BI$5:$BI$467,"&lt;4")</f>
        <v>0</v>
      </c>
      <c r="I145">
        <f>SUMIFS('Grid GenerationQueue'!AJ$5:AJ$467,'Grid GenerationQueue'!$AX$5:$AX$467,$B145,'Grid GenerationQueue'!$AY$5:$AY$467,$C145,'Grid GenerationQueue'!$BI$5:$BI$467,"&lt;4")</f>
        <v>0</v>
      </c>
      <c r="J145">
        <f>SUMIFS('Grid GenerationQueue'!AK$5:AK$467,'Grid GenerationQueue'!$AX$5:$AX$467,$B145,'Grid GenerationQueue'!$AY$5:$AY$467,$C145,'Grid GenerationQueue'!$BI$5:$BI$467,"&lt;4")</f>
        <v>0</v>
      </c>
      <c r="K145">
        <f>SUMIFS('Grid GenerationQueue'!AL$5:AL$467,'Grid GenerationQueue'!$AX$5:$AX$467,$B145,'Grid GenerationQueue'!$AY$5:$AY$467,$C145,'Grid GenerationQueue'!$BI$5:$BI$467,"&lt;4")</f>
        <v>0</v>
      </c>
      <c r="L145">
        <f>SUMIFS('Grid GenerationQueue'!AM$5:AM$467,'Grid GenerationQueue'!$AX$5:$AX$467,$B145,'Grid GenerationQueue'!$AY$5:$AY$467,$C145,'Grid GenerationQueue'!$BI$5:$BI$467,"&lt;4")</f>
        <v>0</v>
      </c>
      <c r="M145">
        <f>SUMIFS('Grid GenerationQueue'!AN$5:AN$467,'Grid GenerationQueue'!$AX$5:$AX$467,$B145,'Grid GenerationQueue'!$AY$5:$AY$467,$C145,'Grid GenerationQueue'!$BI$5:$BI$467,"&lt;4")</f>
        <v>0</v>
      </c>
      <c r="N145">
        <f>SUMIFS('Grid GenerationQueue'!AO$5:AO$467,'Grid GenerationQueue'!$AX$5:$AX$467,$B145,'Grid GenerationQueue'!$AY$5:$AY$467,$C145,'Grid GenerationQueue'!$BI$5:$BI$467,"&lt;4")</f>
        <v>0</v>
      </c>
      <c r="O145">
        <f>SUMIFS('Grid GenerationQueue'!AP$5:AP$467,'Grid GenerationQueue'!$AX$5:$AX$467,$B145,'Grid GenerationQueue'!$AY$5:$AY$467,$C145,'Grid GenerationQueue'!$BI$5:$BI$467,"&lt;4")</f>
        <v>0</v>
      </c>
      <c r="Q145">
        <f>SUMIFS('Grid GenerationQueue'!AE$5:AE$467,'Grid GenerationQueue'!$AX$5:$AX$467,$B145,'Grid GenerationQueue'!$AY$5:$AY$467,$C145,'Grid GenerationQueue'!$BH$5:$BH$467,"Executed")</f>
        <v>0</v>
      </c>
      <c r="R145">
        <f>SUMIFS('Grid GenerationQueue'!AF$5:AF$467,'Grid GenerationQueue'!$AX$5:$AX$467,$B145,'Grid GenerationQueue'!$AY$5:$AY$467,$C145,'Grid GenerationQueue'!$BH$5:$BH$467,"Executed")</f>
        <v>0</v>
      </c>
      <c r="S145">
        <f>SUMIFS('Grid GenerationQueue'!AG$5:AG$467,'Grid GenerationQueue'!$AX$5:$AX$467,$B145,'Grid GenerationQueue'!$AY$5:$AY$467,$C145,'Grid GenerationQueue'!$BH$5:$BH$467,"Executed")</f>
        <v>0</v>
      </c>
      <c r="T145">
        <f>SUMIFS('Grid GenerationQueue'!AH$5:AH$467,'Grid GenerationQueue'!$AX$5:$AX$467,$B145,'Grid GenerationQueue'!$AY$5:$AY$467,$C145,'Grid GenerationQueue'!$BH$5:$BH$467,"Executed")</f>
        <v>0</v>
      </c>
      <c r="U145">
        <f>SUMIFS('Grid GenerationQueue'!AI$5:AI$467,'Grid GenerationQueue'!$AX$5:$AX$467,$B145,'Grid GenerationQueue'!$AY$5:$AY$467,$C145,'Grid GenerationQueue'!$BH$5:$BH$467,"Executed")</f>
        <v>0</v>
      </c>
      <c r="V145">
        <f>SUMIFS('Grid GenerationQueue'!AJ$5:AJ$467,'Grid GenerationQueue'!$AX$5:$AX$467,$B145,'Grid GenerationQueue'!$AY$5:$AY$467,$C145,'Grid GenerationQueue'!$BH$5:$BH$467,"Executed")</f>
        <v>0</v>
      </c>
      <c r="W145">
        <f>SUMIFS('Grid GenerationQueue'!AK$5:AK$467,'Grid GenerationQueue'!$AX$5:$AX$467,$B145,'Grid GenerationQueue'!$AY$5:$AY$467,$C145,'Grid GenerationQueue'!$BH$5:$BH$467,"Executed")</f>
        <v>0</v>
      </c>
      <c r="X145">
        <f>SUMIFS('Grid GenerationQueue'!AL$5:AL$467,'Grid GenerationQueue'!$AX$5:$AX$467,$B145,'Grid GenerationQueue'!$AY$5:$AY$467,$C145,'Grid GenerationQueue'!$BH$5:$BH$467,"Executed")</f>
        <v>0</v>
      </c>
      <c r="Y145">
        <f>SUMIFS('Grid GenerationQueue'!AM$5:AM$467,'Grid GenerationQueue'!$AX$5:$AX$467,$B145,'Grid GenerationQueue'!$AY$5:$AY$467,$C145,'Grid GenerationQueue'!$BH$5:$BH$467,"Executed")</f>
        <v>0</v>
      </c>
      <c r="Z145">
        <f>SUMIFS('Grid GenerationQueue'!AN$5:AN$467,'Grid GenerationQueue'!$AX$5:$AX$467,$B145,'Grid GenerationQueue'!$AY$5:$AY$467,$C145,'Grid GenerationQueue'!$BH$5:$BH$467,"Executed")</f>
        <v>0</v>
      </c>
      <c r="AA145">
        <f>SUMIFS('Grid GenerationQueue'!AO$5:AO$467,'Grid GenerationQueue'!$AX$5:$AX$467,$B145,'Grid GenerationQueue'!$AY$5:$AY$467,$C145,'Grid GenerationQueue'!$BH$5:$BH$467,"Executed")</f>
        <v>0</v>
      </c>
      <c r="AB145">
        <f>SUMIFS('Grid GenerationQueue'!AP$5:AP$467,'Grid GenerationQueue'!$AX$5:$AX$467,$B145,'Grid GenerationQueue'!$AY$5:$AY$467,$C145,'Grid GenerationQueue'!$BH$5:$BH$467,"Executed")</f>
        <v>0</v>
      </c>
      <c r="AD145">
        <f>SUMIFS('Grid GenerationQueue'!AE$5:AE$467,'Grid GenerationQueue'!$AX$5:$AX$467,$B145,'Grid GenerationQueue'!$AY$5:$AY$467,$C145,'Grid GenerationQueue'!$BF$5:$BF$467,"&lt;&gt;"&amp;"")</f>
        <v>210.23</v>
      </c>
      <c r="AE145">
        <f>SUMIFS('Grid GenerationQueue'!AF$5:AF$467,'Grid GenerationQueue'!$AX$5:$AX$467,$B145,'Grid GenerationQueue'!$AY$5:$AY$467,$C145,'Grid GenerationQueue'!$BF$5:$BF$467,"&lt;&gt;"&amp;"")</f>
        <v>200</v>
      </c>
      <c r="AF145">
        <f>SUMIFS('Grid GenerationQueue'!AG$5:AG$467,'Grid GenerationQueue'!$AX$5:$AX$467,$B145,'Grid GenerationQueue'!$AY$5:$AY$467,$C145,'Grid GenerationQueue'!$BF$5:$BF$467,"&lt;&gt;"&amp;"")</f>
        <v>0</v>
      </c>
      <c r="AG145">
        <f>SUMIFS('Grid GenerationQueue'!AH$5:AH$467,'Grid GenerationQueue'!$AX$5:$AX$467,$B145,'Grid GenerationQueue'!$AY$5:$AY$467,$C145,'Grid GenerationQueue'!$BF$5:$BF$467,"&lt;&gt;"&amp;"")</f>
        <v>0</v>
      </c>
      <c r="AH145">
        <f>SUMIFS('Grid GenerationQueue'!AI$5:AI$467,'Grid GenerationQueue'!$AX$5:$AX$467,$B145,'Grid GenerationQueue'!$AY$5:$AY$467,$C145,'Grid GenerationQueue'!$BF$5:$BF$467,"&lt;&gt;"&amp;"")</f>
        <v>210.23</v>
      </c>
      <c r="AI145">
        <f>SUMIFS('Grid GenerationQueue'!AJ$5:AJ$467,'Grid GenerationQueue'!$AX$5:$AX$467,$B145,'Grid GenerationQueue'!$AY$5:$AY$467,$C145,'Grid GenerationQueue'!$BF$5:$BF$467,"&lt;&gt;"&amp;"")</f>
        <v>0</v>
      </c>
      <c r="AJ145">
        <f>SUMIFS('Grid GenerationQueue'!AK$5:AK$467,'Grid GenerationQueue'!$AX$5:$AX$467,$B145,'Grid GenerationQueue'!$AY$5:$AY$467,$C145,'Grid GenerationQueue'!$BF$5:$BF$467,"&lt;&gt;"&amp;"")</f>
        <v>0</v>
      </c>
      <c r="AK145">
        <f>SUMIFS('Grid GenerationQueue'!AL$5:AL$467,'Grid GenerationQueue'!$AX$5:$AX$467,$B145,'Grid GenerationQueue'!$AY$5:$AY$467,$C145,'Grid GenerationQueue'!$BF$5:$BF$467,"&lt;&gt;"&amp;"")</f>
        <v>0</v>
      </c>
      <c r="AL145">
        <f>SUMIFS('Grid GenerationQueue'!AM$5:AM$467,'Grid GenerationQueue'!$AX$5:$AX$467,$B145,'Grid GenerationQueue'!$AY$5:$AY$467,$C145,'Grid GenerationQueue'!$BF$5:$BF$467,"&lt;&gt;"&amp;"")</f>
        <v>0</v>
      </c>
      <c r="AM145">
        <f>SUMIFS('Grid GenerationQueue'!AN$5:AN$467,'Grid GenerationQueue'!$AX$5:$AX$467,$B145,'Grid GenerationQueue'!$AY$5:$AY$467,$C145,'Grid GenerationQueue'!$BF$5:$BF$467,"&lt;&gt;"&amp;"")</f>
        <v>0</v>
      </c>
      <c r="AN145">
        <f>SUMIFS('Grid GenerationQueue'!AO$5:AO$467,'Grid GenerationQueue'!$AX$5:$AX$467,$B145,'Grid GenerationQueue'!$AY$5:$AY$467,$C145,'Grid GenerationQueue'!$BF$5:$BF$467,"&lt;&gt;"&amp;"")</f>
        <v>0</v>
      </c>
      <c r="AO145">
        <f>SUMIFS('Grid GenerationQueue'!AP$5:AP$467,'Grid GenerationQueue'!$AX$5:$AX$467,$B145,'Grid GenerationQueue'!$AY$5:$AY$467,$C145,'Grid GenerationQueue'!$BF$5:$BF$467,"&lt;&gt;"&amp;"")</f>
        <v>0</v>
      </c>
      <c r="AQ145">
        <f>SUMIFS('Grid GenerationQueue'!AE$5:AE$467,'Grid GenerationQueue'!$AX$5:$AX$467,$B145,'Grid GenerationQueue'!$AY$5:$AY$467,$C145)</f>
        <v>726.99379999999996</v>
      </c>
      <c r="AR145">
        <f>SUMIFS('Grid GenerationQueue'!AF$5:AF$467,'Grid GenerationQueue'!$AX$5:$AX$467,$B145,'Grid GenerationQueue'!$AY$5:$AY$467,$C145)</f>
        <v>200</v>
      </c>
      <c r="AS145">
        <f>SUMIFS('Grid GenerationQueue'!AG$5:AG$467,'Grid GenerationQueue'!$AX$5:$AX$467,$B145,'Grid GenerationQueue'!$AY$5:$AY$467,$C145)</f>
        <v>0</v>
      </c>
      <c r="AT145">
        <f>SUMIFS('Grid GenerationQueue'!AH$5:AH$467,'Grid GenerationQueue'!$AX$5:$AX$467,$B145,'Grid GenerationQueue'!$AY$5:$AY$467,$C145)</f>
        <v>0</v>
      </c>
      <c r="AU145">
        <f>SUMIFS('Grid GenerationQueue'!AI$5:AI$467,'Grid GenerationQueue'!$AX$5:$AX$467,$B145,'Grid GenerationQueue'!$AY$5:$AY$467,$C145)</f>
        <v>726.99379999999996</v>
      </c>
      <c r="AV145">
        <f>SUMIFS('Grid GenerationQueue'!AJ$5:AJ$467,'Grid GenerationQueue'!$AX$5:$AX$467,$B145,'Grid GenerationQueue'!$AY$5:$AY$467,$C145)</f>
        <v>0</v>
      </c>
      <c r="AW145">
        <f>SUMIFS('Grid GenerationQueue'!AK$5:AK$467,'Grid GenerationQueue'!$AX$5:$AX$467,$B145,'Grid GenerationQueue'!$AY$5:$AY$467,$C145)</f>
        <v>0</v>
      </c>
      <c r="AX145">
        <f>SUMIFS('Grid GenerationQueue'!AL$5:AL$467,'Grid GenerationQueue'!$AX$5:$AX$467,$B145,'Grid GenerationQueue'!$AY$5:$AY$467,$C145)</f>
        <v>0</v>
      </c>
      <c r="AY145">
        <f>SUMIFS('Grid GenerationQueue'!AM$5:AM$467,'Grid GenerationQueue'!$AX$5:$AX$467,$B145,'Grid GenerationQueue'!$AY$5:$AY$467,$C145)</f>
        <v>0</v>
      </c>
      <c r="AZ145">
        <f>SUMIFS('Grid GenerationQueue'!AN$5:AN$467,'Grid GenerationQueue'!$AX$5:$AX$467,$B145,'Grid GenerationQueue'!$AY$5:$AY$467,$C145)</f>
        <v>0</v>
      </c>
      <c r="BA145">
        <f>SUMIFS('Grid GenerationQueue'!AO$5:AO$467,'Grid GenerationQueue'!$AX$5:$AX$467,$B145,'Grid GenerationQueue'!$AY$5:$AY$467,$C145)</f>
        <v>0</v>
      </c>
      <c r="BB145">
        <f>SUMIFS('Grid GenerationQueue'!AP$5:AP$467,'Grid GenerationQueue'!$AX$5:$AX$467,$B145,'Grid GenerationQueue'!$AY$5:$AY$467,$C145)</f>
        <v>0</v>
      </c>
      <c r="BD145">
        <f>SUMIFS('Grid GenerationQueue'!AE$5:AE$467,'Grid GenerationQueue'!$AX$5:$AX$467,$B145,'Grid GenerationQueue'!$AY$5:$AY$467,$C145,'Grid GenerationQueue'!$BH$5:$BH$467,"Executed",'Grid GenerationQueue'!$BB$5:$BB$467,"&lt;"&amp;$BE$3)</f>
        <v>0</v>
      </c>
      <c r="BE145">
        <f>SUMIFS('Grid GenerationQueue'!AF$5:AF$467,'Grid GenerationQueue'!$AX$5:$AX$467,$B145,'Grid GenerationQueue'!$AY$5:$AY$467,$C145,'Grid GenerationQueue'!$BH$5:$BH$467,"Executed",'Grid GenerationQueue'!$BB$5:$BB$467,"&lt;"&amp;$BE$3)</f>
        <v>0</v>
      </c>
      <c r="BF145">
        <f>SUMIFS('Grid GenerationQueue'!AG$5:AG$467,'Grid GenerationQueue'!$AX$5:$AX$467,$B145,'Grid GenerationQueue'!$AY$5:$AY$467,$C145,'Grid GenerationQueue'!$BH$5:$BH$467,"Executed",'Grid GenerationQueue'!$BB$5:$BB$467,"&lt;"&amp;$BE$3)</f>
        <v>0</v>
      </c>
      <c r="BG145">
        <f>SUMIFS('Grid GenerationQueue'!AH$5:AH$467,'Grid GenerationQueue'!$AX$5:$AX$467,$B145,'Grid GenerationQueue'!$AY$5:$AY$467,$C145,'Grid GenerationQueue'!$BH$5:$BH$467,"Executed",'Grid GenerationQueue'!$BB$5:$BB$467,"&lt;"&amp;$BE$3)</f>
        <v>0</v>
      </c>
      <c r="BH145">
        <f>SUMIFS('Grid GenerationQueue'!AI$5:AI$467,'Grid GenerationQueue'!$AX$5:$AX$467,$B145,'Grid GenerationQueue'!$AY$5:$AY$467,$C145,'Grid GenerationQueue'!$BH$5:$BH$467,"Executed",'Grid GenerationQueue'!$BB$5:$BB$467,"&lt;"&amp;$BE$3)</f>
        <v>0</v>
      </c>
      <c r="BI145">
        <f>SUMIFS('Grid GenerationQueue'!AJ$5:AJ$467,'Grid GenerationQueue'!$AX$5:$AX$467,$B145,'Grid GenerationQueue'!$AY$5:$AY$467,$C145,'Grid GenerationQueue'!$BH$5:$BH$467,"Executed",'Grid GenerationQueue'!$BB$5:$BB$467,"&lt;"&amp;$BE$3)</f>
        <v>0</v>
      </c>
      <c r="BJ145">
        <f>SUMIFS('Grid GenerationQueue'!AK$5:AK$467,'Grid GenerationQueue'!$AX$5:$AX$467,$B145,'Grid GenerationQueue'!$AY$5:$AY$467,$C145,'Grid GenerationQueue'!$BH$5:$BH$467,"Executed",'Grid GenerationQueue'!$BB$5:$BB$467,"&lt;"&amp;$BE$3)</f>
        <v>0</v>
      </c>
      <c r="BK145">
        <f>SUMIFS('Grid GenerationQueue'!AL$5:AL$467,'Grid GenerationQueue'!$AX$5:$AX$467,$B145,'Grid GenerationQueue'!$AY$5:$AY$467,$C145,'Grid GenerationQueue'!$BH$5:$BH$467,"Executed",'Grid GenerationQueue'!$BB$5:$BB$467,"&lt;"&amp;$BE$3)</f>
        <v>0</v>
      </c>
      <c r="BL145">
        <f>SUMIFS('Grid GenerationQueue'!AM$5:AM$467,'Grid GenerationQueue'!$AX$5:$AX$467,$B145,'Grid GenerationQueue'!$AY$5:$AY$467,$C145,'Grid GenerationQueue'!$BH$5:$BH$467,"Executed",'Grid GenerationQueue'!$BB$5:$BB$467,"&lt;"&amp;$BE$3)</f>
        <v>0</v>
      </c>
      <c r="BM145">
        <f>SUMIFS('Grid GenerationQueue'!AN$5:AN$467,'Grid GenerationQueue'!$AX$5:$AX$467,$B145,'Grid GenerationQueue'!$AY$5:$AY$467,$C145,'Grid GenerationQueue'!$BH$5:$BH$467,"Executed",'Grid GenerationQueue'!$BB$5:$BB$467,"&lt;"&amp;$BE$3)</f>
        <v>0</v>
      </c>
      <c r="BN145">
        <f>SUMIFS('Grid GenerationQueue'!AO$5:AO$467,'Grid GenerationQueue'!$AX$5:$AX$467,$B145,'Grid GenerationQueue'!$AY$5:$AY$467,$C145,'Grid GenerationQueue'!$BH$5:$BH$467,"Executed",'Grid GenerationQueue'!$BB$5:$BB$467,"&lt;"&amp;$BE$3)</f>
        <v>0</v>
      </c>
      <c r="BO145">
        <f>SUMIFS('Grid GenerationQueue'!AP$5:AP$467,'Grid GenerationQueue'!$AX$5:$AX$467,$B145,'Grid GenerationQueue'!$AY$5:$AY$467,$C145,'Grid GenerationQueue'!$BH$5:$BH$467,"Executed",'Grid GenerationQueue'!$BB$5:$BB$467,"&lt;"&amp;$BE$3)</f>
        <v>0</v>
      </c>
      <c r="BQ145">
        <f>SUMIFS('Grid GenerationQueue'!AE$5:AE$467,'Grid GenerationQueue'!$AX$5:$AX$467,$B145,'Grid GenerationQueue'!$AY$5:$AY$467,$C145,'Grid GenerationQueue'!$BF$5:$BF$467,"&lt;&gt;"&amp;"",'Grid GenerationQueue'!$BB$5:$BB$467,"&lt;"&amp;$BE$3)</f>
        <v>210.23</v>
      </c>
      <c r="BR145">
        <f>SUMIFS('Grid GenerationQueue'!AF$5:AF$467,'Grid GenerationQueue'!$AX$5:$AX$467,$B145,'Grid GenerationQueue'!$AY$5:$AY$467,$C145,'Grid GenerationQueue'!$BF$5:$BF$467,"&lt;&gt;"&amp;"",'Grid GenerationQueue'!$BB$5:$BB$467,"&lt;"&amp;$BE$3)</f>
        <v>200</v>
      </c>
      <c r="BS145">
        <f>SUMIFS('Grid GenerationQueue'!AG$5:AG$467,'Grid GenerationQueue'!$AX$5:$AX$467,$B145,'Grid GenerationQueue'!$AY$5:$AY$467,$C145,'Grid GenerationQueue'!$BF$5:$BF$467,"&lt;&gt;"&amp;"",'Grid GenerationQueue'!$BB$5:$BB$467,"&lt;"&amp;$BE$3)</f>
        <v>0</v>
      </c>
      <c r="BT145">
        <f>SUMIFS('Grid GenerationQueue'!AH$5:AH$467,'Grid GenerationQueue'!$AX$5:$AX$467,$B145,'Grid GenerationQueue'!$AY$5:$AY$467,$C145,'Grid GenerationQueue'!$BF$5:$BF$467,"&lt;&gt;"&amp;"",'Grid GenerationQueue'!$BB$5:$BB$467,"&lt;"&amp;$BE$3)</f>
        <v>0</v>
      </c>
      <c r="BU145">
        <f>SUMIFS('Grid GenerationQueue'!AI$5:AI$467,'Grid GenerationQueue'!$AX$5:$AX$467,$B145,'Grid GenerationQueue'!$AY$5:$AY$467,$C145,'Grid GenerationQueue'!$BF$5:$BF$467,"&lt;&gt;"&amp;"",'Grid GenerationQueue'!$BB$5:$BB$467,"&lt;"&amp;$BE$3)</f>
        <v>210.23</v>
      </c>
      <c r="BV145">
        <f>SUMIFS('Grid GenerationQueue'!AJ$5:AJ$467,'Grid GenerationQueue'!$AX$5:$AX$467,$B145,'Grid GenerationQueue'!$AY$5:$AY$467,$C145,'Grid GenerationQueue'!$BF$5:$BF$467,"&lt;&gt;"&amp;"",'Grid GenerationQueue'!$BB$5:$BB$467,"&lt;"&amp;$BE$3)</f>
        <v>0</v>
      </c>
      <c r="BW145">
        <f>SUMIFS('Grid GenerationQueue'!AK$5:AK$467,'Grid GenerationQueue'!$AX$5:$AX$467,$B145,'Grid GenerationQueue'!$AY$5:$AY$467,$C145,'Grid GenerationQueue'!$BF$5:$BF$467,"&lt;&gt;"&amp;"",'Grid GenerationQueue'!$BB$5:$BB$467,"&lt;"&amp;$BE$3)</f>
        <v>0</v>
      </c>
      <c r="BX145">
        <f>SUMIFS('Grid GenerationQueue'!AL$5:AL$467,'Grid GenerationQueue'!$AX$5:$AX$467,$B145,'Grid GenerationQueue'!$AY$5:$AY$467,$C145,'Grid GenerationQueue'!$BF$5:$BF$467,"&lt;&gt;"&amp;"",'Grid GenerationQueue'!$BB$5:$BB$467,"&lt;"&amp;$BE$3)</f>
        <v>0</v>
      </c>
      <c r="BY145">
        <f>SUMIFS('Grid GenerationQueue'!AM$5:AM$467,'Grid GenerationQueue'!$AX$5:$AX$467,$B145,'Grid GenerationQueue'!$AY$5:$AY$467,$C145,'Grid GenerationQueue'!$BF$5:$BF$467,"&lt;&gt;"&amp;"",'Grid GenerationQueue'!$BB$5:$BB$467,"&lt;"&amp;$BE$3)</f>
        <v>0</v>
      </c>
      <c r="BZ145">
        <f>SUMIFS('Grid GenerationQueue'!AN$5:AN$467,'Grid GenerationQueue'!$AX$5:$AX$467,$B145,'Grid GenerationQueue'!$AY$5:$AY$467,$C145,'Grid GenerationQueue'!$BF$5:$BF$467,"&lt;&gt;"&amp;"",'Grid GenerationQueue'!$BB$5:$BB$467,"&lt;"&amp;$BE$3)</f>
        <v>0</v>
      </c>
      <c r="CA145">
        <f>SUMIFS('Grid GenerationQueue'!AO$5:AO$467,'Grid GenerationQueue'!$AX$5:$AX$467,$B145,'Grid GenerationQueue'!$AY$5:$AY$467,$C145,'Grid GenerationQueue'!$BF$5:$BF$467,"&lt;&gt;"&amp;"",'Grid GenerationQueue'!$BB$5:$BB$467,"&lt;"&amp;$BE$3)</f>
        <v>0</v>
      </c>
      <c r="CB145">
        <f>SUMIFS('Grid GenerationQueue'!AP$5:AP$467,'Grid GenerationQueue'!$AX$5:$AX$467,$B145,'Grid GenerationQueue'!$AY$5:$AY$467,$C145,'Grid GenerationQueue'!$BF$5:$BF$467,"&lt;&gt;"&amp;"",'Grid GenerationQueue'!$BB$5:$BB$467,"&lt;"&amp;$BE$3)</f>
        <v>0</v>
      </c>
      <c r="CD145">
        <f>SUMIFS('Grid GenerationQueue'!AE$5:AE$467,'Grid GenerationQueue'!$AX$5:$AX$467,$B145,'Grid GenerationQueue'!$AY$5:$AY$467,$C145,'Grid GenerationQueue'!$BB$5:$BB$467,"&lt;"&amp;$BE$3)</f>
        <v>726.99379999999996</v>
      </c>
      <c r="CE145">
        <f>SUMIFS('Grid GenerationQueue'!AF$5:AF$467,'Grid GenerationQueue'!$AX$5:$AX$467,$B145,'Grid GenerationQueue'!$AY$5:$AY$467,$C145,'Grid GenerationQueue'!$BB$5:$BB$467,"&lt;"&amp;$BE$3)</f>
        <v>200</v>
      </c>
      <c r="CF145">
        <f>SUMIFS('Grid GenerationQueue'!AG$5:AG$467,'Grid GenerationQueue'!$AX$5:$AX$467,$B145,'Grid GenerationQueue'!$AY$5:$AY$467,$C145,'Grid GenerationQueue'!$BB$5:$BB$467,"&lt;"&amp;$BE$3)</f>
        <v>0</v>
      </c>
      <c r="CG145">
        <f>SUMIFS('Grid GenerationQueue'!AH$5:AH$467,'Grid GenerationQueue'!$AX$5:$AX$467,$B145,'Grid GenerationQueue'!$AY$5:$AY$467,$C145,'Grid GenerationQueue'!$BB$5:$BB$467,"&lt;"&amp;$BE$3)</f>
        <v>0</v>
      </c>
      <c r="CH145">
        <f>SUMIFS('Grid GenerationQueue'!AI$5:AI$467,'Grid GenerationQueue'!$AX$5:$AX$467,$B145,'Grid GenerationQueue'!$AY$5:$AY$467,$C145,'Grid GenerationQueue'!$BB$5:$BB$467,"&lt;"&amp;$BE$3)</f>
        <v>726.99379999999996</v>
      </c>
      <c r="CI145">
        <f>SUMIFS('Grid GenerationQueue'!AJ$5:AJ$467,'Grid GenerationQueue'!$AX$5:$AX$467,$B145,'Grid GenerationQueue'!$AY$5:$AY$467,$C145,'Grid GenerationQueue'!$BB$5:$BB$467,"&lt;"&amp;$BE$3)</f>
        <v>0</v>
      </c>
      <c r="CJ145">
        <f>SUMIFS('Grid GenerationQueue'!AK$5:AK$467,'Grid GenerationQueue'!$AX$5:$AX$467,$B145,'Grid GenerationQueue'!$AY$5:$AY$467,$C145,'Grid GenerationQueue'!$BB$5:$BB$467,"&lt;"&amp;$BE$3)</f>
        <v>0</v>
      </c>
      <c r="CK145">
        <f>SUMIFS('Grid GenerationQueue'!AL$5:AL$467,'Grid GenerationQueue'!$AX$5:$AX$467,$B145,'Grid GenerationQueue'!$AY$5:$AY$467,$C145,'Grid GenerationQueue'!$BB$5:$BB$467,"&lt;"&amp;$BE$3)</f>
        <v>0</v>
      </c>
      <c r="CL145">
        <f>SUMIFS('Grid GenerationQueue'!AM$5:AM$467,'Grid GenerationQueue'!$AX$5:$AX$467,$B145,'Grid GenerationQueue'!$AY$5:$AY$467,$C145,'Grid GenerationQueue'!$BB$5:$BB$467,"&lt;"&amp;$BE$3)</f>
        <v>0</v>
      </c>
      <c r="CM145">
        <f>SUMIFS('Grid GenerationQueue'!AN$5:AN$467,'Grid GenerationQueue'!$AX$5:$AX$467,$B145,'Grid GenerationQueue'!$AY$5:$AY$467,$C145,'Grid GenerationQueue'!$BB$5:$BB$467,"&lt;"&amp;$BE$3)</f>
        <v>0</v>
      </c>
      <c r="CN145">
        <f>SUMIFS('Grid GenerationQueue'!AO$5:AO$467,'Grid GenerationQueue'!$AX$5:$AX$467,$B145,'Grid GenerationQueue'!$AY$5:$AY$467,$C145,'Grid GenerationQueue'!$BB$5:$BB$467,"&lt;"&amp;$BE$3)</f>
        <v>0</v>
      </c>
      <c r="CO145">
        <f>SUMIFS('Grid GenerationQueue'!AP$5:AP$467,'Grid GenerationQueue'!$AX$5:$AX$467,$B145,'Grid GenerationQueue'!$AY$5:$AY$467,$C145,'Grid GenerationQueue'!$BB$5:$BB$467,"&lt;"&amp;$BE$3)</f>
        <v>0</v>
      </c>
    </row>
    <row r="146" spans="1:93" x14ac:dyDescent="0.35">
      <c r="A146" t="s">
        <v>4659</v>
      </c>
      <c r="B146" t="s">
        <v>4433</v>
      </c>
      <c r="C146">
        <v>138</v>
      </c>
      <c r="D146">
        <f>SUMIFS('Grid GenerationQueue'!AE$5:AE$467,'Grid GenerationQueue'!$AX$5:$AX$467,$B146,'Grid GenerationQueue'!$AY$5:$AY$467,$C146,'Grid GenerationQueue'!$BI$5:$BI$467,"&lt;4")</f>
        <v>0</v>
      </c>
      <c r="E146">
        <f>SUMIFS('Grid GenerationQueue'!AF$5:AF$467,'Grid GenerationQueue'!$AX$5:$AX$467,$B146,'Grid GenerationQueue'!$AY$5:$AY$467,$C146,'Grid GenerationQueue'!$BI$5:$BI$467,"&lt;4")</f>
        <v>0</v>
      </c>
      <c r="F146">
        <f>SUMIFS('Grid GenerationQueue'!AG$5:AG$467,'Grid GenerationQueue'!$AX$5:$AX$467,$B146,'Grid GenerationQueue'!$AY$5:$AY$467,$C146,'Grid GenerationQueue'!$BI$5:$BI$467,"&lt;4")</f>
        <v>0</v>
      </c>
      <c r="G146">
        <f>SUMIFS('Grid GenerationQueue'!AH$5:AH$467,'Grid GenerationQueue'!$AX$5:$AX$467,$B146,'Grid GenerationQueue'!$AY$5:$AY$467,$C146,'Grid GenerationQueue'!$BI$5:$BI$467,"&lt;4")</f>
        <v>0</v>
      </c>
      <c r="H146">
        <f>SUMIFS('Grid GenerationQueue'!AI$5:AI$467,'Grid GenerationQueue'!$AX$5:$AX$467,$B146,'Grid GenerationQueue'!$AY$5:$AY$467,$C146,'Grid GenerationQueue'!$BI$5:$BI$467,"&lt;4")</f>
        <v>0</v>
      </c>
      <c r="I146">
        <f>SUMIFS('Grid GenerationQueue'!AJ$5:AJ$467,'Grid GenerationQueue'!$AX$5:$AX$467,$B146,'Grid GenerationQueue'!$AY$5:$AY$467,$C146,'Grid GenerationQueue'!$BI$5:$BI$467,"&lt;4")</f>
        <v>0</v>
      </c>
      <c r="J146">
        <f>SUMIFS('Grid GenerationQueue'!AK$5:AK$467,'Grid GenerationQueue'!$AX$5:$AX$467,$B146,'Grid GenerationQueue'!$AY$5:$AY$467,$C146,'Grid GenerationQueue'!$BI$5:$BI$467,"&lt;4")</f>
        <v>0</v>
      </c>
      <c r="K146">
        <f>SUMIFS('Grid GenerationQueue'!AL$5:AL$467,'Grid GenerationQueue'!$AX$5:$AX$467,$B146,'Grid GenerationQueue'!$AY$5:$AY$467,$C146,'Grid GenerationQueue'!$BI$5:$BI$467,"&lt;4")</f>
        <v>0</v>
      </c>
      <c r="L146">
        <f>SUMIFS('Grid GenerationQueue'!AM$5:AM$467,'Grid GenerationQueue'!$AX$5:$AX$467,$B146,'Grid GenerationQueue'!$AY$5:$AY$467,$C146,'Grid GenerationQueue'!$BI$5:$BI$467,"&lt;4")</f>
        <v>0</v>
      </c>
      <c r="M146">
        <f>SUMIFS('Grid GenerationQueue'!AN$5:AN$467,'Grid GenerationQueue'!$AX$5:$AX$467,$B146,'Grid GenerationQueue'!$AY$5:$AY$467,$C146,'Grid GenerationQueue'!$BI$5:$BI$467,"&lt;4")</f>
        <v>0</v>
      </c>
      <c r="N146">
        <f>SUMIFS('Grid GenerationQueue'!AO$5:AO$467,'Grid GenerationQueue'!$AX$5:$AX$467,$B146,'Grid GenerationQueue'!$AY$5:$AY$467,$C146,'Grid GenerationQueue'!$BI$5:$BI$467,"&lt;4")</f>
        <v>0</v>
      </c>
      <c r="O146">
        <f>SUMIFS('Grid GenerationQueue'!AP$5:AP$467,'Grid GenerationQueue'!$AX$5:$AX$467,$B146,'Grid GenerationQueue'!$AY$5:$AY$467,$C146,'Grid GenerationQueue'!$BI$5:$BI$467,"&lt;4")</f>
        <v>0</v>
      </c>
      <c r="Q146">
        <f>SUMIFS('Grid GenerationQueue'!AE$5:AE$467,'Grid GenerationQueue'!$AX$5:$AX$467,$B146,'Grid GenerationQueue'!$AY$5:$AY$467,$C146,'Grid GenerationQueue'!$BH$5:$BH$467,"Executed")</f>
        <v>0</v>
      </c>
      <c r="R146">
        <f>SUMIFS('Grid GenerationQueue'!AF$5:AF$467,'Grid GenerationQueue'!$AX$5:$AX$467,$B146,'Grid GenerationQueue'!$AY$5:$AY$467,$C146,'Grid GenerationQueue'!$BH$5:$BH$467,"Executed")</f>
        <v>0</v>
      </c>
      <c r="S146">
        <f>SUMIFS('Grid GenerationQueue'!AG$5:AG$467,'Grid GenerationQueue'!$AX$5:$AX$467,$B146,'Grid GenerationQueue'!$AY$5:$AY$467,$C146,'Grid GenerationQueue'!$BH$5:$BH$467,"Executed")</f>
        <v>0</v>
      </c>
      <c r="T146">
        <f>SUMIFS('Grid GenerationQueue'!AH$5:AH$467,'Grid GenerationQueue'!$AX$5:$AX$467,$B146,'Grid GenerationQueue'!$AY$5:$AY$467,$C146,'Grid GenerationQueue'!$BH$5:$BH$467,"Executed")</f>
        <v>0</v>
      </c>
      <c r="U146">
        <f>SUMIFS('Grid GenerationQueue'!AI$5:AI$467,'Grid GenerationQueue'!$AX$5:$AX$467,$B146,'Grid GenerationQueue'!$AY$5:$AY$467,$C146,'Grid GenerationQueue'!$BH$5:$BH$467,"Executed")</f>
        <v>0</v>
      </c>
      <c r="V146">
        <f>SUMIFS('Grid GenerationQueue'!AJ$5:AJ$467,'Grid GenerationQueue'!$AX$5:$AX$467,$B146,'Grid GenerationQueue'!$AY$5:$AY$467,$C146,'Grid GenerationQueue'!$BH$5:$BH$467,"Executed")</f>
        <v>0</v>
      </c>
      <c r="W146">
        <f>SUMIFS('Grid GenerationQueue'!AK$5:AK$467,'Grid GenerationQueue'!$AX$5:$AX$467,$B146,'Grid GenerationQueue'!$AY$5:$AY$467,$C146,'Grid GenerationQueue'!$BH$5:$BH$467,"Executed")</f>
        <v>0</v>
      </c>
      <c r="X146">
        <f>SUMIFS('Grid GenerationQueue'!AL$5:AL$467,'Grid GenerationQueue'!$AX$5:$AX$467,$B146,'Grid GenerationQueue'!$AY$5:$AY$467,$C146,'Grid GenerationQueue'!$BH$5:$BH$467,"Executed")</f>
        <v>0</v>
      </c>
      <c r="Y146">
        <f>SUMIFS('Grid GenerationQueue'!AM$5:AM$467,'Grid GenerationQueue'!$AX$5:$AX$467,$B146,'Grid GenerationQueue'!$AY$5:$AY$467,$C146,'Grid GenerationQueue'!$BH$5:$BH$467,"Executed")</f>
        <v>0</v>
      </c>
      <c r="Z146">
        <f>SUMIFS('Grid GenerationQueue'!AN$5:AN$467,'Grid GenerationQueue'!$AX$5:$AX$467,$B146,'Grid GenerationQueue'!$AY$5:$AY$467,$C146,'Grid GenerationQueue'!$BH$5:$BH$467,"Executed")</f>
        <v>0</v>
      </c>
      <c r="AA146">
        <f>SUMIFS('Grid GenerationQueue'!AO$5:AO$467,'Grid GenerationQueue'!$AX$5:$AX$467,$B146,'Grid GenerationQueue'!$AY$5:$AY$467,$C146,'Grid GenerationQueue'!$BH$5:$BH$467,"Executed")</f>
        <v>0</v>
      </c>
      <c r="AB146">
        <f>SUMIFS('Grid GenerationQueue'!AP$5:AP$467,'Grid GenerationQueue'!$AX$5:$AX$467,$B146,'Grid GenerationQueue'!$AY$5:$AY$467,$C146,'Grid GenerationQueue'!$BH$5:$BH$467,"Executed")</f>
        <v>0</v>
      </c>
      <c r="AD146">
        <f>SUMIFS('Grid GenerationQueue'!AE$5:AE$467,'Grid GenerationQueue'!$AX$5:$AX$467,$B146,'Grid GenerationQueue'!$AY$5:$AY$467,$C146,'Grid GenerationQueue'!$BF$5:$BF$467,"&lt;&gt;"&amp;"")</f>
        <v>0</v>
      </c>
      <c r="AE146">
        <f>SUMIFS('Grid GenerationQueue'!AF$5:AF$467,'Grid GenerationQueue'!$AX$5:$AX$467,$B146,'Grid GenerationQueue'!$AY$5:$AY$467,$C146,'Grid GenerationQueue'!$BF$5:$BF$467,"&lt;&gt;"&amp;"")</f>
        <v>0</v>
      </c>
      <c r="AF146">
        <f>SUMIFS('Grid GenerationQueue'!AG$5:AG$467,'Grid GenerationQueue'!$AX$5:$AX$467,$B146,'Grid GenerationQueue'!$AY$5:$AY$467,$C146,'Grid GenerationQueue'!$BF$5:$BF$467,"&lt;&gt;"&amp;"")</f>
        <v>0</v>
      </c>
      <c r="AG146">
        <f>SUMIFS('Grid GenerationQueue'!AH$5:AH$467,'Grid GenerationQueue'!$AX$5:$AX$467,$B146,'Grid GenerationQueue'!$AY$5:$AY$467,$C146,'Grid GenerationQueue'!$BF$5:$BF$467,"&lt;&gt;"&amp;"")</f>
        <v>0</v>
      </c>
      <c r="AH146">
        <f>SUMIFS('Grid GenerationQueue'!AI$5:AI$467,'Grid GenerationQueue'!$AX$5:$AX$467,$B146,'Grid GenerationQueue'!$AY$5:$AY$467,$C146,'Grid GenerationQueue'!$BF$5:$BF$467,"&lt;&gt;"&amp;"")</f>
        <v>0</v>
      </c>
      <c r="AI146">
        <f>SUMIFS('Grid GenerationQueue'!AJ$5:AJ$467,'Grid GenerationQueue'!$AX$5:$AX$467,$B146,'Grid GenerationQueue'!$AY$5:$AY$467,$C146,'Grid GenerationQueue'!$BF$5:$BF$467,"&lt;&gt;"&amp;"")</f>
        <v>0</v>
      </c>
      <c r="AJ146">
        <f>SUMIFS('Grid GenerationQueue'!AK$5:AK$467,'Grid GenerationQueue'!$AX$5:$AX$467,$B146,'Grid GenerationQueue'!$AY$5:$AY$467,$C146,'Grid GenerationQueue'!$BF$5:$BF$467,"&lt;&gt;"&amp;"")</f>
        <v>0</v>
      </c>
      <c r="AK146">
        <f>SUMIFS('Grid GenerationQueue'!AL$5:AL$467,'Grid GenerationQueue'!$AX$5:$AX$467,$B146,'Grid GenerationQueue'!$AY$5:$AY$467,$C146,'Grid GenerationQueue'!$BF$5:$BF$467,"&lt;&gt;"&amp;"")</f>
        <v>0</v>
      </c>
      <c r="AL146">
        <f>SUMIFS('Grid GenerationQueue'!AM$5:AM$467,'Grid GenerationQueue'!$AX$5:$AX$467,$B146,'Grid GenerationQueue'!$AY$5:$AY$467,$C146,'Grid GenerationQueue'!$BF$5:$BF$467,"&lt;&gt;"&amp;"")</f>
        <v>0</v>
      </c>
      <c r="AM146">
        <f>SUMIFS('Grid GenerationQueue'!AN$5:AN$467,'Grid GenerationQueue'!$AX$5:$AX$467,$B146,'Grid GenerationQueue'!$AY$5:$AY$467,$C146,'Grid GenerationQueue'!$BF$5:$BF$467,"&lt;&gt;"&amp;"")</f>
        <v>0</v>
      </c>
      <c r="AN146">
        <f>SUMIFS('Grid GenerationQueue'!AO$5:AO$467,'Grid GenerationQueue'!$AX$5:$AX$467,$B146,'Grid GenerationQueue'!$AY$5:$AY$467,$C146,'Grid GenerationQueue'!$BF$5:$BF$467,"&lt;&gt;"&amp;"")</f>
        <v>0</v>
      </c>
      <c r="AO146">
        <f>SUMIFS('Grid GenerationQueue'!AP$5:AP$467,'Grid GenerationQueue'!$AX$5:$AX$467,$B146,'Grid GenerationQueue'!$AY$5:$AY$467,$C146,'Grid GenerationQueue'!$BF$5:$BF$467,"&lt;&gt;"&amp;"")</f>
        <v>0</v>
      </c>
      <c r="AQ146">
        <f>SUMIFS('Grid GenerationQueue'!AE$5:AE$467,'Grid GenerationQueue'!$AX$5:$AX$467,$B146,'Grid GenerationQueue'!$AY$5:$AY$467,$C146)</f>
        <v>0</v>
      </c>
      <c r="AR146">
        <f>SUMIFS('Grid GenerationQueue'!AF$5:AF$467,'Grid GenerationQueue'!$AX$5:$AX$467,$B146,'Grid GenerationQueue'!$AY$5:$AY$467,$C146)</f>
        <v>0</v>
      </c>
      <c r="AS146">
        <f>SUMIFS('Grid GenerationQueue'!AG$5:AG$467,'Grid GenerationQueue'!$AX$5:$AX$467,$B146,'Grid GenerationQueue'!$AY$5:$AY$467,$C146)</f>
        <v>0</v>
      </c>
      <c r="AT146">
        <f>SUMIFS('Grid GenerationQueue'!AH$5:AH$467,'Grid GenerationQueue'!$AX$5:$AX$467,$B146,'Grid GenerationQueue'!$AY$5:$AY$467,$C146)</f>
        <v>0</v>
      </c>
      <c r="AU146">
        <f>SUMIFS('Grid GenerationQueue'!AI$5:AI$467,'Grid GenerationQueue'!$AX$5:$AX$467,$B146,'Grid GenerationQueue'!$AY$5:$AY$467,$C146)</f>
        <v>0</v>
      </c>
      <c r="AV146">
        <f>SUMIFS('Grid GenerationQueue'!AJ$5:AJ$467,'Grid GenerationQueue'!$AX$5:$AX$467,$B146,'Grid GenerationQueue'!$AY$5:$AY$467,$C146)</f>
        <v>0</v>
      </c>
      <c r="AW146">
        <f>SUMIFS('Grid GenerationQueue'!AK$5:AK$467,'Grid GenerationQueue'!$AX$5:$AX$467,$B146,'Grid GenerationQueue'!$AY$5:$AY$467,$C146)</f>
        <v>0</v>
      </c>
      <c r="AX146">
        <f>SUMIFS('Grid GenerationQueue'!AL$5:AL$467,'Grid GenerationQueue'!$AX$5:$AX$467,$B146,'Grid GenerationQueue'!$AY$5:$AY$467,$C146)</f>
        <v>0</v>
      </c>
      <c r="AY146">
        <f>SUMIFS('Grid GenerationQueue'!AM$5:AM$467,'Grid GenerationQueue'!$AX$5:$AX$467,$B146,'Grid GenerationQueue'!$AY$5:$AY$467,$C146)</f>
        <v>0</v>
      </c>
      <c r="AZ146">
        <f>SUMIFS('Grid GenerationQueue'!AN$5:AN$467,'Grid GenerationQueue'!$AX$5:$AX$467,$B146,'Grid GenerationQueue'!$AY$5:$AY$467,$C146)</f>
        <v>0</v>
      </c>
      <c r="BA146">
        <f>SUMIFS('Grid GenerationQueue'!AO$5:AO$467,'Grid GenerationQueue'!$AX$5:$AX$467,$B146,'Grid GenerationQueue'!$AY$5:$AY$467,$C146)</f>
        <v>0</v>
      </c>
      <c r="BB146">
        <f>SUMIFS('Grid GenerationQueue'!AP$5:AP$467,'Grid GenerationQueue'!$AX$5:$AX$467,$B146,'Grid GenerationQueue'!$AY$5:$AY$467,$C146)</f>
        <v>0</v>
      </c>
      <c r="BD146">
        <f>SUMIFS('Grid GenerationQueue'!AE$5:AE$467,'Grid GenerationQueue'!$AX$5:$AX$467,$B146,'Grid GenerationQueue'!$AY$5:$AY$467,$C146,'Grid GenerationQueue'!$BH$5:$BH$467,"Executed",'Grid GenerationQueue'!$BB$5:$BB$467,"&lt;"&amp;$BE$3)</f>
        <v>0</v>
      </c>
      <c r="BE146">
        <f>SUMIFS('Grid GenerationQueue'!AF$5:AF$467,'Grid GenerationQueue'!$AX$5:$AX$467,$B146,'Grid GenerationQueue'!$AY$5:$AY$467,$C146,'Grid GenerationQueue'!$BH$5:$BH$467,"Executed",'Grid GenerationQueue'!$BB$5:$BB$467,"&lt;"&amp;$BE$3)</f>
        <v>0</v>
      </c>
      <c r="BF146">
        <f>SUMIFS('Grid GenerationQueue'!AG$5:AG$467,'Grid GenerationQueue'!$AX$5:$AX$467,$B146,'Grid GenerationQueue'!$AY$5:$AY$467,$C146,'Grid GenerationQueue'!$BH$5:$BH$467,"Executed",'Grid GenerationQueue'!$BB$5:$BB$467,"&lt;"&amp;$BE$3)</f>
        <v>0</v>
      </c>
      <c r="BG146">
        <f>SUMIFS('Grid GenerationQueue'!AH$5:AH$467,'Grid GenerationQueue'!$AX$5:$AX$467,$B146,'Grid GenerationQueue'!$AY$5:$AY$467,$C146,'Grid GenerationQueue'!$BH$5:$BH$467,"Executed",'Grid GenerationQueue'!$BB$5:$BB$467,"&lt;"&amp;$BE$3)</f>
        <v>0</v>
      </c>
      <c r="BH146">
        <f>SUMIFS('Grid GenerationQueue'!AI$5:AI$467,'Grid GenerationQueue'!$AX$5:$AX$467,$B146,'Grid GenerationQueue'!$AY$5:$AY$467,$C146,'Grid GenerationQueue'!$BH$5:$BH$467,"Executed",'Grid GenerationQueue'!$BB$5:$BB$467,"&lt;"&amp;$BE$3)</f>
        <v>0</v>
      </c>
      <c r="BI146">
        <f>SUMIFS('Grid GenerationQueue'!AJ$5:AJ$467,'Grid GenerationQueue'!$AX$5:$AX$467,$B146,'Grid GenerationQueue'!$AY$5:$AY$467,$C146,'Grid GenerationQueue'!$BH$5:$BH$467,"Executed",'Grid GenerationQueue'!$BB$5:$BB$467,"&lt;"&amp;$BE$3)</f>
        <v>0</v>
      </c>
      <c r="BJ146">
        <f>SUMIFS('Grid GenerationQueue'!AK$5:AK$467,'Grid GenerationQueue'!$AX$5:$AX$467,$B146,'Grid GenerationQueue'!$AY$5:$AY$467,$C146,'Grid GenerationQueue'!$BH$5:$BH$467,"Executed",'Grid GenerationQueue'!$BB$5:$BB$467,"&lt;"&amp;$BE$3)</f>
        <v>0</v>
      </c>
      <c r="BK146">
        <f>SUMIFS('Grid GenerationQueue'!AL$5:AL$467,'Grid GenerationQueue'!$AX$5:$AX$467,$B146,'Grid GenerationQueue'!$AY$5:$AY$467,$C146,'Grid GenerationQueue'!$BH$5:$BH$467,"Executed",'Grid GenerationQueue'!$BB$5:$BB$467,"&lt;"&amp;$BE$3)</f>
        <v>0</v>
      </c>
      <c r="BL146">
        <f>SUMIFS('Grid GenerationQueue'!AM$5:AM$467,'Grid GenerationQueue'!$AX$5:$AX$467,$B146,'Grid GenerationQueue'!$AY$5:$AY$467,$C146,'Grid GenerationQueue'!$BH$5:$BH$467,"Executed",'Grid GenerationQueue'!$BB$5:$BB$467,"&lt;"&amp;$BE$3)</f>
        <v>0</v>
      </c>
      <c r="BM146">
        <f>SUMIFS('Grid GenerationQueue'!AN$5:AN$467,'Grid GenerationQueue'!$AX$5:$AX$467,$B146,'Grid GenerationQueue'!$AY$5:$AY$467,$C146,'Grid GenerationQueue'!$BH$5:$BH$467,"Executed",'Grid GenerationQueue'!$BB$5:$BB$467,"&lt;"&amp;$BE$3)</f>
        <v>0</v>
      </c>
      <c r="BN146">
        <f>SUMIFS('Grid GenerationQueue'!AO$5:AO$467,'Grid GenerationQueue'!$AX$5:$AX$467,$B146,'Grid GenerationQueue'!$AY$5:$AY$467,$C146,'Grid GenerationQueue'!$BH$5:$BH$467,"Executed",'Grid GenerationQueue'!$BB$5:$BB$467,"&lt;"&amp;$BE$3)</f>
        <v>0</v>
      </c>
      <c r="BO146">
        <f>SUMIFS('Grid GenerationQueue'!AP$5:AP$467,'Grid GenerationQueue'!$AX$5:$AX$467,$B146,'Grid GenerationQueue'!$AY$5:$AY$467,$C146,'Grid GenerationQueue'!$BH$5:$BH$467,"Executed",'Grid GenerationQueue'!$BB$5:$BB$467,"&lt;"&amp;$BE$3)</f>
        <v>0</v>
      </c>
      <c r="BQ146">
        <f>SUMIFS('Grid GenerationQueue'!AE$5:AE$467,'Grid GenerationQueue'!$AX$5:$AX$467,$B146,'Grid GenerationQueue'!$AY$5:$AY$467,$C146,'Grid GenerationQueue'!$BF$5:$BF$467,"&lt;&gt;"&amp;"",'Grid GenerationQueue'!$BB$5:$BB$467,"&lt;"&amp;$BE$3)</f>
        <v>0</v>
      </c>
      <c r="BR146">
        <f>SUMIFS('Grid GenerationQueue'!AF$5:AF$467,'Grid GenerationQueue'!$AX$5:$AX$467,$B146,'Grid GenerationQueue'!$AY$5:$AY$467,$C146,'Grid GenerationQueue'!$BF$5:$BF$467,"&lt;&gt;"&amp;"",'Grid GenerationQueue'!$BB$5:$BB$467,"&lt;"&amp;$BE$3)</f>
        <v>0</v>
      </c>
      <c r="BS146">
        <f>SUMIFS('Grid GenerationQueue'!AG$5:AG$467,'Grid GenerationQueue'!$AX$5:$AX$467,$B146,'Grid GenerationQueue'!$AY$5:$AY$467,$C146,'Grid GenerationQueue'!$BF$5:$BF$467,"&lt;&gt;"&amp;"",'Grid GenerationQueue'!$BB$5:$BB$467,"&lt;"&amp;$BE$3)</f>
        <v>0</v>
      </c>
      <c r="BT146">
        <f>SUMIFS('Grid GenerationQueue'!AH$5:AH$467,'Grid GenerationQueue'!$AX$5:$AX$467,$B146,'Grid GenerationQueue'!$AY$5:$AY$467,$C146,'Grid GenerationQueue'!$BF$5:$BF$467,"&lt;&gt;"&amp;"",'Grid GenerationQueue'!$BB$5:$BB$467,"&lt;"&amp;$BE$3)</f>
        <v>0</v>
      </c>
      <c r="BU146">
        <f>SUMIFS('Grid GenerationQueue'!AI$5:AI$467,'Grid GenerationQueue'!$AX$5:$AX$467,$B146,'Grid GenerationQueue'!$AY$5:$AY$467,$C146,'Grid GenerationQueue'!$BF$5:$BF$467,"&lt;&gt;"&amp;"",'Grid GenerationQueue'!$BB$5:$BB$467,"&lt;"&amp;$BE$3)</f>
        <v>0</v>
      </c>
      <c r="BV146">
        <f>SUMIFS('Grid GenerationQueue'!AJ$5:AJ$467,'Grid GenerationQueue'!$AX$5:$AX$467,$B146,'Grid GenerationQueue'!$AY$5:$AY$467,$C146,'Grid GenerationQueue'!$BF$5:$BF$467,"&lt;&gt;"&amp;"",'Grid GenerationQueue'!$BB$5:$BB$467,"&lt;"&amp;$BE$3)</f>
        <v>0</v>
      </c>
      <c r="BW146">
        <f>SUMIFS('Grid GenerationQueue'!AK$5:AK$467,'Grid GenerationQueue'!$AX$5:$AX$467,$B146,'Grid GenerationQueue'!$AY$5:$AY$467,$C146,'Grid GenerationQueue'!$BF$5:$BF$467,"&lt;&gt;"&amp;"",'Grid GenerationQueue'!$BB$5:$BB$467,"&lt;"&amp;$BE$3)</f>
        <v>0</v>
      </c>
      <c r="BX146">
        <f>SUMIFS('Grid GenerationQueue'!AL$5:AL$467,'Grid GenerationQueue'!$AX$5:$AX$467,$B146,'Grid GenerationQueue'!$AY$5:$AY$467,$C146,'Grid GenerationQueue'!$BF$5:$BF$467,"&lt;&gt;"&amp;"",'Grid GenerationQueue'!$BB$5:$BB$467,"&lt;"&amp;$BE$3)</f>
        <v>0</v>
      </c>
      <c r="BY146">
        <f>SUMIFS('Grid GenerationQueue'!AM$5:AM$467,'Grid GenerationQueue'!$AX$5:$AX$467,$B146,'Grid GenerationQueue'!$AY$5:$AY$467,$C146,'Grid GenerationQueue'!$BF$5:$BF$467,"&lt;&gt;"&amp;"",'Grid GenerationQueue'!$BB$5:$BB$467,"&lt;"&amp;$BE$3)</f>
        <v>0</v>
      </c>
      <c r="BZ146">
        <f>SUMIFS('Grid GenerationQueue'!AN$5:AN$467,'Grid GenerationQueue'!$AX$5:$AX$467,$B146,'Grid GenerationQueue'!$AY$5:$AY$467,$C146,'Grid GenerationQueue'!$BF$5:$BF$467,"&lt;&gt;"&amp;"",'Grid GenerationQueue'!$BB$5:$BB$467,"&lt;"&amp;$BE$3)</f>
        <v>0</v>
      </c>
      <c r="CA146">
        <f>SUMIFS('Grid GenerationQueue'!AO$5:AO$467,'Grid GenerationQueue'!$AX$5:$AX$467,$B146,'Grid GenerationQueue'!$AY$5:$AY$467,$C146,'Grid GenerationQueue'!$BF$5:$BF$467,"&lt;&gt;"&amp;"",'Grid GenerationQueue'!$BB$5:$BB$467,"&lt;"&amp;$BE$3)</f>
        <v>0</v>
      </c>
      <c r="CB146">
        <f>SUMIFS('Grid GenerationQueue'!AP$5:AP$467,'Grid GenerationQueue'!$AX$5:$AX$467,$B146,'Grid GenerationQueue'!$AY$5:$AY$467,$C146,'Grid GenerationQueue'!$BF$5:$BF$467,"&lt;&gt;"&amp;"",'Grid GenerationQueue'!$BB$5:$BB$467,"&lt;"&amp;$BE$3)</f>
        <v>0</v>
      </c>
      <c r="CD146">
        <f>SUMIFS('Grid GenerationQueue'!AE$5:AE$467,'Grid GenerationQueue'!$AX$5:$AX$467,$B146,'Grid GenerationQueue'!$AY$5:$AY$467,$C146,'Grid GenerationQueue'!$BB$5:$BB$467,"&lt;"&amp;$BE$3)</f>
        <v>0</v>
      </c>
      <c r="CE146">
        <f>SUMIFS('Grid GenerationQueue'!AF$5:AF$467,'Grid GenerationQueue'!$AX$5:$AX$467,$B146,'Grid GenerationQueue'!$AY$5:$AY$467,$C146,'Grid GenerationQueue'!$BB$5:$BB$467,"&lt;"&amp;$BE$3)</f>
        <v>0</v>
      </c>
      <c r="CF146">
        <f>SUMIFS('Grid GenerationQueue'!AG$5:AG$467,'Grid GenerationQueue'!$AX$5:$AX$467,$B146,'Grid GenerationQueue'!$AY$5:$AY$467,$C146,'Grid GenerationQueue'!$BB$5:$BB$467,"&lt;"&amp;$BE$3)</f>
        <v>0</v>
      </c>
      <c r="CG146">
        <f>SUMIFS('Grid GenerationQueue'!AH$5:AH$467,'Grid GenerationQueue'!$AX$5:$AX$467,$B146,'Grid GenerationQueue'!$AY$5:$AY$467,$C146,'Grid GenerationQueue'!$BB$5:$BB$467,"&lt;"&amp;$BE$3)</f>
        <v>0</v>
      </c>
      <c r="CH146">
        <f>SUMIFS('Grid GenerationQueue'!AI$5:AI$467,'Grid GenerationQueue'!$AX$5:$AX$467,$B146,'Grid GenerationQueue'!$AY$5:$AY$467,$C146,'Grid GenerationQueue'!$BB$5:$BB$467,"&lt;"&amp;$BE$3)</f>
        <v>0</v>
      </c>
      <c r="CI146">
        <f>SUMIFS('Grid GenerationQueue'!AJ$5:AJ$467,'Grid GenerationQueue'!$AX$5:$AX$467,$B146,'Grid GenerationQueue'!$AY$5:$AY$467,$C146,'Grid GenerationQueue'!$BB$5:$BB$467,"&lt;"&amp;$BE$3)</f>
        <v>0</v>
      </c>
      <c r="CJ146">
        <f>SUMIFS('Grid GenerationQueue'!AK$5:AK$467,'Grid GenerationQueue'!$AX$5:$AX$467,$B146,'Grid GenerationQueue'!$AY$5:$AY$467,$C146,'Grid GenerationQueue'!$BB$5:$BB$467,"&lt;"&amp;$BE$3)</f>
        <v>0</v>
      </c>
      <c r="CK146">
        <f>SUMIFS('Grid GenerationQueue'!AL$5:AL$467,'Grid GenerationQueue'!$AX$5:$AX$467,$B146,'Grid GenerationQueue'!$AY$5:$AY$467,$C146,'Grid GenerationQueue'!$BB$5:$BB$467,"&lt;"&amp;$BE$3)</f>
        <v>0</v>
      </c>
      <c r="CL146">
        <f>SUMIFS('Grid GenerationQueue'!AM$5:AM$467,'Grid GenerationQueue'!$AX$5:$AX$467,$B146,'Grid GenerationQueue'!$AY$5:$AY$467,$C146,'Grid GenerationQueue'!$BB$5:$BB$467,"&lt;"&amp;$BE$3)</f>
        <v>0</v>
      </c>
      <c r="CM146">
        <f>SUMIFS('Grid GenerationQueue'!AN$5:AN$467,'Grid GenerationQueue'!$AX$5:$AX$467,$B146,'Grid GenerationQueue'!$AY$5:$AY$467,$C146,'Grid GenerationQueue'!$BB$5:$BB$467,"&lt;"&amp;$BE$3)</f>
        <v>0</v>
      </c>
      <c r="CN146">
        <f>SUMIFS('Grid GenerationQueue'!AO$5:AO$467,'Grid GenerationQueue'!$AX$5:$AX$467,$B146,'Grid GenerationQueue'!$AY$5:$AY$467,$C146,'Grid GenerationQueue'!$BB$5:$BB$467,"&lt;"&amp;$BE$3)</f>
        <v>0</v>
      </c>
      <c r="CO146">
        <f>SUMIFS('Grid GenerationQueue'!AP$5:AP$467,'Grid GenerationQueue'!$AX$5:$AX$467,$B146,'Grid GenerationQueue'!$AY$5:$AY$467,$C146,'Grid GenerationQueue'!$BB$5:$BB$467,"&lt;"&amp;$BE$3)</f>
        <v>0</v>
      </c>
    </row>
    <row r="147" spans="1:93" x14ac:dyDescent="0.35">
      <c r="A147" t="s">
        <v>4644</v>
      </c>
      <c r="B147" t="s">
        <v>4711</v>
      </c>
      <c r="C147">
        <v>115</v>
      </c>
      <c r="D147">
        <f>SUMIFS('Grid GenerationQueue'!AE$5:AE$467,'Grid GenerationQueue'!$AX$5:$AX$467,$B147,'Grid GenerationQueue'!$AY$5:$AY$467,$C147,'Grid GenerationQueue'!$BI$5:$BI$467,"&lt;4")</f>
        <v>0</v>
      </c>
      <c r="E147">
        <f>SUMIFS('Grid GenerationQueue'!AF$5:AF$467,'Grid GenerationQueue'!$AX$5:$AX$467,$B147,'Grid GenerationQueue'!$AY$5:$AY$467,$C147,'Grid GenerationQueue'!$BI$5:$BI$467,"&lt;4")</f>
        <v>0</v>
      </c>
      <c r="F147">
        <f>SUMIFS('Grid GenerationQueue'!AG$5:AG$467,'Grid GenerationQueue'!$AX$5:$AX$467,$B147,'Grid GenerationQueue'!$AY$5:$AY$467,$C147,'Grid GenerationQueue'!$BI$5:$BI$467,"&lt;4")</f>
        <v>0</v>
      </c>
      <c r="G147">
        <f>SUMIFS('Grid GenerationQueue'!AH$5:AH$467,'Grid GenerationQueue'!$AX$5:$AX$467,$B147,'Grid GenerationQueue'!$AY$5:$AY$467,$C147,'Grid GenerationQueue'!$BI$5:$BI$467,"&lt;4")</f>
        <v>0</v>
      </c>
      <c r="H147">
        <f>SUMIFS('Grid GenerationQueue'!AI$5:AI$467,'Grid GenerationQueue'!$AX$5:$AX$467,$B147,'Grid GenerationQueue'!$AY$5:$AY$467,$C147,'Grid GenerationQueue'!$BI$5:$BI$467,"&lt;4")</f>
        <v>0</v>
      </c>
      <c r="I147">
        <f>SUMIFS('Grid GenerationQueue'!AJ$5:AJ$467,'Grid GenerationQueue'!$AX$5:$AX$467,$B147,'Grid GenerationQueue'!$AY$5:$AY$467,$C147,'Grid GenerationQueue'!$BI$5:$BI$467,"&lt;4")</f>
        <v>0</v>
      </c>
      <c r="J147">
        <f>SUMIFS('Grid GenerationQueue'!AK$5:AK$467,'Grid GenerationQueue'!$AX$5:$AX$467,$B147,'Grid GenerationQueue'!$AY$5:$AY$467,$C147,'Grid GenerationQueue'!$BI$5:$BI$467,"&lt;4")</f>
        <v>0</v>
      </c>
      <c r="K147">
        <f>SUMIFS('Grid GenerationQueue'!AL$5:AL$467,'Grid GenerationQueue'!$AX$5:$AX$467,$B147,'Grid GenerationQueue'!$AY$5:$AY$467,$C147,'Grid GenerationQueue'!$BI$5:$BI$467,"&lt;4")</f>
        <v>0</v>
      </c>
      <c r="L147">
        <f>SUMIFS('Grid GenerationQueue'!AM$5:AM$467,'Grid GenerationQueue'!$AX$5:$AX$467,$B147,'Grid GenerationQueue'!$AY$5:$AY$467,$C147,'Grid GenerationQueue'!$BI$5:$BI$467,"&lt;4")</f>
        <v>0</v>
      </c>
      <c r="M147">
        <f>SUMIFS('Grid GenerationQueue'!AN$5:AN$467,'Grid GenerationQueue'!$AX$5:$AX$467,$B147,'Grid GenerationQueue'!$AY$5:$AY$467,$C147,'Grid GenerationQueue'!$BI$5:$BI$467,"&lt;4")</f>
        <v>0</v>
      </c>
      <c r="N147">
        <f>SUMIFS('Grid GenerationQueue'!AO$5:AO$467,'Grid GenerationQueue'!$AX$5:$AX$467,$B147,'Grid GenerationQueue'!$AY$5:$AY$467,$C147,'Grid GenerationQueue'!$BI$5:$BI$467,"&lt;4")</f>
        <v>0</v>
      </c>
      <c r="O147">
        <f>SUMIFS('Grid GenerationQueue'!AP$5:AP$467,'Grid GenerationQueue'!$AX$5:$AX$467,$B147,'Grid GenerationQueue'!$AY$5:$AY$467,$C147,'Grid GenerationQueue'!$BI$5:$BI$467,"&lt;4")</f>
        <v>0</v>
      </c>
      <c r="Q147">
        <f>SUMIFS('Grid GenerationQueue'!AE$5:AE$467,'Grid GenerationQueue'!$AX$5:$AX$467,$B147,'Grid GenerationQueue'!$AY$5:$AY$467,$C147,'Grid GenerationQueue'!$BH$5:$BH$467,"Executed")</f>
        <v>0</v>
      </c>
      <c r="R147">
        <f>SUMIFS('Grid GenerationQueue'!AF$5:AF$467,'Grid GenerationQueue'!$AX$5:$AX$467,$B147,'Grid GenerationQueue'!$AY$5:$AY$467,$C147,'Grid GenerationQueue'!$BH$5:$BH$467,"Executed")</f>
        <v>0</v>
      </c>
      <c r="S147">
        <f>SUMIFS('Grid GenerationQueue'!AG$5:AG$467,'Grid GenerationQueue'!$AX$5:$AX$467,$B147,'Grid GenerationQueue'!$AY$5:$AY$467,$C147,'Grid GenerationQueue'!$BH$5:$BH$467,"Executed")</f>
        <v>0</v>
      </c>
      <c r="T147">
        <f>SUMIFS('Grid GenerationQueue'!AH$5:AH$467,'Grid GenerationQueue'!$AX$5:$AX$467,$B147,'Grid GenerationQueue'!$AY$5:$AY$467,$C147,'Grid GenerationQueue'!$BH$5:$BH$467,"Executed")</f>
        <v>0</v>
      </c>
      <c r="U147">
        <f>SUMIFS('Grid GenerationQueue'!AI$5:AI$467,'Grid GenerationQueue'!$AX$5:$AX$467,$B147,'Grid GenerationQueue'!$AY$5:$AY$467,$C147,'Grid GenerationQueue'!$BH$5:$BH$467,"Executed")</f>
        <v>0</v>
      </c>
      <c r="V147">
        <f>SUMIFS('Grid GenerationQueue'!AJ$5:AJ$467,'Grid GenerationQueue'!$AX$5:$AX$467,$B147,'Grid GenerationQueue'!$AY$5:$AY$467,$C147,'Grid GenerationQueue'!$BH$5:$BH$467,"Executed")</f>
        <v>0</v>
      </c>
      <c r="W147">
        <f>SUMIFS('Grid GenerationQueue'!AK$5:AK$467,'Grid GenerationQueue'!$AX$5:$AX$467,$B147,'Grid GenerationQueue'!$AY$5:$AY$467,$C147,'Grid GenerationQueue'!$BH$5:$BH$467,"Executed")</f>
        <v>0</v>
      </c>
      <c r="X147">
        <f>SUMIFS('Grid GenerationQueue'!AL$5:AL$467,'Grid GenerationQueue'!$AX$5:$AX$467,$B147,'Grid GenerationQueue'!$AY$5:$AY$467,$C147,'Grid GenerationQueue'!$BH$5:$BH$467,"Executed")</f>
        <v>0</v>
      </c>
      <c r="Y147">
        <f>SUMIFS('Grid GenerationQueue'!AM$5:AM$467,'Grid GenerationQueue'!$AX$5:$AX$467,$B147,'Grid GenerationQueue'!$AY$5:$AY$467,$C147,'Grid GenerationQueue'!$BH$5:$BH$467,"Executed")</f>
        <v>0</v>
      </c>
      <c r="Z147">
        <f>SUMIFS('Grid GenerationQueue'!AN$5:AN$467,'Grid GenerationQueue'!$AX$5:$AX$467,$B147,'Grid GenerationQueue'!$AY$5:$AY$467,$C147,'Grid GenerationQueue'!$BH$5:$BH$467,"Executed")</f>
        <v>0</v>
      </c>
      <c r="AA147">
        <f>SUMIFS('Grid GenerationQueue'!AO$5:AO$467,'Grid GenerationQueue'!$AX$5:$AX$467,$B147,'Grid GenerationQueue'!$AY$5:$AY$467,$C147,'Grid GenerationQueue'!$BH$5:$BH$467,"Executed")</f>
        <v>0</v>
      </c>
      <c r="AB147">
        <f>SUMIFS('Grid GenerationQueue'!AP$5:AP$467,'Grid GenerationQueue'!$AX$5:$AX$467,$B147,'Grid GenerationQueue'!$AY$5:$AY$467,$C147,'Grid GenerationQueue'!$BH$5:$BH$467,"Executed")</f>
        <v>0</v>
      </c>
      <c r="AD147">
        <f>SUMIFS('Grid GenerationQueue'!AE$5:AE$467,'Grid GenerationQueue'!$AX$5:$AX$467,$B147,'Grid GenerationQueue'!$AY$5:$AY$467,$C147,'Grid GenerationQueue'!$BF$5:$BF$467,"&lt;&gt;"&amp;"")</f>
        <v>0</v>
      </c>
      <c r="AE147">
        <f>SUMIFS('Grid GenerationQueue'!AF$5:AF$467,'Grid GenerationQueue'!$AX$5:$AX$467,$B147,'Grid GenerationQueue'!$AY$5:$AY$467,$C147,'Grid GenerationQueue'!$BF$5:$BF$467,"&lt;&gt;"&amp;"")</f>
        <v>0</v>
      </c>
      <c r="AF147">
        <f>SUMIFS('Grid GenerationQueue'!AG$5:AG$467,'Grid GenerationQueue'!$AX$5:$AX$467,$B147,'Grid GenerationQueue'!$AY$5:$AY$467,$C147,'Grid GenerationQueue'!$BF$5:$BF$467,"&lt;&gt;"&amp;"")</f>
        <v>0</v>
      </c>
      <c r="AG147">
        <f>SUMIFS('Grid GenerationQueue'!AH$5:AH$467,'Grid GenerationQueue'!$AX$5:$AX$467,$B147,'Grid GenerationQueue'!$AY$5:$AY$467,$C147,'Grid GenerationQueue'!$BF$5:$BF$467,"&lt;&gt;"&amp;"")</f>
        <v>0</v>
      </c>
      <c r="AH147">
        <f>SUMIFS('Grid GenerationQueue'!AI$5:AI$467,'Grid GenerationQueue'!$AX$5:$AX$467,$B147,'Grid GenerationQueue'!$AY$5:$AY$467,$C147,'Grid GenerationQueue'!$BF$5:$BF$467,"&lt;&gt;"&amp;"")</f>
        <v>0</v>
      </c>
      <c r="AI147">
        <f>SUMIFS('Grid GenerationQueue'!AJ$5:AJ$467,'Grid GenerationQueue'!$AX$5:$AX$467,$B147,'Grid GenerationQueue'!$AY$5:$AY$467,$C147,'Grid GenerationQueue'!$BF$5:$BF$467,"&lt;&gt;"&amp;"")</f>
        <v>0</v>
      </c>
      <c r="AJ147">
        <f>SUMIFS('Grid GenerationQueue'!AK$5:AK$467,'Grid GenerationQueue'!$AX$5:$AX$467,$B147,'Grid GenerationQueue'!$AY$5:$AY$467,$C147,'Grid GenerationQueue'!$BF$5:$BF$467,"&lt;&gt;"&amp;"")</f>
        <v>0</v>
      </c>
      <c r="AK147">
        <f>SUMIFS('Grid GenerationQueue'!AL$5:AL$467,'Grid GenerationQueue'!$AX$5:$AX$467,$B147,'Grid GenerationQueue'!$AY$5:$AY$467,$C147,'Grid GenerationQueue'!$BF$5:$BF$467,"&lt;&gt;"&amp;"")</f>
        <v>0</v>
      </c>
      <c r="AL147">
        <f>SUMIFS('Grid GenerationQueue'!AM$5:AM$467,'Grid GenerationQueue'!$AX$5:$AX$467,$B147,'Grid GenerationQueue'!$AY$5:$AY$467,$C147,'Grid GenerationQueue'!$BF$5:$BF$467,"&lt;&gt;"&amp;"")</f>
        <v>0</v>
      </c>
      <c r="AM147">
        <f>SUMIFS('Grid GenerationQueue'!AN$5:AN$467,'Grid GenerationQueue'!$AX$5:$AX$467,$B147,'Grid GenerationQueue'!$AY$5:$AY$467,$C147,'Grid GenerationQueue'!$BF$5:$BF$467,"&lt;&gt;"&amp;"")</f>
        <v>0</v>
      </c>
      <c r="AN147">
        <f>SUMIFS('Grid GenerationQueue'!AO$5:AO$467,'Grid GenerationQueue'!$AX$5:$AX$467,$B147,'Grid GenerationQueue'!$AY$5:$AY$467,$C147,'Grid GenerationQueue'!$BF$5:$BF$467,"&lt;&gt;"&amp;"")</f>
        <v>0</v>
      </c>
      <c r="AO147">
        <f>SUMIFS('Grid GenerationQueue'!AP$5:AP$467,'Grid GenerationQueue'!$AX$5:$AX$467,$B147,'Grid GenerationQueue'!$AY$5:$AY$467,$C147,'Grid GenerationQueue'!$BF$5:$BF$467,"&lt;&gt;"&amp;"")</f>
        <v>0</v>
      </c>
      <c r="AQ147">
        <f>SUMIFS('Grid GenerationQueue'!AE$5:AE$467,'Grid GenerationQueue'!$AX$5:$AX$467,$B147,'Grid GenerationQueue'!$AY$5:$AY$467,$C147)</f>
        <v>0</v>
      </c>
      <c r="AR147">
        <f>SUMIFS('Grid GenerationQueue'!AF$5:AF$467,'Grid GenerationQueue'!$AX$5:$AX$467,$B147,'Grid GenerationQueue'!$AY$5:$AY$467,$C147)</f>
        <v>0</v>
      </c>
      <c r="AS147">
        <f>SUMIFS('Grid GenerationQueue'!AG$5:AG$467,'Grid GenerationQueue'!$AX$5:$AX$467,$B147,'Grid GenerationQueue'!$AY$5:$AY$467,$C147)</f>
        <v>0</v>
      </c>
      <c r="AT147">
        <f>SUMIFS('Grid GenerationQueue'!AH$5:AH$467,'Grid GenerationQueue'!$AX$5:$AX$467,$B147,'Grid GenerationQueue'!$AY$5:$AY$467,$C147)</f>
        <v>0</v>
      </c>
      <c r="AU147">
        <f>SUMIFS('Grid GenerationQueue'!AI$5:AI$467,'Grid GenerationQueue'!$AX$5:$AX$467,$B147,'Grid GenerationQueue'!$AY$5:$AY$467,$C147)</f>
        <v>0</v>
      </c>
      <c r="AV147">
        <f>SUMIFS('Grid GenerationQueue'!AJ$5:AJ$467,'Grid GenerationQueue'!$AX$5:$AX$467,$B147,'Grid GenerationQueue'!$AY$5:$AY$467,$C147)</f>
        <v>0</v>
      </c>
      <c r="AW147">
        <f>SUMIFS('Grid GenerationQueue'!AK$5:AK$467,'Grid GenerationQueue'!$AX$5:$AX$467,$B147,'Grid GenerationQueue'!$AY$5:$AY$467,$C147)</f>
        <v>0</v>
      </c>
      <c r="AX147">
        <f>SUMIFS('Grid GenerationQueue'!AL$5:AL$467,'Grid GenerationQueue'!$AX$5:$AX$467,$B147,'Grid GenerationQueue'!$AY$5:$AY$467,$C147)</f>
        <v>0</v>
      </c>
      <c r="AY147">
        <f>SUMIFS('Grid GenerationQueue'!AM$5:AM$467,'Grid GenerationQueue'!$AX$5:$AX$467,$B147,'Grid GenerationQueue'!$AY$5:$AY$467,$C147)</f>
        <v>0</v>
      </c>
      <c r="AZ147">
        <f>SUMIFS('Grid GenerationQueue'!AN$5:AN$467,'Grid GenerationQueue'!$AX$5:$AX$467,$B147,'Grid GenerationQueue'!$AY$5:$AY$467,$C147)</f>
        <v>0</v>
      </c>
      <c r="BA147">
        <f>SUMIFS('Grid GenerationQueue'!AO$5:AO$467,'Grid GenerationQueue'!$AX$5:$AX$467,$B147,'Grid GenerationQueue'!$AY$5:$AY$467,$C147)</f>
        <v>0</v>
      </c>
      <c r="BB147">
        <f>SUMIFS('Grid GenerationQueue'!AP$5:AP$467,'Grid GenerationQueue'!$AX$5:$AX$467,$B147,'Grid GenerationQueue'!$AY$5:$AY$467,$C147)</f>
        <v>0</v>
      </c>
      <c r="BD147">
        <f>SUMIFS('Grid GenerationQueue'!AE$5:AE$467,'Grid GenerationQueue'!$AX$5:$AX$467,$B147,'Grid GenerationQueue'!$AY$5:$AY$467,$C147,'Grid GenerationQueue'!$BH$5:$BH$467,"Executed",'Grid GenerationQueue'!$BB$5:$BB$467,"&lt;"&amp;$BE$3)</f>
        <v>0</v>
      </c>
      <c r="BE147">
        <f>SUMIFS('Grid GenerationQueue'!AF$5:AF$467,'Grid GenerationQueue'!$AX$5:$AX$467,$B147,'Grid GenerationQueue'!$AY$5:$AY$467,$C147,'Grid GenerationQueue'!$BH$5:$BH$467,"Executed",'Grid GenerationQueue'!$BB$5:$BB$467,"&lt;"&amp;$BE$3)</f>
        <v>0</v>
      </c>
      <c r="BF147">
        <f>SUMIFS('Grid GenerationQueue'!AG$5:AG$467,'Grid GenerationQueue'!$AX$5:$AX$467,$B147,'Grid GenerationQueue'!$AY$5:$AY$467,$C147,'Grid GenerationQueue'!$BH$5:$BH$467,"Executed",'Grid GenerationQueue'!$BB$5:$BB$467,"&lt;"&amp;$BE$3)</f>
        <v>0</v>
      </c>
      <c r="BG147">
        <f>SUMIFS('Grid GenerationQueue'!AH$5:AH$467,'Grid GenerationQueue'!$AX$5:$AX$467,$B147,'Grid GenerationQueue'!$AY$5:$AY$467,$C147,'Grid GenerationQueue'!$BH$5:$BH$467,"Executed",'Grid GenerationQueue'!$BB$5:$BB$467,"&lt;"&amp;$BE$3)</f>
        <v>0</v>
      </c>
      <c r="BH147">
        <f>SUMIFS('Grid GenerationQueue'!AI$5:AI$467,'Grid GenerationQueue'!$AX$5:$AX$467,$B147,'Grid GenerationQueue'!$AY$5:$AY$467,$C147,'Grid GenerationQueue'!$BH$5:$BH$467,"Executed",'Grid GenerationQueue'!$BB$5:$BB$467,"&lt;"&amp;$BE$3)</f>
        <v>0</v>
      </c>
      <c r="BI147">
        <f>SUMIFS('Grid GenerationQueue'!AJ$5:AJ$467,'Grid GenerationQueue'!$AX$5:$AX$467,$B147,'Grid GenerationQueue'!$AY$5:$AY$467,$C147,'Grid GenerationQueue'!$BH$5:$BH$467,"Executed",'Grid GenerationQueue'!$BB$5:$BB$467,"&lt;"&amp;$BE$3)</f>
        <v>0</v>
      </c>
      <c r="BJ147">
        <f>SUMIFS('Grid GenerationQueue'!AK$5:AK$467,'Grid GenerationQueue'!$AX$5:$AX$467,$B147,'Grid GenerationQueue'!$AY$5:$AY$467,$C147,'Grid GenerationQueue'!$BH$5:$BH$467,"Executed",'Grid GenerationQueue'!$BB$5:$BB$467,"&lt;"&amp;$BE$3)</f>
        <v>0</v>
      </c>
      <c r="BK147">
        <f>SUMIFS('Grid GenerationQueue'!AL$5:AL$467,'Grid GenerationQueue'!$AX$5:$AX$467,$B147,'Grid GenerationQueue'!$AY$5:$AY$467,$C147,'Grid GenerationQueue'!$BH$5:$BH$467,"Executed",'Grid GenerationQueue'!$BB$5:$BB$467,"&lt;"&amp;$BE$3)</f>
        <v>0</v>
      </c>
      <c r="BL147">
        <f>SUMIFS('Grid GenerationQueue'!AM$5:AM$467,'Grid GenerationQueue'!$AX$5:$AX$467,$B147,'Grid GenerationQueue'!$AY$5:$AY$467,$C147,'Grid GenerationQueue'!$BH$5:$BH$467,"Executed",'Grid GenerationQueue'!$BB$5:$BB$467,"&lt;"&amp;$BE$3)</f>
        <v>0</v>
      </c>
      <c r="BM147">
        <f>SUMIFS('Grid GenerationQueue'!AN$5:AN$467,'Grid GenerationQueue'!$AX$5:$AX$467,$B147,'Grid GenerationQueue'!$AY$5:$AY$467,$C147,'Grid GenerationQueue'!$BH$5:$BH$467,"Executed",'Grid GenerationQueue'!$BB$5:$BB$467,"&lt;"&amp;$BE$3)</f>
        <v>0</v>
      </c>
      <c r="BN147">
        <f>SUMIFS('Grid GenerationQueue'!AO$5:AO$467,'Grid GenerationQueue'!$AX$5:$AX$467,$B147,'Grid GenerationQueue'!$AY$5:$AY$467,$C147,'Grid GenerationQueue'!$BH$5:$BH$467,"Executed",'Grid GenerationQueue'!$BB$5:$BB$467,"&lt;"&amp;$BE$3)</f>
        <v>0</v>
      </c>
      <c r="BO147">
        <f>SUMIFS('Grid GenerationQueue'!AP$5:AP$467,'Grid GenerationQueue'!$AX$5:$AX$467,$B147,'Grid GenerationQueue'!$AY$5:$AY$467,$C147,'Grid GenerationQueue'!$BH$5:$BH$467,"Executed",'Grid GenerationQueue'!$BB$5:$BB$467,"&lt;"&amp;$BE$3)</f>
        <v>0</v>
      </c>
      <c r="BQ147">
        <f>SUMIFS('Grid GenerationQueue'!AE$5:AE$467,'Grid GenerationQueue'!$AX$5:$AX$467,$B147,'Grid GenerationQueue'!$AY$5:$AY$467,$C147,'Grid GenerationQueue'!$BF$5:$BF$467,"&lt;&gt;"&amp;"",'Grid GenerationQueue'!$BB$5:$BB$467,"&lt;"&amp;$BE$3)</f>
        <v>0</v>
      </c>
      <c r="BR147">
        <f>SUMIFS('Grid GenerationQueue'!AF$5:AF$467,'Grid GenerationQueue'!$AX$5:$AX$467,$B147,'Grid GenerationQueue'!$AY$5:$AY$467,$C147,'Grid GenerationQueue'!$BF$5:$BF$467,"&lt;&gt;"&amp;"",'Grid GenerationQueue'!$BB$5:$BB$467,"&lt;"&amp;$BE$3)</f>
        <v>0</v>
      </c>
      <c r="BS147">
        <f>SUMIFS('Grid GenerationQueue'!AG$5:AG$467,'Grid GenerationQueue'!$AX$5:$AX$467,$B147,'Grid GenerationQueue'!$AY$5:$AY$467,$C147,'Grid GenerationQueue'!$BF$5:$BF$467,"&lt;&gt;"&amp;"",'Grid GenerationQueue'!$BB$5:$BB$467,"&lt;"&amp;$BE$3)</f>
        <v>0</v>
      </c>
      <c r="BT147">
        <f>SUMIFS('Grid GenerationQueue'!AH$5:AH$467,'Grid GenerationQueue'!$AX$5:$AX$467,$B147,'Grid GenerationQueue'!$AY$5:$AY$467,$C147,'Grid GenerationQueue'!$BF$5:$BF$467,"&lt;&gt;"&amp;"",'Grid GenerationQueue'!$BB$5:$BB$467,"&lt;"&amp;$BE$3)</f>
        <v>0</v>
      </c>
      <c r="BU147">
        <f>SUMIFS('Grid GenerationQueue'!AI$5:AI$467,'Grid GenerationQueue'!$AX$5:$AX$467,$B147,'Grid GenerationQueue'!$AY$5:$AY$467,$C147,'Grid GenerationQueue'!$BF$5:$BF$467,"&lt;&gt;"&amp;"",'Grid GenerationQueue'!$BB$5:$BB$467,"&lt;"&amp;$BE$3)</f>
        <v>0</v>
      </c>
      <c r="BV147">
        <f>SUMIFS('Grid GenerationQueue'!AJ$5:AJ$467,'Grid GenerationQueue'!$AX$5:$AX$467,$B147,'Grid GenerationQueue'!$AY$5:$AY$467,$C147,'Grid GenerationQueue'!$BF$5:$BF$467,"&lt;&gt;"&amp;"",'Grid GenerationQueue'!$BB$5:$BB$467,"&lt;"&amp;$BE$3)</f>
        <v>0</v>
      </c>
      <c r="BW147">
        <f>SUMIFS('Grid GenerationQueue'!AK$5:AK$467,'Grid GenerationQueue'!$AX$5:$AX$467,$B147,'Grid GenerationQueue'!$AY$5:$AY$467,$C147,'Grid GenerationQueue'!$BF$5:$BF$467,"&lt;&gt;"&amp;"",'Grid GenerationQueue'!$BB$5:$BB$467,"&lt;"&amp;$BE$3)</f>
        <v>0</v>
      </c>
      <c r="BX147">
        <f>SUMIFS('Grid GenerationQueue'!AL$5:AL$467,'Grid GenerationQueue'!$AX$5:$AX$467,$B147,'Grid GenerationQueue'!$AY$5:$AY$467,$C147,'Grid GenerationQueue'!$BF$5:$BF$467,"&lt;&gt;"&amp;"",'Grid GenerationQueue'!$BB$5:$BB$467,"&lt;"&amp;$BE$3)</f>
        <v>0</v>
      </c>
      <c r="BY147">
        <f>SUMIFS('Grid GenerationQueue'!AM$5:AM$467,'Grid GenerationQueue'!$AX$5:$AX$467,$B147,'Grid GenerationQueue'!$AY$5:$AY$467,$C147,'Grid GenerationQueue'!$BF$5:$BF$467,"&lt;&gt;"&amp;"",'Grid GenerationQueue'!$BB$5:$BB$467,"&lt;"&amp;$BE$3)</f>
        <v>0</v>
      </c>
      <c r="BZ147">
        <f>SUMIFS('Grid GenerationQueue'!AN$5:AN$467,'Grid GenerationQueue'!$AX$5:$AX$467,$B147,'Grid GenerationQueue'!$AY$5:$AY$467,$C147,'Grid GenerationQueue'!$BF$5:$BF$467,"&lt;&gt;"&amp;"",'Grid GenerationQueue'!$BB$5:$BB$467,"&lt;"&amp;$BE$3)</f>
        <v>0</v>
      </c>
      <c r="CA147">
        <f>SUMIFS('Grid GenerationQueue'!AO$5:AO$467,'Grid GenerationQueue'!$AX$5:$AX$467,$B147,'Grid GenerationQueue'!$AY$5:$AY$467,$C147,'Grid GenerationQueue'!$BF$5:$BF$467,"&lt;&gt;"&amp;"",'Grid GenerationQueue'!$BB$5:$BB$467,"&lt;"&amp;$BE$3)</f>
        <v>0</v>
      </c>
      <c r="CB147">
        <f>SUMIFS('Grid GenerationQueue'!AP$5:AP$467,'Grid GenerationQueue'!$AX$5:$AX$467,$B147,'Grid GenerationQueue'!$AY$5:$AY$467,$C147,'Grid GenerationQueue'!$BF$5:$BF$467,"&lt;&gt;"&amp;"",'Grid GenerationQueue'!$BB$5:$BB$467,"&lt;"&amp;$BE$3)</f>
        <v>0</v>
      </c>
      <c r="CD147">
        <f>SUMIFS('Grid GenerationQueue'!AE$5:AE$467,'Grid GenerationQueue'!$AX$5:$AX$467,$B147,'Grid GenerationQueue'!$AY$5:$AY$467,$C147,'Grid GenerationQueue'!$BB$5:$BB$467,"&lt;"&amp;$BE$3)</f>
        <v>0</v>
      </c>
      <c r="CE147">
        <f>SUMIFS('Grid GenerationQueue'!AF$5:AF$467,'Grid GenerationQueue'!$AX$5:$AX$467,$B147,'Grid GenerationQueue'!$AY$5:$AY$467,$C147,'Grid GenerationQueue'!$BB$5:$BB$467,"&lt;"&amp;$BE$3)</f>
        <v>0</v>
      </c>
      <c r="CF147">
        <f>SUMIFS('Grid GenerationQueue'!AG$5:AG$467,'Grid GenerationQueue'!$AX$5:$AX$467,$B147,'Grid GenerationQueue'!$AY$5:$AY$467,$C147,'Grid GenerationQueue'!$BB$5:$BB$467,"&lt;"&amp;$BE$3)</f>
        <v>0</v>
      </c>
      <c r="CG147">
        <f>SUMIFS('Grid GenerationQueue'!AH$5:AH$467,'Grid GenerationQueue'!$AX$5:$AX$467,$B147,'Grid GenerationQueue'!$AY$5:$AY$467,$C147,'Grid GenerationQueue'!$BB$5:$BB$467,"&lt;"&amp;$BE$3)</f>
        <v>0</v>
      </c>
      <c r="CH147">
        <f>SUMIFS('Grid GenerationQueue'!AI$5:AI$467,'Grid GenerationQueue'!$AX$5:$AX$467,$B147,'Grid GenerationQueue'!$AY$5:$AY$467,$C147,'Grid GenerationQueue'!$BB$5:$BB$467,"&lt;"&amp;$BE$3)</f>
        <v>0</v>
      </c>
      <c r="CI147">
        <f>SUMIFS('Grid GenerationQueue'!AJ$5:AJ$467,'Grid GenerationQueue'!$AX$5:$AX$467,$B147,'Grid GenerationQueue'!$AY$5:$AY$467,$C147,'Grid GenerationQueue'!$BB$5:$BB$467,"&lt;"&amp;$BE$3)</f>
        <v>0</v>
      </c>
      <c r="CJ147">
        <f>SUMIFS('Grid GenerationQueue'!AK$5:AK$467,'Grid GenerationQueue'!$AX$5:$AX$467,$B147,'Grid GenerationQueue'!$AY$5:$AY$467,$C147,'Grid GenerationQueue'!$BB$5:$BB$467,"&lt;"&amp;$BE$3)</f>
        <v>0</v>
      </c>
      <c r="CK147">
        <f>SUMIFS('Grid GenerationQueue'!AL$5:AL$467,'Grid GenerationQueue'!$AX$5:$AX$467,$B147,'Grid GenerationQueue'!$AY$5:$AY$467,$C147,'Grid GenerationQueue'!$BB$5:$BB$467,"&lt;"&amp;$BE$3)</f>
        <v>0</v>
      </c>
      <c r="CL147">
        <f>SUMIFS('Grid GenerationQueue'!AM$5:AM$467,'Grid GenerationQueue'!$AX$5:$AX$467,$B147,'Grid GenerationQueue'!$AY$5:$AY$467,$C147,'Grid GenerationQueue'!$BB$5:$BB$467,"&lt;"&amp;$BE$3)</f>
        <v>0</v>
      </c>
      <c r="CM147">
        <f>SUMIFS('Grid GenerationQueue'!AN$5:AN$467,'Grid GenerationQueue'!$AX$5:$AX$467,$B147,'Grid GenerationQueue'!$AY$5:$AY$467,$C147,'Grid GenerationQueue'!$BB$5:$BB$467,"&lt;"&amp;$BE$3)</f>
        <v>0</v>
      </c>
      <c r="CN147">
        <f>SUMIFS('Grid GenerationQueue'!AO$5:AO$467,'Grid GenerationQueue'!$AX$5:$AX$467,$B147,'Grid GenerationQueue'!$AY$5:$AY$467,$C147,'Grid GenerationQueue'!$BB$5:$BB$467,"&lt;"&amp;$BE$3)</f>
        <v>0</v>
      </c>
      <c r="CO147">
        <f>SUMIFS('Grid GenerationQueue'!AP$5:AP$467,'Grid GenerationQueue'!$AX$5:$AX$467,$B147,'Grid GenerationQueue'!$AY$5:$AY$467,$C147,'Grid GenerationQueue'!$BB$5:$BB$467,"&lt;"&amp;$BE$3)</f>
        <v>0</v>
      </c>
    </row>
    <row r="148" spans="1:93" x14ac:dyDescent="0.35">
      <c r="A148" t="s">
        <v>4651</v>
      </c>
      <c r="B148" t="s">
        <v>4387</v>
      </c>
      <c r="C148">
        <v>500</v>
      </c>
      <c r="D148">
        <f>SUMIFS('Grid GenerationQueue'!AE$5:AE$467,'Grid GenerationQueue'!$AX$5:$AX$467,$B148,'Grid GenerationQueue'!$AY$5:$AY$467,$C148,'Grid GenerationQueue'!$BI$5:$BI$467,"&lt;4")</f>
        <v>309.3</v>
      </c>
      <c r="E148">
        <f>SUMIFS('Grid GenerationQueue'!AF$5:AF$467,'Grid GenerationQueue'!$AX$5:$AX$467,$B148,'Grid GenerationQueue'!$AY$5:$AY$467,$C148,'Grid GenerationQueue'!$BI$5:$BI$467,"&lt;4")</f>
        <v>300.10000000000002</v>
      </c>
      <c r="F148">
        <f>SUMIFS('Grid GenerationQueue'!AG$5:AG$467,'Grid GenerationQueue'!$AX$5:$AX$467,$B148,'Grid GenerationQueue'!$AY$5:$AY$467,$C148,'Grid GenerationQueue'!$BI$5:$BI$467,"&lt;4")</f>
        <v>0</v>
      </c>
      <c r="G148">
        <f>SUMIFS('Grid GenerationQueue'!AH$5:AH$467,'Grid GenerationQueue'!$AX$5:$AX$467,$B148,'Grid GenerationQueue'!$AY$5:$AY$467,$C148,'Grid GenerationQueue'!$BI$5:$BI$467,"&lt;4")</f>
        <v>0</v>
      </c>
      <c r="H148">
        <f>SUMIFS('Grid GenerationQueue'!AI$5:AI$467,'Grid GenerationQueue'!$AX$5:$AX$467,$B148,'Grid GenerationQueue'!$AY$5:$AY$467,$C148,'Grid GenerationQueue'!$BI$5:$BI$467,"&lt;4")</f>
        <v>0</v>
      </c>
      <c r="I148">
        <f>SUMIFS('Grid GenerationQueue'!AJ$5:AJ$467,'Grid GenerationQueue'!$AX$5:$AX$467,$B148,'Grid GenerationQueue'!$AY$5:$AY$467,$C148,'Grid GenerationQueue'!$BI$5:$BI$467,"&lt;4")</f>
        <v>0</v>
      </c>
      <c r="J148">
        <f>SUMIFS('Grid GenerationQueue'!AK$5:AK$467,'Grid GenerationQueue'!$AX$5:$AX$467,$B148,'Grid GenerationQueue'!$AY$5:$AY$467,$C148,'Grid GenerationQueue'!$BI$5:$BI$467,"&lt;4")</f>
        <v>0</v>
      </c>
      <c r="K148">
        <f>SUMIFS('Grid GenerationQueue'!AL$5:AL$467,'Grid GenerationQueue'!$AX$5:$AX$467,$B148,'Grid GenerationQueue'!$AY$5:$AY$467,$C148,'Grid GenerationQueue'!$BI$5:$BI$467,"&lt;4")</f>
        <v>0</v>
      </c>
      <c r="L148">
        <f>SUMIFS('Grid GenerationQueue'!AM$5:AM$467,'Grid GenerationQueue'!$AX$5:$AX$467,$B148,'Grid GenerationQueue'!$AY$5:$AY$467,$C148,'Grid GenerationQueue'!$BI$5:$BI$467,"&lt;4")</f>
        <v>0</v>
      </c>
      <c r="M148">
        <f>SUMIFS('Grid GenerationQueue'!AN$5:AN$467,'Grid GenerationQueue'!$AX$5:$AX$467,$B148,'Grid GenerationQueue'!$AY$5:$AY$467,$C148,'Grid GenerationQueue'!$BI$5:$BI$467,"&lt;4")</f>
        <v>0</v>
      </c>
      <c r="N148">
        <f>SUMIFS('Grid GenerationQueue'!AO$5:AO$467,'Grid GenerationQueue'!$AX$5:$AX$467,$B148,'Grid GenerationQueue'!$AY$5:$AY$467,$C148,'Grid GenerationQueue'!$BI$5:$BI$467,"&lt;4")</f>
        <v>0</v>
      </c>
      <c r="O148">
        <f>SUMIFS('Grid GenerationQueue'!AP$5:AP$467,'Grid GenerationQueue'!$AX$5:$AX$467,$B148,'Grid GenerationQueue'!$AY$5:$AY$467,$C148,'Grid GenerationQueue'!$BI$5:$BI$467,"&lt;4")</f>
        <v>0</v>
      </c>
      <c r="Q148">
        <f>SUMIFS('Grid GenerationQueue'!AE$5:AE$467,'Grid GenerationQueue'!$AX$5:$AX$467,$B148,'Grid GenerationQueue'!$AY$5:$AY$467,$C148,'Grid GenerationQueue'!$BH$5:$BH$467,"Executed")</f>
        <v>309.3</v>
      </c>
      <c r="R148">
        <f>SUMIFS('Grid GenerationQueue'!AF$5:AF$467,'Grid GenerationQueue'!$AX$5:$AX$467,$B148,'Grid GenerationQueue'!$AY$5:$AY$467,$C148,'Grid GenerationQueue'!$BH$5:$BH$467,"Executed")</f>
        <v>300.10000000000002</v>
      </c>
      <c r="S148">
        <f>SUMIFS('Grid GenerationQueue'!AG$5:AG$467,'Grid GenerationQueue'!$AX$5:$AX$467,$B148,'Grid GenerationQueue'!$AY$5:$AY$467,$C148,'Grid GenerationQueue'!$BH$5:$BH$467,"Executed")</f>
        <v>0</v>
      </c>
      <c r="T148">
        <f>SUMIFS('Grid GenerationQueue'!AH$5:AH$467,'Grid GenerationQueue'!$AX$5:$AX$467,$B148,'Grid GenerationQueue'!$AY$5:$AY$467,$C148,'Grid GenerationQueue'!$BH$5:$BH$467,"Executed")</f>
        <v>0</v>
      </c>
      <c r="U148">
        <f>SUMIFS('Grid GenerationQueue'!AI$5:AI$467,'Grid GenerationQueue'!$AX$5:$AX$467,$B148,'Grid GenerationQueue'!$AY$5:$AY$467,$C148,'Grid GenerationQueue'!$BH$5:$BH$467,"Executed")</f>
        <v>0</v>
      </c>
      <c r="V148">
        <f>SUMIFS('Grid GenerationQueue'!AJ$5:AJ$467,'Grid GenerationQueue'!$AX$5:$AX$467,$B148,'Grid GenerationQueue'!$AY$5:$AY$467,$C148,'Grid GenerationQueue'!$BH$5:$BH$467,"Executed")</f>
        <v>0</v>
      </c>
      <c r="W148">
        <f>SUMIFS('Grid GenerationQueue'!AK$5:AK$467,'Grid GenerationQueue'!$AX$5:$AX$467,$B148,'Grid GenerationQueue'!$AY$5:$AY$467,$C148,'Grid GenerationQueue'!$BH$5:$BH$467,"Executed")</f>
        <v>0</v>
      </c>
      <c r="X148">
        <f>SUMIFS('Grid GenerationQueue'!AL$5:AL$467,'Grid GenerationQueue'!$AX$5:$AX$467,$B148,'Grid GenerationQueue'!$AY$5:$AY$467,$C148,'Grid GenerationQueue'!$BH$5:$BH$467,"Executed")</f>
        <v>0</v>
      </c>
      <c r="Y148">
        <f>SUMIFS('Grid GenerationQueue'!AM$5:AM$467,'Grid GenerationQueue'!$AX$5:$AX$467,$B148,'Grid GenerationQueue'!$AY$5:$AY$467,$C148,'Grid GenerationQueue'!$BH$5:$BH$467,"Executed")</f>
        <v>0</v>
      </c>
      <c r="Z148">
        <f>SUMIFS('Grid GenerationQueue'!AN$5:AN$467,'Grid GenerationQueue'!$AX$5:$AX$467,$B148,'Grid GenerationQueue'!$AY$5:$AY$467,$C148,'Grid GenerationQueue'!$BH$5:$BH$467,"Executed")</f>
        <v>0</v>
      </c>
      <c r="AA148">
        <f>SUMIFS('Grid GenerationQueue'!AO$5:AO$467,'Grid GenerationQueue'!$AX$5:$AX$467,$B148,'Grid GenerationQueue'!$AY$5:$AY$467,$C148,'Grid GenerationQueue'!$BH$5:$BH$467,"Executed")</f>
        <v>0</v>
      </c>
      <c r="AB148">
        <f>SUMIFS('Grid GenerationQueue'!AP$5:AP$467,'Grid GenerationQueue'!$AX$5:$AX$467,$B148,'Grid GenerationQueue'!$AY$5:$AY$467,$C148,'Grid GenerationQueue'!$BH$5:$BH$467,"Executed")</f>
        <v>0</v>
      </c>
      <c r="AD148">
        <f>SUMIFS('Grid GenerationQueue'!AE$5:AE$467,'Grid GenerationQueue'!$AX$5:$AX$467,$B148,'Grid GenerationQueue'!$AY$5:$AY$467,$C148,'Grid GenerationQueue'!$BF$5:$BF$467,"&lt;&gt;"&amp;"")</f>
        <v>309.3</v>
      </c>
      <c r="AE148">
        <f>SUMIFS('Grid GenerationQueue'!AF$5:AF$467,'Grid GenerationQueue'!$AX$5:$AX$467,$B148,'Grid GenerationQueue'!$AY$5:$AY$467,$C148,'Grid GenerationQueue'!$BF$5:$BF$467,"&lt;&gt;"&amp;"")</f>
        <v>300.10000000000002</v>
      </c>
      <c r="AF148">
        <f>SUMIFS('Grid GenerationQueue'!AG$5:AG$467,'Grid GenerationQueue'!$AX$5:$AX$467,$B148,'Grid GenerationQueue'!$AY$5:$AY$467,$C148,'Grid GenerationQueue'!$BF$5:$BF$467,"&lt;&gt;"&amp;"")</f>
        <v>0</v>
      </c>
      <c r="AG148">
        <f>SUMIFS('Grid GenerationQueue'!AH$5:AH$467,'Grid GenerationQueue'!$AX$5:$AX$467,$B148,'Grid GenerationQueue'!$AY$5:$AY$467,$C148,'Grid GenerationQueue'!$BF$5:$BF$467,"&lt;&gt;"&amp;"")</f>
        <v>0</v>
      </c>
      <c r="AH148">
        <f>SUMIFS('Grid GenerationQueue'!AI$5:AI$467,'Grid GenerationQueue'!$AX$5:$AX$467,$B148,'Grid GenerationQueue'!$AY$5:$AY$467,$C148,'Grid GenerationQueue'!$BF$5:$BF$467,"&lt;&gt;"&amp;"")</f>
        <v>0</v>
      </c>
      <c r="AI148">
        <f>SUMIFS('Grid GenerationQueue'!AJ$5:AJ$467,'Grid GenerationQueue'!$AX$5:$AX$467,$B148,'Grid GenerationQueue'!$AY$5:$AY$467,$C148,'Grid GenerationQueue'!$BF$5:$BF$467,"&lt;&gt;"&amp;"")</f>
        <v>0</v>
      </c>
      <c r="AJ148">
        <f>SUMIFS('Grid GenerationQueue'!AK$5:AK$467,'Grid GenerationQueue'!$AX$5:$AX$467,$B148,'Grid GenerationQueue'!$AY$5:$AY$467,$C148,'Grid GenerationQueue'!$BF$5:$BF$467,"&lt;&gt;"&amp;"")</f>
        <v>0</v>
      </c>
      <c r="AK148">
        <f>SUMIFS('Grid GenerationQueue'!AL$5:AL$467,'Grid GenerationQueue'!$AX$5:$AX$467,$B148,'Grid GenerationQueue'!$AY$5:$AY$467,$C148,'Grid GenerationQueue'!$BF$5:$BF$467,"&lt;&gt;"&amp;"")</f>
        <v>0</v>
      </c>
      <c r="AL148">
        <f>SUMIFS('Grid GenerationQueue'!AM$5:AM$467,'Grid GenerationQueue'!$AX$5:$AX$467,$B148,'Grid GenerationQueue'!$AY$5:$AY$467,$C148,'Grid GenerationQueue'!$BF$5:$BF$467,"&lt;&gt;"&amp;"")</f>
        <v>0</v>
      </c>
      <c r="AM148">
        <f>SUMIFS('Grid GenerationQueue'!AN$5:AN$467,'Grid GenerationQueue'!$AX$5:$AX$467,$B148,'Grid GenerationQueue'!$AY$5:$AY$467,$C148,'Grid GenerationQueue'!$BF$5:$BF$467,"&lt;&gt;"&amp;"")</f>
        <v>0</v>
      </c>
      <c r="AN148">
        <f>SUMIFS('Grid GenerationQueue'!AO$5:AO$467,'Grid GenerationQueue'!$AX$5:$AX$467,$B148,'Grid GenerationQueue'!$AY$5:$AY$467,$C148,'Grid GenerationQueue'!$BF$5:$BF$467,"&lt;&gt;"&amp;"")</f>
        <v>0</v>
      </c>
      <c r="AO148">
        <f>SUMIFS('Grid GenerationQueue'!AP$5:AP$467,'Grid GenerationQueue'!$AX$5:$AX$467,$B148,'Grid GenerationQueue'!$AY$5:$AY$467,$C148,'Grid GenerationQueue'!$BF$5:$BF$467,"&lt;&gt;"&amp;"")</f>
        <v>0</v>
      </c>
      <c r="AQ148">
        <f>SUMIFS('Grid GenerationQueue'!AE$5:AE$467,'Grid GenerationQueue'!$AX$5:$AX$467,$B148,'Grid GenerationQueue'!$AY$5:$AY$467,$C148)</f>
        <v>817.3</v>
      </c>
      <c r="AR148">
        <f>SUMIFS('Grid GenerationQueue'!AF$5:AF$467,'Grid GenerationQueue'!$AX$5:$AX$467,$B148,'Grid GenerationQueue'!$AY$5:$AY$467,$C148)</f>
        <v>300.10000000000002</v>
      </c>
      <c r="AS148">
        <f>SUMIFS('Grid GenerationQueue'!AG$5:AG$467,'Grid GenerationQueue'!$AX$5:$AX$467,$B148,'Grid GenerationQueue'!$AY$5:$AY$467,$C148)</f>
        <v>0</v>
      </c>
      <c r="AT148">
        <f>SUMIFS('Grid GenerationQueue'!AH$5:AH$467,'Grid GenerationQueue'!$AX$5:$AX$467,$B148,'Grid GenerationQueue'!$AY$5:$AY$467,$C148)</f>
        <v>0</v>
      </c>
      <c r="AU148">
        <f>SUMIFS('Grid GenerationQueue'!AI$5:AI$467,'Grid GenerationQueue'!$AX$5:$AX$467,$B148,'Grid GenerationQueue'!$AY$5:$AY$467,$C148)</f>
        <v>0</v>
      </c>
      <c r="AV148">
        <f>SUMIFS('Grid GenerationQueue'!AJ$5:AJ$467,'Grid GenerationQueue'!$AX$5:$AX$467,$B148,'Grid GenerationQueue'!$AY$5:$AY$467,$C148)</f>
        <v>0</v>
      </c>
      <c r="AW148">
        <f>SUMIFS('Grid GenerationQueue'!AK$5:AK$467,'Grid GenerationQueue'!$AX$5:$AX$467,$B148,'Grid GenerationQueue'!$AY$5:$AY$467,$C148)</f>
        <v>0</v>
      </c>
      <c r="AX148">
        <f>SUMIFS('Grid GenerationQueue'!AL$5:AL$467,'Grid GenerationQueue'!$AX$5:$AX$467,$B148,'Grid GenerationQueue'!$AY$5:$AY$467,$C148)</f>
        <v>0</v>
      </c>
      <c r="AY148">
        <f>SUMIFS('Grid GenerationQueue'!AM$5:AM$467,'Grid GenerationQueue'!$AX$5:$AX$467,$B148,'Grid GenerationQueue'!$AY$5:$AY$467,$C148)</f>
        <v>0</v>
      </c>
      <c r="AZ148">
        <f>SUMIFS('Grid GenerationQueue'!AN$5:AN$467,'Grid GenerationQueue'!$AX$5:$AX$467,$B148,'Grid GenerationQueue'!$AY$5:$AY$467,$C148)</f>
        <v>0</v>
      </c>
      <c r="BA148">
        <f>SUMIFS('Grid GenerationQueue'!AO$5:AO$467,'Grid GenerationQueue'!$AX$5:$AX$467,$B148,'Grid GenerationQueue'!$AY$5:$AY$467,$C148)</f>
        <v>0</v>
      </c>
      <c r="BB148">
        <f>SUMIFS('Grid GenerationQueue'!AP$5:AP$467,'Grid GenerationQueue'!$AX$5:$AX$467,$B148,'Grid GenerationQueue'!$AY$5:$AY$467,$C148)</f>
        <v>0</v>
      </c>
      <c r="BD148">
        <f>SUMIFS('Grid GenerationQueue'!AE$5:AE$467,'Grid GenerationQueue'!$AX$5:$AX$467,$B148,'Grid GenerationQueue'!$AY$5:$AY$467,$C148,'Grid GenerationQueue'!$BH$5:$BH$467,"Executed",'Grid GenerationQueue'!$BB$5:$BB$467,"&lt;"&amp;$BE$3)</f>
        <v>309.3</v>
      </c>
      <c r="BE148">
        <f>SUMIFS('Grid GenerationQueue'!AF$5:AF$467,'Grid GenerationQueue'!$AX$5:$AX$467,$B148,'Grid GenerationQueue'!$AY$5:$AY$467,$C148,'Grid GenerationQueue'!$BH$5:$BH$467,"Executed",'Grid GenerationQueue'!$BB$5:$BB$467,"&lt;"&amp;$BE$3)</f>
        <v>300.10000000000002</v>
      </c>
      <c r="BF148">
        <f>SUMIFS('Grid GenerationQueue'!AG$5:AG$467,'Grid GenerationQueue'!$AX$5:$AX$467,$B148,'Grid GenerationQueue'!$AY$5:$AY$467,$C148,'Grid GenerationQueue'!$BH$5:$BH$467,"Executed",'Grid GenerationQueue'!$BB$5:$BB$467,"&lt;"&amp;$BE$3)</f>
        <v>0</v>
      </c>
      <c r="BG148">
        <f>SUMIFS('Grid GenerationQueue'!AH$5:AH$467,'Grid GenerationQueue'!$AX$5:$AX$467,$B148,'Grid GenerationQueue'!$AY$5:$AY$467,$C148,'Grid GenerationQueue'!$BH$5:$BH$467,"Executed",'Grid GenerationQueue'!$BB$5:$BB$467,"&lt;"&amp;$BE$3)</f>
        <v>0</v>
      </c>
      <c r="BH148">
        <f>SUMIFS('Grid GenerationQueue'!AI$5:AI$467,'Grid GenerationQueue'!$AX$5:$AX$467,$B148,'Grid GenerationQueue'!$AY$5:$AY$467,$C148,'Grid GenerationQueue'!$BH$5:$BH$467,"Executed",'Grid GenerationQueue'!$BB$5:$BB$467,"&lt;"&amp;$BE$3)</f>
        <v>0</v>
      </c>
      <c r="BI148">
        <f>SUMIFS('Grid GenerationQueue'!AJ$5:AJ$467,'Grid GenerationQueue'!$AX$5:$AX$467,$B148,'Grid GenerationQueue'!$AY$5:$AY$467,$C148,'Grid GenerationQueue'!$BH$5:$BH$467,"Executed",'Grid GenerationQueue'!$BB$5:$BB$467,"&lt;"&amp;$BE$3)</f>
        <v>0</v>
      </c>
      <c r="BJ148">
        <f>SUMIFS('Grid GenerationQueue'!AK$5:AK$467,'Grid GenerationQueue'!$AX$5:$AX$467,$B148,'Grid GenerationQueue'!$AY$5:$AY$467,$C148,'Grid GenerationQueue'!$BH$5:$BH$467,"Executed",'Grid GenerationQueue'!$BB$5:$BB$467,"&lt;"&amp;$BE$3)</f>
        <v>0</v>
      </c>
      <c r="BK148">
        <f>SUMIFS('Grid GenerationQueue'!AL$5:AL$467,'Grid GenerationQueue'!$AX$5:$AX$467,$B148,'Grid GenerationQueue'!$AY$5:$AY$467,$C148,'Grid GenerationQueue'!$BH$5:$BH$467,"Executed",'Grid GenerationQueue'!$BB$5:$BB$467,"&lt;"&amp;$BE$3)</f>
        <v>0</v>
      </c>
      <c r="BL148">
        <f>SUMIFS('Grid GenerationQueue'!AM$5:AM$467,'Grid GenerationQueue'!$AX$5:$AX$467,$B148,'Grid GenerationQueue'!$AY$5:$AY$467,$C148,'Grid GenerationQueue'!$BH$5:$BH$467,"Executed",'Grid GenerationQueue'!$BB$5:$BB$467,"&lt;"&amp;$BE$3)</f>
        <v>0</v>
      </c>
      <c r="BM148">
        <f>SUMIFS('Grid GenerationQueue'!AN$5:AN$467,'Grid GenerationQueue'!$AX$5:$AX$467,$B148,'Grid GenerationQueue'!$AY$5:$AY$467,$C148,'Grid GenerationQueue'!$BH$5:$BH$467,"Executed",'Grid GenerationQueue'!$BB$5:$BB$467,"&lt;"&amp;$BE$3)</f>
        <v>0</v>
      </c>
      <c r="BN148">
        <f>SUMIFS('Grid GenerationQueue'!AO$5:AO$467,'Grid GenerationQueue'!$AX$5:$AX$467,$B148,'Grid GenerationQueue'!$AY$5:$AY$467,$C148,'Grid GenerationQueue'!$BH$5:$BH$467,"Executed",'Grid GenerationQueue'!$BB$5:$BB$467,"&lt;"&amp;$BE$3)</f>
        <v>0</v>
      </c>
      <c r="BO148">
        <f>SUMIFS('Grid GenerationQueue'!AP$5:AP$467,'Grid GenerationQueue'!$AX$5:$AX$467,$B148,'Grid GenerationQueue'!$AY$5:$AY$467,$C148,'Grid GenerationQueue'!$BH$5:$BH$467,"Executed",'Grid GenerationQueue'!$BB$5:$BB$467,"&lt;"&amp;$BE$3)</f>
        <v>0</v>
      </c>
      <c r="BQ148">
        <f>SUMIFS('Grid GenerationQueue'!AE$5:AE$467,'Grid GenerationQueue'!$AX$5:$AX$467,$B148,'Grid GenerationQueue'!$AY$5:$AY$467,$C148,'Grid GenerationQueue'!$BF$5:$BF$467,"&lt;&gt;"&amp;"",'Grid GenerationQueue'!$BB$5:$BB$467,"&lt;"&amp;$BE$3)</f>
        <v>309.3</v>
      </c>
      <c r="BR148">
        <f>SUMIFS('Grid GenerationQueue'!AF$5:AF$467,'Grid GenerationQueue'!$AX$5:$AX$467,$B148,'Grid GenerationQueue'!$AY$5:$AY$467,$C148,'Grid GenerationQueue'!$BF$5:$BF$467,"&lt;&gt;"&amp;"",'Grid GenerationQueue'!$BB$5:$BB$467,"&lt;"&amp;$BE$3)</f>
        <v>300.10000000000002</v>
      </c>
      <c r="BS148">
        <f>SUMIFS('Grid GenerationQueue'!AG$5:AG$467,'Grid GenerationQueue'!$AX$5:$AX$467,$B148,'Grid GenerationQueue'!$AY$5:$AY$467,$C148,'Grid GenerationQueue'!$BF$5:$BF$467,"&lt;&gt;"&amp;"",'Grid GenerationQueue'!$BB$5:$BB$467,"&lt;"&amp;$BE$3)</f>
        <v>0</v>
      </c>
      <c r="BT148">
        <f>SUMIFS('Grid GenerationQueue'!AH$5:AH$467,'Grid GenerationQueue'!$AX$5:$AX$467,$B148,'Grid GenerationQueue'!$AY$5:$AY$467,$C148,'Grid GenerationQueue'!$BF$5:$BF$467,"&lt;&gt;"&amp;"",'Grid GenerationQueue'!$BB$5:$BB$467,"&lt;"&amp;$BE$3)</f>
        <v>0</v>
      </c>
      <c r="BU148">
        <f>SUMIFS('Grid GenerationQueue'!AI$5:AI$467,'Grid GenerationQueue'!$AX$5:$AX$467,$B148,'Grid GenerationQueue'!$AY$5:$AY$467,$C148,'Grid GenerationQueue'!$BF$5:$BF$467,"&lt;&gt;"&amp;"",'Grid GenerationQueue'!$BB$5:$BB$467,"&lt;"&amp;$BE$3)</f>
        <v>0</v>
      </c>
      <c r="BV148">
        <f>SUMIFS('Grid GenerationQueue'!AJ$5:AJ$467,'Grid GenerationQueue'!$AX$5:$AX$467,$B148,'Grid GenerationQueue'!$AY$5:$AY$467,$C148,'Grid GenerationQueue'!$BF$5:$BF$467,"&lt;&gt;"&amp;"",'Grid GenerationQueue'!$BB$5:$BB$467,"&lt;"&amp;$BE$3)</f>
        <v>0</v>
      </c>
      <c r="BW148">
        <f>SUMIFS('Grid GenerationQueue'!AK$5:AK$467,'Grid GenerationQueue'!$AX$5:$AX$467,$B148,'Grid GenerationQueue'!$AY$5:$AY$467,$C148,'Grid GenerationQueue'!$BF$5:$BF$467,"&lt;&gt;"&amp;"",'Grid GenerationQueue'!$BB$5:$BB$467,"&lt;"&amp;$BE$3)</f>
        <v>0</v>
      </c>
      <c r="BX148">
        <f>SUMIFS('Grid GenerationQueue'!AL$5:AL$467,'Grid GenerationQueue'!$AX$5:$AX$467,$B148,'Grid GenerationQueue'!$AY$5:$AY$467,$C148,'Grid GenerationQueue'!$BF$5:$BF$467,"&lt;&gt;"&amp;"",'Grid GenerationQueue'!$BB$5:$BB$467,"&lt;"&amp;$BE$3)</f>
        <v>0</v>
      </c>
      <c r="BY148">
        <f>SUMIFS('Grid GenerationQueue'!AM$5:AM$467,'Grid GenerationQueue'!$AX$5:$AX$467,$B148,'Grid GenerationQueue'!$AY$5:$AY$467,$C148,'Grid GenerationQueue'!$BF$5:$BF$467,"&lt;&gt;"&amp;"",'Grid GenerationQueue'!$BB$5:$BB$467,"&lt;"&amp;$BE$3)</f>
        <v>0</v>
      </c>
      <c r="BZ148">
        <f>SUMIFS('Grid GenerationQueue'!AN$5:AN$467,'Grid GenerationQueue'!$AX$5:$AX$467,$B148,'Grid GenerationQueue'!$AY$5:$AY$467,$C148,'Grid GenerationQueue'!$BF$5:$BF$467,"&lt;&gt;"&amp;"",'Grid GenerationQueue'!$BB$5:$BB$467,"&lt;"&amp;$BE$3)</f>
        <v>0</v>
      </c>
      <c r="CA148">
        <f>SUMIFS('Grid GenerationQueue'!AO$5:AO$467,'Grid GenerationQueue'!$AX$5:$AX$467,$B148,'Grid GenerationQueue'!$AY$5:$AY$467,$C148,'Grid GenerationQueue'!$BF$5:$BF$467,"&lt;&gt;"&amp;"",'Grid GenerationQueue'!$BB$5:$BB$467,"&lt;"&amp;$BE$3)</f>
        <v>0</v>
      </c>
      <c r="CB148">
        <f>SUMIFS('Grid GenerationQueue'!AP$5:AP$467,'Grid GenerationQueue'!$AX$5:$AX$467,$B148,'Grid GenerationQueue'!$AY$5:$AY$467,$C148,'Grid GenerationQueue'!$BF$5:$BF$467,"&lt;&gt;"&amp;"",'Grid GenerationQueue'!$BB$5:$BB$467,"&lt;"&amp;$BE$3)</f>
        <v>0</v>
      </c>
      <c r="CD148">
        <f>SUMIFS('Grid GenerationQueue'!AE$5:AE$467,'Grid GenerationQueue'!$AX$5:$AX$467,$B148,'Grid GenerationQueue'!$AY$5:$AY$467,$C148,'Grid GenerationQueue'!$BB$5:$BB$467,"&lt;"&amp;$BE$3)</f>
        <v>817.3</v>
      </c>
      <c r="CE148">
        <f>SUMIFS('Grid GenerationQueue'!AF$5:AF$467,'Grid GenerationQueue'!$AX$5:$AX$467,$B148,'Grid GenerationQueue'!$AY$5:$AY$467,$C148,'Grid GenerationQueue'!$BB$5:$BB$467,"&lt;"&amp;$BE$3)</f>
        <v>300.10000000000002</v>
      </c>
      <c r="CF148">
        <f>SUMIFS('Grid GenerationQueue'!AG$5:AG$467,'Grid GenerationQueue'!$AX$5:$AX$467,$B148,'Grid GenerationQueue'!$AY$5:$AY$467,$C148,'Grid GenerationQueue'!$BB$5:$BB$467,"&lt;"&amp;$BE$3)</f>
        <v>0</v>
      </c>
      <c r="CG148">
        <f>SUMIFS('Grid GenerationQueue'!AH$5:AH$467,'Grid GenerationQueue'!$AX$5:$AX$467,$B148,'Grid GenerationQueue'!$AY$5:$AY$467,$C148,'Grid GenerationQueue'!$BB$5:$BB$467,"&lt;"&amp;$BE$3)</f>
        <v>0</v>
      </c>
      <c r="CH148">
        <f>SUMIFS('Grid GenerationQueue'!AI$5:AI$467,'Grid GenerationQueue'!$AX$5:$AX$467,$B148,'Grid GenerationQueue'!$AY$5:$AY$467,$C148,'Grid GenerationQueue'!$BB$5:$BB$467,"&lt;"&amp;$BE$3)</f>
        <v>0</v>
      </c>
      <c r="CI148">
        <f>SUMIFS('Grid GenerationQueue'!AJ$5:AJ$467,'Grid GenerationQueue'!$AX$5:$AX$467,$B148,'Grid GenerationQueue'!$AY$5:$AY$467,$C148,'Grid GenerationQueue'!$BB$5:$BB$467,"&lt;"&amp;$BE$3)</f>
        <v>0</v>
      </c>
      <c r="CJ148">
        <f>SUMIFS('Grid GenerationQueue'!AK$5:AK$467,'Grid GenerationQueue'!$AX$5:$AX$467,$B148,'Grid GenerationQueue'!$AY$5:$AY$467,$C148,'Grid GenerationQueue'!$BB$5:$BB$467,"&lt;"&amp;$BE$3)</f>
        <v>0</v>
      </c>
      <c r="CK148">
        <f>SUMIFS('Grid GenerationQueue'!AL$5:AL$467,'Grid GenerationQueue'!$AX$5:$AX$467,$B148,'Grid GenerationQueue'!$AY$5:$AY$467,$C148,'Grid GenerationQueue'!$BB$5:$BB$467,"&lt;"&amp;$BE$3)</f>
        <v>0</v>
      </c>
      <c r="CL148">
        <f>SUMIFS('Grid GenerationQueue'!AM$5:AM$467,'Grid GenerationQueue'!$AX$5:$AX$467,$B148,'Grid GenerationQueue'!$AY$5:$AY$467,$C148,'Grid GenerationQueue'!$BB$5:$BB$467,"&lt;"&amp;$BE$3)</f>
        <v>0</v>
      </c>
      <c r="CM148">
        <f>SUMIFS('Grid GenerationQueue'!AN$5:AN$467,'Grid GenerationQueue'!$AX$5:$AX$467,$B148,'Grid GenerationQueue'!$AY$5:$AY$467,$C148,'Grid GenerationQueue'!$BB$5:$BB$467,"&lt;"&amp;$BE$3)</f>
        <v>0</v>
      </c>
      <c r="CN148">
        <f>SUMIFS('Grid GenerationQueue'!AO$5:AO$467,'Grid GenerationQueue'!$AX$5:$AX$467,$B148,'Grid GenerationQueue'!$AY$5:$AY$467,$C148,'Grid GenerationQueue'!$BB$5:$BB$467,"&lt;"&amp;$BE$3)</f>
        <v>0</v>
      </c>
      <c r="CO148">
        <f>SUMIFS('Grid GenerationQueue'!AP$5:AP$467,'Grid GenerationQueue'!$AX$5:$AX$467,$B148,'Grid GenerationQueue'!$AY$5:$AY$467,$C148,'Grid GenerationQueue'!$BB$5:$BB$467,"&lt;"&amp;$BE$3)</f>
        <v>0</v>
      </c>
    </row>
    <row r="149" spans="1:93" x14ac:dyDescent="0.35">
      <c r="A149" t="s">
        <v>4651</v>
      </c>
      <c r="B149" t="s">
        <v>4387</v>
      </c>
      <c r="C149">
        <v>230</v>
      </c>
      <c r="D149">
        <f>SUMIFS('Grid GenerationQueue'!AE$5:AE$467,'Grid GenerationQueue'!$AX$5:$AX$467,$B149,'Grid GenerationQueue'!$AY$5:$AY$467,$C149,'Grid GenerationQueue'!$BI$5:$BI$467,"&lt;4")</f>
        <v>0</v>
      </c>
      <c r="E149">
        <f>SUMIFS('Grid GenerationQueue'!AF$5:AF$467,'Grid GenerationQueue'!$AX$5:$AX$467,$B149,'Grid GenerationQueue'!$AY$5:$AY$467,$C149,'Grid GenerationQueue'!$BI$5:$BI$467,"&lt;4")</f>
        <v>0</v>
      </c>
      <c r="F149">
        <f>SUMIFS('Grid GenerationQueue'!AG$5:AG$467,'Grid GenerationQueue'!$AX$5:$AX$467,$B149,'Grid GenerationQueue'!$AY$5:$AY$467,$C149,'Grid GenerationQueue'!$BI$5:$BI$467,"&lt;4")</f>
        <v>0</v>
      </c>
      <c r="G149">
        <f>SUMIFS('Grid GenerationQueue'!AH$5:AH$467,'Grid GenerationQueue'!$AX$5:$AX$467,$B149,'Grid GenerationQueue'!$AY$5:$AY$467,$C149,'Grid GenerationQueue'!$BI$5:$BI$467,"&lt;4")</f>
        <v>0</v>
      </c>
      <c r="H149">
        <f>SUMIFS('Grid GenerationQueue'!AI$5:AI$467,'Grid GenerationQueue'!$AX$5:$AX$467,$B149,'Grid GenerationQueue'!$AY$5:$AY$467,$C149,'Grid GenerationQueue'!$BI$5:$BI$467,"&lt;4")</f>
        <v>7.2800000000000011</v>
      </c>
      <c r="I149">
        <f>SUMIFS('Grid GenerationQueue'!AJ$5:AJ$467,'Grid GenerationQueue'!$AX$5:$AX$467,$B149,'Grid GenerationQueue'!$AY$5:$AY$467,$C149,'Grid GenerationQueue'!$BI$5:$BI$467,"&lt;4")</f>
        <v>3.2400000000000091</v>
      </c>
      <c r="J149">
        <f>SUMIFS('Grid GenerationQueue'!AK$5:AK$467,'Grid GenerationQueue'!$AX$5:$AX$467,$B149,'Grid GenerationQueue'!$AY$5:$AY$467,$C149,'Grid GenerationQueue'!$BI$5:$BI$467,"&lt;4")</f>
        <v>0</v>
      </c>
      <c r="K149">
        <f>SUMIFS('Grid GenerationQueue'!AL$5:AL$467,'Grid GenerationQueue'!$AX$5:$AX$467,$B149,'Grid GenerationQueue'!$AY$5:$AY$467,$C149,'Grid GenerationQueue'!$BI$5:$BI$467,"&lt;4")</f>
        <v>0</v>
      </c>
      <c r="L149">
        <f>SUMIFS('Grid GenerationQueue'!AM$5:AM$467,'Grid GenerationQueue'!$AX$5:$AX$467,$B149,'Grid GenerationQueue'!$AY$5:$AY$467,$C149,'Grid GenerationQueue'!$BI$5:$BI$467,"&lt;4")</f>
        <v>0</v>
      </c>
      <c r="M149">
        <f>SUMIFS('Grid GenerationQueue'!AN$5:AN$467,'Grid GenerationQueue'!$AX$5:$AX$467,$B149,'Grid GenerationQueue'!$AY$5:$AY$467,$C149,'Grid GenerationQueue'!$BI$5:$BI$467,"&lt;4")</f>
        <v>0</v>
      </c>
      <c r="N149">
        <f>SUMIFS('Grid GenerationQueue'!AO$5:AO$467,'Grid GenerationQueue'!$AX$5:$AX$467,$B149,'Grid GenerationQueue'!$AY$5:$AY$467,$C149,'Grid GenerationQueue'!$BI$5:$BI$467,"&lt;4")</f>
        <v>0</v>
      </c>
      <c r="O149">
        <f>SUMIFS('Grid GenerationQueue'!AP$5:AP$467,'Grid GenerationQueue'!$AX$5:$AX$467,$B149,'Grid GenerationQueue'!$AY$5:$AY$467,$C149,'Grid GenerationQueue'!$BI$5:$BI$467,"&lt;4")</f>
        <v>0</v>
      </c>
      <c r="Q149">
        <f>SUMIFS('Grid GenerationQueue'!AE$5:AE$467,'Grid GenerationQueue'!$AX$5:$AX$467,$B149,'Grid GenerationQueue'!$AY$5:$AY$467,$C149,'Grid GenerationQueue'!$BH$5:$BH$467,"Executed")</f>
        <v>225</v>
      </c>
      <c r="R149">
        <f>SUMIFS('Grid GenerationQueue'!AF$5:AF$467,'Grid GenerationQueue'!$AX$5:$AX$467,$B149,'Grid GenerationQueue'!$AY$5:$AY$467,$C149,'Grid GenerationQueue'!$BH$5:$BH$467,"Executed")</f>
        <v>225</v>
      </c>
      <c r="S149">
        <f>SUMIFS('Grid GenerationQueue'!AG$5:AG$467,'Grid GenerationQueue'!$AX$5:$AX$467,$B149,'Grid GenerationQueue'!$AY$5:$AY$467,$C149,'Grid GenerationQueue'!$BH$5:$BH$467,"Executed")</f>
        <v>0</v>
      </c>
      <c r="T149">
        <f>SUMIFS('Grid GenerationQueue'!AH$5:AH$467,'Grid GenerationQueue'!$AX$5:$AX$467,$B149,'Grid GenerationQueue'!$AY$5:$AY$467,$C149,'Grid GenerationQueue'!$BH$5:$BH$467,"Executed")</f>
        <v>0</v>
      </c>
      <c r="U149">
        <f>SUMIFS('Grid GenerationQueue'!AI$5:AI$467,'Grid GenerationQueue'!$AX$5:$AX$467,$B149,'Grid GenerationQueue'!$AY$5:$AY$467,$C149,'Grid GenerationQueue'!$BH$5:$BH$467,"Executed")</f>
        <v>262.03999999999996</v>
      </c>
      <c r="V149">
        <f>SUMIFS('Grid GenerationQueue'!AJ$5:AJ$467,'Grid GenerationQueue'!$AX$5:$AX$467,$B149,'Grid GenerationQueue'!$AY$5:$AY$467,$C149,'Grid GenerationQueue'!$BH$5:$BH$467,"Executed")</f>
        <v>214.00000000000006</v>
      </c>
      <c r="W149">
        <f>SUMIFS('Grid GenerationQueue'!AK$5:AK$467,'Grid GenerationQueue'!$AX$5:$AX$467,$B149,'Grid GenerationQueue'!$AY$5:$AY$467,$C149,'Grid GenerationQueue'!$BH$5:$BH$467,"Executed")</f>
        <v>0</v>
      </c>
      <c r="X149">
        <f>SUMIFS('Grid GenerationQueue'!AL$5:AL$467,'Grid GenerationQueue'!$AX$5:$AX$467,$B149,'Grid GenerationQueue'!$AY$5:$AY$467,$C149,'Grid GenerationQueue'!$BH$5:$BH$467,"Executed")</f>
        <v>0</v>
      </c>
      <c r="Y149">
        <f>SUMIFS('Grid GenerationQueue'!AM$5:AM$467,'Grid GenerationQueue'!$AX$5:$AX$467,$B149,'Grid GenerationQueue'!$AY$5:$AY$467,$C149,'Grid GenerationQueue'!$BH$5:$BH$467,"Executed")</f>
        <v>0</v>
      </c>
      <c r="Z149">
        <f>SUMIFS('Grid GenerationQueue'!AN$5:AN$467,'Grid GenerationQueue'!$AX$5:$AX$467,$B149,'Grid GenerationQueue'!$AY$5:$AY$467,$C149,'Grid GenerationQueue'!$BH$5:$BH$467,"Executed")</f>
        <v>0</v>
      </c>
      <c r="AA149">
        <f>SUMIFS('Grid GenerationQueue'!AO$5:AO$467,'Grid GenerationQueue'!$AX$5:$AX$467,$B149,'Grid GenerationQueue'!$AY$5:$AY$467,$C149,'Grid GenerationQueue'!$BH$5:$BH$467,"Executed")</f>
        <v>0</v>
      </c>
      <c r="AB149">
        <f>SUMIFS('Grid GenerationQueue'!AP$5:AP$467,'Grid GenerationQueue'!$AX$5:$AX$467,$B149,'Grid GenerationQueue'!$AY$5:$AY$467,$C149,'Grid GenerationQueue'!$BH$5:$BH$467,"Executed")</f>
        <v>0</v>
      </c>
      <c r="AD149">
        <f>SUMIFS('Grid GenerationQueue'!AE$5:AE$467,'Grid GenerationQueue'!$AX$5:$AX$467,$B149,'Grid GenerationQueue'!$AY$5:$AY$467,$C149,'Grid GenerationQueue'!$BF$5:$BF$467,"&lt;&gt;"&amp;"")</f>
        <v>225</v>
      </c>
      <c r="AE149">
        <f>SUMIFS('Grid GenerationQueue'!AF$5:AF$467,'Grid GenerationQueue'!$AX$5:$AX$467,$B149,'Grid GenerationQueue'!$AY$5:$AY$467,$C149,'Grid GenerationQueue'!$BF$5:$BF$467,"&lt;&gt;"&amp;"")</f>
        <v>225</v>
      </c>
      <c r="AF149">
        <f>SUMIFS('Grid GenerationQueue'!AG$5:AG$467,'Grid GenerationQueue'!$AX$5:$AX$467,$B149,'Grid GenerationQueue'!$AY$5:$AY$467,$C149,'Grid GenerationQueue'!$BF$5:$BF$467,"&lt;&gt;"&amp;"")</f>
        <v>0</v>
      </c>
      <c r="AG149">
        <f>SUMIFS('Grid GenerationQueue'!AH$5:AH$467,'Grid GenerationQueue'!$AX$5:$AX$467,$B149,'Grid GenerationQueue'!$AY$5:$AY$467,$C149,'Grid GenerationQueue'!$BF$5:$BF$467,"&lt;&gt;"&amp;"")</f>
        <v>0</v>
      </c>
      <c r="AH149">
        <f>SUMIFS('Grid GenerationQueue'!AI$5:AI$467,'Grid GenerationQueue'!$AX$5:$AX$467,$B149,'Grid GenerationQueue'!$AY$5:$AY$467,$C149,'Grid GenerationQueue'!$BF$5:$BF$467,"&lt;&gt;"&amp;"")</f>
        <v>265.27999999999997</v>
      </c>
      <c r="AI149">
        <f>SUMIFS('Grid GenerationQueue'!AJ$5:AJ$467,'Grid GenerationQueue'!$AX$5:$AX$467,$B149,'Grid GenerationQueue'!$AY$5:$AY$467,$C149,'Grid GenerationQueue'!$BF$5:$BF$467,"&lt;&gt;"&amp;"")</f>
        <v>217.24000000000007</v>
      </c>
      <c r="AJ149">
        <f>SUMIFS('Grid GenerationQueue'!AK$5:AK$467,'Grid GenerationQueue'!$AX$5:$AX$467,$B149,'Grid GenerationQueue'!$AY$5:$AY$467,$C149,'Grid GenerationQueue'!$BF$5:$BF$467,"&lt;&gt;"&amp;"")</f>
        <v>0</v>
      </c>
      <c r="AK149">
        <f>SUMIFS('Grid GenerationQueue'!AL$5:AL$467,'Grid GenerationQueue'!$AX$5:$AX$467,$B149,'Grid GenerationQueue'!$AY$5:$AY$467,$C149,'Grid GenerationQueue'!$BF$5:$BF$467,"&lt;&gt;"&amp;"")</f>
        <v>0</v>
      </c>
      <c r="AL149">
        <f>SUMIFS('Grid GenerationQueue'!AM$5:AM$467,'Grid GenerationQueue'!$AX$5:$AX$467,$B149,'Grid GenerationQueue'!$AY$5:$AY$467,$C149,'Grid GenerationQueue'!$BF$5:$BF$467,"&lt;&gt;"&amp;"")</f>
        <v>0</v>
      </c>
      <c r="AM149">
        <f>SUMIFS('Grid GenerationQueue'!AN$5:AN$467,'Grid GenerationQueue'!$AX$5:$AX$467,$B149,'Grid GenerationQueue'!$AY$5:$AY$467,$C149,'Grid GenerationQueue'!$BF$5:$BF$467,"&lt;&gt;"&amp;"")</f>
        <v>0</v>
      </c>
      <c r="AN149">
        <f>SUMIFS('Grid GenerationQueue'!AO$5:AO$467,'Grid GenerationQueue'!$AX$5:$AX$467,$B149,'Grid GenerationQueue'!$AY$5:$AY$467,$C149,'Grid GenerationQueue'!$BF$5:$BF$467,"&lt;&gt;"&amp;"")</f>
        <v>0</v>
      </c>
      <c r="AO149">
        <f>SUMIFS('Grid GenerationQueue'!AP$5:AP$467,'Grid GenerationQueue'!$AX$5:$AX$467,$B149,'Grid GenerationQueue'!$AY$5:$AY$467,$C149,'Grid GenerationQueue'!$BF$5:$BF$467,"&lt;&gt;"&amp;"")</f>
        <v>0</v>
      </c>
      <c r="AQ149">
        <f>SUMIFS('Grid GenerationQueue'!AE$5:AE$467,'Grid GenerationQueue'!$AX$5:$AX$467,$B149,'Grid GenerationQueue'!$AY$5:$AY$467,$C149)</f>
        <v>846.82999999999993</v>
      </c>
      <c r="AR149">
        <f>SUMIFS('Grid GenerationQueue'!AF$5:AF$467,'Grid GenerationQueue'!$AX$5:$AX$467,$B149,'Grid GenerationQueue'!$AY$5:$AY$467,$C149)</f>
        <v>225</v>
      </c>
      <c r="AS149">
        <f>SUMIFS('Grid GenerationQueue'!AG$5:AG$467,'Grid GenerationQueue'!$AX$5:$AX$467,$B149,'Grid GenerationQueue'!$AY$5:$AY$467,$C149)</f>
        <v>0</v>
      </c>
      <c r="AT149">
        <f>SUMIFS('Grid GenerationQueue'!AH$5:AH$467,'Grid GenerationQueue'!$AX$5:$AX$467,$B149,'Grid GenerationQueue'!$AY$5:$AY$467,$C149)</f>
        <v>0</v>
      </c>
      <c r="AU149">
        <f>SUMIFS('Grid GenerationQueue'!AI$5:AI$467,'Grid GenerationQueue'!$AX$5:$AX$467,$B149,'Grid GenerationQueue'!$AY$5:$AY$467,$C149)</f>
        <v>1407.38</v>
      </c>
      <c r="AV149">
        <f>SUMIFS('Grid GenerationQueue'!AJ$5:AJ$467,'Grid GenerationQueue'!$AX$5:$AX$467,$B149,'Grid GenerationQueue'!$AY$5:$AY$467,$C149)</f>
        <v>217.24000000000007</v>
      </c>
      <c r="AW149">
        <f>SUMIFS('Grid GenerationQueue'!AK$5:AK$467,'Grid GenerationQueue'!$AX$5:$AX$467,$B149,'Grid GenerationQueue'!$AY$5:$AY$467,$C149)</f>
        <v>0</v>
      </c>
      <c r="AX149">
        <f>SUMIFS('Grid GenerationQueue'!AL$5:AL$467,'Grid GenerationQueue'!$AX$5:$AX$467,$B149,'Grid GenerationQueue'!$AY$5:$AY$467,$C149)</f>
        <v>0</v>
      </c>
      <c r="AY149">
        <f>SUMIFS('Grid GenerationQueue'!AM$5:AM$467,'Grid GenerationQueue'!$AX$5:$AX$467,$B149,'Grid GenerationQueue'!$AY$5:$AY$467,$C149)</f>
        <v>0</v>
      </c>
      <c r="AZ149">
        <f>SUMIFS('Grid GenerationQueue'!AN$5:AN$467,'Grid GenerationQueue'!$AX$5:$AX$467,$B149,'Grid GenerationQueue'!$AY$5:$AY$467,$C149)</f>
        <v>0</v>
      </c>
      <c r="BA149">
        <f>SUMIFS('Grid GenerationQueue'!AO$5:AO$467,'Grid GenerationQueue'!$AX$5:$AX$467,$B149,'Grid GenerationQueue'!$AY$5:$AY$467,$C149)</f>
        <v>0</v>
      </c>
      <c r="BB149">
        <f>SUMIFS('Grid GenerationQueue'!AP$5:AP$467,'Grid GenerationQueue'!$AX$5:$AX$467,$B149,'Grid GenerationQueue'!$AY$5:$AY$467,$C149)</f>
        <v>0</v>
      </c>
      <c r="BD149">
        <f>SUMIFS('Grid GenerationQueue'!AE$5:AE$467,'Grid GenerationQueue'!$AX$5:$AX$467,$B149,'Grid GenerationQueue'!$AY$5:$AY$467,$C149,'Grid GenerationQueue'!$BH$5:$BH$467,"Executed",'Grid GenerationQueue'!$BB$5:$BB$467,"&lt;"&amp;$BE$3)</f>
        <v>225</v>
      </c>
      <c r="BE149">
        <f>SUMIFS('Grid GenerationQueue'!AF$5:AF$467,'Grid GenerationQueue'!$AX$5:$AX$467,$B149,'Grid GenerationQueue'!$AY$5:$AY$467,$C149,'Grid GenerationQueue'!$BH$5:$BH$467,"Executed",'Grid GenerationQueue'!$BB$5:$BB$467,"&lt;"&amp;$BE$3)</f>
        <v>225</v>
      </c>
      <c r="BF149">
        <f>SUMIFS('Grid GenerationQueue'!AG$5:AG$467,'Grid GenerationQueue'!$AX$5:$AX$467,$B149,'Grid GenerationQueue'!$AY$5:$AY$467,$C149,'Grid GenerationQueue'!$BH$5:$BH$467,"Executed",'Grid GenerationQueue'!$BB$5:$BB$467,"&lt;"&amp;$BE$3)</f>
        <v>0</v>
      </c>
      <c r="BG149">
        <f>SUMIFS('Grid GenerationQueue'!AH$5:AH$467,'Grid GenerationQueue'!$AX$5:$AX$467,$B149,'Grid GenerationQueue'!$AY$5:$AY$467,$C149,'Grid GenerationQueue'!$BH$5:$BH$467,"Executed",'Grid GenerationQueue'!$BB$5:$BB$467,"&lt;"&amp;$BE$3)</f>
        <v>0</v>
      </c>
      <c r="BH149">
        <f>SUMIFS('Grid GenerationQueue'!AI$5:AI$467,'Grid GenerationQueue'!$AX$5:$AX$467,$B149,'Grid GenerationQueue'!$AY$5:$AY$467,$C149,'Grid GenerationQueue'!$BH$5:$BH$467,"Executed",'Grid GenerationQueue'!$BB$5:$BB$467,"&lt;"&amp;$BE$3)</f>
        <v>262.03999999999996</v>
      </c>
      <c r="BI149">
        <f>SUMIFS('Grid GenerationQueue'!AJ$5:AJ$467,'Grid GenerationQueue'!$AX$5:$AX$467,$B149,'Grid GenerationQueue'!$AY$5:$AY$467,$C149,'Grid GenerationQueue'!$BH$5:$BH$467,"Executed",'Grid GenerationQueue'!$BB$5:$BB$467,"&lt;"&amp;$BE$3)</f>
        <v>214.00000000000006</v>
      </c>
      <c r="BJ149">
        <f>SUMIFS('Grid GenerationQueue'!AK$5:AK$467,'Grid GenerationQueue'!$AX$5:$AX$467,$B149,'Grid GenerationQueue'!$AY$5:$AY$467,$C149,'Grid GenerationQueue'!$BH$5:$BH$467,"Executed",'Grid GenerationQueue'!$BB$5:$BB$467,"&lt;"&amp;$BE$3)</f>
        <v>0</v>
      </c>
      <c r="BK149">
        <f>SUMIFS('Grid GenerationQueue'!AL$5:AL$467,'Grid GenerationQueue'!$AX$5:$AX$467,$B149,'Grid GenerationQueue'!$AY$5:$AY$467,$C149,'Grid GenerationQueue'!$BH$5:$BH$467,"Executed",'Grid GenerationQueue'!$BB$5:$BB$467,"&lt;"&amp;$BE$3)</f>
        <v>0</v>
      </c>
      <c r="BL149">
        <f>SUMIFS('Grid GenerationQueue'!AM$5:AM$467,'Grid GenerationQueue'!$AX$5:$AX$467,$B149,'Grid GenerationQueue'!$AY$5:$AY$467,$C149,'Grid GenerationQueue'!$BH$5:$BH$467,"Executed",'Grid GenerationQueue'!$BB$5:$BB$467,"&lt;"&amp;$BE$3)</f>
        <v>0</v>
      </c>
      <c r="BM149">
        <f>SUMIFS('Grid GenerationQueue'!AN$5:AN$467,'Grid GenerationQueue'!$AX$5:$AX$467,$B149,'Grid GenerationQueue'!$AY$5:$AY$467,$C149,'Grid GenerationQueue'!$BH$5:$BH$467,"Executed",'Grid GenerationQueue'!$BB$5:$BB$467,"&lt;"&amp;$BE$3)</f>
        <v>0</v>
      </c>
      <c r="BN149">
        <f>SUMIFS('Grid GenerationQueue'!AO$5:AO$467,'Grid GenerationQueue'!$AX$5:$AX$467,$B149,'Grid GenerationQueue'!$AY$5:$AY$467,$C149,'Grid GenerationQueue'!$BH$5:$BH$467,"Executed",'Grid GenerationQueue'!$BB$5:$BB$467,"&lt;"&amp;$BE$3)</f>
        <v>0</v>
      </c>
      <c r="BO149">
        <f>SUMIFS('Grid GenerationQueue'!AP$5:AP$467,'Grid GenerationQueue'!$AX$5:$AX$467,$B149,'Grid GenerationQueue'!$AY$5:$AY$467,$C149,'Grid GenerationQueue'!$BH$5:$BH$467,"Executed",'Grid GenerationQueue'!$BB$5:$BB$467,"&lt;"&amp;$BE$3)</f>
        <v>0</v>
      </c>
      <c r="BQ149">
        <f>SUMIFS('Grid GenerationQueue'!AE$5:AE$467,'Grid GenerationQueue'!$AX$5:$AX$467,$B149,'Grid GenerationQueue'!$AY$5:$AY$467,$C149,'Grid GenerationQueue'!$BF$5:$BF$467,"&lt;&gt;"&amp;"",'Grid GenerationQueue'!$BB$5:$BB$467,"&lt;"&amp;$BE$3)</f>
        <v>225</v>
      </c>
      <c r="BR149">
        <f>SUMIFS('Grid GenerationQueue'!AF$5:AF$467,'Grid GenerationQueue'!$AX$5:$AX$467,$B149,'Grid GenerationQueue'!$AY$5:$AY$467,$C149,'Grid GenerationQueue'!$BF$5:$BF$467,"&lt;&gt;"&amp;"",'Grid GenerationQueue'!$BB$5:$BB$467,"&lt;"&amp;$BE$3)</f>
        <v>225</v>
      </c>
      <c r="BS149">
        <f>SUMIFS('Grid GenerationQueue'!AG$5:AG$467,'Grid GenerationQueue'!$AX$5:$AX$467,$B149,'Grid GenerationQueue'!$AY$5:$AY$467,$C149,'Grid GenerationQueue'!$BF$5:$BF$467,"&lt;&gt;"&amp;"",'Grid GenerationQueue'!$BB$5:$BB$467,"&lt;"&amp;$BE$3)</f>
        <v>0</v>
      </c>
      <c r="BT149">
        <f>SUMIFS('Grid GenerationQueue'!AH$5:AH$467,'Grid GenerationQueue'!$AX$5:$AX$467,$B149,'Grid GenerationQueue'!$AY$5:$AY$467,$C149,'Grid GenerationQueue'!$BF$5:$BF$467,"&lt;&gt;"&amp;"",'Grid GenerationQueue'!$BB$5:$BB$467,"&lt;"&amp;$BE$3)</f>
        <v>0</v>
      </c>
      <c r="BU149">
        <f>SUMIFS('Grid GenerationQueue'!AI$5:AI$467,'Grid GenerationQueue'!$AX$5:$AX$467,$B149,'Grid GenerationQueue'!$AY$5:$AY$467,$C149,'Grid GenerationQueue'!$BF$5:$BF$467,"&lt;&gt;"&amp;"",'Grid GenerationQueue'!$BB$5:$BB$467,"&lt;"&amp;$BE$3)</f>
        <v>265.27999999999997</v>
      </c>
      <c r="BV149">
        <f>SUMIFS('Grid GenerationQueue'!AJ$5:AJ$467,'Grid GenerationQueue'!$AX$5:$AX$467,$B149,'Grid GenerationQueue'!$AY$5:$AY$467,$C149,'Grid GenerationQueue'!$BF$5:$BF$467,"&lt;&gt;"&amp;"",'Grid GenerationQueue'!$BB$5:$BB$467,"&lt;"&amp;$BE$3)</f>
        <v>217.24000000000007</v>
      </c>
      <c r="BW149">
        <f>SUMIFS('Grid GenerationQueue'!AK$5:AK$467,'Grid GenerationQueue'!$AX$5:$AX$467,$B149,'Grid GenerationQueue'!$AY$5:$AY$467,$C149,'Grid GenerationQueue'!$BF$5:$BF$467,"&lt;&gt;"&amp;"",'Grid GenerationQueue'!$BB$5:$BB$467,"&lt;"&amp;$BE$3)</f>
        <v>0</v>
      </c>
      <c r="BX149">
        <f>SUMIFS('Grid GenerationQueue'!AL$5:AL$467,'Grid GenerationQueue'!$AX$5:$AX$467,$B149,'Grid GenerationQueue'!$AY$5:$AY$467,$C149,'Grid GenerationQueue'!$BF$5:$BF$467,"&lt;&gt;"&amp;"",'Grid GenerationQueue'!$BB$5:$BB$467,"&lt;"&amp;$BE$3)</f>
        <v>0</v>
      </c>
      <c r="BY149">
        <f>SUMIFS('Grid GenerationQueue'!AM$5:AM$467,'Grid GenerationQueue'!$AX$5:$AX$467,$B149,'Grid GenerationQueue'!$AY$5:$AY$467,$C149,'Grid GenerationQueue'!$BF$5:$BF$467,"&lt;&gt;"&amp;"",'Grid GenerationQueue'!$BB$5:$BB$467,"&lt;"&amp;$BE$3)</f>
        <v>0</v>
      </c>
      <c r="BZ149">
        <f>SUMIFS('Grid GenerationQueue'!AN$5:AN$467,'Grid GenerationQueue'!$AX$5:$AX$467,$B149,'Grid GenerationQueue'!$AY$5:$AY$467,$C149,'Grid GenerationQueue'!$BF$5:$BF$467,"&lt;&gt;"&amp;"",'Grid GenerationQueue'!$BB$5:$BB$467,"&lt;"&amp;$BE$3)</f>
        <v>0</v>
      </c>
      <c r="CA149">
        <f>SUMIFS('Grid GenerationQueue'!AO$5:AO$467,'Grid GenerationQueue'!$AX$5:$AX$467,$B149,'Grid GenerationQueue'!$AY$5:$AY$467,$C149,'Grid GenerationQueue'!$BF$5:$BF$467,"&lt;&gt;"&amp;"",'Grid GenerationQueue'!$BB$5:$BB$467,"&lt;"&amp;$BE$3)</f>
        <v>0</v>
      </c>
      <c r="CB149">
        <f>SUMIFS('Grid GenerationQueue'!AP$5:AP$467,'Grid GenerationQueue'!$AX$5:$AX$467,$B149,'Grid GenerationQueue'!$AY$5:$AY$467,$C149,'Grid GenerationQueue'!$BF$5:$BF$467,"&lt;&gt;"&amp;"",'Grid GenerationQueue'!$BB$5:$BB$467,"&lt;"&amp;$BE$3)</f>
        <v>0</v>
      </c>
      <c r="CD149">
        <f>SUMIFS('Grid GenerationQueue'!AE$5:AE$467,'Grid GenerationQueue'!$AX$5:$AX$467,$B149,'Grid GenerationQueue'!$AY$5:$AY$467,$C149,'Grid GenerationQueue'!$BB$5:$BB$467,"&lt;"&amp;$BE$3)</f>
        <v>846.82999999999993</v>
      </c>
      <c r="CE149">
        <f>SUMIFS('Grid GenerationQueue'!AF$5:AF$467,'Grid GenerationQueue'!$AX$5:$AX$467,$B149,'Grid GenerationQueue'!$AY$5:$AY$467,$C149,'Grid GenerationQueue'!$BB$5:$BB$467,"&lt;"&amp;$BE$3)</f>
        <v>225</v>
      </c>
      <c r="CF149">
        <f>SUMIFS('Grid GenerationQueue'!AG$5:AG$467,'Grid GenerationQueue'!$AX$5:$AX$467,$B149,'Grid GenerationQueue'!$AY$5:$AY$467,$C149,'Grid GenerationQueue'!$BB$5:$BB$467,"&lt;"&amp;$BE$3)</f>
        <v>0</v>
      </c>
      <c r="CG149">
        <f>SUMIFS('Grid GenerationQueue'!AH$5:AH$467,'Grid GenerationQueue'!$AX$5:$AX$467,$B149,'Grid GenerationQueue'!$AY$5:$AY$467,$C149,'Grid GenerationQueue'!$BB$5:$BB$467,"&lt;"&amp;$BE$3)</f>
        <v>0</v>
      </c>
      <c r="CH149">
        <f>SUMIFS('Grid GenerationQueue'!AI$5:AI$467,'Grid GenerationQueue'!$AX$5:$AX$467,$B149,'Grid GenerationQueue'!$AY$5:$AY$467,$C149,'Grid GenerationQueue'!$BB$5:$BB$467,"&lt;"&amp;$BE$3)</f>
        <v>1407.38</v>
      </c>
      <c r="CI149">
        <f>SUMIFS('Grid GenerationQueue'!AJ$5:AJ$467,'Grid GenerationQueue'!$AX$5:$AX$467,$B149,'Grid GenerationQueue'!$AY$5:$AY$467,$C149,'Grid GenerationQueue'!$BB$5:$BB$467,"&lt;"&amp;$BE$3)</f>
        <v>217.24000000000007</v>
      </c>
      <c r="CJ149">
        <f>SUMIFS('Grid GenerationQueue'!AK$5:AK$467,'Grid GenerationQueue'!$AX$5:$AX$467,$B149,'Grid GenerationQueue'!$AY$5:$AY$467,$C149,'Grid GenerationQueue'!$BB$5:$BB$467,"&lt;"&amp;$BE$3)</f>
        <v>0</v>
      </c>
      <c r="CK149">
        <f>SUMIFS('Grid GenerationQueue'!AL$5:AL$467,'Grid GenerationQueue'!$AX$5:$AX$467,$B149,'Grid GenerationQueue'!$AY$5:$AY$467,$C149,'Grid GenerationQueue'!$BB$5:$BB$467,"&lt;"&amp;$BE$3)</f>
        <v>0</v>
      </c>
      <c r="CL149">
        <f>SUMIFS('Grid GenerationQueue'!AM$5:AM$467,'Grid GenerationQueue'!$AX$5:$AX$467,$B149,'Grid GenerationQueue'!$AY$5:$AY$467,$C149,'Grid GenerationQueue'!$BB$5:$BB$467,"&lt;"&amp;$BE$3)</f>
        <v>0</v>
      </c>
      <c r="CM149">
        <f>SUMIFS('Grid GenerationQueue'!AN$5:AN$467,'Grid GenerationQueue'!$AX$5:$AX$467,$B149,'Grid GenerationQueue'!$AY$5:$AY$467,$C149,'Grid GenerationQueue'!$BB$5:$BB$467,"&lt;"&amp;$BE$3)</f>
        <v>0</v>
      </c>
      <c r="CN149">
        <f>SUMIFS('Grid GenerationQueue'!AO$5:AO$467,'Grid GenerationQueue'!$AX$5:$AX$467,$B149,'Grid GenerationQueue'!$AY$5:$AY$467,$C149,'Grid GenerationQueue'!$BB$5:$BB$467,"&lt;"&amp;$BE$3)</f>
        <v>0</v>
      </c>
      <c r="CO149">
        <f>SUMIFS('Grid GenerationQueue'!AP$5:AP$467,'Grid GenerationQueue'!$AX$5:$AX$467,$B149,'Grid GenerationQueue'!$AY$5:$AY$467,$C149,'Grid GenerationQueue'!$BB$5:$BB$467,"&lt;"&amp;$BE$3)</f>
        <v>0</v>
      </c>
    </row>
    <row r="150" spans="1:93" x14ac:dyDescent="0.35">
      <c r="A150" t="s">
        <v>4651</v>
      </c>
      <c r="B150" t="s">
        <v>4604</v>
      </c>
      <c r="C150">
        <v>230</v>
      </c>
      <c r="D150">
        <f>SUMIFS('Grid GenerationQueue'!AE$5:AE$467,'Grid GenerationQueue'!$AX$5:$AX$467,$B150,'Grid GenerationQueue'!$AY$5:$AY$467,$C150,'Grid GenerationQueue'!$BI$5:$BI$467,"&lt;4")</f>
        <v>0</v>
      </c>
      <c r="E150">
        <f>SUMIFS('Grid GenerationQueue'!AF$5:AF$467,'Grid GenerationQueue'!$AX$5:$AX$467,$B150,'Grid GenerationQueue'!$AY$5:$AY$467,$C150,'Grid GenerationQueue'!$BI$5:$BI$467,"&lt;4")</f>
        <v>0</v>
      </c>
      <c r="F150">
        <f>SUMIFS('Grid GenerationQueue'!AG$5:AG$467,'Grid GenerationQueue'!$AX$5:$AX$467,$B150,'Grid GenerationQueue'!$AY$5:$AY$467,$C150,'Grid GenerationQueue'!$BI$5:$BI$467,"&lt;4")</f>
        <v>0</v>
      </c>
      <c r="G150">
        <f>SUMIFS('Grid GenerationQueue'!AH$5:AH$467,'Grid GenerationQueue'!$AX$5:$AX$467,$B150,'Grid GenerationQueue'!$AY$5:$AY$467,$C150,'Grid GenerationQueue'!$BI$5:$BI$467,"&lt;4")</f>
        <v>0</v>
      </c>
      <c r="H150">
        <f>SUMIFS('Grid GenerationQueue'!AI$5:AI$467,'Grid GenerationQueue'!$AX$5:$AX$467,$B150,'Grid GenerationQueue'!$AY$5:$AY$467,$C150,'Grid GenerationQueue'!$BI$5:$BI$467,"&lt;4")</f>
        <v>0</v>
      </c>
      <c r="I150">
        <f>SUMIFS('Grid GenerationQueue'!AJ$5:AJ$467,'Grid GenerationQueue'!$AX$5:$AX$467,$B150,'Grid GenerationQueue'!$AY$5:$AY$467,$C150,'Grid GenerationQueue'!$BI$5:$BI$467,"&lt;4")</f>
        <v>0</v>
      </c>
      <c r="J150">
        <f>SUMIFS('Grid GenerationQueue'!AK$5:AK$467,'Grid GenerationQueue'!$AX$5:$AX$467,$B150,'Grid GenerationQueue'!$AY$5:$AY$467,$C150,'Grid GenerationQueue'!$BI$5:$BI$467,"&lt;4")</f>
        <v>0</v>
      </c>
      <c r="K150">
        <f>SUMIFS('Grid GenerationQueue'!AL$5:AL$467,'Grid GenerationQueue'!$AX$5:$AX$467,$B150,'Grid GenerationQueue'!$AY$5:$AY$467,$C150,'Grid GenerationQueue'!$BI$5:$BI$467,"&lt;4")</f>
        <v>0</v>
      </c>
      <c r="L150">
        <f>SUMIFS('Grid GenerationQueue'!AM$5:AM$467,'Grid GenerationQueue'!$AX$5:$AX$467,$B150,'Grid GenerationQueue'!$AY$5:$AY$467,$C150,'Grid GenerationQueue'!$BI$5:$BI$467,"&lt;4")</f>
        <v>0</v>
      </c>
      <c r="M150">
        <f>SUMIFS('Grid GenerationQueue'!AN$5:AN$467,'Grid GenerationQueue'!$AX$5:$AX$467,$B150,'Grid GenerationQueue'!$AY$5:$AY$467,$C150,'Grid GenerationQueue'!$BI$5:$BI$467,"&lt;4")</f>
        <v>0</v>
      </c>
      <c r="N150">
        <f>SUMIFS('Grid GenerationQueue'!AO$5:AO$467,'Grid GenerationQueue'!$AX$5:$AX$467,$B150,'Grid GenerationQueue'!$AY$5:$AY$467,$C150,'Grid GenerationQueue'!$BI$5:$BI$467,"&lt;4")</f>
        <v>0</v>
      </c>
      <c r="O150">
        <f>SUMIFS('Grid GenerationQueue'!AP$5:AP$467,'Grid GenerationQueue'!$AX$5:$AX$467,$B150,'Grid GenerationQueue'!$AY$5:$AY$467,$C150,'Grid GenerationQueue'!$BI$5:$BI$467,"&lt;4")</f>
        <v>0</v>
      </c>
      <c r="Q150">
        <f>SUMIFS('Grid GenerationQueue'!AE$5:AE$467,'Grid GenerationQueue'!$AX$5:$AX$467,$B150,'Grid GenerationQueue'!$AY$5:$AY$467,$C150,'Grid GenerationQueue'!$BH$5:$BH$467,"Executed")</f>
        <v>500</v>
      </c>
      <c r="R150">
        <f>SUMIFS('Grid GenerationQueue'!AF$5:AF$467,'Grid GenerationQueue'!$AX$5:$AX$467,$B150,'Grid GenerationQueue'!$AY$5:$AY$467,$C150,'Grid GenerationQueue'!$BH$5:$BH$467,"Executed")</f>
        <v>477.75</v>
      </c>
      <c r="S150">
        <f>SUMIFS('Grid GenerationQueue'!AG$5:AG$467,'Grid GenerationQueue'!$AX$5:$AX$467,$B150,'Grid GenerationQueue'!$AY$5:$AY$467,$C150,'Grid GenerationQueue'!$BH$5:$BH$467,"Executed")</f>
        <v>0</v>
      </c>
      <c r="T150">
        <f>SUMIFS('Grid GenerationQueue'!AH$5:AH$467,'Grid GenerationQueue'!$AX$5:$AX$467,$B150,'Grid GenerationQueue'!$AY$5:$AY$467,$C150,'Grid GenerationQueue'!$BH$5:$BH$467,"Executed")</f>
        <v>0</v>
      </c>
      <c r="U150">
        <f>SUMIFS('Grid GenerationQueue'!AI$5:AI$467,'Grid GenerationQueue'!$AX$5:$AX$467,$B150,'Grid GenerationQueue'!$AY$5:$AY$467,$C150,'Grid GenerationQueue'!$BH$5:$BH$467,"Executed")</f>
        <v>500</v>
      </c>
      <c r="V150">
        <f>SUMIFS('Grid GenerationQueue'!AJ$5:AJ$467,'Grid GenerationQueue'!$AX$5:$AX$467,$B150,'Grid GenerationQueue'!$AY$5:$AY$467,$C150,'Grid GenerationQueue'!$BH$5:$BH$467,"Executed")</f>
        <v>0</v>
      </c>
      <c r="W150">
        <f>SUMIFS('Grid GenerationQueue'!AK$5:AK$467,'Grid GenerationQueue'!$AX$5:$AX$467,$B150,'Grid GenerationQueue'!$AY$5:$AY$467,$C150,'Grid GenerationQueue'!$BH$5:$BH$467,"Executed")</f>
        <v>0</v>
      </c>
      <c r="X150">
        <f>SUMIFS('Grid GenerationQueue'!AL$5:AL$467,'Grid GenerationQueue'!$AX$5:$AX$467,$B150,'Grid GenerationQueue'!$AY$5:$AY$467,$C150,'Grid GenerationQueue'!$BH$5:$BH$467,"Executed")</f>
        <v>0</v>
      </c>
      <c r="Y150">
        <f>SUMIFS('Grid GenerationQueue'!AM$5:AM$467,'Grid GenerationQueue'!$AX$5:$AX$467,$B150,'Grid GenerationQueue'!$AY$5:$AY$467,$C150,'Grid GenerationQueue'!$BH$5:$BH$467,"Executed")</f>
        <v>0</v>
      </c>
      <c r="Z150">
        <f>SUMIFS('Grid GenerationQueue'!AN$5:AN$467,'Grid GenerationQueue'!$AX$5:$AX$467,$B150,'Grid GenerationQueue'!$AY$5:$AY$467,$C150,'Grid GenerationQueue'!$BH$5:$BH$467,"Executed")</f>
        <v>0</v>
      </c>
      <c r="AA150">
        <f>SUMIFS('Grid GenerationQueue'!AO$5:AO$467,'Grid GenerationQueue'!$AX$5:$AX$467,$B150,'Grid GenerationQueue'!$AY$5:$AY$467,$C150,'Grid GenerationQueue'!$BH$5:$BH$467,"Executed")</f>
        <v>0</v>
      </c>
      <c r="AB150">
        <f>SUMIFS('Grid GenerationQueue'!AP$5:AP$467,'Grid GenerationQueue'!$AX$5:$AX$467,$B150,'Grid GenerationQueue'!$AY$5:$AY$467,$C150,'Grid GenerationQueue'!$BH$5:$BH$467,"Executed")</f>
        <v>0</v>
      </c>
      <c r="AD150">
        <f>SUMIFS('Grid GenerationQueue'!AE$5:AE$467,'Grid GenerationQueue'!$AX$5:$AX$467,$B150,'Grid GenerationQueue'!$AY$5:$AY$467,$C150,'Grid GenerationQueue'!$BF$5:$BF$467,"&lt;&gt;"&amp;"")</f>
        <v>500</v>
      </c>
      <c r="AE150">
        <f>SUMIFS('Grid GenerationQueue'!AF$5:AF$467,'Grid GenerationQueue'!$AX$5:$AX$467,$B150,'Grid GenerationQueue'!$AY$5:$AY$467,$C150,'Grid GenerationQueue'!$BF$5:$BF$467,"&lt;&gt;"&amp;"")</f>
        <v>477.75</v>
      </c>
      <c r="AF150">
        <f>SUMIFS('Grid GenerationQueue'!AG$5:AG$467,'Grid GenerationQueue'!$AX$5:$AX$467,$B150,'Grid GenerationQueue'!$AY$5:$AY$467,$C150,'Grid GenerationQueue'!$BF$5:$BF$467,"&lt;&gt;"&amp;"")</f>
        <v>0</v>
      </c>
      <c r="AG150">
        <f>SUMIFS('Grid GenerationQueue'!AH$5:AH$467,'Grid GenerationQueue'!$AX$5:$AX$467,$B150,'Grid GenerationQueue'!$AY$5:$AY$467,$C150,'Grid GenerationQueue'!$BF$5:$BF$467,"&lt;&gt;"&amp;"")</f>
        <v>0</v>
      </c>
      <c r="AH150">
        <f>SUMIFS('Grid GenerationQueue'!AI$5:AI$467,'Grid GenerationQueue'!$AX$5:$AX$467,$B150,'Grid GenerationQueue'!$AY$5:$AY$467,$C150,'Grid GenerationQueue'!$BF$5:$BF$467,"&lt;&gt;"&amp;"")</f>
        <v>500</v>
      </c>
      <c r="AI150">
        <f>SUMIFS('Grid GenerationQueue'!AJ$5:AJ$467,'Grid GenerationQueue'!$AX$5:$AX$467,$B150,'Grid GenerationQueue'!$AY$5:$AY$467,$C150,'Grid GenerationQueue'!$BF$5:$BF$467,"&lt;&gt;"&amp;"")</f>
        <v>0</v>
      </c>
      <c r="AJ150">
        <f>SUMIFS('Grid GenerationQueue'!AK$5:AK$467,'Grid GenerationQueue'!$AX$5:$AX$467,$B150,'Grid GenerationQueue'!$AY$5:$AY$467,$C150,'Grid GenerationQueue'!$BF$5:$BF$467,"&lt;&gt;"&amp;"")</f>
        <v>0</v>
      </c>
      <c r="AK150">
        <f>SUMIFS('Grid GenerationQueue'!AL$5:AL$467,'Grid GenerationQueue'!$AX$5:$AX$467,$B150,'Grid GenerationQueue'!$AY$5:$AY$467,$C150,'Grid GenerationQueue'!$BF$5:$BF$467,"&lt;&gt;"&amp;"")</f>
        <v>0</v>
      </c>
      <c r="AL150">
        <f>SUMIFS('Grid GenerationQueue'!AM$5:AM$467,'Grid GenerationQueue'!$AX$5:$AX$467,$B150,'Grid GenerationQueue'!$AY$5:$AY$467,$C150,'Grid GenerationQueue'!$BF$5:$BF$467,"&lt;&gt;"&amp;"")</f>
        <v>0</v>
      </c>
      <c r="AM150">
        <f>SUMIFS('Grid GenerationQueue'!AN$5:AN$467,'Grid GenerationQueue'!$AX$5:$AX$467,$B150,'Grid GenerationQueue'!$AY$5:$AY$467,$C150,'Grid GenerationQueue'!$BF$5:$BF$467,"&lt;&gt;"&amp;"")</f>
        <v>0</v>
      </c>
      <c r="AN150">
        <f>SUMIFS('Grid GenerationQueue'!AO$5:AO$467,'Grid GenerationQueue'!$AX$5:$AX$467,$B150,'Grid GenerationQueue'!$AY$5:$AY$467,$C150,'Grid GenerationQueue'!$BF$5:$BF$467,"&lt;&gt;"&amp;"")</f>
        <v>0</v>
      </c>
      <c r="AO150">
        <f>SUMIFS('Grid GenerationQueue'!AP$5:AP$467,'Grid GenerationQueue'!$AX$5:$AX$467,$B150,'Grid GenerationQueue'!$AY$5:$AY$467,$C150,'Grid GenerationQueue'!$BF$5:$BF$467,"&lt;&gt;"&amp;"")</f>
        <v>0</v>
      </c>
      <c r="AQ150">
        <f>SUMIFS('Grid GenerationQueue'!AE$5:AE$467,'Grid GenerationQueue'!$AX$5:$AX$467,$B150,'Grid GenerationQueue'!$AY$5:$AY$467,$C150)</f>
        <v>911.30179999999996</v>
      </c>
      <c r="AR150">
        <f>SUMIFS('Grid GenerationQueue'!AF$5:AF$467,'Grid GenerationQueue'!$AX$5:$AX$467,$B150,'Grid GenerationQueue'!$AY$5:$AY$467,$C150)</f>
        <v>477.75</v>
      </c>
      <c r="AS150">
        <f>SUMIFS('Grid GenerationQueue'!AG$5:AG$467,'Grid GenerationQueue'!$AX$5:$AX$467,$B150,'Grid GenerationQueue'!$AY$5:$AY$467,$C150)</f>
        <v>0</v>
      </c>
      <c r="AT150">
        <f>SUMIFS('Grid GenerationQueue'!AH$5:AH$467,'Grid GenerationQueue'!$AX$5:$AX$467,$B150,'Grid GenerationQueue'!$AY$5:$AY$467,$C150)</f>
        <v>0</v>
      </c>
      <c r="AU150">
        <f>SUMIFS('Grid GenerationQueue'!AI$5:AI$467,'Grid GenerationQueue'!$AX$5:$AX$467,$B150,'Grid GenerationQueue'!$AY$5:$AY$467,$C150)</f>
        <v>910</v>
      </c>
      <c r="AV150">
        <f>SUMIFS('Grid GenerationQueue'!AJ$5:AJ$467,'Grid GenerationQueue'!$AX$5:$AX$467,$B150,'Grid GenerationQueue'!$AY$5:$AY$467,$C150)</f>
        <v>0</v>
      </c>
      <c r="AW150">
        <f>SUMIFS('Grid GenerationQueue'!AK$5:AK$467,'Grid GenerationQueue'!$AX$5:$AX$467,$B150,'Grid GenerationQueue'!$AY$5:$AY$467,$C150)</f>
        <v>0</v>
      </c>
      <c r="AX150">
        <f>SUMIFS('Grid GenerationQueue'!AL$5:AL$467,'Grid GenerationQueue'!$AX$5:$AX$467,$B150,'Grid GenerationQueue'!$AY$5:$AY$467,$C150)</f>
        <v>0</v>
      </c>
      <c r="AY150">
        <f>SUMIFS('Grid GenerationQueue'!AM$5:AM$467,'Grid GenerationQueue'!$AX$5:$AX$467,$B150,'Grid GenerationQueue'!$AY$5:$AY$467,$C150)</f>
        <v>0</v>
      </c>
      <c r="AZ150">
        <f>SUMIFS('Grid GenerationQueue'!AN$5:AN$467,'Grid GenerationQueue'!$AX$5:$AX$467,$B150,'Grid GenerationQueue'!$AY$5:$AY$467,$C150)</f>
        <v>0</v>
      </c>
      <c r="BA150">
        <f>SUMIFS('Grid GenerationQueue'!AO$5:AO$467,'Grid GenerationQueue'!$AX$5:$AX$467,$B150,'Grid GenerationQueue'!$AY$5:$AY$467,$C150)</f>
        <v>0</v>
      </c>
      <c r="BB150">
        <f>SUMIFS('Grid GenerationQueue'!AP$5:AP$467,'Grid GenerationQueue'!$AX$5:$AX$467,$B150,'Grid GenerationQueue'!$AY$5:$AY$467,$C150)</f>
        <v>0</v>
      </c>
      <c r="BD150">
        <f>SUMIFS('Grid GenerationQueue'!AE$5:AE$467,'Grid GenerationQueue'!$AX$5:$AX$467,$B150,'Grid GenerationQueue'!$AY$5:$AY$467,$C150,'Grid GenerationQueue'!$BH$5:$BH$467,"Executed",'Grid GenerationQueue'!$BB$5:$BB$467,"&lt;"&amp;$BE$3)</f>
        <v>500</v>
      </c>
      <c r="BE150">
        <f>SUMIFS('Grid GenerationQueue'!AF$5:AF$467,'Grid GenerationQueue'!$AX$5:$AX$467,$B150,'Grid GenerationQueue'!$AY$5:$AY$467,$C150,'Grid GenerationQueue'!$BH$5:$BH$467,"Executed",'Grid GenerationQueue'!$BB$5:$BB$467,"&lt;"&amp;$BE$3)</f>
        <v>477.75</v>
      </c>
      <c r="BF150">
        <f>SUMIFS('Grid GenerationQueue'!AG$5:AG$467,'Grid GenerationQueue'!$AX$5:$AX$467,$B150,'Grid GenerationQueue'!$AY$5:$AY$467,$C150,'Grid GenerationQueue'!$BH$5:$BH$467,"Executed",'Grid GenerationQueue'!$BB$5:$BB$467,"&lt;"&amp;$BE$3)</f>
        <v>0</v>
      </c>
      <c r="BG150">
        <f>SUMIFS('Grid GenerationQueue'!AH$5:AH$467,'Grid GenerationQueue'!$AX$5:$AX$467,$B150,'Grid GenerationQueue'!$AY$5:$AY$467,$C150,'Grid GenerationQueue'!$BH$5:$BH$467,"Executed",'Grid GenerationQueue'!$BB$5:$BB$467,"&lt;"&amp;$BE$3)</f>
        <v>0</v>
      </c>
      <c r="BH150">
        <f>SUMIFS('Grid GenerationQueue'!AI$5:AI$467,'Grid GenerationQueue'!$AX$5:$AX$467,$B150,'Grid GenerationQueue'!$AY$5:$AY$467,$C150,'Grid GenerationQueue'!$BH$5:$BH$467,"Executed",'Grid GenerationQueue'!$BB$5:$BB$467,"&lt;"&amp;$BE$3)</f>
        <v>500</v>
      </c>
      <c r="BI150">
        <f>SUMIFS('Grid GenerationQueue'!AJ$5:AJ$467,'Grid GenerationQueue'!$AX$5:$AX$467,$B150,'Grid GenerationQueue'!$AY$5:$AY$467,$C150,'Grid GenerationQueue'!$BH$5:$BH$467,"Executed",'Grid GenerationQueue'!$BB$5:$BB$467,"&lt;"&amp;$BE$3)</f>
        <v>0</v>
      </c>
      <c r="BJ150">
        <f>SUMIFS('Grid GenerationQueue'!AK$5:AK$467,'Grid GenerationQueue'!$AX$5:$AX$467,$B150,'Grid GenerationQueue'!$AY$5:$AY$467,$C150,'Grid GenerationQueue'!$BH$5:$BH$467,"Executed",'Grid GenerationQueue'!$BB$5:$BB$467,"&lt;"&amp;$BE$3)</f>
        <v>0</v>
      </c>
      <c r="BK150">
        <f>SUMIFS('Grid GenerationQueue'!AL$5:AL$467,'Grid GenerationQueue'!$AX$5:$AX$467,$B150,'Grid GenerationQueue'!$AY$5:$AY$467,$C150,'Grid GenerationQueue'!$BH$5:$BH$467,"Executed",'Grid GenerationQueue'!$BB$5:$BB$467,"&lt;"&amp;$BE$3)</f>
        <v>0</v>
      </c>
      <c r="BL150">
        <f>SUMIFS('Grid GenerationQueue'!AM$5:AM$467,'Grid GenerationQueue'!$AX$5:$AX$467,$B150,'Grid GenerationQueue'!$AY$5:$AY$467,$C150,'Grid GenerationQueue'!$BH$5:$BH$467,"Executed",'Grid GenerationQueue'!$BB$5:$BB$467,"&lt;"&amp;$BE$3)</f>
        <v>0</v>
      </c>
      <c r="BM150">
        <f>SUMIFS('Grid GenerationQueue'!AN$5:AN$467,'Grid GenerationQueue'!$AX$5:$AX$467,$B150,'Grid GenerationQueue'!$AY$5:$AY$467,$C150,'Grid GenerationQueue'!$BH$5:$BH$467,"Executed",'Grid GenerationQueue'!$BB$5:$BB$467,"&lt;"&amp;$BE$3)</f>
        <v>0</v>
      </c>
      <c r="BN150">
        <f>SUMIFS('Grid GenerationQueue'!AO$5:AO$467,'Grid GenerationQueue'!$AX$5:$AX$467,$B150,'Grid GenerationQueue'!$AY$5:$AY$467,$C150,'Grid GenerationQueue'!$BH$5:$BH$467,"Executed",'Grid GenerationQueue'!$BB$5:$BB$467,"&lt;"&amp;$BE$3)</f>
        <v>0</v>
      </c>
      <c r="BO150">
        <f>SUMIFS('Grid GenerationQueue'!AP$5:AP$467,'Grid GenerationQueue'!$AX$5:$AX$467,$B150,'Grid GenerationQueue'!$AY$5:$AY$467,$C150,'Grid GenerationQueue'!$BH$5:$BH$467,"Executed",'Grid GenerationQueue'!$BB$5:$BB$467,"&lt;"&amp;$BE$3)</f>
        <v>0</v>
      </c>
      <c r="BQ150">
        <f>SUMIFS('Grid GenerationQueue'!AE$5:AE$467,'Grid GenerationQueue'!$AX$5:$AX$467,$B150,'Grid GenerationQueue'!$AY$5:$AY$467,$C150,'Grid GenerationQueue'!$BF$5:$BF$467,"&lt;&gt;"&amp;"",'Grid GenerationQueue'!$BB$5:$BB$467,"&lt;"&amp;$BE$3)</f>
        <v>500</v>
      </c>
      <c r="BR150">
        <f>SUMIFS('Grid GenerationQueue'!AF$5:AF$467,'Grid GenerationQueue'!$AX$5:$AX$467,$B150,'Grid GenerationQueue'!$AY$5:$AY$467,$C150,'Grid GenerationQueue'!$BF$5:$BF$467,"&lt;&gt;"&amp;"",'Grid GenerationQueue'!$BB$5:$BB$467,"&lt;"&amp;$BE$3)</f>
        <v>477.75</v>
      </c>
      <c r="BS150">
        <f>SUMIFS('Grid GenerationQueue'!AG$5:AG$467,'Grid GenerationQueue'!$AX$5:$AX$467,$B150,'Grid GenerationQueue'!$AY$5:$AY$467,$C150,'Grid GenerationQueue'!$BF$5:$BF$467,"&lt;&gt;"&amp;"",'Grid GenerationQueue'!$BB$5:$BB$467,"&lt;"&amp;$BE$3)</f>
        <v>0</v>
      </c>
      <c r="BT150">
        <f>SUMIFS('Grid GenerationQueue'!AH$5:AH$467,'Grid GenerationQueue'!$AX$5:$AX$467,$B150,'Grid GenerationQueue'!$AY$5:$AY$467,$C150,'Grid GenerationQueue'!$BF$5:$BF$467,"&lt;&gt;"&amp;"",'Grid GenerationQueue'!$BB$5:$BB$467,"&lt;"&amp;$BE$3)</f>
        <v>0</v>
      </c>
      <c r="BU150">
        <f>SUMIFS('Grid GenerationQueue'!AI$5:AI$467,'Grid GenerationQueue'!$AX$5:$AX$467,$B150,'Grid GenerationQueue'!$AY$5:$AY$467,$C150,'Grid GenerationQueue'!$BF$5:$BF$467,"&lt;&gt;"&amp;"",'Grid GenerationQueue'!$BB$5:$BB$467,"&lt;"&amp;$BE$3)</f>
        <v>500</v>
      </c>
      <c r="BV150">
        <f>SUMIFS('Grid GenerationQueue'!AJ$5:AJ$467,'Grid GenerationQueue'!$AX$5:$AX$467,$B150,'Grid GenerationQueue'!$AY$5:$AY$467,$C150,'Grid GenerationQueue'!$BF$5:$BF$467,"&lt;&gt;"&amp;"",'Grid GenerationQueue'!$BB$5:$BB$467,"&lt;"&amp;$BE$3)</f>
        <v>0</v>
      </c>
      <c r="BW150">
        <f>SUMIFS('Grid GenerationQueue'!AK$5:AK$467,'Grid GenerationQueue'!$AX$5:$AX$467,$B150,'Grid GenerationQueue'!$AY$5:$AY$467,$C150,'Grid GenerationQueue'!$BF$5:$BF$467,"&lt;&gt;"&amp;"",'Grid GenerationQueue'!$BB$5:$BB$467,"&lt;"&amp;$BE$3)</f>
        <v>0</v>
      </c>
      <c r="BX150">
        <f>SUMIFS('Grid GenerationQueue'!AL$5:AL$467,'Grid GenerationQueue'!$AX$5:$AX$467,$B150,'Grid GenerationQueue'!$AY$5:$AY$467,$C150,'Grid GenerationQueue'!$BF$5:$BF$467,"&lt;&gt;"&amp;"",'Grid GenerationQueue'!$BB$5:$BB$467,"&lt;"&amp;$BE$3)</f>
        <v>0</v>
      </c>
      <c r="BY150">
        <f>SUMIFS('Grid GenerationQueue'!AM$5:AM$467,'Grid GenerationQueue'!$AX$5:$AX$467,$B150,'Grid GenerationQueue'!$AY$5:$AY$467,$C150,'Grid GenerationQueue'!$BF$5:$BF$467,"&lt;&gt;"&amp;"",'Grid GenerationQueue'!$BB$5:$BB$467,"&lt;"&amp;$BE$3)</f>
        <v>0</v>
      </c>
      <c r="BZ150">
        <f>SUMIFS('Grid GenerationQueue'!AN$5:AN$467,'Grid GenerationQueue'!$AX$5:$AX$467,$B150,'Grid GenerationQueue'!$AY$5:$AY$467,$C150,'Grid GenerationQueue'!$BF$5:$BF$467,"&lt;&gt;"&amp;"",'Grid GenerationQueue'!$BB$5:$BB$467,"&lt;"&amp;$BE$3)</f>
        <v>0</v>
      </c>
      <c r="CA150">
        <f>SUMIFS('Grid GenerationQueue'!AO$5:AO$467,'Grid GenerationQueue'!$AX$5:$AX$467,$B150,'Grid GenerationQueue'!$AY$5:$AY$467,$C150,'Grid GenerationQueue'!$BF$5:$BF$467,"&lt;&gt;"&amp;"",'Grid GenerationQueue'!$BB$5:$BB$467,"&lt;"&amp;$BE$3)</f>
        <v>0</v>
      </c>
      <c r="CB150">
        <f>SUMIFS('Grid GenerationQueue'!AP$5:AP$467,'Grid GenerationQueue'!$AX$5:$AX$467,$B150,'Grid GenerationQueue'!$AY$5:$AY$467,$C150,'Grid GenerationQueue'!$BF$5:$BF$467,"&lt;&gt;"&amp;"",'Grid GenerationQueue'!$BB$5:$BB$467,"&lt;"&amp;$BE$3)</f>
        <v>0</v>
      </c>
      <c r="CD150">
        <f>SUMIFS('Grid GenerationQueue'!AE$5:AE$467,'Grid GenerationQueue'!$AX$5:$AX$467,$B150,'Grid GenerationQueue'!$AY$5:$AY$467,$C150,'Grid GenerationQueue'!$BB$5:$BB$467,"&lt;"&amp;$BE$3)</f>
        <v>911.30179999999996</v>
      </c>
      <c r="CE150">
        <f>SUMIFS('Grid GenerationQueue'!AF$5:AF$467,'Grid GenerationQueue'!$AX$5:$AX$467,$B150,'Grid GenerationQueue'!$AY$5:$AY$467,$C150,'Grid GenerationQueue'!$BB$5:$BB$467,"&lt;"&amp;$BE$3)</f>
        <v>477.75</v>
      </c>
      <c r="CF150">
        <f>SUMIFS('Grid GenerationQueue'!AG$5:AG$467,'Grid GenerationQueue'!$AX$5:$AX$467,$B150,'Grid GenerationQueue'!$AY$5:$AY$467,$C150,'Grid GenerationQueue'!$BB$5:$BB$467,"&lt;"&amp;$BE$3)</f>
        <v>0</v>
      </c>
      <c r="CG150">
        <f>SUMIFS('Grid GenerationQueue'!AH$5:AH$467,'Grid GenerationQueue'!$AX$5:$AX$467,$B150,'Grid GenerationQueue'!$AY$5:$AY$467,$C150,'Grid GenerationQueue'!$BB$5:$BB$467,"&lt;"&amp;$BE$3)</f>
        <v>0</v>
      </c>
      <c r="CH150">
        <f>SUMIFS('Grid GenerationQueue'!AI$5:AI$467,'Grid GenerationQueue'!$AX$5:$AX$467,$B150,'Grid GenerationQueue'!$AY$5:$AY$467,$C150,'Grid GenerationQueue'!$BB$5:$BB$467,"&lt;"&amp;$BE$3)</f>
        <v>910</v>
      </c>
      <c r="CI150">
        <f>SUMIFS('Grid GenerationQueue'!AJ$5:AJ$467,'Grid GenerationQueue'!$AX$5:$AX$467,$B150,'Grid GenerationQueue'!$AY$5:$AY$467,$C150,'Grid GenerationQueue'!$BB$5:$BB$467,"&lt;"&amp;$BE$3)</f>
        <v>0</v>
      </c>
      <c r="CJ150">
        <f>SUMIFS('Grid GenerationQueue'!AK$5:AK$467,'Grid GenerationQueue'!$AX$5:$AX$467,$B150,'Grid GenerationQueue'!$AY$5:$AY$467,$C150,'Grid GenerationQueue'!$BB$5:$BB$467,"&lt;"&amp;$BE$3)</f>
        <v>0</v>
      </c>
      <c r="CK150">
        <f>SUMIFS('Grid GenerationQueue'!AL$5:AL$467,'Grid GenerationQueue'!$AX$5:$AX$467,$B150,'Grid GenerationQueue'!$AY$5:$AY$467,$C150,'Grid GenerationQueue'!$BB$5:$BB$467,"&lt;"&amp;$BE$3)</f>
        <v>0</v>
      </c>
      <c r="CL150">
        <f>SUMIFS('Grid GenerationQueue'!AM$5:AM$467,'Grid GenerationQueue'!$AX$5:$AX$467,$B150,'Grid GenerationQueue'!$AY$5:$AY$467,$C150,'Grid GenerationQueue'!$BB$5:$BB$467,"&lt;"&amp;$BE$3)</f>
        <v>0</v>
      </c>
      <c r="CM150">
        <f>SUMIFS('Grid GenerationQueue'!AN$5:AN$467,'Grid GenerationQueue'!$AX$5:$AX$467,$B150,'Grid GenerationQueue'!$AY$5:$AY$467,$C150,'Grid GenerationQueue'!$BB$5:$BB$467,"&lt;"&amp;$BE$3)</f>
        <v>0</v>
      </c>
      <c r="CN150">
        <f>SUMIFS('Grid GenerationQueue'!AO$5:AO$467,'Grid GenerationQueue'!$AX$5:$AX$467,$B150,'Grid GenerationQueue'!$AY$5:$AY$467,$C150,'Grid GenerationQueue'!$BB$5:$BB$467,"&lt;"&amp;$BE$3)</f>
        <v>0</v>
      </c>
      <c r="CO150">
        <f>SUMIFS('Grid GenerationQueue'!AP$5:AP$467,'Grid GenerationQueue'!$AX$5:$AX$467,$B150,'Grid GenerationQueue'!$AY$5:$AY$467,$C150,'Grid GenerationQueue'!$BB$5:$BB$467,"&lt;"&amp;$BE$3)</f>
        <v>0</v>
      </c>
    </row>
    <row r="151" spans="1:93" x14ac:dyDescent="0.35">
      <c r="A151" t="s">
        <v>4644</v>
      </c>
      <c r="B151" t="s">
        <v>4615</v>
      </c>
      <c r="C151">
        <v>230</v>
      </c>
      <c r="D151">
        <f>SUMIFS('Grid GenerationQueue'!AE$5:AE$467,'Grid GenerationQueue'!$AX$5:$AX$467,$B151,'Grid GenerationQueue'!$AY$5:$AY$467,$C151,'Grid GenerationQueue'!$BI$5:$BI$467,"&lt;4")</f>
        <v>0</v>
      </c>
      <c r="E151">
        <f>SUMIFS('Grid GenerationQueue'!AF$5:AF$467,'Grid GenerationQueue'!$AX$5:$AX$467,$B151,'Grid GenerationQueue'!$AY$5:$AY$467,$C151,'Grid GenerationQueue'!$BI$5:$BI$467,"&lt;4")</f>
        <v>0</v>
      </c>
      <c r="F151">
        <f>SUMIFS('Grid GenerationQueue'!AG$5:AG$467,'Grid GenerationQueue'!$AX$5:$AX$467,$B151,'Grid GenerationQueue'!$AY$5:$AY$467,$C151,'Grid GenerationQueue'!$BI$5:$BI$467,"&lt;4")</f>
        <v>0</v>
      </c>
      <c r="G151">
        <f>SUMIFS('Grid GenerationQueue'!AH$5:AH$467,'Grid GenerationQueue'!$AX$5:$AX$467,$B151,'Grid GenerationQueue'!$AY$5:$AY$467,$C151,'Grid GenerationQueue'!$BI$5:$BI$467,"&lt;4")</f>
        <v>0</v>
      </c>
      <c r="H151">
        <f>SUMIFS('Grid GenerationQueue'!AI$5:AI$467,'Grid GenerationQueue'!$AX$5:$AX$467,$B151,'Grid GenerationQueue'!$AY$5:$AY$467,$C151,'Grid GenerationQueue'!$BI$5:$BI$467,"&lt;4")</f>
        <v>0</v>
      </c>
      <c r="I151">
        <f>SUMIFS('Grid GenerationQueue'!AJ$5:AJ$467,'Grid GenerationQueue'!$AX$5:$AX$467,$B151,'Grid GenerationQueue'!$AY$5:$AY$467,$C151,'Grid GenerationQueue'!$BI$5:$BI$467,"&lt;4")</f>
        <v>0</v>
      </c>
      <c r="J151">
        <f>SUMIFS('Grid GenerationQueue'!AK$5:AK$467,'Grid GenerationQueue'!$AX$5:$AX$467,$B151,'Grid GenerationQueue'!$AY$5:$AY$467,$C151,'Grid GenerationQueue'!$BI$5:$BI$467,"&lt;4")</f>
        <v>0</v>
      </c>
      <c r="K151">
        <f>SUMIFS('Grid GenerationQueue'!AL$5:AL$467,'Grid GenerationQueue'!$AX$5:$AX$467,$B151,'Grid GenerationQueue'!$AY$5:$AY$467,$C151,'Grid GenerationQueue'!$BI$5:$BI$467,"&lt;4")</f>
        <v>0</v>
      </c>
      <c r="L151">
        <f>SUMIFS('Grid GenerationQueue'!AM$5:AM$467,'Grid GenerationQueue'!$AX$5:$AX$467,$B151,'Grid GenerationQueue'!$AY$5:$AY$467,$C151,'Grid GenerationQueue'!$BI$5:$BI$467,"&lt;4")</f>
        <v>0</v>
      </c>
      <c r="M151">
        <f>SUMIFS('Grid GenerationQueue'!AN$5:AN$467,'Grid GenerationQueue'!$AX$5:$AX$467,$B151,'Grid GenerationQueue'!$AY$5:$AY$467,$C151,'Grid GenerationQueue'!$BI$5:$BI$467,"&lt;4")</f>
        <v>0</v>
      </c>
      <c r="N151">
        <f>SUMIFS('Grid GenerationQueue'!AO$5:AO$467,'Grid GenerationQueue'!$AX$5:$AX$467,$B151,'Grid GenerationQueue'!$AY$5:$AY$467,$C151,'Grid GenerationQueue'!$BI$5:$BI$467,"&lt;4")</f>
        <v>0</v>
      </c>
      <c r="O151">
        <f>SUMIFS('Grid GenerationQueue'!AP$5:AP$467,'Grid GenerationQueue'!$AX$5:$AX$467,$B151,'Grid GenerationQueue'!$AY$5:$AY$467,$C151,'Grid GenerationQueue'!$BI$5:$BI$467,"&lt;4")</f>
        <v>0</v>
      </c>
      <c r="Q151">
        <f>SUMIFS('Grid GenerationQueue'!AE$5:AE$467,'Grid GenerationQueue'!$AX$5:$AX$467,$B151,'Grid GenerationQueue'!$AY$5:$AY$467,$C151,'Grid GenerationQueue'!$BH$5:$BH$467,"Executed")</f>
        <v>0</v>
      </c>
      <c r="R151">
        <f>SUMIFS('Grid GenerationQueue'!AF$5:AF$467,'Grid GenerationQueue'!$AX$5:$AX$467,$B151,'Grid GenerationQueue'!$AY$5:$AY$467,$C151,'Grid GenerationQueue'!$BH$5:$BH$467,"Executed")</f>
        <v>0</v>
      </c>
      <c r="S151">
        <f>SUMIFS('Grid GenerationQueue'!AG$5:AG$467,'Grid GenerationQueue'!$AX$5:$AX$467,$B151,'Grid GenerationQueue'!$AY$5:$AY$467,$C151,'Grid GenerationQueue'!$BH$5:$BH$467,"Executed")</f>
        <v>0</v>
      </c>
      <c r="T151">
        <f>SUMIFS('Grid GenerationQueue'!AH$5:AH$467,'Grid GenerationQueue'!$AX$5:$AX$467,$B151,'Grid GenerationQueue'!$AY$5:$AY$467,$C151,'Grid GenerationQueue'!$BH$5:$BH$467,"Executed")</f>
        <v>0</v>
      </c>
      <c r="U151">
        <f>SUMIFS('Grid GenerationQueue'!AI$5:AI$467,'Grid GenerationQueue'!$AX$5:$AX$467,$B151,'Grid GenerationQueue'!$AY$5:$AY$467,$C151,'Grid GenerationQueue'!$BH$5:$BH$467,"Executed")</f>
        <v>0</v>
      </c>
      <c r="V151">
        <f>SUMIFS('Grid GenerationQueue'!AJ$5:AJ$467,'Grid GenerationQueue'!$AX$5:$AX$467,$B151,'Grid GenerationQueue'!$AY$5:$AY$467,$C151,'Grid GenerationQueue'!$BH$5:$BH$467,"Executed")</f>
        <v>0</v>
      </c>
      <c r="W151">
        <f>SUMIFS('Grid GenerationQueue'!AK$5:AK$467,'Grid GenerationQueue'!$AX$5:$AX$467,$B151,'Grid GenerationQueue'!$AY$5:$AY$467,$C151,'Grid GenerationQueue'!$BH$5:$BH$467,"Executed")</f>
        <v>0</v>
      </c>
      <c r="X151">
        <f>SUMIFS('Grid GenerationQueue'!AL$5:AL$467,'Grid GenerationQueue'!$AX$5:$AX$467,$B151,'Grid GenerationQueue'!$AY$5:$AY$467,$C151,'Grid GenerationQueue'!$BH$5:$BH$467,"Executed")</f>
        <v>0</v>
      </c>
      <c r="Y151">
        <f>SUMIFS('Grid GenerationQueue'!AM$5:AM$467,'Grid GenerationQueue'!$AX$5:$AX$467,$B151,'Grid GenerationQueue'!$AY$5:$AY$467,$C151,'Grid GenerationQueue'!$BH$5:$BH$467,"Executed")</f>
        <v>0</v>
      </c>
      <c r="Z151">
        <f>SUMIFS('Grid GenerationQueue'!AN$5:AN$467,'Grid GenerationQueue'!$AX$5:$AX$467,$B151,'Grid GenerationQueue'!$AY$5:$AY$467,$C151,'Grid GenerationQueue'!$BH$5:$BH$467,"Executed")</f>
        <v>0</v>
      </c>
      <c r="AA151">
        <f>SUMIFS('Grid GenerationQueue'!AO$5:AO$467,'Grid GenerationQueue'!$AX$5:$AX$467,$B151,'Grid GenerationQueue'!$AY$5:$AY$467,$C151,'Grid GenerationQueue'!$BH$5:$BH$467,"Executed")</f>
        <v>0</v>
      </c>
      <c r="AB151">
        <f>SUMIFS('Grid GenerationQueue'!AP$5:AP$467,'Grid GenerationQueue'!$AX$5:$AX$467,$B151,'Grid GenerationQueue'!$AY$5:$AY$467,$C151,'Grid GenerationQueue'!$BH$5:$BH$467,"Executed")</f>
        <v>0</v>
      </c>
      <c r="AD151">
        <f>SUMIFS('Grid GenerationQueue'!AE$5:AE$467,'Grid GenerationQueue'!$AX$5:$AX$467,$B151,'Grid GenerationQueue'!$AY$5:$AY$467,$C151,'Grid GenerationQueue'!$BF$5:$BF$467,"&lt;&gt;"&amp;"")</f>
        <v>0</v>
      </c>
      <c r="AE151">
        <f>SUMIFS('Grid GenerationQueue'!AF$5:AF$467,'Grid GenerationQueue'!$AX$5:$AX$467,$B151,'Grid GenerationQueue'!$AY$5:$AY$467,$C151,'Grid GenerationQueue'!$BF$5:$BF$467,"&lt;&gt;"&amp;"")</f>
        <v>0</v>
      </c>
      <c r="AF151">
        <f>SUMIFS('Grid GenerationQueue'!AG$5:AG$467,'Grid GenerationQueue'!$AX$5:$AX$467,$B151,'Grid GenerationQueue'!$AY$5:$AY$467,$C151,'Grid GenerationQueue'!$BF$5:$BF$467,"&lt;&gt;"&amp;"")</f>
        <v>0</v>
      </c>
      <c r="AG151">
        <f>SUMIFS('Grid GenerationQueue'!AH$5:AH$467,'Grid GenerationQueue'!$AX$5:$AX$467,$B151,'Grid GenerationQueue'!$AY$5:$AY$467,$C151,'Grid GenerationQueue'!$BF$5:$BF$467,"&lt;&gt;"&amp;"")</f>
        <v>0</v>
      </c>
      <c r="AH151">
        <f>SUMIFS('Grid GenerationQueue'!AI$5:AI$467,'Grid GenerationQueue'!$AX$5:$AX$467,$B151,'Grid GenerationQueue'!$AY$5:$AY$467,$C151,'Grid GenerationQueue'!$BF$5:$BF$467,"&lt;&gt;"&amp;"")</f>
        <v>0</v>
      </c>
      <c r="AI151">
        <f>SUMIFS('Grid GenerationQueue'!AJ$5:AJ$467,'Grid GenerationQueue'!$AX$5:$AX$467,$B151,'Grid GenerationQueue'!$AY$5:$AY$467,$C151,'Grid GenerationQueue'!$BF$5:$BF$467,"&lt;&gt;"&amp;"")</f>
        <v>0</v>
      </c>
      <c r="AJ151">
        <f>SUMIFS('Grid GenerationQueue'!AK$5:AK$467,'Grid GenerationQueue'!$AX$5:$AX$467,$B151,'Grid GenerationQueue'!$AY$5:$AY$467,$C151,'Grid GenerationQueue'!$BF$5:$BF$467,"&lt;&gt;"&amp;"")</f>
        <v>0</v>
      </c>
      <c r="AK151">
        <f>SUMIFS('Grid GenerationQueue'!AL$5:AL$467,'Grid GenerationQueue'!$AX$5:$AX$467,$B151,'Grid GenerationQueue'!$AY$5:$AY$467,$C151,'Grid GenerationQueue'!$BF$5:$BF$467,"&lt;&gt;"&amp;"")</f>
        <v>0</v>
      </c>
      <c r="AL151">
        <f>SUMIFS('Grid GenerationQueue'!AM$5:AM$467,'Grid GenerationQueue'!$AX$5:$AX$467,$B151,'Grid GenerationQueue'!$AY$5:$AY$467,$C151,'Grid GenerationQueue'!$BF$5:$BF$467,"&lt;&gt;"&amp;"")</f>
        <v>0</v>
      </c>
      <c r="AM151">
        <f>SUMIFS('Grid GenerationQueue'!AN$5:AN$467,'Grid GenerationQueue'!$AX$5:$AX$467,$B151,'Grid GenerationQueue'!$AY$5:$AY$467,$C151,'Grid GenerationQueue'!$BF$5:$BF$467,"&lt;&gt;"&amp;"")</f>
        <v>0</v>
      </c>
      <c r="AN151">
        <f>SUMIFS('Grid GenerationQueue'!AO$5:AO$467,'Grid GenerationQueue'!$AX$5:$AX$467,$B151,'Grid GenerationQueue'!$AY$5:$AY$467,$C151,'Grid GenerationQueue'!$BF$5:$BF$467,"&lt;&gt;"&amp;"")</f>
        <v>0</v>
      </c>
      <c r="AO151">
        <f>SUMIFS('Grid GenerationQueue'!AP$5:AP$467,'Grid GenerationQueue'!$AX$5:$AX$467,$B151,'Grid GenerationQueue'!$AY$5:$AY$467,$C151,'Grid GenerationQueue'!$BF$5:$BF$467,"&lt;&gt;"&amp;"")</f>
        <v>0</v>
      </c>
      <c r="AQ151">
        <f>SUMIFS('Grid GenerationQueue'!AE$5:AE$467,'Grid GenerationQueue'!$AX$5:$AX$467,$B151,'Grid GenerationQueue'!$AY$5:$AY$467,$C151)</f>
        <v>300.95100000000002</v>
      </c>
      <c r="AR151">
        <f>SUMIFS('Grid GenerationQueue'!AF$5:AF$467,'Grid GenerationQueue'!$AX$5:$AX$467,$B151,'Grid GenerationQueue'!$AY$5:$AY$467,$C151)</f>
        <v>0</v>
      </c>
      <c r="AS151">
        <f>SUMIFS('Grid GenerationQueue'!AG$5:AG$467,'Grid GenerationQueue'!$AX$5:$AX$467,$B151,'Grid GenerationQueue'!$AY$5:$AY$467,$C151)</f>
        <v>0</v>
      </c>
      <c r="AT151">
        <f>SUMIFS('Grid GenerationQueue'!AH$5:AH$467,'Grid GenerationQueue'!$AX$5:$AX$467,$B151,'Grid GenerationQueue'!$AY$5:$AY$467,$C151)</f>
        <v>0</v>
      </c>
      <c r="AU151">
        <f>SUMIFS('Grid GenerationQueue'!AI$5:AI$467,'Grid GenerationQueue'!$AX$5:$AX$467,$B151,'Grid GenerationQueue'!$AY$5:$AY$467,$C151)</f>
        <v>303.678</v>
      </c>
      <c r="AV151">
        <f>SUMIFS('Grid GenerationQueue'!AJ$5:AJ$467,'Grid GenerationQueue'!$AX$5:$AX$467,$B151,'Grid GenerationQueue'!$AY$5:$AY$467,$C151)</f>
        <v>0</v>
      </c>
      <c r="AW151">
        <f>SUMIFS('Grid GenerationQueue'!AK$5:AK$467,'Grid GenerationQueue'!$AX$5:$AX$467,$B151,'Grid GenerationQueue'!$AY$5:$AY$467,$C151)</f>
        <v>0</v>
      </c>
      <c r="AX151">
        <f>SUMIFS('Grid GenerationQueue'!AL$5:AL$467,'Grid GenerationQueue'!$AX$5:$AX$467,$B151,'Grid GenerationQueue'!$AY$5:$AY$467,$C151)</f>
        <v>0</v>
      </c>
      <c r="AY151">
        <f>SUMIFS('Grid GenerationQueue'!AM$5:AM$467,'Grid GenerationQueue'!$AX$5:$AX$467,$B151,'Grid GenerationQueue'!$AY$5:$AY$467,$C151)</f>
        <v>0</v>
      </c>
      <c r="AZ151">
        <f>SUMIFS('Grid GenerationQueue'!AN$5:AN$467,'Grid GenerationQueue'!$AX$5:$AX$467,$B151,'Grid GenerationQueue'!$AY$5:$AY$467,$C151)</f>
        <v>0</v>
      </c>
      <c r="BA151">
        <f>SUMIFS('Grid GenerationQueue'!AO$5:AO$467,'Grid GenerationQueue'!$AX$5:$AX$467,$B151,'Grid GenerationQueue'!$AY$5:$AY$467,$C151)</f>
        <v>0</v>
      </c>
      <c r="BB151">
        <f>SUMIFS('Grid GenerationQueue'!AP$5:AP$467,'Grid GenerationQueue'!$AX$5:$AX$467,$B151,'Grid GenerationQueue'!$AY$5:$AY$467,$C151)</f>
        <v>0</v>
      </c>
      <c r="BD151">
        <f>SUMIFS('Grid GenerationQueue'!AE$5:AE$467,'Grid GenerationQueue'!$AX$5:$AX$467,$B151,'Grid GenerationQueue'!$AY$5:$AY$467,$C151,'Grid GenerationQueue'!$BH$5:$BH$467,"Executed",'Grid GenerationQueue'!$BB$5:$BB$467,"&lt;"&amp;$BE$3)</f>
        <v>0</v>
      </c>
      <c r="BE151">
        <f>SUMIFS('Grid GenerationQueue'!AF$5:AF$467,'Grid GenerationQueue'!$AX$5:$AX$467,$B151,'Grid GenerationQueue'!$AY$5:$AY$467,$C151,'Grid GenerationQueue'!$BH$5:$BH$467,"Executed",'Grid GenerationQueue'!$BB$5:$BB$467,"&lt;"&amp;$BE$3)</f>
        <v>0</v>
      </c>
      <c r="BF151">
        <f>SUMIFS('Grid GenerationQueue'!AG$5:AG$467,'Grid GenerationQueue'!$AX$5:$AX$467,$B151,'Grid GenerationQueue'!$AY$5:$AY$467,$C151,'Grid GenerationQueue'!$BH$5:$BH$467,"Executed",'Grid GenerationQueue'!$BB$5:$BB$467,"&lt;"&amp;$BE$3)</f>
        <v>0</v>
      </c>
      <c r="BG151">
        <f>SUMIFS('Grid GenerationQueue'!AH$5:AH$467,'Grid GenerationQueue'!$AX$5:$AX$467,$B151,'Grid GenerationQueue'!$AY$5:$AY$467,$C151,'Grid GenerationQueue'!$BH$5:$BH$467,"Executed",'Grid GenerationQueue'!$BB$5:$BB$467,"&lt;"&amp;$BE$3)</f>
        <v>0</v>
      </c>
      <c r="BH151">
        <f>SUMIFS('Grid GenerationQueue'!AI$5:AI$467,'Grid GenerationQueue'!$AX$5:$AX$467,$B151,'Grid GenerationQueue'!$AY$5:$AY$467,$C151,'Grid GenerationQueue'!$BH$5:$BH$467,"Executed",'Grid GenerationQueue'!$BB$5:$BB$467,"&lt;"&amp;$BE$3)</f>
        <v>0</v>
      </c>
      <c r="BI151">
        <f>SUMIFS('Grid GenerationQueue'!AJ$5:AJ$467,'Grid GenerationQueue'!$AX$5:$AX$467,$B151,'Grid GenerationQueue'!$AY$5:$AY$467,$C151,'Grid GenerationQueue'!$BH$5:$BH$467,"Executed",'Grid GenerationQueue'!$BB$5:$BB$467,"&lt;"&amp;$BE$3)</f>
        <v>0</v>
      </c>
      <c r="BJ151">
        <f>SUMIFS('Grid GenerationQueue'!AK$5:AK$467,'Grid GenerationQueue'!$AX$5:$AX$467,$B151,'Grid GenerationQueue'!$AY$5:$AY$467,$C151,'Grid GenerationQueue'!$BH$5:$BH$467,"Executed",'Grid GenerationQueue'!$BB$5:$BB$467,"&lt;"&amp;$BE$3)</f>
        <v>0</v>
      </c>
      <c r="BK151">
        <f>SUMIFS('Grid GenerationQueue'!AL$5:AL$467,'Grid GenerationQueue'!$AX$5:$AX$467,$B151,'Grid GenerationQueue'!$AY$5:$AY$467,$C151,'Grid GenerationQueue'!$BH$5:$BH$467,"Executed",'Grid GenerationQueue'!$BB$5:$BB$467,"&lt;"&amp;$BE$3)</f>
        <v>0</v>
      </c>
      <c r="BL151">
        <f>SUMIFS('Grid GenerationQueue'!AM$5:AM$467,'Grid GenerationQueue'!$AX$5:$AX$467,$B151,'Grid GenerationQueue'!$AY$5:$AY$467,$C151,'Grid GenerationQueue'!$BH$5:$BH$467,"Executed",'Grid GenerationQueue'!$BB$5:$BB$467,"&lt;"&amp;$BE$3)</f>
        <v>0</v>
      </c>
      <c r="BM151">
        <f>SUMIFS('Grid GenerationQueue'!AN$5:AN$467,'Grid GenerationQueue'!$AX$5:$AX$467,$B151,'Grid GenerationQueue'!$AY$5:$AY$467,$C151,'Grid GenerationQueue'!$BH$5:$BH$467,"Executed",'Grid GenerationQueue'!$BB$5:$BB$467,"&lt;"&amp;$BE$3)</f>
        <v>0</v>
      </c>
      <c r="BN151">
        <f>SUMIFS('Grid GenerationQueue'!AO$5:AO$467,'Grid GenerationQueue'!$AX$5:$AX$467,$B151,'Grid GenerationQueue'!$AY$5:$AY$467,$C151,'Grid GenerationQueue'!$BH$5:$BH$467,"Executed",'Grid GenerationQueue'!$BB$5:$BB$467,"&lt;"&amp;$BE$3)</f>
        <v>0</v>
      </c>
      <c r="BO151">
        <f>SUMIFS('Grid GenerationQueue'!AP$5:AP$467,'Grid GenerationQueue'!$AX$5:$AX$467,$B151,'Grid GenerationQueue'!$AY$5:$AY$467,$C151,'Grid GenerationQueue'!$BH$5:$BH$467,"Executed",'Grid GenerationQueue'!$BB$5:$BB$467,"&lt;"&amp;$BE$3)</f>
        <v>0</v>
      </c>
      <c r="BQ151">
        <f>SUMIFS('Grid GenerationQueue'!AE$5:AE$467,'Grid GenerationQueue'!$AX$5:$AX$467,$B151,'Grid GenerationQueue'!$AY$5:$AY$467,$C151,'Grid GenerationQueue'!$BF$5:$BF$467,"&lt;&gt;"&amp;"",'Grid GenerationQueue'!$BB$5:$BB$467,"&lt;"&amp;$BE$3)</f>
        <v>0</v>
      </c>
      <c r="BR151">
        <f>SUMIFS('Grid GenerationQueue'!AF$5:AF$467,'Grid GenerationQueue'!$AX$5:$AX$467,$B151,'Grid GenerationQueue'!$AY$5:$AY$467,$C151,'Grid GenerationQueue'!$BF$5:$BF$467,"&lt;&gt;"&amp;"",'Grid GenerationQueue'!$BB$5:$BB$467,"&lt;"&amp;$BE$3)</f>
        <v>0</v>
      </c>
      <c r="BS151">
        <f>SUMIFS('Grid GenerationQueue'!AG$5:AG$467,'Grid GenerationQueue'!$AX$5:$AX$467,$B151,'Grid GenerationQueue'!$AY$5:$AY$467,$C151,'Grid GenerationQueue'!$BF$5:$BF$467,"&lt;&gt;"&amp;"",'Grid GenerationQueue'!$BB$5:$BB$467,"&lt;"&amp;$BE$3)</f>
        <v>0</v>
      </c>
      <c r="BT151">
        <f>SUMIFS('Grid GenerationQueue'!AH$5:AH$467,'Grid GenerationQueue'!$AX$5:$AX$467,$B151,'Grid GenerationQueue'!$AY$5:$AY$467,$C151,'Grid GenerationQueue'!$BF$5:$BF$467,"&lt;&gt;"&amp;"",'Grid GenerationQueue'!$BB$5:$BB$467,"&lt;"&amp;$BE$3)</f>
        <v>0</v>
      </c>
      <c r="BU151">
        <f>SUMIFS('Grid GenerationQueue'!AI$5:AI$467,'Grid GenerationQueue'!$AX$5:$AX$467,$B151,'Grid GenerationQueue'!$AY$5:$AY$467,$C151,'Grid GenerationQueue'!$BF$5:$BF$467,"&lt;&gt;"&amp;"",'Grid GenerationQueue'!$BB$5:$BB$467,"&lt;"&amp;$BE$3)</f>
        <v>0</v>
      </c>
      <c r="BV151">
        <f>SUMIFS('Grid GenerationQueue'!AJ$5:AJ$467,'Grid GenerationQueue'!$AX$5:$AX$467,$B151,'Grid GenerationQueue'!$AY$5:$AY$467,$C151,'Grid GenerationQueue'!$BF$5:$BF$467,"&lt;&gt;"&amp;"",'Grid GenerationQueue'!$BB$5:$BB$467,"&lt;"&amp;$BE$3)</f>
        <v>0</v>
      </c>
      <c r="BW151">
        <f>SUMIFS('Grid GenerationQueue'!AK$5:AK$467,'Grid GenerationQueue'!$AX$5:$AX$467,$B151,'Grid GenerationQueue'!$AY$5:$AY$467,$C151,'Grid GenerationQueue'!$BF$5:$BF$467,"&lt;&gt;"&amp;"",'Grid GenerationQueue'!$BB$5:$BB$467,"&lt;"&amp;$BE$3)</f>
        <v>0</v>
      </c>
      <c r="BX151">
        <f>SUMIFS('Grid GenerationQueue'!AL$5:AL$467,'Grid GenerationQueue'!$AX$5:$AX$467,$B151,'Grid GenerationQueue'!$AY$5:$AY$467,$C151,'Grid GenerationQueue'!$BF$5:$BF$467,"&lt;&gt;"&amp;"",'Grid GenerationQueue'!$BB$5:$BB$467,"&lt;"&amp;$BE$3)</f>
        <v>0</v>
      </c>
      <c r="BY151">
        <f>SUMIFS('Grid GenerationQueue'!AM$5:AM$467,'Grid GenerationQueue'!$AX$5:$AX$467,$B151,'Grid GenerationQueue'!$AY$5:$AY$467,$C151,'Grid GenerationQueue'!$BF$5:$BF$467,"&lt;&gt;"&amp;"",'Grid GenerationQueue'!$BB$5:$BB$467,"&lt;"&amp;$BE$3)</f>
        <v>0</v>
      </c>
      <c r="BZ151">
        <f>SUMIFS('Grid GenerationQueue'!AN$5:AN$467,'Grid GenerationQueue'!$AX$5:$AX$467,$B151,'Grid GenerationQueue'!$AY$5:$AY$467,$C151,'Grid GenerationQueue'!$BF$5:$BF$467,"&lt;&gt;"&amp;"",'Grid GenerationQueue'!$BB$5:$BB$467,"&lt;"&amp;$BE$3)</f>
        <v>0</v>
      </c>
      <c r="CA151">
        <f>SUMIFS('Grid GenerationQueue'!AO$5:AO$467,'Grid GenerationQueue'!$AX$5:$AX$467,$B151,'Grid GenerationQueue'!$AY$5:$AY$467,$C151,'Grid GenerationQueue'!$BF$5:$BF$467,"&lt;&gt;"&amp;"",'Grid GenerationQueue'!$BB$5:$BB$467,"&lt;"&amp;$BE$3)</f>
        <v>0</v>
      </c>
      <c r="CB151">
        <f>SUMIFS('Grid GenerationQueue'!AP$5:AP$467,'Grid GenerationQueue'!$AX$5:$AX$467,$B151,'Grid GenerationQueue'!$AY$5:$AY$467,$C151,'Grid GenerationQueue'!$BF$5:$BF$467,"&lt;&gt;"&amp;"",'Grid GenerationQueue'!$BB$5:$BB$467,"&lt;"&amp;$BE$3)</f>
        <v>0</v>
      </c>
      <c r="CD151">
        <f>SUMIFS('Grid GenerationQueue'!AE$5:AE$467,'Grid GenerationQueue'!$AX$5:$AX$467,$B151,'Grid GenerationQueue'!$AY$5:$AY$467,$C151,'Grid GenerationQueue'!$BB$5:$BB$467,"&lt;"&amp;$BE$3)</f>
        <v>300.95100000000002</v>
      </c>
      <c r="CE151">
        <f>SUMIFS('Grid GenerationQueue'!AF$5:AF$467,'Grid GenerationQueue'!$AX$5:$AX$467,$B151,'Grid GenerationQueue'!$AY$5:$AY$467,$C151,'Grid GenerationQueue'!$BB$5:$BB$467,"&lt;"&amp;$BE$3)</f>
        <v>0</v>
      </c>
      <c r="CF151">
        <f>SUMIFS('Grid GenerationQueue'!AG$5:AG$467,'Grid GenerationQueue'!$AX$5:$AX$467,$B151,'Grid GenerationQueue'!$AY$5:$AY$467,$C151,'Grid GenerationQueue'!$BB$5:$BB$467,"&lt;"&amp;$BE$3)</f>
        <v>0</v>
      </c>
      <c r="CG151">
        <f>SUMIFS('Grid GenerationQueue'!AH$5:AH$467,'Grid GenerationQueue'!$AX$5:$AX$467,$B151,'Grid GenerationQueue'!$AY$5:$AY$467,$C151,'Grid GenerationQueue'!$BB$5:$BB$467,"&lt;"&amp;$BE$3)</f>
        <v>0</v>
      </c>
      <c r="CH151">
        <f>SUMIFS('Grid GenerationQueue'!AI$5:AI$467,'Grid GenerationQueue'!$AX$5:$AX$467,$B151,'Grid GenerationQueue'!$AY$5:$AY$467,$C151,'Grid GenerationQueue'!$BB$5:$BB$467,"&lt;"&amp;$BE$3)</f>
        <v>303.678</v>
      </c>
      <c r="CI151">
        <f>SUMIFS('Grid GenerationQueue'!AJ$5:AJ$467,'Grid GenerationQueue'!$AX$5:$AX$467,$B151,'Grid GenerationQueue'!$AY$5:$AY$467,$C151,'Grid GenerationQueue'!$BB$5:$BB$467,"&lt;"&amp;$BE$3)</f>
        <v>0</v>
      </c>
      <c r="CJ151">
        <f>SUMIFS('Grid GenerationQueue'!AK$5:AK$467,'Grid GenerationQueue'!$AX$5:$AX$467,$B151,'Grid GenerationQueue'!$AY$5:$AY$467,$C151,'Grid GenerationQueue'!$BB$5:$BB$467,"&lt;"&amp;$BE$3)</f>
        <v>0</v>
      </c>
      <c r="CK151">
        <f>SUMIFS('Grid GenerationQueue'!AL$5:AL$467,'Grid GenerationQueue'!$AX$5:$AX$467,$B151,'Grid GenerationQueue'!$AY$5:$AY$467,$C151,'Grid GenerationQueue'!$BB$5:$BB$467,"&lt;"&amp;$BE$3)</f>
        <v>0</v>
      </c>
      <c r="CL151">
        <f>SUMIFS('Grid GenerationQueue'!AM$5:AM$467,'Grid GenerationQueue'!$AX$5:$AX$467,$B151,'Grid GenerationQueue'!$AY$5:$AY$467,$C151,'Grid GenerationQueue'!$BB$5:$BB$467,"&lt;"&amp;$BE$3)</f>
        <v>0</v>
      </c>
      <c r="CM151">
        <f>SUMIFS('Grid GenerationQueue'!AN$5:AN$467,'Grid GenerationQueue'!$AX$5:$AX$467,$B151,'Grid GenerationQueue'!$AY$5:$AY$467,$C151,'Grid GenerationQueue'!$BB$5:$BB$467,"&lt;"&amp;$BE$3)</f>
        <v>0</v>
      </c>
      <c r="CN151">
        <f>SUMIFS('Grid GenerationQueue'!AO$5:AO$467,'Grid GenerationQueue'!$AX$5:$AX$467,$B151,'Grid GenerationQueue'!$AY$5:$AY$467,$C151,'Grid GenerationQueue'!$BB$5:$BB$467,"&lt;"&amp;$BE$3)</f>
        <v>0</v>
      </c>
      <c r="CO151">
        <f>SUMIFS('Grid GenerationQueue'!AP$5:AP$467,'Grid GenerationQueue'!$AX$5:$AX$467,$B151,'Grid GenerationQueue'!$AY$5:$AY$467,$C151,'Grid GenerationQueue'!$BB$5:$BB$467,"&lt;"&amp;$BE$3)</f>
        <v>0</v>
      </c>
    </row>
    <row r="152" spans="1:93" x14ac:dyDescent="0.35">
      <c r="A152" t="s">
        <v>4653</v>
      </c>
      <c r="B152" t="s">
        <v>4547</v>
      </c>
      <c r="C152">
        <v>230</v>
      </c>
      <c r="D152">
        <f>SUMIFS('Grid GenerationQueue'!AE$5:AE$467,'Grid GenerationQueue'!$AX$5:$AX$467,$B152,'Grid GenerationQueue'!$AY$5:$AY$467,$C152,'Grid GenerationQueue'!$BI$5:$BI$467,"&lt;4")</f>
        <v>0.25</v>
      </c>
      <c r="E152">
        <f>SUMIFS('Grid GenerationQueue'!AF$5:AF$467,'Grid GenerationQueue'!$AX$5:$AX$467,$B152,'Grid GenerationQueue'!$AY$5:$AY$467,$C152,'Grid GenerationQueue'!$BI$5:$BI$467,"&lt;4")</f>
        <v>0</v>
      </c>
      <c r="F152">
        <f>SUMIFS('Grid GenerationQueue'!AG$5:AG$467,'Grid GenerationQueue'!$AX$5:$AX$467,$B152,'Grid GenerationQueue'!$AY$5:$AY$467,$C152,'Grid GenerationQueue'!$BI$5:$BI$467,"&lt;4")</f>
        <v>0</v>
      </c>
      <c r="G152">
        <f>SUMIFS('Grid GenerationQueue'!AH$5:AH$467,'Grid GenerationQueue'!$AX$5:$AX$467,$B152,'Grid GenerationQueue'!$AY$5:$AY$467,$C152,'Grid GenerationQueue'!$BI$5:$BI$467,"&lt;4")</f>
        <v>0</v>
      </c>
      <c r="H152">
        <f>SUMIFS('Grid GenerationQueue'!AI$5:AI$467,'Grid GenerationQueue'!$AX$5:$AX$467,$B152,'Grid GenerationQueue'!$AY$5:$AY$467,$C152,'Grid GenerationQueue'!$BI$5:$BI$467,"&lt;4")</f>
        <v>0</v>
      </c>
      <c r="I152">
        <f>SUMIFS('Grid GenerationQueue'!AJ$5:AJ$467,'Grid GenerationQueue'!$AX$5:$AX$467,$B152,'Grid GenerationQueue'!$AY$5:$AY$467,$C152,'Grid GenerationQueue'!$BI$5:$BI$467,"&lt;4")</f>
        <v>0</v>
      </c>
      <c r="J152">
        <f>SUMIFS('Grid GenerationQueue'!AK$5:AK$467,'Grid GenerationQueue'!$AX$5:$AX$467,$B152,'Grid GenerationQueue'!$AY$5:$AY$467,$C152,'Grid GenerationQueue'!$BI$5:$BI$467,"&lt;4")</f>
        <v>0</v>
      </c>
      <c r="K152">
        <f>SUMIFS('Grid GenerationQueue'!AL$5:AL$467,'Grid GenerationQueue'!$AX$5:$AX$467,$B152,'Grid GenerationQueue'!$AY$5:$AY$467,$C152,'Grid GenerationQueue'!$BI$5:$BI$467,"&lt;4")</f>
        <v>0</v>
      </c>
      <c r="L152">
        <f>SUMIFS('Grid GenerationQueue'!AM$5:AM$467,'Grid GenerationQueue'!$AX$5:$AX$467,$B152,'Grid GenerationQueue'!$AY$5:$AY$467,$C152,'Grid GenerationQueue'!$BI$5:$BI$467,"&lt;4")</f>
        <v>0</v>
      </c>
      <c r="M152">
        <f>SUMIFS('Grid GenerationQueue'!AN$5:AN$467,'Grid GenerationQueue'!$AX$5:$AX$467,$B152,'Grid GenerationQueue'!$AY$5:$AY$467,$C152,'Grid GenerationQueue'!$BI$5:$BI$467,"&lt;4")</f>
        <v>0</v>
      </c>
      <c r="N152">
        <f>SUMIFS('Grid GenerationQueue'!AO$5:AO$467,'Grid GenerationQueue'!$AX$5:$AX$467,$B152,'Grid GenerationQueue'!$AY$5:$AY$467,$C152,'Grid GenerationQueue'!$BI$5:$BI$467,"&lt;4")</f>
        <v>0</v>
      </c>
      <c r="O152">
        <f>SUMIFS('Grid GenerationQueue'!AP$5:AP$467,'Grid GenerationQueue'!$AX$5:$AX$467,$B152,'Grid GenerationQueue'!$AY$5:$AY$467,$C152,'Grid GenerationQueue'!$BI$5:$BI$467,"&lt;4")</f>
        <v>0</v>
      </c>
      <c r="Q152">
        <f>SUMIFS('Grid GenerationQueue'!AE$5:AE$467,'Grid GenerationQueue'!$AX$5:$AX$467,$B152,'Grid GenerationQueue'!$AY$5:$AY$467,$C152,'Grid GenerationQueue'!$BH$5:$BH$467,"Executed")</f>
        <v>0.25</v>
      </c>
      <c r="R152">
        <f>SUMIFS('Grid GenerationQueue'!AF$5:AF$467,'Grid GenerationQueue'!$AX$5:$AX$467,$B152,'Grid GenerationQueue'!$AY$5:$AY$467,$C152,'Grid GenerationQueue'!$BH$5:$BH$467,"Executed")</f>
        <v>0</v>
      </c>
      <c r="S152">
        <f>SUMIFS('Grid GenerationQueue'!AG$5:AG$467,'Grid GenerationQueue'!$AX$5:$AX$467,$B152,'Grid GenerationQueue'!$AY$5:$AY$467,$C152,'Grid GenerationQueue'!$BH$5:$BH$467,"Executed")</f>
        <v>0</v>
      </c>
      <c r="T152">
        <f>SUMIFS('Grid GenerationQueue'!AH$5:AH$467,'Grid GenerationQueue'!$AX$5:$AX$467,$B152,'Grid GenerationQueue'!$AY$5:$AY$467,$C152,'Grid GenerationQueue'!$BH$5:$BH$467,"Executed")</f>
        <v>0</v>
      </c>
      <c r="U152">
        <f>SUMIFS('Grid GenerationQueue'!AI$5:AI$467,'Grid GenerationQueue'!$AX$5:$AX$467,$B152,'Grid GenerationQueue'!$AY$5:$AY$467,$C152,'Grid GenerationQueue'!$BH$5:$BH$467,"Executed")</f>
        <v>0</v>
      </c>
      <c r="V152">
        <f>SUMIFS('Grid GenerationQueue'!AJ$5:AJ$467,'Grid GenerationQueue'!$AX$5:$AX$467,$B152,'Grid GenerationQueue'!$AY$5:$AY$467,$C152,'Grid GenerationQueue'!$BH$5:$BH$467,"Executed")</f>
        <v>0</v>
      </c>
      <c r="W152">
        <f>SUMIFS('Grid GenerationQueue'!AK$5:AK$467,'Grid GenerationQueue'!$AX$5:$AX$467,$B152,'Grid GenerationQueue'!$AY$5:$AY$467,$C152,'Grid GenerationQueue'!$BH$5:$BH$467,"Executed")</f>
        <v>0</v>
      </c>
      <c r="X152">
        <f>SUMIFS('Grid GenerationQueue'!AL$5:AL$467,'Grid GenerationQueue'!$AX$5:$AX$467,$B152,'Grid GenerationQueue'!$AY$5:$AY$467,$C152,'Grid GenerationQueue'!$BH$5:$BH$467,"Executed")</f>
        <v>0</v>
      </c>
      <c r="Y152">
        <f>SUMIFS('Grid GenerationQueue'!AM$5:AM$467,'Grid GenerationQueue'!$AX$5:$AX$467,$B152,'Grid GenerationQueue'!$AY$5:$AY$467,$C152,'Grid GenerationQueue'!$BH$5:$BH$467,"Executed")</f>
        <v>0</v>
      </c>
      <c r="Z152">
        <f>SUMIFS('Grid GenerationQueue'!AN$5:AN$467,'Grid GenerationQueue'!$AX$5:$AX$467,$B152,'Grid GenerationQueue'!$AY$5:$AY$467,$C152,'Grid GenerationQueue'!$BH$5:$BH$467,"Executed")</f>
        <v>0</v>
      </c>
      <c r="AA152">
        <f>SUMIFS('Grid GenerationQueue'!AO$5:AO$467,'Grid GenerationQueue'!$AX$5:$AX$467,$B152,'Grid GenerationQueue'!$AY$5:$AY$467,$C152,'Grid GenerationQueue'!$BH$5:$BH$467,"Executed")</f>
        <v>0</v>
      </c>
      <c r="AB152">
        <f>SUMIFS('Grid GenerationQueue'!AP$5:AP$467,'Grid GenerationQueue'!$AX$5:$AX$467,$B152,'Grid GenerationQueue'!$AY$5:$AY$467,$C152,'Grid GenerationQueue'!$BH$5:$BH$467,"Executed")</f>
        <v>0</v>
      </c>
      <c r="AD152">
        <f>SUMIFS('Grid GenerationQueue'!AE$5:AE$467,'Grid GenerationQueue'!$AX$5:$AX$467,$B152,'Grid GenerationQueue'!$AY$5:$AY$467,$C152,'Grid GenerationQueue'!$BF$5:$BF$467,"&lt;&gt;"&amp;"")</f>
        <v>0.25</v>
      </c>
      <c r="AE152">
        <f>SUMIFS('Grid GenerationQueue'!AF$5:AF$467,'Grid GenerationQueue'!$AX$5:$AX$467,$B152,'Grid GenerationQueue'!$AY$5:$AY$467,$C152,'Grid GenerationQueue'!$BF$5:$BF$467,"&lt;&gt;"&amp;"")</f>
        <v>0</v>
      </c>
      <c r="AF152">
        <f>SUMIFS('Grid GenerationQueue'!AG$5:AG$467,'Grid GenerationQueue'!$AX$5:$AX$467,$B152,'Grid GenerationQueue'!$AY$5:$AY$467,$C152,'Grid GenerationQueue'!$BF$5:$BF$467,"&lt;&gt;"&amp;"")</f>
        <v>0</v>
      </c>
      <c r="AG152">
        <f>SUMIFS('Grid GenerationQueue'!AH$5:AH$467,'Grid GenerationQueue'!$AX$5:$AX$467,$B152,'Grid GenerationQueue'!$AY$5:$AY$467,$C152,'Grid GenerationQueue'!$BF$5:$BF$467,"&lt;&gt;"&amp;"")</f>
        <v>0</v>
      </c>
      <c r="AH152">
        <f>SUMIFS('Grid GenerationQueue'!AI$5:AI$467,'Grid GenerationQueue'!$AX$5:$AX$467,$B152,'Grid GenerationQueue'!$AY$5:$AY$467,$C152,'Grid GenerationQueue'!$BF$5:$BF$467,"&lt;&gt;"&amp;"")</f>
        <v>0</v>
      </c>
      <c r="AI152">
        <f>SUMIFS('Grid GenerationQueue'!AJ$5:AJ$467,'Grid GenerationQueue'!$AX$5:$AX$467,$B152,'Grid GenerationQueue'!$AY$5:$AY$467,$C152,'Grid GenerationQueue'!$BF$5:$BF$467,"&lt;&gt;"&amp;"")</f>
        <v>0</v>
      </c>
      <c r="AJ152">
        <f>SUMIFS('Grid GenerationQueue'!AK$5:AK$467,'Grid GenerationQueue'!$AX$5:$AX$467,$B152,'Grid GenerationQueue'!$AY$5:$AY$467,$C152,'Grid GenerationQueue'!$BF$5:$BF$467,"&lt;&gt;"&amp;"")</f>
        <v>0</v>
      </c>
      <c r="AK152">
        <f>SUMIFS('Grid GenerationQueue'!AL$5:AL$467,'Grid GenerationQueue'!$AX$5:$AX$467,$B152,'Grid GenerationQueue'!$AY$5:$AY$467,$C152,'Grid GenerationQueue'!$BF$5:$BF$467,"&lt;&gt;"&amp;"")</f>
        <v>0</v>
      </c>
      <c r="AL152">
        <f>SUMIFS('Grid GenerationQueue'!AM$5:AM$467,'Grid GenerationQueue'!$AX$5:$AX$467,$B152,'Grid GenerationQueue'!$AY$5:$AY$467,$C152,'Grid GenerationQueue'!$BF$5:$BF$467,"&lt;&gt;"&amp;"")</f>
        <v>0</v>
      </c>
      <c r="AM152">
        <f>SUMIFS('Grid GenerationQueue'!AN$5:AN$467,'Grid GenerationQueue'!$AX$5:$AX$467,$B152,'Grid GenerationQueue'!$AY$5:$AY$467,$C152,'Grid GenerationQueue'!$BF$5:$BF$467,"&lt;&gt;"&amp;"")</f>
        <v>0</v>
      </c>
      <c r="AN152">
        <f>SUMIFS('Grid GenerationQueue'!AO$5:AO$467,'Grid GenerationQueue'!$AX$5:$AX$467,$B152,'Grid GenerationQueue'!$AY$5:$AY$467,$C152,'Grid GenerationQueue'!$BF$5:$BF$467,"&lt;&gt;"&amp;"")</f>
        <v>0</v>
      </c>
      <c r="AO152">
        <f>SUMIFS('Grid GenerationQueue'!AP$5:AP$467,'Grid GenerationQueue'!$AX$5:$AX$467,$B152,'Grid GenerationQueue'!$AY$5:$AY$467,$C152,'Grid GenerationQueue'!$BF$5:$BF$467,"&lt;&gt;"&amp;"")</f>
        <v>0</v>
      </c>
      <c r="AQ152">
        <f>SUMIFS('Grid GenerationQueue'!AE$5:AE$467,'Grid GenerationQueue'!$AX$5:$AX$467,$B152,'Grid GenerationQueue'!$AY$5:$AY$467,$C152)</f>
        <v>0.25</v>
      </c>
      <c r="AR152">
        <f>SUMIFS('Grid GenerationQueue'!AF$5:AF$467,'Grid GenerationQueue'!$AX$5:$AX$467,$B152,'Grid GenerationQueue'!$AY$5:$AY$467,$C152)</f>
        <v>0</v>
      </c>
      <c r="AS152">
        <f>SUMIFS('Grid GenerationQueue'!AG$5:AG$467,'Grid GenerationQueue'!$AX$5:$AX$467,$B152,'Grid GenerationQueue'!$AY$5:$AY$467,$C152)</f>
        <v>0</v>
      </c>
      <c r="AT152">
        <f>SUMIFS('Grid GenerationQueue'!AH$5:AH$467,'Grid GenerationQueue'!$AX$5:$AX$467,$B152,'Grid GenerationQueue'!$AY$5:$AY$467,$C152)</f>
        <v>0</v>
      </c>
      <c r="AU152">
        <f>SUMIFS('Grid GenerationQueue'!AI$5:AI$467,'Grid GenerationQueue'!$AX$5:$AX$467,$B152,'Grid GenerationQueue'!$AY$5:$AY$467,$C152)</f>
        <v>0</v>
      </c>
      <c r="AV152">
        <f>SUMIFS('Grid GenerationQueue'!AJ$5:AJ$467,'Grid GenerationQueue'!$AX$5:$AX$467,$B152,'Grid GenerationQueue'!$AY$5:$AY$467,$C152)</f>
        <v>0</v>
      </c>
      <c r="AW152">
        <f>SUMIFS('Grid GenerationQueue'!AK$5:AK$467,'Grid GenerationQueue'!$AX$5:$AX$467,$B152,'Grid GenerationQueue'!$AY$5:$AY$467,$C152)</f>
        <v>0</v>
      </c>
      <c r="AX152">
        <f>SUMIFS('Grid GenerationQueue'!AL$5:AL$467,'Grid GenerationQueue'!$AX$5:$AX$467,$B152,'Grid GenerationQueue'!$AY$5:$AY$467,$C152)</f>
        <v>0</v>
      </c>
      <c r="AY152">
        <f>SUMIFS('Grid GenerationQueue'!AM$5:AM$467,'Grid GenerationQueue'!$AX$5:$AX$467,$B152,'Grid GenerationQueue'!$AY$5:$AY$467,$C152)</f>
        <v>0</v>
      </c>
      <c r="AZ152">
        <f>SUMIFS('Grid GenerationQueue'!AN$5:AN$467,'Grid GenerationQueue'!$AX$5:$AX$467,$B152,'Grid GenerationQueue'!$AY$5:$AY$467,$C152)</f>
        <v>0</v>
      </c>
      <c r="BA152">
        <f>SUMIFS('Grid GenerationQueue'!AO$5:AO$467,'Grid GenerationQueue'!$AX$5:$AX$467,$B152,'Grid GenerationQueue'!$AY$5:$AY$467,$C152)</f>
        <v>0</v>
      </c>
      <c r="BB152">
        <f>SUMIFS('Grid GenerationQueue'!AP$5:AP$467,'Grid GenerationQueue'!$AX$5:$AX$467,$B152,'Grid GenerationQueue'!$AY$5:$AY$467,$C152)</f>
        <v>0</v>
      </c>
      <c r="BD152">
        <f>SUMIFS('Grid GenerationQueue'!AE$5:AE$467,'Grid GenerationQueue'!$AX$5:$AX$467,$B152,'Grid GenerationQueue'!$AY$5:$AY$467,$C152,'Grid GenerationQueue'!$BH$5:$BH$467,"Executed",'Grid GenerationQueue'!$BB$5:$BB$467,"&lt;"&amp;$BE$3)</f>
        <v>0.25</v>
      </c>
      <c r="BE152">
        <f>SUMIFS('Grid GenerationQueue'!AF$5:AF$467,'Grid GenerationQueue'!$AX$5:$AX$467,$B152,'Grid GenerationQueue'!$AY$5:$AY$467,$C152,'Grid GenerationQueue'!$BH$5:$BH$467,"Executed",'Grid GenerationQueue'!$BB$5:$BB$467,"&lt;"&amp;$BE$3)</f>
        <v>0</v>
      </c>
      <c r="BF152">
        <f>SUMIFS('Grid GenerationQueue'!AG$5:AG$467,'Grid GenerationQueue'!$AX$5:$AX$467,$B152,'Grid GenerationQueue'!$AY$5:$AY$467,$C152,'Grid GenerationQueue'!$BH$5:$BH$467,"Executed",'Grid GenerationQueue'!$BB$5:$BB$467,"&lt;"&amp;$BE$3)</f>
        <v>0</v>
      </c>
      <c r="BG152">
        <f>SUMIFS('Grid GenerationQueue'!AH$5:AH$467,'Grid GenerationQueue'!$AX$5:$AX$467,$B152,'Grid GenerationQueue'!$AY$5:$AY$467,$C152,'Grid GenerationQueue'!$BH$5:$BH$467,"Executed",'Grid GenerationQueue'!$BB$5:$BB$467,"&lt;"&amp;$BE$3)</f>
        <v>0</v>
      </c>
      <c r="BH152">
        <f>SUMIFS('Grid GenerationQueue'!AI$5:AI$467,'Grid GenerationQueue'!$AX$5:$AX$467,$B152,'Grid GenerationQueue'!$AY$5:$AY$467,$C152,'Grid GenerationQueue'!$BH$5:$BH$467,"Executed",'Grid GenerationQueue'!$BB$5:$BB$467,"&lt;"&amp;$BE$3)</f>
        <v>0</v>
      </c>
      <c r="BI152">
        <f>SUMIFS('Grid GenerationQueue'!AJ$5:AJ$467,'Grid GenerationQueue'!$AX$5:$AX$467,$B152,'Grid GenerationQueue'!$AY$5:$AY$467,$C152,'Grid GenerationQueue'!$BH$5:$BH$467,"Executed",'Grid GenerationQueue'!$BB$5:$BB$467,"&lt;"&amp;$BE$3)</f>
        <v>0</v>
      </c>
      <c r="BJ152">
        <f>SUMIFS('Grid GenerationQueue'!AK$5:AK$467,'Grid GenerationQueue'!$AX$5:$AX$467,$B152,'Grid GenerationQueue'!$AY$5:$AY$467,$C152,'Grid GenerationQueue'!$BH$5:$BH$467,"Executed",'Grid GenerationQueue'!$BB$5:$BB$467,"&lt;"&amp;$BE$3)</f>
        <v>0</v>
      </c>
      <c r="BK152">
        <f>SUMIFS('Grid GenerationQueue'!AL$5:AL$467,'Grid GenerationQueue'!$AX$5:$AX$467,$B152,'Grid GenerationQueue'!$AY$5:$AY$467,$C152,'Grid GenerationQueue'!$BH$5:$BH$467,"Executed",'Grid GenerationQueue'!$BB$5:$BB$467,"&lt;"&amp;$BE$3)</f>
        <v>0</v>
      </c>
      <c r="BL152">
        <f>SUMIFS('Grid GenerationQueue'!AM$5:AM$467,'Grid GenerationQueue'!$AX$5:$AX$467,$B152,'Grid GenerationQueue'!$AY$5:$AY$467,$C152,'Grid GenerationQueue'!$BH$5:$BH$467,"Executed",'Grid GenerationQueue'!$BB$5:$BB$467,"&lt;"&amp;$BE$3)</f>
        <v>0</v>
      </c>
      <c r="BM152">
        <f>SUMIFS('Grid GenerationQueue'!AN$5:AN$467,'Grid GenerationQueue'!$AX$5:$AX$467,$B152,'Grid GenerationQueue'!$AY$5:$AY$467,$C152,'Grid GenerationQueue'!$BH$5:$BH$467,"Executed",'Grid GenerationQueue'!$BB$5:$BB$467,"&lt;"&amp;$BE$3)</f>
        <v>0</v>
      </c>
      <c r="BN152">
        <f>SUMIFS('Grid GenerationQueue'!AO$5:AO$467,'Grid GenerationQueue'!$AX$5:$AX$467,$B152,'Grid GenerationQueue'!$AY$5:$AY$467,$C152,'Grid GenerationQueue'!$BH$5:$BH$467,"Executed",'Grid GenerationQueue'!$BB$5:$BB$467,"&lt;"&amp;$BE$3)</f>
        <v>0</v>
      </c>
      <c r="BO152">
        <f>SUMIFS('Grid GenerationQueue'!AP$5:AP$467,'Grid GenerationQueue'!$AX$5:$AX$467,$B152,'Grid GenerationQueue'!$AY$5:$AY$467,$C152,'Grid GenerationQueue'!$BH$5:$BH$467,"Executed",'Grid GenerationQueue'!$BB$5:$BB$467,"&lt;"&amp;$BE$3)</f>
        <v>0</v>
      </c>
      <c r="BQ152">
        <f>SUMIFS('Grid GenerationQueue'!AE$5:AE$467,'Grid GenerationQueue'!$AX$5:$AX$467,$B152,'Grid GenerationQueue'!$AY$5:$AY$467,$C152,'Grid GenerationQueue'!$BF$5:$BF$467,"&lt;&gt;"&amp;"",'Grid GenerationQueue'!$BB$5:$BB$467,"&lt;"&amp;$BE$3)</f>
        <v>0.25</v>
      </c>
      <c r="BR152">
        <f>SUMIFS('Grid GenerationQueue'!AF$5:AF$467,'Grid GenerationQueue'!$AX$5:$AX$467,$B152,'Grid GenerationQueue'!$AY$5:$AY$467,$C152,'Grid GenerationQueue'!$BF$5:$BF$467,"&lt;&gt;"&amp;"",'Grid GenerationQueue'!$BB$5:$BB$467,"&lt;"&amp;$BE$3)</f>
        <v>0</v>
      </c>
      <c r="BS152">
        <f>SUMIFS('Grid GenerationQueue'!AG$5:AG$467,'Grid GenerationQueue'!$AX$5:$AX$467,$B152,'Grid GenerationQueue'!$AY$5:$AY$467,$C152,'Grid GenerationQueue'!$BF$5:$BF$467,"&lt;&gt;"&amp;"",'Grid GenerationQueue'!$BB$5:$BB$467,"&lt;"&amp;$BE$3)</f>
        <v>0</v>
      </c>
      <c r="BT152">
        <f>SUMIFS('Grid GenerationQueue'!AH$5:AH$467,'Grid GenerationQueue'!$AX$5:$AX$467,$B152,'Grid GenerationQueue'!$AY$5:$AY$467,$C152,'Grid GenerationQueue'!$BF$5:$BF$467,"&lt;&gt;"&amp;"",'Grid GenerationQueue'!$BB$5:$BB$467,"&lt;"&amp;$BE$3)</f>
        <v>0</v>
      </c>
      <c r="BU152">
        <f>SUMIFS('Grid GenerationQueue'!AI$5:AI$467,'Grid GenerationQueue'!$AX$5:$AX$467,$B152,'Grid GenerationQueue'!$AY$5:$AY$467,$C152,'Grid GenerationQueue'!$BF$5:$BF$467,"&lt;&gt;"&amp;"",'Grid GenerationQueue'!$BB$5:$BB$467,"&lt;"&amp;$BE$3)</f>
        <v>0</v>
      </c>
      <c r="BV152">
        <f>SUMIFS('Grid GenerationQueue'!AJ$5:AJ$467,'Grid GenerationQueue'!$AX$5:$AX$467,$B152,'Grid GenerationQueue'!$AY$5:$AY$467,$C152,'Grid GenerationQueue'!$BF$5:$BF$467,"&lt;&gt;"&amp;"",'Grid GenerationQueue'!$BB$5:$BB$467,"&lt;"&amp;$BE$3)</f>
        <v>0</v>
      </c>
      <c r="BW152">
        <f>SUMIFS('Grid GenerationQueue'!AK$5:AK$467,'Grid GenerationQueue'!$AX$5:$AX$467,$B152,'Grid GenerationQueue'!$AY$5:$AY$467,$C152,'Grid GenerationQueue'!$BF$5:$BF$467,"&lt;&gt;"&amp;"",'Grid GenerationQueue'!$BB$5:$BB$467,"&lt;"&amp;$BE$3)</f>
        <v>0</v>
      </c>
      <c r="BX152">
        <f>SUMIFS('Grid GenerationQueue'!AL$5:AL$467,'Grid GenerationQueue'!$AX$5:$AX$467,$B152,'Grid GenerationQueue'!$AY$5:$AY$467,$C152,'Grid GenerationQueue'!$BF$5:$BF$467,"&lt;&gt;"&amp;"",'Grid GenerationQueue'!$BB$5:$BB$467,"&lt;"&amp;$BE$3)</f>
        <v>0</v>
      </c>
      <c r="BY152">
        <f>SUMIFS('Grid GenerationQueue'!AM$5:AM$467,'Grid GenerationQueue'!$AX$5:$AX$467,$B152,'Grid GenerationQueue'!$AY$5:$AY$467,$C152,'Grid GenerationQueue'!$BF$5:$BF$467,"&lt;&gt;"&amp;"",'Grid GenerationQueue'!$BB$5:$BB$467,"&lt;"&amp;$BE$3)</f>
        <v>0</v>
      </c>
      <c r="BZ152">
        <f>SUMIFS('Grid GenerationQueue'!AN$5:AN$467,'Grid GenerationQueue'!$AX$5:$AX$467,$B152,'Grid GenerationQueue'!$AY$5:$AY$467,$C152,'Grid GenerationQueue'!$BF$5:$BF$467,"&lt;&gt;"&amp;"",'Grid GenerationQueue'!$BB$5:$BB$467,"&lt;"&amp;$BE$3)</f>
        <v>0</v>
      </c>
      <c r="CA152">
        <f>SUMIFS('Grid GenerationQueue'!AO$5:AO$467,'Grid GenerationQueue'!$AX$5:$AX$467,$B152,'Grid GenerationQueue'!$AY$5:$AY$467,$C152,'Grid GenerationQueue'!$BF$5:$BF$467,"&lt;&gt;"&amp;"",'Grid GenerationQueue'!$BB$5:$BB$467,"&lt;"&amp;$BE$3)</f>
        <v>0</v>
      </c>
      <c r="CB152">
        <f>SUMIFS('Grid GenerationQueue'!AP$5:AP$467,'Grid GenerationQueue'!$AX$5:$AX$467,$B152,'Grid GenerationQueue'!$AY$5:$AY$467,$C152,'Grid GenerationQueue'!$BF$5:$BF$467,"&lt;&gt;"&amp;"",'Grid GenerationQueue'!$BB$5:$BB$467,"&lt;"&amp;$BE$3)</f>
        <v>0</v>
      </c>
      <c r="CD152">
        <f>SUMIFS('Grid GenerationQueue'!AE$5:AE$467,'Grid GenerationQueue'!$AX$5:$AX$467,$B152,'Grid GenerationQueue'!$AY$5:$AY$467,$C152,'Grid GenerationQueue'!$BB$5:$BB$467,"&lt;"&amp;$BE$3)</f>
        <v>0.25</v>
      </c>
      <c r="CE152">
        <f>SUMIFS('Grid GenerationQueue'!AF$5:AF$467,'Grid GenerationQueue'!$AX$5:$AX$467,$B152,'Grid GenerationQueue'!$AY$5:$AY$467,$C152,'Grid GenerationQueue'!$BB$5:$BB$467,"&lt;"&amp;$BE$3)</f>
        <v>0</v>
      </c>
      <c r="CF152">
        <f>SUMIFS('Grid GenerationQueue'!AG$5:AG$467,'Grid GenerationQueue'!$AX$5:$AX$467,$B152,'Grid GenerationQueue'!$AY$5:$AY$467,$C152,'Grid GenerationQueue'!$BB$5:$BB$467,"&lt;"&amp;$BE$3)</f>
        <v>0</v>
      </c>
      <c r="CG152">
        <f>SUMIFS('Grid GenerationQueue'!AH$5:AH$467,'Grid GenerationQueue'!$AX$5:$AX$467,$B152,'Grid GenerationQueue'!$AY$5:$AY$467,$C152,'Grid GenerationQueue'!$BB$5:$BB$467,"&lt;"&amp;$BE$3)</f>
        <v>0</v>
      </c>
      <c r="CH152">
        <f>SUMIFS('Grid GenerationQueue'!AI$5:AI$467,'Grid GenerationQueue'!$AX$5:$AX$467,$B152,'Grid GenerationQueue'!$AY$5:$AY$467,$C152,'Grid GenerationQueue'!$BB$5:$BB$467,"&lt;"&amp;$BE$3)</f>
        <v>0</v>
      </c>
      <c r="CI152">
        <f>SUMIFS('Grid GenerationQueue'!AJ$5:AJ$467,'Grid GenerationQueue'!$AX$5:$AX$467,$B152,'Grid GenerationQueue'!$AY$5:$AY$467,$C152,'Grid GenerationQueue'!$BB$5:$BB$467,"&lt;"&amp;$BE$3)</f>
        <v>0</v>
      </c>
      <c r="CJ152">
        <f>SUMIFS('Grid GenerationQueue'!AK$5:AK$467,'Grid GenerationQueue'!$AX$5:$AX$467,$B152,'Grid GenerationQueue'!$AY$5:$AY$467,$C152,'Grid GenerationQueue'!$BB$5:$BB$467,"&lt;"&amp;$BE$3)</f>
        <v>0</v>
      </c>
      <c r="CK152">
        <f>SUMIFS('Grid GenerationQueue'!AL$5:AL$467,'Grid GenerationQueue'!$AX$5:$AX$467,$B152,'Grid GenerationQueue'!$AY$5:$AY$467,$C152,'Grid GenerationQueue'!$BB$5:$BB$467,"&lt;"&amp;$BE$3)</f>
        <v>0</v>
      </c>
      <c r="CL152">
        <f>SUMIFS('Grid GenerationQueue'!AM$5:AM$467,'Grid GenerationQueue'!$AX$5:$AX$467,$B152,'Grid GenerationQueue'!$AY$5:$AY$467,$C152,'Grid GenerationQueue'!$BB$5:$BB$467,"&lt;"&amp;$BE$3)</f>
        <v>0</v>
      </c>
      <c r="CM152">
        <f>SUMIFS('Grid GenerationQueue'!AN$5:AN$467,'Grid GenerationQueue'!$AX$5:$AX$467,$B152,'Grid GenerationQueue'!$AY$5:$AY$467,$C152,'Grid GenerationQueue'!$BB$5:$BB$467,"&lt;"&amp;$BE$3)</f>
        <v>0</v>
      </c>
      <c r="CN152">
        <f>SUMIFS('Grid GenerationQueue'!AO$5:AO$467,'Grid GenerationQueue'!$AX$5:$AX$467,$B152,'Grid GenerationQueue'!$AY$5:$AY$467,$C152,'Grid GenerationQueue'!$BB$5:$BB$467,"&lt;"&amp;$BE$3)</f>
        <v>0</v>
      </c>
      <c r="CO152">
        <f>SUMIFS('Grid GenerationQueue'!AP$5:AP$467,'Grid GenerationQueue'!$AX$5:$AX$467,$B152,'Grid GenerationQueue'!$AY$5:$AY$467,$C152,'Grid GenerationQueue'!$BB$5:$BB$467,"&lt;"&amp;$BE$3)</f>
        <v>0</v>
      </c>
    </row>
    <row r="153" spans="1:93" x14ac:dyDescent="0.35">
      <c r="A153" t="s">
        <v>4653</v>
      </c>
      <c r="B153" t="s">
        <v>4712</v>
      </c>
      <c r="C153">
        <v>230</v>
      </c>
      <c r="D153">
        <f>SUMIFS('Grid GenerationQueue'!AE$5:AE$467,'Grid GenerationQueue'!$AX$5:$AX$467,$B153,'Grid GenerationQueue'!$AY$5:$AY$467,$C153,'Grid GenerationQueue'!$BI$5:$BI$467,"&lt;4")</f>
        <v>0</v>
      </c>
      <c r="E153">
        <f>SUMIFS('Grid GenerationQueue'!AF$5:AF$467,'Grid GenerationQueue'!$AX$5:$AX$467,$B153,'Grid GenerationQueue'!$AY$5:$AY$467,$C153,'Grid GenerationQueue'!$BI$5:$BI$467,"&lt;4")</f>
        <v>0</v>
      </c>
      <c r="F153">
        <f>SUMIFS('Grid GenerationQueue'!AG$5:AG$467,'Grid GenerationQueue'!$AX$5:$AX$467,$B153,'Grid GenerationQueue'!$AY$5:$AY$467,$C153,'Grid GenerationQueue'!$BI$5:$BI$467,"&lt;4")</f>
        <v>0</v>
      </c>
      <c r="G153">
        <f>SUMIFS('Grid GenerationQueue'!AH$5:AH$467,'Grid GenerationQueue'!$AX$5:$AX$467,$B153,'Grid GenerationQueue'!$AY$5:$AY$467,$C153,'Grid GenerationQueue'!$BI$5:$BI$467,"&lt;4")</f>
        <v>0</v>
      </c>
      <c r="H153">
        <f>SUMIFS('Grid GenerationQueue'!AI$5:AI$467,'Grid GenerationQueue'!$AX$5:$AX$467,$B153,'Grid GenerationQueue'!$AY$5:$AY$467,$C153,'Grid GenerationQueue'!$BI$5:$BI$467,"&lt;4")</f>
        <v>0</v>
      </c>
      <c r="I153">
        <f>SUMIFS('Grid GenerationQueue'!AJ$5:AJ$467,'Grid GenerationQueue'!$AX$5:$AX$467,$B153,'Grid GenerationQueue'!$AY$5:$AY$467,$C153,'Grid GenerationQueue'!$BI$5:$BI$467,"&lt;4")</f>
        <v>0</v>
      </c>
      <c r="J153">
        <f>SUMIFS('Grid GenerationQueue'!AK$5:AK$467,'Grid GenerationQueue'!$AX$5:$AX$467,$B153,'Grid GenerationQueue'!$AY$5:$AY$467,$C153,'Grid GenerationQueue'!$BI$5:$BI$467,"&lt;4")</f>
        <v>0</v>
      </c>
      <c r="K153">
        <f>SUMIFS('Grid GenerationQueue'!AL$5:AL$467,'Grid GenerationQueue'!$AX$5:$AX$467,$B153,'Grid GenerationQueue'!$AY$5:$AY$467,$C153,'Grid GenerationQueue'!$BI$5:$BI$467,"&lt;4")</f>
        <v>0</v>
      </c>
      <c r="L153">
        <f>SUMIFS('Grid GenerationQueue'!AM$5:AM$467,'Grid GenerationQueue'!$AX$5:$AX$467,$B153,'Grid GenerationQueue'!$AY$5:$AY$467,$C153,'Grid GenerationQueue'!$BI$5:$BI$467,"&lt;4")</f>
        <v>0</v>
      </c>
      <c r="M153">
        <f>SUMIFS('Grid GenerationQueue'!AN$5:AN$467,'Grid GenerationQueue'!$AX$5:$AX$467,$B153,'Grid GenerationQueue'!$AY$5:$AY$467,$C153,'Grid GenerationQueue'!$BI$5:$BI$467,"&lt;4")</f>
        <v>0</v>
      </c>
      <c r="N153">
        <f>SUMIFS('Grid GenerationQueue'!AO$5:AO$467,'Grid GenerationQueue'!$AX$5:$AX$467,$B153,'Grid GenerationQueue'!$AY$5:$AY$467,$C153,'Grid GenerationQueue'!$BI$5:$BI$467,"&lt;4")</f>
        <v>0</v>
      </c>
      <c r="O153">
        <f>SUMIFS('Grid GenerationQueue'!AP$5:AP$467,'Grid GenerationQueue'!$AX$5:$AX$467,$B153,'Grid GenerationQueue'!$AY$5:$AY$467,$C153,'Grid GenerationQueue'!$BI$5:$BI$467,"&lt;4")</f>
        <v>0</v>
      </c>
      <c r="Q153">
        <f>SUMIFS('Grid GenerationQueue'!AE$5:AE$467,'Grid GenerationQueue'!$AX$5:$AX$467,$B153,'Grid GenerationQueue'!$AY$5:$AY$467,$C153,'Grid GenerationQueue'!$BH$5:$BH$467,"Executed")</f>
        <v>0</v>
      </c>
      <c r="R153">
        <f>SUMIFS('Grid GenerationQueue'!AF$5:AF$467,'Grid GenerationQueue'!$AX$5:$AX$467,$B153,'Grid GenerationQueue'!$AY$5:$AY$467,$C153,'Grid GenerationQueue'!$BH$5:$BH$467,"Executed")</f>
        <v>0</v>
      </c>
      <c r="S153">
        <f>SUMIFS('Grid GenerationQueue'!AG$5:AG$467,'Grid GenerationQueue'!$AX$5:$AX$467,$B153,'Grid GenerationQueue'!$AY$5:$AY$467,$C153,'Grid GenerationQueue'!$BH$5:$BH$467,"Executed")</f>
        <v>0</v>
      </c>
      <c r="T153">
        <f>SUMIFS('Grid GenerationQueue'!AH$5:AH$467,'Grid GenerationQueue'!$AX$5:$AX$467,$B153,'Grid GenerationQueue'!$AY$5:$AY$467,$C153,'Grid GenerationQueue'!$BH$5:$BH$467,"Executed")</f>
        <v>0</v>
      </c>
      <c r="U153">
        <f>SUMIFS('Grid GenerationQueue'!AI$5:AI$467,'Grid GenerationQueue'!$AX$5:$AX$467,$B153,'Grid GenerationQueue'!$AY$5:$AY$467,$C153,'Grid GenerationQueue'!$BH$5:$BH$467,"Executed")</f>
        <v>0</v>
      </c>
      <c r="V153">
        <f>SUMIFS('Grid GenerationQueue'!AJ$5:AJ$467,'Grid GenerationQueue'!$AX$5:$AX$467,$B153,'Grid GenerationQueue'!$AY$5:$AY$467,$C153,'Grid GenerationQueue'!$BH$5:$BH$467,"Executed")</f>
        <v>0</v>
      </c>
      <c r="W153">
        <f>SUMIFS('Grid GenerationQueue'!AK$5:AK$467,'Grid GenerationQueue'!$AX$5:$AX$467,$B153,'Grid GenerationQueue'!$AY$5:$AY$467,$C153,'Grid GenerationQueue'!$BH$5:$BH$467,"Executed")</f>
        <v>0</v>
      </c>
      <c r="X153">
        <f>SUMIFS('Grid GenerationQueue'!AL$5:AL$467,'Grid GenerationQueue'!$AX$5:$AX$467,$B153,'Grid GenerationQueue'!$AY$5:$AY$467,$C153,'Grid GenerationQueue'!$BH$5:$BH$467,"Executed")</f>
        <v>0</v>
      </c>
      <c r="Y153">
        <f>SUMIFS('Grid GenerationQueue'!AM$5:AM$467,'Grid GenerationQueue'!$AX$5:$AX$467,$B153,'Grid GenerationQueue'!$AY$5:$AY$467,$C153,'Grid GenerationQueue'!$BH$5:$BH$467,"Executed")</f>
        <v>0</v>
      </c>
      <c r="Z153">
        <f>SUMIFS('Grid GenerationQueue'!AN$5:AN$467,'Grid GenerationQueue'!$AX$5:$AX$467,$B153,'Grid GenerationQueue'!$AY$5:$AY$467,$C153,'Grid GenerationQueue'!$BH$5:$BH$467,"Executed")</f>
        <v>0</v>
      </c>
      <c r="AA153">
        <f>SUMIFS('Grid GenerationQueue'!AO$5:AO$467,'Grid GenerationQueue'!$AX$5:$AX$467,$B153,'Grid GenerationQueue'!$AY$5:$AY$467,$C153,'Grid GenerationQueue'!$BH$5:$BH$467,"Executed")</f>
        <v>0</v>
      </c>
      <c r="AB153">
        <f>SUMIFS('Grid GenerationQueue'!AP$5:AP$467,'Grid GenerationQueue'!$AX$5:$AX$467,$B153,'Grid GenerationQueue'!$AY$5:$AY$467,$C153,'Grid GenerationQueue'!$BH$5:$BH$467,"Executed")</f>
        <v>0</v>
      </c>
      <c r="AD153">
        <f>SUMIFS('Grid GenerationQueue'!AE$5:AE$467,'Grid GenerationQueue'!$AX$5:$AX$467,$B153,'Grid GenerationQueue'!$AY$5:$AY$467,$C153,'Grid GenerationQueue'!$BF$5:$BF$467,"&lt;&gt;"&amp;"")</f>
        <v>0</v>
      </c>
      <c r="AE153">
        <f>SUMIFS('Grid GenerationQueue'!AF$5:AF$467,'Grid GenerationQueue'!$AX$5:$AX$467,$B153,'Grid GenerationQueue'!$AY$5:$AY$467,$C153,'Grid GenerationQueue'!$BF$5:$BF$467,"&lt;&gt;"&amp;"")</f>
        <v>0</v>
      </c>
      <c r="AF153">
        <f>SUMIFS('Grid GenerationQueue'!AG$5:AG$467,'Grid GenerationQueue'!$AX$5:$AX$467,$B153,'Grid GenerationQueue'!$AY$5:$AY$467,$C153,'Grid GenerationQueue'!$BF$5:$BF$467,"&lt;&gt;"&amp;"")</f>
        <v>0</v>
      </c>
      <c r="AG153">
        <f>SUMIFS('Grid GenerationQueue'!AH$5:AH$467,'Grid GenerationQueue'!$AX$5:$AX$467,$B153,'Grid GenerationQueue'!$AY$5:$AY$467,$C153,'Grid GenerationQueue'!$BF$5:$BF$467,"&lt;&gt;"&amp;"")</f>
        <v>0</v>
      </c>
      <c r="AH153">
        <f>SUMIFS('Grid GenerationQueue'!AI$5:AI$467,'Grid GenerationQueue'!$AX$5:$AX$467,$B153,'Grid GenerationQueue'!$AY$5:$AY$467,$C153,'Grid GenerationQueue'!$BF$5:$BF$467,"&lt;&gt;"&amp;"")</f>
        <v>0</v>
      </c>
      <c r="AI153">
        <f>SUMIFS('Grid GenerationQueue'!AJ$5:AJ$467,'Grid GenerationQueue'!$AX$5:$AX$467,$B153,'Grid GenerationQueue'!$AY$5:$AY$467,$C153,'Grid GenerationQueue'!$BF$5:$BF$467,"&lt;&gt;"&amp;"")</f>
        <v>0</v>
      </c>
      <c r="AJ153">
        <f>SUMIFS('Grid GenerationQueue'!AK$5:AK$467,'Grid GenerationQueue'!$AX$5:$AX$467,$B153,'Grid GenerationQueue'!$AY$5:$AY$467,$C153,'Grid GenerationQueue'!$BF$5:$BF$467,"&lt;&gt;"&amp;"")</f>
        <v>0</v>
      </c>
      <c r="AK153">
        <f>SUMIFS('Grid GenerationQueue'!AL$5:AL$467,'Grid GenerationQueue'!$AX$5:$AX$467,$B153,'Grid GenerationQueue'!$AY$5:$AY$467,$C153,'Grid GenerationQueue'!$BF$5:$BF$467,"&lt;&gt;"&amp;"")</f>
        <v>0</v>
      </c>
      <c r="AL153">
        <f>SUMIFS('Grid GenerationQueue'!AM$5:AM$467,'Grid GenerationQueue'!$AX$5:$AX$467,$B153,'Grid GenerationQueue'!$AY$5:$AY$467,$C153,'Grid GenerationQueue'!$BF$5:$BF$467,"&lt;&gt;"&amp;"")</f>
        <v>0</v>
      </c>
      <c r="AM153">
        <f>SUMIFS('Grid GenerationQueue'!AN$5:AN$467,'Grid GenerationQueue'!$AX$5:$AX$467,$B153,'Grid GenerationQueue'!$AY$5:$AY$467,$C153,'Grid GenerationQueue'!$BF$5:$BF$467,"&lt;&gt;"&amp;"")</f>
        <v>0</v>
      </c>
      <c r="AN153">
        <f>SUMIFS('Grid GenerationQueue'!AO$5:AO$467,'Grid GenerationQueue'!$AX$5:$AX$467,$B153,'Grid GenerationQueue'!$AY$5:$AY$467,$C153,'Grid GenerationQueue'!$BF$5:$BF$467,"&lt;&gt;"&amp;"")</f>
        <v>0</v>
      </c>
      <c r="AO153">
        <f>SUMIFS('Grid GenerationQueue'!AP$5:AP$467,'Grid GenerationQueue'!$AX$5:$AX$467,$B153,'Grid GenerationQueue'!$AY$5:$AY$467,$C153,'Grid GenerationQueue'!$BF$5:$BF$467,"&lt;&gt;"&amp;"")</f>
        <v>0</v>
      </c>
      <c r="AQ153">
        <f>SUMIFS('Grid GenerationQueue'!AE$5:AE$467,'Grid GenerationQueue'!$AX$5:$AX$467,$B153,'Grid GenerationQueue'!$AY$5:$AY$467,$C153)</f>
        <v>0</v>
      </c>
      <c r="AR153">
        <f>SUMIFS('Grid GenerationQueue'!AF$5:AF$467,'Grid GenerationQueue'!$AX$5:$AX$467,$B153,'Grid GenerationQueue'!$AY$5:$AY$467,$C153)</f>
        <v>0</v>
      </c>
      <c r="AS153">
        <f>SUMIFS('Grid GenerationQueue'!AG$5:AG$467,'Grid GenerationQueue'!$AX$5:$AX$467,$B153,'Grid GenerationQueue'!$AY$5:$AY$467,$C153)</f>
        <v>0</v>
      </c>
      <c r="AT153">
        <f>SUMIFS('Grid GenerationQueue'!AH$5:AH$467,'Grid GenerationQueue'!$AX$5:$AX$467,$B153,'Grid GenerationQueue'!$AY$5:$AY$467,$C153)</f>
        <v>0</v>
      </c>
      <c r="AU153">
        <f>SUMIFS('Grid GenerationQueue'!AI$5:AI$467,'Grid GenerationQueue'!$AX$5:$AX$467,$B153,'Grid GenerationQueue'!$AY$5:$AY$467,$C153)</f>
        <v>0</v>
      </c>
      <c r="AV153">
        <f>SUMIFS('Grid GenerationQueue'!AJ$5:AJ$467,'Grid GenerationQueue'!$AX$5:$AX$467,$B153,'Grid GenerationQueue'!$AY$5:$AY$467,$C153)</f>
        <v>0</v>
      </c>
      <c r="AW153">
        <f>SUMIFS('Grid GenerationQueue'!AK$5:AK$467,'Grid GenerationQueue'!$AX$5:$AX$467,$B153,'Grid GenerationQueue'!$AY$5:$AY$467,$C153)</f>
        <v>0</v>
      </c>
      <c r="AX153">
        <f>SUMIFS('Grid GenerationQueue'!AL$5:AL$467,'Grid GenerationQueue'!$AX$5:$AX$467,$B153,'Grid GenerationQueue'!$AY$5:$AY$467,$C153)</f>
        <v>0</v>
      </c>
      <c r="AY153">
        <f>SUMIFS('Grid GenerationQueue'!AM$5:AM$467,'Grid GenerationQueue'!$AX$5:$AX$467,$B153,'Grid GenerationQueue'!$AY$5:$AY$467,$C153)</f>
        <v>0</v>
      </c>
      <c r="AZ153">
        <f>SUMIFS('Grid GenerationQueue'!AN$5:AN$467,'Grid GenerationQueue'!$AX$5:$AX$467,$B153,'Grid GenerationQueue'!$AY$5:$AY$467,$C153)</f>
        <v>0</v>
      </c>
      <c r="BA153">
        <f>SUMIFS('Grid GenerationQueue'!AO$5:AO$467,'Grid GenerationQueue'!$AX$5:$AX$467,$B153,'Grid GenerationQueue'!$AY$5:$AY$467,$C153)</f>
        <v>0</v>
      </c>
      <c r="BB153">
        <f>SUMIFS('Grid GenerationQueue'!AP$5:AP$467,'Grid GenerationQueue'!$AX$5:$AX$467,$B153,'Grid GenerationQueue'!$AY$5:$AY$467,$C153)</f>
        <v>0</v>
      </c>
      <c r="BD153">
        <f>SUMIFS('Grid GenerationQueue'!AE$5:AE$467,'Grid GenerationQueue'!$AX$5:$AX$467,$B153,'Grid GenerationQueue'!$AY$5:$AY$467,$C153,'Grid GenerationQueue'!$BH$5:$BH$467,"Executed",'Grid GenerationQueue'!$BB$5:$BB$467,"&lt;"&amp;$BE$3)</f>
        <v>0</v>
      </c>
      <c r="BE153">
        <f>SUMIFS('Grid GenerationQueue'!AF$5:AF$467,'Grid GenerationQueue'!$AX$5:$AX$467,$B153,'Grid GenerationQueue'!$AY$5:$AY$467,$C153,'Grid GenerationQueue'!$BH$5:$BH$467,"Executed",'Grid GenerationQueue'!$BB$5:$BB$467,"&lt;"&amp;$BE$3)</f>
        <v>0</v>
      </c>
      <c r="BF153">
        <f>SUMIFS('Grid GenerationQueue'!AG$5:AG$467,'Grid GenerationQueue'!$AX$5:$AX$467,$B153,'Grid GenerationQueue'!$AY$5:$AY$467,$C153,'Grid GenerationQueue'!$BH$5:$BH$467,"Executed",'Grid GenerationQueue'!$BB$5:$BB$467,"&lt;"&amp;$BE$3)</f>
        <v>0</v>
      </c>
      <c r="BG153">
        <f>SUMIFS('Grid GenerationQueue'!AH$5:AH$467,'Grid GenerationQueue'!$AX$5:$AX$467,$B153,'Grid GenerationQueue'!$AY$5:$AY$467,$C153,'Grid GenerationQueue'!$BH$5:$BH$467,"Executed",'Grid GenerationQueue'!$BB$5:$BB$467,"&lt;"&amp;$BE$3)</f>
        <v>0</v>
      </c>
      <c r="BH153">
        <f>SUMIFS('Grid GenerationQueue'!AI$5:AI$467,'Grid GenerationQueue'!$AX$5:$AX$467,$B153,'Grid GenerationQueue'!$AY$5:$AY$467,$C153,'Grid GenerationQueue'!$BH$5:$BH$467,"Executed",'Grid GenerationQueue'!$BB$5:$BB$467,"&lt;"&amp;$BE$3)</f>
        <v>0</v>
      </c>
      <c r="BI153">
        <f>SUMIFS('Grid GenerationQueue'!AJ$5:AJ$467,'Grid GenerationQueue'!$AX$5:$AX$467,$B153,'Grid GenerationQueue'!$AY$5:$AY$467,$C153,'Grid GenerationQueue'!$BH$5:$BH$467,"Executed",'Grid GenerationQueue'!$BB$5:$BB$467,"&lt;"&amp;$BE$3)</f>
        <v>0</v>
      </c>
      <c r="BJ153">
        <f>SUMIFS('Grid GenerationQueue'!AK$5:AK$467,'Grid GenerationQueue'!$AX$5:$AX$467,$B153,'Grid GenerationQueue'!$AY$5:$AY$467,$C153,'Grid GenerationQueue'!$BH$5:$BH$467,"Executed",'Grid GenerationQueue'!$BB$5:$BB$467,"&lt;"&amp;$BE$3)</f>
        <v>0</v>
      </c>
      <c r="BK153">
        <f>SUMIFS('Grid GenerationQueue'!AL$5:AL$467,'Grid GenerationQueue'!$AX$5:$AX$467,$B153,'Grid GenerationQueue'!$AY$5:$AY$467,$C153,'Grid GenerationQueue'!$BH$5:$BH$467,"Executed",'Grid GenerationQueue'!$BB$5:$BB$467,"&lt;"&amp;$BE$3)</f>
        <v>0</v>
      </c>
      <c r="BL153">
        <f>SUMIFS('Grid GenerationQueue'!AM$5:AM$467,'Grid GenerationQueue'!$AX$5:$AX$467,$B153,'Grid GenerationQueue'!$AY$5:$AY$467,$C153,'Grid GenerationQueue'!$BH$5:$BH$467,"Executed",'Grid GenerationQueue'!$BB$5:$BB$467,"&lt;"&amp;$BE$3)</f>
        <v>0</v>
      </c>
      <c r="BM153">
        <f>SUMIFS('Grid GenerationQueue'!AN$5:AN$467,'Grid GenerationQueue'!$AX$5:$AX$467,$B153,'Grid GenerationQueue'!$AY$5:$AY$467,$C153,'Grid GenerationQueue'!$BH$5:$BH$467,"Executed",'Grid GenerationQueue'!$BB$5:$BB$467,"&lt;"&amp;$BE$3)</f>
        <v>0</v>
      </c>
      <c r="BN153">
        <f>SUMIFS('Grid GenerationQueue'!AO$5:AO$467,'Grid GenerationQueue'!$AX$5:$AX$467,$B153,'Grid GenerationQueue'!$AY$5:$AY$467,$C153,'Grid GenerationQueue'!$BH$5:$BH$467,"Executed",'Grid GenerationQueue'!$BB$5:$BB$467,"&lt;"&amp;$BE$3)</f>
        <v>0</v>
      </c>
      <c r="BO153">
        <f>SUMIFS('Grid GenerationQueue'!AP$5:AP$467,'Grid GenerationQueue'!$AX$5:$AX$467,$B153,'Grid GenerationQueue'!$AY$5:$AY$467,$C153,'Grid GenerationQueue'!$BH$5:$BH$467,"Executed",'Grid GenerationQueue'!$BB$5:$BB$467,"&lt;"&amp;$BE$3)</f>
        <v>0</v>
      </c>
      <c r="BQ153">
        <f>SUMIFS('Grid GenerationQueue'!AE$5:AE$467,'Grid GenerationQueue'!$AX$5:$AX$467,$B153,'Grid GenerationQueue'!$AY$5:$AY$467,$C153,'Grid GenerationQueue'!$BF$5:$BF$467,"&lt;&gt;"&amp;"",'Grid GenerationQueue'!$BB$5:$BB$467,"&lt;"&amp;$BE$3)</f>
        <v>0</v>
      </c>
      <c r="BR153">
        <f>SUMIFS('Grid GenerationQueue'!AF$5:AF$467,'Grid GenerationQueue'!$AX$5:$AX$467,$B153,'Grid GenerationQueue'!$AY$5:$AY$467,$C153,'Grid GenerationQueue'!$BF$5:$BF$467,"&lt;&gt;"&amp;"",'Grid GenerationQueue'!$BB$5:$BB$467,"&lt;"&amp;$BE$3)</f>
        <v>0</v>
      </c>
      <c r="BS153">
        <f>SUMIFS('Grid GenerationQueue'!AG$5:AG$467,'Grid GenerationQueue'!$AX$5:$AX$467,$B153,'Grid GenerationQueue'!$AY$5:$AY$467,$C153,'Grid GenerationQueue'!$BF$5:$BF$467,"&lt;&gt;"&amp;"",'Grid GenerationQueue'!$BB$5:$BB$467,"&lt;"&amp;$BE$3)</f>
        <v>0</v>
      </c>
      <c r="BT153">
        <f>SUMIFS('Grid GenerationQueue'!AH$5:AH$467,'Grid GenerationQueue'!$AX$5:$AX$467,$B153,'Grid GenerationQueue'!$AY$5:$AY$467,$C153,'Grid GenerationQueue'!$BF$5:$BF$467,"&lt;&gt;"&amp;"",'Grid GenerationQueue'!$BB$5:$BB$467,"&lt;"&amp;$BE$3)</f>
        <v>0</v>
      </c>
      <c r="BU153">
        <f>SUMIFS('Grid GenerationQueue'!AI$5:AI$467,'Grid GenerationQueue'!$AX$5:$AX$467,$B153,'Grid GenerationQueue'!$AY$5:$AY$467,$C153,'Grid GenerationQueue'!$BF$5:$BF$467,"&lt;&gt;"&amp;"",'Grid GenerationQueue'!$BB$5:$BB$467,"&lt;"&amp;$BE$3)</f>
        <v>0</v>
      </c>
      <c r="BV153">
        <f>SUMIFS('Grid GenerationQueue'!AJ$5:AJ$467,'Grid GenerationQueue'!$AX$5:$AX$467,$B153,'Grid GenerationQueue'!$AY$5:$AY$467,$C153,'Grid GenerationQueue'!$BF$5:$BF$467,"&lt;&gt;"&amp;"",'Grid GenerationQueue'!$BB$5:$BB$467,"&lt;"&amp;$BE$3)</f>
        <v>0</v>
      </c>
      <c r="BW153">
        <f>SUMIFS('Grid GenerationQueue'!AK$5:AK$467,'Grid GenerationQueue'!$AX$5:$AX$467,$B153,'Grid GenerationQueue'!$AY$5:$AY$467,$C153,'Grid GenerationQueue'!$BF$5:$BF$467,"&lt;&gt;"&amp;"",'Grid GenerationQueue'!$BB$5:$BB$467,"&lt;"&amp;$BE$3)</f>
        <v>0</v>
      </c>
      <c r="BX153">
        <f>SUMIFS('Grid GenerationQueue'!AL$5:AL$467,'Grid GenerationQueue'!$AX$5:$AX$467,$B153,'Grid GenerationQueue'!$AY$5:$AY$467,$C153,'Grid GenerationQueue'!$BF$5:$BF$467,"&lt;&gt;"&amp;"",'Grid GenerationQueue'!$BB$5:$BB$467,"&lt;"&amp;$BE$3)</f>
        <v>0</v>
      </c>
      <c r="BY153">
        <f>SUMIFS('Grid GenerationQueue'!AM$5:AM$467,'Grid GenerationQueue'!$AX$5:$AX$467,$B153,'Grid GenerationQueue'!$AY$5:$AY$467,$C153,'Grid GenerationQueue'!$BF$5:$BF$467,"&lt;&gt;"&amp;"",'Grid GenerationQueue'!$BB$5:$BB$467,"&lt;"&amp;$BE$3)</f>
        <v>0</v>
      </c>
      <c r="BZ153">
        <f>SUMIFS('Grid GenerationQueue'!AN$5:AN$467,'Grid GenerationQueue'!$AX$5:$AX$467,$B153,'Grid GenerationQueue'!$AY$5:$AY$467,$C153,'Grid GenerationQueue'!$BF$5:$BF$467,"&lt;&gt;"&amp;"",'Grid GenerationQueue'!$BB$5:$BB$467,"&lt;"&amp;$BE$3)</f>
        <v>0</v>
      </c>
      <c r="CA153">
        <f>SUMIFS('Grid GenerationQueue'!AO$5:AO$467,'Grid GenerationQueue'!$AX$5:$AX$467,$B153,'Grid GenerationQueue'!$AY$5:$AY$467,$C153,'Grid GenerationQueue'!$BF$5:$BF$467,"&lt;&gt;"&amp;"",'Grid GenerationQueue'!$BB$5:$BB$467,"&lt;"&amp;$BE$3)</f>
        <v>0</v>
      </c>
      <c r="CB153">
        <f>SUMIFS('Grid GenerationQueue'!AP$5:AP$467,'Grid GenerationQueue'!$AX$5:$AX$467,$B153,'Grid GenerationQueue'!$AY$5:$AY$467,$C153,'Grid GenerationQueue'!$BF$5:$BF$467,"&lt;&gt;"&amp;"",'Grid GenerationQueue'!$BB$5:$BB$467,"&lt;"&amp;$BE$3)</f>
        <v>0</v>
      </c>
      <c r="CD153">
        <f>SUMIFS('Grid GenerationQueue'!AE$5:AE$467,'Grid GenerationQueue'!$AX$5:$AX$467,$B153,'Grid GenerationQueue'!$AY$5:$AY$467,$C153,'Grid GenerationQueue'!$BB$5:$BB$467,"&lt;"&amp;$BE$3)</f>
        <v>0</v>
      </c>
      <c r="CE153">
        <f>SUMIFS('Grid GenerationQueue'!AF$5:AF$467,'Grid GenerationQueue'!$AX$5:$AX$467,$B153,'Grid GenerationQueue'!$AY$5:$AY$467,$C153,'Grid GenerationQueue'!$BB$5:$BB$467,"&lt;"&amp;$BE$3)</f>
        <v>0</v>
      </c>
      <c r="CF153">
        <f>SUMIFS('Grid GenerationQueue'!AG$5:AG$467,'Grid GenerationQueue'!$AX$5:$AX$467,$B153,'Grid GenerationQueue'!$AY$5:$AY$467,$C153,'Grid GenerationQueue'!$BB$5:$BB$467,"&lt;"&amp;$BE$3)</f>
        <v>0</v>
      </c>
      <c r="CG153">
        <f>SUMIFS('Grid GenerationQueue'!AH$5:AH$467,'Grid GenerationQueue'!$AX$5:$AX$467,$B153,'Grid GenerationQueue'!$AY$5:$AY$467,$C153,'Grid GenerationQueue'!$BB$5:$BB$467,"&lt;"&amp;$BE$3)</f>
        <v>0</v>
      </c>
      <c r="CH153">
        <f>SUMIFS('Grid GenerationQueue'!AI$5:AI$467,'Grid GenerationQueue'!$AX$5:$AX$467,$B153,'Grid GenerationQueue'!$AY$5:$AY$467,$C153,'Grid GenerationQueue'!$BB$5:$BB$467,"&lt;"&amp;$BE$3)</f>
        <v>0</v>
      </c>
      <c r="CI153">
        <f>SUMIFS('Grid GenerationQueue'!AJ$5:AJ$467,'Grid GenerationQueue'!$AX$5:$AX$467,$B153,'Grid GenerationQueue'!$AY$5:$AY$467,$C153,'Grid GenerationQueue'!$BB$5:$BB$467,"&lt;"&amp;$BE$3)</f>
        <v>0</v>
      </c>
      <c r="CJ153">
        <f>SUMIFS('Grid GenerationQueue'!AK$5:AK$467,'Grid GenerationQueue'!$AX$5:$AX$467,$B153,'Grid GenerationQueue'!$AY$5:$AY$467,$C153,'Grid GenerationQueue'!$BB$5:$BB$467,"&lt;"&amp;$BE$3)</f>
        <v>0</v>
      </c>
      <c r="CK153">
        <f>SUMIFS('Grid GenerationQueue'!AL$5:AL$467,'Grid GenerationQueue'!$AX$5:$AX$467,$B153,'Grid GenerationQueue'!$AY$5:$AY$467,$C153,'Grid GenerationQueue'!$BB$5:$BB$467,"&lt;"&amp;$BE$3)</f>
        <v>0</v>
      </c>
      <c r="CL153">
        <f>SUMIFS('Grid GenerationQueue'!AM$5:AM$467,'Grid GenerationQueue'!$AX$5:$AX$467,$B153,'Grid GenerationQueue'!$AY$5:$AY$467,$C153,'Grid GenerationQueue'!$BB$5:$BB$467,"&lt;"&amp;$BE$3)</f>
        <v>0</v>
      </c>
      <c r="CM153">
        <f>SUMIFS('Grid GenerationQueue'!AN$5:AN$467,'Grid GenerationQueue'!$AX$5:$AX$467,$B153,'Grid GenerationQueue'!$AY$5:$AY$467,$C153,'Grid GenerationQueue'!$BB$5:$BB$467,"&lt;"&amp;$BE$3)</f>
        <v>0</v>
      </c>
      <c r="CN153">
        <f>SUMIFS('Grid GenerationQueue'!AO$5:AO$467,'Grid GenerationQueue'!$AX$5:$AX$467,$B153,'Grid GenerationQueue'!$AY$5:$AY$467,$C153,'Grid GenerationQueue'!$BB$5:$BB$467,"&lt;"&amp;$BE$3)</f>
        <v>0</v>
      </c>
      <c r="CO153">
        <f>SUMIFS('Grid GenerationQueue'!AP$5:AP$467,'Grid GenerationQueue'!$AX$5:$AX$467,$B153,'Grid GenerationQueue'!$AY$5:$AY$467,$C153,'Grid GenerationQueue'!$BB$5:$BB$467,"&lt;"&amp;$BE$3)</f>
        <v>0</v>
      </c>
    </row>
    <row r="154" spans="1:93" x14ac:dyDescent="0.35">
      <c r="A154" t="s">
        <v>4653</v>
      </c>
      <c r="B154" t="s">
        <v>4713</v>
      </c>
      <c r="C154">
        <v>115</v>
      </c>
      <c r="D154">
        <f>SUMIFS('Grid GenerationQueue'!AE$5:AE$467,'Grid GenerationQueue'!$AX$5:$AX$467,$B154,'Grid GenerationQueue'!$AY$5:$AY$467,$C154,'Grid GenerationQueue'!$BI$5:$BI$467,"&lt;4")</f>
        <v>0</v>
      </c>
      <c r="E154">
        <f>SUMIFS('Grid GenerationQueue'!AF$5:AF$467,'Grid GenerationQueue'!$AX$5:$AX$467,$B154,'Grid GenerationQueue'!$AY$5:$AY$467,$C154,'Grid GenerationQueue'!$BI$5:$BI$467,"&lt;4")</f>
        <v>0</v>
      </c>
      <c r="F154">
        <f>SUMIFS('Grid GenerationQueue'!AG$5:AG$467,'Grid GenerationQueue'!$AX$5:$AX$467,$B154,'Grid GenerationQueue'!$AY$5:$AY$467,$C154,'Grid GenerationQueue'!$BI$5:$BI$467,"&lt;4")</f>
        <v>0</v>
      </c>
      <c r="G154">
        <f>SUMIFS('Grid GenerationQueue'!AH$5:AH$467,'Grid GenerationQueue'!$AX$5:$AX$467,$B154,'Grid GenerationQueue'!$AY$5:$AY$467,$C154,'Grid GenerationQueue'!$BI$5:$BI$467,"&lt;4")</f>
        <v>0</v>
      </c>
      <c r="H154">
        <f>SUMIFS('Grid GenerationQueue'!AI$5:AI$467,'Grid GenerationQueue'!$AX$5:$AX$467,$B154,'Grid GenerationQueue'!$AY$5:$AY$467,$C154,'Grid GenerationQueue'!$BI$5:$BI$467,"&lt;4")</f>
        <v>0</v>
      </c>
      <c r="I154">
        <f>SUMIFS('Grid GenerationQueue'!AJ$5:AJ$467,'Grid GenerationQueue'!$AX$5:$AX$467,$B154,'Grid GenerationQueue'!$AY$5:$AY$467,$C154,'Grid GenerationQueue'!$BI$5:$BI$467,"&lt;4")</f>
        <v>0</v>
      </c>
      <c r="J154">
        <f>SUMIFS('Grid GenerationQueue'!AK$5:AK$467,'Grid GenerationQueue'!$AX$5:$AX$467,$B154,'Grid GenerationQueue'!$AY$5:$AY$467,$C154,'Grid GenerationQueue'!$BI$5:$BI$467,"&lt;4")</f>
        <v>0</v>
      </c>
      <c r="K154">
        <f>SUMIFS('Grid GenerationQueue'!AL$5:AL$467,'Grid GenerationQueue'!$AX$5:$AX$467,$B154,'Grid GenerationQueue'!$AY$5:$AY$467,$C154,'Grid GenerationQueue'!$BI$5:$BI$467,"&lt;4")</f>
        <v>0</v>
      </c>
      <c r="L154">
        <f>SUMIFS('Grid GenerationQueue'!AM$5:AM$467,'Grid GenerationQueue'!$AX$5:$AX$467,$B154,'Grid GenerationQueue'!$AY$5:$AY$467,$C154,'Grid GenerationQueue'!$BI$5:$BI$467,"&lt;4")</f>
        <v>0</v>
      </c>
      <c r="M154">
        <f>SUMIFS('Grid GenerationQueue'!AN$5:AN$467,'Grid GenerationQueue'!$AX$5:$AX$467,$B154,'Grid GenerationQueue'!$AY$5:$AY$467,$C154,'Grid GenerationQueue'!$BI$5:$BI$467,"&lt;4")</f>
        <v>0</v>
      </c>
      <c r="N154">
        <f>SUMIFS('Grid GenerationQueue'!AO$5:AO$467,'Grid GenerationQueue'!$AX$5:$AX$467,$B154,'Grid GenerationQueue'!$AY$5:$AY$467,$C154,'Grid GenerationQueue'!$BI$5:$BI$467,"&lt;4")</f>
        <v>0</v>
      </c>
      <c r="O154">
        <f>SUMIFS('Grid GenerationQueue'!AP$5:AP$467,'Grid GenerationQueue'!$AX$5:$AX$467,$B154,'Grid GenerationQueue'!$AY$5:$AY$467,$C154,'Grid GenerationQueue'!$BI$5:$BI$467,"&lt;4")</f>
        <v>0</v>
      </c>
      <c r="Q154">
        <f>SUMIFS('Grid GenerationQueue'!AE$5:AE$467,'Grid GenerationQueue'!$AX$5:$AX$467,$B154,'Grid GenerationQueue'!$AY$5:$AY$467,$C154,'Grid GenerationQueue'!$BH$5:$BH$467,"Executed")</f>
        <v>0</v>
      </c>
      <c r="R154">
        <f>SUMIFS('Grid GenerationQueue'!AF$5:AF$467,'Grid GenerationQueue'!$AX$5:$AX$467,$B154,'Grid GenerationQueue'!$AY$5:$AY$467,$C154,'Grid GenerationQueue'!$BH$5:$BH$467,"Executed")</f>
        <v>0</v>
      </c>
      <c r="S154">
        <f>SUMIFS('Grid GenerationQueue'!AG$5:AG$467,'Grid GenerationQueue'!$AX$5:$AX$467,$B154,'Grid GenerationQueue'!$AY$5:$AY$467,$C154,'Grid GenerationQueue'!$BH$5:$BH$467,"Executed")</f>
        <v>0</v>
      </c>
      <c r="T154">
        <f>SUMIFS('Grid GenerationQueue'!AH$5:AH$467,'Grid GenerationQueue'!$AX$5:$AX$467,$B154,'Grid GenerationQueue'!$AY$5:$AY$467,$C154,'Grid GenerationQueue'!$BH$5:$BH$467,"Executed")</f>
        <v>0</v>
      </c>
      <c r="U154">
        <f>SUMIFS('Grid GenerationQueue'!AI$5:AI$467,'Grid GenerationQueue'!$AX$5:$AX$467,$B154,'Grid GenerationQueue'!$AY$5:$AY$467,$C154,'Grid GenerationQueue'!$BH$5:$BH$467,"Executed")</f>
        <v>0</v>
      </c>
      <c r="V154">
        <f>SUMIFS('Grid GenerationQueue'!AJ$5:AJ$467,'Grid GenerationQueue'!$AX$5:$AX$467,$B154,'Grid GenerationQueue'!$AY$5:$AY$467,$C154,'Grid GenerationQueue'!$BH$5:$BH$467,"Executed")</f>
        <v>0</v>
      </c>
      <c r="W154">
        <f>SUMIFS('Grid GenerationQueue'!AK$5:AK$467,'Grid GenerationQueue'!$AX$5:$AX$467,$B154,'Grid GenerationQueue'!$AY$5:$AY$467,$C154,'Grid GenerationQueue'!$BH$5:$BH$467,"Executed")</f>
        <v>0</v>
      </c>
      <c r="X154">
        <f>SUMIFS('Grid GenerationQueue'!AL$5:AL$467,'Grid GenerationQueue'!$AX$5:$AX$467,$B154,'Grid GenerationQueue'!$AY$5:$AY$467,$C154,'Grid GenerationQueue'!$BH$5:$BH$467,"Executed")</f>
        <v>0</v>
      </c>
      <c r="Y154">
        <f>SUMIFS('Grid GenerationQueue'!AM$5:AM$467,'Grid GenerationQueue'!$AX$5:$AX$467,$B154,'Grid GenerationQueue'!$AY$5:$AY$467,$C154,'Grid GenerationQueue'!$BH$5:$BH$467,"Executed")</f>
        <v>0</v>
      </c>
      <c r="Z154">
        <f>SUMIFS('Grid GenerationQueue'!AN$5:AN$467,'Grid GenerationQueue'!$AX$5:$AX$467,$B154,'Grid GenerationQueue'!$AY$5:$AY$467,$C154,'Grid GenerationQueue'!$BH$5:$BH$467,"Executed")</f>
        <v>0</v>
      </c>
      <c r="AA154">
        <f>SUMIFS('Grid GenerationQueue'!AO$5:AO$467,'Grid GenerationQueue'!$AX$5:$AX$467,$B154,'Grid GenerationQueue'!$AY$5:$AY$467,$C154,'Grid GenerationQueue'!$BH$5:$BH$467,"Executed")</f>
        <v>0</v>
      </c>
      <c r="AB154">
        <f>SUMIFS('Grid GenerationQueue'!AP$5:AP$467,'Grid GenerationQueue'!$AX$5:$AX$467,$B154,'Grid GenerationQueue'!$AY$5:$AY$467,$C154,'Grid GenerationQueue'!$BH$5:$BH$467,"Executed")</f>
        <v>0</v>
      </c>
      <c r="AD154">
        <f>SUMIFS('Grid GenerationQueue'!AE$5:AE$467,'Grid GenerationQueue'!$AX$5:$AX$467,$B154,'Grid GenerationQueue'!$AY$5:$AY$467,$C154,'Grid GenerationQueue'!$BF$5:$BF$467,"&lt;&gt;"&amp;"")</f>
        <v>0</v>
      </c>
      <c r="AE154">
        <f>SUMIFS('Grid GenerationQueue'!AF$5:AF$467,'Grid GenerationQueue'!$AX$5:$AX$467,$B154,'Grid GenerationQueue'!$AY$5:$AY$467,$C154,'Grid GenerationQueue'!$BF$5:$BF$467,"&lt;&gt;"&amp;"")</f>
        <v>0</v>
      </c>
      <c r="AF154">
        <f>SUMIFS('Grid GenerationQueue'!AG$5:AG$467,'Grid GenerationQueue'!$AX$5:$AX$467,$B154,'Grid GenerationQueue'!$AY$5:$AY$467,$C154,'Grid GenerationQueue'!$BF$5:$BF$467,"&lt;&gt;"&amp;"")</f>
        <v>0</v>
      </c>
      <c r="AG154">
        <f>SUMIFS('Grid GenerationQueue'!AH$5:AH$467,'Grid GenerationQueue'!$AX$5:$AX$467,$B154,'Grid GenerationQueue'!$AY$5:$AY$467,$C154,'Grid GenerationQueue'!$BF$5:$BF$467,"&lt;&gt;"&amp;"")</f>
        <v>0</v>
      </c>
      <c r="AH154">
        <f>SUMIFS('Grid GenerationQueue'!AI$5:AI$467,'Grid GenerationQueue'!$AX$5:$AX$467,$B154,'Grid GenerationQueue'!$AY$5:$AY$467,$C154,'Grid GenerationQueue'!$BF$5:$BF$467,"&lt;&gt;"&amp;"")</f>
        <v>0</v>
      </c>
      <c r="AI154">
        <f>SUMIFS('Grid GenerationQueue'!AJ$5:AJ$467,'Grid GenerationQueue'!$AX$5:$AX$467,$B154,'Grid GenerationQueue'!$AY$5:$AY$467,$C154,'Grid GenerationQueue'!$BF$5:$BF$467,"&lt;&gt;"&amp;"")</f>
        <v>0</v>
      </c>
      <c r="AJ154">
        <f>SUMIFS('Grid GenerationQueue'!AK$5:AK$467,'Grid GenerationQueue'!$AX$5:$AX$467,$B154,'Grid GenerationQueue'!$AY$5:$AY$467,$C154,'Grid GenerationQueue'!$BF$5:$BF$467,"&lt;&gt;"&amp;"")</f>
        <v>0</v>
      </c>
      <c r="AK154">
        <f>SUMIFS('Grid GenerationQueue'!AL$5:AL$467,'Grid GenerationQueue'!$AX$5:$AX$467,$B154,'Grid GenerationQueue'!$AY$5:$AY$467,$C154,'Grid GenerationQueue'!$BF$5:$BF$467,"&lt;&gt;"&amp;"")</f>
        <v>0</v>
      </c>
      <c r="AL154">
        <f>SUMIFS('Grid GenerationQueue'!AM$5:AM$467,'Grid GenerationQueue'!$AX$5:$AX$467,$B154,'Grid GenerationQueue'!$AY$5:$AY$467,$C154,'Grid GenerationQueue'!$BF$5:$BF$467,"&lt;&gt;"&amp;"")</f>
        <v>0</v>
      </c>
      <c r="AM154">
        <f>SUMIFS('Grid GenerationQueue'!AN$5:AN$467,'Grid GenerationQueue'!$AX$5:$AX$467,$B154,'Grid GenerationQueue'!$AY$5:$AY$467,$C154,'Grid GenerationQueue'!$BF$5:$BF$467,"&lt;&gt;"&amp;"")</f>
        <v>0</v>
      </c>
      <c r="AN154">
        <f>SUMIFS('Grid GenerationQueue'!AO$5:AO$467,'Grid GenerationQueue'!$AX$5:$AX$467,$B154,'Grid GenerationQueue'!$AY$5:$AY$467,$C154,'Grid GenerationQueue'!$BF$5:$BF$467,"&lt;&gt;"&amp;"")</f>
        <v>0</v>
      </c>
      <c r="AO154">
        <f>SUMIFS('Grid GenerationQueue'!AP$5:AP$467,'Grid GenerationQueue'!$AX$5:$AX$467,$B154,'Grid GenerationQueue'!$AY$5:$AY$467,$C154,'Grid GenerationQueue'!$BF$5:$BF$467,"&lt;&gt;"&amp;"")</f>
        <v>0</v>
      </c>
      <c r="AQ154">
        <f>SUMIFS('Grid GenerationQueue'!AE$5:AE$467,'Grid GenerationQueue'!$AX$5:$AX$467,$B154,'Grid GenerationQueue'!$AY$5:$AY$467,$C154)</f>
        <v>0</v>
      </c>
      <c r="AR154">
        <f>SUMIFS('Grid GenerationQueue'!AF$5:AF$467,'Grid GenerationQueue'!$AX$5:$AX$467,$B154,'Grid GenerationQueue'!$AY$5:$AY$467,$C154)</f>
        <v>0</v>
      </c>
      <c r="AS154">
        <f>SUMIFS('Grid GenerationQueue'!AG$5:AG$467,'Grid GenerationQueue'!$AX$5:$AX$467,$B154,'Grid GenerationQueue'!$AY$5:$AY$467,$C154)</f>
        <v>0</v>
      </c>
      <c r="AT154">
        <f>SUMIFS('Grid GenerationQueue'!AH$5:AH$467,'Grid GenerationQueue'!$AX$5:$AX$467,$B154,'Grid GenerationQueue'!$AY$5:$AY$467,$C154)</f>
        <v>0</v>
      </c>
      <c r="AU154">
        <f>SUMIFS('Grid GenerationQueue'!AI$5:AI$467,'Grid GenerationQueue'!$AX$5:$AX$467,$B154,'Grid GenerationQueue'!$AY$5:$AY$467,$C154)</f>
        <v>0</v>
      </c>
      <c r="AV154">
        <f>SUMIFS('Grid GenerationQueue'!AJ$5:AJ$467,'Grid GenerationQueue'!$AX$5:$AX$467,$B154,'Grid GenerationQueue'!$AY$5:$AY$467,$C154)</f>
        <v>0</v>
      </c>
      <c r="AW154">
        <f>SUMIFS('Grid GenerationQueue'!AK$5:AK$467,'Grid GenerationQueue'!$AX$5:$AX$467,$B154,'Grid GenerationQueue'!$AY$5:$AY$467,$C154)</f>
        <v>0</v>
      </c>
      <c r="AX154">
        <f>SUMIFS('Grid GenerationQueue'!AL$5:AL$467,'Grid GenerationQueue'!$AX$5:$AX$467,$B154,'Grid GenerationQueue'!$AY$5:$AY$467,$C154)</f>
        <v>0</v>
      </c>
      <c r="AY154">
        <f>SUMIFS('Grid GenerationQueue'!AM$5:AM$467,'Grid GenerationQueue'!$AX$5:$AX$467,$B154,'Grid GenerationQueue'!$AY$5:$AY$467,$C154)</f>
        <v>0</v>
      </c>
      <c r="AZ154">
        <f>SUMIFS('Grid GenerationQueue'!AN$5:AN$467,'Grid GenerationQueue'!$AX$5:$AX$467,$B154,'Grid GenerationQueue'!$AY$5:$AY$467,$C154)</f>
        <v>0</v>
      </c>
      <c r="BA154">
        <f>SUMIFS('Grid GenerationQueue'!AO$5:AO$467,'Grid GenerationQueue'!$AX$5:$AX$467,$B154,'Grid GenerationQueue'!$AY$5:$AY$467,$C154)</f>
        <v>0</v>
      </c>
      <c r="BB154">
        <f>SUMIFS('Grid GenerationQueue'!AP$5:AP$467,'Grid GenerationQueue'!$AX$5:$AX$467,$B154,'Grid GenerationQueue'!$AY$5:$AY$467,$C154)</f>
        <v>0</v>
      </c>
      <c r="BD154">
        <f>SUMIFS('Grid GenerationQueue'!AE$5:AE$467,'Grid GenerationQueue'!$AX$5:$AX$467,$B154,'Grid GenerationQueue'!$AY$5:$AY$467,$C154,'Grid GenerationQueue'!$BH$5:$BH$467,"Executed",'Grid GenerationQueue'!$BB$5:$BB$467,"&lt;"&amp;$BE$3)</f>
        <v>0</v>
      </c>
      <c r="BE154">
        <f>SUMIFS('Grid GenerationQueue'!AF$5:AF$467,'Grid GenerationQueue'!$AX$5:$AX$467,$B154,'Grid GenerationQueue'!$AY$5:$AY$467,$C154,'Grid GenerationQueue'!$BH$5:$BH$467,"Executed",'Grid GenerationQueue'!$BB$5:$BB$467,"&lt;"&amp;$BE$3)</f>
        <v>0</v>
      </c>
      <c r="BF154">
        <f>SUMIFS('Grid GenerationQueue'!AG$5:AG$467,'Grid GenerationQueue'!$AX$5:$AX$467,$B154,'Grid GenerationQueue'!$AY$5:$AY$467,$C154,'Grid GenerationQueue'!$BH$5:$BH$467,"Executed",'Grid GenerationQueue'!$BB$5:$BB$467,"&lt;"&amp;$BE$3)</f>
        <v>0</v>
      </c>
      <c r="BG154">
        <f>SUMIFS('Grid GenerationQueue'!AH$5:AH$467,'Grid GenerationQueue'!$AX$5:$AX$467,$B154,'Grid GenerationQueue'!$AY$5:$AY$467,$C154,'Grid GenerationQueue'!$BH$5:$BH$467,"Executed",'Grid GenerationQueue'!$BB$5:$BB$467,"&lt;"&amp;$BE$3)</f>
        <v>0</v>
      </c>
      <c r="BH154">
        <f>SUMIFS('Grid GenerationQueue'!AI$5:AI$467,'Grid GenerationQueue'!$AX$5:$AX$467,$B154,'Grid GenerationQueue'!$AY$5:$AY$467,$C154,'Grid GenerationQueue'!$BH$5:$BH$467,"Executed",'Grid GenerationQueue'!$BB$5:$BB$467,"&lt;"&amp;$BE$3)</f>
        <v>0</v>
      </c>
      <c r="BI154">
        <f>SUMIFS('Grid GenerationQueue'!AJ$5:AJ$467,'Grid GenerationQueue'!$AX$5:$AX$467,$B154,'Grid GenerationQueue'!$AY$5:$AY$467,$C154,'Grid GenerationQueue'!$BH$5:$BH$467,"Executed",'Grid GenerationQueue'!$BB$5:$BB$467,"&lt;"&amp;$BE$3)</f>
        <v>0</v>
      </c>
      <c r="BJ154">
        <f>SUMIFS('Grid GenerationQueue'!AK$5:AK$467,'Grid GenerationQueue'!$AX$5:$AX$467,$B154,'Grid GenerationQueue'!$AY$5:$AY$467,$C154,'Grid GenerationQueue'!$BH$5:$BH$467,"Executed",'Grid GenerationQueue'!$BB$5:$BB$467,"&lt;"&amp;$BE$3)</f>
        <v>0</v>
      </c>
      <c r="BK154">
        <f>SUMIFS('Grid GenerationQueue'!AL$5:AL$467,'Grid GenerationQueue'!$AX$5:$AX$467,$B154,'Grid GenerationQueue'!$AY$5:$AY$467,$C154,'Grid GenerationQueue'!$BH$5:$BH$467,"Executed",'Grid GenerationQueue'!$BB$5:$BB$467,"&lt;"&amp;$BE$3)</f>
        <v>0</v>
      </c>
      <c r="BL154">
        <f>SUMIFS('Grid GenerationQueue'!AM$5:AM$467,'Grid GenerationQueue'!$AX$5:$AX$467,$B154,'Grid GenerationQueue'!$AY$5:$AY$467,$C154,'Grid GenerationQueue'!$BH$5:$BH$467,"Executed",'Grid GenerationQueue'!$BB$5:$BB$467,"&lt;"&amp;$BE$3)</f>
        <v>0</v>
      </c>
      <c r="BM154">
        <f>SUMIFS('Grid GenerationQueue'!AN$5:AN$467,'Grid GenerationQueue'!$AX$5:$AX$467,$B154,'Grid GenerationQueue'!$AY$5:$AY$467,$C154,'Grid GenerationQueue'!$BH$5:$BH$467,"Executed",'Grid GenerationQueue'!$BB$5:$BB$467,"&lt;"&amp;$BE$3)</f>
        <v>0</v>
      </c>
      <c r="BN154">
        <f>SUMIFS('Grid GenerationQueue'!AO$5:AO$467,'Grid GenerationQueue'!$AX$5:$AX$467,$B154,'Grid GenerationQueue'!$AY$5:$AY$467,$C154,'Grid GenerationQueue'!$BH$5:$BH$467,"Executed",'Grid GenerationQueue'!$BB$5:$BB$467,"&lt;"&amp;$BE$3)</f>
        <v>0</v>
      </c>
      <c r="BO154">
        <f>SUMIFS('Grid GenerationQueue'!AP$5:AP$467,'Grid GenerationQueue'!$AX$5:$AX$467,$B154,'Grid GenerationQueue'!$AY$5:$AY$467,$C154,'Grid GenerationQueue'!$BH$5:$BH$467,"Executed",'Grid GenerationQueue'!$BB$5:$BB$467,"&lt;"&amp;$BE$3)</f>
        <v>0</v>
      </c>
      <c r="BQ154">
        <f>SUMIFS('Grid GenerationQueue'!AE$5:AE$467,'Grid GenerationQueue'!$AX$5:$AX$467,$B154,'Grid GenerationQueue'!$AY$5:$AY$467,$C154,'Grid GenerationQueue'!$BF$5:$BF$467,"&lt;&gt;"&amp;"",'Grid GenerationQueue'!$BB$5:$BB$467,"&lt;"&amp;$BE$3)</f>
        <v>0</v>
      </c>
      <c r="BR154">
        <f>SUMIFS('Grid GenerationQueue'!AF$5:AF$467,'Grid GenerationQueue'!$AX$5:$AX$467,$B154,'Grid GenerationQueue'!$AY$5:$AY$467,$C154,'Grid GenerationQueue'!$BF$5:$BF$467,"&lt;&gt;"&amp;"",'Grid GenerationQueue'!$BB$5:$BB$467,"&lt;"&amp;$BE$3)</f>
        <v>0</v>
      </c>
      <c r="BS154">
        <f>SUMIFS('Grid GenerationQueue'!AG$5:AG$467,'Grid GenerationQueue'!$AX$5:$AX$467,$B154,'Grid GenerationQueue'!$AY$5:$AY$467,$C154,'Grid GenerationQueue'!$BF$5:$BF$467,"&lt;&gt;"&amp;"",'Grid GenerationQueue'!$BB$5:$BB$467,"&lt;"&amp;$BE$3)</f>
        <v>0</v>
      </c>
      <c r="BT154">
        <f>SUMIFS('Grid GenerationQueue'!AH$5:AH$467,'Grid GenerationQueue'!$AX$5:$AX$467,$B154,'Grid GenerationQueue'!$AY$5:$AY$467,$C154,'Grid GenerationQueue'!$BF$5:$BF$467,"&lt;&gt;"&amp;"",'Grid GenerationQueue'!$BB$5:$BB$467,"&lt;"&amp;$BE$3)</f>
        <v>0</v>
      </c>
      <c r="BU154">
        <f>SUMIFS('Grid GenerationQueue'!AI$5:AI$467,'Grid GenerationQueue'!$AX$5:$AX$467,$B154,'Grid GenerationQueue'!$AY$5:$AY$467,$C154,'Grid GenerationQueue'!$BF$5:$BF$467,"&lt;&gt;"&amp;"",'Grid GenerationQueue'!$BB$5:$BB$467,"&lt;"&amp;$BE$3)</f>
        <v>0</v>
      </c>
      <c r="BV154">
        <f>SUMIFS('Grid GenerationQueue'!AJ$5:AJ$467,'Grid GenerationQueue'!$AX$5:$AX$467,$B154,'Grid GenerationQueue'!$AY$5:$AY$467,$C154,'Grid GenerationQueue'!$BF$5:$BF$467,"&lt;&gt;"&amp;"",'Grid GenerationQueue'!$BB$5:$BB$467,"&lt;"&amp;$BE$3)</f>
        <v>0</v>
      </c>
      <c r="BW154">
        <f>SUMIFS('Grid GenerationQueue'!AK$5:AK$467,'Grid GenerationQueue'!$AX$5:$AX$467,$B154,'Grid GenerationQueue'!$AY$5:$AY$467,$C154,'Grid GenerationQueue'!$BF$5:$BF$467,"&lt;&gt;"&amp;"",'Grid GenerationQueue'!$BB$5:$BB$467,"&lt;"&amp;$BE$3)</f>
        <v>0</v>
      </c>
      <c r="BX154">
        <f>SUMIFS('Grid GenerationQueue'!AL$5:AL$467,'Grid GenerationQueue'!$AX$5:$AX$467,$B154,'Grid GenerationQueue'!$AY$5:$AY$467,$C154,'Grid GenerationQueue'!$BF$5:$BF$467,"&lt;&gt;"&amp;"",'Grid GenerationQueue'!$BB$5:$BB$467,"&lt;"&amp;$BE$3)</f>
        <v>0</v>
      </c>
      <c r="BY154">
        <f>SUMIFS('Grid GenerationQueue'!AM$5:AM$467,'Grid GenerationQueue'!$AX$5:$AX$467,$B154,'Grid GenerationQueue'!$AY$5:$AY$467,$C154,'Grid GenerationQueue'!$BF$5:$BF$467,"&lt;&gt;"&amp;"",'Grid GenerationQueue'!$BB$5:$BB$467,"&lt;"&amp;$BE$3)</f>
        <v>0</v>
      </c>
      <c r="BZ154">
        <f>SUMIFS('Grid GenerationQueue'!AN$5:AN$467,'Grid GenerationQueue'!$AX$5:$AX$467,$B154,'Grid GenerationQueue'!$AY$5:$AY$467,$C154,'Grid GenerationQueue'!$BF$5:$BF$467,"&lt;&gt;"&amp;"",'Grid GenerationQueue'!$BB$5:$BB$467,"&lt;"&amp;$BE$3)</f>
        <v>0</v>
      </c>
      <c r="CA154">
        <f>SUMIFS('Grid GenerationQueue'!AO$5:AO$467,'Grid GenerationQueue'!$AX$5:$AX$467,$B154,'Grid GenerationQueue'!$AY$5:$AY$467,$C154,'Grid GenerationQueue'!$BF$5:$BF$467,"&lt;&gt;"&amp;"",'Grid GenerationQueue'!$BB$5:$BB$467,"&lt;"&amp;$BE$3)</f>
        <v>0</v>
      </c>
      <c r="CB154">
        <f>SUMIFS('Grid GenerationQueue'!AP$5:AP$467,'Grid GenerationQueue'!$AX$5:$AX$467,$B154,'Grid GenerationQueue'!$AY$5:$AY$467,$C154,'Grid GenerationQueue'!$BF$5:$BF$467,"&lt;&gt;"&amp;"",'Grid GenerationQueue'!$BB$5:$BB$467,"&lt;"&amp;$BE$3)</f>
        <v>0</v>
      </c>
      <c r="CD154">
        <f>SUMIFS('Grid GenerationQueue'!AE$5:AE$467,'Grid GenerationQueue'!$AX$5:$AX$467,$B154,'Grid GenerationQueue'!$AY$5:$AY$467,$C154,'Grid GenerationQueue'!$BB$5:$BB$467,"&lt;"&amp;$BE$3)</f>
        <v>0</v>
      </c>
      <c r="CE154">
        <f>SUMIFS('Grid GenerationQueue'!AF$5:AF$467,'Grid GenerationQueue'!$AX$5:$AX$467,$B154,'Grid GenerationQueue'!$AY$5:$AY$467,$C154,'Grid GenerationQueue'!$BB$5:$BB$467,"&lt;"&amp;$BE$3)</f>
        <v>0</v>
      </c>
      <c r="CF154">
        <f>SUMIFS('Grid GenerationQueue'!AG$5:AG$467,'Grid GenerationQueue'!$AX$5:$AX$467,$B154,'Grid GenerationQueue'!$AY$5:$AY$467,$C154,'Grid GenerationQueue'!$BB$5:$BB$467,"&lt;"&amp;$BE$3)</f>
        <v>0</v>
      </c>
      <c r="CG154">
        <f>SUMIFS('Grid GenerationQueue'!AH$5:AH$467,'Grid GenerationQueue'!$AX$5:$AX$467,$B154,'Grid GenerationQueue'!$AY$5:$AY$467,$C154,'Grid GenerationQueue'!$BB$5:$BB$467,"&lt;"&amp;$BE$3)</f>
        <v>0</v>
      </c>
      <c r="CH154">
        <f>SUMIFS('Grid GenerationQueue'!AI$5:AI$467,'Grid GenerationQueue'!$AX$5:$AX$467,$B154,'Grid GenerationQueue'!$AY$5:$AY$467,$C154,'Grid GenerationQueue'!$BB$5:$BB$467,"&lt;"&amp;$BE$3)</f>
        <v>0</v>
      </c>
      <c r="CI154">
        <f>SUMIFS('Grid GenerationQueue'!AJ$5:AJ$467,'Grid GenerationQueue'!$AX$5:$AX$467,$B154,'Grid GenerationQueue'!$AY$5:$AY$467,$C154,'Grid GenerationQueue'!$BB$5:$BB$467,"&lt;"&amp;$BE$3)</f>
        <v>0</v>
      </c>
      <c r="CJ154">
        <f>SUMIFS('Grid GenerationQueue'!AK$5:AK$467,'Grid GenerationQueue'!$AX$5:$AX$467,$B154,'Grid GenerationQueue'!$AY$5:$AY$467,$C154,'Grid GenerationQueue'!$BB$5:$BB$467,"&lt;"&amp;$BE$3)</f>
        <v>0</v>
      </c>
      <c r="CK154">
        <f>SUMIFS('Grid GenerationQueue'!AL$5:AL$467,'Grid GenerationQueue'!$AX$5:$AX$467,$B154,'Grid GenerationQueue'!$AY$5:$AY$467,$C154,'Grid GenerationQueue'!$BB$5:$BB$467,"&lt;"&amp;$BE$3)</f>
        <v>0</v>
      </c>
      <c r="CL154">
        <f>SUMIFS('Grid GenerationQueue'!AM$5:AM$467,'Grid GenerationQueue'!$AX$5:$AX$467,$B154,'Grid GenerationQueue'!$AY$5:$AY$467,$C154,'Grid GenerationQueue'!$BB$5:$BB$467,"&lt;"&amp;$BE$3)</f>
        <v>0</v>
      </c>
      <c r="CM154">
        <f>SUMIFS('Grid GenerationQueue'!AN$5:AN$467,'Grid GenerationQueue'!$AX$5:$AX$467,$B154,'Grid GenerationQueue'!$AY$5:$AY$467,$C154,'Grid GenerationQueue'!$BB$5:$BB$467,"&lt;"&amp;$BE$3)</f>
        <v>0</v>
      </c>
      <c r="CN154">
        <f>SUMIFS('Grid GenerationQueue'!AO$5:AO$467,'Grid GenerationQueue'!$AX$5:$AX$467,$B154,'Grid GenerationQueue'!$AY$5:$AY$467,$C154,'Grid GenerationQueue'!$BB$5:$BB$467,"&lt;"&amp;$BE$3)</f>
        <v>0</v>
      </c>
      <c r="CO154">
        <f>SUMIFS('Grid GenerationQueue'!AP$5:AP$467,'Grid GenerationQueue'!$AX$5:$AX$467,$B154,'Grid GenerationQueue'!$AY$5:$AY$467,$C154,'Grid GenerationQueue'!$BB$5:$BB$467,"&lt;"&amp;$BE$3)</f>
        <v>0</v>
      </c>
    </row>
    <row r="155" spans="1:93" x14ac:dyDescent="0.35">
      <c r="A155" t="s">
        <v>4653</v>
      </c>
      <c r="B155" t="s">
        <v>4714</v>
      </c>
      <c r="C155">
        <v>230</v>
      </c>
      <c r="D155">
        <f>SUMIFS('Grid GenerationQueue'!AE$5:AE$467,'Grid GenerationQueue'!$AX$5:$AX$467,$B155,'Grid GenerationQueue'!$AY$5:$AY$467,$C155,'Grid GenerationQueue'!$BI$5:$BI$467,"&lt;4")</f>
        <v>0</v>
      </c>
      <c r="E155">
        <f>SUMIFS('Grid GenerationQueue'!AF$5:AF$467,'Grid GenerationQueue'!$AX$5:$AX$467,$B155,'Grid GenerationQueue'!$AY$5:$AY$467,$C155,'Grid GenerationQueue'!$BI$5:$BI$467,"&lt;4")</f>
        <v>0</v>
      </c>
      <c r="F155">
        <f>SUMIFS('Grid GenerationQueue'!AG$5:AG$467,'Grid GenerationQueue'!$AX$5:$AX$467,$B155,'Grid GenerationQueue'!$AY$5:$AY$467,$C155,'Grid GenerationQueue'!$BI$5:$BI$467,"&lt;4")</f>
        <v>0</v>
      </c>
      <c r="G155">
        <f>SUMIFS('Grid GenerationQueue'!AH$5:AH$467,'Grid GenerationQueue'!$AX$5:$AX$467,$B155,'Grid GenerationQueue'!$AY$5:$AY$467,$C155,'Grid GenerationQueue'!$BI$5:$BI$467,"&lt;4")</f>
        <v>0</v>
      </c>
      <c r="H155">
        <f>SUMIFS('Grid GenerationQueue'!AI$5:AI$467,'Grid GenerationQueue'!$AX$5:$AX$467,$B155,'Grid GenerationQueue'!$AY$5:$AY$467,$C155,'Grid GenerationQueue'!$BI$5:$BI$467,"&lt;4")</f>
        <v>0</v>
      </c>
      <c r="I155">
        <f>SUMIFS('Grid GenerationQueue'!AJ$5:AJ$467,'Grid GenerationQueue'!$AX$5:$AX$467,$B155,'Grid GenerationQueue'!$AY$5:$AY$467,$C155,'Grid GenerationQueue'!$BI$5:$BI$467,"&lt;4")</f>
        <v>0</v>
      </c>
      <c r="J155">
        <f>SUMIFS('Grid GenerationQueue'!AK$5:AK$467,'Grid GenerationQueue'!$AX$5:$AX$467,$B155,'Grid GenerationQueue'!$AY$5:$AY$467,$C155,'Grid GenerationQueue'!$BI$5:$BI$467,"&lt;4")</f>
        <v>0</v>
      </c>
      <c r="K155">
        <f>SUMIFS('Grid GenerationQueue'!AL$5:AL$467,'Grid GenerationQueue'!$AX$5:$AX$467,$B155,'Grid GenerationQueue'!$AY$5:$AY$467,$C155,'Grid GenerationQueue'!$BI$5:$BI$467,"&lt;4")</f>
        <v>0</v>
      </c>
      <c r="L155">
        <f>SUMIFS('Grid GenerationQueue'!AM$5:AM$467,'Grid GenerationQueue'!$AX$5:$AX$467,$B155,'Grid GenerationQueue'!$AY$5:$AY$467,$C155,'Grid GenerationQueue'!$BI$5:$BI$467,"&lt;4")</f>
        <v>0</v>
      </c>
      <c r="M155">
        <f>SUMIFS('Grid GenerationQueue'!AN$5:AN$467,'Grid GenerationQueue'!$AX$5:$AX$467,$B155,'Grid GenerationQueue'!$AY$5:$AY$467,$C155,'Grid GenerationQueue'!$BI$5:$BI$467,"&lt;4")</f>
        <v>0</v>
      </c>
      <c r="N155">
        <f>SUMIFS('Grid GenerationQueue'!AO$5:AO$467,'Grid GenerationQueue'!$AX$5:$AX$467,$B155,'Grid GenerationQueue'!$AY$5:$AY$467,$C155,'Grid GenerationQueue'!$BI$5:$BI$467,"&lt;4")</f>
        <v>0</v>
      </c>
      <c r="O155">
        <f>SUMIFS('Grid GenerationQueue'!AP$5:AP$467,'Grid GenerationQueue'!$AX$5:$AX$467,$B155,'Grid GenerationQueue'!$AY$5:$AY$467,$C155,'Grid GenerationQueue'!$BI$5:$BI$467,"&lt;4")</f>
        <v>0</v>
      </c>
      <c r="Q155">
        <f>SUMIFS('Grid GenerationQueue'!AE$5:AE$467,'Grid GenerationQueue'!$AX$5:$AX$467,$B155,'Grid GenerationQueue'!$AY$5:$AY$467,$C155,'Grid GenerationQueue'!$BH$5:$BH$467,"Executed")</f>
        <v>0</v>
      </c>
      <c r="R155">
        <f>SUMIFS('Grid GenerationQueue'!AF$5:AF$467,'Grid GenerationQueue'!$AX$5:$AX$467,$B155,'Grid GenerationQueue'!$AY$5:$AY$467,$C155,'Grid GenerationQueue'!$BH$5:$BH$467,"Executed")</f>
        <v>0</v>
      </c>
      <c r="S155">
        <f>SUMIFS('Grid GenerationQueue'!AG$5:AG$467,'Grid GenerationQueue'!$AX$5:$AX$467,$B155,'Grid GenerationQueue'!$AY$5:$AY$467,$C155,'Grid GenerationQueue'!$BH$5:$BH$467,"Executed")</f>
        <v>0</v>
      </c>
      <c r="T155">
        <f>SUMIFS('Grid GenerationQueue'!AH$5:AH$467,'Grid GenerationQueue'!$AX$5:$AX$467,$B155,'Grid GenerationQueue'!$AY$5:$AY$467,$C155,'Grid GenerationQueue'!$BH$5:$BH$467,"Executed")</f>
        <v>0</v>
      </c>
      <c r="U155">
        <f>SUMIFS('Grid GenerationQueue'!AI$5:AI$467,'Grid GenerationQueue'!$AX$5:$AX$467,$B155,'Grid GenerationQueue'!$AY$5:$AY$467,$C155,'Grid GenerationQueue'!$BH$5:$BH$467,"Executed")</f>
        <v>0</v>
      </c>
      <c r="V155">
        <f>SUMIFS('Grid GenerationQueue'!AJ$5:AJ$467,'Grid GenerationQueue'!$AX$5:$AX$467,$B155,'Grid GenerationQueue'!$AY$5:$AY$467,$C155,'Grid GenerationQueue'!$BH$5:$BH$467,"Executed")</f>
        <v>0</v>
      </c>
      <c r="W155">
        <f>SUMIFS('Grid GenerationQueue'!AK$5:AK$467,'Grid GenerationQueue'!$AX$5:$AX$467,$B155,'Grid GenerationQueue'!$AY$5:$AY$467,$C155,'Grid GenerationQueue'!$BH$5:$BH$467,"Executed")</f>
        <v>0</v>
      </c>
      <c r="X155">
        <f>SUMIFS('Grid GenerationQueue'!AL$5:AL$467,'Grid GenerationQueue'!$AX$5:$AX$467,$B155,'Grid GenerationQueue'!$AY$5:$AY$467,$C155,'Grid GenerationQueue'!$BH$5:$BH$467,"Executed")</f>
        <v>0</v>
      </c>
      <c r="Y155">
        <f>SUMIFS('Grid GenerationQueue'!AM$5:AM$467,'Grid GenerationQueue'!$AX$5:$AX$467,$B155,'Grid GenerationQueue'!$AY$5:$AY$467,$C155,'Grid GenerationQueue'!$BH$5:$BH$467,"Executed")</f>
        <v>0</v>
      </c>
      <c r="Z155">
        <f>SUMIFS('Grid GenerationQueue'!AN$5:AN$467,'Grid GenerationQueue'!$AX$5:$AX$467,$B155,'Grid GenerationQueue'!$AY$5:$AY$467,$C155,'Grid GenerationQueue'!$BH$5:$BH$467,"Executed")</f>
        <v>0</v>
      </c>
      <c r="AA155">
        <f>SUMIFS('Grid GenerationQueue'!AO$5:AO$467,'Grid GenerationQueue'!$AX$5:$AX$467,$B155,'Grid GenerationQueue'!$AY$5:$AY$467,$C155,'Grid GenerationQueue'!$BH$5:$BH$467,"Executed")</f>
        <v>0</v>
      </c>
      <c r="AB155">
        <f>SUMIFS('Grid GenerationQueue'!AP$5:AP$467,'Grid GenerationQueue'!$AX$5:$AX$467,$B155,'Grid GenerationQueue'!$AY$5:$AY$467,$C155,'Grid GenerationQueue'!$BH$5:$BH$467,"Executed")</f>
        <v>0</v>
      </c>
      <c r="AD155">
        <f>SUMIFS('Grid GenerationQueue'!AE$5:AE$467,'Grid GenerationQueue'!$AX$5:$AX$467,$B155,'Grid GenerationQueue'!$AY$5:$AY$467,$C155,'Grid GenerationQueue'!$BF$5:$BF$467,"&lt;&gt;"&amp;"")</f>
        <v>0</v>
      </c>
      <c r="AE155">
        <f>SUMIFS('Grid GenerationQueue'!AF$5:AF$467,'Grid GenerationQueue'!$AX$5:$AX$467,$B155,'Grid GenerationQueue'!$AY$5:$AY$467,$C155,'Grid GenerationQueue'!$BF$5:$BF$467,"&lt;&gt;"&amp;"")</f>
        <v>0</v>
      </c>
      <c r="AF155">
        <f>SUMIFS('Grid GenerationQueue'!AG$5:AG$467,'Grid GenerationQueue'!$AX$5:$AX$467,$B155,'Grid GenerationQueue'!$AY$5:$AY$467,$C155,'Grid GenerationQueue'!$BF$5:$BF$467,"&lt;&gt;"&amp;"")</f>
        <v>0</v>
      </c>
      <c r="AG155">
        <f>SUMIFS('Grid GenerationQueue'!AH$5:AH$467,'Grid GenerationQueue'!$AX$5:$AX$467,$B155,'Grid GenerationQueue'!$AY$5:$AY$467,$C155,'Grid GenerationQueue'!$BF$5:$BF$467,"&lt;&gt;"&amp;"")</f>
        <v>0</v>
      </c>
      <c r="AH155">
        <f>SUMIFS('Grid GenerationQueue'!AI$5:AI$467,'Grid GenerationQueue'!$AX$5:$AX$467,$B155,'Grid GenerationQueue'!$AY$5:$AY$467,$C155,'Grid GenerationQueue'!$BF$5:$BF$467,"&lt;&gt;"&amp;"")</f>
        <v>0</v>
      </c>
      <c r="AI155">
        <f>SUMIFS('Grid GenerationQueue'!AJ$5:AJ$467,'Grid GenerationQueue'!$AX$5:$AX$467,$B155,'Grid GenerationQueue'!$AY$5:$AY$467,$C155,'Grid GenerationQueue'!$BF$5:$BF$467,"&lt;&gt;"&amp;"")</f>
        <v>0</v>
      </c>
      <c r="AJ155">
        <f>SUMIFS('Grid GenerationQueue'!AK$5:AK$467,'Grid GenerationQueue'!$AX$5:$AX$467,$B155,'Grid GenerationQueue'!$AY$5:$AY$467,$C155,'Grid GenerationQueue'!$BF$5:$BF$467,"&lt;&gt;"&amp;"")</f>
        <v>0</v>
      </c>
      <c r="AK155">
        <f>SUMIFS('Grid GenerationQueue'!AL$5:AL$467,'Grid GenerationQueue'!$AX$5:$AX$467,$B155,'Grid GenerationQueue'!$AY$5:$AY$467,$C155,'Grid GenerationQueue'!$BF$5:$BF$467,"&lt;&gt;"&amp;"")</f>
        <v>0</v>
      </c>
      <c r="AL155">
        <f>SUMIFS('Grid GenerationQueue'!AM$5:AM$467,'Grid GenerationQueue'!$AX$5:$AX$467,$B155,'Grid GenerationQueue'!$AY$5:$AY$467,$C155,'Grid GenerationQueue'!$BF$5:$BF$467,"&lt;&gt;"&amp;"")</f>
        <v>0</v>
      </c>
      <c r="AM155">
        <f>SUMIFS('Grid GenerationQueue'!AN$5:AN$467,'Grid GenerationQueue'!$AX$5:$AX$467,$B155,'Grid GenerationQueue'!$AY$5:$AY$467,$C155,'Grid GenerationQueue'!$BF$5:$BF$467,"&lt;&gt;"&amp;"")</f>
        <v>0</v>
      </c>
      <c r="AN155">
        <f>SUMIFS('Grid GenerationQueue'!AO$5:AO$467,'Grid GenerationQueue'!$AX$5:$AX$467,$B155,'Grid GenerationQueue'!$AY$5:$AY$467,$C155,'Grid GenerationQueue'!$BF$5:$BF$467,"&lt;&gt;"&amp;"")</f>
        <v>0</v>
      </c>
      <c r="AO155">
        <f>SUMIFS('Grid GenerationQueue'!AP$5:AP$467,'Grid GenerationQueue'!$AX$5:$AX$467,$B155,'Grid GenerationQueue'!$AY$5:$AY$467,$C155,'Grid GenerationQueue'!$BF$5:$BF$467,"&lt;&gt;"&amp;"")</f>
        <v>0</v>
      </c>
      <c r="AQ155">
        <f>SUMIFS('Grid GenerationQueue'!AE$5:AE$467,'Grid GenerationQueue'!$AX$5:$AX$467,$B155,'Grid GenerationQueue'!$AY$5:$AY$467,$C155)</f>
        <v>0</v>
      </c>
      <c r="AR155">
        <f>SUMIFS('Grid GenerationQueue'!AF$5:AF$467,'Grid GenerationQueue'!$AX$5:$AX$467,$B155,'Grid GenerationQueue'!$AY$5:$AY$467,$C155)</f>
        <v>0</v>
      </c>
      <c r="AS155">
        <f>SUMIFS('Grid GenerationQueue'!AG$5:AG$467,'Grid GenerationQueue'!$AX$5:$AX$467,$B155,'Grid GenerationQueue'!$AY$5:$AY$467,$C155)</f>
        <v>0</v>
      </c>
      <c r="AT155">
        <f>SUMIFS('Grid GenerationQueue'!AH$5:AH$467,'Grid GenerationQueue'!$AX$5:$AX$467,$B155,'Grid GenerationQueue'!$AY$5:$AY$467,$C155)</f>
        <v>0</v>
      </c>
      <c r="AU155">
        <f>SUMIFS('Grid GenerationQueue'!AI$5:AI$467,'Grid GenerationQueue'!$AX$5:$AX$467,$B155,'Grid GenerationQueue'!$AY$5:$AY$467,$C155)</f>
        <v>0</v>
      </c>
      <c r="AV155">
        <f>SUMIFS('Grid GenerationQueue'!AJ$5:AJ$467,'Grid GenerationQueue'!$AX$5:$AX$467,$B155,'Grid GenerationQueue'!$AY$5:$AY$467,$C155)</f>
        <v>0</v>
      </c>
      <c r="AW155">
        <f>SUMIFS('Grid GenerationQueue'!AK$5:AK$467,'Grid GenerationQueue'!$AX$5:$AX$467,$B155,'Grid GenerationQueue'!$AY$5:$AY$467,$C155)</f>
        <v>0</v>
      </c>
      <c r="AX155">
        <f>SUMIFS('Grid GenerationQueue'!AL$5:AL$467,'Grid GenerationQueue'!$AX$5:$AX$467,$B155,'Grid GenerationQueue'!$AY$5:$AY$467,$C155)</f>
        <v>0</v>
      </c>
      <c r="AY155">
        <f>SUMIFS('Grid GenerationQueue'!AM$5:AM$467,'Grid GenerationQueue'!$AX$5:$AX$467,$B155,'Grid GenerationQueue'!$AY$5:$AY$467,$C155)</f>
        <v>0</v>
      </c>
      <c r="AZ155">
        <f>SUMIFS('Grid GenerationQueue'!AN$5:AN$467,'Grid GenerationQueue'!$AX$5:$AX$467,$B155,'Grid GenerationQueue'!$AY$5:$AY$467,$C155)</f>
        <v>0</v>
      </c>
      <c r="BA155">
        <f>SUMIFS('Grid GenerationQueue'!AO$5:AO$467,'Grid GenerationQueue'!$AX$5:$AX$467,$B155,'Grid GenerationQueue'!$AY$5:$AY$467,$C155)</f>
        <v>0</v>
      </c>
      <c r="BB155">
        <f>SUMIFS('Grid GenerationQueue'!AP$5:AP$467,'Grid GenerationQueue'!$AX$5:$AX$467,$B155,'Grid GenerationQueue'!$AY$5:$AY$467,$C155)</f>
        <v>0</v>
      </c>
      <c r="BD155">
        <f>SUMIFS('Grid GenerationQueue'!AE$5:AE$467,'Grid GenerationQueue'!$AX$5:$AX$467,$B155,'Grid GenerationQueue'!$AY$5:$AY$467,$C155,'Grid GenerationQueue'!$BH$5:$BH$467,"Executed",'Grid GenerationQueue'!$BB$5:$BB$467,"&lt;"&amp;$BE$3)</f>
        <v>0</v>
      </c>
      <c r="BE155">
        <f>SUMIFS('Grid GenerationQueue'!AF$5:AF$467,'Grid GenerationQueue'!$AX$5:$AX$467,$B155,'Grid GenerationQueue'!$AY$5:$AY$467,$C155,'Grid GenerationQueue'!$BH$5:$BH$467,"Executed",'Grid GenerationQueue'!$BB$5:$BB$467,"&lt;"&amp;$BE$3)</f>
        <v>0</v>
      </c>
      <c r="BF155">
        <f>SUMIFS('Grid GenerationQueue'!AG$5:AG$467,'Grid GenerationQueue'!$AX$5:$AX$467,$B155,'Grid GenerationQueue'!$AY$5:$AY$467,$C155,'Grid GenerationQueue'!$BH$5:$BH$467,"Executed",'Grid GenerationQueue'!$BB$5:$BB$467,"&lt;"&amp;$BE$3)</f>
        <v>0</v>
      </c>
      <c r="BG155">
        <f>SUMIFS('Grid GenerationQueue'!AH$5:AH$467,'Grid GenerationQueue'!$AX$5:$AX$467,$B155,'Grid GenerationQueue'!$AY$5:$AY$467,$C155,'Grid GenerationQueue'!$BH$5:$BH$467,"Executed",'Grid GenerationQueue'!$BB$5:$BB$467,"&lt;"&amp;$BE$3)</f>
        <v>0</v>
      </c>
      <c r="BH155">
        <f>SUMIFS('Grid GenerationQueue'!AI$5:AI$467,'Grid GenerationQueue'!$AX$5:$AX$467,$B155,'Grid GenerationQueue'!$AY$5:$AY$467,$C155,'Grid GenerationQueue'!$BH$5:$BH$467,"Executed",'Grid GenerationQueue'!$BB$5:$BB$467,"&lt;"&amp;$BE$3)</f>
        <v>0</v>
      </c>
      <c r="BI155">
        <f>SUMIFS('Grid GenerationQueue'!AJ$5:AJ$467,'Grid GenerationQueue'!$AX$5:$AX$467,$B155,'Grid GenerationQueue'!$AY$5:$AY$467,$C155,'Grid GenerationQueue'!$BH$5:$BH$467,"Executed",'Grid GenerationQueue'!$BB$5:$BB$467,"&lt;"&amp;$BE$3)</f>
        <v>0</v>
      </c>
      <c r="BJ155">
        <f>SUMIFS('Grid GenerationQueue'!AK$5:AK$467,'Grid GenerationQueue'!$AX$5:$AX$467,$B155,'Grid GenerationQueue'!$AY$5:$AY$467,$C155,'Grid GenerationQueue'!$BH$5:$BH$467,"Executed",'Grid GenerationQueue'!$BB$5:$BB$467,"&lt;"&amp;$BE$3)</f>
        <v>0</v>
      </c>
      <c r="BK155">
        <f>SUMIFS('Grid GenerationQueue'!AL$5:AL$467,'Grid GenerationQueue'!$AX$5:$AX$467,$B155,'Grid GenerationQueue'!$AY$5:$AY$467,$C155,'Grid GenerationQueue'!$BH$5:$BH$467,"Executed",'Grid GenerationQueue'!$BB$5:$BB$467,"&lt;"&amp;$BE$3)</f>
        <v>0</v>
      </c>
      <c r="BL155">
        <f>SUMIFS('Grid GenerationQueue'!AM$5:AM$467,'Grid GenerationQueue'!$AX$5:$AX$467,$B155,'Grid GenerationQueue'!$AY$5:$AY$467,$C155,'Grid GenerationQueue'!$BH$5:$BH$467,"Executed",'Grid GenerationQueue'!$BB$5:$BB$467,"&lt;"&amp;$BE$3)</f>
        <v>0</v>
      </c>
      <c r="BM155">
        <f>SUMIFS('Grid GenerationQueue'!AN$5:AN$467,'Grid GenerationQueue'!$AX$5:$AX$467,$B155,'Grid GenerationQueue'!$AY$5:$AY$467,$C155,'Grid GenerationQueue'!$BH$5:$BH$467,"Executed",'Grid GenerationQueue'!$BB$5:$BB$467,"&lt;"&amp;$BE$3)</f>
        <v>0</v>
      </c>
      <c r="BN155">
        <f>SUMIFS('Grid GenerationQueue'!AO$5:AO$467,'Grid GenerationQueue'!$AX$5:$AX$467,$B155,'Grid GenerationQueue'!$AY$5:$AY$467,$C155,'Grid GenerationQueue'!$BH$5:$BH$467,"Executed",'Grid GenerationQueue'!$BB$5:$BB$467,"&lt;"&amp;$BE$3)</f>
        <v>0</v>
      </c>
      <c r="BO155">
        <f>SUMIFS('Grid GenerationQueue'!AP$5:AP$467,'Grid GenerationQueue'!$AX$5:$AX$467,$B155,'Grid GenerationQueue'!$AY$5:$AY$467,$C155,'Grid GenerationQueue'!$BH$5:$BH$467,"Executed",'Grid GenerationQueue'!$BB$5:$BB$467,"&lt;"&amp;$BE$3)</f>
        <v>0</v>
      </c>
      <c r="BQ155">
        <f>SUMIFS('Grid GenerationQueue'!AE$5:AE$467,'Grid GenerationQueue'!$AX$5:$AX$467,$B155,'Grid GenerationQueue'!$AY$5:$AY$467,$C155,'Grid GenerationQueue'!$BF$5:$BF$467,"&lt;&gt;"&amp;"",'Grid GenerationQueue'!$BB$5:$BB$467,"&lt;"&amp;$BE$3)</f>
        <v>0</v>
      </c>
      <c r="BR155">
        <f>SUMIFS('Grid GenerationQueue'!AF$5:AF$467,'Grid GenerationQueue'!$AX$5:$AX$467,$B155,'Grid GenerationQueue'!$AY$5:$AY$467,$C155,'Grid GenerationQueue'!$BF$5:$BF$467,"&lt;&gt;"&amp;"",'Grid GenerationQueue'!$BB$5:$BB$467,"&lt;"&amp;$BE$3)</f>
        <v>0</v>
      </c>
      <c r="BS155">
        <f>SUMIFS('Grid GenerationQueue'!AG$5:AG$467,'Grid GenerationQueue'!$AX$5:$AX$467,$B155,'Grid GenerationQueue'!$AY$5:$AY$467,$C155,'Grid GenerationQueue'!$BF$5:$BF$467,"&lt;&gt;"&amp;"",'Grid GenerationQueue'!$BB$5:$BB$467,"&lt;"&amp;$BE$3)</f>
        <v>0</v>
      </c>
      <c r="BT155">
        <f>SUMIFS('Grid GenerationQueue'!AH$5:AH$467,'Grid GenerationQueue'!$AX$5:$AX$467,$B155,'Grid GenerationQueue'!$AY$5:$AY$467,$C155,'Grid GenerationQueue'!$BF$5:$BF$467,"&lt;&gt;"&amp;"",'Grid GenerationQueue'!$BB$5:$BB$467,"&lt;"&amp;$BE$3)</f>
        <v>0</v>
      </c>
      <c r="BU155">
        <f>SUMIFS('Grid GenerationQueue'!AI$5:AI$467,'Grid GenerationQueue'!$AX$5:$AX$467,$B155,'Grid GenerationQueue'!$AY$5:$AY$467,$C155,'Grid GenerationQueue'!$BF$5:$BF$467,"&lt;&gt;"&amp;"",'Grid GenerationQueue'!$BB$5:$BB$467,"&lt;"&amp;$BE$3)</f>
        <v>0</v>
      </c>
      <c r="BV155">
        <f>SUMIFS('Grid GenerationQueue'!AJ$5:AJ$467,'Grid GenerationQueue'!$AX$5:$AX$467,$B155,'Grid GenerationQueue'!$AY$5:$AY$467,$C155,'Grid GenerationQueue'!$BF$5:$BF$467,"&lt;&gt;"&amp;"",'Grid GenerationQueue'!$BB$5:$BB$467,"&lt;"&amp;$BE$3)</f>
        <v>0</v>
      </c>
      <c r="BW155">
        <f>SUMIFS('Grid GenerationQueue'!AK$5:AK$467,'Grid GenerationQueue'!$AX$5:$AX$467,$B155,'Grid GenerationQueue'!$AY$5:$AY$467,$C155,'Grid GenerationQueue'!$BF$5:$BF$467,"&lt;&gt;"&amp;"",'Grid GenerationQueue'!$BB$5:$BB$467,"&lt;"&amp;$BE$3)</f>
        <v>0</v>
      </c>
      <c r="BX155">
        <f>SUMIFS('Grid GenerationQueue'!AL$5:AL$467,'Grid GenerationQueue'!$AX$5:$AX$467,$B155,'Grid GenerationQueue'!$AY$5:$AY$467,$C155,'Grid GenerationQueue'!$BF$5:$BF$467,"&lt;&gt;"&amp;"",'Grid GenerationQueue'!$BB$5:$BB$467,"&lt;"&amp;$BE$3)</f>
        <v>0</v>
      </c>
      <c r="BY155">
        <f>SUMIFS('Grid GenerationQueue'!AM$5:AM$467,'Grid GenerationQueue'!$AX$5:$AX$467,$B155,'Grid GenerationQueue'!$AY$5:$AY$467,$C155,'Grid GenerationQueue'!$BF$5:$BF$467,"&lt;&gt;"&amp;"",'Grid GenerationQueue'!$BB$5:$BB$467,"&lt;"&amp;$BE$3)</f>
        <v>0</v>
      </c>
      <c r="BZ155">
        <f>SUMIFS('Grid GenerationQueue'!AN$5:AN$467,'Grid GenerationQueue'!$AX$5:$AX$467,$B155,'Grid GenerationQueue'!$AY$5:$AY$467,$C155,'Grid GenerationQueue'!$BF$5:$BF$467,"&lt;&gt;"&amp;"",'Grid GenerationQueue'!$BB$5:$BB$467,"&lt;"&amp;$BE$3)</f>
        <v>0</v>
      </c>
      <c r="CA155">
        <f>SUMIFS('Grid GenerationQueue'!AO$5:AO$467,'Grid GenerationQueue'!$AX$5:$AX$467,$B155,'Grid GenerationQueue'!$AY$5:$AY$467,$C155,'Grid GenerationQueue'!$BF$5:$BF$467,"&lt;&gt;"&amp;"",'Grid GenerationQueue'!$BB$5:$BB$467,"&lt;"&amp;$BE$3)</f>
        <v>0</v>
      </c>
      <c r="CB155">
        <f>SUMIFS('Grid GenerationQueue'!AP$5:AP$467,'Grid GenerationQueue'!$AX$5:$AX$467,$B155,'Grid GenerationQueue'!$AY$5:$AY$467,$C155,'Grid GenerationQueue'!$BF$5:$BF$467,"&lt;&gt;"&amp;"",'Grid GenerationQueue'!$BB$5:$BB$467,"&lt;"&amp;$BE$3)</f>
        <v>0</v>
      </c>
      <c r="CD155">
        <f>SUMIFS('Grid GenerationQueue'!AE$5:AE$467,'Grid GenerationQueue'!$AX$5:$AX$467,$B155,'Grid GenerationQueue'!$AY$5:$AY$467,$C155,'Grid GenerationQueue'!$BB$5:$BB$467,"&lt;"&amp;$BE$3)</f>
        <v>0</v>
      </c>
      <c r="CE155">
        <f>SUMIFS('Grid GenerationQueue'!AF$5:AF$467,'Grid GenerationQueue'!$AX$5:$AX$467,$B155,'Grid GenerationQueue'!$AY$5:$AY$467,$C155,'Grid GenerationQueue'!$BB$5:$BB$467,"&lt;"&amp;$BE$3)</f>
        <v>0</v>
      </c>
      <c r="CF155">
        <f>SUMIFS('Grid GenerationQueue'!AG$5:AG$467,'Grid GenerationQueue'!$AX$5:$AX$467,$B155,'Grid GenerationQueue'!$AY$5:$AY$467,$C155,'Grid GenerationQueue'!$BB$5:$BB$467,"&lt;"&amp;$BE$3)</f>
        <v>0</v>
      </c>
      <c r="CG155">
        <f>SUMIFS('Grid GenerationQueue'!AH$5:AH$467,'Grid GenerationQueue'!$AX$5:$AX$467,$B155,'Grid GenerationQueue'!$AY$5:$AY$467,$C155,'Grid GenerationQueue'!$BB$5:$BB$467,"&lt;"&amp;$BE$3)</f>
        <v>0</v>
      </c>
      <c r="CH155">
        <f>SUMIFS('Grid GenerationQueue'!AI$5:AI$467,'Grid GenerationQueue'!$AX$5:$AX$467,$B155,'Grid GenerationQueue'!$AY$5:$AY$467,$C155,'Grid GenerationQueue'!$BB$5:$BB$467,"&lt;"&amp;$BE$3)</f>
        <v>0</v>
      </c>
      <c r="CI155">
        <f>SUMIFS('Grid GenerationQueue'!AJ$5:AJ$467,'Grid GenerationQueue'!$AX$5:$AX$467,$B155,'Grid GenerationQueue'!$AY$5:$AY$467,$C155,'Grid GenerationQueue'!$BB$5:$BB$467,"&lt;"&amp;$BE$3)</f>
        <v>0</v>
      </c>
      <c r="CJ155">
        <f>SUMIFS('Grid GenerationQueue'!AK$5:AK$467,'Grid GenerationQueue'!$AX$5:$AX$467,$B155,'Grid GenerationQueue'!$AY$5:$AY$467,$C155,'Grid GenerationQueue'!$BB$5:$BB$467,"&lt;"&amp;$BE$3)</f>
        <v>0</v>
      </c>
      <c r="CK155">
        <f>SUMIFS('Grid GenerationQueue'!AL$5:AL$467,'Grid GenerationQueue'!$AX$5:$AX$467,$B155,'Grid GenerationQueue'!$AY$5:$AY$467,$C155,'Grid GenerationQueue'!$BB$5:$BB$467,"&lt;"&amp;$BE$3)</f>
        <v>0</v>
      </c>
      <c r="CL155">
        <f>SUMIFS('Grid GenerationQueue'!AM$5:AM$467,'Grid GenerationQueue'!$AX$5:$AX$467,$B155,'Grid GenerationQueue'!$AY$5:$AY$467,$C155,'Grid GenerationQueue'!$BB$5:$BB$467,"&lt;"&amp;$BE$3)</f>
        <v>0</v>
      </c>
      <c r="CM155">
        <f>SUMIFS('Grid GenerationQueue'!AN$5:AN$467,'Grid GenerationQueue'!$AX$5:$AX$467,$B155,'Grid GenerationQueue'!$AY$5:$AY$467,$C155,'Grid GenerationQueue'!$BB$5:$BB$467,"&lt;"&amp;$BE$3)</f>
        <v>0</v>
      </c>
      <c r="CN155">
        <f>SUMIFS('Grid GenerationQueue'!AO$5:AO$467,'Grid GenerationQueue'!$AX$5:$AX$467,$B155,'Grid GenerationQueue'!$AY$5:$AY$467,$C155,'Grid GenerationQueue'!$BB$5:$BB$467,"&lt;"&amp;$BE$3)</f>
        <v>0</v>
      </c>
      <c r="CO155">
        <f>SUMIFS('Grid GenerationQueue'!AP$5:AP$467,'Grid GenerationQueue'!$AX$5:$AX$467,$B155,'Grid GenerationQueue'!$AY$5:$AY$467,$C155,'Grid GenerationQueue'!$BB$5:$BB$467,"&lt;"&amp;$BE$3)</f>
        <v>0</v>
      </c>
    </row>
    <row r="156" spans="1:93" x14ac:dyDescent="0.35">
      <c r="A156" t="s">
        <v>4651</v>
      </c>
      <c r="B156" t="s">
        <v>4435</v>
      </c>
      <c r="C156">
        <v>70</v>
      </c>
      <c r="D156">
        <f>SUMIFS('Grid GenerationQueue'!AE$5:AE$467,'Grid GenerationQueue'!$AX$5:$AX$467,$B156,'Grid GenerationQueue'!$AY$5:$AY$467,$C156,'Grid GenerationQueue'!$BI$5:$BI$467,"&lt;4")</f>
        <v>0</v>
      </c>
      <c r="E156">
        <f>SUMIFS('Grid GenerationQueue'!AF$5:AF$467,'Grid GenerationQueue'!$AX$5:$AX$467,$B156,'Grid GenerationQueue'!$AY$5:$AY$467,$C156,'Grid GenerationQueue'!$BI$5:$BI$467,"&lt;4")</f>
        <v>0</v>
      </c>
      <c r="F156">
        <f>SUMIFS('Grid GenerationQueue'!AG$5:AG$467,'Grid GenerationQueue'!$AX$5:$AX$467,$B156,'Grid GenerationQueue'!$AY$5:$AY$467,$C156,'Grid GenerationQueue'!$BI$5:$BI$467,"&lt;4")</f>
        <v>0</v>
      </c>
      <c r="G156">
        <f>SUMIFS('Grid GenerationQueue'!AH$5:AH$467,'Grid GenerationQueue'!$AX$5:$AX$467,$B156,'Grid GenerationQueue'!$AY$5:$AY$467,$C156,'Grid GenerationQueue'!$BI$5:$BI$467,"&lt;4")</f>
        <v>0</v>
      </c>
      <c r="H156">
        <f>SUMIFS('Grid GenerationQueue'!AI$5:AI$467,'Grid GenerationQueue'!$AX$5:$AX$467,$B156,'Grid GenerationQueue'!$AY$5:$AY$467,$C156,'Grid GenerationQueue'!$BI$5:$BI$467,"&lt;4")</f>
        <v>0</v>
      </c>
      <c r="I156">
        <f>SUMIFS('Grid GenerationQueue'!AJ$5:AJ$467,'Grid GenerationQueue'!$AX$5:$AX$467,$B156,'Grid GenerationQueue'!$AY$5:$AY$467,$C156,'Grid GenerationQueue'!$BI$5:$BI$467,"&lt;4")</f>
        <v>0</v>
      </c>
      <c r="J156">
        <f>SUMIFS('Grid GenerationQueue'!AK$5:AK$467,'Grid GenerationQueue'!$AX$5:$AX$467,$B156,'Grid GenerationQueue'!$AY$5:$AY$467,$C156,'Grid GenerationQueue'!$BI$5:$BI$467,"&lt;4")</f>
        <v>0</v>
      </c>
      <c r="K156">
        <f>SUMIFS('Grid GenerationQueue'!AL$5:AL$467,'Grid GenerationQueue'!$AX$5:$AX$467,$B156,'Grid GenerationQueue'!$AY$5:$AY$467,$C156,'Grid GenerationQueue'!$BI$5:$BI$467,"&lt;4")</f>
        <v>0</v>
      </c>
      <c r="L156">
        <f>SUMIFS('Grid GenerationQueue'!AM$5:AM$467,'Grid GenerationQueue'!$AX$5:$AX$467,$B156,'Grid GenerationQueue'!$AY$5:$AY$467,$C156,'Grid GenerationQueue'!$BI$5:$BI$467,"&lt;4")</f>
        <v>0</v>
      </c>
      <c r="M156">
        <f>SUMIFS('Grid GenerationQueue'!AN$5:AN$467,'Grid GenerationQueue'!$AX$5:$AX$467,$B156,'Grid GenerationQueue'!$AY$5:$AY$467,$C156,'Grid GenerationQueue'!$BI$5:$BI$467,"&lt;4")</f>
        <v>0</v>
      </c>
      <c r="N156">
        <f>SUMIFS('Grid GenerationQueue'!AO$5:AO$467,'Grid GenerationQueue'!$AX$5:$AX$467,$B156,'Grid GenerationQueue'!$AY$5:$AY$467,$C156,'Grid GenerationQueue'!$BI$5:$BI$467,"&lt;4")</f>
        <v>0</v>
      </c>
      <c r="O156">
        <f>SUMIFS('Grid GenerationQueue'!AP$5:AP$467,'Grid GenerationQueue'!$AX$5:$AX$467,$B156,'Grid GenerationQueue'!$AY$5:$AY$467,$C156,'Grid GenerationQueue'!$BI$5:$BI$467,"&lt;4")</f>
        <v>0</v>
      </c>
      <c r="Q156">
        <f>SUMIFS('Grid GenerationQueue'!AE$5:AE$467,'Grid GenerationQueue'!$AX$5:$AX$467,$B156,'Grid GenerationQueue'!$AY$5:$AY$467,$C156,'Grid GenerationQueue'!$BH$5:$BH$467,"Executed")</f>
        <v>0</v>
      </c>
      <c r="R156">
        <f>SUMIFS('Grid GenerationQueue'!AF$5:AF$467,'Grid GenerationQueue'!$AX$5:$AX$467,$B156,'Grid GenerationQueue'!$AY$5:$AY$467,$C156,'Grid GenerationQueue'!$BH$5:$BH$467,"Executed")</f>
        <v>0</v>
      </c>
      <c r="S156">
        <f>SUMIFS('Grid GenerationQueue'!AG$5:AG$467,'Grid GenerationQueue'!$AX$5:$AX$467,$B156,'Grid GenerationQueue'!$AY$5:$AY$467,$C156,'Grid GenerationQueue'!$BH$5:$BH$467,"Executed")</f>
        <v>0</v>
      </c>
      <c r="T156">
        <f>SUMIFS('Grid GenerationQueue'!AH$5:AH$467,'Grid GenerationQueue'!$AX$5:$AX$467,$B156,'Grid GenerationQueue'!$AY$5:$AY$467,$C156,'Grid GenerationQueue'!$BH$5:$BH$467,"Executed")</f>
        <v>0</v>
      </c>
      <c r="U156">
        <f>SUMIFS('Grid GenerationQueue'!AI$5:AI$467,'Grid GenerationQueue'!$AX$5:$AX$467,$B156,'Grid GenerationQueue'!$AY$5:$AY$467,$C156,'Grid GenerationQueue'!$BH$5:$BH$467,"Executed")</f>
        <v>0</v>
      </c>
      <c r="V156">
        <f>SUMIFS('Grid GenerationQueue'!AJ$5:AJ$467,'Grid GenerationQueue'!$AX$5:$AX$467,$B156,'Grid GenerationQueue'!$AY$5:$AY$467,$C156,'Grid GenerationQueue'!$BH$5:$BH$467,"Executed")</f>
        <v>0</v>
      </c>
      <c r="W156">
        <f>SUMIFS('Grid GenerationQueue'!AK$5:AK$467,'Grid GenerationQueue'!$AX$5:$AX$467,$B156,'Grid GenerationQueue'!$AY$5:$AY$467,$C156,'Grid GenerationQueue'!$BH$5:$BH$467,"Executed")</f>
        <v>0</v>
      </c>
      <c r="X156">
        <f>SUMIFS('Grid GenerationQueue'!AL$5:AL$467,'Grid GenerationQueue'!$AX$5:$AX$467,$B156,'Grid GenerationQueue'!$AY$5:$AY$467,$C156,'Grid GenerationQueue'!$BH$5:$BH$467,"Executed")</f>
        <v>0</v>
      </c>
      <c r="Y156">
        <f>SUMIFS('Grid GenerationQueue'!AM$5:AM$467,'Grid GenerationQueue'!$AX$5:$AX$467,$B156,'Grid GenerationQueue'!$AY$5:$AY$467,$C156,'Grid GenerationQueue'!$BH$5:$BH$467,"Executed")</f>
        <v>0</v>
      </c>
      <c r="Z156">
        <f>SUMIFS('Grid GenerationQueue'!AN$5:AN$467,'Grid GenerationQueue'!$AX$5:$AX$467,$B156,'Grid GenerationQueue'!$AY$5:$AY$467,$C156,'Grid GenerationQueue'!$BH$5:$BH$467,"Executed")</f>
        <v>0</v>
      </c>
      <c r="AA156">
        <f>SUMIFS('Grid GenerationQueue'!AO$5:AO$467,'Grid GenerationQueue'!$AX$5:$AX$467,$B156,'Grid GenerationQueue'!$AY$5:$AY$467,$C156,'Grid GenerationQueue'!$BH$5:$BH$467,"Executed")</f>
        <v>0</v>
      </c>
      <c r="AB156">
        <f>SUMIFS('Grid GenerationQueue'!AP$5:AP$467,'Grid GenerationQueue'!$AX$5:$AX$467,$B156,'Grid GenerationQueue'!$AY$5:$AY$467,$C156,'Grid GenerationQueue'!$BH$5:$BH$467,"Executed")</f>
        <v>0</v>
      </c>
      <c r="AD156">
        <f>SUMIFS('Grid GenerationQueue'!AE$5:AE$467,'Grid GenerationQueue'!$AX$5:$AX$467,$B156,'Grid GenerationQueue'!$AY$5:$AY$467,$C156,'Grid GenerationQueue'!$BF$5:$BF$467,"&lt;&gt;"&amp;"")</f>
        <v>0</v>
      </c>
      <c r="AE156">
        <f>SUMIFS('Grid GenerationQueue'!AF$5:AF$467,'Grid GenerationQueue'!$AX$5:$AX$467,$B156,'Grid GenerationQueue'!$AY$5:$AY$467,$C156,'Grid GenerationQueue'!$BF$5:$BF$467,"&lt;&gt;"&amp;"")</f>
        <v>0</v>
      </c>
      <c r="AF156">
        <f>SUMIFS('Grid GenerationQueue'!AG$5:AG$467,'Grid GenerationQueue'!$AX$5:$AX$467,$B156,'Grid GenerationQueue'!$AY$5:$AY$467,$C156,'Grid GenerationQueue'!$BF$5:$BF$467,"&lt;&gt;"&amp;"")</f>
        <v>0</v>
      </c>
      <c r="AG156">
        <f>SUMIFS('Grid GenerationQueue'!AH$5:AH$467,'Grid GenerationQueue'!$AX$5:$AX$467,$B156,'Grid GenerationQueue'!$AY$5:$AY$467,$C156,'Grid GenerationQueue'!$BF$5:$BF$467,"&lt;&gt;"&amp;"")</f>
        <v>0</v>
      </c>
      <c r="AH156">
        <f>SUMIFS('Grid GenerationQueue'!AI$5:AI$467,'Grid GenerationQueue'!$AX$5:$AX$467,$B156,'Grid GenerationQueue'!$AY$5:$AY$467,$C156,'Grid GenerationQueue'!$BF$5:$BF$467,"&lt;&gt;"&amp;"")</f>
        <v>0</v>
      </c>
      <c r="AI156">
        <f>SUMIFS('Grid GenerationQueue'!AJ$5:AJ$467,'Grid GenerationQueue'!$AX$5:$AX$467,$B156,'Grid GenerationQueue'!$AY$5:$AY$467,$C156,'Grid GenerationQueue'!$BF$5:$BF$467,"&lt;&gt;"&amp;"")</f>
        <v>0</v>
      </c>
      <c r="AJ156">
        <f>SUMIFS('Grid GenerationQueue'!AK$5:AK$467,'Grid GenerationQueue'!$AX$5:$AX$467,$B156,'Grid GenerationQueue'!$AY$5:$AY$467,$C156,'Grid GenerationQueue'!$BF$5:$BF$467,"&lt;&gt;"&amp;"")</f>
        <v>0</v>
      </c>
      <c r="AK156">
        <f>SUMIFS('Grid GenerationQueue'!AL$5:AL$467,'Grid GenerationQueue'!$AX$5:$AX$467,$B156,'Grid GenerationQueue'!$AY$5:$AY$467,$C156,'Grid GenerationQueue'!$BF$5:$BF$467,"&lt;&gt;"&amp;"")</f>
        <v>0</v>
      </c>
      <c r="AL156">
        <f>SUMIFS('Grid GenerationQueue'!AM$5:AM$467,'Grid GenerationQueue'!$AX$5:$AX$467,$B156,'Grid GenerationQueue'!$AY$5:$AY$467,$C156,'Grid GenerationQueue'!$BF$5:$BF$467,"&lt;&gt;"&amp;"")</f>
        <v>0</v>
      </c>
      <c r="AM156">
        <f>SUMIFS('Grid GenerationQueue'!AN$5:AN$467,'Grid GenerationQueue'!$AX$5:$AX$467,$B156,'Grid GenerationQueue'!$AY$5:$AY$467,$C156,'Grid GenerationQueue'!$BF$5:$BF$467,"&lt;&gt;"&amp;"")</f>
        <v>0</v>
      </c>
      <c r="AN156">
        <f>SUMIFS('Grid GenerationQueue'!AO$5:AO$467,'Grid GenerationQueue'!$AX$5:$AX$467,$B156,'Grid GenerationQueue'!$AY$5:$AY$467,$C156,'Grid GenerationQueue'!$BF$5:$BF$467,"&lt;&gt;"&amp;"")</f>
        <v>0</v>
      </c>
      <c r="AO156">
        <f>SUMIFS('Grid GenerationQueue'!AP$5:AP$467,'Grid GenerationQueue'!$AX$5:$AX$467,$B156,'Grid GenerationQueue'!$AY$5:$AY$467,$C156,'Grid GenerationQueue'!$BF$5:$BF$467,"&lt;&gt;"&amp;"")</f>
        <v>0</v>
      </c>
      <c r="AQ156">
        <f>SUMIFS('Grid GenerationQueue'!AE$5:AE$467,'Grid GenerationQueue'!$AX$5:$AX$467,$B156,'Grid GenerationQueue'!$AY$5:$AY$467,$C156)</f>
        <v>25.54</v>
      </c>
      <c r="AR156">
        <f>SUMIFS('Grid GenerationQueue'!AF$5:AF$467,'Grid GenerationQueue'!$AX$5:$AX$467,$B156,'Grid GenerationQueue'!$AY$5:$AY$467,$C156)</f>
        <v>0</v>
      </c>
      <c r="AS156">
        <f>SUMIFS('Grid GenerationQueue'!AG$5:AG$467,'Grid GenerationQueue'!$AX$5:$AX$467,$B156,'Grid GenerationQueue'!$AY$5:$AY$467,$C156)</f>
        <v>0</v>
      </c>
      <c r="AT156">
        <f>SUMIFS('Grid GenerationQueue'!AH$5:AH$467,'Grid GenerationQueue'!$AX$5:$AX$467,$B156,'Grid GenerationQueue'!$AY$5:$AY$467,$C156)</f>
        <v>0</v>
      </c>
      <c r="AU156">
        <f>SUMIFS('Grid GenerationQueue'!AI$5:AI$467,'Grid GenerationQueue'!$AX$5:$AX$467,$B156,'Grid GenerationQueue'!$AY$5:$AY$467,$C156)</f>
        <v>25.54</v>
      </c>
      <c r="AV156">
        <f>SUMIFS('Grid GenerationQueue'!AJ$5:AJ$467,'Grid GenerationQueue'!$AX$5:$AX$467,$B156,'Grid GenerationQueue'!$AY$5:$AY$467,$C156)</f>
        <v>0</v>
      </c>
      <c r="AW156">
        <f>SUMIFS('Grid GenerationQueue'!AK$5:AK$467,'Grid GenerationQueue'!$AX$5:$AX$467,$B156,'Grid GenerationQueue'!$AY$5:$AY$467,$C156)</f>
        <v>0</v>
      </c>
      <c r="AX156">
        <f>SUMIFS('Grid GenerationQueue'!AL$5:AL$467,'Grid GenerationQueue'!$AX$5:$AX$467,$B156,'Grid GenerationQueue'!$AY$5:$AY$467,$C156)</f>
        <v>0</v>
      </c>
      <c r="AY156">
        <f>SUMIFS('Grid GenerationQueue'!AM$5:AM$467,'Grid GenerationQueue'!$AX$5:$AX$467,$B156,'Grid GenerationQueue'!$AY$5:$AY$467,$C156)</f>
        <v>0</v>
      </c>
      <c r="AZ156">
        <f>SUMIFS('Grid GenerationQueue'!AN$5:AN$467,'Grid GenerationQueue'!$AX$5:$AX$467,$B156,'Grid GenerationQueue'!$AY$5:$AY$467,$C156)</f>
        <v>0</v>
      </c>
      <c r="BA156">
        <f>SUMIFS('Grid GenerationQueue'!AO$5:AO$467,'Grid GenerationQueue'!$AX$5:$AX$467,$B156,'Grid GenerationQueue'!$AY$5:$AY$467,$C156)</f>
        <v>0</v>
      </c>
      <c r="BB156">
        <f>SUMIFS('Grid GenerationQueue'!AP$5:AP$467,'Grid GenerationQueue'!$AX$5:$AX$467,$B156,'Grid GenerationQueue'!$AY$5:$AY$467,$C156)</f>
        <v>0</v>
      </c>
      <c r="BD156">
        <f>SUMIFS('Grid GenerationQueue'!AE$5:AE$467,'Grid GenerationQueue'!$AX$5:$AX$467,$B156,'Grid GenerationQueue'!$AY$5:$AY$467,$C156,'Grid GenerationQueue'!$BH$5:$BH$467,"Executed",'Grid GenerationQueue'!$BB$5:$BB$467,"&lt;"&amp;$BE$3)</f>
        <v>0</v>
      </c>
      <c r="BE156">
        <f>SUMIFS('Grid GenerationQueue'!AF$5:AF$467,'Grid GenerationQueue'!$AX$5:$AX$467,$B156,'Grid GenerationQueue'!$AY$5:$AY$467,$C156,'Grid GenerationQueue'!$BH$5:$BH$467,"Executed",'Grid GenerationQueue'!$BB$5:$BB$467,"&lt;"&amp;$BE$3)</f>
        <v>0</v>
      </c>
      <c r="BF156">
        <f>SUMIFS('Grid GenerationQueue'!AG$5:AG$467,'Grid GenerationQueue'!$AX$5:$AX$467,$B156,'Grid GenerationQueue'!$AY$5:$AY$467,$C156,'Grid GenerationQueue'!$BH$5:$BH$467,"Executed",'Grid GenerationQueue'!$BB$5:$BB$467,"&lt;"&amp;$BE$3)</f>
        <v>0</v>
      </c>
      <c r="BG156">
        <f>SUMIFS('Grid GenerationQueue'!AH$5:AH$467,'Grid GenerationQueue'!$AX$5:$AX$467,$B156,'Grid GenerationQueue'!$AY$5:$AY$467,$C156,'Grid GenerationQueue'!$BH$5:$BH$467,"Executed",'Grid GenerationQueue'!$BB$5:$BB$467,"&lt;"&amp;$BE$3)</f>
        <v>0</v>
      </c>
      <c r="BH156">
        <f>SUMIFS('Grid GenerationQueue'!AI$5:AI$467,'Grid GenerationQueue'!$AX$5:$AX$467,$B156,'Grid GenerationQueue'!$AY$5:$AY$467,$C156,'Grid GenerationQueue'!$BH$5:$BH$467,"Executed",'Grid GenerationQueue'!$BB$5:$BB$467,"&lt;"&amp;$BE$3)</f>
        <v>0</v>
      </c>
      <c r="BI156">
        <f>SUMIFS('Grid GenerationQueue'!AJ$5:AJ$467,'Grid GenerationQueue'!$AX$5:$AX$467,$B156,'Grid GenerationQueue'!$AY$5:$AY$467,$C156,'Grid GenerationQueue'!$BH$5:$BH$467,"Executed",'Grid GenerationQueue'!$BB$5:$BB$467,"&lt;"&amp;$BE$3)</f>
        <v>0</v>
      </c>
      <c r="BJ156">
        <f>SUMIFS('Grid GenerationQueue'!AK$5:AK$467,'Grid GenerationQueue'!$AX$5:$AX$467,$B156,'Grid GenerationQueue'!$AY$5:$AY$467,$C156,'Grid GenerationQueue'!$BH$5:$BH$467,"Executed",'Grid GenerationQueue'!$BB$5:$BB$467,"&lt;"&amp;$BE$3)</f>
        <v>0</v>
      </c>
      <c r="BK156">
        <f>SUMIFS('Grid GenerationQueue'!AL$5:AL$467,'Grid GenerationQueue'!$AX$5:$AX$467,$B156,'Grid GenerationQueue'!$AY$5:$AY$467,$C156,'Grid GenerationQueue'!$BH$5:$BH$467,"Executed",'Grid GenerationQueue'!$BB$5:$BB$467,"&lt;"&amp;$BE$3)</f>
        <v>0</v>
      </c>
      <c r="BL156">
        <f>SUMIFS('Grid GenerationQueue'!AM$5:AM$467,'Grid GenerationQueue'!$AX$5:$AX$467,$B156,'Grid GenerationQueue'!$AY$5:$AY$467,$C156,'Grid GenerationQueue'!$BH$5:$BH$467,"Executed",'Grid GenerationQueue'!$BB$5:$BB$467,"&lt;"&amp;$BE$3)</f>
        <v>0</v>
      </c>
      <c r="BM156">
        <f>SUMIFS('Grid GenerationQueue'!AN$5:AN$467,'Grid GenerationQueue'!$AX$5:$AX$467,$B156,'Grid GenerationQueue'!$AY$5:$AY$467,$C156,'Grid GenerationQueue'!$BH$5:$BH$467,"Executed",'Grid GenerationQueue'!$BB$5:$BB$467,"&lt;"&amp;$BE$3)</f>
        <v>0</v>
      </c>
      <c r="BN156">
        <f>SUMIFS('Grid GenerationQueue'!AO$5:AO$467,'Grid GenerationQueue'!$AX$5:$AX$467,$B156,'Grid GenerationQueue'!$AY$5:$AY$467,$C156,'Grid GenerationQueue'!$BH$5:$BH$467,"Executed",'Grid GenerationQueue'!$BB$5:$BB$467,"&lt;"&amp;$BE$3)</f>
        <v>0</v>
      </c>
      <c r="BO156">
        <f>SUMIFS('Grid GenerationQueue'!AP$5:AP$467,'Grid GenerationQueue'!$AX$5:$AX$467,$B156,'Grid GenerationQueue'!$AY$5:$AY$467,$C156,'Grid GenerationQueue'!$BH$5:$BH$467,"Executed",'Grid GenerationQueue'!$BB$5:$BB$467,"&lt;"&amp;$BE$3)</f>
        <v>0</v>
      </c>
      <c r="BQ156">
        <f>SUMIFS('Grid GenerationQueue'!AE$5:AE$467,'Grid GenerationQueue'!$AX$5:$AX$467,$B156,'Grid GenerationQueue'!$AY$5:$AY$467,$C156,'Grid GenerationQueue'!$BF$5:$BF$467,"&lt;&gt;"&amp;"",'Grid GenerationQueue'!$BB$5:$BB$467,"&lt;"&amp;$BE$3)</f>
        <v>0</v>
      </c>
      <c r="BR156">
        <f>SUMIFS('Grid GenerationQueue'!AF$5:AF$467,'Grid GenerationQueue'!$AX$5:$AX$467,$B156,'Grid GenerationQueue'!$AY$5:$AY$467,$C156,'Grid GenerationQueue'!$BF$5:$BF$467,"&lt;&gt;"&amp;"",'Grid GenerationQueue'!$BB$5:$BB$467,"&lt;"&amp;$BE$3)</f>
        <v>0</v>
      </c>
      <c r="BS156">
        <f>SUMIFS('Grid GenerationQueue'!AG$5:AG$467,'Grid GenerationQueue'!$AX$5:$AX$467,$B156,'Grid GenerationQueue'!$AY$5:$AY$467,$C156,'Grid GenerationQueue'!$BF$5:$BF$467,"&lt;&gt;"&amp;"",'Grid GenerationQueue'!$BB$5:$BB$467,"&lt;"&amp;$BE$3)</f>
        <v>0</v>
      </c>
      <c r="BT156">
        <f>SUMIFS('Grid GenerationQueue'!AH$5:AH$467,'Grid GenerationQueue'!$AX$5:$AX$467,$B156,'Grid GenerationQueue'!$AY$5:$AY$467,$C156,'Grid GenerationQueue'!$BF$5:$BF$467,"&lt;&gt;"&amp;"",'Grid GenerationQueue'!$BB$5:$BB$467,"&lt;"&amp;$BE$3)</f>
        <v>0</v>
      </c>
      <c r="BU156">
        <f>SUMIFS('Grid GenerationQueue'!AI$5:AI$467,'Grid GenerationQueue'!$AX$5:$AX$467,$B156,'Grid GenerationQueue'!$AY$5:$AY$467,$C156,'Grid GenerationQueue'!$BF$5:$BF$467,"&lt;&gt;"&amp;"",'Grid GenerationQueue'!$BB$5:$BB$467,"&lt;"&amp;$BE$3)</f>
        <v>0</v>
      </c>
      <c r="BV156">
        <f>SUMIFS('Grid GenerationQueue'!AJ$5:AJ$467,'Grid GenerationQueue'!$AX$5:$AX$467,$B156,'Grid GenerationQueue'!$AY$5:$AY$467,$C156,'Grid GenerationQueue'!$BF$5:$BF$467,"&lt;&gt;"&amp;"",'Grid GenerationQueue'!$BB$5:$BB$467,"&lt;"&amp;$BE$3)</f>
        <v>0</v>
      </c>
      <c r="BW156">
        <f>SUMIFS('Grid GenerationQueue'!AK$5:AK$467,'Grid GenerationQueue'!$AX$5:$AX$467,$B156,'Grid GenerationQueue'!$AY$5:$AY$467,$C156,'Grid GenerationQueue'!$BF$5:$BF$467,"&lt;&gt;"&amp;"",'Grid GenerationQueue'!$BB$5:$BB$467,"&lt;"&amp;$BE$3)</f>
        <v>0</v>
      </c>
      <c r="BX156">
        <f>SUMIFS('Grid GenerationQueue'!AL$5:AL$467,'Grid GenerationQueue'!$AX$5:$AX$467,$B156,'Grid GenerationQueue'!$AY$5:$AY$467,$C156,'Grid GenerationQueue'!$BF$5:$BF$467,"&lt;&gt;"&amp;"",'Grid GenerationQueue'!$BB$5:$BB$467,"&lt;"&amp;$BE$3)</f>
        <v>0</v>
      </c>
      <c r="BY156">
        <f>SUMIFS('Grid GenerationQueue'!AM$5:AM$467,'Grid GenerationQueue'!$AX$5:$AX$467,$B156,'Grid GenerationQueue'!$AY$5:$AY$467,$C156,'Grid GenerationQueue'!$BF$5:$BF$467,"&lt;&gt;"&amp;"",'Grid GenerationQueue'!$BB$5:$BB$467,"&lt;"&amp;$BE$3)</f>
        <v>0</v>
      </c>
      <c r="BZ156">
        <f>SUMIFS('Grid GenerationQueue'!AN$5:AN$467,'Grid GenerationQueue'!$AX$5:$AX$467,$B156,'Grid GenerationQueue'!$AY$5:$AY$467,$C156,'Grid GenerationQueue'!$BF$5:$BF$467,"&lt;&gt;"&amp;"",'Grid GenerationQueue'!$BB$5:$BB$467,"&lt;"&amp;$BE$3)</f>
        <v>0</v>
      </c>
      <c r="CA156">
        <f>SUMIFS('Grid GenerationQueue'!AO$5:AO$467,'Grid GenerationQueue'!$AX$5:$AX$467,$B156,'Grid GenerationQueue'!$AY$5:$AY$467,$C156,'Grid GenerationQueue'!$BF$5:$BF$467,"&lt;&gt;"&amp;"",'Grid GenerationQueue'!$BB$5:$BB$467,"&lt;"&amp;$BE$3)</f>
        <v>0</v>
      </c>
      <c r="CB156">
        <f>SUMIFS('Grid GenerationQueue'!AP$5:AP$467,'Grid GenerationQueue'!$AX$5:$AX$467,$B156,'Grid GenerationQueue'!$AY$5:$AY$467,$C156,'Grid GenerationQueue'!$BF$5:$BF$467,"&lt;&gt;"&amp;"",'Grid GenerationQueue'!$BB$5:$BB$467,"&lt;"&amp;$BE$3)</f>
        <v>0</v>
      </c>
      <c r="CD156">
        <f>SUMIFS('Grid GenerationQueue'!AE$5:AE$467,'Grid GenerationQueue'!$AX$5:$AX$467,$B156,'Grid GenerationQueue'!$AY$5:$AY$467,$C156,'Grid GenerationQueue'!$BB$5:$BB$467,"&lt;"&amp;$BE$3)</f>
        <v>25.54</v>
      </c>
      <c r="CE156">
        <f>SUMIFS('Grid GenerationQueue'!AF$5:AF$467,'Grid GenerationQueue'!$AX$5:$AX$467,$B156,'Grid GenerationQueue'!$AY$5:$AY$467,$C156,'Grid GenerationQueue'!$BB$5:$BB$467,"&lt;"&amp;$BE$3)</f>
        <v>0</v>
      </c>
      <c r="CF156">
        <f>SUMIFS('Grid GenerationQueue'!AG$5:AG$467,'Grid GenerationQueue'!$AX$5:$AX$467,$B156,'Grid GenerationQueue'!$AY$5:$AY$467,$C156,'Grid GenerationQueue'!$BB$5:$BB$467,"&lt;"&amp;$BE$3)</f>
        <v>0</v>
      </c>
      <c r="CG156">
        <f>SUMIFS('Grid GenerationQueue'!AH$5:AH$467,'Grid GenerationQueue'!$AX$5:$AX$467,$B156,'Grid GenerationQueue'!$AY$5:$AY$467,$C156,'Grid GenerationQueue'!$BB$5:$BB$467,"&lt;"&amp;$BE$3)</f>
        <v>0</v>
      </c>
      <c r="CH156">
        <f>SUMIFS('Grid GenerationQueue'!AI$5:AI$467,'Grid GenerationQueue'!$AX$5:$AX$467,$B156,'Grid GenerationQueue'!$AY$5:$AY$467,$C156,'Grid GenerationQueue'!$BB$5:$BB$467,"&lt;"&amp;$BE$3)</f>
        <v>25.54</v>
      </c>
      <c r="CI156">
        <f>SUMIFS('Grid GenerationQueue'!AJ$5:AJ$467,'Grid GenerationQueue'!$AX$5:$AX$467,$B156,'Grid GenerationQueue'!$AY$5:$AY$467,$C156,'Grid GenerationQueue'!$BB$5:$BB$467,"&lt;"&amp;$BE$3)</f>
        <v>0</v>
      </c>
      <c r="CJ156">
        <f>SUMIFS('Grid GenerationQueue'!AK$5:AK$467,'Grid GenerationQueue'!$AX$5:$AX$467,$B156,'Grid GenerationQueue'!$AY$5:$AY$467,$C156,'Grid GenerationQueue'!$BB$5:$BB$467,"&lt;"&amp;$BE$3)</f>
        <v>0</v>
      </c>
      <c r="CK156">
        <f>SUMIFS('Grid GenerationQueue'!AL$5:AL$467,'Grid GenerationQueue'!$AX$5:$AX$467,$B156,'Grid GenerationQueue'!$AY$5:$AY$467,$C156,'Grid GenerationQueue'!$BB$5:$BB$467,"&lt;"&amp;$BE$3)</f>
        <v>0</v>
      </c>
      <c r="CL156">
        <f>SUMIFS('Grid GenerationQueue'!AM$5:AM$467,'Grid GenerationQueue'!$AX$5:$AX$467,$B156,'Grid GenerationQueue'!$AY$5:$AY$467,$C156,'Grid GenerationQueue'!$BB$5:$BB$467,"&lt;"&amp;$BE$3)</f>
        <v>0</v>
      </c>
      <c r="CM156">
        <f>SUMIFS('Grid GenerationQueue'!AN$5:AN$467,'Grid GenerationQueue'!$AX$5:$AX$467,$B156,'Grid GenerationQueue'!$AY$5:$AY$467,$C156,'Grid GenerationQueue'!$BB$5:$BB$467,"&lt;"&amp;$BE$3)</f>
        <v>0</v>
      </c>
      <c r="CN156">
        <f>SUMIFS('Grid GenerationQueue'!AO$5:AO$467,'Grid GenerationQueue'!$AX$5:$AX$467,$B156,'Grid GenerationQueue'!$AY$5:$AY$467,$C156,'Grid GenerationQueue'!$BB$5:$BB$467,"&lt;"&amp;$BE$3)</f>
        <v>0</v>
      </c>
      <c r="CO156">
        <f>SUMIFS('Grid GenerationQueue'!AP$5:AP$467,'Grid GenerationQueue'!$AX$5:$AX$467,$B156,'Grid GenerationQueue'!$AY$5:$AY$467,$C156,'Grid GenerationQueue'!$BB$5:$BB$467,"&lt;"&amp;$BE$3)</f>
        <v>0</v>
      </c>
    </row>
    <row r="157" spans="1:93" x14ac:dyDescent="0.35">
      <c r="A157" t="s">
        <v>4653</v>
      </c>
      <c r="B157" t="s">
        <v>4405</v>
      </c>
      <c r="C157">
        <v>230</v>
      </c>
      <c r="D157">
        <f>SUMIFS('Grid GenerationQueue'!AE$5:AE$467,'Grid GenerationQueue'!$AX$5:$AX$467,$B157,'Grid GenerationQueue'!$AY$5:$AY$467,$C157,'Grid GenerationQueue'!$BI$5:$BI$467,"&lt;4")</f>
        <v>0</v>
      </c>
      <c r="E157">
        <f>SUMIFS('Grid GenerationQueue'!AF$5:AF$467,'Grid GenerationQueue'!$AX$5:$AX$467,$B157,'Grid GenerationQueue'!$AY$5:$AY$467,$C157,'Grid GenerationQueue'!$BI$5:$BI$467,"&lt;4")</f>
        <v>0</v>
      </c>
      <c r="F157">
        <f>SUMIFS('Grid GenerationQueue'!AG$5:AG$467,'Grid GenerationQueue'!$AX$5:$AX$467,$B157,'Grid GenerationQueue'!$AY$5:$AY$467,$C157,'Grid GenerationQueue'!$BI$5:$BI$467,"&lt;4")</f>
        <v>0</v>
      </c>
      <c r="G157">
        <f>SUMIFS('Grid GenerationQueue'!AH$5:AH$467,'Grid GenerationQueue'!$AX$5:$AX$467,$B157,'Grid GenerationQueue'!$AY$5:$AY$467,$C157,'Grid GenerationQueue'!$BI$5:$BI$467,"&lt;4")</f>
        <v>0</v>
      </c>
      <c r="H157">
        <f>SUMIFS('Grid GenerationQueue'!AI$5:AI$467,'Grid GenerationQueue'!$AX$5:$AX$467,$B157,'Grid GenerationQueue'!$AY$5:$AY$467,$C157,'Grid GenerationQueue'!$BI$5:$BI$467,"&lt;4")</f>
        <v>0</v>
      </c>
      <c r="I157">
        <f>SUMIFS('Grid GenerationQueue'!AJ$5:AJ$467,'Grid GenerationQueue'!$AX$5:$AX$467,$B157,'Grid GenerationQueue'!$AY$5:$AY$467,$C157,'Grid GenerationQueue'!$BI$5:$BI$467,"&lt;4")</f>
        <v>0</v>
      </c>
      <c r="J157">
        <f>SUMIFS('Grid GenerationQueue'!AK$5:AK$467,'Grid GenerationQueue'!$AX$5:$AX$467,$B157,'Grid GenerationQueue'!$AY$5:$AY$467,$C157,'Grid GenerationQueue'!$BI$5:$BI$467,"&lt;4")</f>
        <v>0</v>
      </c>
      <c r="K157">
        <f>SUMIFS('Grid GenerationQueue'!AL$5:AL$467,'Grid GenerationQueue'!$AX$5:$AX$467,$B157,'Grid GenerationQueue'!$AY$5:$AY$467,$C157,'Grid GenerationQueue'!$BI$5:$BI$467,"&lt;4")</f>
        <v>0</v>
      </c>
      <c r="L157">
        <f>SUMIFS('Grid GenerationQueue'!AM$5:AM$467,'Grid GenerationQueue'!$AX$5:$AX$467,$B157,'Grid GenerationQueue'!$AY$5:$AY$467,$C157,'Grid GenerationQueue'!$BI$5:$BI$467,"&lt;4")</f>
        <v>0</v>
      </c>
      <c r="M157">
        <f>SUMIFS('Grid GenerationQueue'!AN$5:AN$467,'Grid GenerationQueue'!$AX$5:$AX$467,$B157,'Grid GenerationQueue'!$AY$5:$AY$467,$C157,'Grid GenerationQueue'!$BI$5:$BI$467,"&lt;4")</f>
        <v>0</v>
      </c>
      <c r="N157">
        <f>SUMIFS('Grid GenerationQueue'!AO$5:AO$467,'Grid GenerationQueue'!$AX$5:$AX$467,$B157,'Grid GenerationQueue'!$AY$5:$AY$467,$C157,'Grid GenerationQueue'!$BI$5:$BI$467,"&lt;4")</f>
        <v>0</v>
      </c>
      <c r="O157">
        <f>SUMIFS('Grid GenerationQueue'!AP$5:AP$467,'Grid GenerationQueue'!$AX$5:$AX$467,$B157,'Grid GenerationQueue'!$AY$5:$AY$467,$C157,'Grid GenerationQueue'!$BI$5:$BI$467,"&lt;4")</f>
        <v>0</v>
      </c>
      <c r="Q157">
        <f>SUMIFS('Grid GenerationQueue'!AE$5:AE$467,'Grid GenerationQueue'!$AX$5:$AX$467,$B157,'Grid GenerationQueue'!$AY$5:$AY$467,$C157,'Grid GenerationQueue'!$BH$5:$BH$467,"Executed")</f>
        <v>0</v>
      </c>
      <c r="R157">
        <f>SUMIFS('Grid GenerationQueue'!AF$5:AF$467,'Grid GenerationQueue'!$AX$5:$AX$467,$B157,'Grid GenerationQueue'!$AY$5:$AY$467,$C157,'Grid GenerationQueue'!$BH$5:$BH$467,"Executed")</f>
        <v>0</v>
      </c>
      <c r="S157">
        <f>SUMIFS('Grid GenerationQueue'!AG$5:AG$467,'Grid GenerationQueue'!$AX$5:$AX$467,$B157,'Grid GenerationQueue'!$AY$5:$AY$467,$C157,'Grid GenerationQueue'!$BH$5:$BH$467,"Executed")</f>
        <v>0</v>
      </c>
      <c r="T157">
        <f>SUMIFS('Grid GenerationQueue'!AH$5:AH$467,'Grid GenerationQueue'!$AX$5:$AX$467,$B157,'Grid GenerationQueue'!$AY$5:$AY$467,$C157,'Grid GenerationQueue'!$BH$5:$BH$467,"Executed")</f>
        <v>0</v>
      </c>
      <c r="U157">
        <f>SUMIFS('Grid GenerationQueue'!AI$5:AI$467,'Grid GenerationQueue'!$AX$5:$AX$467,$B157,'Grid GenerationQueue'!$AY$5:$AY$467,$C157,'Grid GenerationQueue'!$BH$5:$BH$467,"Executed")</f>
        <v>0</v>
      </c>
      <c r="V157">
        <f>SUMIFS('Grid GenerationQueue'!AJ$5:AJ$467,'Grid GenerationQueue'!$AX$5:$AX$467,$B157,'Grid GenerationQueue'!$AY$5:$AY$467,$C157,'Grid GenerationQueue'!$BH$5:$BH$467,"Executed")</f>
        <v>0</v>
      </c>
      <c r="W157">
        <f>SUMIFS('Grid GenerationQueue'!AK$5:AK$467,'Grid GenerationQueue'!$AX$5:$AX$467,$B157,'Grid GenerationQueue'!$AY$5:$AY$467,$C157,'Grid GenerationQueue'!$BH$5:$BH$467,"Executed")</f>
        <v>0</v>
      </c>
      <c r="X157">
        <f>SUMIFS('Grid GenerationQueue'!AL$5:AL$467,'Grid GenerationQueue'!$AX$5:$AX$467,$B157,'Grid GenerationQueue'!$AY$5:$AY$467,$C157,'Grid GenerationQueue'!$BH$5:$BH$467,"Executed")</f>
        <v>0</v>
      </c>
      <c r="Y157">
        <f>SUMIFS('Grid GenerationQueue'!AM$5:AM$467,'Grid GenerationQueue'!$AX$5:$AX$467,$B157,'Grid GenerationQueue'!$AY$5:$AY$467,$C157,'Grid GenerationQueue'!$BH$5:$BH$467,"Executed")</f>
        <v>0</v>
      </c>
      <c r="Z157">
        <f>SUMIFS('Grid GenerationQueue'!AN$5:AN$467,'Grid GenerationQueue'!$AX$5:$AX$467,$B157,'Grid GenerationQueue'!$AY$5:$AY$467,$C157,'Grid GenerationQueue'!$BH$5:$BH$467,"Executed")</f>
        <v>0</v>
      </c>
      <c r="AA157">
        <f>SUMIFS('Grid GenerationQueue'!AO$5:AO$467,'Grid GenerationQueue'!$AX$5:$AX$467,$B157,'Grid GenerationQueue'!$AY$5:$AY$467,$C157,'Grid GenerationQueue'!$BH$5:$BH$467,"Executed")</f>
        <v>0</v>
      </c>
      <c r="AB157">
        <f>SUMIFS('Grid GenerationQueue'!AP$5:AP$467,'Grid GenerationQueue'!$AX$5:$AX$467,$B157,'Grid GenerationQueue'!$AY$5:$AY$467,$C157,'Grid GenerationQueue'!$BH$5:$BH$467,"Executed")</f>
        <v>0</v>
      </c>
      <c r="AD157">
        <f>SUMIFS('Grid GenerationQueue'!AE$5:AE$467,'Grid GenerationQueue'!$AX$5:$AX$467,$B157,'Grid GenerationQueue'!$AY$5:$AY$467,$C157,'Grid GenerationQueue'!$BF$5:$BF$467,"&lt;&gt;"&amp;"")</f>
        <v>0</v>
      </c>
      <c r="AE157">
        <f>SUMIFS('Grid GenerationQueue'!AF$5:AF$467,'Grid GenerationQueue'!$AX$5:$AX$467,$B157,'Grid GenerationQueue'!$AY$5:$AY$467,$C157,'Grid GenerationQueue'!$BF$5:$BF$467,"&lt;&gt;"&amp;"")</f>
        <v>0</v>
      </c>
      <c r="AF157">
        <f>SUMIFS('Grid GenerationQueue'!AG$5:AG$467,'Grid GenerationQueue'!$AX$5:$AX$467,$B157,'Grid GenerationQueue'!$AY$5:$AY$467,$C157,'Grid GenerationQueue'!$BF$5:$BF$467,"&lt;&gt;"&amp;"")</f>
        <v>0</v>
      </c>
      <c r="AG157">
        <f>SUMIFS('Grid GenerationQueue'!AH$5:AH$467,'Grid GenerationQueue'!$AX$5:$AX$467,$B157,'Grid GenerationQueue'!$AY$5:$AY$467,$C157,'Grid GenerationQueue'!$BF$5:$BF$467,"&lt;&gt;"&amp;"")</f>
        <v>0</v>
      </c>
      <c r="AH157">
        <f>SUMIFS('Grid GenerationQueue'!AI$5:AI$467,'Grid GenerationQueue'!$AX$5:$AX$467,$B157,'Grid GenerationQueue'!$AY$5:$AY$467,$C157,'Grid GenerationQueue'!$BF$5:$BF$467,"&lt;&gt;"&amp;"")</f>
        <v>0</v>
      </c>
      <c r="AI157">
        <f>SUMIFS('Grid GenerationQueue'!AJ$5:AJ$467,'Grid GenerationQueue'!$AX$5:$AX$467,$B157,'Grid GenerationQueue'!$AY$5:$AY$467,$C157,'Grid GenerationQueue'!$BF$5:$BF$467,"&lt;&gt;"&amp;"")</f>
        <v>0</v>
      </c>
      <c r="AJ157">
        <f>SUMIFS('Grid GenerationQueue'!AK$5:AK$467,'Grid GenerationQueue'!$AX$5:$AX$467,$B157,'Grid GenerationQueue'!$AY$5:$AY$467,$C157,'Grid GenerationQueue'!$BF$5:$BF$467,"&lt;&gt;"&amp;"")</f>
        <v>0</v>
      </c>
      <c r="AK157">
        <f>SUMIFS('Grid GenerationQueue'!AL$5:AL$467,'Grid GenerationQueue'!$AX$5:$AX$467,$B157,'Grid GenerationQueue'!$AY$5:$AY$467,$C157,'Grid GenerationQueue'!$BF$5:$BF$467,"&lt;&gt;"&amp;"")</f>
        <v>0</v>
      </c>
      <c r="AL157">
        <f>SUMIFS('Grid GenerationQueue'!AM$5:AM$467,'Grid GenerationQueue'!$AX$5:$AX$467,$B157,'Grid GenerationQueue'!$AY$5:$AY$467,$C157,'Grid GenerationQueue'!$BF$5:$BF$467,"&lt;&gt;"&amp;"")</f>
        <v>0</v>
      </c>
      <c r="AM157">
        <f>SUMIFS('Grid GenerationQueue'!AN$5:AN$467,'Grid GenerationQueue'!$AX$5:$AX$467,$B157,'Grid GenerationQueue'!$AY$5:$AY$467,$C157,'Grid GenerationQueue'!$BF$5:$BF$467,"&lt;&gt;"&amp;"")</f>
        <v>0</v>
      </c>
      <c r="AN157">
        <f>SUMIFS('Grid GenerationQueue'!AO$5:AO$467,'Grid GenerationQueue'!$AX$5:$AX$467,$B157,'Grid GenerationQueue'!$AY$5:$AY$467,$C157,'Grid GenerationQueue'!$BF$5:$BF$467,"&lt;&gt;"&amp;"")</f>
        <v>0</v>
      </c>
      <c r="AO157">
        <f>SUMIFS('Grid GenerationQueue'!AP$5:AP$467,'Grid GenerationQueue'!$AX$5:$AX$467,$B157,'Grid GenerationQueue'!$AY$5:$AY$467,$C157,'Grid GenerationQueue'!$BF$5:$BF$467,"&lt;&gt;"&amp;"")</f>
        <v>0</v>
      </c>
      <c r="AQ157">
        <f>SUMIFS('Grid GenerationQueue'!AE$5:AE$467,'Grid GenerationQueue'!$AX$5:$AX$467,$B157,'Grid GenerationQueue'!$AY$5:$AY$467,$C157)</f>
        <v>251.9</v>
      </c>
      <c r="AR157">
        <f>SUMIFS('Grid GenerationQueue'!AF$5:AF$467,'Grid GenerationQueue'!$AX$5:$AX$467,$B157,'Grid GenerationQueue'!$AY$5:$AY$467,$C157)</f>
        <v>0</v>
      </c>
      <c r="AS157">
        <f>SUMIFS('Grid GenerationQueue'!AG$5:AG$467,'Grid GenerationQueue'!$AX$5:$AX$467,$B157,'Grid GenerationQueue'!$AY$5:$AY$467,$C157)</f>
        <v>0</v>
      </c>
      <c r="AT157">
        <f>SUMIFS('Grid GenerationQueue'!AH$5:AH$467,'Grid GenerationQueue'!$AX$5:$AX$467,$B157,'Grid GenerationQueue'!$AY$5:$AY$467,$C157)</f>
        <v>0</v>
      </c>
      <c r="AU157">
        <f>SUMIFS('Grid GenerationQueue'!AI$5:AI$467,'Grid GenerationQueue'!$AX$5:$AX$467,$B157,'Grid GenerationQueue'!$AY$5:$AY$467,$C157)</f>
        <v>142.85</v>
      </c>
      <c r="AV157">
        <f>SUMIFS('Grid GenerationQueue'!AJ$5:AJ$467,'Grid GenerationQueue'!$AX$5:$AX$467,$B157,'Grid GenerationQueue'!$AY$5:$AY$467,$C157)</f>
        <v>0</v>
      </c>
      <c r="AW157">
        <f>SUMIFS('Grid GenerationQueue'!AK$5:AK$467,'Grid GenerationQueue'!$AX$5:$AX$467,$B157,'Grid GenerationQueue'!$AY$5:$AY$467,$C157)</f>
        <v>0</v>
      </c>
      <c r="AX157">
        <f>SUMIFS('Grid GenerationQueue'!AL$5:AL$467,'Grid GenerationQueue'!$AX$5:$AX$467,$B157,'Grid GenerationQueue'!$AY$5:$AY$467,$C157)</f>
        <v>0</v>
      </c>
      <c r="AY157">
        <f>SUMIFS('Grid GenerationQueue'!AM$5:AM$467,'Grid GenerationQueue'!$AX$5:$AX$467,$B157,'Grid GenerationQueue'!$AY$5:$AY$467,$C157)</f>
        <v>0</v>
      </c>
      <c r="AZ157">
        <f>SUMIFS('Grid GenerationQueue'!AN$5:AN$467,'Grid GenerationQueue'!$AX$5:$AX$467,$B157,'Grid GenerationQueue'!$AY$5:$AY$467,$C157)</f>
        <v>0</v>
      </c>
      <c r="BA157">
        <f>SUMIFS('Grid GenerationQueue'!AO$5:AO$467,'Grid GenerationQueue'!$AX$5:$AX$467,$B157,'Grid GenerationQueue'!$AY$5:$AY$467,$C157)</f>
        <v>0</v>
      </c>
      <c r="BB157">
        <f>SUMIFS('Grid GenerationQueue'!AP$5:AP$467,'Grid GenerationQueue'!$AX$5:$AX$467,$B157,'Grid GenerationQueue'!$AY$5:$AY$467,$C157)</f>
        <v>0</v>
      </c>
      <c r="BD157">
        <f>SUMIFS('Grid GenerationQueue'!AE$5:AE$467,'Grid GenerationQueue'!$AX$5:$AX$467,$B157,'Grid GenerationQueue'!$AY$5:$AY$467,$C157,'Grid GenerationQueue'!$BH$5:$BH$467,"Executed",'Grid GenerationQueue'!$BB$5:$BB$467,"&lt;"&amp;$BE$3)</f>
        <v>0</v>
      </c>
      <c r="BE157">
        <f>SUMIFS('Grid GenerationQueue'!AF$5:AF$467,'Grid GenerationQueue'!$AX$5:$AX$467,$B157,'Grid GenerationQueue'!$AY$5:$AY$467,$C157,'Grid GenerationQueue'!$BH$5:$BH$467,"Executed",'Grid GenerationQueue'!$BB$5:$BB$467,"&lt;"&amp;$BE$3)</f>
        <v>0</v>
      </c>
      <c r="BF157">
        <f>SUMIFS('Grid GenerationQueue'!AG$5:AG$467,'Grid GenerationQueue'!$AX$5:$AX$467,$B157,'Grid GenerationQueue'!$AY$5:$AY$467,$C157,'Grid GenerationQueue'!$BH$5:$BH$467,"Executed",'Grid GenerationQueue'!$BB$5:$BB$467,"&lt;"&amp;$BE$3)</f>
        <v>0</v>
      </c>
      <c r="BG157">
        <f>SUMIFS('Grid GenerationQueue'!AH$5:AH$467,'Grid GenerationQueue'!$AX$5:$AX$467,$B157,'Grid GenerationQueue'!$AY$5:$AY$467,$C157,'Grid GenerationQueue'!$BH$5:$BH$467,"Executed",'Grid GenerationQueue'!$BB$5:$BB$467,"&lt;"&amp;$BE$3)</f>
        <v>0</v>
      </c>
      <c r="BH157">
        <f>SUMIFS('Grid GenerationQueue'!AI$5:AI$467,'Grid GenerationQueue'!$AX$5:$AX$467,$B157,'Grid GenerationQueue'!$AY$5:$AY$467,$C157,'Grid GenerationQueue'!$BH$5:$BH$467,"Executed",'Grid GenerationQueue'!$BB$5:$BB$467,"&lt;"&amp;$BE$3)</f>
        <v>0</v>
      </c>
      <c r="BI157">
        <f>SUMIFS('Grid GenerationQueue'!AJ$5:AJ$467,'Grid GenerationQueue'!$AX$5:$AX$467,$B157,'Grid GenerationQueue'!$AY$5:$AY$467,$C157,'Grid GenerationQueue'!$BH$5:$BH$467,"Executed",'Grid GenerationQueue'!$BB$5:$BB$467,"&lt;"&amp;$BE$3)</f>
        <v>0</v>
      </c>
      <c r="BJ157">
        <f>SUMIFS('Grid GenerationQueue'!AK$5:AK$467,'Grid GenerationQueue'!$AX$5:$AX$467,$B157,'Grid GenerationQueue'!$AY$5:$AY$467,$C157,'Grid GenerationQueue'!$BH$5:$BH$467,"Executed",'Grid GenerationQueue'!$BB$5:$BB$467,"&lt;"&amp;$BE$3)</f>
        <v>0</v>
      </c>
      <c r="BK157">
        <f>SUMIFS('Grid GenerationQueue'!AL$5:AL$467,'Grid GenerationQueue'!$AX$5:$AX$467,$B157,'Grid GenerationQueue'!$AY$5:$AY$467,$C157,'Grid GenerationQueue'!$BH$5:$BH$467,"Executed",'Grid GenerationQueue'!$BB$5:$BB$467,"&lt;"&amp;$BE$3)</f>
        <v>0</v>
      </c>
      <c r="BL157">
        <f>SUMIFS('Grid GenerationQueue'!AM$5:AM$467,'Grid GenerationQueue'!$AX$5:$AX$467,$B157,'Grid GenerationQueue'!$AY$5:$AY$467,$C157,'Grid GenerationQueue'!$BH$5:$BH$467,"Executed",'Grid GenerationQueue'!$BB$5:$BB$467,"&lt;"&amp;$BE$3)</f>
        <v>0</v>
      </c>
      <c r="BM157">
        <f>SUMIFS('Grid GenerationQueue'!AN$5:AN$467,'Grid GenerationQueue'!$AX$5:$AX$467,$B157,'Grid GenerationQueue'!$AY$5:$AY$467,$C157,'Grid GenerationQueue'!$BH$5:$BH$467,"Executed",'Grid GenerationQueue'!$BB$5:$BB$467,"&lt;"&amp;$BE$3)</f>
        <v>0</v>
      </c>
      <c r="BN157">
        <f>SUMIFS('Grid GenerationQueue'!AO$5:AO$467,'Grid GenerationQueue'!$AX$5:$AX$467,$B157,'Grid GenerationQueue'!$AY$5:$AY$467,$C157,'Grid GenerationQueue'!$BH$5:$BH$467,"Executed",'Grid GenerationQueue'!$BB$5:$BB$467,"&lt;"&amp;$BE$3)</f>
        <v>0</v>
      </c>
      <c r="BO157">
        <f>SUMIFS('Grid GenerationQueue'!AP$5:AP$467,'Grid GenerationQueue'!$AX$5:$AX$467,$B157,'Grid GenerationQueue'!$AY$5:$AY$467,$C157,'Grid GenerationQueue'!$BH$5:$BH$467,"Executed",'Grid GenerationQueue'!$BB$5:$BB$467,"&lt;"&amp;$BE$3)</f>
        <v>0</v>
      </c>
      <c r="BQ157">
        <f>SUMIFS('Grid GenerationQueue'!AE$5:AE$467,'Grid GenerationQueue'!$AX$5:$AX$467,$B157,'Grid GenerationQueue'!$AY$5:$AY$467,$C157,'Grid GenerationQueue'!$BF$5:$BF$467,"&lt;&gt;"&amp;"",'Grid GenerationQueue'!$BB$5:$BB$467,"&lt;"&amp;$BE$3)</f>
        <v>0</v>
      </c>
      <c r="BR157">
        <f>SUMIFS('Grid GenerationQueue'!AF$5:AF$467,'Grid GenerationQueue'!$AX$5:$AX$467,$B157,'Grid GenerationQueue'!$AY$5:$AY$467,$C157,'Grid GenerationQueue'!$BF$5:$BF$467,"&lt;&gt;"&amp;"",'Grid GenerationQueue'!$BB$5:$BB$467,"&lt;"&amp;$BE$3)</f>
        <v>0</v>
      </c>
      <c r="BS157">
        <f>SUMIFS('Grid GenerationQueue'!AG$5:AG$467,'Grid GenerationQueue'!$AX$5:$AX$467,$B157,'Grid GenerationQueue'!$AY$5:$AY$467,$C157,'Grid GenerationQueue'!$BF$5:$BF$467,"&lt;&gt;"&amp;"",'Grid GenerationQueue'!$BB$5:$BB$467,"&lt;"&amp;$BE$3)</f>
        <v>0</v>
      </c>
      <c r="BT157">
        <f>SUMIFS('Grid GenerationQueue'!AH$5:AH$467,'Grid GenerationQueue'!$AX$5:$AX$467,$B157,'Grid GenerationQueue'!$AY$5:$AY$467,$C157,'Grid GenerationQueue'!$BF$5:$BF$467,"&lt;&gt;"&amp;"",'Grid GenerationQueue'!$BB$5:$BB$467,"&lt;"&amp;$BE$3)</f>
        <v>0</v>
      </c>
      <c r="BU157">
        <f>SUMIFS('Grid GenerationQueue'!AI$5:AI$467,'Grid GenerationQueue'!$AX$5:$AX$467,$B157,'Grid GenerationQueue'!$AY$5:$AY$467,$C157,'Grid GenerationQueue'!$BF$5:$BF$467,"&lt;&gt;"&amp;"",'Grid GenerationQueue'!$BB$5:$BB$467,"&lt;"&amp;$BE$3)</f>
        <v>0</v>
      </c>
      <c r="BV157">
        <f>SUMIFS('Grid GenerationQueue'!AJ$5:AJ$467,'Grid GenerationQueue'!$AX$5:$AX$467,$B157,'Grid GenerationQueue'!$AY$5:$AY$467,$C157,'Grid GenerationQueue'!$BF$5:$BF$467,"&lt;&gt;"&amp;"",'Grid GenerationQueue'!$BB$5:$BB$467,"&lt;"&amp;$BE$3)</f>
        <v>0</v>
      </c>
      <c r="BW157">
        <f>SUMIFS('Grid GenerationQueue'!AK$5:AK$467,'Grid GenerationQueue'!$AX$5:$AX$467,$B157,'Grid GenerationQueue'!$AY$5:$AY$467,$C157,'Grid GenerationQueue'!$BF$5:$BF$467,"&lt;&gt;"&amp;"",'Grid GenerationQueue'!$BB$5:$BB$467,"&lt;"&amp;$BE$3)</f>
        <v>0</v>
      </c>
      <c r="BX157">
        <f>SUMIFS('Grid GenerationQueue'!AL$5:AL$467,'Grid GenerationQueue'!$AX$5:$AX$467,$B157,'Grid GenerationQueue'!$AY$5:$AY$467,$C157,'Grid GenerationQueue'!$BF$5:$BF$467,"&lt;&gt;"&amp;"",'Grid GenerationQueue'!$BB$5:$BB$467,"&lt;"&amp;$BE$3)</f>
        <v>0</v>
      </c>
      <c r="BY157">
        <f>SUMIFS('Grid GenerationQueue'!AM$5:AM$467,'Grid GenerationQueue'!$AX$5:$AX$467,$B157,'Grid GenerationQueue'!$AY$5:$AY$467,$C157,'Grid GenerationQueue'!$BF$5:$BF$467,"&lt;&gt;"&amp;"",'Grid GenerationQueue'!$BB$5:$BB$467,"&lt;"&amp;$BE$3)</f>
        <v>0</v>
      </c>
      <c r="BZ157">
        <f>SUMIFS('Grid GenerationQueue'!AN$5:AN$467,'Grid GenerationQueue'!$AX$5:$AX$467,$B157,'Grid GenerationQueue'!$AY$5:$AY$467,$C157,'Grid GenerationQueue'!$BF$5:$BF$467,"&lt;&gt;"&amp;"",'Grid GenerationQueue'!$BB$5:$BB$467,"&lt;"&amp;$BE$3)</f>
        <v>0</v>
      </c>
      <c r="CA157">
        <f>SUMIFS('Grid GenerationQueue'!AO$5:AO$467,'Grid GenerationQueue'!$AX$5:$AX$467,$B157,'Grid GenerationQueue'!$AY$5:$AY$467,$C157,'Grid GenerationQueue'!$BF$5:$BF$467,"&lt;&gt;"&amp;"",'Grid GenerationQueue'!$BB$5:$BB$467,"&lt;"&amp;$BE$3)</f>
        <v>0</v>
      </c>
      <c r="CB157">
        <f>SUMIFS('Grid GenerationQueue'!AP$5:AP$467,'Grid GenerationQueue'!$AX$5:$AX$467,$B157,'Grid GenerationQueue'!$AY$5:$AY$467,$C157,'Grid GenerationQueue'!$BF$5:$BF$467,"&lt;&gt;"&amp;"",'Grid GenerationQueue'!$BB$5:$BB$467,"&lt;"&amp;$BE$3)</f>
        <v>0</v>
      </c>
      <c r="CD157">
        <f>SUMIFS('Grid GenerationQueue'!AE$5:AE$467,'Grid GenerationQueue'!$AX$5:$AX$467,$B157,'Grid GenerationQueue'!$AY$5:$AY$467,$C157,'Grid GenerationQueue'!$BB$5:$BB$467,"&lt;"&amp;$BE$3)</f>
        <v>251.9</v>
      </c>
      <c r="CE157">
        <f>SUMIFS('Grid GenerationQueue'!AF$5:AF$467,'Grid GenerationQueue'!$AX$5:$AX$467,$B157,'Grid GenerationQueue'!$AY$5:$AY$467,$C157,'Grid GenerationQueue'!$BB$5:$BB$467,"&lt;"&amp;$BE$3)</f>
        <v>0</v>
      </c>
      <c r="CF157">
        <f>SUMIFS('Grid GenerationQueue'!AG$5:AG$467,'Grid GenerationQueue'!$AX$5:$AX$467,$B157,'Grid GenerationQueue'!$AY$5:$AY$467,$C157,'Grid GenerationQueue'!$BB$5:$BB$467,"&lt;"&amp;$BE$3)</f>
        <v>0</v>
      </c>
      <c r="CG157">
        <f>SUMIFS('Grid GenerationQueue'!AH$5:AH$467,'Grid GenerationQueue'!$AX$5:$AX$467,$B157,'Grid GenerationQueue'!$AY$5:$AY$467,$C157,'Grid GenerationQueue'!$BB$5:$BB$467,"&lt;"&amp;$BE$3)</f>
        <v>0</v>
      </c>
      <c r="CH157">
        <f>SUMIFS('Grid GenerationQueue'!AI$5:AI$467,'Grid GenerationQueue'!$AX$5:$AX$467,$B157,'Grid GenerationQueue'!$AY$5:$AY$467,$C157,'Grid GenerationQueue'!$BB$5:$BB$467,"&lt;"&amp;$BE$3)</f>
        <v>142.85</v>
      </c>
      <c r="CI157">
        <f>SUMIFS('Grid GenerationQueue'!AJ$5:AJ$467,'Grid GenerationQueue'!$AX$5:$AX$467,$B157,'Grid GenerationQueue'!$AY$5:$AY$467,$C157,'Grid GenerationQueue'!$BB$5:$BB$467,"&lt;"&amp;$BE$3)</f>
        <v>0</v>
      </c>
      <c r="CJ157">
        <f>SUMIFS('Grid GenerationQueue'!AK$5:AK$467,'Grid GenerationQueue'!$AX$5:$AX$467,$B157,'Grid GenerationQueue'!$AY$5:$AY$467,$C157,'Grid GenerationQueue'!$BB$5:$BB$467,"&lt;"&amp;$BE$3)</f>
        <v>0</v>
      </c>
      <c r="CK157">
        <f>SUMIFS('Grid GenerationQueue'!AL$5:AL$467,'Grid GenerationQueue'!$AX$5:$AX$467,$B157,'Grid GenerationQueue'!$AY$5:$AY$467,$C157,'Grid GenerationQueue'!$BB$5:$BB$467,"&lt;"&amp;$BE$3)</f>
        <v>0</v>
      </c>
      <c r="CL157">
        <f>SUMIFS('Grid GenerationQueue'!AM$5:AM$467,'Grid GenerationQueue'!$AX$5:$AX$467,$B157,'Grid GenerationQueue'!$AY$5:$AY$467,$C157,'Grid GenerationQueue'!$BB$5:$BB$467,"&lt;"&amp;$BE$3)</f>
        <v>0</v>
      </c>
      <c r="CM157">
        <f>SUMIFS('Grid GenerationQueue'!AN$5:AN$467,'Grid GenerationQueue'!$AX$5:$AX$467,$B157,'Grid GenerationQueue'!$AY$5:$AY$467,$C157,'Grid GenerationQueue'!$BB$5:$BB$467,"&lt;"&amp;$BE$3)</f>
        <v>0</v>
      </c>
      <c r="CN157">
        <f>SUMIFS('Grid GenerationQueue'!AO$5:AO$467,'Grid GenerationQueue'!$AX$5:$AX$467,$B157,'Grid GenerationQueue'!$AY$5:$AY$467,$C157,'Grid GenerationQueue'!$BB$5:$BB$467,"&lt;"&amp;$BE$3)</f>
        <v>0</v>
      </c>
      <c r="CO157">
        <f>SUMIFS('Grid GenerationQueue'!AP$5:AP$467,'Grid GenerationQueue'!$AX$5:$AX$467,$B157,'Grid GenerationQueue'!$AY$5:$AY$467,$C157,'Grid GenerationQueue'!$BB$5:$BB$467,"&lt;"&amp;$BE$3)</f>
        <v>0</v>
      </c>
    </row>
    <row r="158" spans="1:93" x14ac:dyDescent="0.35">
      <c r="A158" t="s">
        <v>4653</v>
      </c>
      <c r="B158" t="s">
        <v>4436</v>
      </c>
      <c r="C158">
        <v>230</v>
      </c>
      <c r="D158">
        <f>SUMIFS('Grid GenerationQueue'!AE$5:AE$467,'Grid GenerationQueue'!$AX$5:$AX$467,$B158,'Grid GenerationQueue'!$AY$5:$AY$467,$C158,'Grid GenerationQueue'!$BI$5:$BI$467,"&lt;4")</f>
        <v>58.75</v>
      </c>
      <c r="E158">
        <f>SUMIFS('Grid GenerationQueue'!AF$5:AF$467,'Grid GenerationQueue'!$AX$5:$AX$467,$B158,'Grid GenerationQueue'!$AY$5:$AY$467,$C158,'Grid GenerationQueue'!$BI$5:$BI$467,"&lt;4")</f>
        <v>49.9</v>
      </c>
      <c r="F158">
        <f>SUMIFS('Grid GenerationQueue'!AG$5:AG$467,'Grid GenerationQueue'!$AX$5:$AX$467,$B158,'Grid GenerationQueue'!$AY$5:$AY$467,$C158,'Grid GenerationQueue'!$BI$5:$BI$467,"&lt;4")</f>
        <v>0</v>
      </c>
      <c r="G158">
        <f>SUMIFS('Grid GenerationQueue'!AH$5:AH$467,'Grid GenerationQueue'!$AX$5:$AX$467,$B158,'Grid GenerationQueue'!$AY$5:$AY$467,$C158,'Grid GenerationQueue'!$BI$5:$BI$467,"&lt;4")</f>
        <v>0</v>
      </c>
      <c r="H158">
        <f>SUMIFS('Grid GenerationQueue'!AI$5:AI$467,'Grid GenerationQueue'!$AX$5:$AX$467,$B158,'Grid GenerationQueue'!$AY$5:$AY$467,$C158,'Grid GenerationQueue'!$BI$5:$BI$467,"&lt;4")</f>
        <v>0</v>
      </c>
      <c r="I158">
        <f>SUMIFS('Grid GenerationQueue'!AJ$5:AJ$467,'Grid GenerationQueue'!$AX$5:$AX$467,$B158,'Grid GenerationQueue'!$AY$5:$AY$467,$C158,'Grid GenerationQueue'!$BI$5:$BI$467,"&lt;4")</f>
        <v>0</v>
      </c>
      <c r="J158">
        <f>SUMIFS('Grid GenerationQueue'!AK$5:AK$467,'Grid GenerationQueue'!$AX$5:$AX$467,$B158,'Grid GenerationQueue'!$AY$5:$AY$467,$C158,'Grid GenerationQueue'!$BI$5:$BI$467,"&lt;4")</f>
        <v>0</v>
      </c>
      <c r="K158">
        <f>SUMIFS('Grid GenerationQueue'!AL$5:AL$467,'Grid GenerationQueue'!$AX$5:$AX$467,$B158,'Grid GenerationQueue'!$AY$5:$AY$467,$C158,'Grid GenerationQueue'!$BI$5:$BI$467,"&lt;4")</f>
        <v>0</v>
      </c>
      <c r="L158">
        <f>SUMIFS('Grid GenerationQueue'!AM$5:AM$467,'Grid GenerationQueue'!$AX$5:$AX$467,$B158,'Grid GenerationQueue'!$AY$5:$AY$467,$C158,'Grid GenerationQueue'!$BI$5:$BI$467,"&lt;4")</f>
        <v>0</v>
      </c>
      <c r="M158">
        <f>SUMIFS('Grid GenerationQueue'!AN$5:AN$467,'Grid GenerationQueue'!$AX$5:$AX$467,$B158,'Grid GenerationQueue'!$AY$5:$AY$467,$C158,'Grid GenerationQueue'!$BI$5:$BI$467,"&lt;4")</f>
        <v>0</v>
      </c>
      <c r="N158">
        <f>SUMIFS('Grid GenerationQueue'!AO$5:AO$467,'Grid GenerationQueue'!$AX$5:$AX$467,$B158,'Grid GenerationQueue'!$AY$5:$AY$467,$C158,'Grid GenerationQueue'!$BI$5:$BI$467,"&lt;4")</f>
        <v>0</v>
      </c>
      <c r="O158">
        <f>SUMIFS('Grid GenerationQueue'!AP$5:AP$467,'Grid GenerationQueue'!$AX$5:$AX$467,$B158,'Grid GenerationQueue'!$AY$5:$AY$467,$C158,'Grid GenerationQueue'!$BI$5:$BI$467,"&lt;4")</f>
        <v>0</v>
      </c>
      <c r="Q158">
        <f>SUMIFS('Grid GenerationQueue'!AE$5:AE$467,'Grid GenerationQueue'!$AX$5:$AX$467,$B158,'Grid GenerationQueue'!$AY$5:$AY$467,$C158,'Grid GenerationQueue'!$BH$5:$BH$467,"Executed")</f>
        <v>0</v>
      </c>
      <c r="R158">
        <f>SUMIFS('Grid GenerationQueue'!AF$5:AF$467,'Grid GenerationQueue'!$AX$5:$AX$467,$B158,'Grid GenerationQueue'!$AY$5:$AY$467,$C158,'Grid GenerationQueue'!$BH$5:$BH$467,"Executed")</f>
        <v>0</v>
      </c>
      <c r="S158">
        <f>SUMIFS('Grid GenerationQueue'!AG$5:AG$467,'Grid GenerationQueue'!$AX$5:$AX$467,$B158,'Grid GenerationQueue'!$AY$5:$AY$467,$C158,'Grid GenerationQueue'!$BH$5:$BH$467,"Executed")</f>
        <v>0</v>
      </c>
      <c r="T158">
        <f>SUMIFS('Grid GenerationQueue'!AH$5:AH$467,'Grid GenerationQueue'!$AX$5:$AX$467,$B158,'Grid GenerationQueue'!$AY$5:$AY$467,$C158,'Grid GenerationQueue'!$BH$5:$BH$467,"Executed")</f>
        <v>0</v>
      </c>
      <c r="U158">
        <f>SUMIFS('Grid GenerationQueue'!AI$5:AI$467,'Grid GenerationQueue'!$AX$5:$AX$467,$B158,'Grid GenerationQueue'!$AY$5:$AY$467,$C158,'Grid GenerationQueue'!$BH$5:$BH$467,"Executed")</f>
        <v>0</v>
      </c>
      <c r="V158">
        <f>SUMIFS('Grid GenerationQueue'!AJ$5:AJ$467,'Grid GenerationQueue'!$AX$5:$AX$467,$B158,'Grid GenerationQueue'!$AY$5:$AY$467,$C158,'Grid GenerationQueue'!$BH$5:$BH$467,"Executed")</f>
        <v>0</v>
      </c>
      <c r="W158">
        <f>SUMIFS('Grid GenerationQueue'!AK$5:AK$467,'Grid GenerationQueue'!$AX$5:$AX$467,$B158,'Grid GenerationQueue'!$AY$5:$AY$467,$C158,'Grid GenerationQueue'!$BH$5:$BH$467,"Executed")</f>
        <v>0</v>
      </c>
      <c r="X158">
        <f>SUMIFS('Grid GenerationQueue'!AL$5:AL$467,'Grid GenerationQueue'!$AX$5:$AX$467,$B158,'Grid GenerationQueue'!$AY$5:$AY$467,$C158,'Grid GenerationQueue'!$BH$5:$BH$467,"Executed")</f>
        <v>0</v>
      </c>
      <c r="Y158">
        <f>SUMIFS('Grid GenerationQueue'!AM$5:AM$467,'Grid GenerationQueue'!$AX$5:$AX$467,$B158,'Grid GenerationQueue'!$AY$5:$AY$467,$C158,'Grid GenerationQueue'!$BH$5:$BH$467,"Executed")</f>
        <v>0</v>
      </c>
      <c r="Z158">
        <f>SUMIFS('Grid GenerationQueue'!AN$5:AN$467,'Grid GenerationQueue'!$AX$5:$AX$467,$B158,'Grid GenerationQueue'!$AY$5:$AY$467,$C158,'Grid GenerationQueue'!$BH$5:$BH$467,"Executed")</f>
        <v>0</v>
      </c>
      <c r="AA158">
        <f>SUMIFS('Grid GenerationQueue'!AO$5:AO$467,'Grid GenerationQueue'!$AX$5:$AX$467,$B158,'Grid GenerationQueue'!$AY$5:$AY$467,$C158,'Grid GenerationQueue'!$BH$5:$BH$467,"Executed")</f>
        <v>0</v>
      </c>
      <c r="AB158">
        <f>SUMIFS('Grid GenerationQueue'!AP$5:AP$467,'Grid GenerationQueue'!$AX$5:$AX$467,$B158,'Grid GenerationQueue'!$AY$5:$AY$467,$C158,'Grid GenerationQueue'!$BH$5:$BH$467,"Executed")</f>
        <v>0</v>
      </c>
      <c r="AD158">
        <f>SUMIFS('Grid GenerationQueue'!AE$5:AE$467,'Grid GenerationQueue'!$AX$5:$AX$467,$B158,'Grid GenerationQueue'!$AY$5:$AY$467,$C158,'Grid GenerationQueue'!$BF$5:$BF$467,"&lt;&gt;"&amp;"")</f>
        <v>58.75</v>
      </c>
      <c r="AE158">
        <f>SUMIFS('Grid GenerationQueue'!AF$5:AF$467,'Grid GenerationQueue'!$AX$5:$AX$467,$B158,'Grid GenerationQueue'!$AY$5:$AY$467,$C158,'Grid GenerationQueue'!$BF$5:$BF$467,"&lt;&gt;"&amp;"")</f>
        <v>49.9</v>
      </c>
      <c r="AF158">
        <f>SUMIFS('Grid GenerationQueue'!AG$5:AG$467,'Grid GenerationQueue'!$AX$5:$AX$467,$B158,'Grid GenerationQueue'!$AY$5:$AY$467,$C158,'Grid GenerationQueue'!$BF$5:$BF$467,"&lt;&gt;"&amp;"")</f>
        <v>0</v>
      </c>
      <c r="AG158">
        <f>SUMIFS('Grid GenerationQueue'!AH$5:AH$467,'Grid GenerationQueue'!$AX$5:$AX$467,$B158,'Grid GenerationQueue'!$AY$5:$AY$467,$C158,'Grid GenerationQueue'!$BF$5:$BF$467,"&lt;&gt;"&amp;"")</f>
        <v>0</v>
      </c>
      <c r="AH158">
        <f>SUMIFS('Grid GenerationQueue'!AI$5:AI$467,'Grid GenerationQueue'!$AX$5:$AX$467,$B158,'Grid GenerationQueue'!$AY$5:$AY$467,$C158,'Grid GenerationQueue'!$BF$5:$BF$467,"&lt;&gt;"&amp;"")</f>
        <v>0</v>
      </c>
      <c r="AI158">
        <f>SUMIFS('Grid GenerationQueue'!AJ$5:AJ$467,'Grid GenerationQueue'!$AX$5:$AX$467,$B158,'Grid GenerationQueue'!$AY$5:$AY$467,$C158,'Grid GenerationQueue'!$BF$5:$BF$467,"&lt;&gt;"&amp;"")</f>
        <v>0</v>
      </c>
      <c r="AJ158">
        <f>SUMIFS('Grid GenerationQueue'!AK$5:AK$467,'Grid GenerationQueue'!$AX$5:$AX$467,$B158,'Grid GenerationQueue'!$AY$5:$AY$467,$C158,'Grid GenerationQueue'!$BF$5:$BF$467,"&lt;&gt;"&amp;"")</f>
        <v>0</v>
      </c>
      <c r="AK158">
        <f>SUMIFS('Grid GenerationQueue'!AL$5:AL$467,'Grid GenerationQueue'!$AX$5:$AX$467,$B158,'Grid GenerationQueue'!$AY$5:$AY$467,$C158,'Grid GenerationQueue'!$BF$5:$BF$467,"&lt;&gt;"&amp;"")</f>
        <v>0</v>
      </c>
      <c r="AL158">
        <f>SUMIFS('Grid GenerationQueue'!AM$5:AM$467,'Grid GenerationQueue'!$AX$5:$AX$467,$B158,'Grid GenerationQueue'!$AY$5:$AY$467,$C158,'Grid GenerationQueue'!$BF$5:$BF$467,"&lt;&gt;"&amp;"")</f>
        <v>0</v>
      </c>
      <c r="AM158">
        <f>SUMIFS('Grid GenerationQueue'!AN$5:AN$467,'Grid GenerationQueue'!$AX$5:$AX$467,$B158,'Grid GenerationQueue'!$AY$5:$AY$467,$C158,'Grid GenerationQueue'!$BF$5:$BF$467,"&lt;&gt;"&amp;"")</f>
        <v>0</v>
      </c>
      <c r="AN158">
        <f>SUMIFS('Grid GenerationQueue'!AO$5:AO$467,'Grid GenerationQueue'!$AX$5:$AX$467,$B158,'Grid GenerationQueue'!$AY$5:$AY$467,$C158,'Grid GenerationQueue'!$BF$5:$BF$467,"&lt;&gt;"&amp;"")</f>
        <v>0</v>
      </c>
      <c r="AO158">
        <f>SUMIFS('Grid GenerationQueue'!AP$5:AP$467,'Grid GenerationQueue'!$AX$5:$AX$467,$B158,'Grid GenerationQueue'!$AY$5:$AY$467,$C158,'Grid GenerationQueue'!$BF$5:$BF$467,"&lt;&gt;"&amp;"")</f>
        <v>0</v>
      </c>
      <c r="AQ158">
        <f>SUMIFS('Grid GenerationQueue'!AE$5:AE$467,'Grid GenerationQueue'!$AX$5:$AX$467,$B158,'Grid GenerationQueue'!$AY$5:$AY$467,$C158)</f>
        <v>58.75</v>
      </c>
      <c r="AR158">
        <f>SUMIFS('Grid GenerationQueue'!AF$5:AF$467,'Grid GenerationQueue'!$AX$5:$AX$467,$B158,'Grid GenerationQueue'!$AY$5:$AY$467,$C158)</f>
        <v>49.9</v>
      </c>
      <c r="AS158">
        <f>SUMIFS('Grid GenerationQueue'!AG$5:AG$467,'Grid GenerationQueue'!$AX$5:$AX$467,$B158,'Grid GenerationQueue'!$AY$5:$AY$467,$C158)</f>
        <v>0</v>
      </c>
      <c r="AT158">
        <f>SUMIFS('Grid GenerationQueue'!AH$5:AH$467,'Grid GenerationQueue'!$AX$5:$AX$467,$B158,'Grid GenerationQueue'!$AY$5:$AY$467,$C158)</f>
        <v>0</v>
      </c>
      <c r="AU158">
        <f>SUMIFS('Grid GenerationQueue'!AI$5:AI$467,'Grid GenerationQueue'!$AX$5:$AX$467,$B158,'Grid GenerationQueue'!$AY$5:$AY$467,$C158)</f>
        <v>0</v>
      </c>
      <c r="AV158">
        <f>SUMIFS('Grid GenerationQueue'!AJ$5:AJ$467,'Grid GenerationQueue'!$AX$5:$AX$467,$B158,'Grid GenerationQueue'!$AY$5:$AY$467,$C158)</f>
        <v>0</v>
      </c>
      <c r="AW158">
        <f>SUMIFS('Grid GenerationQueue'!AK$5:AK$467,'Grid GenerationQueue'!$AX$5:$AX$467,$B158,'Grid GenerationQueue'!$AY$5:$AY$467,$C158)</f>
        <v>0</v>
      </c>
      <c r="AX158">
        <f>SUMIFS('Grid GenerationQueue'!AL$5:AL$467,'Grid GenerationQueue'!$AX$5:$AX$467,$B158,'Grid GenerationQueue'!$AY$5:$AY$467,$C158)</f>
        <v>0</v>
      </c>
      <c r="AY158">
        <f>SUMIFS('Grid GenerationQueue'!AM$5:AM$467,'Grid GenerationQueue'!$AX$5:$AX$467,$B158,'Grid GenerationQueue'!$AY$5:$AY$467,$C158)</f>
        <v>0</v>
      </c>
      <c r="AZ158">
        <f>SUMIFS('Grid GenerationQueue'!AN$5:AN$467,'Grid GenerationQueue'!$AX$5:$AX$467,$B158,'Grid GenerationQueue'!$AY$5:$AY$467,$C158)</f>
        <v>0</v>
      </c>
      <c r="BA158">
        <f>SUMIFS('Grid GenerationQueue'!AO$5:AO$467,'Grid GenerationQueue'!$AX$5:$AX$467,$B158,'Grid GenerationQueue'!$AY$5:$AY$467,$C158)</f>
        <v>0</v>
      </c>
      <c r="BB158">
        <f>SUMIFS('Grid GenerationQueue'!AP$5:AP$467,'Grid GenerationQueue'!$AX$5:$AX$467,$B158,'Grid GenerationQueue'!$AY$5:$AY$467,$C158)</f>
        <v>0</v>
      </c>
      <c r="BD158">
        <f>SUMIFS('Grid GenerationQueue'!AE$5:AE$467,'Grid GenerationQueue'!$AX$5:$AX$467,$B158,'Grid GenerationQueue'!$AY$5:$AY$467,$C158,'Grid GenerationQueue'!$BH$5:$BH$467,"Executed",'Grid GenerationQueue'!$BB$5:$BB$467,"&lt;"&amp;$BE$3)</f>
        <v>0</v>
      </c>
      <c r="BE158">
        <f>SUMIFS('Grid GenerationQueue'!AF$5:AF$467,'Grid GenerationQueue'!$AX$5:$AX$467,$B158,'Grid GenerationQueue'!$AY$5:$AY$467,$C158,'Grid GenerationQueue'!$BH$5:$BH$467,"Executed",'Grid GenerationQueue'!$BB$5:$BB$467,"&lt;"&amp;$BE$3)</f>
        <v>0</v>
      </c>
      <c r="BF158">
        <f>SUMIFS('Grid GenerationQueue'!AG$5:AG$467,'Grid GenerationQueue'!$AX$5:$AX$467,$B158,'Grid GenerationQueue'!$AY$5:$AY$467,$C158,'Grid GenerationQueue'!$BH$5:$BH$467,"Executed",'Grid GenerationQueue'!$BB$5:$BB$467,"&lt;"&amp;$BE$3)</f>
        <v>0</v>
      </c>
      <c r="BG158">
        <f>SUMIFS('Grid GenerationQueue'!AH$5:AH$467,'Grid GenerationQueue'!$AX$5:$AX$467,$B158,'Grid GenerationQueue'!$AY$5:$AY$467,$C158,'Grid GenerationQueue'!$BH$5:$BH$467,"Executed",'Grid GenerationQueue'!$BB$5:$BB$467,"&lt;"&amp;$BE$3)</f>
        <v>0</v>
      </c>
      <c r="BH158">
        <f>SUMIFS('Grid GenerationQueue'!AI$5:AI$467,'Grid GenerationQueue'!$AX$5:$AX$467,$B158,'Grid GenerationQueue'!$AY$5:$AY$467,$C158,'Grid GenerationQueue'!$BH$5:$BH$467,"Executed",'Grid GenerationQueue'!$BB$5:$BB$467,"&lt;"&amp;$BE$3)</f>
        <v>0</v>
      </c>
      <c r="BI158">
        <f>SUMIFS('Grid GenerationQueue'!AJ$5:AJ$467,'Grid GenerationQueue'!$AX$5:$AX$467,$B158,'Grid GenerationQueue'!$AY$5:$AY$467,$C158,'Grid GenerationQueue'!$BH$5:$BH$467,"Executed",'Grid GenerationQueue'!$BB$5:$BB$467,"&lt;"&amp;$BE$3)</f>
        <v>0</v>
      </c>
      <c r="BJ158">
        <f>SUMIFS('Grid GenerationQueue'!AK$5:AK$467,'Grid GenerationQueue'!$AX$5:$AX$467,$B158,'Grid GenerationQueue'!$AY$5:$AY$467,$C158,'Grid GenerationQueue'!$BH$5:$BH$467,"Executed",'Grid GenerationQueue'!$BB$5:$BB$467,"&lt;"&amp;$BE$3)</f>
        <v>0</v>
      </c>
      <c r="BK158">
        <f>SUMIFS('Grid GenerationQueue'!AL$5:AL$467,'Grid GenerationQueue'!$AX$5:$AX$467,$B158,'Grid GenerationQueue'!$AY$5:$AY$467,$C158,'Grid GenerationQueue'!$BH$5:$BH$467,"Executed",'Grid GenerationQueue'!$BB$5:$BB$467,"&lt;"&amp;$BE$3)</f>
        <v>0</v>
      </c>
      <c r="BL158">
        <f>SUMIFS('Grid GenerationQueue'!AM$5:AM$467,'Grid GenerationQueue'!$AX$5:$AX$467,$B158,'Grid GenerationQueue'!$AY$5:$AY$467,$C158,'Grid GenerationQueue'!$BH$5:$BH$467,"Executed",'Grid GenerationQueue'!$BB$5:$BB$467,"&lt;"&amp;$BE$3)</f>
        <v>0</v>
      </c>
      <c r="BM158">
        <f>SUMIFS('Grid GenerationQueue'!AN$5:AN$467,'Grid GenerationQueue'!$AX$5:$AX$467,$B158,'Grid GenerationQueue'!$AY$5:$AY$467,$C158,'Grid GenerationQueue'!$BH$5:$BH$467,"Executed",'Grid GenerationQueue'!$BB$5:$BB$467,"&lt;"&amp;$BE$3)</f>
        <v>0</v>
      </c>
      <c r="BN158">
        <f>SUMIFS('Grid GenerationQueue'!AO$5:AO$467,'Grid GenerationQueue'!$AX$5:$AX$467,$B158,'Grid GenerationQueue'!$AY$5:$AY$467,$C158,'Grid GenerationQueue'!$BH$5:$BH$467,"Executed",'Grid GenerationQueue'!$BB$5:$BB$467,"&lt;"&amp;$BE$3)</f>
        <v>0</v>
      </c>
      <c r="BO158">
        <f>SUMIFS('Grid GenerationQueue'!AP$5:AP$467,'Grid GenerationQueue'!$AX$5:$AX$467,$B158,'Grid GenerationQueue'!$AY$5:$AY$467,$C158,'Grid GenerationQueue'!$BH$5:$BH$467,"Executed",'Grid GenerationQueue'!$BB$5:$BB$467,"&lt;"&amp;$BE$3)</f>
        <v>0</v>
      </c>
      <c r="BQ158">
        <f>SUMIFS('Grid GenerationQueue'!AE$5:AE$467,'Grid GenerationQueue'!$AX$5:$AX$467,$B158,'Grid GenerationQueue'!$AY$5:$AY$467,$C158,'Grid GenerationQueue'!$BF$5:$BF$467,"&lt;&gt;"&amp;"",'Grid GenerationQueue'!$BB$5:$BB$467,"&lt;"&amp;$BE$3)</f>
        <v>58.75</v>
      </c>
      <c r="BR158">
        <f>SUMIFS('Grid GenerationQueue'!AF$5:AF$467,'Grid GenerationQueue'!$AX$5:$AX$467,$B158,'Grid GenerationQueue'!$AY$5:$AY$467,$C158,'Grid GenerationQueue'!$BF$5:$BF$467,"&lt;&gt;"&amp;"",'Grid GenerationQueue'!$BB$5:$BB$467,"&lt;"&amp;$BE$3)</f>
        <v>49.9</v>
      </c>
      <c r="BS158">
        <f>SUMIFS('Grid GenerationQueue'!AG$5:AG$467,'Grid GenerationQueue'!$AX$5:$AX$467,$B158,'Grid GenerationQueue'!$AY$5:$AY$467,$C158,'Grid GenerationQueue'!$BF$5:$BF$467,"&lt;&gt;"&amp;"",'Grid GenerationQueue'!$BB$5:$BB$467,"&lt;"&amp;$BE$3)</f>
        <v>0</v>
      </c>
      <c r="BT158">
        <f>SUMIFS('Grid GenerationQueue'!AH$5:AH$467,'Grid GenerationQueue'!$AX$5:$AX$467,$B158,'Grid GenerationQueue'!$AY$5:$AY$467,$C158,'Grid GenerationQueue'!$BF$5:$BF$467,"&lt;&gt;"&amp;"",'Grid GenerationQueue'!$BB$5:$BB$467,"&lt;"&amp;$BE$3)</f>
        <v>0</v>
      </c>
      <c r="BU158">
        <f>SUMIFS('Grid GenerationQueue'!AI$5:AI$467,'Grid GenerationQueue'!$AX$5:$AX$467,$B158,'Grid GenerationQueue'!$AY$5:$AY$467,$C158,'Grid GenerationQueue'!$BF$5:$BF$467,"&lt;&gt;"&amp;"",'Grid GenerationQueue'!$BB$5:$BB$467,"&lt;"&amp;$BE$3)</f>
        <v>0</v>
      </c>
      <c r="BV158">
        <f>SUMIFS('Grid GenerationQueue'!AJ$5:AJ$467,'Grid GenerationQueue'!$AX$5:$AX$467,$B158,'Grid GenerationQueue'!$AY$5:$AY$467,$C158,'Grid GenerationQueue'!$BF$5:$BF$467,"&lt;&gt;"&amp;"",'Grid GenerationQueue'!$BB$5:$BB$467,"&lt;"&amp;$BE$3)</f>
        <v>0</v>
      </c>
      <c r="BW158">
        <f>SUMIFS('Grid GenerationQueue'!AK$5:AK$467,'Grid GenerationQueue'!$AX$5:$AX$467,$B158,'Grid GenerationQueue'!$AY$5:$AY$467,$C158,'Grid GenerationQueue'!$BF$5:$BF$467,"&lt;&gt;"&amp;"",'Grid GenerationQueue'!$BB$5:$BB$467,"&lt;"&amp;$BE$3)</f>
        <v>0</v>
      </c>
      <c r="BX158">
        <f>SUMIFS('Grid GenerationQueue'!AL$5:AL$467,'Grid GenerationQueue'!$AX$5:$AX$467,$B158,'Grid GenerationQueue'!$AY$5:$AY$467,$C158,'Grid GenerationQueue'!$BF$5:$BF$467,"&lt;&gt;"&amp;"",'Grid GenerationQueue'!$BB$5:$BB$467,"&lt;"&amp;$BE$3)</f>
        <v>0</v>
      </c>
      <c r="BY158">
        <f>SUMIFS('Grid GenerationQueue'!AM$5:AM$467,'Grid GenerationQueue'!$AX$5:$AX$467,$B158,'Grid GenerationQueue'!$AY$5:$AY$467,$C158,'Grid GenerationQueue'!$BF$5:$BF$467,"&lt;&gt;"&amp;"",'Grid GenerationQueue'!$BB$5:$BB$467,"&lt;"&amp;$BE$3)</f>
        <v>0</v>
      </c>
      <c r="BZ158">
        <f>SUMIFS('Grid GenerationQueue'!AN$5:AN$467,'Grid GenerationQueue'!$AX$5:$AX$467,$B158,'Grid GenerationQueue'!$AY$5:$AY$467,$C158,'Grid GenerationQueue'!$BF$5:$BF$467,"&lt;&gt;"&amp;"",'Grid GenerationQueue'!$BB$5:$BB$467,"&lt;"&amp;$BE$3)</f>
        <v>0</v>
      </c>
      <c r="CA158">
        <f>SUMIFS('Grid GenerationQueue'!AO$5:AO$467,'Grid GenerationQueue'!$AX$5:$AX$467,$B158,'Grid GenerationQueue'!$AY$5:$AY$467,$C158,'Grid GenerationQueue'!$BF$5:$BF$467,"&lt;&gt;"&amp;"",'Grid GenerationQueue'!$BB$5:$BB$467,"&lt;"&amp;$BE$3)</f>
        <v>0</v>
      </c>
      <c r="CB158">
        <f>SUMIFS('Grid GenerationQueue'!AP$5:AP$467,'Grid GenerationQueue'!$AX$5:$AX$467,$B158,'Grid GenerationQueue'!$AY$5:$AY$467,$C158,'Grid GenerationQueue'!$BF$5:$BF$467,"&lt;&gt;"&amp;"",'Grid GenerationQueue'!$BB$5:$BB$467,"&lt;"&amp;$BE$3)</f>
        <v>0</v>
      </c>
      <c r="CD158">
        <f>SUMIFS('Grid GenerationQueue'!AE$5:AE$467,'Grid GenerationQueue'!$AX$5:$AX$467,$B158,'Grid GenerationQueue'!$AY$5:$AY$467,$C158,'Grid GenerationQueue'!$BB$5:$BB$467,"&lt;"&amp;$BE$3)</f>
        <v>58.75</v>
      </c>
      <c r="CE158">
        <f>SUMIFS('Grid GenerationQueue'!AF$5:AF$467,'Grid GenerationQueue'!$AX$5:$AX$467,$B158,'Grid GenerationQueue'!$AY$5:$AY$467,$C158,'Grid GenerationQueue'!$BB$5:$BB$467,"&lt;"&amp;$BE$3)</f>
        <v>49.9</v>
      </c>
      <c r="CF158">
        <f>SUMIFS('Grid GenerationQueue'!AG$5:AG$467,'Grid GenerationQueue'!$AX$5:$AX$467,$B158,'Grid GenerationQueue'!$AY$5:$AY$467,$C158,'Grid GenerationQueue'!$BB$5:$BB$467,"&lt;"&amp;$BE$3)</f>
        <v>0</v>
      </c>
      <c r="CG158">
        <f>SUMIFS('Grid GenerationQueue'!AH$5:AH$467,'Grid GenerationQueue'!$AX$5:$AX$467,$B158,'Grid GenerationQueue'!$AY$5:$AY$467,$C158,'Grid GenerationQueue'!$BB$5:$BB$467,"&lt;"&amp;$BE$3)</f>
        <v>0</v>
      </c>
      <c r="CH158">
        <f>SUMIFS('Grid GenerationQueue'!AI$5:AI$467,'Grid GenerationQueue'!$AX$5:$AX$467,$B158,'Grid GenerationQueue'!$AY$5:$AY$467,$C158,'Grid GenerationQueue'!$BB$5:$BB$467,"&lt;"&amp;$BE$3)</f>
        <v>0</v>
      </c>
      <c r="CI158">
        <f>SUMIFS('Grid GenerationQueue'!AJ$5:AJ$467,'Grid GenerationQueue'!$AX$5:$AX$467,$B158,'Grid GenerationQueue'!$AY$5:$AY$467,$C158,'Grid GenerationQueue'!$BB$5:$BB$467,"&lt;"&amp;$BE$3)</f>
        <v>0</v>
      </c>
      <c r="CJ158">
        <f>SUMIFS('Grid GenerationQueue'!AK$5:AK$467,'Grid GenerationQueue'!$AX$5:$AX$467,$B158,'Grid GenerationQueue'!$AY$5:$AY$467,$C158,'Grid GenerationQueue'!$BB$5:$BB$467,"&lt;"&amp;$BE$3)</f>
        <v>0</v>
      </c>
      <c r="CK158">
        <f>SUMIFS('Grid GenerationQueue'!AL$5:AL$467,'Grid GenerationQueue'!$AX$5:$AX$467,$B158,'Grid GenerationQueue'!$AY$5:$AY$467,$C158,'Grid GenerationQueue'!$BB$5:$BB$467,"&lt;"&amp;$BE$3)</f>
        <v>0</v>
      </c>
      <c r="CL158">
        <f>SUMIFS('Grid GenerationQueue'!AM$5:AM$467,'Grid GenerationQueue'!$AX$5:$AX$467,$B158,'Grid GenerationQueue'!$AY$5:$AY$467,$C158,'Grid GenerationQueue'!$BB$5:$BB$467,"&lt;"&amp;$BE$3)</f>
        <v>0</v>
      </c>
      <c r="CM158">
        <f>SUMIFS('Grid GenerationQueue'!AN$5:AN$467,'Grid GenerationQueue'!$AX$5:$AX$467,$B158,'Grid GenerationQueue'!$AY$5:$AY$467,$C158,'Grid GenerationQueue'!$BB$5:$BB$467,"&lt;"&amp;$BE$3)</f>
        <v>0</v>
      </c>
      <c r="CN158">
        <f>SUMIFS('Grid GenerationQueue'!AO$5:AO$467,'Grid GenerationQueue'!$AX$5:$AX$467,$B158,'Grid GenerationQueue'!$AY$5:$AY$467,$C158,'Grid GenerationQueue'!$BB$5:$BB$467,"&lt;"&amp;$BE$3)</f>
        <v>0</v>
      </c>
      <c r="CO158">
        <f>SUMIFS('Grid GenerationQueue'!AP$5:AP$467,'Grid GenerationQueue'!$AX$5:$AX$467,$B158,'Grid GenerationQueue'!$AY$5:$AY$467,$C158,'Grid GenerationQueue'!$BB$5:$BB$467,"&lt;"&amp;$BE$3)</f>
        <v>0</v>
      </c>
    </row>
    <row r="159" spans="1:93" x14ac:dyDescent="0.35">
      <c r="A159" t="s">
        <v>4649</v>
      </c>
      <c r="B159" t="s">
        <v>4715</v>
      </c>
      <c r="C159">
        <v>230</v>
      </c>
      <c r="D159">
        <f>SUMIFS('Grid GenerationQueue'!AE$5:AE$467,'Grid GenerationQueue'!$AX$5:$AX$467,$B159,'Grid GenerationQueue'!$AY$5:$AY$467,$C159,'Grid GenerationQueue'!$BI$5:$BI$467,"&lt;4")</f>
        <v>0</v>
      </c>
      <c r="E159">
        <f>SUMIFS('Grid GenerationQueue'!AF$5:AF$467,'Grid GenerationQueue'!$AX$5:$AX$467,$B159,'Grid GenerationQueue'!$AY$5:$AY$467,$C159,'Grid GenerationQueue'!$BI$5:$BI$467,"&lt;4")</f>
        <v>0</v>
      </c>
      <c r="F159">
        <f>SUMIFS('Grid GenerationQueue'!AG$5:AG$467,'Grid GenerationQueue'!$AX$5:$AX$467,$B159,'Grid GenerationQueue'!$AY$5:$AY$467,$C159,'Grid GenerationQueue'!$BI$5:$BI$467,"&lt;4")</f>
        <v>0</v>
      </c>
      <c r="G159">
        <f>SUMIFS('Grid GenerationQueue'!AH$5:AH$467,'Grid GenerationQueue'!$AX$5:$AX$467,$B159,'Grid GenerationQueue'!$AY$5:$AY$467,$C159,'Grid GenerationQueue'!$BI$5:$BI$467,"&lt;4")</f>
        <v>0</v>
      </c>
      <c r="H159">
        <f>SUMIFS('Grid GenerationQueue'!AI$5:AI$467,'Grid GenerationQueue'!$AX$5:$AX$467,$B159,'Grid GenerationQueue'!$AY$5:$AY$467,$C159,'Grid GenerationQueue'!$BI$5:$BI$467,"&lt;4")</f>
        <v>0</v>
      </c>
      <c r="I159">
        <f>SUMIFS('Grid GenerationQueue'!AJ$5:AJ$467,'Grid GenerationQueue'!$AX$5:$AX$467,$B159,'Grid GenerationQueue'!$AY$5:$AY$467,$C159,'Grid GenerationQueue'!$BI$5:$BI$467,"&lt;4")</f>
        <v>0</v>
      </c>
      <c r="J159">
        <f>SUMIFS('Grid GenerationQueue'!AK$5:AK$467,'Grid GenerationQueue'!$AX$5:$AX$467,$B159,'Grid GenerationQueue'!$AY$5:$AY$467,$C159,'Grid GenerationQueue'!$BI$5:$BI$467,"&lt;4")</f>
        <v>0</v>
      </c>
      <c r="K159">
        <f>SUMIFS('Grid GenerationQueue'!AL$5:AL$467,'Grid GenerationQueue'!$AX$5:$AX$467,$B159,'Grid GenerationQueue'!$AY$5:$AY$467,$C159,'Grid GenerationQueue'!$BI$5:$BI$467,"&lt;4")</f>
        <v>0</v>
      </c>
      <c r="L159">
        <f>SUMIFS('Grid GenerationQueue'!AM$5:AM$467,'Grid GenerationQueue'!$AX$5:$AX$467,$B159,'Grid GenerationQueue'!$AY$5:$AY$467,$C159,'Grid GenerationQueue'!$BI$5:$BI$467,"&lt;4")</f>
        <v>0</v>
      </c>
      <c r="M159">
        <f>SUMIFS('Grid GenerationQueue'!AN$5:AN$467,'Grid GenerationQueue'!$AX$5:$AX$467,$B159,'Grid GenerationQueue'!$AY$5:$AY$467,$C159,'Grid GenerationQueue'!$BI$5:$BI$467,"&lt;4")</f>
        <v>0</v>
      </c>
      <c r="N159">
        <f>SUMIFS('Grid GenerationQueue'!AO$5:AO$467,'Grid GenerationQueue'!$AX$5:$AX$467,$B159,'Grid GenerationQueue'!$AY$5:$AY$467,$C159,'Grid GenerationQueue'!$BI$5:$BI$467,"&lt;4")</f>
        <v>0</v>
      </c>
      <c r="O159">
        <f>SUMIFS('Grid GenerationQueue'!AP$5:AP$467,'Grid GenerationQueue'!$AX$5:$AX$467,$B159,'Grid GenerationQueue'!$AY$5:$AY$467,$C159,'Grid GenerationQueue'!$BI$5:$BI$467,"&lt;4")</f>
        <v>0</v>
      </c>
      <c r="Q159">
        <f>SUMIFS('Grid GenerationQueue'!AE$5:AE$467,'Grid GenerationQueue'!$AX$5:$AX$467,$B159,'Grid GenerationQueue'!$AY$5:$AY$467,$C159,'Grid GenerationQueue'!$BH$5:$BH$467,"Executed")</f>
        <v>0</v>
      </c>
      <c r="R159">
        <f>SUMIFS('Grid GenerationQueue'!AF$5:AF$467,'Grid GenerationQueue'!$AX$5:$AX$467,$B159,'Grid GenerationQueue'!$AY$5:$AY$467,$C159,'Grid GenerationQueue'!$BH$5:$BH$467,"Executed")</f>
        <v>0</v>
      </c>
      <c r="S159">
        <f>SUMIFS('Grid GenerationQueue'!AG$5:AG$467,'Grid GenerationQueue'!$AX$5:$AX$467,$B159,'Grid GenerationQueue'!$AY$5:$AY$467,$C159,'Grid GenerationQueue'!$BH$5:$BH$467,"Executed")</f>
        <v>0</v>
      </c>
      <c r="T159">
        <f>SUMIFS('Grid GenerationQueue'!AH$5:AH$467,'Grid GenerationQueue'!$AX$5:$AX$467,$B159,'Grid GenerationQueue'!$AY$5:$AY$467,$C159,'Grid GenerationQueue'!$BH$5:$BH$467,"Executed")</f>
        <v>0</v>
      </c>
      <c r="U159">
        <f>SUMIFS('Grid GenerationQueue'!AI$5:AI$467,'Grid GenerationQueue'!$AX$5:$AX$467,$B159,'Grid GenerationQueue'!$AY$5:$AY$467,$C159,'Grid GenerationQueue'!$BH$5:$BH$467,"Executed")</f>
        <v>0</v>
      </c>
      <c r="V159">
        <f>SUMIFS('Grid GenerationQueue'!AJ$5:AJ$467,'Grid GenerationQueue'!$AX$5:$AX$467,$B159,'Grid GenerationQueue'!$AY$5:$AY$467,$C159,'Grid GenerationQueue'!$BH$5:$BH$467,"Executed")</f>
        <v>0</v>
      </c>
      <c r="W159">
        <f>SUMIFS('Grid GenerationQueue'!AK$5:AK$467,'Grid GenerationQueue'!$AX$5:$AX$467,$B159,'Grid GenerationQueue'!$AY$5:$AY$467,$C159,'Grid GenerationQueue'!$BH$5:$BH$467,"Executed")</f>
        <v>0</v>
      </c>
      <c r="X159">
        <f>SUMIFS('Grid GenerationQueue'!AL$5:AL$467,'Grid GenerationQueue'!$AX$5:$AX$467,$B159,'Grid GenerationQueue'!$AY$5:$AY$467,$C159,'Grid GenerationQueue'!$BH$5:$BH$467,"Executed")</f>
        <v>0</v>
      </c>
      <c r="Y159">
        <f>SUMIFS('Grid GenerationQueue'!AM$5:AM$467,'Grid GenerationQueue'!$AX$5:$AX$467,$B159,'Grid GenerationQueue'!$AY$5:$AY$467,$C159,'Grid GenerationQueue'!$BH$5:$BH$467,"Executed")</f>
        <v>0</v>
      </c>
      <c r="Z159">
        <f>SUMIFS('Grid GenerationQueue'!AN$5:AN$467,'Grid GenerationQueue'!$AX$5:$AX$467,$B159,'Grid GenerationQueue'!$AY$5:$AY$467,$C159,'Grid GenerationQueue'!$BH$5:$BH$467,"Executed")</f>
        <v>0</v>
      </c>
      <c r="AA159">
        <f>SUMIFS('Grid GenerationQueue'!AO$5:AO$467,'Grid GenerationQueue'!$AX$5:$AX$467,$B159,'Grid GenerationQueue'!$AY$5:$AY$467,$C159,'Grid GenerationQueue'!$BH$5:$BH$467,"Executed")</f>
        <v>0</v>
      </c>
      <c r="AB159">
        <f>SUMIFS('Grid GenerationQueue'!AP$5:AP$467,'Grid GenerationQueue'!$AX$5:$AX$467,$B159,'Grid GenerationQueue'!$AY$5:$AY$467,$C159,'Grid GenerationQueue'!$BH$5:$BH$467,"Executed")</f>
        <v>0</v>
      </c>
      <c r="AD159">
        <f>SUMIFS('Grid GenerationQueue'!AE$5:AE$467,'Grid GenerationQueue'!$AX$5:$AX$467,$B159,'Grid GenerationQueue'!$AY$5:$AY$467,$C159,'Grid GenerationQueue'!$BF$5:$BF$467,"&lt;&gt;"&amp;"")</f>
        <v>0</v>
      </c>
      <c r="AE159">
        <f>SUMIFS('Grid GenerationQueue'!AF$5:AF$467,'Grid GenerationQueue'!$AX$5:$AX$467,$B159,'Grid GenerationQueue'!$AY$5:$AY$467,$C159,'Grid GenerationQueue'!$BF$5:$BF$467,"&lt;&gt;"&amp;"")</f>
        <v>0</v>
      </c>
      <c r="AF159">
        <f>SUMIFS('Grid GenerationQueue'!AG$5:AG$467,'Grid GenerationQueue'!$AX$5:$AX$467,$B159,'Grid GenerationQueue'!$AY$5:$AY$467,$C159,'Grid GenerationQueue'!$BF$5:$BF$467,"&lt;&gt;"&amp;"")</f>
        <v>0</v>
      </c>
      <c r="AG159">
        <f>SUMIFS('Grid GenerationQueue'!AH$5:AH$467,'Grid GenerationQueue'!$AX$5:$AX$467,$B159,'Grid GenerationQueue'!$AY$5:$AY$467,$C159,'Grid GenerationQueue'!$BF$5:$BF$467,"&lt;&gt;"&amp;"")</f>
        <v>0</v>
      </c>
      <c r="AH159">
        <f>SUMIFS('Grid GenerationQueue'!AI$5:AI$467,'Grid GenerationQueue'!$AX$5:$AX$467,$B159,'Grid GenerationQueue'!$AY$5:$AY$467,$C159,'Grid GenerationQueue'!$BF$5:$BF$467,"&lt;&gt;"&amp;"")</f>
        <v>0</v>
      </c>
      <c r="AI159">
        <f>SUMIFS('Grid GenerationQueue'!AJ$5:AJ$467,'Grid GenerationQueue'!$AX$5:$AX$467,$B159,'Grid GenerationQueue'!$AY$5:$AY$467,$C159,'Grid GenerationQueue'!$BF$5:$BF$467,"&lt;&gt;"&amp;"")</f>
        <v>0</v>
      </c>
      <c r="AJ159">
        <f>SUMIFS('Grid GenerationQueue'!AK$5:AK$467,'Grid GenerationQueue'!$AX$5:$AX$467,$B159,'Grid GenerationQueue'!$AY$5:$AY$467,$C159,'Grid GenerationQueue'!$BF$5:$BF$467,"&lt;&gt;"&amp;"")</f>
        <v>0</v>
      </c>
      <c r="AK159">
        <f>SUMIFS('Grid GenerationQueue'!AL$5:AL$467,'Grid GenerationQueue'!$AX$5:$AX$467,$B159,'Grid GenerationQueue'!$AY$5:$AY$467,$C159,'Grid GenerationQueue'!$BF$5:$BF$467,"&lt;&gt;"&amp;"")</f>
        <v>0</v>
      </c>
      <c r="AL159">
        <f>SUMIFS('Grid GenerationQueue'!AM$5:AM$467,'Grid GenerationQueue'!$AX$5:$AX$467,$B159,'Grid GenerationQueue'!$AY$5:$AY$467,$C159,'Grid GenerationQueue'!$BF$5:$BF$467,"&lt;&gt;"&amp;"")</f>
        <v>0</v>
      </c>
      <c r="AM159">
        <f>SUMIFS('Grid GenerationQueue'!AN$5:AN$467,'Grid GenerationQueue'!$AX$5:$AX$467,$B159,'Grid GenerationQueue'!$AY$5:$AY$467,$C159,'Grid GenerationQueue'!$BF$5:$BF$467,"&lt;&gt;"&amp;"")</f>
        <v>0</v>
      </c>
      <c r="AN159">
        <f>SUMIFS('Grid GenerationQueue'!AO$5:AO$467,'Grid GenerationQueue'!$AX$5:$AX$467,$B159,'Grid GenerationQueue'!$AY$5:$AY$467,$C159,'Grid GenerationQueue'!$BF$5:$BF$467,"&lt;&gt;"&amp;"")</f>
        <v>0</v>
      </c>
      <c r="AO159">
        <f>SUMIFS('Grid GenerationQueue'!AP$5:AP$467,'Grid GenerationQueue'!$AX$5:$AX$467,$B159,'Grid GenerationQueue'!$AY$5:$AY$467,$C159,'Grid GenerationQueue'!$BF$5:$BF$467,"&lt;&gt;"&amp;"")</f>
        <v>0</v>
      </c>
      <c r="AQ159">
        <f>SUMIFS('Grid GenerationQueue'!AE$5:AE$467,'Grid GenerationQueue'!$AX$5:$AX$467,$B159,'Grid GenerationQueue'!$AY$5:$AY$467,$C159)</f>
        <v>0</v>
      </c>
      <c r="AR159">
        <f>SUMIFS('Grid GenerationQueue'!AF$5:AF$467,'Grid GenerationQueue'!$AX$5:$AX$467,$B159,'Grid GenerationQueue'!$AY$5:$AY$467,$C159)</f>
        <v>0</v>
      </c>
      <c r="AS159">
        <f>SUMIFS('Grid GenerationQueue'!AG$5:AG$467,'Grid GenerationQueue'!$AX$5:$AX$467,$B159,'Grid GenerationQueue'!$AY$5:$AY$467,$C159)</f>
        <v>0</v>
      </c>
      <c r="AT159">
        <f>SUMIFS('Grid GenerationQueue'!AH$5:AH$467,'Grid GenerationQueue'!$AX$5:$AX$467,$B159,'Grid GenerationQueue'!$AY$5:$AY$467,$C159)</f>
        <v>0</v>
      </c>
      <c r="AU159">
        <f>SUMIFS('Grid GenerationQueue'!AI$5:AI$467,'Grid GenerationQueue'!$AX$5:$AX$467,$B159,'Grid GenerationQueue'!$AY$5:$AY$467,$C159)</f>
        <v>0</v>
      </c>
      <c r="AV159">
        <f>SUMIFS('Grid GenerationQueue'!AJ$5:AJ$467,'Grid GenerationQueue'!$AX$5:$AX$467,$B159,'Grid GenerationQueue'!$AY$5:$AY$467,$C159)</f>
        <v>0</v>
      </c>
      <c r="AW159">
        <f>SUMIFS('Grid GenerationQueue'!AK$5:AK$467,'Grid GenerationQueue'!$AX$5:$AX$467,$B159,'Grid GenerationQueue'!$AY$5:$AY$467,$C159)</f>
        <v>0</v>
      </c>
      <c r="AX159">
        <f>SUMIFS('Grid GenerationQueue'!AL$5:AL$467,'Grid GenerationQueue'!$AX$5:$AX$467,$B159,'Grid GenerationQueue'!$AY$5:$AY$467,$C159)</f>
        <v>0</v>
      </c>
      <c r="AY159">
        <f>SUMIFS('Grid GenerationQueue'!AM$5:AM$467,'Grid GenerationQueue'!$AX$5:$AX$467,$B159,'Grid GenerationQueue'!$AY$5:$AY$467,$C159)</f>
        <v>0</v>
      </c>
      <c r="AZ159">
        <f>SUMIFS('Grid GenerationQueue'!AN$5:AN$467,'Grid GenerationQueue'!$AX$5:$AX$467,$B159,'Grid GenerationQueue'!$AY$5:$AY$467,$C159)</f>
        <v>0</v>
      </c>
      <c r="BA159">
        <f>SUMIFS('Grid GenerationQueue'!AO$5:AO$467,'Grid GenerationQueue'!$AX$5:$AX$467,$B159,'Grid GenerationQueue'!$AY$5:$AY$467,$C159)</f>
        <v>0</v>
      </c>
      <c r="BB159">
        <f>SUMIFS('Grid GenerationQueue'!AP$5:AP$467,'Grid GenerationQueue'!$AX$5:$AX$467,$B159,'Grid GenerationQueue'!$AY$5:$AY$467,$C159)</f>
        <v>0</v>
      </c>
      <c r="BD159">
        <f>SUMIFS('Grid GenerationQueue'!AE$5:AE$467,'Grid GenerationQueue'!$AX$5:$AX$467,$B159,'Grid GenerationQueue'!$AY$5:$AY$467,$C159,'Grid GenerationQueue'!$BH$5:$BH$467,"Executed",'Grid GenerationQueue'!$BB$5:$BB$467,"&lt;"&amp;$BE$3)</f>
        <v>0</v>
      </c>
      <c r="BE159">
        <f>SUMIFS('Grid GenerationQueue'!AF$5:AF$467,'Grid GenerationQueue'!$AX$5:$AX$467,$B159,'Grid GenerationQueue'!$AY$5:$AY$467,$C159,'Grid GenerationQueue'!$BH$5:$BH$467,"Executed",'Grid GenerationQueue'!$BB$5:$BB$467,"&lt;"&amp;$BE$3)</f>
        <v>0</v>
      </c>
      <c r="BF159">
        <f>SUMIFS('Grid GenerationQueue'!AG$5:AG$467,'Grid GenerationQueue'!$AX$5:$AX$467,$B159,'Grid GenerationQueue'!$AY$5:$AY$467,$C159,'Grid GenerationQueue'!$BH$5:$BH$467,"Executed",'Grid GenerationQueue'!$BB$5:$BB$467,"&lt;"&amp;$BE$3)</f>
        <v>0</v>
      </c>
      <c r="BG159">
        <f>SUMIFS('Grid GenerationQueue'!AH$5:AH$467,'Grid GenerationQueue'!$AX$5:$AX$467,$B159,'Grid GenerationQueue'!$AY$5:$AY$467,$C159,'Grid GenerationQueue'!$BH$5:$BH$467,"Executed",'Grid GenerationQueue'!$BB$5:$BB$467,"&lt;"&amp;$BE$3)</f>
        <v>0</v>
      </c>
      <c r="BH159">
        <f>SUMIFS('Grid GenerationQueue'!AI$5:AI$467,'Grid GenerationQueue'!$AX$5:$AX$467,$B159,'Grid GenerationQueue'!$AY$5:$AY$467,$C159,'Grid GenerationQueue'!$BH$5:$BH$467,"Executed",'Grid GenerationQueue'!$BB$5:$BB$467,"&lt;"&amp;$BE$3)</f>
        <v>0</v>
      </c>
      <c r="BI159">
        <f>SUMIFS('Grid GenerationQueue'!AJ$5:AJ$467,'Grid GenerationQueue'!$AX$5:$AX$467,$B159,'Grid GenerationQueue'!$AY$5:$AY$467,$C159,'Grid GenerationQueue'!$BH$5:$BH$467,"Executed",'Grid GenerationQueue'!$BB$5:$BB$467,"&lt;"&amp;$BE$3)</f>
        <v>0</v>
      </c>
      <c r="BJ159">
        <f>SUMIFS('Grid GenerationQueue'!AK$5:AK$467,'Grid GenerationQueue'!$AX$5:$AX$467,$B159,'Grid GenerationQueue'!$AY$5:$AY$467,$C159,'Grid GenerationQueue'!$BH$5:$BH$467,"Executed",'Grid GenerationQueue'!$BB$5:$BB$467,"&lt;"&amp;$BE$3)</f>
        <v>0</v>
      </c>
      <c r="BK159">
        <f>SUMIFS('Grid GenerationQueue'!AL$5:AL$467,'Grid GenerationQueue'!$AX$5:$AX$467,$B159,'Grid GenerationQueue'!$AY$5:$AY$467,$C159,'Grid GenerationQueue'!$BH$5:$BH$467,"Executed",'Grid GenerationQueue'!$BB$5:$BB$467,"&lt;"&amp;$BE$3)</f>
        <v>0</v>
      </c>
      <c r="BL159">
        <f>SUMIFS('Grid GenerationQueue'!AM$5:AM$467,'Grid GenerationQueue'!$AX$5:$AX$467,$B159,'Grid GenerationQueue'!$AY$5:$AY$467,$C159,'Grid GenerationQueue'!$BH$5:$BH$467,"Executed",'Grid GenerationQueue'!$BB$5:$BB$467,"&lt;"&amp;$BE$3)</f>
        <v>0</v>
      </c>
      <c r="BM159">
        <f>SUMIFS('Grid GenerationQueue'!AN$5:AN$467,'Grid GenerationQueue'!$AX$5:$AX$467,$B159,'Grid GenerationQueue'!$AY$5:$AY$467,$C159,'Grid GenerationQueue'!$BH$5:$BH$467,"Executed",'Grid GenerationQueue'!$BB$5:$BB$467,"&lt;"&amp;$BE$3)</f>
        <v>0</v>
      </c>
      <c r="BN159">
        <f>SUMIFS('Grid GenerationQueue'!AO$5:AO$467,'Grid GenerationQueue'!$AX$5:$AX$467,$B159,'Grid GenerationQueue'!$AY$5:$AY$467,$C159,'Grid GenerationQueue'!$BH$5:$BH$467,"Executed",'Grid GenerationQueue'!$BB$5:$BB$467,"&lt;"&amp;$BE$3)</f>
        <v>0</v>
      </c>
      <c r="BO159">
        <f>SUMIFS('Grid GenerationQueue'!AP$5:AP$467,'Grid GenerationQueue'!$AX$5:$AX$467,$B159,'Grid GenerationQueue'!$AY$5:$AY$467,$C159,'Grid GenerationQueue'!$BH$5:$BH$467,"Executed",'Grid GenerationQueue'!$BB$5:$BB$467,"&lt;"&amp;$BE$3)</f>
        <v>0</v>
      </c>
      <c r="BQ159">
        <f>SUMIFS('Grid GenerationQueue'!AE$5:AE$467,'Grid GenerationQueue'!$AX$5:$AX$467,$B159,'Grid GenerationQueue'!$AY$5:$AY$467,$C159,'Grid GenerationQueue'!$BF$5:$BF$467,"&lt;&gt;"&amp;"",'Grid GenerationQueue'!$BB$5:$BB$467,"&lt;"&amp;$BE$3)</f>
        <v>0</v>
      </c>
      <c r="BR159">
        <f>SUMIFS('Grid GenerationQueue'!AF$5:AF$467,'Grid GenerationQueue'!$AX$5:$AX$467,$B159,'Grid GenerationQueue'!$AY$5:$AY$467,$C159,'Grid GenerationQueue'!$BF$5:$BF$467,"&lt;&gt;"&amp;"",'Grid GenerationQueue'!$BB$5:$BB$467,"&lt;"&amp;$BE$3)</f>
        <v>0</v>
      </c>
      <c r="BS159">
        <f>SUMIFS('Grid GenerationQueue'!AG$5:AG$467,'Grid GenerationQueue'!$AX$5:$AX$467,$B159,'Grid GenerationQueue'!$AY$5:$AY$467,$C159,'Grid GenerationQueue'!$BF$5:$BF$467,"&lt;&gt;"&amp;"",'Grid GenerationQueue'!$BB$5:$BB$467,"&lt;"&amp;$BE$3)</f>
        <v>0</v>
      </c>
      <c r="BT159">
        <f>SUMIFS('Grid GenerationQueue'!AH$5:AH$467,'Grid GenerationQueue'!$AX$5:$AX$467,$B159,'Grid GenerationQueue'!$AY$5:$AY$467,$C159,'Grid GenerationQueue'!$BF$5:$BF$467,"&lt;&gt;"&amp;"",'Grid GenerationQueue'!$BB$5:$BB$467,"&lt;"&amp;$BE$3)</f>
        <v>0</v>
      </c>
      <c r="BU159">
        <f>SUMIFS('Grid GenerationQueue'!AI$5:AI$467,'Grid GenerationQueue'!$AX$5:$AX$467,$B159,'Grid GenerationQueue'!$AY$5:$AY$467,$C159,'Grid GenerationQueue'!$BF$5:$BF$467,"&lt;&gt;"&amp;"",'Grid GenerationQueue'!$BB$5:$BB$467,"&lt;"&amp;$BE$3)</f>
        <v>0</v>
      </c>
      <c r="BV159">
        <f>SUMIFS('Grid GenerationQueue'!AJ$5:AJ$467,'Grid GenerationQueue'!$AX$5:$AX$467,$B159,'Grid GenerationQueue'!$AY$5:$AY$467,$C159,'Grid GenerationQueue'!$BF$5:$BF$467,"&lt;&gt;"&amp;"",'Grid GenerationQueue'!$BB$5:$BB$467,"&lt;"&amp;$BE$3)</f>
        <v>0</v>
      </c>
      <c r="BW159">
        <f>SUMIFS('Grid GenerationQueue'!AK$5:AK$467,'Grid GenerationQueue'!$AX$5:$AX$467,$B159,'Grid GenerationQueue'!$AY$5:$AY$467,$C159,'Grid GenerationQueue'!$BF$5:$BF$467,"&lt;&gt;"&amp;"",'Grid GenerationQueue'!$BB$5:$BB$467,"&lt;"&amp;$BE$3)</f>
        <v>0</v>
      </c>
      <c r="BX159">
        <f>SUMIFS('Grid GenerationQueue'!AL$5:AL$467,'Grid GenerationQueue'!$AX$5:$AX$467,$B159,'Grid GenerationQueue'!$AY$5:$AY$467,$C159,'Grid GenerationQueue'!$BF$5:$BF$467,"&lt;&gt;"&amp;"",'Grid GenerationQueue'!$BB$5:$BB$467,"&lt;"&amp;$BE$3)</f>
        <v>0</v>
      </c>
      <c r="BY159">
        <f>SUMIFS('Grid GenerationQueue'!AM$5:AM$467,'Grid GenerationQueue'!$AX$5:$AX$467,$B159,'Grid GenerationQueue'!$AY$5:$AY$467,$C159,'Grid GenerationQueue'!$BF$5:$BF$467,"&lt;&gt;"&amp;"",'Grid GenerationQueue'!$BB$5:$BB$467,"&lt;"&amp;$BE$3)</f>
        <v>0</v>
      </c>
      <c r="BZ159">
        <f>SUMIFS('Grid GenerationQueue'!AN$5:AN$467,'Grid GenerationQueue'!$AX$5:$AX$467,$B159,'Grid GenerationQueue'!$AY$5:$AY$467,$C159,'Grid GenerationQueue'!$BF$5:$BF$467,"&lt;&gt;"&amp;"",'Grid GenerationQueue'!$BB$5:$BB$467,"&lt;"&amp;$BE$3)</f>
        <v>0</v>
      </c>
      <c r="CA159">
        <f>SUMIFS('Grid GenerationQueue'!AO$5:AO$467,'Grid GenerationQueue'!$AX$5:$AX$467,$B159,'Grid GenerationQueue'!$AY$5:$AY$467,$C159,'Grid GenerationQueue'!$BF$5:$BF$467,"&lt;&gt;"&amp;"",'Grid GenerationQueue'!$BB$5:$BB$467,"&lt;"&amp;$BE$3)</f>
        <v>0</v>
      </c>
      <c r="CB159">
        <f>SUMIFS('Grid GenerationQueue'!AP$5:AP$467,'Grid GenerationQueue'!$AX$5:$AX$467,$B159,'Grid GenerationQueue'!$AY$5:$AY$467,$C159,'Grid GenerationQueue'!$BF$5:$BF$467,"&lt;&gt;"&amp;"",'Grid GenerationQueue'!$BB$5:$BB$467,"&lt;"&amp;$BE$3)</f>
        <v>0</v>
      </c>
      <c r="CD159">
        <f>SUMIFS('Grid GenerationQueue'!AE$5:AE$467,'Grid GenerationQueue'!$AX$5:$AX$467,$B159,'Grid GenerationQueue'!$AY$5:$AY$467,$C159,'Grid GenerationQueue'!$BB$5:$BB$467,"&lt;"&amp;$BE$3)</f>
        <v>0</v>
      </c>
      <c r="CE159">
        <f>SUMIFS('Grid GenerationQueue'!AF$5:AF$467,'Grid GenerationQueue'!$AX$5:$AX$467,$B159,'Grid GenerationQueue'!$AY$5:$AY$467,$C159,'Grid GenerationQueue'!$BB$5:$BB$467,"&lt;"&amp;$BE$3)</f>
        <v>0</v>
      </c>
      <c r="CF159">
        <f>SUMIFS('Grid GenerationQueue'!AG$5:AG$467,'Grid GenerationQueue'!$AX$5:$AX$467,$B159,'Grid GenerationQueue'!$AY$5:$AY$467,$C159,'Grid GenerationQueue'!$BB$5:$BB$467,"&lt;"&amp;$BE$3)</f>
        <v>0</v>
      </c>
      <c r="CG159">
        <f>SUMIFS('Grid GenerationQueue'!AH$5:AH$467,'Grid GenerationQueue'!$AX$5:$AX$467,$B159,'Grid GenerationQueue'!$AY$5:$AY$467,$C159,'Grid GenerationQueue'!$BB$5:$BB$467,"&lt;"&amp;$BE$3)</f>
        <v>0</v>
      </c>
      <c r="CH159">
        <f>SUMIFS('Grid GenerationQueue'!AI$5:AI$467,'Grid GenerationQueue'!$AX$5:$AX$467,$B159,'Grid GenerationQueue'!$AY$5:$AY$467,$C159,'Grid GenerationQueue'!$BB$5:$BB$467,"&lt;"&amp;$BE$3)</f>
        <v>0</v>
      </c>
      <c r="CI159">
        <f>SUMIFS('Grid GenerationQueue'!AJ$5:AJ$467,'Grid GenerationQueue'!$AX$5:$AX$467,$B159,'Grid GenerationQueue'!$AY$5:$AY$467,$C159,'Grid GenerationQueue'!$BB$5:$BB$467,"&lt;"&amp;$BE$3)</f>
        <v>0</v>
      </c>
      <c r="CJ159">
        <f>SUMIFS('Grid GenerationQueue'!AK$5:AK$467,'Grid GenerationQueue'!$AX$5:$AX$467,$B159,'Grid GenerationQueue'!$AY$5:$AY$467,$C159,'Grid GenerationQueue'!$BB$5:$BB$467,"&lt;"&amp;$BE$3)</f>
        <v>0</v>
      </c>
      <c r="CK159">
        <f>SUMIFS('Grid GenerationQueue'!AL$5:AL$467,'Grid GenerationQueue'!$AX$5:$AX$467,$B159,'Grid GenerationQueue'!$AY$5:$AY$467,$C159,'Grid GenerationQueue'!$BB$5:$BB$467,"&lt;"&amp;$BE$3)</f>
        <v>0</v>
      </c>
      <c r="CL159">
        <f>SUMIFS('Grid GenerationQueue'!AM$5:AM$467,'Grid GenerationQueue'!$AX$5:$AX$467,$B159,'Grid GenerationQueue'!$AY$5:$AY$467,$C159,'Grid GenerationQueue'!$BB$5:$BB$467,"&lt;"&amp;$BE$3)</f>
        <v>0</v>
      </c>
      <c r="CM159">
        <f>SUMIFS('Grid GenerationQueue'!AN$5:AN$467,'Grid GenerationQueue'!$AX$5:$AX$467,$B159,'Grid GenerationQueue'!$AY$5:$AY$467,$C159,'Grid GenerationQueue'!$BB$5:$BB$467,"&lt;"&amp;$BE$3)</f>
        <v>0</v>
      </c>
      <c r="CN159">
        <f>SUMIFS('Grid GenerationQueue'!AO$5:AO$467,'Grid GenerationQueue'!$AX$5:$AX$467,$B159,'Grid GenerationQueue'!$AY$5:$AY$467,$C159,'Grid GenerationQueue'!$BB$5:$BB$467,"&lt;"&amp;$BE$3)</f>
        <v>0</v>
      </c>
      <c r="CO159">
        <f>SUMIFS('Grid GenerationQueue'!AP$5:AP$467,'Grid GenerationQueue'!$AX$5:$AX$467,$B159,'Grid GenerationQueue'!$AY$5:$AY$467,$C159,'Grid GenerationQueue'!$BB$5:$BB$467,"&lt;"&amp;$BE$3)</f>
        <v>0</v>
      </c>
    </row>
    <row r="160" spans="1:93" x14ac:dyDescent="0.35">
      <c r="A160" t="s">
        <v>4645</v>
      </c>
      <c r="B160" t="s">
        <v>4716</v>
      </c>
      <c r="C160">
        <v>230</v>
      </c>
      <c r="D160">
        <f>SUMIFS('Grid GenerationQueue'!AE$5:AE$467,'Grid GenerationQueue'!$AX$5:$AX$467,$B160,'Grid GenerationQueue'!$AY$5:$AY$467,$C160,'Grid GenerationQueue'!$BI$5:$BI$467,"&lt;4")</f>
        <v>0</v>
      </c>
      <c r="E160">
        <f>SUMIFS('Grid GenerationQueue'!AF$5:AF$467,'Grid GenerationQueue'!$AX$5:$AX$467,$B160,'Grid GenerationQueue'!$AY$5:$AY$467,$C160,'Grid GenerationQueue'!$BI$5:$BI$467,"&lt;4")</f>
        <v>0</v>
      </c>
      <c r="F160">
        <f>SUMIFS('Grid GenerationQueue'!AG$5:AG$467,'Grid GenerationQueue'!$AX$5:$AX$467,$B160,'Grid GenerationQueue'!$AY$5:$AY$467,$C160,'Grid GenerationQueue'!$BI$5:$BI$467,"&lt;4")</f>
        <v>0</v>
      </c>
      <c r="G160">
        <f>SUMIFS('Grid GenerationQueue'!AH$5:AH$467,'Grid GenerationQueue'!$AX$5:$AX$467,$B160,'Grid GenerationQueue'!$AY$5:$AY$467,$C160,'Grid GenerationQueue'!$BI$5:$BI$467,"&lt;4")</f>
        <v>0</v>
      </c>
      <c r="H160">
        <f>SUMIFS('Grid GenerationQueue'!AI$5:AI$467,'Grid GenerationQueue'!$AX$5:$AX$467,$B160,'Grid GenerationQueue'!$AY$5:$AY$467,$C160,'Grid GenerationQueue'!$BI$5:$BI$467,"&lt;4")</f>
        <v>0</v>
      </c>
      <c r="I160">
        <f>SUMIFS('Grid GenerationQueue'!AJ$5:AJ$467,'Grid GenerationQueue'!$AX$5:$AX$467,$B160,'Grid GenerationQueue'!$AY$5:$AY$467,$C160,'Grid GenerationQueue'!$BI$5:$BI$467,"&lt;4")</f>
        <v>0</v>
      </c>
      <c r="J160">
        <f>SUMIFS('Grid GenerationQueue'!AK$5:AK$467,'Grid GenerationQueue'!$AX$5:$AX$467,$B160,'Grid GenerationQueue'!$AY$5:$AY$467,$C160,'Grid GenerationQueue'!$BI$5:$BI$467,"&lt;4")</f>
        <v>0</v>
      </c>
      <c r="K160">
        <f>SUMIFS('Grid GenerationQueue'!AL$5:AL$467,'Grid GenerationQueue'!$AX$5:$AX$467,$B160,'Grid GenerationQueue'!$AY$5:$AY$467,$C160,'Grid GenerationQueue'!$BI$5:$BI$467,"&lt;4")</f>
        <v>0</v>
      </c>
      <c r="L160">
        <f>SUMIFS('Grid GenerationQueue'!AM$5:AM$467,'Grid GenerationQueue'!$AX$5:$AX$467,$B160,'Grid GenerationQueue'!$AY$5:$AY$467,$C160,'Grid GenerationQueue'!$BI$5:$BI$467,"&lt;4")</f>
        <v>0</v>
      </c>
      <c r="M160">
        <f>SUMIFS('Grid GenerationQueue'!AN$5:AN$467,'Grid GenerationQueue'!$AX$5:$AX$467,$B160,'Grid GenerationQueue'!$AY$5:$AY$467,$C160,'Grid GenerationQueue'!$BI$5:$BI$467,"&lt;4")</f>
        <v>0</v>
      </c>
      <c r="N160">
        <f>SUMIFS('Grid GenerationQueue'!AO$5:AO$467,'Grid GenerationQueue'!$AX$5:$AX$467,$B160,'Grid GenerationQueue'!$AY$5:$AY$467,$C160,'Grid GenerationQueue'!$BI$5:$BI$467,"&lt;4")</f>
        <v>0</v>
      </c>
      <c r="O160">
        <f>SUMIFS('Grid GenerationQueue'!AP$5:AP$467,'Grid GenerationQueue'!$AX$5:$AX$467,$B160,'Grid GenerationQueue'!$AY$5:$AY$467,$C160,'Grid GenerationQueue'!$BI$5:$BI$467,"&lt;4")</f>
        <v>0</v>
      </c>
      <c r="Q160">
        <f>SUMIFS('Grid GenerationQueue'!AE$5:AE$467,'Grid GenerationQueue'!$AX$5:$AX$467,$B160,'Grid GenerationQueue'!$AY$5:$AY$467,$C160,'Grid GenerationQueue'!$BH$5:$BH$467,"Executed")</f>
        <v>0</v>
      </c>
      <c r="R160">
        <f>SUMIFS('Grid GenerationQueue'!AF$5:AF$467,'Grid GenerationQueue'!$AX$5:$AX$467,$B160,'Grid GenerationQueue'!$AY$5:$AY$467,$C160,'Grid GenerationQueue'!$BH$5:$BH$467,"Executed")</f>
        <v>0</v>
      </c>
      <c r="S160">
        <f>SUMIFS('Grid GenerationQueue'!AG$5:AG$467,'Grid GenerationQueue'!$AX$5:$AX$467,$B160,'Grid GenerationQueue'!$AY$5:$AY$467,$C160,'Grid GenerationQueue'!$BH$5:$BH$467,"Executed")</f>
        <v>0</v>
      </c>
      <c r="T160">
        <f>SUMIFS('Grid GenerationQueue'!AH$5:AH$467,'Grid GenerationQueue'!$AX$5:$AX$467,$B160,'Grid GenerationQueue'!$AY$5:$AY$467,$C160,'Grid GenerationQueue'!$BH$5:$BH$467,"Executed")</f>
        <v>0</v>
      </c>
      <c r="U160">
        <f>SUMIFS('Grid GenerationQueue'!AI$5:AI$467,'Grid GenerationQueue'!$AX$5:$AX$467,$B160,'Grid GenerationQueue'!$AY$5:$AY$467,$C160,'Grid GenerationQueue'!$BH$5:$BH$467,"Executed")</f>
        <v>0</v>
      </c>
      <c r="V160">
        <f>SUMIFS('Grid GenerationQueue'!AJ$5:AJ$467,'Grid GenerationQueue'!$AX$5:$AX$467,$B160,'Grid GenerationQueue'!$AY$5:$AY$467,$C160,'Grid GenerationQueue'!$BH$5:$BH$467,"Executed")</f>
        <v>0</v>
      </c>
      <c r="W160">
        <f>SUMIFS('Grid GenerationQueue'!AK$5:AK$467,'Grid GenerationQueue'!$AX$5:$AX$467,$B160,'Grid GenerationQueue'!$AY$5:$AY$467,$C160,'Grid GenerationQueue'!$BH$5:$BH$467,"Executed")</f>
        <v>0</v>
      </c>
      <c r="X160">
        <f>SUMIFS('Grid GenerationQueue'!AL$5:AL$467,'Grid GenerationQueue'!$AX$5:$AX$467,$B160,'Grid GenerationQueue'!$AY$5:$AY$467,$C160,'Grid GenerationQueue'!$BH$5:$BH$467,"Executed")</f>
        <v>0</v>
      </c>
      <c r="Y160">
        <f>SUMIFS('Grid GenerationQueue'!AM$5:AM$467,'Grid GenerationQueue'!$AX$5:$AX$467,$B160,'Grid GenerationQueue'!$AY$5:$AY$467,$C160,'Grid GenerationQueue'!$BH$5:$BH$467,"Executed")</f>
        <v>0</v>
      </c>
      <c r="Z160">
        <f>SUMIFS('Grid GenerationQueue'!AN$5:AN$467,'Grid GenerationQueue'!$AX$5:$AX$467,$B160,'Grid GenerationQueue'!$AY$5:$AY$467,$C160,'Grid GenerationQueue'!$BH$5:$BH$467,"Executed")</f>
        <v>0</v>
      </c>
      <c r="AA160">
        <f>SUMIFS('Grid GenerationQueue'!AO$5:AO$467,'Grid GenerationQueue'!$AX$5:$AX$467,$B160,'Grid GenerationQueue'!$AY$5:$AY$467,$C160,'Grid GenerationQueue'!$BH$5:$BH$467,"Executed")</f>
        <v>0</v>
      </c>
      <c r="AB160">
        <f>SUMIFS('Grid GenerationQueue'!AP$5:AP$467,'Grid GenerationQueue'!$AX$5:$AX$467,$B160,'Grid GenerationQueue'!$AY$5:$AY$467,$C160,'Grid GenerationQueue'!$BH$5:$BH$467,"Executed")</f>
        <v>0</v>
      </c>
      <c r="AD160">
        <f>SUMIFS('Grid GenerationQueue'!AE$5:AE$467,'Grid GenerationQueue'!$AX$5:$AX$467,$B160,'Grid GenerationQueue'!$AY$5:$AY$467,$C160,'Grid GenerationQueue'!$BF$5:$BF$467,"&lt;&gt;"&amp;"")</f>
        <v>0</v>
      </c>
      <c r="AE160">
        <f>SUMIFS('Grid GenerationQueue'!AF$5:AF$467,'Grid GenerationQueue'!$AX$5:$AX$467,$B160,'Grid GenerationQueue'!$AY$5:$AY$467,$C160,'Grid GenerationQueue'!$BF$5:$BF$467,"&lt;&gt;"&amp;"")</f>
        <v>0</v>
      </c>
      <c r="AF160">
        <f>SUMIFS('Grid GenerationQueue'!AG$5:AG$467,'Grid GenerationQueue'!$AX$5:$AX$467,$B160,'Grid GenerationQueue'!$AY$5:$AY$467,$C160,'Grid GenerationQueue'!$BF$5:$BF$467,"&lt;&gt;"&amp;"")</f>
        <v>0</v>
      </c>
      <c r="AG160">
        <f>SUMIFS('Grid GenerationQueue'!AH$5:AH$467,'Grid GenerationQueue'!$AX$5:$AX$467,$B160,'Grid GenerationQueue'!$AY$5:$AY$467,$C160,'Grid GenerationQueue'!$BF$5:$BF$467,"&lt;&gt;"&amp;"")</f>
        <v>0</v>
      </c>
      <c r="AH160">
        <f>SUMIFS('Grid GenerationQueue'!AI$5:AI$467,'Grid GenerationQueue'!$AX$5:$AX$467,$B160,'Grid GenerationQueue'!$AY$5:$AY$467,$C160,'Grid GenerationQueue'!$BF$5:$BF$467,"&lt;&gt;"&amp;"")</f>
        <v>0</v>
      </c>
      <c r="AI160">
        <f>SUMIFS('Grid GenerationQueue'!AJ$5:AJ$467,'Grid GenerationQueue'!$AX$5:$AX$467,$B160,'Grid GenerationQueue'!$AY$5:$AY$467,$C160,'Grid GenerationQueue'!$BF$5:$BF$467,"&lt;&gt;"&amp;"")</f>
        <v>0</v>
      </c>
      <c r="AJ160">
        <f>SUMIFS('Grid GenerationQueue'!AK$5:AK$467,'Grid GenerationQueue'!$AX$5:$AX$467,$B160,'Grid GenerationQueue'!$AY$5:$AY$467,$C160,'Grid GenerationQueue'!$BF$5:$BF$467,"&lt;&gt;"&amp;"")</f>
        <v>0</v>
      </c>
      <c r="AK160">
        <f>SUMIFS('Grid GenerationQueue'!AL$5:AL$467,'Grid GenerationQueue'!$AX$5:$AX$467,$B160,'Grid GenerationQueue'!$AY$5:$AY$467,$C160,'Grid GenerationQueue'!$BF$5:$BF$467,"&lt;&gt;"&amp;"")</f>
        <v>0</v>
      </c>
      <c r="AL160">
        <f>SUMIFS('Grid GenerationQueue'!AM$5:AM$467,'Grid GenerationQueue'!$AX$5:$AX$467,$B160,'Grid GenerationQueue'!$AY$5:$AY$467,$C160,'Grid GenerationQueue'!$BF$5:$BF$467,"&lt;&gt;"&amp;"")</f>
        <v>0</v>
      </c>
      <c r="AM160">
        <f>SUMIFS('Grid GenerationQueue'!AN$5:AN$467,'Grid GenerationQueue'!$AX$5:$AX$467,$B160,'Grid GenerationQueue'!$AY$5:$AY$467,$C160,'Grid GenerationQueue'!$BF$5:$BF$467,"&lt;&gt;"&amp;"")</f>
        <v>0</v>
      </c>
      <c r="AN160">
        <f>SUMIFS('Grid GenerationQueue'!AO$5:AO$467,'Grid GenerationQueue'!$AX$5:$AX$467,$B160,'Grid GenerationQueue'!$AY$5:$AY$467,$C160,'Grid GenerationQueue'!$BF$5:$BF$467,"&lt;&gt;"&amp;"")</f>
        <v>0</v>
      </c>
      <c r="AO160">
        <f>SUMIFS('Grid GenerationQueue'!AP$5:AP$467,'Grid GenerationQueue'!$AX$5:$AX$467,$B160,'Grid GenerationQueue'!$AY$5:$AY$467,$C160,'Grid GenerationQueue'!$BF$5:$BF$467,"&lt;&gt;"&amp;"")</f>
        <v>0</v>
      </c>
      <c r="AQ160">
        <f>SUMIFS('Grid GenerationQueue'!AE$5:AE$467,'Grid GenerationQueue'!$AX$5:$AX$467,$B160,'Grid GenerationQueue'!$AY$5:$AY$467,$C160)</f>
        <v>0</v>
      </c>
      <c r="AR160">
        <f>SUMIFS('Grid GenerationQueue'!AF$5:AF$467,'Grid GenerationQueue'!$AX$5:$AX$467,$B160,'Grid GenerationQueue'!$AY$5:$AY$467,$C160)</f>
        <v>0</v>
      </c>
      <c r="AS160">
        <f>SUMIFS('Grid GenerationQueue'!AG$5:AG$467,'Grid GenerationQueue'!$AX$5:$AX$467,$B160,'Grid GenerationQueue'!$AY$5:$AY$467,$C160)</f>
        <v>0</v>
      </c>
      <c r="AT160">
        <f>SUMIFS('Grid GenerationQueue'!AH$5:AH$467,'Grid GenerationQueue'!$AX$5:$AX$467,$B160,'Grid GenerationQueue'!$AY$5:$AY$467,$C160)</f>
        <v>0</v>
      </c>
      <c r="AU160">
        <f>SUMIFS('Grid GenerationQueue'!AI$5:AI$467,'Grid GenerationQueue'!$AX$5:$AX$467,$B160,'Grid GenerationQueue'!$AY$5:$AY$467,$C160)</f>
        <v>0</v>
      </c>
      <c r="AV160">
        <f>SUMIFS('Grid GenerationQueue'!AJ$5:AJ$467,'Grid GenerationQueue'!$AX$5:$AX$467,$B160,'Grid GenerationQueue'!$AY$5:$AY$467,$C160)</f>
        <v>0</v>
      </c>
      <c r="AW160">
        <f>SUMIFS('Grid GenerationQueue'!AK$5:AK$467,'Grid GenerationQueue'!$AX$5:$AX$467,$B160,'Grid GenerationQueue'!$AY$5:$AY$467,$C160)</f>
        <v>0</v>
      </c>
      <c r="AX160">
        <f>SUMIFS('Grid GenerationQueue'!AL$5:AL$467,'Grid GenerationQueue'!$AX$5:$AX$467,$B160,'Grid GenerationQueue'!$AY$5:$AY$467,$C160)</f>
        <v>0</v>
      </c>
      <c r="AY160">
        <f>SUMIFS('Grid GenerationQueue'!AM$5:AM$467,'Grid GenerationQueue'!$AX$5:$AX$467,$B160,'Grid GenerationQueue'!$AY$5:$AY$467,$C160)</f>
        <v>0</v>
      </c>
      <c r="AZ160">
        <f>SUMIFS('Grid GenerationQueue'!AN$5:AN$467,'Grid GenerationQueue'!$AX$5:$AX$467,$B160,'Grid GenerationQueue'!$AY$5:$AY$467,$C160)</f>
        <v>0</v>
      </c>
      <c r="BA160">
        <f>SUMIFS('Grid GenerationQueue'!AO$5:AO$467,'Grid GenerationQueue'!$AX$5:$AX$467,$B160,'Grid GenerationQueue'!$AY$5:$AY$467,$C160)</f>
        <v>0</v>
      </c>
      <c r="BB160">
        <f>SUMIFS('Grid GenerationQueue'!AP$5:AP$467,'Grid GenerationQueue'!$AX$5:$AX$467,$B160,'Grid GenerationQueue'!$AY$5:$AY$467,$C160)</f>
        <v>0</v>
      </c>
      <c r="BD160">
        <f>SUMIFS('Grid GenerationQueue'!AE$5:AE$467,'Grid GenerationQueue'!$AX$5:$AX$467,$B160,'Grid GenerationQueue'!$AY$5:$AY$467,$C160,'Grid GenerationQueue'!$BH$5:$BH$467,"Executed",'Grid GenerationQueue'!$BB$5:$BB$467,"&lt;"&amp;$BE$3)</f>
        <v>0</v>
      </c>
      <c r="BE160">
        <f>SUMIFS('Grid GenerationQueue'!AF$5:AF$467,'Grid GenerationQueue'!$AX$5:$AX$467,$B160,'Grid GenerationQueue'!$AY$5:$AY$467,$C160,'Grid GenerationQueue'!$BH$5:$BH$467,"Executed",'Grid GenerationQueue'!$BB$5:$BB$467,"&lt;"&amp;$BE$3)</f>
        <v>0</v>
      </c>
      <c r="BF160">
        <f>SUMIFS('Grid GenerationQueue'!AG$5:AG$467,'Grid GenerationQueue'!$AX$5:$AX$467,$B160,'Grid GenerationQueue'!$AY$5:$AY$467,$C160,'Grid GenerationQueue'!$BH$5:$BH$467,"Executed",'Grid GenerationQueue'!$BB$5:$BB$467,"&lt;"&amp;$BE$3)</f>
        <v>0</v>
      </c>
      <c r="BG160">
        <f>SUMIFS('Grid GenerationQueue'!AH$5:AH$467,'Grid GenerationQueue'!$AX$5:$AX$467,$B160,'Grid GenerationQueue'!$AY$5:$AY$467,$C160,'Grid GenerationQueue'!$BH$5:$BH$467,"Executed",'Grid GenerationQueue'!$BB$5:$BB$467,"&lt;"&amp;$BE$3)</f>
        <v>0</v>
      </c>
      <c r="BH160">
        <f>SUMIFS('Grid GenerationQueue'!AI$5:AI$467,'Grid GenerationQueue'!$AX$5:$AX$467,$B160,'Grid GenerationQueue'!$AY$5:$AY$467,$C160,'Grid GenerationQueue'!$BH$5:$BH$467,"Executed",'Grid GenerationQueue'!$BB$5:$BB$467,"&lt;"&amp;$BE$3)</f>
        <v>0</v>
      </c>
      <c r="BI160">
        <f>SUMIFS('Grid GenerationQueue'!AJ$5:AJ$467,'Grid GenerationQueue'!$AX$5:$AX$467,$B160,'Grid GenerationQueue'!$AY$5:$AY$467,$C160,'Grid GenerationQueue'!$BH$5:$BH$467,"Executed",'Grid GenerationQueue'!$BB$5:$BB$467,"&lt;"&amp;$BE$3)</f>
        <v>0</v>
      </c>
      <c r="BJ160">
        <f>SUMIFS('Grid GenerationQueue'!AK$5:AK$467,'Grid GenerationQueue'!$AX$5:$AX$467,$B160,'Grid GenerationQueue'!$AY$5:$AY$467,$C160,'Grid GenerationQueue'!$BH$5:$BH$467,"Executed",'Grid GenerationQueue'!$BB$5:$BB$467,"&lt;"&amp;$BE$3)</f>
        <v>0</v>
      </c>
      <c r="BK160">
        <f>SUMIFS('Grid GenerationQueue'!AL$5:AL$467,'Grid GenerationQueue'!$AX$5:$AX$467,$B160,'Grid GenerationQueue'!$AY$5:$AY$467,$C160,'Grid GenerationQueue'!$BH$5:$BH$467,"Executed",'Grid GenerationQueue'!$BB$5:$BB$467,"&lt;"&amp;$BE$3)</f>
        <v>0</v>
      </c>
      <c r="BL160">
        <f>SUMIFS('Grid GenerationQueue'!AM$5:AM$467,'Grid GenerationQueue'!$AX$5:$AX$467,$B160,'Grid GenerationQueue'!$AY$5:$AY$467,$C160,'Grid GenerationQueue'!$BH$5:$BH$467,"Executed",'Grid GenerationQueue'!$BB$5:$BB$467,"&lt;"&amp;$BE$3)</f>
        <v>0</v>
      </c>
      <c r="BM160">
        <f>SUMIFS('Grid GenerationQueue'!AN$5:AN$467,'Grid GenerationQueue'!$AX$5:$AX$467,$B160,'Grid GenerationQueue'!$AY$5:$AY$467,$C160,'Grid GenerationQueue'!$BH$5:$BH$467,"Executed",'Grid GenerationQueue'!$BB$5:$BB$467,"&lt;"&amp;$BE$3)</f>
        <v>0</v>
      </c>
      <c r="BN160">
        <f>SUMIFS('Grid GenerationQueue'!AO$5:AO$467,'Grid GenerationQueue'!$AX$5:$AX$467,$B160,'Grid GenerationQueue'!$AY$5:$AY$467,$C160,'Grid GenerationQueue'!$BH$5:$BH$467,"Executed",'Grid GenerationQueue'!$BB$5:$BB$467,"&lt;"&amp;$BE$3)</f>
        <v>0</v>
      </c>
      <c r="BO160">
        <f>SUMIFS('Grid GenerationQueue'!AP$5:AP$467,'Grid GenerationQueue'!$AX$5:$AX$467,$B160,'Grid GenerationQueue'!$AY$5:$AY$467,$C160,'Grid GenerationQueue'!$BH$5:$BH$467,"Executed",'Grid GenerationQueue'!$BB$5:$BB$467,"&lt;"&amp;$BE$3)</f>
        <v>0</v>
      </c>
      <c r="BQ160">
        <f>SUMIFS('Grid GenerationQueue'!AE$5:AE$467,'Grid GenerationQueue'!$AX$5:$AX$467,$B160,'Grid GenerationQueue'!$AY$5:$AY$467,$C160,'Grid GenerationQueue'!$BF$5:$BF$467,"&lt;&gt;"&amp;"",'Grid GenerationQueue'!$BB$5:$BB$467,"&lt;"&amp;$BE$3)</f>
        <v>0</v>
      </c>
      <c r="BR160">
        <f>SUMIFS('Grid GenerationQueue'!AF$5:AF$467,'Grid GenerationQueue'!$AX$5:$AX$467,$B160,'Grid GenerationQueue'!$AY$5:$AY$467,$C160,'Grid GenerationQueue'!$BF$5:$BF$467,"&lt;&gt;"&amp;"",'Grid GenerationQueue'!$BB$5:$BB$467,"&lt;"&amp;$BE$3)</f>
        <v>0</v>
      </c>
      <c r="BS160">
        <f>SUMIFS('Grid GenerationQueue'!AG$5:AG$467,'Grid GenerationQueue'!$AX$5:$AX$467,$B160,'Grid GenerationQueue'!$AY$5:$AY$467,$C160,'Grid GenerationQueue'!$BF$5:$BF$467,"&lt;&gt;"&amp;"",'Grid GenerationQueue'!$BB$5:$BB$467,"&lt;"&amp;$BE$3)</f>
        <v>0</v>
      </c>
      <c r="BT160">
        <f>SUMIFS('Grid GenerationQueue'!AH$5:AH$467,'Grid GenerationQueue'!$AX$5:$AX$467,$B160,'Grid GenerationQueue'!$AY$5:$AY$467,$C160,'Grid GenerationQueue'!$BF$5:$BF$467,"&lt;&gt;"&amp;"",'Grid GenerationQueue'!$BB$5:$BB$467,"&lt;"&amp;$BE$3)</f>
        <v>0</v>
      </c>
      <c r="BU160">
        <f>SUMIFS('Grid GenerationQueue'!AI$5:AI$467,'Grid GenerationQueue'!$AX$5:$AX$467,$B160,'Grid GenerationQueue'!$AY$5:$AY$467,$C160,'Grid GenerationQueue'!$BF$5:$BF$467,"&lt;&gt;"&amp;"",'Grid GenerationQueue'!$BB$5:$BB$467,"&lt;"&amp;$BE$3)</f>
        <v>0</v>
      </c>
      <c r="BV160">
        <f>SUMIFS('Grid GenerationQueue'!AJ$5:AJ$467,'Grid GenerationQueue'!$AX$5:$AX$467,$B160,'Grid GenerationQueue'!$AY$5:$AY$467,$C160,'Grid GenerationQueue'!$BF$5:$BF$467,"&lt;&gt;"&amp;"",'Grid GenerationQueue'!$BB$5:$BB$467,"&lt;"&amp;$BE$3)</f>
        <v>0</v>
      </c>
      <c r="BW160">
        <f>SUMIFS('Grid GenerationQueue'!AK$5:AK$467,'Grid GenerationQueue'!$AX$5:$AX$467,$B160,'Grid GenerationQueue'!$AY$5:$AY$467,$C160,'Grid GenerationQueue'!$BF$5:$BF$467,"&lt;&gt;"&amp;"",'Grid GenerationQueue'!$BB$5:$BB$467,"&lt;"&amp;$BE$3)</f>
        <v>0</v>
      </c>
      <c r="BX160">
        <f>SUMIFS('Grid GenerationQueue'!AL$5:AL$467,'Grid GenerationQueue'!$AX$5:$AX$467,$B160,'Grid GenerationQueue'!$AY$5:$AY$467,$C160,'Grid GenerationQueue'!$BF$5:$BF$467,"&lt;&gt;"&amp;"",'Grid GenerationQueue'!$BB$5:$BB$467,"&lt;"&amp;$BE$3)</f>
        <v>0</v>
      </c>
      <c r="BY160">
        <f>SUMIFS('Grid GenerationQueue'!AM$5:AM$467,'Grid GenerationQueue'!$AX$5:$AX$467,$B160,'Grid GenerationQueue'!$AY$5:$AY$467,$C160,'Grid GenerationQueue'!$BF$5:$BF$467,"&lt;&gt;"&amp;"",'Grid GenerationQueue'!$BB$5:$BB$467,"&lt;"&amp;$BE$3)</f>
        <v>0</v>
      </c>
      <c r="BZ160">
        <f>SUMIFS('Grid GenerationQueue'!AN$5:AN$467,'Grid GenerationQueue'!$AX$5:$AX$467,$B160,'Grid GenerationQueue'!$AY$5:$AY$467,$C160,'Grid GenerationQueue'!$BF$5:$BF$467,"&lt;&gt;"&amp;"",'Grid GenerationQueue'!$BB$5:$BB$467,"&lt;"&amp;$BE$3)</f>
        <v>0</v>
      </c>
      <c r="CA160">
        <f>SUMIFS('Grid GenerationQueue'!AO$5:AO$467,'Grid GenerationQueue'!$AX$5:$AX$467,$B160,'Grid GenerationQueue'!$AY$5:$AY$467,$C160,'Grid GenerationQueue'!$BF$5:$BF$467,"&lt;&gt;"&amp;"",'Grid GenerationQueue'!$BB$5:$BB$467,"&lt;"&amp;$BE$3)</f>
        <v>0</v>
      </c>
      <c r="CB160">
        <f>SUMIFS('Grid GenerationQueue'!AP$5:AP$467,'Grid GenerationQueue'!$AX$5:$AX$467,$B160,'Grid GenerationQueue'!$AY$5:$AY$467,$C160,'Grid GenerationQueue'!$BF$5:$BF$467,"&lt;&gt;"&amp;"",'Grid GenerationQueue'!$BB$5:$BB$467,"&lt;"&amp;$BE$3)</f>
        <v>0</v>
      </c>
      <c r="CD160">
        <f>SUMIFS('Grid GenerationQueue'!AE$5:AE$467,'Grid GenerationQueue'!$AX$5:$AX$467,$B160,'Grid GenerationQueue'!$AY$5:$AY$467,$C160,'Grid GenerationQueue'!$BB$5:$BB$467,"&lt;"&amp;$BE$3)</f>
        <v>0</v>
      </c>
      <c r="CE160">
        <f>SUMIFS('Grid GenerationQueue'!AF$5:AF$467,'Grid GenerationQueue'!$AX$5:$AX$467,$B160,'Grid GenerationQueue'!$AY$5:$AY$467,$C160,'Grid GenerationQueue'!$BB$5:$BB$467,"&lt;"&amp;$BE$3)</f>
        <v>0</v>
      </c>
      <c r="CF160">
        <f>SUMIFS('Grid GenerationQueue'!AG$5:AG$467,'Grid GenerationQueue'!$AX$5:$AX$467,$B160,'Grid GenerationQueue'!$AY$5:$AY$467,$C160,'Grid GenerationQueue'!$BB$5:$BB$467,"&lt;"&amp;$BE$3)</f>
        <v>0</v>
      </c>
      <c r="CG160">
        <f>SUMIFS('Grid GenerationQueue'!AH$5:AH$467,'Grid GenerationQueue'!$AX$5:$AX$467,$B160,'Grid GenerationQueue'!$AY$5:$AY$467,$C160,'Grid GenerationQueue'!$BB$5:$BB$467,"&lt;"&amp;$BE$3)</f>
        <v>0</v>
      </c>
      <c r="CH160">
        <f>SUMIFS('Grid GenerationQueue'!AI$5:AI$467,'Grid GenerationQueue'!$AX$5:$AX$467,$B160,'Grid GenerationQueue'!$AY$5:$AY$467,$C160,'Grid GenerationQueue'!$BB$5:$BB$467,"&lt;"&amp;$BE$3)</f>
        <v>0</v>
      </c>
      <c r="CI160">
        <f>SUMIFS('Grid GenerationQueue'!AJ$5:AJ$467,'Grid GenerationQueue'!$AX$5:$AX$467,$B160,'Grid GenerationQueue'!$AY$5:$AY$467,$C160,'Grid GenerationQueue'!$BB$5:$BB$467,"&lt;"&amp;$BE$3)</f>
        <v>0</v>
      </c>
      <c r="CJ160">
        <f>SUMIFS('Grid GenerationQueue'!AK$5:AK$467,'Grid GenerationQueue'!$AX$5:$AX$467,$B160,'Grid GenerationQueue'!$AY$5:$AY$467,$C160,'Grid GenerationQueue'!$BB$5:$BB$467,"&lt;"&amp;$BE$3)</f>
        <v>0</v>
      </c>
      <c r="CK160">
        <f>SUMIFS('Grid GenerationQueue'!AL$5:AL$467,'Grid GenerationQueue'!$AX$5:$AX$467,$B160,'Grid GenerationQueue'!$AY$5:$AY$467,$C160,'Grid GenerationQueue'!$BB$5:$BB$467,"&lt;"&amp;$BE$3)</f>
        <v>0</v>
      </c>
      <c r="CL160">
        <f>SUMIFS('Grid GenerationQueue'!AM$5:AM$467,'Grid GenerationQueue'!$AX$5:$AX$467,$B160,'Grid GenerationQueue'!$AY$5:$AY$467,$C160,'Grid GenerationQueue'!$BB$5:$BB$467,"&lt;"&amp;$BE$3)</f>
        <v>0</v>
      </c>
      <c r="CM160">
        <f>SUMIFS('Grid GenerationQueue'!AN$5:AN$467,'Grid GenerationQueue'!$AX$5:$AX$467,$B160,'Grid GenerationQueue'!$AY$5:$AY$467,$C160,'Grid GenerationQueue'!$BB$5:$BB$467,"&lt;"&amp;$BE$3)</f>
        <v>0</v>
      </c>
      <c r="CN160">
        <f>SUMIFS('Grid GenerationQueue'!AO$5:AO$467,'Grid GenerationQueue'!$AX$5:$AX$467,$B160,'Grid GenerationQueue'!$AY$5:$AY$467,$C160,'Grid GenerationQueue'!$BB$5:$BB$467,"&lt;"&amp;$BE$3)</f>
        <v>0</v>
      </c>
      <c r="CO160">
        <f>SUMIFS('Grid GenerationQueue'!AP$5:AP$467,'Grid GenerationQueue'!$AX$5:$AX$467,$B160,'Grid GenerationQueue'!$AY$5:$AY$467,$C160,'Grid GenerationQueue'!$BB$5:$BB$467,"&lt;"&amp;$BE$3)</f>
        <v>0</v>
      </c>
    </row>
    <row r="161" spans="1:93" x14ac:dyDescent="0.35">
      <c r="A161" t="s">
        <v>4644</v>
      </c>
      <c r="B161" t="s">
        <v>4717</v>
      </c>
      <c r="C161">
        <v>115</v>
      </c>
      <c r="D161">
        <f>SUMIFS('Grid GenerationQueue'!AE$5:AE$467,'Grid GenerationQueue'!$AX$5:$AX$467,$B161,'Grid GenerationQueue'!$AY$5:$AY$467,$C161,'Grid GenerationQueue'!$BI$5:$BI$467,"&lt;4")</f>
        <v>0</v>
      </c>
      <c r="E161">
        <f>SUMIFS('Grid GenerationQueue'!AF$5:AF$467,'Grid GenerationQueue'!$AX$5:$AX$467,$B161,'Grid GenerationQueue'!$AY$5:$AY$467,$C161,'Grid GenerationQueue'!$BI$5:$BI$467,"&lt;4")</f>
        <v>0</v>
      </c>
      <c r="F161">
        <f>SUMIFS('Grid GenerationQueue'!AG$5:AG$467,'Grid GenerationQueue'!$AX$5:$AX$467,$B161,'Grid GenerationQueue'!$AY$5:$AY$467,$C161,'Grid GenerationQueue'!$BI$5:$BI$467,"&lt;4")</f>
        <v>0</v>
      </c>
      <c r="G161">
        <f>SUMIFS('Grid GenerationQueue'!AH$5:AH$467,'Grid GenerationQueue'!$AX$5:$AX$467,$B161,'Grid GenerationQueue'!$AY$5:$AY$467,$C161,'Grid GenerationQueue'!$BI$5:$BI$467,"&lt;4")</f>
        <v>0</v>
      </c>
      <c r="H161">
        <f>SUMIFS('Grid GenerationQueue'!AI$5:AI$467,'Grid GenerationQueue'!$AX$5:$AX$467,$B161,'Grid GenerationQueue'!$AY$5:$AY$467,$C161,'Grid GenerationQueue'!$BI$5:$BI$467,"&lt;4")</f>
        <v>0</v>
      </c>
      <c r="I161">
        <f>SUMIFS('Grid GenerationQueue'!AJ$5:AJ$467,'Grid GenerationQueue'!$AX$5:$AX$467,$B161,'Grid GenerationQueue'!$AY$5:$AY$467,$C161,'Grid GenerationQueue'!$BI$5:$BI$467,"&lt;4")</f>
        <v>0</v>
      </c>
      <c r="J161">
        <f>SUMIFS('Grid GenerationQueue'!AK$5:AK$467,'Grid GenerationQueue'!$AX$5:$AX$467,$B161,'Grid GenerationQueue'!$AY$5:$AY$467,$C161,'Grid GenerationQueue'!$BI$5:$BI$467,"&lt;4")</f>
        <v>0</v>
      </c>
      <c r="K161">
        <f>SUMIFS('Grid GenerationQueue'!AL$5:AL$467,'Grid GenerationQueue'!$AX$5:$AX$467,$B161,'Grid GenerationQueue'!$AY$5:$AY$467,$C161,'Grid GenerationQueue'!$BI$5:$BI$467,"&lt;4")</f>
        <v>0</v>
      </c>
      <c r="L161">
        <f>SUMIFS('Grid GenerationQueue'!AM$5:AM$467,'Grid GenerationQueue'!$AX$5:$AX$467,$B161,'Grid GenerationQueue'!$AY$5:$AY$467,$C161,'Grid GenerationQueue'!$BI$5:$BI$467,"&lt;4")</f>
        <v>0</v>
      </c>
      <c r="M161">
        <f>SUMIFS('Grid GenerationQueue'!AN$5:AN$467,'Grid GenerationQueue'!$AX$5:$AX$467,$B161,'Grid GenerationQueue'!$AY$5:$AY$467,$C161,'Grid GenerationQueue'!$BI$5:$BI$467,"&lt;4")</f>
        <v>0</v>
      </c>
      <c r="N161">
        <f>SUMIFS('Grid GenerationQueue'!AO$5:AO$467,'Grid GenerationQueue'!$AX$5:$AX$467,$B161,'Grid GenerationQueue'!$AY$5:$AY$467,$C161,'Grid GenerationQueue'!$BI$5:$BI$467,"&lt;4")</f>
        <v>0</v>
      </c>
      <c r="O161">
        <f>SUMIFS('Grid GenerationQueue'!AP$5:AP$467,'Grid GenerationQueue'!$AX$5:$AX$467,$B161,'Grid GenerationQueue'!$AY$5:$AY$467,$C161,'Grid GenerationQueue'!$BI$5:$BI$467,"&lt;4")</f>
        <v>0</v>
      </c>
      <c r="Q161">
        <f>SUMIFS('Grid GenerationQueue'!AE$5:AE$467,'Grid GenerationQueue'!$AX$5:$AX$467,$B161,'Grid GenerationQueue'!$AY$5:$AY$467,$C161,'Grid GenerationQueue'!$BH$5:$BH$467,"Executed")</f>
        <v>0</v>
      </c>
      <c r="R161">
        <f>SUMIFS('Grid GenerationQueue'!AF$5:AF$467,'Grid GenerationQueue'!$AX$5:$AX$467,$B161,'Grid GenerationQueue'!$AY$5:$AY$467,$C161,'Grid GenerationQueue'!$BH$5:$BH$467,"Executed")</f>
        <v>0</v>
      </c>
      <c r="S161">
        <f>SUMIFS('Grid GenerationQueue'!AG$5:AG$467,'Grid GenerationQueue'!$AX$5:$AX$467,$B161,'Grid GenerationQueue'!$AY$5:$AY$467,$C161,'Grid GenerationQueue'!$BH$5:$BH$467,"Executed")</f>
        <v>0</v>
      </c>
      <c r="T161">
        <f>SUMIFS('Grid GenerationQueue'!AH$5:AH$467,'Grid GenerationQueue'!$AX$5:$AX$467,$B161,'Grid GenerationQueue'!$AY$5:$AY$467,$C161,'Grid GenerationQueue'!$BH$5:$BH$467,"Executed")</f>
        <v>0</v>
      </c>
      <c r="U161">
        <f>SUMIFS('Grid GenerationQueue'!AI$5:AI$467,'Grid GenerationQueue'!$AX$5:$AX$467,$B161,'Grid GenerationQueue'!$AY$5:$AY$467,$C161,'Grid GenerationQueue'!$BH$5:$BH$467,"Executed")</f>
        <v>0</v>
      </c>
      <c r="V161">
        <f>SUMIFS('Grid GenerationQueue'!AJ$5:AJ$467,'Grid GenerationQueue'!$AX$5:$AX$467,$B161,'Grid GenerationQueue'!$AY$5:$AY$467,$C161,'Grid GenerationQueue'!$BH$5:$BH$467,"Executed")</f>
        <v>0</v>
      </c>
      <c r="W161">
        <f>SUMIFS('Grid GenerationQueue'!AK$5:AK$467,'Grid GenerationQueue'!$AX$5:$AX$467,$B161,'Grid GenerationQueue'!$AY$5:$AY$467,$C161,'Grid GenerationQueue'!$BH$5:$BH$467,"Executed")</f>
        <v>0</v>
      </c>
      <c r="X161">
        <f>SUMIFS('Grid GenerationQueue'!AL$5:AL$467,'Grid GenerationQueue'!$AX$5:$AX$467,$B161,'Grid GenerationQueue'!$AY$5:$AY$467,$C161,'Grid GenerationQueue'!$BH$5:$BH$467,"Executed")</f>
        <v>0</v>
      </c>
      <c r="Y161">
        <f>SUMIFS('Grid GenerationQueue'!AM$5:AM$467,'Grid GenerationQueue'!$AX$5:$AX$467,$B161,'Grid GenerationQueue'!$AY$5:$AY$467,$C161,'Grid GenerationQueue'!$BH$5:$BH$467,"Executed")</f>
        <v>0</v>
      </c>
      <c r="Z161">
        <f>SUMIFS('Grid GenerationQueue'!AN$5:AN$467,'Grid GenerationQueue'!$AX$5:$AX$467,$B161,'Grid GenerationQueue'!$AY$5:$AY$467,$C161,'Grid GenerationQueue'!$BH$5:$BH$467,"Executed")</f>
        <v>0</v>
      </c>
      <c r="AA161">
        <f>SUMIFS('Grid GenerationQueue'!AO$5:AO$467,'Grid GenerationQueue'!$AX$5:$AX$467,$B161,'Grid GenerationQueue'!$AY$5:$AY$467,$C161,'Grid GenerationQueue'!$BH$5:$BH$467,"Executed")</f>
        <v>0</v>
      </c>
      <c r="AB161">
        <f>SUMIFS('Grid GenerationQueue'!AP$5:AP$467,'Grid GenerationQueue'!$AX$5:$AX$467,$B161,'Grid GenerationQueue'!$AY$5:$AY$467,$C161,'Grid GenerationQueue'!$BH$5:$BH$467,"Executed")</f>
        <v>0</v>
      </c>
      <c r="AD161">
        <f>SUMIFS('Grid GenerationQueue'!AE$5:AE$467,'Grid GenerationQueue'!$AX$5:$AX$467,$B161,'Grid GenerationQueue'!$AY$5:$AY$467,$C161,'Grid GenerationQueue'!$BF$5:$BF$467,"&lt;&gt;"&amp;"")</f>
        <v>0</v>
      </c>
      <c r="AE161">
        <f>SUMIFS('Grid GenerationQueue'!AF$5:AF$467,'Grid GenerationQueue'!$AX$5:$AX$467,$B161,'Grid GenerationQueue'!$AY$5:$AY$467,$C161,'Grid GenerationQueue'!$BF$5:$BF$467,"&lt;&gt;"&amp;"")</f>
        <v>0</v>
      </c>
      <c r="AF161">
        <f>SUMIFS('Grid GenerationQueue'!AG$5:AG$467,'Grid GenerationQueue'!$AX$5:$AX$467,$B161,'Grid GenerationQueue'!$AY$5:$AY$467,$C161,'Grid GenerationQueue'!$BF$5:$BF$467,"&lt;&gt;"&amp;"")</f>
        <v>0</v>
      </c>
      <c r="AG161">
        <f>SUMIFS('Grid GenerationQueue'!AH$5:AH$467,'Grid GenerationQueue'!$AX$5:$AX$467,$B161,'Grid GenerationQueue'!$AY$5:$AY$467,$C161,'Grid GenerationQueue'!$BF$5:$BF$467,"&lt;&gt;"&amp;"")</f>
        <v>0</v>
      </c>
      <c r="AH161">
        <f>SUMIFS('Grid GenerationQueue'!AI$5:AI$467,'Grid GenerationQueue'!$AX$5:$AX$467,$B161,'Grid GenerationQueue'!$AY$5:$AY$467,$C161,'Grid GenerationQueue'!$BF$5:$BF$467,"&lt;&gt;"&amp;"")</f>
        <v>0</v>
      </c>
      <c r="AI161">
        <f>SUMIFS('Grid GenerationQueue'!AJ$5:AJ$467,'Grid GenerationQueue'!$AX$5:$AX$467,$B161,'Grid GenerationQueue'!$AY$5:$AY$467,$C161,'Grid GenerationQueue'!$BF$5:$BF$467,"&lt;&gt;"&amp;"")</f>
        <v>0</v>
      </c>
      <c r="AJ161">
        <f>SUMIFS('Grid GenerationQueue'!AK$5:AK$467,'Grid GenerationQueue'!$AX$5:$AX$467,$B161,'Grid GenerationQueue'!$AY$5:$AY$467,$C161,'Grid GenerationQueue'!$BF$5:$BF$467,"&lt;&gt;"&amp;"")</f>
        <v>0</v>
      </c>
      <c r="AK161">
        <f>SUMIFS('Grid GenerationQueue'!AL$5:AL$467,'Grid GenerationQueue'!$AX$5:$AX$467,$B161,'Grid GenerationQueue'!$AY$5:$AY$467,$C161,'Grid GenerationQueue'!$BF$5:$BF$467,"&lt;&gt;"&amp;"")</f>
        <v>0</v>
      </c>
      <c r="AL161">
        <f>SUMIFS('Grid GenerationQueue'!AM$5:AM$467,'Grid GenerationQueue'!$AX$5:$AX$467,$B161,'Grid GenerationQueue'!$AY$5:$AY$467,$C161,'Grid GenerationQueue'!$BF$5:$BF$467,"&lt;&gt;"&amp;"")</f>
        <v>0</v>
      </c>
      <c r="AM161">
        <f>SUMIFS('Grid GenerationQueue'!AN$5:AN$467,'Grid GenerationQueue'!$AX$5:$AX$467,$B161,'Grid GenerationQueue'!$AY$5:$AY$467,$C161,'Grid GenerationQueue'!$BF$5:$BF$467,"&lt;&gt;"&amp;"")</f>
        <v>0</v>
      </c>
      <c r="AN161">
        <f>SUMIFS('Grid GenerationQueue'!AO$5:AO$467,'Grid GenerationQueue'!$AX$5:$AX$467,$B161,'Grid GenerationQueue'!$AY$5:$AY$467,$C161,'Grid GenerationQueue'!$BF$5:$BF$467,"&lt;&gt;"&amp;"")</f>
        <v>0</v>
      </c>
      <c r="AO161">
        <f>SUMIFS('Grid GenerationQueue'!AP$5:AP$467,'Grid GenerationQueue'!$AX$5:$AX$467,$B161,'Grid GenerationQueue'!$AY$5:$AY$467,$C161,'Grid GenerationQueue'!$BF$5:$BF$467,"&lt;&gt;"&amp;"")</f>
        <v>0</v>
      </c>
      <c r="AQ161">
        <f>SUMIFS('Grid GenerationQueue'!AE$5:AE$467,'Grid GenerationQueue'!$AX$5:$AX$467,$B161,'Grid GenerationQueue'!$AY$5:$AY$467,$C161)</f>
        <v>0</v>
      </c>
      <c r="AR161">
        <f>SUMIFS('Grid GenerationQueue'!AF$5:AF$467,'Grid GenerationQueue'!$AX$5:$AX$467,$B161,'Grid GenerationQueue'!$AY$5:$AY$467,$C161)</f>
        <v>0</v>
      </c>
      <c r="AS161">
        <f>SUMIFS('Grid GenerationQueue'!AG$5:AG$467,'Grid GenerationQueue'!$AX$5:$AX$467,$B161,'Grid GenerationQueue'!$AY$5:$AY$467,$C161)</f>
        <v>0</v>
      </c>
      <c r="AT161">
        <f>SUMIFS('Grid GenerationQueue'!AH$5:AH$467,'Grid GenerationQueue'!$AX$5:$AX$467,$B161,'Grid GenerationQueue'!$AY$5:$AY$467,$C161)</f>
        <v>0</v>
      </c>
      <c r="AU161">
        <f>SUMIFS('Grid GenerationQueue'!AI$5:AI$467,'Grid GenerationQueue'!$AX$5:$AX$467,$B161,'Grid GenerationQueue'!$AY$5:$AY$467,$C161)</f>
        <v>0</v>
      </c>
      <c r="AV161">
        <f>SUMIFS('Grid GenerationQueue'!AJ$5:AJ$467,'Grid GenerationQueue'!$AX$5:$AX$467,$B161,'Grid GenerationQueue'!$AY$5:$AY$467,$C161)</f>
        <v>0</v>
      </c>
      <c r="AW161">
        <f>SUMIFS('Grid GenerationQueue'!AK$5:AK$467,'Grid GenerationQueue'!$AX$5:$AX$467,$B161,'Grid GenerationQueue'!$AY$5:$AY$467,$C161)</f>
        <v>0</v>
      </c>
      <c r="AX161">
        <f>SUMIFS('Grid GenerationQueue'!AL$5:AL$467,'Grid GenerationQueue'!$AX$5:$AX$467,$B161,'Grid GenerationQueue'!$AY$5:$AY$467,$C161)</f>
        <v>0</v>
      </c>
      <c r="AY161">
        <f>SUMIFS('Grid GenerationQueue'!AM$5:AM$467,'Grid GenerationQueue'!$AX$5:$AX$467,$B161,'Grid GenerationQueue'!$AY$5:$AY$467,$C161)</f>
        <v>0</v>
      </c>
      <c r="AZ161">
        <f>SUMIFS('Grid GenerationQueue'!AN$5:AN$467,'Grid GenerationQueue'!$AX$5:$AX$467,$B161,'Grid GenerationQueue'!$AY$5:$AY$467,$C161)</f>
        <v>0</v>
      </c>
      <c r="BA161">
        <f>SUMIFS('Grid GenerationQueue'!AO$5:AO$467,'Grid GenerationQueue'!$AX$5:$AX$467,$B161,'Grid GenerationQueue'!$AY$5:$AY$467,$C161)</f>
        <v>0</v>
      </c>
      <c r="BB161">
        <f>SUMIFS('Grid GenerationQueue'!AP$5:AP$467,'Grid GenerationQueue'!$AX$5:$AX$467,$B161,'Grid GenerationQueue'!$AY$5:$AY$467,$C161)</f>
        <v>0</v>
      </c>
      <c r="BD161">
        <f>SUMIFS('Grid GenerationQueue'!AE$5:AE$467,'Grid GenerationQueue'!$AX$5:$AX$467,$B161,'Grid GenerationQueue'!$AY$5:$AY$467,$C161,'Grid GenerationQueue'!$BH$5:$BH$467,"Executed",'Grid GenerationQueue'!$BB$5:$BB$467,"&lt;"&amp;$BE$3)</f>
        <v>0</v>
      </c>
      <c r="BE161">
        <f>SUMIFS('Grid GenerationQueue'!AF$5:AF$467,'Grid GenerationQueue'!$AX$5:$AX$467,$B161,'Grid GenerationQueue'!$AY$5:$AY$467,$C161,'Grid GenerationQueue'!$BH$5:$BH$467,"Executed",'Grid GenerationQueue'!$BB$5:$BB$467,"&lt;"&amp;$BE$3)</f>
        <v>0</v>
      </c>
      <c r="BF161">
        <f>SUMIFS('Grid GenerationQueue'!AG$5:AG$467,'Grid GenerationQueue'!$AX$5:$AX$467,$B161,'Grid GenerationQueue'!$AY$5:$AY$467,$C161,'Grid GenerationQueue'!$BH$5:$BH$467,"Executed",'Grid GenerationQueue'!$BB$5:$BB$467,"&lt;"&amp;$BE$3)</f>
        <v>0</v>
      </c>
      <c r="BG161">
        <f>SUMIFS('Grid GenerationQueue'!AH$5:AH$467,'Grid GenerationQueue'!$AX$5:$AX$467,$B161,'Grid GenerationQueue'!$AY$5:$AY$467,$C161,'Grid GenerationQueue'!$BH$5:$BH$467,"Executed",'Grid GenerationQueue'!$BB$5:$BB$467,"&lt;"&amp;$BE$3)</f>
        <v>0</v>
      </c>
      <c r="BH161">
        <f>SUMIFS('Grid GenerationQueue'!AI$5:AI$467,'Grid GenerationQueue'!$AX$5:$AX$467,$B161,'Grid GenerationQueue'!$AY$5:$AY$467,$C161,'Grid GenerationQueue'!$BH$5:$BH$467,"Executed",'Grid GenerationQueue'!$BB$5:$BB$467,"&lt;"&amp;$BE$3)</f>
        <v>0</v>
      </c>
      <c r="BI161">
        <f>SUMIFS('Grid GenerationQueue'!AJ$5:AJ$467,'Grid GenerationQueue'!$AX$5:$AX$467,$B161,'Grid GenerationQueue'!$AY$5:$AY$467,$C161,'Grid GenerationQueue'!$BH$5:$BH$467,"Executed",'Grid GenerationQueue'!$BB$5:$BB$467,"&lt;"&amp;$BE$3)</f>
        <v>0</v>
      </c>
      <c r="BJ161">
        <f>SUMIFS('Grid GenerationQueue'!AK$5:AK$467,'Grid GenerationQueue'!$AX$5:$AX$467,$B161,'Grid GenerationQueue'!$AY$5:$AY$467,$C161,'Grid GenerationQueue'!$BH$5:$BH$467,"Executed",'Grid GenerationQueue'!$BB$5:$BB$467,"&lt;"&amp;$BE$3)</f>
        <v>0</v>
      </c>
      <c r="BK161">
        <f>SUMIFS('Grid GenerationQueue'!AL$5:AL$467,'Grid GenerationQueue'!$AX$5:$AX$467,$B161,'Grid GenerationQueue'!$AY$5:$AY$467,$C161,'Grid GenerationQueue'!$BH$5:$BH$467,"Executed",'Grid GenerationQueue'!$BB$5:$BB$467,"&lt;"&amp;$BE$3)</f>
        <v>0</v>
      </c>
      <c r="BL161">
        <f>SUMIFS('Grid GenerationQueue'!AM$5:AM$467,'Grid GenerationQueue'!$AX$5:$AX$467,$B161,'Grid GenerationQueue'!$AY$5:$AY$467,$C161,'Grid GenerationQueue'!$BH$5:$BH$467,"Executed",'Grid GenerationQueue'!$BB$5:$BB$467,"&lt;"&amp;$BE$3)</f>
        <v>0</v>
      </c>
      <c r="BM161">
        <f>SUMIFS('Grid GenerationQueue'!AN$5:AN$467,'Grid GenerationQueue'!$AX$5:$AX$467,$B161,'Grid GenerationQueue'!$AY$5:$AY$467,$C161,'Grid GenerationQueue'!$BH$5:$BH$467,"Executed",'Grid GenerationQueue'!$BB$5:$BB$467,"&lt;"&amp;$BE$3)</f>
        <v>0</v>
      </c>
      <c r="BN161">
        <f>SUMIFS('Grid GenerationQueue'!AO$5:AO$467,'Grid GenerationQueue'!$AX$5:$AX$467,$B161,'Grid GenerationQueue'!$AY$5:$AY$467,$C161,'Grid GenerationQueue'!$BH$5:$BH$467,"Executed",'Grid GenerationQueue'!$BB$5:$BB$467,"&lt;"&amp;$BE$3)</f>
        <v>0</v>
      </c>
      <c r="BO161">
        <f>SUMIFS('Grid GenerationQueue'!AP$5:AP$467,'Grid GenerationQueue'!$AX$5:$AX$467,$B161,'Grid GenerationQueue'!$AY$5:$AY$467,$C161,'Grid GenerationQueue'!$BH$5:$BH$467,"Executed",'Grid GenerationQueue'!$BB$5:$BB$467,"&lt;"&amp;$BE$3)</f>
        <v>0</v>
      </c>
      <c r="BQ161">
        <f>SUMIFS('Grid GenerationQueue'!AE$5:AE$467,'Grid GenerationQueue'!$AX$5:$AX$467,$B161,'Grid GenerationQueue'!$AY$5:$AY$467,$C161,'Grid GenerationQueue'!$BF$5:$BF$467,"&lt;&gt;"&amp;"",'Grid GenerationQueue'!$BB$5:$BB$467,"&lt;"&amp;$BE$3)</f>
        <v>0</v>
      </c>
      <c r="BR161">
        <f>SUMIFS('Grid GenerationQueue'!AF$5:AF$467,'Grid GenerationQueue'!$AX$5:$AX$467,$B161,'Grid GenerationQueue'!$AY$5:$AY$467,$C161,'Grid GenerationQueue'!$BF$5:$BF$467,"&lt;&gt;"&amp;"",'Grid GenerationQueue'!$BB$5:$BB$467,"&lt;"&amp;$BE$3)</f>
        <v>0</v>
      </c>
      <c r="BS161">
        <f>SUMIFS('Grid GenerationQueue'!AG$5:AG$467,'Grid GenerationQueue'!$AX$5:$AX$467,$B161,'Grid GenerationQueue'!$AY$5:$AY$467,$C161,'Grid GenerationQueue'!$BF$5:$BF$467,"&lt;&gt;"&amp;"",'Grid GenerationQueue'!$BB$5:$BB$467,"&lt;"&amp;$BE$3)</f>
        <v>0</v>
      </c>
      <c r="BT161">
        <f>SUMIFS('Grid GenerationQueue'!AH$5:AH$467,'Grid GenerationQueue'!$AX$5:$AX$467,$B161,'Grid GenerationQueue'!$AY$5:$AY$467,$C161,'Grid GenerationQueue'!$BF$5:$BF$467,"&lt;&gt;"&amp;"",'Grid GenerationQueue'!$BB$5:$BB$467,"&lt;"&amp;$BE$3)</f>
        <v>0</v>
      </c>
      <c r="BU161">
        <f>SUMIFS('Grid GenerationQueue'!AI$5:AI$467,'Grid GenerationQueue'!$AX$5:$AX$467,$B161,'Grid GenerationQueue'!$AY$5:$AY$467,$C161,'Grid GenerationQueue'!$BF$5:$BF$467,"&lt;&gt;"&amp;"",'Grid GenerationQueue'!$BB$5:$BB$467,"&lt;"&amp;$BE$3)</f>
        <v>0</v>
      </c>
      <c r="BV161">
        <f>SUMIFS('Grid GenerationQueue'!AJ$5:AJ$467,'Grid GenerationQueue'!$AX$5:$AX$467,$B161,'Grid GenerationQueue'!$AY$5:$AY$467,$C161,'Grid GenerationQueue'!$BF$5:$BF$467,"&lt;&gt;"&amp;"",'Grid GenerationQueue'!$BB$5:$BB$467,"&lt;"&amp;$BE$3)</f>
        <v>0</v>
      </c>
      <c r="BW161">
        <f>SUMIFS('Grid GenerationQueue'!AK$5:AK$467,'Grid GenerationQueue'!$AX$5:$AX$467,$B161,'Grid GenerationQueue'!$AY$5:$AY$467,$C161,'Grid GenerationQueue'!$BF$5:$BF$467,"&lt;&gt;"&amp;"",'Grid GenerationQueue'!$BB$5:$BB$467,"&lt;"&amp;$BE$3)</f>
        <v>0</v>
      </c>
      <c r="BX161">
        <f>SUMIFS('Grid GenerationQueue'!AL$5:AL$467,'Grid GenerationQueue'!$AX$5:$AX$467,$B161,'Grid GenerationQueue'!$AY$5:$AY$467,$C161,'Grid GenerationQueue'!$BF$5:$BF$467,"&lt;&gt;"&amp;"",'Grid GenerationQueue'!$BB$5:$BB$467,"&lt;"&amp;$BE$3)</f>
        <v>0</v>
      </c>
      <c r="BY161">
        <f>SUMIFS('Grid GenerationQueue'!AM$5:AM$467,'Grid GenerationQueue'!$AX$5:$AX$467,$B161,'Grid GenerationQueue'!$AY$5:$AY$467,$C161,'Grid GenerationQueue'!$BF$5:$BF$467,"&lt;&gt;"&amp;"",'Grid GenerationQueue'!$BB$5:$BB$467,"&lt;"&amp;$BE$3)</f>
        <v>0</v>
      </c>
      <c r="BZ161">
        <f>SUMIFS('Grid GenerationQueue'!AN$5:AN$467,'Grid GenerationQueue'!$AX$5:$AX$467,$B161,'Grid GenerationQueue'!$AY$5:$AY$467,$C161,'Grid GenerationQueue'!$BF$5:$BF$467,"&lt;&gt;"&amp;"",'Grid GenerationQueue'!$BB$5:$BB$467,"&lt;"&amp;$BE$3)</f>
        <v>0</v>
      </c>
      <c r="CA161">
        <f>SUMIFS('Grid GenerationQueue'!AO$5:AO$467,'Grid GenerationQueue'!$AX$5:$AX$467,$B161,'Grid GenerationQueue'!$AY$5:$AY$467,$C161,'Grid GenerationQueue'!$BF$5:$BF$467,"&lt;&gt;"&amp;"",'Grid GenerationQueue'!$BB$5:$BB$467,"&lt;"&amp;$BE$3)</f>
        <v>0</v>
      </c>
      <c r="CB161">
        <f>SUMIFS('Grid GenerationQueue'!AP$5:AP$467,'Grid GenerationQueue'!$AX$5:$AX$467,$B161,'Grid GenerationQueue'!$AY$5:$AY$467,$C161,'Grid GenerationQueue'!$BF$5:$BF$467,"&lt;&gt;"&amp;"",'Grid GenerationQueue'!$BB$5:$BB$467,"&lt;"&amp;$BE$3)</f>
        <v>0</v>
      </c>
      <c r="CD161">
        <f>SUMIFS('Grid GenerationQueue'!AE$5:AE$467,'Grid GenerationQueue'!$AX$5:$AX$467,$B161,'Grid GenerationQueue'!$AY$5:$AY$467,$C161,'Grid GenerationQueue'!$BB$5:$BB$467,"&lt;"&amp;$BE$3)</f>
        <v>0</v>
      </c>
      <c r="CE161">
        <f>SUMIFS('Grid GenerationQueue'!AF$5:AF$467,'Grid GenerationQueue'!$AX$5:$AX$467,$B161,'Grid GenerationQueue'!$AY$5:$AY$467,$C161,'Grid GenerationQueue'!$BB$5:$BB$467,"&lt;"&amp;$BE$3)</f>
        <v>0</v>
      </c>
      <c r="CF161">
        <f>SUMIFS('Grid GenerationQueue'!AG$5:AG$467,'Grid GenerationQueue'!$AX$5:$AX$467,$B161,'Grid GenerationQueue'!$AY$5:$AY$467,$C161,'Grid GenerationQueue'!$BB$5:$BB$467,"&lt;"&amp;$BE$3)</f>
        <v>0</v>
      </c>
      <c r="CG161">
        <f>SUMIFS('Grid GenerationQueue'!AH$5:AH$467,'Grid GenerationQueue'!$AX$5:$AX$467,$B161,'Grid GenerationQueue'!$AY$5:$AY$467,$C161,'Grid GenerationQueue'!$BB$5:$BB$467,"&lt;"&amp;$BE$3)</f>
        <v>0</v>
      </c>
      <c r="CH161">
        <f>SUMIFS('Grid GenerationQueue'!AI$5:AI$467,'Grid GenerationQueue'!$AX$5:$AX$467,$B161,'Grid GenerationQueue'!$AY$5:$AY$467,$C161,'Grid GenerationQueue'!$BB$5:$BB$467,"&lt;"&amp;$BE$3)</f>
        <v>0</v>
      </c>
      <c r="CI161">
        <f>SUMIFS('Grid GenerationQueue'!AJ$5:AJ$467,'Grid GenerationQueue'!$AX$5:$AX$467,$B161,'Grid GenerationQueue'!$AY$5:$AY$467,$C161,'Grid GenerationQueue'!$BB$5:$BB$467,"&lt;"&amp;$BE$3)</f>
        <v>0</v>
      </c>
      <c r="CJ161">
        <f>SUMIFS('Grid GenerationQueue'!AK$5:AK$467,'Grid GenerationQueue'!$AX$5:$AX$467,$B161,'Grid GenerationQueue'!$AY$5:$AY$467,$C161,'Grid GenerationQueue'!$BB$5:$BB$467,"&lt;"&amp;$BE$3)</f>
        <v>0</v>
      </c>
      <c r="CK161">
        <f>SUMIFS('Grid GenerationQueue'!AL$5:AL$467,'Grid GenerationQueue'!$AX$5:$AX$467,$B161,'Grid GenerationQueue'!$AY$5:$AY$467,$C161,'Grid GenerationQueue'!$BB$5:$BB$467,"&lt;"&amp;$BE$3)</f>
        <v>0</v>
      </c>
      <c r="CL161">
        <f>SUMIFS('Grid GenerationQueue'!AM$5:AM$467,'Grid GenerationQueue'!$AX$5:$AX$467,$B161,'Grid GenerationQueue'!$AY$5:$AY$467,$C161,'Grid GenerationQueue'!$BB$5:$BB$467,"&lt;"&amp;$BE$3)</f>
        <v>0</v>
      </c>
      <c r="CM161">
        <f>SUMIFS('Grid GenerationQueue'!AN$5:AN$467,'Grid GenerationQueue'!$AX$5:$AX$467,$B161,'Grid GenerationQueue'!$AY$5:$AY$467,$C161,'Grid GenerationQueue'!$BB$5:$BB$467,"&lt;"&amp;$BE$3)</f>
        <v>0</v>
      </c>
      <c r="CN161">
        <f>SUMIFS('Grid GenerationQueue'!AO$5:AO$467,'Grid GenerationQueue'!$AX$5:$AX$467,$B161,'Grid GenerationQueue'!$AY$5:$AY$467,$C161,'Grid GenerationQueue'!$BB$5:$BB$467,"&lt;"&amp;$BE$3)</f>
        <v>0</v>
      </c>
      <c r="CO161">
        <f>SUMIFS('Grid GenerationQueue'!AP$5:AP$467,'Grid GenerationQueue'!$AX$5:$AX$467,$B161,'Grid GenerationQueue'!$AY$5:$AY$467,$C161,'Grid GenerationQueue'!$BB$5:$BB$467,"&lt;"&amp;$BE$3)</f>
        <v>0</v>
      </c>
    </row>
    <row r="162" spans="1:93" x14ac:dyDescent="0.35">
      <c r="A162" t="s">
        <v>4645</v>
      </c>
      <c r="B162" t="s">
        <v>4718</v>
      </c>
      <c r="C162">
        <v>230</v>
      </c>
      <c r="D162">
        <f>SUMIFS('Grid GenerationQueue'!AE$5:AE$467,'Grid GenerationQueue'!$AX$5:$AX$467,$B162,'Grid GenerationQueue'!$AY$5:$AY$467,$C162,'Grid GenerationQueue'!$BI$5:$BI$467,"&lt;4")</f>
        <v>0</v>
      </c>
      <c r="E162">
        <f>SUMIFS('Grid GenerationQueue'!AF$5:AF$467,'Grid GenerationQueue'!$AX$5:$AX$467,$B162,'Grid GenerationQueue'!$AY$5:$AY$467,$C162,'Grid GenerationQueue'!$BI$5:$BI$467,"&lt;4")</f>
        <v>0</v>
      </c>
      <c r="F162">
        <f>SUMIFS('Grid GenerationQueue'!AG$5:AG$467,'Grid GenerationQueue'!$AX$5:$AX$467,$B162,'Grid GenerationQueue'!$AY$5:$AY$467,$C162,'Grid GenerationQueue'!$BI$5:$BI$467,"&lt;4")</f>
        <v>0</v>
      </c>
      <c r="G162">
        <f>SUMIFS('Grid GenerationQueue'!AH$5:AH$467,'Grid GenerationQueue'!$AX$5:$AX$467,$B162,'Grid GenerationQueue'!$AY$5:$AY$467,$C162,'Grid GenerationQueue'!$BI$5:$BI$467,"&lt;4")</f>
        <v>0</v>
      </c>
      <c r="H162">
        <f>SUMIFS('Grid GenerationQueue'!AI$5:AI$467,'Grid GenerationQueue'!$AX$5:$AX$467,$B162,'Grid GenerationQueue'!$AY$5:$AY$467,$C162,'Grid GenerationQueue'!$BI$5:$BI$467,"&lt;4")</f>
        <v>0</v>
      </c>
      <c r="I162">
        <f>SUMIFS('Grid GenerationQueue'!AJ$5:AJ$467,'Grid GenerationQueue'!$AX$5:$AX$467,$B162,'Grid GenerationQueue'!$AY$5:$AY$467,$C162,'Grid GenerationQueue'!$BI$5:$BI$467,"&lt;4")</f>
        <v>0</v>
      </c>
      <c r="J162">
        <f>SUMIFS('Grid GenerationQueue'!AK$5:AK$467,'Grid GenerationQueue'!$AX$5:$AX$467,$B162,'Grid GenerationQueue'!$AY$5:$AY$467,$C162,'Grid GenerationQueue'!$BI$5:$BI$467,"&lt;4")</f>
        <v>0</v>
      </c>
      <c r="K162">
        <f>SUMIFS('Grid GenerationQueue'!AL$5:AL$467,'Grid GenerationQueue'!$AX$5:$AX$467,$B162,'Grid GenerationQueue'!$AY$5:$AY$467,$C162,'Grid GenerationQueue'!$BI$5:$BI$467,"&lt;4")</f>
        <v>0</v>
      </c>
      <c r="L162">
        <f>SUMIFS('Grid GenerationQueue'!AM$5:AM$467,'Grid GenerationQueue'!$AX$5:$AX$467,$B162,'Grid GenerationQueue'!$AY$5:$AY$467,$C162,'Grid GenerationQueue'!$BI$5:$BI$467,"&lt;4")</f>
        <v>0</v>
      </c>
      <c r="M162">
        <f>SUMIFS('Grid GenerationQueue'!AN$5:AN$467,'Grid GenerationQueue'!$AX$5:$AX$467,$B162,'Grid GenerationQueue'!$AY$5:$AY$467,$C162,'Grid GenerationQueue'!$BI$5:$BI$467,"&lt;4")</f>
        <v>0</v>
      </c>
      <c r="N162">
        <f>SUMIFS('Grid GenerationQueue'!AO$5:AO$467,'Grid GenerationQueue'!$AX$5:$AX$467,$B162,'Grid GenerationQueue'!$AY$5:$AY$467,$C162,'Grid GenerationQueue'!$BI$5:$BI$467,"&lt;4")</f>
        <v>0</v>
      </c>
      <c r="O162">
        <f>SUMIFS('Grid GenerationQueue'!AP$5:AP$467,'Grid GenerationQueue'!$AX$5:$AX$467,$B162,'Grid GenerationQueue'!$AY$5:$AY$467,$C162,'Grid GenerationQueue'!$BI$5:$BI$467,"&lt;4")</f>
        <v>0</v>
      </c>
      <c r="Q162">
        <f>SUMIFS('Grid GenerationQueue'!AE$5:AE$467,'Grid GenerationQueue'!$AX$5:$AX$467,$B162,'Grid GenerationQueue'!$AY$5:$AY$467,$C162,'Grid GenerationQueue'!$BH$5:$BH$467,"Executed")</f>
        <v>0</v>
      </c>
      <c r="R162">
        <f>SUMIFS('Grid GenerationQueue'!AF$5:AF$467,'Grid GenerationQueue'!$AX$5:$AX$467,$B162,'Grid GenerationQueue'!$AY$5:$AY$467,$C162,'Grid GenerationQueue'!$BH$5:$BH$467,"Executed")</f>
        <v>0</v>
      </c>
      <c r="S162">
        <f>SUMIFS('Grid GenerationQueue'!AG$5:AG$467,'Grid GenerationQueue'!$AX$5:$AX$467,$B162,'Grid GenerationQueue'!$AY$5:$AY$467,$C162,'Grid GenerationQueue'!$BH$5:$BH$467,"Executed")</f>
        <v>0</v>
      </c>
      <c r="T162">
        <f>SUMIFS('Grid GenerationQueue'!AH$5:AH$467,'Grid GenerationQueue'!$AX$5:$AX$467,$B162,'Grid GenerationQueue'!$AY$5:$AY$467,$C162,'Grid GenerationQueue'!$BH$5:$BH$467,"Executed")</f>
        <v>0</v>
      </c>
      <c r="U162">
        <f>SUMIFS('Grid GenerationQueue'!AI$5:AI$467,'Grid GenerationQueue'!$AX$5:$AX$467,$B162,'Grid GenerationQueue'!$AY$5:$AY$467,$C162,'Grid GenerationQueue'!$BH$5:$BH$467,"Executed")</f>
        <v>0</v>
      </c>
      <c r="V162">
        <f>SUMIFS('Grid GenerationQueue'!AJ$5:AJ$467,'Grid GenerationQueue'!$AX$5:$AX$467,$B162,'Grid GenerationQueue'!$AY$5:$AY$467,$C162,'Grid GenerationQueue'!$BH$5:$BH$467,"Executed")</f>
        <v>0</v>
      </c>
      <c r="W162">
        <f>SUMIFS('Grid GenerationQueue'!AK$5:AK$467,'Grid GenerationQueue'!$AX$5:$AX$467,$B162,'Grid GenerationQueue'!$AY$5:$AY$467,$C162,'Grid GenerationQueue'!$BH$5:$BH$467,"Executed")</f>
        <v>0</v>
      </c>
      <c r="X162">
        <f>SUMIFS('Grid GenerationQueue'!AL$5:AL$467,'Grid GenerationQueue'!$AX$5:$AX$467,$B162,'Grid GenerationQueue'!$AY$5:$AY$467,$C162,'Grid GenerationQueue'!$BH$5:$BH$467,"Executed")</f>
        <v>0</v>
      </c>
      <c r="Y162">
        <f>SUMIFS('Grid GenerationQueue'!AM$5:AM$467,'Grid GenerationQueue'!$AX$5:$AX$467,$B162,'Grid GenerationQueue'!$AY$5:$AY$467,$C162,'Grid GenerationQueue'!$BH$5:$BH$467,"Executed")</f>
        <v>0</v>
      </c>
      <c r="Z162">
        <f>SUMIFS('Grid GenerationQueue'!AN$5:AN$467,'Grid GenerationQueue'!$AX$5:$AX$467,$B162,'Grid GenerationQueue'!$AY$5:$AY$467,$C162,'Grid GenerationQueue'!$BH$5:$BH$467,"Executed")</f>
        <v>0</v>
      </c>
      <c r="AA162">
        <f>SUMIFS('Grid GenerationQueue'!AO$5:AO$467,'Grid GenerationQueue'!$AX$5:$AX$467,$B162,'Grid GenerationQueue'!$AY$5:$AY$467,$C162,'Grid GenerationQueue'!$BH$5:$BH$467,"Executed")</f>
        <v>0</v>
      </c>
      <c r="AB162">
        <f>SUMIFS('Grid GenerationQueue'!AP$5:AP$467,'Grid GenerationQueue'!$AX$5:$AX$467,$B162,'Grid GenerationQueue'!$AY$5:$AY$467,$C162,'Grid GenerationQueue'!$BH$5:$BH$467,"Executed")</f>
        <v>0</v>
      </c>
      <c r="AD162">
        <f>SUMIFS('Grid GenerationQueue'!AE$5:AE$467,'Grid GenerationQueue'!$AX$5:$AX$467,$B162,'Grid GenerationQueue'!$AY$5:$AY$467,$C162,'Grid GenerationQueue'!$BF$5:$BF$467,"&lt;&gt;"&amp;"")</f>
        <v>0</v>
      </c>
      <c r="AE162">
        <f>SUMIFS('Grid GenerationQueue'!AF$5:AF$467,'Grid GenerationQueue'!$AX$5:$AX$467,$B162,'Grid GenerationQueue'!$AY$5:$AY$467,$C162,'Grid GenerationQueue'!$BF$5:$BF$467,"&lt;&gt;"&amp;"")</f>
        <v>0</v>
      </c>
      <c r="AF162">
        <f>SUMIFS('Grid GenerationQueue'!AG$5:AG$467,'Grid GenerationQueue'!$AX$5:$AX$467,$B162,'Grid GenerationQueue'!$AY$5:$AY$467,$C162,'Grid GenerationQueue'!$BF$5:$BF$467,"&lt;&gt;"&amp;"")</f>
        <v>0</v>
      </c>
      <c r="AG162">
        <f>SUMIFS('Grid GenerationQueue'!AH$5:AH$467,'Grid GenerationQueue'!$AX$5:$AX$467,$B162,'Grid GenerationQueue'!$AY$5:$AY$467,$C162,'Grid GenerationQueue'!$BF$5:$BF$467,"&lt;&gt;"&amp;"")</f>
        <v>0</v>
      </c>
      <c r="AH162">
        <f>SUMIFS('Grid GenerationQueue'!AI$5:AI$467,'Grid GenerationQueue'!$AX$5:$AX$467,$B162,'Grid GenerationQueue'!$AY$5:$AY$467,$C162,'Grid GenerationQueue'!$BF$5:$BF$467,"&lt;&gt;"&amp;"")</f>
        <v>0</v>
      </c>
      <c r="AI162">
        <f>SUMIFS('Grid GenerationQueue'!AJ$5:AJ$467,'Grid GenerationQueue'!$AX$5:$AX$467,$B162,'Grid GenerationQueue'!$AY$5:$AY$467,$C162,'Grid GenerationQueue'!$BF$5:$BF$467,"&lt;&gt;"&amp;"")</f>
        <v>0</v>
      </c>
      <c r="AJ162">
        <f>SUMIFS('Grid GenerationQueue'!AK$5:AK$467,'Grid GenerationQueue'!$AX$5:$AX$467,$B162,'Grid GenerationQueue'!$AY$5:$AY$467,$C162,'Grid GenerationQueue'!$BF$5:$BF$467,"&lt;&gt;"&amp;"")</f>
        <v>0</v>
      </c>
      <c r="AK162">
        <f>SUMIFS('Grid GenerationQueue'!AL$5:AL$467,'Grid GenerationQueue'!$AX$5:$AX$467,$B162,'Grid GenerationQueue'!$AY$5:$AY$467,$C162,'Grid GenerationQueue'!$BF$5:$BF$467,"&lt;&gt;"&amp;"")</f>
        <v>0</v>
      </c>
      <c r="AL162">
        <f>SUMIFS('Grid GenerationQueue'!AM$5:AM$467,'Grid GenerationQueue'!$AX$5:$AX$467,$B162,'Grid GenerationQueue'!$AY$5:$AY$467,$C162,'Grid GenerationQueue'!$BF$5:$BF$467,"&lt;&gt;"&amp;"")</f>
        <v>0</v>
      </c>
      <c r="AM162">
        <f>SUMIFS('Grid GenerationQueue'!AN$5:AN$467,'Grid GenerationQueue'!$AX$5:$AX$467,$B162,'Grid GenerationQueue'!$AY$5:$AY$467,$C162,'Grid GenerationQueue'!$BF$5:$BF$467,"&lt;&gt;"&amp;"")</f>
        <v>0</v>
      </c>
      <c r="AN162">
        <f>SUMIFS('Grid GenerationQueue'!AO$5:AO$467,'Grid GenerationQueue'!$AX$5:$AX$467,$B162,'Grid GenerationQueue'!$AY$5:$AY$467,$C162,'Grid GenerationQueue'!$BF$5:$BF$467,"&lt;&gt;"&amp;"")</f>
        <v>0</v>
      </c>
      <c r="AO162">
        <f>SUMIFS('Grid GenerationQueue'!AP$5:AP$467,'Grid GenerationQueue'!$AX$5:$AX$467,$B162,'Grid GenerationQueue'!$AY$5:$AY$467,$C162,'Grid GenerationQueue'!$BF$5:$BF$467,"&lt;&gt;"&amp;"")</f>
        <v>0</v>
      </c>
      <c r="AQ162">
        <f>SUMIFS('Grid GenerationQueue'!AE$5:AE$467,'Grid GenerationQueue'!$AX$5:$AX$467,$B162,'Grid GenerationQueue'!$AY$5:$AY$467,$C162)</f>
        <v>0</v>
      </c>
      <c r="AR162">
        <f>SUMIFS('Grid GenerationQueue'!AF$5:AF$467,'Grid GenerationQueue'!$AX$5:$AX$467,$B162,'Grid GenerationQueue'!$AY$5:$AY$467,$C162)</f>
        <v>0</v>
      </c>
      <c r="AS162">
        <f>SUMIFS('Grid GenerationQueue'!AG$5:AG$467,'Grid GenerationQueue'!$AX$5:$AX$467,$B162,'Grid GenerationQueue'!$AY$5:$AY$467,$C162)</f>
        <v>0</v>
      </c>
      <c r="AT162">
        <f>SUMIFS('Grid GenerationQueue'!AH$5:AH$467,'Grid GenerationQueue'!$AX$5:$AX$467,$B162,'Grid GenerationQueue'!$AY$5:$AY$467,$C162)</f>
        <v>0</v>
      </c>
      <c r="AU162">
        <f>SUMIFS('Grid GenerationQueue'!AI$5:AI$467,'Grid GenerationQueue'!$AX$5:$AX$467,$B162,'Grid GenerationQueue'!$AY$5:$AY$467,$C162)</f>
        <v>0</v>
      </c>
      <c r="AV162">
        <f>SUMIFS('Grid GenerationQueue'!AJ$5:AJ$467,'Grid GenerationQueue'!$AX$5:$AX$467,$B162,'Grid GenerationQueue'!$AY$5:$AY$467,$C162)</f>
        <v>0</v>
      </c>
      <c r="AW162">
        <f>SUMIFS('Grid GenerationQueue'!AK$5:AK$467,'Grid GenerationQueue'!$AX$5:$AX$467,$B162,'Grid GenerationQueue'!$AY$5:$AY$467,$C162)</f>
        <v>0</v>
      </c>
      <c r="AX162">
        <f>SUMIFS('Grid GenerationQueue'!AL$5:AL$467,'Grid GenerationQueue'!$AX$5:$AX$467,$B162,'Grid GenerationQueue'!$AY$5:$AY$467,$C162)</f>
        <v>0</v>
      </c>
      <c r="AY162">
        <f>SUMIFS('Grid GenerationQueue'!AM$5:AM$467,'Grid GenerationQueue'!$AX$5:$AX$467,$B162,'Grid GenerationQueue'!$AY$5:$AY$467,$C162)</f>
        <v>0</v>
      </c>
      <c r="AZ162">
        <f>SUMIFS('Grid GenerationQueue'!AN$5:AN$467,'Grid GenerationQueue'!$AX$5:$AX$467,$B162,'Grid GenerationQueue'!$AY$5:$AY$467,$C162)</f>
        <v>0</v>
      </c>
      <c r="BA162">
        <f>SUMIFS('Grid GenerationQueue'!AO$5:AO$467,'Grid GenerationQueue'!$AX$5:$AX$467,$B162,'Grid GenerationQueue'!$AY$5:$AY$467,$C162)</f>
        <v>0</v>
      </c>
      <c r="BB162">
        <f>SUMIFS('Grid GenerationQueue'!AP$5:AP$467,'Grid GenerationQueue'!$AX$5:$AX$467,$B162,'Grid GenerationQueue'!$AY$5:$AY$467,$C162)</f>
        <v>0</v>
      </c>
      <c r="BD162">
        <f>SUMIFS('Grid GenerationQueue'!AE$5:AE$467,'Grid GenerationQueue'!$AX$5:$AX$467,$B162,'Grid GenerationQueue'!$AY$5:$AY$467,$C162,'Grid GenerationQueue'!$BH$5:$BH$467,"Executed",'Grid GenerationQueue'!$BB$5:$BB$467,"&lt;"&amp;$BE$3)</f>
        <v>0</v>
      </c>
      <c r="BE162">
        <f>SUMIFS('Grid GenerationQueue'!AF$5:AF$467,'Grid GenerationQueue'!$AX$5:$AX$467,$B162,'Grid GenerationQueue'!$AY$5:$AY$467,$C162,'Grid GenerationQueue'!$BH$5:$BH$467,"Executed",'Grid GenerationQueue'!$BB$5:$BB$467,"&lt;"&amp;$BE$3)</f>
        <v>0</v>
      </c>
      <c r="BF162">
        <f>SUMIFS('Grid GenerationQueue'!AG$5:AG$467,'Grid GenerationQueue'!$AX$5:$AX$467,$B162,'Grid GenerationQueue'!$AY$5:$AY$467,$C162,'Grid GenerationQueue'!$BH$5:$BH$467,"Executed",'Grid GenerationQueue'!$BB$5:$BB$467,"&lt;"&amp;$BE$3)</f>
        <v>0</v>
      </c>
      <c r="BG162">
        <f>SUMIFS('Grid GenerationQueue'!AH$5:AH$467,'Grid GenerationQueue'!$AX$5:$AX$467,$B162,'Grid GenerationQueue'!$AY$5:$AY$467,$C162,'Grid GenerationQueue'!$BH$5:$BH$467,"Executed",'Grid GenerationQueue'!$BB$5:$BB$467,"&lt;"&amp;$BE$3)</f>
        <v>0</v>
      </c>
      <c r="BH162">
        <f>SUMIFS('Grid GenerationQueue'!AI$5:AI$467,'Grid GenerationQueue'!$AX$5:$AX$467,$B162,'Grid GenerationQueue'!$AY$5:$AY$467,$C162,'Grid GenerationQueue'!$BH$5:$BH$467,"Executed",'Grid GenerationQueue'!$BB$5:$BB$467,"&lt;"&amp;$BE$3)</f>
        <v>0</v>
      </c>
      <c r="BI162">
        <f>SUMIFS('Grid GenerationQueue'!AJ$5:AJ$467,'Grid GenerationQueue'!$AX$5:$AX$467,$B162,'Grid GenerationQueue'!$AY$5:$AY$467,$C162,'Grid GenerationQueue'!$BH$5:$BH$467,"Executed",'Grid GenerationQueue'!$BB$5:$BB$467,"&lt;"&amp;$BE$3)</f>
        <v>0</v>
      </c>
      <c r="BJ162">
        <f>SUMIFS('Grid GenerationQueue'!AK$5:AK$467,'Grid GenerationQueue'!$AX$5:$AX$467,$B162,'Grid GenerationQueue'!$AY$5:$AY$467,$C162,'Grid GenerationQueue'!$BH$5:$BH$467,"Executed",'Grid GenerationQueue'!$BB$5:$BB$467,"&lt;"&amp;$BE$3)</f>
        <v>0</v>
      </c>
      <c r="BK162">
        <f>SUMIFS('Grid GenerationQueue'!AL$5:AL$467,'Grid GenerationQueue'!$AX$5:$AX$467,$B162,'Grid GenerationQueue'!$AY$5:$AY$467,$C162,'Grid GenerationQueue'!$BH$5:$BH$467,"Executed",'Grid GenerationQueue'!$BB$5:$BB$467,"&lt;"&amp;$BE$3)</f>
        <v>0</v>
      </c>
      <c r="BL162">
        <f>SUMIFS('Grid GenerationQueue'!AM$5:AM$467,'Grid GenerationQueue'!$AX$5:$AX$467,$B162,'Grid GenerationQueue'!$AY$5:$AY$467,$C162,'Grid GenerationQueue'!$BH$5:$BH$467,"Executed",'Grid GenerationQueue'!$BB$5:$BB$467,"&lt;"&amp;$BE$3)</f>
        <v>0</v>
      </c>
      <c r="BM162">
        <f>SUMIFS('Grid GenerationQueue'!AN$5:AN$467,'Grid GenerationQueue'!$AX$5:$AX$467,$B162,'Grid GenerationQueue'!$AY$5:$AY$467,$C162,'Grid GenerationQueue'!$BH$5:$BH$467,"Executed",'Grid GenerationQueue'!$BB$5:$BB$467,"&lt;"&amp;$BE$3)</f>
        <v>0</v>
      </c>
      <c r="BN162">
        <f>SUMIFS('Grid GenerationQueue'!AO$5:AO$467,'Grid GenerationQueue'!$AX$5:$AX$467,$B162,'Grid GenerationQueue'!$AY$5:$AY$467,$C162,'Grid GenerationQueue'!$BH$5:$BH$467,"Executed",'Grid GenerationQueue'!$BB$5:$BB$467,"&lt;"&amp;$BE$3)</f>
        <v>0</v>
      </c>
      <c r="BO162">
        <f>SUMIFS('Grid GenerationQueue'!AP$5:AP$467,'Grid GenerationQueue'!$AX$5:$AX$467,$B162,'Grid GenerationQueue'!$AY$5:$AY$467,$C162,'Grid GenerationQueue'!$BH$5:$BH$467,"Executed",'Grid GenerationQueue'!$BB$5:$BB$467,"&lt;"&amp;$BE$3)</f>
        <v>0</v>
      </c>
      <c r="BQ162">
        <f>SUMIFS('Grid GenerationQueue'!AE$5:AE$467,'Grid GenerationQueue'!$AX$5:$AX$467,$B162,'Grid GenerationQueue'!$AY$5:$AY$467,$C162,'Grid GenerationQueue'!$BF$5:$BF$467,"&lt;&gt;"&amp;"",'Grid GenerationQueue'!$BB$5:$BB$467,"&lt;"&amp;$BE$3)</f>
        <v>0</v>
      </c>
      <c r="BR162">
        <f>SUMIFS('Grid GenerationQueue'!AF$5:AF$467,'Grid GenerationQueue'!$AX$5:$AX$467,$B162,'Grid GenerationQueue'!$AY$5:$AY$467,$C162,'Grid GenerationQueue'!$BF$5:$BF$467,"&lt;&gt;"&amp;"",'Grid GenerationQueue'!$BB$5:$BB$467,"&lt;"&amp;$BE$3)</f>
        <v>0</v>
      </c>
      <c r="BS162">
        <f>SUMIFS('Grid GenerationQueue'!AG$5:AG$467,'Grid GenerationQueue'!$AX$5:$AX$467,$B162,'Grid GenerationQueue'!$AY$5:$AY$467,$C162,'Grid GenerationQueue'!$BF$5:$BF$467,"&lt;&gt;"&amp;"",'Grid GenerationQueue'!$BB$5:$BB$467,"&lt;"&amp;$BE$3)</f>
        <v>0</v>
      </c>
      <c r="BT162">
        <f>SUMIFS('Grid GenerationQueue'!AH$5:AH$467,'Grid GenerationQueue'!$AX$5:$AX$467,$B162,'Grid GenerationQueue'!$AY$5:$AY$467,$C162,'Grid GenerationQueue'!$BF$5:$BF$467,"&lt;&gt;"&amp;"",'Grid GenerationQueue'!$BB$5:$BB$467,"&lt;"&amp;$BE$3)</f>
        <v>0</v>
      </c>
      <c r="BU162">
        <f>SUMIFS('Grid GenerationQueue'!AI$5:AI$467,'Grid GenerationQueue'!$AX$5:$AX$467,$B162,'Grid GenerationQueue'!$AY$5:$AY$467,$C162,'Grid GenerationQueue'!$BF$5:$BF$467,"&lt;&gt;"&amp;"",'Grid GenerationQueue'!$BB$5:$BB$467,"&lt;"&amp;$BE$3)</f>
        <v>0</v>
      </c>
      <c r="BV162">
        <f>SUMIFS('Grid GenerationQueue'!AJ$5:AJ$467,'Grid GenerationQueue'!$AX$5:$AX$467,$B162,'Grid GenerationQueue'!$AY$5:$AY$467,$C162,'Grid GenerationQueue'!$BF$5:$BF$467,"&lt;&gt;"&amp;"",'Grid GenerationQueue'!$BB$5:$BB$467,"&lt;"&amp;$BE$3)</f>
        <v>0</v>
      </c>
      <c r="BW162">
        <f>SUMIFS('Grid GenerationQueue'!AK$5:AK$467,'Grid GenerationQueue'!$AX$5:$AX$467,$B162,'Grid GenerationQueue'!$AY$5:$AY$467,$C162,'Grid GenerationQueue'!$BF$5:$BF$467,"&lt;&gt;"&amp;"",'Grid GenerationQueue'!$BB$5:$BB$467,"&lt;"&amp;$BE$3)</f>
        <v>0</v>
      </c>
      <c r="BX162">
        <f>SUMIFS('Grid GenerationQueue'!AL$5:AL$467,'Grid GenerationQueue'!$AX$5:$AX$467,$B162,'Grid GenerationQueue'!$AY$5:$AY$467,$C162,'Grid GenerationQueue'!$BF$5:$BF$467,"&lt;&gt;"&amp;"",'Grid GenerationQueue'!$BB$5:$BB$467,"&lt;"&amp;$BE$3)</f>
        <v>0</v>
      </c>
      <c r="BY162">
        <f>SUMIFS('Grid GenerationQueue'!AM$5:AM$467,'Grid GenerationQueue'!$AX$5:$AX$467,$B162,'Grid GenerationQueue'!$AY$5:$AY$467,$C162,'Grid GenerationQueue'!$BF$5:$BF$467,"&lt;&gt;"&amp;"",'Grid GenerationQueue'!$BB$5:$BB$467,"&lt;"&amp;$BE$3)</f>
        <v>0</v>
      </c>
      <c r="BZ162">
        <f>SUMIFS('Grid GenerationQueue'!AN$5:AN$467,'Grid GenerationQueue'!$AX$5:$AX$467,$B162,'Grid GenerationQueue'!$AY$5:$AY$467,$C162,'Grid GenerationQueue'!$BF$5:$BF$467,"&lt;&gt;"&amp;"",'Grid GenerationQueue'!$BB$5:$BB$467,"&lt;"&amp;$BE$3)</f>
        <v>0</v>
      </c>
      <c r="CA162">
        <f>SUMIFS('Grid GenerationQueue'!AO$5:AO$467,'Grid GenerationQueue'!$AX$5:$AX$467,$B162,'Grid GenerationQueue'!$AY$5:$AY$467,$C162,'Grid GenerationQueue'!$BF$5:$BF$467,"&lt;&gt;"&amp;"",'Grid GenerationQueue'!$BB$5:$BB$467,"&lt;"&amp;$BE$3)</f>
        <v>0</v>
      </c>
      <c r="CB162">
        <f>SUMIFS('Grid GenerationQueue'!AP$5:AP$467,'Grid GenerationQueue'!$AX$5:$AX$467,$B162,'Grid GenerationQueue'!$AY$5:$AY$467,$C162,'Grid GenerationQueue'!$BF$5:$BF$467,"&lt;&gt;"&amp;"",'Grid GenerationQueue'!$BB$5:$BB$467,"&lt;"&amp;$BE$3)</f>
        <v>0</v>
      </c>
      <c r="CD162">
        <f>SUMIFS('Grid GenerationQueue'!AE$5:AE$467,'Grid GenerationQueue'!$AX$5:$AX$467,$B162,'Grid GenerationQueue'!$AY$5:$AY$467,$C162,'Grid GenerationQueue'!$BB$5:$BB$467,"&lt;"&amp;$BE$3)</f>
        <v>0</v>
      </c>
      <c r="CE162">
        <f>SUMIFS('Grid GenerationQueue'!AF$5:AF$467,'Grid GenerationQueue'!$AX$5:$AX$467,$B162,'Grid GenerationQueue'!$AY$5:$AY$467,$C162,'Grid GenerationQueue'!$BB$5:$BB$467,"&lt;"&amp;$BE$3)</f>
        <v>0</v>
      </c>
      <c r="CF162">
        <f>SUMIFS('Grid GenerationQueue'!AG$5:AG$467,'Grid GenerationQueue'!$AX$5:$AX$467,$B162,'Grid GenerationQueue'!$AY$5:$AY$467,$C162,'Grid GenerationQueue'!$BB$5:$BB$467,"&lt;"&amp;$BE$3)</f>
        <v>0</v>
      </c>
      <c r="CG162">
        <f>SUMIFS('Grid GenerationQueue'!AH$5:AH$467,'Grid GenerationQueue'!$AX$5:$AX$467,$B162,'Grid GenerationQueue'!$AY$5:$AY$467,$C162,'Grid GenerationQueue'!$BB$5:$BB$467,"&lt;"&amp;$BE$3)</f>
        <v>0</v>
      </c>
      <c r="CH162">
        <f>SUMIFS('Grid GenerationQueue'!AI$5:AI$467,'Grid GenerationQueue'!$AX$5:$AX$467,$B162,'Grid GenerationQueue'!$AY$5:$AY$467,$C162,'Grid GenerationQueue'!$BB$5:$BB$467,"&lt;"&amp;$BE$3)</f>
        <v>0</v>
      </c>
      <c r="CI162">
        <f>SUMIFS('Grid GenerationQueue'!AJ$5:AJ$467,'Grid GenerationQueue'!$AX$5:$AX$467,$B162,'Grid GenerationQueue'!$AY$5:$AY$467,$C162,'Grid GenerationQueue'!$BB$5:$BB$467,"&lt;"&amp;$BE$3)</f>
        <v>0</v>
      </c>
      <c r="CJ162">
        <f>SUMIFS('Grid GenerationQueue'!AK$5:AK$467,'Grid GenerationQueue'!$AX$5:$AX$467,$B162,'Grid GenerationQueue'!$AY$5:$AY$467,$C162,'Grid GenerationQueue'!$BB$5:$BB$467,"&lt;"&amp;$BE$3)</f>
        <v>0</v>
      </c>
      <c r="CK162">
        <f>SUMIFS('Grid GenerationQueue'!AL$5:AL$467,'Grid GenerationQueue'!$AX$5:$AX$467,$B162,'Grid GenerationQueue'!$AY$5:$AY$467,$C162,'Grid GenerationQueue'!$BB$5:$BB$467,"&lt;"&amp;$BE$3)</f>
        <v>0</v>
      </c>
      <c r="CL162">
        <f>SUMIFS('Grid GenerationQueue'!AM$5:AM$467,'Grid GenerationQueue'!$AX$5:$AX$467,$B162,'Grid GenerationQueue'!$AY$5:$AY$467,$C162,'Grid GenerationQueue'!$BB$5:$BB$467,"&lt;"&amp;$BE$3)</f>
        <v>0</v>
      </c>
      <c r="CM162">
        <f>SUMIFS('Grid GenerationQueue'!AN$5:AN$467,'Grid GenerationQueue'!$AX$5:$AX$467,$B162,'Grid GenerationQueue'!$AY$5:$AY$467,$C162,'Grid GenerationQueue'!$BB$5:$BB$467,"&lt;"&amp;$BE$3)</f>
        <v>0</v>
      </c>
      <c r="CN162">
        <f>SUMIFS('Grid GenerationQueue'!AO$5:AO$467,'Grid GenerationQueue'!$AX$5:$AX$467,$B162,'Grid GenerationQueue'!$AY$5:$AY$467,$C162,'Grid GenerationQueue'!$BB$5:$BB$467,"&lt;"&amp;$BE$3)</f>
        <v>0</v>
      </c>
      <c r="CO162">
        <f>SUMIFS('Grid GenerationQueue'!AP$5:AP$467,'Grid GenerationQueue'!$AX$5:$AX$467,$B162,'Grid GenerationQueue'!$AY$5:$AY$467,$C162,'Grid GenerationQueue'!$BB$5:$BB$467,"&lt;"&amp;$BE$3)</f>
        <v>0</v>
      </c>
    </row>
    <row r="163" spans="1:93" x14ac:dyDescent="0.35">
      <c r="A163" t="s">
        <v>4648</v>
      </c>
      <c r="B163" t="s">
        <v>4482</v>
      </c>
      <c r="C163">
        <v>115</v>
      </c>
      <c r="D163">
        <f>SUMIFS('Grid GenerationQueue'!AE$5:AE$467,'Grid GenerationQueue'!$AX$5:$AX$467,$B163,'Grid GenerationQueue'!$AY$5:$AY$467,$C163,'Grid GenerationQueue'!$BI$5:$BI$467,"&lt;4")</f>
        <v>0</v>
      </c>
      <c r="E163">
        <f>SUMIFS('Grid GenerationQueue'!AF$5:AF$467,'Grid GenerationQueue'!$AX$5:$AX$467,$B163,'Grid GenerationQueue'!$AY$5:$AY$467,$C163,'Grid GenerationQueue'!$BI$5:$BI$467,"&lt;4")</f>
        <v>0</v>
      </c>
      <c r="F163">
        <f>SUMIFS('Grid GenerationQueue'!AG$5:AG$467,'Grid GenerationQueue'!$AX$5:$AX$467,$B163,'Grid GenerationQueue'!$AY$5:$AY$467,$C163,'Grid GenerationQueue'!$BI$5:$BI$467,"&lt;4")</f>
        <v>0</v>
      </c>
      <c r="G163">
        <f>SUMIFS('Grid GenerationQueue'!AH$5:AH$467,'Grid GenerationQueue'!$AX$5:$AX$467,$B163,'Grid GenerationQueue'!$AY$5:$AY$467,$C163,'Grid GenerationQueue'!$BI$5:$BI$467,"&lt;4")</f>
        <v>0</v>
      </c>
      <c r="H163">
        <f>SUMIFS('Grid GenerationQueue'!AI$5:AI$467,'Grid GenerationQueue'!$AX$5:$AX$467,$B163,'Grid GenerationQueue'!$AY$5:$AY$467,$C163,'Grid GenerationQueue'!$BI$5:$BI$467,"&lt;4")</f>
        <v>0</v>
      </c>
      <c r="I163">
        <f>SUMIFS('Grid GenerationQueue'!AJ$5:AJ$467,'Grid GenerationQueue'!$AX$5:$AX$467,$B163,'Grid GenerationQueue'!$AY$5:$AY$467,$C163,'Grid GenerationQueue'!$BI$5:$BI$467,"&lt;4")</f>
        <v>0</v>
      </c>
      <c r="J163">
        <f>SUMIFS('Grid GenerationQueue'!AK$5:AK$467,'Grid GenerationQueue'!$AX$5:$AX$467,$B163,'Grid GenerationQueue'!$AY$5:$AY$467,$C163,'Grid GenerationQueue'!$BI$5:$BI$467,"&lt;4")</f>
        <v>0</v>
      </c>
      <c r="K163">
        <f>SUMIFS('Grid GenerationQueue'!AL$5:AL$467,'Grid GenerationQueue'!$AX$5:$AX$467,$B163,'Grid GenerationQueue'!$AY$5:$AY$467,$C163,'Grid GenerationQueue'!$BI$5:$BI$467,"&lt;4")</f>
        <v>0</v>
      </c>
      <c r="L163">
        <f>SUMIFS('Grid GenerationQueue'!AM$5:AM$467,'Grid GenerationQueue'!$AX$5:$AX$467,$B163,'Grid GenerationQueue'!$AY$5:$AY$467,$C163,'Grid GenerationQueue'!$BI$5:$BI$467,"&lt;4")</f>
        <v>0</v>
      </c>
      <c r="M163">
        <f>SUMIFS('Grid GenerationQueue'!AN$5:AN$467,'Grid GenerationQueue'!$AX$5:$AX$467,$B163,'Grid GenerationQueue'!$AY$5:$AY$467,$C163,'Grid GenerationQueue'!$BI$5:$BI$467,"&lt;4")</f>
        <v>0</v>
      </c>
      <c r="N163">
        <f>SUMIFS('Grid GenerationQueue'!AO$5:AO$467,'Grid GenerationQueue'!$AX$5:$AX$467,$B163,'Grid GenerationQueue'!$AY$5:$AY$467,$C163,'Grid GenerationQueue'!$BI$5:$BI$467,"&lt;4")</f>
        <v>0</v>
      </c>
      <c r="O163">
        <f>SUMIFS('Grid GenerationQueue'!AP$5:AP$467,'Grid GenerationQueue'!$AX$5:$AX$467,$B163,'Grid GenerationQueue'!$AY$5:$AY$467,$C163,'Grid GenerationQueue'!$BI$5:$BI$467,"&lt;4")</f>
        <v>0</v>
      </c>
      <c r="Q163">
        <f>SUMIFS('Grid GenerationQueue'!AE$5:AE$467,'Grid GenerationQueue'!$AX$5:$AX$467,$B163,'Grid GenerationQueue'!$AY$5:$AY$467,$C163,'Grid GenerationQueue'!$BH$5:$BH$467,"Executed")</f>
        <v>0</v>
      </c>
      <c r="R163">
        <f>SUMIFS('Grid GenerationQueue'!AF$5:AF$467,'Grid GenerationQueue'!$AX$5:$AX$467,$B163,'Grid GenerationQueue'!$AY$5:$AY$467,$C163,'Grid GenerationQueue'!$BH$5:$BH$467,"Executed")</f>
        <v>0</v>
      </c>
      <c r="S163">
        <f>SUMIFS('Grid GenerationQueue'!AG$5:AG$467,'Grid GenerationQueue'!$AX$5:$AX$467,$B163,'Grid GenerationQueue'!$AY$5:$AY$467,$C163,'Grid GenerationQueue'!$BH$5:$BH$467,"Executed")</f>
        <v>0</v>
      </c>
      <c r="T163">
        <f>SUMIFS('Grid GenerationQueue'!AH$5:AH$467,'Grid GenerationQueue'!$AX$5:$AX$467,$B163,'Grid GenerationQueue'!$AY$5:$AY$467,$C163,'Grid GenerationQueue'!$BH$5:$BH$467,"Executed")</f>
        <v>0</v>
      </c>
      <c r="U163">
        <f>SUMIFS('Grid GenerationQueue'!AI$5:AI$467,'Grid GenerationQueue'!$AX$5:$AX$467,$B163,'Grid GenerationQueue'!$AY$5:$AY$467,$C163,'Grid GenerationQueue'!$BH$5:$BH$467,"Executed")</f>
        <v>0</v>
      </c>
      <c r="V163">
        <f>SUMIFS('Grid GenerationQueue'!AJ$5:AJ$467,'Grid GenerationQueue'!$AX$5:$AX$467,$B163,'Grid GenerationQueue'!$AY$5:$AY$467,$C163,'Grid GenerationQueue'!$BH$5:$BH$467,"Executed")</f>
        <v>0</v>
      </c>
      <c r="W163">
        <f>SUMIFS('Grid GenerationQueue'!AK$5:AK$467,'Grid GenerationQueue'!$AX$5:$AX$467,$B163,'Grid GenerationQueue'!$AY$5:$AY$467,$C163,'Grid GenerationQueue'!$BH$5:$BH$467,"Executed")</f>
        <v>0</v>
      </c>
      <c r="X163">
        <f>SUMIFS('Grid GenerationQueue'!AL$5:AL$467,'Grid GenerationQueue'!$AX$5:$AX$467,$B163,'Grid GenerationQueue'!$AY$5:$AY$467,$C163,'Grid GenerationQueue'!$BH$5:$BH$467,"Executed")</f>
        <v>0</v>
      </c>
      <c r="Y163">
        <f>SUMIFS('Grid GenerationQueue'!AM$5:AM$467,'Grid GenerationQueue'!$AX$5:$AX$467,$B163,'Grid GenerationQueue'!$AY$5:$AY$467,$C163,'Grid GenerationQueue'!$BH$5:$BH$467,"Executed")</f>
        <v>0</v>
      </c>
      <c r="Z163">
        <f>SUMIFS('Grid GenerationQueue'!AN$5:AN$467,'Grid GenerationQueue'!$AX$5:$AX$467,$B163,'Grid GenerationQueue'!$AY$5:$AY$467,$C163,'Grid GenerationQueue'!$BH$5:$BH$467,"Executed")</f>
        <v>0</v>
      </c>
      <c r="AA163">
        <f>SUMIFS('Grid GenerationQueue'!AO$5:AO$467,'Grid GenerationQueue'!$AX$5:$AX$467,$B163,'Grid GenerationQueue'!$AY$5:$AY$467,$C163,'Grid GenerationQueue'!$BH$5:$BH$467,"Executed")</f>
        <v>0</v>
      </c>
      <c r="AB163">
        <f>SUMIFS('Grid GenerationQueue'!AP$5:AP$467,'Grid GenerationQueue'!$AX$5:$AX$467,$B163,'Grid GenerationQueue'!$AY$5:$AY$467,$C163,'Grid GenerationQueue'!$BH$5:$BH$467,"Executed")</f>
        <v>0</v>
      </c>
      <c r="AD163">
        <f>SUMIFS('Grid GenerationQueue'!AE$5:AE$467,'Grid GenerationQueue'!$AX$5:$AX$467,$B163,'Grid GenerationQueue'!$AY$5:$AY$467,$C163,'Grid GenerationQueue'!$BF$5:$BF$467,"&lt;&gt;"&amp;"")</f>
        <v>0</v>
      </c>
      <c r="AE163">
        <f>SUMIFS('Grid GenerationQueue'!AF$5:AF$467,'Grid GenerationQueue'!$AX$5:$AX$467,$B163,'Grid GenerationQueue'!$AY$5:$AY$467,$C163,'Grid GenerationQueue'!$BF$5:$BF$467,"&lt;&gt;"&amp;"")</f>
        <v>0</v>
      </c>
      <c r="AF163">
        <f>SUMIFS('Grid GenerationQueue'!AG$5:AG$467,'Grid GenerationQueue'!$AX$5:$AX$467,$B163,'Grid GenerationQueue'!$AY$5:$AY$467,$C163,'Grid GenerationQueue'!$BF$5:$BF$467,"&lt;&gt;"&amp;"")</f>
        <v>0</v>
      </c>
      <c r="AG163">
        <f>SUMIFS('Grid GenerationQueue'!AH$5:AH$467,'Grid GenerationQueue'!$AX$5:$AX$467,$B163,'Grid GenerationQueue'!$AY$5:$AY$467,$C163,'Grid GenerationQueue'!$BF$5:$BF$467,"&lt;&gt;"&amp;"")</f>
        <v>0</v>
      </c>
      <c r="AH163">
        <f>SUMIFS('Grid GenerationQueue'!AI$5:AI$467,'Grid GenerationQueue'!$AX$5:$AX$467,$B163,'Grid GenerationQueue'!$AY$5:$AY$467,$C163,'Grid GenerationQueue'!$BF$5:$BF$467,"&lt;&gt;"&amp;"")</f>
        <v>0</v>
      </c>
      <c r="AI163">
        <f>SUMIFS('Grid GenerationQueue'!AJ$5:AJ$467,'Grid GenerationQueue'!$AX$5:$AX$467,$B163,'Grid GenerationQueue'!$AY$5:$AY$467,$C163,'Grid GenerationQueue'!$BF$5:$BF$467,"&lt;&gt;"&amp;"")</f>
        <v>0</v>
      </c>
      <c r="AJ163">
        <f>SUMIFS('Grid GenerationQueue'!AK$5:AK$467,'Grid GenerationQueue'!$AX$5:$AX$467,$B163,'Grid GenerationQueue'!$AY$5:$AY$467,$C163,'Grid GenerationQueue'!$BF$5:$BF$467,"&lt;&gt;"&amp;"")</f>
        <v>0</v>
      </c>
      <c r="AK163">
        <f>SUMIFS('Grid GenerationQueue'!AL$5:AL$467,'Grid GenerationQueue'!$AX$5:$AX$467,$B163,'Grid GenerationQueue'!$AY$5:$AY$467,$C163,'Grid GenerationQueue'!$BF$5:$BF$467,"&lt;&gt;"&amp;"")</f>
        <v>0</v>
      </c>
      <c r="AL163">
        <f>SUMIFS('Grid GenerationQueue'!AM$5:AM$467,'Grid GenerationQueue'!$AX$5:$AX$467,$B163,'Grid GenerationQueue'!$AY$5:$AY$467,$C163,'Grid GenerationQueue'!$BF$5:$BF$467,"&lt;&gt;"&amp;"")</f>
        <v>0</v>
      </c>
      <c r="AM163">
        <f>SUMIFS('Grid GenerationQueue'!AN$5:AN$467,'Grid GenerationQueue'!$AX$5:$AX$467,$B163,'Grid GenerationQueue'!$AY$5:$AY$467,$C163,'Grid GenerationQueue'!$BF$5:$BF$467,"&lt;&gt;"&amp;"")</f>
        <v>0</v>
      </c>
      <c r="AN163">
        <f>SUMIFS('Grid GenerationQueue'!AO$5:AO$467,'Grid GenerationQueue'!$AX$5:$AX$467,$B163,'Grid GenerationQueue'!$AY$5:$AY$467,$C163,'Grid GenerationQueue'!$BF$5:$BF$467,"&lt;&gt;"&amp;"")</f>
        <v>0</v>
      </c>
      <c r="AO163">
        <f>SUMIFS('Grid GenerationQueue'!AP$5:AP$467,'Grid GenerationQueue'!$AX$5:$AX$467,$B163,'Grid GenerationQueue'!$AY$5:$AY$467,$C163,'Grid GenerationQueue'!$BF$5:$BF$467,"&lt;&gt;"&amp;"")</f>
        <v>0</v>
      </c>
      <c r="AQ163">
        <f>SUMIFS('Grid GenerationQueue'!AE$5:AE$467,'Grid GenerationQueue'!$AX$5:$AX$467,$B163,'Grid GenerationQueue'!$AY$5:$AY$467,$C163)</f>
        <v>0</v>
      </c>
      <c r="AR163">
        <f>SUMIFS('Grid GenerationQueue'!AF$5:AF$467,'Grid GenerationQueue'!$AX$5:$AX$467,$B163,'Grid GenerationQueue'!$AY$5:$AY$467,$C163)</f>
        <v>0</v>
      </c>
      <c r="AS163">
        <f>SUMIFS('Grid GenerationQueue'!AG$5:AG$467,'Grid GenerationQueue'!$AX$5:$AX$467,$B163,'Grid GenerationQueue'!$AY$5:$AY$467,$C163)</f>
        <v>0</v>
      </c>
      <c r="AT163">
        <f>SUMIFS('Grid GenerationQueue'!AH$5:AH$467,'Grid GenerationQueue'!$AX$5:$AX$467,$B163,'Grid GenerationQueue'!$AY$5:$AY$467,$C163)</f>
        <v>0</v>
      </c>
      <c r="AU163">
        <f>SUMIFS('Grid GenerationQueue'!AI$5:AI$467,'Grid GenerationQueue'!$AX$5:$AX$467,$B163,'Grid GenerationQueue'!$AY$5:$AY$467,$C163)</f>
        <v>0</v>
      </c>
      <c r="AV163">
        <f>SUMIFS('Grid GenerationQueue'!AJ$5:AJ$467,'Grid GenerationQueue'!$AX$5:$AX$467,$B163,'Grid GenerationQueue'!$AY$5:$AY$467,$C163)</f>
        <v>0</v>
      </c>
      <c r="AW163">
        <f>SUMIFS('Grid GenerationQueue'!AK$5:AK$467,'Grid GenerationQueue'!$AX$5:$AX$467,$B163,'Grid GenerationQueue'!$AY$5:$AY$467,$C163)</f>
        <v>0</v>
      </c>
      <c r="AX163">
        <f>SUMIFS('Grid GenerationQueue'!AL$5:AL$467,'Grid GenerationQueue'!$AX$5:$AX$467,$B163,'Grid GenerationQueue'!$AY$5:$AY$467,$C163)</f>
        <v>0</v>
      </c>
      <c r="AY163">
        <f>SUMIFS('Grid GenerationQueue'!AM$5:AM$467,'Grid GenerationQueue'!$AX$5:$AX$467,$B163,'Grid GenerationQueue'!$AY$5:$AY$467,$C163)</f>
        <v>0</v>
      </c>
      <c r="AZ163">
        <f>SUMIFS('Grid GenerationQueue'!AN$5:AN$467,'Grid GenerationQueue'!$AX$5:$AX$467,$B163,'Grid GenerationQueue'!$AY$5:$AY$467,$C163)</f>
        <v>0</v>
      </c>
      <c r="BA163">
        <f>SUMIFS('Grid GenerationQueue'!AO$5:AO$467,'Grid GenerationQueue'!$AX$5:$AX$467,$B163,'Grid GenerationQueue'!$AY$5:$AY$467,$C163)</f>
        <v>0</v>
      </c>
      <c r="BB163">
        <f>SUMIFS('Grid GenerationQueue'!AP$5:AP$467,'Grid GenerationQueue'!$AX$5:$AX$467,$B163,'Grid GenerationQueue'!$AY$5:$AY$467,$C163)</f>
        <v>0</v>
      </c>
      <c r="BD163">
        <f>SUMIFS('Grid GenerationQueue'!AE$5:AE$467,'Grid GenerationQueue'!$AX$5:$AX$467,$B163,'Grid GenerationQueue'!$AY$5:$AY$467,$C163,'Grid GenerationQueue'!$BH$5:$BH$467,"Executed",'Grid GenerationQueue'!$BB$5:$BB$467,"&lt;"&amp;$BE$3)</f>
        <v>0</v>
      </c>
      <c r="BE163">
        <f>SUMIFS('Grid GenerationQueue'!AF$5:AF$467,'Grid GenerationQueue'!$AX$5:$AX$467,$B163,'Grid GenerationQueue'!$AY$5:$AY$467,$C163,'Grid GenerationQueue'!$BH$5:$BH$467,"Executed",'Grid GenerationQueue'!$BB$5:$BB$467,"&lt;"&amp;$BE$3)</f>
        <v>0</v>
      </c>
      <c r="BF163">
        <f>SUMIFS('Grid GenerationQueue'!AG$5:AG$467,'Grid GenerationQueue'!$AX$5:$AX$467,$B163,'Grid GenerationQueue'!$AY$5:$AY$467,$C163,'Grid GenerationQueue'!$BH$5:$BH$467,"Executed",'Grid GenerationQueue'!$BB$5:$BB$467,"&lt;"&amp;$BE$3)</f>
        <v>0</v>
      </c>
      <c r="BG163">
        <f>SUMIFS('Grid GenerationQueue'!AH$5:AH$467,'Grid GenerationQueue'!$AX$5:$AX$467,$B163,'Grid GenerationQueue'!$AY$5:$AY$467,$C163,'Grid GenerationQueue'!$BH$5:$BH$467,"Executed",'Grid GenerationQueue'!$BB$5:$BB$467,"&lt;"&amp;$BE$3)</f>
        <v>0</v>
      </c>
      <c r="BH163">
        <f>SUMIFS('Grid GenerationQueue'!AI$5:AI$467,'Grid GenerationQueue'!$AX$5:$AX$467,$B163,'Grid GenerationQueue'!$AY$5:$AY$467,$C163,'Grid GenerationQueue'!$BH$5:$BH$467,"Executed",'Grid GenerationQueue'!$BB$5:$BB$467,"&lt;"&amp;$BE$3)</f>
        <v>0</v>
      </c>
      <c r="BI163">
        <f>SUMIFS('Grid GenerationQueue'!AJ$5:AJ$467,'Grid GenerationQueue'!$AX$5:$AX$467,$B163,'Grid GenerationQueue'!$AY$5:$AY$467,$C163,'Grid GenerationQueue'!$BH$5:$BH$467,"Executed",'Grid GenerationQueue'!$BB$5:$BB$467,"&lt;"&amp;$BE$3)</f>
        <v>0</v>
      </c>
      <c r="BJ163">
        <f>SUMIFS('Grid GenerationQueue'!AK$5:AK$467,'Grid GenerationQueue'!$AX$5:$AX$467,$B163,'Grid GenerationQueue'!$AY$5:$AY$467,$C163,'Grid GenerationQueue'!$BH$5:$BH$467,"Executed",'Grid GenerationQueue'!$BB$5:$BB$467,"&lt;"&amp;$BE$3)</f>
        <v>0</v>
      </c>
      <c r="BK163">
        <f>SUMIFS('Grid GenerationQueue'!AL$5:AL$467,'Grid GenerationQueue'!$AX$5:$AX$467,$B163,'Grid GenerationQueue'!$AY$5:$AY$467,$C163,'Grid GenerationQueue'!$BH$5:$BH$467,"Executed",'Grid GenerationQueue'!$BB$5:$BB$467,"&lt;"&amp;$BE$3)</f>
        <v>0</v>
      </c>
      <c r="BL163">
        <f>SUMIFS('Grid GenerationQueue'!AM$5:AM$467,'Grid GenerationQueue'!$AX$5:$AX$467,$B163,'Grid GenerationQueue'!$AY$5:$AY$467,$C163,'Grid GenerationQueue'!$BH$5:$BH$467,"Executed",'Grid GenerationQueue'!$BB$5:$BB$467,"&lt;"&amp;$BE$3)</f>
        <v>0</v>
      </c>
      <c r="BM163">
        <f>SUMIFS('Grid GenerationQueue'!AN$5:AN$467,'Grid GenerationQueue'!$AX$5:$AX$467,$B163,'Grid GenerationQueue'!$AY$5:$AY$467,$C163,'Grid GenerationQueue'!$BH$5:$BH$467,"Executed",'Grid GenerationQueue'!$BB$5:$BB$467,"&lt;"&amp;$BE$3)</f>
        <v>0</v>
      </c>
      <c r="BN163">
        <f>SUMIFS('Grid GenerationQueue'!AO$5:AO$467,'Grid GenerationQueue'!$AX$5:$AX$467,$B163,'Grid GenerationQueue'!$AY$5:$AY$467,$C163,'Grid GenerationQueue'!$BH$5:$BH$467,"Executed",'Grid GenerationQueue'!$BB$5:$BB$467,"&lt;"&amp;$BE$3)</f>
        <v>0</v>
      </c>
      <c r="BO163">
        <f>SUMIFS('Grid GenerationQueue'!AP$5:AP$467,'Grid GenerationQueue'!$AX$5:$AX$467,$B163,'Grid GenerationQueue'!$AY$5:$AY$467,$C163,'Grid GenerationQueue'!$BH$5:$BH$467,"Executed",'Grid GenerationQueue'!$BB$5:$BB$467,"&lt;"&amp;$BE$3)</f>
        <v>0</v>
      </c>
      <c r="BQ163">
        <f>SUMIFS('Grid GenerationQueue'!AE$5:AE$467,'Grid GenerationQueue'!$AX$5:$AX$467,$B163,'Grid GenerationQueue'!$AY$5:$AY$467,$C163,'Grid GenerationQueue'!$BF$5:$BF$467,"&lt;&gt;"&amp;"",'Grid GenerationQueue'!$BB$5:$BB$467,"&lt;"&amp;$BE$3)</f>
        <v>0</v>
      </c>
      <c r="BR163">
        <f>SUMIFS('Grid GenerationQueue'!AF$5:AF$467,'Grid GenerationQueue'!$AX$5:$AX$467,$B163,'Grid GenerationQueue'!$AY$5:$AY$467,$C163,'Grid GenerationQueue'!$BF$5:$BF$467,"&lt;&gt;"&amp;"",'Grid GenerationQueue'!$BB$5:$BB$467,"&lt;"&amp;$BE$3)</f>
        <v>0</v>
      </c>
      <c r="BS163">
        <f>SUMIFS('Grid GenerationQueue'!AG$5:AG$467,'Grid GenerationQueue'!$AX$5:$AX$467,$B163,'Grid GenerationQueue'!$AY$5:$AY$467,$C163,'Grid GenerationQueue'!$BF$5:$BF$467,"&lt;&gt;"&amp;"",'Grid GenerationQueue'!$BB$5:$BB$467,"&lt;"&amp;$BE$3)</f>
        <v>0</v>
      </c>
      <c r="BT163">
        <f>SUMIFS('Grid GenerationQueue'!AH$5:AH$467,'Grid GenerationQueue'!$AX$5:$AX$467,$B163,'Grid GenerationQueue'!$AY$5:$AY$467,$C163,'Grid GenerationQueue'!$BF$5:$BF$467,"&lt;&gt;"&amp;"",'Grid GenerationQueue'!$BB$5:$BB$467,"&lt;"&amp;$BE$3)</f>
        <v>0</v>
      </c>
      <c r="BU163">
        <f>SUMIFS('Grid GenerationQueue'!AI$5:AI$467,'Grid GenerationQueue'!$AX$5:$AX$467,$B163,'Grid GenerationQueue'!$AY$5:$AY$467,$C163,'Grid GenerationQueue'!$BF$5:$BF$467,"&lt;&gt;"&amp;"",'Grid GenerationQueue'!$BB$5:$BB$467,"&lt;"&amp;$BE$3)</f>
        <v>0</v>
      </c>
      <c r="BV163">
        <f>SUMIFS('Grid GenerationQueue'!AJ$5:AJ$467,'Grid GenerationQueue'!$AX$5:$AX$467,$B163,'Grid GenerationQueue'!$AY$5:$AY$467,$C163,'Grid GenerationQueue'!$BF$5:$BF$467,"&lt;&gt;"&amp;"",'Grid GenerationQueue'!$BB$5:$BB$467,"&lt;"&amp;$BE$3)</f>
        <v>0</v>
      </c>
      <c r="BW163">
        <f>SUMIFS('Grid GenerationQueue'!AK$5:AK$467,'Grid GenerationQueue'!$AX$5:$AX$467,$B163,'Grid GenerationQueue'!$AY$5:$AY$467,$C163,'Grid GenerationQueue'!$BF$5:$BF$467,"&lt;&gt;"&amp;"",'Grid GenerationQueue'!$BB$5:$BB$467,"&lt;"&amp;$BE$3)</f>
        <v>0</v>
      </c>
      <c r="BX163">
        <f>SUMIFS('Grid GenerationQueue'!AL$5:AL$467,'Grid GenerationQueue'!$AX$5:$AX$467,$B163,'Grid GenerationQueue'!$AY$5:$AY$467,$C163,'Grid GenerationQueue'!$BF$5:$BF$467,"&lt;&gt;"&amp;"",'Grid GenerationQueue'!$BB$5:$BB$467,"&lt;"&amp;$BE$3)</f>
        <v>0</v>
      </c>
      <c r="BY163">
        <f>SUMIFS('Grid GenerationQueue'!AM$5:AM$467,'Grid GenerationQueue'!$AX$5:$AX$467,$B163,'Grid GenerationQueue'!$AY$5:$AY$467,$C163,'Grid GenerationQueue'!$BF$5:$BF$467,"&lt;&gt;"&amp;"",'Grid GenerationQueue'!$BB$5:$BB$467,"&lt;"&amp;$BE$3)</f>
        <v>0</v>
      </c>
      <c r="BZ163">
        <f>SUMIFS('Grid GenerationQueue'!AN$5:AN$467,'Grid GenerationQueue'!$AX$5:$AX$467,$B163,'Grid GenerationQueue'!$AY$5:$AY$467,$C163,'Grid GenerationQueue'!$BF$5:$BF$467,"&lt;&gt;"&amp;"",'Grid GenerationQueue'!$BB$5:$BB$467,"&lt;"&amp;$BE$3)</f>
        <v>0</v>
      </c>
      <c r="CA163">
        <f>SUMIFS('Grid GenerationQueue'!AO$5:AO$467,'Grid GenerationQueue'!$AX$5:$AX$467,$B163,'Grid GenerationQueue'!$AY$5:$AY$467,$C163,'Grid GenerationQueue'!$BF$5:$BF$467,"&lt;&gt;"&amp;"",'Grid GenerationQueue'!$BB$5:$BB$467,"&lt;"&amp;$BE$3)</f>
        <v>0</v>
      </c>
      <c r="CB163">
        <f>SUMIFS('Grid GenerationQueue'!AP$5:AP$467,'Grid GenerationQueue'!$AX$5:$AX$467,$B163,'Grid GenerationQueue'!$AY$5:$AY$467,$C163,'Grid GenerationQueue'!$BF$5:$BF$467,"&lt;&gt;"&amp;"",'Grid GenerationQueue'!$BB$5:$BB$467,"&lt;"&amp;$BE$3)</f>
        <v>0</v>
      </c>
      <c r="CD163">
        <f>SUMIFS('Grid GenerationQueue'!AE$5:AE$467,'Grid GenerationQueue'!$AX$5:$AX$467,$B163,'Grid GenerationQueue'!$AY$5:$AY$467,$C163,'Grid GenerationQueue'!$BB$5:$BB$467,"&lt;"&amp;$BE$3)</f>
        <v>0</v>
      </c>
      <c r="CE163">
        <f>SUMIFS('Grid GenerationQueue'!AF$5:AF$467,'Grid GenerationQueue'!$AX$5:$AX$467,$B163,'Grid GenerationQueue'!$AY$5:$AY$467,$C163,'Grid GenerationQueue'!$BB$5:$BB$467,"&lt;"&amp;$BE$3)</f>
        <v>0</v>
      </c>
      <c r="CF163">
        <f>SUMIFS('Grid GenerationQueue'!AG$5:AG$467,'Grid GenerationQueue'!$AX$5:$AX$467,$B163,'Grid GenerationQueue'!$AY$5:$AY$467,$C163,'Grid GenerationQueue'!$BB$5:$BB$467,"&lt;"&amp;$BE$3)</f>
        <v>0</v>
      </c>
      <c r="CG163">
        <f>SUMIFS('Grid GenerationQueue'!AH$5:AH$467,'Grid GenerationQueue'!$AX$5:$AX$467,$B163,'Grid GenerationQueue'!$AY$5:$AY$467,$C163,'Grid GenerationQueue'!$BB$5:$BB$467,"&lt;"&amp;$BE$3)</f>
        <v>0</v>
      </c>
      <c r="CH163">
        <f>SUMIFS('Grid GenerationQueue'!AI$5:AI$467,'Grid GenerationQueue'!$AX$5:$AX$467,$B163,'Grid GenerationQueue'!$AY$5:$AY$467,$C163,'Grid GenerationQueue'!$BB$5:$BB$467,"&lt;"&amp;$BE$3)</f>
        <v>0</v>
      </c>
      <c r="CI163">
        <f>SUMIFS('Grid GenerationQueue'!AJ$5:AJ$467,'Grid GenerationQueue'!$AX$5:$AX$467,$B163,'Grid GenerationQueue'!$AY$5:$AY$467,$C163,'Grid GenerationQueue'!$BB$5:$BB$467,"&lt;"&amp;$BE$3)</f>
        <v>0</v>
      </c>
      <c r="CJ163">
        <f>SUMIFS('Grid GenerationQueue'!AK$5:AK$467,'Grid GenerationQueue'!$AX$5:$AX$467,$B163,'Grid GenerationQueue'!$AY$5:$AY$467,$C163,'Grid GenerationQueue'!$BB$5:$BB$467,"&lt;"&amp;$BE$3)</f>
        <v>0</v>
      </c>
      <c r="CK163">
        <f>SUMIFS('Grid GenerationQueue'!AL$5:AL$467,'Grid GenerationQueue'!$AX$5:$AX$467,$B163,'Grid GenerationQueue'!$AY$5:$AY$467,$C163,'Grid GenerationQueue'!$BB$5:$BB$467,"&lt;"&amp;$BE$3)</f>
        <v>0</v>
      </c>
      <c r="CL163">
        <f>SUMIFS('Grid GenerationQueue'!AM$5:AM$467,'Grid GenerationQueue'!$AX$5:$AX$467,$B163,'Grid GenerationQueue'!$AY$5:$AY$467,$C163,'Grid GenerationQueue'!$BB$5:$BB$467,"&lt;"&amp;$BE$3)</f>
        <v>0</v>
      </c>
      <c r="CM163">
        <f>SUMIFS('Grid GenerationQueue'!AN$5:AN$467,'Grid GenerationQueue'!$AX$5:$AX$467,$B163,'Grid GenerationQueue'!$AY$5:$AY$467,$C163,'Grid GenerationQueue'!$BB$5:$BB$467,"&lt;"&amp;$BE$3)</f>
        <v>0</v>
      </c>
      <c r="CN163">
        <f>SUMIFS('Grid GenerationQueue'!AO$5:AO$467,'Grid GenerationQueue'!$AX$5:$AX$467,$B163,'Grid GenerationQueue'!$AY$5:$AY$467,$C163,'Grid GenerationQueue'!$BB$5:$BB$467,"&lt;"&amp;$BE$3)</f>
        <v>0</v>
      </c>
      <c r="CO163">
        <f>SUMIFS('Grid GenerationQueue'!AP$5:AP$467,'Grid GenerationQueue'!$AX$5:$AX$467,$B163,'Grid GenerationQueue'!$AY$5:$AY$467,$C163,'Grid GenerationQueue'!$BB$5:$BB$467,"&lt;"&amp;$BE$3)</f>
        <v>0</v>
      </c>
    </row>
    <row r="164" spans="1:93" x14ac:dyDescent="0.35">
      <c r="A164" t="s">
        <v>4648</v>
      </c>
      <c r="B164" t="s">
        <v>4437</v>
      </c>
      <c r="C164">
        <v>115</v>
      </c>
      <c r="D164">
        <f>SUMIFS('Grid GenerationQueue'!AE$5:AE$467,'Grid GenerationQueue'!$AX$5:$AX$467,$B164,'Grid GenerationQueue'!$AY$5:$AY$467,$C164,'Grid GenerationQueue'!$BI$5:$BI$467,"&lt;4")</f>
        <v>0</v>
      </c>
      <c r="E164">
        <f>SUMIFS('Grid GenerationQueue'!AF$5:AF$467,'Grid GenerationQueue'!$AX$5:$AX$467,$B164,'Grid GenerationQueue'!$AY$5:$AY$467,$C164,'Grid GenerationQueue'!$BI$5:$BI$467,"&lt;4")</f>
        <v>0</v>
      </c>
      <c r="F164">
        <f>SUMIFS('Grid GenerationQueue'!AG$5:AG$467,'Grid GenerationQueue'!$AX$5:$AX$467,$B164,'Grid GenerationQueue'!$AY$5:$AY$467,$C164,'Grid GenerationQueue'!$BI$5:$BI$467,"&lt;4")</f>
        <v>0</v>
      </c>
      <c r="G164">
        <f>SUMIFS('Grid GenerationQueue'!AH$5:AH$467,'Grid GenerationQueue'!$AX$5:$AX$467,$B164,'Grid GenerationQueue'!$AY$5:$AY$467,$C164,'Grid GenerationQueue'!$BI$5:$BI$467,"&lt;4")</f>
        <v>0</v>
      </c>
      <c r="H164">
        <f>SUMIFS('Grid GenerationQueue'!AI$5:AI$467,'Grid GenerationQueue'!$AX$5:$AX$467,$B164,'Grid GenerationQueue'!$AY$5:$AY$467,$C164,'Grid GenerationQueue'!$BI$5:$BI$467,"&lt;4")</f>
        <v>0</v>
      </c>
      <c r="I164">
        <f>SUMIFS('Grid GenerationQueue'!AJ$5:AJ$467,'Grid GenerationQueue'!$AX$5:$AX$467,$B164,'Grid GenerationQueue'!$AY$5:$AY$467,$C164,'Grid GenerationQueue'!$BI$5:$BI$467,"&lt;4")</f>
        <v>0</v>
      </c>
      <c r="J164">
        <f>SUMIFS('Grid GenerationQueue'!AK$5:AK$467,'Grid GenerationQueue'!$AX$5:$AX$467,$B164,'Grid GenerationQueue'!$AY$5:$AY$467,$C164,'Grid GenerationQueue'!$BI$5:$BI$467,"&lt;4")</f>
        <v>0</v>
      </c>
      <c r="K164">
        <f>SUMIFS('Grid GenerationQueue'!AL$5:AL$467,'Grid GenerationQueue'!$AX$5:$AX$467,$B164,'Grid GenerationQueue'!$AY$5:$AY$467,$C164,'Grid GenerationQueue'!$BI$5:$BI$467,"&lt;4")</f>
        <v>0</v>
      </c>
      <c r="L164">
        <f>SUMIFS('Grid GenerationQueue'!AM$5:AM$467,'Grid GenerationQueue'!$AX$5:$AX$467,$B164,'Grid GenerationQueue'!$AY$5:$AY$467,$C164,'Grid GenerationQueue'!$BI$5:$BI$467,"&lt;4")</f>
        <v>0</v>
      </c>
      <c r="M164">
        <f>SUMIFS('Grid GenerationQueue'!AN$5:AN$467,'Grid GenerationQueue'!$AX$5:$AX$467,$B164,'Grid GenerationQueue'!$AY$5:$AY$467,$C164,'Grid GenerationQueue'!$BI$5:$BI$467,"&lt;4")</f>
        <v>0</v>
      </c>
      <c r="N164">
        <f>SUMIFS('Grid GenerationQueue'!AO$5:AO$467,'Grid GenerationQueue'!$AX$5:$AX$467,$B164,'Grid GenerationQueue'!$AY$5:$AY$467,$C164,'Grid GenerationQueue'!$BI$5:$BI$467,"&lt;4")</f>
        <v>0</v>
      </c>
      <c r="O164">
        <f>SUMIFS('Grid GenerationQueue'!AP$5:AP$467,'Grid GenerationQueue'!$AX$5:$AX$467,$B164,'Grid GenerationQueue'!$AY$5:$AY$467,$C164,'Grid GenerationQueue'!$BI$5:$BI$467,"&lt;4")</f>
        <v>0</v>
      </c>
      <c r="Q164">
        <f>SUMIFS('Grid GenerationQueue'!AE$5:AE$467,'Grid GenerationQueue'!$AX$5:$AX$467,$B164,'Grid GenerationQueue'!$AY$5:$AY$467,$C164,'Grid GenerationQueue'!$BH$5:$BH$467,"Executed")</f>
        <v>0</v>
      </c>
      <c r="R164">
        <f>SUMIFS('Grid GenerationQueue'!AF$5:AF$467,'Grid GenerationQueue'!$AX$5:$AX$467,$B164,'Grid GenerationQueue'!$AY$5:$AY$467,$C164,'Grid GenerationQueue'!$BH$5:$BH$467,"Executed")</f>
        <v>0</v>
      </c>
      <c r="S164">
        <f>SUMIFS('Grid GenerationQueue'!AG$5:AG$467,'Grid GenerationQueue'!$AX$5:$AX$467,$B164,'Grid GenerationQueue'!$AY$5:$AY$467,$C164,'Grid GenerationQueue'!$BH$5:$BH$467,"Executed")</f>
        <v>0</v>
      </c>
      <c r="T164">
        <f>SUMIFS('Grid GenerationQueue'!AH$5:AH$467,'Grid GenerationQueue'!$AX$5:$AX$467,$B164,'Grid GenerationQueue'!$AY$5:$AY$467,$C164,'Grid GenerationQueue'!$BH$5:$BH$467,"Executed")</f>
        <v>0</v>
      </c>
      <c r="U164">
        <f>SUMIFS('Grid GenerationQueue'!AI$5:AI$467,'Grid GenerationQueue'!$AX$5:$AX$467,$B164,'Grid GenerationQueue'!$AY$5:$AY$467,$C164,'Grid GenerationQueue'!$BH$5:$BH$467,"Executed")</f>
        <v>0</v>
      </c>
      <c r="V164">
        <f>SUMIFS('Grid GenerationQueue'!AJ$5:AJ$467,'Grid GenerationQueue'!$AX$5:$AX$467,$B164,'Grid GenerationQueue'!$AY$5:$AY$467,$C164,'Grid GenerationQueue'!$BH$5:$BH$467,"Executed")</f>
        <v>0</v>
      </c>
      <c r="W164">
        <f>SUMIFS('Grid GenerationQueue'!AK$5:AK$467,'Grid GenerationQueue'!$AX$5:$AX$467,$B164,'Grid GenerationQueue'!$AY$5:$AY$467,$C164,'Grid GenerationQueue'!$BH$5:$BH$467,"Executed")</f>
        <v>0</v>
      </c>
      <c r="X164">
        <f>SUMIFS('Grid GenerationQueue'!AL$5:AL$467,'Grid GenerationQueue'!$AX$5:$AX$467,$B164,'Grid GenerationQueue'!$AY$5:$AY$467,$C164,'Grid GenerationQueue'!$BH$5:$BH$467,"Executed")</f>
        <v>0</v>
      </c>
      <c r="Y164">
        <f>SUMIFS('Grid GenerationQueue'!AM$5:AM$467,'Grid GenerationQueue'!$AX$5:$AX$467,$B164,'Grid GenerationQueue'!$AY$5:$AY$467,$C164,'Grid GenerationQueue'!$BH$5:$BH$467,"Executed")</f>
        <v>0</v>
      </c>
      <c r="Z164">
        <f>SUMIFS('Grid GenerationQueue'!AN$5:AN$467,'Grid GenerationQueue'!$AX$5:$AX$467,$B164,'Grid GenerationQueue'!$AY$5:$AY$467,$C164,'Grid GenerationQueue'!$BH$5:$BH$467,"Executed")</f>
        <v>0</v>
      </c>
      <c r="AA164">
        <f>SUMIFS('Grid GenerationQueue'!AO$5:AO$467,'Grid GenerationQueue'!$AX$5:$AX$467,$B164,'Grid GenerationQueue'!$AY$5:$AY$467,$C164,'Grid GenerationQueue'!$BH$5:$BH$467,"Executed")</f>
        <v>0</v>
      </c>
      <c r="AB164">
        <f>SUMIFS('Grid GenerationQueue'!AP$5:AP$467,'Grid GenerationQueue'!$AX$5:$AX$467,$B164,'Grid GenerationQueue'!$AY$5:$AY$467,$C164,'Grid GenerationQueue'!$BH$5:$BH$467,"Executed")</f>
        <v>0</v>
      </c>
      <c r="AD164">
        <f>SUMIFS('Grid GenerationQueue'!AE$5:AE$467,'Grid GenerationQueue'!$AX$5:$AX$467,$B164,'Grid GenerationQueue'!$AY$5:$AY$467,$C164,'Grid GenerationQueue'!$BF$5:$BF$467,"&lt;&gt;"&amp;"")</f>
        <v>0</v>
      </c>
      <c r="AE164">
        <f>SUMIFS('Grid GenerationQueue'!AF$5:AF$467,'Grid GenerationQueue'!$AX$5:$AX$467,$B164,'Grid GenerationQueue'!$AY$5:$AY$467,$C164,'Grid GenerationQueue'!$BF$5:$BF$467,"&lt;&gt;"&amp;"")</f>
        <v>0</v>
      </c>
      <c r="AF164">
        <f>SUMIFS('Grid GenerationQueue'!AG$5:AG$467,'Grid GenerationQueue'!$AX$5:$AX$467,$B164,'Grid GenerationQueue'!$AY$5:$AY$467,$C164,'Grid GenerationQueue'!$BF$5:$BF$467,"&lt;&gt;"&amp;"")</f>
        <v>0</v>
      </c>
      <c r="AG164">
        <f>SUMIFS('Grid GenerationQueue'!AH$5:AH$467,'Grid GenerationQueue'!$AX$5:$AX$467,$B164,'Grid GenerationQueue'!$AY$5:$AY$467,$C164,'Grid GenerationQueue'!$BF$5:$BF$467,"&lt;&gt;"&amp;"")</f>
        <v>0</v>
      </c>
      <c r="AH164">
        <f>SUMIFS('Grid GenerationQueue'!AI$5:AI$467,'Grid GenerationQueue'!$AX$5:$AX$467,$B164,'Grid GenerationQueue'!$AY$5:$AY$467,$C164,'Grid GenerationQueue'!$BF$5:$BF$467,"&lt;&gt;"&amp;"")</f>
        <v>0</v>
      </c>
      <c r="AI164">
        <f>SUMIFS('Grid GenerationQueue'!AJ$5:AJ$467,'Grid GenerationQueue'!$AX$5:$AX$467,$B164,'Grid GenerationQueue'!$AY$5:$AY$467,$C164,'Grid GenerationQueue'!$BF$5:$BF$467,"&lt;&gt;"&amp;"")</f>
        <v>0</v>
      </c>
      <c r="AJ164">
        <f>SUMIFS('Grid GenerationQueue'!AK$5:AK$467,'Grid GenerationQueue'!$AX$5:$AX$467,$B164,'Grid GenerationQueue'!$AY$5:$AY$467,$C164,'Grid GenerationQueue'!$BF$5:$BF$467,"&lt;&gt;"&amp;"")</f>
        <v>0</v>
      </c>
      <c r="AK164">
        <f>SUMIFS('Grid GenerationQueue'!AL$5:AL$467,'Grid GenerationQueue'!$AX$5:$AX$467,$B164,'Grid GenerationQueue'!$AY$5:$AY$467,$C164,'Grid GenerationQueue'!$BF$5:$BF$467,"&lt;&gt;"&amp;"")</f>
        <v>0</v>
      </c>
      <c r="AL164">
        <f>SUMIFS('Grid GenerationQueue'!AM$5:AM$467,'Grid GenerationQueue'!$AX$5:$AX$467,$B164,'Grid GenerationQueue'!$AY$5:$AY$467,$C164,'Grid GenerationQueue'!$BF$5:$BF$467,"&lt;&gt;"&amp;"")</f>
        <v>0</v>
      </c>
      <c r="AM164">
        <f>SUMIFS('Grid GenerationQueue'!AN$5:AN$467,'Grid GenerationQueue'!$AX$5:$AX$467,$B164,'Grid GenerationQueue'!$AY$5:$AY$467,$C164,'Grid GenerationQueue'!$BF$5:$BF$467,"&lt;&gt;"&amp;"")</f>
        <v>0</v>
      </c>
      <c r="AN164">
        <f>SUMIFS('Grid GenerationQueue'!AO$5:AO$467,'Grid GenerationQueue'!$AX$5:$AX$467,$B164,'Grid GenerationQueue'!$AY$5:$AY$467,$C164,'Grid GenerationQueue'!$BF$5:$BF$467,"&lt;&gt;"&amp;"")</f>
        <v>0</v>
      </c>
      <c r="AO164">
        <f>SUMIFS('Grid GenerationQueue'!AP$5:AP$467,'Grid GenerationQueue'!$AX$5:$AX$467,$B164,'Grid GenerationQueue'!$AY$5:$AY$467,$C164,'Grid GenerationQueue'!$BF$5:$BF$467,"&lt;&gt;"&amp;"")</f>
        <v>0</v>
      </c>
      <c r="AQ164">
        <f>SUMIFS('Grid GenerationQueue'!AE$5:AE$467,'Grid GenerationQueue'!$AX$5:$AX$467,$B164,'Grid GenerationQueue'!$AY$5:$AY$467,$C164)</f>
        <v>203.69900000000001</v>
      </c>
      <c r="AR164">
        <f>SUMIFS('Grid GenerationQueue'!AF$5:AF$467,'Grid GenerationQueue'!$AX$5:$AX$467,$B164,'Grid GenerationQueue'!$AY$5:$AY$467,$C164)</f>
        <v>0</v>
      </c>
      <c r="AS164">
        <f>SUMIFS('Grid GenerationQueue'!AG$5:AG$467,'Grid GenerationQueue'!$AX$5:$AX$467,$B164,'Grid GenerationQueue'!$AY$5:$AY$467,$C164)</f>
        <v>0</v>
      </c>
      <c r="AT164">
        <f>SUMIFS('Grid GenerationQueue'!AH$5:AH$467,'Grid GenerationQueue'!$AX$5:$AX$467,$B164,'Grid GenerationQueue'!$AY$5:$AY$467,$C164)</f>
        <v>0</v>
      </c>
      <c r="AU164">
        <f>SUMIFS('Grid GenerationQueue'!AI$5:AI$467,'Grid GenerationQueue'!$AX$5:$AX$467,$B164,'Grid GenerationQueue'!$AY$5:$AY$467,$C164)</f>
        <v>0</v>
      </c>
      <c r="AV164">
        <f>SUMIFS('Grid GenerationQueue'!AJ$5:AJ$467,'Grid GenerationQueue'!$AX$5:$AX$467,$B164,'Grid GenerationQueue'!$AY$5:$AY$467,$C164)</f>
        <v>0</v>
      </c>
      <c r="AW164">
        <f>SUMIFS('Grid GenerationQueue'!AK$5:AK$467,'Grid GenerationQueue'!$AX$5:$AX$467,$B164,'Grid GenerationQueue'!$AY$5:$AY$467,$C164)</f>
        <v>0</v>
      </c>
      <c r="AX164">
        <f>SUMIFS('Grid GenerationQueue'!AL$5:AL$467,'Grid GenerationQueue'!$AX$5:$AX$467,$B164,'Grid GenerationQueue'!$AY$5:$AY$467,$C164)</f>
        <v>0</v>
      </c>
      <c r="AY164">
        <f>SUMIFS('Grid GenerationQueue'!AM$5:AM$467,'Grid GenerationQueue'!$AX$5:$AX$467,$B164,'Grid GenerationQueue'!$AY$5:$AY$467,$C164)</f>
        <v>0</v>
      </c>
      <c r="AZ164">
        <f>SUMIFS('Grid GenerationQueue'!AN$5:AN$467,'Grid GenerationQueue'!$AX$5:$AX$467,$B164,'Grid GenerationQueue'!$AY$5:$AY$467,$C164)</f>
        <v>0</v>
      </c>
      <c r="BA164">
        <f>SUMIFS('Grid GenerationQueue'!AO$5:AO$467,'Grid GenerationQueue'!$AX$5:$AX$467,$B164,'Grid GenerationQueue'!$AY$5:$AY$467,$C164)</f>
        <v>0</v>
      </c>
      <c r="BB164">
        <f>SUMIFS('Grid GenerationQueue'!AP$5:AP$467,'Grid GenerationQueue'!$AX$5:$AX$467,$B164,'Grid GenerationQueue'!$AY$5:$AY$467,$C164)</f>
        <v>0</v>
      </c>
      <c r="BD164">
        <f>SUMIFS('Grid GenerationQueue'!AE$5:AE$467,'Grid GenerationQueue'!$AX$5:$AX$467,$B164,'Grid GenerationQueue'!$AY$5:$AY$467,$C164,'Grid GenerationQueue'!$BH$5:$BH$467,"Executed",'Grid GenerationQueue'!$BB$5:$BB$467,"&lt;"&amp;$BE$3)</f>
        <v>0</v>
      </c>
      <c r="BE164">
        <f>SUMIFS('Grid GenerationQueue'!AF$5:AF$467,'Grid GenerationQueue'!$AX$5:$AX$467,$B164,'Grid GenerationQueue'!$AY$5:$AY$467,$C164,'Grid GenerationQueue'!$BH$5:$BH$467,"Executed",'Grid GenerationQueue'!$BB$5:$BB$467,"&lt;"&amp;$BE$3)</f>
        <v>0</v>
      </c>
      <c r="BF164">
        <f>SUMIFS('Grid GenerationQueue'!AG$5:AG$467,'Grid GenerationQueue'!$AX$5:$AX$467,$B164,'Grid GenerationQueue'!$AY$5:$AY$467,$C164,'Grid GenerationQueue'!$BH$5:$BH$467,"Executed",'Grid GenerationQueue'!$BB$5:$BB$467,"&lt;"&amp;$BE$3)</f>
        <v>0</v>
      </c>
      <c r="BG164">
        <f>SUMIFS('Grid GenerationQueue'!AH$5:AH$467,'Grid GenerationQueue'!$AX$5:$AX$467,$B164,'Grid GenerationQueue'!$AY$5:$AY$467,$C164,'Grid GenerationQueue'!$BH$5:$BH$467,"Executed",'Grid GenerationQueue'!$BB$5:$BB$467,"&lt;"&amp;$BE$3)</f>
        <v>0</v>
      </c>
      <c r="BH164">
        <f>SUMIFS('Grid GenerationQueue'!AI$5:AI$467,'Grid GenerationQueue'!$AX$5:$AX$467,$B164,'Grid GenerationQueue'!$AY$5:$AY$467,$C164,'Grid GenerationQueue'!$BH$5:$BH$467,"Executed",'Grid GenerationQueue'!$BB$5:$BB$467,"&lt;"&amp;$BE$3)</f>
        <v>0</v>
      </c>
      <c r="BI164">
        <f>SUMIFS('Grid GenerationQueue'!AJ$5:AJ$467,'Grid GenerationQueue'!$AX$5:$AX$467,$B164,'Grid GenerationQueue'!$AY$5:$AY$467,$C164,'Grid GenerationQueue'!$BH$5:$BH$467,"Executed",'Grid GenerationQueue'!$BB$5:$BB$467,"&lt;"&amp;$BE$3)</f>
        <v>0</v>
      </c>
      <c r="BJ164">
        <f>SUMIFS('Grid GenerationQueue'!AK$5:AK$467,'Grid GenerationQueue'!$AX$5:$AX$467,$B164,'Grid GenerationQueue'!$AY$5:$AY$467,$C164,'Grid GenerationQueue'!$BH$5:$BH$467,"Executed",'Grid GenerationQueue'!$BB$5:$BB$467,"&lt;"&amp;$BE$3)</f>
        <v>0</v>
      </c>
      <c r="BK164">
        <f>SUMIFS('Grid GenerationQueue'!AL$5:AL$467,'Grid GenerationQueue'!$AX$5:$AX$467,$B164,'Grid GenerationQueue'!$AY$5:$AY$467,$C164,'Grid GenerationQueue'!$BH$5:$BH$467,"Executed",'Grid GenerationQueue'!$BB$5:$BB$467,"&lt;"&amp;$BE$3)</f>
        <v>0</v>
      </c>
      <c r="BL164">
        <f>SUMIFS('Grid GenerationQueue'!AM$5:AM$467,'Grid GenerationQueue'!$AX$5:$AX$467,$B164,'Grid GenerationQueue'!$AY$5:$AY$467,$C164,'Grid GenerationQueue'!$BH$5:$BH$467,"Executed",'Grid GenerationQueue'!$BB$5:$BB$467,"&lt;"&amp;$BE$3)</f>
        <v>0</v>
      </c>
      <c r="BM164">
        <f>SUMIFS('Grid GenerationQueue'!AN$5:AN$467,'Grid GenerationQueue'!$AX$5:$AX$467,$B164,'Grid GenerationQueue'!$AY$5:$AY$467,$C164,'Grid GenerationQueue'!$BH$5:$BH$467,"Executed",'Grid GenerationQueue'!$BB$5:$BB$467,"&lt;"&amp;$BE$3)</f>
        <v>0</v>
      </c>
      <c r="BN164">
        <f>SUMIFS('Grid GenerationQueue'!AO$5:AO$467,'Grid GenerationQueue'!$AX$5:$AX$467,$B164,'Grid GenerationQueue'!$AY$5:$AY$467,$C164,'Grid GenerationQueue'!$BH$5:$BH$467,"Executed",'Grid GenerationQueue'!$BB$5:$BB$467,"&lt;"&amp;$BE$3)</f>
        <v>0</v>
      </c>
      <c r="BO164">
        <f>SUMIFS('Grid GenerationQueue'!AP$5:AP$467,'Grid GenerationQueue'!$AX$5:$AX$467,$B164,'Grid GenerationQueue'!$AY$5:$AY$467,$C164,'Grid GenerationQueue'!$BH$5:$BH$467,"Executed",'Grid GenerationQueue'!$BB$5:$BB$467,"&lt;"&amp;$BE$3)</f>
        <v>0</v>
      </c>
      <c r="BQ164">
        <f>SUMIFS('Grid GenerationQueue'!AE$5:AE$467,'Grid GenerationQueue'!$AX$5:$AX$467,$B164,'Grid GenerationQueue'!$AY$5:$AY$467,$C164,'Grid GenerationQueue'!$BF$5:$BF$467,"&lt;&gt;"&amp;"",'Grid GenerationQueue'!$BB$5:$BB$467,"&lt;"&amp;$BE$3)</f>
        <v>0</v>
      </c>
      <c r="BR164">
        <f>SUMIFS('Grid GenerationQueue'!AF$5:AF$467,'Grid GenerationQueue'!$AX$5:$AX$467,$B164,'Grid GenerationQueue'!$AY$5:$AY$467,$C164,'Grid GenerationQueue'!$BF$5:$BF$467,"&lt;&gt;"&amp;"",'Grid GenerationQueue'!$BB$5:$BB$467,"&lt;"&amp;$BE$3)</f>
        <v>0</v>
      </c>
      <c r="BS164">
        <f>SUMIFS('Grid GenerationQueue'!AG$5:AG$467,'Grid GenerationQueue'!$AX$5:$AX$467,$B164,'Grid GenerationQueue'!$AY$5:$AY$467,$C164,'Grid GenerationQueue'!$BF$5:$BF$467,"&lt;&gt;"&amp;"",'Grid GenerationQueue'!$BB$5:$BB$467,"&lt;"&amp;$BE$3)</f>
        <v>0</v>
      </c>
      <c r="BT164">
        <f>SUMIFS('Grid GenerationQueue'!AH$5:AH$467,'Grid GenerationQueue'!$AX$5:$AX$467,$B164,'Grid GenerationQueue'!$AY$5:$AY$467,$C164,'Grid GenerationQueue'!$BF$5:$BF$467,"&lt;&gt;"&amp;"",'Grid GenerationQueue'!$BB$5:$BB$467,"&lt;"&amp;$BE$3)</f>
        <v>0</v>
      </c>
      <c r="BU164">
        <f>SUMIFS('Grid GenerationQueue'!AI$5:AI$467,'Grid GenerationQueue'!$AX$5:$AX$467,$B164,'Grid GenerationQueue'!$AY$5:$AY$467,$C164,'Grid GenerationQueue'!$BF$5:$BF$467,"&lt;&gt;"&amp;"",'Grid GenerationQueue'!$BB$5:$BB$467,"&lt;"&amp;$BE$3)</f>
        <v>0</v>
      </c>
      <c r="BV164">
        <f>SUMIFS('Grid GenerationQueue'!AJ$5:AJ$467,'Grid GenerationQueue'!$AX$5:$AX$467,$B164,'Grid GenerationQueue'!$AY$5:$AY$467,$C164,'Grid GenerationQueue'!$BF$5:$BF$467,"&lt;&gt;"&amp;"",'Grid GenerationQueue'!$BB$5:$BB$467,"&lt;"&amp;$BE$3)</f>
        <v>0</v>
      </c>
      <c r="BW164">
        <f>SUMIFS('Grid GenerationQueue'!AK$5:AK$467,'Grid GenerationQueue'!$AX$5:$AX$467,$B164,'Grid GenerationQueue'!$AY$5:$AY$467,$C164,'Grid GenerationQueue'!$BF$5:$BF$467,"&lt;&gt;"&amp;"",'Grid GenerationQueue'!$BB$5:$BB$467,"&lt;"&amp;$BE$3)</f>
        <v>0</v>
      </c>
      <c r="BX164">
        <f>SUMIFS('Grid GenerationQueue'!AL$5:AL$467,'Grid GenerationQueue'!$AX$5:$AX$467,$B164,'Grid GenerationQueue'!$AY$5:$AY$467,$C164,'Grid GenerationQueue'!$BF$5:$BF$467,"&lt;&gt;"&amp;"",'Grid GenerationQueue'!$BB$5:$BB$467,"&lt;"&amp;$BE$3)</f>
        <v>0</v>
      </c>
      <c r="BY164">
        <f>SUMIFS('Grid GenerationQueue'!AM$5:AM$467,'Grid GenerationQueue'!$AX$5:$AX$467,$B164,'Grid GenerationQueue'!$AY$5:$AY$467,$C164,'Grid GenerationQueue'!$BF$5:$BF$467,"&lt;&gt;"&amp;"",'Grid GenerationQueue'!$BB$5:$BB$467,"&lt;"&amp;$BE$3)</f>
        <v>0</v>
      </c>
      <c r="BZ164">
        <f>SUMIFS('Grid GenerationQueue'!AN$5:AN$467,'Grid GenerationQueue'!$AX$5:$AX$467,$B164,'Grid GenerationQueue'!$AY$5:$AY$467,$C164,'Grid GenerationQueue'!$BF$5:$BF$467,"&lt;&gt;"&amp;"",'Grid GenerationQueue'!$BB$5:$BB$467,"&lt;"&amp;$BE$3)</f>
        <v>0</v>
      </c>
      <c r="CA164">
        <f>SUMIFS('Grid GenerationQueue'!AO$5:AO$467,'Grid GenerationQueue'!$AX$5:$AX$467,$B164,'Grid GenerationQueue'!$AY$5:$AY$467,$C164,'Grid GenerationQueue'!$BF$5:$BF$467,"&lt;&gt;"&amp;"",'Grid GenerationQueue'!$BB$5:$BB$467,"&lt;"&amp;$BE$3)</f>
        <v>0</v>
      </c>
      <c r="CB164">
        <f>SUMIFS('Grid GenerationQueue'!AP$5:AP$467,'Grid GenerationQueue'!$AX$5:$AX$467,$B164,'Grid GenerationQueue'!$AY$5:$AY$467,$C164,'Grid GenerationQueue'!$BF$5:$BF$467,"&lt;&gt;"&amp;"",'Grid GenerationQueue'!$BB$5:$BB$467,"&lt;"&amp;$BE$3)</f>
        <v>0</v>
      </c>
      <c r="CD164">
        <f>SUMIFS('Grid GenerationQueue'!AE$5:AE$467,'Grid GenerationQueue'!$AX$5:$AX$467,$B164,'Grid GenerationQueue'!$AY$5:$AY$467,$C164,'Grid GenerationQueue'!$BB$5:$BB$467,"&lt;"&amp;$BE$3)</f>
        <v>203.69900000000001</v>
      </c>
      <c r="CE164">
        <f>SUMIFS('Grid GenerationQueue'!AF$5:AF$467,'Grid GenerationQueue'!$AX$5:$AX$467,$B164,'Grid GenerationQueue'!$AY$5:$AY$467,$C164,'Grid GenerationQueue'!$BB$5:$BB$467,"&lt;"&amp;$BE$3)</f>
        <v>0</v>
      </c>
      <c r="CF164">
        <f>SUMIFS('Grid GenerationQueue'!AG$5:AG$467,'Grid GenerationQueue'!$AX$5:$AX$467,$B164,'Grid GenerationQueue'!$AY$5:$AY$467,$C164,'Grid GenerationQueue'!$BB$5:$BB$467,"&lt;"&amp;$BE$3)</f>
        <v>0</v>
      </c>
      <c r="CG164">
        <f>SUMIFS('Grid GenerationQueue'!AH$5:AH$467,'Grid GenerationQueue'!$AX$5:$AX$467,$B164,'Grid GenerationQueue'!$AY$5:$AY$467,$C164,'Grid GenerationQueue'!$BB$5:$BB$467,"&lt;"&amp;$BE$3)</f>
        <v>0</v>
      </c>
      <c r="CH164">
        <f>SUMIFS('Grid GenerationQueue'!AI$5:AI$467,'Grid GenerationQueue'!$AX$5:$AX$467,$B164,'Grid GenerationQueue'!$AY$5:$AY$467,$C164,'Grid GenerationQueue'!$BB$5:$BB$467,"&lt;"&amp;$BE$3)</f>
        <v>0</v>
      </c>
      <c r="CI164">
        <f>SUMIFS('Grid GenerationQueue'!AJ$5:AJ$467,'Grid GenerationQueue'!$AX$5:$AX$467,$B164,'Grid GenerationQueue'!$AY$5:$AY$467,$C164,'Grid GenerationQueue'!$BB$5:$BB$467,"&lt;"&amp;$BE$3)</f>
        <v>0</v>
      </c>
      <c r="CJ164">
        <f>SUMIFS('Grid GenerationQueue'!AK$5:AK$467,'Grid GenerationQueue'!$AX$5:$AX$467,$B164,'Grid GenerationQueue'!$AY$5:$AY$467,$C164,'Grid GenerationQueue'!$BB$5:$BB$467,"&lt;"&amp;$BE$3)</f>
        <v>0</v>
      </c>
      <c r="CK164">
        <f>SUMIFS('Grid GenerationQueue'!AL$5:AL$467,'Grid GenerationQueue'!$AX$5:$AX$467,$B164,'Grid GenerationQueue'!$AY$5:$AY$467,$C164,'Grid GenerationQueue'!$BB$5:$BB$467,"&lt;"&amp;$BE$3)</f>
        <v>0</v>
      </c>
      <c r="CL164">
        <f>SUMIFS('Grid GenerationQueue'!AM$5:AM$467,'Grid GenerationQueue'!$AX$5:$AX$467,$B164,'Grid GenerationQueue'!$AY$5:$AY$467,$C164,'Grid GenerationQueue'!$BB$5:$BB$467,"&lt;"&amp;$BE$3)</f>
        <v>0</v>
      </c>
      <c r="CM164">
        <f>SUMIFS('Grid GenerationQueue'!AN$5:AN$467,'Grid GenerationQueue'!$AX$5:$AX$467,$B164,'Grid GenerationQueue'!$AY$5:$AY$467,$C164,'Grid GenerationQueue'!$BB$5:$BB$467,"&lt;"&amp;$BE$3)</f>
        <v>0</v>
      </c>
      <c r="CN164">
        <f>SUMIFS('Grid GenerationQueue'!AO$5:AO$467,'Grid GenerationQueue'!$AX$5:$AX$467,$B164,'Grid GenerationQueue'!$AY$5:$AY$467,$C164,'Grid GenerationQueue'!$BB$5:$BB$467,"&lt;"&amp;$BE$3)</f>
        <v>0</v>
      </c>
      <c r="CO164">
        <f>SUMIFS('Grid GenerationQueue'!AP$5:AP$467,'Grid GenerationQueue'!$AX$5:$AX$467,$B164,'Grid GenerationQueue'!$AY$5:$AY$467,$C164,'Grid GenerationQueue'!$BB$5:$BB$467,"&lt;"&amp;$BE$3)</f>
        <v>0</v>
      </c>
    </row>
    <row r="165" spans="1:93" x14ac:dyDescent="0.35">
      <c r="A165" t="s">
        <v>4653</v>
      </c>
      <c r="B165" t="s">
        <v>4576</v>
      </c>
      <c r="C165">
        <v>115</v>
      </c>
      <c r="D165">
        <f>SUMIFS('Grid GenerationQueue'!AE$5:AE$467,'Grid GenerationQueue'!$AX$5:$AX$467,$B165,'Grid GenerationQueue'!$AY$5:$AY$467,$C165,'Grid GenerationQueue'!$BI$5:$BI$467,"&lt;4")</f>
        <v>0</v>
      </c>
      <c r="E165">
        <f>SUMIFS('Grid GenerationQueue'!AF$5:AF$467,'Grid GenerationQueue'!$AX$5:$AX$467,$B165,'Grid GenerationQueue'!$AY$5:$AY$467,$C165,'Grid GenerationQueue'!$BI$5:$BI$467,"&lt;4")</f>
        <v>0</v>
      </c>
      <c r="F165">
        <f>SUMIFS('Grid GenerationQueue'!AG$5:AG$467,'Grid GenerationQueue'!$AX$5:$AX$467,$B165,'Grid GenerationQueue'!$AY$5:$AY$467,$C165,'Grid GenerationQueue'!$BI$5:$BI$467,"&lt;4")</f>
        <v>0</v>
      </c>
      <c r="G165">
        <f>SUMIFS('Grid GenerationQueue'!AH$5:AH$467,'Grid GenerationQueue'!$AX$5:$AX$467,$B165,'Grid GenerationQueue'!$AY$5:$AY$467,$C165,'Grid GenerationQueue'!$BI$5:$BI$467,"&lt;4")</f>
        <v>0</v>
      </c>
      <c r="H165">
        <f>SUMIFS('Grid GenerationQueue'!AI$5:AI$467,'Grid GenerationQueue'!$AX$5:$AX$467,$B165,'Grid GenerationQueue'!$AY$5:$AY$467,$C165,'Grid GenerationQueue'!$BI$5:$BI$467,"&lt;4")</f>
        <v>0</v>
      </c>
      <c r="I165">
        <f>SUMIFS('Grid GenerationQueue'!AJ$5:AJ$467,'Grid GenerationQueue'!$AX$5:$AX$467,$B165,'Grid GenerationQueue'!$AY$5:$AY$467,$C165,'Grid GenerationQueue'!$BI$5:$BI$467,"&lt;4")</f>
        <v>0</v>
      </c>
      <c r="J165">
        <f>SUMIFS('Grid GenerationQueue'!AK$5:AK$467,'Grid GenerationQueue'!$AX$5:$AX$467,$B165,'Grid GenerationQueue'!$AY$5:$AY$467,$C165,'Grid GenerationQueue'!$BI$5:$BI$467,"&lt;4")</f>
        <v>0</v>
      </c>
      <c r="K165">
        <f>SUMIFS('Grid GenerationQueue'!AL$5:AL$467,'Grid GenerationQueue'!$AX$5:$AX$467,$B165,'Grid GenerationQueue'!$AY$5:$AY$467,$C165,'Grid GenerationQueue'!$BI$5:$BI$467,"&lt;4")</f>
        <v>0</v>
      </c>
      <c r="L165">
        <f>SUMIFS('Grid GenerationQueue'!AM$5:AM$467,'Grid GenerationQueue'!$AX$5:$AX$467,$B165,'Grid GenerationQueue'!$AY$5:$AY$467,$C165,'Grid GenerationQueue'!$BI$5:$BI$467,"&lt;4")</f>
        <v>0</v>
      </c>
      <c r="M165">
        <f>SUMIFS('Grid GenerationQueue'!AN$5:AN$467,'Grid GenerationQueue'!$AX$5:$AX$467,$B165,'Grid GenerationQueue'!$AY$5:$AY$467,$C165,'Grid GenerationQueue'!$BI$5:$BI$467,"&lt;4")</f>
        <v>0</v>
      </c>
      <c r="N165">
        <f>SUMIFS('Grid GenerationQueue'!AO$5:AO$467,'Grid GenerationQueue'!$AX$5:$AX$467,$B165,'Grid GenerationQueue'!$AY$5:$AY$467,$C165,'Grid GenerationQueue'!$BI$5:$BI$467,"&lt;4")</f>
        <v>0</v>
      </c>
      <c r="O165">
        <f>SUMIFS('Grid GenerationQueue'!AP$5:AP$467,'Grid GenerationQueue'!$AX$5:$AX$467,$B165,'Grid GenerationQueue'!$AY$5:$AY$467,$C165,'Grid GenerationQueue'!$BI$5:$BI$467,"&lt;4")</f>
        <v>0</v>
      </c>
      <c r="Q165">
        <f>SUMIFS('Grid GenerationQueue'!AE$5:AE$467,'Grid GenerationQueue'!$AX$5:$AX$467,$B165,'Grid GenerationQueue'!$AY$5:$AY$467,$C165,'Grid GenerationQueue'!$BH$5:$BH$467,"Executed")</f>
        <v>0</v>
      </c>
      <c r="R165">
        <f>SUMIFS('Grid GenerationQueue'!AF$5:AF$467,'Grid GenerationQueue'!$AX$5:$AX$467,$B165,'Grid GenerationQueue'!$AY$5:$AY$467,$C165,'Grid GenerationQueue'!$BH$5:$BH$467,"Executed")</f>
        <v>0</v>
      </c>
      <c r="S165">
        <f>SUMIFS('Grid GenerationQueue'!AG$5:AG$467,'Grid GenerationQueue'!$AX$5:$AX$467,$B165,'Grid GenerationQueue'!$AY$5:$AY$467,$C165,'Grid GenerationQueue'!$BH$5:$BH$467,"Executed")</f>
        <v>0</v>
      </c>
      <c r="T165">
        <f>SUMIFS('Grid GenerationQueue'!AH$5:AH$467,'Grid GenerationQueue'!$AX$5:$AX$467,$B165,'Grid GenerationQueue'!$AY$5:$AY$467,$C165,'Grid GenerationQueue'!$BH$5:$BH$467,"Executed")</f>
        <v>0</v>
      </c>
      <c r="U165">
        <f>SUMIFS('Grid GenerationQueue'!AI$5:AI$467,'Grid GenerationQueue'!$AX$5:$AX$467,$B165,'Grid GenerationQueue'!$AY$5:$AY$467,$C165,'Grid GenerationQueue'!$BH$5:$BH$467,"Executed")</f>
        <v>0</v>
      </c>
      <c r="V165">
        <f>SUMIFS('Grid GenerationQueue'!AJ$5:AJ$467,'Grid GenerationQueue'!$AX$5:$AX$467,$B165,'Grid GenerationQueue'!$AY$5:$AY$467,$C165,'Grid GenerationQueue'!$BH$5:$BH$467,"Executed")</f>
        <v>0</v>
      </c>
      <c r="W165">
        <f>SUMIFS('Grid GenerationQueue'!AK$5:AK$467,'Grid GenerationQueue'!$AX$5:$AX$467,$B165,'Grid GenerationQueue'!$AY$5:$AY$467,$C165,'Grid GenerationQueue'!$BH$5:$BH$467,"Executed")</f>
        <v>0</v>
      </c>
      <c r="X165">
        <f>SUMIFS('Grid GenerationQueue'!AL$5:AL$467,'Grid GenerationQueue'!$AX$5:$AX$467,$B165,'Grid GenerationQueue'!$AY$5:$AY$467,$C165,'Grid GenerationQueue'!$BH$5:$BH$467,"Executed")</f>
        <v>0</v>
      </c>
      <c r="Y165">
        <f>SUMIFS('Grid GenerationQueue'!AM$5:AM$467,'Grid GenerationQueue'!$AX$5:$AX$467,$B165,'Grid GenerationQueue'!$AY$5:$AY$467,$C165,'Grid GenerationQueue'!$BH$5:$BH$467,"Executed")</f>
        <v>0</v>
      </c>
      <c r="Z165">
        <f>SUMIFS('Grid GenerationQueue'!AN$5:AN$467,'Grid GenerationQueue'!$AX$5:$AX$467,$B165,'Grid GenerationQueue'!$AY$5:$AY$467,$C165,'Grid GenerationQueue'!$BH$5:$BH$467,"Executed")</f>
        <v>0</v>
      </c>
      <c r="AA165">
        <f>SUMIFS('Grid GenerationQueue'!AO$5:AO$467,'Grid GenerationQueue'!$AX$5:$AX$467,$B165,'Grid GenerationQueue'!$AY$5:$AY$467,$C165,'Grid GenerationQueue'!$BH$5:$BH$467,"Executed")</f>
        <v>0</v>
      </c>
      <c r="AB165">
        <f>SUMIFS('Grid GenerationQueue'!AP$5:AP$467,'Grid GenerationQueue'!$AX$5:$AX$467,$B165,'Grid GenerationQueue'!$AY$5:$AY$467,$C165,'Grid GenerationQueue'!$BH$5:$BH$467,"Executed")</f>
        <v>0</v>
      </c>
      <c r="AD165">
        <f>SUMIFS('Grid GenerationQueue'!AE$5:AE$467,'Grid GenerationQueue'!$AX$5:$AX$467,$B165,'Grid GenerationQueue'!$AY$5:$AY$467,$C165,'Grid GenerationQueue'!$BF$5:$BF$467,"&lt;&gt;"&amp;"")</f>
        <v>0</v>
      </c>
      <c r="AE165">
        <f>SUMIFS('Grid GenerationQueue'!AF$5:AF$467,'Grid GenerationQueue'!$AX$5:$AX$467,$B165,'Grid GenerationQueue'!$AY$5:$AY$467,$C165,'Grid GenerationQueue'!$BF$5:$BF$467,"&lt;&gt;"&amp;"")</f>
        <v>0</v>
      </c>
      <c r="AF165">
        <f>SUMIFS('Grid GenerationQueue'!AG$5:AG$467,'Grid GenerationQueue'!$AX$5:$AX$467,$B165,'Grid GenerationQueue'!$AY$5:$AY$467,$C165,'Grid GenerationQueue'!$BF$5:$BF$467,"&lt;&gt;"&amp;"")</f>
        <v>0</v>
      </c>
      <c r="AG165">
        <f>SUMIFS('Grid GenerationQueue'!AH$5:AH$467,'Grid GenerationQueue'!$AX$5:$AX$467,$B165,'Grid GenerationQueue'!$AY$5:$AY$467,$C165,'Grid GenerationQueue'!$BF$5:$BF$467,"&lt;&gt;"&amp;"")</f>
        <v>0</v>
      </c>
      <c r="AH165">
        <f>SUMIFS('Grid GenerationQueue'!AI$5:AI$467,'Grid GenerationQueue'!$AX$5:$AX$467,$B165,'Grid GenerationQueue'!$AY$5:$AY$467,$C165,'Grid GenerationQueue'!$BF$5:$BF$467,"&lt;&gt;"&amp;"")</f>
        <v>0</v>
      </c>
      <c r="AI165">
        <f>SUMIFS('Grid GenerationQueue'!AJ$5:AJ$467,'Grid GenerationQueue'!$AX$5:$AX$467,$B165,'Grid GenerationQueue'!$AY$5:$AY$467,$C165,'Grid GenerationQueue'!$BF$5:$BF$467,"&lt;&gt;"&amp;"")</f>
        <v>0</v>
      </c>
      <c r="AJ165">
        <f>SUMIFS('Grid GenerationQueue'!AK$5:AK$467,'Grid GenerationQueue'!$AX$5:$AX$467,$B165,'Grid GenerationQueue'!$AY$5:$AY$467,$C165,'Grid GenerationQueue'!$BF$5:$BF$467,"&lt;&gt;"&amp;"")</f>
        <v>0</v>
      </c>
      <c r="AK165">
        <f>SUMIFS('Grid GenerationQueue'!AL$5:AL$467,'Grid GenerationQueue'!$AX$5:$AX$467,$B165,'Grid GenerationQueue'!$AY$5:$AY$467,$C165,'Grid GenerationQueue'!$BF$5:$BF$467,"&lt;&gt;"&amp;"")</f>
        <v>0</v>
      </c>
      <c r="AL165">
        <f>SUMIFS('Grid GenerationQueue'!AM$5:AM$467,'Grid GenerationQueue'!$AX$5:$AX$467,$B165,'Grid GenerationQueue'!$AY$5:$AY$467,$C165,'Grid GenerationQueue'!$BF$5:$BF$467,"&lt;&gt;"&amp;"")</f>
        <v>0</v>
      </c>
      <c r="AM165">
        <f>SUMIFS('Grid GenerationQueue'!AN$5:AN$467,'Grid GenerationQueue'!$AX$5:$AX$467,$B165,'Grid GenerationQueue'!$AY$5:$AY$467,$C165,'Grid GenerationQueue'!$BF$5:$BF$467,"&lt;&gt;"&amp;"")</f>
        <v>0</v>
      </c>
      <c r="AN165">
        <f>SUMIFS('Grid GenerationQueue'!AO$5:AO$467,'Grid GenerationQueue'!$AX$5:$AX$467,$B165,'Grid GenerationQueue'!$AY$5:$AY$467,$C165,'Grid GenerationQueue'!$BF$5:$BF$467,"&lt;&gt;"&amp;"")</f>
        <v>0</v>
      </c>
      <c r="AO165">
        <f>SUMIFS('Grid GenerationQueue'!AP$5:AP$467,'Grid GenerationQueue'!$AX$5:$AX$467,$B165,'Grid GenerationQueue'!$AY$5:$AY$467,$C165,'Grid GenerationQueue'!$BF$5:$BF$467,"&lt;&gt;"&amp;"")</f>
        <v>0</v>
      </c>
      <c r="AQ165">
        <f>SUMIFS('Grid GenerationQueue'!AE$5:AE$467,'Grid GenerationQueue'!$AX$5:$AX$467,$B165,'Grid GenerationQueue'!$AY$5:$AY$467,$C165)</f>
        <v>61.8</v>
      </c>
      <c r="AR165">
        <f>SUMIFS('Grid GenerationQueue'!AF$5:AF$467,'Grid GenerationQueue'!$AX$5:$AX$467,$B165,'Grid GenerationQueue'!$AY$5:$AY$467,$C165)</f>
        <v>0</v>
      </c>
      <c r="AS165">
        <f>SUMIFS('Grid GenerationQueue'!AG$5:AG$467,'Grid GenerationQueue'!$AX$5:$AX$467,$B165,'Grid GenerationQueue'!$AY$5:$AY$467,$C165)</f>
        <v>0</v>
      </c>
      <c r="AT165">
        <f>SUMIFS('Grid GenerationQueue'!AH$5:AH$467,'Grid GenerationQueue'!$AX$5:$AX$467,$B165,'Grid GenerationQueue'!$AY$5:$AY$467,$C165)</f>
        <v>0</v>
      </c>
      <c r="AU165">
        <f>SUMIFS('Grid GenerationQueue'!AI$5:AI$467,'Grid GenerationQueue'!$AX$5:$AX$467,$B165,'Grid GenerationQueue'!$AY$5:$AY$467,$C165)</f>
        <v>0</v>
      </c>
      <c r="AV165">
        <f>SUMIFS('Grid GenerationQueue'!AJ$5:AJ$467,'Grid GenerationQueue'!$AX$5:$AX$467,$B165,'Grid GenerationQueue'!$AY$5:$AY$467,$C165)</f>
        <v>0</v>
      </c>
      <c r="AW165">
        <f>SUMIFS('Grid GenerationQueue'!AK$5:AK$467,'Grid GenerationQueue'!$AX$5:$AX$467,$B165,'Grid GenerationQueue'!$AY$5:$AY$467,$C165)</f>
        <v>0</v>
      </c>
      <c r="AX165">
        <f>SUMIFS('Grid GenerationQueue'!AL$5:AL$467,'Grid GenerationQueue'!$AX$5:$AX$467,$B165,'Grid GenerationQueue'!$AY$5:$AY$467,$C165)</f>
        <v>0</v>
      </c>
      <c r="AY165">
        <f>SUMIFS('Grid GenerationQueue'!AM$5:AM$467,'Grid GenerationQueue'!$AX$5:$AX$467,$B165,'Grid GenerationQueue'!$AY$5:$AY$467,$C165)</f>
        <v>0</v>
      </c>
      <c r="AZ165">
        <f>SUMIFS('Grid GenerationQueue'!AN$5:AN$467,'Grid GenerationQueue'!$AX$5:$AX$467,$B165,'Grid GenerationQueue'!$AY$5:$AY$467,$C165)</f>
        <v>0</v>
      </c>
      <c r="BA165">
        <f>SUMIFS('Grid GenerationQueue'!AO$5:AO$467,'Grid GenerationQueue'!$AX$5:$AX$467,$B165,'Grid GenerationQueue'!$AY$5:$AY$467,$C165)</f>
        <v>0</v>
      </c>
      <c r="BB165">
        <f>SUMIFS('Grid GenerationQueue'!AP$5:AP$467,'Grid GenerationQueue'!$AX$5:$AX$467,$B165,'Grid GenerationQueue'!$AY$5:$AY$467,$C165)</f>
        <v>0</v>
      </c>
      <c r="BD165">
        <f>SUMIFS('Grid GenerationQueue'!AE$5:AE$467,'Grid GenerationQueue'!$AX$5:$AX$467,$B165,'Grid GenerationQueue'!$AY$5:$AY$467,$C165,'Grid GenerationQueue'!$BH$5:$BH$467,"Executed",'Grid GenerationQueue'!$BB$5:$BB$467,"&lt;"&amp;$BE$3)</f>
        <v>0</v>
      </c>
      <c r="BE165">
        <f>SUMIFS('Grid GenerationQueue'!AF$5:AF$467,'Grid GenerationQueue'!$AX$5:$AX$467,$B165,'Grid GenerationQueue'!$AY$5:$AY$467,$C165,'Grid GenerationQueue'!$BH$5:$BH$467,"Executed",'Grid GenerationQueue'!$BB$5:$BB$467,"&lt;"&amp;$BE$3)</f>
        <v>0</v>
      </c>
      <c r="BF165">
        <f>SUMIFS('Grid GenerationQueue'!AG$5:AG$467,'Grid GenerationQueue'!$AX$5:$AX$467,$B165,'Grid GenerationQueue'!$AY$5:$AY$467,$C165,'Grid GenerationQueue'!$BH$5:$BH$467,"Executed",'Grid GenerationQueue'!$BB$5:$BB$467,"&lt;"&amp;$BE$3)</f>
        <v>0</v>
      </c>
      <c r="BG165">
        <f>SUMIFS('Grid GenerationQueue'!AH$5:AH$467,'Grid GenerationQueue'!$AX$5:$AX$467,$B165,'Grid GenerationQueue'!$AY$5:$AY$467,$C165,'Grid GenerationQueue'!$BH$5:$BH$467,"Executed",'Grid GenerationQueue'!$BB$5:$BB$467,"&lt;"&amp;$BE$3)</f>
        <v>0</v>
      </c>
      <c r="BH165">
        <f>SUMIFS('Grid GenerationQueue'!AI$5:AI$467,'Grid GenerationQueue'!$AX$5:$AX$467,$B165,'Grid GenerationQueue'!$AY$5:$AY$467,$C165,'Grid GenerationQueue'!$BH$5:$BH$467,"Executed",'Grid GenerationQueue'!$BB$5:$BB$467,"&lt;"&amp;$BE$3)</f>
        <v>0</v>
      </c>
      <c r="BI165">
        <f>SUMIFS('Grid GenerationQueue'!AJ$5:AJ$467,'Grid GenerationQueue'!$AX$5:$AX$467,$B165,'Grid GenerationQueue'!$AY$5:$AY$467,$C165,'Grid GenerationQueue'!$BH$5:$BH$467,"Executed",'Grid GenerationQueue'!$BB$5:$BB$467,"&lt;"&amp;$BE$3)</f>
        <v>0</v>
      </c>
      <c r="BJ165">
        <f>SUMIFS('Grid GenerationQueue'!AK$5:AK$467,'Grid GenerationQueue'!$AX$5:$AX$467,$B165,'Grid GenerationQueue'!$AY$5:$AY$467,$C165,'Grid GenerationQueue'!$BH$5:$BH$467,"Executed",'Grid GenerationQueue'!$BB$5:$BB$467,"&lt;"&amp;$BE$3)</f>
        <v>0</v>
      </c>
      <c r="BK165">
        <f>SUMIFS('Grid GenerationQueue'!AL$5:AL$467,'Grid GenerationQueue'!$AX$5:$AX$467,$B165,'Grid GenerationQueue'!$AY$5:$AY$467,$C165,'Grid GenerationQueue'!$BH$5:$BH$467,"Executed",'Grid GenerationQueue'!$BB$5:$BB$467,"&lt;"&amp;$BE$3)</f>
        <v>0</v>
      </c>
      <c r="BL165">
        <f>SUMIFS('Grid GenerationQueue'!AM$5:AM$467,'Grid GenerationQueue'!$AX$5:$AX$467,$B165,'Grid GenerationQueue'!$AY$5:$AY$467,$C165,'Grid GenerationQueue'!$BH$5:$BH$467,"Executed",'Grid GenerationQueue'!$BB$5:$BB$467,"&lt;"&amp;$BE$3)</f>
        <v>0</v>
      </c>
      <c r="BM165">
        <f>SUMIFS('Grid GenerationQueue'!AN$5:AN$467,'Grid GenerationQueue'!$AX$5:$AX$467,$B165,'Grid GenerationQueue'!$AY$5:$AY$467,$C165,'Grid GenerationQueue'!$BH$5:$BH$467,"Executed",'Grid GenerationQueue'!$BB$5:$BB$467,"&lt;"&amp;$BE$3)</f>
        <v>0</v>
      </c>
      <c r="BN165">
        <f>SUMIFS('Grid GenerationQueue'!AO$5:AO$467,'Grid GenerationQueue'!$AX$5:$AX$467,$B165,'Grid GenerationQueue'!$AY$5:$AY$467,$C165,'Grid GenerationQueue'!$BH$5:$BH$467,"Executed",'Grid GenerationQueue'!$BB$5:$BB$467,"&lt;"&amp;$BE$3)</f>
        <v>0</v>
      </c>
      <c r="BO165">
        <f>SUMIFS('Grid GenerationQueue'!AP$5:AP$467,'Grid GenerationQueue'!$AX$5:$AX$467,$B165,'Grid GenerationQueue'!$AY$5:$AY$467,$C165,'Grid GenerationQueue'!$BH$5:$BH$467,"Executed",'Grid GenerationQueue'!$BB$5:$BB$467,"&lt;"&amp;$BE$3)</f>
        <v>0</v>
      </c>
      <c r="BQ165">
        <f>SUMIFS('Grid GenerationQueue'!AE$5:AE$467,'Grid GenerationQueue'!$AX$5:$AX$467,$B165,'Grid GenerationQueue'!$AY$5:$AY$467,$C165,'Grid GenerationQueue'!$BF$5:$BF$467,"&lt;&gt;"&amp;"",'Grid GenerationQueue'!$BB$5:$BB$467,"&lt;"&amp;$BE$3)</f>
        <v>0</v>
      </c>
      <c r="BR165">
        <f>SUMIFS('Grid GenerationQueue'!AF$5:AF$467,'Grid GenerationQueue'!$AX$5:$AX$467,$B165,'Grid GenerationQueue'!$AY$5:$AY$467,$C165,'Grid GenerationQueue'!$BF$5:$BF$467,"&lt;&gt;"&amp;"",'Grid GenerationQueue'!$BB$5:$BB$467,"&lt;"&amp;$BE$3)</f>
        <v>0</v>
      </c>
      <c r="BS165">
        <f>SUMIFS('Grid GenerationQueue'!AG$5:AG$467,'Grid GenerationQueue'!$AX$5:$AX$467,$B165,'Grid GenerationQueue'!$AY$5:$AY$467,$C165,'Grid GenerationQueue'!$BF$5:$BF$467,"&lt;&gt;"&amp;"",'Grid GenerationQueue'!$BB$5:$BB$467,"&lt;"&amp;$BE$3)</f>
        <v>0</v>
      </c>
      <c r="BT165">
        <f>SUMIFS('Grid GenerationQueue'!AH$5:AH$467,'Grid GenerationQueue'!$AX$5:$AX$467,$B165,'Grid GenerationQueue'!$AY$5:$AY$467,$C165,'Grid GenerationQueue'!$BF$5:$BF$467,"&lt;&gt;"&amp;"",'Grid GenerationQueue'!$BB$5:$BB$467,"&lt;"&amp;$BE$3)</f>
        <v>0</v>
      </c>
      <c r="BU165">
        <f>SUMIFS('Grid GenerationQueue'!AI$5:AI$467,'Grid GenerationQueue'!$AX$5:$AX$467,$B165,'Grid GenerationQueue'!$AY$5:$AY$467,$C165,'Grid GenerationQueue'!$BF$5:$BF$467,"&lt;&gt;"&amp;"",'Grid GenerationQueue'!$BB$5:$BB$467,"&lt;"&amp;$BE$3)</f>
        <v>0</v>
      </c>
      <c r="BV165">
        <f>SUMIFS('Grid GenerationQueue'!AJ$5:AJ$467,'Grid GenerationQueue'!$AX$5:$AX$467,$B165,'Grid GenerationQueue'!$AY$5:$AY$467,$C165,'Grid GenerationQueue'!$BF$5:$BF$467,"&lt;&gt;"&amp;"",'Grid GenerationQueue'!$BB$5:$BB$467,"&lt;"&amp;$BE$3)</f>
        <v>0</v>
      </c>
      <c r="BW165">
        <f>SUMIFS('Grid GenerationQueue'!AK$5:AK$467,'Grid GenerationQueue'!$AX$5:$AX$467,$B165,'Grid GenerationQueue'!$AY$5:$AY$467,$C165,'Grid GenerationQueue'!$BF$5:$BF$467,"&lt;&gt;"&amp;"",'Grid GenerationQueue'!$BB$5:$BB$467,"&lt;"&amp;$BE$3)</f>
        <v>0</v>
      </c>
      <c r="BX165">
        <f>SUMIFS('Grid GenerationQueue'!AL$5:AL$467,'Grid GenerationQueue'!$AX$5:$AX$467,$B165,'Grid GenerationQueue'!$AY$5:$AY$467,$C165,'Grid GenerationQueue'!$BF$5:$BF$467,"&lt;&gt;"&amp;"",'Grid GenerationQueue'!$BB$5:$BB$467,"&lt;"&amp;$BE$3)</f>
        <v>0</v>
      </c>
      <c r="BY165">
        <f>SUMIFS('Grid GenerationQueue'!AM$5:AM$467,'Grid GenerationQueue'!$AX$5:$AX$467,$B165,'Grid GenerationQueue'!$AY$5:$AY$467,$C165,'Grid GenerationQueue'!$BF$5:$BF$467,"&lt;&gt;"&amp;"",'Grid GenerationQueue'!$BB$5:$BB$467,"&lt;"&amp;$BE$3)</f>
        <v>0</v>
      </c>
      <c r="BZ165">
        <f>SUMIFS('Grid GenerationQueue'!AN$5:AN$467,'Grid GenerationQueue'!$AX$5:$AX$467,$B165,'Grid GenerationQueue'!$AY$5:$AY$467,$C165,'Grid GenerationQueue'!$BF$5:$BF$467,"&lt;&gt;"&amp;"",'Grid GenerationQueue'!$BB$5:$BB$467,"&lt;"&amp;$BE$3)</f>
        <v>0</v>
      </c>
      <c r="CA165">
        <f>SUMIFS('Grid GenerationQueue'!AO$5:AO$467,'Grid GenerationQueue'!$AX$5:$AX$467,$B165,'Grid GenerationQueue'!$AY$5:$AY$467,$C165,'Grid GenerationQueue'!$BF$5:$BF$467,"&lt;&gt;"&amp;"",'Grid GenerationQueue'!$BB$5:$BB$467,"&lt;"&amp;$BE$3)</f>
        <v>0</v>
      </c>
      <c r="CB165">
        <f>SUMIFS('Grid GenerationQueue'!AP$5:AP$467,'Grid GenerationQueue'!$AX$5:$AX$467,$B165,'Grid GenerationQueue'!$AY$5:$AY$467,$C165,'Grid GenerationQueue'!$BF$5:$BF$467,"&lt;&gt;"&amp;"",'Grid GenerationQueue'!$BB$5:$BB$467,"&lt;"&amp;$BE$3)</f>
        <v>0</v>
      </c>
      <c r="CD165">
        <f>SUMIFS('Grid GenerationQueue'!AE$5:AE$467,'Grid GenerationQueue'!$AX$5:$AX$467,$B165,'Grid GenerationQueue'!$AY$5:$AY$467,$C165,'Grid GenerationQueue'!$BB$5:$BB$467,"&lt;"&amp;$BE$3)</f>
        <v>61.8</v>
      </c>
      <c r="CE165">
        <f>SUMIFS('Grid GenerationQueue'!AF$5:AF$467,'Grid GenerationQueue'!$AX$5:$AX$467,$B165,'Grid GenerationQueue'!$AY$5:$AY$467,$C165,'Grid GenerationQueue'!$BB$5:$BB$467,"&lt;"&amp;$BE$3)</f>
        <v>0</v>
      </c>
      <c r="CF165">
        <f>SUMIFS('Grid GenerationQueue'!AG$5:AG$467,'Grid GenerationQueue'!$AX$5:$AX$467,$B165,'Grid GenerationQueue'!$AY$5:$AY$467,$C165,'Grid GenerationQueue'!$BB$5:$BB$467,"&lt;"&amp;$BE$3)</f>
        <v>0</v>
      </c>
      <c r="CG165">
        <f>SUMIFS('Grid GenerationQueue'!AH$5:AH$467,'Grid GenerationQueue'!$AX$5:$AX$467,$B165,'Grid GenerationQueue'!$AY$5:$AY$467,$C165,'Grid GenerationQueue'!$BB$5:$BB$467,"&lt;"&amp;$BE$3)</f>
        <v>0</v>
      </c>
      <c r="CH165">
        <f>SUMIFS('Grid GenerationQueue'!AI$5:AI$467,'Grid GenerationQueue'!$AX$5:$AX$467,$B165,'Grid GenerationQueue'!$AY$5:$AY$467,$C165,'Grid GenerationQueue'!$BB$5:$BB$467,"&lt;"&amp;$BE$3)</f>
        <v>0</v>
      </c>
      <c r="CI165">
        <f>SUMIFS('Grid GenerationQueue'!AJ$5:AJ$467,'Grid GenerationQueue'!$AX$5:$AX$467,$B165,'Grid GenerationQueue'!$AY$5:$AY$467,$C165,'Grid GenerationQueue'!$BB$5:$BB$467,"&lt;"&amp;$BE$3)</f>
        <v>0</v>
      </c>
      <c r="CJ165">
        <f>SUMIFS('Grid GenerationQueue'!AK$5:AK$467,'Grid GenerationQueue'!$AX$5:$AX$467,$B165,'Grid GenerationQueue'!$AY$5:$AY$467,$C165,'Grid GenerationQueue'!$BB$5:$BB$467,"&lt;"&amp;$BE$3)</f>
        <v>0</v>
      </c>
      <c r="CK165">
        <f>SUMIFS('Grid GenerationQueue'!AL$5:AL$467,'Grid GenerationQueue'!$AX$5:$AX$467,$B165,'Grid GenerationQueue'!$AY$5:$AY$467,$C165,'Grid GenerationQueue'!$BB$5:$BB$467,"&lt;"&amp;$BE$3)</f>
        <v>0</v>
      </c>
      <c r="CL165">
        <f>SUMIFS('Grid GenerationQueue'!AM$5:AM$467,'Grid GenerationQueue'!$AX$5:$AX$467,$B165,'Grid GenerationQueue'!$AY$5:$AY$467,$C165,'Grid GenerationQueue'!$BB$5:$BB$467,"&lt;"&amp;$BE$3)</f>
        <v>0</v>
      </c>
      <c r="CM165">
        <f>SUMIFS('Grid GenerationQueue'!AN$5:AN$467,'Grid GenerationQueue'!$AX$5:$AX$467,$B165,'Grid GenerationQueue'!$AY$5:$AY$467,$C165,'Grid GenerationQueue'!$BB$5:$BB$467,"&lt;"&amp;$BE$3)</f>
        <v>0</v>
      </c>
      <c r="CN165">
        <f>SUMIFS('Grid GenerationQueue'!AO$5:AO$467,'Grid GenerationQueue'!$AX$5:$AX$467,$B165,'Grid GenerationQueue'!$AY$5:$AY$467,$C165,'Grid GenerationQueue'!$BB$5:$BB$467,"&lt;"&amp;$BE$3)</f>
        <v>0</v>
      </c>
      <c r="CO165">
        <f>SUMIFS('Grid GenerationQueue'!AP$5:AP$467,'Grid GenerationQueue'!$AX$5:$AX$467,$B165,'Grid GenerationQueue'!$AY$5:$AY$467,$C165,'Grid GenerationQueue'!$BB$5:$BB$467,"&lt;"&amp;$BE$3)</f>
        <v>0</v>
      </c>
    </row>
    <row r="166" spans="1:93" x14ac:dyDescent="0.35">
      <c r="A166" t="s">
        <v>4651</v>
      </c>
      <c r="B166" t="s">
        <v>4439</v>
      </c>
      <c r="C166">
        <v>230</v>
      </c>
      <c r="D166">
        <f>SUMIFS('Grid GenerationQueue'!AE$5:AE$467,'Grid GenerationQueue'!$AX$5:$AX$467,$B166,'Grid GenerationQueue'!$AY$5:$AY$467,$C166,'Grid GenerationQueue'!$BI$5:$BI$467,"&lt;4")</f>
        <v>0</v>
      </c>
      <c r="E166">
        <f>SUMIFS('Grid GenerationQueue'!AF$5:AF$467,'Grid GenerationQueue'!$AX$5:$AX$467,$B166,'Grid GenerationQueue'!$AY$5:$AY$467,$C166,'Grid GenerationQueue'!$BI$5:$BI$467,"&lt;4")</f>
        <v>0</v>
      </c>
      <c r="F166">
        <f>SUMIFS('Grid GenerationQueue'!AG$5:AG$467,'Grid GenerationQueue'!$AX$5:$AX$467,$B166,'Grid GenerationQueue'!$AY$5:$AY$467,$C166,'Grid GenerationQueue'!$BI$5:$BI$467,"&lt;4")</f>
        <v>0</v>
      </c>
      <c r="G166">
        <f>SUMIFS('Grid GenerationQueue'!AH$5:AH$467,'Grid GenerationQueue'!$AX$5:$AX$467,$B166,'Grid GenerationQueue'!$AY$5:$AY$467,$C166,'Grid GenerationQueue'!$BI$5:$BI$467,"&lt;4")</f>
        <v>0</v>
      </c>
      <c r="H166">
        <f>SUMIFS('Grid GenerationQueue'!AI$5:AI$467,'Grid GenerationQueue'!$AX$5:$AX$467,$B166,'Grid GenerationQueue'!$AY$5:$AY$467,$C166,'Grid GenerationQueue'!$BI$5:$BI$467,"&lt;4")</f>
        <v>0</v>
      </c>
      <c r="I166">
        <f>SUMIFS('Grid GenerationQueue'!AJ$5:AJ$467,'Grid GenerationQueue'!$AX$5:$AX$467,$B166,'Grid GenerationQueue'!$AY$5:$AY$467,$C166,'Grid GenerationQueue'!$BI$5:$BI$467,"&lt;4")</f>
        <v>0</v>
      </c>
      <c r="J166">
        <f>SUMIFS('Grid GenerationQueue'!AK$5:AK$467,'Grid GenerationQueue'!$AX$5:$AX$467,$B166,'Grid GenerationQueue'!$AY$5:$AY$467,$C166,'Grid GenerationQueue'!$BI$5:$BI$467,"&lt;4")</f>
        <v>0</v>
      </c>
      <c r="K166">
        <f>SUMIFS('Grid GenerationQueue'!AL$5:AL$467,'Grid GenerationQueue'!$AX$5:$AX$467,$B166,'Grid GenerationQueue'!$AY$5:$AY$467,$C166,'Grid GenerationQueue'!$BI$5:$BI$467,"&lt;4")</f>
        <v>0</v>
      </c>
      <c r="L166">
        <f>SUMIFS('Grid GenerationQueue'!AM$5:AM$467,'Grid GenerationQueue'!$AX$5:$AX$467,$B166,'Grid GenerationQueue'!$AY$5:$AY$467,$C166,'Grid GenerationQueue'!$BI$5:$BI$467,"&lt;4")</f>
        <v>0</v>
      </c>
      <c r="M166">
        <f>SUMIFS('Grid GenerationQueue'!AN$5:AN$467,'Grid GenerationQueue'!$AX$5:$AX$467,$B166,'Grid GenerationQueue'!$AY$5:$AY$467,$C166,'Grid GenerationQueue'!$BI$5:$BI$467,"&lt;4")</f>
        <v>0</v>
      </c>
      <c r="N166">
        <f>SUMIFS('Grid GenerationQueue'!AO$5:AO$467,'Grid GenerationQueue'!$AX$5:$AX$467,$B166,'Grid GenerationQueue'!$AY$5:$AY$467,$C166,'Grid GenerationQueue'!$BI$5:$BI$467,"&lt;4")</f>
        <v>0</v>
      </c>
      <c r="O166">
        <f>SUMIFS('Grid GenerationQueue'!AP$5:AP$467,'Grid GenerationQueue'!$AX$5:$AX$467,$B166,'Grid GenerationQueue'!$AY$5:$AY$467,$C166,'Grid GenerationQueue'!$BI$5:$BI$467,"&lt;4")</f>
        <v>0</v>
      </c>
      <c r="Q166">
        <f>SUMIFS('Grid GenerationQueue'!AE$5:AE$467,'Grid GenerationQueue'!$AX$5:$AX$467,$B166,'Grid GenerationQueue'!$AY$5:$AY$467,$C166,'Grid GenerationQueue'!$BH$5:$BH$467,"Executed")</f>
        <v>0</v>
      </c>
      <c r="R166">
        <f>SUMIFS('Grid GenerationQueue'!AF$5:AF$467,'Grid GenerationQueue'!$AX$5:$AX$467,$B166,'Grid GenerationQueue'!$AY$5:$AY$467,$C166,'Grid GenerationQueue'!$BH$5:$BH$467,"Executed")</f>
        <v>0</v>
      </c>
      <c r="S166">
        <f>SUMIFS('Grid GenerationQueue'!AG$5:AG$467,'Grid GenerationQueue'!$AX$5:$AX$467,$B166,'Grid GenerationQueue'!$AY$5:$AY$467,$C166,'Grid GenerationQueue'!$BH$5:$BH$467,"Executed")</f>
        <v>0</v>
      </c>
      <c r="T166">
        <f>SUMIFS('Grid GenerationQueue'!AH$5:AH$467,'Grid GenerationQueue'!$AX$5:$AX$467,$B166,'Grid GenerationQueue'!$AY$5:$AY$467,$C166,'Grid GenerationQueue'!$BH$5:$BH$467,"Executed")</f>
        <v>0</v>
      </c>
      <c r="U166">
        <f>SUMIFS('Grid GenerationQueue'!AI$5:AI$467,'Grid GenerationQueue'!$AX$5:$AX$467,$B166,'Grid GenerationQueue'!$AY$5:$AY$467,$C166,'Grid GenerationQueue'!$BH$5:$BH$467,"Executed")</f>
        <v>0</v>
      </c>
      <c r="V166">
        <f>SUMIFS('Grid GenerationQueue'!AJ$5:AJ$467,'Grid GenerationQueue'!$AX$5:$AX$467,$B166,'Grid GenerationQueue'!$AY$5:$AY$467,$C166,'Grid GenerationQueue'!$BH$5:$BH$467,"Executed")</f>
        <v>0</v>
      </c>
      <c r="W166">
        <f>SUMIFS('Grid GenerationQueue'!AK$5:AK$467,'Grid GenerationQueue'!$AX$5:$AX$467,$B166,'Grid GenerationQueue'!$AY$5:$AY$467,$C166,'Grid GenerationQueue'!$BH$5:$BH$467,"Executed")</f>
        <v>0</v>
      </c>
      <c r="X166">
        <f>SUMIFS('Grid GenerationQueue'!AL$5:AL$467,'Grid GenerationQueue'!$AX$5:$AX$467,$B166,'Grid GenerationQueue'!$AY$5:$AY$467,$C166,'Grid GenerationQueue'!$BH$5:$BH$467,"Executed")</f>
        <v>0</v>
      </c>
      <c r="Y166">
        <f>SUMIFS('Grid GenerationQueue'!AM$5:AM$467,'Grid GenerationQueue'!$AX$5:$AX$467,$B166,'Grid GenerationQueue'!$AY$5:$AY$467,$C166,'Grid GenerationQueue'!$BH$5:$BH$467,"Executed")</f>
        <v>0</v>
      </c>
      <c r="Z166">
        <f>SUMIFS('Grid GenerationQueue'!AN$5:AN$467,'Grid GenerationQueue'!$AX$5:$AX$467,$B166,'Grid GenerationQueue'!$AY$5:$AY$467,$C166,'Grid GenerationQueue'!$BH$5:$BH$467,"Executed")</f>
        <v>0</v>
      </c>
      <c r="AA166">
        <f>SUMIFS('Grid GenerationQueue'!AO$5:AO$467,'Grid GenerationQueue'!$AX$5:$AX$467,$B166,'Grid GenerationQueue'!$AY$5:$AY$467,$C166,'Grid GenerationQueue'!$BH$5:$BH$467,"Executed")</f>
        <v>0</v>
      </c>
      <c r="AB166">
        <f>SUMIFS('Grid GenerationQueue'!AP$5:AP$467,'Grid GenerationQueue'!$AX$5:$AX$467,$B166,'Grid GenerationQueue'!$AY$5:$AY$467,$C166,'Grid GenerationQueue'!$BH$5:$BH$467,"Executed")</f>
        <v>0</v>
      </c>
      <c r="AD166">
        <f>SUMIFS('Grid GenerationQueue'!AE$5:AE$467,'Grid GenerationQueue'!$AX$5:$AX$467,$B166,'Grid GenerationQueue'!$AY$5:$AY$467,$C166,'Grid GenerationQueue'!$BF$5:$BF$467,"&lt;&gt;"&amp;"")</f>
        <v>0</v>
      </c>
      <c r="AE166">
        <f>SUMIFS('Grid GenerationQueue'!AF$5:AF$467,'Grid GenerationQueue'!$AX$5:$AX$467,$B166,'Grid GenerationQueue'!$AY$5:$AY$467,$C166,'Grid GenerationQueue'!$BF$5:$BF$467,"&lt;&gt;"&amp;"")</f>
        <v>0</v>
      </c>
      <c r="AF166">
        <f>SUMIFS('Grid GenerationQueue'!AG$5:AG$467,'Grid GenerationQueue'!$AX$5:$AX$467,$B166,'Grid GenerationQueue'!$AY$5:$AY$467,$C166,'Grid GenerationQueue'!$BF$5:$BF$467,"&lt;&gt;"&amp;"")</f>
        <v>0</v>
      </c>
      <c r="AG166">
        <f>SUMIFS('Grid GenerationQueue'!AH$5:AH$467,'Grid GenerationQueue'!$AX$5:$AX$467,$B166,'Grid GenerationQueue'!$AY$5:$AY$467,$C166,'Grid GenerationQueue'!$BF$5:$BF$467,"&lt;&gt;"&amp;"")</f>
        <v>0</v>
      </c>
      <c r="AH166">
        <f>SUMIFS('Grid GenerationQueue'!AI$5:AI$467,'Grid GenerationQueue'!$AX$5:$AX$467,$B166,'Grid GenerationQueue'!$AY$5:$AY$467,$C166,'Grid GenerationQueue'!$BF$5:$BF$467,"&lt;&gt;"&amp;"")</f>
        <v>0</v>
      </c>
      <c r="AI166">
        <f>SUMIFS('Grid GenerationQueue'!AJ$5:AJ$467,'Grid GenerationQueue'!$AX$5:$AX$467,$B166,'Grid GenerationQueue'!$AY$5:$AY$467,$C166,'Grid GenerationQueue'!$BF$5:$BF$467,"&lt;&gt;"&amp;"")</f>
        <v>0</v>
      </c>
      <c r="AJ166">
        <f>SUMIFS('Grid GenerationQueue'!AK$5:AK$467,'Grid GenerationQueue'!$AX$5:$AX$467,$B166,'Grid GenerationQueue'!$AY$5:$AY$467,$C166,'Grid GenerationQueue'!$BF$5:$BF$467,"&lt;&gt;"&amp;"")</f>
        <v>0</v>
      </c>
      <c r="AK166">
        <f>SUMIFS('Grid GenerationQueue'!AL$5:AL$467,'Grid GenerationQueue'!$AX$5:$AX$467,$B166,'Grid GenerationQueue'!$AY$5:$AY$467,$C166,'Grid GenerationQueue'!$BF$5:$BF$467,"&lt;&gt;"&amp;"")</f>
        <v>0</v>
      </c>
      <c r="AL166">
        <f>SUMIFS('Grid GenerationQueue'!AM$5:AM$467,'Grid GenerationQueue'!$AX$5:$AX$467,$B166,'Grid GenerationQueue'!$AY$5:$AY$467,$C166,'Grid GenerationQueue'!$BF$5:$BF$467,"&lt;&gt;"&amp;"")</f>
        <v>0</v>
      </c>
      <c r="AM166">
        <f>SUMIFS('Grid GenerationQueue'!AN$5:AN$467,'Grid GenerationQueue'!$AX$5:$AX$467,$B166,'Grid GenerationQueue'!$AY$5:$AY$467,$C166,'Grid GenerationQueue'!$BF$5:$BF$467,"&lt;&gt;"&amp;"")</f>
        <v>0</v>
      </c>
      <c r="AN166">
        <f>SUMIFS('Grid GenerationQueue'!AO$5:AO$467,'Grid GenerationQueue'!$AX$5:$AX$467,$B166,'Grid GenerationQueue'!$AY$5:$AY$467,$C166,'Grid GenerationQueue'!$BF$5:$BF$467,"&lt;&gt;"&amp;"")</f>
        <v>0</v>
      </c>
      <c r="AO166">
        <f>SUMIFS('Grid GenerationQueue'!AP$5:AP$467,'Grid GenerationQueue'!$AX$5:$AX$467,$B166,'Grid GenerationQueue'!$AY$5:$AY$467,$C166,'Grid GenerationQueue'!$BF$5:$BF$467,"&lt;&gt;"&amp;"")</f>
        <v>0</v>
      </c>
      <c r="AQ166">
        <f>SUMIFS('Grid GenerationQueue'!AE$5:AE$467,'Grid GenerationQueue'!$AX$5:$AX$467,$B166,'Grid GenerationQueue'!$AY$5:$AY$467,$C166)</f>
        <v>151.74160000000001</v>
      </c>
      <c r="AR166">
        <f>SUMIFS('Grid GenerationQueue'!AF$5:AF$467,'Grid GenerationQueue'!$AX$5:$AX$467,$B166,'Grid GenerationQueue'!$AY$5:$AY$467,$C166)</f>
        <v>0</v>
      </c>
      <c r="AS166">
        <f>SUMIFS('Grid GenerationQueue'!AG$5:AG$467,'Grid GenerationQueue'!$AX$5:$AX$467,$B166,'Grid GenerationQueue'!$AY$5:$AY$467,$C166)</f>
        <v>0</v>
      </c>
      <c r="AT166">
        <f>SUMIFS('Grid GenerationQueue'!AH$5:AH$467,'Grid GenerationQueue'!$AX$5:$AX$467,$B166,'Grid GenerationQueue'!$AY$5:$AY$467,$C166)</f>
        <v>0</v>
      </c>
      <c r="AU166">
        <f>SUMIFS('Grid GenerationQueue'!AI$5:AI$467,'Grid GenerationQueue'!$AX$5:$AX$467,$B166,'Grid GenerationQueue'!$AY$5:$AY$467,$C166)</f>
        <v>0</v>
      </c>
      <c r="AV166">
        <f>SUMIFS('Grid GenerationQueue'!AJ$5:AJ$467,'Grid GenerationQueue'!$AX$5:$AX$467,$B166,'Grid GenerationQueue'!$AY$5:$AY$467,$C166)</f>
        <v>0</v>
      </c>
      <c r="AW166">
        <f>SUMIFS('Grid GenerationQueue'!AK$5:AK$467,'Grid GenerationQueue'!$AX$5:$AX$467,$B166,'Grid GenerationQueue'!$AY$5:$AY$467,$C166)</f>
        <v>0</v>
      </c>
      <c r="AX166">
        <f>SUMIFS('Grid GenerationQueue'!AL$5:AL$467,'Grid GenerationQueue'!$AX$5:$AX$467,$B166,'Grid GenerationQueue'!$AY$5:$AY$467,$C166)</f>
        <v>0</v>
      </c>
      <c r="AY166">
        <f>SUMIFS('Grid GenerationQueue'!AM$5:AM$467,'Grid GenerationQueue'!$AX$5:$AX$467,$B166,'Grid GenerationQueue'!$AY$5:$AY$467,$C166)</f>
        <v>0</v>
      </c>
      <c r="AZ166">
        <f>SUMIFS('Grid GenerationQueue'!AN$5:AN$467,'Grid GenerationQueue'!$AX$5:$AX$467,$B166,'Grid GenerationQueue'!$AY$5:$AY$467,$C166)</f>
        <v>0</v>
      </c>
      <c r="BA166">
        <f>SUMIFS('Grid GenerationQueue'!AO$5:AO$467,'Grid GenerationQueue'!$AX$5:$AX$467,$B166,'Grid GenerationQueue'!$AY$5:$AY$467,$C166)</f>
        <v>0</v>
      </c>
      <c r="BB166">
        <f>SUMIFS('Grid GenerationQueue'!AP$5:AP$467,'Grid GenerationQueue'!$AX$5:$AX$467,$B166,'Grid GenerationQueue'!$AY$5:$AY$467,$C166)</f>
        <v>0</v>
      </c>
      <c r="BD166">
        <f>SUMIFS('Grid GenerationQueue'!AE$5:AE$467,'Grid GenerationQueue'!$AX$5:$AX$467,$B166,'Grid GenerationQueue'!$AY$5:$AY$467,$C166,'Grid GenerationQueue'!$BH$5:$BH$467,"Executed",'Grid GenerationQueue'!$BB$5:$BB$467,"&lt;"&amp;$BE$3)</f>
        <v>0</v>
      </c>
      <c r="BE166">
        <f>SUMIFS('Grid GenerationQueue'!AF$5:AF$467,'Grid GenerationQueue'!$AX$5:$AX$467,$B166,'Grid GenerationQueue'!$AY$5:$AY$467,$C166,'Grid GenerationQueue'!$BH$5:$BH$467,"Executed",'Grid GenerationQueue'!$BB$5:$BB$467,"&lt;"&amp;$BE$3)</f>
        <v>0</v>
      </c>
      <c r="BF166">
        <f>SUMIFS('Grid GenerationQueue'!AG$5:AG$467,'Grid GenerationQueue'!$AX$5:$AX$467,$B166,'Grid GenerationQueue'!$AY$5:$AY$467,$C166,'Grid GenerationQueue'!$BH$5:$BH$467,"Executed",'Grid GenerationQueue'!$BB$5:$BB$467,"&lt;"&amp;$BE$3)</f>
        <v>0</v>
      </c>
      <c r="BG166">
        <f>SUMIFS('Grid GenerationQueue'!AH$5:AH$467,'Grid GenerationQueue'!$AX$5:$AX$467,$B166,'Grid GenerationQueue'!$AY$5:$AY$467,$C166,'Grid GenerationQueue'!$BH$5:$BH$467,"Executed",'Grid GenerationQueue'!$BB$5:$BB$467,"&lt;"&amp;$BE$3)</f>
        <v>0</v>
      </c>
      <c r="BH166">
        <f>SUMIFS('Grid GenerationQueue'!AI$5:AI$467,'Grid GenerationQueue'!$AX$5:$AX$467,$B166,'Grid GenerationQueue'!$AY$5:$AY$467,$C166,'Grid GenerationQueue'!$BH$5:$BH$467,"Executed",'Grid GenerationQueue'!$BB$5:$BB$467,"&lt;"&amp;$BE$3)</f>
        <v>0</v>
      </c>
      <c r="BI166">
        <f>SUMIFS('Grid GenerationQueue'!AJ$5:AJ$467,'Grid GenerationQueue'!$AX$5:$AX$467,$B166,'Grid GenerationQueue'!$AY$5:$AY$467,$C166,'Grid GenerationQueue'!$BH$5:$BH$467,"Executed",'Grid GenerationQueue'!$BB$5:$BB$467,"&lt;"&amp;$BE$3)</f>
        <v>0</v>
      </c>
      <c r="BJ166">
        <f>SUMIFS('Grid GenerationQueue'!AK$5:AK$467,'Grid GenerationQueue'!$AX$5:$AX$467,$B166,'Grid GenerationQueue'!$AY$5:$AY$467,$C166,'Grid GenerationQueue'!$BH$5:$BH$467,"Executed",'Grid GenerationQueue'!$BB$5:$BB$467,"&lt;"&amp;$BE$3)</f>
        <v>0</v>
      </c>
      <c r="BK166">
        <f>SUMIFS('Grid GenerationQueue'!AL$5:AL$467,'Grid GenerationQueue'!$AX$5:$AX$467,$B166,'Grid GenerationQueue'!$AY$5:$AY$467,$C166,'Grid GenerationQueue'!$BH$5:$BH$467,"Executed",'Grid GenerationQueue'!$BB$5:$BB$467,"&lt;"&amp;$BE$3)</f>
        <v>0</v>
      </c>
      <c r="BL166">
        <f>SUMIFS('Grid GenerationQueue'!AM$5:AM$467,'Grid GenerationQueue'!$AX$5:$AX$467,$B166,'Grid GenerationQueue'!$AY$5:$AY$467,$C166,'Grid GenerationQueue'!$BH$5:$BH$467,"Executed",'Grid GenerationQueue'!$BB$5:$BB$467,"&lt;"&amp;$BE$3)</f>
        <v>0</v>
      </c>
      <c r="BM166">
        <f>SUMIFS('Grid GenerationQueue'!AN$5:AN$467,'Grid GenerationQueue'!$AX$5:$AX$467,$B166,'Grid GenerationQueue'!$AY$5:$AY$467,$C166,'Grid GenerationQueue'!$BH$5:$BH$467,"Executed",'Grid GenerationQueue'!$BB$5:$BB$467,"&lt;"&amp;$BE$3)</f>
        <v>0</v>
      </c>
      <c r="BN166">
        <f>SUMIFS('Grid GenerationQueue'!AO$5:AO$467,'Grid GenerationQueue'!$AX$5:$AX$467,$B166,'Grid GenerationQueue'!$AY$5:$AY$467,$C166,'Grid GenerationQueue'!$BH$5:$BH$467,"Executed",'Grid GenerationQueue'!$BB$5:$BB$467,"&lt;"&amp;$BE$3)</f>
        <v>0</v>
      </c>
      <c r="BO166">
        <f>SUMIFS('Grid GenerationQueue'!AP$5:AP$467,'Grid GenerationQueue'!$AX$5:$AX$467,$B166,'Grid GenerationQueue'!$AY$5:$AY$467,$C166,'Grid GenerationQueue'!$BH$5:$BH$467,"Executed",'Grid GenerationQueue'!$BB$5:$BB$467,"&lt;"&amp;$BE$3)</f>
        <v>0</v>
      </c>
      <c r="BQ166">
        <f>SUMIFS('Grid GenerationQueue'!AE$5:AE$467,'Grid GenerationQueue'!$AX$5:$AX$467,$B166,'Grid GenerationQueue'!$AY$5:$AY$467,$C166,'Grid GenerationQueue'!$BF$5:$BF$467,"&lt;&gt;"&amp;"",'Grid GenerationQueue'!$BB$5:$BB$467,"&lt;"&amp;$BE$3)</f>
        <v>0</v>
      </c>
      <c r="BR166">
        <f>SUMIFS('Grid GenerationQueue'!AF$5:AF$467,'Grid GenerationQueue'!$AX$5:$AX$467,$B166,'Grid GenerationQueue'!$AY$5:$AY$467,$C166,'Grid GenerationQueue'!$BF$5:$BF$467,"&lt;&gt;"&amp;"",'Grid GenerationQueue'!$BB$5:$BB$467,"&lt;"&amp;$BE$3)</f>
        <v>0</v>
      </c>
      <c r="BS166">
        <f>SUMIFS('Grid GenerationQueue'!AG$5:AG$467,'Grid GenerationQueue'!$AX$5:$AX$467,$B166,'Grid GenerationQueue'!$AY$5:$AY$467,$C166,'Grid GenerationQueue'!$BF$5:$BF$467,"&lt;&gt;"&amp;"",'Grid GenerationQueue'!$BB$5:$BB$467,"&lt;"&amp;$BE$3)</f>
        <v>0</v>
      </c>
      <c r="BT166">
        <f>SUMIFS('Grid GenerationQueue'!AH$5:AH$467,'Grid GenerationQueue'!$AX$5:$AX$467,$B166,'Grid GenerationQueue'!$AY$5:$AY$467,$C166,'Grid GenerationQueue'!$BF$5:$BF$467,"&lt;&gt;"&amp;"",'Grid GenerationQueue'!$BB$5:$BB$467,"&lt;"&amp;$BE$3)</f>
        <v>0</v>
      </c>
      <c r="BU166">
        <f>SUMIFS('Grid GenerationQueue'!AI$5:AI$467,'Grid GenerationQueue'!$AX$5:$AX$467,$B166,'Grid GenerationQueue'!$AY$5:$AY$467,$C166,'Grid GenerationQueue'!$BF$5:$BF$467,"&lt;&gt;"&amp;"",'Grid GenerationQueue'!$BB$5:$BB$467,"&lt;"&amp;$BE$3)</f>
        <v>0</v>
      </c>
      <c r="BV166">
        <f>SUMIFS('Grid GenerationQueue'!AJ$5:AJ$467,'Grid GenerationQueue'!$AX$5:$AX$467,$B166,'Grid GenerationQueue'!$AY$5:$AY$467,$C166,'Grid GenerationQueue'!$BF$5:$BF$467,"&lt;&gt;"&amp;"",'Grid GenerationQueue'!$BB$5:$BB$467,"&lt;"&amp;$BE$3)</f>
        <v>0</v>
      </c>
      <c r="BW166">
        <f>SUMIFS('Grid GenerationQueue'!AK$5:AK$467,'Grid GenerationQueue'!$AX$5:$AX$467,$B166,'Grid GenerationQueue'!$AY$5:$AY$467,$C166,'Grid GenerationQueue'!$BF$5:$BF$467,"&lt;&gt;"&amp;"",'Grid GenerationQueue'!$BB$5:$BB$467,"&lt;"&amp;$BE$3)</f>
        <v>0</v>
      </c>
      <c r="BX166">
        <f>SUMIFS('Grid GenerationQueue'!AL$5:AL$467,'Grid GenerationQueue'!$AX$5:$AX$467,$B166,'Grid GenerationQueue'!$AY$5:$AY$467,$C166,'Grid GenerationQueue'!$BF$5:$BF$467,"&lt;&gt;"&amp;"",'Grid GenerationQueue'!$BB$5:$BB$467,"&lt;"&amp;$BE$3)</f>
        <v>0</v>
      </c>
      <c r="BY166">
        <f>SUMIFS('Grid GenerationQueue'!AM$5:AM$467,'Grid GenerationQueue'!$AX$5:$AX$467,$B166,'Grid GenerationQueue'!$AY$5:$AY$467,$C166,'Grid GenerationQueue'!$BF$5:$BF$467,"&lt;&gt;"&amp;"",'Grid GenerationQueue'!$BB$5:$BB$467,"&lt;"&amp;$BE$3)</f>
        <v>0</v>
      </c>
      <c r="BZ166">
        <f>SUMIFS('Grid GenerationQueue'!AN$5:AN$467,'Grid GenerationQueue'!$AX$5:$AX$467,$B166,'Grid GenerationQueue'!$AY$5:$AY$467,$C166,'Grid GenerationQueue'!$BF$5:$BF$467,"&lt;&gt;"&amp;"",'Grid GenerationQueue'!$BB$5:$BB$467,"&lt;"&amp;$BE$3)</f>
        <v>0</v>
      </c>
      <c r="CA166">
        <f>SUMIFS('Grid GenerationQueue'!AO$5:AO$467,'Grid GenerationQueue'!$AX$5:$AX$467,$B166,'Grid GenerationQueue'!$AY$5:$AY$467,$C166,'Grid GenerationQueue'!$BF$5:$BF$467,"&lt;&gt;"&amp;"",'Grid GenerationQueue'!$BB$5:$BB$467,"&lt;"&amp;$BE$3)</f>
        <v>0</v>
      </c>
      <c r="CB166">
        <f>SUMIFS('Grid GenerationQueue'!AP$5:AP$467,'Grid GenerationQueue'!$AX$5:$AX$467,$B166,'Grid GenerationQueue'!$AY$5:$AY$467,$C166,'Grid GenerationQueue'!$BF$5:$BF$467,"&lt;&gt;"&amp;"",'Grid GenerationQueue'!$BB$5:$BB$467,"&lt;"&amp;$BE$3)</f>
        <v>0</v>
      </c>
      <c r="CD166">
        <f>SUMIFS('Grid GenerationQueue'!AE$5:AE$467,'Grid GenerationQueue'!$AX$5:$AX$467,$B166,'Grid GenerationQueue'!$AY$5:$AY$467,$C166,'Grid GenerationQueue'!$BB$5:$BB$467,"&lt;"&amp;$BE$3)</f>
        <v>151.74160000000001</v>
      </c>
      <c r="CE166">
        <f>SUMIFS('Grid GenerationQueue'!AF$5:AF$467,'Grid GenerationQueue'!$AX$5:$AX$467,$B166,'Grid GenerationQueue'!$AY$5:$AY$467,$C166,'Grid GenerationQueue'!$BB$5:$BB$467,"&lt;"&amp;$BE$3)</f>
        <v>0</v>
      </c>
      <c r="CF166">
        <f>SUMIFS('Grid GenerationQueue'!AG$5:AG$467,'Grid GenerationQueue'!$AX$5:$AX$467,$B166,'Grid GenerationQueue'!$AY$5:$AY$467,$C166,'Grid GenerationQueue'!$BB$5:$BB$467,"&lt;"&amp;$BE$3)</f>
        <v>0</v>
      </c>
      <c r="CG166">
        <f>SUMIFS('Grid GenerationQueue'!AH$5:AH$467,'Grid GenerationQueue'!$AX$5:$AX$467,$B166,'Grid GenerationQueue'!$AY$5:$AY$467,$C166,'Grid GenerationQueue'!$BB$5:$BB$467,"&lt;"&amp;$BE$3)</f>
        <v>0</v>
      </c>
      <c r="CH166">
        <f>SUMIFS('Grid GenerationQueue'!AI$5:AI$467,'Grid GenerationQueue'!$AX$5:$AX$467,$B166,'Grid GenerationQueue'!$AY$5:$AY$467,$C166,'Grid GenerationQueue'!$BB$5:$BB$467,"&lt;"&amp;$BE$3)</f>
        <v>0</v>
      </c>
      <c r="CI166">
        <f>SUMIFS('Grid GenerationQueue'!AJ$5:AJ$467,'Grid GenerationQueue'!$AX$5:$AX$467,$B166,'Grid GenerationQueue'!$AY$5:$AY$467,$C166,'Grid GenerationQueue'!$BB$5:$BB$467,"&lt;"&amp;$BE$3)</f>
        <v>0</v>
      </c>
      <c r="CJ166">
        <f>SUMIFS('Grid GenerationQueue'!AK$5:AK$467,'Grid GenerationQueue'!$AX$5:$AX$467,$B166,'Grid GenerationQueue'!$AY$5:$AY$467,$C166,'Grid GenerationQueue'!$BB$5:$BB$467,"&lt;"&amp;$BE$3)</f>
        <v>0</v>
      </c>
      <c r="CK166">
        <f>SUMIFS('Grid GenerationQueue'!AL$5:AL$467,'Grid GenerationQueue'!$AX$5:$AX$467,$B166,'Grid GenerationQueue'!$AY$5:$AY$467,$C166,'Grid GenerationQueue'!$BB$5:$BB$467,"&lt;"&amp;$BE$3)</f>
        <v>0</v>
      </c>
      <c r="CL166">
        <f>SUMIFS('Grid GenerationQueue'!AM$5:AM$467,'Grid GenerationQueue'!$AX$5:$AX$467,$B166,'Grid GenerationQueue'!$AY$5:$AY$467,$C166,'Grid GenerationQueue'!$BB$5:$BB$467,"&lt;"&amp;$BE$3)</f>
        <v>0</v>
      </c>
      <c r="CM166">
        <f>SUMIFS('Grid GenerationQueue'!AN$5:AN$467,'Grid GenerationQueue'!$AX$5:$AX$467,$B166,'Grid GenerationQueue'!$AY$5:$AY$467,$C166,'Grid GenerationQueue'!$BB$5:$BB$467,"&lt;"&amp;$BE$3)</f>
        <v>0</v>
      </c>
      <c r="CN166">
        <f>SUMIFS('Grid GenerationQueue'!AO$5:AO$467,'Grid GenerationQueue'!$AX$5:$AX$467,$B166,'Grid GenerationQueue'!$AY$5:$AY$467,$C166,'Grid GenerationQueue'!$BB$5:$BB$467,"&lt;"&amp;$BE$3)</f>
        <v>0</v>
      </c>
      <c r="CO166">
        <f>SUMIFS('Grid GenerationQueue'!AP$5:AP$467,'Grid GenerationQueue'!$AX$5:$AX$467,$B166,'Grid GenerationQueue'!$AY$5:$AY$467,$C166,'Grid GenerationQueue'!$BB$5:$BB$467,"&lt;"&amp;$BE$3)</f>
        <v>0</v>
      </c>
    </row>
    <row r="167" spans="1:93" x14ac:dyDescent="0.35">
      <c r="A167" t="s">
        <v>4644</v>
      </c>
      <c r="B167" t="s">
        <v>4719</v>
      </c>
      <c r="C167">
        <v>115</v>
      </c>
      <c r="D167">
        <f>SUMIFS('Grid GenerationQueue'!AE$5:AE$467,'Grid GenerationQueue'!$AX$5:$AX$467,$B167,'Grid GenerationQueue'!$AY$5:$AY$467,$C167,'Grid GenerationQueue'!$BI$5:$BI$467,"&lt;4")</f>
        <v>0</v>
      </c>
      <c r="E167">
        <f>SUMIFS('Grid GenerationQueue'!AF$5:AF$467,'Grid GenerationQueue'!$AX$5:$AX$467,$B167,'Grid GenerationQueue'!$AY$5:$AY$467,$C167,'Grid GenerationQueue'!$BI$5:$BI$467,"&lt;4")</f>
        <v>0</v>
      </c>
      <c r="F167">
        <f>SUMIFS('Grid GenerationQueue'!AG$5:AG$467,'Grid GenerationQueue'!$AX$5:$AX$467,$B167,'Grid GenerationQueue'!$AY$5:$AY$467,$C167,'Grid GenerationQueue'!$BI$5:$BI$467,"&lt;4")</f>
        <v>0</v>
      </c>
      <c r="G167">
        <f>SUMIFS('Grid GenerationQueue'!AH$5:AH$467,'Grid GenerationQueue'!$AX$5:$AX$467,$B167,'Grid GenerationQueue'!$AY$5:$AY$467,$C167,'Grid GenerationQueue'!$BI$5:$BI$467,"&lt;4")</f>
        <v>0</v>
      </c>
      <c r="H167">
        <f>SUMIFS('Grid GenerationQueue'!AI$5:AI$467,'Grid GenerationQueue'!$AX$5:$AX$467,$B167,'Grid GenerationQueue'!$AY$5:$AY$467,$C167,'Grid GenerationQueue'!$BI$5:$BI$467,"&lt;4")</f>
        <v>0</v>
      </c>
      <c r="I167">
        <f>SUMIFS('Grid GenerationQueue'!AJ$5:AJ$467,'Grid GenerationQueue'!$AX$5:$AX$467,$B167,'Grid GenerationQueue'!$AY$5:$AY$467,$C167,'Grid GenerationQueue'!$BI$5:$BI$467,"&lt;4")</f>
        <v>0</v>
      </c>
      <c r="J167">
        <f>SUMIFS('Grid GenerationQueue'!AK$5:AK$467,'Grid GenerationQueue'!$AX$5:$AX$467,$B167,'Grid GenerationQueue'!$AY$5:$AY$467,$C167,'Grid GenerationQueue'!$BI$5:$BI$467,"&lt;4")</f>
        <v>0</v>
      </c>
      <c r="K167">
        <f>SUMIFS('Grid GenerationQueue'!AL$5:AL$467,'Grid GenerationQueue'!$AX$5:$AX$467,$B167,'Grid GenerationQueue'!$AY$5:$AY$467,$C167,'Grid GenerationQueue'!$BI$5:$BI$467,"&lt;4")</f>
        <v>0</v>
      </c>
      <c r="L167">
        <f>SUMIFS('Grid GenerationQueue'!AM$5:AM$467,'Grid GenerationQueue'!$AX$5:$AX$467,$B167,'Grid GenerationQueue'!$AY$5:$AY$467,$C167,'Grid GenerationQueue'!$BI$5:$BI$467,"&lt;4")</f>
        <v>0</v>
      </c>
      <c r="M167">
        <f>SUMIFS('Grid GenerationQueue'!AN$5:AN$467,'Grid GenerationQueue'!$AX$5:$AX$467,$B167,'Grid GenerationQueue'!$AY$5:$AY$467,$C167,'Grid GenerationQueue'!$BI$5:$BI$467,"&lt;4")</f>
        <v>0</v>
      </c>
      <c r="N167">
        <f>SUMIFS('Grid GenerationQueue'!AO$5:AO$467,'Grid GenerationQueue'!$AX$5:$AX$467,$B167,'Grid GenerationQueue'!$AY$5:$AY$467,$C167,'Grid GenerationQueue'!$BI$5:$BI$467,"&lt;4")</f>
        <v>0</v>
      </c>
      <c r="O167">
        <f>SUMIFS('Grid GenerationQueue'!AP$5:AP$467,'Grid GenerationQueue'!$AX$5:$AX$467,$B167,'Grid GenerationQueue'!$AY$5:$AY$467,$C167,'Grid GenerationQueue'!$BI$5:$BI$467,"&lt;4")</f>
        <v>0</v>
      </c>
      <c r="Q167">
        <f>SUMIFS('Grid GenerationQueue'!AE$5:AE$467,'Grid GenerationQueue'!$AX$5:$AX$467,$B167,'Grid GenerationQueue'!$AY$5:$AY$467,$C167,'Grid GenerationQueue'!$BH$5:$BH$467,"Executed")</f>
        <v>0</v>
      </c>
      <c r="R167">
        <f>SUMIFS('Grid GenerationQueue'!AF$5:AF$467,'Grid GenerationQueue'!$AX$5:$AX$467,$B167,'Grid GenerationQueue'!$AY$5:$AY$467,$C167,'Grid GenerationQueue'!$BH$5:$BH$467,"Executed")</f>
        <v>0</v>
      </c>
      <c r="S167">
        <f>SUMIFS('Grid GenerationQueue'!AG$5:AG$467,'Grid GenerationQueue'!$AX$5:$AX$467,$B167,'Grid GenerationQueue'!$AY$5:$AY$467,$C167,'Grid GenerationQueue'!$BH$5:$BH$467,"Executed")</f>
        <v>0</v>
      </c>
      <c r="T167">
        <f>SUMIFS('Grid GenerationQueue'!AH$5:AH$467,'Grid GenerationQueue'!$AX$5:$AX$467,$B167,'Grid GenerationQueue'!$AY$5:$AY$467,$C167,'Grid GenerationQueue'!$BH$5:$BH$467,"Executed")</f>
        <v>0</v>
      </c>
      <c r="U167">
        <f>SUMIFS('Grid GenerationQueue'!AI$5:AI$467,'Grid GenerationQueue'!$AX$5:$AX$467,$B167,'Grid GenerationQueue'!$AY$5:$AY$467,$C167,'Grid GenerationQueue'!$BH$5:$BH$467,"Executed")</f>
        <v>0</v>
      </c>
      <c r="V167">
        <f>SUMIFS('Grid GenerationQueue'!AJ$5:AJ$467,'Grid GenerationQueue'!$AX$5:$AX$467,$B167,'Grid GenerationQueue'!$AY$5:$AY$467,$C167,'Grid GenerationQueue'!$BH$5:$BH$467,"Executed")</f>
        <v>0</v>
      </c>
      <c r="W167">
        <f>SUMIFS('Grid GenerationQueue'!AK$5:AK$467,'Grid GenerationQueue'!$AX$5:$AX$467,$B167,'Grid GenerationQueue'!$AY$5:$AY$467,$C167,'Grid GenerationQueue'!$BH$5:$BH$467,"Executed")</f>
        <v>0</v>
      </c>
      <c r="X167">
        <f>SUMIFS('Grid GenerationQueue'!AL$5:AL$467,'Grid GenerationQueue'!$AX$5:$AX$467,$B167,'Grid GenerationQueue'!$AY$5:$AY$467,$C167,'Grid GenerationQueue'!$BH$5:$BH$467,"Executed")</f>
        <v>0</v>
      </c>
      <c r="Y167">
        <f>SUMIFS('Grid GenerationQueue'!AM$5:AM$467,'Grid GenerationQueue'!$AX$5:$AX$467,$B167,'Grid GenerationQueue'!$AY$5:$AY$467,$C167,'Grid GenerationQueue'!$BH$5:$BH$467,"Executed")</f>
        <v>0</v>
      </c>
      <c r="Z167">
        <f>SUMIFS('Grid GenerationQueue'!AN$5:AN$467,'Grid GenerationQueue'!$AX$5:$AX$467,$B167,'Grid GenerationQueue'!$AY$5:$AY$467,$C167,'Grid GenerationQueue'!$BH$5:$BH$467,"Executed")</f>
        <v>0</v>
      </c>
      <c r="AA167">
        <f>SUMIFS('Grid GenerationQueue'!AO$5:AO$467,'Grid GenerationQueue'!$AX$5:$AX$467,$B167,'Grid GenerationQueue'!$AY$5:$AY$467,$C167,'Grid GenerationQueue'!$BH$5:$BH$467,"Executed")</f>
        <v>0</v>
      </c>
      <c r="AB167">
        <f>SUMIFS('Grid GenerationQueue'!AP$5:AP$467,'Grid GenerationQueue'!$AX$5:$AX$467,$B167,'Grid GenerationQueue'!$AY$5:$AY$467,$C167,'Grid GenerationQueue'!$BH$5:$BH$467,"Executed")</f>
        <v>0</v>
      </c>
      <c r="AD167">
        <f>SUMIFS('Grid GenerationQueue'!AE$5:AE$467,'Grid GenerationQueue'!$AX$5:$AX$467,$B167,'Grid GenerationQueue'!$AY$5:$AY$467,$C167,'Grid GenerationQueue'!$BF$5:$BF$467,"&lt;&gt;"&amp;"")</f>
        <v>0</v>
      </c>
      <c r="AE167">
        <f>SUMIFS('Grid GenerationQueue'!AF$5:AF$467,'Grid GenerationQueue'!$AX$5:$AX$467,$B167,'Grid GenerationQueue'!$AY$5:$AY$467,$C167,'Grid GenerationQueue'!$BF$5:$BF$467,"&lt;&gt;"&amp;"")</f>
        <v>0</v>
      </c>
      <c r="AF167">
        <f>SUMIFS('Grid GenerationQueue'!AG$5:AG$467,'Grid GenerationQueue'!$AX$5:$AX$467,$B167,'Grid GenerationQueue'!$AY$5:$AY$467,$C167,'Grid GenerationQueue'!$BF$5:$BF$467,"&lt;&gt;"&amp;"")</f>
        <v>0</v>
      </c>
      <c r="AG167">
        <f>SUMIFS('Grid GenerationQueue'!AH$5:AH$467,'Grid GenerationQueue'!$AX$5:$AX$467,$B167,'Grid GenerationQueue'!$AY$5:$AY$467,$C167,'Grid GenerationQueue'!$BF$5:$BF$467,"&lt;&gt;"&amp;"")</f>
        <v>0</v>
      </c>
      <c r="AH167">
        <f>SUMIFS('Grid GenerationQueue'!AI$5:AI$467,'Grid GenerationQueue'!$AX$5:$AX$467,$B167,'Grid GenerationQueue'!$AY$5:$AY$467,$C167,'Grid GenerationQueue'!$BF$5:$BF$467,"&lt;&gt;"&amp;"")</f>
        <v>0</v>
      </c>
      <c r="AI167">
        <f>SUMIFS('Grid GenerationQueue'!AJ$5:AJ$467,'Grid GenerationQueue'!$AX$5:$AX$467,$B167,'Grid GenerationQueue'!$AY$5:$AY$467,$C167,'Grid GenerationQueue'!$BF$5:$BF$467,"&lt;&gt;"&amp;"")</f>
        <v>0</v>
      </c>
      <c r="AJ167">
        <f>SUMIFS('Grid GenerationQueue'!AK$5:AK$467,'Grid GenerationQueue'!$AX$5:$AX$467,$B167,'Grid GenerationQueue'!$AY$5:$AY$467,$C167,'Grid GenerationQueue'!$BF$5:$BF$467,"&lt;&gt;"&amp;"")</f>
        <v>0</v>
      </c>
      <c r="AK167">
        <f>SUMIFS('Grid GenerationQueue'!AL$5:AL$467,'Grid GenerationQueue'!$AX$5:$AX$467,$B167,'Grid GenerationQueue'!$AY$5:$AY$467,$C167,'Grid GenerationQueue'!$BF$5:$BF$467,"&lt;&gt;"&amp;"")</f>
        <v>0</v>
      </c>
      <c r="AL167">
        <f>SUMIFS('Grid GenerationQueue'!AM$5:AM$467,'Grid GenerationQueue'!$AX$5:$AX$467,$B167,'Grid GenerationQueue'!$AY$5:$AY$467,$C167,'Grid GenerationQueue'!$BF$5:$BF$467,"&lt;&gt;"&amp;"")</f>
        <v>0</v>
      </c>
      <c r="AM167">
        <f>SUMIFS('Grid GenerationQueue'!AN$5:AN$467,'Grid GenerationQueue'!$AX$5:$AX$467,$B167,'Grid GenerationQueue'!$AY$5:$AY$467,$C167,'Grid GenerationQueue'!$BF$5:$BF$467,"&lt;&gt;"&amp;"")</f>
        <v>0</v>
      </c>
      <c r="AN167">
        <f>SUMIFS('Grid GenerationQueue'!AO$5:AO$467,'Grid GenerationQueue'!$AX$5:$AX$467,$B167,'Grid GenerationQueue'!$AY$5:$AY$467,$C167,'Grid GenerationQueue'!$BF$5:$BF$467,"&lt;&gt;"&amp;"")</f>
        <v>0</v>
      </c>
      <c r="AO167">
        <f>SUMIFS('Grid GenerationQueue'!AP$5:AP$467,'Grid GenerationQueue'!$AX$5:$AX$467,$B167,'Grid GenerationQueue'!$AY$5:$AY$467,$C167,'Grid GenerationQueue'!$BF$5:$BF$467,"&lt;&gt;"&amp;"")</f>
        <v>0</v>
      </c>
      <c r="AQ167">
        <f>SUMIFS('Grid GenerationQueue'!AE$5:AE$467,'Grid GenerationQueue'!$AX$5:$AX$467,$B167,'Grid GenerationQueue'!$AY$5:$AY$467,$C167)</f>
        <v>0</v>
      </c>
      <c r="AR167">
        <f>SUMIFS('Grid GenerationQueue'!AF$5:AF$467,'Grid GenerationQueue'!$AX$5:$AX$467,$B167,'Grid GenerationQueue'!$AY$5:$AY$467,$C167)</f>
        <v>0</v>
      </c>
      <c r="AS167">
        <f>SUMIFS('Grid GenerationQueue'!AG$5:AG$467,'Grid GenerationQueue'!$AX$5:$AX$467,$B167,'Grid GenerationQueue'!$AY$5:$AY$467,$C167)</f>
        <v>0</v>
      </c>
      <c r="AT167">
        <f>SUMIFS('Grid GenerationQueue'!AH$5:AH$467,'Grid GenerationQueue'!$AX$5:$AX$467,$B167,'Grid GenerationQueue'!$AY$5:$AY$467,$C167)</f>
        <v>0</v>
      </c>
      <c r="AU167">
        <f>SUMIFS('Grid GenerationQueue'!AI$5:AI$467,'Grid GenerationQueue'!$AX$5:$AX$467,$B167,'Grid GenerationQueue'!$AY$5:$AY$467,$C167)</f>
        <v>0</v>
      </c>
      <c r="AV167">
        <f>SUMIFS('Grid GenerationQueue'!AJ$5:AJ$467,'Grid GenerationQueue'!$AX$5:$AX$467,$B167,'Grid GenerationQueue'!$AY$5:$AY$467,$C167)</f>
        <v>0</v>
      </c>
      <c r="AW167">
        <f>SUMIFS('Grid GenerationQueue'!AK$5:AK$467,'Grid GenerationQueue'!$AX$5:$AX$467,$B167,'Grid GenerationQueue'!$AY$5:$AY$467,$C167)</f>
        <v>0</v>
      </c>
      <c r="AX167">
        <f>SUMIFS('Grid GenerationQueue'!AL$5:AL$467,'Grid GenerationQueue'!$AX$5:$AX$467,$B167,'Grid GenerationQueue'!$AY$5:$AY$467,$C167)</f>
        <v>0</v>
      </c>
      <c r="AY167">
        <f>SUMIFS('Grid GenerationQueue'!AM$5:AM$467,'Grid GenerationQueue'!$AX$5:$AX$467,$B167,'Grid GenerationQueue'!$AY$5:$AY$467,$C167)</f>
        <v>0</v>
      </c>
      <c r="AZ167">
        <f>SUMIFS('Grid GenerationQueue'!AN$5:AN$467,'Grid GenerationQueue'!$AX$5:$AX$467,$B167,'Grid GenerationQueue'!$AY$5:$AY$467,$C167)</f>
        <v>0</v>
      </c>
      <c r="BA167">
        <f>SUMIFS('Grid GenerationQueue'!AO$5:AO$467,'Grid GenerationQueue'!$AX$5:$AX$467,$B167,'Grid GenerationQueue'!$AY$5:$AY$467,$C167)</f>
        <v>0</v>
      </c>
      <c r="BB167">
        <f>SUMIFS('Grid GenerationQueue'!AP$5:AP$467,'Grid GenerationQueue'!$AX$5:$AX$467,$B167,'Grid GenerationQueue'!$AY$5:$AY$467,$C167)</f>
        <v>0</v>
      </c>
      <c r="BD167">
        <f>SUMIFS('Grid GenerationQueue'!AE$5:AE$467,'Grid GenerationQueue'!$AX$5:$AX$467,$B167,'Grid GenerationQueue'!$AY$5:$AY$467,$C167,'Grid GenerationQueue'!$BH$5:$BH$467,"Executed",'Grid GenerationQueue'!$BB$5:$BB$467,"&lt;"&amp;$BE$3)</f>
        <v>0</v>
      </c>
      <c r="BE167">
        <f>SUMIFS('Grid GenerationQueue'!AF$5:AF$467,'Grid GenerationQueue'!$AX$5:$AX$467,$B167,'Grid GenerationQueue'!$AY$5:$AY$467,$C167,'Grid GenerationQueue'!$BH$5:$BH$467,"Executed",'Grid GenerationQueue'!$BB$5:$BB$467,"&lt;"&amp;$BE$3)</f>
        <v>0</v>
      </c>
      <c r="BF167">
        <f>SUMIFS('Grid GenerationQueue'!AG$5:AG$467,'Grid GenerationQueue'!$AX$5:$AX$467,$B167,'Grid GenerationQueue'!$AY$5:$AY$467,$C167,'Grid GenerationQueue'!$BH$5:$BH$467,"Executed",'Grid GenerationQueue'!$BB$5:$BB$467,"&lt;"&amp;$BE$3)</f>
        <v>0</v>
      </c>
      <c r="BG167">
        <f>SUMIFS('Grid GenerationQueue'!AH$5:AH$467,'Grid GenerationQueue'!$AX$5:$AX$467,$B167,'Grid GenerationQueue'!$AY$5:$AY$467,$C167,'Grid GenerationQueue'!$BH$5:$BH$467,"Executed",'Grid GenerationQueue'!$BB$5:$BB$467,"&lt;"&amp;$BE$3)</f>
        <v>0</v>
      </c>
      <c r="BH167">
        <f>SUMIFS('Grid GenerationQueue'!AI$5:AI$467,'Grid GenerationQueue'!$AX$5:$AX$467,$B167,'Grid GenerationQueue'!$AY$5:$AY$467,$C167,'Grid GenerationQueue'!$BH$5:$BH$467,"Executed",'Grid GenerationQueue'!$BB$5:$BB$467,"&lt;"&amp;$BE$3)</f>
        <v>0</v>
      </c>
      <c r="BI167">
        <f>SUMIFS('Grid GenerationQueue'!AJ$5:AJ$467,'Grid GenerationQueue'!$AX$5:$AX$467,$B167,'Grid GenerationQueue'!$AY$5:$AY$467,$C167,'Grid GenerationQueue'!$BH$5:$BH$467,"Executed",'Grid GenerationQueue'!$BB$5:$BB$467,"&lt;"&amp;$BE$3)</f>
        <v>0</v>
      </c>
      <c r="BJ167">
        <f>SUMIFS('Grid GenerationQueue'!AK$5:AK$467,'Grid GenerationQueue'!$AX$5:$AX$467,$B167,'Grid GenerationQueue'!$AY$5:$AY$467,$C167,'Grid GenerationQueue'!$BH$5:$BH$467,"Executed",'Grid GenerationQueue'!$BB$5:$BB$467,"&lt;"&amp;$BE$3)</f>
        <v>0</v>
      </c>
      <c r="BK167">
        <f>SUMIFS('Grid GenerationQueue'!AL$5:AL$467,'Grid GenerationQueue'!$AX$5:$AX$467,$B167,'Grid GenerationQueue'!$AY$5:$AY$467,$C167,'Grid GenerationQueue'!$BH$5:$BH$467,"Executed",'Grid GenerationQueue'!$BB$5:$BB$467,"&lt;"&amp;$BE$3)</f>
        <v>0</v>
      </c>
      <c r="BL167">
        <f>SUMIFS('Grid GenerationQueue'!AM$5:AM$467,'Grid GenerationQueue'!$AX$5:$AX$467,$B167,'Grid GenerationQueue'!$AY$5:$AY$467,$C167,'Grid GenerationQueue'!$BH$5:$BH$467,"Executed",'Grid GenerationQueue'!$BB$5:$BB$467,"&lt;"&amp;$BE$3)</f>
        <v>0</v>
      </c>
      <c r="BM167">
        <f>SUMIFS('Grid GenerationQueue'!AN$5:AN$467,'Grid GenerationQueue'!$AX$5:$AX$467,$B167,'Grid GenerationQueue'!$AY$5:$AY$467,$C167,'Grid GenerationQueue'!$BH$5:$BH$467,"Executed",'Grid GenerationQueue'!$BB$5:$BB$467,"&lt;"&amp;$BE$3)</f>
        <v>0</v>
      </c>
      <c r="BN167">
        <f>SUMIFS('Grid GenerationQueue'!AO$5:AO$467,'Grid GenerationQueue'!$AX$5:$AX$467,$B167,'Grid GenerationQueue'!$AY$5:$AY$467,$C167,'Grid GenerationQueue'!$BH$5:$BH$467,"Executed",'Grid GenerationQueue'!$BB$5:$BB$467,"&lt;"&amp;$BE$3)</f>
        <v>0</v>
      </c>
      <c r="BO167">
        <f>SUMIFS('Grid GenerationQueue'!AP$5:AP$467,'Grid GenerationQueue'!$AX$5:$AX$467,$B167,'Grid GenerationQueue'!$AY$5:$AY$467,$C167,'Grid GenerationQueue'!$BH$5:$BH$467,"Executed",'Grid GenerationQueue'!$BB$5:$BB$467,"&lt;"&amp;$BE$3)</f>
        <v>0</v>
      </c>
      <c r="BQ167">
        <f>SUMIFS('Grid GenerationQueue'!AE$5:AE$467,'Grid GenerationQueue'!$AX$5:$AX$467,$B167,'Grid GenerationQueue'!$AY$5:$AY$467,$C167,'Grid GenerationQueue'!$BF$5:$BF$467,"&lt;&gt;"&amp;"",'Grid GenerationQueue'!$BB$5:$BB$467,"&lt;"&amp;$BE$3)</f>
        <v>0</v>
      </c>
      <c r="BR167">
        <f>SUMIFS('Grid GenerationQueue'!AF$5:AF$467,'Grid GenerationQueue'!$AX$5:$AX$467,$B167,'Grid GenerationQueue'!$AY$5:$AY$467,$C167,'Grid GenerationQueue'!$BF$5:$BF$467,"&lt;&gt;"&amp;"",'Grid GenerationQueue'!$BB$5:$BB$467,"&lt;"&amp;$BE$3)</f>
        <v>0</v>
      </c>
      <c r="BS167">
        <f>SUMIFS('Grid GenerationQueue'!AG$5:AG$467,'Grid GenerationQueue'!$AX$5:$AX$467,$B167,'Grid GenerationQueue'!$AY$5:$AY$467,$C167,'Grid GenerationQueue'!$BF$5:$BF$467,"&lt;&gt;"&amp;"",'Grid GenerationQueue'!$BB$5:$BB$467,"&lt;"&amp;$BE$3)</f>
        <v>0</v>
      </c>
      <c r="BT167">
        <f>SUMIFS('Grid GenerationQueue'!AH$5:AH$467,'Grid GenerationQueue'!$AX$5:$AX$467,$B167,'Grid GenerationQueue'!$AY$5:$AY$467,$C167,'Grid GenerationQueue'!$BF$5:$BF$467,"&lt;&gt;"&amp;"",'Grid GenerationQueue'!$BB$5:$BB$467,"&lt;"&amp;$BE$3)</f>
        <v>0</v>
      </c>
      <c r="BU167">
        <f>SUMIFS('Grid GenerationQueue'!AI$5:AI$467,'Grid GenerationQueue'!$AX$5:$AX$467,$B167,'Grid GenerationQueue'!$AY$5:$AY$467,$C167,'Grid GenerationQueue'!$BF$5:$BF$467,"&lt;&gt;"&amp;"",'Grid GenerationQueue'!$BB$5:$BB$467,"&lt;"&amp;$BE$3)</f>
        <v>0</v>
      </c>
      <c r="BV167">
        <f>SUMIFS('Grid GenerationQueue'!AJ$5:AJ$467,'Grid GenerationQueue'!$AX$5:$AX$467,$B167,'Grid GenerationQueue'!$AY$5:$AY$467,$C167,'Grid GenerationQueue'!$BF$5:$BF$467,"&lt;&gt;"&amp;"",'Grid GenerationQueue'!$BB$5:$BB$467,"&lt;"&amp;$BE$3)</f>
        <v>0</v>
      </c>
      <c r="BW167">
        <f>SUMIFS('Grid GenerationQueue'!AK$5:AK$467,'Grid GenerationQueue'!$AX$5:$AX$467,$B167,'Grid GenerationQueue'!$AY$5:$AY$467,$C167,'Grid GenerationQueue'!$BF$5:$BF$467,"&lt;&gt;"&amp;"",'Grid GenerationQueue'!$BB$5:$BB$467,"&lt;"&amp;$BE$3)</f>
        <v>0</v>
      </c>
      <c r="BX167">
        <f>SUMIFS('Grid GenerationQueue'!AL$5:AL$467,'Grid GenerationQueue'!$AX$5:$AX$467,$B167,'Grid GenerationQueue'!$AY$5:$AY$467,$C167,'Grid GenerationQueue'!$BF$5:$BF$467,"&lt;&gt;"&amp;"",'Grid GenerationQueue'!$BB$5:$BB$467,"&lt;"&amp;$BE$3)</f>
        <v>0</v>
      </c>
      <c r="BY167">
        <f>SUMIFS('Grid GenerationQueue'!AM$5:AM$467,'Grid GenerationQueue'!$AX$5:$AX$467,$B167,'Grid GenerationQueue'!$AY$5:$AY$467,$C167,'Grid GenerationQueue'!$BF$5:$BF$467,"&lt;&gt;"&amp;"",'Grid GenerationQueue'!$BB$5:$BB$467,"&lt;"&amp;$BE$3)</f>
        <v>0</v>
      </c>
      <c r="BZ167">
        <f>SUMIFS('Grid GenerationQueue'!AN$5:AN$467,'Grid GenerationQueue'!$AX$5:$AX$467,$B167,'Grid GenerationQueue'!$AY$5:$AY$467,$C167,'Grid GenerationQueue'!$BF$5:$BF$467,"&lt;&gt;"&amp;"",'Grid GenerationQueue'!$BB$5:$BB$467,"&lt;"&amp;$BE$3)</f>
        <v>0</v>
      </c>
      <c r="CA167">
        <f>SUMIFS('Grid GenerationQueue'!AO$5:AO$467,'Grid GenerationQueue'!$AX$5:$AX$467,$B167,'Grid GenerationQueue'!$AY$5:$AY$467,$C167,'Grid GenerationQueue'!$BF$5:$BF$467,"&lt;&gt;"&amp;"",'Grid GenerationQueue'!$BB$5:$BB$467,"&lt;"&amp;$BE$3)</f>
        <v>0</v>
      </c>
      <c r="CB167">
        <f>SUMIFS('Grid GenerationQueue'!AP$5:AP$467,'Grid GenerationQueue'!$AX$5:$AX$467,$B167,'Grid GenerationQueue'!$AY$5:$AY$467,$C167,'Grid GenerationQueue'!$BF$5:$BF$467,"&lt;&gt;"&amp;"",'Grid GenerationQueue'!$BB$5:$BB$467,"&lt;"&amp;$BE$3)</f>
        <v>0</v>
      </c>
      <c r="CD167">
        <f>SUMIFS('Grid GenerationQueue'!AE$5:AE$467,'Grid GenerationQueue'!$AX$5:$AX$467,$B167,'Grid GenerationQueue'!$AY$5:$AY$467,$C167,'Grid GenerationQueue'!$BB$5:$BB$467,"&lt;"&amp;$BE$3)</f>
        <v>0</v>
      </c>
      <c r="CE167">
        <f>SUMIFS('Grid GenerationQueue'!AF$5:AF$467,'Grid GenerationQueue'!$AX$5:$AX$467,$B167,'Grid GenerationQueue'!$AY$5:$AY$467,$C167,'Grid GenerationQueue'!$BB$5:$BB$467,"&lt;"&amp;$BE$3)</f>
        <v>0</v>
      </c>
      <c r="CF167">
        <f>SUMIFS('Grid GenerationQueue'!AG$5:AG$467,'Grid GenerationQueue'!$AX$5:$AX$467,$B167,'Grid GenerationQueue'!$AY$5:$AY$467,$C167,'Grid GenerationQueue'!$BB$5:$BB$467,"&lt;"&amp;$BE$3)</f>
        <v>0</v>
      </c>
      <c r="CG167">
        <f>SUMIFS('Grid GenerationQueue'!AH$5:AH$467,'Grid GenerationQueue'!$AX$5:$AX$467,$B167,'Grid GenerationQueue'!$AY$5:$AY$467,$C167,'Grid GenerationQueue'!$BB$5:$BB$467,"&lt;"&amp;$BE$3)</f>
        <v>0</v>
      </c>
      <c r="CH167">
        <f>SUMIFS('Grid GenerationQueue'!AI$5:AI$467,'Grid GenerationQueue'!$AX$5:$AX$467,$B167,'Grid GenerationQueue'!$AY$5:$AY$467,$C167,'Grid GenerationQueue'!$BB$5:$BB$467,"&lt;"&amp;$BE$3)</f>
        <v>0</v>
      </c>
      <c r="CI167">
        <f>SUMIFS('Grid GenerationQueue'!AJ$5:AJ$467,'Grid GenerationQueue'!$AX$5:$AX$467,$B167,'Grid GenerationQueue'!$AY$5:$AY$467,$C167,'Grid GenerationQueue'!$BB$5:$BB$467,"&lt;"&amp;$BE$3)</f>
        <v>0</v>
      </c>
      <c r="CJ167">
        <f>SUMIFS('Grid GenerationQueue'!AK$5:AK$467,'Grid GenerationQueue'!$AX$5:$AX$467,$B167,'Grid GenerationQueue'!$AY$5:$AY$467,$C167,'Grid GenerationQueue'!$BB$5:$BB$467,"&lt;"&amp;$BE$3)</f>
        <v>0</v>
      </c>
      <c r="CK167">
        <f>SUMIFS('Grid GenerationQueue'!AL$5:AL$467,'Grid GenerationQueue'!$AX$5:$AX$467,$B167,'Grid GenerationQueue'!$AY$5:$AY$467,$C167,'Grid GenerationQueue'!$BB$5:$BB$467,"&lt;"&amp;$BE$3)</f>
        <v>0</v>
      </c>
      <c r="CL167">
        <f>SUMIFS('Grid GenerationQueue'!AM$5:AM$467,'Grid GenerationQueue'!$AX$5:$AX$467,$B167,'Grid GenerationQueue'!$AY$5:$AY$467,$C167,'Grid GenerationQueue'!$BB$5:$BB$467,"&lt;"&amp;$BE$3)</f>
        <v>0</v>
      </c>
      <c r="CM167">
        <f>SUMIFS('Grid GenerationQueue'!AN$5:AN$467,'Grid GenerationQueue'!$AX$5:$AX$467,$B167,'Grid GenerationQueue'!$AY$5:$AY$467,$C167,'Grid GenerationQueue'!$BB$5:$BB$467,"&lt;"&amp;$BE$3)</f>
        <v>0</v>
      </c>
      <c r="CN167">
        <f>SUMIFS('Grid GenerationQueue'!AO$5:AO$467,'Grid GenerationQueue'!$AX$5:$AX$467,$B167,'Grid GenerationQueue'!$AY$5:$AY$467,$C167,'Grid GenerationQueue'!$BB$5:$BB$467,"&lt;"&amp;$BE$3)</f>
        <v>0</v>
      </c>
      <c r="CO167">
        <f>SUMIFS('Grid GenerationQueue'!AP$5:AP$467,'Grid GenerationQueue'!$AX$5:$AX$467,$B167,'Grid GenerationQueue'!$AY$5:$AY$467,$C167,'Grid GenerationQueue'!$BB$5:$BB$467,"&lt;"&amp;$BE$3)</f>
        <v>0</v>
      </c>
    </row>
    <row r="168" spans="1:93" x14ac:dyDescent="0.35">
      <c r="A168" t="s">
        <v>4651</v>
      </c>
      <c r="B168" t="s">
        <v>4578</v>
      </c>
      <c r="C168">
        <v>115</v>
      </c>
      <c r="D168">
        <f>SUMIFS('Grid GenerationQueue'!AE$5:AE$467,'Grid GenerationQueue'!$AX$5:$AX$467,$B168,'Grid GenerationQueue'!$AY$5:$AY$467,$C168,'Grid GenerationQueue'!$BI$5:$BI$467,"&lt;4")</f>
        <v>1.3215999999999966</v>
      </c>
      <c r="E168">
        <f>SUMIFS('Grid GenerationQueue'!AF$5:AF$467,'Grid GenerationQueue'!$AX$5:$AX$467,$B168,'Grid GenerationQueue'!$AY$5:$AY$467,$C168,'Grid GenerationQueue'!$BI$5:$BI$467,"&lt;4")</f>
        <v>0</v>
      </c>
      <c r="F168">
        <f>SUMIFS('Grid GenerationQueue'!AG$5:AG$467,'Grid GenerationQueue'!$AX$5:$AX$467,$B168,'Grid GenerationQueue'!$AY$5:$AY$467,$C168,'Grid GenerationQueue'!$BI$5:$BI$467,"&lt;4")</f>
        <v>0</v>
      </c>
      <c r="G168">
        <f>SUMIFS('Grid GenerationQueue'!AH$5:AH$467,'Grid GenerationQueue'!$AX$5:$AX$467,$B168,'Grid GenerationQueue'!$AY$5:$AY$467,$C168,'Grid GenerationQueue'!$BI$5:$BI$467,"&lt;4")</f>
        <v>0</v>
      </c>
      <c r="H168">
        <f>SUMIFS('Grid GenerationQueue'!AI$5:AI$467,'Grid GenerationQueue'!$AX$5:$AX$467,$B168,'Grid GenerationQueue'!$AY$5:$AY$467,$C168,'Grid GenerationQueue'!$BI$5:$BI$467,"&lt;4")</f>
        <v>0</v>
      </c>
      <c r="I168">
        <f>SUMIFS('Grid GenerationQueue'!AJ$5:AJ$467,'Grid GenerationQueue'!$AX$5:$AX$467,$B168,'Grid GenerationQueue'!$AY$5:$AY$467,$C168,'Grid GenerationQueue'!$BI$5:$BI$467,"&lt;4")</f>
        <v>0</v>
      </c>
      <c r="J168">
        <f>SUMIFS('Grid GenerationQueue'!AK$5:AK$467,'Grid GenerationQueue'!$AX$5:$AX$467,$B168,'Grid GenerationQueue'!$AY$5:$AY$467,$C168,'Grid GenerationQueue'!$BI$5:$BI$467,"&lt;4")</f>
        <v>0</v>
      </c>
      <c r="K168">
        <f>SUMIFS('Grid GenerationQueue'!AL$5:AL$467,'Grid GenerationQueue'!$AX$5:$AX$467,$B168,'Grid GenerationQueue'!$AY$5:$AY$467,$C168,'Grid GenerationQueue'!$BI$5:$BI$467,"&lt;4")</f>
        <v>0</v>
      </c>
      <c r="L168">
        <f>SUMIFS('Grid GenerationQueue'!AM$5:AM$467,'Grid GenerationQueue'!$AX$5:$AX$467,$B168,'Grid GenerationQueue'!$AY$5:$AY$467,$C168,'Grid GenerationQueue'!$BI$5:$BI$467,"&lt;4")</f>
        <v>0</v>
      </c>
      <c r="M168">
        <f>SUMIFS('Grid GenerationQueue'!AN$5:AN$467,'Grid GenerationQueue'!$AX$5:$AX$467,$B168,'Grid GenerationQueue'!$AY$5:$AY$467,$C168,'Grid GenerationQueue'!$BI$5:$BI$467,"&lt;4")</f>
        <v>0</v>
      </c>
      <c r="N168">
        <f>SUMIFS('Grid GenerationQueue'!AO$5:AO$467,'Grid GenerationQueue'!$AX$5:$AX$467,$B168,'Grid GenerationQueue'!$AY$5:$AY$467,$C168,'Grid GenerationQueue'!$BI$5:$BI$467,"&lt;4")</f>
        <v>0</v>
      </c>
      <c r="O168">
        <f>SUMIFS('Grid GenerationQueue'!AP$5:AP$467,'Grid GenerationQueue'!$AX$5:$AX$467,$B168,'Grid GenerationQueue'!$AY$5:$AY$467,$C168,'Grid GenerationQueue'!$BI$5:$BI$467,"&lt;4")</f>
        <v>0</v>
      </c>
      <c r="Q168">
        <f>SUMIFS('Grid GenerationQueue'!AE$5:AE$467,'Grid GenerationQueue'!$AX$5:$AX$467,$B168,'Grid GenerationQueue'!$AY$5:$AY$467,$C168,'Grid GenerationQueue'!$BH$5:$BH$467,"Executed")</f>
        <v>1.3215999999999966</v>
      </c>
      <c r="R168">
        <f>SUMIFS('Grid GenerationQueue'!AF$5:AF$467,'Grid GenerationQueue'!$AX$5:$AX$467,$B168,'Grid GenerationQueue'!$AY$5:$AY$467,$C168,'Grid GenerationQueue'!$BH$5:$BH$467,"Executed")</f>
        <v>0</v>
      </c>
      <c r="S168">
        <f>SUMIFS('Grid GenerationQueue'!AG$5:AG$467,'Grid GenerationQueue'!$AX$5:$AX$467,$B168,'Grid GenerationQueue'!$AY$5:$AY$467,$C168,'Grid GenerationQueue'!$BH$5:$BH$467,"Executed")</f>
        <v>0</v>
      </c>
      <c r="T168">
        <f>SUMIFS('Grid GenerationQueue'!AH$5:AH$467,'Grid GenerationQueue'!$AX$5:$AX$467,$B168,'Grid GenerationQueue'!$AY$5:$AY$467,$C168,'Grid GenerationQueue'!$BH$5:$BH$467,"Executed")</f>
        <v>0</v>
      </c>
      <c r="U168">
        <f>SUMIFS('Grid GenerationQueue'!AI$5:AI$467,'Grid GenerationQueue'!$AX$5:$AX$467,$B168,'Grid GenerationQueue'!$AY$5:$AY$467,$C168,'Grid GenerationQueue'!$BH$5:$BH$467,"Executed")</f>
        <v>0</v>
      </c>
      <c r="V168">
        <f>SUMIFS('Grid GenerationQueue'!AJ$5:AJ$467,'Grid GenerationQueue'!$AX$5:$AX$467,$B168,'Grid GenerationQueue'!$AY$5:$AY$467,$C168,'Grid GenerationQueue'!$BH$5:$BH$467,"Executed")</f>
        <v>0</v>
      </c>
      <c r="W168">
        <f>SUMIFS('Grid GenerationQueue'!AK$5:AK$467,'Grid GenerationQueue'!$AX$5:$AX$467,$B168,'Grid GenerationQueue'!$AY$5:$AY$467,$C168,'Grid GenerationQueue'!$BH$5:$BH$467,"Executed")</f>
        <v>0</v>
      </c>
      <c r="X168">
        <f>SUMIFS('Grid GenerationQueue'!AL$5:AL$467,'Grid GenerationQueue'!$AX$5:$AX$467,$B168,'Grid GenerationQueue'!$AY$5:$AY$467,$C168,'Grid GenerationQueue'!$BH$5:$BH$467,"Executed")</f>
        <v>0</v>
      </c>
      <c r="Y168">
        <f>SUMIFS('Grid GenerationQueue'!AM$5:AM$467,'Grid GenerationQueue'!$AX$5:$AX$467,$B168,'Grid GenerationQueue'!$AY$5:$AY$467,$C168,'Grid GenerationQueue'!$BH$5:$BH$467,"Executed")</f>
        <v>0</v>
      </c>
      <c r="Z168">
        <f>SUMIFS('Grid GenerationQueue'!AN$5:AN$467,'Grid GenerationQueue'!$AX$5:$AX$467,$B168,'Grid GenerationQueue'!$AY$5:$AY$467,$C168,'Grid GenerationQueue'!$BH$5:$BH$467,"Executed")</f>
        <v>0</v>
      </c>
      <c r="AA168">
        <f>SUMIFS('Grid GenerationQueue'!AO$5:AO$467,'Grid GenerationQueue'!$AX$5:$AX$467,$B168,'Grid GenerationQueue'!$AY$5:$AY$467,$C168,'Grid GenerationQueue'!$BH$5:$BH$467,"Executed")</f>
        <v>0</v>
      </c>
      <c r="AB168">
        <f>SUMIFS('Grid GenerationQueue'!AP$5:AP$467,'Grid GenerationQueue'!$AX$5:$AX$467,$B168,'Grid GenerationQueue'!$AY$5:$AY$467,$C168,'Grid GenerationQueue'!$BH$5:$BH$467,"Executed")</f>
        <v>0</v>
      </c>
      <c r="AD168">
        <f>SUMIFS('Grid GenerationQueue'!AE$5:AE$467,'Grid GenerationQueue'!$AX$5:$AX$467,$B168,'Grid GenerationQueue'!$AY$5:$AY$467,$C168,'Grid GenerationQueue'!$BF$5:$BF$467,"&lt;&gt;"&amp;"")</f>
        <v>1.3215999999999966</v>
      </c>
      <c r="AE168">
        <f>SUMIFS('Grid GenerationQueue'!AF$5:AF$467,'Grid GenerationQueue'!$AX$5:$AX$467,$B168,'Grid GenerationQueue'!$AY$5:$AY$467,$C168,'Grid GenerationQueue'!$BF$5:$BF$467,"&lt;&gt;"&amp;"")</f>
        <v>0</v>
      </c>
      <c r="AF168">
        <f>SUMIFS('Grid GenerationQueue'!AG$5:AG$467,'Grid GenerationQueue'!$AX$5:$AX$467,$B168,'Grid GenerationQueue'!$AY$5:$AY$467,$C168,'Grid GenerationQueue'!$BF$5:$BF$467,"&lt;&gt;"&amp;"")</f>
        <v>0</v>
      </c>
      <c r="AG168">
        <f>SUMIFS('Grid GenerationQueue'!AH$5:AH$467,'Grid GenerationQueue'!$AX$5:$AX$467,$B168,'Grid GenerationQueue'!$AY$5:$AY$467,$C168,'Grid GenerationQueue'!$BF$5:$BF$467,"&lt;&gt;"&amp;"")</f>
        <v>0</v>
      </c>
      <c r="AH168">
        <f>SUMIFS('Grid GenerationQueue'!AI$5:AI$467,'Grid GenerationQueue'!$AX$5:$AX$467,$B168,'Grid GenerationQueue'!$AY$5:$AY$467,$C168,'Grid GenerationQueue'!$BF$5:$BF$467,"&lt;&gt;"&amp;"")</f>
        <v>0</v>
      </c>
      <c r="AI168">
        <f>SUMIFS('Grid GenerationQueue'!AJ$5:AJ$467,'Grid GenerationQueue'!$AX$5:$AX$467,$B168,'Grid GenerationQueue'!$AY$5:$AY$467,$C168,'Grid GenerationQueue'!$BF$5:$BF$467,"&lt;&gt;"&amp;"")</f>
        <v>0</v>
      </c>
      <c r="AJ168">
        <f>SUMIFS('Grid GenerationQueue'!AK$5:AK$467,'Grid GenerationQueue'!$AX$5:$AX$467,$B168,'Grid GenerationQueue'!$AY$5:$AY$467,$C168,'Grid GenerationQueue'!$BF$5:$BF$467,"&lt;&gt;"&amp;"")</f>
        <v>0</v>
      </c>
      <c r="AK168">
        <f>SUMIFS('Grid GenerationQueue'!AL$5:AL$467,'Grid GenerationQueue'!$AX$5:$AX$467,$B168,'Grid GenerationQueue'!$AY$5:$AY$467,$C168,'Grid GenerationQueue'!$BF$5:$BF$467,"&lt;&gt;"&amp;"")</f>
        <v>0</v>
      </c>
      <c r="AL168">
        <f>SUMIFS('Grid GenerationQueue'!AM$5:AM$467,'Grid GenerationQueue'!$AX$5:$AX$467,$B168,'Grid GenerationQueue'!$AY$5:$AY$467,$C168,'Grid GenerationQueue'!$BF$5:$BF$467,"&lt;&gt;"&amp;"")</f>
        <v>0</v>
      </c>
      <c r="AM168">
        <f>SUMIFS('Grid GenerationQueue'!AN$5:AN$467,'Grid GenerationQueue'!$AX$5:$AX$467,$B168,'Grid GenerationQueue'!$AY$5:$AY$467,$C168,'Grid GenerationQueue'!$BF$5:$BF$467,"&lt;&gt;"&amp;"")</f>
        <v>0</v>
      </c>
      <c r="AN168">
        <f>SUMIFS('Grid GenerationQueue'!AO$5:AO$467,'Grid GenerationQueue'!$AX$5:$AX$467,$B168,'Grid GenerationQueue'!$AY$5:$AY$467,$C168,'Grid GenerationQueue'!$BF$5:$BF$467,"&lt;&gt;"&amp;"")</f>
        <v>0</v>
      </c>
      <c r="AO168">
        <f>SUMIFS('Grid GenerationQueue'!AP$5:AP$467,'Grid GenerationQueue'!$AX$5:$AX$467,$B168,'Grid GenerationQueue'!$AY$5:$AY$467,$C168,'Grid GenerationQueue'!$BF$5:$BF$467,"&lt;&gt;"&amp;"")</f>
        <v>0</v>
      </c>
      <c r="AQ168">
        <f>SUMIFS('Grid GenerationQueue'!AE$5:AE$467,'Grid GenerationQueue'!$AX$5:$AX$467,$B168,'Grid GenerationQueue'!$AY$5:$AY$467,$C168)</f>
        <v>1.3215999999999966</v>
      </c>
      <c r="AR168">
        <f>SUMIFS('Grid GenerationQueue'!AF$5:AF$467,'Grid GenerationQueue'!$AX$5:$AX$467,$B168,'Grid GenerationQueue'!$AY$5:$AY$467,$C168)</f>
        <v>0</v>
      </c>
      <c r="AS168">
        <f>SUMIFS('Grid GenerationQueue'!AG$5:AG$467,'Grid GenerationQueue'!$AX$5:$AX$467,$B168,'Grid GenerationQueue'!$AY$5:$AY$467,$C168)</f>
        <v>0</v>
      </c>
      <c r="AT168">
        <f>SUMIFS('Grid GenerationQueue'!AH$5:AH$467,'Grid GenerationQueue'!$AX$5:$AX$467,$B168,'Grid GenerationQueue'!$AY$5:$AY$467,$C168)</f>
        <v>0</v>
      </c>
      <c r="AU168">
        <f>SUMIFS('Grid GenerationQueue'!AI$5:AI$467,'Grid GenerationQueue'!$AX$5:$AX$467,$B168,'Grid GenerationQueue'!$AY$5:$AY$467,$C168)</f>
        <v>0</v>
      </c>
      <c r="AV168">
        <f>SUMIFS('Grid GenerationQueue'!AJ$5:AJ$467,'Grid GenerationQueue'!$AX$5:$AX$467,$B168,'Grid GenerationQueue'!$AY$5:$AY$467,$C168)</f>
        <v>0</v>
      </c>
      <c r="AW168">
        <f>SUMIFS('Grid GenerationQueue'!AK$5:AK$467,'Grid GenerationQueue'!$AX$5:$AX$467,$B168,'Grid GenerationQueue'!$AY$5:$AY$467,$C168)</f>
        <v>0</v>
      </c>
      <c r="AX168">
        <f>SUMIFS('Grid GenerationQueue'!AL$5:AL$467,'Grid GenerationQueue'!$AX$5:$AX$467,$B168,'Grid GenerationQueue'!$AY$5:$AY$467,$C168)</f>
        <v>0</v>
      </c>
      <c r="AY168">
        <f>SUMIFS('Grid GenerationQueue'!AM$5:AM$467,'Grid GenerationQueue'!$AX$5:$AX$467,$B168,'Grid GenerationQueue'!$AY$5:$AY$467,$C168)</f>
        <v>0</v>
      </c>
      <c r="AZ168">
        <f>SUMIFS('Grid GenerationQueue'!AN$5:AN$467,'Grid GenerationQueue'!$AX$5:$AX$467,$B168,'Grid GenerationQueue'!$AY$5:$AY$467,$C168)</f>
        <v>0</v>
      </c>
      <c r="BA168">
        <f>SUMIFS('Grid GenerationQueue'!AO$5:AO$467,'Grid GenerationQueue'!$AX$5:$AX$467,$B168,'Grid GenerationQueue'!$AY$5:$AY$467,$C168)</f>
        <v>0</v>
      </c>
      <c r="BB168">
        <f>SUMIFS('Grid GenerationQueue'!AP$5:AP$467,'Grid GenerationQueue'!$AX$5:$AX$467,$B168,'Grid GenerationQueue'!$AY$5:$AY$467,$C168)</f>
        <v>0</v>
      </c>
      <c r="BD168">
        <f>SUMIFS('Grid GenerationQueue'!AE$5:AE$467,'Grid GenerationQueue'!$AX$5:$AX$467,$B168,'Grid GenerationQueue'!$AY$5:$AY$467,$C168,'Grid GenerationQueue'!$BH$5:$BH$467,"Executed",'Grid GenerationQueue'!$BB$5:$BB$467,"&lt;"&amp;$BE$3)</f>
        <v>1.3215999999999966</v>
      </c>
      <c r="BE168">
        <f>SUMIFS('Grid GenerationQueue'!AF$5:AF$467,'Grid GenerationQueue'!$AX$5:$AX$467,$B168,'Grid GenerationQueue'!$AY$5:$AY$467,$C168,'Grid GenerationQueue'!$BH$5:$BH$467,"Executed",'Grid GenerationQueue'!$BB$5:$BB$467,"&lt;"&amp;$BE$3)</f>
        <v>0</v>
      </c>
      <c r="BF168">
        <f>SUMIFS('Grid GenerationQueue'!AG$5:AG$467,'Grid GenerationQueue'!$AX$5:$AX$467,$B168,'Grid GenerationQueue'!$AY$5:$AY$467,$C168,'Grid GenerationQueue'!$BH$5:$BH$467,"Executed",'Grid GenerationQueue'!$BB$5:$BB$467,"&lt;"&amp;$BE$3)</f>
        <v>0</v>
      </c>
      <c r="BG168">
        <f>SUMIFS('Grid GenerationQueue'!AH$5:AH$467,'Grid GenerationQueue'!$AX$5:$AX$467,$B168,'Grid GenerationQueue'!$AY$5:$AY$467,$C168,'Grid GenerationQueue'!$BH$5:$BH$467,"Executed",'Grid GenerationQueue'!$BB$5:$BB$467,"&lt;"&amp;$BE$3)</f>
        <v>0</v>
      </c>
      <c r="BH168">
        <f>SUMIFS('Grid GenerationQueue'!AI$5:AI$467,'Grid GenerationQueue'!$AX$5:$AX$467,$B168,'Grid GenerationQueue'!$AY$5:$AY$467,$C168,'Grid GenerationQueue'!$BH$5:$BH$467,"Executed",'Grid GenerationQueue'!$BB$5:$BB$467,"&lt;"&amp;$BE$3)</f>
        <v>0</v>
      </c>
      <c r="BI168">
        <f>SUMIFS('Grid GenerationQueue'!AJ$5:AJ$467,'Grid GenerationQueue'!$AX$5:$AX$467,$B168,'Grid GenerationQueue'!$AY$5:$AY$467,$C168,'Grid GenerationQueue'!$BH$5:$BH$467,"Executed",'Grid GenerationQueue'!$BB$5:$BB$467,"&lt;"&amp;$BE$3)</f>
        <v>0</v>
      </c>
      <c r="BJ168">
        <f>SUMIFS('Grid GenerationQueue'!AK$5:AK$467,'Grid GenerationQueue'!$AX$5:$AX$467,$B168,'Grid GenerationQueue'!$AY$5:$AY$467,$C168,'Grid GenerationQueue'!$BH$5:$BH$467,"Executed",'Grid GenerationQueue'!$BB$5:$BB$467,"&lt;"&amp;$BE$3)</f>
        <v>0</v>
      </c>
      <c r="BK168">
        <f>SUMIFS('Grid GenerationQueue'!AL$5:AL$467,'Grid GenerationQueue'!$AX$5:$AX$467,$B168,'Grid GenerationQueue'!$AY$5:$AY$467,$C168,'Grid GenerationQueue'!$BH$5:$BH$467,"Executed",'Grid GenerationQueue'!$BB$5:$BB$467,"&lt;"&amp;$BE$3)</f>
        <v>0</v>
      </c>
      <c r="BL168">
        <f>SUMIFS('Grid GenerationQueue'!AM$5:AM$467,'Grid GenerationQueue'!$AX$5:$AX$467,$B168,'Grid GenerationQueue'!$AY$5:$AY$467,$C168,'Grid GenerationQueue'!$BH$5:$BH$467,"Executed",'Grid GenerationQueue'!$BB$5:$BB$467,"&lt;"&amp;$BE$3)</f>
        <v>0</v>
      </c>
      <c r="BM168">
        <f>SUMIFS('Grid GenerationQueue'!AN$5:AN$467,'Grid GenerationQueue'!$AX$5:$AX$467,$B168,'Grid GenerationQueue'!$AY$5:$AY$467,$C168,'Grid GenerationQueue'!$BH$5:$BH$467,"Executed",'Grid GenerationQueue'!$BB$5:$BB$467,"&lt;"&amp;$BE$3)</f>
        <v>0</v>
      </c>
      <c r="BN168">
        <f>SUMIFS('Grid GenerationQueue'!AO$5:AO$467,'Grid GenerationQueue'!$AX$5:$AX$467,$B168,'Grid GenerationQueue'!$AY$5:$AY$467,$C168,'Grid GenerationQueue'!$BH$5:$BH$467,"Executed",'Grid GenerationQueue'!$BB$5:$BB$467,"&lt;"&amp;$BE$3)</f>
        <v>0</v>
      </c>
      <c r="BO168">
        <f>SUMIFS('Grid GenerationQueue'!AP$5:AP$467,'Grid GenerationQueue'!$AX$5:$AX$467,$B168,'Grid GenerationQueue'!$AY$5:$AY$467,$C168,'Grid GenerationQueue'!$BH$5:$BH$467,"Executed",'Grid GenerationQueue'!$BB$5:$BB$467,"&lt;"&amp;$BE$3)</f>
        <v>0</v>
      </c>
      <c r="BQ168">
        <f>SUMIFS('Grid GenerationQueue'!AE$5:AE$467,'Grid GenerationQueue'!$AX$5:$AX$467,$B168,'Grid GenerationQueue'!$AY$5:$AY$467,$C168,'Grid GenerationQueue'!$BF$5:$BF$467,"&lt;&gt;"&amp;"",'Grid GenerationQueue'!$BB$5:$BB$467,"&lt;"&amp;$BE$3)</f>
        <v>1.3215999999999966</v>
      </c>
      <c r="BR168">
        <f>SUMIFS('Grid GenerationQueue'!AF$5:AF$467,'Grid GenerationQueue'!$AX$5:$AX$467,$B168,'Grid GenerationQueue'!$AY$5:$AY$467,$C168,'Grid GenerationQueue'!$BF$5:$BF$467,"&lt;&gt;"&amp;"",'Grid GenerationQueue'!$BB$5:$BB$467,"&lt;"&amp;$BE$3)</f>
        <v>0</v>
      </c>
      <c r="BS168">
        <f>SUMIFS('Grid GenerationQueue'!AG$5:AG$467,'Grid GenerationQueue'!$AX$5:$AX$467,$B168,'Grid GenerationQueue'!$AY$5:$AY$467,$C168,'Grid GenerationQueue'!$BF$5:$BF$467,"&lt;&gt;"&amp;"",'Grid GenerationQueue'!$BB$5:$BB$467,"&lt;"&amp;$BE$3)</f>
        <v>0</v>
      </c>
      <c r="BT168">
        <f>SUMIFS('Grid GenerationQueue'!AH$5:AH$467,'Grid GenerationQueue'!$AX$5:$AX$467,$B168,'Grid GenerationQueue'!$AY$5:$AY$467,$C168,'Grid GenerationQueue'!$BF$5:$BF$467,"&lt;&gt;"&amp;"",'Grid GenerationQueue'!$BB$5:$BB$467,"&lt;"&amp;$BE$3)</f>
        <v>0</v>
      </c>
      <c r="BU168">
        <f>SUMIFS('Grid GenerationQueue'!AI$5:AI$467,'Grid GenerationQueue'!$AX$5:$AX$467,$B168,'Grid GenerationQueue'!$AY$5:$AY$467,$C168,'Grid GenerationQueue'!$BF$5:$BF$467,"&lt;&gt;"&amp;"",'Grid GenerationQueue'!$BB$5:$BB$467,"&lt;"&amp;$BE$3)</f>
        <v>0</v>
      </c>
      <c r="BV168">
        <f>SUMIFS('Grid GenerationQueue'!AJ$5:AJ$467,'Grid GenerationQueue'!$AX$5:$AX$467,$B168,'Grid GenerationQueue'!$AY$5:$AY$467,$C168,'Grid GenerationQueue'!$BF$5:$BF$467,"&lt;&gt;"&amp;"",'Grid GenerationQueue'!$BB$5:$BB$467,"&lt;"&amp;$BE$3)</f>
        <v>0</v>
      </c>
      <c r="BW168">
        <f>SUMIFS('Grid GenerationQueue'!AK$5:AK$467,'Grid GenerationQueue'!$AX$5:$AX$467,$B168,'Grid GenerationQueue'!$AY$5:$AY$467,$C168,'Grid GenerationQueue'!$BF$5:$BF$467,"&lt;&gt;"&amp;"",'Grid GenerationQueue'!$BB$5:$BB$467,"&lt;"&amp;$BE$3)</f>
        <v>0</v>
      </c>
      <c r="BX168">
        <f>SUMIFS('Grid GenerationQueue'!AL$5:AL$467,'Grid GenerationQueue'!$AX$5:$AX$467,$B168,'Grid GenerationQueue'!$AY$5:$AY$467,$C168,'Grid GenerationQueue'!$BF$5:$BF$467,"&lt;&gt;"&amp;"",'Grid GenerationQueue'!$BB$5:$BB$467,"&lt;"&amp;$BE$3)</f>
        <v>0</v>
      </c>
      <c r="BY168">
        <f>SUMIFS('Grid GenerationQueue'!AM$5:AM$467,'Grid GenerationQueue'!$AX$5:$AX$467,$B168,'Grid GenerationQueue'!$AY$5:$AY$467,$C168,'Grid GenerationQueue'!$BF$5:$BF$467,"&lt;&gt;"&amp;"",'Grid GenerationQueue'!$BB$5:$BB$467,"&lt;"&amp;$BE$3)</f>
        <v>0</v>
      </c>
      <c r="BZ168">
        <f>SUMIFS('Grid GenerationQueue'!AN$5:AN$467,'Grid GenerationQueue'!$AX$5:$AX$467,$B168,'Grid GenerationQueue'!$AY$5:$AY$467,$C168,'Grid GenerationQueue'!$BF$5:$BF$467,"&lt;&gt;"&amp;"",'Grid GenerationQueue'!$BB$5:$BB$467,"&lt;"&amp;$BE$3)</f>
        <v>0</v>
      </c>
      <c r="CA168">
        <f>SUMIFS('Grid GenerationQueue'!AO$5:AO$467,'Grid GenerationQueue'!$AX$5:$AX$467,$B168,'Grid GenerationQueue'!$AY$5:$AY$467,$C168,'Grid GenerationQueue'!$BF$5:$BF$467,"&lt;&gt;"&amp;"",'Grid GenerationQueue'!$BB$5:$BB$467,"&lt;"&amp;$BE$3)</f>
        <v>0</v>
      </c>
      <c r="CB168">
        <f>SUMIFS('Grid GenerationQueue'!AP$5:AP$467,'Grid GenerationQueue'!$AX$5:$AX$467,$B168,'Grid GenerationQueue'!$AY$5:$AY$467,$C168,'Grid GenerationQueue'!$BF$5:$BF$467,"&lt;&gt;"&amp;"",'Grid GenerationQueue'!$BB$5:$BB$467,"&lt;"&amp;$BE$3)</f>
        <v>0</v>
      </c>
      <c r="CD168">
        <f>SUMIFS('Grid GenerationQueue'!AE$5:AE$467,'Grid GenerationQueue'!$AX$5:$AX$467,$B168,'Grid GenerationQueue'!$AY$5:$AY$467,$C168,'Grid GenerationQueue'!$BB$5:$BB$467,"&lt;"&amp;$BE$3)</f>
        <v>1.3215999999999966</v>
      </c>
      <c r="CE168">
        <f>SUMIFS('Grid GenerationQueue'!AF$5:AF$467,'Grid GenerationQueue'!$AX$5:$AX$467,$B168,'Grid GenerationQueue'!$AY$5:$AY$467,$C168,'Grid GenerationQueue'!$BB$5:$BB$467,"&lt;"&amp;$BE$3)</f>
        <v>0</v>
      </c>
      <c r="CF168">
        <f>SUMIFS('Grid GenerationQueue'!AG$5:AG$467,'Grid GenerationQueue'!$AX$5:$AX$467,$B168,'Grid GenerationQueue'!$AY$5:$AY$467,$C168,'Grid GenerationQueue'!$BB$5:$BB$467,"&lt;"&amp;$BE$3)</f>
        <v>0</v>
      </c>
      <c r="CG168">
        <f>SUMIFS('Grid GenerationQueue'!AH$5:AH$467,'Grid GenerationQueue'!$AX$5:$AX$467,$B168,'Grid GenerationQueue'!$AY$5:$AY$467,$C168,'Grid GenerationQueue'!$BB$5:$BB$467,"&lt;"&amp;$BE$3)</f>
        <v>0</v>
      </c>
      <c r="CH168">
        <f>SUMIFS('Grid GenerationQueue'!AI$5:AI$467,'Grid GenerationQueue'!$AX$5:$AX$467,$B168,'Grid GenerationQueue'!$AY$5:$AY$467,$C168,'Grid GenerationQueue'!$BB$5:$BB$467,"&lt;"&amp;$BE$3)</f>
        <v>0</v>
      </c>
      <c r="CI168">
        <f>SUMIFS('Grid GenerationQueue'!AJ$5:AJ$467,'Grid GenerationQueue'!$AX$5:$AX$467,$B168,'Grid GenerationQueue'!$AY$5:$AY$467,$C168,'Grid GenerationQueue'!$BB$5:$BB$467,"&lt;"&amp;$BE$3)</f>
        <v>0</v>
      </c>
      <c r="CJ168">
        <f>SUMIFS('Grid GenerationQueue'!AK$5:AK$467,'Grid GenerationQueue'!$AX$5:$AX$467,$B168,'Grid GenerationQueue'!$AY$5:$AY$467,$C168,'Grid GenerationQueue'!$BB$5:$BB$467,"&lt;"&amp;$BE$3)</f>
        <v>0</v>
      </c>
      <c r="CK168">
        <f>SUMIFS('Grid GenerationQueue'!AL$5:AL$467,'Grid GenerationQueue'!$AX$5:$AX$467,$B168,'Grid GenerationQueue'!$AY$5:$AY$467,$C168,'Grid GenerationQueue'!$BB$5:$BB$467,"&lt;"&amp;$BE$3)</f>
        <v>0</v>
      </c>
      <c r="CL168">
        <f>SUMIFS('Grid GenerationQueue'!AM$5:AM$467,'Grid GenerationQueue'!$AX$5:$AX$467,$B168,'Grid GenerationQueue'!$AY$5:$AY$467,$C168,'Grid GenerationQueue'!$BB$5:$BB$467,"&lt;"&amp;$BE$3)</f>
        <v>0</v>
      </c>
      <c r="CM168">
        <f>SUMIFS('Grid GenerationQueue'!AN$5:AN$467,'Grid GenerationQueue'!$AX$5:$AX$467,$B168,'Grid GenerationQueue'!$AY$5:$AY$467,$C168,'Grid GenerationQueue'!$BB$5:$BB$467,"&lt;"&amp;$BE$3)</f>
        <v>0</v>
      </c>
      <c r="CN168">
        <f>SUMIFS('Grid GenerationQueue'!AO$5:AO$467,'Grid GenerationQueue'!$AX$5:$AX$467,$B168,'Grid GenerationQueue'!$AY$5:$AY$467,$C168,'Grid GenerationQueue'!$BB$5:$BB$467,"&lt;"&amp;$BE$3)</f>
        <v>0</v>
      </c>
      <c r="CO168">
        <f>SUMIFS('Grid GenerationQueue'!AP$5:AP$467,'Grid GenerationQueue'!$AX$5:$AX$467,$B168,'Grid GenerationQueue'!$AY$5:$AY$467,$C168,'Grid GenerationQueue'!$BB$5:$BB$467,"&lt;"&amp;$BE$3)</f>
        <v>0</v>
      </c>
    </row>
    <row r="169" spans="1:93" x14ac:dyDescent="0.35">
      <c r="A169" t="s">
        <v>4645</v>
      </c>
      <c r="B169" t="s">
        <v>4720</v>
      </c>
      <c r="C169">
        <v>230</v>
      </c>
      <c r="D169">
        <f>SUMIFS('Grid GenerationQueue'!AE$5:AE$467,'Grid GenerationQueue'!$AX$5:$AX$467,$B169,'Grid GenerationQueue'!$AY$5:$AY$467,$C169,'Grid GenerationQueue'!$BI$5:$BI$467,"&lt;4")</f>
        <v>0</v>
      </c>
      <c r="E169">
        <f>SUMIFS('Grid GenerationQueue'!AF$5:AF$467,'Grid GenerationQueue'!$AX$5:$AX$467,$B169,'Grid GenerationQueue'!$AY$5:$AY$467,$C169,'Grid GenerationQueue'!$BI$5:$BI$467,"&lt;4")</f>
        <v>0</v>
      </c>
      <c r="F169">
        <f>SUMIFS('Grid GenerationQueue'!AG$5:AG$467,'Grid GenerationQueue'!$AX$5:$AX$467,$B169,'Grid GenerationQueue'!$AY$5:$AY$467,$C169,'Grid GenerationQueue'!$BI$5:$BI$467,"&lt;4")</f>
        <v>0</v>
      </c>
      <c r="G169">
        <f>SUMIFS('Grid GenerationQueue'!AH$5:AH$467,'Grid GenerationQueue'!$AX$5:$AX$467,$B169,'Grid GenerationQueue'!$AY$5:$AY$467,$C169,'Grid GenerationQueue'!$BI$5:$BI$467,"&lt;4")</f>
        <v>0</v>
      </c>
      <c r="H169">
        <f>SUMIFS('Grid GenerationQueue'!AI$5:AI$467,'Grid GenerationQueue'!$AX$5:$AX$467,$B169,'Grid GenerationQueue'!$AY$5:$AY$467,$C169,'Grid GenerationQueue'!$BI$5:$BI$467,"&lt;4")</f>
        <v>0</v>
      </c>
      <c r="I169">
        <f>SUMIFS('Grid GenerationQueue'!AJ$5:AJ$467,'Grid GenerationQueue'!$AX$5:$AX$467,$B169,'Grid GenerationQueue'!$AY$5:$AY$467,$C169,'Grid GenerationQueue'!$BI$5:$BI$467,"&lt;4")</f>
        <v>0</v>
      </c>
      <c r="J169">
        <f>SUMIFS('Grid GenerationQueue'!AK$5:AK$467,'Grid GenerationQueue'!$AX$5:$AX$467,$B169,'Grid GenerationQueue'!$AY$5:$AY$467,$C169,'Grid GenerationQueue'!$BI$5:$BI$467,"&lt;4")</f>
        <v>0</v>
      </c>
      <c r="K169">
        <f>SUMIFS('Grid GenerationQueue'!AL$5:AL$467,'Grid GenerationQueue'!$AX$5:$AX$467,$B169,'Grid GenerationQueue'!$AY$5:$AY$467,$C169,'Grid GenerationQueue'!$BI$5:$BI$467,"&lt;4")</f>
        <v>0</v>
      </c>
      <c r="L169">
        <f>SUMIFS('Grid GenerationQueue'!AM$5:AM$467,'Grid GenerationQueue'!$AX$5:$AX$467,$B169,'Grid GenerationQueue'!$AY$5:$AY$467,$C169,'Grid GenerationQueue'!$BI$5:$BI$467,"&lt;4")</f>
        <v>0</v>
      </c>
      <c r="M169">
        <f>SUMIFS('Grid GenerationQueue'!AN$5:AN$467,'Grid GenerationQueue'!$AX$5:$AX$467,$B169,'Grid GenerationQueue'!$AY$5:$AY$467,$C169,'Grid GenerationQueue'!$BI$5:$BI$467,"&lt;4")</f>
        <v>0</v>
      </c>
      <c r="N169">
        <f>SUMIFS('Grid GenerationQueue'!AO$5:AO$467,'Grid GenerationQueue'!$AX$5:$AX$467,$B169,'Grid GenerationQueue'!$AY$5:$AY$467,$C169,'Grid GenerationQueue'!$BI$5:$BI$467,"&lt;4")</f>
        <v>0</v>
      </c>
      <c r="O169">
        <f>SUMIFS('Grid GenerationQueue'!AP$5:AP$467,'Grid GenerationQueue'!$AX$5:$AX$467,$B169,'Grid GenerationQueue'!$AY$5:$AY$467,$C169,'Grid GenerationQueue'!$BI$5:$BI$467,"&lt;4")</f>
        <v>0</v>
      </c>
      <c r="Q169">
        <f>SUMIFS('Grid GenerationQueue'!AE$5:AE$467,'Grid GenerationQueue'!$AX$5:$AX$467,$B169,'Grid GenerationQueue'!$AY$5:$AY$467,$C169,'Grid GenerationQueue'!$BH$5:$BH$467,"Executed")</f>
        <v>0</v>
      </c>
      <c r="R169">
        <f>SUMIFS('Grid GenerationQueue'!AF$5:AF$467,'Grid GenerationQueue'!$AX$5:$AX$467,$B169,'Grid GenerationQueue'!$AY$5:$AY$467,$C169,'Grid GenerationQueue'!$BH$5:$BH$467,"Executed")</f>
        <v>0</v>
      </c>
      <c r="S169">
        <f>SUMIFS('Grid GenerationQueue'!AG$5:AG$467,'Grid GenerationQueue'!$AX$5:$AX$467,$B169,'Grid GenerationQueue'!$AY$5:$AY$467,$C169,'Grid GenerationQueue'!$BH$5:$BH$467,"Executed")</f>
        <v>0</v>
      </c>
      <c r="T169">
        <f>SUMIFS('Grid GenerationQueue'!AH$5:AH$467,'Grid GenerationQueue'!$AX$5:$AX$467,$B169,'Grid GenerationQueue'!$AY$5:$AY$467,$C169,'Grid GenerationQueue'!$BH$5:$BH$467,"Executed")</f>
        <v>0</v>
      </c>
      <c r="U169">
        <f>SUMIFS('Grid GenerationQueue'!AI$5:AI$467,'Grid GenerationQueue'!$AX$5:$AX$467,$B169,'Grid GenerationQueue'!$AY$5:$AY$467,$C169,'Grid GenerationQueue'!$BH$5:$BH$467,"Executed")</f>
        <v>0</v>
      </c>
      <c r="V169">
        <f>SUMIFS('Grid GenerationQueue'!AJ$5:AJ$467,'Grid GenerationQueue'!$AX$5:$AX$467,$B169,'Grid GenerationQueue'!$AY$5:$AY$467,$C169,'Grid GenerationQueue'!$BH$5:$BH$467,"Executed")</f>
        <v>0</v>
      </c>
      <c r="W169">
        <f>SUMIFS('Grid GenerationQueue'!AK$5:AK$467,'Grid GenerationQueue'!$AX$5:$AX$467,$B169,'Grid GenerationQueue'!$AY$5:$AY$467,$C169,'Grid GenerationQueue'!$BH$5:$BH$467,"Executed")</f>
        <v>0</v>
      </c>
      <c r="X169">
        <f>SUMIFS('Grid GenerationQueue'!AL$5:AL$467,'Grid GenerationQueue'!$AX$5:$AX$467,$B169,'Grid GenerationQueue'!$AY$5:$AY$467,$C169,'Grid GenerationQueue'!$BH$5:$BH$467,"Executed")</f>
        <v>0</v>
      </c>
      <c r="Y169">
        <f>SUMIFS('Grid GenerationQueue'!AM$5:AM$467,'Grid GenerationQueue'!$AX$5:$AX$467,$B169,'Grid GenerationQueue'!$AY$5:$AY$467,$C169,'Grid GenerationQueue'!$BH$5:$BH$467,"Executed")</f>
        <v>0</v>
      </c>
      <c r="Z169">
        <f>SUMIFS('Grid GenerationQueue'!AN$5:AN$467,'Grid GenerationQueue'!$AX$5:$AX$467,$B169,'Grid GenerationQueue'!$AY$5:$AY$467,$C169,'Grid GenerationQueue'!$BH$5:$BH$467,"Executed")</f>
        <v>0</v>
      </c>
      <c r="AA169">
        <f>SUMIFS('Grid GenerationQueue'!AO$5:AO$467,'Grid GenerationQueue'!$AX$5:$AX$467,$B169,'Grid GenerationQueue'!$AY$5:$AY$467,$C169,'Grid GenerationQueue'!$BH$5:$BH$467,"Executed")</f>
        <v>0</v>
      </c>
      <c r="AB169">
        <f>SUMIFS('Grid GenerationQueue'!AP$5:AP$467,'Grid GenerationQueue'!$AX$5:$AX$467,$B169,'Grid GenerationQueue'!$AY$5:$AY$467,$C169,'Grid GenerationQueue'!$BH$5:$BH$467,"Executed")</f>
        <v>0</v>
      </c>
      <c r="AD169">
        <f>SUMIFS('Grid GenerationQueue'!AE$5:AE$467,'Grid GenerationQueue'!$AX$5:$AX$467,$B169,'Grid GenerationQueue'!$AY$5:$AY$467,$C169,'Grid GenerationQueue'!$BF$5:$BF$467,"&lt;&gt;"&amp;"")</f>
        <v>0</v>
      </c>
      <c r="AE169">
        <f>SUMIFS('Grid GenerationQueue'!AF$5:AF$467,'Grid GenerationQueue'!$AX$5:$AX$467,$B169,'Grid GenerationQueue'!$AY$5:$AY$467,$C169,'Grid GenerationQueue'!$BF$5:$BF$467,"&lt;&gt;"&amp;"")</f>
        <v>0</v>
      </c>
      <c r="AF169">
        <f>SUMIFS('Grid GenerationQueue'!AG$5:AG$467,'Grid GenerationQueue'!$AX$5:$AX$467,$B169,'Grid GenerationQueue'!$AY$5:$AY$467,$C169,'Grid GenerationQueue'!$BF$5:$BF$467,"&lt;&gt;"&amp;"")</f>
        <v>0</v>
      </c>
      <c r="AG169">
        <f>SUMIFS('Grid GenerationQueue'!AH$5:AH$467,'Grid GenerationQueue'!$AX$5:$AX$467,$B169,'Grid GenerationQueue'!$AY$5:$AY$467,$C169,'Grid GenerationQueue'!$BF$5:$BF$467,"&lt;&gt;"&amp;"")</f>
        <v>0</v>
      </c>
      <c r="AH169">
        <f>SUMIFS('Grid GenerationQueue'!AI$5:AI$467,'Grid GenerationQueue'!$AX$5:$AX$467,$B169,'Grid GenerationQueue'!$AY$5:$AY$467,$C169,'Grid GenerationQueue'!$BF$5:$BF$467,"&lt;&gt;"&amp;"")</f>
        <v>0</v>
      </c>
      <c r="AI169">
        <f>SUMIFS('Grid GenerationQueue'!AJ$5:AJ$467,'Grid GenerationQueue'!$AX$5:$AX$467,$B169,'Grid GenerationQueue'!$AY$5:$AY$467,$C169,'Grid GenerationQueue'!$BF$5:$BF$467,"&lt;&gt;"&amp;"")</f>
        <v>0</v>
      </c>
      <c r="AJ169">
        <f>SUMIFS('Grid GenerationQueue'!AK$5:AK$467,'Grid GenerationQueue'!$AX$5:$AX$467,$B169,'Grid GenerationQueue'!$AY$5:$AY$467,$C169,'Grid GenerationQueue'!$BF$5:$BF$467,"&lt;&gt;"&amp;"")</f>
        <v>0</v>
      </c>
      <c r="AK169">
        <f>SUMIFS('Grid GenerationQueue'!AL$5:AL$467,'Grid GenerationQueue'!$AX$5:$AX$467,$B169,'Grid GenerationQueue'!$AY$5:$AY$467,$C169,'Grid GenerationQueue'!$BF$5:$BF$467,"&lt;&gt;"&amp;"")</f>
        <v>0</v>
      </c>
      <c r="AL169">
        <f>SUMIFS('Grid GenerationQueue'!AM$5:AM$467,'Grid GenerationQueue'!$AX$5:$AX$467,$B169,'Grid GenerationQueue'!$AY$5:$AY$467,$C169,'Grid GenerationQueue'!$BF$5:$BF$467,"&lt;&gt;"&amp;"")</f>
        <v>0</v>
      </c>
      <c r="AM169">
        <f>SUMIFS('Grid GenerationQueue'!AN$5:AN$467,'Grid GenerationQueue'!$AX$5:$AX$467,$B169,'Grid GenerationQueue'!$AY$5:$AY$467,$C169,'Grid GenerationQueue'!$BF$5:$BF$467,"&lt;&gt;"&amp;"")</f>
        <v>0</v>
      </c>
      <c r="AN169">
        <f>SUMIFS('Grid GenerationQueue'!AO$5:AO$467,'Grid GenerationQueue'!$AX$5:$AX$467,$B169,'Grid GenerationQueue'!$AY$5:$AY$467,$C169,'Grid GenerationQueue'!$BF$5:$BF$467,"&lt;&gt;"&amp;"")</f>
        <v>0</v>
      </c>
      <c r="AO169">
        <f>SUMIFS('Grid GenerationQueue'!AP$5:AP$467,'Grid GenerationQueue'!$AX$5:$AX$467,$B169,'Grid GenerationQueue'!$AY$5:$AY$467,$C169,'Grid GenerationQueue'!$BF$5:$BF$467,"&lt;&gt;"&amp;"")</f>
        <v>0</v>
      </c>
      <c r="AQ169">
        <f>SUMIFS('Grid GenerationQueue'!AE$5:AE$467,'Grid GenerationQueue'!$AX$5:$AX$467,$B169,'Grid GenerationQueue'!$AY$5:$AY$467,$C169)</f>
        <v>0</v>
      </c>
      <c r="AR169">
        <f>SUMIFS('Grid GenerationQueue'!AF$5:AF$467,'Grid GenerationQueue'!$AX$5:$AX$467,$B169,'Grid GenerationQueue'!$AY$5:$AY$467,$C169)</f>
        <v>0</v>
      </c>
      <c r="AS169">
        <f>SUMIFS('Grid GenerationQueue'!AG$5:AG$467,'Grid GenerationQueue'!$AX$5:$AX$467,$B169,'Grid GenerationQueue'!$AY$5:$AY$467,$C169)</f>
        <v>0</v>
      </c>
      <c r="AT169">
        <f>SUMIFS('Grid GenerationQueue'!AH$5:AH$467,'Grid GenerationQueue'!$AX$5:$AX$467,$B169,'Grid GenerationQueue'!$AY$5:$AY$467,$C169)</f>
        <v>0</v>
      </c>
      <c r="AU169">
        <f>SUMIFS('Grid GenerationQueue'!AI$5:AI$467,'Grid GenerationQueue'!$AX$5:$AX$467,$B169,'Grid GenerationQueue'!$AY$5:$AY$467,$C169)</f>
        <v>0</v>
      </c>
      <c r="AV169">
        <f>SUMIFS('Grid GenerationQueue'!AJ$5:AJ$467,'Grid GenerationQueue'!$AX$5:$AX$467,$B169,'Grid GenerationQueue'!$AY$5:$AY$467,$C169)</f>
        <v>0</v>
      </c>
      <c r="AW169">
        <f>SUMIFS('Grid GenerationQueue'!AK$5:AK$467,'Grid GenerationQueue'!$AX$5:$AX$467,$B169,'Grid GenerationQueue'!$AY$5:$AY$467,$C169)</f>
        <v>0</v>
      </c>
      <c r="AX169">
        <f>SUMIFS('Grid GenerationQueue'!AL$5:AL$467,'Grid GenerationQueue'!$AX$5:$AX$467,$B169,'Grid GenerationQueue'!$AY$5:$AY$467,$C169)</f>
        <v>0</v>
      </c>
      <c r="AY169">
        <f>SUMIFS('Grid GenerationQueue'!AM$5:AM$467,'Grid GenerationQueue'!$AX$5:$AX$467,$B169,'Grid GenerationQueue'!$AY$5:$AY$467,$C169)</f>
        <v>0</v>
      </c>
      <c r="AZ169">
        <f>SUMIFS('Grid GenerationQueue'!AN$5:AN$467,'Grid GenerationQueue'!$AX$5:$AX$467,$B169,'Grid GenerationQueue'!$AY$5:$AY$467,$C169)</f>
        <v>0</v>
      </c>
      <c r="BA169">
        <f>SUMIFS('Grid GenerationQueue'!AO$5:AO$467,'Grid GenerationQueue'!$AX$5:$AX$467,$B169,'Grid GenerationQueue'!$AY$5:$AY$467,$C169)</f>
        <v>0</v>
      </c>
      <c r="BB169">
        <f>SUMIFS('Grid GenerationQueue'!AP$5:AP$467,'Grid GenerationQueue'!$AX$5:$AX$467,$B169,'Grid GenerationQueue'!$AY$5:$AY$467,$C169)</f>
        <v>0</v>
      </c>
      <c r="BD169">
        <f>SUMIFS('Grid GenerationQueue'!AE$5:AE$467,'Grid GenerationQueue'!$AX$5:$AX$467,$B169,'Grid GenerationQueue'!$AY$5:$AY$467,$C169,'Grid GenerationQueue'!$BH$5:$BH$467,"Executed",'Grid GenerationQueue'!$BB$5:$BB$467,"&lt;"&amp;$BE$3)</f>
        <v>0</v>
      </c>
      <c r="BE169">
        <f>SUMIFS('Grid GenerationQueue'!AF$5:AF$467,'Grid GenerationQueue'!$AX$5:$AX$467,$B169,'Grid GenerationQueue'!$AY$5:$AY$467,$C169,'Grid GenerationQueue'!$BH$5:$BH$467,"Executed",'Grid GenerationQueue'!$BB$5:$BB$467,"&lt;"&amp;$BE$3)</f>
        <v>0</v>
      </c>
      <c r="BF169">
        <f>SUMIFS('Grid GenerationQueue'!AG$5:AG$467,'Grid GenerationQueue'!$AX$5:$AX$467,$B169,'Grid GenerationQueue'!$AY$5:$AY$467,$C169,'Grid GenerationQueue'!$BH$5:$BH$467,"Executed",'Grid GenerationQueue'!$BB$5:$BB$467,"&lt;"&amp;$BE$3)</f>
        <v>0</v>
      </c>
      <c r="BG169">
        <f>SUMIFS('Grid GenerationQueue'!AH$5:AH$467,'Grid GenerationQueue'!$AX$5:$AX$467,$B169,'Grid GenerationQueue'!$AY$5:$AY$467,$C169,'Grid GenerationQueue'!$BH$5:$BH$467,"Executed",'Grid GenerationQueue'!$BB$5:$BB$467,"&lt;"&amp;$BE$3)</f>
        <v>0</v>
      </c>
      <c r="BH169">
        <f>SUMIFS('Grid GenerationQueue'!AI$5:AI$467,'Grid GenerationQueue'!$AX$5:$AX$467,$B169,'Grid GenerationQueue'!$AY$5:$AY$467,$C169,'Grid GenerationQueue'!$BH$5:$BH$467,"Executed",'Grid GenerationQueue'!$BB$5:$BB$467,"&lt;"&amp;$BE$3)</f>
        <v>0</v>
      </c>
      <c r="BI169">
        <f>SUMIFS('Grid GenerationQueue'!AJ$5:AJ$467,'Grid GenerationQueue'!$AX$5:$AX$467,$B169,'Grid GenerationQueue'!$AY$5:$AY$467,$C169,'Grid GenerationQueue'!$BH$5:$BH$467,"Executed",'Grid GenerationQueue'!$BB$5:$BB$467,"&lt;"&amp;$BE$3)</f>
        <v>0</v>
      </c>
      <c r="BJ169">
        <f>SUMIFS('Grid GenerationQueue'!AK$5:AK$467,'Grid GenerationQueue'!$AX$5:$AX$467,$B169,'Grid GenerationQueue'!$AY$5:$AY$467,$C169,'Grid GenerationQueue'!$BH$5:$BH$467,"Executed",'Grid GenerationQueue'!$BB$5:$BB$467,"&lt;"&amp;$BE$3)</f>
        <v>0</v>
      </c>
      <c r="BK169">
        <f>SUMIFS('Grid GenerationQueue'!AL$5:AL$467,'Grid GenerationQueue'!$AX$5:$AX$467,$B169,'Grid GenerationQueue'!$AY$5:$AY$467,$C169,'Grid GenerationQueue'!$BH$5:$BH$467,"Executed",'Grid GenerationQueue'!$BB$5:$BB$467,"&lt;"&amp;$BE$3)</f>
        <v>0</v>
      </c>
      <c r="BL169">
        <f>SUMIFS('Grid GenerationQueue'!AM$5:AM$467,'Grid GenerationQueue'!$AX$5:$AX$467,$B169,'Grid GenerationQueue'!$AY$5:$AY$467,$C169,'Grid GenerationQueue'!$BH$5:$BH$467,"Executed",'Grid GenerationQueue'!$BB$5:$BB$467,"&lt;"&amp;$BE$3)</f>
        <v>0</v>
      </c>
      <c r="BM169">
        <f>SUMIFS('Grid GenerationQueue'!AN$5:AN$467,'Grid GenerationQueue'!$AX$5:$AX$467,$B169,'Grid GenerationQueue'!$AY$5:$AY$467,$C169,'Grid GenerationQueue'!$BH$5:$BH$467,"Executed",'Grid GenerationQueue'!$BB$5:$BB$467,"&lt;"&amp;$BE$3)</f>
        <v>0</v>
      </c>
      <c r="BN169">
        <f>SUMIFS('Grid GenerationQueue'!AO$5:AO$467,'Grid GenerationQueue'!$AX$5:$AX$467,$B169,'Grid GenerationQueue'!$AY$5:$AY$467,$C169,'Grid GenerationQueue'!$BH$5:$BH$467,"Executed",'Grid GenerationQueue'!$BB$5:$BB$467,"&lt;"&amp;$BE$3)</f>
        <v>0</v>
      </c>
      <c r="BO169">
        <f>SUMIFS('Grid GenerationQueue'!AP$5:AP$467,'Grid GenerationQueue'!$AX$5:$AX$467,$B169,'Grid GenerationQueue'!$AY$5:$AY$467,$C169,'Grid GenerationQueue'!$BH$5:$BH$467,"Executed",'Grid GenerationQueue'!$BB$5:$BB$467,"&lt;"&amp;$BE$3)</f>
        <v>0</v>
      </c>
      <c r="BQ169">
        <f>SUMIFS('Grid GenerationQueue'!AE$5:AE$467,'Grid GenerationQueue'!$AX$5:$AX$467,$B169,'Grid GenerationQueue'!$AY$5:$AY$467,$C169,'Grid GenerationQueue'!$BF$5:$BF$467,"&lt;&gt;"&amp;"",'Grid GenerationQueue'!$BB$5:$BB$467,"&lt;"&amp;$BE$3)</f>
        <v>0</v>
      </c>
      <c r="BR169">
        <f>SUMIFS('Grid GenerationQueue'!AF$5:AF$467,'Grid GenerationQueue'!$AX$5:$AX$467,$B169,'Grid GenerationQueue'!$AY$5:$AY$467,$C169,'Grid GenerationQueue'!$BF$5:$BF$467,"&lt;&gt;"&amp;"",'Grid GenerationQueue'!$BB$5:$BB$467,"&lt;"&amp;$BE$3)</f>
        <v>0</v>
      </c>
      <c r="BS169">
        <f>SUMIFS('Grid GenerationQueue'!AG$5:AG$467,'Grid GenerationQueue'!$AX$5:$AX$467,$B169,'Grid GenerationQueue'!$AY$5:$AY$467,$C169,'Grid GenerationQueue'!$BF$5:$BF$467,"&lt;&gt;"&amp;"",'Grid GenerationQueue'!$BB$5:$BB$467,"&lt;"&amp;$BE$3)</f>
        <v>0</v>
      </c>
      <c r="BT169">
        <f>SUMIFS('Grid GenerationQueue'!AH$5:AH$467,'Grid GenerationQueue'!$AX$5:$AX$467,$B169,'Grid GenerationQueue'!$AY$5:$AY$467,$C169,'Grid GenerationQueue'!$BF$5:$BF$467,"&lt;&gt;"&amp;"",'Grid GenerationQueue'!$BB$5:$BB$467,"&lt;"&amp;$BE$3)</f>
        <v>0</v>
      </c>
      <c r="BU169">
        <f>SUMIFS('Grid GenerationQueue'!AI$5:AI$467,'Grid GenerationQueue'!$AX$5:$AX$467,$B169,'Grid GenerationQueue'!$AY$5:$AY$467,$C169,'Grid GenerationQueue'!$BF$5:$BF$467,"&lt;&gt;"&amp;"",'Grid GenerationQueue'!$BB$5:$BB$467,"&lt;"&amp;$BE$3)</f>
        <v>0</v>
      </c>
      <c r="BV169">
        <f>SUMIFS('Grid GenerationQueue'!AJ$5:AJ$467,'Grid GenerationQueue'!$AX$5:$AX$467,$B169,'Grid GenerationQueue'!$AY$5:$AY$467,$C169,'Grid GenerationQueue'!$BF$5:$BF$467,"&lt;&gt;"&amp;"",'Grid GenerationQueue'!$BB$5:$BB$467,"&lt;"&amp;$BE$3)</f>
        <v>0</v>
      </c>
      <c r="BW169">
        <f>SUMIFS('Grid GenerationQueue'!AK$5:AK$467,'Grid GenerationQueue'!$AX$5:$AX$467,$B169,'Grid GenerationQueue'!$AY$5:$AY$467,$C169,'Grid GenerationQueue'!$BF$5:$BF$467,"&lt;&gt;"&amp;"",'Grid GenerationQueue'!$BB$5:$BB$467,"&lt;"&amp;$BE$3)</f>
        <v>0</v>
      </c>
      <c r="BX169">
        <f>SUMIFS('Grid GenerationQueue'!AL$5:AL$467,'Grid GenerationQueue'!$AX$5:$AX$467,$B169,'Grid GenerationQueue'!$AY$5:$AY$467,$C169,'Grid GenerationQueue'!$BF$5:$BF$467,"&lt;&gt;"&amp;"",'Grid GenerationQueue'!$BB$5:$BB$467,"&lt;"&amp;$BE$3)</f>
        <v>0</v>
      </c>
      <c r="BY169">
        <f>SUMIFS('Grid GenerationQueue'!AM$5:AM$467,'Grid GenerationQueue'!$AX$5:$AX$467,$B169,'Grid GenerationQueue'!$AY$5:$AY$467,$C169,'Grid GenerationQueue'!$BF$5:$BF$467,"&lt;&gt;"&amp;"",'Grid GenerationQueue'!$BB$5:$BB$467,"&lt;"&amp;$BE$3)</f>
        <v>0</v>
      </c>
      <c r="BZ169">
        <f>SUMIFS('Grid GenerationQueue'!AN$5:AN$467,'Grid GenerationQueue'!$AX$5:$AX$467,$B169,'Grid GenerationQueue'!$AY$5:$AY$467,$C169,'Grid GenerationQueue'!$BF$5:$BF$467,"&lt;&gt;"&amp;"",'Grid GenerationQueue'!$BB$5:$BB$467,"&lt;"&amp;$BE$3)</f>
        <v>0</v>
      </c>
      <c r="CA169">
        <f>SUMIFS('Grid GenerationQueue'!AO$5:AO$467,'Grid GenerationQueue'!$AX$5:$AX$467,$B169,'Grid GenerationQueue'!$AY$5:$AY$467,$C169,'Grid GenerationQueue'!$BF$5:$BF$467,"&lt;&gt;"&amp;"",'Grid GenerationQueue'!$BB$5:$BB$467,"&lt;"&amp;$BE$3)</f>
        <v>0</v>
      </c>
      <c r="CB169">
        <f>SUMIFS('Grid GenerationQueue'!AP$5:AP$467,'Grid GenerationQueue'!$AX$5:$AX$467,$B169,'Grid GenerationQueue'!$AY$5:$AY$467,$C169,'Grid GenerationQueue'!$BF$5:$BF$467,"&lt;&gt;"&amp;"",'Grid GenerationQueue'!$BB$5:$BB$467,"&lt;"&amp;$BE$3)</f>
        <v>0</v>
      </c>
      <c r="CD169">
        <f>SUMIFS('Grid GenerationQueue'!AE$5:AE$467,'Grid GenerationQueue'!$AX$5:$AX$467,$B169,'Grid GenerationQueue'!$AY$5:$AY$467,$C169,'Grid GenerationQueue'!$BB$5:$BB$467,"&lt;"&amp;$BE$3)</f>
        <v>0</v>
      </c>
      <c r="CE169">
        <f>SUMIFS('Grid GenerationQueue'!AF$5:AF$467,'Grid GenerationQueue'!$AX$5:$AX$467,$B169,'Grid GenerationQueue'!$AY$5:$AY$467,$C169,'Grid GenerationQueue'!$BB$5:$BB$467,"&lt;"&amp;$BE$3)</f>
        <v>0</v>
      </c>
      <c r="CF169">
        <f>SUMIFS('Grid GenerationQueue'!AG$5:AG$467,'Grid GenerationQueue'!$AX$5:$AX$467,$B169,'Grid GenerationQueue'!$AY$5:$AY$467,$C169,'Grid GenerationQueue'!$BB$5:$BB$467,"&lt;"&amp;$BE$3)</f>
        <v>0</v>
      </c>
      <c r="CG169">
        <f>SUMIFS('Grid GenerationQueue'!AH$5:AH$467,'Grid GenerationQueue'!$AX$5:$AX$467,$B169,'Grid GenerationQueue'!$AY$5:$AY$467,$C169,'Grid GenerationQueue'!$BB$5:$BB$467,"&lt;"&amp;$BE$3)</f>
        <v>0</v>
      </c>
      <c r="CH169">
        <f>SUMIFS('Grid GenerationQueue'!AI$5:AI$467,'Grid GenerationQueue'!$AX$5:$AX$467,$B169,'Grid GenerationQueue'!$AY$5:$AY$467,$C169,'Grid GenerationQueue'!$BB$5:$BB$467,"&lt;"&amp;$BE$3)</f>
        <v>0</v>
      </c>
      <c r="CI169">
        <f>SUMIFS('Grid GenerationQueue'!AJ$5:AJ$467,'Grid GenerationQueue'!$AX$5:$AX$467,$B169,'Grid GenerationQueue'!$AY$5:$AY$467,$C169,'Grid GenerationQueue'!$BB$5:$BB$467,"&lt;"&amp;$BE$3)</f>
        <v>0</v>
      </c>
      <c r="CJ169">
        <f>SUMIFS('Grid GenerationQueue'!AK$5:AK$467,'Grid GenerationQueue'!$AX$5:$AX$467,$B169,'Grid GenerationQueue'!$AY$5:$AY$467,$C169,'Grid GenerationQueue'!$BB$5:$BB$467,"&lt;"&amp;$BE$3)</f>
        <v>0</v>
      </c>
      <c r="CK169">
        <f>SUMIFS('Grid GenerationQueue'!AL$5:AL$467,'Grid GenerationQueue'!$AX$5:$AX$467,$B169,'Grid GenerationQueue'!$AY$5:$AY$467,$C169,'Grid GenerationQueue'!$BB$5:$BB$467,"&lt;"&amp;$BE$3)</f>
        <v>0</v>
      </c>
      <c r="CL169">
        <f>SUMIFS('Grid GenerationQueue'!AM$5:AM$467,'Grid GenerationQueue'!$AX$5:$AX$467,$B169,'Grid GenerationQueue'!$AY$5:$AY$467,$C169,'Grid GenerationQueue'!$BB$5:$BB$467,"&lt;"&amp;$BE$3)</f>
        <v>0</v>
      </c>
      <c r="CM169">
        <f>SUMIFS('Grid GenerationQueue'!AN$5:AN$467,'Grid GenerationQueue'!$AX$5:$AX$467,$B169,'Grid GenerationQueue'!$AY$5:$AY$467,$C169,'Grid GenerationQueue'!$BB$5:$BB$467,"&lt;"&amp;$BE$3)</f>
        <v>0</v>
      </c>
      <c r="CN169">
        <f>SUMIFS('Grid GenerationQueue'!AO$5:AO$467,'Grid GenerationQueue'!$AX$5:$AX$467,$B169,'Grid GenerationQueue'!$AY$5:$AY$467,$C169,'Grid GenerationQueue'!$BB$5:$BB$467,"&lt;"&amp;$BE$3)</f>
        <v>0</v>
      </c>
      <c r="CO169">
        <f>SUMIFS('Grid GenerationQueue'!AP$5:AP$467,'Grid GenerationQueue'!$AX$5:$AX$467,$B169,'Grid GenerationQueue'!$AY$5:$AY$467,$C169,'Grid GenerationQueue'!$BB$5:$BB$467,"&lt;"&amp;$BE$3)</f>
        <v>0</v>
      </c>
    </row>
    <row r="170" spans="1:93" x14ac:dyDescent="0.35">
      <c r="A170" t="s">
        <v>4659</v>
      </c>
      <c r="B170" t="s">
        <v>4721</v>
      </c>
      <c r="C170">
        <v>500</v>
      </c>
      <c r="D170">
        <f>SUMIFS('Grid GenerationQueue'!AE$5:AE$467,'Grid GenerationQueue'!$AX$5:$AX$467,$B170,'Grid GenerationQueue'!$AY$5:$AY$467,$C170,'Grid GenerationQueue'!$BI$5:$BI$467,"&lt;4")</f>
        <v>0</v>
      </c>
      <c r="E170">
        <f>SUMIFS('Grid GenerationQueue'!AF$5:AF$467,'Grid GenerationQueue'!$AX$5:$AX$467,$B170,'Grid GenerationQueue'!$AY$5:$AY$467,$C170,'Grid GenerationQueue'!$BI$5:$BI$467,"&lt;4")</f>
        <v>0</v>
      </c>
      <c r="F170">
        <f>SUMIFS('Grid GenerationQueue'!AG$5:AG$467,'Grid GenerationQueue'!$AX$5:$AX$467,$B170,'Grid GenerationQueue'!$AY$5:$AY$467,$C170,'Grid GenerationQueue'!$BI$5:$BI$467,"&lt;4")</f>
        <v>0</v>
      </c>
      <c r="G170">
        <f>SUMIFS('Grid GenerationQueue'!AH$5:AH$467,'Grid GenerationQueue'!$AX$5:$AX$467,$B170,'Grid GenerationQueue'!$AY$5:$AY$467,$C170,'Grid GenerationQueue'!$BI$5:$BI$467,"&lt;4")</f>
        <v>0</v>
      </c>
      <c r="H170">
        <f>SUMIFS('Grid GenerationQueue'!AI$5:AI$467,'Grid GenerationQueue'!$AX$5:$AX$467,$B170,'Grid GenerationQueue'!$AY$5:$AY$467,$C170,'Grid GenerationQueue'!$BI$5:$BI$467,"&lt;4")</f>
        <v>0</v>
      </c>
      <c r="I170">
        <f>SUMIFS('Grid GenerationQueue'!AJ$5:AJ$467,'Grid GenerationQueue'!$AX$5:$AX$467,$B170,'Grid GenerationQueue'!$AY$5:$AY$467,$C170,'Grid GenerationQueue'!$BI$5:$BI$467,"&lt;4")</f>
        <v>0</v>
      </c>
      <c r="J170">
        <f>SUMIFS('Grid GenerationQueue'!AK$5:AK$467,'Grid GenerationQueue'!$AX$5:$AX$467,$B170,'Grid GenerationQueue'!$AY$5:$AY$467,$C170,'Grid GenerationQueue'!$BI$5:$BI$467,"&lt;4")</f>
        <v>0</v>
      </c>
      <c r="K170">
        <f>SUMIFS('Grid GenerationQueue'!AL$5:AL$467,'Grid GenerationQueue'!$AX$5:$AX$467,$B170,'Grid GenerationQueue'!$AY$5:$AY$467,$C170,'Grid GenerationQueue'!$BI$5:$BI$467,"&lt;4")</f>
        <v>0</v>
      </c>
      <c r="L170">
        <f>SUMIFS('Grid GenerationQueue'!AM$5:AM$467,'Grid GenerationQueue'!$AX$5:$AX$467,$B170,'Grid GenerationQueue'!$AY$5:$AY$467,$C170,'Grid GenerationQueue'!$BI$5:$BI$467,"&lt;4")</f>
        <v>0</v>
      </c>
      <c r="M170">
        <f>SUMIFS('Grid GenerationQueue'!AN$5:AN$467,'Grid GenerationQueue'!$AX$5:$AX$467,$B170,'Grid GenerationQueue'!$AY$5:$AY$467,$C170,'Grid GenerationQueue'!$BI$5:$BI$467,"&lt;4")</f>
        <v>0</v>
      </c>
      <c r="N170">
        <f>SUMIFS('Grid GenerationQueue'!AO$5:AO$467,'Grid GenerationQueue'!$AX$5:$AX$467,$B170,'Grid GenerationQueue'!$AY$5:$AY$467,$C170,'Grid GenerationQueue'!$BI$5:$BI$467,"&lt;4")</f>
        <v>0</v>
      </c>
      <c r="O170">
        <f>SUMIFS('Grid GenerationQueue'!AP$5:AP$467,'Grid GenerationQueue'!$AX$5:$AX$467,$B170,'Grid GenerationQueue'!$AY$5:$AY$467,$C170,'Grid GenerationQueue'!$BI$5:$BI$467,"&lt;4")</f>
        <v>0</v>
      </c>
      <c r="Q170">
        <f>SUMIFS('Grid GenerationQueue'!AE$5:AE$467,'Grid GenerationQueue'!$AX$5:$AX$467,$B170,'Grid GenerationQueue'!$AY$5:$AY$467,$C170,'Grid GenerationQueue'!$BH$5:$BH$467,"Executed")</f>
        <v>0</v>
      </c>
      <c r="R170">
        <f>SUMIFS('Grid GenerationQueue'!AF$5:AF$467,'Grid GenerationQueue'!$AX$5:$AX$467,$B170,'Grid GenerationQueue'!$AY$5:$AY$467,$C170,'Grid GenerationQueue'!$BH$5:$BH$467,"Executed")</f>
        <v>0</v>
      </c>
      <c r="S170">
        <f>SUMIFS('Grid GenerationQueue'!AG$5:AG$467,'Grid GenerationQueue'!$AX$5:$AX$467,$B170,'Grid GenerationQueue'!$AY$5:$AY$467,$C170,'Grid GenerationQueue'!$BH$5:$BH$467,"Executed")</f>
        <v>0</v>
      </c>
      <c r="T170">
        <f>SUMIFS('Grid GenerationQueue'!AH$5:AH$467,'Grid GenerationQueue'!$AX$5:$AX$467,$B170,'Grid GenerationQueue'!$AY$5:$AY$467,$C170,'Grid GenerationQueue'!$BH$5:$BH$467,"Executed")</f>
        <v>0</v>
      </c>
      <c r="U170">
        <f>SUMIFS('Grid GenerationQueue'!AI$5:AI$467,'Grid GenerationQueue'!$AX$5:$AX$467,$B170,'Grid GenerationQueue'!$AY$5:$AY$467,$C170,'Grid GenerationQueue'!$BH$5:$BH$467,"Executed")</f>
        <v>0</v>
      </c>
      <c r="V170">
        <f>SUMIFS('Grid GenerationQueue'!AJ$5:AJ$467,'Grid GenerationQueue'!$AX$5:$AX$467,$B170,'Grid GenerationQueue'!$AY$5:$AY$467,$C170,'Grid GenerationQueue'!$BH$5:$BH$467,"Executed")</f>
        <v>0</v>
      </c>
      <c r="W170">
        <f>SUMIFS('Grid GenerationQueue'!AK$5:AK$467,'Grid GenerationQueue'!$AX$5:$AX$467,$B170,'Grid GenerationQueue'!$AY$5:$AY$467,$C170,'Grid GenerationQueue'!$BH$5:$BH$467,"Executed")</f>
        <v>0</v>
      </c>
      <c r="X170">
        <f>SUMIFS('Grid GenerationQueue'!AL$5:AL$467,'Grid GenerationQueue'!$AX$5:$AX$467,$B170,'Grid GenerationQueue'!$AY$5:$AY$467,$C170,'Grid GenerationQueue'!$BH$5:$BH$467,"Executed")</f>
        <v>0</v>
      </c>
      <c r="Y170">
        <f>SUMIFS('Grid GenerationQueue'!AM$5:AM$467,'Grid GenerationQueue'!$AX$5:$AX$467,$B170,'Grid GenerationQueue'!$AY$5:$AY$467,$C170,'Grid GenerationQueue'!$BH$5:$BH$467,"Executed")</f>
        <v>0</v>
      </c>
      <c r="Z170">
        <f>SUMIFS('Grid GenerationQueue'!AN$5:AN$467,'Grid GenerationQueue'!$AX$5:$AX$467,$B170,'Grid GenerationQueue'!$AY$5:$AY$467,$C170,'Grid GenerationQueue'!$BH$5:$BH$467,"Executed")</f>
        <v>0</v>
      </c>
      <c r="AA170">
        <f>SUMIFS('Grid GenerationQueue'!AO$5:AO$467,'Grid GenerationQueue'!$AX$5:$AX$467,$B170,'Grid GenerationQueue'!$AY$5:$AY$467,$C170,'Grid GenerationQueue'!$BH$5:$BH$467,"Executed")</f>
        <v>0</v>
      </c>
      <c r="AB170">
        <f>SUMIFS('Grid GenerationQueue'!AP$5:AP$467,'Grid GenerationQueue'!$AX$5:$AX$467,$B170,'Grid GenerationQueue'!$AY$5:$AY$467,$C170,'Grid GenerationQueue'!$BH$5:$BH$467,"Executed")</f>
        <v>0</v>
      </c>
      <c r="AD170">
        <f>SUMIFS('Grid GenerationQueue'!AE$5:AE$467,'Grid GenerationQueue'!$AX$5:$AX$467,$B170,'Grid GenerationQueue'!$AY$5:$AY$467,$C170,'Grid GenerationQueue'!$BF$5:$BF$467,"&lt;&gt;"&amp;"")</f>
        <v>0</v>
      </c>
      <c r="AE170">
        <f>SUMIFS('Grid GenerationQueue'!AF$5:AF$467,'Grid GenerationQueue'!$AX$5:$AX$467,$B170,'Grid GenerationQueue'!$AY$5:$AY$467,$C170,'Grid GenerationQueue'!$BF$5:$BF$467,"&lt;&gt;"&amp;"")</f>
        <v>0</v>
      </c>
      <c r="AF170">
        <f>SUMIFS('Grid GenerationQueue'!AG$5:AG$467,'Grid GenerationQueue'!$AX$5:$AX$467,$B170,'Grid GenerationQueue'!$AY$5:$AY$467,$C170,'Grid GenerationQueue'!$BF$5:$BF$467,"&lt;&gt;"&amp;"")</f>
        <v>0</v>
      </c>
      <c r="AG170">
        <f>SUMIFS('Grid GenerationQueue'!AH$5:AH$467,'Grid GenerationQueue'!$AX$5:$AX$467,$B170,'Grid GenerationQueue'!$AY$5:$AY$467,$C170,'Grid GenerationQueue'!$BF$5:$BF$467,"&lt;&gt;"&amp;"")</f>
        <v>0</v>
      </c>
      <c r="AH170">
        <f>SUMIFS('Grid GenerationQueue'!AI$5:AI$467,'Grid GenerationQueue'!$AX$5:$AX$467,$B170,'Grid GenerationQueue'!$AY$5:$AY$467,$C170,'Grid GenerationQueue'!$BF$5:$BF$467,"&lt;&gt;"&amp;"")</f>
        <v>0</v>
      </c>
      <c r="AI170">
        <f>SUMIFS('Grid GenerationQueue'!AJ$5:AJ$467,'Grid GenerationQueue'!$AX$5:$AX$467,$B170,'Grid GenerationQueue'!$AY$5:$AY$467,$C170,'Grid GenerationQueue'!$BF$5:$BF$467,"&lt;&gt;"&amp;"")</f>
        <v>0</v>
      </c>
      <c r="AJ170">
        <f>SUMIFS('Grid GenerationQueue'!AK$5:AK$467,'Grid GenerationQueue'!$AX$5:$AX$467,$B170,'Grid GenerationQueue'!$AY$5:$AY$467,$C170,'Grid GenerationQueue'!$BF$5:$BF$467,"&lt;&gt;"&amp;"")</f>
        <v>0</v>
      </c>
      <c r="AK170">
        <f>SUMIFS('Grid GenerationQueue'!AL$5:AL$467,'Grid GenerationQueue'!$AX$5:$AX$467,$B170,'Grid GenerationQueue'!$AY$5:$AY$467,$C170,'Grid GenerationQueue'!$BF$5:$BF$467,"&lt;&gt;"&amp;"")</f>
        <v>0</v>
      </c>
      <c r="AL170">
        <f>SUMIFS('Grid GenerationQueue'!AM$5:AM$467,'Grid GenerationQueue'!$AX$5:$AX$467,$B170,'Grid GenerationQueue'!$AY$5:$AY$467,$C170,'Grid GenerationQueue'!$BF$5:$BF$467,"&lt;&gt;"&amp;"")</f>
        <v>0</v>
      </c>
      <c r="AM170">
        <f>SUMIFS('Grid GenerationQueue'!AN$5:AN$467,'Grid GenerationQueue'!$AX$5:$AX$467,$B170,'Grid GenerationQueue'!$AY$5:$AY$467,$C170,'Grid GenerationQueue'!$BF$5:$BF$467,"&lt;&gt;"&amp;"")</f>
        <v>0</v>
      </c>
      <c r="AN170">
        <f>SUMIFS('Grid GenerationQueue'!AO$5:AO$467,'Grid GenerationQueue'!$AX$5:$AX$467,$B170,'Grid GenerationQueue'!$AY$5:$AY$467,$C170,'Grid GenerationQueue'!$BF$5:$BF$467,"&lt;&gt;"&amp;"")</f>
        <v>0</v>
      </c>
      <c r="AO170">
        <f>SUMIFS('Grid GenerationQueue'!AP$5:AP$467,'Grid GenerationQueue'!$AX$5:$AX$467,$B170,'Grid GenerationQueue'!$AY$5:$AY$467,$C170,'Grid GenerationQueue'!$BF$5:$BF$467,"&lt;&gt;"&amp;"")</f>
        <v>0</v>
      </c>
      <c r="AQ170">
        <f>SUMIFS('Grid GenerationQueue'!AE$5:AE$467,'Grid GenerationQueue'!$AX$5:$AX$467,$B170,'Grid GenerationQueue'!$AY$5:$AY$467,$C170)</f>
        <v>0</v>
      </c>
      <c r="AR170">
        <f>SUMIFS('Grid GenerationQueue'!AF$5:AF$467,'Grid GenerationQueue'!$AX$5:$AX$467,$B170,'Grid GenerationQueue'!$AY$5:$AY$467,$C170)</f>
        <v>0</v>
      </c>
      <c r="AS170">
        <f>SUMIFS('Grid GenerationQueue'!AG$5:AG$467,'Grid GenerationQueue'!$AX$5:$AX$467,$B170,'Grid GenerationQueue'!$AY$5:$AY$467,$C170)</f>
        <v>0</v>
      </c>
      <c r="AT170">
        <f>SUMIFS('Grid GenerationQueue'!AH$5:AH$467,'Grid GenerationQueue'!$AX$5:$AX$467,$B170,'Grid GenerationQueue'!$AY$5:$AY$467,$C170)</f>
        <v>0</v>
      </c>
      <c r="AU170">
        <f>SUMIFS('Grid GenerationQueue'!AI$5:AI$467,'Grid GenerationQueue'!$AX$5:$AX$467,$B170,'Grid GenerationQueue'!$AY$5:$AY$467,$C170)</f>
        <v>0</v>
      </c>
      <c r="AV170">
        <f>SUMIFS('Grid GenerationQueue'!AJ$5:AJ$467,'Grid GenerationQueue'!$AX$5:$AX$467,$B170,'Grid GenerationQueue'!$AY$5:$AY$467,$C170)</f>
        <v>0</v>
      </c>
      <c r="AW170">
        <f>SUMIFS('Grid GenerationQueue'!AK$5:AK$467,'Grid GenerationQueue'!$AX$5:$AX$467,$B170,'Grid GenerationQueue'!$AY$5:$AY$467,$C170)</f>
        <v>0</v>
      </c>
      <c r="AX170">
        <f>SUMIFS('Grid GenerationQueue'!AL$5:AL$467,'Grid GenerationQueue'!$AX$5:$AX$467,$B170,'Grid GenerationQueue'!$AY$5:$AY$467,$C170)</f>
        <v>0</v>
      </c>
      <c r="AY170">
        <f>SUMIFS('Grid GenerationQueue'!AM$5:AM$467,'Grid GenerationQueue'!$AX$5:$AX$467,$B170,'Grid GenerationQueue'!$AY$5:$AY$467,$C170)</f>
        <v>0</v>
      </c>
      <c r="AZ170">
        <f>SUMIFS('Grid GenerationQueue'!AN$5:AN$467,'Grid GenerationQueue'!$AX$5:$AX$467,$B170,'Grid GenerationQueue'!$AY$5:$AY$467,$C170)</f>
        <v>0</v>
      </c>
      <c r="BA170">
        <f>SUMIFS('Grid GenerationQueue'!AO$5:AO$467,'Grid GenerationQueue'!$AX$5:$AX$467,$B170,'Grid GenerationQueue'!$AY$5:$AY$467,$C170)</f>
        <v>0</v>
      </c>
      <c r="BB170">
        <f>SUMIFS('Grid GenerationQueue'!AP$5:AP$467,'Grid GenerationQueue'!$AX$5:$AX$467,$B170,'Grid GenerationQueue'!$AY$5:$AY$467,$C170)</f>
        <v>0</v>
      </c>
      <c r="BD170">
        <f>SUMIFS('Grid GenerationQueue'!AE$5:AE$467,'Grid GenerationQueue'!$AX$5:$AX$467,$B170,'Grid GenerationQueue'!$AY$5:$AY$467,$C170,'Grid GenerationQueue'!$BH$5:$BH$467,"Executed",'Grid GenerationQueue'!$BB$5:$BB$467,"&lt;"&amp;$BE$3)</f>
        <v>0</v>
      </c>
      <c r="BE170">
        <f>SUMIFS('Grid GenerationQueue'!AF$5:AF$467,'Grid GenerationQueue'!$AX$5:$AX$467,$B170,'Grid GenerationQueue'!$AY$5:$AY$467,$C170,'Grid GenerationQueue'!$BH$5:$BH$467,"Executed",'Grid GenerationQueue'!$BB$5:$BB$467,"&lt;"&amp;$BE$3)</f>
        <v>0</v>
      </c>
      <c r="BF170">
        <f>SUMIFS('Grid GenerationQueue'!AG$5:AG$467,'Grid GenerationQueue'!$AX$5:$AX$467,$B170,'Grid GenerationQueue'!$AY$5:$AY$467,$C170,'Grid GenerationQueue'!$BH$5:$BH$467,"Executed",'Grid GenerationQueue'!$BB$5:$BB$467,"&lt;"&amp;$BE$3)</f>
        <v>0</v>
      </c>
      <c r="BG170">
        <f>SUMIFS('Grid GenerationQueue'!AH$5:AH$467,'Grid GenerationQueue'!$AX$5:$AX$467,$B170,'Grid GenerationQueue'!$AY$5:$AY$467,$C170,'Grid GenerationQueue'!$BH$5:$BH$467,"Executed",'Grid GenerationQueue'!$BB$5:$BB$467,"&lt;"&amp;$BE$3)</f>
        <v>0</v>
      </c>
      <c r="BH170">
        <f>SUMIFS('Grid GenerationQueue'!AI$5:AI$467,'Grid GenerationQueue'!$AX$5:$AX$467,$B170,'Grid GenerationQueue'!$AY$5:$AY$467,$C170,'Grid GenerationQueue'!$BH$5:$BH$467,"Executed",'Grid GenerationQueue'!$BB$5:$BB$467,"&lt;"&amp;$BE$3)</f>
        <v>0</v>
      </c>
      <c r="BI170">
        <f>SUMIFS('Grid GenerationQueue'!AJ$5:AJ$467,'Grid GenerationQueue'!$AX$5:$AX$467,$B170,'Grid GenerationQueue'!$AY$5:$AY$467,$C170,'Grid GenerationQueue'!$BH$5:$BH$467,"Executed",'Grid GenerationQueue'!$BB$5:$BB$467,"&lt;"&amp;$BE$3)</f>
        <v>0</v>
      </c>
      <c r="BJ170">
        <f>SUMIFS('Grid GenerationQueue'!AK$5:AK$467,'Grid GenerationQueue'!$AX$5:$AX$467,$B170,'Grid GenerationQueue'!$AY$5:$AY$467,$C170,'Grid GenerationQueue'!$BH$5:$BH$467,"Executed",'Grid GenerationQueue'!$BB$5:$BB$467,"&lt;"&amp;$BE$3)</f>
        <v>0</v>
      </c>
      <c r="BK170">
        <f>SUMIFS('Grid GenerationQueue'!AL$5:AL$467,'Grid GenerationQueue'!$AX$5:$AX$467,$B170,'Grid GenerationQueue'!$AY$5:$AY$467,$C170,'Grid GenerationQueue'!$BH$5:$BH$467,"Executed",'Grid GenerationQueue'!$BB$5:$BB$467,"&lt;"&amp;$BE$3)</f>
        <v>0</v>
      </c>
      <c r="BL170">
        <f>SUMIFS('Grid GenerationQueue'!AM$5:AM$467,'Grid GenerationQueue'!$AX$5:$AX$467,$B170,'Grid GenerationQueue'!$AY$5:$AY$467,$C170,'Grid GenerationQueue'!$BH$5:$BH$467,"Executed",'Grid GenerationQueue'!$BB$5:$BB$467,"&lt;"&amp;$BE$3)</f>
        <v>0</v>
      </c>
      <c r="BM170">
        <f>SUMIFS('Grid GenerationQueue'!AN$5:AN$467,'Grid GenerationQueue'!$AX$5:$AX$467,$B170,'Grid GenerationQueue'!$AY$5:$AY$467,$C170,'Grid GenerationQueue'!$BH$5:$BH$467,"Executed",'Grid GenerationQueue'!$BB$5:$BB$467,"&lt;"&amp;$BE$3)</f>
        <v>0</v>
      </c>
      <c r="BN170">
        <f>SUMIFS('Grid GenerationQueue'!AO$5:AO$467,'Grid GenerationQueue'!$AX$5:$AX$467,$B170,'Grid GenerationQueue'!$AY$5:$AY$467,$C170,'Grid GenerationQueue'!$BH$5:$BH$467,"Executed",'Grid GenerationQueue'!$BB$5:$BB$467,"&lt;"&amp;$BE$3)</f>
        <v>0</v>
      </c>
      <c r="BO170">
        <f>SUMIFS('Grid GenerationQueue'!AP$5:AP$467,'Grid GenerationQueue'!$AX$5:$AX$467,$B170,'Grid GenerationQueue'!$AY$5:$AY$467,$C170,'Grid GenerationQueue'!$BH$5:$BH$467,"Executed",'Grid GenerationQueue'!$BB$5:$BB$467,"&lt;"&amp;$BE$3)</f>
        <v>0</v>
      </c>
      <c r="BQ170">
        <f>SUMIFS('Grid GenerationQueue'!AE$5:AE$467,'Grid GenerationQueue'!$AX$5:$AX$467,$B170,'Grid GenerationQueue'!$AY$5:$AY$467,$C170,'Grid GenerationQueue'!$BF$5:$BF$467,"&lt;&gt;"&amp;"",'Grid GenerationQueue'!$BB$5:$BB$467,"&lt;"&amp;$BE$3)</f>
        <v>0</v>
      </c>
      <c r="BR170">
        <f>SUMIFS('Grid GenerationQueue'!AF$5:AF$467,'Grid GenerationQueue'!$AX$5:$AX$467,$B170,'Grid GenerationQueue'!$AY$5:$AY$467,$C170,'Grid GenerationQueue'!$BF$5:$BF$467,"&lt;&gt;"&amp;"",'Grid GenerationQueue'!$BB$5:$BB$467,"&lt;"&amp;$BE$3)</f>
        <v>0</v>
      </c>
      <c r="BS170">
        <f>SUMIFS('Grid GenerationQueue'!AG$5:AG$467,'Grid GenerationQueue'!$AX$5:$AX$467,$B170,'Grid GenerationQueue'!$AY$5:$AY$467,$C170,'Grid GenerationQueue'!$BF$5:$BF$467,"&lt;&gt;"&amp;"",'Grid GenerationQueue'!$BB$5:$BB$467,"&lt;"&amp;$BE$3)</f>
        <v>0</v>
      </c>
      <c r="BT170">
        <f>SUMIFS('Grid GenerationQueue'!AH$5:AH$467,'Grid GenerationQueue'!$AX$5:$AX$467,$B170,'Grid GenerationQueue'!$AY$5:$AY$467,$C170,'Grid GenerationQueue'!$BF$5:$BF$467,"&lt;&gt;"&amp;"",'Grid GenerationQueue'!$BB$5:$BB$467,"&lt;"&amp;$BE$3)</f>
        <v>0</v>
      </c>
      <c r="BU170">
        <f>SUMIFS('Grid GenerationQueue'!AI$5:AI$467,'Grid GenerationQueue'!$AX$5:$AX$467,$B170,'Grid GenerationQueue'!$AY$5:$AY$467,$C170,'Grid GenerationQueue'!$BF$5:$BF$467,"&lt;&gt;"&amp;"",'Grid GenerationQueue'!$BB$5:$BB$467,"&lt;"&amp;$BE$3)</f>
        <v>0</v>
      </c>
      <c r="BV170">
        <f>SUMIFS('Grid GenerationQueue'!AJ$5:AJ$467,'Grid GenerationQueue'!$AX$5:$AX$467,$B170,'Grid GenerationQueue'!$AY$5:$AY$467,$C170,'Grid GenerationQueue'!$BF$5:$BF$467,"&lt;&gt;"&amp;"",'Grid GenerationQueue'!$BB$5:$BB$467,"&lt;"&amp;$BE$3)</f>
        <v>0</v>
      </c>
      <c r="BW170">
        <f>SUMIFS('Grid GenerationQueue'!AK$5:AK$467,'Grid GenerationQueue'!$AX$5:$AX$467,$B170,'Grid GenerationQueue'!$AY$5:$AY$467,$C170,'Grid GenerationQueue'!$BF$5:$BF$467,"&lt;&gt;"&amp;"",'Grid GenerationQueue'!$BB$5:$BB$467,"&lt;"&amp;$BE$3)</f>
        <v>0</v>
      </c>
      <c r="BX170">
        <f>SUMIFS('Grid GenerationQueue'!AL$5:AL$467,'Grid GenerationQueue'!$AX$5:$AX$467,$B170,'Grid GenerationQueue'!$AY$5:$AY$467,$C170,'Grid GenerationQueue'!$BF$5:$BF$467,"&lt;&gt;"&amp;"",'Grid GenerationQueue'!$BB$5:$BB$467,"&lt;"&amp;$BE$3)</f>
        <v>0</v>
      </c>
      <c r="BY170">
        <f>SUMIFS('Grid GenerationQueue'!AM$5:AM$467,'Grid GenerationQueue'!$AX$5:$AX$467,$B170,'Grid GenerationQueue'!$AY$5:$AY$467,$C170,'Grid GenerationQueue'!$BF$5:$BF$467,"&lt;&gt;"&amp;"",'Grid GenerationQueue'!$BB$5:$BB$467,"&lt;"&amp;$BE$3)</f>
        <v>0</v>
      </c>
      <c r="BZ170">
        <f>SUMIFS('Grid GenerationQueue'!AN$5:AN$467,'Grid GenerationQueue'!$AX$5:$AX$467,$B170,'Grid GenerationQueue'!$AY$5:$AY$467,$C170,'Grid GenerationQueue'!$BF$5:$BF$467,"&lt;&gt;"&amp;"",'Grid GenerationQueue'!$BB$5:$BB$467,"&lt;"&amp;$BE$3)</f>
        <v>0</v>
      </c>
      <c r="CA170">
        <f>SUMIFS('Grid GenerationQueue'!AO$5:AO$467,'Grid GenerationQueue'!$AX$5:$AX$467,$B170,'Grid GenerationQueue'!$AY$5:$AY$467,$C170,'Grid GenerationQueue'!$BF$5:$BF$467,"&lt;&gt;"&amp;"",'Grid GenerationQueue'!$BB$5:$BB$467,"&lt;"&amp;$BE$3)</f>
        <v>0</v>
      </c>
      <c r="CB170">
        <f>SUMIFS('Grid GenerationQueue'!AP$5:AP$467,'Grid GenerationQueue'!$AX$5:$AX$467,$B170,'Grid GenerationQueue'!$AY$5:$AY$467,$C170,'Grid GenerationQueue'!$BF$5:$BF$467,"&lt;&gt;"&amp;"",'Grid GenerationQueue'!$BB$5:$BB$467,"&lt;"&amp;$BE$3)</f>
        <v>0</v>
      </c>
      <c r="CD170">
        <f>SUMIFS('Grid GenerationQueue'!AE$5:AE$467,'Grid GenerationQueue'!$AX$5:$AX$467,$B170,'Grid GenerationQueue'!$AY$5:$AY$467,$C170,'Grid GenerationQueue'!$BB$5:$BB$467,"&lt;"&amp;$BE$3)</f>
        <v>0</v>
      </c>
      <c r="CE170">
        <f>SUMIFS('Grid GenerationQueue'!AF$5:AF$467,'Grid GenerationQueue'!$AX$5:$AX$467,$B170,'Grid GenerationQueue'!$AY$5:$AY$467,$C170,'Grid GenerationQueue'!$BB$5:$BB$467,"&lt;"&amp;$BE$3)</f>
        <v>0</v>
      </c>
      <c r="CF170">
        <f>SUMIFS('Grid GenerationQueue'!AG$5:AG$467,'Grid GenerationQueue'!$AX$5:$AX$467,$B170,'Grid GenerationQueue'!$AY$5:$AY$467,$C170,'Grid GenerationQueue'!$BB$5:$BB$467,"&lt;"&amp;$BE$3)</f>
        <v>0</v>
      </c>
      <c r="CG170">
        <f>SUMIFS('Grid GenerationQueue'!AH$5:AH$467,'Grid GenerationQueue'!$AX$5:$AX$467,$B170,'Grid GenerationQueue'!$AY$5:$AY$467,$C170,'Grid GenerationQueue'!$BB$5:$BB$467,"&lt;"&amp;$BE$3)</f>
        <v>0</v>
      </c>
      <c r="CH170">
        <f>SUMIFS('Grid GenerationQueue'!AI$5:AI$467,'Grid GenerationQueue'!$AX$5:$AX$467,$B170,'Grid GenerationQueue'!$AY$5:$AY$467,$C170,'Grid GenerationQueue'!$BB$5:$BB$467,"&lt;"&amp;$BE$3)</f>
        <v>0</v>
      </c>
      <c r="CI170">
        <f>SUMIFS('Grid GenerationQueue'!AJ$5:AJ$467,'Grid GenerationQueue'!$AX$5:$AX$467,$B170,'Grid GenerationQueue'!$AY$5:$AY$467,$C170,'Grid GenerationQueue'!$BB$5:$BB$467,"&lt;"&amp;$BE$3)</f>
        <v>0</v>
      </c>
      <c r="CJ170">
        <f>SUMIFS('Grid GenerationQueue'!AK$5:AK$467,'Grid GenerationQueue'!$AX$5:$AX$467,$B170,'Grid GenerationQueue'!$AY$5:$AY$467,$C170,'Grid GenerationQueue'!$BB$5:$BB$467,"&lt;"&amp;$BE$3)</f>
        <v>0</v>
      </c>
      <c r="CK170">
        <f>SUMIFS('Grid GenerationQueue'!AL$5:AL$467,'Grid GenerationQueue'!$AX$5:$AX$467,$B170,'Grid GenerationQueue'!$AY$5:$AY$467,$C170,'Grid GenerationQueue'!$BB$5:$BB$467,"&lt;"&amp;$BE$3)</f>
        <v>0</v>
      </c>
      <c r="CL170">
        <f>SUMIFS('Grid GenerationQueue'!AM$5:AM$467,'Grid GenerationQueue'!$AX$5:$AX$467,$B170,'Grid GenerationQueue'!$AY$5:$AY$467,$C170,'Grid GenerationQueue'!$BB$5:$BB$467,"&lt;"&amp;$BE$3)</f>
        <v>0</v>
      </c>
      <c r="CM170">
        <f>SUMIFS('Grid GenerationQueue'!AN$5:AN$467,'Grid GenerationQueue'!$AX$5:$AX$467,$B170,'Grid GenerationQueue'!$AY$5:$AY$467,$C170,'Grid GenerationQueue'!$BB$5:$BB$467,"&lt;"&amp;$BE$3)</f>
        <v>0</v>
      </c>
      <c r="CN170">
        <f>SUMIFS('Grid GenerationQueue'!AO$5:AO$467,'Grid GenerationQueue'!$AX$5:$AX$467,$B170,'Grid GenerationQueue'!$AY$5:$AY$467,$C170,'Grid GenerationQueue'!$BB$5:$BB$467,"&lt;"&amp;$BE$3)</f>
        <v>0</v>
      </c>
      <c r="CO170">
        <f>SUMIFS('Grid GenerationQueue'!AP$5:AP$467,'Grid GenerationQueue'!$AX$5:$AX$467,$B170,'Grid GenerationQueue'!$AY$5:$AY$467,$C170,'Grid GenerationQueue'!$BB$5:$BB$467,"&lt;"&amp;$BE$3)</f>
        <v>0</v>
      </c>
    </row>
    <row r="171" spans="1:93" x14ac:dyDescent="0.35">
      <c r="A171" t="s">
        <v>4647</v>
      </c>
      <c r="B171" t="s">
        <v>4346</v>
      </c>
      <c r="C171">
        <v>500</v>
      </c>
      <c r="D171">
        <f>SUMIFS('Grid GenerationQueue'!AE$5:AE$467,'Grid GenerationQueue'!$AX$5:$AX$467,$B171,'Grid GenerationQueue'!$AY$5:$AY$467,$C171,'Grid GenerationQueue'!$BI$5:$BI$467,"&lt;4")</f>
        <v>481.26</v>
      </c>
      <c r="E171">
        <f>SUMIFS('Grid GenerationQueue'!AF$5:AF$467,'Grid GenerationQueue'!$AX$5:$AX$467,$B171,'Grid GenerationQueue'!$AY$5:$AY$467,$C171,'Grid GenerationQueue'!$BI$5:$BI$467,"&lt;4")</f>
        <v>7.5</v>
      </c>
      <c r="F171">
        <f>SUMIFS('Grid GenerationQueue'!AG$5:AG$467,'Grid GenerationQueue'!$AX$5:$AX$467,$B171,'Grid GenerationQueue'!$AY$5:$AY$467,$C171,'Grid GenerationQueue'!$BI$5:$BI$467,"&lt;4")</f>
        <v>0</v>
      </c>
      <c r="G171">
        <f>SUMIFS('Grid GenerationQueue'!AH$5:AH$467,'Grid GenerationQueue'!$AX$5:$AX$467,$B171,'Grid GenerationQueue'!$AY$5:$AY$467,$C171,'Grid GenerationQueue'!$BI$5:$BI$467,"&lt;4")</f>
        <v>0</v>
      </c>
      <c r="H171">
        <f>SUMIFS('Grid GenerationQueue'!AI$5:AI$467,'Grid GenerationQueue'!$AX$5:$AX$467,$B171,'Grid GenerationQueue'!$AY$5:$AY$467,$C171,'Grid GenerationQueue'!$BI$5:$BI$467,"&lt;4")</f>
        <v>721.26</v>
      </c>
      <c r="I171">
        <f>SUMIFS('Grid GenerationQueue'!AJ$5:AJ$467,'Grid GenerationQueue'!$AX$5:$AX$467,$B171,'Grid GenerationQueue'!$AY$5:$AY$467,$C171,'Grid GenerationQueue'!$BI$5:$BI$467,"&lt;4")</f>
        <v>247.5</v>
      </c>
      <c r="J171">
        <f>SUMIFS('Grid GenerationQueue'!AK$5:AK$467,'Grid GenerationQueue'!$AX$5:$AX$467,$B171,'Grid GenerationQueue'!$AY$5:$AY$467,$C171,'Grid GenerationQueue'!$BI$5:$BI$467,"&lt;4")</f>
        <v>0</v>
      </c>
      <c r="K171">
        <f>SUMIFS('Grid GenerationQueue'!AL$5:AL$467,'Grid GenerationQueue'!$AX$5:$AX$467,$B171,'Grid GenerationQueue'!$AY$5:$AY$467,$C171,'Grid GenerationQueue'!$BI$5:$BI$467,"&lt;4")</f>
        <v>0</v>
      </c>
      <c r="L171">
        <f>SUMIFS('Grid GenerationQueue'!AM$5:AM$467,'Grid GenerationQueue'!$AX$5:$AX$467,$B171,'Grid GenerationQueue'!$AY$5:$AY$467,$C171,'Grid GenerationQueue'!$BI$5:$BI$467,"&lt;4")</f>
        <v>0</v>
      </c>
      <c r="M171">
        <f>SUMIFS('Grid GenerationQueue'!AN$5:AN$467,'Grid GenerationQueue'!$AX$5:$AX$467,$B171,'Grid GenerationQueue'!$AY$5:$AY$467,$C171,'Grid GenerationQueue'!$BI$5:$BI$467,"&lt;4")</f>
        <v>0</v>
      </c>
      <c r="N171">
        <f>SUMIFS('Grid GenerationQueue'!AO$5:AO$467,'Grid GenerationQueue'!$AX$5:$AX$467,$B171,'Grid GenerationQueue'!$AY$5:$AY$467,$C171,'Grid GenerationQueue'!$BI$5:$BI$467,"&lt;4")</f>
        <v>0</v>
      </c>
      <c r="O171">
        <f>SUMIFS('Grid GenerationQueue'!AP$5:AP$467,'Grid GenerationQueue'!$AX$5:$AX$467,$B171,'Grid GenerationQueue'!$AY$5:$AY$467,$C171,'Grid GenerationQueue'!$BI$5:$BI$467,"&lt;4")</f>
        <v>0</v>
      </c>
      <c r="Q171">
        <f>SUMIFS('Grid GenerationQueue'!AE$5:AE$467,'Grid GenerationQueue'!$AX$5:$AX$467,$B171,'Grid GenerationQueue'!$AY$5:$AY$467,$C171,'Grid GenerationQueue'!$BH$5:$BH$467,"Executed")</f>
        <v>7.5</v>
      </c>
      <c r="R171">
        <f>SUMIFS('Grid GenerationQueue'!AF$5:AF$467,'Grid GenerationQueue'!$AX$5:$AX$467,$B171,'Grid GenerationQueue'!$AY$5:$AY$467,$C171,'Grid GenerationQueue'!$BH$5:$BH$467,"Executed")</f>
        <v>7.5</v>
      </c>
      <c r="S171">
        <f>SUMIFS('Grid GenerationQueue'!AG$5:AG$467,'Grid GenerationQueue'!$AX$5:$AX$467,$B171,'Grid GenerationQueue'!$AY$5:$AY$467,$C171,'Grid GenerationQueue'!$BH$5:$BH$467,"Executed")</f>
        <v>0</v>
      </c>
      <c r="T171">
        <f>SUMIFS('Grid GenerationQueue'!AH$5:AH$467,'Grid GenerationQueue'!$AX$5:$AX$467,$B171,'Grid GenerationQueue'!$AY$5:$AY$467,$C171,'Grid GenerationQueue'!$BH$5:$BH$467,"Executed")</f>
        <v>0</v>
      </c>
      <c r="U171">
        <f>SUMIFS('Grid GenerationQueue'!AI$5:AI$467,'Grid GenerationQueue'!$AX$5:$AX$467,$B171,'Grid GenerationQueue'!$AY$5:$AY$467,$C171,'Grid GenerationQueue'!$BH$5:$BH$467,"Executed")</f>
        <v>247.5</v>
      </c>
      <c r="V171">
        <f>SUMIFS('Grid GenerationQueue'!AJ$5:AJ$467,'Grid GenerationQueue'!$AX$5:$AX$467,$B171,'Grid GenerationQueue'!$AY$5:$AY$467,$C171,'Grid GenerationQueue'!$BH$5:$BH$467,"Executed")</f>
        <v>247.5</v>
      </c>
      <c r="W171">
        <f>SUMIFS('Grid GenerationQueue'!AK$5:AK$467,'Grid GenerationQueue'!$AX$5:$AX$467,$B171,'Grid GenerationQueue'!$AY$5:$AY$467,$C171,'Grid GenerationQueue'!$BH$5:$BH$467,"Executed")</f>
        <v>0</v>
      </c>
      <c r="X171">
        <f>SUMIFS('Grid GenerationQueue'!AL$5:AL$467,'Grid GenerationQueue'!$AX$5:$AX$467,$B171,'Grid GenerationQueue'!$AY$5:$AY$467,$C171,'Grid GenerationQueue'!$BH$5:$BH$467,"Executed")</f>
        <v>0</v>
      </c>
      <c r="Y171">
        <f>SUMIFS('Grid GenerationQueue'!AM$5:AM$467,'Grid GenerationQueue'!$AX$5:$AX$467,$B171,'Grid GenerationQueue'!$AY$5:$AY$467,$C171,'Grid GenerationQueue'!$BH$5:$BH$467,"Executed")</f>
        <v>0</v>
      </c>
      <c r="Z171">
        <f>SUMIFS('Grid GenerationQueue'!AN$5:AN$467,'Grid GenerationQueue'!$AX$5:$AX$467,$B171,'Grid GenerationQueue'!$AY$5:$AY$467,$C171,'Grid GenerationQueue'!$BH$5:$BH$467,"Executed")</f>
        <v>0</v>
      </c>
      <c r="AA171">
        <f>SUMIFS('Grid GenerationQueue'!AO$5:AO$467,'Grid GenerationQueue'!$AX$5:$AX$467,$B171,'Grid GenerationQueue'!$AY$5:$AY$467,$C171,'Grid GenerationQueue'!$BH$5:$BH$467,"Executed")</f>
        <v>0</v>
      </c>
      <c r="AB171">
        <f>SUMIFS('Grid GenerationQueue'!AP$5:AP$467,'Grid GenerationQueue'!$AX$5:$AX$467,$B171,'Grid GenerationQueue'!$AY$5:$AY$467,$C171,'Grid GenerationQueue'!$BH$5:$BH$467,"Executed")</f>
        <v>0</v>
      </c>
      <c r="AD171">
        <f>SUMIFS('Grid GenerationQueue'!AE$5:AE$467,'Grid GenerationQueue'!$AX$5:$AX$467,$B171,'Grid GenerationQueue'!$AY$5:$AY$467,$C171,'Grid GenerationQueue'!$BF$5:$BF$467,"&lt;&gt;"&amp;"")</f>
        <v>797.2</v>
      </c>
      <c r="AE171">
        <f>SUMIFS('Grid GenerationQueue'!AF$5:AF$467,'Grid GenerationQueue'!$AX$5:$AX$467,$B171,'Grid GenerationQueue'!$AY$5:$AY$467,$C171,'Grid GenerationQueue'!$BF$5:$BF$467,"&lt;&gt;"&amp;"")</f>
        <v>7.5</v>
      </c>
      <c r="AF171">
        <f>SUMIFS('Grid GenerationQueue'!AG$5:AG$467,'Grid GenerationQueue'!$AX$5:$AX$467,$B171,'Grid GenerationQueue'!$AY$5:$AY$467,$C171,'Grid GenerationQueue'!$BF$5:$BF$467,"&lt;&gt;"&amp;"")</f>
        <v>0</v>
      </c>
      <c r="AG171">
        <f>SUMIFS('Grid GenerationQueue'!AH$5:AH$467,'Grid GenerationQueue'!$AX$5:$AX$467,$B171,'Grid GenerationQueue'!$AY$5:$AY$467,$C171,'Grid GenerationQueue'!$BF$5:$BF$467,"&lt;&gt;"&amp;"")</f>
        <v>0</v>
      </c>
      <c r="AH171">
        <f>SUMIFS('Grid GenerationQueue'!AI$5:AI$467,'Grid GenerationQueue'!$AX$5:$AX$467,$B171,'Grid GenerationQueue'!$AY$5:$AY$467,$C171,'Grid GenerationQueue'!$BF$5:$BF$467,"&lt;&gt;"&amp;"")</f>
        <v>1298.1999999999998</v>
      </c>
      <c r="AI171">
        <f>SUMIFS('Grid GenerationQueue'!AJ$5:AJ$467,'Grid GenerationQueue'!$AX$5:$AX$467,$B171,'Grid GenerationQueue'!$AY$5:$AY$467,$C171,'Grid GenerationQueue'!$BF$5:$BF$467,"&lt;&gt;"&amp;"")</f>
        <v>247.5</v>
      </c>
      <c r="AJ171">
        <f>SUMIFS('Grid GenerationQueue'!AK$5:AK$467,'Grid GenerationQueue'!$AX$5:$AX$467,$B171,'Grid GenerationQueue'!$AY$5:$AY$467,$C171,'Grid GenerationQueue'!$BF$5:$BF$467,"&lt;&gt;"&amp;"")</f>
        <v>0</v>
      </c>
      <c r="AK171">
        <f>SUMIFS('Grid GenerationQueue'!AL$5:AL$467,'Grid GenerationQueue'!$AX$5:$AX$467,$B171,'Grid GenerationQueue'!$AY$5:$AY$467,$C171,'Grid GenerationQueue'!$BF$5:$BF$467,"&lt;&gt;"&amp;"")</f>
        <v>0</v>
      </c>
      <c r="AL171">
        <f>SUMIFS('Grid GenerationQueue'!AM$5:AM$467,'Grid GenerationQueue'!$AX$5:$AX$467,$B171,'Grid GenerationQueue'!$AY$5:$AY$467,$C171,'Grid GenerationQueue'!$BF$5:$BF$467,"&lt;&gt;"&amp;"")</f>
        <v>0</v>
      </c>
      <c r="AM171">
        <f>SUMIFS('Grid GenerationQueue'!AN$5:AN$467,'Grid GenerationQueue'!$AX$5:$AX$467,$B171,'Grid GenerationQueue'!$AY$5:$AY$467,$C171,'Grid GenerationQueue'!$BF$5:$BF$467,"&lt;&gt;"&amp;"")</f>
        <v>0</v>
      </c>
      <c r="AN171">
        <f>SUMIFS('Grid GenerationQueue'!AO$5:AO$467,'Grid GenerationQueue'!$AX$5:$AX$467,$B171,'Grid GenerationQueue'!$AY$5:$AY$467,$C171,'Grid GenerationQueue'!$BF$5:$BF$467,"&lt;&gt;"&amp;"")</f>
        <v>0</v>
      </c>
      <c r="AO171">
        <f>SUMIFS('Grid GenerationQueue'!AP$5:AP$467,'Grid GenerationQueue'!$AX$5:$AX$467,$B171,'Grid GenerationQueue'!$AY$5:$AY$467,$C171,'Grid GenerationQueue'!$BF$5:$BF$467,"&lt;&gt;"&amp;"")</f>
        <v>0</v>
      </c>
      <c r="AQ171">
        <f>SUMIFS('Grid GenerationQueue'!AE$5:AE$467,'Grid GenerationQueue'!$AX$5:$AX$467,$B171,'Grid GenerationQueue'!$AY$5:$AY$467,$C171)</f>
        <v>797.2</v>
      </c>
      <c r="AR171">
        <f>SUMIFS('Grid GenerationQueue'!AF$5:AF$467,'Grid GenerationQueue'!$AX$5:$AX$467,$B171,'Grid GenerationQueue'!$AY$5:$AY$467,$C171)</f>
        <v>7.5</v>
      </c>
      <c r="AS171">
        <f>SUMIFS('Grid GenerationQueue'!AG$5:AG$467,'Grid GenerationQueue'!$AX$5:$AX$467,$B171,'Grid GenerationQueue'!$AY$5:$AY$467,$C171)</f>
        <v>0</v>
      </c>
      <c r="AT171">
        <f>SUMIFS('Grid GenerationQueue'!AH$5:AH$467,'Grid GenerationQueue'!$AX$5:$AX$467,$B171,'Grid GenerationQueue'!$AY$5:$AY$467,$C171)</f>
        <v>0</v>
      </c>
      <c r="AU171">
        <f>SUMIFS('Grid GenerationQueue'!AI$5:AI$467,'Grid GenerationQueue'!$AX$5:$AX$467,$B171,'Grid GenerationQueue'!$AY$5:$AY$467,$C171)</f>
        <v>1298.1999999999998</v>
      </c>
      <c r="AV171">
        <f>SUMIFS('Grid GenerationQueue'!AJ$5:AJ$467,'Grid GenerationQueue'!$AX$5:$AX$467,$B171,'Grid GenerationQueue'!$AY$5:$AY$467,$C171)</f>
        <v>247.5</v>
      </c>
      <c r="AW171">
        <f>SUMIFS('Grid GenerationQueue'!AK$5:AK$467,'Grid GenerationQueue'!$AX$5:$AX$467,$B171,'Grid GenerationQueue'!$AY$5:$AY$467,$C171)</f>
        <v>0</v>
      </c>
      <c r="AX171">
        <f>SUMIFS('Grid GenerationQueue'!AL$5:AL$467,'Grid GenerationQueue'!$AX$5:$AX$467,$B171,'Grid GenerationQueue'!$AY$5:$AY$467,$C171)</f>
        <v>0</v>
      </c>
      <c r="AY171">
        <f>SUMIFS('Grid GenerationQueue'!AM$5:AM$467,'Grid GenerationQueue'!$AX$5:$AX$467,$B171,'Grid GenerationQueue'!$AY$5:$AY$467,$C171)</f>
        <v>0</v>
      </c>
      <c r="AZ171">
        <f>SUMIFS('Grid GenerationQueue'!AN$5:AN$467,'Grid GenerationQueue'!$AX$5:$AX$467,$B171,'Grid GenerationQueue'!$AY$5:$AY$467,$C171)</f>
        <v>0</v>
      </c>
      <c r="BA171">
        <f>SUMIFS('Grid GenerationQueue'!AO$5:AO$467,'Grid GenerationQueue'!$AX$5:$AX$467,$B171,'Grid GenerationQueue'!$AY$5:$AY$467,$C171)</f>
        <v>0</v>
      </c>
      <c r="BB171">
        <f>SUMIFS('Grid GenerationQueue'!AP$5:AP$467,'Grid GenerationQueue'!$AX$5:$AX$467,$B171,'Grid GenerationQueue'!$AY$5:$AY$467,$C171)</f>
        <v>0</v>
      </c>
      <c r="BD171">
        <f>SUMIFS('Grid GenerationQueue'!AE$5:AE$467,'Grid GenerationQueue'!$AX$5:$AX$467,$B171,'Grid GenerationQueue'!$AY$5:$AY$467,$C171,'Grid GenerationQueue'!$BH$5:$BH$467,"Executed",'Grid GenerationQueue'!$BB$5:$BB$467,"&lt;"&amp;$BE$3)</f>
        <v>7.5</v>
      </c>
      <c r="BE171">
        <f>SUMIFS('Grid GenerationQueue'!AF$5:AF$467,'Grid GenerationQueue'!$AX$5:$AX$467,$B171,'Grid GenerationQueue'!$AY$5:$AY$467,$C171,'Grid GenerationQueue'!$BH$5:$BH$467,"Executed",'Grid GenerationQueue'!$BB$5:$BB$467,"&lt;"&amp;$BE$3)</f>
        <v>7.5</v>
      </c>
      <c r="BF171">
        <f>SUMIFS('Grid GenerationQueue'!AG$5:AG$467,'Grid GenerationQueue'!$AX$5:$AX$467,$B171,'Grid GenerationQueue'!$AY$5:$AY$467,$C171,'Grid GenerationQueue'!$BH$5:$BH$467,"Executed",'Grid GenerationQueue'!$BB$5:$BB$467,"&lt;"&amp;$BE$3)</f>
        <v>0</v>
      </c>
      <c r="BG171">
        <f>SUMIFS('Grid GenerationQueue'!AH$5:AH$467,'Grid GenerationQueue'!$AX$5:$AX$467,$B171,'Grid GenerationQueue'!$AY$5:$AY$467,$C171,'Grid GenerationQueue'!$BH$5:$BH$467,"Executed",'Grid GenerationQueue'!$BB$5:$BB$467,"&lt;"&amp;$BE$3)</f>
        <v>0</v>
      </c>
      <c r="BH171">
        <f>SUMIFS('Grid GenerationQueue'!AI$5:AI$467,'Grid GenerationQueue'!$AX$5:$AX$467,$B171,'Grid GenerationQueue'!$AY$5:$AY$467,$C171,'Grid GenerationQueue'!$BH$5:$BH$467,"Executed",'Grid GenerationQueue'!$BB$5:$BB$467,"&lt;"&amp;$BE$3)</f>
        <v>247.5</v>
      </c>
      <c r="BI171">
        <f>SUMIFS('Grid GenerationQueue'!AJ$5:AJ$467,'Grid GenerationQueue'!$AX$5:$AX$467,$B171,'Grid GenerationQueue'!$AY$5:$AY$467,$C171,'Grid GenerationQueue'!$BH$5:$BH$467,"Executed",'Grid GenerationQueue'!$BB$5:$BB$467,"&lt;"&amp;$BE$3)</f>
        <v>247.5</v>
      </c>
      <c r="BJ171">
        <f>SUMIFS('Grid GenerationQueue'!AK$5:AK$467,'Grid GenerationQueue'!$AX$5:$AX$467,$B171,'Grid GenerationQueue'!$AY$5:$AY$467,$C171,'Grid GenerationQueue'!$BH$5:$BH$467,"Executed",'Grid GenerationQueue'!$BB$5:$BB$467,"&lt;"&amp;$BE$3)</f>
        <v>0</v>
      </c>
      <c r="BK171">
        <f>SUMIFS('Grid GenerationQueue'!AL$5:AL$467,'Grid GenerationQueue'!$AX$5:$AX$467,$B171,'Grid GenerationQueue'!$AY$5:$AY$467,$C171,'Grid GenerationQueue'!$BH$5:$BH$467,"Executed",'Grid GenerationQueue'!$BB$5:$BB$467,"&lt;"&amp;$BE$3)</f>
        <v>0</v>
      </c>
      <c r="BL171">
        <f>SUMIFS('Grid GenerationQueue'!AM$5:AM$467,'Grid GenerationQueue'!$AX$5:$AX$467,$B171,'Grid GenerationQueue'!$AY$5:$AY$467,$C171,'Grid GenerationQueue'!$BH$5:$BH$467,"Executed",'Grid GenerationQueue'!$BB$5:$BB$467,"&lt;"&amp;$BE$3)</f>
        <v>0</v>
      </c>
      <c r="BM171">
        <f>SUMIFS('Grid GenerationQueue'!AN$5:AN$467,'Grid GenerationQueue'!$AX$5:$AX$467,$B171,'Grid GenerationQueue'!$AY$5:$AY$467,$C171,'Grid GenerationQueue'!$BH$5:$BH$467,"Executed",'Grid GenerationQueue'!$BB$5:$BB$467,"&lt;"&amp;$BE$3)</f>
        <v>0</v>
      </c>
      <c r="BN171">
        <f>SUMIFS('Grid GenerationQueue'!AO$5:AO$467,'Grid GenerationQueue'!$AX$5:$AX$467,$B171,'Grid GenerationQueue'!$AY$5:$AY$467,$C171,'Grid GenerationQueue'!$BH$5:$BH$467,"Executed",'Grid GenerationQueue'!$BB$5:$BB$467,"&lt;"&amp;$BE$3)</f>
        <v>0</v>
      </c>
      <c r="BO171">
        <f>SUMIFS('Grid GenerationQueue'!AP$5:AP$467,'Grid GenerationQueue'!$AX$5:$AX$467,$B171,'Grid GenerationQueue'!$AY$5:$AY$467,$C171,'Grid GenerationQueue'!$BH$5:$BH$467,"Executed",'Grid GenerationQueue'!$BB$5:$BB$467,"&lt;"&amp;$BE$3)</f>
        <v>0</v>
      </c>
      <c r="BQ171">
        <f>SUMIFS('Grid GenerationQueue'!AE$5:AE$467,'Grid GenerationQueue'!$AX$5:$AX$467,$B171,'Grid GenerationQueue'!$AY$5:$AY$467,$C171,'Grid GenerationQueue'!$BF$5:$BF$467,"&lt;&gt;"&amp;"",'Grid GenerationQueue'!$BB$5:$BB$467,"&lt;"&amp;$BE$3)</f>
        <v>797.2</v>
      </c>
      <c r="BR171">
        <f>SUMIFS('Grid GenerationQueue'!AF$5:AF$467,'Grid GenerationQueue'!$AX$5:$AX$467,$B171,'Grid GenerationQueue'!$AY$5:$AY$467,$C171,'Grid GenerationQueue'!$BF$5:$BF$467,"&lt;&gt;"&amp;"",'Grid GenerationQueue'!$BB$5:$BB$467,"&lt;"&amp;$BE$3)</f>
        <v>7.5</v>
      </c>
      <c r="BS171">
        <f>SUMIFS('Grid GenerationQueue'!AG$5:AG$467,'Grid GenerationQueue'!$AX$5:$AX$467,$B171,'Grid GenerationQueue'!$AY$5:$AY$467,$C171,'Grid GenerationQueue'!$BF$5:$BF$467,"&lt;&gt;"&amp;"",'Grid GenerationQueue'!$BB$5:$BB$467,"&lt;"&amp;$BE$3)</f>
        <v>0</v>
      </c>
      <c r="BT171">
        <f>SUMIFS('Grid GenerationQueue'!AH$5:AH$467,'Grid GenerationQueue'!$AX$5:$AX$467,$B171,'Grid GenerationQueue'!$AY$5:$AY$467,$C171,'Grid GenerationQueue'!$BF$5:$BF$467,"&lt;&gt;"&amp;"",'Grid GenerationQueue'!$BB$5:$BB$467,"&lt;"&amp;$BE$3)</f>
        <v>0</v>
      </c>
      <c r="BU171">
        <f>SUMIFS('Grid GenerationQueue'!AI$5:AI$467,'Grid GenerationQueue'!$AX$5:$AX$467,$B171,'Grid GenerationQueue'!$AY$5:$AY$467,$C171,'Grid GenerationQueue'!$BF$5:$BF$467,"&lt;&gt;"&amp;"",'Grid GenerationQueue'!$BB$5:$BB$467,"&lt;"&amp;$BE$3)</f>
        <v>1298.1999999999998</v>
      </c>
      <c r="BV171">
        <f>SUMIFS('Grid GenerationQueue'!AJ$5:AJ$467,'Grid GenerationQueue'!$AX$5:$AX$467,$B171,'Grid GenerationQueue'!$AY$5:$AY$467,$C171,'Grid GenerationQueue'!$BF$5:$BF$467,"&lt;&gt;"&amp;"",'Grid GenerationQueue'!$BB$5:$BB$467,"&lt;"&amp;$BE$3)</f>
        <v>247.5</v>
      </c>
      <c r="BW171">
        <f>SUMIFS('Grid GenerationQueue'!AK$5:AK$467,'Grid GenerationQueue'!$AX$5:$AX$467,$B171,'Grid GenerationQueue'!$AY$5:$AY$467,$C171,'Grid GenerationQueue'!$BF$5:$BF$467,"&lt;&gt;"&amp;"",'Grid GenerationQueue'!$BB$5:$BB$467,"&lt;"&amp;$BE$3)</f>
        <v>0</v>
      </c>
      <c r="BX171">
        <f>SUMIFS('Grid GenerationQueue'!AL$5:AL$467,'Grid GenerationQueue'!$AX$5:$AX$467,$B171,'Grid GenerationQueue'!$AY$5:$AY$467,$C171,'Grid GenerationQueue'!$BF$5:$BF$467,"&lt;&gt;"&amp;"",'Grid GenerationQueue'!$BB$5:$BB$467,"&lt;"&amp;$BE$3)</f>
        <v>0</v>
      </c>
      <c r="BY171">
        <f>SUMIFS('Grid GenerationQueue'!AM$5:AM$467,'Grid GenerationQueue'!$AX$5:$AX$467,$B171,'Grid GenerationQueue'!$AY$5:$AY$467,$C171,'Grid GenerationQueue'!$BF$5:$BF$467,"&lt;&gt;"&amp;"",'Grid GenerationQueue'!$BB$5:$BB$467,"&lt;"&amp;$BE$3)</f>
        <v>0</v>
      </c>
      <c r="BZ171">
        <f>SUMIFS('Grid GenerationQueue'!AN$5:AN$467,'Grid GenerationQueue'!$AX$5:$AX$467,$B171,'Grid GenerationQueue'!$AY$5:$AY$467,$C171,'Grid GenerationQueue'!$BF$5:$BF$467,"&lt;&gt;"&amp;"",'Grid GenerationQueue'!$BB$5:$BB$467,"&lt;"&amp;$BE$3)</f>
        <v>0</v>
      </c>
      <c r="CA171">
        <f>SUMIFS('Grid GenerationQueue'!AO$5:AO$467,'Grid GenerationQueue'!$AX$5:$AX$467,$B171,'Grid GenerationQueue'!$AY$5:$AY$467,$C171,'Grid GenerationQueue'!$BF$5:$BF$467,"&lt;&gt;"&amp;"",'Grid GenerationQueue'!$BB$5:$BB$467,"&lt;"&amp;$BE$3)</f>
        <v>0</v>
      </c>
      <c r="CB171">
        <f>SUMIFS('Grid GenerationQueue'!AP$5:AP$467,'Grid GenerationQueue'!$AX$5:$AX$467,$B171,'Grid GenerationQueue'!$AY$5:$AY$467,$C171,'Grid GenerationQueue'!$BF$5:$BF$467,"&lt;&gt;"&amp;"",'Grid GenerationQueue'!$BB$5:$BB$467,"&lt;"&amp;$BE$3)</f>
        <v>0</v>
      </c>
      <c r="CD171">
        <f>SUMIFS('Grid GenerationQueue'!AE$5:AE$467,'Grid GenerationQueue'!$AX$5:$AX$467,$B171,'Grid GenerationQueue'!$AY$5:$AY$467,$C171,'Grid GenerationQueue'!$BB$5:$BB$467,"&lt;"&amp;$BE$3)</f>
        <v>797.2</v>
      </c>
      <c r="CE171">
        <f>SUMIFS('Grid GenerationQueue'!AF$5:AF$467,'Grid GenerationQueue'!$AX$5:$AX$467,$B171,'Grid GenerationQueue'!$AY$5:$AY$467,$C171,'Grid GenerationQueue'!$BB$5:$BB$467,"&lt;"&amp;$BE$3)</f>
        <v>7.5</v>
      </c>
      <c r="CF171">
        <f>SUMIFS('Grid GenerationQueue'!AG$5:AG$467,'Grid GenerationQueue'!$AX$5:$AX$467,$B171,'Grid GenerationQueue'!$AY$5:$AY$467,$C171,'Grid GenerationQueue'!$BB$5:$BB$467,"&lt;"&amp;$BE$3)</f>
        <v>0</v>
      </c>
      <c r="CG171">
        <f>SUMIFS('Grid GenerationQueue'!AH$5:AH$467,'Grid GenerationQueue'!$AX$5:$AX$467,$B171,'Grid GenerationQueue'!$AY$5:$AY$467,$C171,'Grid GenerationQueue'!$BB$5:$BB$467,"&lt;"&amp;$BE$3)</f>
        <v>0</v>
      </c>
      <c r="CH171">
        <f>SUMIFS('Grid GenerationQueue'!AI$5:AI$467,'Grid GenerationQueue'!$AX$5:$AX$467,$B171,'Grid GenerationQueue'!$AY$5:$AY$467,$C171,'Grid GenerationQueue'!$BB$5:$BB$467,"&lt;"&amp;$BE$3)</f>
        <v>1298.1999999999998</v>
      </c>
      <c r="CI171">
        <f>SUMIFS('Grid GenerationQueue'!AJ$5:AJ$467,'Grid GenerationQueue'!$AX$5:$AX$467,$B171,'Grid GenerationQueue'!$AY$5:$AY$467,$C171,'Grid GenerationQueue'!$BB$5:$BB$467,"&lt;"&amp;$BE$3)</f>
        <v>247.5</v>
      </c>
      <c r="CJ171">
        <f>SUMIFS('Grid GenerationQueue'!AK$5:AK$467,'Grid GenerationQueue'!$AX$5:$AX$467,$B171,'Grid GenerationQueue'!$AY$5:$AY$467,$C171,'Grid GenerationQueue'!$BB$5:$BB$467,"&lt;"&amp;$BE$3)</f>
        <v>0</v>
      </c>
      <c r="CK171">
        <f>SUMIFS('Grid GenerationQueue'!AL$5:AL$467,'Grid GenerationQueue'!$AX$5:$AX$467,$B171,'Grid GenerationQueue'!$AY$5:$AY$467,$C171,'Grid GenerationQueue'!$BB$5:$BB$467,"&lt;"&amp;$BE$3)</f>
        <v>0</v>
      </c>
      <c r="CL171">
        <f>SUMIFS('Grid GenerationQueue'!AM$5:AM$467,'Grid GenerationQueue'!$AX$5:$AX$467,$B171,'Grid GenerationQueue'!$AY$5:$AY$467,$C171,'Grid GenerationQueue'!$BB$5:$BB$467,"&lt;"&amp;$BE$3)</f>
        <v>0</v>
      </c>
      <c r="CM171">
        <f>SUMIFS('Grid GenerationQueue'!AN$5:AN$467,'Grid GenerationQueue'!$AX$5:$AX$467,$B171,'Grid GenerationQueue'!$AY$5:$AY$467,$C171,'Grid GenerationQueue'!$BB$5:$BB$467,"&lt;"&amp;$BE$3)</f>
        <v>0</v>
      </c>
      <c r="CN171">
        <f>SUMIFS('Grid GenerationQueue'!AO$5:AO$467,'Grid GenerationQueue'!$AX$5:$AX$467,$B171,'Grid GenerationQueue'!$AY$5:$AY$467,$C171,'Grid GenerationQueue'!$BB$5:$BB$467,"&lt;"&amp;$BE$3)</f>
        <v>0</v>
      </c>
      <c r="CO171">
        <f>SUMIFS('Grid GenerationQueue'!AP$5:AP$467,'Grid GenerationQueue'!$AX$5:$AX$467,$B171,'Grid GenerationQueue'!$AY$5:$AY$467,$C171,'Grid GenerationQueue'!$BB$5:$BB$467,"&lt;"&amp;$BE$3)</f>
        <v>0</v>
      </c>
    </row>
    <row r="172" spans="1:93" x14ac:dyDescent="0.35">
      <c r="A172" t="s">
        <v>4651</v>
      </c>
      <c r="B172" t="s">
        <v>4409</v>
      </c>
      <c r="C172">
        <v>230</v>
      </c>
      <c r="D172">
        <f>SUMIFS('Grid GenerationQueue'!AE$5:AE$467,'Grid GenerationQueue'!$AX$5:$AX$467,$B172,'Grid GenerationQueue'!$AY$5:$AY$467,$C172,'Grid GenerationQueue'!$BI$5:$BI$467,"&lt;4")</f>
        <v>0</v>
      </c>
      <c r="E172">
        <f>SUMIFS('Grid GenerationQueue'!AF$5:AF$467,'Grid GenerationQueue'!$AX$5:$AX$467,$B172,'Grid GenerationQueue'!$AY$5:$AY$467,$C172,'Grid GenerationQueue'!$BI$5:$BI$467,"&lt;4")</f>
        <v>0</v>
      </c>
      <c r="F172">
        <f>SUMIFS('Grid GenerationQueue'!AG$5:AG$467,'Grid GenerationQueue'!$AX$5:$AX$467,$B172,'Grid GenerationQueue'!$AY$5:$AY$467,$C172,'Grid GenerationQueue'!$BI$5:$BI$467,"&lt;4")</f>
        <v>0</v>
      </c>
      <c r="G172">
        <f>SUMIFS('Grid GenerationQueue'!AH$5:AH$467,'Grid GenerationQueue'!$AX$5:$AX$467,$B172,'Grid GenerationQueue'!$AY$5:$AY$467,$C172,'Grid GenerationQueue'!$BI$5:$BI$467,"&lt;4")</f>
        <v>0</v>
      </c>
      <c r="H172">
        <f>SUMIFS('Grid GenerationQueue'!AI$5:AI$467,'Grid GenerationQueue'!$AX$5:$AX$467,$B172,'Grid GenerationQueue'!$AY$5:$AY$467,$C172,'Grid GenerationQueue'!$BI$5:$BI$467,"&lt;4")</f>
        <v>0</v>
      </c>
      <c r="I172">
        <f>SUMIFS('Grid GenerationQueue'!AJ$5:AJ$467,'Grid GenerationQueue'!$AX$5:$AX$467,$B172,'Grid GenerationQueue'!$AY$5:$AY$467,$C172,'Grid GenerationQueue'!$BI$5:$BI$467,"&lt;4")</f>
        <v>0</v>
      </c>
      <c r="J172">
        <f>SUMIFS('Grid GenerationQueue'!AK$5:AK$467,'Grid GenerationQueue'!$AX$5:$AX$467,$B172,'Grid GenerationQueue'!$AY$5:$AY$467,$C172,'Grid GenerationQueue'!$BI$5:$BI$467,"&lt;4")</f>
        <v>0</v>
      </c>
      <c r="K172">
        <f>SUMIFS('Grid GenerationQueue'!AL$5:AL$467,'Grid GenerationQueue'!$AX$5:$AX$467,$B172,'Grid GenerationQueue'!$AY$5:$AY$467,$C172,'Grid GenerationQueue'!$BI$5:$BI$467,"&lt;4")</f>
        <v>0</v>
      </c>
      <c r="L172">
        <f>SUMIFS('Grid GenerationQueue'!AM$5:AM$467,'Grid GenerationQueue'!$AX$5:$AX$467,$B172,'Grid GenerationQueue'!$AY$5:$AY$467,$C172,'Grid GenerationQueue'!$BI$5:$BI$467,"&lt;4")</f>
        <v>0</v>
      </c>
      <c r="M172">
        <f>SUMIFS('Grid GenerationQueue'!AN$5:AN$467,'Grid GenerationQueue'!$AX$5:$AX$467,$B172,'Grid GenerationQueue'!$AY$5:$AY$467,$C172,'Grid GenerationQueue'!$BI$5:$BI$467,"&lt;4")</f>
        <v>0</v>
      </c>
      <c r="N172">
        <f>SUMIFS('Grid GenerationQueue'!AO$5:AO$467,'Grid GenerationQueue'!$AX$5:$AX$467,$B172,'Grid GenerationQueue'!$AY$5:$AY$467,$C172,'Grid GenerationQueue'!$BI$5:$BI$467,"&lt;4")</f>
        <v>0</v>
      </c>
      <c r="O172">
        <f>SUMIFS('Grid GenerationQueue'!AP$5:AP$467,'Grid GenerationQueue'!$AX$5:$AX$467,$B172,'Grid GenerationQueue'!$AY$5:$AY$467,$C172,'Grid GenerationQueue'!$BI$5:$BI$467,"&lt;4")</f>
        <v>0</v>
      </c>
      <c r="Q172">
        <f>SUMIFS('Grid GenerationQueue'!AE$5:AE$467,'Grid GenerationQueue'!$AX$5:$AX$467,$B172,'Grid GenerationQueue'!$AY$5:$AY$467,$C172,'Grid GenerationQueue'!$BH$5:$BH$467,"Executed")</f>
        <v>18.5</v>
      </c>
      <c r="R172">
        <f>SUMIFS('Grid GenerationQueue'!AF$5:AF$467,'Grid GenerationQueue'!$AX$5:$AX$467,$B172,'Grid GenerationQueue'!$AY$5:$AY$467,$C172,'Grid GenerationQueue'!$BH$5:$BH$467,"Executed")</f>
        <v>0</v>
      </c>
      <c r="S172">
        <f>SUMIFS('Grid GenerationQueue'!AG$5:AG$467,'Grid GenerationQueue'!$AX$5:$AX$467,$B172,'Grid GenerationQueue'!$AY$5:$AY$467,$C172,'Grid GenerationQueue'!$BH$5:$BH$467,"Executed")</f>
        <v>0</v>
      </c>
      <c r="T172">
        <f>SUMIFS('Grid GenerationQueue'!AH$5:AH$467,'Grid GenerationQueue'!$AX$5:$AX$467,$B172,'Grid GenerationQueue'!$AY$5:$AY$467,$C172,'Grid GenerationQueue'!$BH$5:$BH$467,"Executed")</f>
        <v>0</v>
      </c>
      <c r="U172">
        <f>SUMIFS('Grid GenerationQueue'!AI$5:AI$467,'Grid GenerationQueue'!$AX$5:$AX$467,$B172,'Grid GenerationQueue'!$AY$5:$AY$467,$C172,'Grid GenerationQueue'!$BH$5:$BH$467,"Executed")</f>
        <v>0</v>
      </c>
      <c r="V172">
        <f>SUMIFS('Grid GenerationQueue'!AJ$5:AJ$467,'Grid GenerationQueue'!$AX$5:$AX$467,$B172,'Grid GenerationQueue'!$AY$5:$AY$467,$C172,'Grid GenerationQueue'!$BH$5:$BH$467,"Executed")</f>
        <v>0</v>
      </c>
      <c r="W172">
        <f>SUMIFS('Grid GenerationQueue'!AK$5:AK$467,'Grid GenerationQueue'!$AX$5:$AX$467,$B172,'Grid GenerationQueue'!$AY$5:$AY$467,$C172,'Grid GenerationQueue'!$BH$5:$BH$467,"Executed")</f>
        <v>0</v>
      </c>
      <c r="X172">
        <f>SUMIFS('Grid GenerationQueue'!AL$5:AL$467,'Grid GenerationQueue'!$AX$5:$AX$467,$B172,'Grid GenerationQueue'!$AY$5:$AY$467,$C172,'Grid GenerationQueue'!$BH$5:$BH$467,"Executed")</f>
        <v>0</v>
      </c>
      <c r="Y172">
        <f>SUMIFS('Grid GenerationQueue'!AM$5:AM$467,'Grid GenerationQueue'!$AX$5:$AX$467,$B172,'Grid GenerationQueue'!$AY$5:$AY$467,$C172,'Grid GenerationQueue'!$BH$5:$BH$467,"Executed")</f>
        <v>0</v>
      </c>
      <c r="Z172">
        <f>SUMIFS('Grid GenerationQueue'!AN$5:AN$467,'Grid GenerationQueue'!$AX$5:$AX$467,$B172,'Grid GenerationQueue'!$AY$5:$AY$467,$C172,'Grid GenerationQueue'!$BH$5:$BH$467,"Executed")</f>
        <v>0</v>
      </c>
      <c r="AA172">
        <f>SUMIFS('Grid GenerationQueue'!AO$5:AO$467,'Grid GenerationQueue'!$AX$5:$AX$467,$B172,'Grid GenerationQueue'!$AY$5:$AY$467,$C172,'Grid GenerationQueue'!$BH$5:$BH$467,"Executed")</f>
        <v>0</v>
      </c>
      <c r="AB172">
        <f>SUMIFS('Grid GenerationQueue'!AP$5:AP$467,'Grid GenerationQueue'!$AX$5:$AX$467,$B172,'Grid GenerationQueue'!$AY$5:$AY$467,$C172,'Grid GenerationQueue'!$BH$5:$BH$467,"Executed")</f>
        <v>0</v>
      </c>
      <c r="AD172">
        <f>SUMIFS('Grid GenerationQueue'!AE$5:AE$467,'Grid GenerationQueue'!$AX$5:$AX$467,$B172,'Grid GenerationQueue'!$AY$5:$AY$467,$C172,'Grid GenerationQueue'!$BF$5:$BF$467,"&lt;&gt;"&amp;"")</f>
        <v>54.674599999999998</v>
      </c>
      <c r="AE172">
        <f>SUMIFS('Grid GenerationQueue'!AF$5:AF$467,'Grid GenerationQueue'!$AX$5:$AX$467,$B172,'Grid GenerationQueue'!$AY$5:$AY$467,$C172,'Grid GenerationQueue'!$BF$5:$BF$467,"&lt;&gt;"&amp;"")</f>
        <v>35</v>
      </c>
      <c r="AF172">
        <f>SUMIFS('Grid GenerationQueue'!AG$5:AG$467,'Grid GenerationQueue'!$AX$5:$AX$467,$B172,'Grid GenerationQueue'!$AY$5:$AY$467,$C172,'Grid GenerationQueue'!$BF$5:$BF$467,"&lt;&gt;"&amp;"")</f>
        <v>0</v>
      </c>
      <c r="AG172">
        <f>SUMIFS('Grid GenerationQueue'!AH$5:AH$467,'Grid GenerationQueue'!$AX$5:$AX$467,$B172,'Grid GenerationQueue'!$AY$5:$AY$467,$C172,'Grid GenerationQueue'!$BF$5:$BF$467,"&lt;&gt;"&amp;"")</f>
        <v>0</v>
      </c>
      <c r="AH172">
        <f>SUMIFS('Grid GenerationQueue'!AI$5:AI$467,'Grid GenerationQueue'!$AX$5:$AX$467,$B172,'Grid GenerationQueue'!$AY$5:$AY$467,$C172,'Grid GenerationQueue'!$BF$5:$BF$467,"&lt;&gt;"&amp;"")</f>
        <v>36.174599999999998</v>
      </c>
      <c r="AI172">
        <f>SUMIFS('Grid GenerationQueue'!AJ$5:AJ$467,'Grid GenerationQueue'!$AX$5:$AX$467,$B172,'Grid GenerationQueue'!$AY$5:$AY$467,$C172,'Grid GenerationQueue'!$BF$5:$BF$467,"&lt;&gt;"&amp;"")</f>
        <v>0</v>
      </c>
      <c r="AJ172">
        <f>SUMIFS('Grid GenerationQueue'!AK$5:AK$467,'Grid GenerationQueue'!$AX$5:$AX$467,$B172,'Grid GenerationQueue'!$AY$5:$AY$467,$C172,'Grid GenerationQueue'!$BF$5:$BF$467,"&lt;&gt;"&amp;"")</f>
        <v>0</v>
      </c>
      <c r="AK172">
        <f>SUMIFS('Grid GenerationQueue'!AL$5:AL$467,'Grid GenerationQueue'!$AX$5:$AX$467,$B172,'Grid GenerationQueue'!$AY$5:$AY$467,$C172,'Grid GenerationQueue'!$BF$5:$BF$467,"&lt;&gt;"&amp;"")</f>
        <v>0</v>
      </c>
      <c r="AL172">
        <f>SUMIFS('Grid GenerationQueue'!AM$5:AM$467,'Grid GenerationQueue'!$AX$5:$AX$467,$B172,'Grid GenerationQueue'!$AY$5:$AY$467,$C172,'Grid GenerationQueue'!$BF$5:$BF$467,"&lt;&gt;"&amp;"")</f>
        <v>0</v>
      </c>
      <c r="AM172">
        <f>SUMIFS('Grid GenerationQueue'!AN$5:AN$467,'Grid GenerationQueue'!$AX$5:$AX$467,$B172,'Grid GenerationQueue'!$AY$5:$AY$467,$C172,'Grid GenerationQueue'!$BF$5:$BF$467,"&lt;&gt;"&amp;"")</f>
        <v>0</v>
      </c>
      <c r="AN172">
        <f>SUMIFS('Grid GenerationQueue'!AO$5:AO$467,'Grid GenerationQueue'!$AX$5:$AX$467,$B172,'Grid GenerationQueue'!$AY$5:$AY$467,$C172,'Grid GenerationQueue'!$BF$5:$BF$467,"&lt;&gt;"&amp;"")</f>
        <v>0</v>
      </c>
      <c r="AO172">
        <f>SUMIFS('Grid GenerationQueue'!AP$5:AP$467,'Grid GenerationQueue'!$AX$5:$AX$467,$B172,'Grid GenerationQueue'!$AY$5:$AY$467,$C172,'Grid GenerationQueue'!$BF$5:$BF$467,"&lt;&gt;"&amp;"")</f>
        <v>0</v>
      </c>
      <c r="AQ172">
        <f>SUMIFS('Grid GenerationQueue'!AE$5:AE$467,'Grid GenerationQueue'!$AX$5:$AX$467,$B172,'Grid GenerationQueue'!$AY$5:$AY$467,$C172)</f>
        <v>90.625599999999991</v>
      </c>
      <c r="AR172">
        <f>SUMIFS('Grid GenerationQueue'!AF$5:AF$467,'Grid GenerationQueue'!$AX$5:$AX$467,$B172,'Grid GenerationQueue'!$AY$5:$AY$467,$C172)</f>
        <v>35</v>
      </c>
      <c r="AS172">
        <f>SUMIFS('Grid GenerationQueue'!AG$5:AG$467,'Grid GenerationQueue'!$AX$5:$AX$467,$B172,'Grid GenerationQueue'!$AY$5:$AY$467,$C172)</f>
        <v>0</v>
      </c>
      <c r="AT172">
        <f>SUMIFS('Grid GenerationQueue'!AH$5:AH$467,'Grid GenerationQueue'!$AX$5:$AX$467,$B172,'Grid GenerationQueue'!$AY$5:$AY$467,$C172)</f>
        <v>0</v>
      </c>
      <c r="AU172">
        <f>SUMIFS('Grid GenerationQueue'!AI$5:AI$467,'Grid GenerationQueue'!$AX$5:$AX$467,$B172,'Grid GenerationQueue'!$AY$5:$AY$467,$C172)</f>
        <v>72.153599999999997</v>
      </c>
      <c r="AV172">
        <f>SUMIFS('Grid GenerationQueue'!AJ$5:AJ$467,'Grid GenerationQueue'!$AX$5:$AX$467,$B172,'Grid GenerationQueue'!$AY$5:$AY$467,$C172)</f>
        <v>0</v>
      </c>
      <c r="AW172">
        <f>SUMIFS('Grid GenerationQueue'!AK$5:AK$467,'Grid GenerationQueue'!$AX$5:$AX$467,$B172,'Grid GenerationQueue'!$AY$5:$AY$467,$C172)</f>
        <v>0</v>
      </c>
      <c r="AX172">
        <f>SUMIFS('Grid GenerationQueue'!AL$5:AL$467,'Grid GenerationQueue'!$AX$5:$AX$467,$B172,'Grid GenerationQueue'!$AY$5:$AY$467,$C172)</f>
        <v>0</v>
      </c>
      <c r="AY172">
        <f>SUMIFS('Grid GenerationQueue'!AM$5:AM$467,'Grid GenerationQueue'!$AX$5:$AX$467,$B172,'Grid GenerationQueue'!$AY$5:$AY$467,$C172)</f>
        <v>0</v>
      </c>
      <c r="AZ172">
        <f>SUMIFS('Grid GenerationQueue'!AN$5:AN$467,'Grid GenerationQueue'!$AX$5:$AX$467,$B172,'Grid GenerationQueue'!$AY$5:$AY$467,$C172)</f>
        <v>0</v>
      </c>
      <c r="BA172">
        <f>SUMIFS('Grid GenerationQueue'!AO$5:AO$467,'Grid GenerationQueue'!$AX$5:$AX$467,$B172,'Grid GenerationQueue'!$AY$5:$AY$467,$C172)</f>
        <v>0</v>
      </c>
      <c r="BB172">
        <f>SUMIFS('Grid GenerationQueue'!AP$5:AP$467,'Grid GenerationQueue'!$AX$5:$AX$467,$B172,'Grid GenerationQueue'!$AY$5:$AY$467,$C172)</f>
        <v>0</v>
      </c>
      <c r="BD172">
        <f>SUMIFS('Grid GenerationQueue'!AE$5:AE$467,'Grid GenerationQueue'!$AX$5:$AX$467,$B172,'Grid GenerationQueue'!$AY$5:$AY$467,$C172,'Grid GenerationQueue'!$BH$5:$BH$467,"Executed",'Grid GenerationQueue'!$BB$5:$BB$467,"&lt;"&amp;$BE$3)</f>
        <v>18.5</v>
      </c>
      <c r="BE172">
        <f>SUMIFS('Grid GenerationQueue'!AF$5:AF$467,'Grid GenerationQueue'!$AX$5:$AX$467,$B172,'Grid GenerationQueue'!$AY$5:$AY$467,$C172,'Grid GenerationQueue'!$BH$5:$BH$467,"Executed",'Grid GenerationQueue'!$BB$5:$BB$467,"&lt;"&amp;$BE$3)</f>
        <v>0</v>
      </c>
      <c r="BF172">
        <f>SUMIFS('Grid GenerationQueue'!AG$5:AG$467,'Grid GenerationQueue'!$AX$5:$AX$467,$B172,'Grid GenerationQueue'!$AY$5:$AY$467,$C172,'Grid GenerationQueue'!$BH$5:$BH$467,"Executed",'Grid GenerationQueue'!$BB$5:$BB$467,"&lt;"&amp;$BE$3)</f>
        <v>0</v>
      </c>
      <c r="BG172">
        <f>SUMIFS('Grid GenerationQueue'!AH$5:AH$467,'Grid GenerationQueue'!$AX$5:$AX$467,$B172,'Grid GenerationQueue'!$AY$5:$AY$467,$C172,'Grid GenerationQueue'!$BH$5:$BH$467,"Executed",'Grid GenerationQueue'!$BB$5:$BB$467,"&lt;"&amp;$BE$3)</f>
        <v>0</v>
      </c>
      <c r="BH172">
        <f>SUMIFS('Grid GenerationQueue'!AI$5:AI$467,'Grid GenerationQueue'!$AX$5:$AX$467,$B172,'Grid GenerationQueue'!$AY$5:$AY$467,$C172,'Grid GenerationQueue'!$BH$5:$BH$467,"Executed",'Grid GenerationQueue'!$BB$5:$BB$467,"&lt;"&amp;$BE$3)</f>
        <v>0</v>
      </c>
      <c r="BI172">
        <f>SUMIFS('Grid GenerationQueue'!AJ$5:AJ$467,'Grid GenerationQueue'!$AX$5:$AX$467,$B172,'Grid GenerationQueue'!$AY$5:$AY$467,$C172,'Grid GenerationQueue'!$BH$5:$BH$467,"Executed",'Grid GenerationQueue'!$BB$5:$BB$467,"&lt;"&amp;$BE$3)</f>
        <v>0</v>
      </c>
      <c r="BJ172">
        <f>SUMIFS('Grid GenerationQueue'!AK$5:AK$467,'Grid GenerationQueue'!$AX$5:$AX$467,$B172,'Grid GenerationQueue'!$AY$5:$AY$467,$C172,'Grid GenerationQueue'!$BH$5:$BH$467,"Executed",'Grid GenerationQueue'!$BB$5:$BB$467,"&lt;"&amp;$BE$3)</f>
        <v>0</v>
      </c>
      <c r="BK172">
        <f>SUMIFS('Grid GenerationQueue'!AL$5:AL$467,'Grid GenerationQueue'!$AX$5:$AX$467,$B172,'Grid GenerationQueue'!$AY$5:$AY$467,$C172,'Grid GenerationQueue'!$BH$5:$BH$467,"Executed",'Grid GenerationQueue'!$BB$5:$BB$467,"&lt;"&amp;$BE$3)</f>
        <v>0</v>
      </c>
      <c r="BL172">
        <f>SUMIFS('Grid GenerationQueue'!AM$5:AM$467,'Grid GenerationQueue'!$AX$5:$AX$467,$B172,'Grid GenerationQueue'!$AY$5:$AY$467,$C172,'Grid GenerationQueue'!$BH$5:$BH$467,"Executed",'Grid GenerationQueue'!$BB$5:$BB$467,"&lt;"&amp;$BE$3)</f>
        <v>0</v>
      </c>
      <c r="BM172">
        <f>SUMIFS('Grid GenerationQueue'!AN$5:AN$467,'Grid GenerationQueue'!$AX$5:$AX$467,$B172,'Grid GenerationQueue'!$AY$5:$AY$467,$C172,'Grid GenerationQueue'!$BH$5:$BH$467,"Executed",'Grid GenerationQueue'!$BB$5:$BB$467,"&lt;"&amp;$BE$3)</f>
        <v>0</v>
      </c>
      <c r="BN172">
        <f>SUMIFS('Grid GenerationQueue'!AO$5:AO$467,'Grid GenerationQueue'!$AX$5:$AX$467,$B172,'Grid GenerationQueue'!$AY$5:$AY$467,$C172,'Grid GenerationQueue'!$BH$5:$BH$467,"Executed",'Grid GenerationQueue'!$BB$5:$BB$467,"&lt;"&amp;$BE$3)</f>
        <v>0</v>
      </c>
      <c r="BO172">
        <f>SUMIFS('Grid GenerationQueue'!AP$5:AP$467,'Grid GenerationQueue'!$AX$5:$AX$467,$B172,'Grid GenerationQueue'!$AY$5:$AY$467,$C172,'Grid GenerationQueue'!$BH$5:$BH$467,"Executed",'Grid GenerationQueue'!$BB$5:$BB$467,"&lt;"&amp;$BE$3)</f>
        <v>0</v>
      </c>
      <c r="BQ172">
        <f>SUMIFS('Grid GenerationQueue'!AE$5:AE$467,'Grid GenerationQueue'!$AX$5:$AX$467,$B172,'Grid GenerationQueue'!$AY$5:$AY$467,$C172,'Grid GenerationQueue'!$BF$5:$BF$467,"&lt;&gt;"&amp;"",'Grid GenerationQueue'!$BB$5:$BB$467,"&lt;"&amp;$BE$3)</f>
        <v>54.674599999999998</v>
      </c>
      <c r="BR172">
        <f>SUMIFS('Grid GenerationQueue'!AF$5:AF$467,'Grid GenerationQueue'!$AX$5:$AX$467,$B172,'Grid GenerationQueue'!$AY$5:$AY$467,$C172,'Grid GenerationQueue'!$BF$5:$BF$467,"&lt;&gt;"&amp;"",'Grid GenerationQueue'!$BB$5:$BB$467,"&lt;"&amp;$BE$3)</f>
        <v>35</v>
      </c>
      <c r="BS172">
        <f>SUMIFS('Grid GenerationQueue'!AG$5:AG$467,'Grid GenerationQueue'!$AX$5:$AX$467,$B172,'Grid GenerationQueue'!$AY$5:$AY$467,$C172,'Grid GenerationQueue'!$BF$5:$BF$467,"&lt;&gt;"&amp;"",'Grid GenerationQueue'!$BB$5:$BB$467,"&lt;"&amp;$BE$3)</f>
        <v>0</v>
      </c>
      <c r="BT172">
        <f>SUMIFS('Grid GenerationQueue'!AH$5:AH$467,'Grid GenerationQueue'!$AX$5:$AX$467,$B172,'Grid GenerationQueue'!$AY$5:$AY$467,$C172,'Grid GenerationQueue'!$BF$5:$BF$467,"&lt;&gt;"&amp;"",'Grid GenerationQueue'!$BB$5:$BB$467,"&lt;"&amp;$BE$3)</f>
        <v>0</v>
      </c>
      <c r="BU172">
        <f>SUMIFS('Grid GenerationQueue'!AI$5:AI$467,'Grid GenerationQueue'!$AX$5:$AX$467,$B172,'Grid GenerationQueue'!$AY$5:$AY$467,$C172,'Grid GenerationQueue'!$BF$5:$BF$467,"&lt;&gt;"&amp;"",'Grid GenerationQueue'!$BB$5:$BB$467,"&lt;"&amp;$BE$3)</f>
        <v>36.174599999999998</v>
      </c>
      <c r="BV172">
        <f>SUMIFS('Grid GenerationQueue'!AJ$5:AJ$467,'Grid GenerationQueue'!$AX$5:$AX$467,$B172,'Grid GenerationQueue'!$AY$5:$AY$467,$C172,'Grid GenerationQueue'!$BF$5:$BF$467,"&lt;&gt;"&amp;"",'Grid GenerationQueue'!$BB$5:$BB$467,"&lt;"&amp;$BE$3)</f>
        <v>0</v>
      </c>
      <c r="BW172">
        <f>SUMIFS('Grid GenerationQueue'!AK$5:AK$467,'Grid GenerationQueue'!$AX$5:$AX$467,$B172,'Grid GenerationQueue'!$AY$5:$AY$467,$C172,'Grid GenerationQueue'!$BF$5:$BF$467,"&lt;&gt;"&amp;"",'Grid GenerationQueue'!$BB$5:$BB$467,"&lt;"&amp;$BE$3)</f>
        <v>0</v>
      </c>
      <c r="BX172">
        <f>SUMIFS('Grid GenerationQueue'!AL$5:AL$467,'Grid GenerationQueue'!$AX$5:$AX$467,$B172,'Grid GenerationQueue'!$AY$5:$AY$467,$C172,'Grid GenerationQueue'!$BF$5:$BF$467,"&lt;&gt;"&amp;"",'Grid GenerationQueue'!$BB$5:$BB$467,"&lt;"&amp;$BE$3)</f>
        <v>0</v>
      </c>
      <c r="BY172">
        <f>SUMIFS('Grid GenerationQueue'!AM$5:AM$467,'Grid GenerationQueue'!$AX$5:$AX$467,$B172,'Grid GenerationQueue'!$AY$5:$AY$467,$C172,'Grid GenerationQueue'!$BF$5:$BF$467,"&lt;&gt;"&amp;"",'Grid GenerationQueue'!$BB$5:$BB$467,"&lt;"&amp;$BE$3)</f>
        <v>0</v>
      </c>
      <c r="BZ172">
        <f>SUMIFS('Grid GenerationQueue'!AN$5:AN$467,'Grid GenerationQueue'!$AX$5:$AX$467,$B172,'Grid GenerationQueue'!$AY$5:$AY$467,$C172,'Grid GenerationQueue'!$BF$5:$BF$467,"&lt;&gt;"&amp;"",'Grid GenerationQueue'!$BB$5:$BB$467,"&lt;"&amp;$BE$3)</f>
        <v>0</v>
      </c>
      <c r="CA172">
        <f>SUMIFS('Grid GenerationQueue'!AO$5:AO$467,'Grid GenerationQueue'!$AX$5:$AX$467,$B172,'Grid GenerationQueue'!$AY$5:$AY$467,$C172,'Grid GenerationQueue'!$BF$5:$BF$467,"&lt;&gt;"&amp;"",'Grid GenerationQueue'!$BB$5:$BB$467,"&lt;"&amp;$BE$3)</f>
        <v>0</v>
      </c>
      <c r="CB172">
        <f>SUMIFS('Grid GenerationQueue'!AP$5:AP$467,'Grid GenerationQueue'!$AX$5:$AX$467,$B172,'Grid GenerationQueue'!$AY$5:$AY$467,$C172,'Grid GenerationQueue'!$BF$5:$BF$467,"&lt;&gt;"&amp;"",'Grid GenerationQueue'!$BB$5:$BB$467,"&lt;"&amp;$BE$3)</f>
        <v>0</v>
      </c>
      <c r="CD172">
        <f>SUMIFS('Grid GenerationQueue'!AE$5:AE$467,'Grid GenerationQueue'!$AX$5:$AX$467,$B172,'Grid GenerationQueue'!$AY$5:$AY$467,$C172,'Grid GenerationQueue'!$BB$5:$BB$467,"&lt;"&amp;$BE$3)</f>
        <v>90.625599999999991</v>
      </c>
      <c r="CE172">
        <f>SUMIFS('Grid GenerationQueue'!AF$5:AF$467,'Grid GenerationQueue'!$AX$5:$AX$467,$B172,'Grid GenerationQueue'!$AY$5:$AY$467,$C172,'Grid GenerationQueue'!$BB$5:$BB$467,"&lt;"&amp;$BE$3)</f>
        <v>35</v>
      </c>
      <c r="CF172">
        <f>SUMIFS('Grid GenerationQueue'!AG$5:AG$467,'Grid GenerationQueue'!$AX$5:$AX$467,$B172,'Grid GenerationQueue'!$AY$5:$AY$467,$C172,'Grid GenerationQueue'!$BB$5:$BB$467,"&lt;"&amp;$BE$3)</f>
        <v>0</v>
      </c>
      <c r="CG172">
        <f>SUMIFS('Grid GenerationQueue'!AH$5:AH$467,'Grid GenerationQueue'!$AX$5:$AX$467,$B172,'Grid GenerationQueue'!$AY$5:$AY$467,$C172,'Grid GenerationQueue'!$BB$5:$BB$467,"&lt;"&amp;$BE$3)</f>
        <v>0</v>
      </c>
      <c r="CH172">
        <f>SUMIFS('Grid GenerationQueue'!AI$5:AI$467,'Grid GenerationQueue'!$AX$5:$AX$467,$B172,'Grid GenerationQueue'!$AY$5:$AY$467,$C172,'Grid GenerationQueue'!$BB$5:$BB$467,"&lt;"&amp;$BE$3)</f>
        <v>72.153599999999997</v>
      </c>
      <c r="CI172">
        <f>SUMIFS('Grid GenerationQueue'!AJ$5:AJ$467,'Grid GenerationQueue'!$AX$5:$AX$467,$B172,'Grid GenerationQueue'!$AY$5:$AY$467,$C172,'Grid GenerationQueue'!$BB$5:$BB$467,"&lt;"&amp;$BE$3)</f>
        <v>0</v>
      </c>
      <c r="CJ172">
        <f>SUMIFS('Grid GenerationQueue'!AK$5:AK$467,'Grid GenerationQueue'!$AX$5:$AX$467,$B172,'Grid GenerationQueue'!$AY$5:$AY$467,$C172,'Grid GenerationQueue'!$BB$5:$BB$467,"&lt;"&amp;$BE$3)</f>
        <v>0</v>
      </c>
      <c r="CK172">
        <f>SUMIFS('Grid GenerationQueue'!AL$5:AL$467,'Grid GenerationQueue'!$AX$5:$AX$467,$B172,'Grid GenerationQueue'!$AY$5:$AY$467,$C172,'Grid GenerationQueue'!$BB$5:$BB$467,"&lt;"&amp;$BE$3)</f>
        <v>0</v>
      </c>
      <c r="CL172">
        <f>SUMIFS('Grid GenerationQueue'!AM$5:AM$467,'Grid GenerationQueue'!$AX$5:$AX$467,$B172,'Grid GenerationQueue'!$AY$5:$AY$467,$C172,'Grid GenerationQueue'!$BB$5:$BB$467,"&lt;"&amp;$BE$3)</f>
        <v>0</v>
      </c>
      <c r="CM172">
        <f>SUMIFS('Grid GenerationQueue'!AN$5:AN$467,'Grid GenerationQueue'!$AX$5:$AX$467,$B172,'Grid GenerationQueue'!$AY$5:$AY$467,$C172,'Grid GenerationQueue'!$BB$5:$BB$467,"&lt;"&amp;$BE$3)</f>
        <v>0</v>
      </c>
      <c r="CN172">
        <f>SUMIFS('Grid GenerationQueue'!AO$5:AO$467,'Grid GenerationQueue'!$AX$5:$AX$467,$B172,'Grid GenerationQueue'!$AY$5:$AY$467,$C172,'Grid GenerationQueue'!$BB$5:$BB$467,"&lt;"&amp;$BE$3)</f>
        <v>0</v>
      </c>
      <c r="CO172">
        <f>SUMIFS('Grid GenerationQueue'!AP$5:AP$467,'Grid GenerationQueue'!$AX$5:$AX$467,$B172,'Grid GenerationQueue'!$AY$5:$AY$467,$C172,'Grid GenerationQueue'!$BB$5:$BB$467,"&lt;"&amp;$BE$3)</f>
        <v>0</v>
      </c>
    </row>
    <row r="173" spans="1:93" x14ac:dyDescent="0.35">
      <c r="A173" t="s">
        <v>4651</v>
      </c>
      <c r="B173" t="s">
        <v>4440</v>
      </c>
      <c r="C173">
        <v>230</v>
      </c>
      <c r="D173">
        <f>SUMIFS('Grid GenerationQueue'!AE$5:AE$467,'Grid GenerationQueue'!$AX$5:$AX$467,$B173,'Grid GenerationQueue'!$AY$5:$AY$467,$C173,'Grid GenerationQueue'!$BI$5:$BI$467,"&lt;4")</f>
        <v>20</v>
      </c>
      <c r="E173">
        <f>SUMIFS('Grid GenerationQueue'!AF$5:AF$467,'Grid GenerationQueue'!$AX$5:$AX$467,$B173,'Grid GenerationQueue'!$AY$5:$AY$467,$C173,'Grid GenerationQueue'!$BI$5:$BI$467,"&lt;4")</f>
        <v>0</v>
      </c>
      <c r="F173">
        <f>SUMIFS('Grid GenerationQueue'!AG$5:AG$467,'Grid GenerationQueue'!$AX$5:$AX$467,$B173,'Grid GenerationQueue'!$AY$5:$AY$467,$C173,'Grid GenerationQueue'!$BI$5:$BI$467,"&lt;4")</f>
        <v>0</v>
      </c>
      <c r="G173">
        <f>SUMIFS('Grid GenerationQueue'!AH$5:AH$467,'Grid GenerationQueue'!$AX$5:$AX$467,$B173,'Grid GenerationQueue'!$AY$5:$AY$467,$C173,'Grid GenerationQueue'!$BI$5:$BI$467,"&lt;4")</f>
        <v>0</v>
      </c>
      <c r="H173">
        <f>SUMIFS('Grid GenerationQueue'!AI$5:AI$467,'Grid GenerationQueue'!$AX$5:$AX$467,$B173,'Grid GenerationQueue'!$AY$5:$AY$467,$C173,'Grid GenerationQueue'!$BI$5:$BI$467,"&lt;4")</f>
        <v>0</v>
      </c>
      <c r="I173">
        <f>SUMIFS('Grid GenerationQueue'!AJ$5:AJ$467,'Grid GenerationQueue'!$AX$5:$AX$467,$B173,'Grid GenerationQueue'!$AY$5:$AY$467,$C173,'Grid GenerationQueue'!$BI$5:$BI$467,"&lt;4")</f>
        <v>0</v>
      </c>
      <c r="J173">
        <f>SUMIFS('Grid GenerationQueue'!AK$5:AK$467,'Grid GenerationQueue'!$AX$5:$AX$467,$B173,'Grid GenerationQueue'!$AY$5:$AY$467,$C173,'Grid GenerationQueue'!$BI$5:$BI$467,"&lt;4")</f>
        <v>0</v>
      </c>
      <c r="K173">
        <f>SUMIFS('Grid GenerationQueue'!AL$5:AL$467,'Grid GenerationQueue'!$AX$5:$AX$467,$B173,'Grid GenerationQueue'!$AY$5:$AY$467,$C173,'Grid GenerationQueue'!$BI$5:$BI$467,"&lt;4")</f>
        <v>0</v>
      </c>
      <c r="L173">
        <f>SUMIFS('Grid GenerationQueue'!AM$5:AM$467,'Grid GenerationQueue'!$AX$5:$AX$467,$B173,'Grid GenerationQueue'!$AY$5:$AY$467,$C173,'Grid GenerationQueue'!$BI$5:$BI$467,"&lt;4")</f>
        <v>0</v>
      </c>
      <c r="M173">
        <f>SUMIFS('Grid GenerationQueue'!AN$5:AN$467,'Grid GenerationQueue'!$AX$5:$AX$467,$B173,'Grid GenerationQueue'!$AY$5:$AY$467,$C173,'Grid GenerationQueue'!$BI$5:$BI$467,"&lt;4")</f>
        <v>0</v>
      </c>
      <c r="N173">
        <f>SUMIFS('Grid GenerationQueue'!AO$5:AO$467,'Grid GenerationQueue'!$AX$5:$AX$467,$B173,'Grid GenerationQueue'!$AY$5:$AY$467,$C173,'Grid GenerationQueue'!$BI$5:$BI$467,"&lt;4")</f>
        <v>0</v>
      </c>
      <c r="O173">
        <f>SUMIFS('Grid GenerationQueue'!AP$5:AP$467,'Grid GenerationQueue'!$AX$5:$AX$467,$B173,'Grid GenerationQueue'!$AY$5:$AY$467,$C173,'Grid GenerationQueue'!$BI$5:$BI$467,"&lt;4")</f>
        <v>0</v>
      </c>
      <c r="Q173">
        <f>SUMIFS('Grid GenerationQueue'!AE$5:AE$467,'Grid GenerationQueue'!$AX$5:$AX$467,$B173,'Grid GenerationQueue'!$AY$5:$AY$467,$C173,'Grid GenerationQueue'!$BH$5:$BH$467,"Executed")</f>
        <v>20</v>
      </c>
      <c r="R173">
        <f>SUMIFS('Grid GenerationQueue'!AF$5:AF$467,'Grid GenerationQueue'!$AX$5:$AX$467,$B173,'Grid GenerationQueue'!$AY$5:$AY$467,$C173,'Grid GenerationQueue'!$BH$5:$BH$467,"Executed")</f>
        <v>0</v>
      </c>
      <c r="S173">
        <f>SUMIFS('Grid GenerationQueue'!AG$5:AG$467,'Grid GenerationQueue'!$AX$5:$AX$467,$B173,'Grid GenerationQueue'!$AY$5:$AY$467,$C173,'Grid GenerationQueue'!$BH$5:$BH$467,"Executed")</f>
        <v>0</v>
      </c>
      <c r="T173">
        <f>SUMIFS('Grid GenerationQueue'!AH$5:AH$467,'Grid GenerationQueue'!$AX$5:$AX$467,$B173,'Grid GenerationQueue'!$AY$5:$AY$467,$C173,'Grid GenerationQueue'!$BH$5:$BH$467,"Executed")</f>
        <v>0</v>
      </c>
      <c r="U173">
        <f>SUMIFS('Grid GenerationQueue'!AI$5:AI$467,'Grid GenerationQueue'!$AX$5:$AX$467,$B173,'Grid GenerationQueue'!$AY$5:$AY$467,$C173,'Grid GenerationQueue'!$BH$5:$BH$467,"Executed")</f>
        <v>0</v>
      </c>
      <c r="V173">
        <f>SUMIFS('Grid GenerationQueue'!AJ$5:AJ$467,'Grid GenerationQueue'!$AX$5:$AX$467,$B173,'Grid GenerationQueue'!$AY$5:$AY$467,$C173,'Grid GenerationQueue'!$BH$5:$BH$467,"Executed")</f>
        <v>0</v>
      </c>
      <c r="W173">
        <f>SUMIFS('Grid GenerationQueue'!AK$5:AK$467,'Grid GenerationQueue'!$AX$5:$AX$467,$B173,'Grid GenerationQueue'!$AY$5:$AY$467,$C173,'Grid GenerationQueue'!$BH$5:$BH$467,"Executed")</f>
        <v>0</v>
      </c>
      <c r="X173">
        <f>SUMIFS('Grid GenerationQueue'!AL$5:AL$467,'Grid GenerationQueue'!$AX$5:$AX$467,$B173,'Grid GenerationQueue'!$AY$5:$AY$467,$C173,'Grid GenerationQueue'!$BH$5:$BH$467,"Executed")</f>
        <v>0</v>
      </c>
      <c r="Y173">
        <f>SUMIFS('Grid GenerationQueue'!AM$5:AM$467,'Grid GenerationQueue'!$AX$5:$AX$467,$B173,'Grid GenerationQueue'!$AY$5:$AY$467,$C173,'Grid GenerationQueue'!$BH$5:$BH$467,"Executed")</f>
        <v>0</v>
      </c>
      <c r="Z173">
        <f>SUMIFS('Grid GenerationQueue'!AN$5:AN$467,'Grid GenerationQueue'!$AX$5:$AX$467,$B173,'Grid GenerationQueue'!$AY$5:$AY$467,$C173,'Grid GenerationQueue'!$BH$5:$BH$467,"Executed")</f>
        <v>0</v>
      </c>
      <c r="AA173">
        <f>SUMIFS('Grid GenerationQueue'!AO$5:AO$467,'Grid GenerationQueue'!$AX$5:$AX$467,$B173,'Grid GenerationQueue'!$AY$5:$AY$467,$C173,'Grid GenerationQueue'!$BH$5:$BH$467,"Executed")</f>
        <v>0</v>
      </c>
      <c r="AB173">
        <f>SUMIFS('Grid GenerationQueue'!AP$5:AP$467,'Grid GenerationQueue'!$AX$5:$AX$467,$B173,'Grid GenerationQueue'!$AY$5:$AY$467,$C173,'Grid GenerationQueue'!$BH$5:$BH$467,"Executed")</f>
        <v>0</v>
      </c>
      <c r="AD173">
        <f>SUMIFS('Grid GenerationQueue'!AE$5:AE$467,'Grid GenerationQueue'!$AX$5:$AX$467,$B173,'Grid GenerationQueue'!$AY$5:$AY$467,$C173,'Grid GenerationQueue'!$BF$5:$BF$467,"&lt;&gt;"&amp;"")</f>
        <v>41.05</v>
      </c>
      <c r="AE173">
        <f>SUMIFS('Grid GenerationQueue'!AF$5:AF$467,'Grid GenerationQueue'!$AX$5:$AX$467,$B173,'Grid GenerationQueue'!$AY$5:$AY$467,$C173,'Grid GenerationQueue'!$BF$5:$BF$467,"&lt;&gt;"&amp;"")</f>
        <v>0</v>
      </c>
      <c r="AF173">
        <f>SUMIFS('Grid GenerationQueue'!AG$5:AG$467,'Grid GenerationQueue'!$AX$5:$AX$467,$B173,'Grid GenerationQueue'!$AY$5:$AY$467,$C173,'Grid GenerationQueue'!$BF$5:$BF$467,"&lt;&gt;"&amp;"")</f>
        <v>0</v>
      </c>
      <c r="AG173">
        <f>SUMIFS('Grid GenerationQueue'!AH$5:AH$467,'Grid GenerationQueue'!$AX$5:$AX$467,$B173,'Grid GenerationQueue'!$AY$5:$AY$467,$C173,'Grid GenerationQueue'!$BF$5:$BF$467,"&lt;&gt;"&amp;"")</f>
        <v>0</v>
      </c>
      <c r="AH173">
        <f>SUMIFS('Grid GenerationQueue'!AI$5:AI$467,'Grid GenerationQueue'!$AX$5:$AX$467,$B173,'Grid GenerationQueue'!$AY$5:$AY$467,$C173,'Grid GenerationQueue'!$BF$5:$BF$467,"&lt;&gt;"&amp;"")</f>
        <v>21.05</v>
      </c>
      <c r="AI173">
        <f>SUMIFS('Grid GenerationQueue'!AJ$5:AJ$467,'Grid GenerationQueue'!$AX$5:$AX$467,$B173,'Grid GenerationQueue'!$AY$5:$AY$467,$C173,'Grid GenerationQueue'!$BF$5:$BF$467,"&lt;&gt;"&amp;"")</f>
        <v>0</v>
      </c>
      <c r="AJ173">
        <f>SUMIFS('Grid GenerationQueue'!AK$5:AK$467,'Grid GenerationQueue'!$AX$5:$AX$467,$B173,'Grid GenerationQueue'!$AY$5:$AY$467,$C173,'Grid GenerationQueue'!$BF$5:$BF$467,"&lt;&gt;"&amp;"")</f>
        <v>0</v>
      </c>
      <c r="AK173">
        <f>SUMIFS('Grid GenerationQueue'!AL$5:AL$467,'Grid GenerationQueue'!$AX$5:$AX$467,$B173,'Grid GenerationQueue'!$AY$5:$AY$467,$C173,'Grid GenerationQueue'!$BF$5:$BF$467,"&lt;&gt;"&amp;"")</f>
        <v>0</v>
      </c>
      <c r="AL173">
        <f>SUMIFS('Grid GenerationQueue'!AM$5:AM$467,'Grid GenerationQueue'!$AX$5:$AX$467,$B173,'Grid GenerationQueue'!$AY$5:$AY$467,$C173,'Grid GenerationQueue'!$BF$5:$BF$467,"&lt;&gt;"&amp;"")</f>
        <v>0</v>
      </c>
      <c r="AM173">
        <f>SUMIFS('Grid GenerationQueue'!AN$5:AN$467,'Grid GenerationQueue'!$AX$5:$AX$467,$B173,'Grid GenerationQueue'!$AY$5:$AY$467,$C173,'Grid GenerationQueue'!$BF$5:$BF$467,"&lt;&gt;"&amp;"")</f>
        <v>0</v>
      </c>
      <c r="AN173">
        <f>SUMIFS('Grid GenerationQueue'!AO$5:AO$467,'Grid GenerationQueue'!$AX$5:$AX$467,$B173,'Grid GenerationQueue'!$AY$5:$AY$467,$C173,'Grid GenerationQueue'!$BF$5:$BF$467,"&lt;&gt;"&amp;"")</f>
        <v>0</v>
      </c>
      <c r="AO173">
        <f>SUMIFS('Grid GenerationQueue'!AP$5:AP$467,'Grid GenerationQueue'!$AX$5:$AX$467,$B173,'Grid GenerationQueue'!$AY$5:$AY$467,$C173,'Grid GenerationQueue'!$BF$5:$BF$467,"&lt;&gt;"&amp;"")</f>
        <v>0</v>
      </c>
      <c r="AQ173">
        <f>SUMIFS('Grid GenerationQueue'!AE$5:AE$467,'Grid GenerationQueue'!$AX$5:$AX$467,$B173,'Grid GenerationQueue'!$AY$5:$AY$467,$C173)</f>
        <v>41.05</v>
      </c>
      <c r="AR173">
        <f>SUMIFS('Grid GenerationQueue'!AF$5:AF$467,'Grid GenerationQueue'!$AX$5:$AX$467,$B173,'Grid GenerationQueue'!$AY$5:$AY$467,$C173)</f>
        <v>0</v>
      </c>
      <c r="AS173">
        <f>SUMIFS('Grid GenerationQueue'!AG$5:AG$467,'Grid GenerationQueue'!$AX$5:$AX$467,$B173,'Grid GenerationQueue'!$AY$5:$AY$467,$C173)</f>
        <v>0</v>
      </c>
      <c r="AT173">
        <f>SUMIFS('Grid GenerationQueue'!AH$5:AH$467,'Grid GenerationQueue'!$AX$5:$AX$467,$B173,'Grid GenerationQueue'!$AY$5:$AY$467,$C173)</f>
        <v>0</v>
      </c>
      <c r="AU173">
        <f>SUMIFS('Grid GenerationQueue'!AI$5:AI$467,'Grid GenerationQueue'!$AX$5:$AX$467,$B173,'Grid GenerationQueue'!$AY$5:$AY$467,$C173)</f>
        <v>21.05</v>
      </c>
      <c r="AV173">
        <f>SUMIFS('Grid GenerationQueue'!AJ$5:AJ$467,'Grid GenerationQueue'!$AX$5:$AX$467,$B173,'Grid GenerationQueue'!$AY$5:$AY$467,$C173)</f>
        <v>0</v>
      </c>
      <c r="AW173">
        <f>SUMIFS('Grid GenerationQueue'!AK$5:AK$467,'Grid GenerationQueue'!$AX$5:$AX$467,$B173,'Grid GenerationQueue'!$AY$5:$AY$467,$C173)</f>
        <v>0</v>
      </c>
      <c r="AX173">
        <f>SUMIFS('Grid GenerationQueue'!AL$5:AL$467,'Grid GenerationQueue'!$AX$5:$AX$467,$B173,'Grid GenerationQueue'!$AY$5:$AY$467,$C173)</f>
        <v>0</v>
      </c>
      <c r="AY173">
        <f>SUMIFS('Grid GenerationQueue'!AM$5:AM$467,'Grid GenerationQueue'!$AX$5:$AX$467,$B173,'Grid GenerationQueue'!$AY$5:$AY$467,$C173)</f>
        <v>0</v>
      </c>
      <c r="AZ173">
        <f>SUMIFS('Grid GenerationQueue'!AN$5:AN$467,'Grid GenerationQueue'!$AX$5:$AX$467,$B173,'Grid GenerationQueue'!$AY$5:$AY$467,$C173)</f>
        <v>0</v>
      </c>
      <c r="BA173">
        <f>SUMIFS('Grid GenerationQueue'!AO$5:AO$467,'Grid GenerationQueue'!$AX$5:$AX$467,$B173,'Grid GenerationQueue'!$AY$5:$AY$467,$C173)</f>
        <v>0</v>
      </c>
      <c r="BB173">
        <f>SUMIFS('Grid GenerationQueue'!AP$5:AP$467,'Grid GenerationQueue'!$AX$5:$AX$467,$B173,'Grid GenerationQueue'!$AY$5:$AY$467,$C173)</f>
        <v>0</v>
      </c>
      <c r="BD173">
        <f>SUMIFS('Grid GenerationQueue'!AE$5:AE$467,'Grid GenerationQueue'!$AX$5:$AX$467,$B173,'Grid GenerationQueue'!$AY$5:$AY$467,$C173,'Grid GenerationQueue'!$BH$5:$BH$467,"Executed",'Grid GenerationQueue'!$BB$5:$BB$467,"&lt;"&amp;$BE$3)</f>
        <v>20</v>
      </c>
      <c r="BE173">
        <f>SUMIFS('Grid GenerationQueue'!AF$5:AF$467,'Grid GenerationQueue'!$AX$5:$AX$467,$B173,'Grid GenerationQueue'!$AY$5:$AY$467,$C173,'Grid GenerationQueue'!$BH$5:$BH$467,"Executed",'Grid GenerationQueue'!$BB$5:$BB$467,"&lt;"&amp;$BE$3)</f>
        <v>0</v>
      </c>
      <c r="BF173">
        <f>SUMIFS('Grid GenerationQueue'!AG$5:AG$467,'Grid GenerationQueue'!$AX$5:$AX$467,$B173,'Grid GenerationQueue'!$AY$5:$AY$467,$C173,'Grid GenerationQueue'!$BH$5:$BH$467,"Executed",'Grid GenerationQueue'!$BB$5:$BB$467,"&lt;"&amp;$BE$3)</f>
        <v>0</v>
      </c>
      <c r="BG173">
        <f>SUMIFS('Grid GenerationQueue'!AH$5:AH$467,'Grid GenerationQueue'!$AX$5:$AX$467,$B173,'Grid GenerationQueue'!$AY$5:$AY$467,$C173,'Grid GenerationQueue'!$BH$5:$BH$467,"Executed",'Grid GenerationQueue'!$BB$5:$BB$467,"&lt;"&amp;$BE$3)</f>
        <v>0</v>
      </c>
      <c r="BH173">
        <f>SUMIFS('Grid GenerationQueue'!AI$5:AI$467,'Grid GenerationQueue'!$AX$5:$AX$467,$B173,'Grid GenerationQueue'!$AY$5:$AY$467,$C173,'Grid GenerationQueue'!$BH$5:$BH$467,"Executed",'Grid GenerationQueue'!$BB$5:$BB$467,"&lt;"&amp;$BE$3)</f>
        <v>0</v>
      </c>
      <c r="BI173">
        <f>SUMIFS('Grid GenerationQueue'!AJ$5:AJ$467,'Grid GenerationQueue'!$AX$5:$AX$467,$B173,'Grid GenerationQueue'!$AY$5:$AY$467,$C173,'Grid GenerationQueue'!$BH$5:$BH$467,"Executed",'Grid GenerationQueue'!$BB$5:$BB$467,"&lt;"&amp;$BE$3)</f>
        <v>0</v>
      </c>
      <c r="BJ173">
        <f>SUMIFS('Grid GenerationQueue'!AK$5:AK$467,'Grid GenerationQueue'!$AX$5:$AX$467,$B173,'Grid GenerationQueue'!$AY$5:$AY$467,$C173,'Grid GenerationQueue'!$BH$5:$BH$467,"Executed",'Grid GenerationQueue'!$BB$5:$BB$467,"&lt;"&amp;$BE$3)</f>
        <v>0</v>
      </c>
      <c r="BK173">
        <f>SUMIFS('Grid GenerationQueue'!AL$5:AL$467,'Grid GenerationQueue'!$AX$5:$AX$467,$B173,'Grid GenerationQueue'!$AY$5:$AY$467,$C173,'Grid GenerationQueue'!$BH$5:$BH$467,"Executed",'Grid GenerationQueue'!$BB$5:$BB$467,"&lt;"&amp;$BE$3)</f>
        <v>0</v>
      </c>
      <c r="BL173">
        <f>SUMIFS('Grid GenerationQueue'!AM$5:AM$467,'Grid GenerationQueue'!$AX$5:$AX$467,$B173,'Grid GenerationQueue'!$AY$5:$AY$467,$C173,'Grid GenerationQueue'!$BH$5:$BH$467,"Executed",'Grid GenerationQueue'!$BB$5:$BB$467,"&lt;"&amp;$BE$3)</f>
        <v>0</v>
      </c>
      <c r="BM173">
        <f>SUMIFS('Grid GenerationQueue'!AN$5:AN$467,'Grid GenerationQueue'!$AX$5:$AX$467,$B173,'Grid GenerationQueue'!$AY$5:$AY$467,$C173,'Grid GenerationQueue'!$BH$5:$BH$467,"Executed",'Grid GenerationQueue'!$BB$5:$BB$467,"&lt;"&amp;$BE$3)</f>
        <v>0</v>
      </c>
      <c r="BN173">
        <f>SUMIFS('Grid GenerationQueue'!AO$5:AO$467,'Grid GenerationQueue'!$AX$5:$AX$467,$B173,'Grid GenerationQueue'!$AY$5:$AY$467,$C173,'Grid GenerationQueue'!$BH$5:$BH$467,"Executed",'Grid GenerationQueue'!$BB$5:$BB$467,"&lt;"&amp;$BE$3)</f>
        <v>0</v>
      </c>
      <c r="BO173">
        <f>SUMIFS('Grid GenerationQueue'!AP$5:AP$467,'Grid GenerationQueue'!$AX$5:$AX$467,$B173,'Grid GenerationQueue'!$AY$5:$AY$467,$C173,'Grid GenerationQueue'!$BH$5:$BH$467,"Executed",'Grid GenerationQueue'!$BB$5:$BB$467,"&lt;"&amp;$BE$3)</f>
        <v>0</v>
      </c>
      <c r="BQ173">
        <f>SUMIFS('Grid GenerationQueue'!AE$5:AE$467,'Grid GenerationQueue'!$AX$5:$AX$467,$B173,'Grid GenerationQueue'!$AY$5:$AY$467,$C173,'Grid GenerationQueue'!$BF$5:$BF$467,"&lt;&gt;"&amp;"",'Grid GenerationQueue'!$BB$5:$BB$467,"&lt;"&amp;$BE$3)</f>
        <v>41.05</v>
      </c>
      <c r="BR173">
        <f>SUMIFS('Grid GenerationQueue'!AF$5:AF$467,'Grid GenerationQueue'!$AX$5:$AX$467,$B173,'Grid GenerationQueue'!$AY$5:$AY$467,$C173,'Grid GenerationQueue'!$BF$5:$BF$467,"&lt;&gt;"&amp;"",'Grid GenerationQueue'!$BB$5:$BB$467,"&lt;"&amp;$BE$3)</f>
        <v>0</v>
      </c>
      <c r="BS173">
        <f>SUMIFS('Grid GenerationQueue'!AG$5:AG$467,'Grid GenerationQueue'!$AX$5:$AX$467,$B173,'Grid GenerationQueue'!$AY$5:$AY$467,$C173,'Grid GenerationQueue'!$BF$5:$BF$467,"&lt;&gt;"&amp;"",'Grid GenerationQueue'!$BB$5:$BB$467,"&lt;"&amp;$BE$3)</f>
        <v>0</v>
      </c>
      <c r="BT173">
        <f>SUMIFS('Grid GenerationQueue'!AH$5:AH$467,'Grid GenerationQueue'!$AX$5:$AX$467,$B173,'Grid GenerationQueue'!$AY$5:$AY$467,$C173,'Grid GenerationQueue'!$BF$5:$BF$467,"&lt;&gt;"&amp;"",'Grid GenerationQueue'!$BB$5:$BB$467,"&lt;"&amp;$BE$3)</f>
        <v>0</v>
      </c>
      <c r="BU173">
        <f>SUMIFS('Grid GenerationQueue'!AI$5:AI$467,'Grid GenerationQueue'!$AX$5:$AX$467,$B173,'Grid GenerationQueue'!$AY$5:$AY$467,$C173,'Grid GenerationQueue'!$BF$5:$BF$467,"&lt;&gt;"&amp;"",'Grid GenerationQueue'!$BB$5:$BB$467,"&lt;"&amp;$BE$3)</f>
        <v>21.05</v>
      </c>
      <c r="BV173">
        <f>SUMIFS('Grid GenerationQueue'!AJ$5:AJ$467,'Grid GenerationQueue'!$AX$5:$AX$467,$B173,'Grid GenerationQueue'!$AY$5:$AY$467,$C173,'Grid GenerationQueue'!$BF$5:$BF$467,"&lt;&gt;"&amp;"",'Grid GenerationQueue'!$BB$5:$BB$467,"&lt;"&amp;$BE$3)</f>
        <v>0</v>
      </c>
      <c r="BW173">
        <f>SUMIFS('Grid GenerationQueue'!AK$5:AK$467,'Grid GenerationQueue'!$AX$5:$AX$467,$B173,'Grid GenerationQueue'!$AY$5:$AY$467,$C173,'Grid GenerationQueue'!$BF$5:$BF$467,"&lt;&gt;"&amp;"",'Grid GenerationQueue'!$BB$5:$BB$467,"&lt;"&amp;$BE$3)</f>
        <v>0</v>
      </c>
      <c r="BX173">
        <f>SUMIFS('Grid GenerationQueue'!AL$5:AL$467,'Grid GenerationQueue'!$AX$5:$AX$467,$B173,'Grid GenerationQueue'!$AY$5:$AY$467,$C173,'Grid GenerationQueue'!$BF$5:$BF$467,"&lt;&gt;"&amp;"",'Grid GenerationQueue'!$BB$5:$BB$467,"&lt;"&amp;$BE$3)</f>
        <v>0</v>
      </c>
      <c r="BY173">
        <f>SUMIFS('Grid GenerationQueue'!AM$5:AM$467,'Grid GenerationQueue'!$AX$5:$AX$467,$B173,'Grid GenerationQueue'!$AY$5:$AY$467,$C173,'Grid GenerationQueue'!$BF$5:$BF$467,"&lt;&gt;"&amp;"",'Grid GenerationQueue'!$BB$5:$BB$467,"&lt;"&amp;$BE$3)</f>
        <v>0</v>
      </c>
      <c r="BZ173">
        <f>SUMIFS('Grid GenerationQueue'!AN$5:AN$467,'Grid GenerationQueue'!$AX$5:$AX$467,$B173,'Grid GenerationQueue'!$AY$5:$AY$467,$C173,'Grid GenerationQueue'!$BF$5:$BF$467,"&lt;&gt;"&amp;"",'Grid GenerationQueue'!$BB$5:$BB$467,"&lt;"&amp;$BE$3)</f>
        <v>0</v>
      </c>
      <c r="CA173">
        <f>SUMIFS('Grid GenerationQueue'!AO$5:AO$467,'Grid GenerationQueue'!$AX$5:$AX$467,$B173,'Grid GenerationQueue'!$AY$5:$AY$467,$C173,'Grid GenerationQueue'!$BF$5:$BF$467,"&lt;&gt;"&amp;"",'Grid GenerationQueue'!$BB$5:$BB$467,"&lt;"&amp;$BE$3)</f>
        <v>0</v>
      </c>
      <c r="CB173">
        <f>SUMIFS('Grid GenerationQueue'!AP$5:AP$467,'Grid GenerationQueue'!$AX$5:$AX$467,$B173,'Grid GenerationQueue'!$AY$5:$AY$467,$C173,'Grid GenerationQueue'!$BF$5:$BF$467,"&lt;&gt;"&amp;"",'Grid GenerationQueue'!$BB$5:$BB$467,"&lt;"&amp;$BE$3)</f>
        <v>0</v>
      </c>
      <c r="CD173">
        <f>SUMIFS('Grid GenerationQueue'!AE$5:AE$467,'Grid GenerationQueue'!$AX$5:$AX$467,$B173,'Grid GenerationQueue'!$AY$5:$AY$467,$C173,'Grid GenerationQueue'!$BB$5:$BB$467,"&lt;"&amp;$BE$3)</f>
        <v>41.05</v>
      </c>
      <c r="CE173">
        <f>SUMIFS('Grid GenerationQueue'!AF$5:AF$467,'Grid GenerationQueue'!$AX$5:$AX$467,$B173,'Grid GenerationQueue'!$AY$5:$AY$467,$C173,'Grid GenerationQueue'!$BB$5:$BB$467,"&lt;"&amp;$BE$3)</f>
        <v>0</v>
      </c>
      <c r="CF173">
        <f>SUMIFS('Grid GenerationQueue'!AG$5:AG$467,'Grid GenerationQueue'!$AX$5:$AX$467,$B173,'Grid GenerationQueue'!$AY$5:$AY$467,$C173,'Grid GenerationQueue'!$BB$5:$BB$467,"&lt;"&amp;$BE$3)</f>
        <v>0</v>
      </c>
      <c r="CG173">
        <f>SUMIFS('Grid GenerationQueue'!AH$5:AH$467,'Grid GenerationQueue'!$AX$5:$AX$467,$B173,'Grid GenerationQueue'!$AY$5:$AY$467,$C173,'Grid GenerationQueue'!$BB$5:$BB$467,"&lt;"&amp;$BE$3)</f>
        <v>0</v>
      </c>
      <c r="CH173">
        <f>SUMIFS('Grid GenerationQueue'!AI$5:AI$467,'Grid GenerationQueue'!$AX$5:$AX$467,$B173,'Grid GenerationQueue'!$AY$5:$AY$467,$C173,'Grid GenerationQueue'!$BB$5:$BB$467,"&lt;"&amp;$BE$3)</f>
        <v>21.05</v>
      </c>
      <c r="CI173">
        <f>SUMIFS('Grid GenerationQueue'!AJ$5:AJ$467,'Grid GenerationQueue'!$AX$5:$AX$467,$B173,'Grid GenerationQueue'!$AY$5:$AY$467,$C173,'Grid GenerationQueue'!$BB$5:$BB$467,"&lt;"&amp;$BE$3)</f>
        <v>0</v>
      </c>
      <c r="CJ173">
        <f>SUMIFS('Grid GenerationQueue'!AK$5:AK$467,'Grid GenerationQueue'!$AX$5:$AX$467,$B173,'Grid GenerationQueue'!$AY$5:$AY$467,$C173,'Grid GenerationQueue'!$BB$5:$BB$467,"&lt;"&amp;$BE$3)</f>
        <v>0</v>
      </c>
      <c r="CK173">
        <f>SUMIFS('Grid GenerationQueue'!AL$5:AL$467,'Grid GenerationQueue'!$AX$5:$AX$467,$B173,'Grid GenerationQueue'!$AY$5:$AY$467,$C173,'Grid GenerationQueue'!$BB$5:$BB$467,"&lt;"&amp;$BE$3)</f>
        <v>0</v>
      </c>
      <c r="CL173">
        <f>SUMIFS('Grid GenerationQueue'!AM$5:AM$467,'Grid GenerationQueue'!$AX$5:$AX$467,$B173,'Grid GenerationQueue'!$AY$5:$AY$467,$C173,'Grid GenerationQueue'!$BB$5:$BB$467,"&lt;"&amp;$BE$3)</f>
        <v>0</v>
      </c>
      <c r="CM173">
        <f>SUMIFS('Grid GenerationQueue'!AN$5:AN$467,'Grid GenerationQueue'!$AX$5:$AX$467,$B173,'Grid GenerationQueue'!$AY$5:$AY$467,$C173,'Grid GenerationQueue'!$BB$5:$BB$467,"&lt;"&amp;$BE$3)</f>
        <v>0</v>
      </c>
      <c r="CN173">
        <f>SUMIFS('Grid GenerationQueue'!AO$5:AO$467,'Grid GenerationQueue'!$AX$5:$AX$467,$B173,'Grid GenerationQueue'!$AY$5:$AY$467,$C173,'Grid GenerationQueue'!$BB$5:$BB$467,"&lt;"&amp;$BE$3)</f>
        <v>0</v>
      </c>
      <c r="CO173">
        <f>SUMIFS('Grid GenerationQueue'!AP$5:AP$467,'Grid GenerationQueue'!$AX$5:$AX$467,$B173,'Grid GenerationQueue'!$AY$5:$AY$467,$C173,'Grid GenerationQueue'!$BB$5:$BB$467,"&lt;"&amp;$BE$3)</f>
        <v>0</v>
      </c>
    </row>
    <row r="174" spans="1:93" x14ac:dyDescent="0.35">
      <c r="A174" t="s">
        <v>4651</v>
      </c>
      <c r="B174" t="s">
        <v>4722</v>
      </c>
      <c r="C174">
        <v>230</v>
      </c>
      <c r="D174">
        <f>SUMIFS('Grid GenerationQueue'!AE$5:AE$467,'Grid GenerationQueue'!$AX$5:$AX$467,$B174,'Grid GenerationQueue'!$AY$5:$AY$467,$C174,'Grid GenerationQueue'!$BI$5:$BI$467,"&lt;4")</f>
        <v>0</v>
      </c>
      <c r="E174">
        <f>SUMIFS('Grid GenerationQueue'!AF$5:AF$467,'Grid GenerationQueue'!$AX$5:$AX$467,$B174,'Grid GenerationQueue'!$AY$5:$AY$467,$C174,'Grid GenerationQueue'!$BI$5:$BI$467,"&lt;4")</f>
        <v>0</v>
      </c>
      <c r="F174">
        <f>SUMIFS('Grid GenerationQueue'!AG$5:AG$467,'Grid GenerationQueue'!$AX$5:$AX$467,$B174,'Grid GenerationQueue'!$AY$5:$AY$467,$C174,'Grid GenerationQueue'!$BI$5:$BI$467,"&lt;4")</f>
        <v>0</v>
      </c>
      <c r="G174">
        <f>SUMIFS('Grid GenerationQueue'!AH$5:AH$467,'Grid GenerationQueue'!$AX$5:$AX$467,$B174,'Grid GenerationQueue'!$AY$5:$AY$467,$C174,'Grid GenerationQueue'!$BI$5:$BI$467,"&lt;4")</f>
        <v>0</v>
      </c>
      <c r="H174">
        <f>SUMIFS('Grid GenerationQueue'!AI$5:AI$467,'Grid GenerationQueue'!$AX$5:$AX$467,$B174,'Grid GenerationQueue'!$AY$5:$AY$467,$C174,'Grid GenerationQueue'!$BI$5:$BI$467,"&lt;4")</f>
        <v>0</v>
      </c>
      <c r="I174">
        <f>SUMIFS('Grid GenerationQueue'!AJ$5:AJ$467,'Grid GenerationQueue'!$AX$5:$AX$467,$B174,'Grid GenerationQueue'!$AY$5:$AY$467,$C174,'Grid GenerationQueue'!$BI$5:$BI$467,"&lt;4")</f>
        <v>0</v>
      </c>
      <c r="J174">
        <f>SUMIFS('Grid GenerationQueue'!AK$5:AK$467,'Grid GenerationQueue'!$AX$5:$AX$467,$B174,'Grid GenerationQueue'!$AY$5:$AY$467,$C174,'Grid GenerationQueue'!$BI$5:$BI$467,"&lt;4")</f>
        <v>0</v>
      </c>
      <c r="K174">
        <f>SUMIFS('Grid GenerationQueue'!AL$5:AL$467,'Grid GenerationQueue'!$AX$5:$AX$467,$B174,'Grid GenerationQueue'!$AY$5:$AY$467,$C174,'Grid GenerationQueue'!$BI$5:$BI$467,"&lt;4")</f>
        <v>0</v>
      </c>
      <c r="L174">
        <f>SUMIFS('Grid GenerationQueue'!AM$5:AM$467,'Grid GenerationQueue'!$AX$5:$AX$467,$B174,'Grid GenerationQueue'!$AY$5:$AY$467,$C174,'Grid GenerationQueue'!$BI$5:$BI$467,"&lt;4")</f>
        <v>0</v>
      </c>
      <c r="M174">
        <f>SUMIFS('Grid GenerationQueue'!AN$5:AN$467,'Grid GenerationQueue'!$AX$5:$AX$467,$B174,'Grid GenerationQueue'!$AY$5:$AY$467,$C174,'Grid GenerationQueue'!$BI$5:$BI$467,"&lt;4")</f>
        <v>0</v>
      </c>
      <c r="N174">
        <f>SUMIFS('Grid GenerationQueue'!AO$5:AO$467,'Grid GenerationQueue'!$AX$5:$AX$467,$B174,'Grid GenerationQueue'!$AY$5:$AY$467,$C174,'Grid GenerationQueue'!$BI$5:$BI$467,"&lt;4")</f>
        <v>0</v>
      </c>
      <c r="O174">
        <f>SUMIFS('Grid GenerationQueue'!AP$5:AP$467,'Grid GenerationQueue'!$AX$5:$AX$467,$B174,'Grid GenerationQueue'!$AY$5:$AY$467,$C174,'Grid GenerationQueue'!$BI$5:$BI$467,"&lt;4")</f>
        <v>0</v>
      </c>
      <c r="Q174">
        <f>SUMIFS('Grid GenerationQueue'!AE$5:AE$467,'Grid GenerationQueue'!$AX$5:$AX$467,$B174,'Grid GenerationQueue'!$AY$5:$AY$467,$C174,'Grid GenerationQueue'!$BH$5:$BH$467,"Executed")</f>
        <v>0</v>
      </c>
      <c r="R174">
        <f>SUMIFS('Grid GenerationQueue'!AF$5:AF$467,'Grid GenerationQueue'!$AX$5:$AX$467,$B174,'Grid GenerationQueue'!$AY$5:$AY$467,$C174,'Grid GenerationQueue'!$BH$5:$BH$467,"Executed")</f>
        <v>0</v>
      </c>
      <c r="S174">
        <f>SUMIFS('Grid GenerationQueue'!AG$5:AG$467,'Grid GenerationQueue'!$AX$5:$AX$467,$B174,'Grid GenerationQueue'!$AY$5:$AY$467,$C174,'Grid GenerationQueue'!$BH$5:$BH$467,"Executed")</f>
        <v>0</v>
      </c>
      <c r="T174">
        <f>SUMIFS('Grid GenerationQueue'!AH$5:AH$467,'Grid GenerationQueue'!$AX$5:$AX$467,$B174,'Grid GenerationQueue'!$AY$5:$AY$467,$C174,'Grid GenerationQueue'!$BH$5:$BH$467,"Executed")</f>
        <v>0</v>
      </c>
      <c r="U174">
        <f>SUMIFS('Grid GenerationQueue'!AI$5:AI$467,'Grid GenerationQueue'!$AX$5:$AX$467,$B174,'Grid GenerationQueue'!$AY$5:$AY$467,$C174,'Grid GenerationQueue'!$BH$5:$BH$467,"Executed")</f>
        <v>0</v>
      </c>
      <c r="V174">
        <f>SUMIFS('Grid GenerationQueue'!AJ$5:AJ$467,'Grid GenerationQueue'!$AX$5:$AX$467,$B174,'Grid GenerationQueue'!$AY$5:$AY$467,$C174,'Grid GenerationQueue'!$BH$5:$BH$467,"Executed")</f>
        <v>0</v>
      </c>
      <c r="W174">
        <f>SUMIFS('Grid GenerationQueue'!AK$5:AK$467,'Grid GenerationQueue'!$AX$5:$AX$467,$B174,'Grid GenerationQueue'!$AY$5:$AY$467,$C174,'Grid GenerationQueue'!$BH$5:$BH$467,"Executed")</f>
        <v>0</v>
      </c>
      <c r="X174">
        <f>SUMIFS('Grid GenerationQueue'!AL$5:AL$467,'Grid GenerationQueue'!$AX$5:$AX$467,$B174,'Grid GenerationQueue'!$AY$5:$AY$467,$C174,'Grid GenerationQueue'!$BH$5:$BH$467,"Executed")</f>
        <v>0</v>
      </c>
      <c r="Y174">
        <f>SUMIFS('Grid GenerationQueue'!AM$5:AM$467,'Grid GenerationQueue'!$AX$5:$AX$467,$B174,'Grid GenerationQueue'!$AY$5:$AY$467,$C174,'Grid GenerationQueue'!$BH$5:$BH$467,"Executed")</f>
        <v>0</v>
      </c>
      <c r="Z174">
        <f>SUMIFS('Grid GenerationQueue'!AN$5:AN$467,'Grid GenerationQueue'!$AX$5:$AX$467,$B174,'Grid GenerationQueue'!$AY$5:$AY$467,$C174,'Grid GenerationQueue'!$BH$5:$BH$467,"Executed")</f>
        <v>0</v>
      </c>
      <c r="AA174">
        <f>SUMIFS('Grid GenerationQueue'!AO$5:AO$467,'Grid GenerationQueue'!$AX$5:$AX$467,$B174,'Grid GenerationQueue'!$AY$5:$AY$467,$C174,'Grid GenerationQueue'!$BH$5:$BH$467,"Executed")</f>
        <v>0</v>
      </c>
      <c r="AB174">
        <f>SUMIFS('Grid GenerationQueue'!AP$5:AP$467,'Grid GenerationQueue'!$AX$5:$AX$467,$B174,'Grid GenerationQueue'!$AY$5:$AY$467,$C174,'Grid GenerationQueue'!$BH$5:$BH$467,"Executed")</f>
        <v>0</v>
      </c>
      <c r="AD174">
        <f>SUMIFS('Grid GenerationQueue'!AE$5:AE$467,'Grid GenerationQueue'!$AX$5:$AX$467,$B174,'Grid GenerationQueue'!$AY$5:$AY$467,$C174,'Grid GenerationQueue'!$BF$5:$BF$467,"&lt;&gt;"&amp;"")</f>
        <v>0</v>
      </c>
      <c r="AE174">
        <f>SUMIFS('Grid GenerationQueue'!AF$5:AF$467,'Grid GenerationQueue'!$AX$5:$AX$467,$B174,'Grid GenerationQueue'!$AY$5:$AY$467,$C174,'Grid GenerationQueue'!$BF$5:$BF$467,"&lt;&gt;"&amp;"")</f>
        <v>0</v>
      </c>
      <c r="AF174">
        <f>SUMIFS('Grid GenerationQueue'!AG$5:AG$467,'Grid GenerationQueue'!$AX$5:$AX$467,$B174,'Grid GenerationQueue'!$AY$5:$AY$467,$C174,'Grid GenerationQueue'!$BF$5:$BF$467,"&lt;&gt;"&amp;"")</f>
        <v>0</v>
      </c>
      <c r="AG174">
        <f>SUMIFS('Grid GenerationQueue'!AH$5:AH$467,'Grid GenerationQueue'!$AX$5:$AX$467,$B174,'Grid GenerationQueue'!$AY$5:$AY$467,$C174,'Grid GenerationQueue'!$BF$5:$BF$467,"&lt;&gt;"&amp;"")</f>
        <v>0</v>
      </c>
      <c r="AH174">
        <f>SUMIFS('Grid GenerationQueue'!AI$5:AI$467,'Grid GenerationQueue'!$AX$5:$AX$467,$B174,'Grid GenerationQueue'!$AY$5:$AY$467,$C174,'Grid GenerationQueue'!$BF$5:$BF$467,"&lt;&gt;"&amp;"")</f>
        <v>0</v>
      </c>
      <c r="AI174">
        <f>SUMIFS('Grid GenerationQueue'!AJ$5:AJ$467,'Grid GenerationQueue'!$AX$5:$AX$467,$B174,'Grid GenerationQueue'!$AY$5:$AY$467,$C174,'Grid GenerationQueue'!$BF$5:$BF$467,"&lt;&gt;"&amp;"")</f>
        <v>0</v>
      </c>
      <c r="AJ174">
        <f>SUMIFS('Grid GenerationQueue'!AK$5:AK$467,'Grid GenerationQueue'!$AX$5:$AX$467,$B174,'Grid GenerationQueue'!$AY$5:$AY$467,$C174,'Grid GenerationQueue'!$BF$5:$BF$467,"&lt;&gt;"&amp;"")</f>
        <v>0</v>
      </c>
      <c r="AK174">
        <f>SUMIFS('Grid GenerationQueue'!AL$5:AL$467,'Grid GenerationQueue'!$AX$5:$AX$467,$B174,'Grid GenerationQueue'!$AY$5:$AY$467,$C174,'Grid GenerationQueue'!$BF$5:$BF$467,"&lt;&gt;"&amp;"")</f>
        <v>0</v>
      </c>
      <c r="AL174">
        <f>SUMIFS('Grid GenerationQueue'!AM$5:AM$467,'Grid GenerationQueue'!$AX$5:$AX$467,$B174,'Grid GenerationQueue'!$AY$5:$AY$467,$C174,'Grid GenerationQueue'!$BF$5:$BF$467,"&lt;&gt;"&amp;"")</f>
        <v>0</v>
      </c>
      <c r="AM174">
        <f>SUMIFS('Grid GenerationQueue'!AN$5:AN$467,'Grid GenerationQueue'!$AX$5:$AX$467,$B174,'Grid GenerationQueue'!$AY$5:$AY$467,$C174,'Grid GenerationQueue'!$BF$5:$BF$467,"&lt;&gt;"&amp;"")</f>
        <v>0</v>
      </c>
      <c r="AN174">
        <f>SUMIFS('Grid GenerationQueue'!AO$5:AO$467,'Grid GenerationQueue'!$AX$5:$AX$467,$B174,'Grid GenerationQueue'!$AY$5:$AY$467,$C174,'Grid GenerationQueue'!$BF$5:$BF$467,"&lt;&gt;"&amp;"")</f>
        <v>0</v>
      </c>
      <c r="AO174">
        <f>SUMIFS('Grid GenerationQueue'!AP$5:AP$467,'Grid GenerationQueue'!$AX$5:$AX$467,$B174,'Grid GenerationQueue'!$AY$5:$AY$467,$C174,'Grid GenerationQueue'!$BF$5:$BF$467,"&lt;&gt;"&amp;"")</f>
        <v>0</v>
      </c>
      <c r="AQ174">
        <f>SUMIFS('Grid GenerationQueue'!AE$5:AE$467,'Grid GenerationQueue'!$AX$5:$AX$467,$B174,'Grid GenerationQueue'!$AY$5:$AY$467,$C174)</f>
        <v>0</v>
      </c>
      <c r="AR174">
        <f>SUMIFS('Grid GenerationQueue'!AF$5:AF$467,'Grid GenerationQueue'!$AX$5:$AX$467,$B174,'Grid GenerationQueue'!$AY$5:$AY$467,$C174)</f>
        <v>0</v>
      </c>
      <c r="AS174">
        <f>SUMIFS('Grid GenerationQueue'!AG$5:AG$467,'Grid GenerationQueue'!$AX$5:$AX$467,$B174,'Grid GenerationQueue'!$AY$5:$AY$467,$C174)</f>
        <v>0</v>
      </c>
      <c r="AT174">
        <f>SUMIFS('Grid GenerationQueue'!AH$5:AH$467,'Grid GenerationQueue'!$AX$5:$AX$467,$B174,'Grid GenerationQueue'!$AY$5:$AY$467,$C174)</f>
        <v>0</v>
      </c>
      <c r="AU174">
        <f>SUMIFS('Grid GenerationQueue'!AI$5:AI$467,'Grid GenerationQueue'!$AX$5:$AX$467,$B174,'Grid GenerationQueue'!$AY$5:$AY$467,$C174)</f>
        <v>0</v>
      </c>
      <c r="AV174">
        <f>SUMIFS('Grid GenerationQueue'!AJ$5:AJ$467,'Grid GenerationQueue'!$AX$5:$AX$467,$B174,'Grid GenerationQueue'!$AY$5:$AY$467,$C174)</f>
        <v>0</v>
      </c>
      <c r="AW174">
        <f>SUMIFS('Grid GenerationQueue'!AK$5:AK$467,'Grid GenerationQueue'!$AX$5:$AX$467,$B174,'Grid GenerationQueue'!$AY$5:$AY$467,$C174)</f>
        <v>0</v>
      </c>
      <c r="AX174">
        <f>SUMIFS('Grid GenerationQueue'!AL$5:AL$467,'Grid GenerationQueue'!$AX$5:$AX$467,$B174,'Grid GenerationQueue'!$AY$5:$AY$467,$C174)</f>
        <v>0</v>
      </c>
      <c r="AY174">
        <f>SUMIFS('Grid GenerationQueue'!AM$5:AM$467,'Grid GenerationQueue'!$AX$5:$AX$467,$B174,'Grid GenerationQueue'!$AY$5:$AY$467,$C174)</f>
        <v>0</v>
      </c>
      <c r="AZ174">
        <f>SUMIFS('Grid GenerationQueue'!AN$5:AN$467,'Grid GenerationQueue'!$AX$5:$AX$467,$B174,'Grid GenerationQueue'!$AY$5:$AY$467,$C174)</f>
        <v>0</v>
      </c>
      <c r="BA174">
        <f>SUMIFS('Grid GenerationQueue'!AO$5:AO$467,'Grid GenerationQueue'!$AX$5:$AX$467,$B174,'Grid GenerationQueue'!$AY$5:$AY$467,$C174)</f>
        <v>0</v>
      </c>
      <c r="BB174">
        <f>SUMIFS('Grid GenerationQueue'!AP$5:AP$467,'Grid GenerationQueue'!$AX$5:$AX$467,$B174,'Grid GenerationQueue'!$AY$5:$AY$467,$C174)</f>
        <v>0</v>
      </c>
      <c r="BD174">
        <f>SUMIFS('Grid GenerationQueue'!AE$5:AE$467,'Grid GenerationQueue'!$AX$5:$AX$467,$B174,'Grid GenerationQueue'!$AY$5:$AY$467,$C174,'Grid GenerationQueue'!$BH$5:$BH$467,"Executed",'Grid GenerationQueue'!$BB$5:$BB$467,"&lt;"&amp;$BE$3)</f>
        <v>0</v>
      </c>
      <c r="BE174">
        <f>SUMIFS('Grid GenerationQueue'!AF$5:AF$467,'Grid GenerationQueue'!$AX$5:$AX$467,$B174,'Grid GenerationQueue'!$AY$5:$AY$467,$C174,'Grid GenerationQueue'!$BH$5:$BH$467,"Executed",'Grid GenerationQueue'!$BB$5:$BB$467,"&lt;"&amp;$BE$3)</f>
        <v>0</v>
      </c>
      <c r="BF174">
        <f>SUMIFS('Grid GenerationQueue'!AG$5:AG$467,'Grid GenerationQueue'!$AX$5:$AX$467,$B174,'Grid GenerationQueue'!$AY$5:$AY$467,$C174,'Grid GenerationQueue'!$BH$5:$BH$467,"Executed",'Grid GenerationQueue'!$BB$5:$BB$467,"&lt;"&amp;$BE$3)</f>
        <v>0</v>
      </c>
      <c r="BG174">
        <f>SUMIFS('Grid GenerationQueue'!AH$5:AH$467,'Grid GenerationQueue'!$AX$5:$AX$467,$B174,'Grid GenerationQueue'!$AY$5:$AY$467,$C174,'Grid GenerationQueue'!$BH$5:$BH$467,"Executed",'Grid GenerationQueue'!$BB$5:$BB$467,"&lt;"&amp;$BE$3)</f>
        <v>0</v>
      </c>
      <c r="BH174">
        <f>SUMIFS('Grid GenerationQueue'!AI$5:AI$467,'Grid GenerationQueue'!$AX$5:$AX$467,$B174,'Grid GenerationQueue'!$AY$5:$AY$467,$C174,'Grid GenerationQueue'!$BH$5:$BH$467,"Executed",'Grid GenerationQueue'!$BB$5:$BB$467,"&lt;"&amp;$BE$3)</f>
        <v>0</v>
      </c>
      <c r="BI174">
        <f>SUMIFS('Grid GenerationQueue'!AJ$5:AJ$467,'Grid GenerationQueue'!$AX$5:$AX$467,$B174,'Grid GenerationQueue'!$AY$5:$AY$467,$C174,'Grid GenerationQueue'!$BH$5:$BH$467,"Executed",'Grid GenerationQueue'!$BB$5:$BB$467,"&lt;"&amp;$BE$3)</f>
        <v>0</v>
      </c>
      <c r="BJ174">
        <f>SUMIFS('Grid GenerationQueue'!AK$5:AK$467,'Grid GenerationQueue'!$AX$5:$AX$467,$B174,'Grid GenerationQueue'!$AY$5:$AY$467,$C174,'Grid GenerationQueue'!$BH$5:$BH$467,"Executed",'Grid GenerationQueue'!$BB$5:$BB$467,"&lt;"&amp;$BE$3)</f>
        <v>0</v>
      </c>
      <c r="BK174">
        <f>SUMIFS('Grid GenerationQueue'!AL$5:AL$467,'Grid GenerationQueue'!$AX$5:$AX$467,$B174,'Grid GenerationQueue'!$AY$5:$AY$467,$C174,'Grid GenerationQueue'!$BH$5:$BH$467,"Executed",'Grid GenerationQueue'!$BB$5:$BB$467,"&lt;"&amp;$BE$3)</f>
        <v>0</v>
      </c>
      <c r="BL174">
        <f>SUMIFS('Grid GenerationQueue'!AM$5:AM$467,'Grid GenerationQueue'!$AX$5:$AX$467,$B174,'Grid GenerationQueue'!$AY$5:$AY$467,$C174,'Grid GenerationQueue'!$BH$5:$BH$467,"Executed",'Grid GenerationQueue'!$BB$5:$BB$467,"&lt;"&amp;$BE$3)</f>
        <v>0</v>
      </c>
      <c r="BM174">
        <f>SUMIFS('Grid GenerationQueue'!AN$5:AN$467,'Grid GenerationQueue'!$AX$5:$AX$467,$B174,'Grid GenerationQueue'!$AY$5:$AY$467,$C174,'Grid GenerationQueue'!$BH$5:$BH$467,"Executed",'Grid GenerationQueue'!$BB$5:$BB$467,"&lt;"&amp;$BE$3)</f>
        <v>0</v>
      </c>
      <c r="BN174">
        <f>SUMIFS('Grid GenerationQueue'!AO$5:AO$467,'Grid GenerationQueue'!$AX$5:$AX$467,$B174,'Grid GenerationQueue'!$AY$5:$AY$467,$C174,'Grid GenerationQueue'!$BH$5:$BH$467,"Executed",'Grid GenerationQueue'!$BB$5:$BB$467,"&lt;"&amp;$BE$3)</f>
        <v>0</v>
      </c>
      <c r="BO174">
        <f>SUMIFS('Grid GenerationQueue'!AP$5:AP$467,'Grid GenerationQueue'!$AX$5:$AX$467,$B174,'Grid GenerationQueue'!$AY$5:$AY$467,$C174,'Grid GenerationQueue'!$BH$5:$BH$467,"Executed",'Grid GenerationQueue'!$BB$5:$BB$467,"&lt;"&amp;$BE$3)</f>
        <v>0</v>
      </c>
      <c r="BQ174">
        <f>SUMIFS('Grid GenerationQueue'!AE$5:AE$467,'Grid GenerationQueue'!$AX$5:$AX$467,$B174,'Grid GenerationQueue'!$AY$5:$AY$467,$C174,'Grid GenerationQueue'!$BF$5:$BF$467,"&lt;&gt;"&amp;"",'Grid GenerationQueue'!$BB$5:$BB$467,"&lt;"&amp;$BE$3)</f>
        <v>0</v>
      </c>
      <c r="BR174">
        <f>SUMIFS('Grid GenerationQueue'!AF$5:AF$467,'Grid GenerationQueue'!$AX$5:$AX$467,$B174,'Grid GenerationQueue'!$AY$5:$AY$467,$C174,'Grid GenerationQueue'!$BF$5:$BF$467,"&lt;&gt;"&amp;"",'Grid GenerationQueue'!$BB$5:$BB$467,"&lt;"&amp;$BE$3)</f>
        <v>0</v>
      </c>
      <c r="BS174">
        <f>SUMIFS('Grid GenerationQueue'!AG$5:AG$467,'Grid GenerationQueue'!$AX$5:$AX$467,$B174,'Grid GenerationQueue'!$AY$5:$AY$467,$C174,'Grid GenerationQueue'!$BF$5:$BF$467,"&lt;&gt;"&amp;"",'Grid GenerationQueue'!$BB$5:$BB$467,"&lt;"&amp;$BE$3)</f>
        <v>0</v>
      </c>
      <c r="BT174">
        <f>SUMIFS('Grid GenerationQueue'!AH$5:AH$467,'Grid GenerationQueue'!$AX$5:$AX$467,$B174,'Grid GenerationQueue'!$AY$5:$AY$467,$C174,'Grid GenerationQueue'!$BF$5:$BF$467,"&lt;&gt;"&amp;"",'Grid GenerationQueue'!$BB$5:$BB$467,"&lt;"&amp;$BE$3)</f>
        <v>0</v>
      </c>
      <c r="BU174">
        <f>SUMIFS('Grid GenerationQueue'!AI$5:AI$467,'Grid GenerationQueue'!$AX$5:$AX$467,$B174,'Grid GenerationQueue'!$AY$5:$AY$467,$C174,'Grid GenerationQueue'!$BF$5:$BF$467,"&lt;&gt;"&amp;"",'Grid GenerationQueue'!$BB$5:$BB$467,"&lt;"&amp;$BE$3)</f>
        <v>0</v>
      </c>
      <c r="BV174">
        <f>SUMIFS('Grid GenerationQueue'!AJ$5:AJ$467,'Grid GenerationQueue'!$AX$5:$AX$467,$B174,'Grid GenerationQueue'!$AY$5:$AY$467,$C174,'Grid GenerationQueue'!$BF$5:$BF$467,"&lt;&gt;"&amp;"",'Grid GenerationQueue'!$BB$5:$BB$467,"&lt;"&amp;$BE$3)</f>
        <v>0</v>
      </c>
      <c r="BW174">
        <f>SUMIFS('Grid GenerationQueue'!AK$5:AK$467,'Grid GenerationQueue'!$AX$5:$AX$467,$B174,'Grid GenerationQueue'!$AY$5:$AY$467,$C174,'Grid GenerationQueue'!$BF$5:$BF$467,"&lt;&gt;"&amp;"",'Grid GenerationQueue'!$BB$5:$BB$467,"&lt;"&amp;$BE$3)</f>
        <v>0</v>
      </c>
      <c r="BX174">
        <f>SUMIFS('Grid GenerationQueue'!AL$5:AL$467,'Grid GenerationQueue'!$AX$5:$AX$467,$B174,'Grid GenerationQueue'!$AY$5:$AY$467,$C174,'Grid GenerationQueue'!$BF$5:$BF$467,"&lt;&gt;"&amp;"",'Grid GenerationQueue'!$BB$5:$BB$467,"&lt;"&amp;$BE$3)</f>
        <v>0</v>
      </c>
      <c r="BY174">
        <f>SUMIFS('Grid GenerationQueue'!AM$5:AM$467,'Grid GenerationQueue'!$AX$5:$AX$467,$B174,'Grid GenerationQueue'!$AY$5:$AY$467,$C174,'Grid GenerationQueue'!$BF$5:$BF$467,"&lt;&gt;"&amp;"",'Grid GenerationQueue'!$BB$5:$BB$467,"&lt;"&amp;$BE$3)</f>
        <v>0</v>
      </c>
      <c r="BZ174">
        <f>SUMIFS('Grid GenerationQueue'!AN$5:AN$467,'Grid GenerationQueue'!$AX$5:$AX$467,$B174,'Grid GenerationQueue'!$AY$5:$AY$467,$C174,'Grid GenerationQueue'!$BF$5:$BF$467,"&lt;&gt;"&amp;"",'Grid GenerationQueue'!$BB$5:$BB$467,"&lt;"&amp;$BE$3)</f>
        <v>0</v>
      </c>
      <c r="CA174">
        <f>SUMIFS('Grid GenerationQueue'!AO$5:AO$467,'Grid GenerationQueue'!$AX$5:$AX$467,$B174,'Grid GenerationQueue'!$AY$5:$AY$467,$C174,'Grid GenerationQueue'!$BF$5:$BF$467,"&lt;&gt;"&amp;"",'Grid GenerationQueue'!$BB$5:$BB$467,"&lt;"&amp;$BE$3)</f>
        <v>0</v>
      </c>
      <c r="CB174">
        <f>SUMIFS('Grid GenerationQueue'!AP$5:AP$467,'Grid GenerationQueue'!$AX$5:$AX$467,$B174,'Grid GenerationQueue'!$AY$5:$AY$467,$C174,'Grid GenerationQueue'!$BF$5:$BF$467,"&lt;&gt;"&amp;"",'Grid GenerationQueue'!$BB$5:$BB$467,"&lt;"&amp;$BE$3)</f>
        <v>0</v>
      </c>
      <c r="CD174">
        <f>SUMIFS('Grid GenerationQueue'!AE$5:AE$467,'Grid GenerationQueue'!$AX$5:$AX$467,$B174,'Grid GenerationQueue'!$AY$5:$AY$467,$C174,'Grid GenerationQueue'!$BB$5:$BB$467,"&lt;"&amp;$BE$3)</f>
        <v>0</v>
      </c>
      <c r="CE174">
        <f>SUMIFS('Grid GenerationQueue'!AF$5:AF$467,'Grid GenerationQueue'!$AX$5:$AX$467,$B174,'Grid GenerationQueue'!$AY$5:$AY$467,$C174,'Grid GenerationQueue'!$BB$5:$BB$467,"&lt;"&amp;$BE$3)</f>
        <v>0</v>
      </c>
      <c r="CF174">
        <f>SUMIFS('Grid GenerationQueue'!AG$5:AG$467,'Grid GenerationQueue'!$AX$5:$AX$467,$B174,'Grid GenerationQueue'!$AY$5:$AY$467,$C174,'Grid GenerationQueue'!$BB$5:$BB$467,"&lt;"&amp;$BE$3)</f>
        <v>0</v>
      </c>
      <c r="CG174">
        <f>SUMIFS('Grid GenerationQueue'!AH$5:AH$467,'Grid GenerationQueue'!$AX$5:$AX$467,$B174,'Grid GenerationQueue'!$AY$5:$AY$467,$C174,'Grid GenerationQueue'!$BB$5:$BB$467,"&lt;"&amp;$BE$3)</f>
        <v>0</v>
      </c>
      <c r="CH174">
        <f>SUMIFS('Grid GenerationQueue'!AI$5:AI$467,'Grid GenerationQueue'!$AX$5:$AX$467,$B174,'Grid GenerationQueue'!$AY$5:$AY$467,$C174,'Grid GenerationQueue'!$BB$5:$BB$467,"&lt;"&amp;$BE$3)</f>
        <v>0</v>
      </c>
      <c r="CI174">
        <f>SUMIFS('Grid GenerationQueue'!AJ$5:AJ$467,'Grid GenerationQueue'!$AX$5:$AX$467,$B174,'Grid GenerationQueue'!$AY$5:$AY$467,$C174,'Grid GenerationQueue'!$BB$5:$BB$467,"&lt;"&amp;$BE$3)</f>
        <v>0</v>
      </c>
      <c r="CJ174">
        <f>SUMIFS('Grid GenerationQueue'!AK$5:AK$467,'Grid GenerationQueue'!$AX$5:$AX$467,$B174,'Grid GenerationQueue'!$AY$5:$AY$467,$C174,'Grid GenerationQueue'!$BB$5:$BB$467,"&lt;"&amp;$BE$3)</f>
        <v>0</v>
      </c>
      <c r="CK174">
        <f>SUMIFS('Grid GenerationQueue'!AL$5:AL$467,'Grid GenerationQueue'!$AX$5:$AX$467,$B174,'Grid GenerationQueue'!$AY$5:$AY$467,$C174,'Grid GenerationQueue'!$BB$5:$BB$467,"&lt;"&amp;$BE$3)</f>
        <v>0</v>
      </c>
      <c r="CL174">
        <f>SUMIFS('Grid GenerationQueue'!AM$5:AM$467,'Grid GenerationQueue'!$AX$5:$AX$467,$B174,'Grid GenerationQueue'!$AY$5:$AY$467,$C174,'Grid GenerationQueue'!$BB$5:$BB$467,"&lt;"&amp;$BE$3)</f>
        <v>0</v>
      </c>
      <c r="CM174">
        <f>SUMIFS('Grid GenerationQueue'!AN$5:AN$467,'Grid GenerationQueue'!$AX$5:$AX$467,$B174,'Grid GenerationQueue'!$AY$5:$AY$467,$C174,'Grid GenerationQueue'!$BB$5:$BB$467,"&lt;"&amp;$BE$3)</f>
        <v>0</v>
      </c>
      <c r="CN174">
        <f>SUMIFS('Grid GenerationQueue'!AO$5:AO$467,'Grid GenerationQueue'!$AX$5:$AX$467,$B174,'Grid GenerationQueue'!$AY$5:$AY$467,$C174,'Grid GenerationQueue'!$BB$5:$BB$467,"&lt;"&amp;$BE$3)</f>
        <v>0</v>
      </c>
      <c r="CO174">
        <f>SUMIFS('Grid GenerationQueue'!AP$5:AP$467,'Grid GenerationQueue'!$AX$5:$AX$467,$B174,'Grid GenerationQueue'!$AY$5:$AY$467,$C174,'Grid GenerationQueue'!$BB$5:$BB$467,"&lt;"&amp;$BE$3)</f>
        <v>0</v>
      </c>
    </row>
    <row r="175" spans="1:93" x14ac:dyDescent="0.35">
      <c r="A175" t="s">
        <v>4648</v>
      </c>
      <c r="B175" t="s">
        <v>4723</v>
      </c>
      <c r="C175">
        <v>230</v>
      </c>
      <c r="D175">
        <f>SUMIFS('Grid GenerationQueue'!AE$5:AE$467,'Grid GenerationQueue'!$AX$5:$AX$467,$B175,'Grid GenerationQueue'!$AY$5:$AY$467,$C175,'Grid GenerationQueue'!$BI$5:$BI$467,"&lt;4")</f>
        <v>0</v>
      </c>
      <c r="E175">
        <f>SUMIFS('Grid GenerationQueue'!AF$5:AF$467,'Grid GenerationQueue'!$AX$5:$AX$467,$B175,'Grid GenerationQueue'!$AY$5:$AY$467,$C175,'Grid GenerationQueue'!$BI$5:$BI$467,"&lt;4")</f>
        <v>0</v>
      </c>
      <c r="F175">
        <f>SUMIFS('Grid GenerationQueue'!AG$5:AG$467,'Grid GenerationQueue'!$AX$5:$AX$467,$B175,'Grid GenerationQueue'!$AY$5:$AY$467,$C175,'Grid GenerationQueue'!$BI$5:$BI$467,"&lt;4")</f>
        <v>0</v>
      </c>
      <c r="G175">
        <f>SUMIFS('Grid GenerationQueue'!AH$5:AH$467,'Grid GenerationQueue'!$AX$5:$AX$467,$B175,'Grid GenerationQueue'!$AY$5:$AY$467,$C175,'Grid GenerationQueue'!$BI$5:$BI$467,"&lt;4")</f>
        <v>0</v>
      </c>
      <c r="H175">
        <f>SUMIFS('Grid GenerationQueue'!AI$5:AI$467,'Grid GenerationQueue'!$AX$5:$AX$467,$B175,'Grid GenerationQueue'!$AY$5:$AY$467,$C175,'Grid GenerationQueue'!$BI$5:$BI$467,"&lt;4")</f>
        <v>0</v>
      </c>
      <c r="I175">
        <f>SUMIFS('Grid GenerationQueue'!AJ$5:AJ$467,'Grid GenerationQueue'!$AX$5:$AX$467,$B175,'Grid GenerationQueue'!$AY$5:$AY$467,$C175,'Grid GenerationQueue'!$BI$5:$BI$467,"&lt;4")</f>
        <v>0</v>
      </c>
      <c r="J175">
        <f>SUMIFS('Grid GenerationQueue'!AK$5:AK$467,'Grid GenerationQueue'!$AX$5:$AX$467,$B175,'Grid GenerationQueue'!$AY$5:$AY$467,$C175,'Grid GenerationQueue'!$BI$5:$BI$467,"&lt;4")</f>
        <v>0</v>
      </c>
      <c r="K175">
        <f>SUMIFS('Grid GenerationQueue'!AL$5:AL$467,'Grid GenerationQueue'!$AX$5:$AX$467,$B175,'Grid GenerationQueue'!$AY$5:$AY$467,$C175,'Grid GenerationQueue'!$BI$5:$BI$467,"&lt;4")</f>
        <v>0</v>
      </c>
      <c r="L175">
        <f>SUMIFS('Grid GenerationQueue'!AM$5:AM$467,'Grid GenerationQueue'!$AX$5:$AX$467,$B175,'Grid GenerationQueue'!$AY$5:$AY$467,$C175,'Grid GenerationQueue'!$BI$5:$BI$467,"&lt;4")</f>
        <v>0</v>
      </c>
      <c r="M175">
        <f>SUMIFS('Grid GenerationQueue'!AN$5:AN$467,'Grid GenerationQueue'!$AX$5:$AX$467,$B175,'Grid GenerationQueue'!$AY$5:$AY$467,$C175,'Grid GenerationQueue'!$BI$5:$BI$467,"&lt;4")</f>
        <v>0</v>
      </c>
      <c r="N175">
        <f>SUMIFS('Grid GenerationQueue'!AO$5:AO$467,'Grid GenerationQueue'!$AX$5:$AX$467,$B175,'Grid GenerationQueue'!$AY$5:$AY$467,$C175,'Grid GenerationQueue'!$BI$5:$BI$467,"&lt;4")</f>
        <v>0</v>
      </c>
      <c r="O175">
        <f>SUMIFS('Grid GenerationQueue'!AP$5:AP$467,'Grid GenerationQueue'!$AX$5:$AX$467,$B175,'Grid GenerationQueue'!$AY$5:$AY$467,$C175,'Grid GenerationQueue'!$BI$5:$BI$467,"&lt;4")</f>
        <v>0</v>
      </c>
      <c r="Q175">
        <f>SUMIFS('Grid GenerationQueue'!AE$5:AE$467,'Grid GenerationQueue'!$AX$5:$AX$467,$B175,'Grid GenerationQueue'!$AY$5:$AY$467,$C175,'Grid GenerationQueue'!$BH$5:$BH$467,"Executed")</f>
        <v>0</v>
      </c>
      <c r="R175">
        <f>SUMIFS('Grid GenerationQueue'!AF$5:AF$467,'Grid GenerationQueue'!$AX$5:$AX$467,$B175,'Grid GenerationQueue'!$AY$5:$AY$467,$C175,'Grid GenerationQueue'!$BH$5:$BH$467,"Executed")</f>
        <v>0</v>
      </c>
      <c r="S175">
        <f>SUMIFS('Grid GenerationQueue'!AG$5:AG$467,'Grid GenerationQueue'!$AX$5:$AX$467,$B175,'Grid GenerationQueue'!$AY$5:$AY$467,$C175,'Grid GenerationQueue'!$BH$5:$BH$467,"Executed")</f>
        <v>0</v>
      </c>
      <c r="T175">
        <f>SUMIFS('Grid GenerationQueue'!AH$5:AH$467,'Grid GenerationQueue'!$AX$5:$AX$467,$B175,'Grid GenerationQueue'!$AY$5:$AY$467,$C175,'Grid GenerationQueue'!$BH$5:$BH$467,"Executed")</f>
        <v>0</v>
      </c>
      <c r="U175">
        <f>SUMIFS('Grid GenerationQueue'!AI$5:AI$467,'Grid GenerationQueue'!$AX$5:$AX$467,$B175,'Grid GenerationQueue'!$AY$5:$AY$467,$C175,'Grid GenerationQueue'!$BH$5:$BH$467,"Executed")</f>
        <v>0</v>
      </c>
      <c r="V175">
        <f>SUMIFS('Grid GenerationQueue'!AJ$5:AJ$467,'Grid GenerationQueue'!$AX$5:$AX$467,$B175,'Grid GenerationQueue'!$AY$5:$AY$467,$C175,'Grid GenerationQueue'!$BH$5:$BH$467,"Executed")</f>
        <v>0</v>
      </c>
      <c r="W175">
        <f>SUMIFS('Grid GenerationQueue'!AK$5:AK$467,'Grid GenerationQueue'!$AX$5:$AX$467,$B175,'Grid GenerationQueue'!$AY$5:$AY$467,$C175,'Grid GenerationQueue'!$BH$5:$BH$467,"Executed")</f>
        <v>0</v>
      </c>
      <c r="X175">
        <f>SUMIFS('Grid GenerationQueue'!AL$5:AL$467,'Grid GenerationQueue'!$AX$5:$AX$467,$B175,'Grid GenerationQueue'!$AY$5:$AY$467,$C175,'Grid GenerationQueue'!$BH$5:$BH$467,"Executed")</f>
        <v>0</v>
      </c>
      <c r="Y175">
        <f>SUMIFS('Grid GenerationQueue'!AM$5:AM$467,'Grid GenerationQueue'!$AX$5:$AX$467,$B175,'Grid GenerationQueue'!$AY$5:$AY$467,$C175,'Grid GenerationQueue'!$BH$5:$BH$467,"Executed")</f>
        <v>0</v>
      </c>
      <c r="Z175">
        <f>SUMIFS('Grid GenerationQueue'!AN$5:AN$467,'Grid GenerationQueue'!$AX$5:$AX$467,$B175,'Grid GenerationQueue'!$AY$5:$AY$467,$C175,'Grid GenerationQueue'!$BH$5:$BH$467,"Executed")</f>
        <v>0</v>
      </c>
      <c r="AA175">
        <f>SUMIFS('Grid GenerationQueue'!AO$5:AO$467,'Grid GenerationQueue'!$AX$5:$AX$467,$B175,'Grid GenerationQueue'!$AY$5:$AY$467,$C175,'Grid GenerationQueue'!$BH$5:$BH$467,"Executed")</f>
        <v>0</v>
      </c>
      <c r="AB175">
        <f>SUMIFS('Grid GenerationQueue'!AP$5:AP$467,'Grid GenerationQueue'!$AX$5:$AX$467,$B175,'Grid GenerationQueue'!$AY$5:$AY$467,$C175,'Grid GenerationQueue'!$BH$5:$BH$467,"Executed")</f>
        <v>0</v>
      </c>
      <c r="AD175">
        <f>SUMIFS('Grid GenerationQueue'!AE$5:AE$467,'Grid GenerationQueue'!$AX$5:$AX$467,$B175,'Grid GenerationQueue'!$AY$5:$AY$467,$C175,'Grid GenerationQueue'!$BF$5:$BF$467,"&lt;&gt;"&amp;"")</f>
        <v>0</v>
      </c>
      <c r="AE175">
        <f>SUMIFS('Grid GenerationQueue'!AF$5:AF$467,'Grid GenerationQueue'!$AX$5:$AX$467,$B175,'Grid GenerationQueue'!$AY$5:$AY$467,$C175,'Grid GenerationQueue'!$BF$5:$BF$467,"&lt;&gt;"&amp;"")</f>
        <v>0</v>
      </c>
      <c r="AF175">
        <f>SUMIFS('Grid GenerationQueue'!AG$5:AG$467,'Grid GenerationQueue'!$AX$5:$AX$467,$B175,'Grid GenerationQueue'!$AY$5:$AY$467,$C175,'Grid GenerationQueue'!$BF$5:$BF$467,"&lt;&gt;"&amp;"")</f>
        <v>0</v>
      </c>
      <c r="AG175">
        <f>SUMIFS('Grid GenerationQueue'!AH$5:AH$467,'Grid GenerationQueue'!$AX$5:$AX$467,$B175,'Grid GenerationQueue'!$AY$5:$AY$467,$C175,'Grid GenerationQueue'!$BF$5:$BF$467,"&lt;&gt;"&amp;"")</f>
        <v>0</v>
      </c>
      <c r="AH175">
        <f>SUMIFS('Grid GenerationQueue'!AI$5:AI$467,'Grid GenerationQueue'!$AX$5:$AX$467,$B175,'Grid GenerationQueue'!$AY$5:$AY$467,$C175,'Grid GenerationQueue'!$BF$5:$BF$467,"&lt;&gt;"&amp;"")</f>
        <v>0</v>
      </c>
      <c r="AI175">
        <f>SUMIFS('Grid GenerationQueue'!AJ$5:AJ$467,'Grid GenerationQueue'!$AX$5:$AX$467,$B175,'Grid GenerationQueue'!$AY$5:$AY$467,$C175,'Grid GenerationQueue'!$BF$5:$BF$467,"&lt;&gt;"&amp;"")</f>
        <v>0</v>
      </c>
      <c r="AJ175">
        <f>SUMIFS('Grid GenerationQueue'!AK$5:AK$467,'Grid GenerationQueue'!$AX$5:$AX$467,$B175,'Grid GenerationQueue'!$AY$5:$AY$467,$C175,'Grid GenerationQueue'!$BF$5:$BF$467,"&lt;&gt;"&amp;"")</f>
        <v>0</v>
      </c>
      <c r="AK175">
        <f>SUMIFS('Grid GenerationQueue'!AL$5:AL$467,'Grid GenerationQueue'!$AX$5:$AX$467,$B175,'Grid GenerationQueue'!$AY$5:$AY$467,$C175,'Grid GenerationQueue'!$BF$5:$BF$467,"&lt;&gt;"&amp;"")</f>
        <v>0</v>
      </c>
      <c r="AL175">
        <f>SUMIFS('Grid GenerationQueue'!AM$5:AM$467,'Grid GenerationQueue'!$AX$5:$AX$467,$B175,'Grid GenerationQueue'!$AY$5:$AY$467,$C175,'Grid GenerationQueue'!$BF$5:$BF$467,"&lt;&gt;"&amp;"")</f>
        <v>0</v>
      </c>
      <c r="AM175">
        <f>SUMIFS('Grid GenerationQueue'!AN$5:AN$467,'Grid GenerationQueue'!$AX$5:$AX$467,$B175,'Grid GenerationQueue'!$AY$5:$AY$467,$C175,'Grid GenerationQueue'!$BF$5:$BF$467,"&lt;&gt;"&amp;"")</f>
        <v>0</v>
      </c>
      <c r="AN175">
        <f>SUMIFS('Grid GenerationQueue'!AO$5:AO$467,'Grid GenerationQueue'!$AX$5:$AX$467,$B175,'Grid GenerationQueue'!$AY$5:$AY$467,$C175,'Grid GenerationQueue'!$BF$5:$BF$467,"&lt;&gt;"&amp;"")</f>
        <v>0</v>
      </c>
      <c r="AO175">
        <f>SUMIFS('Grid GenerationQueue'!AP$5:AP$467,'Grid GenerationQueue'!$AX$5:$AX$467,$B175,'Grid GenerationQueue'!$AY$5:$AY$467,$C175,'Grid GenerationQueue'!$BF$5:$BF$467,"&lt;&gt;"&amp;"")</f>
        <v>0</v>
      </c>
      <c r="AQ175">
        <f>SUMIFS('Grid GenerationQueue'!AE$5:AE$467,'Grid GenerationQueue'!$AX$5:$AX$467,$B175,'Grid GenerationQueue'!$AY$5:$AY$467,$C175)</f>
        <v>0</v>
      </c>
      <c r="AR175">
        <f>SUMIFS('Grid GenerationQueue'!AF$5:AF$467,'Grid GenerationQueue'!$AX$5:$AX$467,$B175,'Grid GenerationQueue'!$AY$5:$AY$467,$C175)</f>
        <v>0</v>
      </c>
      <c r="AS175">
        <f>SUMIFS('Grid GenerationQueue'!AG$5:AG$467,'Grid GenerationQueue'!$AX$5:$AX$467,$B175,'Grid GenerationQueue'!$AY$5:$AY$467,$C175)</f>
        <v>0</v>
      </c>
      <c r="AT175">
        <f>SUMIFS('Grid GenerationQueue'!AH$5:AH$467,'Grid GenerationQueue'!$AX$5:$AX$467,$B175,'Grid GenerationQueue'!$AY$5:$AY$467,$C175)</f>
        <v>0</v>
      </c>
      <c r="AU175">
        <f>SUMIFS('Grid GenerationQueue'!AI$5:AI$467,'Grid GenerationQueue'!$AX$5:$AX$467,$B175,'Grid GenerationQueue'!$AY$5:$AY$467,$C175)</f>
        <v>0</v>
      </c>
      <c r="AV175">
        <f>SUMIFS('Grid GenerationQueue'!AJ$5:AJ$467,'Grid GenerationQueue'!$AX$5:$AX$467,$B175,'Grid GenerationQueue'!$AY$5:$AY$467,$C175)</f>
        <v>0</v>
      </c>
      <c r="AW175">
        <f>SUMIFS('Grid GenerationQueue'!AK$5:AK$467,'Grid GenerationQueue'!$AX$5:$AX$467,$B175,'Grid GenerationQueue'!$AY$5:$AY$467,$C175)</f>
        <v>0</v>
      </c>
      <c r="AX175">
        <f>SUMIFS('Grid GenerationQueue'!AL$5:AL$467,'Grid GenerationQueue'!$AX$5:$AX$467,$B175,'Grid GenerationQueue'!$AY$5:$AY$467,$C175)</f>
        <v>0</v>
      </c>
      <c r="AY175">
        <f>SUMIFS('Grid GenerationQueue'!AM$5:AM$467,'Grid GenerationQueue'!$AX$5:$AX$467,$B175,'Grid GenerationQueue'!$AY$5:$AY$467,$C175)</f>
        <v>0</v>
      </c>
      <c r="AZ175">
        <f>SUMIFS('Grid GenerationQueue'!AN$5:AN$467,'Grid GenerationQueue'!$AX$5:$AX$467,$B175,'Grid GenerationQueue'!$AY$5:$AY$467,$C175)</f>
        <v>0</v>
      </c>
      <c r="BA175">
        <f>SUMIFS('Grid GenerationQueue'!AO$5:AO$467,'Grid GenerationQueue'!$AX$5:$AX$467,$B175,'Grid GenerationQueue'!$AY$5:$AY$467,$C175)</f>
        <v>0</v>
      </c>
      <c r="BB175">
        <f>SUMIFS('Grid GenerationQueue'!AP$5:AP$467,'Grid GenerationQueue'!$AX$5:$AX$467,$B175,'Grid GenerationQueue'!$AY$5:$AY$467,$C175)</f>
        <v>0</v>
      </c>
      <c r="BD175">
        <f>SUMIFS('Grid GenerationQueue'!AE$5:AE$467,'Grid GenerationQueue'!$AX$5:$AX$467,$B175,'Grid GenerationQueue'!$AY$5:$AY$467,$C175,'Grid GenerationQueue'!$BH$5:$BH$467,"Executed",'Grid GenerationQueue'!$BB$5:$BB$467,"&lt;"&amp;$BE$3)</f>
        <v>0</v>
      </c>
      <c r="BE175">
        <f>SUMIFS('Grid GenerationQueue'!AF$5:AF$467,'Grid GenerationQueue'!$AX$5:$AX$467,$B175,'Grid GenerationQueue'!$AY$5:$AY$467,$C175,'Grid GenerationQueue'!$BH$5:$BH$467,"Executed",'Grid GenerationQueue'!$BB$5:$BB$467,"&lt;"&amp;$BE$3)</f>
        <v>0</v>
      </c>
      <c r="BF175">
        <f>SUMIFS('Grid GenerationQueue'!AG$5:AG$467,'Grid GenerationQueue'!$AX$5:$AX$467,$B175,'Grid GenerationQueue'!$AY$5:$AY$467,$C175,'Grid GenerationQueue'!$BH$5:$BH$467,"Executed",'Grid GenerationQueue'!$BB$5:$BB$467,"&lt;"&amp;$BE$3)</f>
        <v>0</v>
      </c>
      <c r="BG175">
        <f>SUMIFS('Grid GenerationQueue'!AH$5:AH$467,'Grid GenerationQueue'!$AX$5:$AX$467,$B175,'Grid GenerationQueue'!$AY$5:$AY$467,$C175,'Grid GenerationQueue'!$BH$5:$BH$467,"Executed",'Grid GenerationQueue'!$BB$5:$BB$467,"&lt;"&amp;$BE$3)</f>
        <v>0</v>
      </c>
      <c r="BH175">
        <f>SUMIFS('Grid GenerationQueue'!AI$5:AI$467,'Grid GenerationQueue'!$AX$5:$AX$467,$B175,'Grid GenerationQueue'!$AY$5:$AY$467,$C175,'Grid GenerationQueue'!$BH$5:$BH$467,"Executed",'Grid GenerationQueue'!$BB$5:$BB$467,"&lt;"&amp;$BE$3)</f>
        <v>0</v>
      </c>
      <c r="BI175">
        <f>SUMIFS('Grid GenerationQueue'!AJ$5:AJ$467,'Grid GenerationQueue'!$AX$5:$AX$467,$B175,'Grid GenerationQueue'!$AY$5:$AY$467,$C175,'Grid GenerationQueue'!$BH$5:$BH$467,"Executed",'Grid GenerationQueue'!$BB$5:$BB$467,"&lt;"&amp;$BE$3)</f>
        <v>0</v>
      </c>
      <c r="BJ175">
        <f>SUMIFS('Grid GenerationQueue'!AK$5:AK$467,'Grid GenerationQueue'!$AX$5:$AX$467,$B175,'Grid GenerationQueue'!$AY$5:$AY$467,$C175,'Grid GenerationQueue'!$BH$5:$BH$467,"Executed",'Grid GenerationQueue'!$BB$5:$BB$467,"&lt;"&amp;$BE$3)</f>
        <v>0</v>
      </c>
      <c r="BK175">
        <f>SUMIFS('Grid GenerationQueue'!AL$5:AL$467,'Grid GenerationQueue'!$AX$5:$AX$467,$B175,'Grid GenerationQueue'!$AY$5:$AY$467,$C175,'Grid GenerationQueue'!$BH$5:$BH$467,"Executed",'Grid GenerationQueue'!$BB$5:$BB$467,"&lt;"&amp;$BE$3)</f>
        <v>0</v>
      </c>
      <c r="BL175">
        <f>SUMIFS('Grid GenerationQueue'!AM$5:AM$467,'Grid GenerationQueue'!$AX$5:$AX$467,$B175,'Grid GenerationQueue'!$AY$5:$AY$467,$C175,'Grid GenerationQueue'!$BH$5:$BH$467,"Executed",'Grid GenerationQueue'!$BB$5:$BB$467,"&lt;"&amp;$BE$3)</f>
        <v>0</v>
      </c>
      <c r="BM175">
        <f>SUMIFS('Grid GenerationQueue'!AN$5:AN$467,'Grid GenerationQueue'!$AX$5:$AX$467,$B175,'Grid GenerationQueue'!$AY$5:$AY$467,$C175,'Grid GenerationQueue'!$BH$5:$BH$467,"Executed",'Grid GenerationQueue'!$BB$5:$BB$467,"&lt;"&amp;$BE$3)</f>
        <v>0</v>
      </c>
      <c r="BN175">
        <f>SUMIFS('Grid GenerationQueue'!AO$5:AO$467,'Grid GenerationQueue'!$AX$5:$AX$467,$B175,'Grid GenerationQueue'!$AY$5:$AY$467,$C175,'Grid GenerationQueue'!$BH$5:$BH$467,"Executed",'Grid GenerationQueue'!$BB$5:$BB$467,"&lt;"&amp;$BE$3)</f>
        <v>0</v>
      </c>
      <c r="BO175">
        <f>SUMIFS('Grid GenerationQueue'!AP$5:AP$467,'Grid GenerationQueue'!$AX$5:$AX$467,$B175,'Grid GenerationQueue'!$AY$5:$AY$467,$C175,'Grid GenerationQueue'!$BH$5:$BH$467,"Executed",'Grid GenerationQueue'!$BB$5:$BB$467,"&lt;"&amp;$BE$3)</f>
        <v>0</v>
      </c>
      <c r="BQ175">
        <f>SUMIFS('Grid GenerationQueue'!AE$5:AE$467,'Grid GenerationQueue'!$AX$5:$AX$467,$B175,'Grid GenerationQueue'!$AY$5:$AY$467,$C175,'Grid GenerationQueue'!$BF$5:$BF$467,"&lt;&gt;"&amp;"",'Grid GenerationQueue'!$BB$5:$BB$467,"&lt;"&amp;$BE$3)</f>
        <v>0</v>
      </c>
      <c r="BR175">
        <f>SUMIFS('Grid GenerationQueue'!AF$5:AF$467,'Grid GenerationQueue'!$AX$5:$AX$467,$B175,'Grid GenerationQueue'!$AY$5:$AY$467,$C175,'Grid GenerationQueue'!$BF$5:$BF$467,"&lt;&gt;"&amp;"",'Grid GenerationQueue'!$BB$5:$BB$467,"&lt;"&amp;$BE$3)</f>
        <v>0</v>
      </c>
      <c r="BS175">
        <f>SUMIFS('Grid GenerationQueue'!AG$5:AG$467,'Grid GenerationQueue'!$AX$5:$AX$467,$B175,'Grid GenerationQueue'!$AY$5:$AY$467,$C175,'Grid GenerationQueue'!$BF$5:$BF$467,"&lt;&gt;"&amp;"",'Grid GenerationQueue'!$BB$5:$BB$467,"&lt;"&amp;$BE$3)</f>
        <v>0</v>
      </c>
      <c r="BT175">
        <f>SUMIFS('Grid GenerationQueue'!AH$5:AH$467,'Grid GenerationQueue'!$AX$5:$AX$467,$B175,'Grid GenerationQueue'!$AY$5:$AY$467,$C175,'Grid GenerationQueue'!$BF$5:$BF$467,"&lt;&gt;"&amp;"",'Grid GenerationQueue'!$BB$5:$BB$467,"&lt;"&amp;$BE$3)</f>
        <v>0</v>
      </c>
      <c r="BU175">
        <f>SUMIFS('Grid GenerationQueue'!AI$5:AI$467,'Grid GenerationQueue'!$AX$5:$AX$467,$B175,'Grid GenerationQueue'!$AY$5:$AY$467,$C175,'Grid GenerationQueue'!$BF$5:$BF$467,"&lt;&gt;"&amp;"",'Grid GenerationQueue'!$BB$5:$BB$467,"&lt;"&amp;$BE$3)</f>
        <v>0</v>
      </c>
      <c r="BV175">
        <f>SUMIFS('Grid GenerationQueue'!AJ$5:AJ$467,'Grid GenerationQueue'!$AX$5:$AX$467,$B175,'Grid GenerationQueue'!$AY$5:$AY$467,$C175,'Grid GenerationQueue'!$BF$5:$BF$467,"&lt;&gt;"&amp;"",'Grid GenerationQueue'!$BB$5:$BB$467,"&lt;"&amp;$BE$3)</f>
        <v>0</v>
      </c>
      <c r="BW175">
        <f>SUMIFS('Grid GenerationQueue'!AK$5:AK$467,'Grid GenerationQueue'!$AX$5:$AX$467,$B175,'Grid GenerationQueue'!$AY$5:$AY$467,$C175,'Grid GenerationQueue'!$BF$5:$BF$467,"&lt;&gt;"&amp;"",'Grid GenerationQueue'!$BB$5:$BB$467,"&lt;"&amp;$BE$3)</f>
        <v>0</v>
      </c>
      <c r="BX175">
        <f>SUMIFS('Grid GenerationQueue'!AL$5:AL$467,'Grid GenerationQueue'!$AX$5:$AX$467,$B175,'Grid GenerationQueue'!$AY$5:$AY$467,$C175,'Grid GenerationQueue'!$BF$5:$BF$467,"&lt;&gt;"&amp;"",'Grid GenerationQueue'!$BB$5:$BB$467,"&lt;"&amp;$BE$3)</f>
        <v>0</v>
      </c>
      <c r="BY175">
        <f>SUMIFS('Grid GenerationQueue'!AM$5:AM$467,'Grid GenerationQueue'!$AX$5:$AX$467,$B175,'Grid GenerationQueue'!$AY$5:$AY$467,$C175,'Grid GenerationQueue'!$BF$5:$BF$467,"&lt;&gt;"&amp;"",'Grid GenerationQueue'!$BB$5:$BB$467,"&lt;"&amp;$BE$3)</f>
        <v>0</v>
      </c>
      <c r="BZ175">
        <f>SUMIFS('Grid GenerationQueue'!AN$5:AN$467,'Grid GenerationQueue'!$AX$5:$AX$467,$B175,'Grid GenerationQueue'!$AY$5:$AY$467,$C175,'Grid GenerationQueue'!$BF$5:$BF$467,"&lt;&gt;"&amp;"",'Grid GenerationQueue'!$BB$5:$BB$467,"&lt;"&amp;$BE$3)</f>
        <v>0</v>
      </c>
      <c r="CA175">
        <f>SUMIFS('Grid GenerationQueue'!AO$5:AO$467,'Grid GenerationQueue'!$AX$5:$AX$467,$B175,'Grid GenerationQueue'!$AY$5:$AY$467,$C175,'Grid GenerationQueue'!$BF$5:$BF$467,"&lt;&gt;"&amp;"",'Grid GenerationQueue'!$BB$5:$BB$467,"&lt;"&amp;$BE$3)</f>
        <v>0</v>
      </c>
      <c r="CB175">
        <f>SUMIFS('Grid GenerationQueue'!AP$5:AP$467,'Grid GenerationQueue'!$AX$5:$AX$467,$B175,'Grid GenerationQueue'!$AY$5:$AY$467,$C175,'Grid GenerationQueue'!$BF$5:$BF$467,"&lt;&gt;"&amp;"",'Grid GenerationQueue'!$BB$5:$BB$467,"&lt;"&amp;$BE$3)</f>
        <v>0</v>
      </c>
      <c r="CD175">
        <f>SUMIFS('Grid GenerationQueue'!AE$5:AE$467,'Grid GenerationQueue'!$AX$5:$AX$467,$B175,'Grid GenerationQueue'!$AY$5:$AY$467,$C175,'Grid GenerationQueue'!$BB$5:$BB$467,"&lt;"&amp;$BE$3)</f>
        <v>0</v>
      </c>
      <c r="CE175">
        <f>SUMIFS('Grid GenerationQueue'!AF$5:AF$467,'Grid GenerationQueue'!$AX$5:$AX$467,$B175,'Grid GenerationQueue'!$AY$5:$AY$467,$C175,'Grid GenerationQueue'!$BB$5:$BB$467,"&lt;"&amp;$BE$3)</f>
        <v>0</v>
      </c>
      <c r="CF175">
        <f>SUMIFS('Grid GenerationQueue'!AG$5:AG$467,'Grid GenerationQueue'!$AX$5:$AX$467,$B175,'Grid GenerationQueue'!$AY$5:$AY$467,$C175,'Grid GenerationQueue'!$BB$5:$BB$467,"&lt;"&amp;$BE$3)</f>
        <v>0</v>
      </c>
      <c r="CG175">
        <f>SUMIFS('Grid GenerationQueue'!AH$5:AH$467,'Grid GenerationQueue'!$AX$5:$AX$467,$B175,'Grid GenerationQueue'!$AY$5:$AY$467,$C175,'Grid GenerationQueue'!$BB$5:$BB$467,"&lt;"&amp;$BE$3)</f>
        <v>0</v>
      </c>
      <c r="CH175">
        <f>SUMIFS('Grid GenerationQueue'!AI$5:AI$467,'Grid GenerationQueue'!$AX$5:$AX$467,$B175,'Grid GenerationQueue'!$AY$5:$AY$467,$C175,'Grid GenerationQueue'!$BB$5:$BB$467,"&lt;"&amp;$BE$3)</f>
        <v>0</v>
      </c>
      <c r="CI175">
        <f>SUMIFS('Grid GenerationQueue'!AJ$5:AJ$467,'Grid GenerationQueue'!$AX$5:$AX$467,$B175,'Grid GenerationQueue'!$AY$5:$AY$467,$C175,'Grid GenerationQueue'!$BB$5:$BB$467,"&lt;"&amp;$BE$3)</f>
        <v>0</v>
      </c>
      <c r="CJ175">
        <f>SUMIFS('Grid GenerationQueue'!AK$5:AK$467,'Grid GenerationQueue'!$AX$5:$AX$467,$B175,'Grid GenerationQueue'!$AY$5:$AY$467,$C175,'Grid GenerationQueue'!$BB$5:$BB$467,"&lt;"&amp;$BE$3)</f>
        <v>0</v>
      </c>
      <c r="CK175">
        <f>SUMIFS('Grid GenerationQueue'!AL$5:AL$467,'Grid GenerationQueue'!$AX$5:$AX$467,$B175,'Grid GenerationQueue'!$AY$5:$AY$467,$C175,'Grid GenerationQueue'!$BB$5:$BB$467,"&lt;"&amp;$BE$3)</f>
        <v>0</v>
      </c>
      <c r="CL175">
        <f>SUMIFS('Grid GenerationQueue'!AM$5:AM$467,'Grid GenerationQueue'!$AX$5:$AX$467,$B175,'Grid GenerationQueue'!$AY$5:$AY$467,$C175,'Grid GenerationQueue'!$BB$5:$BB$467,"&lt;"&amp;$BE$3)</f>
        <v>0</v>
      </c>
      <c r="CM175">
        <f>SUMIFS('Grid GenerationQueue'!AN$5:AN$467,'Grid GenerationQueue'!$AX$5:$AX$467,$B175,'Grid GenerationQueue'!$AY$5:$AY$467,$C175,'Grid GenerationQueue'!$BB$5:$BB$467,"&lt;"&amp;$BE$3)</f>
        <v>0</v>
      </c>
      <c r="CN175">
        <f>SUMIFS('Grid GenerationQueue'!AO$5:AO$467,'Grid GenerationQueue'!$AX$5:$AX$467,$B175,'Grid GenerationQueue'!$AY$5:$AY$467,$C175,'Grid GenerationQueue'!$BB$5:$BB$467,"&lt;"&amp;$BE$3)</f>
        <v>0</v>
      </c>
      <c r="CO175">
        <f>SUMIFS('Grid GenerationQueue'!AP$5:AP$467,'Grid GenerationQueue'!$AX$5:$AX$467,$B175,'Grid GenerationQueue'!$AY$5:$AY$467,$C175,'Grid GenerationQueue'!$BB$5:$BB$467,"&lt;"&amp;$BE$3)</f>
        <v>0</v>
      </c>
    </row>
    <row r="176" spans="1:93" x14ac:dyDescent="0.35">
      <c r="A176" t="s">
        <v>4653</v>
      </c>
      <c r="B176" t="s">
        <v>4724</v>
      </c>
      <c r="C176">
        <v>115</v>
      </c>
      <c r="D176">
        <f>SUMIFS('Grid GenerationQueue'!AE$5:AE$467,'Grid GenerationQueue'!$AX$5:$AX$467,$B176,'Grid GenerationQueue'!$AY$5:$AY$467,$C176,'Grid GenerationQueue'!$BI$5:$BI$467,"&lt;4")</f>
        <v>0</v>
      </c>
      <c r="E176">
        <f>SUMIFS('Grid GenerationQueue'!AF$5:AF$467,'Grid GenerationQueue'!$AX$5:$AX$467,$B176,'Grid GenerationQueue'!$AY$5:$AY$467,$C176,'Grid GenerationQueue'!$BI$5:$BI$467,"&lt;4")</f>
        <v>0</v>
      </c>
      <c r="F176">
        <f>SUMIFS('Grid GenerationQueue'!AG$5:AG$467,'Grid GenerationQueue'!$AX$5:$AX$467,$B176,'Grid GenerationQueue'!$AY$5:$AY$467,$C176,'Grid GenerationQueue'!$BI$5:$BI$467,"&lt;4")</f>
        <v>0</v>
      </c>
      <c r="G176">
        <f>SUMIFS('Grid GenerationQueue'!AH$5:AH$467,'Grid GenerationQueue'!$AX$5:$AX$467,$B176,'Grid GenerationQueue'!$AY$5:$AY$467,$C176,'Grid GenerationQueue'!$BI$5:$BI$467,"&lt;4")</f>
        <v>0</v>
      </c>
      <c r="H176">
        <f>SUMIFS('Grid GenerationQueue'!AI$5:AI$467,'Grid GenerationQueue'!$AX$5:$AX$467,$B176,'Grid GenerationQueue'!$AY$5:$AY$467,$C176,'Grid GenerationQueue'!$BI$5:$BI$467,"&lt;4")</f>
        <v>0</v>
      </c>
      <c r="I176">
        <f>SUMIFS('Grid GenerationQueue'!AJ$5:AJ$467,'Grid GenerationQueue'!$AX$5:$AX$467,$B176,'Grid GenerationQueue'!$AY$5:$AY$467,$C176,'Grid GenerationQueue'!$BI$5:$BI$467,"&lt;4")</f>
        <v>0</v>
      </c>
      <c r="J176">
        <f>SUMIFS('Grid GenerationQueue'!AK$5:AK$467,'Grid GenerationQueue'!$AX$5:$AX$467,$B176,'Grid GenerationQueue'!$AY$5:$AY$467,$C176,'Grid GenerationQueue'!$BI$5:$BI$467,"&lt;4")</f>
        <v>0</v>
      </c>
      <c r="K176">
        <f>SUMIFS('Grid GenerationQueue'!AL$5:AL$467,'Grid GenerationQueue'!$AX$5:$AX$467,$B176,'Grid GenerationQueue'!$AY$5:$AY$467,$C176,'Grid GenerationQueue'!$BI$5:$BI$467,"&lt;4")</f>
        <v>0</v>
      </c>
      <c r="L176">
        <f>SUMIFS('Grid GenerationQueue'!AM$5:AM$467,'Grid GenerationQueue'!$AX$5:$AX$467,$B176,'Grid GenerationQueue'!$AY$5:$AY$467,$C176,'Grid GenerationQueue'!$BI$5:$BI$467,"&lt;4")</f>
        <v>0</v>
      </c>
      <c r="M176">
        <f>SUMIFS('Grid GenerationQueue'!AN$5:AN$467,'Grid GenerationQueue'!$AX$5:$AX$467,$B176,'Grid GenerationQueue'!$AY$5:$AY$467,$C176,'Grid GenerationQueue'!$BI$5:$BI$467,"&lt;4")</f>
        <v>0</v>
      </c>
      <c r="N176">
        <f>SUMIFS('Grid GenerationQueue'!AO$5:AO$467,'Grid GenerationQueue'!$AX$5:$AX$467,$B176,'Grid GenerationQueue'!$AY$5:$AY$467,$C176,'Grid GenerationQueue'!$BI$5:$BI$467,"&lt;4")</f>
        <v>0</v>
      </c>
      <c r="O176">
        <f>SUMIFS('Grid GenerationQueue'!AP$5:AP$467,'Grid GenerationQueue'!$AX$5:$AX$467,$B176,'Grid GenerationQueue'!$AY$5:$AY$467,$C176,'Grid GenerationQueue'!$BI$5:$BI$467,"&lt;4")</f>
        <v>0</v>
      </c>
      <c r="Q176">
        <f>SUMIFS('Grid GenerationQueue'!AE$5:AE$467,'Grid GenerationQueue'!$AX$5:$AX$467,$B176,'Grid GenerationQueue'!$AY$5:$AY$467,$C176,'Grid GenerationQueue'!$BH$5:$BH$467,"Executed")</f>
        <v>0</v>
      </c>
      <c r="R176">
        <f>SUMIFS('Grid GenerationQueue'!AF$5:AF$467,'Grid GenerationQueue'!$AX$5:$AX$467,$B176,'Grid GenerationQueue'!$AY$5:$AY$467,$C176,'Grid GenerationQueue'!$BH$5:$BH$467,"Executed")</f>
        <v>0</v>
      </c>
      <c r="S176">
        <f>SUMIFS('Grid GenerationQueue'!AG$5:AG$467,'Grid GenerationQueue'!$AX$5:$AX$467,$B176,'Grid GenerationQueue'!$AY$5:$AY$467,$C176,'Grid GenerationQueue'!$BH$5:$BH$467,"Executed")</f>
        <v>0</v>
      </c>
      <c r="T176">
        <f>SUMIFS('Grid GenerationQueue'!AH$5:AH$467,'Grid GenerationQueue'!$AX$5:$AX$467,$B176,'Grid GenerationQueue'!$AY$5:$AY$467,$C176,'Grid GenerationQueue'!$BH$5:$BH$467,"Executed")</f>
        <v>0</v>
      </c>
      <c r="U176">
        <f>SUMIFS('Grid GenerationQueue'!AI$5:AI$467,'Grid GenerationQueue'!$AX$5:$AX$467,$B176,'Grid GenerationQueue'!$AY$5:$AY$467,$C176,'Grid GenerationQueue'!$BH$5:$BH$467,"Executed")</f>
        <v>0</v>
      </c>
      <c r="V176">
        <f>SUMIFS('Grid GenerationQueue'!AJ$5:AJ$467,'Grid GenerationQueue'!$AX$5:$AX$467,$B176,'Grid GenerationQueue'!$AY$5:$AY$467,$C176,'Grid GenerationQueue'!$BH$5:$BH$467,"Executed")</f>
        <v>0</v>
      </c>
      <c r="W176">
        <f>SUMIFS('Grid GenerationQueue'!AK$5:AK$467,'Grid GenerationQueue'!$AX$5:$AX$467,$B176,'Grid GenerationQueue'!$AY$5:$AY$467,$C176,'Grid GenerationQueue'!$BH$5:$BH$467,"Executed")</f>
        <v>0</v>
      </c>
      <c r="X176">
        <f>SUMIFS('Grid GenerationQueue'!AL$5:AL$467,'Grid GenerationQueue'!$AX$5:$AX$467,$B176,'Grid GenerationQueue'!$AY$5:$AY$467,$C176,'Grid GenerationQueue'!$BH$5:$BH$467,"Executed")</f>
        <v>0</v>
      </c>
      <c r="Y176">
        <f>SUMIFS('Grid GenerationQueue'!AM$5:AM$467,'Grid GenerationQueue'!$AX$5:$AX$467,$B176,'Grid GenerationQueue'!$AY$5:$AY$467,$C176,'Grid GenerationQueue'!$BH$5:$BH$467,"Executed")</f>
        <v>0</v>
      </c>
      <c r="Z176">
        <f>SUMIFS('Grid GenerationQueue'!AN$5:AN$467,'Grid GenerationQueue'!$AX$5:$AX$467,$B176,'Grid GenerationQueue'!$AY$5:$AY$467,$C176,'Grid GenerationQueue'!$BH$5:$BH$467,"Executed")</f>
        <v>0</v>
      </c>
      <c r="AA176">
        <f>SUMIFS('Grid GenerationQueue'!AO$5:AO$467,'Grid GenerationQueue'!$AX$5:$AX$467,$B176,'Grid GenerationQueue'!$AY$5:$AY$467,$C176,'Grid GenerationQueue'!$BH$5:$BH$467,"Executed")</f>
        <v>0</v>
      </c>
      <c r="AB176">
        <f>SUMIFS('Grid GenerationQueue'!AP$5:AP$467,'Grid GenerationQueue'!$AX$5:$AX$467,$B176,'Grid GenerationQueue'!$AY$5:$AY$467,$C176,'Grid GenerationQueue'!$BH$5:$BH$467,"Executed")</f>
        <v>0</v>
      </c>
      <c r="AD176">
        <f>SUMIFS('Grid GenerationQueue'!AE$5:AE$467,'Grid GenerationQueue'!$AX$5:$AX$467,$B176,'Grid GenerationQueue'!$AY$5:$AY$467,$C176,'Grid GenerationQueue'!$BF$5:$BF$467,"&lt;&gt;"&amp;"")</f>
        <v>0</v>
      </c>
      <c r="AE176">
        <f>SUMIFS('Grid GenerationQueue'!AF$5:AF$467,'Grid GenerationQueue'!$AX$5:$AX$467,$B176,'Grid GenerationQueue'!$AY$5:$AY$467,$C176,'Grid GenerationQueue'!$BF$5:$BF$467,"&lt;&gt;"&amp;"")</f>
        <v>0</v>
      </c>
      <c r="AF176">
        <f>SUMIFS('Grid GenerationQueue'!AG$5:AG$467,'Grid GenerationQueue'!$AX$5:$AX$467,$B176,'Grid GenerationQueue'!$AY$5:$AY$467,$C176,'Grid GenerationQueue'!$BF$5:$BF$467,"&lt;&gt;"&amp;"")</f>
        <v>0</v>
      </c>
      <c r="AG176">
        <f>SUMIFS('Grid GenerationQueue'!AH$5:AH$467,'Grid GenerationQueue'!$AX$5:$AX$467,$B176,'Grid GenerationQueue'!$AY$5:$AY$467,$C176,'Grid GenerationQueue'!$BF$5:$BF$467,"&lt;&gt;"&amp;"")</f>
        <v>0</v>
      </c>
      <c r="AH176">
        <f>SUMIFS('Grid GenerationQueue'!AI$5:AI$467,'Grid GenerationQueue'!$AX$5:$AX$467,$B176,'Grid GenerationQueue'!$AY$5:$AY$467,$C176,'Grid GenerationQueue'!$BF$5:$BF$467,"&lt;&gt;"&amp;"")</f>
        <v>0</v>
      </c>
      <c r="AI176">
        <f>SUMIFS('Grid GenerationQueue'!AJ$5:AJ$467,'Grid GenerationQueue'!$AX$5:$AX$467,$B176,'Grid GenerationQueue'!$AY$5:$AY$467,$C176,'Grid GenerationQueue'!$BF$5:$BF$467,"&lt;&gt;"&amp;"")</f>
        <v>0</v>
      </c>
      <c r="AJ176">
        <f>SUMIFS('Grid GenerationQueue'!AK$5:AK$467,'Grid GenerationQueue'!$AX$5:$AX$467,$B176,'Grid GenerationQueue'!$AY$5:$AY$467,$C176,'Grid GenerationQueue'!$BF$5:$BF$467,"&lt;&gt;"&amp;"")</f>
        <v>0</v>
      </c>
      <c r="AK176">
        <f>SUMIFS('Grid GenerationQueue'!AL$5:AL$467,'Grid GenerationQueue'!$AX$5:$AX$467,$B176,'Grid GenerationQueue'!$AY$5:$AY$467,$C176,'Grid GenerationQueue'!$BF$5:$BF$467,"&lt;&gt;"&amp;"")</f>
        <v>0</v>
      </c>
      <c r="AL176">
        <f>SUMIFS('Grid GenerationQueue'!AM$5:AM$467,'Grid GenerationQueue'!$AX$5:$AX$467,$B176,'Grid GenerationQueue'!$AY$5:$AY$467,$C176,'Grid GenerationQueue'!$BF$5:$BF$467,"&lt;&gt;"&amp;"")</f>
        <v>0</v>
      </c>
      <c r="AM176">
        <f>SUMIFS('Grid GenerationQueue'!AN$5:AN$467,'Grid GenerationQueue'!$AX$5:$AX$467,$B176,'Grid GenerationQueue'!$AY$5:$AY$467,$C176,'Grid GenerationQueue'!$BF$5:$BF$467,"&lt;&gt;"&amp;"")</f>
        <v>0</v>
      </c>
      <c r="AN176">
        <f>SUMIFS('Grid GenerationQueue'!AO$5:AO$467,'Grid GenerationQueue'!$AX$5:$AX$467,$B176,'Grid GenerationQueue'!$AY$5:$AY$467,$C176,'Grid GenerationQueue'!$BF$5:$BF$467,"&lt;&gt;"&amp;"")</f>
        <v>0</v>
      </c>
      <c r="AO176">
        <f>SUMIFS('Grid GenerationQueue'!AP$5:AP$467,'Grid GenerationQueue'!$AX$5:$AX$467,$B176,'Grid GenerationQueue'!$AY$5:$AY$467,$C176,'Grid GenerationQueue'!$BF$5:$BF$467,"&lt;&gt;"&amp;"")</f>
        <v>0</v>
      </c>
      <c r="AQ176">
        <f>SUMIFS('Grid GenerationQueue'!AE$5:AE$467,'Grid GenerationQueue'!$AX$5:$AX$467,$B176,'Grid GenerationQueue'!$AY$5:$AY$467,$C176)</f>
        <v>0</v>
      </c>
      <c r="AR176">
        <f>SUMIFS('Grid GenerationQueue'!AF$5:AF$467,'Grid GenerationQueue'!$AX$5:$AX$467,$B176,'Grid GenerationQueue'!$AY$5:$AY$467,$C176)</f>
        <v>0</v>
      </c>
      <c r="AS176">
        <f>SUMIFS('Grid GenerationQueue'!AG$5:AG$467,'Grid GenerationQueue'!$AX$5:$AX$467,$B176,'Grid GenerationQueue'!$AY$5:$AY$467,$C176)</f>
        <v>0</v>
      </c>
      <c r="AT176">
        <f>SUMIFS('Grid GenerationQueue'!AH$5:AH$467,'Grid GenerationQueue'!$AX$5:$AX$467,$B176,'Grid GenerationQueue'!$AY$5:$AY$467,$C176)</f>
        <v>0</v>
      </c>
      <c r="AU176">
        <f>SUMIFS('Grid GenerationQueue'!AI$5:AI$467,'Grid GenerationQueue'!$AX$5:$AX$467,$B176,'Grid GenerationQueue'!$AY$5:$AY$467,$C176)</f>
        <v>0</v>
      </c>
      <c r="AV176">
        <f>SUMIFS('Grid GenerationQueue'!AJ$5:AJ$467,'Grid GenerationQueue'!$AX$5:$AX$467,$B176,'Grid GenerationQueue'!$AY$5:$AY$467,$C176)</f>
        <v>0</v>
      </c>
      <c r="AW176">
        <f>SUMIFS('Grid GenerationQueue'!AK$5:AK$467,'Grid GenerationQueue'!$AX$5:$AX$467,$B176,'Grid GenerationQueue'!$AY$5:$AY$467,$C176)</f>
        <v>0</v>
      </c>
      <c r="AX176">
        <f>SUMIFS('Grid GenerationQueue'!AL$5:AL$467,'Grid GenerationQueue'!$AX$5:$AX$467,$B176,'Grid GenerationQueue'!$AY$5:$AY$467,$C176)</f>
        <v>0</v>
      </c>
      <c r="AY176">
        <f>SUMIFS('Grid GenerationQueue'!AM$5:AM$467,'Grid GenerationQueue'!$AX$5:$AX$467,$B176,'Grid GenerationQueue'!$AY$5:$AY$467,$C176)</f>
        <v>0</v>
      </c>
      <c r="AZ176">
        <f>SUMIFS('Grid GenerationQueue'!AN$5:AN$467,'Grid GenerationQueue'!$AX$5:$AX$467,$B176,'Grid GenerationQueue'!$AY$5:$AY$467,$C176)</f>
        <v>0</v>
      </c>
      <c r="BA176">
        <f>SUMIFS('Grid GenerationQueue'!AO$5:AO$467,'Grid GenerationQueue'!$AX$5:$AX$467,$B176,'Grid GenerationQueue'!$AY$5:$AY$467,$C176)</f>
        <v>0</v>
      </c>
      <c r="BB176">
        <f>SUMIFS('Grid GenerationQueue'!AP$5:AP$467,'Grid GenerationQueue'!$AX$5:$AX$467,$B176,'Grid GenerationQueue'!$AY$5:$AY$467,$C176)</f>
        <v>0</v>
      </c>
      <c r="BD176">
        <f>SUMIFS('Grid GenerationQueue'!AE$5:AE$467,'Grid GenerationQueue'!$AX$5:$AX$467,$B176,'Grid GenerationQueue'!$AY$5:$AY$467,$C176,'Grid GenerationQueue'!$BH$5:$BH$467,"Executed",'Grid GenerationQueue'!$BB$5:$BB$467,"&lt;"&amp;$BE$3)</f>
        <v>0</v>
      </c>
      <c r="BE176">
        <f>SUMIFS('Grid GenerationQueue'!AF$5:AF$467,'Grid GenerationQueue'!$AX$5:$AX$467,$B176,'Grid GenerationQueue'!$AY$5:$AY$467,$C176,'Grid GenerationQueue'!$BH$5:$BH$467,"Executed",'Grid GenerationQueue'!$BB$5:$BB$467,"&lt;"&amp;$BE$3)</f>
        <v>0</v>
      </c>
      <c r="BF176">
        <f>SUMIFS('Grid GenerationQueue'!AG$5:AG$467,'Grid GenerationQueue'!$AX$5:$AX$467,$B176,'Grid GenerationQueue'!$AY$5:$AY$467,$C176,'Grid GenerationQueue'!$BH$5:$BH$467,"Executed",'Grid GenerationQueue'!$BB$5:$BB$467,"&lt;"&amp;$BE$3)</f>
        <v>0</v>
      </c>
      <c r="BG176">
        <f>SUMIFS('Grid GenerationQueue'!AH$5:AH$467,'Grid GenerationQueue'!$AX$5:$AX$467,$B176,'Grid GenerationQueue'!$AY$5:$AY$467,$C176,'Grid GenerationQueue'!$BH$5:$BH$467,"Executed",'Grid GenerationQueue'!$BB$5:$BB$467,"&lt;"&amp;$BE$3)</f>
        <v>0</v>
      </c>
      <c r="BH176">
        <f>SUMIFS('Grid GenerationQueue'!AI$5:AI$467,'Grid GenerationQueue'!$AX$5:$AX$467,$B176,'Grid GenerationQueue'!$AY$5:$AY$467,$C176,'Grid GenerationQueue'!$BH$5:$BH$467,"Executed",'Grid GenerationQueue'!$BB$5:$BB$467,"&lt;"&amp;$BE$3)</f>
        <v>0</v>
      </c>
      <c r="BI176">
        <f>SUMIFS('Grid GenerationQueue'!AJ$5:AJ$467,'Grid GenerationQueue'!$AX$5:$AX$467,$B176,'Grid GenerationQueue'!$AY$5:$AY$467,$C176,'Grid GenerationQueue'!$BH$5:$BH$467,"Executed",'Grid GenerationQueue'!$BB$5:$BB$467,"&lt;"&amp;$BE$3)</f>
        <v>0</v>
      </c>
      <c r="BJ176">
        <f>SUMIFS('Grid GenerationQueue'!AK$5:AK$467,'Grid GenerationQueue'!$AX$5:$AX$467,$B176,'Grid GenerationQueue'!$AY$5:$AY$467,$C176,'Grid GenerationQueue'!$BH$5:$BH$467,"Executed",'Grid GenerationQueue'!$BB$5:$BB$467,"&lt;"&amp;$BE$3)</f>
        <v>0</v>
      </c>
      <c r="BK176">
        <f>SUMIFS('Grid GenerationQueue'!AL$5:AL$467,'Grid GenerationQueue'!$AX$5:$AX$467,$B176,'Grid GenerationQueue'!$AY$5:$AY$467,$C176,'Grid GenerationQueue'!$BH$5:$BH$467,"Executed",'Grid GenerationQueue'!$BB$5:$BB$467,"&lt;"&amp;$BE$3)</f>
        <v>0</v>
      </c>
      <c r="BL176">
        <f>SUMIFS('Grid GenerationQueue'!AM$5:AM$467,'Grid GenerationQueue'!$AX$5:$AX$467,$B176,'Grid GenerationQueue'!$AY$5:$AY$467,$C176,'Grid GenerationQueue'!$BH$5:$BH$467,"Executed",'Grid GenerationQueue'!$BB$5:$BB$467,"&lt;"&amp;$BE$3)</f>
        <v>0</v>
      </c>
      <c r="BM176">
        <f>SUMIFS('Grid GenerationQueue'!AN$5:AN$467,'Grid GenerationQueue'!$AX$5:$AX$467,$B176,'Grid GenerationQueue'!$AY$5:$AY$467,$C176,'Grid GenerationQueue'!$BH$5:$BH$467,"Executed",'Grid GenerationQueue'!$BB$5:$BB$467,"&lt;"&amp;$BE$3)</f>
        <v>0</v>
      </c>
      <c r="BN176">
        <f>SUMIFS('Grid GenerationQueue'!AO$5:AO$467,'Grid GenerationQueue'!$AX$5:$AX$467,$B176,'Grid GenerationQueue'!$AY$5:$AY$467,$C176,'Grid GenerationQueue'!$BH$5:$BH$467,"Executed",'Grid GenerationQueue'!$BB$5:$BB$467,"&lt;"&amp;$BE$3)</f>
        <v>0</v>
      </c>
      <c r="BO176">
        <f>SUMIFS('Grid GenerationQueue'!AP$5:AP$467,'Grid GenerationQueue'!$AX$5:$AX$467,$B176,'Grid GenerationQueue'!$AY$5:$AY$467,$C176,'Grid GenerationQueue'!$BH$5:$BH$467,"Executed",'Grid GenerationQueue'!$BB$5:$BB$467,"&lt;"&amp;$BE$3)</f>
        <v>0</v>
      </c>
      <c r="BQ176">
        <f>SUMIFS('Grid GenerationQueue'!AE$5:AE$467,'Grid GenerationQueue'!$AX$5:$AX$467,$B176,'Grid GenerationQueue'!$AY$5:$AY$467,$C176,'Grid GenerationQueue'!$BF$5:$BF$467,"&lt;&gt;"&amp;"",'Grid GenerationQueue'!$BB$5:$BB$467,"&lt;"&amp;$BE$3)</f>
        <v>0</v>
      </c>
      <c r="BR176">
        <f>SUMIFS('Grid GenerationQueue'!AF$5:AF$467,'Grid GenerationQueue'!$AX$5:$AX$467,$B176,'Grid GenerationQueue'!$AY$5:$AY$467,$C176,'Grid GenerationQueue'!$BF$5:$BF$467,"&lt;&gt;"&amp;"",'Grid GenerationQueue'!$BB$5:$BB$467,"&lt;"&amp;$BE$3)</f>
        <v>0</v>
      </c>
      <c r="BS176">
        <f>SUMIFS('Grid GenerationQueue'!AG$5:AG$467,'Grid GenerationQueue'!$AX$5:$AX$467,$B176,'Grid GenerationQueue'!$AY$5:$AY$467,$C176,'Grid GenerationQueue'!$BF$5:$BF$467,"&lt;&gt;"&amp;"",'Grid GenerationQueue'!$BB$5:$BB$467,"&lt;"&amp;$BE$3)</f>
        <v>0</v>
      </c>
      <c r="BT176">
        <f>SUMIFS('Grid GenerationQueue'!AH$5:AH$467,'Grid GenerationQueue'!$AX$5:$AX$467,$B176,'Grid GenerationQueue'!$AY$5:$AY$467,$C176,'Grid GenerationQueue'!$BF$5:$BF$467,"&lt;&gt;"&amp;"",'Grid GenerationQueue'!$BB$5:$BB$467,"&lt;"&amp;$BE$3)</f>
        <v>0</v>
      </c>
      <c r="BU176">
        <f>SUMIFS('Grid GenerationQueue'!AI$5:AI$467,'Grid GenerationQueue'!$AX$5:$AX$467,$B176,'Grid GenerationQueue'!$AY$5:$AY$467,$C176,'Grid GenerationQueue'!$BF$5:$BF$467,"&lt;&gt;"&amp;"",'Grid GenerationQueue'!$BB$5:$BB$467,"&lt;"&amp;$BE$3)</f>
        <v>0</v>
      </c>
      <c r="BV176">
        <f>SUMIFS('Grid GenerationQueue'!AJ$5:AJ$467,'Grid GenerationQueue'!$AX$5:$AX$467,$B176,'Grid GenerationQueue'!$AY$5:$AY$467,$C176,'Grid GenerationQueue'!$BF$5:$BF$467,"&lt;&gt;"&amp;"",'Grid GenerationQueue'!$BB$5:$BB$467,"&lt;"&amp;$BE$3)</f>
        <v>0</v>
      </c>
      <c r="BW176">
        <f>SUMIFS('Grid GenerationQueue'!AK$5:AK$467,'Grid GenerationQueue'!$AX$5:$AX$467,$B176,'Grid GenerationQueue'!$AY$5:$AY$467,$C176,'Grid GenerationQueue'!$BF$5:$BF$467,"&lt;&gt;"&amp;"",'Grid GenerationQueue'!$BB$5:$BB$467,"&lt;"&amp;$BE$3)</f>
        <v>0</v>
      </c>
      <c r="BX176">
        <f>SUMIFS('Grid GenerationQueue'!AL$5:AL$467,'Grid GenerationQueue'!$AX$5:$AX$467,$B176,'Grid GenerationQueue'!$AY$5:$AY$467,$C176,'Grid GenerationQueue'!$BF$5:$BF$467,"&lt;&gt;"&amp;"",'Grid GenerationQueue'!$BB$5:$BB$467,"&lt;"&amp;$BE$3)</f>
        <v>0</v>
      </c>
      <c r="BY176">
        <f>SUMIFS('Grid GenerationQueue'!AM$5:AM$467,'Grid GenerationQueue'!$AX$5:$AX$467,$B176,'Grid GenerationQueue'!$AY$5:$AY$467,$C176,'Grid GenerationQueue'!$BF$5:$BF$467,"&lt;&gt;"&amp;"",'Grid GenerationQueue'!$BB$5:$BB$467,"&lt;"&amp;$BE$3)</f>
        <v>0</v>
      </c>
      <c r="BZ176">
        <f>SUMIFS('Grid GenerationQueue'!AN$5:AN$467,'Grid GenerationQueue'!$AX$5:$AX$467,$B176,'Grid GenerationQueue'!$AY$5:$AY$467,$C176,'Grid GenerationQueue'!$BF$5:$BF$467,"&lt;&gt;"&amp;"",'Grid GenerationQueue'!$BB$5:$BB$467,"&lt;"&amp;$BE$3)</f>
        <v>0</v>
      </c>
      <c r="CA176">
        <f>SUMIFS('Grid GenerationQueue'!AO$5:AO$467,'Grid GenerationQueue'!$AX$5:$AX$467,$B176,'Grid GenerationQueue'!$AY$5:$AY$467,$C176,'Grid GenerationQueue'!$BF$5:$BF$467,"&lt;&gt;"&amp;"",'Grid GenerationQueue'!$BB$5:$BB$467,"&lt;"&amp;$BE$3)</f>
        <v>0</v>
      </c>
      <c r="CB176">
        <f>SUMIFS('Grid GenerationQueue'!AP$5:AP$467,'Grid GenerationQueue'!$AX$5:$AX$467,$B176,'Grid GenerationQueue'!$AY$5:$AY$467,$C176,'Grid GenerationQueue'!$BF$5:$BF$467,"&lt;&gt;"&amp;"",'Grid GenerationQueue'!$BB$5:$BB$467,"&lt;"&amp;$BE$3)</f>
        <v>0</v>
      </c>
      <c r="CD176">
        <f>SUMIFS('Grid GenerationQueue'!AE$5:AE$467,'Grid GenerationQueue'!$AX$5:$AX$467,$B176,'Grid GenerationQueue'!$AY$5:$AY$467,$C176,'Grid GenerationQueue'!$BB$5:$BB$467,"&lt;"&amp;$BE$3)</f>
        <v>0</v>
      </c>
      <c r="CE176">
        <f>SUMIFS('Grid GenerationQueue'!AF$5:AF$467,'Grid GenerationQueue'!$AX$5:$AX$467,$B176,'Grid GenerationQueue'!$AY$5:$AY$467,$C176,'Grid GenerationQueue'!$BB$5:$BB$467,"&lt;"&amp;$BE$3)</f>
        <v>0</v>
      </c>
      <c r="CF176">
        <f>SUMIFS('Grid GenerationQueue'!AG$5:AG$467,'Grid GenerationQueue'!$AX$5:$AX$467,$B176,'Grid GenerationQueue'!$AY$5:$AY$467,$C176,'Grid GenerationQueue'!$BB$5:$BB$467,"&lt;"&amp;$BE$3)</f>
        <v>0</v>
      </c>
      <c r="CG176">
        <f>SUMIFS('Grid GenerationQueue'!AH$5:AH$467,'Grid GenerationQueue'!$AX$5:$AX$467,$B176,'Grid GenerationQueue'!$AY$5:$AY$467,$C176,'Grid GenerationQueue'!$BB$5:$BB$467,"&lt;"&amp;$BE$3)</f>
        <v>0</v>
      </c>
      <c r="CH176">
        <f>SUMIFS('Grid GenerationQueue'!AI$5:AI$467,'Grid GenerationQueue'!$AX$5:$AX$467,$B176,'Grid GenerationQueue'!$AY$5:$AY$467,$C176,'Grid GenerationQueue'!$BB$5:$BB$467,"&lt;"&amp;$BE$3)</f>
        <v>0</v>
      </c>
      <c r="CI176">
        <f>SUMIFS('Grid GenerationQueue'!AJ$5:AJ$467,'Grid GenerationQueue'!$AX$5:$AX$467,$B176,'Grid GenerationQueue'!$AY$5:$AY$467,$C176,'Grid GenerationQueue'!$BB$5:$BB$467,"&lt;"&amp;$BE$3)</f>
        <v>0</v>
      </c>
      <c r="CJ176">
        <f>SUMIFS('Grid GenerationQueue'!AK$5:AK$467,'Grid GenerationQueue'!$AX$5:$AX$467,$B176,'Grid GenerationQueue'!$AY$5:$AY$467,$C176,'Grid GenerationQueue'!$BB$5:$BB$467,"&lt;"&amp;$BE$3)</f>
        <v>0</v>
      </c>
      <c r="CK176">
        <f>SUMIFS('Grid GenerationQueue'!AL$5:AL$467,'Grid GenerationQueue'!$AX$5:$AX$467,$B176,'Grid GenerationQueue'!$AY$5:$AY$467,$C176,'Grid GenerationQueue'!$BB$5:$BB$467,"&lt;"&amp;$BE$3)</f>
        <v>0</v>
      </c>
      <c r="CL176">
        <f>SUMIFS('Grid GenerationQueue'!AM$5:AM$467,'Grid GenerationQueue'!$AX$5:$AX$467,$B176,'Grid GenerationQueue'!$AY$5:$AY$467,$C176,'Grid GenerationQueue'!$BB$5:$BB$467,"&lt;"&amp;$BE$3)</f>
        <v>0</v>
      </c>
      <c r="CM176">
        <f>SUMIFS('Grid GenerationQueue'!AN$5:AN$467,'Grid GenerationQueue'!$AX$5:$AX$467,$B176,'Grid GenerationQueue'!$AY$5:$AY$467,$C176,'Grid GenerationQueue'!$BB$5:$BB$467,"&lt;"&amp;$BE$3)</f>
        <v>0</v>
      </c>
      <c r="CN176">
        <f>SUMIFS('Grid GenerationQueue'!AO$5:AO$467,'Grid GenerationQueue'!$AX$5:$AX$467,$B176,'Grid GenerationQueue'!$AY$5:$AY$467,$C176,'Grid GenerationQueue'!$BB$5:$BB$467,"&lt;"&amp;$BE$3)</f>
        <v>0</v>
      </c>
      <c r="CO176">
        <f>SUMIFS('Grid GenerationQueue'!AP$5:AP$467,'Grid GenerationQueue'!$AX$5:$AX$467,$B176,'Grid GenerationQueue'!$AY$5:$AY$467,$C176,'Grid GenerationQueue'!$BB$5:$BB$467,"&lt;"&amp;$BE$3)</f>
        <v>0</v>
      </c>
    </row>
    <row r="177" spans="1:93" x14ac:dyDescent="0.35">
      <c r="A177" t="s">
        <v>4645</v>
      </c>
      <c r="B177" t="s">
        <v>4442</v>
      </c>
      <c r="C177">
        <v>230</v>
      </c>
      <c r="D177">
        <f>SUMIFS('Grid GenerationQueue'!AE$5:AE$467,'Grid GenerationQueue'!$AX$5:$AX$467,$B177,'Grid GenerationQueue'!$AY$5:$AY$467,$C177,'Grid GenerationQueue'!$BI$5:$BI$467,"&lt;4")</f>
        <v>0</v>
      </c>
      <c r="E177">
        <f>SUMIFS('Grid GenerationQueue'!AF$5:AF$467,'Grid GenerationQueue'!$AX$5:$AX$467,$B177,'Grid GenerationQueue'!$AY$5:$AY$467,$C177,'Grid GenerationQueue'!$BI$5:$BI$467,"&lt;4")</f>
        <v>0</v>
      </c>
      <c r="F177">
        <f>SUMIFS('Grid GenerationQueue'!AG$5:AG$467,'Grid GenerationQueue'!$AX$5:$AX$467,$B177,'Grid GenerationQueue'!$AY$5:$AY$467,$C177,'Grid GenerationQueue'!$BI$5:$BI$467,"&lt;4")</f>
        <v>0</v>
      </c>
      <c r="G177">
        <f>SUMIFS('Grid GenerationQueue'!AH$5:AH$467,'Grid GenerationQueue'!$AX$5:$AX$467,$B177,'Grid GenerationQueue'!$AY$5:$AY$467,$C177,'Grid GenerationQueue'!$BI$5:$BI$467,"&lt;4")</f>
        <v>0</v>
      </c>
      <c r="H177">
        <f>SUMIFS('Grid GenerationQueue'!AI$5:AI$467,'Grid GenerationQueue'!$AX$5:$AX$467,$B177,'Grid GenerationQueue'!$AY$5:$AY$467,$C177,'Grid GenerationQueue'!$BI$5:$BI$467,"&lt;4")</f>
        <v>0</v>
      </c>
      <c r="I177">
        <f>SUMIFS('Grid GenerationQueue'!AJ$5:AJ$467,'Grid GenerationQueue'!$AX$5:$AX$467,$B177,'Grid GenerationQueue'!$AY$5:$AY$467,$C177,'Grid GenerationQueue'!$BI$5:$BI$467,"&lt;4")</f>
        <v>0</v>
      </c>
      <c r="J177">
        <f>SUMIFS('Grid GenerationQueue'!AK$5:AK$467,'Grid GenerationQueue'!$AX$5:$AX$467,$B177,'Grid GenerationQueue'!$AY$5:$AY$467,$C177,'Grid GenerationQueue'!$BI$5:$BI$467,"&lt;4")</f>
        <v>0</v>
      </c>
      <c r="K177">
        <f>SUMIFS('Grid GenerationQueue'!AL$5:AL$467,'Grid GenerationQueue'!$AX$5:$AX$467,$B177,'Grid GenerationQueue'!$AY$5:$AY$467,$C177,'Grid GenerationQueue'!$BI$5:$BI$467,"&lt;4")</f>
        <v>0</v>
      </c>
      <c r="L177">
        <f>SUMIFS('Grid GenerationQueue'!AM$5:AM$467,'Grid GenerationQueue'!$AX$5:$AX$467,$B177,'Grid GenerationQueue'!$AY$5:$AY$467,$C177,'Grid GenerationQueue'!$BI$5:$BI$467,"&lt;4")</f>
        <v>0</v>
      </c>
      <c r="M177">
        <f>SUMIFS('Grid GenerationQueue'!AN$5:AN$467,'Grid GenerationQueue'!$AX$5:$AX$467,$B177,'Grid GenerationQueue'!$AY$5:$AY$467,$C177,'Grid GenerationQueue'!$BI$5:$BI$467,"&lt;4")</f>
        <v>0</v>
      </c>
      <c r="N177">
        <f>SUMIFS('Grid GenerationQueue'!AO$5:AO$467,'Grid GenerationQueue'!$AX$5:$AX$467,$B177,'Grid GenerationQueue'!$AY$5:$AY$467,$C177,'Grid GenerationQueue'!$BI$5:$BI$467,"&lt;4")</f>
        <v>0</v>
      </c>
      <c r="O177">
        <f>SUMIFS('Grid GenerationQueue'!AP$5:AP$467,'Grid GenerationQueue'!$AX$5:$AX$467,$B177,'Grid GenerationQueue'!$AY$5:$AY$467,$C177,'Grid GenerationQueue'!$BI$5:$BI$467,"&lt;4")</f>
        <v>0</v>
      </c>
      <c r="Q177">
        <f>SUMIFS('Grid GenerationQueue'!AE$5:AE$467,'Grid GenerationQueue'!$AX$5:$AX$467,$B177,'Grid GenerationQueue'!$AY$5:$AY$467,$C177,'Grid GenerationQueue'!$BH$5:$BH$467,"Executed")</f>
        <v>0</v>
      </c>
      <c r="R177">
        <f>SUMIFS('Grid GenerationQueue'!AF$5:AF$467,'Grid GenerationQueue'!$AX$5:$AX$467,$B177,'Grid GenerationQueue'!$AY$5:$AY$467,$C177,'Grid GenerationQueue'!$BH$5:$BH$467,"Executed")</f>
        <v>0</v>
      </c>
      <c r="S177">
        <f>SUMIFS('Grid GenerationQueue'!AG$5:AG$467,'Grid GenerationQueue'!$AX$5:$AX$467,$B177,'Grid GenerationQueue'!$AY$5:$AY$467,$C177,'Grid GenerationQueue'!$BH$5:$BH$467,"Executed")</f>
        <v>0</v>
      </c>
      <c r="T177">
        <f>SUMIFS('Grid GenerationQueue'!AH$5:AH$467,'Grid GenerationQueue'!$AX$5:$AX$467,$B177,'Grid GenerationQueue'!$AY$5:$AY$467,$C177,'Grid GenerationQueue'!$BH$5:$BH$467,"Executed")</f>
        <v>0</v>
      </c>
      <c r="U177">
        <f>SUMIFS('Grid GenerationQueue'!AI$5:AI$467,'Grid GenerationQueue'!$AX$5:$AX$467,$B177,'Grid GenerationQueue'!$AY$5:$AY$467,$C177,'Grid GenerationQueue'!$BH$5:$BH$467,"Executed")</f>
        <v>0</v>
      </c>
      <c r="V177">
        <f>SUMIFS('Grid GenerationQueue'!AJ$5:AJ$467,'Grid GenerationQueue'!$AX$5:$AX$467,$B177,'Grid GenerationQueue'!$AY$5:$AY$467,$C177,'Grid GenerationQueue'!$BH$5:$BH$467,"Executed")</f>
        <v>0</v>
      </c>
      <c r="W177">
        <f>SUMIFS('Grid GenerationQueue'!AK$5:AK$467,'Grid GenerationQueue'!$AX$5:$AX$467,$B177,'Grid GenerationQueue'!$AY$5:$AY$467,$C177,'Grid GenerationQueue'!$BH$5:$BH$467,"Executed")</f>
        <v>0</v>
      </c>
      <c r="X177">
        <f>SUMIFS('Grid GenerationQueue'!AL$5:AL$467,'Grid GenerationQueue'!$AX$5:$AX$467,$B177,'Grid GenerationQueue'!$AY$5:$AY$467,$C177,'Grid GenerationQueue'!$BH$5:$BH$467,"Executed")</f>
        <v>0</v>
      </c>
      <c r="Y177">
        <f>SUMIFS('Grid GenerationQueue'!AM$5:AM$467,'Grid GenerationQueue'!$AX$5:$AX$467,$B177,'Grid GenerationQueue'!$AY$5:$AY$467,$C177,'Grid GenerationQueue'!$BH$5:$BH$467,"Executed")</f>
        <v>0</v>
      </c>
      <c r="Z177">
        <f>SUMIFS('Grid GenerationQueue'!AN$5:AN$467,'Grid GenerationQueue'!$AX$5:$AX$467,$B177,'Grid GenerationQueue'!$AY$5:$AY$467,$C177,'Grid GenerationQueue'!$BH$5:$BH$467,"Executed")</f>
        <v>0</v>
      </c>
      <c r="AA177">
        <f>SUMIFS('Grid GenerationQueue'!AO$5:AO$467,'Grid GenerationQueue'!$AX$5:$AX$467,$B177,'Grid GenerationQueue'!$AY$5:$AY$467,$C177,'Grid GenerationQueue'!$BH$5:$BH$467,"Executed")</f>
        <v>0</v>
      </c>
      <c r="AB177">
        <f>SUMIFS('Grid GenerationQueue'!AP$5:AP$467,'Grid GenerationQueue'!$AX$5:$AX$467,$B177,'Grid GenerationQueue'!$AY$5:$AY$467,$C177,'Grid GenerationQueue'!$BH$5:$BH$467,"Executed")</f>
        <v>0</v>
      </c>
      <c r="AD177">
        <f>SUMIFS('Grid GenerationQueue'!AE$5:AE$467,'Grid GenerationQueue'!$AX$5:$AX$467,$B177,'Grid GenerationQueue'!$AY$5:$AY$467,$C177,'Grid GenerationQueue'!$BF$5:$BF$467,"&lt;&gt;"&amp;"")</f>
        <v>0</v>
      </c>
      <c r="AE177">
        <f>SUMIFS('Grid GenerationQueue'!AF$5:AF$467,'Grid GenerationQueue'!$AX$5:$AX$467,$B177,'Grid GenerationQueue'!$AY$5:$AY$467,$C177,'Grid GenerationQueue'!$BF$5:$BF$467,"&lt;&gt;"&amp;"")</f>
        <v>0</v>
      </c>
      <c r="AF177">
        <f>SUMIFS('Grid GenerationQueue'!AG$5:AG$467,'Grid GenerationQueue'!$AX$5:$AX$467,$B177,'Grid GenerationQueue'!$AY$5:$AY$467,$C177,'Grid GenerationQueue'!$BF$5:$BF$467,"&lt;&gt;"&amp;"")</f>
        <v>0</v>
      </c>
      <c r="AG177">
        <f>SUMIFS('Grid GenerationQueue'!AH$5:AH$467,'Grid GenerationQueue'!$AX$5:$AX$467,$B177,'Grid GenerationQueue'!$AY$5:$AY$467,$C177,'Grid GenerationQueue'!$BF$5:$BF$467,"&lt;&gt;"&amp;"")</f>
        <v>0</v>
      </c>
      <c r="AH177">
        <f>SUMIFS('Grid GenerationQueue'!AI$5:AI$467,'Grid GenerationQueue'!$AX$5:$AX$467,$B177,'Grid GenerationQueue'!$AY$5:$AY$467,$C177,'Grid GenerationQueue'!$BF$5:$BF$467,"&lt;&gt;"&amp;"")</f>
        <v>0</v>
      </c>
      <c r="AI177">
        <f>SUMIFS('Grid GenerationQueue'!AJ$5:AJ$467,'Grid GenerationQueue'!$AX$5:$AX$467,$B177,'Grid GenerationQueue'!$AY$5:$AY$467,$C177,'Grid GenerationQueue'!$BF$5:$BF$467,"&lt;&gt;"&amp;"")</f>
        <v>0</v>
      </c>
      <c r="AJ177">
        <f>SUMIFS('Grid GenerationQueue'!AK$5:AK$467,'Grid GenerationQueue'!$AX$5:$AX$467,$B177,'Grid GenerationQueue'!$AY$5:$AY$467,$C177,'Grid GenerationQueue'!$BF$5:$BF$467,"&lt;&gt;"&amp;"")</f>
        <v>0</v>
      </c>
      <c r="AK177">
        <f>SUMIFS('Grid GenerationQueue'!AL$5:AL$467,'Grid GenerationQueue'!$AX$5:$AX$467,$B177,'Grid GenerationQueue'!$AY$5:$AY$467,$C177,'Grid GenerationQueue'!$BF$5:$BF$467,"&lt;&gt;"&amp;"")</f>
        <v>0</v>
      </c>
      <c r="AL177">
        <f>SUMIFS('Grid GenerationQueue'!AM$5:AM$467,'Grid GenerationQueue'!$AX$5:$AX$467,$B177,'Grid GenerationQueue'!$AY$5:$AY$467,$C177,'Grid GenerationQueue'!$BF$5:$BF$467,"&lt;&gt;"&amp;"")</f>
        <v>0</v>
      </c>
      <c r="AM177">
        <f>SUMIFS('Grid GenerationQueue'!AN$5:AN$467,'Grid GenerationQueue'!$AX$5:$AX$467,$B177,'Grid GenerationQueue'!$AY$5:$AY$467,$C177,'Grid GenerationQueue'!$BF$5:$BF$467,"&lt;&gt;"&amp;"")</f>
        <v>0</v>
      </c>
      <c r="AN177">
        <f>SUMIFS('Grid GenerationQueue'!AO$5:AO$467,'Grid GenerationQueue'!$AX$5:$AX$467,$B177,'Grid GenerationQueue'!$AY$5:$AY$467,$C177,'Grid GenerationQueue'!$BF$5:$BF$467,"&lt;&gt;"&amp;"")</f>
        <v>0</v>
      </c>
      <c r="AO177">
        <f>SUMIFS('Grid GenerationQueue'!AP$5:AP$467,'Grid GenerationQueue'!$AX$5:$AX$467,$B177,'Grid GenerationQueue'!$AY$5:$AY$467,$C177,'Grid GenerationQueue'!$BF$5:$BF$467,"&lt;&gt;"&amp;"")</f>
        <v>0</v>
      </c>
      <c r="AQ177">
        <f>SUMIFS('Grid GenerationQueue'!AE$5:AE$467,'Grid GenerationQueue'!$AX$5:$AX$467,$B177,'Grid GenerationQueue'!$AY$5:$AY$467,$C177)</f>
        <v>605.66341199999999</v>
      </c>
      <c r="AR177">
        <f>SUMIFS('Grid GenerationQueue'!AF$5:AF$467,'Grid GenerationQueue'!$AX$5:$AX$467,$B177,'Grid GenerationQueue'!$AY$5:$AY$467,$C177)</f>
        <v>0</v>
      </c>
      <c r="AS177">
        <f>SUMIFS('Grid GenerationQueue'!AG$5:AG$467,'Grid GenerationQueue'!$AX$5:$AX$467,$B177,'Grid GenerationQueue'!$AY$5:$AY$467,$C177)</f>
        <v>0</v>
      </c>
      <c r="AT177">
        <f>SUMIFS('Grid GenerationQueue'!AH$5:AH$467,'Grid GenerationQueue'!$AX$5:$AX$467,$B177,'Grid GenerationQueue'!$AY$5:$AY$467,$C177)</f>
        <v>0</v>
      </c>
      <c r="AU177">
        <f>SUMIFS('Grid GenerationQueue'!AI$5:AI$467,'Grid GenerationQueue'!$AX$5:$AX$467,$B177,'Grid GenerationQueue'!$AY$5:$AY$467,$C177)</f>
        <v>0</v>
      </c>
      <c r="AV177">
        <f>SUMIFS('Grid GenerationQueue'!AJ$5:AJ$467,'Grid GenerationQueue'!$AX$5:$AX$467,$B177,'Grid GenerationQueue'!$AY$5:$AY$467,$C177)</f>
        <v>0</v>
      </c>
      <c r="AW177">
        <f>SUMIFS('Grid GenerationQueue'!AK$5:AK$467,'Grid GenerationQueue'!$AX$5:$AX$467,$B177,'Grid GenerationQueue'!$AY$5:$AY$467,$C177)</f>
        <v>0</v>
      </c>
      <c r="AX177">
        <f>SUMIFS('Grid GenerationQueue'!AL$5:AL$467,'Grid GenerationQueue'!$AX$5:$AX$467,$B177,'Grid GenerationQueue'!$AY$5:$AY$467,$C177)</f>
        <v>0</v>
      </c>
      <c r="AY177">
        <f>SUMIFS('Grid GenerationQueue'!AM$5:AM$467,'Grid GenerationQueue'!$AX$5:$AX$467,$B177,'Grid GenerationQueue'!$AY$5:$AY$467,$C177)</f>
        <v>0</v>
      </c>
      <c r="AZ177">
        <f>SUMIFS('Grid GenerationQueue'!AN$5:AN$467,'Grid GenerationQueue'!$AX$5:$AX$467,$B177,'Grid GenerationQueue'!$AY$5:$AY$467,$C177)</f>
        <v>0</v>
      </c>
      <c r="BA177">
        <f>SUMIFS('Grid GenerationQueue'!AO$5:AO$467,'Grid GenerationQueue'!$AX$5:$AX$467,$B177,'Grid GenerationQueue'!$AY$5:$AY$467,$C177)</f>
        <v>0</v>
      </c>
      <c r="BB177">
        <f>SUMIFS('Grid GenerationQueue'!AP$5:AP$467,'Grid GenerationQueue'!$AX$5:$AX$467,$B177,'Grid GenerationQueue'!$AY$5:$AY$467,$C177)</f>
        <v>0</v>
      </c>
      <c r="BD177">
        <f>SUMIFS('Grid GenerationQueue'!AE$5:AE$467,'Grid GenerationQueue'!$AX$5:$AX$467,$B177,'Grid GenerationQueue'!$AY$5:$AY$467,$C177,'Grid GenerationQueue'!$BH$5:$BH$467,"Executed",'Grid GenerationQueue'!$BB$5:$BB$467,"&lt;"&amp;$BE$3)</f>
        <v>0</v>
      </c>
      <c r="BE177">
        <f>SUMIFS('Grid GenerationQueue'!AF$5:AF$467,'Grid GenerationQueue'!$AX$5:$AX$467,$B177,'Grid GenerationQueue'!$AY$5:$AY$467,$C177,'Grid GenerationQueue'!$BH$5:$BH$467,"Executed",'Grid GenerationQueue'!$BB$5:$BB$467,"&lt;"&amp;$BE$3)</f>
        <v>0</v>
      </c>
      <c r="BF177">
        <f>SUMIFS('Grid GenerationQueue'!AG$5:AG$467,'Grid GenerationQueue'!$AX$5:$AX$467,$B177,'Grid GenerationQueue'!$AY$5:$AY$467,$C177,'Grid GenerationQueue'!$BH$5:$BH$467,"Executed",'Grid GenerationQueue'!$BB$5:$BB$467,"&lt;"&amp;$BE$3)</f>
        <v>0</v>
      </c>
      <c r="BG177">
        <f>SUMIFS('Grid GenerationQueue'!AH$5:AH$467,'Grid GenerationQueue'!$AX$5:$AX$467,$B177,'Grid GenerationQueue'!$AY$5:$AY$467,$C177,'Grid GenerationQueue'!$BH$5:$BH$467,"Executed",'Grid GenerationQueue'!$BB$5:$BB$467,"&lt;"&amp;$BE$3)</f>
        <v>0</v>
      </c>
      <c r="BH177">
        <f>SUMIFS('Grid GenerationQueue'!AI$5:AI$467,'Grid GenerationQueue'!$AX$5:$AX$467,$B177,'Grid GenerationQueue'!$AY$5:$AY$467,$C177,'Grid GenerationQueue'!$BH$5:$BH$467,"Executed",'Grid GenerationQueue'!$BB$5:$BB$467,"&lt;"&amp;$BE$3)</f>
        <v>0</v>
      </c>
      <c r="BI177">
        <f>SUMIFS('Grid GenerationQueue'!AJ$5:AJ$467,'Grid GenerationQueue'!$AX$5:$AX$467,$B177,'Grid GenerationQueue'!$AY$5:$AY$467,$C177,'Grid GenerationQueue'!$BH$5:$BH$467,"Executed",'Grid GenerationQueue'!$BB$5:$BB$467,"&lt;"&amp;$BE$3)</f>
        <v>0</v>
      </c>
      <c r="BJ177">
        <f>SUMIFS('Grid GenerationQueue'!AK$5:AK$467,'Grid GenerationQueue'!$AX$5:$AX$467,$B177,'Grid GenerationQueue'!$AY$5:$AY$467,$C177,'Grid GenerationQueue'!$BH$5:$BH$467,"Executed",'Grid GenerationQueue'!$BB$5:$BB$467,"&lt;"&amp;$BE$3)</f>
        <v>0</v>
      </c>
      <c r="BK177">
        <f>SUMIFS('Grid GenerationQueue'!AL$5:AL$467,'Grid GenerationQueue'!$AX$5:$AX$467,$B177,'Grid GenerationQueue'!$AY$5:$AY$467,$C177,'Grid GenerationQueue'!$BH$5:$BH$467,"Executed",'Grid GenerationQueue'!$BB$5:$BB$467,"&lt;"&amp;$BE$3)</f>
        <v>0</v>
      </c>
      <c r="BL177">
        <f>SUMIFS('Grid GenerationQueue'!AM$5:AM$467,'Grid GenerationQueue'!$AX$5:$AX$467,$B177,'Grid GenerationQueue'!$AY$5:$AY$467,$C177,'Grid GenerationQueue'!$BH$5:$BH$467,"Executed",'Grid GenerationQueue'!$BB$5:$BB$467,"&lt;"&amp;$BE$3)</f>
        <v>0</v>
      </c>
      <c r="BM177">
        <f>SUMIFS('Grid GenerationQueue'!AN$5:AN$467,'Grid GenerationQueue'!$AX$5:$AX$467,$B177,'Grid GenerationQueue'!$AY$5:$AY$467,$C177,'Grid GenerationQueue'!$BH$5:$BH$467,"Executed",'Grid GenerationQueue'!$BB$5:$BB$467,"&lt;"&amp;$BE$3)</f>
        <v>0</v>
      </c>
      <c r="BN177">
        <f>SUMIFS('Grid GenerationQueue'!AO$5:AO$467,'Grid GenerationQueue'!$AX$5:$AX$467,$B177,'Grid GenerationQueue'!$AY$5:$AY$467,$C177,'Grid GenerationQueue'!$BH$5:$BH$467,"Executed",'Grid GenerationQueue'!$BB$5:$BB$467,"&lt;"&amp;$BE$3)</f>
        <v>0</v>
      </c>
      <c r="BO177">
        <f>SUMIFS('Grid GenerationQueue'!AP$5:AP$467,'Grid GenerationQueue'!$AX$5:$AX$467,$B177,'Grid GenerationQueue'!$AY$5:$AY$467,$C177,'Grid GenerationQueue'!$BH$5:$BH$467,"Executed",'Grid GenerationQueue'!$BB$5:$BB$467,"&lt;"&amp;$BE$3)</f>
        <v>0</v>
      </c>
      <c r="BQ177">
        <f>SUMIFS('Grid GenerationQueue'!AE$5:AE$467,'Grid GenerationQueue'!$AX$5:$AX$467,$B177,'Grid GenerationQueue'!$AY$5:$AY$467,$C177,'Grid GenerationQueue'!$BF$5:$BF$467,"&lt;&gt;"&amp;"",'Grid GenerationQueue'!$BB$5:$BB$467,"&lt;"&amp;$BE$3)</f>
        <v>0</v>
      </c>
      <c r="BR177">
        <f>SUMIFS('Grid GenerationQueue'!AF$5:AF$467,'Grid GenerationQueue'!$AX$5:$AX$467,$B177,'Grid GenerationQueue'!$AY$5:$AY$467,$C177,'Grid GenerationQueue'!$BF$5:$BF$467,"&lt;&gt;"&amp;"",'Grid GenerationQueue'!$BB$5:$BB$467,"&lt;"&amp;$BE$3)</f>
        <v>0</v>
      </c>
      <c r="BS177">
        <f>SUMIFS('Grid GenerationQueue'!AG$5:AG$467,'Grid GenerationQueue'!$AX$5:$AX$467,$B177,'Grid GenerationQueue'!$AY$5:$AY$467,$C177,'Grid GenerationQueue'!$BF$5:$BF$467,"&lt;&gt;"&amp;"",'Grid GenerationQueue'!$BB$5:$BB$467,"&lt;"&amp;$BE$3)</f>
        <v>0</v>
      </c>
      <c r="BT177">
        <f>SUMIFS('Grid GenerationQueue'!AH$5:AH$467,'Grid GenerationQueue'!$AX$5:$AX$467,$B177,'Grid GenerationQueue'!$AY$5:$AY$467,$C177,'Grid GenerationQueue'!$BF$5:$BF$467,"&lt;&gt;"&amp;"",'Grid GenerationQueue'!$BB$5:$BB$467,"&lt;"&amp;$BE$3)</f>
        <v>0</v>
      </c>
      <c r="BU177">
        <f>SUMIFS('Grid GenerationQueue'!AI$5:AI$467,'Grid GenerationQueue'!$AX$5:$AX$467,$B177,'Grid GenerationQueue'!$AY$5:$AY$467,$C177,'Grid GenerationQueue'!$BF$5:$BF$467,"&lt;&gt;"&amp;"",'Grid GenerationQueue'!$BB$5:$BB$467,"&lt;"&amp;$BE$3)</f>
        <v>0</v>
      </c>
      <c r="BV177">
        <f>SUMIFS('Grid GenerationQueue'!AJ$5:AJ$467,'Grid GenerationQueue'!$AX$5:$AX$467,$B177,'Grid GenerationQueue'!$AY$5:$AY$467,$C177,'Grid GenerationQueue'!$BF$5:$BF$467,"&lt;&gt;"&amp;"",'Grid GenerationQueue'!$BB$5:$BB$467,"&lt;"&amp;$BE$3)</f>
        <v>0</v>
      </c>
      <c r="BW177">
        <f>SUMIFS('Grid GenerationQueue'!AK$5:AK$467,'Grid GenerationQueue'!$AX$5:$AX$467,$B177,'Grid GenerationQueue'!$AY$5:$AY$467,$C177,'Grid GenerationQueue'!$BF$5:$BF$467,"&lt;&gt;"&amp;"",'Grid GenerationQueue'!$BB$5:$BB$467,"&lt;"&amp;$BE$3)</f>
        <v>0</v>
      </c>
      <c r="BX177">
        <f>SUMIFS('Grid GenerationQueue'!AL$5:AL$467,'Grid GenerationQueue'!$AX$5:$AX$467,$B177,'Grid GenerationQueue'!$AY$5:$AY$467,$C177,'Grid GenerationQueue'!$BF$5:$BF$467,"&lt;&gt;"&amp;"",'Grid GenerationQueue'!$BB$5:$BB$467,"&lt;"&amp;$BE$3)</f>
        <v>0</v>
      </c>
      <c r="BY177">
        <f>SUMIFS('Grid GenerationQueue'!AM$5:AM$467,'Grid GenerationQueue'!$AX$5:$AX$467,$B177,'Grid GenerationQueue'!$AY$5:$AY$467,$C177,'Grid GenerationQueue'!$BF$5:$BF$467,"&lt;&gt;"&amp;"",'Grid GenerationQueue'!$BB$5:$BB$467,"&lt;"&amp;$BE$3)</f>
        <v>0</v>
      </c>
      <c r="BZ177">
        <f>SUMIFS('Grid GenerationQueue'!AN$5:AN$467,'Grid GenerationQueue'!$AX$5:$AX$467,$B177,'Grid GenerationQueue'!$AY$5:$AY$467,$C177,'Grid GenerationQueue'!$BF$5:$BF$467,"&lt;&gt;"&amp;"",'Grid GenerationQueue'!$BB$5:$BB$467,"&lt;"&amp;$BE$3)</f>
        <v>0</v>
      </c>
      <c r="CA177">
        <f>SUMIFS('Grid GenerationQueue'!AO$5:AO$467,'Grid GenerationQueue'!$AX$5:$AX$467,$B177,'Grid GenerationQueue'!$AY$5:$AY$467,$C177,'Grid GenerationQueue'!$BF$5:$BF$467,"&lt;&gt;"&amp;"",'Grid GenerationQueue'!$BB$5:$BB$467,"&lt;"&amp;$BE$3)</f>
        <v>0</v>
      </c>
      <c r="CB177">
        <f>SUMIFS('Grid GenerationQueue'!AP$5:AP$467,'Grid GenerationQueue'!$AX$5:$AX$467,$B177,'Grid GenerationQueue'!$AY$5:$AY$467,$C177,'Grid GenerationQueue'!$BF$5:$BF$467,"&lt;&gt;"&amp;"",'Grid GenerationQueue'!$BB$5:$BB$467,"&lt;"&amp;$BE$3)</f>
        <v>0</v>
      </c>
      <c r="CD177">
        <f>SUMIFS('Grid GenerationQueue'!AE$5:AE$467,'Grid GenerationQueue'!$AX$5:$AX$467,$B177,'Grid GenerationQueue'!$AY$5:$AY$467,$C177,'Grid GenerationQueue'!$BB$5:$BB$467,"&lt;"&amp;$BE$3)</f>
        <v>200</v>
      </c>
      <c r="CE177">
        <f>SUMIFS('Grid GenerationQueue'!AF$5:AF$467,'Grid GenerationQueue'!$AX$5:$AX$467,$B177,'Grid GenerationQueue'!$AY$5:$AY$467,$C177,'Grid GenerationQueue'!$BB$5:$BB$467,"&lt;"&amp;$BE$3)</f>
        <v>0</v>
      </c>
      <c r="CF177">
        <f>SUMIFS('Grid GenerationQueue'!AG$5:AG$467,'Grid GenerationQueue'!$AX$5:$AX$467,$B177,'Grid GenerationQueue'!$AY$5:$AY$467,$C177,'Grid GenerationQueue'!$BB$5:$BB$467,"&lt;"&amp;$BE$3)</f>
        <v>0</v>
      </c>
      <c r="CG177">
        <f>SUMIFS('Grid GenerationQueue'!AH$5:AH$467,'Grid GenerationQueue'!$AX$5:$AX$467,$B177,'Grid GenerationQueue'!$AY$5:$AY$467,$C177,'Grid GenerationQueue'!$BB$5:$BB$467,"&lt;"&amp;$BE$3)</f>
        <v>0</v>
      </c>
      <c r="CH177">
        <f>SUMIFS('Grid GenerationQueue'!AI$5:AI$467,'Grid GenerationQueue'!$AX$5:$AX$467,$B177,'Grid GenerationQueue'!$AY$5:$AY$467,$C177,'Grid GenerationQueue'!$BB$5:$BB$467,"&lt;"&amp;$BE$3)</f>
        <v>0</v>
      </c>
      <c r="CI177">
        <f>SUMIFS('Grid GenerationQueue'!AJ$5:AJ$467,'Grid GenerationQueue'!$AX$5:$AX$467,$B177,'Grid GenerationQueue'!$AY$5:$AY$467,$C177,'Grid GenerationQueue'!$BB$5:$BB$467,"&lt;"&amp;$BE$3)</f>
        <v>0</v>
      </c>
      <c r="CJ177">
        <f>SUMIFS('Grid GenerationQueue'!AK$5:AK$467,'Grid GenerationQueue'!$AX$5:$AX$467,$B177,'Grid GenerationQueue'!$AY$5:$AY$467,$C177,'Grid GenerationQueue'!$BB$5:$BB$467,"&lt;"&amp;$BE$3)</f>
        <v>0</v>
      </c>
      <c r="CK177">
        <f>SUMIFS('Grid GenerationQueue'!AL$5:AL$467,'Grid GenerationQueue'!$AX$5:$AX$467,$B177,'Grid GenerationQueue'!$AY$5:$AY$467,$C177,'Grid GenerationQueue'!$BB$5:$BB$467,"&lt;"&amp;$BE$3)</f>
        <v>0</v>
      </c>
      <c r="CL177">
        <f>SUMIFS('Grid GenerationQueue'!AM$5:AM$467,'Grid GenerationQueue'!$AX$5:$AX$467,$B177,'Grid GenerationQueue'!$AY$5:$AY$467,$C177,'Grid GenerationQueue'!$BB$5:$BB$467,"&lt;"&amp;$BE$3)</f>
        <v>0</v>
      </c>
      <c r="CM177">
        <f>SUMIFS('Grid GenerationQueue'!AN$5:AN$467,'Grid GenerationQueue'!$AX$5:$AX$467,$B177,'Grid GenerationQueue'!$AY$5:$AY$467,$C177,'Grid GenerationQueue'!$BB$5:$BB$467,"&lt;"&amp;$BE$3)</f>
        <v>0</v>
      </c>
      <c r="CN177">
        <f>SUMIFS('Grid GenerationQueue'!AO$5:AO$467,'Grid GenerationQueue'!$AX$5:$AX$467,$B177,'Grid GenerationQueue'!$AY$5:$AY$467,$C177,'Grid GenerationQueue'!$BB$5:$BB$467,"&lt;"&amp;$BE$3)</f>
        <v>0</v>
      </c>
      <c r="CO177">
        <f>SUMIFS('Grid GenerationQueue'!AP$5:AP$467,'Grid GenerationQueue'!$AX$5:$AX$467,$B177,'Grid GenerationQueue'!$AY$5:$AY$467,$C177,'Grid GenerationQueue'!$BB$5:$BB$467,"&lt;"&amp;$BE$3)</f>
        <v>0</v>
      </c>
    </row>
    <row r="178" spans="1:93" x14ac:dyDescent="0.35">
      <c r="A178" t="s">
        <v>4648</v>
      </c>
      <c r="B178" t="s">
        <v>4406</v>
      </c>
      <c r="C178">
        <v>115</v>
      </c>
      <c r="D178">
        <f>SUMIFS('Grid GenerationQueue'!AE$5:AE$467,'Grid GenerationQueue'!$AX$5:$AX$467,$B178,'Grid GenerationQueue'!$AY$5:$AY$467,$C178,'Grid GenerationQueue'!$BI$5:$BI$467,"&lt;4")</f>
        <v>0</v>
      </c>
      <c r="E178">
        <f>SUMIFS('Grid GenerationQueue'!AF$5:AF$467,'Grid GenerationQueue'!$AX$5:$AX$467,$B178,'Grid GenerationQueue'!$AY$5:$AY$467,$C178,'Grid GenerationQueue'!$BI$5:$BI$467,"&lt;4")</f>
        <v>0</v>
      </c>
      <c r="F178">
        <f>SUMIFS('Grid GenerationQueue'!AG$5:AG$467,'Grid GenerationQueue'!$AX$5:$AX$467,$B178,'Grid GenerationQueue'!$AY$5:$AY$467,$C178,'Grid GenerationQueue'!$BI$5:$BI$467,"&lt;4")</f>
        <v>0</v>
      </c>
      <c r="G178">
        <f>SUMIFS('Grid GenerationQueue'!AH$5:AH$467,'Grid GenerationQueue'!$AX$5:$AX$467,$B178,'Grid GenerationQueue'!$AY$5:$AY$467,$C178,'Grid GenerationQueue'!$BI$5:$BI$467,"&lt;4")</f>
        <v>0</v>
      </c>
      <c r="H178">
        <f>SUMIFS('Grid GenerationQueue'!AI$5:AI$467,'Grid GenerationQueue'!$AX$5:$AX$467,$B178,'Grid GenerationQueue'!$AY$5:$AY$467,$C178,'Grid GenerationQueue'!$BI$5:$BI$467,"&lt;4")</f>
        <v>0</v>
      </c>
      <c r="I178">
        <f>SUMIFS('Grid GenerationQueue'!AJ$5:AJ$467,'Grid GenerationQueue'!$AX$5:$AX$467,$B178,'Grid GenerationQueue'!$AY$5:$AY$467,$C178,'Grid GenerationQueue'!$BI$5:$BI$467,"&lt;4")</f>
        <v>0</v>
      </c>
      <c r="J178">
        <f>SUMIFS('Grid GenerationQueue'!AK$5:AK$467,'Grid GenerationQueue'!$AX$5:$AX$467,$B178,'Grid GenerationQueue'!$AY$5:$AY$467,$C178,'Grid GenerationQueue'!$BI$5:$BI$467,"&lt;4")</f>
        <v>0</v>
      </c>
      <c r="K178">
        <f>SUMIFS('Grid GenerationQueue'!AL$5:AL$467,'Grid GenerationQueue'!$AX$5:$AX$467,$B178,'Grid GenerationQueue'!$AY$5:$AY$467,$C178,'Grid GenerationQueue'!$BI$5:$BI$467,"&lt;4")</f>
        <v>0</v>
      </c>
      <c r="L178">
        <f>SUMIFS('Grid GenerationQueue'!AM$5:AM$467,'Grid GenerationQueue'!$AX$5:$AX$467,$B178,'Grid GenerationQueue'!$AY$5:$AY$467,$C178,'Grid GenerationQueue'!$BI$5:$BI$467,"&lt;4")</f>
        <v>0</v>
      </c>
      <c r="M178">
        <f>SUMIFS('Grid GenerationQueue'!AN$5:AN$467,'Grid GenerationQueue'!$AX$5:$AX$467,$B178,'Grid GenerationQueue'!$AY$5:$AY$467,$C178,'Grid GenerationQueue'!$BI$5:$BI$467,"&lt;4")</f>
        <v>0</v>
      </c>
      <c r="N178">
        <f>SUMIFS('Grid GenerationQueue'!AO$5:AO$467,'Grid GenerationQueue'!$AX$5:$AX$467,$B178,'Grid GenerationQueue'!$AY$5:$AY$467,$C178,'Grid GenerationQueue'!$BI$5:$BI$467,"&lt;4")</f>
        <v>0</v>
      </c>
      <c r="O178">
        <f>SUMIFS('Grid GenerationQueue'!AP$5:AP$467,'Grid GenerationQueue'!$AX$5:$AX$467,$B178,'Grid GenerationQueue'!$AY$5:$AY$467,$C178,'Grid GenerationQueue'!$BI$5:$BI$467,"&lt;4")</f>
        <v>0</v>
      </c>
      <c r="Q178">
        <f>SUMIFS('Grid GenerationQueue'!AE$5:AE$467,'Grid GenerationQueue'!$AX$5:$AX$467,$B178,'Grid GenerationQueue'!$AY$5:$AY$467,$C178,'Grid GenerationQueue'!$BH$5:$BH$467,"Executed")</f>
        <v>0</v>
      </c>
      <c r="R178">
        <f>SUMIFS('Grid GenerationQueue'!AF$5:AF$467,'Grid GenerationQueue'!$AX$5:$AX$467,$B178,'Grid GenerationQueue'!$AY$5:$AY$467,$C178,'Grid GenerationQueue'!$BH$5:$BH$467,"Executed")</f>
        <v>0</v>
      </c>
      <c r="S178">
        <f>SUMIFS('Grid GenerationQueue'!AG$5:AG$467,'Grid GenerationQueue'!$AX$5:$AX$467,$B178,'Grid GenerationQueue'!$AY$5:$AY$467,$C178,'Grid GenerationQueue'!$BH$5:$BH$467,"Executed")</f>
        <v>0</v>
      </c>
      <c r="T178">
        <f>SUMIFS('Grid GenerationQueue'!AH$5:AH$467,'Grid GenerationQueue'!$AX$5:$AX$467,$B178,'Grid GenerationQueue'!$AY$5:$AY$467,$C178,'Grid GenerationQueue'!$BH$5:$BH$467,"Executed")</f>
        <v>0</v>
      </c>
      <c r="U178">
        <f>SUMIFS('Grid GenerationQueue'!AI$5:AI$467,'Grid GenerationQueue'!$AX$5:$AX$467,$B178,'Grid GenerationQueue'!$AY$5:$AY$467,$C178,'Grid GenerationQueue'!$BH$5:$BH$467,"Executed")</f>
        <v>0</v>
      </c>
      <c r="V178">
        <f>SUMIFS('Grid GenerationQueue'!AJ$5:AJ$467,'Grid GenerationQueue'!$AX$5:$AX$467,$B178,'Grid GenerationQueue'!$AY$5:$AY$467,$C178,'Grid GenerationQueue'!$BH$5:$BH$467,"Executed")</f>
        <v>0</v>
      </c>
      <c r="W178">
        <f>SUMIFS('Grid GenerationQueue'!AK$5:AK$467,'Grid GenerationQueue'!$AX$5:$AX$467,$B178,'Grid GenerationQueue'!$AY$5:$AY$467,$C178,'Grid GenerationQueue'!$BH$5:$BH$467,"Executed")</f>
        <v>0</v>
      </c>
      <c r="X178">
        <f>SUMIFS('Grid GenerationQueue'!AL$5:AL$467,'Grid GenerationQueue'!$AX$5:$AX$467,$B178,'Grid GenerationQueue'!$AY$5:$AY$467,$C178,'Grid GenerationQueue'!$BH$5:$BH$467,"Executed")</f>
        <v>0</v>
      </c>
      <c r="Y178">
        <f>SUMIFS('Grid GenerationQueue'!AM$5:AM$467,'Grid GenerationQueue'!$AX$5:$AX$467,$B178,'Grid GenerationQueue'!$AY$5:$AY$467,$C178,'Grid GenerationQueue'!$BH$5:$BH$467,"Executed")</f>
        <v>0</v>
      </c>
      <c r="Z178">
        <f>SUMIFS('Grid GenerationQueue'!AN$5:AN$467,'Grid GenerationQueue'!$AX$5:$AX$467,$B178,'Grid GenerationQueue'!$AY$5:$AY$467,$C178,'Grid GenerationQueue'!$BH$5:$BH$467,"Executed")</f>
        <v>0</v>
      </c>
      <c r="AA178">
        <f>SUMIFS('Grid GenerationQueue'!AO$5:AO$467,'Grid GenerationQueue'!$AX$5:$AX$467,$B178,'Grid GenerationQueue'!$AY$5:$AY$467,$C178,'Grid GenerationQueue'!$BH$5:$BH$467,"Executed")</f>
        <v>0</v>
      </c>
      <c r="AB178">
        <f>SUMIFS('Grid GenerationQueue'!AP$5:AP$467,'Grid GenerationQueue'!$AX$5:$AX$467,$B178,'Grid GenerationQueue'!$AY$5:$AY$467,$C178,'Grid GenerationQueue'!$BH$5:$BH$467,"Executed")</f>
        <v>0</v>
      </c>
      <c r="AD178">
        <f>SUMIFS('Grid GenerationQueue'!AE$5:AE$467,'Grid GenerationQueue'!$AX$5:$AX$467,$B178,'Grid GenerationQueue'!$AY$5:$AY$467,$C178,'Grid GenerationQueue'!$BF$5:$BF$467,"&lt;&gt;"&amp;"")</f>
        <v>0</v>
      </c>
      <c r="AE178">
        <f>SUMIFS('Grid GenerationQueue'!AF$5:AF$467,'Grid GenerationQueue'!$AX$5:$AX$467,$B178,'Grid GenerationQueue'!$AY$5:$AY$467,$C178,'Grid GenerationQueue'!$BF$5:$BF$467,"&lt;&gt;"&amp;"")</f>
        <v>0</v>
      </c>
      <c r="AF178">
        <f>SUMIFS('Grid GenerationQueue'!AG$5:AG$467,'Grid GenerationQueue'!$AX$5:$AX$467,$B178,'Grid GenerationQueue'!$AY$5:$AY$467,$C178,'Grid GenerationQueue'!$BF$5:$BF$467,"&lt;&gt;"&amp;"")</f>
        <v>0</v>
      </c>
      <c r="AG178">
        <f>SUMIFS('Grid GenerationQueue'!AH$5:AH$467,'Grid GenerationQueue'!$AX$5:$AX$467,$B178,'Grid GenerationQueue'!$AY$5:$AY$467,$C178,'Grid GenerationQueue'!$BF$5:$BF$467,"&lt;&gt;"&amp;"")</f>
        <v>0</v>
      </c>
      <c r="AH178">
        <f>SUMIFS('Grid GenerationQueue'!AI$5:AI$467,'Grid GenerationQueue'!$AX$5:$AX$467,$B178,'Grid GenerationQueue'!$AY$5:$AY$467,$C178,'Grid GenerationQueue'!$BF$5:$BF$467,"&lt;&gt;"&amp;"")</f>
        <v>0</v>
      </c>
      <c r="AI178">
        <f>SUMIFS('Grid GenerationQueue'!AJ$5:AJ$467,'Grid GenerationQueue'!$AX$5:$AX$467,$B178,'Grid GenerationQueue'!$AY$5:$AY$467,$C178,'Grid GenerationQueue'!$BF$5:$BF$467,"&lt;&gt;"&amp;"")</f>
        <v>0</v>
      </c>
      <c r="AJ178">
        <f>SUMIFS('Grid GenerationQueue'!AK$5:AK$467,'Grid GenerationQueue'!$AX$5:$AX$467,$B178,'Grid GenerationQueue'!$AY$5:$AY$467,$C178,'Grid GenerationQueue'!$BF$5:$BF$467,"&lt;&gt;"&amp;"")</f>
        <v>0</v>
      </c>
      <c r="AK178">
        <f>SUMIFS('Grid GenerationQueue'!AL$5:AL$467,'Grid GenerationQueue'!$AX$5:$AX$467,$B178,'Grid GenerationQueue'!$AY$5:$AY$467,$C178,'Grid GenerationQueue'!$BF$5:$BF$467,"&lt;&gt;"&amp;"")</f>
        <v>0</v>
      </c>
      <c r="AL178">
        <f>SUMIFS('Grid GenerationQueue'!AM$5:AM$467,'Grid GenerationQueue'!$AX$5:$AX$467,$B178,'Grid GenerationQueue'!$AY$5:$AY$467,$C178,'Grid GenerationQueue'!$BF$5:$BF$467,"&lt;&gt;"&amp;"")</f>
        <v>0</v>
      </c>
      <c r="AM178">
        <f>SUMIFS('Grid GenerationQueue'!AN$5:AN$467,'Grid GenerationQueue'!$AX$5:$AX$467,$B178,'Grid GenerationQueue'!$AY$5:$AY$467,$C178,'Grid GenerationQueue'!$BF$5:$BF$467,"&lt;&gt;"&amp;"")</f>
        <v>0</v>
      </c>
      <c r="AN178">
        <f>SUMIFS('Grid GenerationQueue'!AO$5:AO$467,'Grid GenerationQueue'!$AX$5:$AX$467,$B178,'Grid GenerationQueue'!$AY$5:$AY$467,$C178,'Grid GenerationQueue'!$BF$5:$BF$467,"&lt;&gt;"&amp;"")</f>
        <v>0</v>
      </c>
      <c r="AO178">
        <f>SUMIFS('Grid GenerationQueue'!AP$5:AP$467,'Grid GenerationQueue'!$AX$5:$AX$467,$B178,'Grid GenerationQueue'!$AY$5:$AY$467,$C178,'Grid GenerationQueue'!$BF$5:$BF$467,"&lt;&gt;"&amp;"")</f>
        <v>0</v>
      </c>
      <c r="AQ178">
        <f>SUMIFS('Grid GenerationQueue'!AE$5:AE$467,'Grid GenerationQueue'!$AX$5:$AX$467,$B178,'Grid GenerationQueue'!$AY$5:$AY$467,$C178)</f>
        <v>112.386</v>
      </c>
      <c r="AR178">
        <f>SUMIFS('Grid GenerationQueue'!AF$5:AF$467,'Grid GenerationQueue'!$AX$5:$AX$467,$B178,'Grid GenerationQueue'!$AY$5:$AY$467,$C178)</f>
        <v>0</v>
      </c>
      <c r="AS178">
        <f>SUMIFS('Grid GenerationQueue'!AG$5:AG$467,'Grid GenerationQueue'!$AX$5:$AX$467,$B178,'Grid GenerationQueue'!$AY$5:$AY$467,$C178)</f>
        <v>0</v>
      </c>
      <c r="AT178">
        <f>SUMIFS('Grid GenerationQueue'!AH$5:AH$467,'Grid GenerationQueue'!$AX$5:$AX$467,$B178,'Grid GenerationQueue'!$AY$5:$AY$467,$C178)</f>
        <v>0</v>
      </c>
      <c r="AU178">
        <f>SUMIFS('Grid GenerationQueue'!AI$5:AI$467,'Grid GenerationQueue'!$AX$5:$AX$467,$B178,'Grid GenerationQueue'!$AY$5:$AY$467,$C178)</f>
        <v>112.491</v>
      </c>
      <c r="AV178">
        <f>SUMIFS('Grid GenerationQueue'!AJ$5:AJ$467,'Grid GenerationQueue'!$AX$5:$AX$467,$B178,'Grid GenerationQueue'!$AY$5:$AY$467,$C178)</f>
        <v>0</v>
      </c>
      <c r="AW178">
        <f>SUMIFS('Grid GenerationQueue'!AK$5:AK$467,'Grid GenerationQueue'!$AX$5:$AX$467,$B178,'Grid GenerationQueue'!$AY$5:$AY$467,$C178)</f>
        <v>0</v>
      </c>
      <c r="AX178">
        <f>SUMIFS('Grid GenerationQueue'!AL$5:AL$467,'Grid GenerationQueue'!$AX$5:$AX$467,$B178,'Grid GenerationQueue'!$AY$5:$AY$467,$C178)</f>
        <v>0</v>
      </c>
      <c r="AY178">
        <f>SUMIFS('Grid GenerationQueue'!AM$5:AM$467,'Grid GenerationQueue'!$AX$5:$AX$467,$B178,'Grid GenerationQueue'!$AY$5:$AY$467,$C178)</f>
        <v>0</v>
      </c>
      <c r="AZ178">
        <f>SUMIFS('Grid GenerationQueue'!AN$5:AN$467,'Grid GenerationQueue'!$AX$5:$AX$467,$B178,'Grid GenerationQueue'!$AY$5:$AY$467,$C178)</f>
        <v>0</v>
      </c>
      <c r="BA178">
        <f>SUMIFS('Grid GenerationQueue'!AO$5:AO$467,'Grid GenerationQueue'!$AX$5:$AX$467,$B178,'Grid GenerationQueue'!$AY$5:$AY$467,$C178)</f>
        <v>0</v>
      </c>
      <c r="BB178">
        <f>SUMIFS('Grid GenerationQueue'!AP$5:AP$467,'Grid GenerationQueue'!$AX$5:$AX$467,$B178,'Grid GenerationQueue'!$AY$5:$AY$467,$C178)</f>
        <v>0</v>
      </c>
      <c r="BD178">
        <f>SUMIFS('Grid GenerationQueue'!AE$5:AE$467,'Grid GenerationQueue'!$AX$5:$AX$467,$B178,'Grid GenerationQueue'!$AY$5:$AY$467,$C178,'Grid GenerationQueue'!$BH$5:$BH$467,"Executed",'Grid GenerationQueue'!$BB$5:$BB$467,"&lt;"&amp;$BE$3)</f>
        <v>0</v>
      </c>
      <c r="BE178">
        <f>SUMIFS('Grid GenerationQueue'!AF$5:AF$467,'Grid GenerationQueue'!$AX$5:$AX$467,$B178,'Grid GenerationQueue'!$AY$5:$AY$467,$C178,'Grid GenerationQueue'!$BH$5:$BH$467,"Executed",'Grid GenerationQueue'!$BB$5:$BB$467,"&lt;"&amp;$BE$3)</f>
        <v>0</v>
      </c>
      <c r="BF178">
        <f>SUMIFS('Grid GenerationQueue'!AG$5:AG$467,'Grid GenerationQueue'!$AX$5:$AX$467,$B178,'Grid GenerationQueue'!$AY$5:$AY$467,$C178,'Grid GenerationQueue'!$BH$5:$BH$467,"Executed",'Grid GenerationQueue'!$BB$5:$BB$467,"&lt;"&amp;$BE$3)</f>
        <v>0</v>
      </c>
      <c r="BG178">
        <f>SUMIFS('Grid GenerationQueue'!AH$5:AH$467,'Grid GenerationQueue'!$AX$5:$AX$467,$B178,'Grid GenerationQueue'!$AY$5:$AY$467,$C178,'Grid GenerationQueue'!$BH$5:$BH$467,"Executed",'Grid GenerationQueue'!$BB$5:$BB$467,"&lt;"&amp;$BE$3)</f>
        <v>0</v>
      </c>
      <c r="BH178">
        <f>SUMIFS('Grid GenerationQueue'!AI$5:AI$467,'Grid GenerationQueue'!$AX$5:$AX$467,$B178,'Grid GenerationQueue'!$AY$5:$AY$467,$C178,'Grid GenerationQueue'!$BH$5:$BH$467,"Executed",'Grid GenerationQueue'!$BB$5:$BB$467,"&lt;"&amp;$BE$3)</f>
        <v>0</v>
      </c>
      <c r="BI178">
        <f>SUMIFS('Grid GenerationQueue'!AJ$5:AJ$467,'Grid GenerationQueue'!$AX$5:$AX$467,$B178,'Grid GenerationQueue'!$AY$5:$AY$467,$C178,'Grid GenerationQueue'!$BH$5:$BH$467,"Executed",'Grid GenerationQueue'!$BB$5:$BB$467,"&lt;"&amp;$BE$3)</f>
        <v>0</v>
      </c>
      <c r="BJ178">
        <f>SUMIFS('Grid GenerationQueue'!AK$5:AK$467,'Grid GenerationQueue'!$AX$5:$AX$467,$B178,'Grid GenerationQueue'!$AY$5:$AY$467,$C178,'Grid GenerationQueue'!$BH$5:$BH$467,"Executed",'Grid GenerationQueue'!$BB$5:$BB$467,"&lt;"&amp;$BE$3)</f>
        <v>0</v>
      </c>
      <c r="BK178">
        <f>SUMIFS('Grid GenerationQueue'!AL$5:AL$467,'Grid GenerationQueue'!$AX$5:$AX$467,$B178,'Grid GenerationQueue'!$AY$5:$AY$467,$C178,'Grid GenerationQueue'!$BH$5:$BH$467,"Executed",'Grid GenerationQueue'!$BB$5:$BB$467,"&lt;"&amp;$BE$3)</f>
        <v>0</v>
      </c>
      <c r="BL178">
        <f>SUMIFS('Grid GenerationQueue'!AM$5:AM$467,'Grid GenerationQueue'!$AX$5:$AX$467,$B178,'Grid GenerationQueue'!$AY$5:$AY$467,$C178,'Grid GenerationQueue'!$BH$5:$BH$467,"Executed",'Grid GenerationQueue'!$BB$5:$BB$467,"&lt;"&amp;$BE$3)</f>
        <v>0</v>
      </c>
      <c r="BM178">
        <f>SUMIFS('Grid GenerationQueue'!AN$5:AN$467,'Grid GenerationQueue'!$AX$5:$AX$467,$B178,'Grid GenerationQueue'!$AY$5:$AY$467,$C178,'Grid GenerationQueue'!$BH$5:$BH$467,"Executed",'Grid GenerationQueue'!$BB$5:$BB$467,"&lt;"&amp;$BE$3)</f>
        <v>0</v>
      </c>
      <c r="BN178">
        <f>SUMIFS('Grid GenerationQueue'!AO$5:AO$467,'Grid GenerationQueue'!$AX$5:$AX$467,$B178,'Grid GenerationQueue'!$AY$5:$AY$467,$C178,'Grid GenerationQueue'!$BH$5:$BH$467,"Executed",'Grid GenerationQueue'!$BB$5:$BB$467,"&lt;"&amp;$BE$3)</f>
        <v>0</v>
      </c>
      <c r="BO178">
        <f>SUMIFS('Grid GenerationQueue'!AP$5:AP$467,'Grid GenerationQueue'!$AX$5:$AX$467,$B178,'Grid GenerationQueue'!$AY$5:$AY$467,$C178,'Grid GenerationQueue'!$BH$5:$BH$467,"Executed",'Grid GenerationQueue'!$BB$5:$BB$467,"&lt;"&amp;$BE$3)</f>
        <v>0</v>
      </c>
      <c r="BQ178">
        <f>SUMIFS('Grid GenerationQueue'!AE$5:AE$467,'Grid GenerationQueue'!$AX$5:$AX$467,$B178,'Grid GenerationQueue'!$AY$5:$AY$467,$C178,'Grid GenerationQueue'!$BF$5:$BF$467,"&lt;&gt;"&amp;"",'Grid GenerationQueue'!$BB$5:$BB$467,"&lt;"&amp;$BE$3)</f>
        <v>0</v>
      </c>
      <c r="BR178">
        <f>SUMIFS('Grid GenerationQueue'!AF$5:AF$467,'Grid GenerationQueue'!$AX$5:$AX$467,$B178,'Grid GenerationQueue'!$AY$5:$AY$467,$C178,'Grid GenerationQueue'!$BF$5:$BF$467,"&lt;&gt;"&amp;"",'Grid GenerationQueue'!$BB$5:$BB$467,"&lt;"&amp;$BE$3)</f>
        <v>0</v>
      </c>
      <c r="BS178">
        <f>SUMIFS('Grid GenerationQueue'!AG$5:AG$467,'Grid GenerationQueue'!$AX$5:$AX$467,$B178,'Grid GenerationQueue'!$AY$5:$AY$467,$C178,'Grid GenerationQueue'!$BF$5:$BF$467,"&lt;&gt;"&amp;"",'Grid GenerationQueue'!$BB$5:$BB$467,"&lt;"&amp;$BE$3)</f>
        <v>0</v>
      </c>
      <c r="BT178">
        <f>SUMIFS('Grid GenerationQueue'!AH$5:AH$467,'Grid GenerationQueue'!$AX$5:$AX$467,$B178,'Grid GenerationQueue'!$AY$5:$AY$467,$C178,'Grid GenerationQueue'!$BF$5:$BF$467,"&lt;&gt;"&amp;"",'Grid GenerationQueue'!$BB$5:$BB$467,"&lt;"&amp;$BE$3)</f>
        <v>0</v>
      </c>
      <c r="BU178">
        <f>SUMIFS('Grid GenerationQueue'!AI$5:AI$467,'Grid GenerationQueue'!$AX$5:$AX$467,$B178,'Grid GenerationQueue'!$AY$5:$AY$467,$C178,'Grid GenerationQueue'!$BF$5:$BF$467,"&lt;&gt;"&amp;"",'Grid GenerationQueue'!$BB$5:$BB$467,"&lt;"&amp;$BE$3)</f>
        <v>0</v>
      </c>
      <c r="BV178">
        <f>SUMIFS('Grid GenerationQueue'!AJ$5:AJ$467,'Grid GenerationQueue'!$AX$5:$AX$467,$B178,'Grid GenerationQueue'!$AY$5:$AY$467,$C178,'Grid GenerationQueue'!$BF$5:$BF$467,"&lt;&gt;"&amp;"",'Grid GenerationQueue'!$BB$5:$BB$467,"&lt;"&amp;$BE$3)</f>
        <v>0</v>
      </c>
      <c r="BW178">
        <f>SUMIFS('Grid GenerationQueue'!AK$5:AK$467,'Grid GenerationQueue'!$AX$5:$AX$467,$B178,'Grid GenerationQueue'!$AY$5:$AY$467,$C178,'Grid GenerationQueue'!$BF$5:$BF$467,"&lt;&gt;"&amp;"",'Grid GenerationQueue'!$BB$5:$BB$467,"&lt;"&amp;$BE$3)</f>
        <v>0</v>
      </c>
      <c r="BX178">
        <f>SUMIFS('Grid GenerationQueue'!AL$5:AL$467,'Grid GenerationQueue'!$AX$5:$AX$467,$B178,'Grid GenerationQueue'!$AY$5:$AY$467,$C178,'Grid GenerationQueue'!$BF$5:$BF$467,"&lt;&gt;"&amp;"",'Grid GenerationQueue'!$BB$5:$BB$467,"&lt;"&amp;$BE$3)</f>
        <v>0</v>
      </c>
      <c r="BY178">
        <f>SUMIFS('Grid GenerationQueue'!AM$5:AM$467,'Grid GenerationQueue'!$AX$5:$AX$467,$B178,'Grid GenerationQueue'!$AY$5:$AY$467,$C178,'Grid GenerationQueue'!$BF$5:$BF$467,"&lt;&gt;"&amp;"",'Grid GenerationQueue'!$BB$5:$BB$467,"&lt;"&amp;$BE$3)</f>
        <v>0</v>
      </c>
      <c r="BZ178">
        <f>SUMIFS('Grid GenerationQueue'!AN$5:AN$467,'Grid GenerationQueue'!$AX$5:$AX$467,$B178,'Grid GenerationQueue'!$AY$5:$AY$467,$C178,'Grid GenerationQueue'!$BF$5:$BF$467,"&lt;&gt;"&amp;"",'Grid GenerationQueue'!$BB$5:$BB$467,"&lt;"&amp;$BE$3)</f>
        <v>0</v>
      </c>
      <c r="CA178">
        <f>SUMIFS('Grid GenerationQueue'!AO$5:AO$467,'Grid GenerationQueue'!$AX$5:$AX$467,$B178,'Grid GenerationQueue'!$AY$5:$AY$467,$C178,'Grid GenerationQueue'!$BF$5:$BF$467,"&lt;&gt;"&amp;"",'Grid GenerationQueue'!$BB$5:$BB$467,"&lt;"&amp;$BE$3)</f>
        <v>0</v>
      </c>
      <c r="CB178">
        <f>SUMIFS('Grid GenerationQueue'!AP$5:AP$467,'Grid GenerationQueue'!$AX$5:$AX$467,$B178,'Grid GenerationQueue'!$AY$5:$AY$467,$C178,'Grid GenerationQueue'!$BF$5:$BF$467,"&lt;&gt;"&amp;"",'Grid GenerationQueue'!$BB$5:$BB$467,"&lt;"&amp;$BE$3)</f>
        <v>0</v>
      </c>
      <c r="CD178">
        <f>SUMIFS('Grid GenerationQueue'!AE$5:AE$467,'Grid GenerationQueue'!$AX$5:$AX$467,$B178,'Grid GenerationQueue'!$AY$5:$AY$467,$C178,'Grid GenerationQueue'!$BB$5:$BB$467,"&lt;"&amp;$BE$3)</f>
        <v>112.386</v>
      </c>
      <c r="CE178">
        <f>SUMIFS('Grid GenerationQueue'!AF$5:AF$467,'Grid GenerationQueue'!$AX$5:$AX$467,$B178,'Grid GenerationQueue'!$AY$5:$AY$467,$C178,'Grid GenerationQueue'!$BB$5:$BB$467,"&lt;"&amp;$BE$3)</f>
        <v>0</v>
      </c>
      <c r="CF178">
        <f>SUMIFS('Grid GenerationQueue'!AG$5:AG$467,'Grid GenerationQueue'!$AX$5:$AX$467,$B178,'Grid GenerationQueue'!$AY$5:$AY$467,$C178,'Grid GenerationQueue'!$BB$5:$BB$467,"&lt;"&amp;$BE$3)</f>
        <v>0</v>
      </c>
      <c r="CG178">
        <f>SUMIFS('Grid GenerationQueue'!AH$5:AH$467,'Grid GenerationQueue'!$AX$5:$AX$467,$B178,'Grid GenerationQueue'!$AY$5:$AY$467,$C178,'Grid GenerationQueue'!$BB$5:$BB$467,"&lt;"&amp;$BE$3)</f>
        <v>0</v>
      </c>
      <c r="CH178">
        <f>SUMIFS('Grid GenerationQueue'!AI$5:AI$467,'Grid GenerationQueue'!$AX$5:$AX$467,$B178,'Grid GenerationQueue'!$AY$5:$AY$467,$C178,'Grid GenerationQueue'!$BB$5:$BB$467,"&lt;"&amp;$BE$3)</f>
        <v>112.491</v>
      </c>
      <c r="CI178">
        <f>SUMIFS('Grid GenerationQueue'!AJ$5:AJ$467,'Grid GenerationQueue'!$AX$5:$AX$467,$B178,'Grid GenerationQueue'!$AY$5:$AY$467,$C178,'Grid GenerationQueue'!$BB$5:$BB$467,"&lt;"&amp;$BE$3)</f>
        <v>0</v>
      </c>
      <c r="CJ178">
        <f>SUMIFS('Grid GenerationQueue'!AK$5:AK$467,'Grid GenerationQueue'!$AX$5:$AX$467,$B178,'Grid GenerationQueue'!$AY$5:$AY$467,$C178,'Grid GenerationQueue'!$BB$5:$BB$467,"&lt;"&amp;$BE$3)</f>
        <v>0</v>
      </c>
      <c r="CK178">
        <f>SUMIFS('Grid GenerationQueue'!AL$5:AL$467,'Grid GenerationQueue'!$AX$5:$AX$467,$B178,'Grid GenerationQueue'!$AY$5:$AY$467,$C178,'Grid GenerationQueue'!$BB$5:$BB$467,"&lt;"&amp;$BE$3)</f>
        <v>0</v>
      </c>
      <c r="CL178">
        <f>SUMIFS('Grid GenerationQueue'!AM$5:AM$467,'Grid GenerationQueue'!$AX$5:$AX$467,$B178,'Grid GenerationQueue'!$AY$5:$AY$467,$C178,'Grid GenerationQueue'!$BB$5:$BB$467,"&lt;"&amp;$BE$3)</f>
        <v>0</v>
      </c>
      <c r="CM178">
        <f>SUMIFS('Grid GenerationQueue'!AN$5:AN$467,'Grid GenerationQueue'!$AX$5:$AX$467,$B178,'Grid GenerationQueue'!$AY$5:$AY$467,$C178,'Grid GenerationQueue'!$BB$5:$BB$467,"&lt;"&amp;$BE$3)</f>
        <v>0</v>
      </c>
      <c r="CN178">
        <f>SUMIFS('Grid GenerationQueue'!AO$5:AO$467,'Grid GenerationQueue'!$AX$5:$AX$467,$B178,'Grid GenerationQueue'!$AY$5:$AY$467,$C178,'Grid GenerationQueue'!$BB$5:$BB$467,"&lt;"&amp;$BE$3)</f>
        <v>0</v>
      </c>
      <c r="CO178">
        <f>SUMIFS('Grid GenerationQueue'!AP$5:AP$467,'Grid GenerationQueue'!$AX$5:$AX$467,$B178,'Grid GenerationQueue'!$AY$5:$AY$467,$C178,'Grid GenerationQueue'!$BB$5:$BB$467,"&lt;"&amp;$BE$3)</f>
        <v>0</v>
      </c>
    </row>
    <row r="179" spans="1:93" x14ac:dyDescent="0.35">
      <c r="A179" t="s">
        <v>4653</v>
      </c>
      <c r="B179" t="s">
        <v>4725</v>
      </c>
      <c r="C179">
        <v>115</v>
      </c>
      <c r="D179">
        <f>SUMIFS('Grid GenerationQueue'!AE$5:AE$467,'Grid GenerationQueue'!$AX$5:$AX$467,$B179,'Grid GenerationQueue'!$AY$5:$AY$467,$C179,'Grid GenerationQueue'!$BI$5:$BI$467,"&lt;4")</f>
        <v>0</v>
      </c>
      <c r="E179">
        <f>SUMIFS('Grid GenerationQueue'!AF$5:AF$467,'Grid GenerationQueue'!$AX$5:$AX$467,$B179,'Grid GenerationQueue'!$AY$5:$AY$467,$C179,'Grid GenerationQueue'!$BI$5:$BI$467,"&lt;4")</f>
        <v>0</v>
      </c>
      <c r="F179">
        <f>SUMIFS('Grid GenerationQueue'!AG$5:AG$467,'Grid GenerationQueue'!$AX$5:$AX$467,$B179,'Grid GenerationQueue'!$AY$5:$AY$467,$C179,'Grid GenerationQueue'!$BI$5:$BI$467,"&lt;4")</f>
        <v>0</v>
      </c>
      <c r="G179">
        <f>SUMIFS('Grid GenerationQueue'!AH$5:AH$467,'Grid GenerationQueue'!$AX$5:$AX$467,$B179,'Grid GenerationQueue'!$AY$5:$AY$467,$C179,'Grid GenerationQueue'!$BI$5:$BI$467,"&lt;4")</f>
        <v>0</v>
      </c>
      <c r="H179">
        <f>SUMIFS('Grid GenerationQueue'!AI$5:AI$467,'Grid GenerationQueue'!$AX$5:$AX$467,$B179,'Grid GenerationQueue'!$AY$5:$AY$467,$C179,'Grid GenerationQueue'!$BI$5:$BI$467,"&lt;4")</f>
        <v>0</v>
      </c>
      <c r="I179">
        <f>SUMIFS('Grid GenerationQueue'!AJ$5:AJ$467,'Grid GenerationQueue'!$AX$5:$AX$467,$B179,'Grid GenerationQueue'!$AY$5:$AY$467,$C179,'Grid GenerationQueue'!$BI$5:$BI$467,"&lt;4")</f>
        <v>0</v>
      </c>
      <c r="J179">
        <f>SUMIFS('Grid GenerationQueue'!AK$5:AK$467,'Grid GenerationQueue'!$AX$5:$AX$467,$B179,'Grid GenerationQueue'!$AY$5:$AY$467,$C179,'Grid GenerationQueue'!$BI$5:$BI$467,"&lt;4")</f>
        <v>0</v>
      </c>
      <c r="K179">
        <f>SUMIFS('Grid GenerationQueue'!AL$5:AL$467,'Grid GenerationQueue'!$AX$5:$AX$467,$B179,'Grid GenerationQueue'!$AY$5:$AY$467,$C179,'Grid GenerationQueue'!$BI$5:$BI$467,"&lt;4")</f>
        <v>0</v>
      </c>
      <c r="L179">
        <f>SUMIFS('Grid GenerationQueue'!AM$5:AM$467,'Grid GenerationQueue'!$AX$5:$AX$467,$B179,'Grid GenerationQueue'!$AY$5:$AY$467,$C179,'Grid GenerationQueue'!$BI$5:$BI$467,"&lt;4")</f>
        <v>0</v>
      </c>
      <c r="M179">
        <f>SUMIFS('Grid GenerationQueue'!AN$5:AN$467,'Grid GenerationQueue'!$AX$5:$AX$467,$B179,'Grid GenerationQueue'!$AY$5:$AY$467,$C179,'Grid GenerationQueue'!$BI$5:$BI$467,"&lt;4")</f>
        <v>0</v>
      </c>
      <c r="N179">
        <f>SUMIFS('Grid GenerationQueue'!AO$5:AO$467,'Grid GenerationQueue'!$AX$5:$AX$467,$B179,'Grid GenerationQueue'!$AY$5:$AY$467,$C179,'Grid GenerationQueue'!$BI$5:$BI$467,"&lt;4")</f>
        <v>0</v>
      </c>
      <c r="O179">
        <f>SUMIFS('Grid GenerationQueue'!AP$5:AP$467,'Grid GenerationQueue'!$AX$5:$AX$467,$B179,'Grid GenerationQueue'!$AY$5:$AY$467,$C179,'Grid GenerationQueue'!$BI$5:$BI$467,"&lt;4")</f>
        <v>0</v>
      </c>
      <c r="Q179">
        <f>SUMIFS('Grid GenerationQueue'!AE$5:AE$467,'Grid GenerationQueue'!$AX$5:$AX$467,$B179,'Grid GenerationQueue'!$AY$5:$AY$467,$C179,'Grid GenerationQueue'!$BH$5:$BH$467,"Executed")</f>
        <v>0</v>
      </c>
      <c r="R179">
        <f>SUMIFS('Grid GenerationQueue'!AF$5:AF$467,'Grid GenerationQueue'!$AX$5:$AX$467,$B179,'Grid GenerationQueue'!$AY$5:$AY$467,$C179,'Grid GenerationQueue'!$BH$5:$BH$467,"Executed")</f>
        <v>0</v>
      </c>
      <c r="S179">
        <f>SUMIFS('Grid GenerationQueue'!AG$5:AG$467,'Grid GenerationQueue'!$AX$5:$AX$467,$B179,'Grid GenerationQueue'!$AY$5:$AY$467,$C179,'Grid GenerationQueue'!$BH$5:$BH$467,"Executed")</f>
        <v>0</v>
      </c>
      <c r="T179">
        <f>SUMIFS('Grid GenerationQueue'!AH$5:AH$467,'Grid GenerationQueue'!$AX$5:$AX$467,$B179,'Grid GenerationQueue'!$AY$5:$AY$467,$C179,'Grid GenerationQueue'!$BH$5:$BH$467,"Executed")</f>
        <v>0</v>
      </c>
      <c r="U179">
        <f>SUMIFS('Grid GenerationQueue'!AI$5:AI$467,'Grid GenerationQueue'!$AX$5:$AX$467,$B179,'Grid GenerationQueue'!$AY$5:$AY$467,$C179,'Grid GenerationQueue'!$BH$5:$BH$467,"Executed")</f>
        <v>0</v>
      </c>
      <c r="V179">
        <f>SUMIFS('Grid GenerationQueue'!AJ$5:AJ$467,'Grid GenerationQueue'!$AX$5:$AX$467,$B179,'Grid GenerationQueue'!$AY$5:$AY$467,$C179,'Grid GenerationQueue'!$BH$5:$BH$467,"Executed")</f>
        <v>0</v>
      </c>
      <c r="W179">
        <f>SUMIFS('Grid GenerationQueue'!AK$5:AK$467,'Grid GenerationQueue'!$AX$5:$AX$467,$B179,'Grid GenerationQueue'!$AY$5:$AY$467,$C179,'Grid GenerationQueue'!$BH$5:$BH$467,"Executed")</f>
        <v>0</v>
      </c>
      <c r="X179">
        <f>SUMIFS('Grid GenerationQueue'!AL$5:AL$467,'Grid GenerationQueue'!$AX$5:$AX$467,$B179,'Grid GenerationQueue'!$AY$5:$AY$467,$C179,'Grid GenerationQueue'!$BH$5:$BH$467,"Executed")</f>
        <v>0</v>
      </c>
      <c r="Y179">
        <f>SUMIFS('Grid GenerationQueue'!AM$5:AM$467,'Grid GenerationQueue'!$AX$5:$AX$467,$B179,'Grid GenerationQueue'!$AY$5:$AY$467,$C179,'Grid GenerationQueue'!$BH$5:$BH$467,"Executed")</f>
        <v>0</v>
      </c>
      <c r="Z179">
        <f>SUMIFS('Grid GenerationQueue'!AN$5:AN$467,'Grid GenerationQueue'!$AX$5:$AX$467,$B179,'Grid GenerationQueue'!$AY$5:$AY$467,$C179,'Grid GenerationQueue'!$BH$5:$BH$467,"Executed")</f>
        <v>0</v>
      </c>
      <c r="AA179">
        <f>SUMIFS('Grid GenerationQueue'!AO$5:AO$467,'Grid GenerationQueue'!$AX$5:$AX$467,$B179,'Grid GenerationQueue'!$AY$5:$AY$467,$C179,'Grid GenerationQueue'!$BH$5:$BH$467,"Executed")</f>
        <v>0</v>
      </c>
      <c r="AB179">
        <f>SUMIFS('Grid GenerationQueue'!AP$5:AP$467,'Grid GenerationQueue'!$AX$5:$AX$467,$B179,'Grid GenerationQueue'!$AY$5:$AY$467,$C179,'Grid GenerationQueue'!$BH$5:$BH$467,"Executed")</f>
        <v>0</v>
      </c>
      <c r="AD179">
        <f>SUMIFS('Grid GenerationQueue'!AE$5:AE$467,'Grid GenerationQueue'!$AX$5:$AX$467,$B179,'Grid GenerationQueue'!$AY$5:$AY$467,$C179,'Grid GenerationQueue'!$BF$5:$BF$467,"&lt;&gt;"&amp;"")</f>
        <v>0</v>
      </c>
      <c r="AE179">
        <f>SUMIFS('Grid GenerationQueue'!AF$5:AF$467,'Grid GenerationQueue'!$AX$5:$AX$467,$B179,'Grid GenerationQueue'!$AY$5:$AY$467,$C179,'Grid GenerationQueue'!$BF$5:$BF$467,"&lt;&gt;"&amp;"")</f>
        <v>0</v>
      </c>
      <c r="AF179">
        <f>SUMIFS('Grid GenerationQueue'!AG$5:AG$467,'Grid GenerationQueue'!$AX$5:$AX$467,$B179,'Grid GenerationQueue'!$AY$5:$AY$467,$C179,'Grid GenerationQueue'!$BF$5:$BF$467,"&lt;&gt;"&amp;"")</f>
        <v>0</v>
      </c>
      <c r="AG179">
        <f>SUMIFS('Grid GenerationQueue'!AH$5:AH$467,'Grid GenerationQueue'!$AX$5:$AX$467,$B179,'Grid GenerationQueue'!$AY$5:$AY$467,$C179,'Grid GenerationQueue'!$BF$5:$BF$467,"&lt;&gt;"&amp;"")</f>
        <v>0</v>
      </c>
      <c r="AH179">
        <f>SUMIFS('Grid GenerationQueue'!AI$5:AI$467,'Grid GenerationQueue'!$AX$5:$AX$467,$B179,'Grid GenerationQueue'!$AY$5:$AY$467,$C179,'Grid GenerationQueue'!$BF$5:$BF$467,"&lt;&gt;"&amp;"")</f>
        <v>0</v>
      </c>
      <c r="AI179">
        <f>SUMIFS('Grid GenerationQueue'!AJ$5:AJ$467,'Grid GenerationQueue'!$AX$5:$AX$467,$B179,'Grid GenerationQueue'!$AY$5:$AY$467,$C179,'Grid GenerationQueue'!$BF$5:$BF$467,"&lt;&gt;"&amp;"")</f>
        <v>0</v>
      </c>
      <c r="AJ179">
        <f>SUMIFS('Grid GenerationQueue'!AK$5:AK$467,'Grid GenerationQueue'!$AX$5:$AX$467,$B179,'Grid GenerationQueue'!$AY$5:$AY$467,$C179,'Grid GenerationQueue'!$BF$5:$BF$467,"&lt;&gt;"&amp;"")</f>
        <v>0</v>
      </c>
      <c r="AK179">
        <f>SUMIFS('Grid GenerationQueue'!AL$5:AL$467,'Grid GenerationQueue'!$AX$5:$AX$467,$B179,'Grid GenerationQueue'!$AY$5:$AY$467,$C179,'Grid GenerationQueue'!$BF$5:$BF$467,"&lt;&gt;"&amp;"")</f>
        <v>0</v>
      </c>
      <c r="AL179">
        <f>SUMIFS('Grid GenerationQueue'!AM$5:AM$467,'Grid GenerationQueue'!$AX$5:$AX$467,$B179,'Grid GenerationQueue'!$AY$5:$AY$467,$C179,'Grid GenerationQueue'!$BF$5:$BF$467,"&lt;&gt;"&amp;"")</f>
        <v>0</v>
      </c>
      <c r="AM179">
        <f>SUMIFS('Grid GenerationQueue'!AN$5:AN$467,'Grid GenerationQueue'!$AX$5:$AX$467,$B179,'Grid GenerationQueue'!$AY$5:$AY$467,$C179,'Grid GenerationQueue'!$BF$5:$BF$467,"&lt;&gt;"&amp;"")</f>
        <v>0</v>
      </c>
      <c r="AN179">
        <f>SUMIFS('Grid GenerationQueue'!AO$5:AO$467,'Grid GenerationQueue'!$AX$5:$AX$467,$B179,'Grid GenerationQueue'!$AY$5:$AY$467,$C179,'Grid GenerationQueue'!$BF$5:$BF$467,"&lt;&gt;"&amp;"")</f>
        <v>0</v>
      </c>
      <c r="AO179">
        <f>SUMIFS('Grid GenerationQueue'!AP$5:AP$467,'Grid GenerationQueue'!$AX$5:$AX$467,$B179,'Grid GenerationQueue'!$AY$5:$AY$467,$C179,'Grid GenerationQueue'!$BF$5:$BF$467,"&lt;&gt;"&amp;"")</f>
        <v>0</v>
      </c>
      <c r="AQ179">
        <f>SUMIFS('Grid GenerationQueue'!AE$5:AE$467,'Grid GenerationQueue'!$AX$5:$AX$467,$B179,'Grid GenerationQueue'!$AY$5:$AY$467,$C179)</f>
        <v>0</v>
      </c>
      <c r="AR179">
        <f>SUMIFS('Grid GenerationQueue'!AF$5:AF$467,'Grid GenerationQueue'!$AX$5:$AX$467,$B179,'Grid GenerationQueue'!$AY$5:$AY$467,$C179)</f>
        <v>0</v>
      </c>
      <c r="AS179">
        <f>SUMIFS('Grid GenerationQueue'!AG$5:AG$467,'Grid GenerationQueue'!$AX$5:$AX$467,$B179,'Grid GenerationQueue'!$AY$5:$AY$467,$C179)</f>
        <v>0</v>
      </c>
      <c r="AT179">
        <f>SUMIFS('Grid GenerationQueue'!AH$5:AH$467,'Grid GenerationQueue'!$AX$5:$AX$467,$B179,'Grid GenerationQueue'!$AY$5:$AY$467,$C179)</f>
        <v>0</v>
      </c>
      <c r="AU179">
        <f>SUMIFS('Grid GenerationQueue'!AI$5:AI$467,'Grid GenerationQueue'!$AX$5:$AX$467,$B179,'Grid GenerationQueue'!$AY$5:$AY$467,$C179)</f>
        <v>0</v>
      </c>
      <c r="AV179">
        <f>SUMIFS('Grid GenerationQueue'!AJ$5:AJ$467,'Grid GenerationQueue'!$AX$5:$AX$467,$B179,'Grid GenerationQueue'!$AY$5:$AY$467,$C179)</f>
        <v>0</v>
      </c>
      <c r="AW179">
        <f>SUMIFS('Grid GenerationQueue'!AK$5:AK$467,'Grid GenerationQueue'!$AX$5:$AX$467,$B179,'Grid GenerationQueue'!$AY$5:$AY$467,$C179)</f>
        <v>0</v>
      </c>
      <c r="AX179">
        <f>SUMIFS('Grid GenerationQueue'!AL$5:AL$467,'Grid GenerationQueue'!$AX$5:$AX$467,$B179,'Grid GenerationQueue'!$AY$5:$AY$467,$C179)</f>
        <v>0</v>
      </c>
      <c r="AY179">
        <f>SUMIFS('Grid GenerationQueue'!AM$5:AM$467,'Grid GenerationQueue'!$AX$5:$AX$467,$B179,'Grid GenerationQueue'!$AY$5:$AY$467,$C179)</f>
        <v>0</v>
      </c>
      <c r="AZ179">
        <f>SUMIFS('Grid GenerationQueue'!AN$5:AN$467,'Grid GenerationQueue'!$AX$5:$AX$467,$B179,'Grid GenerationQueue'!$AY$5:$AY$467,$C179)</f>
        <v>0</v>
      </c>
      <c r="BA179">
        <f>SUMIFS('Grid GenerationQueue'!AO$5:AO$467,'Grid GenerationQueue'!$AX$5:$AX$467,$B179,'Grid GenerationQueue'!$AY$5:$AY$467,$C179)</f>
        <v>0</v>
      </c>
      <c r="BB179">
        <f>SUMIFS('Grid GenerationQueue'!AP$5:AP$467,'Grid GenerationQueue'!$AX$5:$AX$467,$B179,'Grid GenerationQueue'!$AY$5:$AY$467,$C179)</f>
        <v>0</v>
      </c>
      <c r="BD179">
        <f>SUMIFS('Grid GenerationQueue'!AE$5:AE$467,'Grid GenerationQueue'!$AX$5:$AX$467,$B179,'Grid GenerationQueue'!$AY$5:$AY$467,$C179,'Grid GenerationQueue'!$BH$5:$BH$467,"Executed",'Grid GenerationQueue'!$BB$5:$BB$467,"&lt;"&amp;$BE$3)</f>
        <v>0</v>
      </c>
      <c r="BE179">
        <f>SUMIFS('Grid GenerationQueue'!AF$5:AF$467,'Grid GenerationQueue'!$AX$5:$AX$467,$B179,'Grid GenerationQueue'!$AY$5:$AY$467,$C179,'Grid GenerationQueue'!$BH$5:$BH$467,"Executed",'Grid GenerationQueue'!$BB$5:$BB$467,"&lt;"&amp;$BE$3)</f>
        <v>0</v>
      </c>
      <c r="BF179">
        <f>SUMIFS('Grid GenerationQueue'!AG$5:AG$467,'Grid GenerationQueue'!$AX$5:$AX$467,$B179,'Grid GenerationQueue'!$AY$5:$AY$467,$C179,'Grid GenerationQueue'!$BH$5:$BH$467,"Executed",'Grid GenerationQueue'!$BB$5:$BB$467,"&lt;"&amp;$BE$3)</f>
        <v>0</v>
      </c>
      <c r="BG179">
        <f>SUMIFS('Grid GenerationQueue'!AH$5:AH$467,'Grid GenerationQueue'!$AX$5:$AX$467,$B179,'Grid GenerationQueue'!$AY$5:$AY$467,$C179,'Grid GenerationQueue'!$BH$5:$BH$467,"Executed",'Grid GenerationQueue'!$BB$5:$BB$467,"&lt;"&amp;$BE$3)</f>
        <v>0</v>
      </c>
      <c r="BH179">
        <f>SUMIFS('Grid GenerationQueue'!AI$5:AI$467,'Grid GenerationQueue'!$AX$5:$AX$467,$B179,'Grid GenerationQueue'!$AY$5:$AY$467,$C179,'Grid GenerationQueue'!$BH$5:$BH$467,"Executed",'Grid GenerationQueue'!$BB$5:$BB$467,"&lt;"&amp;$BE$3)</f>
        <v>0</v>
      </c>
      <c r="BI179">
        <f>SUMIFS('Grid GenerationQueue'!AJ$5:AJ$467,'Grid GenerationQueue'!$AX$5:$AX$467,$B179,'Grid GenerationQueue'!$AY$5:$AY$467,$C179,'Grid GenerationQueue'!$BH$5:$BH$467,"Executed",'Grid GenerationQueue'!$BB$5:$BB$467,"&lt;"&amp;$BE$3)</f>
        <v>0</v>
      </c>
      <c r="BJ179">
        <f>SUMIFS('Grid GenerationQueue'!AK$5:AK$467,'Grid GenerationQueue'!$AX$5:$AX$467,$B179,'Grid GenerationQueue'!$AY$5:$AY$467,$C179,'Grid GenerationQueue'!$BH$5:$BH$467,"Executed",'Grid GenerationQueue'!$BB$5:$BB$467,"&lt;"&amp;$BE$3)</f>
        <v>0</v>
      </c>
      <c r="BK179">
        <f>SUMIFS('Grid GenerationQueue'!AL$5:AL$467,'Grid GenerationQueue'!$AX$5:$AX$467,$B179,'Grid GenerationQueue'!$AY$5:$AY$467,$C179,'Grid GenerationQueue'!$BH$5:$BH$467,"Executed",'Grid GenerationQueue'!$BB$5:$BB$467,"&lt;"&amp;$BE$3)</f>
        <v>0</v>
      </c>
      <c r="BL179">
        <f>SUMIFS('Grid GenerationQueue'!AM$5:AM$467,'Grid GenerationQueue'!$AX$5:$AX$467,$B179,'Grid GenerationQueue'!$AY$5:$AY$467,$C179,'Grid GenerationQueue'!$BH$5:$BH$467,"Executed",'Grid GenerationQueue'!$BB$5:$BB$467,"&lt;"&amp;$BE$3)</f>
        <v>0</v>
      </c>
      <c r="BM179">
        <f>SUMIFS('Grid GenerationQueue'!AN$5:AN$467,'Grid GenerationQueue'!$AX$5:$AX$467,$B179,'Grid GenerationQueue'!$AY$5:$AY$467,$C179,'Grid GenerationQueue'!$BH$5:$BH$467,"Executed",'Grid GenerationQueue'!$BB$5:$BB$467,"&lt;"&amp;$BE$3)</f>
        <v>0</v>
      </c>
      <c r="BN179">
        <f>SUMIFS('Grid GenerationQueue'!AO$5:AO$467,'Grid GenerationQueue'!$AX$5:$AX$467,$B179,'Grid GenerationQueue'!$AY$5:$AY$467,$C179,'Grid GenerationQueue'!$BH$5:$BH$467,"Executed",'Grid GenerationQueue'!$BB$5:$BB$467,"&lt;"&amp;$BE$3)</f>
        <v>0</v>
      </c>
      <c r="BO179">
        <f>SUMIFS('Grid GenerationQueue'!AP$5:AP$467,'Grid GenerationQueue'!$AX$5:$AX$467,$B179,'Grid GenerationQueue'!$AY$5:$AY$467,$C179,'Grid GenerationQueue'!$BH$5:$BH$467,"Executed",'Grid GenerationQueue'!$BB$5:$BB$467,"&lt;"&amp;$BE$3)</f>
        <v>0</v>
      </c>
      <c r="BQ179">
        <f>SUMIFS('Grid GenerationQueue'!AE$5:AE$467,'Grid GenerationQueue'!$AX$5:$AX$467,$B179,'Grid GenerationQueue'!$AY$5:$AY$467,$C179,'Grid GenerationQueue'!$BF$5:$BF$467,"&lt;&gt;"&amp;"",'Grid GenerationQueue'!$BB$5:$BB$467,"&lt;"&amp;$BE$3)</f>
        <v>0</v>
      </c>
      <c r="BR179">
        <f>SUMIFS('Grid GenerationQueue'!AF$5:AF$467,'Grid GenerationQueue'!$AX$5:$AX$467,$B179,'Grid GenerationQueue'!$AY$5:$AY$467,$C179,'Grid GenerationQueue'!$BF$5:$BF$467,"&lt;&gt;"&amp;"",'Grid GenerationQueue'!$BB$5:$BB$467,"&lt;"&amp;$BE$3)</f>
        <v>0</v>
      </c>
      <c r="BS179">
        <f>SUMIFS('Grid GenerationQueue'!AG$5:AG$467,'Grid GenerationQueue'!$AX$5:$AX$467,$B179,'Grid GenerationQueue'!$AY$5:$AY$467,$C179,'Grid GenerationQueue'!$BF$5:$BF$467,"&lt;&gt;"&amp;"",'Grid GenerationQueue'!$BB$5:$BB$467,"&lt;"&amp;$BE$3)</f>
        <v>0</v>
      </c>
      <c r="BT179">
        <f>SUMIFS('Grid GenerationQueue'!AH$5:AH$467,'Grid GenerationQueue'!$AX$5:$AX$467,$B179,'Grid GenerationQueue'!$AY$5:$AY$467,$C179,'Grid GenerationQueue'!$BF$5:$BF$467,"&lt;&gt;"&amp;"",'Grid GenerationQueue'!$BB$5:$BB$467,"&lt;"&amp;$BE$3)</f>
        <v>0</v>
      </c>
      <c r="BU179">
        <f>SUMIFS('Grid GenerationQueue'!AI$5:AI$467,'Grid GenerationQueue'!$AX$5:$AX$467,$B179,'Grid GenerationQueue'!$AY$5:$AY$467,$C179,'Grid GenerationQueue'!$BF$5:$BF$467,"&lt;&gt;"&amp;"",'Grid GenerationQueue'!$BB$5:$BB$467,"&lt;"&amp;$BE$3)</f>
        <v>0</v>
      </c>
      <c r="BV179">
        <f>SUMIFS('Grid GenerationQueue'!AJ$5:AJ$467,'Grid GenerationQueue'!$AX$5:$AX$467,$B179,'Grid GenerationQueue'!$AY$5:$AY$467,$C179,'Grid GenerationQueue'!$BF$5:$BF$467,"&lt;&gt;"&amp;"",'Grid GenerationQueue'!$BB$5:$BB$467,"&lt;"&amp;$BE$3)</f>
        <v>0</v>
      </c>
      <c r="BW179">
        <f>SUMIFS('Grid GenerationQueue'!AK$5:AK$467,'Grid GenerationQueue'!$AX$5:$AX$467,$B179,'Grid GenerationQueue'!$AY$5:$AY$467,$C179,'Grid GenerationQueue'!$BF$5:$BF$467,"&lt;&gt;"&amp;"",'Grid GenerationQueue'!$BB$5:$BB$467,"&lt;"&amp;$BE$3)</f>
        <v>0</v>
      </c>
      <c r="BX179">
        <f>SUMIFS('Grid GenerationQueue'!AL$5:AL$467,'Grid GenerationQueue'!$AX$5:$AX$467,$B179,'Grid GenerationQueue'!$AY$5:$AY$467,$C179,'Grid GenerationQueue'!$BF$5:$BF$467,"&lt;&gt;"&amp;"",'Grid GenerationQueue'!$BB$5:$BB$467,"&lt;"&amp;$BE$3)</f>
        <v>0</v>
      </c>
      <c r="BY179">
        <f>SUMIFS('Grid GenerationQueue'!AM$5:AM$467,'Grid GenerationQueue'!$AX$5:$AX$467,$B179,'Grid GenerationQueue'!$AY$5:$AY$467,$C179,'Grid GenerationQueue'!$BF$5:$BF$467,"&lt;&gt;"&amp;"",'Grid GenerationQueue'!$BB$5:$BB$467,"&lt;"&amp;$BE$3)</f>
        <v>0</v>
      </c>
      <c r="BZ179">
        <f>SUMIFS('Grid GenerationQueue'!AN$5:AN$467,'Grid GenerationQueue'!$AX$5:$AX$467,$B179,'Grid GenerationQueue'!$AY$5:$AY$467,$C179,'Grid GenerationQueue'!$BF$5:$BF$467,"&lt;&gt;"&amp;"",'Grid GenerationQueue'!$BB$5:$BB$467,"&lt;"&amp;$BE$3)</f>
        <v>0</v>
      </c>
      <c r="CA179">
        <f>SUMIFS('Grid GenerationQueue'!AO$5:AO$467,'Grid GenerationQueue'!$AX$5:$AX$467,$B179,'Grid GenerationQueue'!$AY$5:$AY$467,$C179,'Grid GenerationQueue'!$BF$5:$BF$467,"&lt;&gt;"&amp;"",'Grid GenerationQueue'!$BB$5:$BB$467,"&lt;"&amp;$BE$3)</f>
        <v>0</v>
      </c>
      <c r="CB179">
        <f>SUMIFS('Grid GenerationQueue'!AP$5:AP$467,'Grid GenerationQueue'!$AX$5:$AX$467,$B179,'Grid GenerationQueue'!$AY$5:$AY$467,$C179,'Grid GenerationQueue'!$BF$5:$BF$467,"&lt;&gt;"&amp;"",'Grid GenerationQueue'!$BB$5:$BB$467,"&lt;"&amp;$BE$3)</f>
        <v>0</v>
      </c>
      <c r="CD179">
        <f>SUMIFS('Grid GenerationQueue'!AE$5:AE$467,'Grid GenerationQueue'!$AX$5:$AX$467,$B179,'Grid GenerationQueue'!$AY$5:$AY$467,$C179,'Grid GenerationQueue'!$BB$5:$BB$467,"&lt;"&amp;$BE$3)</f>
        <v>0</v>
      </c>
      <c r="CE179">
        <f>SUMIFS('Grid GenerationQueue'!AF$5:AF$467,'Grid GenerationQueue'!$AX$5:$AX$467,$B179,'Grid GenerationQueue'!$AY$5:$AY$467,$C179,'Grid GenerationQueue'!$BB$5:$BB$467,"&lt;"&amp;$BE$3)</f>
        <v>0</v>
      </c>
      <c r="CF179">
        <f>SUMIFS('Grid GenerationQueue'!AG$5:AG$467,'Grid GenerationQueue'!$AX$5:$AX$467,$B179,'Grid GenerationQueue'!$AY$5:$AY$467,$C179,'Grid GenerationQueue'!$BB$5:$BB$467,"&lt;"&amp;$BE$3)</f>
        <v>0</v>
      </c>
      <c r="CG179">
        <f>SUMIFS('Grid GenerationQueue'!AH$5:AH$467,'Grid GenerationQueue'!$AX$5:$AX$467,$B179,'Grid GenerationQueue'!$AY$5:$AY$467,$C179,'Grid GenerationQueue'!$BB$5:$BB$467,"&lt;"&amp;$BE$3)</f>
        <v>0</v>
      </c>
      <c r="CH179">
        <f>SUMIFS('Grid GenerationQueue'!AI$5:AI$467,'Grid GenerationQueue'!$AX$5:$AX$467,$B179,'Grid GenerationQueue'!$AY$5:$AY$467,$C179,'Grid GenerationQueue'!$BB$5:$BB$467,"&lt;"&amp;$BE$3)</f>
        <v>0</v>
      </c>
      <c r="CI179">
        <f>SUMIFS('Grid GenerationQueue'!AJ$5:AJ$467,'Grid GenerationQueue'!$AX$5:$AX$467,$B179,'Grid GenerationQueue'!$AY$5:$AY$467,$C179,'Grid GenerationQueue'!$BB$5:$BB$467,"&lt;"&amp;$BE$3)</f>
        <v>0</v>
      </c>
      <c r="CJ179">
        <f>SUMIFS('Grid GenerationQueue'!AK$5:AK$467,'Grid GenerationQueue'!$AX$5:$AX$467,$B179,'Grid GenerationQueue'!$AY$5:$AY$467,$C179,'Grid GenerationQueue'!$BB$5:$BB$467,"&lt;"&amp;$BE$3)</f>
        <v>0</v>
      </c>
      <c r="CK179">
        <f>SUMIFS('Grid GenerationQueue'!AL$5:AL$467,'Grid GenerationQueue'!$AX$5:$AX$467,$B179,'Grid GenerationQueue'!$AY$5:$AY$467,$C179,'Grid GenerationQueue'!$BB$5:$BB$467,"&lt;"&amp;$BE$3)</f>
        <v>0</v>
      </c>
      <c r="CL179">
        <f>SUMIFS('Grid GenerationQueue'!AM$5:AM$467,'Grid GenerationQueue'!$AX$5:$AX$467,$B179,'Grid GenerationQueue'!$AY$5:$AY$467,$C179,'Grid GenerationQueue'!$BB$5:$BB$467,"&lt;"&amp;$BE$3)</f>
        <v>0</v>
      </c>
      <c r="CM179">
        <f>SUMIFS('Grid GenerationQueue'!AN$5:AN$467,'Grid GenerationQueue'!$AX$5:$AX$467,$B179,'Grid GenerationQueue'!$AY$5:$AY$467,$C179,'Grid GenerationQueue'!$BB$5:$BB$467,"&lt;"&amp;$BE$3)</f>
        <v>0</v>
      </c>
      <c r="CN179">
        <f>SUMIFS('Grid GenerationQueue'!AO$5:AO$467,'Grid GenerationQueue'!$AX$5:$AX$467,$B179,'Grid GenerationQueue'!$AY$5:$AY$467,$C179,'Grid GenerationQueue'!$BB$5:$BB$467,"&lt;"&amp;$BE$3)</f>
        <v>0</v>
      </c>
      <c r="CO179">
        <f>SUMIFS('Grid GenerationQueue'!AP$5:AP$467,'Grid GenerationQueue'!$AX$5:$AX$467,$B179,'Grid GenerationQueue'!$AY$5:$AY$467,$C179,'Grid GenerationQueue'!$BB$5:$BB$467,"&lt;"&amp;$BE$3)</f>
        <v>0</v>
      </c>
    </row>
    <row r="180" spans="1:93" x14ac:dyDescent="0.35">
      <c r="A180" t="s">
        <v>4653</v>
      </c>
      <c r="B180" t="s">
        <v>4726</v>
      </c>
      <c r="C180">
        <v>115</v>
      </c>
      <c r="D180">
        <f>SUMIFS('Grid GenerationQueue'!AE$5:AE$467,'Grid GenerationQueue'!$AX$5:$AX$467,$B180,'Grid GenerationQueue'!$AY$5:$AY$467,$C180,'Grid GenerationQueue'!$BI$5:$BI$467,"&lt;4")</f>
        <v>0</v>
      </c>
      <c r="E180">
        <f>SUMIFS('Grid GenerationQueue'!AF$5:AF$467,'Grid GenerationQueue'!$AX$5:$AX$467,$B180,'Grid GenerationQueue'!$AY$5:$AY$467,$C180,'Grid GenerationQueue'!$BI$5:$BI$467,"&lt;4")</f>
        <v>0</v>
      </c>
      <c r="F180">
        <f>SUMIFS('Grid GenerationQueue'!AG$5:AG$467,'Grid GenerationQueue'!$AX$5:$AX$467,$B180,'Grid GenerationQueue'!$AY$5:$AY$467,$C180,'Grid GenerationQueue'!$BI$5:$BI$467,"&lt;4")</f>
        <v>0</v>
      </c>
      <c r="G180">
        <f>SUMIFS('Grid GenerationQueue'!AH$5:AH$467,'Grid GenerationQueue'!$AX$5:$AX$467,$B180,'Grid GenerationQueue'!$AY$5:$AY$467,$C180,'Grid GenerationQueue'!$BI$5:$BI$467,"&lt;4")</f>
        <v>0</v>
      </c>
      <c r="H180">
        <f>SUMIFS('Grid GenerationQueue'!AI$5:AI$467,'Grid GenerationQueue'!$AX$5:$AX$467,$B180,'Grid GenerationQueue'!$AY$5:$AY$467,$C180,'Grid GenerationQueue'!$BI$5:$BI$467,"&lt;4")</f>
        <v>0</v>
      </c>
      <c r="I180">
        <f>SUMIFS('Grid GenerationQueue'!AJ$5:AJ$467,'Grid GenerationQueue'!$AX$5:$AX$467,$B180,'Grid GenerationQueue'!$AY$5:$AY$467,$C180,'Grid GenerationQueue'!$BI$5:$BI$467,"&lt;4")</f>
        <v>0</v>
      </c>
      <c r="J180">
        <f>SUMIFS('Grid GenerationQueue'!AK$5:AK$467,'Grid GenerationQueue'!$AX$5:$AX$467,$B180,'Grid GenerationQueue'!$AY$5:$AY$467,$C180,'Grid GenerationQueue'!$BI$5:$BI$467,"&lt;4")</f>
        <v>0</v>
      </c>
      <c r="K180">
        <f>SUMIFS('Grid GenerationQueue'!AL$5:AL$467,'Grid GenerationQueue'!$AX$5:$AX$467,$B180,'Grid GenerationQueue'!$AY$5:$AY$467,$C180,'Grid GenerationQueue'!$BI$5:$BI$467,"&lt;4")</f>
        <v>0</v>
      </c>
      <c r="L180">
        <f>SUMIFS('Grid GenerationQueue'!AM$5:AM$467,'Grid GenerationQueue'!$AX$5:$AX$467,$B180,'Grid GenerationQueue'!$AY$5:$AY$467,$C180,'Grid GenerationQueue'!$BI$5:$BI$467,"&lt;4")</f>
        <v>0</v>
      </c>
      <c r="M180">
        <f>SUMIFS('Grid GenerationQueue'!AN$5:AN$467,'Grid GenerationQueue'!$AX$5:$AX$467,$B180,'Grid GenerationQueue'!$AY$5:$AY$467,$C180,'Grid GenerationQueue'!$BI$5:$BI$467,"&lt;4")</f>
        <v>0</v>
      </c>
      <c r="N180">
        <f>SUMIFS('Grid GenerationQueue'!AO$5:AO$467,'Grid GenerationQueue'!$AX$5:$AX$467,$B180,'Grid GenerationQueue'!$AY$5:$AY$467,$C180,'Grid GenerationQueue'!$BI$5:$BI$467,"&lt;4")</f>
        <v>0</v>
      </c>
      <c r="O180">
        <f>SUMIFS('Grid GenerationQueue'!AP$5:AP$467,'Grid GenerationQueue'!$AX$5:$AX$467,$B180,'Grid GenerationQueue'!$AY$5:$AY$467,$C180,'Grid GenerationQueue'!$BI$5:$BI$467,"&lt;4")</f>
        <v>0</v>
      </c>
      <c r="Q180">
        <f>SUMIFS('Grid GenerationQueue'!AE$5:AE$467,'Grid GenerationQueue'!$AX$5:$AX$467,$B180,'Grid GenerationQueue'!$AY$5:$AY$467,$C180,'Grid GenerationQueue'!$BH$5:$BH$467,"Executed")</f>
        <v>0</v>
      </c>
      <c r="R180">
        <f>SUMIFS('Grid GenerationQueue'!AF$5:AF$467,'Grid GenerationQueue'!$AX$5:$AX$467,$B180,'Grid GenerationQueue'!$AY$5:$AY$467,$C180,'Grid GenerationQueue'!$BH$5:$BH$467,"Executed")</f>
        <v>0</v>
      </c>
      <c r="S180">
        <f>SUMIFS('Grid GenerationQueue'!AG$5:AG$467,'Grid GenerationQueue'!$AX$5:$AX$467,$B180,'Grid GenerationQueue'!$AY$5:$AY$467,$C180,'Grid GenerationQueue'!$BH$5:$BH$467,"Executed")</f>
        <v>0</v>
      </c>
      <c r="T180">
        <f>SUMIFS('Grid GenerationQueue'!AH$5:AH$467,'Grid GenerationQueue'!$AX$5:$AX$467,$B180,'Grid GenerationQueue'!$AY$5:$AY$467,$C180,'Grid GenerationQueue'!$BH$5:$BH$467,"Executed")</f>
        <v>0</v>
      </c>
      <c r="U180">
        <f>SUMIFS('Grid GenerationQueue'!AI$5:AI$467,'Grid GenerationQueue'!$AX$5:$AX$467,$B180,'Grid GenerationQueue'!$AY$5:$AY$467,$C180,'Grid GenerationQueue'!$BH$5:$BH$467,"Executed")</f>
        <v>0</v>
      </c>
      <c r="V180">
        <f>SUMIFS('Grid GenerationQueue'!AJ$5:AJ$467,'Grid GenerationQueue'!$AX$5:$AX$467,$B180,'Grid GenerationQueue'!$AY$5:$AY$467,$C180,'Grid GenerationQueue'!$BH$5:$BH$467,"Executed")</f>
        <v>0</v>
      </c>
      <c r="W180">
        <f>SUMIFS('Grid GenerationQueue'!AK$5:AK$467,'Grid GenerationQueue'!$AX$5:$AX$467,$B180,'Grid GenerationQueue'!$AY$5:$AY$467,$C180,'Grid GenerationQueue'!$BH$5:$BH$467,"Executed")</f>
        <v>0</v>
      </c>
      <c r="X180">
        <f>SUMIFS('Grid GenerationQueue'!AL$5:AL$467,'Grid GenerationQueue'!$AX$5:$AX$467,$B180,'Grid GenerationQueue'!$AY$5:$AY$467,$C180,'Grid GenerationQueue'!$BH$5:$BH$467,"Executed")</f>
        <v>0</v>
      </c>
      <c r="Y180">
        <f>SUMIFS('Grid GenerationQueue'!AM$5:AM$467,'Grid GenerationQueue'!$AX$5:$AX$467,$B180,'Grid GenerationQueue'!$AY$5:$AY$467,$C180,'Grid GenerationQueue'!$BH$5:$BH$467,"Executed")</f>
        <v>0</v>
      </c>
      <c r="Z180">
        <f>SUMIFS('Grid GenerationQueue'!AN$5:AN$467,'Grid GenerationQueue'!$AX$5:$AX$467,$B180,'Grid GenerationQueue'!$AY$5:$AY$467,$C180,'Grid GenerationQueue'!$BH$5:$BH$467,"Executed")</f>
        <v>0</v>
      </c>
      <c r="AA180">
        <f>SUMIFS('Grid GenerationQueue'!AO$5:AO$467,'Grid GenerationQueue'!$AX$5:$AX$467,$B180,'Grid GenerationQueue'!$AY$5:$AY$467,$C180,'Grid GenerationQueue'!$BH$5:$BH$467,"Executed")</f>
        <v>0</v>
      </c>
      <c r="AB180">
        <f>SUMIFS('Grid GenerationQueue'!AP$5:AP$467,'Grid GenerationQueue'!$AX$5:$AX$467,$B180,'Grid GenerationQueue'!$AY$5:$AY$467,$C180,'Grid GenerationQueue'!$BH$5:$BH$467,"Executed")</f>
        <v>0</v>
      </c>
      <c r="AD180">
        <f>SUMIFS('Grid GenerationQueue'!AE$5:AE$467,'Grid GenerationQueue'!$AX$5:$AX$467,$B180,'Grid GenerationQueue'!$AY$5:$AY$467,$C180,'Grid GenerationQueue'!$BF$5:$BF$467,"&lt;&gt;"&amp;"")</f>
        <v>0</v>
      </c>
      <c r="AE180">
        <f>SUMIFS('Grid GenerationQueue'!AF$5:AF$467,'Grid GenerationQueue'!$AX$5:$AX$467,$B180,'Grid GenerationQueue'!$AY$5:$AY$467,$C180,'Grid GenerationQueue'!$BF$5:$BF$467,"&lt;&gt;"&amp;"")</f>
        <v>0</v>
      </c>
      <c r="AF180">
        <f>SUMIFS('Grid GenerationQueue'!AG$5:AG$467,'Grid GenerationQueue'!$AX$5:$AX$467,$B180,'Grid GenerationQueue'!$AY$5:$AY$467,$C180,'Grid GenerationQueue'!$BF$5:$BF$467,"&lt;&gt;"&amp;"")</f>
        <v>0</v>
      </c>
      <c r="AG180">
        <f>SUMIFS('Grid GenerationQueue'!AH$5:AH$467,'Grid GenerationQueue'!$AX$5:$AX$467,$B180,'Grid GenerationQueue'!$AY$5:$AY$467,$C180,'Grid GenerationQueue'!$BF$5:$BF$467,"&lt;&gt;"&amp;"")</f>
        <v>0</v>
      </c>
      <c r="AH180">
        <f>SUMIFS('Grid GenerationQueue'!AI$5:AI$467,'Grid GenerationQueue'!$AX$5:$AX$467,$B180,'Grid GenerationQueue'!$AY$5:$AY$467,$C180,'Grid GenerationQueue'!$BF$5:$BF$467,"&lt;&gt;"&amp;"")</f>
        <v>0</v>
      </c>
      <c r="AI180">
        <f>SUMIFS('Grid GenerationQueue'!AJ$5:AJ$467,'Grid GenerationQueue'!$AX$5:$AX$467,$B180,'Grid GenerationQueue'!$AY$5:$AY$467,$C180,'Grid GenerationQueue'!$BF$5:$BF$467,"&lt;&gt;"&amp;"")</f>
        <v>0</v>
      </c>
      <c r="AJ180">
        <f>SUMIFS('Grid GenerationQueue'!AK$5:AK$467,'Grid GenerationQueue'!$AX$5:$AX$467,$B180,'Grid GenerationQueue'!$AY$5:$AY$467,$C180,'Grid GenerationQueue'!$BF$5:$BF$467,"&lt;&gt;"&amp;"")</f>
        <v>0</v>
      </c>
      <c r="AK180">
        <f>SUMIFS('Grid GenerationQueue'!AL$5:AL$467,'Grid GenerationQueue'!$AX$5:$AX$467,$B180,'Grid GenerationQueue'!$AY$5:$AY$467,$C180,'Grid GenerationQueue'!$BF$5:$BF$467,"&lt;&gt;"&amp;"")</f>
        <v>0</v>
      </c>
      <c r="AL180">
        <f>SUMIFS('Grid GenerationQueue'!AM$5:AM$467,'Grid GenerationQueue'!$AX$5:$AX$467,$B180,'Grid GenerationQueue'!$AY$5:$AY$467,$C180,'Grid GenerationQueue'!$BF$5:$BF$467,"&lt;&gt;"&amp;"")</f>
        <v>0</v>
      </c>
      <c r="AM180">
        <f>SUMIFS('Grid GenerationQueue'!AN$5:AN$467,'Grid GenerationQueue'!$AX$5:$AX$467,$B180,'Grid GenerationQueue'!$AY$5:$AY$467,$C180,'Grid GenerationQueue'!$BF$5:$BF$467,"&lt;&gt;"&amp;"")</f>
        <v>0</v>
      </c>
      <c r="AN180">
        <f>SUMIFS('Grid GenerationQueue'!AO$5:AO$467,'Grid GenerationQueue'!$AX$5:$AX$467,$B180,'Grid GenerationQueue'!$AY$5:$AY$467,$C180,'Grid GenerationQueue'!$BF$5:$BF$467,"&lt;&gt;"&amp;"")</f>
        <v>0</v>
      </c>
      <c r="AO180">
        <f>SUMIFS('Grid GenerationQueue'!AP$5:AP$467,'Grid GenerationQueue'!$AX$5:$AX$467,$B180,'Grid GenerationQueue'!$AY$5:$AY$467,$C180,'Grid GenerationQueue'!$BF$5:$BF$467,"&lt;&gt;"&amp;"")</f>
        <v>0</v>
      </c>
      <c r="AQ180">
        <f>SUMIFS('Grid GenerationQueue'!AE$5:AE$467,'Grid GenerationQueue'!$AX$5:$AX$467,$B180,'Grid GenerationQueue'!$AY$5:$AY$467,$C180)</f>
        <v>0</v>
      </c>
      <c r="AR180">
        <f>SUMIFS('Grid GenerationQueue'!AF$5:AF$467,'Grid GenerationQueue'!$AX$5:$AX$467,$B180,'Grid GenerationQueue'!$AY$5:$AY$467,$C180)</f>
        <v>0</v>
      </c>
      <c r="AS180">
        <f>SUMIFS('Grid GenerationQueue'!AG$5:AG$467,'Grid GenerationQueue'!$AX$5:$AX$467,$B180,'Grid GenerationQueue'!$AY$5:$AY$467,$C180)</f>
        <v>0</v>
      </c>
      <c r="AT180">
        <f>SUMIFS('Grid GenerationQueue'!AH$5:AH$467,'Grid GenerationQueue'!$AX$5:$AX$467,$B180,'Grid GenerationQueue'!$AY$5:$AY$467,$C180)</f>
        <v>0</v>
      </c>
      <c r="AU180">
        <f>SUMIFS('Grid GenerationQueue'!AI$5:AI$467,'Grid GenerationQueue'!$AX$5:$AX$467,$B180,'Grid GenerationQueue'!$AY$5:$AY$467,$C180)</f>
        <v>0</v>
      </c>
      <c r="AV180">
        <f>SUMIFS('Grid GenerationQueue'!AJ$5:AJ$467,'Grid GenerationQueue'!$AX$5:$AX$467,$B180,'Grid GenerationQueue'!$AY$5:$AY$467,$C180)</f>
        <v>0</v>
      </c>
      <c r="AW180">
        <f>SUMIFS('Grid GenerationQueue'!AK$5:AK$467,'Grid GenerationQueue'!$AX$5:$AX$467,$B180,'Grid GenerationQueue'!$AY$5:$AY$467,$C180)</f>
        <v>0</v>
      </c>
      <c r="AX180">
        <f>SUMIFS('Grid GenerationQueue'!AL$5:AL$467,'Grid GenerationQueue'!$AX$5:$AX$467,$B180,'Grid GenerationQueue'!$AY$5:$AY$467,$C180)</f>
        <v>0</v>
      </c>
      <c r="AY180">
        <f>SUMIFS('Grid GenerationQueue'!AM$5:AM$467,'Grid GenerationQueue'!$AX$5:$AX$467,$B180,'Grid GenerationQueue'!$AY$5:$AY$467,$C180)</f>
        <v>0</v>
      </c>
      <c r="AZ180">
        <f>SUMIFS('Grid GenerationQueue'!AN$5:AN$467,'Grid GenerationQueue'!$AX$5:$AX$467,$B180,'Grid GenerationQueue'!$AY$5:$AY$467,$C180)</f>
        <v>0</v>
      </c>
      <c r="BA180">
        <f>SUMIFS('Grid GenerationQueue'!AO$5:AO$467,'Grid GenerationQueue'!$AX$5:$AX$467,$B180,'Grid GenerationQueue'!$AY$5:$AY$467,$C180)</f>
        <v>0</v>
      </c>
      <c r="BB180">
        <f>SUMIFS('Grid GenerationQueue'!AP$5:AP$467,'Grid GenerationQueue'!$AX$5:$AX$467,$B180,'Grid GenerationQueue'!$AY$5:$AY$467,$C180)</f>
        <v>0</v>
      </c>
      <c r="BD180">
        <f>SUMIFS('Grid GenerationQueue'!AE$5:AE$467,'Grid GenerationQueue'!$AX$5:$AX$467,$B180,'Grid GenerationQueue'!$AY$5:$AY$467,$C180,'Grid GenerationQueue'!$BH$5:$BH$467,"Executed",'Grid GenerationQueue'!$BB$5:$BB$467,"&lt;"&amp;$BE$3)</f>
        <v>0</v>
      </c>
      <c r="BE180">
        <f>SUMIFS('Grid GenerationQueue'!AF$5:AF$467,'Grid GenerationQueue'!$AX$5:$AX$467,$B180,'Grid GenerationQueue'!$AY$5:$AY$467,$C180,'Grid GenerationQueue'!$BH$5:$BH$467,"Executed",'Grid GenerationQueue'!$BB$5:$BB$467,"&lt;"&amp;$BE$3)</f>
        <v>0</v>
      </c>
      <c r="BF180">
        <f>SUMIFS('Grid GenerationQueue'!AG$5:AG$467,'Grid GenerationQueue'!$AX$5:$AX$467,$B180,'Grid GenerationQueue'!$AY$5:$AY$467,$C180,'Grid GenerationQueue'!$BH$5:$BH$467,"Executed",'Grid GenerationQueue'!$BB$5:$BB$467,"&lt;"&amp;$BE$3)</f>
        <v>0</v>
      </c>
      <c r="BG180">
        <f>SUMIFS('Grid GenerationQueue'!AH$5:AH$467,'Grid GenerationQueue'!$AX$5:$AX$467,$B180,'Grid GenerationQueue'!$AY$5:$AY$467,$C180,'Grid GenerationQueue'!$BH$5:$BH$467,"Executed",'Grid GenerationQueue'!$BB$5:$BB$467,"&lt;"&amp;$BE$3)</f>
        <v>0</v>
      </c>
      <c r="BH180">
        <f>SUMIFS('Grid GenerationQueue'!AI$5:AI$467,'Grid GenerationQueue'!$AX$5:$AX$467,$B180,'Grid GenerationQueue'!$AY$5:$AY$467,$C180,'Grid GenerationQueue'!$BH$5:$BH$467,"Executed",'Grid GenerationQueue'!$BB$5:$BB$467,"&lt;"&amp;$BE$3)</f>
        <v>0</v>
      </c>
      <c r="BI180">
        <f>SUMIFS('Grid GenerationQueue'!AJ$5:AJ$467,'Grid GenerationQueue'!$AX$5:$AX$467,$B180,'Grid GenerationQueue'!$AY$5:$AY$467,$C180,'Grid GenerationQueue'!$BH$5:$BH$467,"Executed",'Grid GenerationQueue'!$BB$5:$BB$467,"&lt;"&amp;$BE$3)</f>
        <v>0</v>
      </c>
      <c r="BJ180">
        <f>SUMIFS('Grid GenerationQueue'!AK$5:AK$467,'Grid GenerationQueue'!$AX$5:$AX$467,$B180,'Grid GenerationQueue'!$AY$5:$AY$467,$C180,'Grid GenerationQueue'!$BH$5:$BH$467,"Executed",'Grid GenerationQueue'!$BB$5:$BB$467,"&lt;"&amp;$BE$3)</f>
        <v>0</v>
      </c>
      <c r="BK180">
        <f>SUMIFS('Grid GenerationQueue'!AL$5:AL$467,'Grid GenerationQueue'!$AX$5:$AX$467,$B180,'Grid GenerationQueue'!$AY$5:$AY$467,$C180,'Grid GenerationQueue'!$BH$5:$BH$467,"Executed",'Grid GenerationQueue'!$BB$5:$BB$467,"&lt;"&amp;$BE$3)</f>
        <v>0</v>
      </c>
      <c r="BL180">
        <f>SUMIFS('Grid GenerationQueue'!AM$5:AM$467,'Grid GenerationQueue'!$AX$5:$AX$467,$B180,'Grid GenerationQueue'!$AY$5:$AY$467,$C180,'Grid GenerationQueue'!$BH$5:$BH$467,"Executed",'Grid GenerationQueue'!$BB$5:$BB$467,"&lt;"&amp;$BE$3)</f>
        <v>0</v>
      </c>
      <c r="BM180">
        <f>SUMIFS('Grid GenerationQueue'!AN$5:AN$467,'Grid GenerationQueue'!$AX$5:$AX$467,$B180,'Grid GenerationQueue'!$AY$5:$AY$467,$C180,'Grid GenerationQueue'!$BH$5:$BH$467,"Executed",'Grid GenerationQueue'!$BB$5:$BB$467,"&lt;"&amp;$BE$3)</f>
        <v>0</v>
      </c>
      <c r="BN180">
        <f>SUMIFS('Grid GenerationQueue'!AO$5:AO$467,'Grid GenerationQueue'!$AX$5:$AX$467,$B180,'Grid GenerationQueue'!$AY$5:$AY$467,$C180,'Grid GenerationQueue'!$BH$5:$BH$467,"Executed",'Grid GenerationQueue'!$BB$5:$BB$467,"&lt;"&amp;$BE$3)</f>
        <v>0</v>
      </c>
      <c r="BO180">
        <f>SUMIFS('Grid GenerationQueue'!AP$5:AP$467,'Grid GenerationQueue'!$AX$5:$AX$467,$B180,'Grid GenerationQueue'!$AY$5:$AY$467,$C180,'Grid GenerationQueue'!$BH$5:$BH$467,"Executed",'Grid GenerationQueue'!$BB$5:$BB$467,"&lt;"&amp;$BE$3)</f>
        <v>0</v>
      </c>
      <c r="BQ180">
        <f>SUMIFS('Grid GenerationQueue'!AE$5:AE$467,'Grid GenerationQueue'!$AX$5:$AX$467,$B180,'Grid GenerationQueue'!$AY$5:$AY$467,$C180,'Grid GenerationQueue'!$BF$5:$BF$467,"&lt;&gt;"&amp;"",'Grid GenerationQueue'!$BB$5:$BB$467,"&lt;"&amp;$BE$3)</f>
        <v>0</v>
      </c>
      <c r="BR180">
        <f>SUMIFS('Grid GenerationQueue'!AF$5:AF$467,'Grid GenerationQueue'!$AX$5:$AX$467,$B180,'Grid GenerationQueue'!$AY$5:$AY$467,$C180,'Grid GenerationQueue'!$BF$5:$BF$467,"&lt;&gt;"&amp;"",'Grid GenerationQueue'!$BB$5:$BB$467,"&lt;"&amp;$BE$3)</f>
        <v>0</v>
      </c>
      <c r="BS180">
        <f>SUMIFS('Grid GenerationQueue'!AG$5:AG$467,'Grid GenerationQueue'!$AX$5:$AX$467,$B180,'Grid GenerationQueue'!$AY$5:$AY$467,$C180,'Grid GenerationQueue'!$BF$5:$BF$467,"&lt;&gt;"&amp;"",'Grid GenerationQueue'!$BB$5:$BB$467,"&lt;"&amp;$BE$3)</f>
        <v>0</v>
      </c>
      <c r="BT180">
        <f>SUMIFS('Grid GenerationQueue'!AH$5:AH$467,'Grid GenerationQueue'!$AX$5:$AX$467,$B180,'Grid GenerationQueue'!$AY$5:$AY$467,$C180,'Grid GenerationQueue'!$BF$5:$BF$467,"&lt;&gt;"&amp;"",'Grid GenerationQueue'!$BB$5:$BB$467,"&lt;"&amp;$BE$3)</f>
        <v>0</v>
      </c>
      <c r="BU180">
        <f>SUMIFS('Grid GenerationQueue'!AI$5:AI$467,'Grid GenerationQueue'!$AX$5:$AX$467,$B180,'Grid GenerationQueue'!$AY$5:$AY$467,$C180,'Grid GenerationQueue'!$BF$5:$BF$467,"&lt;&gt;"&amp;"",'Grid GenerationQueue'!$BB$5:$BB$467,"&lt;"&amp;$BE$3)</f>
        <v>0</v>
      </c>
      <c r="BV180">
        <f>SUMIFS('Grid GenerationQueue'!AJ$5:AJ$467,'Grid GenerationQueue'!$AX$5:$AX$467,$B180,'Grid GenerationQueue'!$AY$5:$AY$467,$C180,'Grid GenerationQueue'!$BF$5:$BF$467,"&lt;&gt;"&amp;"",'Grid GenerationQueue'!$BB$5:$BB$467,"&lt;"&amp;$BE$3)</f>
        <v>0</v>
      </c>
      <c r="BW180">
        <f>SUMIFS('Grid GenerationQueue'!AK$5:AK$467,'Grid GenerationQueue'!$AX$5:$AX$467,$B180,'Grid GenerationQueue'!$AY$5:$AY$467,$C180,'Grid GenerationQueue'!$BF$5:$BF$467,"&lt;&gt;"&amp;"",'Grid GenerationQueue'!$BB$5:$BB$467,"&lt;"&amp;$BE$3)</f>
        <v>0</v>
      </c>
      <c r="BX180">
        <f>SUMIFS('Grid GenerationQueue'!AL$5:AL$467,'Grid GenerationQueue'!$AX$5:$AX$467,$B180,'Grid GenerationQueue'!$AY$5:$AY$467,$C180,'Grid GenerationQueue'!$BF$5:$BF$467,"&lt;&gt;"&amp;"",'Grid GenerationQueue'!$BB$5:$BB$467,"&lt;"&amp;$BE$3)</f>
        <v>0</v>
      </c>
      <c r="BY180">
        <f>SUMIFS('Grid GenerationQueue'!AM$5:AM$467,'Grid GenerationQueue'!$AX$5:$AX$467,$B180,'Grid GenerationQueue'!$AY$5:$AY$467,$C180,'Grid GenerationQueue'!$BF$5:$BF$467,"&lt;&gt;"&amp;"",'Grid GenerationQueue'!$BB$5:$BB$467,"&lt;"&amp;$BE$3)</f>
        <v>0</v>
      </c>
      <c r="BZ180">
        <f>SUMIFS('Grid GenerationQueue'!AN$5:AN$467,'Grid GenerationQueue'!$AX$5:$AX$467,$B180,'Grid GenerationQueue'!$AY$5:$AY$467,$C180,'Grid GenerationQueue'!$BF$5:$BF$467,"&lt;&gt;"&amp;"",'Grid GenerationQueue'!$BB$5:$BB$467,"&lt;"&amp;$BE$3)</f>
        <v>0</v>
      </c>
      <c r="CA180">
        <f>SUMIFS('Grid GenerationQueue'!AO$5:AO$467,'Grid GenerationQueue'!$AX$5:$AX$467,$B180,'Grid GenerationQueue'!$AY$5:$AY$467,$C180,'Grid GenerationQueue'!$BF$5:$BF$467,"&lt;&gt;"&amp;"",'Grid GenerationQueue'!$BB$5:$BB$467,"&lt;"&amp;$BE$3)</f>
        <v>0</v>
      </c>
      <c r="CB180">
        <f>SUMIFS('Grid GenerationQueue'!AP$5:AP$467,'Grid GenerationQueue'!$AX$5:$AX$467,$B180,'Grid GenerationQueue'!$AY$5:$AY$467,$C180,'Grid GenerationQueue'!$BF$5:$BF$467,"&lt;&gt;"&amp;"",'Grid GenerationQueue'!$BB$5:$BB$467,"&lt;"&amp;$BE$3)</f>
        <v>0</v>
      </c>
      <c r="CD180">
        <f>SUMIFS('Grid GenerationQueue'!AE$5:AE$467,'Grid GenerationQueue'!$AX$5:$AX$467,$B180,'Grid GenerationQueue'!$AY$5:$AY$467,$C180,'Grid GenerationQueue'!$BB$5:$BB$467,"&lt;"&amp;$BE$3)</f>
        <v>0</v>
      </c>
      <c r="CE180">
        <f>SUMIFS('Grid GenerationQueue'!AF$5:AF$467,'Grid GenerationQueue'!$AX$5:$AX$467,$B180,'Grid GenerationQueue'!$AY$5:$AY$467,$C180,'Grid GenerationQueue'!$BB$5:$BB$467,"&lt;"&amp;$BE$3)</f>
        <v>0</v>
      </c>
      <c r="CF180">
        <f>SUMIFS('Grid GenerationQueue'!AG$5:AG$467,'Grid GenerationQueue'!$AX$5:$AX$467,$B180,'Grid GenerationQueue'!$AY$5:$AY$467,$C180,'Grid GenerationQueue'!$BB$5:$BB$467,"&lt;"&amp;$BE$3)</f>
        <v>0</v>
      </c>
      <c r="CG180">
        <f>SUMIFS('Grid GenerationQueue'!AH$5:AH$467,'Grid GenerationQueue'!$AX$5:$AX$467,$B180,'Grid GenerationQueue'!$AY$5:$AY$467,$C180,'Grid GenerationQueue'!$BB$5:$BB$467,"&lt;"&amp;$BE$3)</f>
        <v>0</v>
      </c>
      <c r="CH180">
        <f>SUMIFS('Grid GenerationQueue'!AI$5:AI$467,'Grid GenerationQueue'!$AX$5:$AX$467,$B180,'Grid GenerationQueue'!$AY$5:$AY$467,$C180,'Grid GenerationQueue'!$BB$5:$BB$467,"&lt;"&amp;$BE$3)</f>
        <v>0</v>
      </c>
      <c r="CI180">
        <f>SUMIFS('Grid GenerationQueue'!AJ$5:AJ$467,'Grid GenerationQueue'!$AX$5:$AX$467,$B180,'Grid GenerationQueue'!$AY$5:$AY$467,$C180,'Grid GenerationQueue'!$BB$5:$BB$467,"&lt;"&amp;$BE$3)</f>
        <v>0</v>
      </c>
      <c r="CJ180">
        <f>SUMIFS('Grid GenerationQueue'!AK$5:AK$467,'Grid GenerationQueue'!$AX$5:$AX$467,$B180,'Grid GenerationQueue'!$AY$5:$AY$467,$C180,'Grid GenerationQueue'!$BB$5:$BB$467,"&lt;"&amp;$BE$3)</f>
        <v>0</v>
      </c>
      <c r="CK180">
        <f>SUMIFS('Grid GenerationQueue'!AL$5:AL$467,'Grid GenerationQueue'!$AX$5:$AX$467,$B180,'Grid GenerationQueue'!$AY$5:$AY$467,$C180,'Grid GenerationQueue'!$BB$5:$BB$467,"&lt;"&amp;$BE$3)</f>
        <v>0</v>
      </c>
      <c r="CL180">
        <f>SUMIFS('Grid GenerationQueue'!AM$5:AM$467,'Grid GenerationQueue'!$AX$5:$AX$467,$B180,'Grid GenerationQueue'!$AY$5:$AY$467,$C180,'Grid GenerationQueue'!$BB$5:$BB$467,"&lt;"&amp;$BE$3)</f>
        <v>0</v>
      </c>
      <c r="CM180">
        <f>SUMIFS('Grid GenerationQueue'!AN$5:AN$467,'Grid GenerationQueue'!$AX$5:$AX$467,$B180,'Grid GenerationQueue'!$AY$5:$AY$467,$C180,'Grid GenerationQueue'!$BB$5:$BB$467,"&lt;"&amp;$BE$3)</f>
        <v>0</v>
      </c>
      <c r="CN180">
        <f>SUMIFS('Grid GenerationQueue'!AO$5:AO$467,'Grid GenerationQueue'!$AX$5:$AX$467,$B180,'Grid GenerationQueue'!$AY$5:$AY$467,$C180,'Grid GenerationQueue'!$BB$5:$BB$467,"&lt;"&amp;$BE$3)</f>
        <v>0</v>
      </c>
      <c r="CO180">
        <f>SUMIFS('Grid GenerationQueue'!AP$5:AP$467,'Grid GenerationQueue'!$AX$5:$AX$467,$B180,'Grid GenerationQueue'!$AY$5:$AY$467,$C180,'Grid GenerationQueue'!$BB$5:$BB$467,"&lt;"&amp;$BE$3)</f>
        <v>0</v>
      </c>
    </row>
    <row r="181" spans="1:93" x14ac:dyDescent="0.35">
      <c r="A181" t="s">
        <v>4647</v>
      </c>
      <c r="B181" t="s">
        <v>4441</v>
      </c>
      <c r="C181">
        <v>500</v>
      </c>
      <c r="D181">
        <f>SUMIFS('Grid GenerationQueue'!AE$5:AE$467,'Grid GenerationQueue'!$AX$5:$AX$467,$B181,'Grid GenerationQueue'!$AY$5:$AY$467,$C181,'Grid GenerationQueue'!$BI$5:$BI$467,"&lt;4")</f>
        <v>385</v>
      </c>
      <c r="E181">
        <f>SUMIFS('Grid GenerationQueue'!AF$5:AF$467,'Grid GenerationQueue'!$AX$5:$AX$467,$B181,'Grid GenerationQueue'!$AY$5:$AY$467,$C181,'Grid GenerationQueue'!$BI$5:$BI$467,"&lt;4")</f>
        <v>185</v>
      </c>
      <c r="F181">
        <f>SUMIFS('Grid GenerationQueue'!AG$5:AG$467,'Grid GenerationQueue'!$AX$5:$AX$467,$B181,'Grid GenerationQueue'!$AY$5:$AY$467,$C181,'Grid GenerationQueue'!$BI$5:$BI$467,"&lt;4")</f>
        <v>0</v>
      </c>
      <c r="G181">
        <f>SUMIFS('Grid GenerationQueue'!AH$5:AH$467,'Grid GenerationQueue'!$AX$5:$AX$467,$B181,'Grid GenerationQueue'!$AY$5:$AY$467,$C181,'Grid GenerationQueue'!$BI$5:$BI$467,"&lt;4")</f>
        <v>0</v>
      </c>
      <c r="H181">
        <f>SUMIFS('Grid GenerationQueue'!AI$5:AI$467,'Grid GenerationQueue'!$AX$5:$AX$467,$B181,'Grid GenerationQueue'!$AY$5:$AY$467,$C181,'Grid GenerationQueue'!$BI$5:$BI$467,"&lt;4")</f>
        <v>200</v>
      </c>
      <c r="I181">
        <f>SUMIFS('Grid GenerationQueue'!AJ$5:AJ$467,'Grid GenerationQueue'!$AX$5:$AX$467,$B181,'Grid GenerationQueue'!$AY$5:$AY$467,$C181,'Grid GenerationQueue'!$BI$5:$BI$467,"&lt;4")</f>
        <v>0</v>
      </c>
      <c r="J181">
        <f>SUMIFS('Grid GenerationQueue'!AK$5:AK$467,'Grid GenerationQueue'!$AX$5:$AX$467,$B181,'Grid GenerationQueue'!$AY$5:$AY$467,$C181,'Grid GenerationQueue'!$BI$5:$BI$467,"&lt;4")</f>
        <v>0</v>
      </c>
      <c r="K181">
        <f>SUMIFS('Grid GenerationQueue'!AL$5:AL$467,'Grid GenerationQueue'!$AX$5:$AX$467,$B181,'Grid GenerationQueue'!$AY$5:$AY$467,$C181,'Grid GenerationQueue'!$BI$5:$BI$467,"&lt;4")</f>
        <v>0</v>
      </c>
      <c r="L181">
        <f>SUMIFS('Grid GenerationQueue'!AM$5:AM$467,'Grid GenerationQueue'!$AX$5:$AX$467,$B181,'Grid GenerationQueue'!$AY$5:$AY$467,$C181,'Grid GenerationQueue'!$BI$5:$BI$467,"&lt;4")</f>
        <v>0</v>
      </c>
      <c r="M181">
        <f>SUMIFS('Grid GenerationQueue'!AN$5:AN$467,'Grid GenerationQueue'!$AX$5:$AX$467,$B181,'Grid GenerationQueue'!$AY$5:$AY$467,$C181,'Grid GenerationQueue'!$BI$5:$BI$467,"&lt;4")</f>
        <v>0</v>
      </c>
      <c r="N181">
        <f>SUMIFS('Grid GenerationQueue'!AO$5:AO$467,'Grid GenerationQueue'!$AX$5:$AX$467,$B181,'Grid GenerationQueue'!$AY$5:$AY$467,$C181,'Grid GenerationQueue'!$BI$5:$BI$467,"&lt;4")</f>
        <v>0</v>
      </c>
      <c r="O181">
        <f>SUMIFS('Grid GenerationQueue'!AP$5:AP$467,'Grid GenerationQueue'!$AX$5:$AX$467,$B181,'Grid GenerationQueue'!$AY$5:$AY$467,$C181,'Grid GenerationQueue'!$BI$5:$BI$467,"&lt;4")</f>
        <v>0</v>
      </c>
      <c r="Q181">
        <f>SUMIFS('Grid GenerationQueue'!AE$5:AE$467,'Grid GenerationQueue'!$AX$5:$AX$467,$B181,'Grid GenerationQueue'!$AY$5:$AY$467,$C181,'Grid GenerationQueue'!$BH$5:$BH$467,"Executed")</f>
        <v>635</v>
      </c>
      <c r="R181">
        <f>SUMIFS('Grid GenerationQueue'!AF$5:AF$467,'Grid GenerationQueue'!$AX$5:$AX$467,$B181,'Grid GenerationQueue'!$AY$5:$AY$467,$C181,'Grid GenerationQueue'!$BH$5:$BH$467,"Executed")</f>
        <v>297.5</v>
      </c>
      <c r="S181">
        <f>SUMIFS('Grid GenerationQueue'!AG$5:AG$467,'Grid GenerationQueue'!$AX$5:$AX$467,$B181,'Grid GenerationQueue'!$AY$5:$AY$467,$C181,'Grid GenerationQueue'!$BH$5:$BH$467,"Executed")</f>
        <v>0</v>
      </c>
      <c r="T181">
        <f>SUMIFS('Grid GenerationQueue'!AH$5:AH$467,'Grid GenerationQueue'!$AX$5:$AX$467,$B181,'Grid GenerationQueue'!$AY$5:$AY$467,$C181,'Grid GenerationQueue'!$BH$5:$BH$467,"Executed")</f>
        <v>0</v>
      </c>
      <c r="U181">
        <f>SUMIFS('Grid GenerationQueue'!AI$5:AI$467,'Grid GenerationQueue'!$AX$5:$AX$467,$B181,'Grid GenerationQueue'!$AY$5:$AY$467,$C181,'Grid GenerationQueue'!$BH$5:$BH$467,"Executed")</f>
        <v>450</v>
      </c>
      <c r="V181">
        <f>SUMIFS('Grid GenerationQueue'!AJ$5:AJ$467,'Grid GenerationQueue'!$AX$5:$AX$467,$B181,'Grid GenerationQueue'!$AY$5:$AY$467,$C181,'Grid GenerationQueue'!$BH$5:$BH$467,"Executed")</f>
        <v>250</v>
      </c>
      <c r="W181">
        <f>SUMIFS('Grid GenerationQueue'!AK$5:AK$467,'Grid GenerationQueue'!$AX$5:$AX$467,$B181,'Grid GenerationQueue'!$AY$5:$AY$467,$C181,'Grid GenerationQueue'!$BH$5:$BH$467,"Executed")</f>
        <v>0</v>
      </c>
      <c r="X181">
        <f>SUMIFS('Grid GenerationQueue'!AL$5:AL$467,'Grid GenerationQueue'!$AX$5:$AX$467,$B181,'Grid GenerationQueue'!$AY$5:$AY$467,$C181,'Grid GenerationQueue'!$BH$5:$BH$467,"Executed")</f>
        <v>0</v>
      </c>
      <c r="Y181">
        <f>SUMIFS('Grid GenerationQueue'!AM$5:AM$467,'Grid GenerationQueue'!$AX$5:$AX$467,$B181,'Grid GenerationQueue'!$AY$5:$AY$467,$C181,'Grid GenerationQueue'!$BH$5:$BH$467,"Executed")</f>
        <v>0</v>
      </c>
      <c r="Z181">
        <f>SUMIFS('Grid GenerationQueue'!AN$5:AN$467,'Grid GenerationQueue'!$AX$5:$AX$467,$B181,'Grid GenerationQueue'!$AY$5:$AY$467,$C181,'Grid GenerationQueue'!$BH$5:$BH$467,"Executed")</f>
        <v>0</v>
      </c>
      <c r="AA181">
        <f>SUMIFS('Grid GenerationQueue'!AO$5:AO$467,'Grid GenerationQueue'!$AX$5:$AX$467,$B181,'Grid GenerationQueue'!$AY$5:$AY$467,$C181,'Grid GenerationQueue'!$BH$5:$BH$467,"Executed")</f>
        <v>0</v>
      </c>
      <c r="AB181">
        <f>SUMIFS('Grid GenerationQueue'!AP$5:AP$467,'Grid GenerationQueue'!$AX$5:$AX$467,$B181,'Grid GenerationQueue'!$AY$5:$AY$467,$C181,'Grid GenerationQueue'!$BH$5:$BH$467,"Executed")</f>
        <v>0</v>
      </c>
      <c r="AD181">
        <f>SUMIFS('Grid GenerationQueue'!AE$5:AE$467,'Grid GenerationQueue'!$AX$5:$AX$467,$B181,'Grid GenerationQueue'!$AY$5:$AY$467,$C181,'Grid GenerationQueue'!$BF$5:$BF$467,"&lt;&gt;"&amp;"")</f>
        <v>1058.1500000000001</v>
      </c>
      <c r="AE181">
        <f>SUMIFS('Grid GenerationQueue'!AF$5:AF$467,'Grid GenerationQueue'!$AX$5:$AX$467,$B181,'Grid GenerationQueue'!$AY$5:$AY$467,$C181,'Grid GenerationQueue'!$BF$5:$BF$467,"&lt;&gt;"&amp;"")</f>
        <v>297.5</v>
      </c>
      <c r="AF181">
        <f>SUMIFS('Grid GenerationQueue'!AG$5:AG$467,'Grid GenerationQueue'!$AX$5:$AX$467,$B181,'Grid GenerationQueue'!$AY$5:$AY$467,$C181,'Grid GenerationQueue'!$BF$5:$BF$467,"&lt;&gt;"&amp;"")</f>
        <v>0</v>
      </c>
      <c r="AG181">
        <f>SUMIFS('Grid GenerationQueue'!AH$5:AH$467,'Grid GenerationQueue'!$AX$5:$AX$467,$B181,'Grid GenerationQueue'!$AY$5:$AY$467,$C181,'Grid GenerationQueue'!$BF$5:$BF$467,"&lt;&gt;"&amp;"")</f>
        <v>0</v>
      </c>
      <c r="AH181">
        <f>SUMIFS('Grid GenerationQueue'!AI$5:AI$467,'Grid GenerationQueue'!$AX$5:$AX$467,$B181,'Grid GenerationQueue'!$AY$5:$AY$467,$C181,'Grid GenerationQueue'!$BF$5:$BF$467,"&lt;&gt;"&amp;"")</f>
        <v>1294.6199999999999</v>
      </c>
      <c r="AI181">
        <f>SUMIFS('Grid GenerationQueue'!AJ$5:AJ$467,'Grid GenerationQueue'!$AX$5:$AX$467,$B181,'Grid GenerationQueue'!$AY$5:$AY$467,$C181,'Grid GenerationQueue'!$BF$5:$BF$467,"&lt;&gt;"&amp;"")</f>
        <v>250</v>
      </c>
      <c r="AJ181">
        <f>SUMIFS('Grid GenerationQueue'!AK$5:AK$467,'Grid GenerationQueue'!$AX$5:$AX$467,$B181,'Grid GenerationQueue'!$AY$5:$AY$467,$C181,'Grid GenerationQueue'!$BF$5:$BF$467,"&lt;&gt;"&amp;"")</f>
        <v>0</v>
      </c>
      <c r="AK181">
        <f>SUMIFS('Grid GenerationQueue'!AL$5:AL$467,'Grid GenerationQueue'!$AX$5:$AX$467,$B181,'Grid GenerationQueue'!$AY$5:$AY$467,$C181,'Grid GenerationQueue'!$BF$5:$BF$467,"&lt;&gt;"&amp;"")</f>
        <v>0</v>
      </c>
      <c r="AL181">
        <f>SUMIFS('Grid GenerationQueue'!AM$5:AM$467,'Grid GenerationQueue'!$AX$5:$AX$467,$B181,'Grid GenerationQueue'!$AY$5:$AY$467,$C181,'Grid GenerationQueue'!$BF$5:$BF$467,"&lt;&gt;"&amp;"")</f>
        <v>0</v>
      </c>
      <c r="AM181">
        <f>SUMIFS('Grid GenerationQueue'!AN$5:AN$467,'Grid GenerationQueue'!$AX$5:$AX$467,$B181,'Grid GenerationQueue'!$AY$5:$AY$467,$C181,'Grid GenerationQueue'!$BF$5:$BF$467,"&lt;&gt;"&amp;"")</f>
        <v>0</v>
      </c>
      <c r="AN181">
        <f>SUMIFS('Grid GenerationQueue'!AO$5:AO$467,'Grid GenerationQueue'!$AX$5:$AX$467,$B181,'Grid GenerationQueue'!$AY$5:$AY$467,$C181,'Grid GenerationQueue'!$BF$5:$BF$467,"&lt;&gt;"&amp;"")</f>
        <v>0</v>
      </c>
      <c r="AO181">
        <f>SUMIFS('Grid GenerationQueue'!AP$5:AP$467,'Grid GenerationQueue'!$AX$5:$AX$467,$B181,'Grid GenerationQueue'!$AY$5:$AY$467,$C181,'Grid GenerationQueue'!$BF$5:$BF$467,"&lt;&gt;"&amp;"")</f>
        <v>0</v>
      </c>
      <c r="AQ181">
        <f>SUMIFS('Grid GenerationQueue'!AE$5:AE$467,'Grid GenerationQueue'!$AX$5:$AX$467,$B181,'Grid GenerationQueue'!$AY$5:$AY$467,$C181)</f>
        <v>2398.9639999999999</v>
      </c>
      <c r="AR181">
        <f>SUMIFS('Grid GenerationQueue'!AF$5:AF$467,'Grid GenerationQueue'!$AX$5:$AX$467,$B181,'Grid GenerationQueue'!$AY$5:$AY$467,$C181)</f>
        <v>297.5</v>
      </c>
      <c r="AS181">
        <f>SUMIFS('Grid GenerationQueue'!AG$5:AG$467,'Grid GenerationQueue'!$AX$5:$AX$467,$B181,'Grid GenerationQueue'!$AY$5:$AY$467,$C181)</f>
        <v>0</v>
      </c>
      <c r="AT181">
        <f>SUMIFS('Grid GenerationQueue'!AH$5:AH$467,'Grid GenerationQueue'!$AX$5:$AX$467,$B181,'Grid GenerationQueue'!$AY$5:$AY$467,$C181)</f>
        <v>0</v>
      </c>
      <c r="AU181">
        <f>SUMIFS('Grid GenerationQueue'!AI$5:AI$467,'Grid GenerationQueue'!$AX$5:$AX$467,$B181,'Grid GenerationQueue'!$AY$5:$AY$467,$C181)</f>
        <v>2634.9639999999999</v>
      </c>
      <c r="AV181">
        <f>SUMIFS('Grid GenerationQueue'!AJ$5:AJ$467,'Grid GenerationQueue'!$AX$5:$AX$467,$B181,'Grid GenerationQueue'!$AY$5:$AY$467,$C181)</f>
        <v>250</v>
      </c>
      <c r="AW181">
        <f>SUMIFS('Grid GenerationQueue'!AK$5:AK$467,'Grid GenerationQueue'!$AX$5:$AX$467,$B181,'Grid GenerationQueue'!$AY$5:$AY$467,$C181)</f>
        <v>0</v>
      </c>
      <c r="AX181">
        <f>SUMIFS('Grid GenerationQueue'!AL$5:AL$467,'Grid GenerationQueue'!$AX$5:$AX$467,$B181,'Grid GenerationQueue'!$AY$5:$AY$467,$C181)</f>
        <v>0</v>
      </c>
      <c r="AY181">
        <f>SUMIFS('Grid GenerationQueue'!AM$5:AM$467,'Grid GenerationQueue'!$AX$5:$AX$467,$B181,'Grid GenerationQueue'!$AY$5:$AY$467,$C181)</f>
        <v>0</v>
      </c>
      <c r="AZ181">
        <f>SUMIFS('Grid GenerationQueue'!AN$5:AN$467,'Grid GenerationQueue'!$AX$5:$AX$467,$B181,'Grid GenerationQueue'!$AY$5:$AY$467,$C181)</f>
        <v>0</v>
      </c>
      <c r="BA181">
        <f>SUMIFS('Grid GenerationQueue'!AO$5:AO$467,'Grid GenerationQueue'!$AX$5:$AX$467,$B181,'Grid GenerationQueue'!$AY$5:$AY$467,$C181)</f>
        <v>0</v>
      </c>
      <c r="BB181">
        <f>SUMIFS('Grid GenerationQueue'!AP$5:AP$467,'Grid GenerationQueue'!$AX$5:$AX$467,$B181,'Grid GenerationQueue'!$AY$5:$AY$467,$C181)</f>
        <v>0</v>
      </c>
      <c r="BD181">
        <f>SUMIFS('Grid GenerationQueue'!AE$5:AE$467,'Grid GenerationQueue'!$AX$5:$AX$467,$B181,'Grid GenerationQueue'!$AY$5:$AY$467,$C181,'Grid GenerationQueue'!$BH$5:$BH$467,"Executed",'Grid GenerationQueue'!$BB$5:$BB$467,"&lt;"&amp;$BE$3)</f>
        <v>635</v>
      </c>
      <c r="BE181">
        <f>SUMIFS('Grid GenerationQueue'!AF$5:AF$467,'Grid GenerationQueue'!$AX$5:$AX$467,$B181,'Grid GenerationQueue'!$AY$5:$AY$467,$C181,'Grid GenerationQueue'!$BH$5:$BH$467,"Executed",'Grid GenerationQueue'!$BB$5:$BB$467,"&lt;"&amp;$BE$3)</f>
        <v>297.5</v>
      </c>
      <c r="BF181">
        <f>SUMIFS('Grid GenerationQueue'!AG$5:AG$467,'Grid GenerationQueue'!$AX$5:$AX$467,$B181,'Grid GenerationQueue'!$AY$5:$AY$467,$C181,'Grid GenerationQueue'!$BH$5:$BH$467,"Executed",'Grid GenerationQueue'!$BB$5:$BB$467,"&lt;"&amp;$BE$3)</f>
        <v>0</v>
      </c>
      <c r="BG181">
        <f>SUMIFS('Grid GenerationQueue'!AH$5:AH$467,'Grid GenerationQueue'!$AX$5:$AX$467,$B181,'Grid GenerationQueue'!$AY$5:$AY$467,$C181,'Grid GenerationQueue'!$BH$5:$BH$467,"Executed",'Grid GenerationQueue'!$BB$5:$BB$467,"&lt;"&amp;$BE$3)</f>
        <v>0</v>
      </c>
      <c r="BH181">
        <f>SUMIFS('Grid GenerationQueue'!AI$5:AI$467,'Grid GenerationQueue'!$AX$5:$AX$467,$B181,'Grid GenerationQueue'!$AY$5:$AY$467,$C181,'Grid GenerationQueue'!$BH$5:$BH$467,"Executed",'Grid GenerationQueue'!$BB$5:$BB$467,"&lt;"&amp;$BE$3)</f>
        <v>450</v>
      </c>
      <c r="BI181">
        <f>SUMIFS('Grid GenerationQueue'!AJ$5:AJ$467,'Grid GenerationQueue'!$AX$5:$AX$467,$B181,'Grid GenerationQueue'!$AY$5:$AY$467,$C181,'Grid GenerationQueue'!$BH$5:$BH$467,"Executed",'Grid GenerationQueue'!$BB$5:$BB$467,"&lt;"&amp;$BE$3)</f>
        <v>250</v>
      </c>
      <c r="BJ181">
        <f>SUMIFS('Grid GenerationQueue'!AK$5:AK$467,'Grid GenerationQueue'!$AX$5:$AX$467,$B181,'Grid GenerationQueue'!$AY$5:$AY$467,$C181,'Grid GenerationQueue'!$BH$5:$BH$467,"Executed",'Grid GenerationQueue'!$BB$5:$BB$467,"&lt;"&amp;$BE$3)</f>
        <v>0</v>
      </c>
      <c r="BK181">
        <f>SUMIFS('Grid GenerationQueue'!AL$5:AL$467,'Grid GenerationQueue'!$AX$5:$AX$467,$B181,'Grid GenerationQueue'!$AY$5:$AY$467,$C181,'Grid GenerationQueue'!$BH$5:$BH$467,"Executed",'Grid GenerationQueue'!$BB$5:$BB$467,"&lt;"&amp;$BE$3)</f>
        <v>0</v>
      </c>
      <c r="BL181">
        <f>SUMIFS('Grid GenerationQueue'!AM$5:AM$467,'Grid GenerationQueue'!$AX$5:$AX$467,$B181,'Grid GenerationQueue'!$AY$5:$AY$467,$C181,'Grid GenerationQueue'!$BH$5:$BH$467,"Executed",'Grid GenerationQueue'!$BB$5:$BB$467,"&lt;"&amp;$BE$3)</f>
        <v>0</v>
      </c>
      <c r="BM181">
        <f>SUMIFS('Grid GenerationQueue'!AN$5:AN$467,'Grid GenerationQueue'!$AX$5:$AX$467,$B181,'Grid GenerationQueue'!$AY$5:$AY$467,$C181,'Grid GenerationQueue'!$BH$5:$BH$467,"Executed",'Grid GenerationQueue'!$BB$5:$BB$467,"&lt;"&amp;$BE$3)</f>
        <v>0</v>
      </c>
      <c r="BN181">
        <f>SUMIFS('Grid GenerationQueue'!AO$5:AO$467,'Grid GenerationQueue'!$AX$5:$AX$467,$B181,'Grid GenerationQueue'!$AY$5:$AY$467,$C181,'Grid GenerationQueue'!$BH$5:$BH$467,"Executed",'Grid GenerationQueue'!$BB$5:$BB$467,"&lt;"&amp;$BE$3)</f>
        <v>0</v>
      </c>
      <c r="BO181">
        <f>SUMIFS('Grid GenerationQueue'!AP$5:AP$467,'Grid GenerationQueue'!$AX$5:$AX$467,$B181,'Grid GenerationQueue'!$AY$5:$AY$467,$C181,'Grid GenerationQueue'!$BH$5:$BH$467,"Executed",'Grid GenerationQueue'!$BB$5:$BB$467,"&lt;"&amp;$BE$3)</f>
        <v>0</v>
      </c>
      <c r="BQ181">
        <f>SUMIFS('Grid GenerationQueue'!AE$5:AE$467,'Grid GenerationQueue'!$AX$5:$AX$467,$B181,'Grid GenerationQueue'!$AY$5:$AY$467,$C181,'Grid GenerationQueue'!$BF$5:$BF$467,"&lt;&gt;"&amp;"",'Grid GenerationQueue'!$BB$5:$BB$467,"&lt;"&amp;$BE$3)</f>
        <v>1058.1500000000001</v>
      </c>
      <c r="BR181">
        <f>SUMIFS('Grid GenerationQueue'!AF$5:AF$467,'Grid GenerationQueue'!$AX$5:$AX$467,$B181,'Grid GenerationQueue'!$AY$5:$AY$467,$C181,'Grid GenerationQueue'!$BF$5:$BF$467,"&lt;&gt;"&amp;"",'Grid GenerationQueue'!$BB$5:$BB$467,"&lt;"&amp;$BE$3)</f>
        <v>297.5</v>
      </c>
      <c r="BS181">
        <f>SUMIFS('Grid GenerationQueue'!AG$5:AG$467,'Grid GenerationQueue'!$AX$5:$AX$467,$B181,'Grid GenerationQueue'!$AY$5:$AY$467,$C181,'Grid GenerationQueue'!$BF$5:$BF$467,"&lt;&gt;"&amp;"",'Grid GenerationQueue'!$BB$5:$BB$467,"&lt;"&amp;$BE$3)</f>
        <v>0</v>
      </c>
      <c r="BT181">
        <f>SUMIFS('Grid GenerationQueue'!AH$5:AH$467,'Grid GenerationQueue'!$AX$5:$AX$467,$B181,'Grid GenerationQueue'!$AY$5:$AY$467,$C181,'Grid GenerationQueue'!$BF$5:$BF$467,"&lt;&gt;"&amp;"",'Grid GenerationQueue'!$BB$5:$BB$467,"&lt;"&amp;$BE$3)</f>
        <v>0</v>
      </c>
      <c r="BU181">
        <f>SUMIFS('Grid GenerationQueue'!AI$5:AI$467,'Grid GenerationQueue'!$AX$5:$AX$467,$B181,'Grid GenerationQueue'!$AY$5:$AY$467,$C181,'Grid GenerationQueue'!$BF$5:$BF$467,"&lt;&gt;"&amp;"",'Grid GenerationQueue'!$BB$5:$BB$467,"&lt;"&amp;$BE$3)</f>
        <v>1294.6199999999999</v>
      </c>
      <c r="BV181">
        <f>SUMIFS('Grid GenerationQueue'!AJ$5:AJ$467,'Grid GenerationQueue'!$AX$5:$AX$467,$B181,'Grid GenerationQueue'!$AY$5:$AY$467,$C181,'Grid GenerationQueue'!$BF$5:$BF$467,"&lt;&gt;"&amp;"",'Grid GenerationQueue'!$BB$5:$BB$467,"&lt;"&amp;$BE$3)</f>
        <v>250</v>
      </c>
      <c r="BW181">
        <f>SUMIFS('Grid GenerationQueue'!AK$5:AK$467,'Grid GenerationQueue'!$AX$5:$AX$467,$B181,'Grid GenerationQueue'!$AY$5:$AY$467,$C181,'Grid GenerationQueue'!$BF$5:$BF$467,"&lt;&gt;"&amp;"",'Grid GenerationQueue'!$BB$5:$BB$467,"&lt;"&amp;$BE$3)</f>
        <v>0</v>
      </c>
      <c r="BX181">
        <f>SUMIFS('Grid GenerationQueue'!AL$5:AL$467,'Grid GenerationQueue'!$AX$5:$AX$467,$B181,'Grid GenerationQueue'!$AY$5:$AY$467,$C181,'Grid GenerationQueue'!$BF$5:$BF$467,"&lt;&gt;"&amp;"",'Grid GenerationQueue'!$BB$5:$BB$467,"&lt;"&amp;$BE$3)</f>
        <v>0</v>
      </c>
      <c r="BY181">
        <f>SUMIFS('Grid GenerationQueue'!AM$5:AM$467,'Grid GenerationQueue'!$AX$5:$AX$467,$B181,'Grid GenerationQueue'!$AY$5:$AY$467,$C181,'Grid GenerationQueue'!$BF$5:$BF$467,"&lt;&gt;"&amp;"",'Grid GenerationQueue'!$BB$5:$BB$467,"&lt;"&amp;$BE$3)</f>
        <v>0</v>
      </c>
      <c r="BZ181">
        <f>SUMIFS('Grid GenerationQueue'!AN$5:AN$467,'Grid GenerationQueue'!$AX$5:$AX$467,$B181,'Grid GenerationQueue'!$AY$5:$AY$467,$C181,'Grid GenerationQueue'!$BF$5:$BF$467,"&lt;&gt;"&amp;"",'Grid GenerationQueue'!$BB$5:$BB$467,"&lt;"&amp;$BE$3)</f>
        <v>0</v>
      </c>
      <c r="CA181">
        <f>SUMIFS('Grid GenerationQueue'!AO$5:AO$467,'Grid GenerationQueue'!$AX$5:$AX$467,$B181,'Grid GenerationQueue'!$AY$5:$AY$467,$C181,'Grid GenerationQueue'!$BF$5:$BF$467,"&lt;&gt;"&amp;"",'Grid GenerationQueue'!$BB$5:$BB$467,"&lt;"&amp;$BE$3)</f>
        <v>0</v>
      </c>
      <c r="CB181">
        <f>SUMIFS('Grid GenerationQueue'!AP$5:AP$467,'Grid GenerationQueue'!$AX$5:$AX$467,$B181,'Grid GenerationQueue'!$AY$5:$AY$467,$C181,'Grid GenerationQueue'!$BF$5:$BF$467,"&lt;&gt;"&amp;"",'Grid GenerationQueue'!$BB$5:$BB$467,"&lt;"&amp;$BE$3)</f>
        <v>0</v>
      </c>
      <c r="CD181">
        <f>SUMIFS('Grid GenerationQueue'!AE$5:AE$467,'Grid GenerationQueue'!$AX$5:$AX$467,$B181,'Grid GenerationQueue'!$AY$5:$AY$467,$C181,'Grid GenerationQueue'!$BB$5:$BB$467,"&lt;"&amp;$BE$3)</f>
        <v>2398.9639999999999</v>
      </c>
      <c r="CE181">
        <f>SUMIFS('Grid GenerationQueue'!AF$5:AF$467,'Grid GenerationQueue'!$AX$5:$AX$467,$B181,'Grid GenerationQueue'!$AY$5:$AY$467,$C181,'Grid GenerationQueue'!$BB$5:$BB$467,"&lt;"&amp;$BE$3)</f>
        <v>297.5</v>
      </c>
      <c r="CF181">
        <f>SUMIFS('Grid GenerationQueue'!AG$5:AG$467,'Grid GenerationQueue'!$AX$5:$AX$467,$B181,'Grid GenerationQueue'!$AY$5:$AY$467,$C181,'Grid GenerationQueue'!$BB$5:$BB$467,"&lt;"&amp;$BE$3)</f>
        <v>0</v>
      </c>
      <c r="CG181">
        <f>SUMIFS('Grid GenerationQueue'!AH$5:AH$467,'Grid GenerationQueue'!$AX$5:$AX$467,$B181,'Grid GenerationQueue'!$AY$5:$AY$467,$C181,'Grid GenerationQueue'!$BB$5:$BB$467,"&lt;"&amp;$BE$3)</f>
        <v>0</v>
      </c>
      <c r="CH181">
        <f>SUMIFS('Grid GenerationQueue'!AI$5:AI$467,'Grid GenerationQueue'!$AX$5:$AX$467,$B181,'Grid GenerationQueue'!$AY$5:$AY$467,$C181,'Grid GenerationQueue'!$BB$5:$BB$467,"&lt;"&amp;$BE$3)</f>
        <v>2634.9639999999999</v>
      </c>
      <c r="CI181">
        <f>SUMIFS('Grid GenerationQueue'!AJ$5:AJ$467,'Grid GenerationQueue'!$AX$5:$AX$467,$B181,'Grid GenerationQueue'!$AY$5:$AY$467,$C181,'Grid GenerationQueue'!$BB$5:$BB$467,"&lt;"&amp;$BE$3)</f>
        <v>250</v>
      </c>
      <c r="CJ181">
        <f>SUMIFS('Grid GenerationQueue'!AK$5:AK$467,'Grid GenerationQueue'!$AX$5:$AX$467,$B181,'Grid GenerationQueue'!$AY$5:$AY$467,$C181,'Grid GenerationQueue'!$BB$5:$BB$467,"&lt;"&amp;$BE$3)</f>
        <v>0</v>
      </c>
      <c r="CK181">
        <f>SUMIFS('Grid GenerationQueue'!AL$5:AL$467,'Grid GenerationQueue'!$AX$5:$AX$467,$B181,'Grid GenerationQueue'!$AY$5:$AY$467,$C181,'Grid GenerationQueue'!$BB$5:$BB$467,"&lt;"&amp;$BE$3)</f>
        <v>0</v>
      </c>
      <c r="CL181">
        <f>SUMIFS('Grid GenerationQueue'!AM$5:AM$467,'Grid GenerationQueue'!$AX$5:$AX$467,$B181,'Grid GenerationQueue'!$AY$5:$AY$467,$C181,'Grid GenerationQueue'!$BB$5:$BB$467,"&lt;"&amp;$BE$3)</f>
        <v>0</v>
      </c>
      <c r="CM181">
        <f>SUMIFS('Grid GenerationQueue'!AN$5:AN$467,'Grid GenerationQueue'!$AX$5:$AX$467,$B181,'Grid GenerationQueue'!$AY$5:$AY$467,$C181,'Grid GenerationQueue'!$BB$5:$BB$467,"&lt;"&amp;$BE$3)</f>
        <v>0</v>
      </c>
      <c r="CN181">
        <f>SUMIFS('Grid GenerationQueue'!AO$5:AO$467,'Grid GenerationQueue'!$AX$5:$AX$467,$B181,'Grid GenerationQueue'!$AY$5:$AY$467,$C181,'Grid GenerationQueue'!$BB$5:$BB$467,"&lt;"&amp;$BE$3)</f>
        <v>0</v>
      </c>
      <c r="CO181">
        <f>SUMIFS('Grid GenerationQueue'!AP$5:AP$467,'Grid GenerationQueue'!$AX$5:$AX$467,$B181,'Grid GenerationQueue'!$AY$5:$AY$467,$C181,'Grid GenerationQueue'!$BB$5:$BB$467,"&lt;"&amp;$BE$3)</f>
        <v>0</v>
      </c>
    </row>
    <row r="182" spans="1:93" x14ac:dyDescent="0.35">
      <c r="A182" t="s">
        <v>4653</v>
      </c>
      <c r="B182" t="s">
        <v>4727</v>
      </c>
      <c r="C182">
        <v>115</v>
      </c>
      <c r="D182">
        <f>SUMIFS('Grid GenerationQueue'!AE$5:AE$467,'Grid GenerationQueue'!$AX$5:$AX$467,$B182,'Grid GenerationQueue'!$AY$5:$AY$467,$C182,'Grid GenerationQueue'!$BI$5:$BI$467,"&lt;4")</f>
        <v>0</v>
      </c>
      <c r="E182">
        <f>SUMIFS('Grid GenerationQueue'!AF$5:AF$467,'Grid GenerationQueue'!$AX$5:$AX$467,$B182,'Grid GenerationQueue'!$AY$5:$AY$467,$C182,'Grid GenerationQueue'!$BI$5:$BI$467,"&lt;4")</f>
        <v>0</v>
      </c>
      <c r="F182">
        <f>SUMIFS('Grid GenerationQueue'!AG$5:AG$467,'Grid GenerationQueue'!$AX$5:$AX$467,$B182,'Grid GenerationQueue'!$AY$5:$AY$467,$C182,'Grid GenerationQueue'!$BI$5:$BI$467,"&lt;4")</f>
        <v>0</v>
      </c>
      <c r="G182">
        <f>SUMIFS('Grid GenerationQueue'!AH$5:AH$467,'Grid GenerationQueue'!$AX$5:$AX$467,$B182,'Grid GenerationQueue'!$AY$5:$AY$467,$C182,'Grid GenerationQueue'!$BI$5:$BI$467,"&lt;4")</f>
        <v>0</v>
      </c>
      <c r="H182">
        <f>SUMIFS('Grid GenerationQueue'!AI$5:AI$467,'Grid GenerationQueue'!$AX$5:$AX$467,$B182,'Grid GenerationQueue'!$AY$5:$AY$467,$C182,'Grid GenerationQueue'!$BI$5:$BI$467,"&lt;4")</f>
        <v>0</v>
      </c>
      <c r="I182">
        <f>SUMIFS('Grid GenerationQueue'!AJ$5:AJ$467,'Grid GenerationQueue'!$AX$5:$AX$467,$B182,'Grid GenerationQueue'!$AY$5:$AY$467,$C182,'Grid GenerationQueue'!$BI$5:$BI$467,"&lt;4")</f>
        <v>0</v>
      </c>
      <c r="J182">
        <f>SUMIFS('Grid GenerationQueue'!AK$5:AK$467,'Grid GenerationQueue'!$AX$5:$AX$467,$B182,'Grid GenerationQueue'!$AY$5:$AY$467,$C182,'Grid GenerationQueue'!$BI$5:$BI$467,"&lt;4")</f>
        <v>0</v>
      </c>
      <c r="K182">
        <f>SUMIFS('Grid GenerationQueue'!AL$5:AL$467,'Grid GenerationQueue'!$AX$5:$AX$467,$B182,'Grid GenerationQueue'!$AY$5:$AY$467,$C182,'Grid GenerationQueue'!$BI$5:$BI$467,"&lt;4")</f>
        <v>0</v>
      </c>
      <c r="L182">
        <f>SUMIFS('Grid GenerationQueue'!AM$5:AM$467,'Grid GenerationQueue'!$AX$5:$AX$467,$B182,'Grid GenerationQueue'!$AY$5:$AY$467,$C182,'Grid GenerationQueue'!$BI$5:$BI$467,"&lt;4")</f>
        <v>0</v>
      </c>
      <c r="M182">
        <f>SUMIFS('Grid GenerationQueue'!AN$5:AN$467,'Grid GenerationQueue'!$AX$5:$AX$467,$B182,'Grid GenerationQueue'!$AY$5:$AY$467,$C182,'Grid GenerationQueue'!$BI$5:$BI$467,"&lt;4")</f>
        <v>0</v>
      </c>
      <c r="N182">
        <f>SUMIFS('Grid GenerationQueue'!AO$5:AO$467,'Grid GenerationQueue'!$AX$5:$AX$467,$B182,'Grid GenerationQueue'!$AY$5:$AY$467,$C182,'Grid GenerationQueue'!$BI$5:$BI$467,"&lt;4")</f>
        <v>0</v>
      </c>
      <c r="O182">
        <f>SUMIFS('Grid GenerationQueue'!AP$5:AP$467,'Grid GenerationQueue'!$AX$5:$AX$467,$B182,'Grid GenerationQueue'!$AY$5:$AY$467,$C182,'Grid GenerationQueue'!$BI$5:$BI$467,"&lt;4")</f>
        <v>0</v>
      </c>
      <c r="Q182">
        <f>SUMIFS('Grid GenerationQueue'!AE$5:AE$467,'Grid GenerationQueue'!$AX$5:$AX$467,$B182,'Grid GenerationQueue'!$AY$5:$AY$467,$C182,'Grid GenerationQueue'!$BH$5:$BH$467,"Executed")</f>
        <v>0</v>
      </c>
      <c r="R182">
        <f>SUMIFS('Grid GenerationQueue'!AF$5:AF$467,'Grid GenerationQueue'!$AX$5:$AX$467,$B182,'Grid GenerationQueue'!$AY$5:$AY$467,$C182,'Grid GenerationQueue'!$BH$5:$BH$467,"Executed")</f>
        <v>0</v>
      </c>
      <c r="S182">
        <f>SUMIFS('Grid GenerationQueue'!AG$5:AG$467,'Grid GenerationQueue'!$AX$5:$AX$467,$B182,'Grid GenerationQueue'!$AY$5:$AY$467,$C182,'Grid GenerationQueue'!$BH$5:$BH$467,"Executed")</f>
        <v>0</v>
      </c>
      <c r="T182">
        <f>SUMIFS('Grid GenerationQueue'!AH$5:AH$467,'Grid GenerationQueue'!$AX$5:$AX$467,$B182,'Grid GenerationQueue'!$AY$5:$AY$467,$C182,'Grid GenerationQueue'!$BH$5:$BH$467,"Executed")</f>
        <v>0</v>
      </c>
      <c r="U182">
        <f>SUMIFS('Grid GenerationQueue'!AI$5:AI$467,'Grid GenerationQueue'!$AX$5:$AX$467,$B182,'Grid GenerationQueue'!$AY$5:$AY$467,$C182,'Grid GenerationQueue'!$BH$5:$BH$467,"Executed")</f>
        <v>0</v>
      </c>
      <c r="V182">
        <f>SUMIFS('Grid GenerationQueue'!AJ$5:AJ$467,'Grid GenerationQueue'!$AX$5:$AX$467,$B182,'Grid GenerationQueue'!$AY$5:$AY$467,$C182,'Grid GenerationQueue'!$BH$5:$BH$467,"Executed")</f>
        <v>0</v>
      </c>
      <c r="W182">
        <f>SUMIFS('Grid GenerationQueue'!AK$5:AK$467,'Grid GenerationQueue'!$AX$5:$AX$467,$B182,'Grid GenerationQueue'!$AY$5:$AY$467,$C182,'Grid GenerationQueue'!$BH$5:$BH$467,"Executed")</f>
        <v>0</v>
      </c>
      <c r="X182">
        <f>SUMIFS('Grid GenerationQueue'!AL$5:AL$467,'Grid GenerationQueue'!$AX$5:$AX$467,$B182,'Grid GenerationQueue'!$AY$5:$AY$467,$C182,'Grid GenerationQueue'!$BH$5:$BH$467,"Executed")</f>
        <v>0</v>
      </c>
      <c r="Y182">
        <f>SUMIFS('Grid GenerationQueue'!AM$5:AM$467,'Grid GenerationQueue'!$AX$5:$AX$467,$B182,'Grid GenerationQueue'!$AY$5:$AY$467,$C182,'Grid GenerationQueue'!$BH$5:$BH$467,"Executed")</f>
        <v>0</v>
      </c>
      <c r="Z182">
        <f>SUMIFS('Grid GenerationQueue'!AN$5:AN$467,'Grid GenerationQueue'!$AX$5:$AX$467,$B182,'Grid GenerationQueue'!$AY$5:$AY$467,$C182,'Grid GenerationQueue'!$BH$5:$BH$467,"Executed")</f>
        <v>0</v>
      </c>
      <c r="AA182">
        <f>SUMIFS('Grid GenerationQueue'!AO$5:AO$467,'Grid GenerationQueue'!$AX$5:$AX$467,$B182,'Grid GenerationQueue'!$AY$5:$AY$467,$C182,'Grid GenerationQueue'!$BH$5:$BH$467,"Executed")</f>
        <v>0</v>
      </c>
      <c r="AB182">
        <f>SUMIFS('Grid GenerationQueue'!AP$5:AP$467,'Grid GenerationQueue'!$AX$5:$AX$467,$B182,'Grid GenerationQueue'!$AY$5:$AY$467,$C182,'Grid GenerationQueue'!$BH$5:$BH$467,"Executed")</f>
        <v>0</v>
      </c>
      <c r="AD182">
        <f>SUMIFS('Grid GenerationQueue'!AE$5:AE$467,'Grid GenerationQueue'!$AX$5:$AX$467,$B182,'Grid GenerationQueue'!$AY$5:$AY$467,$C182,'Grid GenerationQueue'!$BF$5:$BF$467,"&lt;&gt;"&amp;"")</f>
        <v>0</v>
      </c>
      <c r="AE182">
        <f>SUMIFS('Grid GenerationQueue'!AF$5:AF$467,'Grid GenerationQueue'!$AX$5:$AX$467,$B182,'Grid GenerationQueue'!$AY$5:$AY$467,$C182,'Grid GenerationQueue'!$BF$5:$BF$467,"&lt;&gt;"&amp;"")</f>
        <v>0</v>
      </c>
      <c r="AF182">
        <f>SUMIFS('Grid GenerationQueue'!AG$5:AG$467,'Grid GenerationQueue'!$AX$5:$AX$467,$B182,'Grid GenerationQueue'!$AY$5:$AY$467,$C182,'Grid GenerationQueue'!$BF$5:$BF$467,"&lt;&gt;"&amp;"")</f>
        <v>0</v>
      </c>
      <c r="AG182">
        <f>SUMIFS('Grid GenerationQueue'!AH$5:AH$467,'Grid GenerationQueue'!$AX$5:$AX$467,$B182,'Grid GenerationQueue'!$AY$5:$AY$467,$C182,'Grid GenerationQueue'!$BF$5:$BF$467,"&lt;&gt;"&amp;"")</f>
        <v>0</v>
      </c>
      <c r="AH182">
        <f>SUMIFS('Grid GenerationQueue'!AI$5:AI$467,'Grid GenerationQueue'!$AX$5:$AX$467,$B182,'Grid GenerationQueue'!$AY$5:$AY$467,$C182,'Grid GenerationQueue'!$BF$5:$BF$467,"&lt;&gt;"&amp;"")</f>
        <v>0</v>
      </c>
      <c r="AI182">
        <f>SUMIFS('Grid GenerationQueue'!AJ$5:AJ$467,'Grid GenerationQueue'!$AX$5:$AX$467,$B182,'Grid GenerationQueue'!$AY$5:$AY$467,$C182,'Grid GenerationQueue'!$BF$5:$BF$467,"&lt;&gt;"&amp;"")</f>
        <v>0</v>
      </c>
      <c r="AJ182">
        <f>SUMIFS('Grid GenerationQueue'!AK$5:AK$467,'Grid GenerationQueue'!$AX$5:$AX$467,$B182,'Grid GenerationQueue'!$AY$5:$AY$467,$C182,'Grid GenerationQueue'!$BF$5:$BF$467,"&lt;&gt;"&amp;"")</f>
        <v>0</v>
      </c>
      <c r="AK182">
        <f>SUMIFS('Grid GenerationQueue'!AL$5:AL$467,'Grid GenerationQueue'!$AX$5:$AX$467,$B182,'Grid GenerationQueue'!$AY$5:$AY$467,$C182,'Grid GenerationQueue'!$BF$5:$BF$467,"&lt;&gt;"&amp;"")</f>
        <v>0</v>
      </c>
      <c r="AL182">
        <f>SUMIFS('Grid GenerationQueue'!AM$5:AM$467,'Grid GenerationQueue'!$AX$5:$AX$467,$B182,'Grid GenerationQueue'!$AY$5:$AY$467,$C182,'Grid GenerationQueue'!$BF$5:$BF$467,"&lt;&gt;"&amp;"")</f>
        <v>0</v>
      </c>
      <c r="AM182">
        <f>SUMIFS('Grid GenerationQueue'!AN$5:AN$467,'Grid GenerationQueue'!$AX$5:$AX$467,$B182,'Grid GenerationQueue'!$AY$5:$AY$467,$C182,'Grid GenerationQueue'!$BF$5:$BF$467,"&lt;&gt;"&amp;"")</f>
        <v>0</v>
      </c>
      <c r="AN182">
        <f>SUMIFS('Grid GenerationQueue'!AO$5:AO$467,'Grid GenerationQueue'!$AX$5:$AX$467,$B182,'Grid GenerationQueue'!$AY$5:$AY$467,$C182,'Grid GenerationQueue'!$BF$5:$BF$467,"&lt;&gt;"&amp;"")</f>
        <v>0</v>
      </c>
      <c r="AO182">
        <f>SUMIFS('Grid GenerationQueue'!AP$5:AP$467,'Grid GenerationQueue'!$AX$5:$AX$467,$B182,'Grid GenerationQueue'!$AY$5:$AY$467,$C182,'Grid GenerationQueue'!$BF$5:$BF$467,"&lt;&gt;"&amp;"")</f>
        <v>0</v>
      </c>
      <c r="AQ182">
        <f>SUMIFS('Grid GenerationQueue'!AE$5:AE$467,'Grid GenerationQueue'!$AX$5:$AX$467,$B182,'Grid GenerationQueue'!$AY$5:$AY$467,$C182)</f>
        <v>0</v>
      </c>
      <c r="AR182">
        <f>SUMIFS('Grid GenerationQueue'!AF$5:AF$467,'Grid GenerationQueue'!$AX$5:$AX$467,$B182,'Grid GenerationQueue'!$AY$5:$AY$467,$C182)</f>
        <v>0</v>
      </c>
      <c r="AS182">
        <f>SUMIFS('Grid GenerationQueue'!AG$5:AG$467,'Grid GenerationQueue'!$AX$5:$AX$467,$B182,'Grid GenerationQueue'!$AY$5:$AY$467,$C182)</f>
        <v>0</v>
      </c>
      <c r="AT182">
        <f>SUMIFS('Grid GenerationQueue'!AH$5:AH$467,'Grid GenerationQueue'!$AX$5:$AX$467,$B182,'Grid GenerationQueue'!$AY$5:$AY$467,$C182)</f>
        <v>0</v>
      </c>
      <c r="AU182">
        <f>SUMIFS('Grid GenerationQueue'!AI$5:AI$467,'Grid GenerationQueue'!$AX$5:$AX$467,$B182,'Grid GenerationQueue'!$AY$5:$AY$467,$C182)</f>
        <v>0</v>
      </c>
      <c r="AV182">
        <f>SUMIFS('Grid GenerationQueue'!AJ$5:AJ$467,'Grid GenerationQueue'!$AX$5:$AX$467,$B182,'Grid GenerationQueue'!$AY$5:$AY$467,$C182)</f>
        <v>0</v>
      </c>
      <c r="AW182">
        <f>SUMIFS('Grid GenerationQueue'!AK$5:AK$467,'Grid GenerationQueue'!$AX$5:$AX$467,$B182,'Grid GenerationQueue'!$AY$5:$AY$467,$C182)</f>
        <v>0</v>
      </c>
      <c r="AX182">
        <f>SUMIFS('Grid GenerationQueue'!AL$5:AL$467,'Grid GenerationQueue'!$AX$5:$AX$467,$B182,'Grid GenerationQueue'!$AY$5:$AY$467,$C182)</f>
        <v>0</v>
      </c>
      <c r="AY182">
        <f>SUMIFS('Grid GenerationQueue'!AM$5:AM$467,'Grid GenerationQueue'!$AX$5:$AX$467,$B182,'Grid GenerationQueue'!$AY$5:$AY$467,$C182)</f>
        <v>0</v>
      </c>
      <c r="AZ182">
        <f>SUMIFS('Grid GenerationQueue'!AN$5:AN$467,'Grid GenerationQueue'!$AX$5:$AX$467,$B182,'Grid GenerationQueue'!$AY$5:$AY$467,$C182)</f>
        <v>0</v>
      </c>
      <c r="BA182">
        <f>SUMIFS('Grid GenerationQueue'!AO$5:AO$467,'Grid GenerationQueue'!$AX$5:$AX$467,$B182,'Grid GenerationQueue'!$AY$5:$AY$467,$C182)</f>
        <v>0</v>
      </c>
      <c r="BB182">
        <f>SUMIFS('Grid GenerationQueue'!AP$5:AP$467,'Grid GenerationQueue'!$AX$5:$AX$467,$B182,'Grid GenerationQueue'!$AY$5:$AY$467,$C182)</f>
        <v>0</v>
      </c>
      <c r="BD182">
        <f>SUMIFS('Grid GenerationQueue'!AE$5:AE$467,'Grid GenerationQueue'!$AX$5:$AX$467,$B182,'Grid GenerationQueue'!$AY$5:$AY$467,$C182,'Grid GenerationQueue'!$BH$5:$BH$467,"Executed",'Grid GenerationQueue'!$BB$5:$BB$467,"&lt;"&amp;$BE$3)</f>
        <v>0</v>
      </c>
      <c r="BE182">
        <f>SUMIFS('Grid GenerationQueue'!AF$5:AF$467,'Grid GenerationQueue'!$AX$5:$AX$467,$B182,'Grid GenerationQueue'!$AY$5:$AY$467,$C182,'Grid GenerationQueue'!$BH$5:$BH$467,"Executed",'Grid GenerationQueue'!$BB$5:$BB$467,"&lt;"&amp;$BE$3)</f>
        <v>0</v>
      </c>
      <c r="BF182">
        <f>SUMIFS('Grid GenerationQueue'!AG$5:AG$467,'Grid GenerationQueue'!$AX$5:$AX$467,$B182,'Grid GenerationQueue'!$AY$5:$AY$467,$C182,'Grid GenerationQueue'!$BH$5:$BH$467,"Executed",'Grid GenerationQueue'!$BB$5:$BB$467,"&lt;"&amp;$BE$3)</f>
        <v>0</v>
      </c>
      <c r="BG182">
        <f>SUMIFS('Grid GenerationQueue'!AH$5:AH$467,'Grid GenerationQueue'!$AX$5:$AX$467,$B182,'Grid GenerationQueue'!$AY$5:$AY$467,$C182,'Grid GenerationQueue'!$BH$5:$BH$467,"Executed",'Grid GenerationQueue'!$BB$5:$BB$467,"&lt;"&amp;$BE$3)</f>
        <v>0</v>
      </c>
      <c r="BH182">
        <f>SUMIFS('Grid GenerationQueue'!AI$5:AI$467,'Grid GenerationQueue'!$AX$5:$AX$467,$B182,'Grid GenerationQueue'!$AY$5:$AY$467,$C182,'Grid GenerationQueue'!$BH$5:$BH$467,"Executed",'Grid GenerationQueue'!$BB$5:$BB$467,"&lt;"&amp;$BE$3)</f>
        <v>0</v>
      </c>
      <c r="BI182">
        <f>SUMIFS('Grid GenerationQueue'!AJ$5:AJ$467,'Grid GenerationQueue'!$AX$5:$AX$467,$B182,'Grid GenerationQueue'!$AY$5:$AY$467,$C182,'Grid GenerationQueue'!$BH$5:$BH$467,"Executed",'Grid GenerationQueue'!$BB$5:$BB$467,"&lt;"&amp;$BE$3)</f>
        <v>0</v>
      </c>
      <c r="BJ182">
        <f>SUMIFS('Grid GenerationQueue'!AK$5:AK$467,'Grid GenerationQueue'!$AX$5:$AX$467,$B182,'Grid GenerationQueue'!$AY$5:$AY$467,$C182,'Grid GenerationQueue'!$BH$5:$BH$467,"Executed",'Grid GenerationQueue'!$BB$5:$BB$467,"&lt;"&amp;$BE$3)</f>
        <v>0</v>
      </c>
      <c r="BK182">
        <f>SUMIFS('Grid GenerationQueue'!AL$5:AL$467,'Grid GenerationQueue'!$AX$5:$AX$467,$B182,'Grid GenerationQueue'!$AY$5:$AY$467,$C182,'Grid GenerationQueue'!$BH$5:$BH$467,"Executed",'Grid GenerationQueue'!$BB$5:$BB$467,"&lt;"&amp;$BE$3)</f>
        <v>0</v>
      </c>
      <c r="BL182">
        <f>SUMIFS('Grid GenerationQueue'!AM$5:AM$467,'Grid GenerationQueue'!$AX$5:$AX$467,$B182,'Grid GenerationQueue'!$AY$5:$AY$467,$C182,'Grid GenerationQueue'!$BH$5:$BH$467,"Executed",'Grid GenerationQueue'!$BB$5:$BB$467,"&lt;"&amp;$BE$3)</f>
        <v>0</v>
      </c>
      <c r="BM182">
        <f>SUMIFS('Grid GenerationQueue'!AN$5:AN$467,'Grid GenerationQueue'!$AX$5:$AX$467,$B182,'Grid GenerationQueue'!$AY$5:$AY$467,$C182,'Grid GenerationQueue'!$BH$5:$BH$467,"Executed",'Grid GenerationQueue'!$BB$5:$BB$467,"&lt;"&amp;$BE$3)</f>
        <v>0</v>
      </c>
      <c r="BN182">
        <f>SUMIFS('Grid GenerationQueue'!AO$5:AO$467,'Grid GenerationQueue'!$AX$5:$AX$467,$B182,'Grid GenerationQueue'!$AY$5:$AY$467,$C182,'Grid GenerationQueue'!$BH$5:$BH$467,"Executed",'Grid GenerationQueue'!$BB$5:$BB$467,"&lt;"&amp;$BE$3)</f>
        <v>0</v>
      </c>
      <c r="BO182">
        <f>SUMIFS('Grid GenerationQueue'!AP$5:AP$467,'Grid GenerationQueue'!$AX$5:$AX$467,$B182,'Grid GenerationQueue'!$AY$5:$AY$467,$C182,'Grid GenerationQueue'!$BH$5:$BH$467,"Executed",'Grid GenerationQueue'!$BB$5:$BB$467,"&lt;"&amp;$BE$3)</f>
        <v>0</v>
      </c>
      <c r="BQ182">
        <f>SUMIFS('Grid GenerationQueue'!AE$5:AE$467,'Grid GenerationQueue'!$AX$5:$AX$467,$B182,'Grid GenerationQueue'!$AY$5:$AY$467,$C182,'Grid GenerationQueue'!$BF$5:$BF$467,"&lt;&gt;"&amp;"",'Grid GenerationQueue'!$BB$5:$BB$467,"&lt;"&amp;$BE$3)</f>
        <v>0</v>
      </c>
      <c r="BR182">
        <f>SUMIFS('Grid GenerationQueue'!AF$5:AF$467,'Grid GenerationQueue'!$AX$5:$AX$467,$B182,'Grid GenerationQueue'!$AY$5:$AY$467,$C182,'Grid GenerationQueue'!$BF$5:$BF$467,"&lt;&gt;"&amp;"",'Grid GenerationQueue'!$BB$5:$BB$467,"&lt;"&amp;$BE$3)</f>
        <v>0</v>
      </c>
      <c r="BS182">
        <f>SUMIFS('Grid GenerationQueue'!AG$5:AG$467,'Grid GenerationQueue'!$AX$5:$AX$467,$B182,'Grid GenerationQueue'!$AY$5:$AY$467,$C182,'Grid GenerationQueue'!$BF$5:$BF$467,"&lt;&gt;"&amp;"",'Grid GenerationQueue'!$BB$5:$BB$467,"&lt;"&amp;$BE$3)</f>
        <v>0</v>
      </c>
      <c r="BT182">
        <f>SUMIFS('Grid GenerationQueue'!AH$5:AH$467,'Grid GenerationQueue'!$AX$5:$AX$467,$B182,'Grid GenerationQueue'!$AY$5:$AY$467,$C182,'Grid GenerationQueue'!$BF$5:$BF$467,"&lt;&gt;"&amp;"",'Grid GenerationQueue'!$BB$5:$BB$467,"&lt;"&amp;$BE$3)</f>
        <v>0</v>
      </c>
      <c r="BU182">
        <f>SUMIFS('Grid GenerationQueue'!AI$5:AI$467,'Grid GenerationQueue'!$AX$5:$AX$467,$B182,'Grid GenerationQueue'!$AY$5:$AY$467,$C182,'Grid GenerationQueue'!$BF$5:$BF$467,"&lt;&gt;"&amp;"",'Grid GenerationQueue'!$BB$5:$BB$467,"&lt;"&amp;$BE$3)</f>
        <v>0</v>
      </c>
      <c r="BV182">
        <f>SUMIFS('Grid GenerationQueue'!AJ$5:AJ$467,'Grid GenerationQueue'!$AX$5:$AX$467,$B182,'Grid GenerationQueue'!$AY$5:$AY$467,$C182,'Grid GenerationQueue'!$BF$5:$BF$467,"&lt;&gt;"&amp;"",'Grid GenerationQueue'!$BB$5:$BB$467,"&lt;"&amp;$BE$3)</f>
        <v>0</v>
      </c>
      <c r="BW182">
        <f>SUMIFS('Grid GenerationQueue'!AK$5:AK$467,'Grid GenerationQueue'!$AX$5:$AX$467,$B182,'Grid GenerationQueue'!$AY$5:$AY$467,$C182,'Grid GenerationQueue'!$BF$5:$BF$467,"&lt;&gt;"&amp;"",'Grid GenerationQueue'!$BB$5:$BB$467,"&lt;"&amp;$BE$3)</f>
        <v>0</v>
      </c>
      <c r="BX182">
        <f>SUMIFS('Grid GenerationQueue'!AL$5:AL$467,'Grid GenerationQueue'!$AX$5:$AX$467,$B182,'Grid GenerationQueue'!$AY$5:$AY$467,$C182,'Grid GenerationQueue'!$BF$5:$BF$467,"&lt;&gt;"&amp;"",'Grid GenerationQueue'!$BB$5:$BB$467,"&lt;"&amp;$BE$3)</f>
        <v>0</v>
      </c>
      <c r="BY182">
        <f>SUMIFS('Grid GenerationQueue'!AM$5:AM$467,'Grid GenerationQueue'!$AX$5:$AX$467,$B182,'Grid GenerationQueue'!$AY$5:$AY$467,$C182,'Grid GenerationQueue'!$BF$5:$BF$467,"&lt;&gt;"&amp;"",'Grid GenerationQueue'!$BB$5:$BB$467,"&lt;"&amp;$BE$3)</f>
        <v>0</v>
      </c>
      <c r="BZ182">
        <f>SUMIFS('Grid GenerationQueue'!AN$5:AN$467,'Grid GenerationQueue'!$AX$5:$AX$467,$B182,'Grid GenerationQueue'!$AY$5:$AY$467,$C182,'Grid GenerationQueue'!$BF$5:$BF$467,"&lt;&gt;"&amp;"",'Grid GenerationQueue'!$BB$5:$BB$467,"&lt;"&amp;$BE$3)</f>
        <v>0</v>
      </c>
      <c r="CA182">
        <f>SUMIFS('Grid GenerationQueue'!AO$5:AO$467,'Grid GenerationQueue'!$AX$5:$AX$467,$B182,'Grid GenerationQueue'!$AY$5:$AY$467,$C182,'Grid GenerationQueue'!$BF$5:$BF$467,"&lt;&gt;"&amp;"",'Grid GenerationQueue'!$BB$5:$BB$467,"&lt;"&amp;$BE$3)</f>
        <v>0</v>
      </c>
      <c r="CB182">
        <f>SUMIFS('Grid GenerationQueue'!AP$5:AP$467,'Grid GenerationQueue'!$AX$5:$AX$467,$B182,'Grid GenerationQueue'!$AY$5:$AY$467,$C182,'Grid GenerationQueue'!$BF$5:$BF$467,"&lt;&gt;"&amp;"",'Grid GenerationQueue'!$BB$5:$BB$467,"&lt;"&amp;$BE$3)</f>
        <v>0</v>
      </c>
      <c r="CD182">
        <f>SUMIFS('Grid GenerationQueue'!AE$5:AE$467,'Grid GenerationQueue'!$AX$5:$AX$467,$B182,'Grid GenerationQueue'!$AY$5:$AY$467,$C182,'Grid GenerationQueue'!$BB$5:$BB$467,"&lt;"&amp;$BE$3)</f>
        <v>0</v>
      </c>
      <c r="CE182">
        <f>SUMIFS('Grid GenerationQueue'!AF$5:AF$467,'Grid GenerationQueue'!$AX$5:$AX$467,$B182,'Grid GenerationQueue'!$AY$5:$AY$467,$C182,'Grid GenerationQueue'!$BB$5:$BB$467,"&lt;"&amp;$BE$3)</f>
        <v>0</v>
      </c>
      <c r="CF182">
        <f>SUMIFS('Grid GenerationQueue'!AG$5:AG$467,'Grid GenerationQueue'!$AX$5:$AX$467,$B182,'Grid GenerationQueue'!$AY$5:$AY$467,$C182,'Grid GenerationQueue'!$BB$5:$BB$467,"&lt;"&amp;$BE$3)</f>
        <v>0</v>
      </c>
      <c r="CG182">
        <f>SUMIFS('Grid GenerationQueue'!AH$5:AH$467,'Grid GenerationQueue'!$AX$5:$AX$467,$B182,'Grid GenerationQueue'!$AY$5:$AY$467,$C182,'Grid GenerationQueue'!$BB$5:$BB$467,"&lt;"&amp;$BE$3)</f>
        <v>0</v>
      </c>
      <c r="CH182">
        <f>SUMIFS('Grid GenerationQueue'!AI$5:AI$467,'Grid GenerationQueue'!$AX$5:$AX$467,$B182,'Grid GenerationQueue'!$AY$5:$AY$467,$C182,'Grid GenerationQueue'!$BB$5:$BB$467,"&lt;"&amp;$BE$3)</f>
        <v>0</v>
      </c>
      <c r="CI182">
        <f>SUMIFS('Grid GenerationQueue'!AJ$5:AJ$467,'Grid GenerationQueue'!$AX$5:$AX$467,$B182,'Grid GenerationQueue'!$AY$5:$AY$467,$C182,'Grid GenerationQueue'!$BB$5:$BB$467,"&lt;"&amp;$BE$3)</f>
        <v>0</v>
      </c>
      <c r="CJ182">
        <f>SUMIFS('Grid GenerationQueue'!AK$5:AK$467,'Grid GenerationQueue'!$AX$5:$AX$467,$B182,'Grid GenerationQueue'!$AY$5:$AY$467,$C182,'Grid GenerationQueue'!$BB$5:$BB$467,"&lt;"&amp;$BE$3)</f>
        <v>0</v>
      </c>
      <c r="CK182">
        <f>SUMIFS('Grid GenerationQueue'!AL$5:AL$467,'Grid GenerationQueue'!$AX$5:$AX$467,$B182,'Grid GenerationQueue'!$AY$5:$AY$467,$C182,'Grid GenerationQueue'!$BB$5:$BB$467,"&lt;"&amp;$BE$3)</f>
        <v>0</v>
      </c>
      <c r="CL182">
        <f>SUMIFS('Grid GenerationQueue'!AM$5:AM$467,'Grid GenerationQueue'!$AX$5:$AX$467,$B182,'Grid GenerationQueue'!$AY$5:$AY$467,$C182,'Grid GenerationQueue'!$BB$5:$BB$467,"&lt;"&amp;$BE$3)</f>
        <v>0</v>
      </c>
      <c r="CM182">
        <f>SUMIFS('Grid GenerationQueue'!AN$5:AN$467,'Grid GenerationQueue'!$AX$5:$AX$467,$B182,'Grid GenerationQueue'!$AY$5:$AY$467,$C182,'Grid GenerationQueue'!$BB$5:$BB$467,"&lt;"&amp;$BE$3)</f>
        <v>0</v>
      </c>
      <c r="CN182">
        <f>SUMIFS('Grid GenerationQueue'!AO$5:AO$467,'Grid GenerationQueue'!$AX$5:$AX$467,$B182,'Grid GenerationQueue'!$AY$5:$AY$467,$C182,'Grid GenerationQueue'!$BB$5:$BB$467,"&lt;"&amp;$BE$3)</f>
        <v>0</v>
      </c>
      <c r="CO182">
        <f>SUMIFS('Grid GenerationQueue'!AP$5:AP$467,'Grid GenerationQueue'!$AX$5:$AX$467,$B182,'Grid GenerationQueue'!$AY$5:$AY$467,$C182,'Grid GenerationQueue'!$BB$5:$BB$467,"&lt;"&amp;$BE$3)</f>
        <v>0</v>
      </c>
    </row>
    <row r="183" spans="1:93" x14ac:dyDescent="0.35">
      <c r="A183" t="s">
        <v>4653</v>
      </c>
      <c r="B183" t="s">
        <v>4443</v>
      </c>
      <c r="C183">
        <v>115</v>
      </c>
      <c r="D183">
        <f>SUMIFS('Grid GenerationQueue'!AE$5:AE$467,'Grid GenerationQueue'!$AX$5:$AX$467,$B183,'Grid GenerationQueue'!$AY$5:$AY$467,$C183,'Grid GenerationQueue'!$BI$5:$BI$467,"&lt;4")</f>
        <v>0</v>
      </c>
      <c r="E183">
        <f>SUMIFS('Grid GenerationQueue'!AF$5:AF$467,'Grid GenerationQueue'!$AX$5:$AX$467,$B183,'Grid GenerationQueue'!$AY$5:$AY$467,$C183,'Grid GenerationQueue'!$BI$5:$BI$467,"&lt;4")</f>
        <v>0</v>
      </c>
      <c r="F183">
        <f>SUMIFS('Grid GenerationQueue'!AG$5:AG$467,'Grid GenerationQueue'!$AX$5:$AX$467,$B183,'Grid GenerationQueue'!$AY$5:$AY$467,$C183,'Grid GenerationQueue'!$BI$5:$BI$467,"&lt;4")</f>
        <v>0</v>
      </c>
      <c r="G183">
        <f>SUMIFS('Grid GenerationQueue'!AH$5:AH$467,'Grid GenerationQueue'!$AX$5:$AX$467,$B183,'Grid GenerationQueue'!$AY$5:$AY$467,$C183,'Grid GenerationQueue'!$BI$5:$BI$467,"&lt;4")</f>
        <v>0</v>
      </c>
      <c r="H183">
        <f>SUMIFS('Grid GenerationQueue'!AI$5:AI$467,'Grid GenerationQueue'!$AX$5:$AX$467,$B183,'Grid GenerationQueue'!$AY$5:$AY$467,$C183,'Grid GenerationQueue'!$BI$5:$BI$467,"&lt;4")</f>
        <v>0</v>
      </c>
      <c r="I183">
        <f>SUMIFS('Grid GenerationQueue'!AJ$5:AJ$467,'Grid GenerationQueue'!$AX$5:$AX$467,$B183,'Grid GenerationQueue'!$AY$5:$AY$467,$C183,'Grid GenerationQueue'!$BI$5:$BI$467,"&lt;4")</f>
        <v>0</v>
      </c>
      <c r="J183">
        <f>SUMIFS('Grid GenerationQueue'!AK$5:AK$467,'Grid GenerationQueue'!$AX$5:$AX$467,$B183,'Grid GenerationQueue'!$AY$5:$AY$467,$C183,'Grid GenerationQueue'!$BI$5:$BI$467,"&lt;4")</f>
        <v>0</v>
      </c>
      <c r="K183">
        <f>SUMIFS('Grid GenerationQueue'!AL$5:AL$467,'Grid GenerationQueue'!$AX$5:$AX$467,$B183,'Grid GenerationQueue'!$AY$5:$AY$467,$C183,'Grid GenerationQueue'!$BI$5:$BI$467,"&lt;4")</f>
        <v>0</v>
      </c>
      <c r="L183">
        <f>SUMIFS('Grid GenerationQueue'!AM$5:AM$467,'Grid GenerationQueue'!$AX$5:$AX$467,$B183,'Grid GenerationQueue'!$AY$5:$AY$467,$C183,'Grid GenerationQueue'!$BI$5:$BI$467,"&lt;4")</f>
        <v>0</v>
      </c>
      <c r="M183">
        <f>SUMIFS('Grid GenerationQueue'!AN$5:AN$467,'Grid GenerationQueue'!$AX$5:$AX$467,$B183,'Grid GenerationQueue'!$AY$5:$AY$467,$C183,'Grid GenerationQueue'!$BI$5:$BI$467,"&lt;4")</f>
        <v>0</v>
      </c>
      <c r="N183">
        <f>SUMIFS('Grid GenerationQueue'!AO$5:AO$467,'Grid GenerationQueue'!$AX$5:$AX$467,$B183,'Grid GenerationQueue'!$AY$5:$AY$467,$C183,'Grid GenerationQueue'!$BI$5:$BI$467,"&lt;4")</f>
        <v>161.92500000000001</v>
      </c>
      <c r="O183">
        <f>SUMIFS('Grid GenerationQueue'!AP$5:AP$467,'Grid GenerationQueue'!$AX$5:$AX$467,$B183,'Grid GenerationQueue'!$AY$5:$AY$467,$C183,'Grid GenerationQueue'!$BI$5:$BI$467,"&lt;4")</f>
        <v>0</v>
      </c>
      <c r="Q183">
        <f>SUMIFS('Grid GenerationQueue'!AE$5:AE$467,'Grid GenerationQueue'!$AX$5:$AX$467,$B183,'Grid GenerationQueue'!$AY$5:$AY$467,$C183,'Grid GenerationQueue'!$BH$5:$BH$467,"Executed")</f>
        <v>0</v>
      </c>
      <c r="R183">
        <f>SUMIFS('Grid GenerationQueue'!AF$5:AF$467,'Grid GenerationQueue'!$AX$5:$AX$467,$B183,'Grid GenerationQueue'!$AY$5:$AY$467,$C183,'Grid GenerationQueue'!$BH$5:$BH$467,"Executed")</f>
        <v>0</v>
      </c>
      <c r="S183">
        <f>SUMIFS('Grid GenerationQueue'!AG$5:AG$467,'Grid GenerationQueue'!$AX$5:$AX$467,$B183,'Grid GenerationQueue'!$AY$5:$AY$467,$C183,'Grid GenerationQueue'!$BH$5:$BH$467,"Executed")</f>
        <v>0</v>
      </c>
      <c r="T183">
        <f>SUMIFS('Grid GenerationQueue'!AH$5:AH$467,'Grid GenerationQueue'!$AX$5:$AX$467,$B183,'Grid GenerationQueue'!$AY$5:$AY$467,$C183,'Grid GenerationQueue'!$BH$5:$BH$467,"Executed")</f>
        <v>0</v>
      </c>
      <c r="U183">
        <f>SUMIFS('Grid GenerationQueue'!AI$5:AI$467,'Grid GenerationQueue'!$AX$5:$AX$467,$B183,'Grid GenerationQueue'!$AY$5:$AY$467,$C183,'Grid GenerationQueue'!$BH$5:$BH$467,"Executed")</f>
        <v>0</v>
      </c>
      <c r="V183">
        <f>SUMIFS('Grid GenerationQueue'!AJ$5:AJ$467,'Grid GenerationQueue'!$AX$5:$AX$467,$B183,'Grid GenerationQueue'!$AY$5:$AY$467,$C183,'Grid GenerationQueue'!$BH$5:$BH$467,"Executed")</f>
        <v>0</v>
      </c>
      <c r="W183">
        <f>SUMIFS('Grid GenerationQueue'!AK$5:AK$467,'Grid GenerationQueue'!$AX$5:$AX$467,$B183,'Grid GenerationQueue'!$AY$5:$AY$467,$C183,'Grid GenerationQueue'!$BH$5:$BH$467,"Executed")</f>
        <v>0</v>
      </c>
      <c r="X183">
        <f>SUMIFS('Grid GenerationQueue'!AL$5:AL$467,'Grid GenerationQueue'!$AX$5:$AX$467,$B183,'Grid GenerationQueue'!$AY$5:$AY$467,$C183,'Grid GenerationQueue'!$BH$5:$BH$467,"Executed")</f>
        <v>0</v>
      </c>
      <c r="Y183">
        <f>SUMIFS('Grid GenerationQueue'!AM$5:AM$467,'Grid GenerationQueue'!$AX$5:$AX$467,$B183,'Grid GenerationQueue'!$AY$5:$AY$467,$C183,'Grid GenerationQueue'!$BH$5:$BH$467,"Executed")</f>
        <v>0</v>
      </c>
      <c r="Z183">
        <f>SUMIFS('Grid GenerationQueue'!AN$5:AN$467,'Grid GenerationQueue'!$AX$5:$AX$467,$B183,'Grid GenerationQueue'!$AY$5:$AY$467,$C183,'Grid GenerationQueue'!$BH$5:$BH$467,"Executed")</f>
        <v>0</v>
      </c>
      <c r="AA183">
        <f>SUMIFS('Grid GenerationQueue'!AO$5:AO$467,'Grid GenerationQueue'!$AX$5:$AX$467,$B183,'Grid GenerationQueue'!$AY$5:$AY$467,$C183,'Grid GenerationQueue'!$BH$5:$BH$467,"Executed")</f>
        <v>0</v>
      </c>
      <c r="AB183">
        <f>SUMIFS('Grid GenerationQueue'!AP$5:AP$467,'Grid GenerationQueue'!$AX$5:$AX$467,$B183,'Grid GenerationQueue'!$AY$5:$AY$467,$C183,'Grid GenerationQueue'!$BH$5:$BH$467,"Executed")</f>
        <v>0</v>
      </c>
      <c r="AD183">
        <f>SUMIFS('Grid GenerationQueue'!AE$5:AE$467,'Grid GenerationQueue'!$AX$5:$AX$467,$B183,'Grid GenerationQueue'!$AY$5:$AY$467,$C183,'Grid GenerationQueue'!$BF$5:$BF$467,"&lt;&gt;"&amp;"")</f>
        <v>0</v>
      </c>
      <c r="AE183">
        <f>SUMIFS('Grid GenerationQueue'!AF$5:AF$467,'Grid GenerationQueue'!$AX$5:$AX$467,$B183,'Grid GenerationQueue'!$AY$5:$AY$467,$C183,'Grid GenerationQueue'!$BF$5:$BF$467,"&lt;&gt;"&amp;"")</f>
        <v>0</v>
      </c>
      <c r="AF183">
        <f>SUMIFS('Grid GenerationQueue'!AG$5:AG$467,'Grid GenerationQueue'!$AX$5:$AX$467,$B183,'Grid GenerationQueue'!$AY$5:$AY$467,$C183,'Grid GenerationQueue'!$BF$5:$BF$467,"&lt;&gt;"&amp;"")</f>
        <v>0</v>
      </c>
      <c r="AG183">
        <f>SUMIFS('Grid GenerationQueue'!AH$5:AH$467,'Grid GenerationQueue'!$AX$5:$AX$467,$B183,'Grid GenerationQueue'!$AY$5:$AY$467,$C183,'Grid GenerationQueue'!$BF$5:$BF$467,"&lt;&gt;"&amp;"")</f>
        <v>0</v>
      </c>
      <c r="AH183">
        <f>SUMIFS('Grid GenerationQueue'!AI$5:AI$467,'Grid GenerationQueue'!$AX$5:$AX$467,$B183,'Grid GenerationQueue'!$AY$5:$AY$467,$C183,'Grid GenerationQueue'!$BF$5:$BF$467,"&lt;&gt;"&amp;"")</f>
        <v>0</v>
      </c>
      <c r="AI183">
        <f>SUMIFS('Grid GenerationQueue'!AJ$5:AJ$467,'Grid GenerationQueue'!$AX$5:$AX$467,$B183,'Grid GenerationQueue'!$AY$5:$AY$467,$C183,'Grid GenerationQueue'!$BF$5:$BF$467,"&lt;&gt;"&amp;"")</f>
        <v>0</v>
      </c>
      <c r="AJ183">
        <f>SUMIFS('Grid GenerationQueue'!AK$5:AK$467,'Grid GenerationQueue'!$AX$5:$AX$467,$B183,'Grid GenerationQueue'!$AY$5:$AY$467,$C183,'Grid GenerationQueue'!$BF$5:$BF$467,"&lt;&gt;"&amp;"")</f>
        <v>0</v>
      </c>
      <c r="AK183">
        <f>SUMIFS('Grid GenerationQueue'!AL$5:AL$467,'Grid GenerationQueue'!$AX$5:$AX$467,$B183,'Grid GenerationQueue'!$AY$5:$AY$467,$C183,'Grid GenerationQueue'!$BF$5:$BF$467,"&lt;&gt;"&amp;"")</f>
        <v>0</v>
      </c>
      <c r="AL183">
        <f>SUMIFS('Grid GenerationQueue'!AM$5:AM$467,'Grid GenerationQueue'!$AX$5:$AX$467,$B183,'Grid GenerationQueue'!$AY$5:$AY$467,$C183,'Grid GenerationQueue'!$BF$5:$BF$467,"&lt;&gt;"&amp;"")</f>
        <v>0</v>
      </c>
      <c r="AM183">
        <f>SUMIFS('Grid GenerationQueue'!AN$5:AN$467,'Grid GenerationQueue'!$AX$5:$AX$467,$B183,'Grid GenerationQueue'!$AY$5:$AY$467,$C183,'Grid GenerationQueue'!$BF$5:$BF$467,"&lt;&gt;"&amp;"")</f>
        <v>0</v>
      </c>
      <c r="AN183">
        <f>SUMIFS('Grid GenerationQueue'!AO$5:AO$467,'Grid GenerationQueue'!$AX$5:$AX$467,$B183,'Grid GenerationQueue'!$AY$5:$AY$467,$C183,'Grid GenerationQueue'!$BF$5:$BF$467,"&lt;&gt;"&amp;"")</f>
        <v>161.92500000000001</v>
      </c>
      <c r="AO183">
        <f>SUMIFS('Grid GenerationQueue'!AP$5:AP$467,'Grid GenerationQueue'!$AX$5:$AX$467,$B183,'Grid GenerationQueue'!$AY$5:$AY$467,$C183,'Grid GenerationQueue'!$BF$5:$BF$467,"&lt;&gt;"&amp;"")</f>
        <v>0</v>
      </c>
      <c r="AQ183">
        <f>SUMIFS('Grid GenerationQueue'!AE$5:AE$467,'Grid GenerationQueue'!$AX$5:$AX$467,$B183,'Grid GenerationQueue'!$AY$5:$AY$467,$C183)</f>
        <v>0</v>
      </c>
      <c r="AR183">
        <f>SUMIFS('Grid GenerationQueue'!AF$5:AF$467,'Grid GenerationQueue'!$AX$5:$AX$467,$B183,'Grid GenerationQueue'!$AY$5:$AY$467,$C183)</f>
        <v>0</v>
      </c>
      <c r="AS183">
        <f>SUMIFS('Grid GenerationQueue'!AG$5:AG$467,'Grid GenerationQueue'!$AX$5:$AX$467,$B183,'Grid GenerationQueue'!$AY$5:$AY$467,$C183)</f>
        <v>0</v>
      </c>
      <c r="AT183">
        <f>SUMIFS('Grid GenerationQueue'!AH$5:AH$467,'Grid GenerationQueue'!$AX$5:$AX$467,$B183,'Grid GenerationQueue'!$AY$5:$AY$467,$C183)</f>
        <v>0</v>
      </c>
      <c r="AU183">
        <f>SUMIFS('Grid GenerationQueue'!AI$5:AI$467,'Grid GenerationQueue'!$AX$5:$AX$467,$B183,'Grid GenerationQueue'!$AY$5:$AY$467,$C183)</f>
        <v>0</v>
      </c>
      <c r="AV183">
        <f>SUMIFS('Grid GenerationQueue'!AJ$5:AJ$467,'Grid GenerationQueue'!$AX$5:$AX$467,$B183,'Grid GenerationQueue'!$AY$5:$AY$467,$C183)</f>
        <v>0</v>
      </c>
      <c r="AW183">
        <f>SUMIFS('Grid GenerationQueue'!AK$5:AK$467,'Grid GenerationQueue'!$AX$5:$AX$467,$B183,'Grid GenerationQueue'!$AY$5:$AY$467,$C183)</f>
        <v>0</v>
      </c>
      <c r="AX183">
        <f>SUMIFS('Grid GenerationQueue'!AL$5:AL$467,'Grid GenerationQueue'!$AX$5:$AX$467,$B183,'Grid GenerationQueue'!$AY$5:$AY$467,$C183)</f>
        <v>0</v>
      </c>
      <c r="AY183">
        <f>SUMIFS('Grid GenerationQueue'!AM$5:AM$467,'Grid GenerationQueue'!$AX$5:$AX$467,$B183,'Grid GenerationQueue'!$AY$5:$AY$467,$C183)</f>
        <v>0</v>
      </c>
      <c r="AZ183">
        <f>SUMIFS('Grid GenerationQueue'!AN$5:AN$467,'Grid GenerationQueue'!$AX$5:$AX$467,$B183,'Grid GenerationQueue'!$AY$5:$AY$467,$C183)</f>
        <v>0</v>
      </c>
      <c r="BA183">
        <f>SUMIFS('Grid GenerationQueue'!AO$5:AO$467,'Grid GenerationQueue'!$AX$5:$AX$467,$B183,'Grid GenerationQueue'!$AY$5:$AY$467,$C183)</f>
        <v>161.92500000000001</v>
      </c>
      <c r="BB183">
        <f>SUMIFS('Grid GenerationQueue'!AP$5:AP$467,'Grid GenerationQueue'!$AX$5:$AX$467,$B183,'Grid GenerationQueue'!$AY$5:$AY$467,$C183)</f>
        <v>0</v>
      </c>
      <c r="BD183">
        <f>SUMIFS('Grid GenerationQueue'!AE$5:AE$467,'Grid GenerationQueue'!$AX$5:$AX$467,$B183,'Grid GenerationQueue'!$AY$5:$AY$467,$C183,'Grid GenerationQueue'!$BH$5:$BH$467,"Executed",'Grid GenerationQueue'!$BB$5:$BB$467,"&lt;"&amp;$BE$3)</f>
        <v>0</v>
      </c>
      <c r="BE183">
        <f>SUMIFS('Grid GenerationQueue'!AF$5:AF$467,'Grid GenerationQueue'!$AX$5:$AX$467,$B183,'Grid GenerationQueue'!$AY$5:$AY$467,$C183,'Grid GenerationQueue'!$BH$5:$BH$467,"Executed",'Grid GenerationQueue'!$BB$5:$BB$467,"&lt;"&amp;$BE$3)</f>
        <v>0</v>
      </c>
      <c r="BF183">
        <f>SUMIFS('Grid GenerationQueue'!AG$5:AG$467,'Grid GenerationQueue'!$AX$5:$AX$467,$B183,'Grid GenerationQueue'!$AY$5:$AY$467,$C183,'Grid GenerationQueue'!$BH$5:$BH$467,"Executed",'Grid GenerationQueue'!$BB$5:$BB$467,"&lt;"&amp;$BE$3)</f>
        <v>0</v>
      </c>
      <c r="BG183">
        <f>SUMIFS('Grid GenerationQueue'!AH$5:AH$467,'Grid GenerationQueue'!$AX$5:$AX$467,$B183,'Grid GenerationQueue'!$AY$5:$AY$467,$C183,'Grid GenerationQueue'!$BH$5:$BH$467,"Executed",'Grid GenerationQueue'!$BB$5:$BB$467,"&lt;"&amp;$BE$3)</f>
        <v>0</v>
      </c>
      <c r="BH183">
        <f>SUMIFS('Grid GenerationQueue'!AI$5:AI$467,'Grid GenerationQueue'!$AX$5:$AX$467,$B183,'Grid GenerationQueue'!$AY$5:$AY$467,$C183,'Grid GenerationQueue'!$BH$5:$BH$467,"Executed",'Grid GenerationQueue'!$BB$5:$BB$467,"&lt;"&amp;$BE$3)</f>
        <v>0</v>
      </c>
      <c r="BI183">
        <f>SUMIFS('Grid GenerationQueue'!AJ$5:AJ$467,'Grid GenerationQueue'!$AX$5:$AX$467,$B183,'Grid GenerationQueue'!$AY$5:$AY$467,$C183,'Grid GenerationQueue'!$BH$5:$BH$467,"Executed",'Grid GenerationQueue'!$BB$5:$BB$467,"&lt;"&amp;$BE$3)</f>
        <v>0</v>
      </c>
      <c r="BJ183">
        <f>SUMIFS('Grid GenerationQueue'!AK$5:AK$467,'Grid GenerationQueue'!$AX$5:$AX$467,$B183,'Grid GenerationQueue'!$AY$5:$AY$467,$C183,'Grid GenerationQueue'!$BH$5:$BH$467,"Executed",'Grid GenerationQueue'!$BB$5:$BB$467,"&lt;"&amp;$BE$3)</f>
        <v>0</v>
      </c>
      <c r="BK183">
        <f>SUMIFS('Grid GenerationQueue'!AL$5:AL$467,'Grid GenerationQueue'!$AX$5:$AX$467,$B183,'Grid GenerationQueue'!$AY$5:$AY$467,$C183,'Grid GenerationQueue'!$BH$5:$BH$467,"Executed",'Grid GenerationQueue'!$BB$5:$BB$467,"&lt;"&amp;$BE$3)</f>
        <v>0</v>
      </c>
      <c r="BL183">
        <f>SUMIFS('Grid GenerationQueue'!AM$5:AM$467,'Grid GenerationQueue'!$AX$5:$AX$467,$B183,'Grid GenerationQueue'!$AY$5:$AY$467,$C183,'Grid GenerationQueue'!$BH$5:$BH$467,"Executed",'Grid GenerationQueue'!$BB$5:$BB$467,"&lt;"&amp;$BE$3)</f>
        <v>0</v>
      </c>
      <c r="BM183">
        <f>SUMIFS('Grid GenerationQueue'!AN$5:AN$467,'Grid GenerationQueue'!$AX$5:$AX$467,$B183,'Grid GenerationQueue'!$AY$5:$AY$467,$C183,'Grid GenerationQueue'!$BH$5:$BH$467,"Executed",'Grid GenerationQueue'!$BB$5:$BB$467,"&lt;"&amp;$BE$3)</f>
        <v>0</v>
      </c>
      <c r="BN183">
        <f>SUMIFS('Grid GenerationQueue'!AO$5:AO$467,'Grid GenerationQueue'!$AX$5:$AX$467,$B183,'Grid GenerationQueue'!$AY$5:$AY$467,$C183,'Grid GenerationQueue'!$BH$5:$BH$467,"Executed",'Grid GenerationQueue'!$BB$5:$BB$467,"&lt;"&amp;$BE$3)</f>
        <v>0</v>
      </c>
      <c r="BO183">
        <f>SUMIFS('Grid GenerationQueue'!AP$5:AP$467,'Grid GenerationQueue'!$AX$5:$AX$467,$B183,'Grid GenerationQueue'!$AY$5:$AY$467,$C183,'Grid GenerationQueue'!$BH$5:$BH$467,"Executed",'Grid GenerationQueue'!$BB$5:$BB$467,"&lt;"&amp;$BE$3)</f>
        <v>0</v>
      </c>
      <c r="BQ183">
        <f>SUMIFS('Grid GenerationQueue'!AE$5:AE$467,'Grid GenerationQueue'!$AX$5:$AX$467,$B183,'Grid GenerationQueue'!$AY$5:$AY$467,$C183,'Grid GenerationQueue'!$BF$5:$BF$467,"&lt;&gt;"&amp;"",'Grid GenerationQueue'!$BB$5:$BB$467,"&lt;"&amp;$BE$3)</f>
        <v>0</v>
      </c>
      <c r="BR183">
        <f>SUMIFS('Grid GenerationQueue'!AF$5:AF$467,'Grid GenerationQueue'!$AX$5:$AX$467,$B183,'Grid GenerationQueue'!$AY$5:$AY$467,$C183,'Grid GenerationQueue'!$BF$5:$BF$467,"&lt;&gt;"&amp;"",'Grid GenerationQueue'!$BB$5:$BB$467,"&lt;"&amp;$BE$3)</f>
        <v>0</v>
      </c>
      <c r="BS183">
        <f>SUMIFS('Grid GenerationQueue'!AG$5:AG$467,'Grid GenerationQueue'!$AX$5:$AX$467,$B183,'Grid GenerationQueue'!$AY$5:$AY$467,$C183,'Grid GenerationQueue'!$BF$5:$BF$467,"&lt;&gt;"&amp;"",'Grid GenerationQueue'!$BB$5:$BB$467,"&lt;"&amp;$BE$3)</f>
        <v>0</v>
      </c>
      <c r="BT183">
        <f>SUMIFS('Grid GenerationQueue'!AH$5:AH$467,'Grid GenerationQueue'!$AX$5:$AX$467,$B183,'Grid GenerationQueue'!$AY$5:$AY$467,$C183,'Grid GenerationQueue'!$BF$5:$BF$467,"&lt;&gt;"&amp;"",'Grid GenerationQueue'!$BB$5:$BB$467,"&lt;"&amp;$BE$3)</f>
        <v>0</v>
      </c>
      <c r="BU183">
        <f>SUMIFS('Grid GenerationQueue'!AI$5:AI$467,'Grid GenerationQueue'!$AX$5:$AX$467,$B183,'Grid GenerationQueue'!$AY$5:$AY$467,$C183,'Grid GenerationQueue'!$BF$5:$BF$467,"&lt;&gt;"&amp;"",'Grid GenerationQueue'!$BB$5:$BB$467,"&lt;"&amp;$BE$3)</f>
        <v>0</v>
      </c>
      <c r="BV183">
        <f>SUMIFS('Grid GenerationQueue'!AJ$5:AJ$467,'Grid GenerationQueue'!$AX$5:$AX$467,$B183,'Grid GenerationQueue'!$AY$5:$AY$467,$C183,'Grid GenerationQueue'!$BF$5:$BF$467,"&lt;&gt;"&amp;"",'Grid GenerationQueue'!$BB$5:$BB$467,"&lt;"&amp;$BE$3)</f>
        <v>0</v>
      </c>
      <c r="BW183">
        <f>SUMIFS('Grid GenerationQueue'!AK$5:AK$467,'Grid GenerationQueue'!$AX$5:$AX$467,$B183,'Grid GenerationQueue'!$AY$5:$AY$467,$C183,'Grid GenerationQueue'!$BF$5:$BF$467,"&lt;&gt;"&amp;"",'Grid GenerationQueue'!$BB$5:$BB$467,"&lt;"&amp;$BE$3)</f>
        <v>0</v>
      </c>
      <c r="BX183">
        <f>SUMIFS('Grid GenerationQueue'!AL$5:AL$467,'Grid GenerationQueue'!$AX$5:$AX$467,$B183,'Grid GenerationQueue'!$AY$5:$AY$467,$C183,'Grid GenerationQueue'!$BF$5:$BF$467,"&lt;&gt;"&amp;"",'Grid GenerationQueue'!$BB$5:$BB$467,"&lt;"&amp;$BE$3)</f>
        <v>0</v>
      </c>
      <c r="BY183">
        <f>SUMIFS('Grid GenerationQueue'!AM$5:AM$467,'Grid GenerationQueue'!$AX$5:$AX$467,$B183,'Grid GenerationQueue'!$AY$5:$AY$467,$C183,'Grid GenerationQueue'!$BF$5:$BF$467,"&lt;&gt;"&amp;"",'Grid GenerationQueue'!$BB$5:$BB$467,"&lt;"&amp;$BE$3)</f>
        <v>0</v>
      </c>
      <c r="BZ183">
        <f>SUMIFS('Grid GenerationQueue'!AN$5:AN$467,'Grid GenerationQueue'!$AX$5:$AX$467,$B183,'Grid GenerationQueue'!$AY$5:$AY$467,$C183,'Grid GenerationQueue'!$BF$5:$BF$467,"&lt;&gt;"&amp;"",'Grid GenerationQueue'!$BB$5:$BB$467,"&lt;"&amp;$BE$3)</f>
        <v>0</v>
      </c>
      <c r="CA183">
        <f>SUMIFS('Grid GenerationQueue'!AO$5:AO$467,'Grid GenerationQueue'!$AX$5:$AX$467,$B183,'Grid GenerationQueue'!$AY$5:$AY$467,$C183,'Grid GenerationQueue'!$BF$5:$BF$467,"&lt;&gt;"&amp;"",'Grid GenerationQueue'!$BB$5:$BB$467,"&lt;"&amp;$BE$3)</f>
        <v>161.92500000000001</v>
      </c>
      <c r="CB183">
        <f>SUMIFS('Grid GenerationQueue'!AP$5:AP$467,'Grid GenerationQueue'!$AX$5:$AX$467,$B183,'Grid GenerationQueue'!$AY$5:$AY$467,$C183,'Grid GenerationQueue'!$BF$5:$BF$467,"&lt;&gt;"&amp;"",'Grid GenerationQueue'!$BB$5:$BB$467,"&lt;"&amp;$BE$3)</f>
        <v>0</v>
      </c>
      <c r="CD183">
        <f>SUMIFS('Grid GenerationQueue'!AE$5:AE$467,'Grid GenerationQueue'!$AX$5:$AX$467,$B183,'Grid GenerationQueue'!$AY$5:$AY$467,$C183,'Grid GenerationQueue'!$BB$5:$BB$467,"&lt;"&amp;$BE$3)</f>
        <v>0</v>
      </c>
      <c r="CE183">
        <f>SUMIFS('Grid GenerationQueue'!AF$5:AF$467,'Grid GenerationQueue'!$AX$5:$AX$467,$B183,'Grid GenerationQueue'!$AY$5:$AY$467,$C183,'Grid GenerationQueue'!$BB$5:$BB$467,"&lt;"&amp;$BE$3)</f>
        <v>0</v>
      </c>
      <c r="CF183">
        <f>SUMIFS('Grid GenerationQueue'!AG$5:AG$467,'Grid GenerationQueue'!$AX$5:$AX$467,$B183,'Grid GenerationQueue'!$AY$5:$AY$467,$C183,'Grid GenerationQueue'!$BB$5:$BB$467,"&lt;"&amp;$BE$3)</f>
        <v>0</v>
      </c>
      <c r="CG183">
        <f>SUMIFS('Grid GenerationQueue'!AH$5:AH$467,'Grid GenerationQueue'!$AX$5:$AX$467,$B183,'Grid GenerationQueue'!$AY$5:$AY$467,$C183,'Grid GenerationQueue'!$BB$5:$BB$467,"&lt;"&amp;$BE$3)</f>
        <v>0</v>
      </c>
      <c r="CH183">
        <f>SUMIFS('Grid GenerationQueue'!AI$5:AI$467,'Grid GenerationQueue'!$AX$5:$AX$467,$B183,'Grid GenerationQueue'!$AY$5:$AY$467,$C183,'Grid GenerationQueue'!$BB$5:$BB$467,"&lt;"&amp;$BE$3)</f>
        <v>0</v>
      </c>
      <c r="CI183">
        <f>SUMIFS('Grid GenerationQueue'!AJ$5:AJ$467,'Grid GenerationQueue'!$AX$5:$AX$467,$B183,'Grid GenerationQueue'!$AY$5:$AY$467,$C183,'Grid GenerationQueue'!$BB$5:$BB$467,"&lt;"&amp;$BE$3)</f>
        <v>0</v>
      </c>
      <c r="CJ183">
        <f>SUMIFS('Grid GenerationQueue'!AK$5:AK$467,'Grid GenerationQueue'!$AX$5:$AX$467,$B183,'Grid GenerationQueue'!$AY$5:$AY$467,$C183,'Grid GenerationQueue'!$BB$5:$BB$467,"&lt;"&amp;$BE$3)</f>
        <v>0</v>
      </c>
      <c r="CK183">
        <f>SUMIFS('Grid GenerationQueue'!AL$5:AL$467,'Grid GenerationQueue'!$AX$5:$AX$467,$B183,'Grid GenerationQueue'!$AY$5:$AY$467,$C183,'Grid GenerationQueue'!$BB$5:$BB$467,"&lt;"&amp;$BE$3)</f>
        <v>0</v>
      </c>
      <c r="CL183">
        <f>SUMIFS('Grid GenerationQueue'!AM$5:AM$467,'Grid GenerationQueue'!$AX$5:$AX$467,$B183,'Grid GenerationQueue'!$AY$5:$AY$467,$C183,'Grid GenerationQueue'!$BB$5:$BB$467,"&lt;"&amp;$BE$3)</f>
        <v>0</v>
      </c>
      <c r="CM183">
        <f>SUMIFS('Grid GenerationQueue'!AN$5:AN$467,'Grid GenerationQueue'!$AX$5:$AX$467,$B183,'Grid GenerationQueue'!$AY$5:$AY$467,$C183,'Grid GenerationQueue'!$BB$5:$BB$467,"&lt;"&amp;$BE$3)</f>
        <v>0</v>
      </c>
      <c r="CN183">
        <f>SUMIFS('Grid GenerationQueue'!AO$5:AO$467,'Grid GenerationQueue'!$AX$5:$AX$467,$B183,'Grid GenerationQueue'!$AY$5:$AY$467,$C183,'Grid GenerationQueue'!$BB$5:$BB$467,"&lt;"&amp;$BE$3)</f>
        <v>161.92500000000001</v>
      </c>
      <c r="CO183">
        <f>SUMIFS('Grid GenerationQueue'!AP$5:AP$467,'Grid GenerationQueue'!$AX$5:$AX$467,$B183,'Grid GenerationQueue'!$AY$5:$AY$467,$C183,'Grid GenerationQueue'!$BB$5:$BB$467,"&lt;"&amp;$BE$3)</f>
        <v>0</v>
      </c>
    </row>
    <row r="184" spans="1:93" x14ac:dyDescent="0.35">
      <c r="A184" t="s">
        <v>4653</v>
      </c>
      <c r="B184" t="s">
        <v>4728</v>
      </c>
      <c r="C184">
        <v>500</v>
      </c>
      <c r="D184">
        <f>SUMIFS('Grid GenerationQueue'!AE$5:AE$467,'Grid GenerationQueue'!$AX$5:$AX$467,$B184,'Grid GenerationQueue'!$AY$5:$AY$467,$C184,'Grid GenerationQueue'!$BI$5:$BI$467,"&lt;4")</f>
        <v>0</v>
      </c>
      <c r="E184">
        <f>SUMIFS('Grid GenerationQueue'!AF$5:AF$467,'Grid GenerationQueue'!$AX$5:$AX$467,$B184,'Grid GenerationQueue'!$AY$5:$AY$467,$C184,'Grid GenerationQueue'!$BI$5:$BI$467,"&lt;4")</f>
        <v>0</v>
      </c>
      <c r="F184">
        <f>SUMIFS('Grid GenerationQueue'!AG$5:AG$467,'Grid GenerationQueue'!$AX$5:$AX$467,$B184,'Grid GenerationQueue'!$AY$5:$AY$467,$C184,'Grid GenerationQueue'!$BI$5:$BI$467,"&lt;4")</f>
        <v>0</v>
      </c>
      <c r="G184">
        <f>SUMIFS('Grid GenerationQueue'!AH$5:AH$467,'Grid GenerationQueue'!$AX$5:$AX$467,$B184,'Grid GenerationQueue'!$AY$5:$AY$467,$C184,'Grid GenerationQueue'!$BI$5:$BI$467,"&lt;4")</f>
        <v>0</v>
      </c>
      <c r="H184">
        <f>SUMIFS('Grid GenerationQueue'!AI$5:AI$467,'Grid GenerationQueue'!$AX$5:$AX$467,$B184,'Grid GenerationQueue'!$AY$5:$AY$467,$C184,'Grid GenerationQueue'!$BI$5:$BI$467,"&lt;4")</f>
        <v>0</v>
      </c>
      <c r="I184">
        <f>SUMIFS('Grid GenerationQueue'!AJ$5:AJ$467,'Grid GenerationQueue'!$AX$5:$AX$467,$B184,'Grid GenerationQueue'!$AY$5:$AY$467,$C184,'Grid GenerationQueue'!$BI$5:$BI$467,"&lt;4")</f>
        <v>0</v>
      </c>
      <c r="J184">
        <f>SUMIFS('Grid GenerationQueue'!AK$5:AK$467,'Grid GenerationQueue'!$AX$5:$AX$467,$B184,'Grid GenerationQueue'!$AY$5:$AY$467,$C184,'Grid GenerationQueue'!$BI$5:$BI$467,"&lt;4")</f>
        <v>0</v>
      </c>
      <c r="K184">
        <f>SUMIFS('Grid GenerationQueue'!AL$5:AL$467,'Grid GenerationQueue'!$AX$5:$AX$467,$B184,'Grid GenerationQueue'!$AY$5:$AY$467,$C184,'Grid GenerationQueue'!$BI$5:$BI$467,"&lt;4")</f>
        <v>0</v>
      </c>
      <c r="L184">
        <f>SUMIFS('Grid GenerationQueue'!AM$5:AM$467,'Grid GenerationQueue'!$AX$5:$AX$467,$B184,'Grid GenerationQueue'!$AY$5:$AY$467,$C184,'Grid GenerationQueue'!$BI$5:$BI$467,"&lt;4")</f>
        <v>0</v>
      </c>
      <c r="M184">
        <f>SUMIFS('Grid GenerationQueue'!AN$5:AN$467,'Grid GenerationQueue'!$AX$5:$AX$467,$B184,'Grid GenerationQueue'!$AY$5:$AY$467,$C184,'Grid GenerationQueue'!$BI$5:$BI$467,"&lt;4")</f>
        <v>0</v>
      </c>
      <c r="N184">
        <f>SUMIFS('Grid GenerationQueue'!AO$5:AO$467,'Grid GenerationQueue'!$AX$5:$AX$467,$B184,'Grid GenerationQueue'!$AY$5:$AY$467,$C184,'Grid GenerationQueue'!$BI$5:$BI$467,"&lt;4")</f>
        <v>0</v>
      </c>
      <c r="O184">
        <f>SUMIFS('Grid GenerationQueue'!AP$5:AP$467,'Grid GenerationQueue'!$AX$5:$AX$467,$B184,'Grid GenerationQueue'!$AY$5:$AY$467,$C184,'Grid GenerationQueue'!$BI$5:$BI$467,"&lt;4")</f>
        <v>0</v>
      </c>
      <c r="Q184">
        <f>SUMIFS('Grid GenerationQueue'!AE$5:AE$467,'Grid GenerationQueue'!$AX$5:$AX$467,$B184,'Grid GenerationQueue'!$AY$5:$AY$467,$C184,'Grid GenerationQueue'!$BH$5:$BH$467,"Executed")</f>
        <v>0</v>
      </c>
      <c r="R184">
        <f>SUMIFS('Grid GenerationQueue'!AF$5:AF$467,'Grid GenerationQueue'!$AX$5:$AX$467,$B184,'Grid GenerationQueue'!$AY$5:$AY$467,$C184,'Grid GenerationQueue'!$BH$5:$BH$467,"Executed")</f>
        <v>0</v>
      </c>
      <c r="S184">
        <f>SUMIFS('Grid GenerationQueue'!AG$5:AG$467,'Grid GenerationQueue'!$AX$5:$AX$467,$B184,'Grid GenerationQueue'!$AY$5:$AY$467,$C184,'Grid GenerationQueue'!$BH$5:$BH$467,"Executed")</f>
        <v>0</v>
      </c>
      <c r="T184">
        <f>SUMIFS('Grid GenerationQueue'!AH$5:AH$467,'Grid GenerationQueue'!$AX$5:$AX$467,$B184,'Grid GenerationQueue'!$AY$5:$AY$467,$C184,'Grid GenerationQueue'!$BH$5:$BH$467,"Executed")</f>
        <v>0</v>
      </c>
      <c r="U184">
        <f>SUMIFS('Grid GenerationQueue'!AI$5:AI$467,'Grid GenerationQueue'!$AX$5:$AX$467,$B184,'Grid GenerationQueue'!$AY$5:$AY$467,$C184,'Grid GenerationQueue'!$BH$5:$BH$467,"Executed")</f>
        <v>0</v>
      </c>
      <c r="V184">
        <f>SUMIFS('Grid GenerationQueue'!AJ$5:AJ$467,'Grid GenerationQueue'!$AX$5:$AX$467,$B184,'Grid GenerationQueue'!$AY$5:$AY$467,$C184,'Grid GenerationQueue'!$BH$5:$BH$467,"Executed")</f>
        <v>0</v>
      </c>
      <c r="W184">
        <f>SUMIFS('Grid GenerationQueue'!AK$5:AK$467,'Grid GenerationQueue'!$AX$5:$AX$467,$B184,'Grid GenerationQueue'!$AY$5:$AY$467,$C184,'Grid GenerationQueue'!$BH$5:$BH$467,"Executed")</f>
        <v>0</v>
      </c>
      <c r="X184">
        <f>SUMIFS('Grid GenerationQueue'!AL$5:AL$467,'Grid GenerationQueue'!$AX$5:$AX$467,$B184,'Grid GenerationQueue'!$AY$5:$AY$467,$C184,'Grid GenerationQueue'!$BH$5:$BH$467,"Executed")</f>
        <v>0</v>
      </c>
      <c r="Y184">
        <f>SUMIFS('Grid GenerationQueue'!AM$5:AM$467,'Grid GenerationQueue'!$AX$5:$AX$467,$B184,'Grid GenerationQueue'!$AY$5:$AY$467,$C184,'Grid GenerationQueue'!$BH$5:$BH$467,"Executed")</f>
        <v>0</v>
      </c>
      <c r="Z184">
        <f>SUMIFS('Grid GenerationQueue'!AN$5:AN$467,'Grid GenerationQueue'!$AX$5:$AX$467,$B184,'Grid GenerationQueue'!$AY$5:$AY$467,$C184,'Grid GenerationQueue'!$BH$5:$BH$467,"Executed")</f>
        <v>0</v>
      </c>
      <c r="AA184">
        <f>SUMIFS('Grid GenerationQueue'!AO$5:AO$467,'Grid GenerationQueue'!$AX$5:$AX$467,$B184,'Grid GenerationQueue'!$AY$5:$AY$467,$C184,'Grid GenerationQueue'!$BH$5:$BH$467,"Executed")</f>
        <v>0</v>
      </c>
      <c r="AB184">
        <f>SUMIFS('Grid GenerationQueue'!AP$5:AP$467,'Grid GenerationQueue'!$AX$5:$AX$467,$B184,'Grid GenerationQueue'!$AY$5:$AY$467,$C184,'Grid GenerationQueue'!$BH$5:$BH$467,"Executed")</f>
        <v>0</v>
      </c>
      <c r="AD184">
        <f>SUMIFS('Grid GenerationQueue'!AE$5:AE$467,'Grid GenerationQueue'!$AX$5:$AX$467,$B184,'Grid GenerationQueue'!$AY$5:$AY$467,$C184,'Grid GenerationQueue'!$BF$5:$BF$467,"&lt;&gt;"&amp;"")</f>
        <v>0</v>
      </c>
      <c r="AE184">
        <f>SUMIFS('Grid GenerationQueue'!AF$5:AF$467,'Grid GenerationQueue'!$AX$5:$AX$467,$B184,'Grid GenerationQueue'!$AY$5:$AY$467,$C184,'Grid GenerationQueue'!$BF$5:$BF$467,"&lt;&gt;"&amp;"")</f>
        <v>0</v>
      </c>
      <c r="AF184">
        <f>SUMIFS('Grid GenerationQueue'!AG$5:AG$467,'Grid GenerationQueue'!$AX$5:$AX$467,$B184,'Grid GenerationQueue'!$AY$5:$AY$467,$C184,'Grid GenerationQueue'!$BF$5:$BF$467,"&lt;&gt;"&amp;"")</f>
        <v>0</v>
      </c>
      <c r="AG184">
        <f>SUMIFS('Grid GenerationQueue'!AH$5:AH$467,'Grid GenerationQueue'!$AX$5:$AX$467,$B184,'Grid GenerationQueue'!$AY$5:$AY$467,$C184,'Grid GenerationQueue'!$BF$5:$BF$467,"&lt;&gt;"&amp;"")</f>
        <v>0</v>
      </c>
      <c r="AH184">
        <f>SUMIFS('Grid GenerationQueue'!AI$5:AI$467,'Grid GenerationQueue'!$AX$5:$AX$467,$B184,'Grid GenerationQueue'!$AY$5:$AY$467,$C184,'Grid GenerationQueue'!$BF$5:$BF$467,"&lt;&gt;"&amp;"")</f>
        <v>0</v>
      </c>
      <c r="AI184">
        <f>SUMIFS('Grid GenerationQueue'!AJ$5:AJ$467,'Grid GenerationQueue'!$AX$5:$AX$467,$B184,'Grid GenerationQueue'!$AY$5:$AY$467,$C184,'Grid GenerationQueue'!$BF$5:$BF$467,"&lt;&gt;"&amp;"")</f>
        <v>0</v>
      </c>
      <c r="AJ184">
        <f>SUMIFS('Grid GenerationQueue'!AK$5:AK$467,'Grid GenerationQueue'!$AX$5:$AX$467,$B184,'Grid GenerationQueue'!$AY$5:$AY$467,$C184,'Grid GenerationQueue'!$BF$5:$BF$467,"&lt;&gt;"&amp;"")</f>
        <v>0</v>
      </c>
      <c r="AK184">
        <f>SUMIFS('Grid GenerationQueue'!AL$5:AL$467,'Grid GenerationQueue'!$AX$5:$AX$467,$B184,'Grid GenerationQueue'!$AY$5:$AY$467,$C184,'Grid GenerationQueue'!$BF$5:$BF$467,"&lt;&gt;"&amp;"")</f>
        <v>0</v>
      </c>
      <c r="AL184">
        <f>SUMIFS('Grid GenerationQueue'!AM$5:AM$467,'Grid GenerationQueue'!$AX$5:$AX$467,$B184,'Grid GenerationQueue'!$AY$5:$AY$467,$C184,'Grid GenerationQueue'!$BF$5:$BF$467,"&lt;&gt;"&amp;"")</f>
        <v>0</v>
      </c>
      <c r="AM184">
        <f>SUMIFS('Grid GenerationQueue'!AN$5:AN$467,'Grid GenerationQueue'!$AX$5:$AX$467,$B184,'Grid GenerationQueue'!$AY$5:$AY$467,$C184,'Grid GenerationQueue'!$BF$5:$BF$467,"&lt;&gt;"&amp;"")</f>
        <v>0</v>
      </c>
      <c r="AN184">
        <f>SUMIFS('Grid GenerationQueue'!AO$5:AO$467,'Grid GenerationQueue'!$AX$5:$AX$467,$B184,'Grid GenerationQueue'!$AY$5:$AY$467,$C184,'Grid GenerationQueue'!$BF$5:$BF$467,"&lt;&gt;"&amp;"")</f>
        <v>0</v>
      </c>
      <c r="AO184">
        <f>SUMIFS('Grid GenerationQueue'!AP$5:AP$467,'Grid GenerationQueue'!$AX$5:$AX$467,$B184,'Grid GenerationQueue'!$AY$5:$AY$467,$C184,'Grid GenerationQueue'!$BF$5:$BF$467,"&lt;&gt;"&amp;"")</f>
        <v>0</v>
      </c>
      <c r="AQ184">
        <f>SUMIFS('Grid GenerationQueue'!AE$5:AE$467,'Grid GenerationQueue'!$AX$5:$AX$467,$B184,'Grid GenerationQueue'!$AY$5:$AY$467,$C184)</f>
        <v>0</v>
      </c>
      <c r="AR184">
        <f>SUMIFS('Grid GenerationQueue'!AF$5:AF$467,'Grid GenerationQueue'!$AX$5:$AX$467,$B184,'Grid GenerationQueue'!$AY$5:$AY$467,$C184)</f>
        <v>0</v>
      </c>
      <c r="AS184">
        <f>SUMIFS('Grid GenerationQueue'!AG$5:AG$467,'Grid GenerationQueue'!$AX$5:$AX$467,$B184,'Grid GenerationQueue'!$AY$5:$AY$467,$C184)</f>
        <v>0</v>
      </c>
      <c r="AT184">
        <f>SUMIFS('Grid GenerationQueue'!AH$5:AH$467,'Grid GenerationQueue'!$AX$5:$AX$467,$B184,'Grid GenerationQueue'!$AY$5:$AY$467,$C184)</f>
        <v>0</v>
      </c>
      <c r="AU184">
        <f>SUMIFS('Grid GenerationQueue'!AI$5:AI$467,'Grid GenerationQueue'!$AX$5:$AX$467,$B184,'Grid GenerationQueue'!$AY$5:$AY$467,$C184)</f>
        <v>0</v>
      </c>
      <c r="AV184">
        <f>SUMIFS('Grid GenerationQueue'!AJ$5:AJ$467,'Grid GenerationQueue'!$AX$5:$AX$467,$B184,'Grid GenerationQueue'!$AY$5:$AY$467,$C184)</f>
        <v>0</v>
      </c>
      <c r="AW184">
        <f>SUMIFS('Grid GenerationQueue'!AK$5:AK$467,'Grid GenerationQueue'!$AX$5:$AX$467,$B184,'Grid GenerationQueue'!$AY$5:$AY$467,$C184)</f>
        <v>0</v>
      </c>
      <c r="AX184">
        <f>SUMIFS('Grid GenerationQueue'!AL$5:AL$467,'Grid GenerationQueue'!$AX$5:$AX$467,$B184,'Grid GenerationQueue'!$AY$5:$AY$467,$C184)</f>
        <v>0</v>
      </c>
      <c r="AY184">
        <f>SUMIFS('Grid GenerationQueue'!AM$5:AM$467,'Grid GenerationQueue'!$AX$5:$AX$467,$B184,'Grid GenerationQueue'!$AY$5:$AY$467,$C184)</f>
        <v>0</v>
      </c>
      <c r="AZ184">
        <f>SUMIFS('Grid GenerationQueue'!AN$5:AN$467,'Grid GenerationQueue'!$AX$5:$AX$467,$B184,'Grid GenerationQueue'!$AY$5:$AY$467,$C184)</f>
        <v>0</v>
      </c>
      <c r="BA184">
        <f>SUMIFS('Grid GenerationQueue'!AO$5:AO$467,'Grid GenerationQueue'!$AX$5:$AX$467,$B184,'Grid GenerationQueue'!$AY$5:$AY$467,$C184)</f>
        <v>0</v>
      </c>
      <c r="BB184">
        <f>SUMIFS('Grid GenerationQueue'!AP$5:AP$467,'Grid GenerationQueue'!$AX$5:$AX$467,$B184,'Grid GenerationQueue'!$AY$5:$AY$467,$C184)</f>
        <v>0</v>
      </c>
      <c r="BD184">
        <f>SUMIFS('Grid GenerationQueue'!AE$5:AE$467,'Grid GenerationQueue'!$AX$5:$AX$467,$B184,'Grid GenerationQueue'!$AY$5:$AY$467,$C184,'Grid GenerationQueue'!$BH$5:$BH$467,"Executed",'Grid GenerationQueue'!$BB$5:$BB$467,"&lt;"&amp;$BE$3)</f>
        <v>0</v>
      </c>
      <c r="BE184">
        <f>SUMIFS('Grid GenerationQueue'!AF$5:AF$467,'Grid GenerationQueue'!$AX$5:$AX$467,$B184,'Grid GenerationQueue'!$AY$5:$AY$467,$C184,'Grid GenerationQueue'!$BH$5:$BH$467,"Executed",'Grid GenerationQueue'!$BB$5:$BB$467,"&lt;"&amp;$BE$3)</f>
        <v>0</v>
      </c>
      <c r="BF184">
        <f>SUMIFS('Grid GenerationQueue'!AG$5:AG$467,'Grid GenerationQueue'!$AX$5:$AX$467,$B184,'Grid GenerationQueue'!$AY$5:$AY$467,$C184,'Grid GenerationQueue'!$BH$5:$BH$467,"Executed",'Grid GenerationQueue'!$BB$5:$BB$467,"&lt;"&amp;$BE$3)</f>
        <v>0</v>
      </c>
      <c r="BG184">
        <f>SUMIFS('Grid GenerationQueue'!AH$5:AH$467,'Grid GenerationQueue'!$AX$5:$AX$467,$B184,'Grid GenerationQueue'!$AY$5:$AY$467,$C184,'Grid GenerationQueue'!$BH$5:$BH$467,"Executed",'Grid GenerationQueue'!$BB$5:$BB$467,"&lt;"&amp;$BE$3)</f>
        <v>0</v>
      </c>
      <c r="BH184">
        <f>SUMIFS('Grid GenerationQueue'!AI$5:AI$467,'Grid GenerationQueue'!$AX$5:$AX$467,$B184,'Grid GenerationQueue'!$AY$5:$AY$467,$C184,'Grid GenerationQueue'!$BH$5:$BH$467,"Executed",'Grid GenerationQueue'!$BB$5:$BB$467,"&lt;"&amp;$BE$3)</f>
        <v>0</v>
      </c>
      <c r="BI184">
        <f>SUMIFS('Grid GenerationQueue'!AJ$5:AJ$467,'Grid GenerationQueue'!$AX$5:$AX$467,$B184,'Grid GenerationQueue'!$AY$5:$AY$467,$C184,'Grid GenerationQueue'!$BH$5:$BH$467,"Executed",'Grid GenerationQueue'!$BB$5:$BB$467,"&lt;"&amp;$BE$3)</f>
        <v>0</v>
      </c>
      <c r="BJ184">
        <f>SUMIFS('Grid GenerationQueue'!AK$5:AK$467,'Grid GenerationQueue'!$AX$5:$AX$467,$B184,'Grid GenerationQueue'!$AY$5:$AY$467,$C184,'Grid GenerationQueue'!$BH$5:$BH$467,"Executed",'Grid GenerationQueue'!$BB$5:$BB$467,"&lt;"&amp;$BE$3)</f>
        <v>0</v>
      </c>
      <c r="BK184">
        <f>SUMIFS('Grid GenerationQueue'!AL$5:AL$467,'Grid GenerationQueue'!$AX$5:$AX$467,$B184,'Grid GenerationQueue'!$AY$5:$AY$467,$C184,'Grid GenerationQueue'!$BH$5:$BH$467,"Executed",'Grid GenerationQueue'!$BB$5:$BB$467,"&lt;"&amp;$BE$3)</f>
        <v>0</v>
      </c>
      <c r="BL184">
        <f>SUMIFS('Grid GenerationQueue'!AM$5:AM$467,'Grid GenerationQueue'!$AX$5:$AX$467,$B184,'Grid GenerationQueue'!$AY$5:$AY$467,$C184,'Grid GenerationQueue'!$BH$5:$BH$467,"Executed",'Grid GenerationQueue'!$BB$5:$BB$467,"&lt;"&amp;$BE$3)</f>
        <v>0</v>
      </c>
      <c r="BM184">
        <f>SUMIFS('Grid GenerationQueue'!AN$5:AN$467,'Grid GenerationQueue'!$AX$5:$AX$467,$B184,'Grid GenerationQueue'!$AY$5:$AY$467,$C184,'Grid GenerationQueue'!$BH$5:$BH$467,"Executed",'Grid GenerationQueue'!$BB$5:$BB$467,"&lt;"&amp;$BE$3)</f>
        <v>0</v>
      </c>
      <c r="BN184">
        <f>SUMIFS('Grid GenerationQueue'!AO$5:AO$467,'Grid GenerationQueue'!$AX$5:$AX$467,$B184,'Grid GenerationQueue'!$AY$5:$AY$467,$C184,'Grid GenerationQueue'!$BH$5:$BH$467,"Executed",'Grid GenerationQueue'!$BB$5:$BB$467,"&lt;"&amp;$BE$3)</f>
        <v>0</v>
      </c>
      <c r="BO184">
        <f>SUMIFS('Grid GenerationQueue'!AP$5:AP$467,'Grid GenerationQueue'!$AX$5:$AX$467,$B184,'Grid GenerationQueue'!$AY$5:$AY$467,$C184,'Grid GenerationQueue'!$BH$5:$BH$467,"Executed",'Grid GenerationQueue'!$BB$5:$BB$467,"&lt;"&amp;$BE$3)</f>
        <v>0</v>
      </c>
      <c r="BQ184">
        <f>SUMIFS('Grid GenerationQueue'!AE$5:AE$467,'Grid GenerationQueue'!$AX$5:$AX$467,$B184,'Grid GenerationQueue'!$AY$5:$AY$467,$C184,'Grid GenerationQueue'!$BF$5:$BF$467,"&lt;&gt;"&amp;"",'Grid GenerationQueue'!$BB$5:$BB$467,"&lt;"&amp;$BE$3)</f>
        <v>0</v>
      </c>
      <c r="BR184">
        <f>SUMIFS('Grid GenerationQueue'!AF$5:AF$467,'Grid GenerationQueue'!$AX$5:$AX$467,$B184,'Grid GenerationQueue'!$AY$5:$AY$467,$C184,'Grid GenerationQueue'!$BF$5:$BF$467,"&lt;&gt;"&amp;"",'Grid GenerationQueue'!$BB$5:$BB$467,"&lt;"&amp;$BE$3)</f>
        <v>0</v>
      </c>
      <c r="BS184">
        <f>SUMIFS('Grid GenerationQueue'!AG$5:AG$467,'Grid GenerationQueue'!$AX$5:$AX$467,$B184,'Grid GenerationQueue'!$AY$5:$AY$467,$C184,'Grid GenerationQueue'!$BF$5:$BF$467,"&lt;&gt;"&amp;"",'Grid GenerationQueue'!$BB$5:$BB$467,"&lt;"&amp;$BE$3)</f>
        <v>0</v>
      </c>
      <c r="BT184">
        <f>SUMIFS('Grid GenerationQueue'!AH$5:AH$467,'Grid GenerationQueue'!$AX$5:$AX$467,$B184,'Grid GenerationQueue'!$AY$5:$AY$467,$C184,'Grid GenerationQueue'!$BF$5:$BF$467,"&lt;&gt;"&amp;"",'Grid GenerationQueue'!$BB$5:$BB$467,"&lt;"&amp;$BE$3)</f>
        <v>0</v>
      </c>
      <c r="BU184">
        <f>SUMIFS('Grid GenerationQueue'!AI$5:AI$467,'Grid GenerationQueue'!$AX$5:$AX$467,$B184,'Grid GenerationQueue'!$AY$5:$AY$467,$C184,'Grid GenerationQueue'!$BF$5:$BF$467,"&lt;&gt;"&amp;"",'Grid GenerationQueue'!$BB$5:$BB$467,"&lt;"&amp;$BE$3)</f>
        <v>0</v>
      </c>
      <c r="BV184">
        <f>SUMIFS('Grid GenerationQueue'!AJ$5:AJ$467,'Grid GenerationQueue'!$AX$5:$AX$467,$B184,'Grid GenerationQueue'!$AY$5:$AY$467,$C184,'Grid GenerationQueue'!$BF$5:$BF$467,"&lt;&gt;"&amp;"",'Grid GenerationQueue'!$BB$5:$BB$467,"&lt;"&amp;$BE$3)</f>
        <v>0</v>
      </c>
      <c r="BW184">
        <f>SUMIFS('Grid GenerationQueue'!AK$5:AK$467,'Grid GenerationQueue'!$AX$5:$AX$467,$B184,'Grid GenerationQueue'!$AY$5:$AY$467,$C184,'Grid GenerationQueue'!$BF$5:$BF$467,"&lt;&gt;"&amp;"",'Grid GenerationQueue'!$BB$5:$BB$467,"&lt;"&amp;$BE$3)</f>
        <v>0</v>
      </c>
      <c r="BX184">
        <f>SUMIFS('Grid GenerationQueue'!AL$5:AL$467,'Grid GenerationQueue'!$AX$5:$AX$467,$B184,'Grid GenerationQueue'!$AY$5:$AY$467,$C184,'Grid GenerationQueue'!$BF$5:$BF$467,"&lt;&gt;"&amp;"",'Grid GenerationQueue'!$BB$5:$BB$467,"&lt;"&amp;$BE$3)</f>
        <v>0</v>
      </c>
      <c r="BY184">
        <f>SUMIFS('Grid GenerationQueue'!AM$5:AM$467,'Grid GenerationQueue'!$AX$5:$AX$467,$B184,'Grid GenerationQueue'!$AY$5:$AY$467,$C184,'Grid GenerationQueue'!$BF$5:$BF$467,"&lt;&gt;"&amp;"",'Grid GenerationQueue'!$BB$5:$BB$467,"&lt;"&amp;$BE$3)</f>
        <v>0</v>
      </c>
      <c r="BZ184">
        <f>SUMIFS('Grid GenerationQueue'!AN$5:AN$467,'Grid GenerationQueue'!$AX$5:$AX$467,$B184,'Grid GenerationQueue'!$AY$5:$AY$467,$C184,'Grid GenerationQueue'!$BF$5:$BF$467,"&lt;&gt;"&amp;"",'Grid GenerationQueue'!$BB$5:$BB$467,"&lt;"&amp;$BE$3)</f>
        <v>0</v>
      </c>
      <c r="CA184">
        <f>SUMIFS('Grid GenerationQueue'!AO$5:AO$467,'Grid GenerationQueue'!$AX$5:$AX$467,$B184,'Grid GenerationQueue'!$AY$5:$AY$467,$C184,'Grid GenerationQueue'!$BF$5:$BF$467,"&lt;&gt;"&amp;"",'Grid GenerationQueue'!$BB$5:$BB$467,"&lt;"&amp;$BE$3)</f>
        <v>0</v>
      </c>
      <c r="CB184">
        <f>SUMIFS('Grid GenerationQueue'!AP$5:AP$467,'Grid GenerationQueue'!$AX$5:$AX$467,$B184,'Grid GenerationQueue'!$AY$5:$AY$467,$C184,'Grid GenerationQueue'!$BF$5:$BF$467,"&lt;&gt;"&amp;"",'Grid GenerationQueue'!$BB$5:$BB$467,"&lt;"&amp;$BE$3)</f>
        <v>0</v>
      </c>
      <c r="CD184">
        <f>SUMIFS('Grid GenerationQueue'!AE$5:AE$467,'Grid GenerationQueue'!$AX$5:$AX$467,$B184,'Grid GenerationQueue'!$AY$5:$AY$467,$C184,'Grid GenerationQueue'!$BB$5:$BB$467,"&lt;"&amp;$BE$3)</f>
        <v>0</v>
      </c>
      <c r="CE184">
        <f>SUMIFS('Grid GenerationQueue'!AF$5:AF$467,'Grid GenerationQueue'!$AX$5:$AX$467,$B184,'Grid GenerationQueue'!$AY$5:$AY$467,$C184,'Grid GenerationQueue'!$BB$5:$BB$467,"&lt;"&amp;$BE$3)</f>
        <v>0</v>
      </c>
      <c r="CF184">
        <f>SUMIFS('Grid GenerationQueue'!AG$5:AG$467,'Grid GenerationQueue'!$AX$5:$AX$467,$B184,'Grid GenerationQueue'!$AY$5:$AY$467,$C184,'Grid GenerationQueue'!$BB$5:$BB$467,"&lt;"&amp;$BE$3)</f>
        <v>0</v>
      </c>
      <c r="CG184">
        <f>SUMIFS('Grid GenerationQueue'!AH$5:AH$467,'Grid GenerationQueue'!$AX$5:$AX$467,$B184,'Grid GenerationQueue'!$AY$5:$AY$467,$C184,'Grid GenerationQueue'!$BB$5:$BB$467,"&lt;"&amp;$BE$3)</f>
        <v>0</v>
      </c>
      <c r="CH184">
        <f>SUMIFS('Grid GenerationQueue'!AI$5:AI$467,'Grid GenerationQueue'!$AX$5:$AX$467,$B184,'Grid GenerationQueue'!$AY$5:$AY$467,$C184,'Grid GenerationQueue'!$BB$5:$BB$467,"&lt;"&amp;$BE$3)</f>
        <v>0</v>
      </c>
      <c r="CI184">
        <f>SUMIFS('Grid GenerationQueue'!AJ$5:AJ$467,'Grid GenerationQueue'!$AX$5:$AX$467,$B184,'Grid GenerationQueue'!$AY$5:$AY$467,$C184,'Grid GenerationQueue'!$BB$5:$BB$467,"&lt;"&amp;$BE$3)</f>
        <v>0</v>
      </c>
      <c r="CJ184">
        <f>SUMIFS('Grid GenerationQueue'!AK$5:AK$467,'Grid GenerationQueue'!$AX$5:$AX$467,$B184,'Grid GenerationQueue'!$AY$5:$AY$467,$C184,'Grid GenerationQueue'!$BB$5:$BB$467,"&lt;"&amp;$BE$3)</f>
        <v>0</v>
      </c>
      <c r="CK184">
        <f>SUMIFS('Grid GenerationQueue'!AL$5:AL$467,'Grid GenerationQueue'!$AX$5:$AX$467,$B184,'Grid GenerationQueue'!$AY$5:$AY$467,$C184,'Grid GenerationQueue'!$BB$5:$BB$467,"&lt;"&amp;$BE$3)</f>
        <v>0</v>
      </c>
      <c r="CL184">
        <f>SUMIFS('Grid GenerationQueue'!AM$5:AM$467,'Grid GenerationQueue'!$AX$5:$AX$467,$B184,'Grid GenerationQueue'!$AY$5:$AY$467,$C184,'Grid GenerationQueue'!$BB$5:$BB$467,"&lt;"&amp;$BE$3)</f>
        <v>0</v>
      </c>
      <c r="CM184">
        <f>SUMIFS('Grid GenerationQueue'!AN$5:AN$467,'Grid GenerationQueue'!$AX$5:$AX$467,$B184,'Grid GenerationQueue'!$AY$5:$AY$467,$C184,'Grid GenerationQueue'!$BB$5:$BB$467,"&lt;"&amp;$BE$3)</f>
        <v>0</v>
      </c>
      <c r="CN184">
        <f>SUMIFS('Grid GenerationQueue'!AO$5:AO$467,'Grid GenerationQueue'!$AX$5:$AX$467,$B184,'Grid GenerationQueue'!$AY$5:$AY$467,$C184,'Grid GenerationQueue'!$BB$5:$BB$467,"&lt;"&amp;$BE$3)</f>
        <v>0</v>
      </c>
      <c r="CO184">
        <f>SUMIFS('Grid GenerationQueue'!AP$5:AP$467,'Grid GenerationQueue'!$AX$5:$AX$467,$B184,'Grid GenerationQueue'!$AY$5:$AY$467,$C184,'Grid GenerationQueue'!$BB$5:$BB$467,"&lt;"&amp;$BE$3)</f>
        <v>0</v>
      </c>
    </row>
    <row r="185" spans="1:93" x14ac:dyDescent="0.35">
      <c r="A185" t="s">
        <v>4645</v>
      </c>
      <c r="B185" t="s">
        <v>4729</v>
      </c>
      <c r="C185">
        <v>230</v>
      </c>
      <c r="D185">
        <f>SUMIFS('Grid GenerationQueue'!AE$5:AE$467,'Grid GenerationQueue'!$AX$5:$AX$467,$B185,'Grid GenerationQueue'!$AY$5:$AY$467,$C185,'Grid GenerationQueue'!$BI$5:$BI$467,"&lt;4")</f>
        <v>0</v>
      </c>
      <c r="E185">
        <f>SUMIFS('Grid GenerationQueue'!AF$5:AF$467,'Grid GenerationQueue'!$AX$5:$AX$467,$B185,'Grid GenerationQueue'!$AY$5:$AY$467,$C185,'Grid GenerationQueue'!$BI$5:$BI$467,"&lt;4")</f>
        <v>0</v>
      </c>
      <c r="F185">
        <f>SUMIFS('Grid GenerationQueue'!AG$5:AG$467,'Grid GenerationQueue'!$AX$5:$AX$467,$B185,'Grid GenerationQueue'!$AY$5:$AY$467,$C185,'Grid GenerationQueue'!$BI$5:$BI$467,"&lt;4")</f>
        <v>0</v>
      </c>
      <c r="G185">
        <f>SUMIFS('Grid GenerationQueue'!AH$5:AH$467,'Grid GenerationQueue'!$AX$5:$AX$467,$B185,'Grid GenerationQueue'!$AY$5:$AY$467,$C185,'Grid GenerationQueue'!$BI$5:$BI$467,"&lt;4")</f>
        <v>0</v>
      </c>
      <c r="H185">
        <f>SUMIFS('Grid GenerationQueue'!AI$5:AI$467,'Grid GenerationQueue'!$AX$5:$AX$467,$B185,'Grid GenerationQueue'!$AY$5:$AY$467,$C185,'Grid GenerationQueue'!$BI$5:$BI$467,"&lt;4")</f>
        <v>0</v>
      </c>
      <c r="I185">
        <f>SUMIFS('Grid GenerationQueue'!AJ$5:AJ$467,'Grid GenerationQueue'!$AX$5:$AX$467,$B185,'Grid GenerationQueue'!$AY$5:$AY$467,$C185,'Grid GenerationQueue'!$BI$5:$BI$467,"&lt;4")</f>
        <v>0</v>
      </c>
      <c r="J185">
        <f>SUMIFS('Grid GenerationQueue'!AK$5:AK$467,'Grid GenerationQueue'!$AX$5:$AX$467,$B185,'Grid GenerationQueue'!$AY$5:$AY$467,$C185,'Grid GenerationQueue'!$BI$5:$BI$467,"&lt;4")</f>
        <v>0</v>
      </c>
      <c r="K185">
        <f>SUMIFS('Grid GenerationQueue'!AL$5:AL$467,'Grid GenerationQueue'!$AX$5:$AX$467,$B185,'Grid GenerationQueue'!$AY$5:$AY$467,$C185,'Grid GenerationQueue'!$BI$5:$BI$467,"&lt;4")</f>
        <v>0</v>
      </c>
      <c r="L185">
        <f>SUMIFS('Grid GenerationQueue'!AM$5:AM$467,'Grid GenerationQueue'!$AX$5:$AX$467,$B185,'Grid GenerationQueue'!$AY$5:$AY$467,$C185,'Grid GenerationQueue'!$BI$5:$BI$467,"&lt;4")</f>
        <v>0</v>
      </c>
      <c r="M185">
        <f>SUMIFS('Grid GenerationQueue'!AN$5:AN$467,'Grid GenerationQueue'!$AX$5:$AX$467,$B185,'Grid GenerationQueue'!$AY$5:$AY$467,$C185,'Grid GenerationQueue'!$BI$5:$BI$467,"&lt;4")</f>
        <v>0</v>
      </c>
      <c r="N185">
        <f>SUMIFS('Grid GenerationQueue'!AO$5:AO$467,'Grid GenerationQueue'!$AX$5:$AX$467,$B185,'Grid GenerationQueue'!$AY$5:$AY$467,$C185,'Grid GenerationQueue'!$BI$5:$BI$467,"&lt;4")</f>
        <v>0</v>
      </c>
      <c r="O185">
        <f>SUMIFS('Grid GenerationQueue'!AP$5:AP$467,'Grid GenerationQueue'!$AX$5:$AX$467,$B185,'Grid GenerationQueue'!$AY$5:$AY$467,$C185,'Grid GenerationQueue'!$BI$5:$BI$467,"&lt;4")</f>
        <v>0</v>
      </c>
      <c r="Q185">
        <f>SUMIFS('Grid GenerationQueue'!AE$5:AE$467,'Grid GenerationQueue'!$AX$5:$AX$467,$B185,'Grid GenerationQueue'!$AY$5:$AY$467,$C185,'Grid GenerationQueue'!$BH$5:$BH$467,"Executed")</f>
        <v>0</v>
      </c>
      <c r="R185">
        <f>SUMIFS('Grid GenerationQueue'!AF$5:AF$467,'Grid GenerationQueue'!$AX$5:$AX$467,$B185,'Grid GenerationQueue'!$AY$5:$AY$467,$C185,'Grid GenerationQueue'!$BH$5:$BH$467,"Executed")</f>
        <v>0</v>
      </c>
      <c r="S185">
        <f>SUMIFS('Grid GenerationQueue'!AG$5:AG$467,'Grid GenerationQueue'!$AX$5:$AX$467,$B185,'Grid GenerationQueue'!$AY$5:$AY$467,$C185,'Grid GenerationQueue'!$BH$5:$BH$467,"Executed")</f>
        <v>0</v>
      </c>
      <c r="T185">
        <f>SUMIFS('Grid GenerationQueue'!AH$5:AH$467,'Grid GenerationQueue'!$AX$5:$AX$467,$B185,'Grid GenerationQueue'!$AY$5:$AY$467,$C185,'Grid GenerationQueue'!$BH$5:$BH$467,"Executed")</f>
        <v>0</v>
      </c>
      <c r="U185">
        <f>SUMIFS('Grid GenerationQueue'!AI$5:AI$467,'Grid GenerationQueue'!$AX$5:$AX$467,$B185,'Grid GenerationQueue'!$AY$5:$AY$467,$C185,'Grid GenerationQueue'!$BH$5:$BH$467,"Executed")</f>
        <v>0</v>
      </c>
      <c r="V185">
        <f>SUMIFS('Grid GenerationQueue'!AJ$5:AJ$467,'Grid GenerationQueue'!$AX$5:$AX$467,$B185,'Grid GenerationQueue'!$AY$5:$AY$467,$C185,'Grid GenerationQueue'!$BH$5:$BH$467,"Executed")</f>
        <v>0</v>
      </c>
      <c r="W185">
        <f>SUMIFS('Grid GenerationQueue'!AK$5:AK$467,'Grid GenerationQueue'!$AX$5:$AX$467,$B185,'Grid GenerationQueue'!$AY$5:$AY$467,$C185,'Grid GenerationQueue'!$BH$5:$BH$467,"Executed")</f>
        <v>0</v>
      </c>
      <c r="X185">
        <f>SUMIFS('Grid GenerationQueue'!AL$5:AL$467,'Grid GenerationQueue'!$AX$5:$AX$467,$B185,'Grid GenerationQueue'!$AY$5:$AY$467,$C185,'Grid GenerationQueue'!$BH$5:$BH$467,"Executed")</f>
        <v>0</v>
      </c>
      <c r="Y185">
        <f>SUMIFS('Grid GenerationQueue'!AM$5:AM$467,'Grid GenerationQueue'!$AX$5:$AX$467,$B185,'Grid GenerationQueue'!$AY$5:$AY$467,$C185,'Grid GenerationQueue'!$BH$5:$BH$467,"Executed")</f>
        <v>0</v>
      </c>
      <c r="Z185">
        <f>SUMIFS('Grid GenerationQueue'!AN$5:AN$467,'Grid GenerationQueue'!$AX$5:$AX$467,$B185,'Grid GenerationQueue'!$AY$5:$AY$467,$C185,'Grid GenerationQueue'!$BH$5:$BH$467,"Executed")</f>
        <v>0</v>
      </c>
      <c r="AA185">
        <f>SUMIFS('Grid GenerationQueue'!AO$5:AO$467,'Grid GenerationQueue'!$AX$5:$AX$467,$B185,'Grid GenerationQueue'!$AY$5:$AY$467,$C185,'Grid GenerationQueue'!$BH$5:$BH$467,"Executed")</f>
        <v>0</v>
      </c>
      <c r="AB185">
        <f>SUMIFS('Grid GenerationQueue'!AP$5:AP$467,'Grid GenerationQueue'!$AX$5:$AX$467,$B185,'Grid GenerationQueue'!$AY$5:$AY$467,$C185,'Grid GenerationQueue'!$BH$5:$BH$467,"Executed")</f>
        <v>0</v>
      </c>
      <c r="AD185">
        <f>SUMIFS('Grid GenerationQueue'!AE$5:AE$467,'Grid GenerationQueue'!$AX$5:$AX$467,$B185,'Grid GenerationQueue'!$AY$5:$AY$467,$C185,'Grid GenerationQueue'!$BF$5:$BF$467,"&lt;&gt;"&amp;"")</f>
        <v>0</v>
      </c>
      <c r="AE185">
        <f>SUMIFS('Grid GenerationQueue'!AF$5:AF$467,'Grid GenerationQueue'!$AX$5:$AX$467,$B185,'Grid GenerationQueue'!$AY$5:$AY$467,$C185,'Grid GenerationQueue'!$BF$5:$BF$467,"&lt;&gt;"&amp;"")</f>
        <v>0</v>
      </c>
      <c r="AF185">
        <f>SUMIFS('Grid GenerationQueue'!AG$5:AG$467,'Grid GenerationQueue'!$AX$5:$AX$467,$B185,'Grid GenerationQueue'!$AY$5:$AY$467,$C185,'Grid GenerationQueue'!$BF$5:$BF$467,"&lt;&gt;"&amp;"")</f>
        <v>0</v>
      </c>
      <c r="AG185">
        <f>SUMIFS('Grid GenerationQueue'!AH$5:AH$467,'Grid GenerationQueue'!$AX$5:$AX$467,$B185,'Grid GenerationQueue'!$AY$5:$AY$467,$C185,'Grid GenerationQueue'!$BF$5:$BF$467,"&lt;&gt;"&amp;"")</f>
        <v>0</v>
      </c>
      <c r="AH185">
        <f>SUMIFS('Grid GenerationQueue'!AI$5:AI$467,'Grid GenerationQueue'!$AX$5:$AX$467,$B185,'Grid GenerationQueue'!$AY$5:$AY$467,$C185,'Grid GenerationQueue'!$BF$5:$BF$467,"&lt;&gt;"&amp;"")</f>
        <v>0</v>
      </c>
      <c r="AI185">
        <f>SUMIFS('Grid GenerationQueue'!AJ$5:AJ$467,'Grid GenerationQueue'!$AX$5:$AX$467,$B185,'Grid GenerationQueue'!$AY$5:$AY$467,$C185,'Grid GenerationQueue'!$BF$5:$BF$467,"&lt;&gt;"&amp;"")</f>
        <v>0</v>
      </c>
      <c r="AJ185">
        <f>SUMIFS('Grid GenerationQueue'!AK$5:AK$467,'Grid GenerationQueue'!$AX$5:$AX$467,$B185,'Grid GenerationQueue'!$AY$5:$AY$467,$C185,'Grid GenerationQueue'!$BF$5:$BF$467,"&lt;&gt;"&amp;"")</f>
        <v>0</v>
      </c>
      <c r="AK185">
        <f>SUMIFS('Grid GenerationQueue'!AL$5:AL$467,'Grid GenerationQueue'!$AX$5:$AX$467,$B185,'Grid GenerationQueue'!$AY$5:$AY$467,$C185,'Grid GenerationQueue'!$BF$5:$BF$467,"&lt;&gt;"&amp;"")</f>
        <v>0</v>
      </c>
      <c r="AL185">
        <f>SUMIFS('Grid GenerationQueue'!AM$5:AM$467,'Grid GenerationQueue'!$AX$5:$AX$467,$B185,'Grid GenerationQueue'!$AY$5:$AY$467,$C185,'Grid GenerationQueue'!$BF$5:$BF$467,"&lt;&gt;"&amp;"")</f>
        <v>0</v>
      </c>
      <c r="AM185">
        <f>SUMIFS('Grid GenerationQueue'!AN$5:AN$467,'Grid GenerationQueue'!$AX$5:$AX$467,$B185,'Grid GenerationQueue'!$AY$5:$AY$467,$C185,'Grid GenerationQueue'!$BF$5:$BF$467,"&lt;&gt;"&amp;"")</f>
        <v>0</v>
      </c>
      <c r="AN185">
        <f>SUMIFS('Grid GenerationQueue'!AO$5:AO$467,'Grid GenerationQueue'!$AX$5:$AX$467,$B185,'Grid GenerationQueue'!$AY$5:$AY$467,$C185,'Grid GenerationQueue'!$BF$5:$BF$467,"&lt;&gt;"&amp;"")</f>
        <v>0</v>
      </c>
      <c r="AO185">
        <f>SUMIFS('Grid GenerationQueue'!AP$5:AP$467,'Grid GenerationQueue'!$AX$5:$AX$467,$B185,'Grid GenerationQueue'!$AY$5:$AY$467,$C185,'Grid GenerationQueue'!$BF$5:$BF$467,"&lt;&gt;"&amp;"")</f>
        <v>0</v>
      </c>
      <c r="AQ185">
        <f>SUMIFS('Grid GenerationQueue'!AE$5:AE$467,'Grid GenerationQueue'!$AX$5:$AX$467,$B185,'Grid GenerationQueue'!$AY$5:$AY$467,$C185)</f>
        <v>0</v>
      </c>
      <c r="AR185">
        <f>SUMIFS('Grid GenerationQueue'!AF$5:AF$467,'Grid GenerationQueue'!$AX$5:$AX$467,$B185,'Grid GenerationQueue'!$AY$5:$AY$467,$C185)</f>
        <v>0</v>
      </c>
      <c r="AS185">
        <f>SUMIFS('Grid GenerationQueue'!AG$5:AG$467,'Grid GenerationQueue'!$AX$5:$AX$467,$B185,'Grid GenerationQueue'!$AY$5:$AY$467,$C185)</f>
        <v>0</v>
      </c>
      <c r="AT185">
        <f>SUMIFS('Grid GenerationQueue'!AH$5:AH$467,'Grid GenerationQueue'!$AX$5:$AX$467,$B185,'Grid GenerationQueue'!$AY$5:$AY$467,$C185)</f>
        <v>0</v>
      </c>
      <c r="AU185">
        <f>SUMIFS('Grid GenerationQueue'!AI$5:AI$467,'Grid GenerationQueue'!$AX$5:$AX$467,$B185,'Grid GenerationQueue'!$AY$5:$AY$467,$C185)</f>
        <v>0</v>
      </c>
      <c r="AV185">
        <f>SUMIFS('Grid GenerationQueue'!AJ$5:AJ$467,'Grid GenerationQueue'!$AX$5:$AX$467,$B185,'Grid GenerationQueue'!$AY$5:$AY$467,$C185)</f>
        <v>0</v>
      </c>
      <c r="AW185">
        <f>SUMIFS('Grid GenerationQueue'!AK$5:AK$467,'Grid GenerationQueue'!$AX$5:$AX$467,$B185,'Grid GenerationQueue'!$AY$5:$AY$467,$C185)</f>
        <v>0</v>
      </c>
      <c r="AX185">
        <f>SUMIFS('Grid GenerationQueue'!AL$5:AL$467,'Grid GenerationQueue'!$AX$5:$AX$467,$B185,'Grid GenerationQueue'!$AY$5:$AY$467,$C185)</f>
        <v>0</v>
      </c>
      <c r="AY185">
        <f>SUMIFS('Grid GenerationQueue'!AM$5:AM$467,'Grid GenerationQueue'!$AX$5:$AX$467,$B185,'Grid GenerationQueue'!$AY$5:$AY$467,$C185)</f>
        <v>0</v>
      </c>
      <c r="AZ185">
        <f>SUMIFS('Grid GenerationQueue'!AN$5:AN$467,'Grid GenerationQueue'!$AX$5:$AX$467,$B185,'Grid GenerationQueue'!$AY$5:$AY$467,$C185)</f>
        <v>0</v>
      </c>
      <c r="BA185">
        <f>SUMIFS('Grid GenerationQueue'!AO$5:AO$467,'Grid GenerationQueue'!$AX$5:$AX$467,$B185,'Grid GenerationQueue'!$AY$5:$AY$467,$C185)</f>
        <v>0</v>
      </c>
      <c r="BB185">
        <f>SUMIFS('Grid GenerationQueue'!AP$5:AP$467,'Grid GenerationQueue'!$AX$5:$AX$467,$B185,'Grid GenerationQueue'!$AY$5:$AY$467,$C185)</f>
        <v>0</v>
      </c>
      <c r="BD185">
        <f>SUMIFS('Grid GenerationQueue'!AE$5:AE$467,'Grid GenerationQueue'!$AX$5:$AX$467,$B185,'Grid GenerationQueue'!$AY$5:$AY$467,$C185,'Grid GenerationQueue'!$BH$5:$BH$467,"Executed",'Grid GenerationQueue'!$BB$5:$BB$467,"&lt;"&amp;$BE$3)</f>
        <v>0</v>
      </c>
      <c r="BE185">
        <f>SUMIFS('Grid GenerationQueue'!AF$5:AF$467,'Grid GenerationQueue'!$AX$5:$AX$467,$B185,'Grid GenerationQueue'!$AY$5:$AY$467,$C185,'Grid GenerationQueue'!$BH$5:$BH$467,"Executed",'Grid GenerationQueue'!$BB$5:$BB$467,"&lt;"&amp;$BE$3)</f>
        <v>0</v>
      </c>
      <c r="BF185">
        <f>SUMIFS('Grid GenerationQueue'!AG$5:AG$467,'Grid GenerationQueue'!$AX$5:$AX$467,$B185,'Grid GenerationQueue'!$AY$5:$AY$467,$C185,'Grid GenerationQueue'!$BH$5:$BH$467,"Executed",'Grid GenerationQueue'!$BB$5:$BB$467,"&lt;"&amp;$BE$3)</f>
        <v>0</v>
      </c>
      <c r="BG185">
        <f>SUMIFS('Grid GenerationQueue'!AH$5:AH$467,'Grid GenerationQueue'!$AX$5:$AX$467,$B185,'Grid GenerationQueue'!$AY$5:$AY$467,$C185,'Grid GenerationQueue'!$BH$5:$BH$467,"Executed",'Grid GenerationQueue'!$BB$5:$BB$467,"&lt;"&amp;$BE$3)</f>
        <v>0</v>
      </c>
      <c r="BH185">
        <f>SUMIFS('Grid GenerationQueue'!AI$5:AI$467,'Grid GenerationQueue'!$AX$5:$AX$467,$B185,'Grid GenerationQueue'!$AY$5:$AY$467,$C185,'Grid GenerationQueue'!$BH$5:$BH$467,"Executed",'Grid GenerationQueue'!$BB$5:$BB$467,"&lt;"&amp;$BE$3)</f>
        <v>0</v>
      </c>
      <c r="BI185">
        <f>SUMIFS('Grid GenerationQueue'!AJ$5:AJ$467,'Grid GenerationQueue'!$AX$5:$AX$467,$B185,'Grid GenerationQueue'!$AY$5:$AY$467,$C185,'Grid GenerationQueue'!$BH$5:$BH$467,"Executed",'Grid GenerationQueue'!$BB$5:$BB$467,"&lt;"&amp;$BE$3)</f>
        <v>0</v>
      </c>
      <c r="BJ185">
        <f>SUMIFS('Grid GenerationQueue'!AK$5:AK$467,'Grid GenerationQueue'!$AX$5:$AX$467,$B185,'Grid GenerationQueue'!$AY$5:$AY$467,$C185,'Grid GenerationQueue'!$BH$5:$BH$467,"Executed",'Grid GenerationQueue'!$BB$5:$BB$467,"&lt;"&amp;$BE$3)</f>
        <v>0</v>
      </c>
      <c r="BK185">
        <f>SUMIFS('Grid GenerationQueue'!AL$5:AL$467,'Grid GenerationQueue'!$AX$5:$AX$467,$B185,'Grid GenerationQueue'!$AY$5:$AY$467,$C185,'Grid GenerationQueue'!$BH$5:$BH$467,"Executed",'Grid GenerationQueue'!$BB$5:$BB$467,"&lt;"&amp;$BE$3)</f>
        <v>0</v>
      </c>
      <c r="BL185">
        <f>SUMIFS('Grid GenerationQueue'!AM$5:AM$467,'Grid GenerationQueue'!$AX$5:$AX$467,$B185,'Grid GenerationQueue'!$AY$5:$AY$467,$C185,'Grid GenerationQueue'!$BH$5:$BH$467,"Executed",'Grid GenerationQueue'!$BB$5:$BB$467,"&lt;"&amp;$BE$3)</f>
        <v>0</v>
      </c>
      <c r="BM185">
        <f>SUMIFS('Grid GenerationQueue'!AN$5:AN$467,'Grid GenerationQueue'!$AX$5:$AX$467,$B185,'Grid GenerationQueue'!$AY$5:$AY$467,$C185,'Grid GenerationQueue'!$BH$5:$BH$467,"Executed",'Grid GenerationQueue'!$BB$5:$BB$467,"&lt;"&amp;$BE$3)</f>
        <v>0</v>
      </c>
      <c r="BN185">
        <f>SUMIFS('Grid GenerationQueue'!AO$5:AO$467,'Grid GenerationQueue'!$AX$5:$AX$467,$B185,'Grid GenerationQueue'!$AY$5:$AY$467,$C185,'Grid GenerationQueue'!$BH$5:$BH$467,"Executed",'Grid GenerationQueue'!$BB$5:$BB$467,"&lt;"&amp;$BE$3)</f>
        <v>0</v>
      </c>
      <c r="BO185">
        <f>SUMIFS('Grid GenerationQueue'!AP$5:AP$467,'Grid GenerationQueue'!$AX$5:$AX$467,$B185,'Grid GenerationQueue'!$AY$5:$AY$467,$C185,'Grid GenerationQueue'!$BH$5:$BH$467,"Executed",'Grid GenerationQueue'!$BB$5:$BB$467,"&lt;"&amp;$BE$3)</f>
        <v>0</v>
      </c>
      <c r="BQ185">
        <f>SUMIFS('Grid GenerationQueue'!AE$5:AE$467,'Grid GenerationQueue'!$AX$5:$AX$467,$B185,'Grid GenerationQueue'!$AY$5:$AY$467,$C185,'Grid GenerationQueue'!$BF$5:$BF$467,"&lt;&gt;"&amp;"",'Grid GenerationQueue'!$BB$5:$BB$467,"&lt;"&amp;$BE$3)</f>
        <v>0</v>
      </c>
      <c r="BR185">
        <f>SUMIFS('Grid GenerationQueue'!AF$5:AF$467,'Grid GenerationQueue'!$AX$5:$AX$467,$B185,'Grid GenerationQueue'!$AY$5:$AY$467,$C185,'Grid GenerationQueue'!$BF$5:$BF$467,"&lt;&gt;"&amp;"",'Grid GenerationQueue'!$BB$5:$BB$467,"&lt;"&amp;$BE$3)</f>
        <v>0</v>
      </c>
      <c r="BS185">
        <f>SUMIFS('Grid GenerationQueue'!AG$5:AG$467,'Grid GenerationQueue'!$AX$5:$AX$467,$B185,'Grid GenerationQueue'!$AY$5:$AY$467,$C185,'Grid GenerationQueue'!$BF$5:$BF$467,"&lt;&gt;"&amp;"",'Grid GenerationQueue'!$BB$5:$BB$467,"&lt;"&amp;$BE$3)</f>
        <v>0</v>
      </c>
      <c r="BT185">
        <f>SUMIFS('Grid GenerationQueue'!AH$5:AH$467,'Grid GenerationQueue'!$AX$5:$AX$467,$B185,'Grid GenerationQueue'!$AY$5:$AY$467,$C185,'Grid GenerationQueue'!$BF$5:$BF$467,"&lt;&gt;"&amp;"",'Grid GenerationQueue'!$BB$5:$BB$467,"&lt;"&amp;$BE$3)</f>
        <v>0</v>
      </c>
      <c r="BU185">
        <f>SUMIFS('Grid GenerationQueue'!AI$5:AI$467,'Grid GenerationQueue'!$AX$5:$AX$467,$B185,'Grid GenerationQueue'!$AY$5:$AY$467,$C185,'Grid GenerationQueue'!$BF$5:$BF$467,"&lt;&gt;"&amp;"",'Grid GenerationQueue'!$BB$5:$BB$467,"&lt;"&amp;$BE$3)</f>
        <v>0</v>
      </c>
      <c r="BV185">
        <f>SUMIFS('Grid GenerationQueue'!AJ$5:AJ$467,'Grid GenerationQueue'!$AX$5:$AX$467,$B185,'Grid GenerationQueue'!$AY$5:$AY$467,$C185,'Grid GenerationQueue'!$BF$5:$BF$467,"&lt;&gt;"&amp;"",'Grid GenerationQueue'!$BB$5:$BB$467,"&lt;"&amp;$BE$3)</f>
        <v>0</v>
      </c>
      <c r="BW185">
        <f>SUMIFS('Grid GenerationQueue'!AK$5:AK$467,'Grid GenerationQueue'!$AX$5:$AX$467,$B185,'Grid GenerationQueue'!$AY$5:$AY$467,$C185,'Grid GenerationQueue'!$BF$5:$BF$467,"&lt;&gt;"&amp;"",'Grid GenerationQueue'!$BB$5:$BB$467,"&lt;"&amp;$BE$3)</f>
        <v>0</v>
      </c>
      <c r="BX185">
        <f>SUMIFS('Grid GenerationQueue'!AL$5:AL$467,'Grid GenerationQueue'!$AX$5:$AX$467,$B185,'Grid GenerationQueue'!$AY$5:$AY$467,$C185,'Grid GenerationQueue'!$BF$5:$BF$467,"&lt;&gt;"&amp;"",'Grid GenerationQueue'!$BB$5:$BB$467,"&lt;"&amp;$BE$3)</f>
        <v>0</v>
      </c>
      <c r="BY185">
        <f>SUMIFS('Grid GenerationQueue'!AM$5:AM$467,'Grid GenerationQueue'!$AX$5:$AX$467,$B185,'Grid GenerationQueue'!$AY$5:$AY$467,$C185,'Grid GenerationQueue'!$BF$5:$BF$467,"&lt;&gt;"&amp;"",'Grid GenerationQueue'!$BB$5:$BB$467,"&lt;"&amp;$BE$3)</f>
        <v>0</v>
      </c>
      <c r="BZ185">
        <f>SUMIFS('Grid GenerationQueue'!AN$5:AN$467,'Grid GenerationQueue'!$AX$5:$AX$467,$B185,'Grid GenerationQueue'!$AY$5:$AY$467,$C185,'Grid GenerationQueue'!$BF$5:$BF$467,"&lt;&gt;"&amp;"",'Grid GenerationQueue'!$BB$5:$BB$467,"&lt;"&amp;$BE$3)</f>
        <v>0</v>
      </c>
      <c r="CA185">
        <f>SUMIFS('Grid GenerationQueue'!AO$5:AO$467,'Grid GenerationQueue'!$AX$5:$AX$467,$B185,'Grid GenerationQueue'!$AY$5:$AY$467,$C185,'Grid GenerationQueue'!$BF$5:$BF$467,"&lt;&gt;"&amp;"",'Grid GenerationQueue'!$BB$5:$BB$467,"&lt;"&amp;$BE$3)</f>
        <v>0</v>
      </c>
      <c r="CB185">
        <f>SUMIFS('Grid GenerationQueue'!AP$5:AP$467,'Grid GenerationQueue'!$AX$5:$AX$467,$B185,'Grid GenerationQueue'!$AY$5:$AY$467,$C185,'Grid GenerationQueue'!$BF$5:$BF$467,"&lt;&gt;"&amp;"",'Grid GenerationQueue'!$BB$5:$BB$467,"&lt;"&amp;$BE$3)</f>
        <v>0</v>
      </c>
      <c r="CD185">
        <f>SUMIFS('Grid GenerationQueue'!AE$5:AE$467,'Grid GenerationQueue'!$AX$5:$AX$467,$B185,'Grid GenerationQueue'!$AY$5:$AY$467,$C185,'Grid GenerationQueue'!$BB$5:$BB$467,"&lt;"&amp;$BE$3)</f>
        <v>0</v>
      </c>
      <c r="CE185">
        <f>SUMIFS('Grid GenerationQueue'!AF$5:AF$467,'Grid GenerationQueue'!$AX$5:$AX$467,$B185,'Grid GenerationQueue'!$AY$5:$AY$467,$C185,'Grid GenerationQueue'!$BB$5:$BB$467,"&lt;"&amp;$BE$3)</f>
        <v>0</v>
      </c>
      <c r="CF185">
        <f>SUMIFS('Grid GenerationQueue'!AG$5:AG$467,'Grid GenerationQueue'!$AX$5:$AX$467,$B185,'Grid GenerationQueue'!$AY$5:$AY$467,$C185,'Grid GenerationQueue'!$BB$5:$BB$467,"&lt;"&amp;$BE$3)</f>
        <v>0</v>
      </c>
      <c r="CG185">
        <f>SUMIFS('Grid GenerationQueue'!AH$5:AH$467,'Grid GenerationQueue'!$AX$5:$AX$467,$B185,'Grid GenerationQueue'!$AY$5:$AY$467,$C185,'Grid GenerationQueue'!$BB$5:$BB$467,"&lt;"&amp;$BE$3)</f>
        <v>0</v>
      </c>
      <c r="CH185">
        <f>SUMIFS('Grid GenerationQueue'!AI$5:AI$467,'Grid GenerationQueue'!$AX$5:$AX$467,$B185,'Grid GenerationQueue'!$AY$5:$AY$467,$C185,'Grid GenerationQueue'!$BB$5:$BB$467,"&lt;"&amp;$BE$3)</f>
        <v>0</v>
      </c>
      <c r="CI185">
        <f>SUMIFS('Grid GenerationQueue'!AJ$5:AJ$467,'Grid GenerationQueue'!$AX$5:$AX$467,$B185,'Grid GenerationQueue'!$AY$5:$AY$467,$C185,'Grid GenerationQueue'!$BB$5:$BB$467,"&lt;"&amp;$BE$3)</f>
        <v>0</v>
      </c>
      <c r="CJ185">
        <f>SUMIFS('Grid GenerationQueue'!AK$5:AK$467,'Grid GenerationQueue'!$AX$5:$AX$467,$B185,'Grid GenerationQueue'!$AY$5:$AY$467,$C185,'Grid GenerationQueue'!$BB$5:$BB$467,"&lt;"&amp;$BE$3)</f>
        <v>0</v>
      </c>
      <c r="CK185">
        <f>SUMIFS('Grid GenerationQueue'!AL$5:AL$467,'Grid GenerationQueue'!$AX$5:$AX$467,$B185,'Grid GenerationQueue'!$AY$5:$AY$467,$C185,'Grid GenerationQueue'!$BB$5:$BB$467,"&lt;"&amp;$BE$3)</f>
        <v>0</v>
      </c>
      <c r="CL185">
        <f>SUMIFS('Grid GenerationQueue'!AM$5:AM$467,'Grid GenerationQueue'!$AX$5:$AX$467,$B185,'Grid GenerationQueue'!$AY$5:$AY$467,$C185,'Grid GenerationQueue'!$BB$5:$BB$467,"&lt;"&amp;$BE$3)</f>
        <v>0</v>
      </c>
      <c r="CM185">
        <f>SUMIFS('Grid GenerationQueue'!AN$5:AN$467,'Grid GenerationQueue'!$AX$5:$AX$467,$B185,'Grid GenerationQueue'!$AY$5:$AY$467,$C185,'Grid GenerationQueue'!$BB$5:$BB$467,"&lt;"&amp;$BE$3)</f>
        <v>0</v>
      </c>
      <c r="CN185">
        <f>SUMIFS('Grid GenerationQueue'!AO$5:AO$467,'Grid GenerationQueue'!$AX$5:$AX$467,$B185,'Grid GenerationQueue'!$AY$5:$AY$467,$C185,'Grid GenerationQueue'!$BB$5:$BB$467,"&lt;"&amp;$BE$3)</f>
        <v>0</v>
      </c>
      <c r="CO185">
        <f>SUMIFS('Grid GenerationQueue'!AP$5:AP$467,'Grid GenerationQueue'!$AX$5:$AX$467,$B185,'Grid GenerationQueue'!$AY$5:$AY$467,$C185,'Grid GenerationQueue'!$BB$5:$BB$467,"&lt;"&amp;$BE$3)</f>
        <v>0</v>
      </c>
    </row>
    <row r="186" spans="1:93" x14ac:dyDescent="0.35">
      <c r="A186" t="s">
        <v>4653</v>
      </c>
      <c r="B186" t="s">
        <v>4444</v>
      </c>
      <c r="C186">
        <v>230</v>
      </c>
      <c r="D186">
        <f>SUMIFS('Grid GenerationQueue'!AE$5:AE$467,'Grid GenerationQueue'!$AX$5:$AX$467,$B186,'Grid GenerationQueue'!$AY$5:$AY$467,$C186,'Grid GenerationQueue'!$BI$5:$BI$467,"&lt;4")</f>
        <v>0</v>
      </c>
      <c r="E186">
        <f>SUMIFS('Grid GenerationQueue'!AF$5:AF$467,'Grid GenerationQueue'!$AX$5:$AX$467,$B186,'Grid GenerationQueue'!$AY$5:$AY$467,$C186,'Grid GenerationQueue'!$BI$5:$BI$467,"&lt;4")</f>
        <v>0</v>
      </c>
      <c r="F186">
        <f>SUMIFS('Grid GenerationQueue'!AG$5:AG$467,'Grid GenerationQueue'!$AX$5:$AX$467,$B186,'Grid GenerationQueue'!$AY$5:$AY$467,$C186,'Grid GenerationQueue'!$BI$5:$BI$467,"&lt;4")</f>
        <v>0</v>
      </c>
      <c r="G186">
        <f>SUMIFS('Grid GenerationQueue'!AH$5:AH$467,'Grid GenerationQueue'!$AX$5:$AX$467,$B186,'Grid GenerationQueue'!$AY$5:$AY$467,$C186,'Grid GenerationQueue'!$BI$5:$BI$467,"&lt;4")</f>
        <v>0</v>
      </c>
      <c r="H186">
        <f>SUMIFS('Grid GenerationQueue'!AI$5:AI$467,'Grid GenerationQueue'!$AX$5:$AX$467,$B186,'Grid GenerationQueue'!$AY$5:$AY$467,$C186,'Grid GenerationQueue'!$BI$5:$BI$467,"&lt;4")</f>
        <v>0</v>
      </c>
      <c r="I186">
        <f>SUMIFS('Grid GenerationQueue'!AJ$5:AJ$467,'Grid GenerationQueue'!$AX$5:$AX$467,$B186,'Grid GenerationQueue'!$AY$5:$AY$467,$C186,'Grid GenerationQueue'!$BI$5:$BI$467,"&lt;4")</f>
        <v>0</v>
      </c>
      <c r="J186">
        <f>SUMIFS('Grid GenerationQueue'!AK$5:AK$467,'Grid GenerationQueue'!$AX$5:$AX$467,$B186,'Grid GenerationQueue'!$AY$5:$AY$467,$C186,'Grid GenerationQueue'!$BI$5:$BI$467,"&lt;4")</f>
        <v>0</v>
      </c>
      <c r="K186">
        <f>SUMIFS('Grid GenerationQueue'!AL$5:AL$467,'Grid GenerationQueue'!$AX$5:$AX$467,$B186,'Grid GenerationQueue'!$AY$5:$AY$467,$C186,'Grid GenerationQueue'!$BI$5:$BI$467,"&lt;4")</f>
        <v>0</v>
      </c>
      <c r="L186">
        <f>SUMIFS('Grid GenerationQueue'!AM$5:AM$467,'Grid GenerationQueue'!$AX$5:$AX$467,$B186,'Grid GenerationQueue'!$AY$5:$AY$467,$C186,'Grid GenerationQueue'!$BI$5:$BI$467,"&lt;4")</f>
        <v>0</v>
      </c>
      <c r="M186">
        <f>SUMIFS('Grid GenerationQueue'!AN$5:AN$467,'Grid GenerationQueue'!$AX$5:$AX$467,$B186,'Grid GenerationQueue'!$AY$5:$AY$467,$C186,'Grid GenerationQueue'!$BI$5:$BI$467,"&lt;4")</f>
        <v>0</v>
      </c>
      <c r="N186">
        <f>SUMIFS('Grid GenerationQueue'!AO$5:AO$467,'Grid GenerationQueue'!$AX$5:$AX$467,$B186,'Grid GenerationQueue'!$AY$5:$AY$467,$C186,'Grid GenerationQueue'!$BI$5:$BI$467,"&lt;4")</f>
        <v>0</v>
      </c>
      <c r="O186">
        <f>SUMIFS('Grid GenerationQueue'!AP$5:AP$467,'Grid GenerationQueue'!$AX$5:$AX$467,$B186,'Grid GenerationQueue'!$AY$5:$AY$467,$C186,'Grid GenerationQueue'!$BI$5:$BI$467,"&lt;4")</f>
        <v>0</v>
      </c>
      <c r="Q186">
        <f>SUMIFS('Grid GenerationQueue'!AE$5:AE$467,'Grid GenerationQueue'!$AX$5:$AX$467,$B186,'Grid GenerationQueue'!$AY$5:$AY$467,$C186,'Grid GenerationQueue'!$BH$5:$BH$467,"Executed")</f>
        <v>0</v>
      </c>
      <c r="R186">
        <f>SUMIFS('Grid GenerationQueue'!AF$5:AF$467,'Grid GenerationQueue'!$AX$5:$AX$467,$B186,'Grid GenerationQueue'!$AY$5:$AY$467,$C186,'Grid GenerationQueue'!$BH$5:$BH$467,"Executed")</f>
        <v>0</v>
      </c>
      <c r="S186">
        <f>SUMIFS('Grid GenerationQueue'!AG$5:AG$467,'Grid GenerationQueue'!$AX$5:$AX$467,$B186,'Grid GenerationQueue'!$AY$5:$AY$467,$C186,'Grid GenerationQueue'!$BH$5:$BH$467,"Executed")</f>
        <v>0</v>
      </c>
      <c r="T186">
        <f>SUMIFS('Grid GenerationQueue'!AH$5:AH$467,'Grid GenerationQueue'!$AX$5:$AX$467,$B186,'Grid GenerationQueue'!$AY$5:$AY$467,$C186,'Grid GenerationQueue'!$BH$5:$BH$467,"Executed")</f>
        <v>0</v>
      </c>
      <c r="U186">
        <f>SUMIFS('Grid GenerationQueue'!AI$5:AI$467,'Grid GenerationQueue'!$AX$5:$AX$467,$B186,'Grid GenerationQueue'!$AY$5:$AY$467,$C186,'Grid GenerationQueue'!$BH$5:$BH$467,"Executed")</f>
        <v>0</v>
      </c>
      <c r="V186">
        <f>SUMIFS('Grid GenerationQueue'!AJ$5:AJ$467,'Grid GenerationQueue'!$AX$5:$AX$467,$B186,'Grid GenerationQueue'!$AY$5:$AY$467,$C186,'Grid GenerationQueue'!$BH$5:$BH$467,"Executed")</f>
        <v>0</v>
      </c>
      <c r="W186">
        <f>SUMIFS('Grid GenerationQueue'!AK$5:AK$467,'Grid GenerationQueue'!$AX$5:$AX$467,$B186,'Grid GenerationQueue'!$AY$5:$AY$467,$C186,'Grid GenerationQueue'!$BH$5:$BH$467,"Executed")</f>
        <v>0</v>
      </c>
      <c r="X186">
        <f>SUMIFS('Grid GenerationQueue'!AL$5:AL$467,'Grid GenerationQueue'!$AX$5:$AX$467,$B186,'Grid GenerationQueue'!$AY$5:$AY$467,$C186,'Grid GenerationQueue'!$BH$5:$BH$467,"Executed")</f>
        <v>0</v>
      </c>
      <c r="Y186">
        <f>SUMIFS('Grid GenerationQueue'!AM$5:AM$467,'Grid GenerationQueue'!$AX$5:$AX$467,$B186,'Grid GenerationQueue'!$AY$5:$AY$467,$C186,'Grid GenerationQueue'!$BH$5:$BH$467,"Executed")</f>
        <v>0</v>
      </c>
      <c r="Z186">
        <f>SUMIFS('Grid GenerationQueue'!AN$5:AN$467,'Grid GenerationQueue'!$AX$5:$AX$467,$B186,'Grid GenerationQueue'!$AY$5:$AY$467,$C186,'Grid GenerationQueue'!$BH$5:$BH$467,"Executed")</f>
        <v>0</v>
      </c>
      <c r="AA186">
        <f>SUMIFS('Grid GenerationQueue'!AO$5:AO$467,'Grid GenerationQueue'!$AX$5:$AX$467,$B186,'Grid GenerationQueue'!$AY$5:$AY$467,$C186,'Grid GenerationQueue'!$BH$5:$BH$467,"Executed")</f>
        <v>0</v>
      </c>
      <c r="AB186">
        <f>SUMIFS('Grid GenerationQueue'!AP$5:AP$467,'Grid GenerationQueue'!$AX$5:$AX$467,$B186,'Grid GenerationQueue'!$AY$5:$AY$467,$C186,'Grid GenerationQueue'!$BH$5:$BH$467,"Executed")</f>
        <v>0</v>
      </c>
      <c r="AD186">
        <f>SUMIFS('Grid GenerationQueue'!AE$5:AE$467,'Grid GenerationQueue'!$AX$5:$AX$467,$B186,'Grid GenerationQueue'!$AY$5:$AY$467,$C186,'Grid GenerationQueue'!$BF$5:$BF$467,"&lt;&gt;"&amp;"")</f>
        <v>0</v>
      </c>
      <c r="AE186">
        <f>SUMIFS('Grid GenerationQueue'!AF$5:AF$467,'Grid GenerationQueue'!$AX$5:$AX$467,$B186,'Grid GenerationQueue'!$AY$5:$AY$467,$C186,'Grid GenerationQueue'!$BF$5:$BF$467,"&lt;&gt;"&amp;"")</f>
        <v>0</v>
      </c>
      <c r="AF186">
        <f>SUMIFS('Grid GenerationQueue'!AG$5:AG$467,'Grid GenerationQueue'!$AX$5:$AX$467,$B186,'Grid GenerationQueue'!$AY$5:$AY$467,$C186,'Grid GenerationQueue'!$BF$5:$BF$467,"&lt;&gt;"&amp;"")</f>
        <v>0</v>
      </c>
      <c r="AG186">
        <f>SUMIFS('Grid GenerationQueue'!AH$5:AH$467,'Grid GenerationQueue'!$AX$5:$AX$467,$B186,'Grid GenerationQueue'!$AY$5:$AY$467,$C186,'Grid GenerationQueue'!$BF$5:$BF$467,"&lt;&gt;"&amp;"")</f>
        <v>0</v>
      </c>
      <c r="AH186">
        <f>SUMIFS('Grid GenerationQueue'!AI$5:AI$467,'Grid GenerationQueue'!$AX$5:$AX$467,$B186,'Grid GenerationQueue'!$AY$5:$AY$467,$C186,'Grid GenerationQueue'!$BF$5:$BF$467,"&lt;&gt;"&amp;"")</f>
        <v>0</v>
      </c>
      <c r="AI186">
        <f>SUMIFS('Grid GenerationQueue'!AJ$5:AJ$467,'Grid GenerationQueue'!$AX$5:$AX$467,$B186,'Grid GenerationQueue'!$AY$5:$AY$467,$C186,'Grid GenerationQueue'!$BF$5:$BF$467,"&lt;&gt;"&amp;"")</f>
        <v>0</v>
      </c>
      <c r="AJ186">
        <f>SUMIFS('Grid GenerationQueue'!AK$5:AK$467,'Grid GenerationQueue'!$AX$5:$AX$467,$B186,'Grid GenerationQueue'!$AY$5:$AY$467,$C186,'Grid GenerationQueue'!$BF$5:$BF$467,"&lt;&gt;"&amp;"")</f>
        <v>0</v>
      </c>
      <c r="AK186">
        <f>SUMIFS('Grid GenerationQueue'!AL$5:AL$467,'Grid GenerationQueue'!$AX$5:$AX$467,$B186,'Grid GenerationQueue'!$AY$5:$AY$467,$C186,'Grid GenerationQueue'!$BF$5:$BF$467,"&lt;&gt;"&amp;"")</f>
        <v>0</v>
      </c>
      <c r="AL186">
        <f>SUMIFS('Grid GenerationQueue'!AM$5:AM$467,'Grid GenerationQueue'!$AX$5:$AX$467,$B186,'Grid GenerationQueue'!$AY$5:$AY$467,$C186,'Grid GenerationQueue'!$BF$5:$BF$467,"&lt;&gt;"&amp;"")</f>
        <v>0</v>
      </c>
      <c r="AM186">
        <f>SUMIFS('Grid GenerationQueue'!AN$5:AN$467,'Grid GenerationQueue'!$AX$5:$AX$467,$B186,'Grid GenerationQueue'!$AY$5:$AY$467,$C186,'Grid GenerationQueue'!$BF$5:$BF$467,"&lt;&gt;"&amp;"")</f>
        <v>0</v>
      </c>
      <c r="AN186">
        <f>SUMIFS('Grid GenerationQueue'!AO$5:AO$467,'Grid GenerationQueue'!$AX$5:$AX$467,$B186,'Grid GenerationQueue'!$AY$5:$AY$467,$C186,'Grid GenerationQueue'!$BF$5:$BF$467,"&lt;&gt;"&amp;"")</f>
        <v>0</v>
      </c>
      <c r="AO186">
        <f>SUMIFS('Grid GenerationQueue'!AP$5:AP$467,'Grid GenerationQueue'!$AX$5:$AX$467,$B186,'Grid GenerationQueue'!$AY$5:$AY$467,$C186,'Grid GenerationQueue'!$BF$5:$BF$467,"&lt;&gt;"&amp;"")</f>
        <v>0</v>
      </c>
      <c r="AQ186">
        <f>SUMIFS('Grid GenerationQueue'!AE$5:AE$467,'Grid GenerationQueue'!$AX$5:$AX$467,$B186,'Grid GenerationQueue'!$AY$5:$AY$467,$C186)</f>
        <v>0</v>
      </c>
      <c r="AR186">
        <f>SUMIFS('Grid GenerationQueue'!AF$5:AF$467,'Grid GenerationQueue'!$AX$5:$AX$467,$B186,'Grid GenerationQueue'!$AY$5:$AY$467,$C186)</f>
        <v>0</v>
      </c>
      <c r="AS186">
        <f>SUMIFS('Grid GenerationQueue'!AG$5:AG$467,'Grid GenerationQueue'!$AX$5:$AX$467,$B186,'Grid GenerationQueue'!$AY$5:$AY$467,$C186)</f>
        <v>0</v>
      </c>
      <c r="AT186">
        <f>SUMIFS('Grid GenerationQueue'!AH$5:AH$467,'Grid GenerationQueue'!$AX$5:$AX$467,$B186,'Grid GenerationQueue'!$AY$5:$AY$467,$C186)</f>
        <v>0</v>
      </c>
      <c r="AU186">
        <f>SUMIFS('Grid GenerationQueue'!AI$5:AI$467,'Grid GenerationQueue'!$AX$5:$AX$467,$B186,'Grid GenerationQueue'!$AY$5:$AY$467,$C186)</f>
        <v>0</v>
      </c>
      <c r="AV186">
        <f>SUMIFS('Grid GenerationQueue'!AJ$5:AJ$467,'Grid GenerationQueue'!$AX$5:$AX$467,$B186,'Grid GenerationQueue'!$AY$5:$AY$467,$C186)</f>
        <v>0</v>
      </c>
      <c r="AW186">
        <f>SUMIFS('Grid GenerationQueue'!AK$5:AK$467,'Grid GenerationQueue'!$AX$5:$AX$467,$B186,'Grid GenerationQueue'!$AY$5:$AY$467,$C186)</f>
        <v>0</v>
      </c>
      <c r="AX186">
        <f>SUMIFS('Grid GenerationQueue'!AL$5:AL$467,'Grid GenerationQueue'!$AX$5:$AX$467,$B186,'Grid GenerationQueue'!$AY$5:$AY$467,$C186)</f>
        <v>0</v>
      </c>
      <c r="AY186">
        <f>SUMIFS('Grid GenerationQueue'!AM$5:AM$467,'Grid GenerationQueue'!$AX$5:$AX$467,$B186,'Grid GenerationQueue'!$AY$5:$AY$467,$C186)</f>
        <v>0</v>
      </c>
      <c r="AZ186">
        <f>SUMIFS('Grid GenerationQueue'!AN$5:AN$467,'Grid GenerationQueue'!$AX$5:$AX$467,$B186,'Grid GenerationQueue'!$AY$5:$AY$467,$C186)</f>
        <v>0</v>
      </c>
      <c r="BA186">
        <f>SUMIFS('Grid GenerationQueue'!AO$5:AO$467,'Grid GenerationQueue'!$AX$5:$AX$467,$B186,'Grid GenerationQueue'!$AY$5:$AY$467,$C186)</f>
        <v>0</v>
      </c>
      <c r="BB186">
        <f>SUMIFS('Grid GenerationQueue'!AP$5:AP$467,'Grid GenerationQueue'!$AX$5:$AX$467,$B186,'Grid GenerationQueue'!$AY$5:$AY$467,$C186)</f>
        <v>0</v>
      </c>
      <c r="BD186">
        <f>SUMIFS('Grid GenerationQueue'!AE$5:AE$467,'Grid GenerationQueue'!$AX$5:$AX$467,$B186,'Grid GenerationQueue'!$AY$5:$AY$467,$C186,'Grid GenerationQueue'!$BH$5:$BH$467,"Executed",'Grid GenerationQueue'!$BB$5:$BB$467,"&lt;"&amp;$BE$3)</f>
        <v>0</v>
      </c>
      <c r="BE186">
        <f>SUMIFS('Grid GenerationQueue'!AF$5:AF$467,'Grid GenerationQueue'!$AX$5:$AX$467,$B186,'Grid GenerationQueue'!$AY$5:$AY$467,$C186,'Grid GenerationQueue'!$BH$5:$BH$467,"Executed",'Grid GenerationQueue'!$BB$5:$BB$467,"&lt;"&amp;$BE$3)</f>
        <v>0</v>
      </c>
      <c r="BF186">
        <f>SUMIFS('Grid GenerationQueue'!AG$5:AG$467,'Grid GenerationQueue'!$AX$5:$AX$467,$B186,'Grid GenerationQueue'!$AY$5:$AY$467,$C186,'Grid GenerationQueue'!$BH$5:$BH$467,"Executed",'Grid GenerationQueue'!$BB$5:$BB$467,"&lt;"&amp;$BE$3)</f>
        <v>0</v>
      </c>
      <c r="BG186">
        <f>SUMIFS('Grid GenerationQueue'!AH$5:AH$467,'Grid GenerationQueue'!$AX$5:$AX$467,$B186,'Grid GenerationQueue'!$AY$5:$AY$467,$C186,'Grid GenerationQueue'!$BH$5:$BH$467,"Executed",'Grid GenerationQueue'!$BB$5:$BB$467,"&lt;"&amp;$BE$3)</f>
        <v>0</v>
      </c>
      <c r="BH186">
        <f>SUMIFS('Grid GenerationQueue'!AI$5:AI$467,'Grid GenerationQueue'!$AX$5:$AX$467,$B186,'Grid GenerationQueue'!$AY$5:$AY$467,$C186,'Grid GenerationQueue'!$BH$5:$BH$467,"Executed",'Grid GenerationQueue'!$BB$5:$BB$467,"&lt;"&amp;$BE$3)</f>
        <v>0</v>
      </c>
      <c r="BI186">
        <f>SUMIFS('Grid GenerationQueue'!AJ$5:AJ$467,'Grid GenerationQueue'!$AX$5:$AX$467,$B186,'Grid GenerationQueue'!$AY$5:$AY$467,$C186,'Grid GenerationQueue'!$BH$5:$BH$467,"Executed",'Grid GenerationQueue'!$BB$5:$BB$467,"&lt;"&amp;$BE$3)</f>
        <v>0</v>
      </c>
      <c r="BJ186">
        <f>SUMIFS('Grid GenerationQueue'!AK$5:AK$467,'Grid GenerationQueue'!$AX$5:$AX$467,$B186,'Grid GenerationQueue'!$AY$5:$AY$467,$C186,'Grid GenerationQueue'!$BH$5:$BH$467,"Executed",'Grid GenerationQueue'!$BB$5:$BB$467,"&lt;"&amp;$BE$3)</f>
        <v>0</v>
      </c>
      <c r="BK186">
        <f>SUMIFS('Grid GenerationQueue'!AL$5:AL$467,'Grid GenerationQueue'!$AX$5:$AX$467,$B186,'Grid GenerationQueue'!$AY$5:$AY$467,$C186,'Grid GenerationQueue'!$BH$5:$BH$467,"Executed",'Grid GenerationQueue'!$BB$5:$BB$467,"&lt;"&amp;$BE$3)</f>
        <v>0</v>
      </c>
      <c r="BL186">
        <f>SUMIFS('Grid GenerationQueue'!AM$5:AM$467,'Grid GenerationQueue'!$AX$5:$AX$467,$B186,'Grid GenerationQueue'!$AY$5:$AY$467,$C186,'Grid GenerationQueue'!$BH$5:$BH$467,"Executed",'Grid GenerationQueue'!$BB$5:$BB$467,"&lt;"&amp;$BE$3)</f>
        <v>0</v>
      </c>
      <c r="BM186">
        <f>SUMIFS('Grid GenerationQueue'!AN$5:AN$467,'Grid GenerationQueue'!$AX$5:$AX$467,$B186,'Grid GenerationQueue'!$AY$5:$AY$467,$C186,'Grid GenerationQueue'!$BH$5:$BH$467,"Executed",'Grid GenerationQueue'!$BB$5:$BB$467,"&lt;"&amp;$BE$3)</f>
        <v>0</v>
      </c>
      <c r="BN186">
        <f>SUMIFS('Grid GenerationQueue'!AO$5:AO$467,'Grid GenerationQueue'!$AX$5:$AX$467,$B186,'Grid GenerationQueue'!$AY$5:$AY$467,$C186,'Grid GenerationQueue'!$BH$5:$BH$467,"Executed",'Grid GenerationQueue'!$BB$5:$BB$467,"&lt;"&amp;$BE$3)</f>
        <v>0</v>
      </c>
      <c r="BO186">
        <f>SUMIFS('Grid GenerationQueue'!AP$5:AP$467,'Grid GenerationQueue'!$AX$5:$AX$467,$B186,'Grid GenerationQueue'!$AY$5:$AY$467,$C186,'Grid GenerationQueue'!$BH$5:$BH$467,"Executed",'Grid GenerationQueue'!$BB$5:$BB$467,"&lt;"&amp;$BE$3)</f>
        <v>0</v>
      </c>
      <c r="BQ186">
        <f>SUMIFS('Grid GenerationQueue'!AE$5:AE$467,'Grid GenerationQueue'!$AX$5:$AX$467,$B186,'Grid GenerationQueue'!$AY$5:$AY$467,$C186,'Grid GenerationQueue'!$BF$5:$BF$467,"&lt;&gt;"&amp;"",'Grid GenerationQueue'!$BB$5:$BB$467,"&lt;"&amp;$BE$3)</f>
        <v>0</v>
      </c>
      <c r="BR186">
        <f>SUMIFS('Grid GenerationQueue'!AF$5:AF$467,'Grid GenerationQueue'!$AX$5:$AX$467,$B186,'Grid GenerationQueue'!$AY$5:$AY$467,$C186,'Grid GenerationQueue'!$BF$5:$BF$467,"&lt;&gt;"&amp;"",'Grid GenerationQueue'!$BB$5:$BB$467,"&lt;"&amp;$BE$3)</f>
        <v>0</v>
      </c>
      <c r="BS186">
        <f>SUMIFS('Grid GenerationQueue'!AG$5:AG$467,'Grid GenerationQueue'!$AX$5:$AX$467,$B186,'Grid GenerationQueue'!$AY$5:$AY$467,$C186,'Grid GenerationQueue'!$BF$5:$BF$467,"&lt;&gt;"&amp;"",'Grid GenerationQueue'!$BB$5:$BB$467,"&lt;"&amp;$BE$3)</f>
        <v>0</v>
      </c>
      <c r="BT186">
        <f>SUMIFS('Grid GenerationQueue'!AH$5:AH$467,'Grid GenerationQueue'!$AX$5:$AX$467,$B186,'Grid GenerationQueue'!$AY$5:$AY$467,$C186,'Grid GenerationQueue'!$BF$5:$BF$467,"&lt;&gt;"&amp;"",'Grid GenerationQueue'!$BB$5:$BB$467,"&lt;"&amp;$BE$3)</f>
        <v>0</v>
      </c>
      <c r="BU186">
        <f>SUMIFS('Grid GenerationQueue'!AI$5:AI$467,'Grid GenerationQueue'!$AX$5:$AX$467,$B186,'Grid GenerationQueue'!$AY$5:$AY$467,$C186,'Grid GenerationQueue'!$BF$5:$BF$467,"&lt;&gt;"&amp;"",'Grid GenerationQueue'!$BB$5:$BB$467,"&lt;"&amp;$BE$3)</f>
        <v>0</v>
      </c>
      <c r="BV186">
        <f>SUMIFS('Grid GenerationQueue'!AJ$5:AJ$467,'Grid GenerationQueue'!$AX$5:$AX$467,$B186,'Grid GenerationQueue'!$AY$5:$AY$467,$C186,'Grid GenerationQueue'!$BF$5:$BF$467,"&lt;&gt;"&amp;"",'Grid GenerationQueue'!$BB$5:$BB$467,"&lt;"&amp;$BE$3)</f>
        <v>0</v>
      </c>
      <c r="BW186">
        <f>SUMIFS('Grid GenerationQueue'!AK$5:AK$467,'Grid GenerationQueue'!$AX$5:$AX$467,$B186,'Grid GenerationQueue'!$AY$5:$AY$467,$C186,'Grid GenerationQueue'!$BF$5:$BF$467,"&lt;&gt;"&amp;"",'Grid GenerationQueue'!$BB$5:$BB$467,"&lt;"&amp;$BE$3)</f>
        <v>0</v>
      </c>
      <c r="BX186">
        <f>SUMIFS('Grid GenerationQueue'!AL$5:AL$467,'Grid GenerationQueue'!$AX$5:$AX$467,$B186,'Grid GenerationQueue'!$AY$5:$AY$467,$C186,'Grid GenerationQueue'!$BF$5:$BF$467,"&lt;&gt;"&amp;"",'Grid GenerationQueue'!$BB$5:$BB$467,"&lt;"&amp;$BE$3)</f>
        <v>0</v>
      </c>
      <c r="BY186">
        <f>SUMIFS('Grid GenerationQueue'!AM$5:AM$467,'Grid GenerationQueue'!$AX$5:$AX$467,$B186,'Grid GenerationQueue'!$AY$5:$AY$467,$C186,'Grid GenerationQueue'!$BF$5:$BF$467,"&lt;&gt;"&amp;"",'Grid GenerationQueue'!$BB$5:$BB$467,"&lt;"&amp;$BE$3)</f>
        <v>0</v>
      </c>
      <c r="BZ186">
        <f>SUMIFS('Grid GenerationQueue'!AN$5:AN$467,'Grid GenerationQueue'!$AX$5:$AX$467,$B186,'Grid GenerationQueue'!$AY$5:$AY$467,$C186,'Grid GenerationQueue'!$BF$5:$BF$467,"&lt;&gt;"&amp;"",'Grid GenerationQueue'!$BB$5:$BB$467,"&lt;"&amp;$BE$3)</f>
        <v>0</v>
      </c>
      <c r="CA186">
        <f>SUMIFS('Grid GenerationQueue'!AO$5:AO$467,'Grid GenerationQueue'!$AX$5:$AX$467,$B186,'Grid GenerationQueue'!$AY$5:$AY$467,$C186,'Grid GenerationQueue'!$BF$5:$BF$467,"&lt;&gt;"&amp;"",'Grid GenerationQueue'!$BB$5:$BB$467,"&lt;"&amp;$BE$3)</f>
        <v>0</v>
      </c>
      <c r="CB186">
        <f>SUMIFS('Grid GenerationQueue'!AP$5:AP$467,'Grid GenerationQueue'!$AX$5:$AX$467,$B186,'Grid GenerationQueue'!$AY$5:$AY$467,$C186,'Grid GenerationQueue'!$BF$5:$BF$467,"&lt;&gt;"&amp;"",'Grid GenerationQueue'!$BB$5:$BB$467,"&lt;"&amp;$BE$3)</f>
        <v>0</v>
      </c>
      <c r="CD186">
        <f>SUMIFS('Grid GenerationQueue'!AE$5:AE$467,'Grid GenerationQueue'!$AX$5:$AX$467,$B186,'Grid GenerationQueue'!$AY$5:$AY$467,$C186,'Grid GenerationQueue'!$BB$5:$BB$467,"&lt;"&amp;$BE$3)</f>
        <v>0</v>
      </c>
      <c r="CE186">
        <f>SUMIFS('Grid GenerationQueue'!AF$5:AF$467,'Grid GenerationQueue'!$AX$5:$AX$467,$B186,'Grid GenerationQueue'!$AY$5:$AY$467,$C186,'Grid GenerationQueue'!$BB$5:$BB$467,"&lt;"&amp;$BE$3)</f>
        <v>0</v>
      </c>
      <c r="CF186">
        <f>SUMIFS('Grid GenerationQueue'!AG$5:AG$467,'Grid GenerationQueue'!$AX$5:$AX$467,$B186,'Grid GenerationQueue'!$AY$5:$AY$467,$C186,'Grid GenerationQueue'!$BB$5:$BB$467,"&lt;"&amp;$BE$3)</f>
        <v>0</v>
      </c>
      <c r="CG186">
        <f>SUMIFS('Grid GenerationQueue'!AH$5:AH$467,'Grid GenerationQueue'!$AX$5:$AX$467,$B186,'Grid GenerationQueue'!$AY$5:$AY$467,$C186,'Grid GenerationQueue'!$BB$5:$BB$467,"&lt;"&amp;$BE$3)</f>
        <v>0</v>
      </c>
      <c r="CH186">
        <f>SUMIFS('Grid GenerationQueue'!AI$5:AI$467,'Grid GenerationQueue'!$AX$5:$AX$467,$B186,'Grid GenerationQueue'!$AY$5:$AY$467,$C186,'Grid GenerationQueue'!$BB$5:$BB$467,"&lt;"&amp;$BE$3)</f>
        <v>0</v>
      </c>
      <c r="CI186">
        <f>SUMIFS('Grid GenerationQueue'!AJ$5:AJ$467,'Grid GenerationQueue'!$AX$5:$AX$467,$B186,'Grid GenerationQueue'!$AY$5:$AY$467,$C186,'Grid GenerationQueue'!$BB$5:$BB$467,"&lt;"&amp;$BE$3)</f>
        <v>0</v>
      </c>
      <c r="CJ186">
        <f>SUMIFS('Grid GenerationQueue'!AK$5:AK$467,'Grid GenerationQueue'!$AX$5:$AX$467,$B186,'Grid GenerationQueue'!$AY$5:$AY$467,$C186,'Grid GenerationQueue'!$BB$5:$BB$467,"&lt;"&amp;$BE$3)</f>
        <v>0</v>
      </c>
      <c r="CK186">
        <f>SUMIFS('Grid GenerationQueue'!AL$5:AL$467,'Grid GenerationQueue'!$AX$5:$AX$467,$B186,'Grid GenerationQueue'!$AY$5:$AY$467,$C186,'Grid GenerationQueue'!$BB$5:$BB$467,"&lt;"&amp;$BE$3)</f>
        <v>0</v>
      </c>
      <c r="CL186">
        <f>SUMIFS('Grid GenerationQueue'!AM$5:AM$467,'Grid GenerationQueue'!$AX$5:$AX$467,$B186,'Grid GenerationQueue'!$AY$5:$AY$467,$C186,'Grid GenerationQueue'!$BB$5:$BB$467,"&lt;"&amp;$BE$3)</f>
        <v>0</v>
      </c>
      <c r="CM186">
        <f>SUMIFS('Grid GenerationQueue'!AN$5:AN$467,'Grid GenerationQueue'!$AX$5:$AX$467,$B186,'Grid GenerationQueue'!$AY$5:$AY$467,$C186,'Grid GenerationQueue'!$BB$5:$BB$467,"&lt;"&amp;$BE$3)</f>
        <v>0</v>
      </c>
      <c r="CN186">
        <f>SUMIFS('Grid GenerationQueue'!AO$5:AO$467,'Grid GenerationQueue'!$AX$5:$AX$467,$B186,'Grid GenerationQueue'!$AY$5:$AY$467,$C186,'Grid GenerationQueue'!$BB$5:$BB$467,"&lt;"&amp;$BE$3)</f>
        <v>0</v>
      </c>
      <c r="CO186">
        <f>SUMIFS('Grid GenerationQueue'!AP$5:AP$467,'Grid GenerationQueue'!$AX$5:$AX$467,$B186,'Grid GenerationQueue'!$AY$5:$AY$467,$C186,'Grid GenerationQueue'!$BB$5:$BB$467,"&lt;"&amp;$BE$3)</f>
        <v>0</v>
      </c>
    </row>
    <row r="187" spans="1:93" x14ac:dyDescent="0.35">
      <c r="A187" t="s">
        <v>4653</v>
      </c>
      <c r="B187" t="s">
        <v>4444</v>
      </c>
      <c r="C187">
        <v>115</v>
      </c>
      <c r="D187">
        <f>SUMIFS('Grid GenerationQueue'!AE$5:AE$467,'Grid GenerationQueue'!$AX$5:$AX$467,$B187,'Grid GenerationQueue'!$AY$5:$AY$467,$C187,'Grid GenerationQueue'!$BI$5:$BI$467,"&lt;4")</f>
        <v>0</v>
      </c>
      <c r="E187">
        <f>SUMIFS('Grid GenerationQueue'!AF$5:AF$467,'Grid GenerationQueue'!$AX$5:$AX$467,$B187,'Grid GenerationQueue'!$AY$5:$AY$467,$C187,'Grid GenerationQueue'!$BI$5:$BI$467,"&lt;4")</f>
        <v>0</v>
      </c>
      <c r="F187">
        <f>SUMIFS('Grid GenerationQueue'!AG$5:AG$467,'Grid GenerationQueue'!$AX$5:$AX$467,$B187,'Grid GenerationQueue'!$AY$5:$AY$467,$C187,'Grid GenerationQueue'!$BI$5:$BI$467,"&lt;4")</f>
        <v>0</v>
      </c>
      <c r="G187">
        <f>SUMIFS('Grid GenerationQueue'!AH$5:AH$467,'Grid GenerationQueue'!$AX$5:$AX$467,$B187,'Grid GenerationQueue'!$AY$5:$AY$467,$C187,'Grid GenerationQueue'!$BI$5:$BI$467,"&lt;4")</f>
        <v>0</v>
      </c>
      <c r="H187">
        <f>SUMIFS('Grid GenerationQueue'!AI$5:AI$467,'Grid GenerationQueue'!$AX$5:$AX$467,$B187,'Grid GenerationQueue'!$AY$5:$AY$467,$C187,'Grid GenerationQueue'!$BI$5:$BI$467,"&lt;4")</f>
        <v>0</v>
      </c>
      <c r="I187">
        <f>SUMIFS('Grid GenerationQueue'!AJ$5:AJ$467,'Grid GenerationQueue'!$AX$5:$AX$467,$B187,'Grid GenerationQueue'!$AY$5:$AY$467,$C187,'Grid GenerationQueue'!$BI$5:$BI$467,"&lt;4")</f>
        <v>0</v>
      </c>
      <c r="J187">
        <f>SUMIFS('Grid GenerationQueue'!AK$5:AK$467,'Grid GenerationQueue'!$AX$5:$AX$467,$B187,'Grid GenerationQueue'!$AY$5:$AY$467,$C187,'Grid GenerationQueue'!$BI$5:$BI$467,"&lt;4")</f>
        <v>0</v>
      </c>
      <c r="K187">
        <f>SUMIFS('Grid GenerationQueue'!AL$5:AL$467,'Grid GenerationQueue'!$AX$5:$AX$467,$B187,'Grid GenerationQueue'!$AY$5:$AY$467,$C187,'Grid GenerationQueue'!$BI$5:$BI$467,"&lt;4")</f>
        <v>0</v>
      </c>
      <c r="L187">
        <f>SUMIFS('Grid GenerationQueue'!AM$5:AM$467,'Grid GenerationQueue'!$AX$5:$AX$467,$B187,'Grid GenerationQueue'!$AY$5:$AY$467,$C187,'Grid GenerationQueue'!$BI$5:$BI$467,"&lt;4")</f>
        <v>0</v>
      </c>
      <c r="M187">
        <f>SUMIFS('Grid GenerationQueue'!AN$5:AN$467,'Grid GenerationQueue'!$AX$5:$AX$467,$B187,'Grid GenerationQueue'!$AY$5:$AY$467,$C187,'Grid GenerationQueue'!$BI$5:$BI$467,"&lt;4")</f>
        <v>0</v>
      </c>
      <c r="N187">
        <f>SUMIFS('Grid GenerationQueue'!AO$5:AO$467,'Grid GenerationQueue'!$AX$5:$AX$467,$B187,'Grid GenerationQueue'!$AY$5:$AY$467,$C187,'Grid GenerationQueue'!$BI$5:$BI$467,"&lt;4")</f>
        <v>0</v>
      </c>
      <c r="O187">
        <f>SUMIFS('Grid GenerationQueue'!AP$5:AP$467,'Grid GenerationQueue'!$AX$5:$AX$467,$B187,'Grid GenerationQueue'!$AY$5:$AY$467,$C187,'Grid GenerationQueue'!$BI$5:$BI$467,"&lt;4")</f>
        <v>0</v>
      </c>
      <c r="Q187">
        <f>SUMIFS('Grid GenerationQueue'!AE$5:AE$467,'Grid GenerationQueue'!$AX$5:$AX$467,$B187,'Grid GenerationQueue'!$AY$5:$AY$467,$C187,'Grid GenerationQueue'!$BH$5:$BH$467,"Executed")</f>
        <v>0</v>
      </c>
      <c r="R187">
        <f>SUMIFS('Grid GenerationQueue'!AF$5:AF$467,'Grid GenerationQueue'!$AX$5:$AX$467,$B187,'Grid GenerationQueue'!$AY$5:$AY$467,$C187,'Grid GenerationQueue'!$BH$5:$BH$467,"Executed")</f>
        <v>0</v>
      </c>
      <c r="S187">
        <f>SUMIFS('Grid GenerationQueue'!AG$5:AG$467,'Grid GenerationQueue'!$AX$5:$AX$467,$B187,'Grid GenerationQueue'!$AY$5:$AY$467,$C187,'Grid GenerationQueue'!$BH$5:$BH$467,"Executed")</f>
        <v>0</v>
      </c>
      <c r="T187">
        <f>SUMIFS('Grid GenerationQueue'!AH$5:AH$467,'Grid GenerationQueue'!$AX$5:$AX$467,$B187,'Grid GenerationQueue'!$AY$5:$AY$467,$C187,'Grid GenerationQueue'!$BH$5:$BH$467,"Executed")</f>
        <v>0</v>
      </c>
      <c r="U187">
        <f>SUMIFS('Grid GenerationQueue'!AI$5:AI$467,'Grid GenerationQueue'!$AX$5:$AX$467,$B187,'Grid GenerationQueue'!$AY$5:$AY$467,$C187,'Grid GenerationQueue'!$BH$5:$BH$467,"Executed")</f>
        <v>0</v>
      </c>
      <c r="V187">
        <f>SUMIFS('Grid GenerationQueue'!AJ$5:AJ$467,'Grid GenerationQueue'!$AX$5:$AX$467,$B187,'Grid GenerationQueue'!$AY$5:$AY$467,$C187,'Grid GenerationQueue'!$BH$5:$BH$467,"Executed")</f>
        <v>0</v>
      </c>
      <c r="W187">
        <f>SUMIFS('Grid GenerationQueue'!AK$5:AK$467,'Grid GenerationQueue'!$AX$5:$AX$467,$B187,'Grid GenerationQueue'!$AY$5:$AY$467,$C187,'Grid GenerationQueue'!$BH$5:$BH$467,"Executed")</f>
        <v>0</v>
      </c>
      <c r="X187">
        <f>SUMIFS('Grid GenerationQueue'!AL$5:AL$467,'Grid GenerationQueue'!$AX$5:$AX$467,$B187,'Grid GenerationQueue'!$AY$5:$AY$467,$C187,'Grid GenerationQueue'!$BH$5:$BH$467,"Executed")</f>
        <v>0</v>
      </c>
      <c r="Y187">
        <f>SUMIFS('Grid GenerationQueue'!AM$5:AM$467,'Grid GenerationQueue'!$AX$5:$AX$467,$B187,'Grid GenerationQueue'!$AY$5:$AY$467,$C187,'Grid GenerationQueue'!$BH$5:$BH$467,"Executed")</f>
        <v>0</v>
      </c>
      <c r="Z187">
        <f>SUMIFS('Grid GenerationQueue'!AN$5:AN$467,'Grid GenerationQueue'!$AX$5:$AX$467,$B187,'Grid GenerationQueue'!$AY$5:$AY$467,$C187,'Grid GenerationQueue'!$BH$5:$BH$467,"Executed")</f>
        <v>0</v>
      </c>
      <c r="AA187">
        <f>SUMIFS('Grid GenerationQueue'!AO$5:AO$467,'Grid GenerationQueue'!$AX$5:$AX$467,$B187,'Grid GenerationQueue'!$AY$5:$AY$467,$C187,'Grid GenerationQueue'!$BH$5:$BH$467,"Executed")</f>
        <v>0</v>
      </c>
      <c r="AB187">
        <f>SUMIFS('Grid GenerationQueue'!AP$5:AP$467,'Grid GenerationQueue'!$AX$5:$AX$467,$B187,'Grid GenerationQueue'!$AY$5:$AY$467,$C187,'Grid GenerationQueue'!$BH$5:$BH$467,"Executed")</f>
        <v>0</v>
      </c>
      <c r="AD187">
        <f>SUMIFS('Grid GenerationQueue'!AE$5:AE$467,'Grid GenerationQueue'!$AX$5:$AX$467,$B187,'Grid GenerationQueue'!$AY$5:$AY$467,$C187,'Grid GenerationQueue'!$BF$5:$BF$467,"&lt;&gt;"&amp;"")</f>
        <v>0</v>
      </c>
      <c r="AE187">
        <f>SUMIFS('Grid GenerationQueue'!AF$5:AF$467,'Grid GenerationQueue'!$AX$5:$AX$467,$B187,'Grid GenerationQueue'!$AY$5:$AY$467,$C187,'Grid GenerationQueue'!$BF$5:$BF$467,"&lt;&gt;"&amp;"")</f>
        <v>0</v>
      </c>
      <c r="AF187">
        <f>SUMIFS('Grid GenerationQueue'!AG$5:AG$467,'Grid GenerationQueue'!$AX$5:$AX$467,$B187,'Grid GenerationQueue'!$AY$5:$AY$467,$C187,'Grid GenerationQueue'!$BF$5:$BF$467,"&lt;&gt;"&amp;"")</f>
        <v>0</v>
      </c>
      <c r="AG187">
        <f>SUMIFS('Grid GenerationQueue'!AH$5:AH$467,'Grid GenerationQueue'!$AX$5:$AX$467,$B187,'Grid GenerationQueue'!$AY$5:$AY$467,$C187,'Grid GenerationQueue'!$BF$5:$BF$467,"&lt;&gt;"&amp;"")</f>
        <v>0</v>
      </c>
      <c r="AH187">
        <f>SUMIFS('Grid GenerationQueue'!AI$5:AI$467,'Grid GenerationQueue'!$AX$5:$AX$467,$B187,'Grid GenerationQueue'!$AY$5:$AY$467,$C187,'Grid GenerationQueue'!$BF$5:$BF$467,"&lt;&gt;"&amp;"")</f>
        <v>0</v>
      </c>
      <c r="AI187">
        <f>SUMIFS('Grid GenerationQueue'!AJ$5:AJ$467,'Grid GenerationQueue'!$AX$5:$AX$467,$B187,'Grid GenerationQueue'!$AY$5:$AY$467,$C187,'Grid GenerationQueue'!$BF$5:$BF$467,"&lt;&gt;"&amp;"")</f>
        <v>0</v>
      </c>
      <c r="AJ187">
        <f>SUMIFS('Grid GenerationQueue'!AK$5:AK$467,'Grid GenerationQueue'!$AX$5:$AX$467,$B187,'Grid GenerationQueue'!$AY$5:$AY$467,$C187,'Grid GenerationQueue'!$BF$5:$BF$467,"&lt;&gt;"&amp;"")</f>
        <v>0</v>
      </c>
      <c r="AK187">
        <f>SUMIFS('Grid GenerationQueue'!AL$5:AL$467,'Grid GenerationQueue'!$AX$5:$AX$467,$B187,'Grid GenerationQueue'!$AY$5:$AY$467,$C187,'Grid GenerationQueue'!$BF$5:$BF$467,"&lt;&gt;"&amp;"")</f>
        <v>0</v>
      </c>
      <c r="AL187">
        <f>SUMIFS('Grid GenerationQueue'!AM$5:AM$467,'Grid GenerationQueue'!$AX$5:$AX$467,$B187,'Grid GenerationQueue'!$AY$5:$AY$467,$C187,'Grid GenerationQueue'!$BF$5:$BF$467,"&lt;&gt;"&amp;"")</f>
        <v>0</v>
      </c>
      <c r="AM187">
        <f>SUMIFS('Grid GenerationQueue'!AN$5:AN$467,'Grid GenerationQueue'!$AX$5:$AX$467,$B187,'Grid GenerationQueue'!$AY$5:$AY$467,$C187,'Grid GenerationQueue'!$BF$5:$BF$467,"&lt;&gt;"&amp;"")</f>
        <v>0</v>
      </c>
      <c r="AN187">
        <f>SUMIFS('Grid GenerationQueue'!AO$5:AO$467,'Grid GenerationQueue'!$AX$5:$AX$467,$B187,'Grid GenerationQueue'!$AY$5:$AY$467,$C187,'Grid GenerationQueue'!$BF$5:$BF$467,"&lt;&gt;"&amp;"")</f>
        <v>0</v>
      </c>
      <c r="AO187">
        <f>SUMIFS('Grid GenerationQueue'!AP$5:AP$467,'Grid GenerationQueue'!$AX$5:$AX$467,$B187,'Grid GenerationQueue'!$AY$5:$AY$467,$C187,'Grid GenerationQueue'!$BF$5:$BF$467,"&lt;&gt;"&amp;"")</f>
        <v>0</v>
      </c>
      <c r="AQ187">
        <f>SUMIFS('Grid GenerationQueue'!AE$5:AE$467,'Grid GenerationQueue'!$AX$5:$AX$467,$B187,'Grid GenerationQueue'!$AY$5:$AY$467,$C187)</f>
        <v>313.79320999999999</v>
      </c>
      <c r="AR187">
        <f>SUMIFS('Grid GenerationQueue'!AF$5:AF$467,'Grid GenerationQueue'!$AX$5:$AX$467,$B187,'Grid GenerationQueue'!$AY$5:$AY$467,$C187)</f>
        <v>0</v>
      </c>
      <c r="AS187">
        <f>SUMIFS('Grid GenerationQueue'!AG$5:AG$467,'Grid GenerationQueue'!$AX$5:$AX$467,$B187,'Grid GenerationQueue'!$AY$5:$AY$467,$C187)</f>
        <v>0</v>
      </c>
      <c r="AT187">
        <f>SUMIFS('Grid GenerationQueue'!AH$5:AH$467,'Grid GenerationQueue'!$AX$5:$AX$467,$B187,'Grid GenerationQueue'!$AY$5:$AY$467,$C187)</f>
        <v>0</v>
      </c>
      <c r="AU187">
        <f>SUMIFS('Grid GenerationQueue'!AI$5:AI$467,'Grid GenerationQueue'!$AX$5:$AX$467,$B187,'Grid GenerationQueue'!$AY$5:$AY$467,$C187)</f>
        <v>0</v>
      </c>
      <c r="AV187">
        <f>SUMIFS('Grid GenerationQueue'!AJ$5:AJ$467,'Grid GenerationQueue'!$AX$5:$AX$467,$B187,'Grid GenerationQueue'!$AY$5:$AY$467,$C187)</f>
        <v>0</v>
      </c>
      <c r="AW187">
        <f>SUMIFS('Grid GenerationQueue'!AK$5:AK$467,'Grid GenerationQueue'!$AX$5:$AX$467,$B187,'Grid GenerationQueue'!$AY$5:$AY$467,$C187)</f>
        <v>0</v>
      </c>
      <c r="AX187">
        <f>SUMIFS('Grid GenerationQueue'!AL$5:AL$467,'Grid GenerationQueue'!$AX$5:$AX$467,$B187,'Grid GenerationQueue'!$AY$5:$AY$467,$C187)</f>
        <v>0</v>
      </c>
      <c r="AY187">
        <f>SUMIFS('Grid GenerationQueue'!AM$5:AM$467,'Grid GenerationQueue'!$AX$5:$AX$467,$B187,'Grid GenerationQueue'!$AY$5:$AY$467,$C187)</f>
        <v>0</v>
      </c>
      <c r="AZ187">
        <f>SUMIFS('Grid GenerationQueue'!AN$5:AN$467,'Grid GenerationQueue'!$AX$5:$AX$467,$B187,'Grid GenerationQueue'!$AY$5:$AY$467,$C187)</f>
        <v>0</v>
      </c>
      <c r="BA187">
        <f>SUMIFS('Grid GenerationQueue'!AO$5:AO$467,'Grid GenerationQueue'!$AX$5:$AX$467,$B187,'Grid GenerationQueue'!$AY$5:$AY$467,$C187)</f>
        <v>0</v>
      </c>
      <c r="BB187">
        <f>SUMIFS('Grid GenerationQueue'!AP$5:AP$467,'Grid GenerationQueue'!$AX$5:$AX$467,$B187,'Grid GenerationQueue'!$AY$5:$AY$467,$C187)</f>
        <v>0</v>
      </c>
      <c r="BD187">
        <f>SUMIFS('Grid GenerationQueue'!AE$5:AE$467,'Grid GenerationQueue'!$AX$5:$AX$467,$B187,'Grid GenerationQueue'!$AY$5:$AY$467,$C187,'Grid GenerationQueue'!$BH$5:$BH$467,"Executed",'Grid GenerationQueue'!$BB$5:$BB$467,"&lt;"&amp;$BE$3)</f>
        <v>0</v>
      </c>
      <c r="BE187">
        <f>SUMIFS('Grid GenerationQueue'!AF$5:AF$467,'Grid GenerationQueue'!$AX$5:$AX$467,$B187,'Grid GenerationQueue'!$AY$5:$AY$467,$C187,'Grid GenerationQueue'!$BH$5:$BH$467,"Executed",'Grid GenerationQueue'!$BB$5:$BB$467,"&lt;"&amp;$BE$3)</f>
        <v>0</v>
      </c>
      <c r="BF187">
        <f>SUMIFS('Grid GenerationQueue'!AG$5:AG$467,'Grid GenerationQueue'!$AX$5:$AX$467,$B187,'Grid GenerationQueue'!$AY$5:$AY$467,$C187,'Grid GenerationQueue'!$BH$5:$BH$467,"Executed",'Grid GenerationQueue'!$BB$5:$BB$467,"&lt;"&amp;$BE$3)</f>
        <v>0</v>
      </c>
      <c r="BG187">
        <f>SUMIFS('Grid GenerationQueue'!AH$5:AH$467,'Grid GenerationQueue'!$AX$5:$AX$467,$B187,'Grid GenerationQueue'!$AY$5:$AY$467,$C187,'Grid GenerationQueue'!$BH$5:$BH$467,"Executed",'Grid GenerationQueue'!$BB$5:$BB$467,"&lt;"&amp;$BE$3)</f>
        <v>0</v>
      </c>
      <c r="BH187">
        <f>SUMIFS('Grid GenerationQueue'!AI$5:AI$467,'Grid GenerationQueue'!$AX$5:$AX$467,$B187,'Grid GenerationQueue'!$AY$5:$AY$467,$C187,'Grid GenerationQueue'!$BH$5:$BH$467,"Executed",'Grid GenerationQueue'!$BB$5:$BB$467,"&lt;"&amp;$BE$3)</f>
        <v>0</v>
      </c>
      <c r="BI187">
        <f>SUMIFS('Grid GenerationQueue'!AJ$5:AJ$467,'Grid GenerationQueue'!$AX$5:$AX$467,$B187,'Grid GenerationQueue'!$AY$5:$AY$467,$C187,'Grid GenerationQueue'!$BH$5:$BH$467,"Executed",'Grid GenerationQueue'!$BB$5:$BB$467,"&lt;"&amp;$BE$3)</f>
        <v>0</v>
      </c>
      <c r="BJ187">
        <f>SUMIFS('Grid GenerationQueue'!AK$5:AK$467,'Grid GenerationQueue'!$AX$5:$AX$467,$B187,'Grid GenerationQueue'!$AY$5:$AY$467,$C187,'Grid GenerationQueue'!$BH$5:$BH$467,"Executed",'Grid GenerationQueue'!$BB$5:$BB$467,"&lt;"&amp;$BE$3)</f>
        <v>0</v>
      </c>
      <c r="BK187">
        <f>SUMIFS('Grid GenerationQueue'!AL$5:AL$467,'Grid GenerationQueue'!$AX$5:$AX$467,$B187,'Grid GenerationQueue'!$AY$5:$AY$467,$C187,'Grid GenerationQueue'!$BH$5:$BH$467,"Executed",'Grid GenerationQueue'!$BB$5:$BB$467,"&lt;"&amp;$BE$3)</f>
        <v>0</v>
      </c>
      <c r="BL187">
        <f>SUMIFS('Grid GenerationQueue'!AM$5:AM$467,'Grid GenerationQueue'!$AX$5:$AX$467,$B187,'Grid GenerationQueue'!$AY$5:$AY$467,$C187,'Grid GenerationQueue'!$BH$5:$BH$467,"Executed",'Grid GenerationQueue'!$BB$5:$BB$467,"&lt;"&amp;$BE$3)</f>
        <v>0</v>
      </c>
      <c r="BM187">
        <f>SUMIFS('Grid GenerationQueue'!AN$5:AN$467,'Grid GenerationQueue'!$AX$5:$AX$467,$B187,'Grid GenerationQueue'!$AY$5:$AY$467,$C187,'Grid GenerationQueue'!$BH$5:$BH$467,"Executed",'Grid GenerationQueue'!$BB$5:$BB$467,"&lt;"&amp;$BE$3)</f>
        <v>0</v>
      </c>
      <c r="BN187">
        <f>SUMIFS('Grid GenerationQueue'!AO$5:AO$467,'Grid GenerationQueue'!$AX$5:$AX$467,$B187,'Grid GenerationQueue'!$AY$5:$AY$467,$C187,'Grid GenerationQueue'!$BH$5:$BH$467,"Executed",'Grid GenerationQueue'!$BB$5:$BB$467,"&lt;"&amp;$BE$3)</f>
        <v>0</v>
      </c>
      <c r="BO187">
        <f>SUMIFS('Grid GenerationQueue'!AP$5:AP$467,'Grid GenerationQueue'!$AX$5:$AX$467,$B187,'Grid GenerationQueue'!$AY$5:$AY$467,$C187,'Grid GenerationQueue'!$BH$5:$BH$467,"Executed",'Grid GenerationQueue'!$BB$5:$BB$467,"&lt;"&amp;$BE$3)</f>
        <v>0</v>
      </c>
      <c r="BQ187">
        <f>SUMIFS('Grid GenerationQueue'!AE$5:AE$467,'Grid GenerationQueue'!$AX$5:$AX$467,$B187,'Grid GenerationQueue'!$AY$5:$AY$467,$C187,'Grid GenerationQueue'!$BF$5:$BF$467,"&lt;&gt;"&amp;"",'Grid GenerationQueue'!$BB$5:$BB$467,"&lt;"&amp;$BE$3)</f>
        <v>0</v>
      </c>
      <c r="BR187">
        <f>SUMIFS('Grid GenerationQueue'!AF$5:AF$467,'Grid GenerationQueue'!$AX$5:$AX$467,$B187,'Grid GenerationQueue'!$AY$5:$AY$467,$C187,'Grid GenerationQueue'!$BF$5:$BF$467,"&lt;&gt;"&amp;"",'Grid GenerationQueue'!$BB$5:$BB$467,"&lt;"&amp;$BE$3)</f>
        <v>0</v>
      </c>
      <c r="BS187">
        <f>SUMIFS('Grid GenerationQueue'!AG$5:AG$467,'Grid GenerationQueue'!$AX$5:$AX$467,$B187,'Grid GenerationQueue'!$AY$5:$AY$467,$C187,'Grid GenerationQueue'!$BF$5:$BF$467,"&lt;&gt;"&amp;"",'Grid GenerationQueue'!$BB$5:$BB$467,"&lt;"&amp;$BE$3)</f>
        <v>0</v>
      </c>
      <c r="BT187">
        <f>SUMIFS('Grid GenerationQueue'!AH$5:AH$467,'Grid GenerationQueue'!$AX$5:$AX$467,$B187,'Grid GenerationQueue'!$AY$5:$AY$467,$C187,'Grid GenerationQueue'!$BF$5:$BF$467,"&lt;&gt;"&amp;"",'Grid GenerationQueue'!$BB$5:$BB$467,"&lt;"&amp;$BE$3)</f>
        <v>0</v>
      </c>
      <c r="BU187">
        <f>SUMIFS('Grid GenerationQueue'!AI$5:AI$467,'Grid GenerationQueue'!$AX$5:$AX$467,$B187,'Grid GenerationQueue'!$AY$5:$AY$467,$C187,'Grid GenerationQueue'!$BF$5:$BF$467,"&lt;&gt;"&amp;"",'Grid GenerationQueue'!$BB$5:$BB$467,"&lt;"&amp;$BE$3)</f>
        <v>0</v>
      </c>
      <c r="BV187">
        <f>SUMIFS('Grid GenerationQueue'!AJ$5:AJ$467,'Grid GenerationQueue'!$AX$5:$AX$467,$B187,'Grid GenerationQueue'!$AY$5:$AY$467,$C187,'Grid GenerationQueue'!$BF$5:$BF$467,"&lt;&gt;"&amp;"",'Grid GenerationQueue'!$BB$5:$BB$467,"&lt;"&amp;$BE$3)</f>
        <v>0</v>
      </c>
      <c r="BW187">
        <f>SUMIFS('Grid GenerationQueue'!AK$5:AK$467,'Grid GenerationQueue'!$AX$5:$AX$467,$B187,'Grid GenerationQueue'!$AY$5:$AY$467,$C187,'Grid GenerationQueue'!$BF$5:$BF$467,"&lt;&gt;"&amp;"",'Grid GenerationQueue'!$BB$5:$BB$467,"&lt;"&amp;$BE$3)</f>
        <v>0</v>
      </c>
      <c r="BX187">
        <f>SUMIFS('Grid GenerationQueue'!AL$5:AL$467,'Grid GenerationQueue'!$AX$5:$AX$467,$B187,'Grid GenerationQueue'!$AY$5:$AY$467,$C187,'Grid GenerationQueue'!$BF$5:$BF$467,"&lt;&gt;"&amp;"",'Grid GenerationQueue'!$BB$5:$BB$467,"&lt;"&amp;$BE$3)</f>
        <v>0</v>
      </c>
      <c r="BY187">
        <f>SUMIFS('Grid GenerationQueue'!AM$5:AM$467,'Grid GenerationQueue'!$AX$5:$AX$467,$B187,'Grid GenerationQueue'!$AY$5:$AY$467,$C187,'Grid GenerationQueue'!$BF$5:$BF$467,"&lt;&gt;"&amp;"",'Grid GenerationQueue'!$BB$5:$BB$467,"&lt;"&amp;$BE$3)</f>
        <v>0</v>
      </c>
      <c r="BZ187">
        <f>SUMIFS('Grid GenerationQueue'!AN$5:AN$467,'Grid GenerationQueue'!$AX$5:$AX$467,$B187,'Grid GenerationQueue'!$AY$5:$AY$467,$C187,'Grid GenerationQueue'!$BF$5:$BF$467,"&lt;&gt;"&amp;"",'Grid GenerationQueue'!$BB$5:$BB$467,"&lt;"&amp;$BE$3)</f>
        <v>0</v>
      </c>
      <c r="CA187">
        <f>SUMIFS('Grid GenerationQueue'!AO$5:AO$467,'Grid GenerationQueue'!$AX$5:$AX$467,$B187,'Grid GenerationQueue'!$AY$5:$AY$467,$C187,'Grid GenerationQueue'!$BF$5:$BF$467,"&lt;&gt;"&amp;"",'Grid GenerationQueue'!$BB$5:$BB$467,"&lt;"&amp;$BE$3)</f>
        <v>0</v>
      </c>
      <c r="CB187">
        <f>SUMIFS('Grid GenerationQueue'!AP$5:AP$467,'Grid GenerationQueue'!$AX$5:$AX$467,$B187,'Grid GenerationQueue'!$AY$5:$AY$467,$C187,'Grid GenerationQueue'!$BF$5:$BF$467,"&lt;&gt;"&amp;"",'Grid GenerationQueue'!$BB$5:$BB$467,"&lt;"&amp;$BE$3)</f>
        <v>0</v>
      </c>
      <c r="CD187">
        <f>SUMIFS('Grid GenerationQueue'!AE$5:AE$467,'Grid GenerationQueue'!$AX$5:$AX$467,$B187,'Grid GenerationQueue'!$AY$5:$AY$467,$C187,'Grid GenerationQueue'!$BB$5:$BB$467,"&lt;"&amp;$BE$3)</f>
        <v>313.79320999999999</v>
      </c>
      <c r="CE187">
        <f>SUMIFS('Grid GenerationQueue'!AF$5:AF$467,'Grid GenerationQueue'!$AX$5:$AX$467,$B187,'Grid GenerationQueue'!$AY$5:$AY$467,$C187,'Grid GenerationQueue'!$BB$5:$BB$467,"&lt;"&amp;$BE$3)</f>
        <v>0</v>
      </c>
      <c r="CF187">
        <f>SUMIFS('Grid GenerationQueue'!AG$5:AG$467,'Grid GenerationQueue'!$AX$5:$AX$467,$B187,'Grid GenerationQueue'!$AY$5:$AY$467,$C187,'Grid GenerationQueue'!$BB$5:$BB$467,"&lt;"&amp;$BE$3)</f>
        <v>0</v>
      </c>
      <c r="CG187">
        <f>SUMIFS('Grid GenerationQueue'!AH$5:AH$467,'Grid GenerationQueue'!$AX$5:$AX$467,$B187,'Grid GenerationQueue'!$AY$5:$AY$467,$C187,'Grid GenerationQueue'!$BB$5:$BB$467,"&lt;"&amp;$BE$3)</f>
        <v>0</v>
      </c>
      <c r="CH187">
        <f>SUMIFS('Grid GenerationQueue'!AI$5:AI$467,'Grid GenerationQueue'!$AX$5:$AX$467,$B187,'Grid GenerationQueue'!$AY$5:$AY$467,$C187,'Grid GenerationQueue'!$BB$5:$BB$467,"&lt;"&amp;$BE$3)</f>
        <v>0</v>
      </c>
      <c r="CI187">
        <f>SUMIFS('Grid GenerationQueue'!AJ$5:AJ$467,'Grid GenerationQueue'!$AX$5:$AX$467,$B187,'Grid GenerationQueue'!$AY$5:$AY$467,$C187,'Grid GenerationQueue'!$BB$5:$BB$467,"&lt;"&amp;$BE$3)</f>
        <v>0</v>
      </c>
      <c r="CJ187">
        <f>SUMIFS('Grid GenerationQueue'!AK$5:AK$467,'Grid GenerationQueue'!$AX$5:$AX$467,$B187,'Grid GenerationQueue'!$AY$5:$AY$467,$C187,'Grid GenerationQueue'!$BB$5:$BB$467,"&lt;"&amp;$BE$3)</f>
        <v>0</v>
      </c>
      <c r="CK187">
        <f>SUMIFS('Grid GenerationQueue'!AL$5:AL$467,'Grid GenerationQueue'!$AX$5:$AX$467,$B187,'Grid GenerationQueue'!$AY$5:$AY$467,$C187,'Grid GenerationQueue'!$BB$5:$BB$467,"&lt;"&amp;$BE$3)</f>
        <v>0</v>
      </c>
      <c r="CL187">
        <f>SUMIFS('Grid GenerationQueue'!AM$5:AM$467,'Grid GenerationQueue'!$AX$5:$AX$467,$B187,'Grid GenerationQueue'!$AY$5:$AY$467,$C187,'Grid GenerationQueue'!$BB$5:$BB$467,"&lt;"&amp;$BE$3)</f>
        <v>0</v>
      </c>
      <c r="CM187">
        <f>SUMIFS('Grid GenerationQueue'!AN$5:AN$467,'Grid GenerationQueue'!$AX$5:$AX$467,$B187,'Grid GenerationQueue'!$AY$5:$AY$467,$C187,'Grid GenerationQueue'!$BB$5:$BB$467,"&lt;"&amp;$BE$3)</f>
        <v>0</v>
      </c>
      <c r="CN187">
        <f>SUMIFS('Grid GenerationQueue'!AO$5:AO$467,'Grid GenerationQueue'!$AX$5:$AX$467,$B187,'Grid GenerationQueue'!$AY$5:$AY$467,$C187,'Grid GenerationQueue'!$BB$5:$BB$467,"&lt;"&amp;$BE$3)</f>
        <v>0</v>
      </c>
      <c r="CO187">
        <f>SUMIFS('Grid GenerationQueue'!AP$5:AP$467,'Grid GenerationQueue'!$AX$5:$AX$467,$B187,'Grid GenerationQueue'!$AY$5:$AY$467,$C187,'Grid GenerationQueue'!$BB$5:$BB$467,"&lt;"&amp;$BE$3)</f>
        <v>0</v>
      </c>
    </row>
    <row r="188" spans="1:93" x14ac:dyDescent="0.35">
      <c r="A188" t="s">
        <v>4647</v>
      </c>
      <c r="B188" t="s">
        <v>4446</v>
      </c>
      <c r="C188">
        <v>500</v>
      </c>
      <c r="D188">
        <f>SUMIFS('Grid GenerationQueue'!AE$5:AE$467,'Grid GenerationQueue'!$AX$5:$AX$467,$B188,'Grid GenerationQueue'!$AY$5:$AY$467,$C188,'Grid GenerationQueue'!$BI$5:$BI$467,"&lt;4")</f>
        <v>0</v>
      </c>
      <c r="E188">
        <f>SUMIFS('Grid GenerationQueue'!AF$5:AF$467,'Grid GenerationQueue'!$AX$5:$AX$467,$B188,'Grid GenerationQueue'!$AY$5:$AY$467,$C188,'Grid GenerationQueue'!$BI$5:$BI$467,"&lt;4")</f>
        <v>0</v>
      </c>
      <c r="F188">
        <f>SUMIFS('Grid GenerationQueue'!AG$5:AG$467,'Grid GenerationQueue'!$AX$5:$AX$467,$B188,'Grid GenerationQueue'!$AY$5:$AY$467,$C188,'Grid GenerationQueue'!$BI$5:$BI$467,"&lt;4")</f>
        <v>0</v>
      </c>
      <c r="G188">
        <f>SUMIFS('Grid GenerationQueue'!AH$5:AH$467,'Grid GenerationQueue'!$AX$5:$AX$467,$B188,'Grid GenerationQueue'!$AY$5:$AY$467,$C188,'Grid GenerationQueue'!$BI$5:$BI$467,"&lt;4")</f>
        <v>0</v>
      </c>
      <c r="H188">
        <f>SUMIFS('Grid GenerationQueue'!AI$5:AI$467,'Grid GenerationQueue'!$AX$5:$AX$467,$B188,'Grid GenerationQueue'!$AY$5:$AY$467,$C188,'Grid GenerationQueue'!$BI$5:$BI$467,"&lt;4")</f>
        <v>0</v>
      </c>
      <c r="I188">
        <f>SUMIFS('Grid GenerationQueue'!AJ$5:AJ$467,'Grid GenerationQueue'!$AX$5:$AX$467,$B188,'Grid GenerationQueue'!$AY$5:$AY$467,$C188,'Grid GenerationQueue'!$BI$5:$BI$467,"&lt;4")</f>
        <v>0</v>
      </c>
      <c r="J188">
        <f>SUMIFS('Grid GenerationQueue'!AK$5:AK$467,'Grid GenerationQueue'!$AX$5:$AX$467,$B188,'Grid GenerationQueue'!$AY$5:$AY$467,$C188,'Grid GenerationQueue'!$BI$5:$BI$467,"&lt;4")</f>
        <v>0</v>
      </c>
      <c r="K188">
        <f>SUMIFS('Grid GenerationQueue'!AL$5:AL$467,'Grid GenerationQueue'!$AX$5:$AX$467,$B188,'Grid GenerationQueue'!$AY$5:$AY$467,$C188,'Grid GenerationQueue'!$BI$5:$BI$467,"&lt;4")</f>
        <v>0</v>
      </c>
      <c r="L188">
        <f>SUMIFS('Grid GenerationQueue'!AM$5:AM$467,'Grid GenerationQueue'!$AX$5:$AX$467,$B188,'Grid GenerationQueue'!$AY$5:$AY$467,$C188,'Grid GenerationQueue'!$BI$5:$BI$467,"&lt;4")</f>
        <v>0</v>
      </c>
      <c r="M188">
        <f>SUMIFS('Grid GenerationQueue'!AN$5:AN$467,'Grid GenerationQueue'!$AX$5:$AX$467,$B188,'Grid GenerationQueue'!$AY$5:$AY$467,$C188,'Grid GenerationQueue'!$BI$5:$BI$467,"&lt;4")</f>
        <v>0</v>
      </c>
      <c r="N188">
        <f>SUMIFS('Grid GenerationQueue'!AO$5:AO$467,'Grid GenerationQueue'!$AX$5:$AX$467,$B188,'Grid GenerationQueue'!$AY$5:$AY$467,$C188,'Grid GenerationQueue'!$BI$5:$BI$467,"&lt;4")</f>
        <v>0</v>
      </c>
      <c r="O188">
        <f>SUMIFS('Grid GenerationQueue'!AP$5:AP$467,'Grid GenerationQueue'!$AX$5:$AX$467,$B188,'Grid GenerationQueue'!$AY$5:$AY$467,$C188,'Grid GenerationQueue'!$BI$5:$BI$467,"&lt;4")</f>
        <v>0</v>
      </c>
      <c r="Q188">
        <f>SUMIFS('Grid GenerationQueue'!AE$5:AE$467,'Grid GenerationQueue'!$AX$5:$AX$467,$B188,'Grid GenerationQueue'!$AY$5:$AY$467,$C188,'Grid GenerationQueue'!$BH$5:$BH$467,"Executed")</f>
        <v>0</v>
      </c>
      <c r="R188">
        <f>SUMIFS('Grid GenerationQueue'!AF$5:AF$467,'Grid GenerationQueue'!$AX$5:$AX$467,$B188,'Grid GenerationQueue'!$AY$5:$AY$467,$C188,'Grid GenerationQueue'!$BH$5:$BH$467,"Executed")</f>
        <v>0</v>
      </c>
      <c r="S188">
        <f>SUMIFS('Grid GenerationQueue'!AG$5:AG$467,'Grid GenerationQueue'!$AX$5:$AX$467,$B188,'Grid GenerationQueue'!$AY$5:$AY$467,$C188,'Grid GenerationQueue'!$BH$5:$BH$467,"Executed")</f>
        <v>0</v>
      </c>
      <c r="T188">
        <f>SUMIFS('Grid GenerationQueue'!AH$5:AH$467,'Grid GenerationQueue'!$AX$5:$AX$467,$B188,'Grid GenerationQueue'!$AY$5:$AY$467,$C188,'Grid GenerationQueue'!$BH$5:$BH$467,"Executed")</f>
        <v>0</v>
      </c>
      <c r="U188">
        <f>SUMIFS('Grid GenerationQueue'!AI$5:AI$467,'Grid GenerationQueue'!$AX$5:$AX$467,$B188,'Grid GenerationQueue'!$AY$5:$AY$467,$C188,'Grid GenerationQueue'!$BH$5:$BH$467,"Executed")</f>
        <v>0</v>
      </c>
      <c r="V188">
        <f>SUMIFS('Grid GenerationQueue'!AJ$5:AJ$467,'Grid GenerationQueue'!$AX$5:$AX$467,$B188,'Grid GenerationQueue'!$AY$5:$AY$467,$C188,'Grid GenerationQueue'!$BH$5:$BH$467,"Executed")</f>
        <v>0</v>
      </c>
      <c r="W188">
        <f>SUMIFS('Grid GenerationQueue'!AK$5:AK$467,'Grid GenerationQueue'!$AX$5:$AX$467,$B188,'Grid GenerationQueue'!$AY$5:$AY$467,$C188,'Grid GenerationQueue'!$BH$5:$BH$467,"Executed")</f>
        <v>0</v>
      </c>
      <c r="X188">
        <f>SUMIFS('Grid GenerationQueue'!AL$5:AL$467,'Grid GenerationQueue'!$AX$5:$AX$467,$B188,'Grid GenerationQueue'!$AY$5:$AY$467,$C188,'Grid GenerationQueue'!$BH$5:$BH$467,"Executed")</f>
        <v>0</v>
      </c>
      <c r="Y188">
        <f>SUMIFS('Grid GenerationQueue'!AM$5:AM$467,'Grid GenerationQueue'!$AX$5:$AX$467,$B188,'Grid GenerationQueue'!$AY$5:$AY$467,$C188,'Grid GenerationQueue'!$BH$5:$BH$467,"Executed")</f>
        <v>0</v>
      </c>
      <c r="Z188">
        <f>SUMIFS('Grid GenerationQueue'!AN$5:AN$467,'Grid GenerationQueue'!$AX$5:$AX$467,$B188,'Grid GenerationQueue'!$AY$5:$AY$467,$C188,'Grid GenerationQueue'!$BH$5:$BH$467,"Executed")</f>
        <v>0</v>
      </c>
      <c r="AA188">
        <f>SUMIFS('Grid GenerationQueue'!AO$5:AO$467,'Grid GenerationQueue'!$AX$5:$AX$467,$B188,'Grid GenerationQueue'!$AY$5:$AY$467,$C188,'Grid GenerationQueue'!$BH$5:$BH$467,"Executed")</f>
        <v>0</v>
      </c>
      <c r="AB188">
        <f>SUMIFS('Grid GenerationQueue'!AP$5:AP$467,'Grid GenerationQueue'!$AX$5:$AX$467,$B188,'Grid GenerationQueue'!$AY$5:$AY$467,$C188,'Grid GenerationQueue'!$BH$5:$BH$467,"Executed")</f>
        <v>0</v>
      </c>
      <c r="AD188">
        <f>SUMIFS('Grid GenerationQueue'!AE$5:AE$467,'Grid GenerationQueue'!$AX$5:$AX$467,$B188,'Grid GenerationQueue'!$AY$5:$AY$467,$C188,'Grid GenerationQueue'!$BF$5:$BF$467,"&lt;&gt;"&amp;"")</f>
        <v>0</v>
      </c>
      <c r="AE188">
        <f>SUMIFS('Grid GenerationQueue'!AF$5:AF$467,'Grid GenerationQueue'!$AX$5:$AX$467,$B188,'Grid GenerationQueue'!$AY$5:$AY$467,$C188,'Grid GenerationQueue'!$BF$5:$BF$467,"&lt;&gt;"&amp;"")</f>
        <v>0</v>
      </c>
      <c r="AF188">
        <f>SUMIFS('Grid GenerationQueue'!AG$5:AG$467,'Grid GenerationQueue'!$AX$5:$AX$467,$B188,'Grid GenerationQueue'!$AY$5:$AY$467,$C188,'Grid GenerationQueue'!$BF$5:$BF$467,"&lt;&gt;"&amp;"")</f>
        <v>0</v>
      </c>
      <c r="AG188">
        <f>SUMIFS('Grid GenerationQueue'!AH$5:AH$467,'Grid GenerationQueue'!$AX$5:$AX$467,$B188,'Grid GenerationQueue'!$AY$5:$AY$467,$C188,'Grid GenerationQueue'!$BF$5:$BF$467,"&lt;&gt;"&amp;"")</f>
        <v>0</v>
      </c>
      <c r="AH188">
        <f>SUMIFS('Grid GenerationQueue'!AI$5:AI$467,'Grid GenerationQueue'!$AX$5:$AX$467,$B188,'Grid GenerationQueue'!$AY$5:$AY$467,$C188,'Grid GenerationQueue'!$BF$5:$BF$467,"&lt;&gt;"&amp;"")</f>
        <v>0</v>
      </c>
      <c r="AI188">
        <f>SUMIFS('Grid GenerationQueue'!AJ$5:AJ$467,'Grid GenerationQueue'!$AX$5:$AX$467,$B188,'Grid GenerationQueue'!$AY$5:$AY$467,$C188,'Grid GenerationQueue'!$BF$5:$BF$467,"&lt;&gt;"&amp;"")</f>
        <v>0</v>
      </c>
      <c r="AJ188">
        <f>SUMIFS('Grid GenerationQueue'!AK$5:AK$467,'Grid GenerationQueue'!$AX$5:$AX$467,$B188,'Grid GenerationQueue'!$AY$5:$AY$467,$C188,'Grid GenerationQueue'!$BF$5:$BF$467,"&lt;&gt;"&amp;"")</f>
        <v>0</v>
      </c>
      <c r="AK188">
        <f>SUMIFS('Grid GenerationQueue'!AL$5:AL$467,'Grid GenerationQueue'!$AX$5:$AX$467,$B188,'Grid GenerationQueue'!$AY$5:$AY$467,$C188,'Grid GenerationQueue'!$BF$5:$BF$467,"&lt;&gt;"&amp;"")</f>
        <v>0</v>
      </c>
      <c r="AL188">
        <f>SUMIFS('Grid GenerationQueue'!AM$5:AM$467,'Grid GenerationQueue'!$AX$5:$AX$467,$B188,'Grid GenerationQueue'!$AY$5:$AY$467,$C188,'Grid GenerationQueue'!$BF$5:$BF$467,"&lt;&gt;"&amp;"")</f>
        <v>0</v>
      </c>
      <c r="AM188">
        <f>SUMIFS('Grid GenerationQueue'!AN$5:AN$467,'Grid GenerationQueue'!$AX$5:$AX$467,$B188,'Grid GenerationQueue'!$AY$5:$AY$467,$C188,'Grid GenerationQueue'!$BF$5:$BF$467,"&lt;&gt;"&amp;"")</f>
        <v>0</v>
      </c>
      <c r="AN188">
        <f>SUMIFS('Grid GenerationQueue'!AO$5:AO$467,'Grid GenerationQueue'!$AX$5:$AX$467,$B188,'Grid GenerationQueue'!$AY$5:$AY$467,$C188,'Grid GenerationQueue'!$BF$5:$BF$467,"&lt;&gt;"&amp;"")</f>
        <v>0</v>
      </c>
      <c r="AO188">
        <f>SUMIFS('Grid GenerationQueue'!AP$5:AP$467,'Grid GenerationQueue'!$AX$5:$AX$467,$B188,'Grid GenerationQueue'!$AY$5:$AY$467,$C188,'Grid GenerationQueue'!$BF$5:$BF$467,"&lt;&gt;"&amp;"")</f>
        <v>0</v>
      </c>
      <c r="AQ188">
        <f>SUMIFS('Grid GenerationQueue'!AE$5:AE$467,'Grid GenerationQueue'!$AX$5:$AX$467,$B188,'Grid GenerationQueue'!$AY$5:$AY$467,$C188)</f>
        <v>0</v>
      </c>
      <c r="AR188">
        <f>SUMIFS('Grid GenerationQueue'!AF$5:AF$467,'Grid GenerationQueue'!$AX$5:$AX$467,$B188,'Grid GenerationQueue'!$AY$5:$AY$467,$C188)</f>
        <v>0</v>
      </c>
      <c r="AS188">
        <f>SUMIFS('Grid GenerationQueue'!AG$5:AG$467,'Grid GenerationQueue'!$AX$5:$AX$467,$B188,'Grid GenerationQueue'!$AY$5:$AY$467,$C188)</f>
        <v>0</v>
      </c>
      <c r="AT188">
        <f>SUMIFS('Grid GenerationQueue'!AH$5:AH$467,'Grid GenerationQueue'!$AX$5:$AX$467,$B188,'Grid GenerationQueue'!$AY$5:$AY$467,$C188)</f>
        <v>0</v>
      </c>
      <c r="AU188">
        <f>SUMIFS('Grid GenerationQueue'!AI$5:AI$467,'Grid GenerationQueue'!$AX$5:$AX$467,$B188,'Grid GenerationQueue'!$AY$5:$AY$467,$C188)</f>
        <v>0</v>
      </c>
      <c r="AV188">
        <f>SUMIFS('Grid GenerationQueue'!AJ$5:AJ$467,'Grid GenerationQueue'!$AX$5:$AX$467,$B188,'Grid GenerationQueue'!$AY$5:$AY$467,$C188)</f>
        <v>0</v>
      </c>
      <c r="AW188">
        <f>SUMIFS('Grid GenerationQueue'!AK$5:AK$467,'Grid GenerationQueue'!$AX$5:$AX$467,$B188,'Grid GenerationQueue'!$AY$5:$AY$467,$C188)</f>
        <v>0</v>
      </c>
      <c r="AX188">
        <f>SUMIFS('Grid GenerationQueue'!AL$5:AL$467,'Grid GenerationQueue'!$AX$5:$AX$467,$B188,'Grid GenerationQueue'!$AY$5:$AY$467,$C188)</f>
        <v>0</v>
      </c>
      <c r="AY188">
        <f>SUMIFS('Grid GenerationQueue'!AM$5:AM$467,'Grid GenerationQueue'!$AX$5:$AX$467,$B188,'Grid GenerationQueue'!$AY$5:$AY$467,$C188)</f>
        <v>0</v>
      </c>
      <c r="AZ188">
        <f>SUMIFS('Grid GenerationQueue'!AN$5:AN$467,'Grid GenerationQueue'!$AX$5:$AX$467,$B188,'Grid GenerationQueue'!$AY$5:$AY$467,$C188)</f>
        <v>0</v>
      </c>
      <c r="BA188">
        <f>SUMIFS('Grid GenerationQueue'!AO$5:AO$467,'Grid GenerationQueue'!$AX$5:$AX$467,$B188,'Grid GenerationQueue'!$AY$5:$AY$467,$C188)</f>
        <v>0</v>
      </c>
      <c r="BB188">
        <f>SUMIFS('Grid GenerationQueue'!AP$5:AP$467,'Grid GenerationQueue'!$AX$5:$AX$467,$B188,'Grid GenerationQueue'!$AY$5:$AY$467,$C188)</f>
        <v>0</v>
      </c>
      <c r="BD188">
        <f>SUMIFS('Grid GenerationQueue'!AE$5:AE$467,'Grid GenerationQueue'!$AX$5:$AX$467,$B188,'Grid GenerationQueue'!$AY$5:$AY$467,$C188,'Grid GenerationQueue'!$BH$5:$BH$467,"Executed",'Grid GenerationQueue'!$BB$5:$BB$467,"&lt;"&amp;$BE$3)</f>
        <v>0</v>
      </c>
      <c r="BE188">
        <f>SUMIFS('Grid GenerationQueue'!AF$5:AF$467,'Grid GenerationQueue'!$AX$5:$AX$467,$B188,'Grid GenerationQueue'!$AY$5:$AY$467,$C188,'Grid GenerationQueue'!$BH$5:$BH$467,"Executed",'Grid GenerationQueue'!$BB$5:$BB$467,"&lt;"&amp;$BE$3)</f>
        <v>0</v>
      </c>
      <c r="BF188">
        <f>SUMIFS('Grid GenerationQueue'!AG$5:AG$467,'Grid GenerationQueue'!$AX$5:$AX$467,$B188,'Grid GenerationQueue'!$AY$5:$AY$467,$C188,'Grid GenerationQueue'!$BH$5:$BH$467,"Executed",'Grid GenerationQueue'!$BB$5:$BB$467,"&lt;"&amp;$BE$3)</f>
        <v>0</v>
      </c>
      <c r="BG188">
        <f>SUMIFS('Grid GenerationQueue'!AH$5:AH$467,'Grid GenerationQueue'!$AX$5:$AX$467,$B188,'Grid GenerationQueue'!$AY$5:$AY$467,$C188,'Grid GenerationQueue'!$BH$5:$BH$467,"Executed",'Grid GenerationQueue'!$BB$5:$BB$467,"&lt;"&amp;$BE$3)</f>
        <v>0</v>
      </c>
      <c r="BH188">
        <f>SUMIFS('Grid GenerationQueue'!AI$5:AI$467,'Grid GenerationQueue'!$AX$5:$AX$467,$B188,'Grid GenerationQueue'!$AY$5:$AY$467,$C188,'Grid GenerationQueue'!$BH$5:$BH$467,"Executed",'Grid GenerationQueue'!$BB$5:$BB$467,"&lt;"&amp;$BE$3)</f>
        <v>0</v>
      </c>
      <c r="BI188">
        <f>SUMIFS('Grid GenerationQueue'!AJ$5:AJ$467,'Grid GenerationQueue'!$AX$5:$AX$467,$B188,'Grid GenerationQueue'!$AY$5:$AY$467,$C188,'Grid GenerationQueue'!$BH$5:$BH$467,"Executed",'Grid GenerationQueue'!$BB$5:$BB$467,"&lt;"&amp;$BE$3)</f>
        <v>0</v>
      </c>
      <c r="BJ188">
        <f>SUMIFS('Grid GenerationQueue'!AK$5:AK$467,'Grid GenerationQueue'!$AX$5:$AX$467,$B188,'Grid GenerationQueue'!$AY$5:$AY$467,$C188,'Grid GenerationQueue'!$BH$5:$BH$467,"Executed",'Grid GenerationQueue'!$BB$5:$BB$467,"&lt;"&amp;$BE$3)</f>
        <v>0</v>
      </c>
      <c r="BK188">
        <f>SUMIFS('Grid GenerationQueue'!AL$5:AL$467,'Grid GenerationQueue'!$AX$5:$AX$467,$B188,'Grid GenerationQueue'!$AY$5:$AY$467,$C188,'Grid GenerationQueue'!$BH$5:$BH$467,"Executed",'Grid GenerationQueue'!$BB$5:$BB$467,"&lt;"&amp;$BE$3)</f>
        <v>0</v>
      </c>
      <c r="BL188">
        <f>SUMIFS('Grid GenerationQueue'!AM$5:AM$467,'Grid GenerationQueue'!$AX$5:$AX$467,$B188,'Grid GenerationQueue'!$AY$5:$AY$467,$C188,'Grid GenerationQueue'!$BH$5:$BH$467,"Executed",'Grid GenerationQueue'!$BB$5:$BB$467,"&lt;"&amp;$BE$3)</f>
        <v>0</v>
      </c>
      <c r="BM188">
        <f>SUMIFS('Grid GenerationQueue'!AN$5:AN$467,'Grid GenerationQueue'!$AX$5:$AX$467,$B188,'Grid GenerationQueue'!$AY$5:$AY$467,$C188,'Grid GenerationQueue'!$BH$5:$BH$467,"Executed",'Grid GenerationQueue'!$BB$5:$BB$467,"&lt;"&amp;$BE$3)</f>
        <v>0</v>
      </c>
      <c r="BN188">
        <f>SUMIFS('Grid GenerationQueue'!AO$5:AO$467,'Grid GenerationQueue'!$AX$5:$AX$467,$B188,'Grid GenerationQueue'!$AY$5:$AY$467,$C188,'Grid GenerationQueue'!$BH$5:$BH$467,"Executed",'Grid GenerationQueue'!$BB$5:$BB$467,"&lt;"&amp;$BE$3)</f>
        <v>0</v>
      </c>
      <c r="BO188">
        <f>SUMIFS('Grid GenerationQueue'!AP$5:AP$467,'Grid GenerationQueue'!$AX$5:$AX$467,$B188,'Grid GenerationQueue'!$AY$5:$AY$467,$C188,'Grid GenerationQueue'!$BH$5:$BH$467,"Executed",'Grid GenerationQueue'!$BB$5:$BB$467,"&lt;"&amp;$BE$3)</f>
        <v>0</v>
      </c>
      <c r="BQ188">
        <f>SUMIFS('Grid GenerationQueue'!AE$5:AE$467,'Grid GenerationQueue'!$AX$5:$AX$467,$B188,'Grid GenerationQueue'!$AY$5:$AY$467,$C188,'Grid GenerationQueue'!$BF$5:$BF$467,"&lt;&gt;"&amp;"",'Grid GenerationQueue'!$BB$5:$BB$467,"&lt;"&amp;$BE$3)</f>
        <v>0</v>
      </c>
      <c r="BR188">
        <f>SUMIFS('Grid GenerationQueue'!AF$5:AF$467,'Grid GenerationQueue'!$AX$5:$AX$467,$B188,'Grid GenerationQueue'!$AY$5:$AY$467,$C188,'Grid GenerationQueue'!$BF$5:$BF$467,"&lt;&gt;"&amp;"",'Grid GenerationQueue'!$BB$5:$BB$467,"&lt;"&amp;$BE$3)</f>
        <v>0</v>
      </c>
      <c r="BS188">
        <f>SUMIFS('Grid GenerationQueue'!AG$5:AG$467,'Grid GenerationQueue'!$AX$5:$AX$467,$B188,'Grid GenerationQueue'!$AY$5:$AY$467,$C188,'Grid GenerationQueue'!$BF$5:$BF$467,"&lt;&gt;"&amp;"",'Grid GenerationQueue'!$BB$5:$BB$467,"&lt;"&amp;$BE$3)</f>
        <v>0</v>
      </c>
      <c r="BT188">
        <f>SUMIFS('Grid GenerationQueue'!AH$5:AH$467,'Grid GenerationQueue'!$AX$5:$AX$467,$B188,'Grid GenerationQueue'!$AY$5:$AY$467,$C188,'Grid GenerationQueue'!$BF$5:$BF$467,"&lt;&gt;"&amp;"",'Grid GenerationQueue'!$BB$5:$BB$467,"&lt;"&amp;$BE$3)</f>
        <v>0</v>
      </c>
      <c r="BU188">
        <f>SUMIFS('Grid GenerationQueue'!AI$5:AI$467,'Grid GenerationQueue'!$AX$5:$AX$467,$B188,'Grid GenerationQueue'!$AY$5:$AY$467,$C188,'Grid GenerationQueue'!$BF$5:$BF$467,"&lt;&gt;"&amp;"",'Grid GenerationQueue'!$BB$5:$BB$467,"&lt;"&amp;$BE$3)</f>
        <v>0</v>
      </c>
      <c r="BV188">
        <f>SUMIFS('Grid GenerationQueue'!AJ$5:AJ$467,'Grid GenerationQueue'!$AX$5:$AX$467,$B188,'Grid GenerationQueue'!$AY$5:$AY$467,$C188,'Grid GenerationQueue'!$BF$5:$BF$467,"&lt;&gt;"&amp;"",'Grid GenerationQueue'!$BB$5:$BB$467,"&lt;"&amp;$BE$3)</f>
        <v>0</v>
      </c>
      <c r="BW188">
        <f>SUMIFS('Grid GenerationQueue'!AK$5:AK$467,'Grid GenerationQueue'!$AX$5:$AX$467,$B188,'Grid GenerationQueue'!$AY$5:$AY$467,$C188,'Grid GenerationQueue'!$BF$5:$BF$467,"&lt;&gt;"&amp;"",'Grid GenerationQueue'!$BB$5:$BB$467,"&lt;"&amp;$BE$3)</f>
        <v>0</v>
      </c>
      <c r="BX188">
        <f>SUMIFS('Grid GenerationQueue'!AL$5:AL$467,'Grid GenerationQueue'!$AX$5:$AX$467,$B188,'Grid GenerationQueue'!$AY$5:$AY$467,$C188,'Grid GenerationQueue'!$BF$5:$BF$467,"&lt;&gt;"&amp;"",'Grid GenerationQueue'!$BB$5:$BB$467,"&lt;"&amp;$BE$3)</f>
        <v>0</v>
      </c>
      <c r="BY188">
        <f>SUMIFS('Grid GenerationQueue'!AM$5:AM$467,'Grid GenerationQueue'!$AX$5:$AX$467,$B188,'Grid GenerationQueue'!$AY$5:$AY$467,$C188,'Grid GenerationQueue'!$BF$5:$BF$467,"&lt;&gt;"&amp;"",'Grid GenerationQueue'!$BB$5:$BB$467,"&lt;"&amp;$BE$3)</f>
        <v>0</v>
      </c>
      <c r="BZ188">
        <f>SUMIFS('Grid GenerationQueue'!AN$5:AN$467,'Grid GenerationQueue'!$AX$5:$AX$467,$B188,'Grid GenerationQueue'!$AY$5:$AY$467,$C188,'Grid GenerationQueue'!$BF$5:$BF$467,"&lt;&gt;"&amp;"",'Grid GenerationQueue'!$BB$5:$BB$467,"&lt;"&amp;$BE$3)</f>
        <v>0</v>
      </c>
      <c r="CA188">
        <f>SUMIFS('Grid GenerationQueue'!AO$5:AO$467,'Grid GenerationQueue'!$AX$5:$AX$467,$B188,'Grid GenerationQueue'!$AY$5:$AY$467,$C188,'Grid GenerationQueue'!$BF$5:$BF$467,"&lt;&gt;"&amp;"",'Grid GenerationQueue'!$BB$5:$BB$467,"&lt;"&amp;$BE$3)</f>
        <v>0</v>
      </c>
      <c r="CB188">
        <f>SUMIFS('Grid GenerationQueue'!AP$5:AP$467,'Grid GenerationQueue'!$AX$5:$AX$467,$B188,'Grid GenerationQueue'!$AY$5:$AY$467,$C188,'Grid GenerationQueue'!$BF$5:$BF$467,"&lt;&gt;"&amp;"",'Grid GenerationQueue'!$BB$5:$BB$467,"&lt;"&amp;$BE$3)</f>
        <v>0</v>
      </c>
      <c r="CD188">
        <f>SUMIFS('Grid GenerationQueue'!AE$5:AE$467,'Grid GenerationQueue'!$AX$5:$AX$467,$B188,'Grid GenerationQueue'!$AY$5:$AY$467,$C188,'Grid GenerationQueue'!$BB$5:$BB$467,"&lt;"&amp;$BE$3)</f>
        <v>0</v>
      </c>
      <c r="CE188">
        <f>SUMIFS('Grid GenerationQueue'!AF$5:AF$467,'Grid GenerationQueue'!$AX$5:$AX$467,$B188,'Grid GenerationQueue'!$AY$5:$AY$467,$C188,'Grid GenerationQueue'!$BB$5:$BB$467,"&lt;"&amp;$BE$3)</f>
        <v>0</v>
      </c>
      <c r="CF188">
        <f>SUMIFS('Grid GenerationQueue'!AG$5:AG$467,'Grid GenerationQueue'!$AX$5:$AX$467,$B188,'Grid GenerationQueue'!$AY$5:$AY$467,$C188,'Grid GenerationQueue'!$BB$5:$BB$467,"&lt;"&amp;$BE$3)</f>
        <v>0</v>
      </c>
      <c r="CG188">
        <f>SUMIFS('Grid GenerationQueue'!AH$5:AH$467,'Grid GenerationQueue'!$AX$5:$AX$467,$B188,'Grid GenerationQueue'!$AY$5:$AY$467,$C188,'Grid GenerationQueue'!$BB$5:$BB$467,"&lt;"&amp;$BE$3)</f>
        <v>0</v>
      </c>
      <c r="CH188">
        <f>SUMIFS('Grid GenerationQueue'!AI$5:AI$467,'Grid GenerationQueue'!$AX$5:$AX$467,$B188,'Grid GenerationQueue'!$AY$5:$AY$467,$C188,'Grid GenerationQueue'!$BB$5:$BB$467,"&lt;"&amp;$BE$3)</f>
        <v>0</v>
      </c>
      <c r="CI188">
        <f>SUMIFS('Grid GenerationQueue'!AJ$5:AJ$467,'Grid GenerationQueue'!$AX$5:$AX$467,$B188,'Grid GenerationQueue'!$AY$5:$AY$467,$C188,'Grid GenerationQueue'!$BB$5:$BB$467,"&lt;"&amp;$BE$3)</f>
        <v>0</v>
      </c>
      <c r="CJ188">
        <f>SUMIFS('Grid GenerationQueue'!AK$5:AK$467,'Grid GenerationQueue'!$AX$5:$AX$467,$B188,'Grid GenerationQueue'!$AY$5:$AY$467,$C188,'Grid GenerationQueue'!$BB$5:$BB$467,"&lt;"&amp;$BE$3)</f>
        <v>0</v>
      </c>
      <c r="CK188">
        <f>SUMIFS('Grid GenerationQueue'!AL$5:AL$467,'Grid GenerationQueue'!$AX$5:$AX$467,$B188,'Grid GenerationQueue'!$AY$5:$AY$467,$C188,'Grid GenerationQueue'!$BB$5:$BB$467,"&lt;"&amp;$BE$3)</f>
        <v>0</v>
      </c>
      <c r="CL188">
        <f>SUMIFS('Grid GenerationQueue'!AM$5:AM$467,'Grid GenerationQueue'!$AX$5:$AX$467,$B188,'Grid GenerationQueue'!$AY$5:$AY$467,$C188,'Grid GenerationQueue'!$BB$5:$BB$467,"&lt;"&amp;$BE$3)</f>
        <v>0</v>
      </c>
      <c r="CM188">
        <f>SUMIFS('Grid GenerationQueue'!AN$5:AN$467,'Grid GenerationQueue'!$AX$5:$AX$467,$B188,'Grid GenerationQueue'!$AY$5:$AY$467,$C188,'Grid GenerationQueue'!$BB$5:$BB$467,"&lt;"&amp;$BE$3)</f>
        <v>0</v>
      </c>
      <c r="CN188">
        <f>SUMIFS('Grid GenerationQueue'!AO$5:AO$467,'Grid GenerationQueue'!$AX$5:$AX$467,$B188,'Grid GenerationQueue'!$AY$5:$AY$467,$C188,'Grid GenerationQueue'!$BB$5:$BB$467,"&lt;"&amp;$BE$3)</f>
        <v>0</v>
      </c>
      <c r="CO188">
        <f>SUMIFS('Grid GenerationQueue'!AP$5:AP$467,'Grid GenerationQueue'!$AX$5:$AX$467,$B188,'Grid GenerationQueue'!$AY$5:$AY$467,$C188,'Grid GenerationQueue'!$BB$5:$BB$467,"&lt;"&amp;$BE$3)</f>
        <v>0</v>
      </c>
    </row>
    <row r="189" spans="1:93" x14ac:dyDescent="0.35">
      <c r="A189" t="s">
        <v>4647</v>
      </c>
      <c r="B189" t="s">
        <v>4446</v>
      </c>
      <c r="C189">
        <v>230</v>
      </c>
      <c r="D189">
        <f>SUMIFS('Grid GenerationQueue'!AE$5:AE$467,'Grid GenerationQueue'!$AX$5:$AX$467,$B189,'Grid GenerationQueue'!$AY$5:$AY$467,$C189,'Grid GenerationQueue'!$BI$5:$BI$467,"&lt;4")</f>
        <v>1340</v>
      </c>
      <c r="E189">
        <f>SUMIFS('Grid GenerationQueue'!AF$5:AF$467,'Grid GenerationQueue'!$AX$5:$AX$467,$B189,'Grid GenerationQueue'!$AY$5:$AY$467,$C189,'Grid GenerationQueue'!$BI$5:$BI$467,"&lt;4")</f>
        <v>0.40999999999999659</v>
      </c>
      <c r="F189">
        <f>SUMIFS('Grid GenerationQueue'!AG$5:AG$467,'Grid GenerationQueue'!$AX$5:$AX$467,$B189,'Grid GenerationQueue'!$AY$5:$AY$467,$C189,'Grid GenerationQueue'!$BI$5:$BI$467,"&lt;4")</f>
        <v>0</v>
      </c>
      <c r="G189">
        <f>SUMIFS('Grid GenerationQueue'!AH$5:AH$467,'Grid GenerationQueue'!$AX$5:$AX$467,$B189,'Grid GenerationQueue'!$AY$5:$AY$467,$C189,'Grid GenerationQueue'!$BI$5:$BI$467,"&lt;4")</f>
        <v>0</v>
      </c>
      <c r="H189">
        <f>SUMIFS('Grid GenerationQueue'!AI$5:AI$467,'Grid GenerationQueue'!$AX$5:$AX$467,$B189,'Grid GenerationQueue'!$AY$5:$AY$467,$C189,'Grid GenerationQueue'!$BI$5:$BI$467,"&lt;4")</f>
        <v>560</v>
      </c>
      <c r="I189">
        <f>SUMIFS('Grid GenerationQueue'!AJ$5:AJ$467,'Grid GenerationQueue'!$AX$5:$AX$467,$B189,'Grid GenerationQueue'!$AY$5:$AY$467,$C189,'Grid GenerationQueue'!$BI$5:$BI$467,"&lt;4")</f>
        <v>0</v>
      </c>
      <c r="J189">
        <f>SUMIFS('Grid GenerationQueue'!AK$5:AK$467,'Grid GenerationQueue'!$AX$5:$AX$467,$B189,'Grid GenerationQueue'!$AY$5:$AY$467,$C189,'Grid GenerationQueue'!$BI$5:$BI$467,"&lt;4")</f>
        <v>0</v>
      </c>
      <c r="K189">
        <f>SUMIFS('Grid GenerationQueue'!AL$5:AL$467,'Grid GenerationQueue'!$AX$5:$AX$467,$B189,'Grid GenerationQueue'!$AY$5:$AY$467,$C189,'Grid GenerationQueue'!$BI$5:$BI$467,"&lt;4")</f>
        <v>0</v>
      </c>
      <c r="L189">
        <f>SUMIFS('Grid GenerationQueue'!AM$5:AM$467,'Grid GenerationQueue'!$AX$5:$AX$467,$B189,'Grid GenerationQueue'!$AY$5:$AY$467,$C189,'Grid GenerationQueue'!$BI$5:$BI$467,"&lt;4")</f>
        <v>0</v>
      </c>
      <c r="M189">
        <f>SUMIFS('Grid GenerationQueue'!AN$5:AN$467,'Grid GenerationQueue'!$AX$5:$AX$467,$B189,'Grid GenerationQueue'!$AY$5:$AY$467,$C189,'Grid GenerationQueue'!$BI$5:$BI$467,"&lt;4")</f>
        <v>0</v>
      </c>
      <c r="N189">
        <f>SUMIFS('Grid GenerationQueue'!AO$5:AO$467,'Grid GenerationQueue'!$AX$5:$AX$467,$B189,'Grid GenerationQueue'!$AY$5:$AY$467,$C189,'Grid GenerationQueue'!$BI$5:$BI$467,"&lt;4")</f>
        <v>0</v>
      </c>
      <c r="O189">
        <f>SUMIFS('Grid GenerationQueue'!AP$5:AP$467,'Grid GenerationQueue'!$AX$5:$AX$467,$B189,'Grid GenerationQueue'!$AY$5:$AY$467,$C189,'Grid GenerationQueue'!$BI$5:$BI$467,"&lt;4")</f>
        <v>0</v>
      </c>
      <c r="Q189">
        <f>SUMIFS('Grid GenerationQueue'!AE$5:AE$467,'Grid GenerationQueue'!$AX$5:$AX$467,$B189,'Grid GenerationQueue'!$AY$5:$AY$467,$C189,'Grid GenerationQueue'!$BH$5:$BH$467,"Executed")</f>
        <v>330</v>
      </c>
      <c r="R189">
        <f>SUMIFS('Grid GenerationQueue'!AF$5:AF$467,'Grid GenerationQueue'!$AX$5:$AX$467,$B189,'Grid GenerationQueue'!$AY$5:$AY$467,$C189,'Grid GenerationQueue'!$BH$5:$BH$467,"Executed")</f>
        <v>0.40999999999999659</v>
      </c>
      <c r="S189">
        <f>SUMIFS('Grid GenerationQueue'!AG$5:AG$467,'Grid GenerationQueue'!$AX$5:$AX$467,$B189,'Grid GenerationQueue'!$AY$5:$AY$467,$C189,'Grid GenerationQueue'!$BH$5:$BH$467,"Executed")</f>
        <v>0</v>
      </c>
      <c r="T189">
        <f>SUMIFS('Grid GenerationQueue'!AH$5:AH$467,'Grid GenerationQueue'!$AX$5:$AX$467,$B189,'Grid GenerationQueue'!$AY$5:$AY$467,$C189,'Grid GenerationQueue'!$BH$5:$BH$467,"Executed")</f>
        <v>0</v>
      </c>
      <c r="U189">
        <f>SUMIFS('Grid GenerationQueue'!AI$5:AI$467,'Grid GenerationQueue'!$AX$5:$AX$467,$B189,'Grid GenerationQueue'!$AY$5:$AY$467,$C189,'Grid GenerationQueue'!$BH$5:$BH$467,"Executed")</f>
        <v>200</v>
      </c>
      <c r="V189">
        <f>SUMIFS('Grid GenerationQueue'!AJ$5:AJ$467,'Grid GenerationQueue'!$AX$5:$AX$467,$B189,'Grid GenerationQueue'!$AY$5:$AY$467,$C189,'Grid GenerationQueue'!$BH$5:$BH$467,"Executed")</f>
        <v>0</v>
      </c>
      <c r="W189">
        <f>SUMIFS('Grid GenerationQueue'!AK$5:AK$467,'Grid GenerationQueue'!$AX$5:$AX$467,$B189,'Grid GenerationQueue'!$AY$5:$AY$467,$C189,'Grid GenerationQueue'!$BH$5:$BH$467,"Executed")</f>
        <v>0</v>
      </c>
      <c r="X189">
        <f>SUMIFS('Grid GenerationQueue'!AL$5:AL$467,'Grid GenerationQueue'!$AX$5:$AX$467,$B189,'Grid GenerationQueue'!$AY$5:$AY$467,$C189,'Grid GenerationQueue'!$BH$5:$BH$467,"Executed")</f>
        <v>0</v>
      </c>
      <c r="Y189">
        <f>SUMIFS('Grid GenerationQueue'!AM$5:AM$467,'Grid GenerationQueue'!$AX$5:$AX$467,$B189,'Grid GenerationQueue'!$AY$5:$AY$467,$C189,'Grid GenerationQueue'!$BH$5:$BH$467,"Executed")</f>
        <v>0</v>
      </c>
      <c r="Z189">
        <f>SUMIFS('Grid GenerationQueue'!AN$5:AN$467,'Grid GenerationQueue'!$AX$5:$AX$467,$B189,'Grid GenerationQueue'!$AY$5:$AY$467,$C189,'Grid GenerationQueue'!$BH$5:$BH$467,"Executed")</f>
        <v>0</v>
      </c>
      <c r="AA189">
        <f>SUMIFS('Grid GenerationQueue'!AO$5:AO$467,'Grid GenerationQueue'!$AX$5:$AX$467,$B189,'Grid GenerationQueue'!$AY$5:$AY$467,$C189,'Grid GenerationQueue'!$BH$5:$BH$467,"Executed")</f>
        <v>0</v>
      </c>
      <c r="AB189">
        <f>SUMIFS('Grid GenerationQueue'!AP$5:AP$467,'Grid GenerationQueue'!$AX$5:$AX$467,$B189,'Grid GenerationQueue'!$AY$5:$AY$467,$C189,'Grid GenerationQueue'!$BH$5:$BH$467,"Executed")</f>
        <v>0</v>
      </c>
      <c r="AD189">
        <f>SUMIFS('Grid GenerationQueue'!AE$5:AE$467,'Grid GenerationQueue'!$AX$5:$AX$467,$B189,'Grid GenerationQueue'!$AY$5:$AY$467,$C189,'Grid GenerationQueue'!$BF$5:$BF$467,"&lt;&gt;"&amp;"")</f>
        <v>1340</v>
      </c>
      <c r="AE189">
        <f>SUMIFS('Grid GenerationQueue'!AF$5:AF$467,'Grid GenerationQueue'!$AX$5:$AX$467,$B189,'Grid GenerationQueue'!$AY$5:$AY$467,$C189,'Grid GenerationQueue'!$BF$5:$BF$467,"&lt;&gt;"&amp;"")</f>
        <v>0.40999999999999659</v>
      </c>
      <c r="AF189">
        <f>SUMIFS('Grid GenerationQueue'!AG$5:AG$467,'Grid GenerationQueue'!$AX$5:$AX$467,$B189,'Grid GenerationQueue'!$AY$5:$AY$467,$C189,'Grid GenerationQueue'!$BF$5:$BF$467,"&lt;&gt;"&amp;"")</f>
        <v>0</v>
      </c>
      <c r="AG189">
        <f>SUMIFS('Grid GenerationQueue'!AH$5:AH$467,'Grid GenerationQueue'!$AX$5:$AX$467,$B189,'Grid GenerationQueue'!$AY$5:$AY$467,$C189,'Grid GenerationQueue'!$BF$5:$BF$467,"&lt;&gt;"&amp;"")</f>
        <v>0</v>
      </c>
      <c r="AH189">
        <f>SUMIFS('Grid GenerationQueue'!AI$5:AI$467,'Grid GenerationQueue'!$AX$5:$AX$467,$B189,'Grid GenerationQueue'!$AY$5:$AY$467,$C189,'Grid GenerationQueue'!$BF$5:$BF$467,"&lt;&gt;"&amp;"")</f>
        <v>560</v>
      </c>
      <c r="AI189">
        <f>SUMIFS('Grid GenerationQueue'!AJ$5:AJ$467,'Grid GenerationQueue'!$AX$5:$AX$467,$B189,'Grid GenerationQueue'!$AY$5:$AY$467,$C189,'Grid GenerationQueue'!$BF$5:$BF$467,"&lt;&gt;"&amp;"")</f>
        <v>0</v>
      </c>
      <c r="AJ189">
        <f>SUMIFS('Grid GenerationQueue'!AK$5:AK$467,'Grid GenerationQueue'!$AX$5:$AX$467,$B189,'Grid GenerationQueue'!$AY$5:$AY$467,$C189,'Grid GenerationQueue'!$BF$5:$BF$467,"&lt;&gt;"&amp;"")</f>
        <v>0</v>
      </c>
      <c r="AK189">
        <f>SUMIFS('Grid GenerationQueue'!AL$5:AL$467,'Grid GenerationQueue'!$AX$5:$AX$467,$B189,'Grid GenerationQueue'!$AY$5:$AY$467,$C189,'Grid GenerationQueue'!$BF$5:$BF$467,"&lt;&gt;"&amp;"")</f>
        <v>0</v>
      </c>
      <c r="AL189">
        <f>SUMIFS('Grid GenerationQueue'!AM$5:AM$467,'Grid GenerationQueue'!$AX$5:$AX$467,$B189,'Grid GenerationQueue'!$AY$5:$AY$467,$C189,'Grid GenerationQueue'!$BF$5:$BF$467,"&lt;&gt;"&amp;"")</f>
        <v>0</v>
      </c>
      <c r="AM189">
        <f>SUMIFS('Grid GenerationQueue'!AN$5:AN$467,'Grid GenerationQueue'!$AX$5:$AX$467,$B189,'Grid GenerationQueue'!$AY$5:$AY$467,$C189,'Grid GenerationQueue'!$BF$5:$BF$467,"&lt;&gt;"&amp;"")</f>
        <v>0</v>
      </c>
      <c r="AN189">
        <f>SUMIFS('Grid GenerationQueue'!AO$5:AO$467,'Grid GenerationQueue'!$AX$5:$AX$467,$B189,'Grid GenerationQueue'!$AY$5:$AY$467,$C189,'Grid GenerationQueue'!$BF$5:$BF$467,"&lt;&gt;"&amp;"")</f>
        <v>0</v>
      </c>
      <c r="AO189">
        <f>SUMIFS('Grid GenerationQueue'!AP$5:AP$467,'Grid GenerationQueue'!$AX$5:$AX$467,$B189,'Grid GenerationQueue'!$AY$5:$AY$467,$C189,'Grid GenerationQueue'!$BF$5:$BF$467,"&lt;&gt;"&amp;"")</f>
        <v>0</v>
      </c>
      <c r="AQ189">
        <f>SUMIFS('Grid GenerationQueue'!AE$5:AE$467,'Grid GenerationQueue'!$AX$5:$AX$467,$B189,'Grid GenerationQueue'!$AY$5:$AY$467,$C189)</f>
        <v>2259.23</v>
      </c>
      <c r="AR189">
        <f>SUMIFS('Grid GenerationQueue'!AF$5:AF$467,'Grid GenerationQueue'!$AX$5:$AX$467,$B189,'Grid GenerationQueue'!$AY$5:$AY$467,$C189)</f>
        <v>0.40999999999999659</v>
      </c>
      <c r="AS189">
        <f>SUMIFS('Grid GenerationQueue'!AG$5:AG$467,'Grid GenerationQueue'!$AX$5:$AX$467,$B189,'Grid GenerationQueue'!$AY$5:$AY$467,$C189)</f>
        <v>0</v>
      </c>
      <c r="AT189">
        <f>SUMIFS('Grid GenerationQueue'!AH$5:AH$467,'Grid GenerationQueue'!$AX$5:$AX$467,$B189,'Grid GenerationQueue'!$AY$5:$AY$467,$C189)</f>
        <v>0</v>
      </c>
      <c r="AU189">
        <f>SUMIFS('Grid GenerationQueue'!AI$5:AI$467,'Grid GenerationQueue'!$AX$5:$AX$467,$B189,'Grid GenerationQueue'!$AY$5:$AY$467,$C189)</f>
        <v>846.13</v>
      </c>
      <c r="AV189">
        <f>SUMIFS('Grid GenerationQueue'!AJ$5:AJ$467,'Grid GenerationQueue'!$AX$5:$AX$467,$B189,'Grid GenerationQueue'!$AY$5:$AY$467,$C189)</f>
        <v>0</v>
      </c>
      <c r="AW189">
        <f>SUMIFS('Grid GenerationQueue'!AK$5:AK$467,'Grid GenerationQueue'!$AX$5:$AX$467,$B189,'Grid GenerationQueue'!$AY$5:$AY$467,$C189)</f>
        <v>0</v>
      </c>
      <c r="AX189">
        <f>SUMIFS('Grid GenerationQueue'!AL$5:AL$467,'Grid GenerationQueue'!$AX$5:$AX$467,$B189,'Grid GenerationQueue'!$AY$5:$AY$467,$C189)</f>
        <v>0</v>
      </c>
      <c r="AY189">
        <f>SUMIFS('Grid GenerationQueue'!AM$5:AM$467,'Grid GenerationQueue'!$AX$5:$AX$467,$B189,'Grid GenerationQueue'!$AY$5:$AY$467,$C189)</f>
        <v>0</v>
      </c>
      <c r="AZ189">
        <f>SUMIFS('Grid GenerationQueue'!AN$5:AN$467,'Grid GenerationQueue'!$AX$5:$AX$467,$B189,'Grid GenerationQueue'!$AY$5:$AY$467,$C189)</f>
        <v>0</v>
      </c>
      <c r="BA189">
        <f>SUMIFS('Grid GenerationQueue'!AO$5:AO$467,'Grid GenerationQueue'!$AX$5:$AX$467,$B189,'Grid GenerationQueue'!$AY$5:$AY$467,$C189)</f>
        <v>0</v>
      </c>
      <c r="BB189">
        <f>SUMIFS('Grid GenerationQueue'!AP$5:AP$467,'Grid GenerationQueue'!$AX$5:$AX$467,$B189,'Grid GenerationQueue'!$AY$5:$AY$467,$C189)</f>
        <v>0</v>
      </c>
      <c r="BD189">
        <f>SUMIFS('Grid GenerationQueue'!AE$5:AE$467,'Grid GenerationQueue'!$AX$5:$AX$467,$B189,'Grid GenerationQueue'!$AY$5:$AY$467,$C189,'Grid GenerationQueue'!$BH$5:$BH$467,"Executed",'Grid GenerationQueue'!$BB$5:$BB$467,"&lt;"&amp;$BE$3)</f>
        <v>330</v>
      </c>
      <c r="BE189">
        <f>SUMIFS('Grid GenerationQueue'!AF$5:AF$467,'Grid GenerationQueue'!$AX$5:$AX$467,$B189,'Grid GenerationQueue'!$AY$5:$AY$467,$C189,'Grid GenerationQueue'!$BH$5:$BH$467,"Executed",'Grid GenerationQueue'!$BB$5:$BB$467,"&lt;"&amp;$BE$3)</f>
        <v>0.40999999999999659</v>
      </c>
      <c r="BF189">
        <f>SUMIFS('Grid GenerationQueue'!AG$5:AG$467,'Grid GenerationQueue'!$AX$5:$AX$467,$B189,'Grid GenerationQueue'!$AY$5:$AY$467,$C189,'Grid GenerationQueue'!$BH$5:$BH$467,"Executed",'Grid GenerationQueue'!$BB$5:$BB$467,"&lt;"&amp;$BE$3)</f>
        <v>0</v>
      </c>
      <c r="BG189">
        <f>SUMIFS('Grid GenerationQueue'!AH$5:AH$467,'Grid GenerationQueue'!$AX$5:$AX$467,$B189,'Grid GenerationQueue'!$AY$5:$AY$467,$C189,'Grid GenerationQueue'!$BH$5:$BH$467,"Executed",'Grid GenerationQueue'!$BB$5:$BB$467,"&lt;"&amp;$BE$3)</f>
        <v>0</v>
      </c>
      <c r="BH189">
        <f>SUMIFS('Grid GenerationQueue'!AI$5:AI$467,'Grid GenerationQueue'!$AX$5:$AX$467,$B189,'Grid GenerationQueue'!$AY$5:$AY$467,$C189,'Grid GenerationQueue'!$BH$5:$BH$467,"Executed",'Grid GenerationQueue'!$BB$5:$BB$467,"&lt;"&amp;$BE$3)</f>
        <v>200</v>
      </c>
      <c r="BI189">
        <f>SUMIFS('Grid GenerationQueue'!AJ$5:AJ$467,'Grid GenerationQueue'!$AX$5:$AX$467,$B189,'Grid GenerationQueue'!$AY$5:$AY$467,$C189,'Grid GenerationQueue'!$BH$5:$BH$467,"Executed",'Grid GenerationQueue'!$BB$5:$BB$467,"&lt;"&amp;$BE$3)</f>
        <v>0</v>
      </c>
      <c r="BJ189">
        <f>SUMIFS('Grid GenerationQueue'!AK$5:AK$467,'Grid GenerationQueue'!$AX$5:$AX$467,$B189,'Grid GenerationQueue'!$AY$5:$AY$467,$C189,'Grid GenerationQueue'!$BH$5:$BH$467,"Executed",'Grid GenerationQueue'!$BB$5:$BB$467,"&lt;"&amp;$BE$3)</f>
        <v>0</v>
      </c>
      <c r="BK189">
        <f>SUMIFS('Grid GenerationQueue'!AL$5:AL$467,'Grid GenerationQueue'!$AX$5:$AX$467,$B189,'Grid GenerationQueue'!$AY$5:$AY$467,$C189,'Grid GenerationQueue'!$BH$5:$BH$467,"Executed",'Grid GenerationQueue'!$BB$5:$BB$467,"&lt;"&amp;$BE$3)</f>
        <v>0</v>
      </c>
      <c r="BL189">
        <f>SUMIFS('Grid GenerationQueue'!AM$5:AM$467,'Grid GenerationQueue'!$AX$5:$AX$467,$B189,'Grid GenerationQueue'!$AY$5:$AY$467,$C189,'Grid GenerationQueue'!$BH$5:$BH$467,"Executed",'Grid GenerationQueue'!$BB$5:$BB$467,"&lt;"&amp;$BE$3)</f>
        <v>0</v>
      </c>
      <c r="BM189">
        <f>SUMIFS('Grid GenerationQueue'!AN$5:AN$467,'Grid GenerationQueue'!$AX$5:$AX$467,$B189,'Grid GenerationQueue'!$AY$5:$AY$467,$C189,'Grid GenerationQueue'!$BH$5:$BH$467,"Executed",'Grid GenerationQueue'!$BB$5:$BB$467,"&lt;"&amp;$BE$3)</f>
        <v>0</v>
      </c>
      <c r="BN189">
        <f>SUMIFS('Grid GenerationQueue'!AO$5:AO$467,'Grid GenerationQueue'!$AX$5:$AX$467,$B189,'Grid GenerationQueue'!$AY$5:$AY$467,$C189,'Grid GenerationQueue'!$BH$5:$BH$467,"Executed",'Grid GenerationQueue'!$BB$5:$BB$467,"&lt;"&amp;$BE$3)</f>
        <v>0</v>
      </c>
      <c r="BO189">
        <f>SUMIFS('Grid GenerationQueue'!AP$5:AP$467,'Grid GenerationQueue'!$AX$5:$AX$467,$B189,'Grid GenerationQueue'!$AY$5:$AY$467,$C189,'Grid GenerationQueue'!$BH$5:$BH$467,"Executed",'Grid GenerationQueue'!$BB$5:$BB$467,"&lt;"&amp;$BE$3)</f>
        <v>0</v>
      </c>
      <c r="BQ189">
        <f>SUMIFS('Grid GenerationQueue'!AE$5:AE$467,'Grid GenerationQueue'!$AX$5:$AX$467,$B189,'Grid GenerationQueue'!$AY$5:$AY$467,$C189,'Grid GenerationQueue'!$BF$5:$BF$467,"&lt;&gt;"&amp;"",'Grid GenerationQueue'!$BB$5:$BB$467,"&lt;"&amp;$BE$3)</f>
        <v>840</v>
      </c>
      <c r="BR189">
        <f>SUMIFS('Grid GenerationQueue'!AF$5:AF$467,'Grid GenerationQueue'!$AX$5:$AX$467,$B189,'Grid GenerationQueue'!$AY$5:$AY$467,$C189,'Grid GenerationQueue'!$BF$5:$BF$467,"&lt;&gt;"&amp;"",'Grid GenerationQueue'!$BB$5:$BB$467,"&lt;"&amp;$BE$3)</f>
        <v>0.40999999999999659</v>
      </c>
      <c r="BS189">
        <f>SUMIFS('Grid GenerationQueue'!AG$5:AG$467,'Grid GenerationQueue'!$AX$5:$AX$467,$B189,'Grid GenerationQueue'!$AY$5:$AY$467,$C189,'Grid GenerationQueue'!$BF$5:$BF$467,"&lt;&gt;"&amp;"",'Grid GenerationQueue'!$BB$5:$BB$467,"&lt;"&amp;$BE$3)</f>
        <v>0</v>
      </c>
      <c r="BT189">
        <f>SUMIFS('Grid GenerationQueue'!AH$5:AH$467,'Grid GenerationQueue'!$AX$5:$AX$467,$B189,'Grid GenerationQueue'!$AY$5:$AY$467,$C189,'Grid GenerationQueue'!$BF$5:$BF$467,"&lt;&gt;"&amp;"",'Grid GenerationQueue'!$BB$5:$BB$467,"&lt;"&amp;$BE$3)</f>
        <v>0</v>
      </c>
      <c r="BU189">
        <f>SUMIFS('Grid GenerationQueue'!AI$5:AI$467,'Grid GenerationQueue'!$AX$5:$AX$467,$B189,'Grid GenerationQueue'!$AY$5:$AY$467,$C189,'Grid GenerationQueue'!$BF$5:$BF$467,"&lt;&gt;"&amp;"",'Grid GenerationQueue'!$BB$5:$BB$467,"&lt;"&amp;$BE$3)</f>
        <v>560</v>
      </c>
      <c r="BV189">
        <f>SUMIFS('Grid GenerationQueue'!AJ$5:AJ$467,'Grid GenerationQueue'!$AX$5:$AX$467,$B189,'Grid GenerationQueue'!$AY$5:$AY$467,$C189,'Grid GenerationQueue'!$BF$5:$BF$467,"&lt;&gt;"&amp;"",'Grid GenerationQueue'!$BB$5:$BB$467,"&lt;"&amp;$BE$3)</f>
        <v>0</v>
      </c>
      <c r="BW189">
        <f>SUMIFS('Grid GenerationQueue'!AK$5:AK$467,'Grid GenerationQueue'!$AX$5:$AX$467,$B189,'Grid GenerationQueue'!$AY$5:$AY$467,$C189,'Grid GenerationQueue'!$BF$5:$BF$467,"&lt;&gt;"&amp;"",'Grid GenerationQueue'!$BB$5:$BB$467,"&lt;"&amp;$BE$3)</f>
        <v>0</v>
      </c>
      <c r="BX189">
        <f>SUMIFS('Grid GenerationQueue'!AL$5:AL$467,'Grid GenerationQueue'!$AX$5:$AX$467,$B189,'Grid GenerationQueue'!$AY$5:$AY$467,$C189,'Grid GenerationQueue'!$BF$5:$BF$467,"&lt;&gt;"&amp;"",'Grid GenerationQueue'!$BB$5:$BB$467,"&lt;"&amp;$BE$3)</f>
        <v>0</v>
      </c>
      <c r="BY189">
        <f>SUMIFS('Grid GenerationQueue'!AM$5:AM$467,'Grid GenerationQueue'!$AX$5:$AX$467,$B189,'Grid GenerationQueue'!$AY$5:$AY$467,$C189,'Grid GenerationQueue'!$BF$5:$BF$467,"&lt;&gt;"&amp;"",'Grid GenerationQueue'!$BB$5:$BB$467,"&lt;"&amp;$BE$3)</f>
        <v>0</v>
      </c>
      <c r="BZ189">
        <f>SUMIFS('Grid GenerationQueue'!AN$5:AN$467,'Grid GenerationQueue'!$AX$5:$AX$467,$B189,'Grid GenerationQueue'!$AY$5:$AY$467,$C189,'Grid GenerationQueue'!$BF$5:$BF$467,"&lt;&gt;"&amp;"",'Grid GenerationQueue'!$BB$5:$BB$467,"&lt;"&amp;$BE$3)</f>
        <v>0</v>
      </c>
      <c r="CA189">
        <f>SUMIFS('Grid GenerationQueue'!AO$5:AO$467,'Grid GenerationQueue'!$AX$5:$AX$467,$B189,'Grid GenerationQueue'!$AY$5:$AY$467,$C189,'Grid GenerationQueue'!$BF$5:$BF$467,"&lt;&gt;"&amp;"",'Grid GenerationQueue'!$BB$5:$BB$467,"&lt;"&amp;$BE$3)</f>
        <v>0</v>
      </c>
      <c r="CB189">
        <f>SUMIFS('Grid GenerationQueue'!AP$5:AP$467,'Grid GenerationQueue'!$AX$5:$AX$467,$B189,'Grid GenerationQueue'!$AY$5:$AY$467,$C189,'Grid GenerationQueue'!$BF$5:$BF$467,"&lt;&gt;"&amp;"",'Grid GenerationQueue'!$BB$5:$BB$467,"&lt;"&amp;$BE$3)</f>
        <v>0</v>
      </c>
      <c r="CD189">
        <f>SUMIFS('Grid GenerationQueue'!AE$5:AE$467,'Grid GenerationQueue'!$AX$5:$AX$467,$B189,'Grid GenerationQueue'!$AY$5:$AY$467,$C189,'Grid GenerationQueue'!$BB$5:$BB$467,"&lt;"&amp;$BE$3)</f>
        <v>840</v>
      </c>
      <c r="CE189">
        <f>SUMIFS('Grid GenerationQueue'!AF$5:AF$467,'Grid GenerationQueue'!$AX$5:$AX$467,$B189,'Grid GenerationQueue'!$AY$5:$AY$467,$C189,'Grid GenerationQueue'!$BB$5:$BB$467,"&lt;"&amp;$BE$3)</f>
        <v>0.40999999999999659</v>
      </c>
      <c r="CF189">
        <f>SUMIFS('Grid GenerationQueue'!AG$5:AG$467,'Grid GenerationQueue'!$AX$5:$AX$467,$B189,'Grid GenerationQueue'!$AY$5:$AY$467,$C189,'Grid GenerationQueue'!$BB$5:$BB$467,"&lt;"&amp;$BE$3)</f>
        <v>0</v>
      </c>
      <c r="CG189">
        <f>SUMIFS('Grid GenerationQueue'!AH$5:AH$467,'Grid GenerationQueue'!$AX$5:$AX$467,$B189,'Grid GenerationQueue'!$AY$5:$AY$467,$C189,'Grid GenerationQueue'!$BB$5:$BB$467,"&lt;"&amp;$BE$3)</f>
        <v>0</v>
      </c>
      <c r="CH189">
        <f>SUMIFS('Grid GenerationQueue'!AI$5:AI$467,'Grid GenerationQueue'!$AX$5:$AX$467,$B189,'Grid GenerationQueue'!$AY$5:$AY$467,$C189,'Grid GenerationQueue'!$BB$5:$BB$467,"&lt;"&amp;$BE$3)</f>
        <v>560</v>
      </c>
      <c r="CI189">
        <f>SUMIFS('Grid GenerationQueue'!AJ$5:AJ$467,'Grid GenerationQueue'!$AX$5:$AX$467,$B189,'Grid GenerationQueue'!$AY$5:$AY$467,$C189,'Grid GenerationQueue'!$BB$5:$BB$467,"&lt;"&amp;$BE$3)</f>
        <v>0</v>
      </c>
      <c r="CJ189">
        <f>SUMIFS('Grid GenerationQueue'!AK$5:AK$467,'Grid GenerationQueue'!$AX$5:$AX$467,$B189,'Grid GenerationQueue'!$AY$5:$AY$467,$C189,'Grid GenerationQueue'!$BB$5:$BB$467,"&lt;"&amp;$BE$3)</f>
        <v>0</v>
      </c>
      <c r="CK189">
        <f>SUMIFS('Grid GenerationQueue'!AL$5:AL$467,'Grid GenerationQueue'!$AX$5:$AX$467,$B189,'Grid GenerationQueue'!$AY$5:$AY$467,$C189,'Grid GenerationQueue'!$BB$5:$BB$467,"&lt;"&amp;$BE$3)</f>
        <v>0</v>
      </c>
      <c r="CL189">
        <f>SUMIFS('Grid GenerationQueue'!AM$5:AM$467,'Grid GenerationQueue'!$AX$5:$AX$467,$B189,'Grid GenerationQueue'!$AY$5:$AY$467,$C189,'Grid GenerationQueue'!$BB$5:$BB$467,"&lt;"&amp;$BE$3)</f>
        <v>0</v>
      </c>
      <c r="CM189">
        <f>SUMIFS('Grid GenerationQueue'!AN$5:AN$467,'Grid GenerationQueue'!$AX$5:$AX$467,$B189,'Grid GenerationQueue'!$AY$5:$AY$467,$C189,'Grid GenerationQueue'!$BB$5:$BB$467,"&lt;"&amp;$BE$3)</f>
        <v>0</v>
      </c>
      <c r="CN189">
        <f>SUMIFS('Grid GenerationQueue'!AO$5:AO$467,'Grid GenerationQueue'!$AX$5:$AX$467,$B189,'Grid GenerationQueue'!$AY$5:$AY$467,$C189,'Grid GenerationQueue'!$BB$5:$BB$467,"&lt;"&amp;$BE$3)</f>
        <v>0</v>
      </c>
      <c r="CO189">
        <f>SUMIFS('Grid GenerationQueue'!AP$5:AP$467,'Grid GenerationQueue'!$AX$5:$AX$467,$B189,'Grid GenerationQueue'!$AY$5:$AY$467,$C189,'Grid GenerationQueue'!$BB$5:$BB$467,"&lt;"&amp;$BE$3)</f>
        <v>0</v>
      </c>
    </row>
    <row r="190" spans="1:93" x14ac:dyDescent="0.35">
      <c r="A190" t="s">
        <v>4659</v>
      </c>
      <c r="B190" t="s">
        <v>4447</v>
      </c>
      <c r="C190">
        <v>230</v>
      </c>
      <c r="D190">
        <f>SUMIFS('Grid GenerationQueue'!AE$5:AE$467,'Grid GenerationQueue'!$AX$5:$AX$467,$B190,'Grid GenerationQueue'!$AY$5:$AY$467,$C190,'Grid GenerationQueue'!$BI$5:$BI$467,"&lt;4")</f>
        <v>0</v>
      </c>
      <c r="E190">
        <f>SUMIFS('Grid GenerationQueue'!AF$5:AF$467,'Grid GenerationQueue'!$AX$5:$AX$467,$B190,'Grid GenerationQueue'!$AY$5:$AY$467,$C190,'Grid GenerationQueue'!$BI$5:$BI$467,"&lt;4")</f>
        <v>0</v>
      </c>
      <c r="F190">
        <f>SUMIFS('Grid GenerationQueue'!AG$5:AG$467,'Grid GenerationQueue'!$AX$5:$AX$467,$B190,'Grid GenerationQueue'!$AY$5:$AY$467,$C190,'Grid GenerationQueue'!$BI$5:$BI$467,"&lt;4")</f>
        <v>0</v>
      </c>
      <c r="G190">
        <f>SUMIFS('Grid GenerationQueue'!AH$5:AH$467,'Grid GenerationQueue'!$AX$5:$AX$467,$B190,'Grid GenerationQueue'!$AY$5:$AY$467,$C190,'Grid GenerationQueue'!$BI$5:$BI$467,"&lt;4")</f>
        <v>0</v>
      </c>
      <c r="H190">
        <f>SUMIFS('Grid GenerationQueue'!AI$5:AI$467,'Grid GenerationQueue'!$AX$5:$AX$467,$B190,'Grid GenerationQueue'!$AY$5:$AY$467,$C190,'Grid GenerationQueue'!$BI$5:$BI$467,"&lt;4")</f>
        <v>0</v>
      </c>
      <c r="I190">
        <f>SUMIFS('Grid GenerationQueue'!AJ$5:AJ$467,'Grid GenerationQueue'!$AX$5:$AX$467,$B190,'Grid GenerationQueue'!$AY$5:$AY$467,$C190,'Grid GenerationQueue'!$BI$5:$BI$467,"&lt;4")</f>
        <v>0</v>
      </c>
      <c r="J190">
        <f>SUMIFS('Grid GenerationQueue'!AK$5:AK$467,'Grid GenerationQueue'!$AX$5:$AX$467,$B190,'Grid GenerationQueue'!$AY$5:$AY$467,$C190,'Grid GenerationQueue'!$BI$5:$BI$467,"&lt;4")</f>
        <v>0</v>
      </c>
      <c r="K190">
        <f>SUMIFS('Grid GenerationQueue'!AL$5:AL$467,'Grid GenerationQueue'!$AX$5:$AX$467,$B190,'Grid GenerationQueue'!$AY$5:$AY$467,$C190,'Grid GenerationQueue'!$BI$5:$BI$467,"&lt;4")</f>
        <v>0</v>
      </c>
      <c r="L190">
        <f>SUMIFS('Grid GenerationQueue'!AM$5:AM$467,'Grid GenerationQueue'!$AX$5:$AX$467,$B190,'Grid GenerationQueue'!$AY$5:$AY$467,$C190,'Grid GenerationQueue'!$BI$5:$BI$467,"&lt;4")</f>
        <v>0</v>
      </c>
      <c r="M190">
        <f>SUMIFS('Grid GenerationQueue'!AN$5:AN$467,'Grid GenerationQueue'!$AX$5:$AX$467,$B190,'Grid GenerationQueue'!$AY$5:$AY$467,$C190,'Grid GenerationQueue'!$BI$5:$BI$467,"&lt;4")</f>
        <v>0</v>
      </c>
      <c r="N190">
        <f>SUMIFS('Grid GenerationQueue'!AO$5:AO$467,'Grid GenerationQueue'!$AX$5:$AX$467,$B190,'Grid GenerationQueue'!$AY$5:$AY$467,$C190,'Grid GenerationQueue'!$BI$5:$BI$467,"&lt;4")</f>
        <v>0</v>
      </c>
      <c r="O190">
        <f>SUMIFS('Grid GenerationQueue'!AP$5:AP$467,'Grid GenerationQueue'!$AX$5:$AX$467,$B190,'Grid GenerationQueue'!$AY$5:$AY$467,$C190,'Grid GenerationQueue'!$BI$5:$BI$467,"&lt;4")</f>
        <v>0</v>
      </c>
      <c r="Q190">
        <f>SUMIFS('Grid GenerationQueue'!AE$5:AE$467,'Grid GenerationQueue'!$AX$5:$AX$467,$B190,'Grid GenerationQueue'!$AY$5:$AY$467,$C190,'Grid GenerationQueue'!$BH$5:$BH$467,"Executed")</f>
        <v>150</v>
      </c>
      <c r="R190">
        <f>SUMIFS('Grid GenerationQueue'!AF$5:AF$467,'Grid GenerationQueue'!$AX$5:$AX$467,$B190,'Grid GenerationQueue'!$AY$5:$AY$467,$C190,'Grid GenerationQueue'!$BH$5:$BH$467,"Executed")</f>
        <v>97.589999999999989</v>
      </c>
      <c r="S190">
        <f>SUMIFS('Grid GenerationQueue'!AG$5:AG$467,'Grid GenerationQueue'!$AX$5:$AX$467,$B190,'Grid GenerationQueue'!$AY$5:$AY$467,$C190,'Grid GenerationQueue'!$BH$5:$BH$467,"Executed")</f>
        <v>0</v>
      </c>
      <c r="T190">
        <f>SUMIFS('Grid GenerationQueue'!AH$5:AH$467,'Grid GenerationQueue'!$AX$5:$AX$467,$B190,'Grid GenerationQueue'!$AY$5:$AY$467,$C190,'Grid GenerationQueue'!$BH$5:$BH$467,"Executed")</f>
        <v>0</v>
      </c>
      <c r="U190">
        <f>SUMIFS('Grid GenerationQueue'!AI$5:AI$467,'Grid GenerationQueue'!$AX$5:$AX$467,$B190,'Grid GenerationQueue'!$AY$5:$AY$467,$C190,'Grid GenerationQueue'!$BH$5:$BH$467,"Executed")</f>
        <v>300</v>
      </c>
      <c r="V190">
        <f>SUMIFS('Grid GenerationQueue'!AJ$5:AJ$467,'Grid GenerationQueue'!$AX$5:$AX$467,$B190,'Grid GenerationQueue'!$AY$5:$AY$467,$C190,'Grid GenerationQueue'!$BH$5:$BH$467,"Executed")</f>
        <v>300</v>
      </c>
      <c r="W190">
        <f>SUMIFS('Grid GenerationQueue'!AK$5:AK$467,'Grid GenerationQueue'!$AX$5:$AX$467,$B190,'Grid GenerationQueue'!$AY$5:$AY$467,$C190,'Grid GenerationQueue'!$BH$5:$BH$467,"Executed")</f>
        <v>0</v>
      </c>
      <c r="X190">
        <f>SUMIFS('Grid GenerationQueue'!AL$5:AL$467,'Grid GenerationQueue'!$AX$5:$AX$467,$B190,'Grid GenerationQueue'!$AY$5:$AY$467,$C190,'Grid GenerationQueue'!$BH$5:$BH$467,"Executed")</f>
        <v>0</v>
      </c>
      <c r="Y190">
        <f>SUMIFS('Grid GenerationQueue'!AM$5:AM$467,'Grid GenerationQueue'!$AX$5:$AX$467,$B190,'Grid GenerationQueue'!$AY$5:$AY$467,$C190,'Grid GenerationQueue'!$BH$5:$BH$467,"Executed")</f>
        <v>0</v>
      </c>
      <c r="Z190">
        <f>SUMIFS('Grid GenerationQueue'!AN$5:AN$467,'Grid GenerationQueue'!$AX$5:$AX$467,$B190,'Grid GenerationQueue'!$AY$5:$AY$467,$C190,'Grid GenerationQueue'!$BH$5:$BH$467,"Executed")</f>
        <v>0</v>
      </c>
      <c r="AA190">
        <f>SUMIFS('Grid GenerationQueue'!AO$5:AO$467,'Grid GenerationQueue'!$AX$5:$AX$467,$B190,'Grid GenerationQueue'!$AY$5:$AY$467,$C190,'Grid GenerationQueue'!$BH$5:$BH$467,"Executed")</f>
        <v>0</v>
      </c>
      <c r="AB190">
        <f>SUMIFS('Grid GenerationQueue'!AP$5:AP$467,'Grid GenerationQueue'!$AX$5:$AX$467,$B190,'Grid GenerationQueue'!$AY$5:$AY$467,$C190,'Grid GenerationQueue'!$BH$5:$BH$467,"Executed")</f>
        <v>0</v>
      </c>
      <c r="AD190">
        <f>SUMIFS('Grid GenerationQueue'!AE$5:AE$467,'Grid GenerationQueue'!$AX$5:$AX$467,$B190,'Grid GenerationQueue'!$AY$5:$AY$467,$C190,'Grid GenerationQueue'!$BF$5:$BF$467,"&lt;&gt;"&amp;"")</f>
        <v>150</v>
      </c>
      <c r="AE190">
        <f>SUMIFS('Grid GenerationQueue'!AF$5:AF$467,'Grid GenerationQueue'!$AX$5:$AX$467,$B190,'Grid GenerationQueue'!$AY$5:$AY$467,$C190,'Grid GenerationQueue'!$BF$5:$BF$467,"&lt;&gt;"&amp;"")</f>
        <v>97.589999999999989</v>
      </c>
      <c r="AF190">
        <f>SUMIFS('Grid GenerationQueue'!AG$5:AG$467,'Grid GenerationQueue'!$AX$5:$AX$467,$B190,'Grid GenerationQueue'!$AY$5:$AY$467,$C190,'Grid GenerationQueue'!$BF$5:$BF$467,"&lt;&gt;"&amp;"")</f>
        <v>0</v>
      </c>
      <c r="AG190">
        <f>SUMIFS('Grid GenerationQueue'!AH$5:AH$467,'Grid GenerationQueue'!$AX$5:$AX$467,$B190,'Grid GenerationQueue'!$AY$5:$AY$467,$C190,'Grid GenerationQueue'!$BF$5:$BF$467,"&lt;&gt;"&amp;"")</f>
        <v>0</v>
      </c>
      <c r="AH190">
        <f>SUMIFS('Grid GenerationQueue'!AI$5:AI$467,'Grid GenerationQueue'!$AX$5:$AX$467,$B190,'Grid GenerationQueue'!$AY$5:$AY$467,$C190,'Grid GenerationQueue'!$BF$5:$BF$467,"&lt;&gt;"&amp;"")</f>
        <v>300</v>
      </c>
      <c r="AI190">
        <f>SUMIFS('Grid GenerationQueue'!AJ$5:AJ$467,'Grid GenerationQueue'!$AX$5:$AX$467,$B190,'Grid GenerationQueue'!$AY$5:$AY$467,$C190,'Grid GenerationQueue'!$BF$5:$BF$467,"&lt;&gt;"&amp;"")</f>
        <v>300</v>
      </c>
      <c r="AJ190">
        <f>SUMIFS('Grid GenerationQueue'!AK$5:AK$467,'Grid GenerationQueue'!$AX$5:$AX$467,$B190,'Grid GenerationQueue'!$AY$5:$AY$467,$C190,'Grid GenerationQueue'!$BF$5:$BF$467,"&lt;&gt;"&amp;"")</f>
        <v>0</v>
      </c>
      <c r="AK190">
        <f>SUMIFS('Grid GenerationQueue'!AL$5:AL$467,'Grid GenerationQueue'!$AX$5:$AX$467,$B190,'Grid GenerationQueue'!$AY$5:$AY$467,$C190,'Grid GenerationQueue'!$BF$5:$BF$467,"&lt;&gt;"&amp;"")</f>
        <v>0</v>
      </c>
      <c r="AL190">
        <f>SUMIFS('Grid GenerationQueue'!AM$5:AM$467,'Grid GenerationQueue'!$AX$5:$AX$467,$B190,'Grid GenerationQueue'!$AY$5:$AY$467,$C190,'Grid GenerationQueue'!$BF$5:$BF$467,"&lt;&gt;"&amp;"")</f>
        <v>0</v>
      </c>
      <c r="AM190">
        <f>SUMIFS('Grid GenerationQueue'!AN$5:AN$467,'Grid GenerationQueue'!$AX$5:$AX$467,$B190,'Grid GenerationQueue'!$AY$5:$AY$467,$C190,'Grid GenerationQueue'!$BF$5:$BF$467,"&lt;&gt;"&amp;"")</f>
        <v>0</v>
      </c>
      <c r="AN190">
        <f>SUMIFS('Grid GenerationQueue'!AO$5:AO$467,'Grid GenerationQueue'!$AX$5:$AX$467,$B190,'Grid GenerationQueue'!$AY$5:$AY$467,$C190,'Grid GenerationQueue'!$BF$5:$BF$467,"&lt;&gt;"&amp;"")</f>
        <v>0</v>
      </c>
      <c r="AO190">
        <f>SUMIFS('Grid GenerationQueue'!AP$5:AP$467,'Grid GenerationQueue'!$AX$5:$AX$467,$B190,'Grid GenerationQueue'!$AY$5:$AY$467,$C190,'Grid GenerationQueue'!$BF$5:$BF$467,"&lt;&gt;"&amp;"")</f>
        <v>0</v>
      </c>
      <c r="AQ190">
        <f>SUMIFS('Grid GenerationQueue'!AE$5:AE$467,'Grid GenerationQueue'!$AX$5:$AX$467,$B190,'Grid GenerationQueue'!$AY$5:$AY$467,$C190)</f>
        <v>150</v>
      </c>
      <c r="AR190">
        <f>SUMIFS('Grid GenerationQueue'!AF$5:AF$467,'Grid GenerationQueue'!$AX$5:$AX$467,$B190,'Grid GenerationQueue'!$AY$5:$AY$467,$C190)</f>
        <v>97.589999999999989</v>
      </c>
      <c r="AS190">
        <f>SUMIFS('Grid GenerationQueue'!AG$5:AG$467,'Grid GenerationQueue'!$AX$5:$AX$467,$B190,'Grid GenerationQueue'!$AY$5:$AY$467,$C190)</f>
        <v>0</v>
      </c>
      <c r="AT190">
        <f>SUMIFS('Grid GenerationQueue'!AH$5:AH$467,'Grid GenerationQueue'!$AX$5:$AX$467,$B190,'Grid GenerationQueue'!$AY$5:$AY$467,$C190)</f>
        <v>0</v>
      </c>
      <c r="AU190">
        <f>SUMIFS('Grid GenerationQueue'!AI$5:AI$467,'Grid GenerationQueue'!$AX$5:$AX$467,$B190,'Grid GenerationQueue'!$AY$5:$AY$467,$C190)</f>
        <v>300</v>
      </c>
      <c r="AV190">
        <f>SUMIFS('Grid GenerationQueue'!AJ$5:AJ$467,'Grid GenerationQueue'!$AX$5:$AX$467,$B190,'Grid GenerationQueue'!$AY$5:$AY$467,$C190)</f>
        <v>300</v>
      </c>
      <c r="AW190">
        <f>SUMIFS('Grid GenerationQueue'!AK$5:AK$467,'Grid GenerationQueue'!$AX$5:$AX$467,$B190,'Grid GenerationQueue'!$AY$5:$AY$467,$C190)</f>
        <v>0</v>
      </c>
      <c r="AX190">
        <f>SUMIFS('Grid GenerationQueue'!AL$5:AL$467,'Grid GenerationQueue'!$AX$5:$AX$467,$B190,'Grid GenerationQueue'!$AY$5:$AY$467,$C190)</f>
        <v>0</v>
      </c>
      <c r="AY190">
        <f>SUMIFS('Grid GenerationQueue'!AM$5:AM$467,'Grid GenerationQueue'!$AX$5:$AX$467,$B190,'Grid GenerationQueue'!$AY$5:$AY$467,$C190)</f>
        <v>0</v>
      </c>
      <c r="AZ190">
        <f>SUMIFS('Grid GenerationQueue'!AN$5:AN$467,'Grid GenerationQueue'!$AX$5:$AX$467,$B190,'Grid GenerationQueue'!$AY$5:$AY$467,$C190)</f>
        <v>0</v>
      </c>
      <c r="BA190">
        <f>SUMIFS('Grid GenerationQueue'!AO$5:AO$467,'Grid GenerationQueue'!$AX$5:$AX$467,$B190,'Grid GenerationQueue'!$AY$5:$AY$467,$C190)</f>
        <v>0</v>
      </c>
      <c r="BB190">
        <f>SUMIFS('Grid GenerationQueue'!AP$5:AP$467,'Grid GenerationQueue'!$AX$5:$AX$467,$B190,'Grid GenerationQueue'!$AY$5:$AY$467,$C190)</f>
        <v>0</v>
      </c>
      <c r="BD190">
        <f>SUMIFS('Grid GenerationQueue'!AE$5:AE$467,'Grid GenerationQueue'!$AX$5:$AX$467,$B190,'Grid GenerationQueue'!$AY$5:$AY$467,$C190,'Grid GenerationQueue'!$BH$5:$BH$467,"Executed",'Grid GenerationQueue'!$BB$5:$BB$467,"&lt;"&amp;$BE$3)</f>
        <v>150</v>
      </c>
      <c r="BE190">
        <f>SUMIFS('Grid GenerationQueue'!AF$5:AF$467,'Grid GenerationQueue'!$AX$5:$AX$467,$B190,'Grid GenerationQueue'!$AY$5:$AY$467,$C190,'Grid GenerationQueue'!$BH$5:$BH$467,"Executed",'Grid GenerationQueue'!$BB$5:$BB$467,"&lt;"&amp;$BE$3)</f>
        <v>97.589999999999989</v>
      </c>
      <c r="BF190">
        <f>SUMIFS('Grid GenerationQueue'!AG$5:AG$467,'Grid GenerationQueue'!$AX$5:$AX$467,$B190,'Grid GenerationQueue'!$AY$5:$AY$467,$C190,'Grid GenerationQueue'!$BH$5:$BH$467,"Executed",'Grid GenerationQueue'!$BB$5:$BB$467,"&lt;"&amp;$BE$3)</f>
        <v>0</v>
      </c>
      <c r="BG190">
        <f>SUMIFS('Grid GenerationQueue'!AH$5:AH$467,'Grid GenerationQueue'!$AX$5:$AX$467,$B190,'Grid GenerationQueue'!$AY$5:$AY$467,$C190,'Grid GenerationQueue'!$BH$5:$BH$467,"Executed",'Grid GenerationQueue'!$BB$5:$BB$467,"&lt;"&amp;$BE$3)</f>
        <v>0</v>
      </c>
      <c r="BH190">
        <f>SUMIFS('Grid GenerationQueue'!AI$5:AI$467,'Grid GenerationQueue'!$AX$5:$AX$467,$B190,'Grid GenerationQueue'!$AY$5:$AY$467,$C190,'Grid GenerationQueue'!$BH$5:$BH$467,"Executed",'Grid GenerationQueue'!$BB$5:$BB$467,"&lt;"&amp;$BE$3)</f>
        <v>300</v>
      </c>
      <c r="BI190">
        <f>SUMIFS('Grid GenerationQueue'!AJ$5:AJ$467,'Grid GenerationQueue'!$AX$5:$AX$467,$B190,'Grid GenerationQueue'!$AY$5:$AY$467,$C190,'Grid GenerationQueue'!$BH$5:$BH$467,"Executed",'Grid GenerationQueue'!$BB$5:$BB$467,"&lt;"&amp;$BE$3)</f>
        <v>300</v>
      </c>
      <c r="BJ190">
        <f>SUMIFS('Grid GenerationQueue'!AK$5:AK$467,'Grid GenerationQueue'!$AX$5:$AX$467,$B190,'Grid GenerationQueue'!$AY$5:$AY$467,$C190,'Grid GenerationQueue'!$BH$5:$BH$467,"Executed",'Grid GenerationQueue'!$BB$5:$BB$467,"&lt;"&amp;$BE$3)</f>
        <v>0</v>
      </c>
      <c r="BK190">
        <f>SUMIFS('Grid GenerationQueue'!AL$5:AL$467,'Grid GenerationQueue'!$AX$5:$AX$467,$B190,'Grid GenerationQueue'!$AY$5:$AY$467,$C190,'Grid GenerationQueue'!$BH$5:$BH$467,"Executed",'Grid GenerationQueue'!$BB$5:$BB$467,"&lt;"&amp;$BE$3)</f>
        <v>0</v>
      </c>
      <c r="BL190">
        <f>SUMIFS('Grid GenerationQueue'!AM$5:AM$467,'Grid GenerationQueue'!$AX$5:$AX$467,$B190,'Grid GenerationQueue'!$AY$5:$AY$467,$C190,'Grid GenerationQueue'!$BH$5:$BH$467,"Executed",'Grid GenerationQueue'!$BB$5:$BB$467,"&lt;"&amp;$BE$3)</f>
        <v>0</v>
      </c>
      <c r="BM190">
        <f>SUMIFS('Grid GenerationQueue'!AN$5:AN$467,'Grid GenerationQueue'!$AX$5:$AX$467,$B190,'Grid GenerationQueue'!$AY$5:$AY$467,$C190,'Grid GenerationQueue'!$BH$5:$BH$467,"Executed",'Grid GenerationQueue'!$BB$5:$BB$467,"&lt;"&amp;$BE$3)</f>
        <v>0</v>
      </c>
      <c r="BN190">
        <f>SUMIFS('Grid GenerationQueue'!AO$5:AO$467,'Grid GenerationQueue'!$AX$5:$AX$467,$B190,'Grid GenerationQueue'!$AY$5:$AY$467,$C190,'Grid GenerationQueue'!$BH$5:$BH$467,"Executed",'Grid GenerationQueue'!$BB$5:$BB$467,"&lt;"&amp;$BE$3)</f>
        <v>0</v>
      </c>
      <c r="BO190">
        <f>SUMIFS('Grid GenerationQueue'!AP$5:AP$467,'Grid GenerationQueue'!$AX$5:$AX$467,$B190,'Grid GenerationQueue'!$AY$5:$AY$467,$C190,'Grid GenerationQueue'!$BH$5:$BH$467,"Executed",'Grid GenerationQueue'!$BB$5:$BB$467,"&lt;"&amp;$BE$3)</f>
        <v>0</v>
      </c>
      <c r="BQ190">
        <f>SUMIFS('Grid GenerationQueue'!AE$5:AE$467,'Grid GenerationQueue'!$AX$5:$AX$467,$B190,'Grid GenerationQueue'!$AY$5:$AY$467,$C190,'Grid GenerationQueue'!$BF$5:$BF$467,"&lt;&gt;"&amp;"",'Grid GenerationQueue'!$BB$5:$BB$467,"&lt;"&amp;$BE$3)</f>
        <v>150</v>
      </c>
      <c r="BR190">
        <f>SUMIFS('Grid GenerationQueue'!AF$5:AF$467,'Grid GenerationQueue'!$AX$5:$AX$467,$B190,'Grid GenerationQueue'!$AY$5:$AY$467,$C190,'Grid GenerationQueue'!$BF$5:$BF$467,"&lt;&gt;"&amp;"",'Grid GenerationQueue'!$BB$5:$BB$467,"&lt;"&amp;$BE$3)</f>
        <v>97.589999999999989</v>
      </c>
      <c r="BS190">
        <f>SUMIFS('Grid GenerationQueue'!AG$5:AG$467,'Grid GenerationQueue'!$AX$5:$AX$467,$B190,'Grid GenerationQueue'!$AY$5:$AY$467,$C190,'Grid GenerationQueue'!$BF$5:$BF$467,"&lt;&gt;"&amp;"",'Grid GenerationQueue'!$BB$5:$BB$467,"&lt;"&amp;$BE$3)</f>
        <v>0</v>
      </c>
      <c r="BT190">
        <f>SUMIFS('Grid GenerationQueue'!AH$5:AH$467,'Grid GenerationQueue'!$AX$5:$AX$467,$B190,'Grid GenerationQueue'!$AY$5:$AY$467,$C190,'Grid GenerationQueue'!$BF$5:$BF$467,"&lt;&gt;"&amp;"",'Grid GenerationQueue'!$BB$5:$BB$467,"&lt;"&amp;$BE$3)</f>
        <v>0</v>
      </c>
      <c r="BU190">
        <f>SUMIFS('Grid GenerationQueue'!AI$5:AI$467,'Grid GenerationQueue'!$AX$5:$AX$467,$B190,'Grid GenerationQueue'!$AY$5:$AY$467,$C190,'Grid GenerationQueue'!$BF$5:$BF$467,"&lt;&gt;"&amp;"",'Grid GenerationQueue'!$BB$5:$BB$467,"&lt;"&amp;$BE$3)</f>
        <v>300</v>
      </c>
      <c r="BV190">
        <f>SUMIFS('Grid GenerationQueue'!AJ$5:AJ$467,'Grid GenerationQueue'!$AX$5:$AX$467,$B190,'Grid GenerationQueue'!$AY$5:$AY$467,$C190,'Grid GenerationQueue'!$BF$5:$BF$467,"&lt;&gt;"&amp;"",'Grid GenerationQueue'!$BB$5:$BB$467,"&lt;"&amp;$BE$3)</f>
        <v>300</v>
      </c>
      <c r="BW190">
        <f>SUMIFS('Grid GenerationQueue'!AK$5:AK$467,'Grid GenerationQueue'!$AX$5:$AX$467,$B190,'Grid GenerationQueue'!$AY$5:$AY$467,$C190,'Grid GenerationQueue'!$BF$5:$BF$467,"&lt;&gt;"&amp;"",'Grid GenerationQueue'!$BB$5:$BB$467,"&lt;"&amp;$BE$3)</f>
        <v>0</v>
      </c>
      <c r="BX190">
        <f>SUMIFS('Grid GenerationQueue'!AL$5:AL$467,'Grid GenerationQueue'!$AX$5:$AX$467,$B190,'Grid GenerationQueue'!$AY$5:$AY$467,$C190,'Grid GenerationQueue'!$BF$5:$BF$467,"&lt;&gt;"&amp;"",'Grid GenerationQueue'!$BB$5:$BB$467,"&lt;"&amp;$BE$3)</f>
        <v>0</v>
      </c>
      <c r="BY190">
        <f>SUMIFS('Grid GenerationQueue'!AM$5:AM$467,'Grid GenerationQueue'!$AX$5:$AX$467,$B190,'Grid GenerationQueue'!$AY$5:$AY$467,$C190,'Grid GenerationQueue'!$BF$5:$BF$467,"&lt;&gt;"&amp;"",'Grid GenerationQueue'!$BB$5:$BB$467,"&lt;"&amp;$BE$3)</f>
        <v>0</v>
      </c>
      <c r="BZ190">
        <f>SUMIFS('Grid GenerationQueue'!AN$5:AN$467,'Grid GenerationQueue'!$AX$5:$AX$467,$B190,'Grid GenerationQueue'!$AY$5:$AY$467,$C190,'Grid GenerationQueue'!$BF$5:$BF$467,"&lt;&gt;"&amp;"",'Grid GenerationQueue'!$BB$5:$BB$467,"&lt;"&amp;$BE$3)</f>
        <v>0</v>
      </c>
      <c r="CA190">
        <f>SUMIFS('Grid GenerationQueue'!AO$5:AO$467,'Grid GenerationQueue'!$AX$5:$AX$467,$B190,'Grid GenerationQueue'!$AY$5:$AY$467,$C190,'Grid GenerationQueue'!$BF$5:$BF$467,"&lt;&gt;"&amp;"",'Grid GenerationQueue'!$BB$5:$BB$467,"&lt;"&amp;$BE$3)</f>
        <v>0</v>
      </c>
      <c r="CB190">
        <f>SUMIFS('Grid GenerationQueue'!AP$5:AP$467,'Grid GenerationQueue'!$AX$5:$AX$467,$B190,'Grid GenerationQueue'!$AY$5:$AY$467,$C190,'Grid GenerationQueue'!$BF$5:$BF$467,"&lt;&gt;"&amp;"",'Grid GenerationQueue'!$BB$5:$BB$467,"&lt;"&amp;$BE$3)</f>
        <v>0</v>
      </c>
      <c r="CD190">
        <f>SUMIFS('Grid GenerationQueue'!AE$5:AE$467,'Grid GenerationQueue'!$AX$5:$AX$467,$B190,'Grid GenerationQueue'!$AY$5:$AY$467,$C190,'Grid GenerationQueue'!$BB$5:$BB$467,"&lt;"&amp;$BE$3)</f>
        <v>150</v>
      </c>
      <c r="CE190">
        <f>SUMIFS('Grid GenerationQueue'!AF$5:AF$467,'Grid GenerationQueue'!$AX$5:$AX$467,$B190,'Grid GenerationQueue'!$AY$5:$AY$467,$C190,'Grid GenerationQueue'!$BB$5:$BB$467,"&lt;"&amp;$BE$3)</f>
        <v>97.589999999999989</v>
      </c>
      <c r="CF190">
        <f>SUMIFS('Grid GenerationQueue'!AG$5:AG$467,'Grid GenerationQueue'!$AX$5:$AX$467,$B190,'Grid GenerationQueue'!$AY$5:$AY$467,$C190,'Grid GenerationQueue'!$BB$5:$BB$467,"&lt;"&amp;$BE$3)</f>
        <v>0</v>
      </c>
      <c r="CG190">
        <f>SUMIFS('Grid GenerationQueue'!AH$5:AH$467,'Grid GenerationQueue'!$AX$5:$AX$467,$B190,'Grid GenerationQueue'!$AY$5:$AY$467,$C190,'Grid GenerationQueue'!$BB$5:$BB$467,"&lt;"&amp;$BE$3)</f>
        <v>0</v>
      </c>
      <c r="CH190">
        <f>SUMIFS('Grid GenerationQueue'!AI$5:AI$467,'Grid GenerationQueue'!$AX$5:$AX$467,$B190,'Grid GenerationQueue'!$AY$5:$AY$467,$C190,'Grid GenerationQueue'!$BB$5:$BB$467,"&lt;"&amp;$BE$3)</f>
        <v>300</v>
      </c>
      <c r="CI190">
        <f>SUMIFS('Grid GenerationQueue'!AJ$5:AJ$467,'Grid GenerationQueue'!$AX$5:$AX$467,$B190,'Grid GenerationQueue'!$AY$5:$AY$467,$C190,'Grid GenerationQueue'!$BB$5:$BB$467,"&lt;"&amp;$BE$3)</f>
        <v>300</v>
      </c>
      <c r="CJ190">
        <f>SUMIFS('Grid GenerationQueue'!AK$5:AK$467,'Grid GenerationQueue'!$AX$5:$AX$467,$B190,'Grid GenerationQueue'!$AY$5:$AY$467,$C190,'Grid GenerationQueue'!$BB$5:$BB$467,"&lt;"&amp;$BE$3)</f>
        <v>0</v>
      </c>
      <c r="CK190">
        <f>SUMIFS('Grid GenerationQueue'!AL$5:AL$467,'Grid GenerationQueue'!$AX$5:$AX$467,$B190,'Grid GenerationQueue'!$AY$5:$AY$467,$C190,'Grid GenerationQueue'!$BB$5:$BB$467,"&lt;"&amp;$BE$3)</f>
        <v>0</v>
      </c>
      <c r="CL190">
        <f>SUMIFS('Grid GenerationQueue'!AM$5:AM$467,'Grid GenerationQueue'!$AX$5:$AX$467,$B190,'Grid GenerationQueue'!$AY$5:$AY$467,$C190,'Grid GenerationQueue'!$BB$5:$BB$467,"&lt;"&amp;$BE$3)</f>
        <v>0</v>
      </c>
      <c r="CM190">
        <f>SUMIFS('Grid GenerationQueue'!AN$5:AN$467,'Grid GenerationQueue'!$AX$5:$AX$467,$B190,'Grid GenerationQueue'!$AY$5:$AY$467,$C190,'Grid GenerationQueue'!$BB$5:$BB$467,"&lt;"&amp;$BE$3)</f>
        <v>0</v>
      </c>
      <c r="CN190">
        <f>SUMIFS('Grid GenerationQueue'!AO$5:AO$467,'Grid GenerationQueue'!$AX$5:$AX$467,$B190,'Grid GenerationQueue'!$AY$5:$AY$467,$C190,'Grid GenerationQueue'!$BB$5:$BB$467,"&lt;"&amp;$BE$3)</f>
        <v>0</v>
      </c>
      <c r="CO190">
        <f>SUMIFS('Grid GenerationQueue'!AP$5:AP$467,'Grid GenerationQueue'!$AX$5:$AX$467,$B190,'Grid GenerationQueue'!$AY$5:$AY$467,$C190,'Grid GenerationQueue'!$BB$5:$BB$467,"&lt;"&amp;$BE$3)</f>
        <v>0</v>
      </c>
    </row>
    <row r="191" spans="1:93" x14ac:dyDescent="0.35">
      <c r="A191" t="s">
        <v>4659</v>
      </c>
      <c r="B191" t="s">
        <v>4447</v>
      </c>
      <c r="C191">
        <v>138</v>
      </c>
      <c r="D191">
        <f>SUMIFS('Grid GenerationQueue'!AE$5:AE$467,'Grid GenerationQueue'!$AX$5:$AX$467,$B191,'Grid GenerationQueue'!$AY$5:$AY$467,$C191,'Grid GenerationQueue'!$BI$5:$BI$467,"&lt;4")</f>
        <v>0</v>
      </c>
      <c r="E191">
        <f>SUMIFS('Grid GenerationQueue'!AF$5:AF$467,'Grid GenerationQueue'!$AX$5:$AX$467,$B191,'Grid GenerationQueue'!$AY$5:$AY$467,$C191,'Grid GenerationQueue'!$BI$5:$BI$467,"&lt;4")</f>
        <v>0</v>
      </c>
      <c r="F191">
        <f>SUMIFS('Grid GenerationQueue'!AG$5:AG$467,'Grid GenerationQueue'!$AX$5:$AX$467,$B191,'Grid GenerationQueue'!$AY$5:$AY$467,$C191,'Grid GenerationQueue'!$BI$5:$BI$467,"&lt;4")</f>
        <v>0</v>
      </c>
      <c r="G191">
        <f>SUMIFS('Grid GenerationQueue'!AH$5:AH$467,'Grid GenerationQueue'!$AX$5:$AX$467,$B191,'Grid GenerationQueue'!$AY$5:$AY$467,$C191,'Grid GenerationQueue'!$BI$5:$BI$467,"&lt;4")</f>
        <v>0</v>
      </c>
      <c r="H191">
        <f>SUMIFS('Grid GenerationQueue'!AI$5:AI$467,'Grid GenerationQueue'!$AX$5:$AX$467,$B191,'Grid GenerationQueue'!$AY$5:$AY$467,$C191,'Grid GenerationQueue'!$BI$5:$BI$467,"&lt;4")</f>
        <v>0</v>
      </c>
      <c r="I191">
        <f>SUMIFS('Grid GenerationQueue'!AJ$5:AJ$467,'Grid GenerationQueue'!$AX$5:$AX$467,$B191,'Grid GenerationQueue'!$AY$5:$AY$467,$C191,'Grid GenerationQueue'!$BI$5:$BI$467,"&lt;4")</f>
        <v>0</v>
      </c>
      <c r="J191">
        <f>SUMIFS('Grid GenerationQueue'!AK$5:AK$467,'Grid GenerationQueue'!$AX$5:$AX$467,$B191,'Grid GenerationQueue'!$AY$5:$AY$467,$C191,'Grid GenerationQueue'!$BI$5:$BI$467,"&lt;4")</f>
        <v>0</v>
      </c>
      <c r="K191">
        <f>SUMIFS('Grid GenerationQueue'!AL$5:AL$467,'Grid GenerationQueue'!$AX$5:$AX$467,$B191,'Grid GenerationQueue'!$AY$5:$AY$467,$C191,'Grid GenerationQueue'!$BI$5:$BI$467,"&lt;4")</f>
        <v>0</v>
      </c>
      <c r="L191">
        <f>SUMIFS('Grid GenerationQueue'!AM$5:AM$467,'Grid GenerationQueue'!$AX$5:$AX$467,$B191,'Grid GenerationQueue'!$AY$5:$AY$467,$C191,'Grid GenerationQueue'!$BI$5:$BI$467,"&lt;4")</f>
        <v>0</v>
      </c>
      <c r="M191">
        <f>SUMIFS('Grid GenerationQueue'!AN$5:AN$467,'Grid GenerationQueue'!$AX$5:$AX$467,$B191,'Grid GenerationQueue'!$AY$5:$AY$467,$C191,'Grid GenerationQueue'!$BI$5:$BI$467,"&lt;4")</f>
        <v>0</v>
      </c>
      <c r="N191">
        <f>SUMIFS('Grid GenerationQueue'!AO$5:AO$467,'Grid GenerationQueue'!$AX$5:$AX$467,$B191,'Grid GenerationQueue'!$AY$5:$AY$467,$C191,'Grid GenerationQueue'!$BI$5:$BI$467,"&lt;4")</f>
        <v>0</v>
      </c>
      <c r="O191">
        <f>SUMIFS('Grid GenerationQueue'!AP$5:AP$467,'Grid GenerationQueue'!$AX$5:$AX$467,$B191,'Grid GenerationQueue'!$AY$5:$AY$467,$C191,'Grid GenerationQueue'!$BI$5:$BI$467,"&lt;4")</f>
        <v>0</v>
      </c>
      <c r="Q191">
        <f>SUMIFS('Grid GenerationQueue'!AE$5:AE$467,'Grid GenerationQueue'!$AX$5:$AX$467,$B191,'Grid GenerationQueue'!$AY$5:$AY$467,$C191,'Grid GenerationQueue'!$BH$5:$BH$467,"Executed")</f>
        <v>0</v>
      </c>
      <c r="R191">
        <f>SUMIFS('Grid GenerationQueue'!AF$5:AF$467,'Grid GenerationQueue'!$AX$5:$AX$467,$B191,'Grid GenerationQueue'!$AY$5:$AY$467,$C191,'Grid GenerationQueue'!$BH$5:$BH$467,"Executed")</f>
        <v>0</v>
      </c>
      <c r="S191">
        <f>SUMIFS('Grid GenerationQueue'!AG$5:AG$467,'Grid GenerationQueue'!$AX$5:$AX$467,$B191,'Grid GenerationQueue'!$AY$5:$AY$467,$C191,'Grid GenerationQueue'!$BH$5:$BH$467,"Executed")</f>
        <v>0</v>
      </c>
      <c r="T191">
        <f>SUMIFS('Grid GenerationQueue'!AH$5:AH$467,'Grid GenerationQueue'!$AX$5:$AX$467,$B191,'Grid GenerationQueue'!$AY$5:$AY$467,$C191,'Grid GenerationQueue'!$BH$5:$BH$467,"Executed")</f>
        <v>0</v>
      </c>
      <c r="U191">
        <f>SUMIFS('Grid GenerationQueue'!AI$5:AI$467,'Grid GenerationQueue'!$AX$5:$AX$467,$B191,'Grid GenerationQueue'!$AY$5:$AY$467,$C191,'Grid GenerationQueue'!$BH$5:$BH$467,"Executed")</f>
        <v>0</v>
      </c>
      <c r="V191">
        <f>SUMIFS('Grid GenerationQueue'!AJ$5:AJ$467,'Grid GenerationQueue'!$AX$5:$AX$467,$B191,'Grid GenerationQueue'!$AY$5:$AY$467,$C191,'Grid GenerationQueue'!$BH$5:$BH$467,"Executed")</f>
        <v>0</v>
      </c>
      <c r="W191">
        <f>SUMIFS('Grid GenerationQueue'!AK$5:AK$467,'Grid GenerationQueue'!$AX$5:$AX$467,$B191,'Grid GenerationQueue'!$AY$5:$AY$467,$C191,'Grid GenerationQueue'!$BH$5:$BH$467,"Executed")</f>
        <v>0</v>
      </c>
      <c r="X191">
        <f>SUMIFS('Grid GenerationQueue'!AL$5:AL$467,'Grid GenerationQueue'!$AX$5:$AX$467,$B191,'Grid GenerationQueue'!$AY$5:$AY$467,$C191,'Grid GenerationQueue'!$BH$5:$BH$467,"Executed")</f>
        <v>0</v>
      </c>
      <c r="Y191">
        <f>SUMIFS('Grid GenerationQueue'!AM$5:AM$467,'Grid GenerationQueue'!$AX$5:$AX$467,$B191,'Grid GenerationQueue'!$AY$5:$AY$467,$C191,'Grid GenerationQueue'!$BH$5:$BH$467,"Executed")</f>
        <v>0</v>
      </c>
      <c r="Z191">
        <f>SUMIFS('Grid GenerationQueue'!AN$5:AN$467,'Grid GenerationQueue'!$AX$5:$AX$467,$B191,'Grid GenerationQueue'!$AY$5:$AY$467,$C191,'Grid GenerationQueue'!$BH$5:$BH$467,"Executed")</f>
        <v>0</v>
      </c>
      <c r="AA191">
        <f>SUMIFS('Grid GenerationQueue'!AO$5:AO$467,'Grid GenerationQueue'!$AX$5:$AX$467,$B191,'Grid GenerationQueue'!$AY$5:$AY$467,$C191,'Grid GenerationQueue'!$BH$5:$BH$467,"Executed")</f>
        <v>0</v>
      </c>
      <c r="AB191">
        <f>SUMIFS('Grid GenerationQueue'!AP$5:AP$467,'Grid GenerationQueue'!$AX$5:$AX$467,$B191,'Grid GenerationQueue'!$AY$5:$AY$467,$C191,'Grid GenerationQueue'!$BH$5:$BH$467,"Executed")</f>
        <v>0</v>
      </c>
      <c r="AD191">
        <f>SUMIFS('Grid GenerationQueue'!AE$5:AE$467,'Grid GenerationQueue'!$AX$5:$AX$467,$B191,'Grid GenerationQueue'!$AY$5:$AY$467,$C191,'Grid GenerationQueue'!$BF$5:$BF$467,"&lt;&gt;"&amp;"")</f>
        <v>0</v>
      </c>
      <c r="AE191">
        <f>SUMIFS('Grid GenerationQueue'!AF$5:AF$467,'Grid GenerationQueue'!$AX$5:$AX$467,$B191,'Grid GenerationQueue'!$AY$5:$AY$467,$C191,'Grid GenerationQueue'!$BF$5:$BF$467,"&lt;&gt;"&amp;"")</f>
        <v>0</v>
      </c>
      <c r="AF191">
        <f>SUMIFS('Grid GenerationQueue'!AG$5:AG$467,'Grid GenerationQueue'!$AX$5:$AX$467,$B191,'Grid GenerationQueue'!$AY$5:$AY$467,$C191,'Grid GenerationQueue'!$BF$5:$BF$467,"&lt;&gt;"&amp;"")</f>
        <v>0</v>
      </c>
      <c r="AG191">
        <f>SUMIFS('Grid GenerationQueue'!AH$5:AH$467,'Grid GenerationQueue'!$AX$5:$AX$467,$B191,'Grid GenerationQueue'!$AY$5:$AY$467,$C191,'Grid GenerationQueue'!$BF$5:$BF$467,"&lt;&gt;"&amp;"")</f>
        <v>0</v>
      </c>
      <c r="AH191">
        <f>SUMIFS('Grid GenerationQueue'!AI$5:AI$467,'Grid GenerationQueue'!$AX$5:$AX$467,$B191,'Grid GenerationQueue'!$AY$5:$AY$467,$C191,'Grid GenerationQueue'!$BF$5:$BF$467,"&lt;&gt;"&amp;"")</f>
        <v>0</v>
      </c>
      <c r="AI191">
        <f>SUMIFS('Grid GenerationQueue'!AJ$5:AJ$467,'Grid GenerationQueue'!$AX$5:$AX$467,$B191,'Grid GenerationQueue'!$AY$5:$AY$467,$C191,'Grid GenerationQueue'!$BF$5:$BF$467,"&lt;&gt;"&amp;"")</f>
        <v>0</v>
      </c>
      <c r="AJ191">
        <f>SUMIFS('Grid GenerationQueue'!AK$5:AK$467,'Grid GenerationQueue'!$AX$5:$AX$467,$B191,'Grid GenerationQueue'!$AY$5:$AY$467,$C191,'Grid GenerationQueue'!$BF$5:$BF$467,"&lt;&gt;"&amp;"")</f>
        <v>0</v>
      </c>
      <c r="AK191">
        <f>SUMIFS('Grid GenerationQueue'!AL$5:AL$467,'Grid GenerationQueue'!$AX$5:$AX$467,$B191,'Grid GenerationQueue'!$AY$5:$AY$467,$C191,'Grid GenerationQueue'!$BF$5:$BF$467,"&lt;&gt;"&amp;"")</f>
        <v>0</v>
      </c>
      <c r="AL191">
        <f>SUMIFS('Grid GenerationQueue'!AM$5:AM$467,'Grid GenerationQueue'!$AX$5:$AX$467,$B191,'Grid GenerationQueue'!$AY$5:$AY$467,$C191,'Grid GenerationQueue'!$BF$5:$BF$467,"&lt;&gt;"&amp;"")</f>
        <v>0</v>
      </c>
      <c r="AM191">
        <f>SUMIFS('Grid GenerationQueue'!AN$5:AN$467,'Grid GenerationQueue'!$AX$5:$AX$467,$B191,'Grid GenerationQueue'!$AY$5:$AY$467,$C191,'Grid GenerationQueue'!$BF$5:$BF$467,"&lt;&gt;"&amp;"")</f>
        <v>0</v>
      </c>
      <c r="AN191">
        <f>SUMIFS('Grid GenerationQueue'!AO$5:AO$467,'Grid GenerationQueue'!$AX$5:$AX$467,$B191,'Grid GenerationQueue'!$AY$5:$AY$467,$C191,'Grid GenerationQueue'!$BF$5:$BF$467,"&lt;&gt;"&amp;"")</f>
        <v>0</v>
      </c>
      <c r="AO191">
        <f>SUMIFS('Grid GenerationQueue'!AP$5:AP$467,'Grid GenerationQueue'!$AX$5:$AX$467,$B191,'Grid GenerationQueue'!$AY$5:$AY$467,$C191,'Grid GenerationQueue'!$BF$5:$BF$467,"&lt;&gt;"&amp;"")</f>
        <v>0</v>
      </c>
      <c r="AQ191">
        <f>SUMIFS('Grid GenerationQueue'!AE$5:AE$467,'Grid GenerationQueue'!$AX$5:$AX$467,$B191,'Grid GenerationQueue'!$AY$5:$AY$467,$C191)</f>
        <v>0</v>
      </c>
      <c r="AR191">
        <f>SUMIFS('Grid GenerationQueue'!AF$5:AF$467,'Grid GenerationQueue'!$AX$5:$AX$467,$B191,'Grid GenerationQueue'!$AY$5:$AY$467,$C191)</f>
        <v>0</v>
      </c>
      <c r="AS191">
        <f>SUMIFS('Grid GenerationQueue'!AG$5:AG$467,'Grid GenerationQueue'!$AX$5:$AX$467,$B191,'Grid GenerationQueue'!$AY$5:$AY$467,$C191)</f>
        <v>0</v>
      </c>
      <c r="AT191">
        <f>SUMIFS('Grid GenerationQueue'!AH$5:AH$467,'Grid GenerationQueue'!$AX$5:$AX$467,$B191,'Grid GenerationQueue'!$AY$5:$AY$467,$C191)</f>
        <v>0</v>
      </c>
      <c r="AU191">
        <f>SUMIFS('Grid GenerationQueue'!AI$5:AI$467,'Grid GenerationQueue'!$AX$5:$AX$467,$B191,'Grid GenerationQueue'!$AY$5:$AY$467,$C191)</f>
        <v>0</v>
      </c>
      <c r="AV191">
        <f>SUMIFS('Grid GenerationQueue'!AJ$5:AJ$467,'Grid GenerationQueue'!$AX$5:$AX$467,$B191,'Grid GenerationQueue'!$AY$5:$AY$467,$C191)</f>
        <v>0</v>
      </c>
      <c r="AW191">
        <f>SUMIFS('Grid GenerationQueue'!AK$5:AK$467,'Grid GenerationQueue'!$AX$5:$AX$467,$B191,'Grid GenerationQueue'!$AY$5:$AY$467,$C191)</f>
        <v>0</v>
      </c>
      <c r="AX191">
        <f>SUMIFS('Grid GenerationQueue'!AL$5:AL$467,'Grid GenerationQueue'!$AX$5:$AX$467,$B191,'Grid GenerationQueue'!$AY$5:$AY$467,$C191)</f>
        <v>0</v>
      </c>
      <c r="AY191">
        <f>SUMIFS('Grid GenerationQueue'!AM$5:AM$467,'Grid GenerationQueue'!$AX$5:$AX$467,$B191,'Grid GenerationQueue'!$AY$5:$AY$467,$C191)</f>
        <v>0</v>
      </c>
      <c r="AZ191">
        <f>SUMIFS('Grid GenerationQueue'!AN$5:AN$467,'Grid GenerationQueue'!$AX$5:$AX$467,$B191,'Grid GenerationQueue'!$AY$5:$AY$467,$C191)</f>
        <v>0</v>
      </c>
      <c r="BA191">
        <f>SUMIFS('Grid GenerationQueue'!AO$5:AO$467,'Grid GenerationQueue'!$AX$5:$AX$467,$B191,'Grid GenerationQueue'!$AY$5:$AY$467,$C191)</f>
        <v>0</v>
      </c>
      <c r="BB191">
        <f>SUMIFS('Grid GenerationQueue'!AP$5:AP$467,'Grid GenerationQueue'!$AX$5:$AX$467,$B191,'Grid GenerationQueue'!$AY$5:$AY$467,$C191)</f>
        <v>0</v>
      </c>
      <c r="BD191">
        <f>SUMIFS('Grid GenerationQueue'!AE$5:AE$467,'Grid GenerationQueue'!$AX$5:$AX$467,$B191,'Grid GenerationQueue'!$AY$5:$AY$467,$C191,'Grid GenerationQueue'!$BH$5:$BH$467,"Executed",'Grid GenerationQueue'!$BB$5:$BB$467,"&lt;"&amp;$BE$3)</f>
        <v>0</v>
      </c>
      <c r="BE191">
        <f>SUMIFS('Grid GenerationQueue'!AF$5:AF$467,'Grid GenerationQueue'!$AX$5:$AX$467,$B191,'Grid GenerationQueue'!$AY$5:$AY$467,$C191,'Grid GenerationQueue'!$BH$5:$BH$467,"Executed",'Grid GenerationQueue'!$BB$5:$BB$467,"&lt;"&amp;$BE$3)</f>
        <v>0</v>
      </c>
      <c r="BF191">
        <f>SUMIFS('Grid GenerationQueue'!AG$5:AG$467,'Grid GenerationQueue'!$AX$5:$AX$467,$B191,'Grid GenerationQueue'!$AY$5:$AY$467,$C191,'Grid GenerationQueue'!$BH$5:$BH$467,"Executed",'Grid GenerationQueue'!$BB$5:$BB$467,"&lt;"&amp;$BE$3)</f>
        <v>0</v>
      </c>
      <c r="BG191">
        <f>SUMIFS('Grid GenerationQueue'!AH$5:AH$467,'Grid GenerationQueue'!$AX$5:$AX$467,$B191,'Grid GenerationQueue'!$AY$5:$AY$467,$C191,'Grid GenerationQueue'!$BH$5:$BH$467,"Executed",'Grid GenerationQueue'!$BB$5:$BB$467,"&lt;"&amp;$BE$3)</f>
        <v>0</v>
      </c>
      <c r="BH191">
        <f>SUMIFS('Grid GenerationQueue'!AI$5:AI$467,'Grid GenerationQueue'!$AX$5:$AX$467,$B191,'Grid GenerationQueue'!$AY$5:$AY$467,$C191,'Grid GenerationQueue'!$BH$5:$BH$467,"Executed",'Grid GenerationQueue'!$BB$5:$BB$467,"&lt;"&amp;$BE$3)</f>
        <v>0</v>
      </c>
      <c r="BI191">
        <f>SUMIFS('Grid GenerationQueue'!AJ$5:AJ$467,'Grid GenerationQueue'!$AX$5:$AX$467,$B191,'Grid GenerationQueue'!$AY$5:$AY$467,$C191,'Grid GenerationQueue'!$BH$5:$BH$467,"Executed",'Grid GenerationQueue'!$BB$5:$BB$467,"&lt;"&amp;$BE$3)</f>
        <v>0</v>
      </c>
      <c r="BJ191">
        <f>SUMIFS('Grid GenerationQueue'!AK$5:AK$467,'Grid GenerationQueue'!$AX$5:$AX$467,$B191,'Grid GenerationQueue'!$AY$5:$AY$467,$C191,'Grid GenerationQueue'!$BH$5:$BH$467,"Executed",'Grid GenerationQueue'!$BB$5:$BB$467,"&lt;"&amp;$BE$3)</f>
        <v>0</v>
      </c>
      <c r="BK191">
        <f>SUMIFS('Grid GenerationQueue'!AL$5:AL$467,'Grid GenerationQueue'!$AX$5:$AX$467,$B191,'Grid GenerationQueue'!$AY$5:$AY$467,$C191,'Grid GenerationQueue'!$BH$5:$BH$467,"Executed",'Grid GenerationQueue'!$BB$5:$BB$467,"&lt;"&amp;$BE$3)</f>
        <v>0</v>
      </c>
      <c r="BL191">
        <f>SUMIFS('Grid GenerationQueue'!AM$5:AM$467,'Grid GenerationQueue'!$AX$5:$AX$467,$B191,'Grid GenerationQueue'!$AY$5:$AY$467,$C191,'Grid GenerationQueue'!$BH$5:$BH$467,"Executed",'Grid GenerationQueue'!$BB$5:$BB$467,"&lt;"&amp;$BE$3)</f>
        <v>0</v>
      </c>
      <c r="BM191">
        <f>SUMIFS('Grid GenerationQueue'!AN$5:AN$467,'Grid GenerationQueue'!$AX$5:$AX$467,$B191,'Grid GenerationQueue'!$AY$5:$AY$467,$C191,'Grid GenerationQueue'!$BH$5:$BH$467,"Executed",'Grid GenerationQueue'!$BB$5:$BB$467,"&lt;"&amp;$BE$3)</f>
        <v>0</v>
      </c>
      <c r="BN191">
        <f>SUMIFS('Grid GenerationQueue'!AO$5:AO$467,'Grid GenerationQueue'!$AX$5:$AX$467,$B191,'Grid GenerationQueue'!$AY$5:$AY$467,$C191,'Grid GenerationQueue'!$BH$5:$BH$467,"Executed",'Grid GenerationQueue'!$BB$5:$BB$467,"&lt;"&amp;$BE$3)</f>
        <v>0</v>
      </c>
      <c r="BO191">
        <f>SUMIFS('Grid GenerationQueue'!AP$5:AP$467,'Grid GenerationQueue'!$AX$5:$AX$467,$B191,'Grid GenerationQueue'!$AY$5:$AY$467,$C191,'Grid GenerationQueue'!$BH$5:$BH$467,"Executed",'Grid GenerationQueue'!$BB$5:$BB$467,"&lt;"&amp;$BE$3)</f>
        <v>0</v>
      </c>
      <c r="BQ191">
        <f>SUMIFS('Grid GenerationQueue'!AE$5:AE$467,'Grid GenerationQueue'!$AX$5:$AX$467,$B191,'Grid GenerationQueue'!$AY$5:$AY$467,$C191,'Grid GenerationQueue'!$BF$5:$BF$467,"&lt;&gt;"&amp;"",'Grid GenerationQueue'!$BB$5:$BB$467,"&lt;"&amp;$BE$3)</f>
        <v>0</v>
      </c>
      <c r="BR191">
        <f>SUMIFS('Grid GenerationQueue'!AF$5:AF$467,'Grid GenerationQueue'!$AX$5:$AX$467,$B191,'Grid GenerationQueue'!$AY$5:$AY$467,$C191,'Grid GenerationQueue'!$BF$5:$BF$467,"&lt;&gt;"&amp;"",'Grid GenerationQueue'!$BB$5:$BB$467,"&lt;"&amp;$BE$3)</f>
        <v>0</v>
      </c>
      <c r="BS191">
        <f>SUMIFS('Grid GenerationQueue'!AG$5:AG$467,'Grid GenerationQueue'!$AX$5:$AX$467,$B191,'Grid GenerationQueue'!$AY$5:$AY$467,$C191,'Grid GenerationQueue'!$BF$5:$BF$467,"&lt;&gt;"&amp;"",'Grid GenerationQueue'!$BB$5:$BB$467,"&lt;"&amp;$BE$3)</f>
        <v>0</v>
      </c>
      <c r="BT191">
        <f>SUMIFS('Grid GenerationQueue'!AH$5:AH$467,'Grid GenerationQueue'!$AX$5:$AX$467,$B191,'Grid GenerationQueue'!$AY$5:$AY$467,$C191,'Grid GenerationQueue'!$BF$5:$BF$467,"&lt;&gt;"&amp;"",'Grid GenerationQueue'!$BB$5:$BB$467,"&lt;"&amp;$BE$3)</f>
        <v>0</v>
      </c>
      <c r="BU191">
        <f>SUMIFS('Grid GenerationQueue'!AI$5:AI$467,'Grid GenerationQueue'!$AX$5:$AX$467,$B191,'Grid GenerationQueue'!$AY$5:$AY$467,$C191,'Grid GenerationQueue'!$BF$5:$BF$467,"&lt;&gt;"&amp;"",'Grid GenerationQueue'!$BB$5:$BB$467,"&lt;"&amp;$BE$3)</f>
        <v>0</v>
      </c>
      <c r="BV191">
        <f>SUMIFS('Grid GenerationQueue'!AJ$5:AJ$467,'Grid GenerationQueue'!$AX$5:$AX$467,$B191,'Grid GenerationQueue'!$AY$5:$AY$467,$C191,'Grid GenerationQueue'!$BF$5:$BF$467,"&lt;&gt;"&amp;"",'Grid GenerationQueue'!$BB$5:$BB$467,"&lt;"&amp;$BE$3)</f>
        <v>0</v>
      </c>
      <c r="BW191">
        <f>SUMIFS('Grid GenerationQueue'!AK$5:AK$467,'Grid GenerationQueue'!$AX$5:$AX$467,$B191,'Grid GenerationQueue'!$AY$5:$AY$467,$C191,'Grid GenerationQueue'!$BF$5:$BF$467,"&lt;&gt;"&amp;"",'Grid GenerationQueue'!$BB$5:$BB$467,"&lt;"&amp;$BE$3)</f>
        <v>0</v>
      </c>
      <c r="BX191">
        <f>SUMIFS('Grid GenerationQueue'!AL$5:AL$467,'Grid GenerationQueue'!$AX$5:$AX$467,$B191,'Grid GenerationQueue'!$AY$5:$AY$467,$C191,'Grid GenerationQueue'!$BF$5:$BF$467,"&lt;&gt;"&amp;"",'Grid GenerationQueue'!$BB$5:$BB$467,"&lt;"&amp;$BE$3)</f>
        <v>0</v>
      </c>
      <c r="BY191">
        <f>SUMIFS('Grid GenerationQueue'!AM$5:AM$467,'Grid GenerationQueue'!$AX$5:$AX$467,$B191,'Grid GenerationQueue'!$AY$5:$AY$467,$C191,'Grid GenerationQueue'!$BF$5:$BF$467,"&lt;&gt;"&amp;"",'Grid GenerationQueue'!$BB$5:$BB$467,"&lt;"&amp;$BE$3)</f>
        <v>0</v>
      </c>
      <c r="BZ191">
        <f>SUMIFS('Grid GenerationQueue'!AN$5:AN$467,'Grid GenerationQueue'!$AX$5:$AX$467,$B191,'Grid GenerationQueue'!$AY$5:$AY$467,$C191,'Grid GenerationQueue'!$BF$5:$BF$467,"&lt;&gt;"&amp;"",'Grid GenerationQueue'!$BB$5:$BB$467,"&lt;"&amp;$BE$3)</f>
        <v>0</v>
      </c>
      <c r="CA191">
        <f>SUMIFS('Grid GenerationQueue'!AO$5:AO$467,'Grid GenerationQueue'!$AX$5:$AX$467,$B191,'Grid GenerationQueue'!$AY$5:$AY$467,$C191,'Grid GenerationQueue'!$BF$5:$BF$467,"&lt;&gt;"&amp;"",'Grid GenerationQueue'!$BB$5:$BB$467,"&lt;"&amp;$BE$3)</f>
        <v>0</v>
      </c>
      <c r="CB191">
        <f>SUMIFS('Grid GenerationQueue'!AP$5:AP$467,'Grid GenerationQueue'!$AX$5:$AX$467,$B191,'Grid GenerationQueue'!$AY$5:$AY$467,$C191,'Grid GenerationQueue'!$BF$5:$BF$467,"&lt;&gt;"&amp;"",'Grid GenerationQueue'!$BB$5:$BB$467,"&lt;"&amp;$BE$3)</f>
        <v>0</v>
      </c>
      <c r="CD191">
        <f>SUMIFS('Grid GenerationQueue'!AE$5:AE$467,'Grid GenerationQueue'!$AX$5:$AX$467,$B191,'Grid GenerationQueue'!$AY$5:$AY$467,$C191,'Grid GenerationQueue'!$BB$5:$BB$467,"&lt;"&amp;$BE$3)</f>
        <v>0</v>
      </c>
      <c r="CE191">
        <f>SUMIFS('Grid GenerationQueue'!AF$5:AF$467,'Grid GenerationQueue'!$AX$5:$AX$467,$B191,'Grid GenerationQueue'!$AY$5:$AY$467,$C191,'Grid GenerationQueue'!$BB$5:$BB$467,"&lt;"&amp;$BE$3)</f>
        <v>0</v>
      </c>
      <c r="CF191">
        <f>SUMIFS('Grid GenerationQueue'!AG$5:AG$467,'Grid GenerationQueue'!$AX$5:$AX$467,$B191,'Grid GenerationQueue'!$AY$5:$AY$467,$C191,'Grid GenerationQueue'!$BB$5:$BB$467,"&lt;"&amp;$BE$3)</f>
        <v>0</v>
      </c>
      <c r="CG191">
        <f>SUMIFS('Grid GenerationQueue'!AH$5:AH$467,'Grid GenerationQueue'!$AX$5:$AX$467,$B191,'Grid GenerationQueue'!$AY$5:$AY$467,$C191,'Grid GenerationQueue'!$BB$5:$BB$467,"&lt;"&amp;$BE$3)</f>
        <v>0</v>
      </c>
      <c r="CH191">
        <f>SUMIFS('Grid GenerationQueue'!AI$5:AI$467,'Grid GenerationQueue'!$AX$5:$AX$467,$B191,'Grid GenerationQueue'!$AY$5:$AY$467,$C191,'Grid GenerationQueue'!$BB$5:$BB$467,"&lt;"&amp;$BE$3)</f>
        <v>0</v>
      </c>
      <c r="CI191">
        <f>SUMIFS('Grid GenerationQueue'!AJ$5:AJ$467,'Grid GenerationQueue'!$AX$5:$AX$467,$B191,'Grid GenerationQueue'!$AY$5:$AY$467,$C191,'Grid GenerationQueue'!$BB$5:$BB$467,"&lt;"&amp;$BE$3)</f>
        <v>0</v>
      </c>
      <c r="CJ191">
        <f>SUMIFS('Grid GenerationQueue'!AK$5:AK$467,'Grid GenerationQueue'!$AX$5:$AX$467,$B191,'Grid GenerationQueue'!$AY$5:$AY$467,$C191,'Grid GenerationQueue'!$BB$5:$BB$467,"&lt;"&amp;$BE$3)</f>
        <v>0</v>
      </c>
      <c r="CK191">
        <f>SUMIFS('Grid GenerationQueue'!AL$5:AL$467,'Grid GenerationQueue'!$AX$5:$AX$467,$B191,'Grid GenerationQueue'!$AY$5:$AY$467,$C191,'Grid GenerationQueue'!$BB$5:$BB$467,"&lt;"&amp;$BE$3)</f>
        <v>0</v>
      </c>
      <c r="CL191">
        <f>SUMIFS('Grid GenerationQueue'!AM$5:AM$467,'Grid GenerationQueue'!$AX$5:$AX$467,$B191,'Grid GenerationQueue'!$AY$5:$AY$467,$C191,'Grid GenerationQueue'!$BB$5:$BB$467,"&lt;"&amp;$BE$3)</f>
        <v>0</v>
      </c>
      <c r="CM191">
        <f>SUMIFS('Grid GenerationQueue'!AN$5:AN$467,'Grid GenerationQueue'!$AX$5:$AX$467,$B191,'Grid GenerationQueue'!$AY$5:$AY$467,$C191,'Grid GenerationQueue'!$BB$5:$BB$467,"&lt;"&amp;$BE$3)</f>
        <v>0</v>
      </c>
      <c r="CN191">
        <f>SUMIFS('Grid GenerationQueue'!AO$5:AO$467,'Grid GenerationQueue'!$AX$5:$AX$467,$B191,'Grid GenerationQueue'!$AY$5:$AY$467,$C191,'Grid GenerationQueue'!$BB$5:$BB$467,"&lt;"&amp;$BE$3)</f>
        <v>0</v>
      </c>
      <c r="CO191">
        <f>SUMIFS('Grid GenerationQueue'!AP$5:AP$467,'Grid GenerationQueue'!$AX$5:$AX$467,$B191,'Grid GenerationQueue'!$AY$5:$AY$467,$C191,'Grid GenerationQueue'!$BB$5:$BB$467,"&lt;"&amp;$BE$3)</f>
        <v>0</v>
      </c>
    </row>
    <row r="192" spans="1:93" x14ac:dyDescent="0.35">
      <c r="A192" t="s">
        <v>4671</v>
      </c>
      <c r="B192" t="s">
        <v>4730</v>
      </c>
      <c r="C192">
        <v>115</v>
      </c>
      <c r="D192">
        <f>SUMIFS('Grid GenerationQueue'!AE$5:AE$467,'Grid GenerationQueue'!$AX$5:$AX$467,$B192,'Grid GenerationQueue'!$AY$5:$AY$467,$C192,'Grid GenerationQueue'!$BI$5:$BI$467,"&lt;4")</f>
        <v>0</v>
      </c>
      <c r="E192">
        <f>SUMIFS('Grid GenerationQueue'!AF$5:AF$467,'Grid GenerationQueue'!$AX$5:$AX$467,$B192,'Grid GenerationQueue'!$AY$5:$AY$467,$C192,'Grid GenerationQueue'!$BI$5:$BI$467,"&lt;4")</f>
        <v>0</v>
      </c>
      <c r="F192">
        <f>SUMIFS('Grid GenerationQueue'!AG$5:AG$467,'Grid GenerationQueue'!$AX$5:$AX$467,$B192,'Grid GenerationQueue'!$AY$5:$AY$467,$C192,'Grid GenerationQueue'!$BI$5:$BI$467,"&lt;4")</f>
        <v>0</v>
      </c>
      <c r="G192">
        <f>SUMIFS('Grid GenerationQueue'!AH$5:AH$467,'Grid GenerationQueue'!$AX$5:$AX$467,$B192,'Grid GenerationQueue'!$AY$5:$AY$467,$C192,'Grid GenerationQueue'!$BI$5:$BI$467,"&lt;4")</f>
        <v>0</v>
      </c>
      <c r="H192">
        <f>SUMIFS('Grid GenerationQueue'!AI$5:AI$467,'Grid GenerationQueue'!$AX$5:$AX$467,$B192,'Grid GenerationQueue'!$AY$5:$AY$467,$C192,'Grid GenerationQueue'!$BI$5:$BI$467,"&lt;4")</f>
        <v>0</v>
      </c>
      <c r="I192">
        <f>SUMIFS('Grid GenerationQueue'!AJ$5:AJ$467,'Grid GenerationQueue'!$AX$5:$AX$467,$B192,'Grid GenerationQueue'!$AY$5:$AY$467,$C192,'Grid GenerationQueue'!$BI$5:$BI$467,"&lt;4")</f>
        <v>0</v>
      </c>
      <c r="J192">
        <f>SUMIFS('Grid GenerationQueue'!AK$5:AK$467,'Grid GenerationQueue'!$AX$5:$AX$467,$B192,'Grid GenerationQueue'!$AY$5:$AY$467,$C192,'Grid GenerationQueue'!$BI$5:$BI$467,"&lt;4")</f>
        <v>0</v>
      </c>
      <c r="K192">
        <f>SUMIFS('Grid GenerationQueue'!AL$5:AL$467,'Grid GenerationQueue'!$AX$5:$AX$467,$B192,'Grid GenerationQueue'!$AY$5:$AY$467,$C192,'Grid GenerationQueue'!$BI$5:$BI$467,"&lt;4")</f>
        <v>0</v>
      </c>
      <c r="L192">
        <f>SUMIFS('Grid GenerationQueue'!AM$5:AM$467,'Grid GenerationQueue'!$AX$5:$AX$467,$B192,'Grid GenerationQueue'!$AY$5:$AY$467,$C192,'Grid GenerationQueue'!$BI$5:$BI$467,"&lt;4")</f>
        <v>0</v>
      </c>
      <c r="M192">
        <f>SUMIFS('Grid GenerationQueue'!AN$5:AN$467,'Grid GenerationQueue'!$AX$5:$AX$467,$B192,'Grid GenerationQueue'!$AY$5:$AY$467,$C192,'Grid GenerationQueue'!$BI$5:$BI$467,"&lt;4")</f>
        <v>0</v>
      </c>
      <c r="N192">
        <f>SUMIFS('Grid GenerationQueue'!AO$5:AO$467,'Grid GenerationQueue'!$AX$5:$AX$467,$B192,'Grid GenerationQueue'!$AY$5:$AY$467,$C192,'Grid GenerationQueue'!$BI$5:$BI$467,"&lt;4")</f>
        <v>0</v>
      </c>
      <c r="O192">
        <f>SUMIFS('Grid GenerationQueue'!AP$5:AP$467,'Grid GenerationQueue'!$AX$5:$AX$467,$B192,'Grid GenerationQueue'!$AY$5:$AY$467,$C192,'Grid GenerationQueue'!$BI$5:$BI$467,"&lt;4")</f>
        <v>0</v>
      </c>
      <c r="Q192">
        <f>SUMIFS('Grid GenerationQueue'!AE$5:AE$467,'Grid GenerationQueue'!$AX$5:$AX$467,$B192,'Grid GenerationQueue'!$AY$5:$AY$467,$C192,'Grid GenerationQueue'!$BH$5:$BH$467,"Executed")</f>
        <v>0</v>
      </c>
      <c r="R192">
        <f>SUMIFS('Grid GenerationQueue'!AF$5:AF$467,'Grid GenerationQueue'!$AX$5:$AX$467,$B192,'Grid GenerationQueue'!$AY$5:$AY$467,$C192,'Grid GenerationQueue'!$BH$5:$BH$467,"Executed")</f>
        <v>0</v>
      </c>
      <c r="S192">
        <f>SUMIFS('Grid GenerationQueue'!AG$5:AG$467,'Grid GenerationQueue'!$AX$5:$AX$467,$B192,'Grid GenerationQueue'!$AY$5:$AY$467,$C192,'Grid GenerationQueue'!$BH$5:$BH$467,"Executed")</f>
        <v>0</v>
      </c>
      <c r="T192">
        <f>SUMIFS('Grid GenerationQueue'!AH$5:AH$467,'Grid GenerationQueue'!$AX$5:$AX$467,$B192,'Grid GenerationQueue'!$AY$5:$AY$467,$C192,'Grid GenerationQueue'!$BH$5:$BH$467,"Executed")</f>
        <v>0</v>
      </c>
      <c r="U192">
        <f>SUMIFS('Grid GenerationQueue'!AI$5:AI$467,'Grid GenerationQueue'!$AX$5:$AX$467,$B192,'Grid GenerationQueue'!$AY$5:$AY$467,$C192,'Grid GenerationQueue'!$BH$5:$BH$467,"Executed")</f>
        <v>0</v>
      </c>
      <c r="V192">
        <f>SUMIFS('Grid GenerationQueue'!AJ$5:AJ$467,'Grid GenerationQueue'!$AX$5:$AX$467,$B192,'Grid GenerationQueue'!$AY$5:$AY$467,$C192,'Grid GenerationQueue'!$BH$5:$BH$467,"Executed")</f>
        <v>0</v>
      </c>
      <c r="W192">
        <f>SUMIFS('Grid GenerationQueue'!AK$5:AK$467,'Grid GenerationQueue'!$AX$5:$AX$467,$B192,'Grid GenerationQueue'!$AY$5:$AY$467,$C192,'Grid GenerationQueue'!$BH$5:$BH$467,"Executed")</f>
        <v>0</v>
      </c>
      <c r="X192">
        <f>SUMIFS('Grid GenerationQueue'!AL$5:AL$467,'Grid GenerationQueue'!$AX$5:$AX$467,$B192,'Grid GenerationQueue'!$AY$5:$AY$467,$C192,'Grid GenerationQueue'!$BH$5:$BH$467,"Executed")</f>
        <v>0</v>
      </c>
      <c r="Y192">
        <f>SUMIFS('Grid GenerationQueue'!AM$5:AM$467,'Grid GenerationQueue'!$AX$5:$AX$467,$B192,'Grid GenerationQueue'!$AY$5:$AY$467,$C192,'Grid GenerationQueue'!$BH$5:$BH$467,"Executed")</f>
        <v>0</v>
      </c>
      <c r="Z192">
        <f>SUMIFS('Grid GenerationQueue'!AN$5:AN$467,'Grid GenerationQueue'!$AX$5:$AX$467,$B192,'Grid GenerationQueue'!$AY$5:$AY$467,$C192,'Grid GenerationQueue'!$BH$5:$BH$467,"Executed")</f>
        <v>0</v>
      </c>
      <c r="AA192">
        <f>SUMIFS('Grid GenerationQueue'!AO$5:AO$467,'Grid GenerationQueue'!$AX$5:$AX$467,$B192,'Grid GenerationQueue'!$AY$5:$AY$467,$C192,'Grid GenerationQueue'!$BH$5:$BH$467,"Executed")</f>
        <v>0</v>
      </c>
      <c r="AB192">
        <f>SUMIFS('Grid GenerationQueue'!AP$5:AP$467,'Grid GenerationQueue'!$AX$5:$AX$467,$B192,'Grid GenerationQueue'!$AY$5:$AY$467,$C192,'Grid GenerationQueue'!$BH$5:$BH$467,"Executed")</f>
        <v>0</v>
      </c>
      <c r="AD192">
        <f>SUMIFS('Grid GenerationQueue'!AE$5:AE$467,'Grid GenerationQueue'!$AX$5:$AX$467,$B192,'Grid GenerationQueue'!$AY$5:$AY$467,$C192,'Grid GenerationQueue'!$BF$5:$BF$467,"&lt;&gt;"&amp;"")</f>
        <v>0</v>
      </c>
      <c r="AE192">
        <f>SUMIFS('Grid GenerationQueue'!AF$5:AF$467,'Grid GenerationQueue'!$AX$5:$AX$467,$B192,'Grid GenerationQueue'!$AY$5:$AY$467,$C192,'Grid GenerationQueue'!$BF$5:$BF$467,"&lt;&gt;"&amp;"")</f>
        <v>0</v>
      </c>
      <c r="AF192">
        <f>SUMIFS('Grid GenerationQueue'!AG$5:AG$467,'Grid GenerationQueue'!$AX$5:$AX$467,$B192,'Grid GenerationQueue'!$AY$5:$AY$467,$C192,'Grid GenerationQueue'!$BF$5:$BF$467,"&lt;&gt;"&amp;"")</f>
        <v>0</v>
      </c>
      <c r="AG192">
        <f>SUMIFS('Grid GenerationQueue'!AH$5:AH$467,'Grid GenerationQueue'!$AX$5:$AX$467,$B192,'Grid GenerationQueue'!$AY$5:$AY$467,$C192,'Grid GenerationQueue'!$BF$5:$BF$467,"&lt;&gt;"&amp;"")</f>
        <v>0</v>
      </c>
      <c r="AH192">
        <f>SUMIFS('Grid GenerationQueue'!AI$5:AI$467,'Grid GenerationQueue'!$AX$5:$AX$467,$B192,'Grid GenerationQueue'!$AY$5:$AY$467,$C192,'Grid GenerationQueue'!$BF$5:$BF$467,"&lt;&gt;"&amp;"")</f>
        <v>0</v>
      </c>
      <c r="AI192">
        <f>SUMIFS('Grid GenerationQueue'!AJ$5:AJ$467,'Grid GenerationQueue'!$AX$5:$AX$467,$B192,'Grid GenerationQueue'!$AY$5:$AY$467,$C192,'Grid GenerationQueue'!$BF$5:$BF$467,"&lt;&gt;"&amp;"")</f>
        <v>0</v>
      </c>
      <c r="AJ192">
        <f>SUMIFS('Grid GenerationQueue'!AK$5:AK$467,'Grid GenerationQueue'!$AX$5:$AX$467,$B192,'Grid GenerationQueue'!$AY$5:$AY$467,$C192,'Grid GenerationQueue'!$BF$5:$BF$467,"&lt;&gt;"&amp;"")</f>
        <v>0</v>
      </c>
      <c r="AK192">
        <f>SUMIFS('Grid GenerationQueue'!AL$5:AL$467,'Grid GenerationQueue'!$AX$5:$AX$467,$B192,'Grid GenerationQueue'!$AY$5:$AY$467,$C192,'Grid GenerationQueue'!$BF$5:$BF$467,"&lt;&gt;"&amp;"")</f>
        <v>0</v>
      </c>
      <c r="AL192">
        <f>SUMIFS('Grid GenerationQueue'!AM$5:AM$467,'Grid GenerationQueue'!$AX$5:$AX$467,$B192,'Grid GenerationQueue'!$AY$5:$AY$467,$C192,'Grid GenerationQueue'!$BF$5:$BF$467,"&lt;&gt;"&amp;"")</f>
        <v>0</v>
      </c>
      <c r="AM192">
        <f>SUMIFS('Grid GenerationQueue'!AN$5:AN$467,'Grid GenerationQueue'!$AX$5:$AX$467,$B192,'Grid GenerationQueue'!$AY$5:$AY$467,$C192,'Grid GenerationQueue'!$BF$5:$BF$467,"&lt;&gt;"&amp;"")</f>
        <v>0</v>
      </c>
      <c r="AN192">
        <f>SUMIFS('Grid GenerationQueue'!AO$5:AO$467,'Grid GenerationQueue'!$AX$5:$AX$467,$B192,'Grid GenerationQueue'!$AY$5:$AY$467,$C192,'Grid GenerationQueue'!$BF$5:$BF$467,"&lt;&gt;"&amp;"")</f>
        <v>0</v>
      </c>
      <c r="AO192">
        <f>SUMIFS('Grid GenerationQueue'!AP$5:AP$467,'Grid GenerationQueue'!$AX$5:$AX$467,$B192,'Grid GenerationQueue'!$AY$5:$AY$467,$C192,'Grid GenerationQueue'!$BF$5:$BF$467,"&lt;&gt;"&amp;"")</f>
        <v>0</v>
      </c>
      <c r="AQ192">
        <f>SUMIFS('Grid GenerationQueue'!AE$5:AE$467,'Grid GenerationQueue'!$AX$5:$AX$467,$B192,'Grid GenerationQueue'!$AY$5:$AY$467,$C192)</f>
        <v>0</v>
      </c>
      <c r="AR192">
        <f>SUMIFS('Grid GenerationQueue'!AF$5:AF$467,'Grid GenerationQueue'!$AX$5:$AX$467,$B192,'Grid GenerationQueue'!$AY$5:$AY$467,$C192)</f>
        <v>0</v>
      </c>
      <c r="AS192">
        <f>SUMIFS('Grid GenerationQueue'!AG$5:AG$467,'Grid GenerationQueue'!$AX$5:$AX$467,$B192,'Grid GenerationQueue'!$AY$5:$AY$467,$C192)</f>
        <v>0</v>
      </c>
      <c r="AT192">
        <f>SUMIFS('Grid GenerationQueue'!AH$5:AH$467,'Grid GenerationQueue'!$AX$5:$AX$467,$B192,'Grid GenerationQueue'!$AY$5:$AY$467,$C192)</f>
        <v>0</v>
      </c>
      <c r="AU192">
        <f>SUMIFS('Grid GenerationQueue'!AI$5:AI$467,'Grid GenerationQueue'!$AX$5:$AX$467,$B192,'Grid GenerationQueue'!$AY$5:$AY$467,$C192)</f>
        <v>0</v>
      </c>
      <c r="AV192">
        <f>SUMIFS('Grid GenerationQueue'!AJ$5:AJ$467,'Grid GenerationQueue'!$AX$5:$AX$467,$B192,'Grid GenerationQueue'!$AY$5:$AY$467,$C192)</f>
        <v>0</v>
      </c>
      <c r="AW192">
        <f>SUMIFS('Grid GenerationQueue'!AK$5:AK$467,'Grid GenerationQueue'!$AX$5:$AX$467,$B192,'Grid GenerationQueue'!$AY$5:$AY$467,$C192)</f>
        <v>0</v>
      </c>
      <c r="AX192">
        <f>SUMIFS('Grid GenerationQueue'!AL$5:AL$467,'Grid GenerationQueue'!$AX$5:$AX$467,$B192,'Grid GenerationQueue'!$AY$5:$AY$467,$C192)</f>
        <v>0</v>
      </c>
      <c r="AY192">
        <f>SUMIFS('Grid GenerationQueue'!AM$5:AM$467,'Grid GenerationQueue'!$AX$5:$AX$467,$B192,'Grid GenerationQueue'!$AY$5:$AY$467,$C192)</f>
        <v>0</v>
      </c>
      <c r="AZ192">
        <f>SUMIFS('Grid GenerationQueue'!AN$5:AN$467,'Grid GenerationQueue'!$AX$5:$AX$467,$B192,'Grid GenerationQueue'!$AY$5:$AY$467,$C192)</f>
        <v>0</v>
      </c>
      <c r="BA192">
        <f>SUMIFS('Grid GenerationQueue'!AO$5:AO$467,'Grid GenerationQueue'!$AX$5:$AX$467,$B192,'Grid GenerationQueue'!$AY$5:$AY$467,$C192)</f>
        <v>0</v>
      </c>
      <c r="BB192">
        <f>SUMIFS('Grid GenerationQueue'!AP$5:AP$467,'Grid GenerationQueue'!$AX$5:$AX$467,$B192,'Grid GenerationQueue'!$AY$5:$AY$467,$C192)</f>
        <v>0</v>
      </c>
      <c r="BD192">
        <f>SUMIFS('Grid GenerationQueue'!AE$5:AE$467,'Grid GenerationQueue'!$AX$5:$AX$467,$B192,'Grid GenerationQueue'!$AY$5:$AY$467,$C192,'Grid GenerationQueue'!$BH$5:$BH$467,"Executed",'Grid GenerationQueue'!$BB$5:$BB$467,"&lt;"&amp;$BE$3)</f>
        <v>0</v>
      </c>
      <c r="BE192">
        <f>SUMIFS('Grid GenerationQueue'!AF$5:AF$467,'Grid GenerationQueue'!$AX$5:$AX$467,$B192,'Grid GenerationQueue'!$AY$5:$AY$467,$C192,'Grid GenerationQueue'!$BH$5:$BH$467,"Executed",'Grid GenerationQueue'!$BB$5:$BB$467,"&lt;"&amp;$BE$3)</f>
        <v>0</v>
      </c>
      <c r="BF192">
        <f>SUMIFS('Grid GenerationQueue'!AG$5:AG$467,'Grid GenerationQueue'!$AX$5:$AX$467,$B192,'Grid GenerationQueue'!$AY$5:$AY$467,$C192,'Grid GenerationQueue'!$BH$5:$BH$467,"Executed",'Grid GenerationQueue'!$BB$5:$BB$467,"&lt;"&amp;$BE$3)</f>
        <v>0</v>
      </c>
      <c r="BG192">
        <f>SUMIFS('Grid GenerationQueue'!AH$5:AH$467,'Grid GenerationQueue'!$AX$5:$AX$467,$B192,'Grid GenerationQueue'!$AY$5:$AY$467,$C192,'Grid GenerationQueue'!$BH$5:$BH$467,"Executed",'Grid GenerationQueue'!$BB$5:$BB$467,"&lt;"&amp;$BE$3)</f>
        <v>0</v>
      </c>
      <c r="BH192">
        <f>SUMIFS('Grid GenerationQueue'!AI$5:AI$467,'Grid GenerationQueue'!$AX$5:$AX$467,$B192,'Grid GenerationQueue'!$AY$5:$AY$467,$C192,'Grid GenerationQueue'!$BH$5:$BH$467,"Executed",'Grid GenerationQueue'!$BB$5:$BB$467,"&lt;"&amp;$BE$3)</f>
        <v>0</v>
      </c>
      <c r="BI192">
        <f>SUMIFS('Grid GenerationQueue'!AJ$5:AJ$467,'Grid GenerationQueue'!$AX$5:$AX$467,$B192,'Grid GenerationQueue'!$AY$5:$AY$467,$C192,'Grid GenerationQueue'!$BH$5:$BH$467,"Executed",'Grid GenerationQueue'!$BB$5:$BB$467,"&lt;"&amp;$BE$3)</f>
        <v>0</v>
      </c>
      <c r="BJ192">
        <f>SUMIFS('Grid GenerationQueue'!AK$5:AK$467,'Grid GenerationQueue'!$AX$5:$AX$467,$B192,'Grid GenerationQueue'!$AY$5:$AY$467,$C192,'Grid GenerationQueue'!$BH$5:$BH$467,"Executed",'Grid GenerationQueue'!$BB$5:$BB$467,"&lt;"&amp;$BE$3)</f>
        <v>0</v>
      </c>
      <c r="BK192">
        <f>SUMIFS('Grid GenerationQueue'!AL$5:AL$467,'Grid GenerationQueue'!$AX$5:$AX$467,$B192,'Grid GenerationQueue'!$AY$5:$AY$467,$C192,'Grid GenerationQueue'!$BH$5:$BH$467,"Executed",'Grid GenerationQueue'!$BB$5:$BB$467,"&lt;"&amp;$BE$3)</f>
        <v>0</v>
      </c>
      <c r="BL192">
        <f>SUMIFS('Grid GenerationQueue'!AM$5:AM$467,'Grid GenerationQueue'!$AX$5:$AX$467,$B192,'Grid GenerationQueue'!$AY$5:$AY$467,$C192,'Grid GenerationQueue'!$BH$5:$BH$467,"Executed",'Grid GenerationQueue'!$BB$5:$BB$467,"&lt;"&amp;$BE$3)</f>
        <v>0</v>
      </c>
      <c r="BM192">
        <f>SUMIFS('Grid GenerationQueue'!AN$5:AN$467,'Grid GenerationQueue'!$AX$5:$AX$467,$B192,'Grid GenerationQueue'!$AY$5:$AY$467,$C192,'Grid GenerationQueue'!$BH$5:$BH$467,"Executed",'Grid GenerationQueue'!$BB$5:$BB$467,"&lt;"&amp;$BE$3)</f>
        <v>0</v>
      </c>
      <c r="BN192">
        <f>SUMIFS('Grid GenerationQueue'!AO$5:AO$467,'Grid GenerationQueue'!$AX$5:$AX$467,$B192,'Grid GenerationQueue'!$AY$5:$AY$467,$C192,'Grid GenerationQueue'!$BH$5:$BH$467,"Executed",'Grid GenerationQueue'!$BB$5:$BB$467,"&lt;"&amp;$BE$3)</f>
        <v>0</v>
      </c>
      <c r="BO192">
        <f>SUMIFS('Grid GenerationQueue'!AP$5:AP$467,'Grid GenerationQueue'!$AX$5:$AX$467,$B192,'Grid GenerationQueue'!$AY$5:$AY$467,$C192,'Grid GenerationQueue'!$BH$5:$BH$467,"Executed",'Grid GenerationQueue'!$BB$5:$BB$467,"&lt;"&amp;$BE$3)</f>
        <v>0</v>
      </c>
      <c r="BQ192">
        <f>SUMIFS('Grid GenerationQueue'!AE$5:AE$467,'Grid GenerationQueue'!$AX$5:$AX$467,$B192,'Grid GenerationQueue'!$AY$5:$AY$467,$C192,'Grid GenerationQueue'!$BF$5:$BF$467,"&lt;&gt;"&amp;"",'Grid GenerationQueue'!$BB$5:$BB$467,"&lt;"&amp;$BE$3)</f>
        <v>0</v>
      </c>
      <c r="BR192">
        <f>SUMIFS('Grid GenerationQueue'!AF$5:AF$467,'Grid GenerationQueue'!$AX$5:$AX$467,$B192,'Grid GenerationQueue'!$AY$5:$AY$467,$C192,'Grid GenerationQueue'!$BF$5:$BF$467,"&lt;&gt;"&amp;"",'Grid GenerationQueue'!$BB$5:$BB$467,"&lt;"&amp;$BE$3)</f>
        <v>0</v>
      </c>
      <c r="BS192">
        <f>SUMIFS('Grid GenerationQueue'!AG$5:AG$467,'Grid GenerationQueue'!$AX$5:$AX$467,$B192,'Grid GenerationQueue'!$AY$5:$AY$467,$C192,'Grid GenerationQueue'!$BF$5:$BF$467,"&lt;&gt;"&amp;"",'Grid GenerationQueue'!$BB$5:$BB$467,"&lt;"&amp;$BE$3)</f>
        <v>0</v>
      </c>
      <c r="BT192">
        <f>SUMIFS('Grid GenerationQueue'!AH$5:AH$467,'Grid GenerationQueue'!$AX$5:$AX$467,$B192,'Grid GenerationQueue'!$AY$5:$AY$467,$C192,'Grid GenerationQueue'!$BF$5:$BF$467,"&lt;&gt;"&amp;"",'Grid GenerationQueue'!$BB$5:$BB$467,"&lt;"&amp;$BE$3)</f>
        <v>0</v>
      </c>
      <c r="BU192">
        <f>SUMIFS('Grid GenerationQueue'!AI$5:AI$467,'Grid GenerationQueue'!$AX$5:$AX$467,$B192,'Grid GenerationQueue'!$AY$5:$AY$467,$C192,'Grid GenerationQueue'!$BF$5:$BF$467,"&lt;&gt;"&amp;"",'Grid GenerationQueue'!$BB$5:$BB$467,"&lt;"&amp;$BE$3)</f>
        <v>0</v>
      </c>
      <c r="BV192">
        <f>SUMIFS('Grid GenerationQueue'!AJ$5:AJ$467,'Grid GenerationQueue'!$AX$5:$AX$467,$B192,'Grid GenerationQueue'!$AY$5:$AY$467,$C192,'Grid GenerationQueue'!$BF$5:$BF$467,"&lt;&gt;"&amp;"",'Grid GenerationQueue'!$BB$5:$BB$467,"&lt;"&amp;$BE$3)</f>
        <v>0</v>
      </c>
      <c r="BW192">
        <f>SUMIFS('Grid GenerationQueue'!AK$5:AK$467,'Grid GenerationQueue'!$AX$5:$AX$467,$B192,'Grid GenerationQueue'!$AY$5:$AY$467,$C192,'Grid GenerationQueue'!$BF$5:$BF$467,"&lt;&gt;"&amp;"",'Grid GenerationQueue'!$BB$5:$BB$467,"&lt;"&amp;$BE$3)</f>
        <v>0</v>
      </c>
      <c r="BX192">
        <f>SUMIFS('Grid GenerationQueue'!AL$5:AL$467,'Grid GenerationQueue'!$AX$5:$AX$467,$B192,'Grid GenerationQueue'!$AY$5:$AY$467,$C192,'Grid GenerationQueue'!$BF$5:$BF$467,"&lt;&gt;"&amp;"",'Grid GenerationQueue'!$BB$5:$BB$467,"&lt;"&amp;$BE$3)</f>
        <v>0</v>
      </c>
      <c r="BY192">
        <f>SUMIFS('Grid GenerationQueue'!AM$5:AM$467,'Grid GenerationQueue'!$AX$5:$AX$467,$B192,'Grid GenerationQueue'!$AY$5:$AY$467,$C192,'Grid GenerationQueue'!$BF$5:$BF$467,"&lt;&gt;"&amp;"",'Grid GenerationQueue'!$BB$5:$BB$467,"&lt;"&amp;$BE$3)</f>
        <v>0</v>
      </c>
      <c r="BZ192">
        <f>SUMIFS('Grid GenerationQueue'!AN$5:AN$467,'Grid GenerationQueue'!$AX$5:$AX$467,$B192,'Grid GenerationQueue'!$AY$5:$AY$467,$C192,'Grid GenerationQueue'!$BF$5:$BF$467,"&lt;&gt;"&amp;"",'Grid GenerationQueue'!$BB$5:$BB$467,"&lt;"&amp;$BE$3)</f>
        <v>0</v>
      </c>
      <c r="CA192">
        <f>SUMIFS('Grid GenerationQueue'!AO$5:AO$467,'Grid GenerationQueue'!$AX$5:$AX$467,$B192,'Grid GenerationQueue'!$AY$5:$AY$467,$C192,'Grid GenerationQueue'!$BF$5:$BF$467,"&lt;&gt;"&amp;"",'Grid GenerationQueue'!$BB$5:$BB$467,"&lt;"&amp;$BE$3)</f>
        <v>0</v>
      </c>
      <c r="CB192">
        <f>SUMIFS('Grid GenerationQueue'!AP$5:AP$467,'Grid GenerationQueue'!$AX$5:$AX$467,$B192,'Grid GenerationQueue'!$AY$5:$AY$467,$C192,'Grid GenerationQueue'!$BF$5:$BF$467,"&lt;&gt;"&amp;"",'Grid GenerationQueue'!$BB$5:$BB$467,"&lt;"&amp;$BE$3)</f>
        <v>0</v>
      </c>
      <c r="CD192">
        <f>SUMIFS('Grid GenerationQueue'!AE$5:AE$467,'Grid GenerationQueue'!$AX$5:$AX$467,$B192,'Grid GenerationQueue'!$AY$5:$AY$467,$C192,'Grid GenerationQueue'!$BB$5:$BB$467,"&lt;"&amp;$BE$3)</f>
        <v>0</v>
      </c>
      <c r="CE192">
        <f>SUMIFS('Grid GenerationQueue'!AF$5:AF$467,'Grid GenerationQueue'!$AX$5:$AX$467,$B192,'Grid GenerationQueue'!$AY$5:$AY$467,$C192,'Grid GenerationQueue'!$BB$5:$BB$467,"&lt;"&amp;$BE$3)</f>
        <v>0</v>
      </c>
      <c r="CF192">
        <f>SUMIFS('Grid GenerationQueue'!AG$5:AG$467,'Grid GenerationQueue'!$AX$5:$AX$467,$B192,'Grid GenerationQueue'!$AY$5:$AY$467,$C192,'Grid GenerationQueue'!$BB$5:$BB$467,"&lt;"&amp;$BE$3)</f>
        <v>0</v>
      </c>
      <c r="CG192">
        <f>SUMIFS('Grid GenerationQueue'!AH$5:AH$467,'Grid GenerationQueue'!$AX$5:$AX$467,$B192,'Grid GenerationQueue'!$AY$5:$AY$467,$C192,'Grid GenerationQueue'!$BB$5:$BB$467,"&lt;"&amp;$BE$3)</f>
        <v>0</v>
      </c>
      <c r="CH192">
        <f>SUMIFS('Grid GenerationQueue'!AI$5:AI$467,'Grid GenerationQueue'!$AX$5:$AX$467,$B192,'Grid GenerationQueue'!$AY$5:$AY$467,$C192,'Grid GenerationQueue'!$BB$5:$BB$467,"&lt;"&amp;$BE$3)</f>
        <v>0</v>
      </c>
      <c r="CI192">
        <f>SUMIFS('Grid GenerationQueue'!AJ$5:AJ$467,'Grid GenerationQueue'!$AX$5:$AX$467,$B192,'Grid GenerationQueue'!$AY$5:$AY$467,$C192,'Grid GenerationQueue'!$BB$5:$BB$467,"&lt;"&amp;$BE$3)</f>
        <v>0</v>
      </c>
      <c r="CJ192">
        <f>SUMIFS('Grid GenerationQueue'!AK$5:AK$467,'Grid GenerationQueue'!$AX$5:$AX$467,$B192,'Grid GenerationQueue'!$AY$5:$AY$467,$C192,'Grid GenerationQueue'!$BB$5:$BB$467,"&lt;"&amp;$BE$3)</f>
        <v>0</v>
      </c>
      <c r="CK192">
        <f>SUMIFS('Grid GenerationQueue'!AL$5:AL$467,'Grid GenerationQueue'!$AX$5:$AX$467,$B192,'Grid GenerationQueue'!$AY$5:$AY$467,$C192,'Grid GenerationQueue'!$BB$5:$BB$467,"&lt;"&amp;$BE$3)</f>
        <v>0</v>
      </c>
      <c r="CL192">
        <f>SUMIFS('Grid GenerationQueue'!AM$5:AM$467,'Grid GenerationQueue'!$AX$5:$AX$467,$B192,'Grid GenerationQueue'!$AY$5:$AY$467,$C192,'Grid GenerationQueue'!$BB$5:$BB$467,"&lt;"&amp;$BE$3)</f>
        <v>0</v>
      </c>
      <c r="CM192">
        <f>SUMIFS('Grid GenerationQueue'!AN$5:AN$467,'Grid GenerationQueue'!$AX$5:$AX$467,$B192,'Grid GenerationQueue'!$AY$5:$AY$467,$C192,'Grid GenerationQueue'!$BB$5:$BB$467,"&lt;"&amp;$BE$3)</f>
        <v>0</v>
      </c>
      <c r="CN192">
        <f>SUMIFS('Grid GenerationQueue'!AO$5:AO$467,'Grid GenerationQueue'!$AX$5:$AX$467,$B192,'Grid GenerationQueue'!$AY$5:$AY$467,$C192,'Grid GenerationQueue'!$BB$5:$BB$467,"&lt;"&amp;$BE$3)</f>
        <v>0</v>
      </c>
      <c r="CO192">
        <f>SUMIFS('Grid GenerationQueue'!AP$5:AP$467,'Grid GenerationQueue'!$AX$5:$AX$467,$B192,'Grid GenerationQueue'!$AY$5:$AY$467,$C192,'Grid GenerationQueue'!$BB$5:$BB$467,"&lt;"&amp;$BE$3)</f>
        <v>0</v>
      </c>
    </row>
    <row r="193" spans="1:93" x14ac:dyDescent="0.35">
      <c r="A193" t="s">
        <v>4659</v>
      </c>
      <c r="B193" t="s">
        <v>4731</v>
      </c>
      <c r="C193">
        <v>138</v>
      </c>
      <c r="D193">
        <f>SUMIFS('Grid GenerationQueue'!AE$5:AE$467,'Grid GenerationQueue'!$AX$5:$AX$467,$B193,'Grid GenerationQueue'!$AY$5:$AY$467,$C193,'Grid GenerationQueue'!$BI$5:$BI$467,"&lt;4")</f>
        <v>0</v>
      </c>
      <c r="E193">
        <f>SUMIFS('Grid GenerationQueue'!AF$5:AF$467,'Grid GenerationQueue'!$AX$5:$AX$467,$B193,'Grid GenerationQueue'!$AY$5:$AY$467,$C193,'Grid GenerationQueue'!$BI$5:$BI$467,"&lt;4")</f>
        <v>0</v>
      </c>
      <c r="F193">
        <f>SUMIFS('Grid GenerationQueue'!AG$5:AG$467,'Grid GenerationQueue'!$AX$5:$AX$467,$B193,'Grid GenerationQueue'!$AY$5:$AY$467,$C193,'Grid GenerationQueue'!$BI$5:$BI$467,"&lt;4")</f>
        <v>0</v>
      </c>
      <c r="G193">
        <f>SUMIFS('Grid GenerationQueue'!AH$5:AH$467,'Grid GenerationQueue'!$AX$5:$AX$467,$B193,'Grid GenerationQueue'!$AY$5:$AY$467,$C193,'Grid GenerationQueue'!$BI$5:$BI$467,"&lt;4")</f>
        <v>0</v>
      </c>
      <c r="H193">
        <f>SUMIFS('Grid GenerationQueue'!AI$5:AI$467,'Grid GenerationQueue'!$AX$5:$AX$467,$B193,'Grid GenerationQueue'!$AY$5:$AY$467,$C193,'Grid GenerationQueue'!$BI$5:$BI$467,"&lt;4")</f>
        <v>0</v>
      </c>
      <c r="I193">
        <f>SUMIFS('Grid GenerationQueue'!AJ$5:AJ$467,'Grid GenerationQueue'!$AX$5:$AX$467,$B193,'Grid GenerationQueue'!$AY$5:$AY$467,$C193,'Grid GenerationQueue'!$BI$5:$BI$467,"&lt;4")</f>
        <v>0</v>
      </c>
      <c r="J193">
        <f>SUMIFS('Grid GenerationQueue'!AK$5:AK$467,'Grid GenerationQueue'!$AX$5:$AX$467,$B193,'Grid GenerationQueue'!$AY$5:$AY$467,$C193,'Grid GenerationQueue'!$BI$5:$BI$467,"&lt;4")</f>
        <v>0</v>
      </c>
      <c r="K193">
        <f>SUMIFS('Grid GenerationQueue'!AL$5:AL$467,'Grid GenerationQueue'!$AX$5:$AX$467,$B193,'Grid GenerationQueue'!$AY$5:$AY$467,$C193,'Grid GenerationQueue'!$BI$5:$BI$467,"&lt;4")</f>
        <v>0</v>
      </c>
      <c r="L193">
        <f>SUMIFS('Grid GenerationQueue'!AM$5:AM$467,'Grid GenerationQueue'!$AX$5:$AX$467,$B193,'Grid GenerationQueue'!$AY$5:$AY$467,$C193,'Grid GenerationQueue'!$BI$5:$BI$467,"&lt;4")</f>
        <v>0</v>
      </c>
      <c r="M193">
        <f>SUMIFS('Grid GenerationQueue'!AN$5:AN$467,'Grid GenerationQueue'!$AX$5:$AX$467,$B193,'Grid GenerationQueue'!$AY$5:$AY$467,$C193,'Grid GenerationQueue'!$BI$5:$BI$467,"&lt;4")</f>
        <v>0</v>
      </c>
      <c r="N193">
        <f>SUMIFS('Grid GenerationQueue'!AO$5:AO$467,'Grid GenerationQueue'!$AX$5:$AX$467,$B193,'Grid GenerationQueue'!$AY$5:$AY$467,$C193,'Grid GenerationQueue'!$BI$5:$BI$467,"&lt;4")</f>
        <v>0</v>
      </c>
      <c r="O193">
        <f>SUMIFS('Grid GenerationQueue'!AP$5:AP$467,'Grid GenerationQueue'!$AX$5:$AX$467,$B193,'Grid GenerationQueue'!$AY$5:$AY$467,$C193,'Grid GenerationQueue'!$BI$5:$BI$467,"&lt;4")</f>
        <v>0</v>
      </c>
      <c r="Q193">
        <f>SUMIFS('Grid GenerationQueue'!AE$5:AE$467,'Grid GenerationQueue'!$AX$5:$AX$467,$B193,'Grid GenerationQueue'!$AY$5:$AY$467,$C193,'Grid GenerationQueue'!$BH$5:$BH$467,"Executed")</f>
        <v>0</v>
      </c>
      <c r="R193">
        <f>SUMIFS('Grid GenerationQueue'!AF$5:AF$467,'Grid GenerationQueue'!$AX$5:$AX$467,$B193,'Grid GenerationQueue'!$AY$5:$AY$467,$C193,'Grid GenerationQueue'!$BH$5:$BH$467,"Executed")</f>
        <v>0</v>
      </c>
      <c r="S193">
        <f>SUMIFS('Grid GenerationQueue'!AG$5:AG$467,'Grid GenerationQueue'!$AX$5:$AX$467,$B193,'Grid GenerationQueue'!$AY$5:$AY$467,$C193,'Grid GenerationQueue'!$BH$5:$BH$467,"Executed")</f>
        <v>0</v>
      </c>
      <c r="T193">
        <f>SUMIFS('Grid GenerationQueue'!AH$5:AH$467,'Grid GenerationQueue'!$AX$5:$AX$467,$B193,'Grid GenerationQueue'!$AY$5:$AY$467,$C193,'Grid GenerationQueue'!$BH$5:$BH$467,"Executed")</f>
        <v>0</v>
      </c>
      <c r="U193">
        <f>SUMIFS('Grid GenerationQueue'!AI$5:AI$467,'Grid GenerationQueue'!$AX$5:$AX$467,$B193,'Grid GenerationQueue'!$AY$5:$AY$467,$C193,'Grid GenerationQueue'!$BH$5:$BH$467,"Executed")</f>
        <v>0</v>
      </c>
      <c r="V193">
        <f>SUMIFS('Grid GenerationQueue'!AJ$5:AJ$467,'Grid GenerationQueue'!$AX$5:$AX$467,$B193,'Grid GenerationQueue'!$AY$5:$AY$467,$C193,'Grid GenerationQueue'!$BH$5:$BH$467,"Executed")</f>
        <v>0</v>
      </c>
      <c r="W193">
        <f>SUMIFS('Grid GenerationQueue'!AK$5:AK$467,'Grid GenerationQueue'!$AX$5:$AX$467,$B193,'Grid GenerationQueue'!$AY$5:$AY$467,$C193,'Grid GenerationQueue'!$BH$5:$BH$467,"Executed")</f>
        <v>0</v>
      </c>
      <c r="X193">
        <f>SUMIFS('Grid GenerationQueue'!AL$5:AL$467,'Grid GenerationQueue'!$AX$5:$AX$467,$B193,'Grid GenerationQueue'!$AY$5:$AY$467,$C193,'Grid GenerationQueue'!$BH$5:$BH$467,"Executed")</f>
        <v>0</v>
      </c>
      <c r="Y193">
        <f>SUMIFS('Grid GenerationQueue'!AM$5:AM$467,'Grid GenerationQueue'!$AX$5:$AX$467,$B193,'Grid GenerationQueue'!$AY$5:$AY$467,$C193,'Grid GenerationQueue'!$BH$5:$BH$467,"Executed")</f>
        <v>0</v>
      </c>
      <c r="Z193">
        <f>SUMIFS('Grid GenerationQueue'!AN$5:AN$467,'Grid GenerationQueue'!$AX$5:$AX$467,$B193,'Grid GenerationQueue'!$AY$5:$AY$467,$C193,'Grid GenerationQueue'!$BH$5:$BH$467,"Executed")</f>
        <v>0</v>
      </c>
      <c r="AA193">
        <f>SUMIFS('Grid GenerationQueue'!AO$5:AO$467,'Grid GenerationQueue'!$AX$5:$AX$467,$B193,'Grid GenerationQueue'!$AY$5:$AY$467,$C193,'Grid GenerationQueue'!$BH$5:$BH$467,"Executed")</f>
        <v>0</v>
      </c>
      <c r="AB193">
        <f>SUMIFS('Grid GenerationQueue'!AP$5:AP$467,'Grid GenerationQueue'!$AX$5:$AX$467,$B193,'Grid GenerationQueue'!$AY$5:$AY$467,$C193,'Grid GenerationQueue'!$BH$5:$BH$467,"Executed")</f>
        <v>0</v>
      </c>
      <c r="AD193">
        <f>SUMIFS('Grid GenerationQueue'!AE$5:AE$467,'Grid GenerationQueue'!$AX$5:$AX$467,$B193,'Grid GenerationQueue'!$AY$5:$AY$467,$C193,'Grid GenerationQueue'!$BF$5:$BF$467,"&lt;&gt;"&amp;"")</f>
        <v>0</v>
      </c>
      <c r="AE193">
        <f>SUMIFS('Grid GenerationQueue'!AF$5:AF$467,'Grid GenerationQueue'!$AX$5:$AX$467,$B193,'Grid GenerationQueue'!$AY$5:$AY$467,$C193,'Grid GenerationQueue'!$BF$5:$BF$467,"&lt;&gt;"&amp;"")</f>
        <v>0</v>
      </c>
      <c r="AF193">
        <f>SUMIFS('Grid GenerationQueue'!AG$5:AG$467,'Grid GenerationQueue'!$AX$5:$AX$467,$B193,'Grid GenerationQueue'!$AY$5:$AY$467,$C193,'Grid GenerationQueue'!$BF$5:$BF$467,"&lt;&gt;"&amp;"")</f>
        <v>0</v>
      </c>
      <c r="AG193">
        <f>SUMIFS('Grid GenerationQueue'!AH$5:AH$467,'Grid GenerationQueue'!$AX$5:$AX$467,$B193,'Grid GenerationQueue'!$AY$5:$AY$467,$C193,'Grid GenerationQueue'!$BF$5:$BF$467,"&lt;&gt;"&amp;"")</f>
        <v>0</v>
      </c>
      <c r="AH193">
        <f>SUMIFS('Grid GenerationQueue'!AI$5:AI$467,'Grid GenerationQueue'!$AX$5:$AX$467,$B193,'Grid GenerationQueue'!$AY$5:$AY$467,$C193,'Grid GenerationQueue'!$BF$5:$BF$467,"&lt;&gt;"&amp;"")</f>
        <v>0</v>
      </c>
      <c r="AI193">
        <f>SUMIFS('Grid GenerationQueue'!AJ$5:AJ$467,'Grid GenerationQueue'!$AX$5:$AX$467,$B193,'Grid GenerationQueue'!$AY$5:$AY$467,$C193,'Grid GenerationQueue'!$BF$5:$BF$467,"&lt;&gt;"&amp;"")</f>
        <v>0</v>
      </c>
      <c r="AJ193">
        <f>SUMIFS('Grid GenerationQueue'!AK$5:AK$467,'Grid GenerationQueue'!$AX$5:$AX$467,$B193,'Grid GenerationQueue'!$AY$5:$AY$467,$C193,'Grid GenerationQueue'!$BF$5:$BF$467,"&lt;&gt;"&amp;"")</f>
        <v>0</v>
      </c>
      <c r="AK193">
        <f>SUMIFS('Grid GenerationQueue'!AL$5:AL$467,'Grid GenerationQueue'!$AX$5:$AX$467,$B193,'Grid GenerationQueue'!$AY$5:$AY$467,$C193,'Grid GenerationQueue'!$BF$5:$BF$467,"&lt;&gt;"&amp;"")</f>
        <v>0</v>
      </c>
      <c r="AL193">
        <f>SUMIFS('Grid GenerationQueue'!AM$5:AM$467,'Grid GenerationQueue'!$AX$5:$AX$467,$B193,'Grid GenerationQueue'!$AY$5:$AY$467,$C193,'Grid GenerationQueue'!$BF$5:$BF$467,"&lt;&gt;"&amp;"")</f>
        <v>0</v>
      </c>
      <c r="AM193">
        <f>SUMIFS('Grid GenerationQueue'!AN$5:AN$467,'Grid GenerationQueue'!$AX$5:$AX$467,$B193,'Grid GenerationQueue'!$AY$5:$AY$467,$C193,'Grid GenerationQueue'!$BF$5:$BF$467,"&lt;&gt;"&amp;"")</f>
        <v>0</v>
      </c>
      <c r="AN193">
        <f>SUMIFS('Grid GenerationQueue'!AO$5:AO$467,'Grid GenerationQueue'!$AX$5:$AX$467,$B193,'Grid GenerationQueue'!$AY$5:$AY$467,$C193,'Grid GenerationQueue'!$BF$5:$BF$467,"&lt;&gt;"&amp;"")</f>
        <v>0</v>
      </c>
      <c r="AO193">
        <f>SUMIFS('Grid GenerationQueue'!AP$5:AP$467,'Grid GenerationQueue'!$AX$5:$AX$467,$B193,'Grid GenerationQueue'!$AY$5:$AY$467,$C193,'Grid GenerationQueue'!$BF$5:$BF$467,"&lt;&gt;"&amp;"")</f>
        <v>0</v>
      </c>
      <c r="AQ193">
        <f>SUMIFS('Grid GenerationQueue'!AE$5:AE$467,'Grid GenerationQueue'!$AX$5:$AX$467,$B193,'Grid GenerationQueue'!$AY$5:$AY$467,$C193)</f>
        <v>0</v>
      </c>
      <c r="AR193">
        <f>SUMIFS('Grid GenerationQueue'!AF$5:AF$467,'Grid GenerationQueue'!$AX$5:$AX$467,$B193,'Grid GenerationQueue'!$AY$5:$AY$467,$C193)</f>
        <v>0</v>
      </c>
      <c r="AS193">
        <f>SUMIFS('Grid GenerationQueue'!AG$5:AG$467,'Grid GenerationQueue'!$AX$5:$AX$467,$B193,'Grid GenerationQueue'!$AY$5:$AY$467,$C193)</f>
        <v>0</v>
      </c>
      <c r="AT193">
        <f>SUMIFS('Grid GenerationQueue'!AH$5:AH$467,'Grid GenerationQueue'!$AX$5:$AX$467,$B193,'Grid GenerationQueue'!$AY$5:$AY$467,$C193)</f>
        <v>0</v>
      </c>
      <c r="AU193">
        <f>SUMIFS('Grid GenerationQueue'!AI$5:AI$467,'Grid GenerationQueue'!$AX$5:$AX$467,$B193,'Grid GenerationQueue'!$AY$5:$AY$467,$C193)</f>
        <v>0</v>
      </c>
      <c r="AV193">
        <f>SUMIFS('Grid GenerationQueue'!AJ$5:AJ$467,'Grid GenerationQueue'!$AX$5:$AX$467,$B193,'Grid GenerationQueue'!$AY$5:$AY$467,$C193)</f>
        <v>0</v>
      </c>
      <c r="AW193">
        <f>SUMIFS('Grid GenerationQueue'!AK$5:AK$467,'Grid GenerationQueue'!$AX$5:$AX$467,$B193,'Grid GenerationQueue'!$AY$5:$AY$467,$C193)</f>
        <v>0</v>
      </c>
      <c r="AX193">
        <f>SUMIFS('Grid GenerationQueue'!AL$5:AL$467,'Grid GenerationQueue'!$AX$5:$AX$467,$B193,'Grid GenerationQueue'!$AY$5:$AY$467,$C193)</f>
        <v>0</v>
      </c>
      <c r="AY193">
        <f>SUMIFS('Grid GenerationQueue'!AM$5:AM$467,'Grid GenerationQueue'!$AX$5:$AX$467,$B193,'Grid GenerationQueue'!$AY$5:$AY$467,$C193)</f>
        <v>0</v>
      </c>
      <c r="AZ193">
        <f>SUMIFS('Grid GenerationQueue'!AN$5:AN$467,'Grid GenerationQueue'!$AX$5:$AX$467,$B193,'Grid GenerationQueue'!$AY$5:$AY$467,$C193)</f>
        <v>0</v>
      </c>
      <c r="BA193">
        <f>SUMIFS('Grid GenerationQueue'!AO$5:AO$467,'Grid GenerationQueue'!$AX$5:$AX$467,$B193,'Grid GenerationQueue'!$AY$5:$AY$467,$C193)</f>
        <v>0</v>
      </c>
      <c r="BB193">
        <f>SUMIFS('Grid GenerationQueue'!AP$5:AP$467,'Grid GenerationQueue'!$AX$5:$AX$467,$B193,'Grid GenerationQueue'!$AY$5:$AY$467,$C193)</f>
        <v>0</v>
      </c>
      <c r="BD193">
        <f>SUMIFS('Grid GenerationQueue'!AE$5:AE$467,'Grid GenerationQueue'!$AX$5:$AX$467,$B193,'Grid GenerationQueue'!$AY$5:$AY$467,$C193,'Grid GenerationQueue'!$BH$5:$BH$467,"Executed",'Grid GenerationQueue'!$BB$5:$BB$467,"&lt;"&amp;$BE$3)</f>
        <v>0</v>
      </c>
      <c r="BE193">
        <f>SUMIFS('Grid GenerationQueue'!AF$5:AF$467,'Grid GenerationQueue'!$AX$5:$AX$467,$B193,'Grid GenerationQueue'!$AY$5:$AY$467,$C193,'Grid GenerationQueue'!$BH$5:$BH$467,"Executed",'Grid GenerationQueue'!$BB$5:$BB$467,"&lt;"&amp;$BE$3)</f>
        <v>0</v>
      </c>
      <c r="BF193">
        <f>SUMIFS('Grid GenerationQueue'!AG$5:AG$467,'Grid GenerationQueue'!$AX$5:$AX$467,$B193,'Grid GenerationQueue'!$AY$5:$AY$467,$C193,'Grid GenerationQueue'!$BH$5:$BH$467,"Executed",'Grid GenerationQueue'!$BB$5:$BB$467,"&lt;"&amp;$BE$3)</f>
        <v>0</v>
      </c>
      <c r="BG193">
        <f>SUMIFS('Grid GenerationQueue'!AH$5:AH$467,'Grid GenerationQueue'!$AX$5:$AX$467,$B193,'Grid GenerationQueue'!$AY$5:$AY$467,$C193,'Grid GenerationQueue'!$BH$5:$BH$467,"Executed",'Grid GenerationQueue'!$BB$5:$BB$467,"&lt;"&amp;$BE$3)</f>
        <v>0</v>
      </c>
      <c r="BH193">
        <f>SUMIFS('Grid GenerationQueue'!AI$5:AI$467,'Grid GenerationQueue'!$AX$5:$AX$467,$B193,'Grid GenerationQueue'!$AY$5:$AY$467,$C193,'Grid GenerationQueue'!$BH$5:$BH$467,"Executed",'Grid GenerationQueue'!$BB$5:$BB$467,"&lt;"&amp;$BE$3)</f>
        <v>0</v>
      </c>
      <c r="BI193">
        <f>SUMIFS('Grid GenerationQueue'!AJ$5:AJ$467,'Grid GenerationQueue'!$AX$5:$AX$467,$B193,'Grid GenerationQueue'!$AY$5:$AY$467,$C193,'Grid GenerationQueue'!$BH$5:$BH$467,"Executed",'Grid GenerationQueue'!$BB$5:$BB$467,"&lt;"&amp;$BE$3)</f>
        <v>0</v>
      </c>
      <c r="BJ193">
        <f>SUMIFS('Grid GenerationQueue'!AK$5:AK$467,'Grid GenerationQueue'!$AX$5:$AX$467,$B193,'Grid GenerationQueue'!$AY$5:$AY$467,$C193,'Grid GenerationQueue'!$BH$5:$BH$467,"Executed",'Grid GenerationQueue'!$BB$5:$BB$467,"&lt;"&amp;$BE$3)</f>
        <v>0</v>
      </c>
      <c r="BK193">
        <f>SUMIFS('Grid GenerationQueue'!AL$5:AL$467,'Grid GenerationQueue'!$AX$5:$AX$467,$B193,'Grid GenerationQueue'!$AY$5:$AY$467,$C193,'Grid GenerationQueue'!$BH$5:$BH$467,"Executed",'Grid GenerationQueue'!$BB$5:$BB$467,"&lt;"&amp;$BE$3)</f>
        <v>0</v>
      </c>
      <c r="BL193">
        <f>SUMIFS('Grid GenerationQueue'!AM$5:AM$467,'Grid GenerationQueue'!$AX$5:$AX$467,$B193,'Grid GenerationQueue'!$AY$5:$AY$467,$C193,'Grid GenerationQueue'!$BH$5:$BH$467,"Executed",'Grid GenerationQueue'!$BB$5:$BB$467,"&lt;"&amp;$BE$3)</f>
        <v>0</v>
      </c>
      <c r="BM193">
        <f>SUMIFS('Grid GenerationQueue'!AN$5:AN$467,'Grid GenerationQueue'!$AX$5:$AX$467,$B193,'Grid GenerationQueue'!$AY$5:$AY$467,$C193,'Grid GenerationQueue'!$BH$5:$BH$467,"Executed",'Grid GenerationQueue'!$BB$5:$BB$467,"&lt;"&amp;$BE$3)</f>
        <v>0</v>
      </c>
      <c r="BN193">
        <f>SUMIFS('Grid GenerationQueue'!AO$5:AO$467,'Grid GenerationQueue'!$AX$5:$AX$467,$B193,'Grid GenerationQueue'!$AY$5:$AY$467,$C193,'Grid GenerationQueue'!$BH$5:$BH$467,"Executed",'Grid GenerationQueue'!$BB$5:$BB$467,"&lt;"&amp;$BE$3)</f>
        <v>0</v>
      </c>
      <c r="BO193">
        <f>SUMIFS('Grid GenerationQueue'!AP$5:AP$467,'Grid GenerationQueue'!$AX$5:$AX$467,$B193,'Grid GenerationQueue'!$AY$5:$AY$467,$C193,'Grid GenerationQueue'!$BH$5:$BH$467,"Executed",'Grid GenerationQueue'!$BB$5:$BB$467,"&lt;"&amp;$BE$3)</f>
        <v>0</v>
      </c>
      <c r="BQ193">
        <f>SUMIFS('Grid GenerationQueue'!AE$5:AE$467,'Grid GenerationQueue'!$AX$5:$AX$467,$B193,'Grid GenerationQueue'!$AY$5:$AY$467,$C193,'Grid GenerationQueue'!$BF$5:$BF$467,"&lt;&gt;"&amp;"",'Grid GenerationQueue'!$BB$5:$BB$467,"&lt;"&amp;$BE$3)</f>
        <v>0</v>
      </c>
      <c r="BR193">
        <f>SUMIFS('Grid GenerationQueue'!AF$5:AF$467,'Grid GenerationQueue'!$AX$5:$AX$467,$B193,'Grid GenerationQueue'!$AY$5:$AY$467,$C193,'Grid GenerationQueue'!$BF$5:$BF$467,"&lt;&gt;"&amp;"",'Grid GenerationQueue'!$BB$5:$BB$467,"&lt;"&amp;$BE$3)</f>
        <v>0</v>
      </c>
      <c r="BS193">
        <f>SUMIFS('Grid GenerationQueue'!AG$5:AG$467,'Grid GenerationQueue'!$AX$5:$AX$467,$B193,'Grid GenerationQueue'!$AY$5:$AY$467,$C193,'Grid GenerationQueue'!$BF$5:$BF$467,"&lt;&gt;"&amp;"",'Grid GenerationQueue'!$BB$5:$BB$467,"&lt;"&amp;$BE$3)</f>
        <v>0</v>
      </c>
      <c r="BT193">
        <f>SUMIFS('Grid GenerationQueue'!AH$5:AH$467,'Grid GenerationQueue'!$AX$5:$AX$467,$B193,'Grid GenerationQueue'!$AY$5:$AY$467,$C193,'Grid GenerationQueue'!$BF$5:$BF$467,"&lt;&gt;"&amp;"",'Grid GenerationQueue'!$BB$5:$BB$467,"&lt;"&amp;$BE$3)</f>
        <v>0</v>
      </c>
      <c r="BU193">
        <f>SUMIFS('Grid GenerationQueue'!AI$5:AI$467,'Grid GenerationQueue'!$AX$5:$AX$467,$B193,'Grid GenerationQueue'!$AY$5:$AY$467,$C193,'Grid GenerationQueue'!$BF$5:$BF$467,"&lt;&gt;"&amp;"",'Grid GenerationQueue'!$BB$5:$BB$467,"&lt;"&amp;$BE$3)</f>
        <v>0</v>
      </c>
      <c r="BV193">
        <f>SUMIFS('Grid GenerationQueue'!AJ$5:AJ$467,'Grid GenerationQueue'!$AX$5:$AX$467,$B193,'Grid GenerationQueue'!$AY$5:$AY$467,$C193,'Grid GenerationQueue'!$BF$5:$BF$467,"&lt;&gt;"&amp;"",'Grid GenerationQueue'!$BB$5:$BB$467,"&lt;"&amp;$BE$3)</f>
        <v>0</v>
      </c>
      <c r="BW193">
        <f>SUMIFS('Grid GenerationQueue'!AK$5:AK$467,'Grid GenerationQueue'!$AX$5:$AX$467,$B193,'Grid GenerationQueue'!$AY$5:$AY$467,$C193,'Grid GenerationQueue'!$BF$5:$BF$467,"&lt;&gt;"&amp;"",'Grid GenerationQueue'!$BB$5:$BB$467,"&lt;"&amp;$BE$3)</f>
        <v>0</v>
      </c>
      <c r="BX193">
        <f>SUMIFS('Grid GenerationQueue'!AL$5:AL$467,'Grid GenerationQueue'!$AX$5:$AX$467,$B193,'Grid GenerationQueue'!$AY$5:$AY$467,$C193,'Grid GenerationQueue'!$BF$5:$BF$467,"&lt;&gt;"&amp;"",'Grid GenerationQueue'!$BB$5:$BB$467,"&lt;"&amp;$BE$3)</f>
        <v>0</v>
      </c>
      <c r="BY193">
        <f>SUMIFS('Grid GenerationQueue'!AM$5:AM$467,'Grid GenerationQueue'!$AX$5:$AX$467,$B193,'Grid GenerationQueue'!$AY$5:$AY$467,$C193,'Grid GenerationQueue'!$BF$5:$BF$467,"&lt;&gt;"&amp;"",'Grid GenerationQueue'!$BB$5:$BB$467,"&lt;"&amp;$BE$3)</f>
        <v>0</v>
      </c>
      <c r="BZ193">
        <f>SUMIFS('Grid GenerationQueue'!AN$5:AN$467,'Grid GenerationQueue'!$AX$5:$AX$467,$B193,'Grid GenerationQueue'!$AY$5:$AY$467,$C193,'Grid GenerationQueue'!$BF$5:$BF$467,"&lt;&gt;"&amp;"",'Grid GenerationQueue'!$BB$5:$BB$467,"&lt;"&amp;$BE$3)</f>
        <v>0</v>
      </c>
      <c r="CA193">
        <f>SUMIFS('Grid GenerationQueue'!AO$5:AO$467,'Grid GenerationQueue'!$AX$5:$AX$467,$B193,'Grid GenerationQueue'!$AY$5:$AY$467,$C193,'Grid GenerationQueue'!$BF$5:$BF$467,"&lt;&gt;"&amp;"",'Grid GenerationQueue'!$BB$5:$BB$467,"&lt;"&amp;$BE$3)</f>
        <v>0</v>
      </c>
      <c r="CB193">
        <f>SUMIFS('Grid GenerationQueue'!AP$5:AP$467,'Grid GenerationQueue'!$AX$5:$AX$467,$B193,'Grid GenerationQueue'!$AY$5:$AY$467,$C193,'Grid GenerationQueue'!$BF$5:$BF$467,"&lt;&gt;"&amp;"",'Grid GenerationQueue'!$BB$5:$BB$467,"&lt;"&amp;$BE$3)</f>
        <v>0</v>
      </c>
      <c r="CD193">
        <f>SUMIFS('Grid GenerationQueue'!AE$5:AE$467,'Grid GenerationQueue'!$AX$5:$AX$467,$B193,'Grid GenerationQueue'!$AY$5:$AY$467,$C193,'Grid GenerationQueue'!$BB$5:$BB$467,"&lt;"&amp;$BE$3)</f>
        <v>0</v>
      </c>
      <c r="CE193">
        <f>SUMIFS('Grid GenerationQueue'!AF$5:AF$467,'Grid GenerationQueue'!$AX$5:$AX$467,$B193,'Grid GenerationQueue'!$AY$5:$AY$467,$C193,'Grid GenerationQueue'!$BB$5:$BB$467,"&lt;"&amp;$BE$3)</f>
        <v>0</v>
      </c>
      <c r="CF193">
        <f>SUMIFS('Grid GenerationQueue'!AG$5:AG$467,'Grid GenerationQueue'!$AX$5:$AX$467,$B193,'Grid GenerationQueue'!$AY$5:$AY$467,$C193,'Grid GenerationQueue'!$BB$5:$BB$467,"&lt;"&amp;$BE$3)</f>
        <v>0</v>
      </c>
      <c r="CG193">
        <f>SUMIFS('Grid GenerationQueue'!AH$5:AH$467,'Grid GenerationQueue'!$AX$5:$AX$467,$B193,'Grid GenerationQueue'!$AY$5:$AY$467,$C193,'Grid GenerationQueue'!$BB$5:$BB$467,"&lt;"&amp;$BE$3)</f>
        <v>0</v>
      </c>
      <c r="CH193">
        <f>SUMIFS('Grid GenerationQueue'!AI$5:AI$467,'Grid GenerationQueue'!$AX$5:$AX$467,$B193,'Grid GenerationQueue'!$AY$5:$AY$467,$C193,'Grid GenerationQueue'!$BB$5:$BB$467,"&lt;"&amp;$BE$3)</f>
        <v>0</v>
      </c>
      <c r="CI193">
        <f>SUMIFS('Grid GenerationQueue'!AJ$5:AJ$467,'Grid GenerationQueue'!$AX$5:$AX$467,$B193,'Grid GenerationQueue'!$AY$5:$AY$467,$C193,'Grid GenerationQueue'!$BB$5:$BB$467,"&lt;"&amp;$BE$3)</f>
        <v>0</v>
      </c>
      <c r="CJ193">
        <f>SUMIFS('Grid GenerationQueue'!AK$5:AK$467,'Grid GenerationQueue'!$AX$5:$AX$467,$B193,'Grid GenerationQueue'!$AY$5:$AY$467,$C193,'Grid GenerationQueue'!$BB$5:$BB$467,"&lt;"&amp;$BE$3)</f>
        <v>0</v>
      </c>
      <c r="CK193">
        <f>SUMIFS('Grid GenerationQueue'!AL$5:AL$467,'Grid GenerationQueue'!$AX$5:$AX$467,$B193,'Grid GenerationQueue'!$AY$5:$AY$467,$C193,'Grid GenerationQueue'!$BB$5:$BB$467,"&lt;"&amp;$BE$3)</f>
        <v>0</v>
      </c>
      <c r="CL193">
        <f>SUMIFS('Grid GenerationQueue'!AM$5:AM$467,'Grid GenerationQueue'!$AX$5:$AX$467,$B193,'Grid GenerationQueue'!$AY$5:$AY$467,$C193,'Grid GenerationQueue'!$BB$5:$BB$467,"&lt;"&amp;$BE$3)</f>
        <v>0</v>
      </c>
      <c r="CM193">
        <f>SUMIFS('Grid GenerationQueue'!AN$5:AN$467,'Grid GenerationQueue'!$AX$5:$AX$467,$B193,'Grid GenerationQueue'!$AY$5:$AY$467,$C193,'Grid GenerationQueue'!$BB$5:$BB$467,"&lt;"&amp;$BE$3)</f>
        <v>0</v>
      </c>
      <c r="CN193">
        <f>SUMIFS('Grid GenerationQueue'!AO$5:AO$467,'Grid GenerationQueue'!$AX$5:$AX$467,$B193,'Grid GenerationQueue'!$AY$5:$AY$467,$C193,'Grid GenerationQueue'!$BB$5:$BB$467,"&lt;"&amp;$BE$3)</f>
        <v>0</v>
      </c>
      <c r="CO193">
        <f>SUMIFS('Grid GenerationQueue'!AP$5:AP$467,'Grid GenerationQueue'!$AX$5:$AX$467,$B193,'Grid GenerationQueue'!$AY$5:$AY$467,$C193,'Grid GenerationQueue'!$BB$5:$BB$467,"&lt;"&amp;$BE$3)</f>
        <v>0</v>
      </c>
    </row>
    <row r="194" spans="1:93" x14ac:dyDescent="0.35">
      <c r="A194" t="s">
        <v>4659</v>
      </c>
      <c r="B194" t="s">
        <v>4423</v>
      </c>
      <c r="C194">
        <v>230</v>
      </c>
      <c r="D194">
        <f>SUMIFS('Grid GenerationQueue'!AE$5:AE$467,'Grid GenerationQueue'!$AX$5:$AX$467,$B194,'Grid GenerationQueue'!$AY$5:$AY$467,$C194,'Grid GenerationQueue'!$BI$5:$BI$467,"&lt;4")</f>
        <v>0</v>
      </c>
      <c r="E194">
        <f>SUMIFS('Grid GenerationQueue'!AF$5:AF$467,'Grid GenerationQueue'!$AX$5:$AX$467,$B194,'Grid GenerationQueue'!$AY$5:$AY$467,$C194,'Grid GenerationQueue'!$BI$5:$BI$467,"&lt;4")</f>
        <v>0</v>
      </c>
      <c r="F194">
        <f>SUMIFS('Grid GenerationQueue'!AG$5:AG$467,'Grid GenerationQueue'!$AX$5:$AX$467,$B194,'Grid GenerationQueue'!$AY$5:$AY$467,$C194,'Grid GenerationQueue'!$BI$5:$BI$467,"&lt;4")</f>
        <v>0</v>
      </c>
      <c r="G194">
        <f>SUMIFS('Grid GenerationQueue'!AH$5:AH$467,'Grid GenerationQueue'!$AX$5:$AX$467,$B194,'Grid GenerationQueue'!$AY$5:$AY$467,$C194,'Grid GenerationQueue'!$BI$5:$BI$467,"&lt;4")</f>
        <v>0</v>
      </c>
      <c r="H194">
        <f>SUMIFS('Grid GenerationQueue'!AI$5:AI$467,'Grid GenerationQueue'!$AX$5:$AX$467,$B194,'Grid GenerationQueue'!$AY$5:$AY$467,$C194,'Grid GenerationQueue'!$BI$5:$BI$467,"&lt;4")</f>
        <v>0</v>
      </c>
      <c r="I194">
        <f>SUMIFS('Grid GenerationQueue'!AJ$5:AJ$467,'Grid GenerationQueue'!$AX$5:$AX$467,$B194,'Grid GenerationQueue'!$AY$5:$AY$467,$C194,'Grid GenerationQueue'!$BI$5:$BI$467,"&lt;4")</f>
        <v>0</v>
      </c>
      <c r="J194">
        <f>SUMIFS('Grid GenerationQueue'!AK$5:AK$467,'Grid GenerationQueue'!$AX$5:$AX$467,$B194,'Grid GenerationQueue'!$AY$5:$AY$467,$C194,'Grid GenerationQueue'!$BI$5:$BI$467,"&lt;4")</f>
        <v>0</v>
      </c>
      <c r="K194">
        <f>SUMIFS('Grid GenerationQueue'!AL$5:AL$467,'Grid GenerationQueue'!$AX$5:$AX$467,$B194,'Grid GenerationQueue'!$AY$5:$AY$467,$C194,'Grid GenerationQueue'!$BI$5:$BI$467,"&lt;4")</f>
        <v>0</v>
      </c>
      <c r="L194">
        <f>SUMIFS('Grid GenerationQueue'!AM$5:AM$467,'Grid GenerationQueue'!$AX$5:$AX$467,$B194,'Grid GenerationQueue'!$AY$5:$AY$467,$C194,'Grid GenerationQueue'!$BI$5:$BI$467,"&lt;4")</f>
        <v>0</v>
      </c>
      <c r="M194">
        <f>SUMIFS('Grid GenerationQueue'!AN$5:AN$467,'Grid GenerationQueue'!$AX$5:$AX$467,$B194,'Grid GenerationQueue'!$AY$5:$AY$467,$C194,'Grid GenerationQueue'!$BI$5:$BI$467,"&lt;4")</f>
        <v>0</v>
      </c>
      <c r="N194">
        <f>SUMIFS('Grid GenerationQueue'!AO$5:AO$467,'Grid GenerationQueue'!$AX$5:$AX$467,$B194,'Grid GenerationQueue'!$AY$5:$AY$467,$C194,'Grid GenerationQueue'!$BI$5:$BI$467,"&lt;4")</f>
        <v>0</v>
      </c>
      <c r="O194">
        <f>SUMIFS('Grid GenerationQueue'!AP$5:AP$467,'Grid GenerationQueue'!$AX$5:$AX$467,$B194,'Grid GenerationQueue'!$AY$5:$AY$467,$C194,'Grid GenerationQueue'!$BI$5:$BI$467,"&lt;4")</f>
        <v>0</v>
      </c>
      <c r="Q194">
        <f>SUMIFS('Grid GenerationQueue'!AE$5:AE$467,'Grid GenerationQueue'!$AX$5:$AX$467,$B194,'Grid GenerationQueue'!$AY$5:$AY$467,$C194,'Grid GenerationQueue'!$BH$5:$BH$467,"Executed")</f>
        <v>0</v>
      </c>
      <c r="R194">
        <f>SUMIFS('Grid GenerationQueue'!AF$5:AF$467,'Grid GenerationQueue'!$AX$5:$AX$467,$B194,'Grid GenerationQueue'!$AY$5:$AY$467,$C194,'Grid GenerationQueue'!$BH$5:$BH$467,"Executed")</f>
        <v>0</v>
      </c>
      <c r="S194">
        <f>SUMIFS('Grid GenerationQueue'!AG$5:AG$467,'Grid GenerationQueue'!$AX$5:$AX$467,$B194,'Grid GenerationQueue'!$AY$5:$AY$467,$C194,'Grid GenerationQueue'!$BH$5:$BH$467,"Executed")</f>
        <v>0</v>
      </c>
      <c r="T194">
        <f>SUMIFS('Grid GenerationQueue'!AH$5:AH$467,'Grid GenerationQueue'!$AX$5:$AX$467,$B194,'Grid GenerationQueue'!$AY$5:$AY$467,$C194,'Grid GenerationQueue'!$BH$5:$BH$467,"Executed")</f>
        <v>0</v>
      </c>
      <c r="U194">
        <f>SUMIFS('Grid GenerationQueue'!AI$5:AI$467,'Grid GenerationQueue'!$AX$5:$AX$467,$B194,'Grid GenerationQueue'!$AY$5:$AY$467,$C194,'Grid GenerationQueue'!$BH$5:$BH$467,"Executed")</f>
        <v>0</v>
      </c>
      <c r="V194">
        <f>SUMIFS('Grid GenerationQueue'!AJ$5:AJ$467,'Grid GenerationQueue'!$AX$5:$AX$467,$B194,'Grid GenerationQueue'!$AY$5:$AY$467,$C194,'Grid GenerationQueue'!$BH$5:$BH$467,"Executed")</f>
        <v>0</v>
      </c>
      <c r="W194">
        <f>SUMIFS('Grid GenerationQueue'!AK$5:AK$467,'Grid GenerationQueue'!$AX$5:$AX$467,$B194,'Grid GenerationQueue'!$AY$5:$AY$467,$C194,'Grid GenerationQueue'!$BH$5:$BH$467,"Executed")</f>
        <v>0</v>
      </c>
      <c r="X194">
        <f>SUMIFS('Grid GenerationQueue'!AL$5:AL$467,'Grid GenerationQueue'!$AX$5:$AX$467,$B194,'Grid GenerationQueue'!$AY$5:$AY$467,$C194,'Grid GenerationQueue'!$BH$5:$BH$467,"Executed")</f>
        <v>0</v>
      </c>
      <c r="Y194">
        <f>SUMIFS('Grid GenerationQueue'!AM$5:AM$467,'Grid GenerationQueue'!$AX$5:$AX$467,$B194,'Grid GenerationQueue'!$AY$5:$AY$467,$C194,'Grid GenerationQueue'!$BH$5:$BH$467,"Executed")</f>
        <v>0</v>
      </c>
      <c r="Z194">
        <f>SUMIFS('Grid GenerationQueue'!AN$5:AN$467,'Grid GenerationQueue'!$AX$5:$AX$467,$B194,'Grid GenerationQueue'!$AY$5:$AY$467,$C194,'Grid GenerationQueue'!$BH$5:$BH$467,"Executed")</f>
        <v>0</v>
      </c>
      <c r="AA194">
        <f>SUMIFS('Grid GenerationQueue'!AO$5:AO$467,'Grid GenerationQueue'!$AX$5:$AX$467,$B194,'Grid GenerationQueue'!$AY$5:$AY$467,$C194,'Grid GenerationQueue'!$BH$5:$BH$467,"Executed")</f>
        <v>0</v>
      </c>
      <c r="AB194">
        <f>SUMIFS('Grid GenerationQueue'!AP$5:AP$467,'Grid GenerationQueue'!$AX$5:$AX$467,$B194,'Grid GenerationQueue'!$AY$5:$AY$467,$C194,'Grid GenerationQueue'!$BH$5:$BH$467,"Executed")</f>
        <v>0</v>
      </c>
      <c r="AD194">
        <f>SUMIFS('Grid GenerationQueue'!AE$5:AE$467,'Grid GenerationQueue'!$AX$5:$AX$467,$B194,'Grid GenerationQueue'!$AY$5:$AY$467,$C194,'Grid GenerationQueue'!$BF$5:$BF$467,"&lt;&gt;"&amp;"")</f>
        <v>0</v>
      </c>
      <c r="AE194">
        <f>SUMIFS('Grid GenerationQueue'!AF$5:AF$467,'Grid GenerationQueue'!$AX$5:$AX$467,$B194,'Grid GenerationQueue'!$AY$5:$AY$467,$C194,'Grid GenerationQueue'!$BF$5:$BF$467,"&lt;&gt;"&amp;"")</f>
        <v>0</v>
      </c>
      <c r="AF194">
        <f>SUMIFS('Grid GenerationQueue'!AG$5:AG$467,'Grid GenerationQueue'!$AX$5:$AX$467,$B194,'Grid GenerationQueue'!$AY$5:$AY$467,$C194,'Grid GenerationQueue'!$BF$5:$BF$467,"&lt;&gt;"&amp;"")</f>
        <v>0</v>
      </c>
      <c r="AG194">
        <f>SUMIFS('Grid GenerationQueue'!AH$5:AH$467,'Grid GenerationQueue'!$AX$5:$AX$467,$B194,'Grid GenerationQueue'!$AY$5:$AY$467,$C194,'Grid GenerationQueue'!$BF$5:$BF$467,"&lt;&gt;"&amp;"")</f>
        <v>0</v>
      </c>
      <c r="AH194">
        <f>SUMIFS('Grid GenerationQueue'!AI$5:AI$467,'Grid GenerationQueue'!$AX$5:$AX$467,$B194,'Grid GenerationQueue'!$AY$5:$AY$467,$C194,'Grid GenerationQueue'!$BF$5:$BF$467,"&lt;&gt;"&amp;"")</f>
        <v>0</v>
      </c>
      <c r="AI194">
        <f>SUMIFS('Grid GenerationQueue'!AJ$5:AJ$467,'Grid GenerationQueue'!$AX$5:$AX$467,$B194,'Grid GenerationQueue'!$AY$5:$AY$467,$C194,'Grid GenerationQueue'!$BF$5:$BF$467,"&lt;&gt;"&amp;"")</f>
        <v>0</v>
      </c>
      <c r="AJ194">
        <f>SUMIFS('Grid GenerationQueue'!AK$5:AK$467,'Grid GenerationQueue'!$AX$5:$AX$467,$B194,'Grid GenerationQueue'!$AY$5:$AY$467,$C194,'Grid GenerationQueue'!$BF$5:$BF$467,"&lt;&gt;"&amp;"")</f>
        <v>0</v>
      </c>
      <c r="AK194">
        <f>SUMIFS('Grid GenerationQueue'!AL$5:AL$467,'Grid GenerationQueue'!$AX$5:$AX$467,$B194,'Grid GenerationQueue'!$AY$5:$AY$467,$C194,'Grid GenerationQueue'!$BF$5:$BF$467,"&lt;&gt;"&amp;"")</f>
        <v>0</v>
      </c>
      <c r="AL194">
        <f>SUMIFS('Grid GenerationQueue'!AM$5:AM$467,'Grid GenerationQueue'!$AX$5:$AX$467,$B194,'Grid GenerationQueue'!$AY$5:$AY$467,$C194,'Grid GenerationQueue'!$BF$5:$BF$467,"&lt;&gt;"&amp;"")</f>
        <v>0</v>
      </c>
      <c r="AM194">
        <f>SUMIFS('Grid GenerationQueue'!AN$5:AN$467,'Grid GenerationQueue'!$AX$5:$AX$467,$B194,'Grid GenerationQueue'!$AY$5:$AY$467,$C194,'Grid GenerationQueue'!$BF$5:$BF$467,"&lt;&gt;"&amp;"")</f>
        <v>0</v>
      </c>
      <c r="AN194">
        <f>SUMIFS('Grid GenerationQueue'!AO$5:AO$467,'Grid GenerationQueue'!$AX$5:$AX$467,$B194,'Grid GenerationQueue'!$AY$5:$AY$467,$C194,'Grid GenerationQueue'!$BF$5:$BF$467,"&lt;&gt;"&amp;"")</f>
        <v>0</v>
      </c>
      <c r="AO194">
        <f>SUMIFS('Grid GenerationQueue'!AP$5:AP$467,'Grid GenerationQueue'!$AX$5:$AX$467,$B194,'Grid GenerationQueue'!$AY$5:$AY$467,$C194,'Grid GenerationQueue'!$BF$5:$BF$467,"&lt;&gt;"&amp;"")</f>
        <v>0</v>
      </c>
      <c r="AQ194">
        <f>SUMIFS('Grid GenerationQueue'!AE$5:AE$467,'Grid GenerationQueue'!$AX$5:$AX$467,$B194,'Grid GenerationQueue'!$AY$5:$AY$467,$C194)</f>
        <v>0</v>
      </c>
      <c r="AR194">
        <f>SUMIFS('Grid GenerationQueue'!AF$5:AF$467,'Grid GenerationQueue'!$AX$5:$AX$467,$B194,'Grid GenerationQueue'!$AY$5:$AY$467,$C194)</f>
        <v>0</v>
      </c>
      <c r="AS194">
        <f>SUMIFS('Grid GenerationQueue'!AG$5:AG$467,'Grid GenerationQueue'!$AX$5:$AX$467,$B194,'Grid GenerationQueue'!$AY$5:$AY$467,$C194)</f>
        <v>0</v>
      </c>
      <c r="AT194">
        <f>SUMIFS('Grid GenerationQueue'!AH$5:AH$467,'Grid GenerationQueue'!$AX$5:$AX$467,$B194,'Grid GenerationQueue'!$AY$5:$AY$467,$C194)</f>
        <v>0</v>
      </c>
      <c r="AU194">
        <f>SUMIFS('Grid GenerationQueue'!AI$5:AI$467,'Grid GenerationQueue'!$AX$5:$AX$467,$B194,'Grid GenerationQueue'!$AY$5:$AY$467,$C194)</f>
        <v>0</v>
      </c>
      <c r="AV194">
        <f>SUMIFS('Grid GenerationQueue'!AJ$5:AJ$467,'Grid GenerationQueue'!$AX$5:$AX$467,$B194,'Grid GenerationQueue'!$AY$5:$AY$467,$C194)</f>
        <v>0</v>
      </c>
      <c r="AW194">
        <f>SUMIFS('Grid GenerationQueue'!AK$5:AK$467,'Grid GenerationQueue'!$AX$5:$AX$467,$B194,'Grid GenerationQueue'!$AY$5:$AY$467,$C194)</f>
        <v>0</v>
      </c>
      <c r="AX194">
        <f>SUMIFS('Grid GenerationQueue'!AL$5:AL$467,'Grid GenerationQueue'!$AX$5:$AX$467,$B194,'Grid GenerationQueue'!$AY$5:$AY$467,$C194)</f>
        <v>0</v>
      </c>
      <c r="AY194">
        <f>SUMIFS('Grid GenerationQueue'!AM$5:AM$467,'Grid GenerationQueue'!$AX$5:$AX$467,$B194,'Grid GenerationQueue'!$AY$5:$AY$467,$C194)</f>
        <v>0</v>
      </c>
      <c r="AZ194">
        <f>SUMIFS('Grid GenerationQueue'!AN$5:AN$467,'Grid GenerationQueue'!$AX$5:$AX$467,$B194,'Grid GenerationQueue'!$AY$5:$AY$467,$C194)</f>
        <v>0</v>
      </c>
      <c r="BA194">
        <f>SUMIFS('Grid GenerationQueue'!AO$5:AO$467,'Grid GenerationQueue'!$AX$5:$AX$467,$B194,'Grid GenerationQueue'!$AY$5:$AY$467,$C194)</f>
        <v>0</v>
      </c>
      <c r="BB194">
        <f>SUMIFS('Grid GenerationQueue'!AP$5:AP$467,'Grid GenerationQueue'!$AX$5:$AX$467,$B194,'Grid GenerationQueue'!$AY$5:$AY$467,$C194)</f>
        <v>0</v>
      </c>
      <c r="BD194">
        <f>SUMIFS('Grid GenerationQueue'!AE$5:AE$467,'Grid GenerationQueue'!$AX$5:$AX$467,$B194,'Grid GenerationQueue'!$AY$5:$AY$467,$C194,'Grid GenerationQueue'!$BH$5:$BH$467,"Executed",'Grid GenerationQueue'!$BB$5:$BB$467,"&lt;"&amp;$BE$3)</f>
        <v>0</v>
      </c>
      <c r="BE194">
        <f>SUMIFS('Grid GenerationQueue'!AF$5:AF$467,'Grid GenerationQueue'!$AX$5:$AX$467,$B194,'Grid GenerationQueue'!$AY$5:$AY$467,$C194,'Grid GenerationQueue'!$BH$5:$BH$467,"Executed",'Grid GenerationQueue'!$BB$5:$BB$467,"&lt;"&amp;$BE$3)</f>
        <v>0</v>
      </c>
      <c r="BF194">
        <f>SUMIFS('Grid GenerationQueue'!AG$5:AG$467,'Grid GenerationQueue'!$AX$5:$AX$467,$B194,'Grid GenerationQueue'!$AY$5:$AY$467,$C194,'Grid GenerationQueue'!$BH$5:$BH$467,"Executed",'Grid GenerationQueue'!$BB$5:$BB$467,"&lt;"&amp;$BE$3)</f>
        <v>0</v>
      </c>
      <c r="BG194">
        <f>SUMIFS('Grid GenerationQueue'!AH$5:AH$467,'Grid GenerationQueue'!$AX$5:$AX$467,$B194,'Grid GenerationQueue'!$AY$5:$AY$467,$C194,'Grid GenerationQueue'!$BH$5:$BH$467,"Executed",'Grid GenerationQueue'!$BB$5:$BB$467,"&lt;"&amp;$BE$3)</f>
        <v>0</v>
      </c>
      <c r="BH194">
        <f>SUMIFS('Grid GenerationQueue'!AI$5:AI$467,'Grid GenerationQueue'!$AX$5:$AX$467,$B194,'Grid GenerationQueue'!$AY$5:$AY$467,$C194,'Grid GenerationQueue'!$BH$5:$BH$467,"Executed",'Grid GenerationQueue'!$BB$5:$BB$467,"&lt;"&amp;$BE$3)</f>
        <v>0</v>
      </c>
      <c r="BI194">
        <f>SUMIFS('Grid GenerationQueue'!AJ$5:AJ$467,'Grid GenerationQueue'!$AX$5:$AX$467,$B194,'Grid GenerationQueue'!$AY$5:$AY$467,$C194,'Grid GenerationQueue'!$BH$5:$BH$467,"Executed",'Grid GenerationQueue'!$BB$5:$BB$467,"&lt;"&amp;$BE$3)</f>
        <v>0</v>
      </c>
      <c r="BJ194">
        <f>SUMIFS('Grid GenerationQueue'!AK$5:AK$467,'Grid GenerationQueue'!$AX$5:$AX$467,$B194,'Grid GenerationQueue'!$AY$5:$AY$467,$C194,'Grid GenerationQueue'!$BH$5:$BH$467,"Executed",'Grid GenerationQueue'!$BB$5:$BB$467,"&lt;"&amp;$BE$3)</f>
        <v>0</v>
      </c>
      <c r="BK194">
        <f>SUMIFS('Grid GenerationQueue'!AL$5:AL$467,'Grid GenerationQueue'!$AX$5:$AX$467,$B194,'Grid GenerationQueue'!$AY$5:$AY$467,$C194,'Grid GenerationQueue'!$BH$5:$BH$467,"Executed",'Grid GenerationQueue'!$BB$5:$BB$467,"&lt;"&amp;$BE$3)</f>
        <v>0</v>
      </c>
      <c r="BL194">
        <f>SUMIFS('Grid GenerationQueue'!AM$5:AM$467,'Grid GenerationQueue'!$AX$5:$AX$467,$B194,'Grid GenerationQueue'!$AY$5:$AY$467,$C194,'Grid GenerationQueue'!$BH$5:$BH$467,"Executed",'Grid GenerationQueue'!$BB$5:$BB$467,"&lt;"&amp;$BE$3)</f>
        <v>0</v>
      </c>
      <c r="BM194">
        <f>SUMIFS('Grid GenerationQueue'!AN$5:AN$467,'Grid GenerationQueue'!$AX$5:$AX$467,$B194,'Grid GenerationQueue'!$AY$5:$AY$467,$C194,'Grid GenerationQueue'!$BH$5:$BH$467,"Executed",'Grid GenerationQueue'!$BB$5:$BB$467,"&lt;"&amp;$BE$3)</f>
        <v>0</v>
      </c>
      <c r="BN194">
        <f>SUMIFS('Grid GenerationQueue'!AO$5:AO$467,'Grid GenerationQueue'!$AX$5:$AX$467,$B194,'Grid GenerationQueue'!$AY$5:$AY$467,$C194,'Grid GenerationQueue'!$BH$5:$BH$467,"Executed",'Grid GenerationQueue'!$BB$5:$BB$467,"&lt;"&amp;$BE$3)</f>
        <v>0</v>
      </c>
      <c r="BO194">
        <f>SUMIFS('Grid GenerationQueue'!AP$5:AP$467,'Grid GenerationQueue'!$AX$5:$AX$467,$B194,'Grid GenerationQueue'!$AY$5:$AY$467,$C194,'Grid GenerationQueue'!$BH$5:$BH$467,"Executed",'Grid GenerationQueue'!$BB$5:$BB$467,"&lt;"&amp;$BE$3)</f>
        <v>0</v>
      </c>
      <c r="BQ194">
        <f>SUMIFS('Grid GenerationQueue'!AE$5:AE$467,'Grid GenerationQueue'!$AX$5:$AX$467,$B194,'Grid GenerationQueue'!$AY$5:$AY$467,$C194,'Grid GenerationQueue'!$BF$5:$BF$467,"&lt;&gt;"&amp;"",'Grid GenerationQueue'!$BB$5:$BB$467,"&lt;"&amp;$BE$3)</f>
        <v>0</v>
      </c>
      <c r="BR194">
        <f>SUMIFS('Grid GenerationQueue'!AF$5:AF$467,'Grid GenerationQueue'!$AX$5:$AX$467,$B194,'Grid GenerationQueue'!$AY$5:$AY$467,$C194,'Grid GenerationQueue'!$BF$5:$BF$467,"&lt;&gt;"&amp;"",'Grid GenerationQueue'!$BB$5:$BB$467,"&lt;"&amp;$BE$3)</f>
        <v>0</v>
      </c>
      <c r="BS194">
        <f>SUMIFS('Grid GenerationQueue'!AG$5:AG$467,'Grid GenerationQueue'!$AX$5:$AX$467,$B194,'Grid GenerationQueue'!$AY$5:$AY$467,$C194,'Grid GenerationQueue'!$BF$5:$BF$467,"&lt;&gt;"&amp;"",'Grid GenerationQueue'!$BB$5:$BB$467,"&lt;"&amp;$BE$3)</f>
        <v>0</v>
      </c>
      <c r="BT194">
        <f>SUMIFS('Grid GenerationQueue'!AH$5:AH$467,'Grid GenerationQueue'!$AX$5:$AX$467,$B194,'Grid GenerationQueue'!$AY$5:$AY$467,$C194,'Grid GenerationQueue'!$BF$5:$BF$467,"&lt;&gt;"&amp;"",'Grid GenerationQueue'!$BB$5:$BB$467,"&lt;"&amp;$BE$3)</f>
        <v>0</v>
      </c>
      <c r="BU194">
        <f>SUMIFS('Grid GenerationQueue'!AI$5:AI$467,'Grid GenerationQueue'!$AX$5:$AX$467,$B194,'Grid GenerationQueue'!$AY$5:$AY$467,$C194,'Grid GenerationQueue'!$BF$5:$BF$467,"&lt;&gt;"&amp;"",'Grid GenerationQueue'!$BB$5:$BB$467,"&lt;"&amp;$BE$3)</f>
        <v>0</v>
      </c>
      <c r="BV194">
        <f>SUMIFS('Grid GenerationQueue'!AJ$5:AJ$467,'Grid GenerationQueue'!$AX$5:$AX$467,$B194,'Grid GenerationQueue'!$AY$5:$AY$467,$C194,'Grid GenerationQueue'!$BF$5:$BF$467,"&lt;&gt;"&amp;"",'Grid GenerationQueue'!$BB$5:$BB$467,"&lt;"&amp;$BE$3)</f>
        <v>0</v>
      </c>
      <c r="BW194">
        <f>SUMIFS('Grid GenerationQueue'!AK$5:AK$467,'Grid GenerationQueue'!$AX$5:$AX$467,$B194,'Grid GenerationQueue'!$AY$5:$AY$467,$C194,'Grid GenerationQueue'!$BF$5:$BF$467,"&lt;&gt;"&amp;"",'Grid GenerationQueue'!$BB$5:$BB$467,"&lt;"&amp;$BE$3)</f>
        <v>0</v>
      </c>
      <c r="BX194">
        <f>SUMIFS('Grid GenerationQueue'!AL$5:AL$467,'Grid GenerationQueue'!$AX$5:$AX$467,$B194,'Grid GenerationQueue'!$AY$5:$AY$467,$C194,'Grid GenerationQueue'!$BF$5:$BF$467,"&lt;&gt;"&amp;"",'Grid GenerationQueue'!$BB$5:$BB$467,"&lt;"&amp;$BE$3)</f>
        <v>0</v>
      </c>
      <c r="BY194">
        <f>SUMIFS('Grid GenerationQueue'!AM$5:AM$467,'Grid GenerationQueue'!$AX$5:$AX$467,$B194,'Grid GenerationQueue'!$AY$5:$AY$467,$C194,'Grid GenerationQueue'!$BF$5:$BF$467,"&lt;&gt;"&amp;"",'Grid GenerationQueue'!$BB$5:$BB$467,"&lt;"&amp;$BE$3)</f>
        <v>0</v>
      </c>
      <c r="BZ194">
        <f>SUMIFS('Grid GenerationQueue'!AN$5:AN$467,'Grid GenerationQueue'!$AX$5:$AX$467,$B194,'Grid GenerationQueue'!$AY$5:$AY$467,$C194,'Grid GenerationQueue'!$BF$5:$BF$467,"&lt;&gt;"&amp;"",'Grid GenerationQueue'!$BB$5:$BB$467,"&lt;"&amp;$BE$3)</f>
        <v>0</v>
      </c>
      <c r="CA194">
        <f>SUMIFS('Grid GenerationQueue'!AO$5:AO$467,'Grid GenerationQueue'!$AX$5:$AX$467,$B194,'Grid GenerationQueue'!$AY$5:$AY$467,$C194,'Grid GenerationQueue'!$BF$5:$BF$467,"&lt;&gt;"&amp;"",'Grid GenerationQueue'!$BB$5:$BB$467,"&lt;"&amp;$BE$3)</f>
        <v>0</v>
      </c>
      <c r="CB194">
        <f>SUMIFS('Grid GenerationQueue'!AP$5:AP$467,'Grid GenerationQueue'!$AX$5:$AX$467,$B194,'Grid GenerationQueue'!$AY$5:$AY$467,$C194,'Grid GenerationQueue'!$BF$5:$BF$467,"&lt;&gt;"&amp;"",'Grid GenerationQueue'!$BB$5:$BB$467,"&lt;"&amp;$BE$3)</f>
        <v>0</v>
      </c>
      <c r="CD194">
        <f>SUMIFS('Grid GenerationQueue'!AE$5:AE$467,'Grid GenerationQueue'!$AX$5:$AX$467,$B194,'Grid GenerationQueue'!$AY$5:$AY$467,$C194,'Grid GenerationQueue'!$BB$5:$BB$467,"&lt;"&amp;$BE$3)</f>
        <v>0</v>
      </c>
      <c r="CE194">
        <f>SUMIFS('Grid GenerationQueue'!AF$5:AF$467,'Grid GenerationQueue'!$AX$5:$AX$467,$B194,'Grid GenerationQueue'!$AY$5:$AY$467,$C194,'Grid GenerationQueue'!$BB$5:$BB$467,"&lt;"&amp;$BE$3)</f>
        <v>0</v>
      </c>
      <c r="CF194">
        <f>SUMIFS('Grid GenerationQueue'!AG$5:AG$467,'Grid GenerationQueue'!$AX$5:$AX$467,$B194,'Grid GenerationQueue'!$AY$5:$AY$467,$C194,'Grid GenerationQueue'!$BB$5:$BB$467,"&lt;"&amp;$BE$3)</f>
        <v>0</v>
      </c>
      <c r="CG194">
        <f>SUMIFS('Grid GenerationQueue'!AH$5:AH$467,'Grid GenerationQueue'!$AX$5:$AX$467,$B194,'Grid GenerationQueue'!$AY$5:$AY$467,$C194,'Grid GenerationQueue'!$BB$5:$BB$467,"&lt;"&amp;$BE$3)</f>
        <v>0</v>
      </c>
      <c r="CH194">
        <f>SUMIFS('Grid GenerationQueue'!AI$5:AI$467,'Grid GenerationQueue'!$AX$5:$AX$467,$B194,'Grid GenerationQueue'!$AY$5:$AY$467,$C194,'Grid GenerationQueue'!$BB$5:$BB$467,"&lt;"&amp;$BE$3)</f>
        <v>0</v>
      </c>
      <c r="CI194">
        <f>SUMIFS('Grid GenerationQueue'!AJ$5:AJ$467,'Grid GenerationQueue'!$AX$5:$AX$467,$B194,'Grid GenerationQueue'!$AY$5:$AY$467,$C194,'Grid GenerationQueue'!$BB$5:$BB$467,"&lt;"&amp;$BE$3)</f>
        <v>0</v>
      </c>
      <c r="CJ194">
        <f>SUMIFS('Grid GenerationQueue'!AK$5:AK$467,'Grid GenerationQueue'!$AX$5:$AX$467,$B194,'Grid GenerationQueue'!$AY$5:$AY$467,$C194,'Grid GenerationQueue'!$BB$5:$BB$467,"&lt;"&amp;$BE$3)</f>
        <v>0</v>
      </c>
      <c r="CK194">
        <f>SUMIFS('Grid GenerationQueue'!AL$5:AL$467,'Grid GenerationQueue'!$AX$5:$AX$467,$B194,'Grid GenerationQueue'!$AY$5:$AY$467,$C194,'Grid GenerationQueue'!$BB$5:$BB$467,"&lt;"&amp;$BE$3)</f>
        <v>0</v>
      </c>
      <c r="CL194">
        <f>SUMIFS('Grid GenerationQueue'!AM$5:AM$467,'Grid GenerationQueue'!$AX$5:$AX$467,$B194,'Grid GenerationQueue'!$AY$5:$AY$467,$C194,'Grid GenerationQueue'!$BB$5:$BB$467,"&lt;"&amp;$BE$3)</f>
        <v>0</v>
      </c>
      <c r="CM194">
        <f>SUMIFS('Grid GenerationQueue'!AN$5:AN$467,'Grid GenerationQueue'!$AX$5:$AX$467,$B194,'Grid GenerationQueue'!$AY$5:$AY$467,$C194,'Grid GenerationQueue'!$BB$5:$BB$467,"&lt;"&amp;$BE$3)</f>
        <v>0</v>
      </c>
      <c r="CN194">
        <f>SUMIFS('Grid GenerationQueue'!AO$5:AO$467,'Grid GenerationQueue'!$AX$5:$AX$467,$B194,'Grid GenerationQueue'!$AY$5:$AY$467,$C194,'Grid GenerationQueue'!$BB$5:$BB$467,"&lt;"&amp;$BE$3)</f>
        <v>0</v>
      </c>
      <c r="CO194">
        <f>SUMIFS('Grid GenerationQueue'!AP$5:AP$467,'Grid GenerationQueue'!$AX$5:$AX$467,$B194,'Grid GenerationQueue'!$AY$5:$AY$467,$C194,'Grid GenerationQueue'!$BB$5:$BB$467,"&lt;"&amp;$BE$3)</f>
        <v>0</v>
      </c>
    </row>
    <row r="195" spans="1:93" x14ac:dyDescent="0.35">
      <c r="A195" t="s">
        <v>4659</v>
      </c>
      <c r="B195" t="s">
        <v>4732</v>
      </c>
      <c r="C195">
        <v>138</v>
      </c>
      <c r="D195">
        <f>SUMIFS('Grid GenerationQueue'!AE$5:AE$467,'Grid GenerationQueue'!$AX$5:$AX$467,$B195,'Grid GenerationQueue'!$AY$5:$AY$467,$C195,'Grid GenerationQueue'!$BI$5:$BI$467,"&lt;4")</f>
        <v>0</v>
      </c>
      <c r="E195">
        <f>SUMIFS('Grid GenerationQueue'!AF$5:AF$467,'Grid GenerationQueue'!$AX$5:$AX$467,$B195,'Grid GenerationQueue'!$AY$5:$AY$467,$C195,'Grid GenerationQueue'!$BI$5:$BI$467,"&lt;4")</f>
        <v>0</v>
      </c>
      <c r="F195">
        <f>SUMIFS('Grid GenerationQueue'!AG$5:AG$467,'Grid GenerationQueue'!$AX$5:$AX$467,$B195,'Grid GenerationQueue'!$AY$5:$AY$467,$C195,'Grid GenerationQueue'!$BI$5:$BI$467,"&lt;4")</f>
        <v>0</v>
      </c>
      <c r="G195">
        <f>SUMIFS('Grid GenerationQueue'!AH$5:AH$467,'Grid GenerationQueue'!$AX$5:$AX$467,$B195,'Grid GenerationQueue'!$AY$5:$AY$467,$C195,'Grid GenerationQueue'!$BI$5:$BI$467,"&lt;4")</f>
        <v>0</v>
      </c>
      <c r="H195">
        <f>SUMIFS('Grid GenerationQueue'!AI$5:AI$467,'Grid GenerationQueue'!$AX$5:$AX$467,$B195,'Grid GenerationQueue'!$AY$5:$AY$467,$C195,'Grid GenerationQueue'!$BI$5:$BI$467,"&lt;4")</f>
        <v>0</v>
      </c>
      <c r="I195">
        <f>SUMIFS('Grid GenerationQueue'!AJ$5:AJ$467,'Grid GenerationQueue'!$AX$5:$AX$467,$B195,'Grid GenerationQueue'!$AY$5:$AY$467,$C195,'Grid GenerationQueue'!$BI$5:$BI$467,"&lt;4")</f>
        <v>0</v>
      </c>
      <c r="J195">
        <f>SUMIFS('Grid GenerationQueue'!AK$5:AK$467,'Grid GenerationQueue'!$AX$5:$AX$467,$B195,'Grid GenerationQueue'!$AY$5:$AY$467,$C195,'Grid GenerationQueue'!$BI$5:$BI$467,"&lt;4")</f>
        <v>0</v>
      </c>
      <c r="K195">
        <f>SUMIFS('Grid GenerationQueue'!AL$5:AL$467,'Grid GenerationQueue'!$AX$5:$AX$467,$B195,'Grid GenerationQueue'!$AY$5:$AY$467,$C195,'Grid GenerationQueue'!$BI$5:$BI$467,"&lt;4")</f>
        <v>0</v>
      </c>
      <c r="L195">
        <f>SUMIFS('Grid GenerationQueue'!AM$5:AM$467,'Grid GenerationQueue'!$AX$5:$AX$467,$B195,'Grid GenerationQueue'!$AY$5:$AY$467,$C195,'Grid GenerationQueue'!$BI$5:$BI$467,"&lt;4")</f>
        <v>0</v>
      </c>
      <c r="M195">
        <f>SUMIFS('Grid GenerationQueue'!AN$5:AN$467,'Grid GenerationQueue'!$AX$5:$AX$467,$B195,'Grid GenerationQueue'!$AY$5:$AY$467,$C195,'Grid GenerationQueue'!$BI$5:$BI$467,"&lt;4")</f>
        <v>0</v>
      </c>
      <c r="N195">
        <f>SUMIFS('Grid GenerationQueue'!AO$5:AO$467,'Grid GenerationQueue'!$AX$5:$AX$467,$B195,'Grid GenerationQueue'!$AY$5:$AY$467,$C195,'Grid GenerationQueue'!$BI$5:$BI$467,"&lt;4")</f>
        <v>0</v>
      </c>
      <c r="O195">
        <f>SUMIFS('Grid GenerationQueue'!AP$5:AP$467,'Grid GenerationQueue'!$AX$5:$AX$467,$B195,'Grid GenerationQueue'!$AY$5:$AY$467,$C195,'Grid GenerationQueue'!$BI$5:$BI$467,"&lt;4")</f>
        <v>0</v>
      </c>
      <c r="Q195">
        <f>SUMIFS('Grid GenerationQueue'!AE$5:AE$467,'Grid GenerationQueue'!$AX$5:$AX$467,$B195,'Grid GenerationQueue'!$AY$5:$AY$467,$C195,'Grid GenerationQueue'!$BH$5:$BH$467,"Executed")</f>
        <v>0</v>
      </c>
      <c r="R195">
        <f>SUMIFS('Grid GenerationQueue'!AF$5:AF$467,'Grid GenerationQueue'!$AX$5:$AX$467,$B195,'Grid GenerationQueue'!$AY$5:$AY$467,$C195,'Grid GenerationQueue'!$BH$5:$BH$467,"Executed")</f>
        <v>0</v>
      </c>
      <c r="S195">
        <f>SUMIFS('Grid GenerationQueue'!AG$5:AG$467,'Grid GenerationQueue'!$AX$5:$AX$467,$B195,'Grid GenerationQueue'!$AY$5:$AY$467,$C195,'Grid GenerationQueue'!$BH$5:$BH$467,"Executed")</f>
        <v>0</v>
      </c>
      <c r="T195">
        <f>SUMIFS('Grid GenerationQueue'!AH$5:AH$467,'Grid GenerationQueue'!$AX$5:$AX$467,$B195,'Grid GenerationQueue'!$AY$5:$AY$467,$C195,'Grid GenerationQueue'!$BH$5:$BH$467,"Executed")</f>
        <v>0</v>
      </c>
      <c r="U195">
        <f>SUMIFS('Grid GenerationQueue'!AI$5:AI$467,'Grid GenerationQueue'!$AX$5:$AX$467,$B195,'Grid GenerationQueue'!$AY$5:$AY$467,$C195,'Grid GenerationQueue'!$BH$5:$BH$467,"Executed")</f>
        <v>0</v>
      </c>
      <c r="V195">
        <f>SUMIFS('Grid GenerationQueue'!AJ$5:AJ$467,'Grid GenerationQueue'!$AX$5:$AX$467,$B195,'Grid GenerationQueue'!$AY$5:$AY$467,$C195,'Grid GenerationQueue'!$BH$5:$BH$467,"Executed")</f>
        <v>0</v>
      </c>
      <c r="W195">
        <f>SUMIFS('Grid GenerationQueue'!AK$5:AK$467,'Grid GenerationQueue'!$AX$5:$AX$467,$B195,'Grid GenerationQueue'!$AY$5:$AY$467,$C195,'Grid GenerationQueue'!$BH$5:$BH$467,"Executed")</f>
        <v>0</v>
      </c>
      <c r="X195">
        <f>SUMIFS('Grid GenerationQueue'!AL$5:AL$467,'Grid GenerationQueue'!$AX$5:$AX$467,$B195,'Grid GenerationQueue'!$AY$5:$AY$467,$C195,'Grid GenerationQueue'!$BH$5:$BH$467,"Executed")</f>
        <v>0</v>
      </c>
      <c r="Y195">
        <f>SUMIFS('Grid GenerationQueue'!AM$5:AM$467,'Grid GenerationQueue'!$AX$5:$AX$467,$B195,'Grid GenerationQueue'!$AY$5:$AY$467,$C195,'Grid GenerationQueue'!$BH$5:$BH$467,"Executed")</f>
        <v>0</v>
      </c>
      <c r="Z195">
        <f>SUMIFS('Grid GenerationQueue'!AN$5:AN$467,'Grid GenerationQueue'!$AX$5:$AX$467,$B195,'Grid GenerationQueue'!$AY$5:$AY$467,$C195,'Grid GenerationQueue'!$BH$5:$BH$467,"Executed")</f>
        <v>0</v>
      </c>
      <c r="AA195">
        <f>SUMIFS('Grid GenerationQueue'!AO$5:AO$467,'Grid GenerationQueue'!$AX$5:$AX$467,$B195,'Grid GenerationQueue'!$AY$5:$AY$467,$C195,'Grid GenerationQueue'!$BH$5:$BH$467,"Executed")</f>
        <v>0</v>
      </c>
      <c r="AB195">
        <f>SUMIFS('Grid GenerationQueue'!AP$5:AP$467,'Grid GenerationQueue'!$AX$5:$AX$467,$B195,'Grid GenerationQueue'!$AY$5:$AY$467,$C195,'Grid GenerationQueue'!$BH$5:$BH$467,"Executed")</f>
        <v>0</v>
      </c>
      <c r="AD195">
        <f>SUMIFS('Grid GenerationQueue'!AE$5:AE$467,'Grid GenerationQueue'!$AX$5:$AX$467,$B195,'Grid GenerationQueue'!$AY$5:$AY$467,$C195,'Grid GenerationQueue'!$BF$5:$BF$467,"&lt;&gt;"&amp;"")</f>
        <v>0</v>
      </c>
      <c r="AE195">
        <f>SUMIFS('Grid GenerationQueue'!AF$5:AF$467,'Grid GenerationQueue'!$AX$5:$AX$467,$B195,'Grid GenerationQueue'!$AY$5:$AY$467,$C195,'Grid GenerationQueue'!$BF$5:$BF$467,"&lt;&gt;"&amp;"")</f>
        <v>0</v>
      </c>
      <c r="AF195">
        <f>SUMIFS('Grid GenerationQueue'!AG$5:AG$467,'Grid GenerationQueue'!$AX$5:$AX$467,$B195,'Grid GenerationQueue'!$AY$5:$AY$467,$C195,'Grid GenerationQueue'!$BF$5:$BF$467,"&lt;&gt;"&amp;"")</f>
        <v>0</v>
      </c>
      <c r="AG195">
        <f>SUMIFS('Grid GenerationQueue'!AH$5:AH$467,'Grid GenerationQueue'!$AX$5:$AX$467,$B195,'Grid GenerationQueue'!$AY$5:$AY$467,$C195,'Grid GenerationQueue'!$BF$5:$BF$467,"&lt;&gt;"&amp;"")</f>
        <v>0</v>
      </c>
      <c r="AH195">
        <f>SUMIFS('Grid GenerationQueue'!AI$5:AI$467,'Grid GenerationQueue'!$AX$5:$AX$467,$B195,'Grid GenerationQueue'!$AY$5:$AY$467,$C195,'Grid GenerationQueue'!$BF$5:$BF$467,"&lt;&gt;"&amp;"")</f>
        <v>0</v>
      </c>
      <c r="AI195">
        <f>SUMIFS('Grid GenerationQueue'!AJ$5:AJ$467,'Grid GenerationQueue'!$AX$5:$AX$467,$B195,'Grid GenerationQueue'!$AY$5:$AY$467,$C195,'Grid GenerationQueue'!$BF$5:$BF$467,"&lt;&gt;"&amp;"")</f>
        <v>0</v>
      </c>
      <c r="AJ195">
        <f>SUMIFS('Grid GenerationQueue'!AK$5:AK$467,'Grid GenerationQueue'!$AX$5:$AX$467,$B195,'Grid GenerationQueue'!$AY$5:$AY$467,$C195,'Grid GenerationQueue'!$BF$5:$BF$467,"&lt;&gt;"&amp;"")</f>
        <v>0</v>
      </c>
      <c r="AK195">
        <f>SUMIFS('Grid GenerationQueue'!AL$5:AL$467,'Grid GenerationQueue'!$AX$5:$AX$467,$B195,'Grid GenerationQueue'!$AY$5:$AY$467,$C195,'Grid GenerationQueue'!$BF$5:$BF$467,"&lt;&gt;"&amp;"")</f>
        <v>0</v>
      </c>
      <c r="AL195">
        <f>SUMIFS('Grid GenerationQueue'!AM$5:AM$467,'Grid GenerationQueue'!$AX$5:$AX$467,$B195,'Grid GenerationQueue'!$AY$5:$AY$467,$C195,'Grid GenerationQueue'!$BF$5:$BF$467,"&lt;&gt;"&amp;"")</f>
        <v>0</v>
      </c>
      <c r="AM195">
        <f>SUMIFS('Grid GenerationQueue'!AN$5:AN$467,'Grid GenerationQueue'!$AX$5:$AX$467,$B195,'Grid GenerationQueue'!$AY$5:$AY$467,$C195,'Grid GenerationQueue'!$BF$5:$BF$467,"&lt;&gt;"&amp;"")</f>
        <v>0</v>
      </c>
      <c r="AN195">
        <f>SUMIFS('Grid GenerationQueue'!AO$5:AO$467,'Grid GenerationQueue'!$AX$5:$AX$467,$B195,'Grid GenerationQueue'!$AY$5:$AY$467,$C195,'Grid GenerationQueue'!$BF$5:$BF$467,"&lt;&gt;"&amp;"")</f>
        <v>0</v>
      </c>
      <c r="AO195">
        <f>SUMIFS('Grid GenerationQueue'!AP$5:AP$467,'Grid GenerationQueue'!$AX$5:$AX$467,$B195,'Grid GenerationQueue'!$AY$5:$AY$467,$C195,'Grid GenerationQueue'!$BF$5:$BF$467,"&lt;&gt;"&amp;"")</f>
        <v>0</v>
      </c>
      <c r="AQ195">
        <f>SUMIFS('Grid GenerationQueue'!AE$5:AE$467,'Grid GenerationQueue'!$AX$5:$AX$467,$B195,'Grid GenerationQueue'!$AY$5:$AY$467,$C195)</f>
        <v>0</v>
      </c>
      <c r="AR195">
        <f>SUMIFS('Grid GenerationQueue'!AF$5:AF$467,'Grid GenerationQueue'!$AX$5:$AX$467,$B195,'Grid GenerationQueue'!$AY$5:$AY$467,$C195)</f>
        <v>0</v>
      </c>
      <c r="AS195">
        <f>SUMIFS('Grid GenerationQueue'!AG$5:AG$467,'Grid GenerationQueue'!$AX$5:$AX$467,$B195,'Grid GenerationQueue'!$AY$5:$AY$467,$C195)</f>
        <v>0</v>
      </c>
      <c r="AT195">
        <f>SUMIFS('Grid GenerationQueue'!AH$5:AH$467,'Grid GenerationQueue'!$AX$5:$AX$467,$B195,'Grid GenerationQueue'!$AY$5:$AY$467,$C195)</f>
        <v>0</v>
      </c>
      <c r="AU195">
        <f>SUMIFS('Grid GenerationQueue'!AI$5:AI$467,'Grid GenerationQueue'!$AX$5:$AX$467,$B195,'Grid GenerationQueue'!$AY$5:$AY$467,$C195)</f>
        <v>0</v>
      </c>
      <c r="AV195">
        <f>SUMIFS('Grid GenerationQueue'!AJ$5:AJ$467,'Grid GenerationQueue'!$AX$5:$AX$467,$B195,'Grid GenerationQueue'!$AY$5:$AY$467,$C195)</f>
        <v>0</v>
      </c>
      <c r="AW195">
        <f>SUMIFS('Grid GenerationQueue'!AK$5:AK$467,'Grid GenerationQueue'!$AX$5:$AX$467,$B195,'Grid GenerationQueue'!$AY$5:$AY$467,$C195)</f>
        <v>0</v>
      </c>
      <c r="AX195">
        <f>SUMIFS('Grid GenerationQueue'!AL$5:AL$467,'Grid GenerationQueue'!$AX$5:$AX$467,$B195,'Grid GenerationQueue'!$AY$5:$AY$467,$C195)</f>
        <v>0</v>
      </c>
      <c r="AY195">
        <f>SUMIFS('Grid GenerationQueue'!AM$5:AM$467,'Grid GenerationQueue'!$AX$5:$AX$467,$B195,'Grid GenerationQueue'!$AY$5:$AY$467,$C195)</f>
        <v>0</v>
      </c>
      <c r="AZ195">
        <f>SUMIFS('Grid GenerationQueue'!AN$5:AN$467,'Grid GenerationQueue'!$AX$5:$AX$467,$B195,'Grid GenerationQueue'!$AY$5:$AY$467,$C195)</f>
        <v>0</v>
      </c>
      <c r="BA195">
        <f>SUMIFS('Grid GenerationQueue'!AO$5:AO$467,'Grid GenerationQueue'!$AX$5:$AX$467,$B195,'Grid GenerationQueue'!$AY$5:$AY$467,$C195)</f>
        <v>0</v>
      </c>
      <c r="BB195">
        <f>SUMIFS('Grid GenerationQueue'!AP$5:AP$467,'Grid GenerationQueue'!$AX$5:$AX$467,$B195,'Grid GenerationQueue'!$AY$5:$AY$467,$C195)</f>
        <v>0</v>
      </c>
      <c r="BD195">
        <f>SUMIFS('Grid GenerationQueue'!AE$5:AE$467,'Grid GenerationQueue'!$AX$5:$AX$467,$B195,'Grid GenerationQueue'!$AY$5:$AY$467,$C195,'Grid GenerationQueue'!$BH$5:$BH$467,"Executed",'Grid GenerationQueue'!$BB$5:$BB$467,"&lt;"&amp;$BE$3)</f>
        <v>0</v>
      </c>
      <c r="BE195">
        <f>SUMIFS('Grid GenerationQueue'!AF$5:AF$467,'Grid GenerationQueue'!$AX$5:$AX$467,$B195,'Grid GenerationQueue'!$AY$5:$AY$467,$C195,'Grid GenerationQueue'!$BH$5:$BH$467,"Executed",'Grid GenerationQueue'!$BB$5:$BB$467,"&lt;"&amp;$BE$3)</f>
        <v>0</v>
      </c>
      <c r="BF195">
        <f>SUMIFS('Grid GenerationQueue'!AG$5:AG$467,'Grid GenerationQueue'!$AX$5:$AX$467,$B195,'Grid GenerationQueue'!$AY$5:$AY$467,$C195,'Grid GenerationQueue'!$BH$5:$BH$467,"Executed",'Grid GenerationQueue'!$BB$5:$BB$467,"&lt;"&amp;$BE$3)</f>
        <v>0</v>
      </c>
      <c r="BG195">
        <f>SUMIFS('Grid GenerationQueue'!AH$5:AH$467,'Grid GenerationQueue'!$AX$5:$AX$467,$B195,'Grid GenerationQueue'!$AY$5:$AY$467,$C195,'Grid GenerationQueue'!$BH$5:$BH$467,"Executed",'Grid GenerationQueue'!$BB$5:$BB$467,"&lt;"&amp;$BE$3)</f>
        <v>0</v>
      </c>
      <c r="BH195">
        <f>SUMIFS('Grid GenerationQueue'!AI$5:AI$467,'Grid GenerationQueue'!$AX$5:$AX$467,$B195,'Grid GenerationQueue'!$AY$5:$AY$467,$C195,'Grid GenerationQueue'!$BH$5:$BH$467,"Executed",'Grid GenerationQueue'!$BB$5:$BB$467,"&lt;"&amp;$BE$3)</f>
        <v>0</v>
      </c>
      <c r="BI195">
        <f>SUMIFS('Grid GenerationQueue'!AJ$5:AJ$467,'Grid GenerationQueue'!$AX$5:$AX$467,$B195,'Grid GenerationQueue'!$AY$5:$AY$467,$C195,'Grid GenerationQueue'!$BH$5:$BH$467,"Executed",'Grid GenerationQueue'!$BB$5:$BB$467,"&lt;"&amp;$BE$3)</f>
        <v>0</v>
      </c>
      <c r="BJ195">
        <f>SUMIFS('Grid GenerationQueue'!AK$5:AK$467,'Grid GenerationQueue'!$AX$5:$AX$467,$B195,'Grid GenerationQueue'!$AY$5:$AY$467,$C195,'Grid GenerationQueue'!$BH$5:$BH$467,"Executed",'Grid GenerationQueue'!$BB$5:$BB$467,"&lt;"&amp;$BE$3)</f>
        <v>0</v>
      </c>
      <c r="BK195">
        <f>SUMIFS('Grid GenerationQueue'!AL$5:AL$467,'Grid GenerationQueue'!$AX$5:$AX$467,$B195,'Grid GenerationQueue'!$AY$5:$AY$467,$C195,'Grid GenerationQueue'!$BH$5:$BH$467,"Executed",'Grid GenerationQueue'!$BB$5:$BB$467,"&lt;"&amp;$BE$3)</f>
        <v>0</v>
      </c>
      <c r="BL195">
        <f>SUMIFS('Grid GenerationQueue'!AM$5:AM$467,'Grid GenerationQueue'!$AX$5:$AX$467,$B195,'Grid GenerationQueue'!$AY$5:$AY$467,$C195,'Grid GenerationQueue'!$BH$5:$BH$467,"Executed",'Grid GenerationQueue'!$BB$5:$BB$467,"&lt;"&amp;$BE$3)</f>
        <v>0</v>
      </c>
      <c r="BM195">
        <f>SUMIFS('Grid GenerationQueue'!AN$5:AN$467,'Grid GenerationQueue'!$AX$5:$AX$467,$B195,'Grid GenerationQueue'!$AY$5:$AY$467,$C195,'Grid GenerationQueue'!$BH$5:$BH$467,"Executed",'Grid GenerationQueue'!$BB$5:$BB$467,"&lt;"&amp;$BE$3)</f>
        <v>0</v>
      </c>
      <c r="BN195">
        <f>SUMIFS('Grid GenerationQueue'!AO$5:AO$467,'Grid GenerationQueue'!$AX$5:$AX$467,$B195,'Grid GenerationQueue'!$AY$5:$AY$467,$C195,'Grid GenerationQueue'!$BH$5:$BH$467,"Executed",'Grid GenerationQueue'!$BB$5:$BB$467,"&lt;"&amp;$BE$3)</f>
        <v>0</v>
      </c>
      <c r="BO195">
        <f>SUMIFS('Grid GenerationQueue'!AP$5:AP$467,'Grid GenerationQueue'!$AX$5:$AX$467,$B195,'Grid GenerationQueue'!$AY$5:$AY$467,$C195,'Grid GenerationQueue'!$BH$5:$BH$467,"Executed",'Grid GenerationQueue'!$BB$5:$BB$467,"&lt;"&amp;$BE$3)</f>
        <v>0</v>
      </c>
      <c r="BQ195">
        <f>SUMIFS('Grid GenerationQueue'!AE$5:AE$467,'Grid GenerationQueue'!$AX$5:$AX$467,$B195,'Grid GenerationQueue'!$AY$5:$AY$467,$C195,'Grid GenerationQueue'!$BF$5:$BF$467,"&lt;&gt;"&amp;"",'Grid GenerationQueue'!$BB$5:$BB$467,"&lt;"&amp;$BE$3)</f>
        <v>0</v>
      </c>
      <c r="BR195">
        <f>SUMIFS('Grid GenerationQueue'!AF$5:AF$467,'Grid GenerationQueue'!$AX$5:$AX$467,$B195,'Grid GenerationQueue'!$AY$5:$AY$467,$C195,'Grid GenerationQueue'!$BF$5:$BF$467,"&lt;&gt;"&amp;"",'Grid GenerationQueue'!$BB$5:$BB$467,"&lt;"&amp;$BE$3)</f>
        <v>0</v>
      </c>
      <c r="BS195">
        <f>SUMIFS('Grid GenerationQueue'!AG$5:AG$467,'Grid GenerationQueue'!$AX$5:$AX$467,$B195,'Grid GenerationQueue'!$AY$5:$AY$467,$C195,'Grid GenerationQueue'!$BF$5:$BF$467,"&lt;&gt;"&amp;"",'Grid GenerationQueue'!$BB$5:$BB$467,"&lt;"&amp;$BE$3)</f>
        <v>0</v>
      </c>
      <c r="BT195">
        <f>SUMIFS('Grid GenerationQueue'!AH$5:AH$467,'Grid GenerationQueue'!$AX$5:$AX$467,$B195,'Grid GenerationQueue'!$AY$5:$AY$467,$C195,'Grid GenerationQueue'!$BF$5:$BF$467,"&lt;&gt;"&amp;"",'Grid GenerationQueue'!$BB$5:$BB$467,"&lt;"&amp;$BE$3)</f>
        <v>0</v>
      </c>
      <c r="BU195">
        <f>SUMIFS('Grid GenerationQueue'!AI$5:AI$467,'Grid GenerationQueue'!$AX$5:$AX$467,$B195,'Grid GenerationQueue'!$AY$5:$AY$467,$C195,'Grid GenerationQueue'!$BF$5:$BF$467,"&lt;&gt;"&amp;"",'Grid GenerationQueue'!$BB$5:$BB$467,"&lt;"&amp;$BE$3)</f>
        <v>0</v>
      </c>
      <c r="BV195">
        <f>SUMIFS('Grid GenerationQueue'!AJ$5:AJ$467,'Grid GenerationQueue'!$AX$5:$AX$467,$B195,'Grid GenerationQueue'!$AY$5:$AY$467,$C195,'Grid GenerationQueue'!$BF$5:$BF$467,"&lt;&gt;"&amp;"",'Grid GenerationQueue'!$BB$5:$BB$467,"&lt;"&amp;$BE$3)</f>
        <v>0</v>
      </c>
      <c r="BW195">
        <f>SUMIFS('Grid GenerationQueue'!AK$5:AK$467,'Grid GenerationQueue'!$AX$5:$AX$467,$B195,'Grid GenerationQueue'!$AY$5:$AY$467,$C195,'Grid GenerationQueue'!$BF$5:$BF$467,"&lt;&gt;"&amp;"",'Grid GenerationQueue'!$BB$5:$BB$467,"&lt;"&amp;$BE$3)</f>
        <v>0</v>
      </c>
      <c r="BX195">
        <f>SUMIFS('Grid GenerationQueue'!AL$5:AL$467,'Grid GenerationQueue'!$AX$5:$AX$467,$B195,'Grid GenerationQueue'!$AY$5:$AY$467,$C195,'Grid GenerationQueue'!$BF$5:$BF$467,"&lt;&gt;"&amp;"",'Grid GenerationQueue'!$BB$5:$BB$467,"&lt;"&amp;$BE$3)</f>
        <v>0</v>
      </c>
      <c r="BY195">
        <f>SUMIFS('Grid GenerationQueue'!AM$5:AM$467,'Grid GenerationQueue'!$AX$5:$AX$467,$B195,'Grid GenerationQueue'!$AY$5:$AY$467,$C195,'Grid GenerationQueue'!$BF$5:$BF$467,"&lt;&gt;"&amp;"",'Grid GenerationQueue'!$BB$5:$BB$467,"&lt;"&amp;$BE$3)</f>
        <v>0</v>
      </c>
      <c r="BZ195">
        <f>SUMIFS('Grid GenerationQueue'!AN$5:AN$467,'Grid GenerationQueue'!$AX$5:$AX$467,$B195,'Grid GenerationQueue'!$AY$5:$AY$467,$C195,'Grid GenerationQueue'!$BF$5:$BF$467,"&lt;&gt;"&amp;"",'Grid GenerationQueue'!$BB$5:$BB$467,"&lt;"&amp;$BE$3)</f>
        <v>0</v>
      </c>
      <c r="CA195">
        <f>SUMIFS('Grid GenerationQueue'!AO$5:AO$467,'Grid GenerationQueue'!$AX$5:$AX$467,$B195,'Grid GenerationQueue'!$AY$5:$AY$467,$C195,'Grid GenerationQueue'!$BF$5:$BF$467,"&lt;&gt;"&amp;"",'Grid GenerationQueue'!$BB$5:$BB$467,"&lt;"&amp;$BE$3)</f>
        <v>0</v>
      </c>
      <c r="CB195">
        <f>SUMIFS('Grid GenerationQueue'!AP$5:AP$467,'Grid GenerationQueue'!$AX$5:$AX$467,$B195,'Grid GenerationQueue'!$AY$5:$AY$467,$C195,'Grid GenerationQueue'!$BF$5:$BF$467,"&lt;&gt;"&amp;"",'Grid GenerationQueue'!$BB$5:$BB$467,"&lt;"&amp;$BE$3)</f>
        <v>0</v>
      </c>
      <c r="CD195">
        <f>SUMIFS('Grid GenerationQueue'!AE$5:AE$467,'Grid GenerationQueue'!$AX$5:$AX$467,$B195,'Grid GenerationQueue'!$AY$5:$AY$467,$C195,'Grid GenerationQueue'!$BB$5:$BB$467,"&lt;"&amp;$BE$3)</f>
        <v>0</v>
      </c>
      <c r="CE195">
        <f>SUMIFS('Grid GenerationQueue'!AF$5:AF$467,'Grid GenerationQueue'!$AX$5:$AX$467,$B195,'Grid GenerationQueue'!$AY$5:$AY$467,$C195,'Grid GenerationQueue'!$BB$5:$BB$467,"&lt;"&amp;$BE$3)</f>
        <v>0</v>
      </c>
      <c r="CF195">
        <f>SUMIFS('Grid GenerationQueue'!AG$5:AG$467,'Grid GenerationQueue'!$AX$5:$AX$467,$B195,'Grid GenerationQueue'!$AY$5:$AY$467,$C195,'Grid GenerationQueue'!$BB$5:$BB$467,"&lt;"&amp;$BE$3)</f>
        <v>0</v>
      </c>
      <c r="CG195">
        <f>SUMIFS('Grid GenerationQueue'!AH$5:AH$467,'Grid GenerationQueue'!$AX$5:$AX$467,$B195,'Grid GenerationQueue'!$AY$5:$AY$467,$C195,'Grid GenerationQueue'!$BB$5:$BB$467,"&lt;"&amp;$BE$3)</f>
        <v>0</v>
      </c>
      <c r="CH195">
        <f>SUMIFS('Grid GenerationQueue'!AI$5:AI$467,'Grid GenerationQueue'!$AX$5:$AX$467,$B195,'Grid GenerationQueue'!$AY$5:$AY$467,$C195,'Grid GenerationQueue'!$BB$5:$BB$467,"&lt;"&amp;$BE$3)</f>
        <v>0</v>
      </c>
      <c r="CI195">
        <f>SUMIFS('Grid GenerationQueue'!AJ$5:AJ$467,'Grid GenerationQueue'!$AX$5:$AX$467,$B195,'Grid GenerationQueue'!$AY$5:$AY$467,$C195,'Grid GenerationQueue'!$BB$5:$BB$467,"&lt;"&amp;$BE$3)</f>
        <v>0</v>
      </c>
      <c r="CJ195">
        <f>SUMIFS('Grid GenerationQueue'!AK$5:AK$467,'Grid GenerationQueue'!$AX$5:$AX$467,$B195,'Grid GenerationQueue'!$AY$5:$AY$467,$C195,'Grid GenerationQueue'!$BB$5:$BB$467,"&lt;"&amp;$BE$3)</f>
        <v>0</v>
      </c>
      <c r="CK195">
        <f>SUMIFS('Grid GenerationQueue'!AL$5:AL$467,'Grid GenerationQueue'!$AX$5:$AX$467,$B195,'Grid GenerationQueue'!$AY$5:$AY$467,$C195,'Grid GenerationQueue'!$BB$5:$BB$467,"&lt;"&amp;$BE$3)</f>
        <v>0</v>
      </c>
      <c r="CL195">
        <f>SUMIFS('Grid GenerationQueue'!AM$5:AM$467,'Grid GenerationQueue'!$AX$5:$AX$467,$B195,'Grid GenerationQueue'!$AY$5:$AY$467,$C195,'Grid GenerationQueue'!$BB$5:$BB$467,"&lt;"&amp;$BE$3)</f>
        <v>0</v>
      </c>
      <c r="CM195">
        <f>SUMIFS('Grid GenerationQueue'!AN$5:AN$467,'Grid GenerationQueue'!$AX$5:$AX$467,$B195,'Grid GenerationQueue'!$AY$5:$AY$467,$C195,'Grid GenerationQueue'!$BB$5:$BB$467,"&lt;"&amp;$BE$3)</f>
        <v>0</v>
      </c>
      <c r="CN195">
        <f>SUMIFS('Grid GenerationQueue'!AO$5:AO$467,'Grid GenerationQueue'!$AX$5:$AX$467,$B195,'Grid GenerationQueue'!$AY$5:$AY$467,$C195,'Grid GenerationQueue'!$BB$5:$BB$467,"&lt;"&amp;$BE$3)</f>
        <v>0</v>
      </c>
      <c r="CO195">
        <f>SUMIFS('Grid GenerationQueue'!AP$5:AP$467,'Grid GenerationQueue'!$AX$5:$AX$467,$B195,'Grid GenerationQueue'!$AY$5:$AY$467,$C195,'Grid GenerationQueue'!$BB$5:$BB$467,"&lt;"&amp;$BE$3)</f>
        <v>0</v>
      </c>
    </row>
    <row r="196" spans="1:93" x14ac:dyDescent="0.35">
      <c r="A196" t="s">
        <v>4651</v>
      </c>
      <c r="B196" t="s">
        <v>4733</v>
      </c>
      <c r="C196">
        <v>115</v>
      </c>
      <c r="D196">
        <f>SUMIFS('Grid GenerationQueue'!AE$5:AE$467,'Grid GenerationQueue'!$AX$5:$AX$467,$B196,'Grid GenerationQueue'!$AY$5:$AY$467,$C196,'Grid GenerationQueue'!$BI$5:$BI$467,"&lt;4")</f>
        <v>0</v>
      </c>
      <c r="E196">
        <f>SUMIFS('Grid GenerationQueue'!AF$5:AF$467,'Grid GenerationQueue'!$AX$5:$AX$467,$B196,'Grid GenerationQueue'!$AY$5:$AY$467,$C196,'Grid GenerationQueue'!$BI$5:$BI$467,"&lt;4")</f>
        <v>0</v>
      </c>
      <c r="F196">
        <f>SUMIFS('Grid GenerationQueue'!AG$5:AG$467,'Grid GenerationQueue'!$AX$5:$AX$467,$B196,'Grid GenerationQueue'!$AY$5:$AY$467,$C196,'Grid GenerationQueue'!$BI$5:$BI$467,"&lt;4")</f>
        <v>0</v>
      </c>
      <c r="G196">
        <f>SUMIFS('Grid GenerationQueue'!AH$5:AH$467,'Grid GenerationQueue'!$AX$5:$AX$467,$B196,'Grid GenerationQueue'!$AY$5:$AY$467,$C196,'Grid GenerationQueue'!$BI$5:$BI$467,"&lt;4")</f>
        <v>0</v>
      </c>
      <c r="H196">
        <f>SUMIFS('Grid GenerationQueue'!AI$5:AI$467,'Grid GenerationQueue'!$AX$5:$AX$467,$B196,'Grid GenerationQueue'!$AY$5:$AY$467,$C196,'Grid GenerationQueue'!$BI$5:$BI$467,"&lt;4")</f>
        <v>0</v>
      </c>
      <c r="I196">
        <f>SUMIFS('Grid GenerationQueue'!AJ$5:AJ$467,'Grid GenerationQueue'!$AX$5:$AX$467,$B196,'Grid GenerationQueue'!$AY$5:$AY$467,$C196,'Grid GenerationQueue'!$BI$5:$BI$467,"&lt;4")</f>
        <v>0</v>
      </c>
      <c r="J196">
        <f>SUMIFS('Grid GenerationQueue'!AK$5:AK$467,'Grid GenerationQueue'!$AX$5:$AX$467,$B196,'Grid GenerationQueue'!$AY$5:$AY$467,$C196,'Grid GenerationQueue'!$BI$5:$BI$467,"&lt;4")</f>
        <v>0</v>
      </c>
      <c r="K196">
        <f>SUMIFS('Grid GenerationQueue'!AL$5:AL$467,'Grid GenerationQueue'!$AX$5:$AX$467,$B196,'Grid GenerationQueue'!$AY$5:$AY$467,$C196,'Grid GenerationQueue'!$BI$5:$BI$467,"&lt;4")</f>
        <v>0</v>
      </c>
      <c r="L196">
        <f>SUMIFS('Grid GenerationQueue'!AM$5:AM$467,'Grid GenerationQueue'!$AX$5:$AX$467,$B196,'Grid GenerationQueue'!$AY$5:$AY$467,$C196,'Grid GenerationQueue'!$BI$5:$BI$467,"&lt;4")</f>
        <v>0</v>
      </c>
      <c r="M196">
        <f>SUMIFS('Grid GenerationQueue'!AN$5:AN$467,'Grid GenerationQueue'!$AX$5:$AX$467,$B196,'Grid GenerationQueue'!$AY$5:$AY$467,$C196,'Grid GenerationQueue'!$BI$5:$BI$467,"&lt;4")</f>
        <v>0</v>
      </c>
      <c r="N196">
        <f>SUMIFS('Grid GenerationQueue'!AO$5:AO$467,'Grid GenerationQueue'!$AX$5:$AX$467,$B196,'Grid GenerationQueue'!$AY$5:$AY$467,$C196,'Grid GenerationQueue'!$BI$5:$BI$467,"&lt;4")</f>
        <v>0</v>
      </c>
      <c r="O196">
        <f>SUMIFS('Grid GenerationQueue'!AP$5:AP$467,'Grid GenerationQueue'!$AX$5:$AX$467,$B196,'Grid GenerationQueue'!$AY$5:$AY$467,$C196,'Grid GenerationQueue'!$BI$5:$BI$467,"&lt;4")</f>
        <v>0</v>
      </c>
      <c r="Q196">
        <f>SUMIFS('Grid GenerationQueue'!AE$5:AE$467,'Grid GenerationQueue'!$AX$5:$AX$467,$B196,'Grid GenerationQueue'!$AY$5:$AY$467,$C196,'Grid GenerationQueue'!$BH$5:$BH$467,"Executed")</f>
        <v>0</v>
      </c>
      <c r="R196">
        <f>SUMIFS('Grid GenerationQueue'!AF$5:AF$467,'Grid GenerationQueue'!$AX$5:$AX$467,$B196,'Grid GenerationQueue'!$AY$5:$AY$467,$C196,'Grid GenerationQueue'!$BH$5:$BH$467,"Executed")</f>
        <v>0</v>
      </c>
      <c r="S196">
        <f>SUMIFS('Grid GenerationQueue'!AG$5:AG$467,'Grid GenerationQueue'!$AX$5:$AX$467,$B196,'Grid GenerationQueue'!$AY$5:$AY$467,$C196,'Grid GenerationQueue'!$BH$5:$BH$467,"Executed")</f>
        <v>0</v>
      </c>
      <c r="T196">
        <f>SUMIFS('Grid GenerationQueue'!AH$5:AH$467,'Grid GenerationQueue'!$AX$5:$AX$467,$B196,'Grid GenerationQueue'!$AY$5:$AY$467,$C196,'Grid GenerationQueue'!$BH$5:$BH$467,"Executed")</f>
        <v>0</v>
      </c>
      <c r="U196">
        <f>SUMIFS('Grid GenerationQueue'!AI$5:AI$467,'Grid GenerationQueue'!$AX$5:$AX$467,$B196,'Grid GenerationQueue'!$AY$5:$AY$467,$C196,'Grid GenerationQueue'!$BH$5:$BH$467,"Executed")</f>
        <v>0</v>
      </c>
      <c r="V196">
        <f>SUMIFS('Grid GenerationQueue'!AJ$5:AJ$467,'Grid GenerationQueue'!$AX$5:$AX$467,$B196,'Grid GenerationQueue'!$AY$5:$AY$467,$C196,'Grid GenerationQueue'!$BH$5:$BH$467,"Executed")</f>
        <v>0</v>
      </c>
      <c r="W196">
        <f>SUMIFS('Grid GenerationQueue'!AK$5:AK$467,'Grid GenerationQueue'!$AX$5:$AX$467,$B196,'Grid GenerationQueue'!$AY$5:$AY$467,$C196,'Grid GenerationQueue'!$BH$5:$BH$467,"Executed")</f>
        <v>0</v>
      </c>
      <c r="X196">
        <f>SUMIFS('Grid GenerationQueue'!AL$5:AL$467,'Grid GenerationQueue'!$AX$5:$AX$467,$B196,'Grid GenerationQueue'!$AY$5:$AY$467,$C196,'Grid GenerationQueue'!$BH$5:$BH$467,"Executed")</f>
        <v>0</v>
      </c>
      <c r="Y196">
        <f>SUMIFS('Grid GenerationQueue'!AM$5:AM$467,'Grid GenerationQueue'!$AX$5:$AX$467,$B196,'Grid GenerationQueue'!$AY$5:$AY$467,$C196,'Grid GenerationQueue'!$BH$5:$BH$467,"Executed")</f>
        <v>0</v>
      </c>
      <c r="Z196">
        <f>SUMIFS('Grid GenerationQueue'!AN$5:AN$467,'Grid GenerationQueue'!$AX$5:$AX$467,$B196,'Grid GenerationQueue'!$AY$5:$AY$467,$C196,'Grid GenerationQueue'!$BH$5:$BH$467,"Executed")</f>
        <v>0</v>
      </c>
      <c r="AA196">
        <f>SUMIFS('Grid GenerationQueue'!AO$5:AO$467,'Grid GenerationQueue'!$AX$5:$AX$467,$B196,'Grid GenerationQueue'!$AY$5:$AY$467,$C196,'Grid GenerationQueue'!$BH$5:$BH$467,"Executed")</f>
        <v>0</v>
      </c>
      <c r="AB196">
        <f>SUMIFS('Grid GenerationQueue'!AP$5:AP$467,'Grid GenerationQueue'!$AX$5:$AX$467,$B196,'Grid GenerationQueue'!$AY$5:$AY$467,$C196,'Grid GenerationQueue'!$BH$5:$BH$467,"Executed")</f>
        <v>0</v>
      </c>
      <c r="AD196">
        <f>SUMIFS('Grid GenerationQueue'!AE$5:AE$467,'Grid GenerationQueue'!$AX$5:$AX$467,$B196,'Grid GenerationQueue'!$AY$5:$AY$467,$C196,'Grid GenerationQueue'!$BF$5:$BF$467,"&lt;&gt;"&amp;"")</f>
        <v>0</v>
      </c>
      <c r="AE196">
        <f>SUMIFS('Grid GenerationQueue'!AF$5:AF$467,'Grid GenerationQueue'!$AX$5:$AX$467,$B196,'Grid GenerationQueue'!$AY$5:$AY$467,$C196,'Grid GenerationQueue'!$BF$5:$BF$467,"&lt;&gt;"&amp;"")</f>
        <v>0</v>
      </c>
      <c r="AF196">
        <f>SUMIFS('Grid GenerationQueue'!AG$5:AG$467,'Grid GenerationQueue'!$AX$5:$AX$467,$B196,'Grid GenerationQueue'!$AY$5:$AY$467,$C196,'Grid GenerationQueue'!$BF$5:$BF$467,"&lt;&gt;"&amp;"")</f>
        <v>0</v>
      </c>
      <c r="AG196">
        <f>SUMIFS('Grid GenerationQueue'!AH$5:AH$467,'Grid GenerationQueue'!$AX$5:$AX$467,$B196,'Grid GenerationQueue'!$AY$5:$AY$467,$C196,'Grid GenerationQueue'!$BF$5:$BF$467,"&lt;&gt;"&amp;"")</f>
        <v>0</v>
      </c>
      <c r="AH196">
        <f>SUMIFS('Grid GenerationQueue'!AI$5:AI$467,'Grid GenerationQueue'!$AX$5:$AX$467,$B196,'Grid GenerationQueue'!$AY$5:$AY$467,$C196,'Grid GenerationQueue'!$BF$5:$BF$467,"&lt;&gt;"&amp;"")</f>
        <v>0</v>
      </c>
      <c r="AI196">
        <f>SUMIFS('Grid GenerationQueue'!AJ$5:AJ$467,'Grid GenerationQueue'!$AX$5:$AX$467,$B196,'Grid GenerationQueue'!$AY$5:$AY$467,$C196,'Grid GenerationQueue'!$BF$5:$BF$467,"&lt;&gt;"&amp;"")</f>
        <v>0</v>
      </c>
      <c r="AJ196">
        <f>SUMIFS('Grid GenerationQueue'!AK$5:AK$467,'Grid GenerationQueue'!$AX$5:$AX$467,$B196,'Grid GenerationQueue'!$AY$5:$AY$467,$C196,'Grid GenerationQueue'!$BF$5:$BF$467,"&lt;&gt;"&amp;"")</f>
        <v>0</v>
      </c>
      <c r="AK196">
        <f>SUMIFS('Grid GenerationQueue'!AL$5:AL$467,'Grid GenerationQueue'!$AX$5:$AX$467,$B196,'Grid GenerationQueue'!$AY$5:$AY$467,$C196,'Grid GenerationQueue'!$BF$5:$BF$467,"&lt;&gt;"&amp;"")</f>
        <v>0</v>
      </c>
      <c r="AL196">
        <f>SUMIFS('Grid GenerationQueue'!AM$5:AM$467,'Grid GenerationQueue'!$AX$5:$AX$467,$B196,'Grid GenerationQueue'!$AY$5:$AY$467,$C196,'Grid GenerationQueue'!$BF$5:$BF$467,"&lt;&gt;"&amp;"")</f>
        <v>0</v>
      </c>
      <c r="AM196">
        <f>SUMIFS('Grid GenerationQueue'!AN$5:AN$467,'Grid GenerationQueue'!$AX$5:$AX$467,$B196,'Grid GenerationQueue'!$AY$5:$AY$467,$C196,'Grid GenerationQueue'!$BF$5:$BF$467,"&lt;&gt;"&amp;"")</f>
        <v>0</v>
      </c>
      <c r="AN196">
        <f>SUMIFS('Grid GenerationQueue'!AO$5:AO$467,'Grid GenerationQueue'!$AX$5:$AX$467,$B196,'Grid GenerationQueue'!$AY$5:$AY$467,$C196,'Grid GenerationQueue'!$BF$5:$BF$467,"&lt;&gt;"&amp;"")</f>
        <v>0</v>
      </c>
      <c r="AO196">
        <f>SUMIFS('Grid GenerationQueue'!AP$5:AP$467,'Grid GenerationQueue'!$AX$5:$AX$467,$B196,'Grid GenerationQueue'!$AY$5:$AY$467,$C196,'Grid GenerationQueue'!$BF$5:$BF$467,"&lt;&gt;"&amp;"")</f>
        <v>0</v>
      </c>
      <c r="AQ196">
        <f>SUMIFS('Grid GenerationQueue'!AE$5:AE$467,'Grid GenerationQueue'!$AX$5:$AX$467,$B196,'Grid GenerationQueue'!$AY$5:$AY$467,$C196)</f>
        <v>0</v>
      </c>
      <c r="AR196">
        <f>SUMIFS('Grid GenerationQueue'!AF$5:AF$467,'Grid GenerationQueue'!$AX$5:$AX$467,$B196,'Grid GenerationQueue'!$AY$5:$AY$467,$C196)</f>
        <v>0</v>
      </c>
      <c r="AS196">
        <f>SUMIFS('Grid GenerationQueue'!AG$5:AG$467,'Grid GenerationQueue'!$AX$5:$AX$467,$B196,'Grid GenerationQueue'!$AY$5:$AY$467,$C196)</f>
        <v>0</v>
      </c>
      <c r="AT196">
        <f>SUMIFS('Grid GenerationQueue'!AH$5:AH$467,'Grid GenerationQueue'!$AX$5:$AX$467,$B196,'Grid GenerationQueue'!$AY$5:$AY$467,$C196)</f>
        <v>0</v>
      </c>
      <c r="AU196">
        <f>SUMIFS('Grid GenerationQueue'!AI$5:AI$467,'Grid GenerationQueue'!$AX$5:$AX$467,$B196,'Grid GenerationQueue'!$AY$5:$AY$467,$C196)</f>
        <v>0</v>
      </c>
      <c r="AV196">
        <f>SUMIFS('Grid GenerationQueue'!AJ$5:AJ$467,'Grid GenerationQueue'!$AX$5:$AX$467,$B196,'Grid GenerationQueue'!$AY$5:$AY$467,$C196)</f>
        <v>0</v>
      </c>
      <c r="AW196">
        <f>SUMIFS('Grid GenerationQueue'!AK$5:AK$467,'Grid GenerationQueue'!$AX$5:$AX$467,$B196,'Grid GenerationQueue'!$AY$5:$AY$467,$C196)</f>
        <v>0</v>
      </c>
      <c r="AX196">
        <f>SUMIFS('Grid GenerationQueue'!AL$5:AL$467,'Grid GenerationQueue'!$AX$5:$AX$467,$B196,'Grid GenerationQueue'!$AY$5:$AY$467,$C196)</f>
        <v>0</v>
      </c>
      <c r="AY196">
        <f>SUMIFS('Grid GenerationQueue'!AM$5:AM$467,'Grid GenerationQueue'!$AX$5:$AX$467,$B196,'Grid GenerationQueue'!$AY$5:$AY$467,$C196)</f>
        <v>0</v>
      </c>
      <c r="AZ196">
        <f>SUMIFS('Grid GenerationQueue'!AN$5:AN$467,'Grid GenerationQueue'!$AX$5:$AX$467,$B196,'Grid GenerationQueue'!$AY$5:$AY$467,$C196)</f>
        <v>0</v>
      </c>
      <c r="BA196">
        <f>SUMIFS('Grid GenerationQueue'!AO$5:AO$467,'Grid GenerationQueue'!$AX$5:$AX$467,$B196,'Grid GenerationQueue'!$AY$5:$AY$467,$C196)</f>
        <v>0</v>
      </c>
      <c r="BB196">
        <f>SUMIFS('Grid GenerationQueue'!AP$5:AP$467,'Grid GenerationQueue'!$AX$5:$AX$467,$B196,'Grid GenerationQueue'!$AY$5:$AY$467,$C196)</f>
        <v>0</v>
      </c>
      <c r="BD196">
        <f>SUMIFS('Grid GenerationQueue'!AE$5:AE$467,'Grid GenerationQueue'!$AX$5:$AX$467,$B196,'Grid GenerationQueue'!$AY$5:$AY$467,$C196,'Grid GenerationQueue'!$BH$5:$BH$467,"Executed",'Grid GenerationQueue'!$BB$5:$BB$467,"&lt;"&amp;$BE$3)</f>
        <v>0</v>
      </c>
      <c r="BE196">
        <f>SUMIFS('Grid GenerationQueue'!AF$5:AF$467,'Grid GenerationQueue'!$AX$5:$AX$467,$B196,'Grid GenerationQueue'!$AY$5:$AY$467,$C196,'Grid GenerationQueue'!$BH$5:$BH$467,"Executed",'Grid GenerationQueue'!$BB$5:$BB$467,"&lt;"&amp;$BE$3)</f>
        <v>0</v>
      </c>
      <c r="BF196">
        <f>SUMIFS('Grid GenerationQueue'!AG$5:AG$467,'Grid GenerationQueue'!$AX$5:$AX$467,$B196,'Grid GenerationQueue'!$AY$5:$AY$467,$C196,'Grid GenerationQueue'!$BH$5:$BH$467,"Executed",'Grid GenerationQueue'!$BB$5:$BB$467,"&lt;"&amp;$BE$3)</f>
        <v>0</v>
      </c>
      <c r="BG196">
        <f>SUMIFS('Grid GenerationQueue'!AH$5:AH$467,'Grid GenerationQueue'!$AX$5:$AX$467,$B196,'Grid GenerationQueue'!$AY$5:$AY$467,$C196,'Grid GenerationQueue'!$BH$5:$BH$467,"Executed",'Grid GenerationQueue'!$BB$5:$BB$467,"&lt;"&amp;$BE$3)</f>
        <v>0</v>
      </c>
      <c r="BH196">
        <f>SUMIFS('Grid GenerationQueue'!AI$5:AI$467,'Grid GenerationQueue'!$AX$5:$AX$467,$B196,'Grid GenerationQueue'!$AY$5:$AY$467,$C196,'Grid GenerationQueue'!$BH$5:$BH$467,"Executed",'Grid GenerationQueue'!$BB$5:$BB$467,"&lt;"&amp;$BE$3)</f>
        <v>0</v>
      </c>
      <c r="BI196">
        <f>SUMIFS('Grid GenerationQueue'!AJ$5:AJ$467,'Grid GenerationQueue'!$AX$5:$AX$467,$B196,'Grid GenerationQueue'!$AY$5:$AY$467,$C196,'Grid GenerationQueue'!$BH$5:$BH$467,"Executed",'Grid GenerationQueue'!$BB$5:$BB$467,"&lt;"&amp;$BE$3)</f>
        <v>0</v>
      </c>
      <c r="BJ196">
        <f>SUMIFS('Grid GenerationQueue'!AK$5:AK$467,'Grid GenerationQueue'!$AX$5:$AX$467,$B196,'Grid GenerationQueue'!$AY$5:$AY$467,$C196,'Grid GenerationQueue'!$BH$5:$BH$467,"Executed",'Grid GenerationQueue'!$BB$5:$BB$467,"&lt;"&amp;$BE$3)</f>
        <v>0</v>
      </c>
      <c r="BK196">
        <f>SUMIFS('Grid GenerationQueue'!AL$5:AL$467,'Grid GenerationQueue'!$AX$5:$AX$467,$B196,'Grid GenerationQueue'!$AY$5:$AY$467,$C196,'Grid GenerationQueue'!$BH$5:$BH$467,"Executed",'Grid GenerationQueue'!$BB$5:$BB$467,"&lt;"&amp;$BE$3)</f>
        <v>0</v>
      </c>
      <c r="BL196">
        <f>SUMIFS('Grid GenerationQueue'!AM$5:AM$467,'Grid GenerationQueue'!$AX$5:$AX$467,$B196,'Grid GenerationQueue'!$AY$5:$AY$467,$C196,'Grid GenerationQueue'!$BH$5:$BH$467,"Executed",'Grid GenerationQueue'!$BB$5:$BB$467,"&lt;"&amp;$BE$3)</f>
        <v>0</v>
      </c>
      <c r="BM196">
        <f>SUMIFS('Grid GenerationQueue'!AN$5:AN$467,'Grid GenerationQueue'!$AX$5:$AX$467,$B196,'Grid GenerationQueue'!$AY$5:$AY$467,$C196,'Grid GenerationQueue'!$BH$5:$BH$467,"Executed",'Grid GenerationQueue'!$BB$5:$BB$467,"&lt;"&amp;$BE$3)</f>
        <v>0</v>
      </c>
      <c r="BN196">
        <f>SUMIFS('Grid GenerationQueue'!AO$5:AO$467,'Grid GenerationQueue'!$AX$5:$AX$467,$B196,'Grid GenerationQueue'!$AY$5:$AY$467,$C196,'Grid GenerationQueue'!$BH$5:$BH$467,"Executed",'Grid GenerationQueue'!$BB$5:$BB$467,"&lt;"&amp;$BE$3)</f>
        <v>0</v>
      </c>
      <c r="BO196">
        <f>SUMIFS('Grid GenerationQueue'!AP$5:AP$467,'Grid GenerationQueue'!$AX$5:$AX$467,$B196,'Grid GenerationQueue'!$AY$5:$AY$467,$C196,'Grid GenerationQueue'!$BH$5:$BH$467,"Executed",'Grid GenerationQueue'!$BB$5:$BB$467,"&lt;"&amp;$BE$3)</f>
        <v>0</v>
      </c>
      <c r="BQ196">
        <f>SUMIFS('Grid GenerationQueue'!AE$5:AE$467,'Grid GenerationQueue'!$AX$5:$AX$467,$B196,'Grid GenerationQueue'!$AY$5:$AY$467,$C196,'Grid GenerationQueue'!$BF$5:$BF$467,"&lt;&gt;"&amp;"",'Grid GenerationQueue'!$BB$5:$BB$467,"&lt;"&amp;$BE$3)</f>
        <v>0</v>
      </c>
      <c r="BR196">
        <f>SUMIFS('Grid GenerationQueue'!AF$5:AF$467,'Grid GenerationQueue'!$AX$5:$AX$467,$B196,'Grid GenerationQueue'!$AY$5:$AY$467,$C196,'Grid GenerationQueue'!$BF$5:$BF$467,"&lt;&gt;"&amp;"",'Grid GenerationQueue'!$BB$5:$BB$467,"&lt;"&amp;$BE$3)</f>
        <v>0</v>
      </c>
      <c r="BS196">
        <f>SUMIFS('Grid GenerationQueue'!AG$5:AG$467,'Grid GenerationQueue'!$AX$5:$AX$467,$B196,'Grid GenerationQueue'!$AY$5:$AY$467,$C196,'Grid GenerationQueue'!$BF$5:$BF$467,"&lt;&gt;"&amp;"",'Grid GenerationQueue'!$BB$5:$BB$467,"&lt;"&amp;$BE$3)</f>
        <v>0</v>
      </c>
      <c r="BT196">
        <f>SUMIFS('Grid GenerationQueue'!AH$5:AH$467,'Grid GenerationQueue'!$AX$5:$AX$467,$B196,'Grid GenerationQueue'!$AY$5:$AY$467,$C196,'Grid GenerationQueue'!$BF$5:$BF$467,"&lt;&gt;"&amp;"",'Grid GenerationQueue'!$BB$5:$BB$467,"&lt;"&amp;$BE$3)</f>
        <v>0</v>
      </c>
      <c r="BU196">
        <f>SUMIFS('Grid GenerationQueue'!AI$5:AI$467,'Grid GenerationQueue'!$AX$5:$AX$467,$B196,'Grid GenerationQueue'!$AY$5:$AY$467,$C196,'Grid GenerationQueue'!$BF$5:$BF$467,"&lt;&gt;"&amp;"",'Grid GenerationQueue'!$BB$5:$BB$467,"&lt;"&amp;$BE$3)</f>
        <v>0</v>
      </c>
      <c r="BV196">
        <f>SUMIFS('Grid GenerationQueue'!AJ$5:AJ$467,'Grid GenerationQueue'!$AX$5:$AX$467,$B196,'Grid GenerationQueue'!$AY$5:$AY$467,$C196,'Grid GenerationQueue'!$BF$5:$BF$467,"&lt;&gt;"&amp;"",'Grid GenerationQueue'!$BB$5:$BB$467,"&lt;"&amp;$BE$3)</f>
        <v>0</v>
      </c>
      <c r="BW196">
        <f>SUMIFS('Grid GenerationQueue'!AK$5:AK$467,'Grid GenerationQueue'!$AX$5:$AX$467,$B196,'Grid GenerationQueue'!$AY$5:$AY$467,$C196,'Grid GenerationQueue'!$BF$5:$BF$467,"&lt;&gt;"&amp;"",'Grid GenerationQueue'!$BB$5:$BB$467,"&lt;"&amp;$BE$3)</f>
        <v>0</v>
      </c>
      <c r="BX196">
        <f>SUMIFS('Grid GenerationQueue'!AL$5:AL$467,'Grid GenerationQueue'!$AX$5:$AX$467,$B196,'Grid GenerationQueue'!$AY$5:$AY$467,$C196,'Grid GenerationQueue'!$BF$5:$BF$467,"&lt;&gt;"&amp;"",'Grid GenerationQueue'!$BB$5:$BB$467,"&lt;"&amp;$BE$3)</f>
        <v>0</v>
      </c>
      <c r="BY196">
        <f>SUMIFS('Grid GenerationQueue'!AM$5:AM$467,'Grid GenerationQueue'!$AX$5:$AX$467,$B196,'Grid GenerationQueue'!$AY$5:$AY$467,$C196,'Grid GenerationQueue'!$BF$5:$BF$467,"&lt;&gt;"&amp;"",'Grid GenerationQueue'!$BB$5:$BB$467,"&lt;"&amp;$BE$3)</f>
        <v>0</v>
      </c>
      <c r="BZ196">
        <f>SUMIFS('Grid GenerationQueue'!AN$5:AN$467,'Grid GenerationQueue'!$AX$5:$AX$467,$B196,'Grid GenerationQueue'!$AY$5:$AY$467,$C196,'Grid GenerationQueue'!$BF$5:$BF$467,"&lt;&gt;"&amp;"",'Grid GenerationQueue'!$BB$5:$BB$467,"&lt;"&amp;$BE$3)</f>
        <v>0</v>
      </c>
      <c r="CA196">
        <f>SUMIFS('Grid GenerationQueue'!AO$5:AO$467,'Grid GenerationQueue'!$AX$5:$AX$467,$B196,'Grid GenerationQueue'!$AY$5:$AY$467,$C196,'Grid GenerationQueue'!$BF$5:$BF$467,"&lt;&gt;"&amp;"",'Grid GenerationQueue'!$BB$5:$BB$467,"&lt;"&amp;$BE$3)</f>
        <v>0</v>
      </c>
      <c r="CB196">
        <f>SUMIFS('Grid GenerationQueue'!AP$5:AP$467,'Grid GenerationQueue'!$AX$5:$AX$467,$B196,'Grid GenerationQueue'!$AY$5:$AY$467,$C196,'Grid GenerationQueue'!$BF$5:$BF$467,"&lt;&gt;"&amp;"",'Grid GenerationQueue'!$BB$5:$BB$467,"&lt;"&amp;$BE$3)</f>
        <v>0</v>
      </c>
      <c r="CD196">
        <f>SUMIFS('Grid GenerationQueue'!AE$5:AE$467,'Grid GenerationQueue'!$AX$5:$AX$467,$B196,'Grid GenerationQueue'!$AY$5:$AY$467,$C196,'Grid GenerationQueue'!$BB$5:$BB$467,"&lt;"&amp;$BE$3)</f>
        <v>0</v>
      </c>
      <c r="CE196">
        <f>SUMIFS('Grid GenerationQueue'!AF$5:AF$467,'Grid GenerationQueue'!$AX$5:$AX$467,$B196,'Grid GenerationQueue'!$AY$5:$AY$467,$C196,'Grid GenerationQueue'!$BB$5:$BB$467,"&lt;"&amp;$BE$3)</f>
        <v>0</v>
      </c>
      <c r="CF196">
        <f>SUMIFS('Grid GenerationQueue'!AG$5:AG$467,'Grid GenerationQueue'!$AX$5:$AX$467,$B196,'Grid GenerationQueue'!$AY$5:$AY$467,$C196,'Grid GenerationQueue'!$BB$5:$BB$467,"&lt;"&amp;$BE$3)</f>
        <v>0</v>
      </c>
      <c r="CG196">
        <f>SUMIFS('Grid GenerationQueue'!AH$5:AH$467,'Grid GenerationQueue'!$AX$5:$AX$467,$B196,'Grid GenerationQueue'!$AY$5:$AY$467,$C196,'Grid GenerationQueue'!$BB$5:$BB$467,"&lt;"&amp;$BE$3)</f>
        <v>0</v>
      </c>
      <c r="CH196">
        <f>SUMIFS('Grid GenerationQueue'!AI$5:AI$467,'Grid GenerationQueue'!$AX$5:$AX$467,$B196,'Grid GenerationQueue'!$AY$5:$AY$467,$C196,'Grid GenerationQueue'!$BB$5:$BB$467,"&lt;"&amp;$BE$3)</f>
        <v>0</v>
      </c>
      <c r="CI196">
        <f>SUMIFS('Grid GenerationQueue'!AJ$5:AJ$467,'Grid GenerationQueue'!$AX$5:$AX$467,$B196,'Grid GenerationQueue'!$AY$5:$AY$467,$C196,'Grid GenerationQueue'!$BB$5:$BB$467,"&lt;"&amp;$BE$3)</f>
        <v>0</v>
      </c>
      <c r="CJ196">
        <f>SUMIFS('Grid GenerationQueue'!AK$5:AK$467,'Grid GenerationQueue'!$AX$5:$AX$467,$B196,'Grid GenerationQueue'!$AY$5:$AY$467,$C196,'Grid GenerationQueue'!$BB$5:$BB$467,"&lt;"&amp;$BE$3)</f>
        <v>0</v>
      </c>
      <c r="CK196">
        <f>SUMIFS('Grid GenerationQueue'!AL$5:AL$467,'Grid GenerationQueue'!$AX$5:$AX$467,$B196,'Grid GenerationQueue'!$AY$5:$AY$467,$C196,'Grid GenerationQueue'!$BB$5:$BB$467,"&lt;"&amp;$BE$3)</f>
        <v>0</v>
      </c>
      <c r="CL196">
        <f>SUMIFS('Grid GenerationQueue'!AM$5:AM$467,'Grid GenerationQueue'!$AX$5:$AX$467,$B196,'Grid GenerationQueue'!$AY$5:$AY$467,$C196,'Grid GenerationQueue'!$BB$5:$BB$467,"&lt;"&amp;$BE$3)</f>
        <v>0</v>
      </c>
      <c r="CM196">
        <f>SUMIFS('Grid GenerationQueue'!AN$5:AN$467,'Grid GenerationQueue'!$AX$5:$AX$467,$B196,'Grid GenerationQueue'!$AY$5:$AY$467,$C196,'Grid GenerationQueue'!$BB$5:$BB$467,"&lt;"&amp;$BE$3)</f>
        <v>0</v>
      </c>
      <c r="CN196">
        <f>SUMIFS('Grid GenerationQueue'!AO$5:AO$467,'Grid GenerationQueue'!$AX$5:$AX$467,$B196,'Grid GenerationQueue'!$AY$5:$AY$467,$C196,'Grid GenerationQueue'!$BB$5:$BB$467,"&lt;"&amp;$BE$3)</f>
        <v>0</v>
      </c>
      <c r="CO196">
        <f>SUMIFS('Grid GenerationQueue'!AP$5:AP$467,'Grid GenerationQueue'!$AX$5:$AX$467,$B196,'Grid GenerationQueue'!$AY$5:$AY$467,$C196,'Grid GenerationQueue'!$BB$5:$BB$467,"&lt;"&amp;$BE$3)</f>
        <v>0</v>
      </c>
    </row>
    <row r="197" spans="1:93" x14ac:dyDescent="0.35">
      <c r="A197" t="s">
        <v>4653</v>
      </c>
      <c r="B197" t="s">
        <v>4734</v>
      </c>
      <c r="C197">
        <v>115</v>
      </c>
      <c r="D197">
        <f>SUMIFS('Grid GenerationQueue'!AE$5:AE$467,'Grid GenerationQueue'!$AX$5:$AX$467,$B197,'Grid GenerationQueue'!$AY$5:$AY$467,$C197,'Grid GenerationQueue'!$BI$5:$BI$467,"&lt;4")</f>
        <v>0</v>
      </c>
      <c r="E197">
        <f>SUMIFS('Grid GenerationQueue'!AF$5:AF$467,'Grid GenerationQueue'!$AX$5:$AX$467,$B197,'Grid GenerationQueue'!$AY$5:$AY$467,$C197,'Grid GenerationQueue'!$BI$5:$BI$467,"&lt;4")</f>
        <v>0</v>
      </c>
      <c r="F197">
        <f>SUMIFS('Grid GenerationQueue'!AG$5:AG$467,'Grid GenerationQueue'!$AX$5:$AX$467,$B197,'Grid GenerationQueue'!$AY$5:$AY$467,$C197,'Grid GenerationQueue'!$BI$5:$BI$467,"&lt;4")</f>
        <v>0</v>
      </c>
      <c r="G197">
        <f>SUMIFS('Grid GenerationQueue'!AH$5:AH$467,'Grid GenerationQueue'!$AX$5:$AX$467,$B197,'Grid GenerationQueue'!$AY$5:$AY$467,$C197,'Grid GenerationQueue'!$BI$5:$BI$467,"&lt;4")</f>
        <v>0</v>
      </c>
      <c r="H197">
        <f>SUMIFS('Grid GenerationQueue'!AI$5:AI$467,'Grid GenerationQueue'!$AX$5:$AX$467,$B197,'Grid GenerationQueue'!$AY$5:$AY$467,$C197,'Grid GenerationQueue'!$BI$5:$BI$467,"&lt;4")</f>
        <v>0</v>
      </c>
      <c r="I197">
        <f>SUMIFS('Grid GenerationQueue'!AJ$5:AJ$467,'Grid GenerationQueue'!$AX$5:$AX$467,$B197,'Grid GenerationQueue'!$AY$5:$AY$467,$C197,'Grid GenerationQueue'!$BI$5:$BI$467,"&lt;4")</f>
        <v>0</v>
      </c>
      <c r="J197">
        <f>SUMIFS('Grid GenerationQueue'!AK$5:AK$467,'Grid GenerationQueue'!$AX$5:$AX$467,$B197,'Grid GenerationQueue'!$AY$5:$AY$467,$C197,'Grid GenerationQueue'!$BI$5:$BI$467,"&lt;4")</f>
        <v>0</v>
      </c>
      <c r="K197">
        <f>SUMIFS('Grid GenerationQueue'!AL$5:AL$467,'Grid GenerationQueue'!$AX$5:$AX$467,$B197,'Grid GenerationQueue'!$AY$5:$AY$467,$C197,'Grid GenerationQueue'!$BI$5:$BI$467,"&lt;4")</f>
        <v>0</v>
      </c>
      <c r="L197">
        <f>SUMIFS('Grid GenerationQueue'!AM$5:AM$467,'Grid GenerationQueue'!$AX$5:$AX$467,$B197,'Grid GenerationQueue'!$AY$5:$AY$467,$C197,'Grid GenerationQueue'!$BI$5:$BI$467,"&lt;4")</f>
        <v>0</v>
      </c>
      <c r="M197">
        <f>SUMIFS('Grid GenerationQueue'!AN$5:AN$467,'Grid GenerationQueue'!$AX$5:$AX$467,$B197,'Grid GenerationQueue'!$AY$5:$AY$467,$C197,'Grid GenerationQueue'!$BI$5:$BI$467,"&lt;4")</f>
        <v>0</v>
      </c>
      <c r="N197">
        <f>SUMIFS('Grid GenerationQueue'!AO$5:AO$467,'Grid GenerationQueue'!$AX$5:$AX$467,$B197,'Grid GenerationQueue'!$AY$5:$AY$467,$C197,'Grid GenerationQueue'!$BI$5:$BI$467,"&lt;4")</f>
        <v>0</v>
      </c>
      <c r="O197">
        <f>SUMIFS('Grid GenerationQueue'!AP$5:AP$467,'Grid GenerationQueue'!$AX$5:$AX$467,$B197,'Grid GenerationQueue'!$AY$5:$AY$467,$C197,'Grid GenerationQueue'!$BI$5:$BI$467,"&lt;4")</f>
        <v>0</v>
      </c>
      <c r="Q197">
        <f>SUMIFS('Grid GenerationQueue'!AE$5:AE$467,'Grid GenerationQueue'!$AX$5:$AX$467,$B197,'Grid GenerationQueue'!$AY$5:$AY$467,$C197,'Grid GenerationQueue'!$BH$5:$BH$467,"Executed")</f>
        <v>0</v>
      </c>
      <c r="R197">
        <f>SUMIFS('Grid GenerationQueue'!AF$5:AF$467,'Grid GenerationQueue'!$AX$5:$AX$467,$B197,'Grid GenerationQueue'!$AY$5:$AY$467,$C197,'Grid GenerationQueue'!$BH$5:$BH$467,"Executed")</f>
        <v>0</v>
      </c>
      <c r="S197">
        <f>SUMIFS('Grid GenerationQueue'!AG$5:AG$467,'Grid GenerationQueue'!$AX$5:$AX$467,$B197,'Grid GenerationQueue'!$AY$5:$AY$467,$C197,'Grid GenerationQueue'!$BH$5:$BH$467,"Executed")</f>
        <v>0</v>
      </c>
      <c r="T197">
        <f>SUMIFS('Grid GenerationQueue'!AH$5:AH$467,'Grid GenerationQueue'!$AX$5:$AX$467,$B197,'Grid GenerationQueue'!$AY$5:$AY$467,$C197,'Grid GenerationQueue'!$BH$5:$BH$467,"Executed")</f>
        <v>0</v>
      </c>
      <c r="U197">
        <f>SUMIFS('Grid GenerationQueue'!AI$5:AI$467,'Grid GenerationQueue'!$AX$5:$AX$467,$B197,'Grid GenerationQueue'!$AY$5:$AY$467,$C197,'Grid GenerationQueue'!$BH$5:$BH$467,"Executed")</f>
        <v>0</v>
      </c>
      <c r="V197">
        <f>SUMIFS('Grid GenerationQueue'!AJ$5:AJ$467,'Grid GenerationQueue'!$AX$5:$AX$467,$B197,'Grid GenerationQueue'!$AY$5:$AY$467,$C197,'Grid GenerationQueue'!$BH$5:$BH$467,"Executed")</f>
        <v>0</v>
      </c>
      <c r="W197">
        <f>SUMIFS('Grid GenerationQueue'!AK$5:AK$467,'Grid GenerationQueue'!$AX$5:$AX$467,$B197,'Grid GenerationQueue'!$AY$5:$AY$467,$C197,'Grid GenerationQueue'!$BH$5:$BH$467,"Executed")</f>
        <v>0</v>
      </c>
      <c r="X197">
        <f>SUMIFS('Grid GenerationQueue'!AL$5:AL$467,'Grid GenerationQueue'!$AX$5:$AX$467,$B197,'Grid GenerationQueue'!$AY$5:$AY$467,$C197,'Grid GenerationQueue'!$BH$5:$BH$467,"Executed")</f>
        <v>0</v>
      </c>
      <c r="Y197">
        <f>SUMIFS('Grid GenerationQueue'!AM$5:AM$467,'Grid GenerationQueue'!$AX$5:$AX$467,$B197,'Grid GenerationQueue'!$AY$5:$AY$467,$C197,'Grid GenerationQueue'!$BH$5:$BH$467,"Executed")</f>
        <v>0</v>
      </c>
      <c r="Z197">
        <f>SUMIFS('Grid GenerationQueue'!AN$5:AN$467,'Grid GenerationQueue'!$AX$5:$AX$467,$B197,'Grid GenerationQueue'!$AY$5:$AY$467,$C197,'Grid GenerationQueue'!$BH$5:$BH$467,"Executed")</f>
        <v>0</v>
      </c>
      <c r="AA197">
        <f>SUMIFS('Grid GenerationQueue'!AO$5:AO$467,'Grid GenerationQueue'!$AX$5:$AX$467,$B197,'Grid GenerationQueue'!$AY$5:$AY$467,$C197,'Grid GenerationQueue'!$BH$5:$BH$467,"Executed")</f>
        <v>0</v>
      </c>
      <c r="AB197">
        <f>SUMIFS('Grid GenerationQueue'!AP$5:AP$467,'Grid GenerationQueue'!$AX$5:$AX$467,$B197,'Grid GenerationQueue'!$AY$5:$AY$467,$C197,'Grid GenerationQueue'!$BH$5:$BH$467,"Executed")</f>
        <v>0</v>
      </c>
      <c r="AD197">
        <f>SUMIFS('Grid GenerationQueue'!AE$5:AE$467,'Grid GenerationQueue'!$AX$5:$AX$467,$B197,'Grid GenerationQueue'!$AY$5:$AY$467,$C197,'Grid GenerationQueue'!$BF$5:$BF$467,"&lt;&gt;"&amp;"")</f>
        <v>0</v>
      </c>
      <c r="AE197">
        <f>SUMIFS('Grid GenerationQueue'!AF$5:AF$467,'Grid GenerationQueue'!$AX$5:$AX$467,$B197,'Grid GenerationQueue'!$AY$5:$AY$467,$C197,'Grid GenerationQueue'!$BF$5:$BF$467,"&lt;&gt;"&amp;"")</f>
        <v>0</v>
      </c>
      <c r="AF197">
        <f>SUMIFS('Grid GenerationQueue'!AG$5:AG$467,'Grid GenerationQueue'!$AX$5:$AX$467,$B197,'Grid GenerationQueue'!$AY$5:$AY$467,$C197,'Grid GenerationQueue'!$BF$5:$BF$467,"&lt;&gt;"&amp;"")</f>
        <v>0</v>
      </c>
      <c r="AG197">
        <f>SUMIFS('Grid GenerationQueue'!AH$5:AH$467,'Grid GenerationQueue'!$AX$5:$AX$467,$B197,'Grid GenerationQueue'!$AY$5:$AY$467,$C197,'Grid GenerationQueue'!$BF$5:$BF$467,"&lt;&gt;"&amp;"")</f>
        <v>0</v>
      </c>
      <c r="AH197">
        <f>SUMIFS('Grid GenerationQueue'!AI$5:AI$467,'Grid GenerationQueue'!$AX$5:$AX$467,$B197,'Grid GenerationQueue'!$AY$5:$AY$467,$C197,'Grid GenerationQueue'!$BF$5:$BF$467,"&lt;&gt;"&amp;"")</f>
        <v>0</v>
      </c>
      <c r="AI197">
        <f>SUMIFS('Grid GenerationQueue'!AJ$5:AJ$467,'Grid GenerationQueue'!$AX$5:$AX$467,$B197,'Grid GenerationQueue'!$AY$5:$AY$467,$C197,'Grid GenerationQueue'!$BF$5:$BF$467,"&lt;&gt;"&amp;"")</f>
        <v>0</v>
      </c>
      <c r="AJ197">
        <f>SUMIFS('Grid GenerationQueue'!AK$5:AK$467,'Grid GenerationQueue'!$AX$5:$AX$467,$B197,'Grid GenerationQueue'!$AY$5:$AY$467,$C197,'Grid GenerationQueue'!$BF$5:$BF$467,"&lt;&gt;"&amp;"")</f>
        <v>0</v>
      </c>
      <c r="AK197">
        <f>SUMIFS('Grid GenerationQueue'!AL$5:AL$467,'Grid GenerationQueue'!$AX$5:$AX$467,$B197,'Grid GenerationQueue'!$AY$5:$AY$467,$C197,'Grid GenerationQueue'!$BF$5:$BF$467,"&lt;&gt;"&amp;"")</f>
        <v>0</v>
      </c>
      <c r="AL197">
        <f>SUMIFS('Grid GenerationQueue'!AM$5:AM$467,'Grid GenerationQueue'!$AX$5:$AX$467,$B197,'Grid GenerationQueue'!$AY$5:$AY$467,$C197,'Grid GenerationQueue'!$BF$5:$BF$467,"&lt;&gt;"&amp;"")</f>
        <v>0</v>
      </c>
      <c r="AM197">
        <f>SUMIFS('Grid GenerationQueue'!AN$5:AN$467,'Grid GenerationQueue'!$AX$5:$AX$467,$B197,'Grid GenerationQueue'!$AY$5:$AY$467,$C197,'Grid GenerationQueue'!$BF$5:$BF$467,"&lt;&gt;"&amp;"")</f>
        <v>0</v>
      </c>
      <c r="AN197">
        <f>SUMIFS('Grid GenerationQueue'!AO$5:AO$467,'Grid GenerationQueue'!$AX$5:$AX$467,$B197,'Grid GenerationQueue'!$AY$5:$AY$467,$C197,'Grid GenerationQueue'!$BF$5:$BF$467,"&lt;&gt;"&amp;"")</f>
        <v>0</v>
      </c>
      <c r="AO197">
        <f>SUMIFS('Grid GenerationQueue'!AP$5:AP$467,'Grid GenerationQueue'!$AX$5:$AX$467,$B197,'Grid GenerationQueue'!$AY$5:$AY$467,$C197,'Grid GenerationQueue'!$BF$5:$BF$467,"&lt;&gt;"&amp;"")</f>
        <v>0</v>
      </c>
      <c r="AQ197">
        <f>SUMIFS('Grid GenerationQueue'!AE$5:AE$467,'Grid GenerationQueue'!$AX$5:$AX$467,$B197,'Grid GenerationQueue'!$AY$5:$AY$467,$C197)</f>
        <v>0</v>
      </c>
      <c r="AR197">
        <f>SUMIFS('Grid GenerationQueue'!AF$5:AF$467,'Grid GenerationQueue'!$AX$5:$AX$467,$B197,'Grid GenerationQueue'!$AY$5:$AY$467,$C197)</f>
        <v>0</v>
      </c>
      <c r="AS197">
        <f>SUMIFS('Grid GenerationQueue'!AG$5:AG$467,'Grid GenerationQueue'!$AX$5:$AX$467,$B197,'Grid GenerationQueue'!$AY$5:$AY$467,$C197)</f>
        <v>0</v>
      </c>
      <c r="AT197">
        <f>SUMIFS('Grid GenerationQueue'!AH$5:AH$467,'Grid GenerationQueue'!$AX$5:$AX$467,$B197,'Grid GenerationQueue'!$AY$5:$AY$467,$C197)</f>
        <v>0</v>
      </c>
      <c r="AU197">
        <f>SUMIFS('Grid GenerationQueue'!AI$5:AI$467,'Grid GenerationQueue'!$AX$5:$AX$467,$B197,'Grid GenerationQueue'!$AY$5:$AY$467,$C197)</f>
        <v>0</v>
      </c>
      <c r="AV197">
        <f>SUMIFS('Grid GenerationQueue'!AJ$5:AJ$467,'Grid GenerationQueue'!$AX$5:$AX$467,$B197,'Grid GenerationQueue'!$AY$5:$AY$467,$C197)</f>
        <v>0</v>
      </c>
      <c r="AW197">
        <f>SUMIFS('Grid GenerationQueue'!AK$5:AK$467,'Grid GenerationQueue'!$AX$5:$AX$467,$B197,'Grid GenerationQueue'!$AY$5:$AY$467,$C197)</f>
        <v>0</v>
      </c>
      <c r="AX197">
        <f>SUMIFS('Grid GenerationQueue'!AL$5:AL$467,'Grid GenerationQueue'!$AX$5:$AX$467,$B197,'Grid GenerationQueue'!$AY$5:$AY$467,$C197)</f>
        <v>0</v>
      </c>
      <c r="AY197">
        <f>SUMIFS('Grid GenerationQueue'!AM$5:AM$467,'Grid GenerationQueue'!$AX$5:$AX$467,$B197,'Grid GenerationQueue'!$AY$5:$AY$467,$C197)</f>
        <v>0</v>
      </c>
      <c r="AZ197">
        <f>SUMIFS('Grid GenerationQueue'!AN$5:AN$467,'Grid GenerationQueue'!$AX$5:$AX$467,$B197,'Grid GenerationQueue'!$AY$5:$AY$467,$C197)</f>
        <v>0</v>
      </c>
      <c r="BA197">
        <f>SUMIFS('Grid GenerationQueue'!AO$5:AO$467,'Grid GenerationQueue'!$AX$5:$AX$467,$B197,'Grid GenerationQueue'!$AY$5:$AY$467,$C197)</f>
        <v>0</v>
      </c>
      <c r="BB197">
        <f>SUMIFS('Grid GenerationQueue'!AP$5:AP$467,'Grid GenerationQueue'!$AX$5:$AX$467,$B197,'Grid GenerationQueue'!$AY$5:$AY$467,$C197)</f>
        <v>0</v>
      </c>
      <c r="BD197">
        <f>SUMIFS('Grid GenerationQueue'!AE$5:AE$467,'Grid GenerationQueue'!$AX$5:$AX$467,$B197,'Grid GenerationQueue'!$AY$5:$AY$467,$C197,'Grid GenerationQueue'!$BH$5:$BH$467,"Executed",'Grid GenerationQueue'!$BB$5:$BB$467,"&lt;"&amp;$BE$3)</f>
        <v>0</v>
      </c>
      <c r="BE197">
        <f>SUMIFS('Grid GenerationQueue'!AF$5:AF$467,'Grid GenerationQueue'!$AX$5:$AX$467,$B197,'Grid GenerationQueue'!$AY$5:$AY$467,$C197,'Grid GenerationQueue'!$BH$5:$BH$467,"Executed",'Grid GenerationQueue'!$BB$5:$BB$467,"&lt;"&amp;$BE$3)</f>
        <v>0</v>
      </c>
      <c r="BF197">
        <f>SUMIFS('Grid GenerationQueue'!AG$5:AG$467,'Grid GenerationQueue'!$AX$5:$AX$467,$B197,'Grid GenerationQueue'!$AY$5:$AY$467,$C197,'Grid GenerationQueue'!$BH$5:$BH$467,"Executed",'Grid GenerationQueue'!$BB$5:$BB$467,"&lt;"&amp;$BE$3)</f>
        <v>0</v>
      </c>
      <c r="BG197">
        <f>SUMIFS('Grid GenerationQueue'!AH$5:AH$467,'Grid GenerationQueue'!$AX$5:$AX$467,$B197,'Grid GenerationQueue'!$AY$5:$AY$467,$C197,'Grid GenerationQueue'!$BH$5:$BH$467,"Executed",'Grid GenerationQueue'!$BB$5:$BB$467,"&lt;"&amp;$BE$3)</f>
        <v>0</v>
      </c>
      <c r="BH197">
        <f>SUMIFS('Grid GenerationQueue'!AI$5:AI$467,'Grid GenerationQueue'!$AX$5:$AX$467,$B197,'Grid GenerationQueue'!$AY$5:$AY$467,$C197,'Grid GenerationQueue'!$BH$5:$BH$467,"Executed",'Grid GenerationQueue'!$BB$5:$BB$467,"&lt;"&amp;$BE$3)</f>
        <v>0</v>
      </c>
      <c r="BI197">
        <f>SUMIFS('Grid GenerationQueue'!AJ$5:AJ$467,'Grid GenerationQueue'!$AX$5:$AX$467,$B197,'Grid GenerationQueue'!$AY$5:$AY$467,$C197,'Grid GenerationQueue'!$BH$5:$BH$467,"Executed",'Grid GenerationQueue'!$BB$5:$BB$467,"&lt;"&amp;$BE$3)</f>
        <v>0</v>
      </c>
      <c r="BJ197">
        <f>SUMIFS('Grid GenerationQueue'!AK$5:AK$467,'Grid GenerationQueue'!$AX$5:$AX$467,$B197,'Grid GenerationQueue'!$AY$5:$AY$467,$C197,'Grid GenerationQueue'!$BH$5:$BH$467,"Executed",'Grid GenerationQueue'!$BB$5:$BB$467,"&lt;"&amp;$BE$3)</f>
        <v>0</v>
      </c>
      <c r="BK197">
        <f>SUMIFS('Grid GenerationQueue'!AL$5:AL$467,'Grid GenerationQueue'!$AX$5:$AX$467,$B197,'Grid GenerationQueue'!$AY$5:$AY$467,$C197,'Grid GenerationQueue'!$BH$5:$BH$467,"Executed",'Grid GenerationQueue'!$BB$5:$BB$467,"&lt;"&amp;$BE$3)</f>
        <v>0</v>
      </c>
      <c r="BL197">
        <f>SUMIFS('Grid GenerationQueue'!AM$5:AM$467,'Grid GenerationQueue'!$AX$5:$AX$467,$B197,'Grid GenerationQueue'!$AY$5:$AY$467,$C197,'Grid GenerationQueue'!$BH$5:$BH$467,"Executed",'Grid GenerationQueue'!$BB$5:$BB$467,"&lt;"&amp;$BE$3)</f>
        <v>0</v>
      </c>
      <c r="BM197">
        <f>SUMIFS('Grid GenerationQueue'!AN$5:AN$467,'Grid GenerationQueue'!$AX$5:$AX$467,$B197,'Grid GenerationQueue'!$AY$5:$AY$467,$C197,'Grid GenerationQueue'!$BH$5:$BH$467,"Executed",'Grid GenerationQueue'!$BB$5:$BB$467,"&lt;"&amp;$BE$3)</f>
        <v>0</v>
      </c>
      <c r="BN197">
        <f>SUMIFS('Grid GenerationQueue'!AO$5:AO$467,'Grid GenerationQueue'!$AX$5:$AX$467,$B197,'Grid GenerationQueue'!$AY$5:$AY$467,$C197,'Grid GenerationQueue'!$BH$5:$BH$467,"Executed",'Grid GenerationQueue'!$BB$5:$BB$467,"&lt;"&amp;$BE$3)</f>
        <v>0</v>
      </c>
      <c r="BO197">
        <f>SUMIFS('Grid GenerationQueue'!AP$5:AP$467,'Grid GenerationQueue'!$AX$5:$AX$467,$B197,'Grid GenerationQueue'!$AY$5:$AY$467,$C197,'Grid GenerationQueue'!$BH$5:$BH$467,"Executed",'Grid GenerationQueue'!$BB$5:$BB$467,"&lt;"&amp;$BE$3)</f>
        <v>0</v>
      </c>
      <c r="BQ197">
        <f>SUMIFS('Grid GenerationQueue'!AE$5:AE$467,'Grid GenerationQueue'!$AX$5:$AX$467,$B197,'Grid GenerationQueue'!$AY$5:$AY$467,$C197,'Grid GenerationQueue'!$BF$5:$BF$467,"&lt;&gt;"&amp;"",'Grid GenerationQueue'!$BB$5:$BB$467,"&lt;"&amp;$BE$3)</f>
        <v>0</v>
      </c>
      <c r="BR197">
        <f>SUMIFS('Grid GenerationQueue'!AF$5:AF$467,'Grid GenerationQueue'!$AX$5:$AX$467,$B197,'Grid GenerationQueue'!$AY$5:$AY$467,$C197,'Grid GenerationQueue'!$BF$5:$BF$467,"&lt;&gt;"&amp;"",'Grid GenerationQueue'!$BB$5:$BB$467,"&lt;"&amp;$BE$3)</f>
        <v>0</v>
      </c>
      <c r="BS197">
        <f>SUMIFS('Grid GenerationQueue'!AG$5:AG$467,'Grid GenerationQueue'!$AX$5:$AX$467,$B197,'Grid GenerationQueue'!$AY$5:$AY$467,$C197,'Grid GenerationQueue'!$BF$5:$BF$467,"&lt;&gt;"&amp;"",'Grid GenerationQueue'!$BB$5:$BB$467,"&lt;"&amp;$BE$3)</f>
        <v>0</v>
      </c>
      <c r="BT197">
        <f>SUMIFS('Grid GenerationQueue'!AH$5:AH$467,'Grid GenerationQueue'!$AX$5:$AX$467,$B197,'Grid GenerationQueue'!$AY$5:$AY$467,$C197,'Grid GenerationQueue'!$BF$5:$BF$467,"&lt;&gt;"&amp;"",'Grid GenerationQueue'!$BB$5:$BB$467,"&lt;"&amp;$BE$3)</f>
        <v>0</v>
      </c>
      <c r="BU197">
        <f>SUMIFS('Grid GenerationQueue'!AI$5:AI$467,'Grid GenerationQueue'!$AX$5:$AX$467,$B197,'Grid GenerationQueue'!$AY$5:$AY$467,$C197,'Grid GenerationQueue'!$BF$5:$BF$467,"&lt;&gt;"&amp;"",'Grid GenerationQueue'!$BB$5:$BB$467,"&lt;"&amp;$BE$3)</f>
        <v>0</v>
      </c>
      <c r="BV197">
        <f>SUMIFS('Grid GenerationQueue'!AJ$5:AJ$467,'Grid GenerationQueue'!$AX$5:$AX$467,$B197,'Grid GenerationQueue'!$AY$5:$AY$467,$C197,'Grid GenerationQueue'!$BF$5:$BF$467,"&lt;&gt;"&amp;"",'Grid GenerationQueue'!$BB$5:$BB$467,"&lt;"&amp;$BE$3)</f>
        <v>0</v>
      </c>
      <c r="BW197">
        <f>SUMIFS('Grid GenerationQueue'!AK$5:AK$467,'Grid GenerationQueue'!$AX$5:$AX$467,$B197,'Grid GenerationQueue'!$AY$5:$AY$467,$C197,'Grid GenerationQueue'!$BF$5:$BF$467,"&lt;&gt;"&amp;"",'Grid GenerationQueue'!$BB$5:$BB$467,"&lt;"&amp;$BE$3)</f>
        <v>0</v>
      </c>
      <c r="BX197">
        <f>SUMIFS('Grid GenerationQueue'!AL$5:AL$467,'Grid GenerationQueue'!$AX$5:$AX$467,$B197,'Grid GenerationQueue'!$AY$5:$AY$467,$C197,'Grid GenerationQueue'!$BF$5:$BF$467,"&lt;&gt;"&amp;"",'Grid GenerationQueue'!$BB$5:$BB$467,"&lt;"&amp;$BE$3)</f>
        <v>0</v>
      </c>
      <c r="BY197">
        <f>SUMIFS('Grid GenerationQueue'!AM$5:AM$467,'Grid GenerationQueue'!$AX$5:$AX$467,$B197,'Grid GenerationQueue'!$AY$5:$AY$467,$C197,'Grid GenerationQueue'!$BF$5:$BF$467,"&lt;&gt;"&amp;"",'Grid GenerationQueue'!$BB$5:$BB$467,"&lt;"&amp;$BE$3)</f>
        <v>0</v>
      </c>
      <c r="BZ197">
        <f>SUMIFS('Grid GenerationQueue'!AN$5:AN$467,'Grid GenerationQueue'!$AX$5:$AX$467,$B197,'Grid GenerationQueue'!$AY$5:$AY$467,$C197,'Grid GenerationQueue'!$BF$5:$BF$467,"&lt;&gt;"&amp;"",'Grid GenerationQueue'!$BB$5:$BB$467,"&lt;"&amp;$BE$3)</f>
        <v>0</v>
      </c>
      <c r="CA197">
        <f>SUMIFS('Grid GenerationQueue'!AO$5:AO$467,'Grid GenerationQueue'!$AX$5:$AX$467,$B197,'Grid GenerationQueue'!$AY$5:$AY$467,$C197,'Grid GenerationQueue'!$BF$5:$BF$467,"&lt;&gt;"&amp;"",'Grid GenerationQueue'!$BB$5:$BB$467,"&lt;"&amp;$BE$3)</f>
        <v>0</v>
      </c>
      <c r="CB197">
        <f>SUMIFS('Grid GenerationQueue'!AP$5:AP$467,'Grid GenerationQueue'!$AX$5:$AX$467,$B197,'Grid GenerationQueue'!$AY$5:$AY$467,$C197,'Grid GenerationQueue'!$BF$5:$BF$467,"&lt;&gt;"&amp;"",'Grid GenerationQueue'!$BB$5:$BB$467,"&lt;"&amp;$BE$3)</f>
        <v>0</v>
      </c>
      <c r="CD197">
        <f>SUMIFS('Grid GenerationQueue'!AE$5:AE$467,'Grid GenerationQueue'!$AX$5:$AX$467,$B197,'Grid GenerationQueue'!$AY$5:$AY$467,$C197,'Grid GenerationQueue'!$BB$5:$BB$467,"&lt;"&amp;$BE$3)</f>
        <v>0</v>
      </c>
      <c r="CE197">
        <f>SUMIFS('Grid GenerationQueue'!AF$5:AF$467,'Grid GenerationQueue'!$AX$5:$AX$467,$B197,'Grid GenerationQueue'!$AY$5:$AY$467,$C197,'Grid GenerationQueue'!$BB$5:$BB$467,"&lt;"&amp;$BE$3)</f>
        <v>0</v>
      </c>
      <c r="CF197">
        <f>SUMIFS('Grid GenerationQueue'!AG$5:AG$467,'Grid GenerationQueue'!$AX$5:$AX$467,$B197,'Grid GenerationQueue'!$AY$5:$AY$467,$C197,'Grid GenerationQueue'!$BB$5:$BB$467,"&lt;"&amp;$BE$3)</f>
        <v>0</v>
      </c>
      <c r="CG197">
        <f>SUMIFS('Grid GenerationQueue'!AH$5:AH$467,'Grid GenerationQueue'!$AX$5:$AX$467,$B197,'Grid GenerationQueue'!$AY$5:$AY$467,$C197,'Grid GenerationQueue'!$BB$5:$BB$467,"&lt;"&amp;$BE$3)</f>
        <v>0</v>
      </c>
      <c r="CH197">
        <f>SUMIFS('Grid GenerationQueue'!AI$5:AI$467,'Grid GenerationQueue'!$AX$5:$AX$467,$B197,'Grid GenerationQueue'!$AY$5:$AY$467,$C197,'Grid GenerationQueue'!$BB$5:$BB$467,"&lt;"&amp;$BE$3)</f>
        <v>0</v>
      </c>
      <c r="CI197">
        <f>SUMIFS('Grid GenerationQueue'!AJ$5:AJ$467,'Grid GenerationQueue'!$AX$5:$AX$467,$B197,'Grid GenerationQueue'!$AY$5:$AY$467,$C197,'Grid GenerationQueue'!$BB$5:$BB$467,"&lt;"&amp;$BE$3)</f>
        <v>0</v>
      </c>
      <c r="CJ197">
        <f>SUMIFS('Grid GenerationQueue'!AK$5:AK$467,'Grid GenerationQueue'!$AX$5:$AX$467,$B197,'Grid GenerationQueue'!$AY$5:$AY$467,$C197,'Grid GenerationQueue'!$BB$5:$BB$467,"&lt;"&amp;$BE$3)</f>
        <v>0</v>
      </c>
      <c r="CK197">
        <f>SUMIFS('Grid GenerationQueue'!AL$5:AL$467,'Grid GenerationQueue'!$AX$5:$AX$467,$B197,'Grid GenerationQueue'!$AY$5:$AY$467,$C197,'Grid GenerationQueue'!$BB$5:$BB$467,"&lt;"&amp;$BE$3)</f>
        <v>0</v>
      </c>
      <c r="CL197">
        <f>SUMIFS('Grid GenerationQueue'!AM$5:AM$467,'Grid GenerationQueue'!$AX$5:$AX$467,$B197,'Grid GenerationQueue'!$AY$5:$AY$467,$C197,'Grid GenerationQueue'!$BB$5:$BB$467,"&lt;"&amp;$BE$3)</f>
        <v>0</v>
      </c>
      <c r="CM197">
        <f>SUMIFS('Grid GenerationQueue'!AN$5:AN$467,'Grid GenerationQueue'!$AX$5:$AX$467,$B197,'Grid GenerationQueue'!$AY$5:$AY$467,$C197,'Grid GenerationQueue'!$BB$5:$BB$467,"&lt;"&amp;$BE$3)</f>
        <v>0</v>
      </c>
      <c r="CN197">
        <f>SUMIFS('Grid GenerationQueue'!AO$5:AO$467,'Grid GenerationQueue'!$AX$5:$AX$467,$B197,'Grid GenerationQueue'!$AY$5:$AY$467,$C197,'Grid GenerationQueue'!$BB$5:$BB$467,"&lt;"&amp;$BE$3)</f>
        <v>0</v>
      </c>
      <c r="CO197">
        <f>SUMIFS('Grid GenerationQueue'!AP$5:AP$467,'Grid GenerationQueue'!$AX$5:$AX$467,$B197,'Grid GenerationQueue'!$AY$5:$AY$467,$C197,'Grid GenerationQueue'!$BB$5:$BB$467,"&lt;"&amp;$BE$3)</f>
        <v>0</v>
      </c>
    </row>
    <row r="198" spans="1:93" x14ac:dyDescent="0.35">
      <c r="A198" t="s">
        <v>4645</v>
      </c>
      <c r="B198" t="s">
        <v>4450</v>
      </c>
      <c r="C198">
        <v>230</v>
      </c>
      <c r="D198">
        <f>SUMIFS('Grid GenerationQueue'!AE$5:AE$467,'Grid GenerationQueue'!$AX$5:$AX$467,$B198,'Grid GenerationQueue'!$AY$5:$AY$467,$C198,'Grid GenerationQueue'!$BI$5:$BI$467,"&lt;4")</f>
        <v>0</v>
      </c>
      <c r="E198">
        <f>SUMIFS('Grid GenerationQueue'!AF$5:AF$467,'Grid GenerationQueue'!$AX$5:$AX$467,$B198,'Grid GenerationQueue'!$AY$5:$AY$467,$C198,'Grid GenerationQueue'!$BI$5:$BI$467,"&lt;4")</f>
        <v>0</v>
      </c>
      <c r="F198">
        <f>SUMIFS('Grid GenerationQueue'!AG$5:AG$467,'Grid GenerationQueue'!$AX$5:$AX$467,$B198,'Grid GenerationQueue'!$AY$5:$AY$467,$C198,'Grid GenerationQueue'!$BI$5:$BI$467,"&lt;4")</f>
        <v>0</v>
      </c>
      <c r="G198">
        <f>SUMIFS('Grid GenerationQueue'!AH$5:AH$467,'Grid GenerationQueue'!$AX$5:$AX$467,$B198,'Grid GenerationQueue'!$AY$5:$AY$467,$C198,'Grid GenerationQueue'!$BI$5:$BI$467,"&lt;4")</f>
        <v>0</v>
      </c>
      <c r="H198">
        <f>SUMIFS('Grid GenerationQueue'!AI$5:AI$467,'Grid GenerationQueue'!$AX$5:$AX$467,$B198,'Grid GenerationQueue'!$AY$5:$AY$467,$C198,'Grid GenerationQueue'!$BI$5:$BI$467,"&lt;4")</f>
        <v>0</v>
      </c>
      <c r="I198">
        <f>SUMIFS('Grid GenerationQueue'!AJ$5:AJ$467,'Grid GenerationQueue'!$AX$5:$AX$467,$B198,'Grid GenerationQueue'!$AY$5:$AY$467,$C198,'Grid GenerationQueue'!$BI$5:$BI$467,"&lt;4")</f>
        <v>0</v>
      </c>
      <c r="J198">
        <f>SUMIFS('Grid GenerationQueue'!AK$5:AK$467,'Grid GenerationQueue'!$AX$5:$AX$467,$B198,'Grid GenerationQueue'!$AY$5:$AY$467,$C198,'Grid GenerationQueue'!$BI$5:$BI$467,"&lt;4")</f>
        <v>0</v>
      </c>
      <c r="K198">
        <f>SUMIFS('Grid GenerationQueue'!AL$5:AL$467,'Grid GenerationQueue'!$AX$5:$AX$467,$B198,'Grid GenerationQueue'!$AY$5:$AY$467,$C198,'Grid GenerationQueue'!$BI$5:$BI$467,"&lt;4")</f>
        <v>0</v>
      </c>
      <c r="L198">
        <f>SUMIFS('Grid GenerationQueue'!AM$5:AM$467,'Grid GenerationQueue'!$AX$5:$AX$467,$B198,'Grid GenerationQueue'!$AY$5:$AY$467,$C198,'Grid GenerationQueue'!$BI$5:$BI$467,"&lt;4")</f>
        <v>0</v>
      </c>
      <c r="M198">
        <f>SUMIFS('Grid GenerationQueue'!AN$5:AN$467,'Grid GenerationQueue'!$AX$5:$AX$467,$B198,'Grid GenerationQueue'!$AY$5:$AY$467,$C198,'Grid GenerationQueue'!$BI$5:$BI$467,"&lt;4")</f>
        <v>0</v>
      </c>
      <c r="N198">
        <f>SUMIFS('Grid GenerationQueue'!AO$5:AO$467,'Grid GenerationQueue'!$AX$5:$AX$467,$B198,'Grid GenerationQueue'!$AY$5:$AY$467,$C198,'Grid GenerationQueue'!$BI$5:$BI$467,"&lt;4")</f>
        <v>0</v>
      </c>
      <c r="O198">
        <f>SUMIFS('Grid GenerationQueue'!AP$5:AP$467,'Grid GenerationQueue'!$AX$5:$AX$467,$B198,'Grid GenerationQueue'!$AY$5:$AY$467,$C198,'Grid GenerationQueue'!$BI$5:$BI$467,"&lt;4")</f>
        <v>0</v>
      </c>
      <c r="Q198">
        <f>SUMIFS('Grid GenerationQueue'!AE$5:AE$467,'Grid GenerationQueue'!$AX$5:$AX$467,$B198,'Grid GenerationQueue'!$AY$5:$AY$467,$C198,'Grid GenerationQueue'!$BH$5:$BH$467,"Executed")</f>
        <v>0</v>
      </c>
      <c r="R198">
        <f>SUMIFS('Grid GenerationQueue'!AF$5:AF$467,'Grid GenerationQueue'!$AX$5:$AX$467,$B198,'Grid GenerationQueue'!$AY$5:$AY$467,$C198,'Grid GenerationQueue'!$BH$5:$BH$467,"Executed")</f>
        <v>0</v>
      </c>
      <c r="S198">
        <f>SUMIFS('Grid GenerationQueue'!AG$5:AG$467,'Grid GenerationQueue'!$AX$5:$AX$467,$B198,'Grid GenerationQueue'!$AY$5:$AY$467,$C198,'Grid GenerationQueue'!$BH$5:$BH$467,"Executed")</f>
        <v>0</v>
      </c>
      <c r="T198">
        <f>SUMIFS('Grid GenerationQueue'!AH$5:AH$467,'Grid GenerationQueue'!$AX$5:$AX$467,$B198,'Grid GenerationQueue'!$AY$5:$AY$467,$C198,'Grid GenerationQueue'!$BH$5:$BH$467,"Executed")</f>
        <v>0</v>
      </c>
      <c r="U198">
        <f>SUMIFS('Grid GenerationQueue'!AI$5:AI$467,'Grid GenerationQueue'!$AX$5:$AX$467,$B198,'Grid GenerationQueue'!$AY$5:$AY$467,$C198,'Grid GenerationQueue'!$BH$5:$BH$467,"Executed")</f>
        <v>0</v>
      </c>
      <c r="V198">
        <f>SUMIFS('Grid GenerationQueue'!AJ$5:AJ$467,'Grid GenerationQueue'!$AX$5:$AX$467,$B198,'Grid GenerationQueue'!$AY$5:$AY$467,$C198,'Grid GenerationQueue'!$BH$5:$BH$467,"Executed")</f>
        <v>0</v>
      </c>
      <c r="W198">
        <f>SUMIFS('Grid GenerationQueue'!AK$5:AK$467,'Grid GenerationQueue'!$AX$5:$AX$467,$B198,'Grid GenerationQueue'!$AY$5:$AY$467,$C198,'Grid GenerationQueue'!$BH$5:$BH$467,"Executed")</f>
        <v>0</v>
      </c>
      <c r="X198">
        <f>SUMIFS('Grid GenerationQueue'!AL$5:AL$467,'Grid GenerationQueue'!$AX$5:$AX$467,$B198,'Grid GenerationQueue'!$AY$5:$AY$467,$C198,'Grid GenerationQueue'!$BH$5:$BH$467,"Executed")</f>
        <v>0</v>
      </c>
      <c r="Y198">
        <f>SUMIFS('Grid GenerationQueue'!AM$5:AM$467,'Grid GenerationQueue'!$AX$5:$AX$467,$B198,'Grid GenerationQueue'!$AY$5:$AY$467,$C198,'Grid GenerationQueue'!$BH$5:$BH$467,"Executed")</f>
        <v>0</v>
      </c>
      <c r="Z198">
        <f>SUMIFS('Grid GenerationQueue'!AN$5:AN$467,'Grid GenerationQueue'!$AX$5:$AX$467,$B198,'Grid GenerationQueue'!$AY$5:$AY$467,$C198,'Grid GenerationQueue'!$BH$5:$BH$467,"Executed")</f>
        <v>0</v>
      </c>
      <c r="AA198">
        <f>SUMIFS('Grid GenerationQueue'!AO$5:AO$467,'Grid GenerationQueue'!$AX$5:$AX$467,$B198,'Grid GenerationQueue'!$AY$5:$AY$467,$C198,'Grid GenerationQueue'!$BH$5:$BH$467,"Executed")</f>
        <v>0</v>
      </c>
      <c r="AB198">
        <f>SUMIFS('Grid GenerationQueue'!AP$5:AP$467,'Grid GenerationQueue'!$AX$5:$AX$467,$B198,'Grid GenerationQueue'!$AY$5:$AY$467,$C198,'Grid GenerationQueue'!$BH$5:$BH$467,"Executed")</f>
        <v>0</v>
      </c>
      <c r="AD198">
        <f>SUMIFS('Grid GenerationQueue'!AE$5:AE$467,'Grid GenerationQueue'!$AX$5:$AX$467,$B198,'Grid GenerationQueue'!$AY$5:$AY$467,$C198,'Grid GenerationQueue'!$BF$5:$BF$467,"&lt;&gt;"&amp;"")</f>
        <v>0</v>
      </c>
      <c r="AE198">
        <f>SUMIFS('Grid GenerationQueue'!AF$5:AF$467,'Grid GenerationQueue'!$AX$5:$AX$467,$B198,'Grid GenerationQueue'!$AY$5:$AY$467,$C198,'Grid GenerationQueue'!$BF$5:$BF$467,"&lt;&gt;"&amp;"")</f>
        <v>0</v>
      </c>
      <c r="AF198">
        <f>SUMIFS('Grid GenerationQueue'!AG$5:AG$467,'Grid GenerationQueue'!$AX$5:$AX$467,$B198,'Grid GenerationQueue'!$AY$5:$AY$467,$C198,'Grid GenerationQueue'!$BF$5:$BF$467,"&lt;&gt;"&amp;"")</f>
        <v>0</v>
      </c>
      <c r="AG198">
        <f>SUMIFS('Grid GenerationQueue'!AH$5:AH$467,'Grid GenerationQueue'!$AX$5:$AX$467,$B198,'Grid GenerationQueue'!$AY$5:$AY$467,$C198,'Grid GenerationQueue'!$BF$5:$BF$467,"&lt;&gt;"&amp;"")</f>
        <v>0</v>
      </c>
      <c r="AH198">
        <f>SUMIFS('Grid GenerationQueue'!AI$5:AI$467,'Grid GenerationQueue'!$AX$5:$AX$467,$B198,'Grid GenerationQueue'!$AY$5:$AY$467,$C198,'Grid GenerationQueue'!$BF$5:$BF$467,"&lt;&gt;"&amp;"")</f>
        <v>0</v>
      </c>
      <c r="AI198">
        <f>SUMIFS('Grid GenerationQueue'!AJ$5:AJ$467,'Grid GenerationQueue'!$AX$5:$AX$467,$B198,'Grid GenerationQueue'!$AY$5:$AY$467,$C198,'Grid GenerationQueue'!$BF$5:$BF$467,"&lt;&gt;"&amp;"")</f>
        <v>0</v>
      </c>
      <c r="AJ198">
        <f>SUMIFS('Grid GenerationQueue'!AK$5:AK$467,'Grid GenerationQueue'!$AX$5:$AX$467,$B198,'Grid GenerationQueue'!$AY$5:$AY$467,$C198,'Grid GenerationQueue'!$BF$5:$BF$467,"&lt;&gt;"&amp;"")</f>
        <v>0</v>
      </c>
      <c r="AK198">
        <f>SUMIFS('Grid GenerationQueue'!AL$5:AL$467,'Grid GenerationQueue'!$AX$5:$AX$467,$B198,'Grid GenerationQueue'!$AY$5:$AY$467,$C198,'Grid GenerationQueue'!$BF$5:$BF$467,"&lt;&gt;"&amp;"")</f>
        <v>0</v>
      </c>
      <c r="AL198">
        <f>SUMIFS('Grid GenerationQueue'!AM$5:AM$467,'Grid GenerationQueue'!$AX$5:$AX$467,$B198,'Grid GenerationQueue'!$AY$5:$AY$467,$C198,'Grid GenerationQueue'!$BF$5:$BF$467,"&lt;&gt;"&amp;"")</f>
        <v>0</v>
      </c>
      <c r="AM198">
        <f>SUMIFS('Grid GenerationQueue'!AN$5:AN$467,'Grid GenerationQueue'!$AX$5:$AX$467,$B198,'Grid GenerationQueue'!$AY$5:$AY$467,$C198,'Grid GenerationQueue'!$BF$5:$BF$467,"&lt;&gt;"&amp;"")</f>
        <v>0</v>
      </c>
      <c r="AN198">
        <f>SUMIFS('Grid GenerationQueue'!AO$5:AO$467,'Grid GenerationQueue'!$AX$5:$AX$467,$B198,'Grid GenerationQueue'!$AY$5:$AY$467,$C198,'Grid GenerationQueue'!$BF$5:$BF$467,"&lt;&gt;"&amp;"")</f>
        <v>0</v>
      </c>
      <c r="AO198">
        <f>SUMIFS('Grid GenerationQueue'!AP$5:AP$467,'Grid GenerationQueue'!$AX$5:$AX$467,$B198,'Grid GenerationQueue'!$AY$5:$AY$467,$C198,'Grid GenerationQueue'!$BF$5:$BF$467,"&lt;&gt;"&amp;"")</f>
        <v>0</v>
      </c>
      <c r="AQ198">
        <f>SUMIFS('Grid GenerationQueue'!AE$5:AE$467,'Grid GenerationQueue'!$AX$5:$AX$467,$B198,'Grid GenerationQueue'!$AY$5:$AY$467,$C198)</f>
        <v>102.26</v>
      </c>
      <c r="AR198">
        <f>SUMIFS('Grid GenerationQueue'!AF$5:AF$467,'Grid GenerationQueue'!$AX$5:$AX$467,$B198,'Grid GenerationQueue'!$AY$5:$AY$467,$C198)</f>
        <v>0</v>
      </c>
      <c r="AS198">
        <f>SUMIFS('Grid GenerationQueue'!AG$5:AG$467,'Grid GenerationQueue'!$AX$5:$AX$467,$B198,'Grid GenerationQueue'!$AY$5:$AY$467,$C198)</f>
        <v>0</v>
      </c>
      <c r="AT198">
        <f>SUMIFS('Grid GenerationQueue'!AH$5:AH$467,'Grid GenerationQueue'!$AX$5:$AX$467,$B198,'Grid GenerationQueue'!$AY$5:$AY$467,$C198)</f>
        <v>0</v>
      </c>
      <c r="AU198">
        <f>SUMIFS('Grid GenerationQueue'!AI$5:AI$467,'Grid GenerationQueue'!$AX$5:$AX$467,$B198,'Grid GenerationQueue'!$AY$5:$AY$467,$C198)</f>
        <v>0</v>
      </c>
      <c r="AV198">
        <f>SUMIFS('Grid GenerationQueue'!AJ$5:AJ$467,'Grid GenerationQueue'!$AX$5:$AX$467,$B198,'Grid GenerationQueue'!$AY$5:$AY$467,$C198)</f>
        <v>0</v>
      </c>
      <c r="AW198">
        <f>SUMIFS('Grid GenerationQueue'!AK$5:AK$467,'Grid GenerationQueue'!$AX$5:$AX$467,$B198,'Grid GenerationQueue'!$AY$5:$AY$467,$C198)</f>
        <v>0</v>
      </c>
      <c r="AX198">
        <f>SUMIFS('Grid GenerationQueue'!AL$5:AL$467,'Grid GenerationQueue'!$AX$5:$AX$467,$B198,'Grid GenerationQueue'!$AY$5:$AY$467,$C198)</f>
        <v>0</v>
      </c>
      <c r="AY198">
        <f>SUMIFS('Grid GenerationQueue'!AM$5:AM$467,'Grid GenerationQueue'!$AX$5:$AX$467,$B198,'Grid GenerationQueue'!$AY$5:$AY$467,$C198)</f>
        <v>0</v>
      </c>
      <c r="AZ198">
        <f>SUMIFS('Grid GenerationQueue'!AN$5:AN$467,'Grid GenerationQueue'!$AX$5:$AX$467,$B198,'Grid GenerationQueue'!$AY$5:$AY$467,$C198)</f>
        <v>0</v>
      </c>
      <c r="BA198">
        <f>SUMIFS('Grid GenerationQueue'!AO$5:AO$467,'Grid GenerationQueue'!$AX$5:$AX$467,$B198,'Grid GenerationQueue'!$AY$5:$AY$467,$C198)</f>
        <v>0</v>
      </c>
      <c r="BB198">
        <f>SUMIFS('Grid GenerationQueue'!AP$5:AP$467,'Grid GenerationQueue'!$AX$5:$AX$467,$B198,'Grid GenerationQueue'!$AY$5:$AY$467,$C198)</f>
        <v>0</v>
      </c>
      <c r="BD198">
        <f>SUMIFS('Grid GenerationQueue'!AE$5:AE$467,'Grid GenerationQueue'!$AX$5:$AX$467,$B198,'Grid GenerationQueue'!$AY$5:$AY$467,$C198,'Grid GenerationQueue'!$BH$5:$BH$467,"Executed",'Grid GenerationQueue'!$BB$5:$BB$467,"&lt;"&amp;$BE$3)</f>
        <v>0</v>
      </c>
      <c r="BE198">
        <f>SUMIFS('Grid GenerationQueue'!AF$5:AF$467,'Grid GenerationQueue'!$AX$5:$AX$467,$B198,'Grid GenerationQueue'!$AY$5:$AY$467,$C198,'Grid GenerationQueue'!$BH$5:$BH$467,"Executed",'Grid GenerationQueue'!$BB$5:$BB$467,"&lt;"&amp;$BE$3)</f>
        <v>0</v>
      </c>
      <c r="BF198">
        <f>SUMIFS('Grid GenerationQueue'!AG$5:AG$467,'Grid GenerationQueue'!$AX$5:$AX$467,$B198,'Grid GenerationQueue'!$AY$5:$AY$467,$C198,'Grid GenerationQueue'!$BH$5:$BH$467,"Executed",'Grid GenerationQueue'!$BB$5:$BB$467,"&lt;"&amp;$BE$3)</f>
        <v>0</v>
      </c>
      <c r="BG198">
        <f>SUMIFS('Grid GenerationQueue'!AH$5:AH$467,'Grid GenerationQueue'!$AX$5:$AX$467,$B198,'Grid GenerationQueue'!$AY$5:$AY$467,$C198,'Grid GenerationQueue'!$BH$5:$BH$467,"Executed",'Grid GenerationQueue'!$BB$5:$BB$467,"&lt;"&amp;$BE$3)</f>
        <v>0</v>
      </c>
      <c r="BH198">
        <f>SUMIFS('Grid GenerationQueue'!AI$5:AI$467,'Grid GenerationQueue'!$AX$5:$AX$467,$B198,'Grid GenerationQueue'!$AY$5:$AY$467,$C198,'Grid GenerationQueue'!$BH$5:$BH$467,"Executed",'Grid GenerationQueue'!$BB$5:$BB$467,"&lt;"&amp;$BE$3)</f>
        <v>0</v>
      </c>
      <c r="BI198">
        <f>SUMIFS('Grid GenerationQueue'!AJ$5:AJ$467,'Grid GenerationQueue'!$AX$5:$AX$467,$B198,'Grid GenerationQueue'!$AY$5:$AY$467,$C198,'Grid GenerationQueue'!$BH$5:$BH$467,"Executed",'Grid GenerationQueue'!$BB$5:$BB$467,"&lt;"&amp;$BE$3)</f>
        <v>0</v>
      </c>
      <c r="BJ198">
        <f>SUMIFS('Grid GenerationQueue'!AK$5:AK$467,'Grid GenerationQueue'!$AX$5:$AX$467,$B198,'Grid GenerationQueue'!$AY$5:$AY$467,$C198,'Grid GenerationQueue'!$BH$5:$BH$467,"Executed",'Grid GenerationQueue'!$BB$5:$BB$467,"&lt;"&amp;$BE$3)</f>
        <v>0</v>
      </c>
      <c r="BK198">
        <f>SUMIFS('Grid GenerationQueue'!AL$5:AL$467,'Grid GenerationQueue'!$AX$5:$AX$467,$B198,'Grid GenerationQueue'!$AY$5:$AY$467,$C198,'Grid GenerationQueue'!$BH$5:$BH$467,"Executed",'Grid GenerationQueue'!$BB$5:$BB$467,"&lt;"&amp;$BE$3)</f>
        <v>0</v>
      </c>
      <c r="BL198">
        <f>SUMIFS('Grid GenerationQueue'!AM$5:AM$467,'Grid GenerationQueue'!$AX$5:$AX$467,$B198,'Grid GenerationQueue'!$AY$5:$AY$467,$C198,'Grid GenerationQueue'!$BH$5:$BH$467,"Executed",'Grid GenerationQueue'!$BB$5:$BB$467,"&lt;"&amp;$BE$3)</f>
        <v>0</v>
      </c>
      <c r="BM198">
        <f>SUMIFS('Grid GenerationQueue'!AN$5:AN$467,'Grid GenerationQueue'!$AX$5:$AX$467,$B198,'Grid GenerationQueue'!$AY$5:$AY$467,$C198,'Grid GenerationQueue'!$BH$5:$BH$467,"Executed",'Grid GenerationQueue'!$BB$5:$BB$467,"&lt;"&amp;$BE$3)</f>
        <v>0</v>
      </c>
      <c r="BN198">
        <f>SUMIFS('Grid GenerationQueue'!AO$5:AO$467,'Grid GenerationQueue'!$AX$5:$AX$467,$B198,'Grid GenerationQueue'!$AY$5:$AY$467,$C198,'Grid GenerationQueue'!$BH$5:$BH$467,"Executed",'Grid GenerationQueue'!$BB$5:$BB$467,"&lt;"&amp;$BE$3)</f>
        <v>0</v>
      </c>
      <c r="BO198">
        <f>SUMIFS('Grid GenerationQueue'!AP$5:AP$467,'Grid GenerationQueue'!$AX$5:$AX$467,$B198,'Grid GenerationQueue'!$AY$5:$AY$467,$C198,'Grid GenerationQueue'!$BH$5:$BH$467,"Executed",'Grid GenerationQueue'!$BB$5:$BB$467,"&lt;"&amp;$BE$3)</f>
        <v>0</v>
      </c>
      <c r="BQ198">
        <f>SUMIFS('Grid GenerationQueue'!AE$5:AE$467,'Grid GenerationQueue'!$AX$5:$AX$467,$B198,'Grid GenerationQueue'!$AY$5:$AY$467,$C198,'Grid GenerationQueue'!$BF$5:$BF$467,"&lt;&gt;"&amp;"",'Grid GenerationQueue'!$BB$5:$BB$467,"&lt;"&amp;$BE$3)</f>
        <v>0</v>
      </c>
      <c r="BR198">
        <f>SUMIFS('Grid GenerationQueue'!AF$5:AF$467,'Grid GenerationQueue'!$AX$5:$AX$467,$B198,'Grid GenerationQueue'!$AY$5:$AY$467,$C198,'Grid GenerationQueue'!$BF$5:$BF$467,"&lt;&gt;"&amp;"",'Grid GenerationQueue'!$BB$5:$BB$467,"&lt;"&amp;$BE$3)</f>
        <v>0</v>
      </c>
      <c r="BS198">
        <f>SUMIFS('Grid GenerationQueue'!AG$5:AG$467,'Grid GenerationQueue'!$AX$5:$AX$467,$B198,'Grid GenerationQueue'!$AY$5:$AY$467,$C198,'Grid GenerationQueue'!$BF$5:$BF$467,"&lt;&gt;"&amp;"",'Grid GenerationQueue'!$BB$5:$BB$467,"&lt;"&amp;$BE$3)</f>
        <v>0</v>
      </c>
      <c r="BT198">
        <f>SUMIFS('Grid GenerationQueue'!AH$5:AH$467,'Grid GenerationQueue'!$AX$5:$AX$467,$B198,'Grid GenerationQueue'!$AY$5:$AY$467,$C198,'Grid GenerationQueue'!$BF$5:$BF$467,"&lt;&gt;"&amp;"",'Grid GenerationQueue'!$BB$5:$BB$467,"&lt;"&amp;$BE$3)</f>
        <v>0</v>
      </c>
      <c r="BU198">
        <f>SUMIFS('Grid GenerationQueue'!AI$5:AI$467,'Grid GenerationQueue'!$AX$5:$AX$467,$B198,'Grid GenerationQueue'!$AY$5:$AY$467,$C198,'Grid GenerationQueue'!$BF$5:$BF$467,"&lt;&gt;"&amp;"",'Grid GenerationQueue'!$BB$5:$BB$467,"&lt;"&amp;$BE$3)</f>
        <v>0</v>
      </c>
      <c r="BV198">
        <f>SUMIFS('Grid GenerationQueue'!AJ$5:AJ$467,'Grid GenerationQueue'!$AX$5:$AX$467,$B198,'Grid GenerationQueue'!$AY$5:$AY$467,$C198,'Grid GenerationQueue'!$BF$5:$BF$467,"&lt;&gt;"&amp;"",'Grid GenerationQueue'!$BB$5:$BB$467,"&lt;"&amp;$BE$3)</f>
        <v>0</v>
      </c>
      <c r="BW198">
        <f>SUMIFS('Grid GenerationQueue'!AK$5:AK$467,'Grid GenerationQueue'!$AX$5:$AX$467,$B198,'Grid GenerationQueue'!$AY$5:$AY$467,$C198,'Grid GenerationQueue'!$BF$5:$BF$467,"&lt;&gt;"&amp;"",'Grid GenerationQueue'!$BB$5:$BB$467,"&lt;"&amp;$BE$3)</f>
        <v>0</v>
      </c>
      <c r="BX198">
        <f>SUMIFS('Grid GenerationQueue'!AL$5:AL$467,'Grid GenerationQueue'!$AX$5:$AX$467,$B198,'Grid GenerationQueue'!$AY$5:$AY$467,$C198,'Grid GenerationQueue'!$BF$5:$BF$467,"&lt;&gt;"&amp;"",'Grid GenerationQueue'!$BB$5:$BB$467,"&lt;"&amp;$BE$3)</f>
        <v>0</v>
      </c>
      <c r="BY198">
        <f>SUMIFS('Grid GenerationQueue'!AM$5:AM$467,'Grid GenerationQueue'!$AX$5:$AX$467,$B198,'Grid GenerationQueue'!$AY$5:$AY$467,$C198,'Grid GenerationQueue'!$BF$5:$BF$467,"&lt;&gt;"&amp;"",'Grid GenerationQueue'!$BB$5:$BB$467,"&lt;"&amp;$BE$3)</f>
        <v>0</v>
      </c>
      <c r="BZ198">
        <f>SUMIFS('Grid GenerationQueue'!AN$5:AN$467,'Grid GenerationQueue'!$AX$5:$AX$467,$B198,'Grid GenerationQueue'!$AY$5:$AY$467,$C198,'Grid GenerationQueue'!$BF$5:$BF$467,"&lt;&gt;"&amp;"",'Grid GenerationQueue'!$BB$5:$BB$467,"&lt;"&amp;$BE$3)</f>
        <v>0</v>
      </c>
      <c r="CA198">
        <f>SUMIFS('Grid GenerationQueue'!AO$5:AO$467,'Grid GenerationQueue'!$AX$5:$AX$467,$B198,'Grid GenerationQueue'!$AY$5:$AY$467,$C198,'Grid GenerationQueue'!$BF$5:$BF$467,"&lt;&gt;"&amp;"",'Grid GenerationQueue'!$BB$5:$BB$467,"&lt;"&amp;$BE$3)</f>
        <v>0</v>
      </c>
      <c r="CB198">
        <f>SUMIFS('Grid GenerationQueue'!AP$5:AP$467,'Grid GenerationQueue'!$AX$5:$AX$467,$B198,'Grid GenerationQueue'!$AY$5:$AY$467,$C198,'Grid GenerationQueue'!$BF$5:$BF$467,"&lt;&gt;"&amp;"",'Grid GenerationQueue'!$BB$5:$BB$467,"&lt;"&amp;$BE$3)</f>
        <v>0</v>
      </c>
      <c r="CD198">
        <f>SUMIFS('Grid GenerationQueue'!AE$5:AE$467,'Grid GenerationQueue'!$AX$5:$AX$467,$B198,'Grid GenerationQueue'!$AY$5:$AY$467,$C198,'Grid GenerationQueue'!$BB$5:$BB$467,"&lt;"&amp;$BE$3)</f>
        <v>102.26</v>
      </c>
      <c r="CE198">
        <f>SUMIFS('Grid GenerationQueue'!AF$5:AF$467,'Grid GenerationQueue'!$AX$5:$AX$467,$B198,'Grid GenerationQueue'!$AY$5:$AY$467,$C198,'Grid GenerationQueue'!$BB$5:$BB$467,"&lt;"&amp;$BE$3)</f>
        <v>0</v>
      </c>
      <c r="CF198">
        <f>SUMIFS('Grid GenerationQueue'!AG$5:AG$467,'Grid GenerationQueue'!$AX$5:$AX$467,$B198,'Grid GenerationQueue'!$AY$5:$AY$467,$C198,'Grid GenerationQueue'!$BB$5:$BB$467,"&lt;"&amp;$BE$3)</f>
        <v>0</v>
      </c>
      <c r="CG198">
        <f>SUMIFS('Grid GenerationQueue'!AH$5:AH$467,'Grid GenerationQueue'!$AX$5:$AX$467,$B198,'Grid GenerationQueue'!$AY$5:$AY$467,$C198,'Grid GenerationQueue'!$BB$5:$BB$467,"&lt;"&amp;$BE$3)</f>
        <v>0</v>
      </c>
      <c r="CH198">
        <f>SUMIFS('Grid GenerationQueue'!AI$5:AI$467,'Grid GenerationQueue'!$AX$5:$AX$467,$B198,'Grid GenerationQueue'!$AY$5:$AY$467,$C198,'Grid GenerationQueue'!$BB$5:$BB$467,"&lt;"&amp;$BE$3)</f>
        <v>0</v>
      </c>
      <c r="CI198">
        <f>SUMIFS('Grid GenerationQueue'!AJ$5:AJ$467,'Grid GenerationQueue'!$AX$5:$AX$467,$B198,'Grid GenerationQueue'!$AY$5:$AY$467,$C198,'Grid GenerationQueue'!$BB$5:$BB$467,"&lt;"&amp;$BE$3)</f>
        <v>0</v>
      </c>
      <c r="CJ198">
        <f>SUMIFS('Grid GenerationQueue'!AK$5:AK$467,'Grid GenerationQueue'!$AX$5:$AX$467,$B198,'Grid GenerationQueue'!$AY$5:$AY$467,$C198,'Grid GenerationQueue'!$BB$5:$BB$467,"&lt;"&amp;$BE$3)</f>
        <v>0</v>
      </c>
      <c r="CK198">
        <f>SUMIFS('Grid GenerationQueue'!AL$5:AL$467,'Grid GenerationQueue'!$AX$5:$AX$467,$B198,'Grid GenerationQueue'!$AY$5:$AY$467,$C198,'Grid GenerationQueue'!$BB$5:$BB$467,"&lt;"&amp;$BE$3)</f>
        <v>0</v>
      </c>
      <c r="CL198">
        <f>SUMIFS('Grid GenerationQueue'!AM$5:AM$467,'Grid GenerationQueue'!$AX$5:$AX$467,$B198,'Grid GenerationQueue'!$AY$5:$AY$467,$C198,'Grid GenerationQueue'!$BB$5:$BB$467,"&lt;"&amp;$BE$3)</f>
        <v>0</v>
      </c>
      <c r="CM198">
        <f>SUMIFS('Grid GenerationQueue'!AN$5:AN$467,'Grid GenerationQueue'!$AX$5:$AX$467,$B198,'Grid GenerationQueue'!$AY$5:$AY$467,$C198,'Grid GenerationQueue'!$BB$5:$BB$467,"&lt;"&amp;$BE$3)</f>
        <v>0</v>
      </c>
      <c r="CN198">
        <f>SUMIFS('Grid GenerationQueue'!AO$5:AO$467,'Grid GenerationQueue'!$AX$5:$AX$467,$B198,'Grid GenerationQueue'!$AY$5:$AY$467,$C198,'Grid GenerationQueue'!$BB$5:$BB$467,"&lt;"&amp;$BE$3)</f>
        <v>0</v>
      </c>
      <c r="CO198">
        <f>SUMIFS('Grid GenerationQueue'!AP$5:AP$467,'Grid GenerationQueue'!$AX$5:$AX$467,$B198,'Grid GenerationQueue'!$AY$5:$AY$467,$C198,'Grid GenerationQueue'!$BB$5:$BB$467,"&lt;"&amp;$BE$3)</f>
        <v>0</v>
      </c>
    </row>
    <row r="199" spans="1:93" x14ac:dyDescent="0.35">
      <c r="A199" t="s">
        <v>4646</v>
      </c>
      <c r="B199" t="s">
        <v>4451</v>
      </c>
      <c r="C199">
        <v>230</v>
      </c>
      <c r="D199">
        <f>SUMIFS('Grid GenerationQueue'!AE$5:AE$467,'Grid GenerationQueue'!$AX$5:$AX$467,$B199,'Grid GenerationQueue'!$AY$5:$AY$467,$C199,'Grid GenerationQueue'!$BI$5:$BI$467,"&lt;4")</f>
        <v>0</v>
      </c>
      <c r="E199">
        <f>SUMIFS('Grid GenerationQueue'!AF$5:AF$467,'Grid GenerationQueue'!$AX$5:$AX$467,$B199,'Grid GenerationQueue'!$AY$5:$AY$467,$C199,'Grid GenerationQueue'!$BI$5:$BI$467,"&lt;4")</f>
        <v>0</v>
      </c>
      <c r="F199">
        <f>SUMIFS('Grid GenerationQueue'!AG$5:AG$467,'Grid GenerationQueue'!$AX$5:$AX$467,$B199,'Grid GenerationQueue'!$AY$5:$AY$467,$C199,'Grid GenerationQueue'!$BI$5:$BI$467,"&lt;4")</f>
        <v>0</v>
      </c>
      <c r="G199">
        <f>SUMIFS('Grid GenerationQueue'!AH$5:AH$467,'Grid GenerationQueue'!$AX$5:$AX$467,$B199,'Grid GenerationQueue'!$AY$5:$AY$467,$C199,'Grid GenerationQueue'!$BI$5:$BI$467,"&lt;4")</f>
        <v>0</v>
      </c>
      <c r="H199">
        <f>SUMIFS('Grid GenerationQueue'!AI$5:AI$467,'Grid GenerationQueue'!$AX$5:$AX$467,$B199,'Grid GenerationQueue'!$AY$5:$AY$467,$C199,'Grid GenerationQueue'!$BI$5:$BI$467,"&lt;4")</f>
        <v>0</v>
      </c>
      <c r="I199">
        <f>SUMIFS('Grid GenerationQueue'!AJ$5:AJ$467,'Grid GenerationQueue'!$AX$5:$AX$467,$B199,'Grid GenerationQueue'!$AY$5:$AY$467,$C199,'Grid GenerationQueue'!$BI$5:$BI$467,"&lt;4")</f>
        <v>0</v>
      </c>
      <c r="J199">
        <f>SUMIFS('Grid GenerationQueue'!AK$5:AK$467,'Grid GenerationQueue'!$AX$5:$AX$467,$B199,'Grid GenerationQueue'!$AY$5:$AY$467,$C199,'Grid GenerationQueue'!$BI$5:$BI$467,"&lt;4")</f>
        <v>0</v>
      </c>
      <c r="K199">
        <f>SUMIFS('Grid GenerationQueue'!AL$5:AL$467,'Grid GenerationQueue'!$AX$5:$AX$467,$B199,'Grid GenerationQueue'!$AY$5:$AY$467,$C199,'Grid GenerationQueue'!$BI$5:$BI$467,"&lt;4")</f>
        <v>0</v>
      </c>
      <c r="L199">
        <f>SUMIFS('Grid GenerationQueue'!AM$5:AM$467,'Grid GenerationQueue'!$AX$5:$AX$467,$B199,'Grid GenerationQueue'!$AY$5:$AY$467,$C199,'Grid GenerationQueue'!$BI$5:$BI$467,"&lt;4")</f>
        <v>0</v>
      </c>
      <c r="M199">
        <f>SUMIFS('Grid GenerationQueue'!AN$5:AN$467,'Grid GenerationQueue'!$AX$5:$AX$467,$B199,'Grid GenerationQueue'!$AY$5:$AY$467,$C199,'Grid GenerationQueue'!$BI$5:$BI$467,"&lt;4")</f>
        <v>0</v>
      </c>
      <c r="N199">
        <f>SUMIFS('Grid GenerationQueue'!AO$5:AO$467,'Grid GenerationQueue'!$AX$5:$AX$467,$B199,'Grid GenerationQueue'!$AY$5:$AY$467,$C199,'Grid GenerationQueue'!$BI$5:$BI$467,"&lt;4")</f>
        <v>0</v>
      </c>
      <c r="O199">
        <f>SUMIFS('Grid GenerationQueue'!AP$5:AP$467,'Grid GenerationQueue'!$AX$5:$AX$467,$B199,'Grid GenerationQueue'!$AY$5:$AY$467,$C199,'Grid GenerationQueue'!$BI$5:$BI$467,"&lt;4")</f>
        <v>0</v>
      </c>
      <c r="Q199">
        <f>SUMIFS('Grid GenerationQueue'!AE$5:AE$467,'Grid GenerationQueue'!$AX$5:$AX$467,$B199,'Grid GenerationQueue'!$AY$5:$AY$467,$C199,'Grid GenerationQueue'!$BH$5:$BH$467,"Executed")</f>
        <v>0</v>
      </c>
      <c r="R199">
        <f>SUMIFS('Grid GenerationQueue'!AF$5:AF$467,'Grid GenerationQueue'!$AX$5:$AX$467,$B199,'Grid GenerationQueue'!$AY$5:$AY$467,$C199,'Grid GenerationQueue'!$BH$5:$BH$467,"Executed")</f>
        <v>0</v>
      </c>
      <c r="S199">
        <f>SUMIFS('Grid GenerationQueue'!AG$5:AG$467,'Grid GenerationQueue'!$AX$5:$AX$467,$B199,'Grid GenerationQueue'!$AY$5:$AY$467,$C199,'Grid GenerationQueue'!$BH$5:$BH$467,"Executed")</f>
        <v>0</v>
      </c>
      <c r="T199">
        <f>SUMIFS('Grid GenerationQueue'!AH$5:AH$467,'Grid GenerationQueue'!$AX$5:$AX$467,$B199,'Grid GenerationQueue'!$AY$5:$AY$467,$C199,'Grid GenerationQueue'!$BH$5:$BH$467,"Executed")</f>
        <v>0</v>
      </c>
      <c r="U199">
        <f>SUMIFS('Grid GenerationQueue'!AI$5:AI$467,'Grid GenerationQueue'!$AX$5:$AX$467,$B199,'Grid GenerationQueue'!$AY$5:$AY$467,$C199,'Grid GenerationQueue'!$BH$5:$BH$467,"Executed")</f>
        <v>0</v>
      </c>
      <c r="V199">
        <f>SUMIFS('Grid GenerationQueue'!AJ$5:AJ$467,'Grid GenerationQueue'!$AX$5:$AX$467,$B199,'Grid GenerationQueue'!$AY$5:$AY$467,$C199,'Grid GenerationQueue'!$BH$5:$BH$467,"Executed")</f>
        <v>0</v>
      </c>
      <c r="W199">
        <f>SUMIFS('Grid GenerationQueue'!AK$5:AK$467,'Grid GenerationQueue'!$AX$5:$AX$467,$B199,'Grid GenerationQueue'!$AY$5:$AY$467,$C199,'Grid GenerationQueue'!$BH$5:$BH$467,"Executed")</f>
        <v>0</v>
      </c>
      <c r="X199">
        <f>SUMIFS('Grid GenerationQueue'!AL$5:AL$467,'Grid GenerationQueue'!$AX$5:$AX$467,$B199,'Grid GenerationQueue'!$AY$5:$AY$467,$C199,'Grid GenerationQueue'!$BH$5:$BH$467,"Executed")</f>
        <v>0</v>
      </c>
      <c r="Y199">
        <f>SUMIFS('Grid GenerationQueue'!AM$5:AM$467,'Grid GenerationQueue'!$AX$5:$AX$467,$B199,'Grid GenerationQueue'!$AY$5:$AY$467,$C199,'Grid GenerationQueue'!$BH$5:$BH$467,"Executed")</f>
        <v>0</v>
      </c>
      <c r="Z199">
        <f>SUMIFS('Grid GenerationQueue'!AN$5:AN$467,'Grid GenerationQueue'!$AX$5:$AX$467,$B199,'Grid GenerationQueue'!$AY$5:$AY$467,$C199,'Grid GenerationQueue'!$BH$5:$BH$467,"Executed")</f>
        <v>0</v>
      </c>
      <c r="AA199">
        <f>SUMIFS('Grid GenerationQueue'!AO$5:AO$467,'Grid GenerationQueue'!$AX$5:$AX$467,$B199,'Grid GenerationQueue'!$AY$5:$AY$467,$C199,'Grid GenerationQueue'!$BH$5:$BH$467,"Executed")</f>
        <v>0</v>
      </c>
      <c r="AB199">
        <f>SUMIFS('Grid GenerationQueue'!AP$5:AP$467,'Grid GenerationQueue'!$AX$5:$AX$467,$B199,'Grid GenerationQueue'!$AY$5:$AY$467,$C199,'Grid GenerationQueue'!$BH$5:$BH$467,"Executed")</f>
        <v>0</v>
      </c>
      <c r="AD199">
        <f>SUMIFS('Grid GenerationQueue'!AE$5:AE$467,'Grid GenerationQueue'!$AX$5:$AX$467,$B199,'Grid GenerationQueue'!$AY$5:$AY$467,$C199,'Grid GenerationQueue'!$BF$5:$BF$467,"&lt;&gt;"&amp;"")</f>
        <v>0</v>
      </c>
      <c r="AE199">
        <f>SUMIFS('Grid GenerationQueue'!AF$5:AF$467,'Grid GenerationQueue'!$AX$5:$AX$467,$B199,'Grid GenerationQueue'!$AY$5:$AY$467,$C199,'Grid GenerationQueue'!$BF$5:$BF$467,"&lt;&gt;"&amp;"")</f>
        <v>0</v>
      </c>
      <c r="AF199">
        <f>SUMIFS('Grid GenerationQueue'!AG$5:AG$467,'Grid GenerationQueue'!$AX$5:$AX$467,$B199,'Grid GenerationQueue'!$AY$5:$AY$467,$C199,'Grid GenerationQueue'!$BF$5:$BF$467,"&lt;&gt;"&amp;"")</f>
        <v>0</v>
      </c>
      <c r="AG199">
        <f>SUMIFS('Grid GenerationQueue'!AH$5:AH$467,'Grid GenerationQueue'!$AX$5:$AX$467,$B199,'Grid GenerationQueue'!$AY$5:$AY$467,$C199,'Grid GenerationQueue'!$BF$5:$BF$467,"&lt;&gt;"&amp;"")</f>
        <v>0</v>
      </c>
      <c r="AH199">
        <f>SUMIFS('Grid GenerationQueue'!AI$5:AI$467,'Grid GenerationQueue'!$AX$5:$AX$467,$B199,'Grid GenerationQueue'!$AY$5:$AY$467,$C199,'Grid GenerationQueue'!$BF$5:$BF$467,"&lt;&gt;"&amp;"")</f>
        <v>0</v>
      </c>
      <c r="AI199">
        <f>SUMIFS('Grid GenerationQueue'!AJ$5:AJ$467,'Grid GenerationQueue'!$AX$5:$AX$467,$B199,'Grid GenerationQueue'!$AY$5:$AY$467,$C199,'Grid GenerationQueue'!$BF$5:$BF$467,"&lt;&gt;"&amp;"")</f>
        <v>0</v>
      </c>
      <c r="AJ199">
        <f>SUMIFS('Grid GenerationQueue'!AK$5:AK$467,'Grid GenerationQueue'!$AX$5:$AX$467,$B199,'Grid GenerationQueue'!$AY$5:$AY$467,$C199,'Grid GenerationQueue'!$BF$5:$BF$467,"&lt;&gt;"&amp;"")</f>
        <v>0</v>
      </c>
      <c r="AK199">
        <f>SUMIFS('Grid GenerationQueue'!AL$5:AL$467,'Grid GenerationQueue'!$AX$5:$AX$467,$B199,'Grid GenerationQueue'!$AY$5:$AY$467,$C199,'Grid GenerationQueue'!$BF$5:$BF$467,"&lt;&gt;"&amp;"")</f>
        <v>0</v>
      </c>
      <c r="AL199">
        <f>SUMIFS('Grid GenerationQueue'!AM$5:AM$467,'Grid GenerationQueue'!$AX$5:$AX$467,$B199,'Grid GenerationQueue'!$AY$5:$AY$467,$C199,'Grid GenerationQueue'!$BF$5:$BF$467,"&lt;&gt;"&amp;"")</f>
        <v>0</v>
      </c>
      <c r="AM199">
        <f>SUMIFS('Grid GenerationQueue'!AN$5:AN$467,'Grid GenerationQueue'!$AX$5:$AX$467,$B199,'Grid GenerationQueue'!$AY$5:$AY$467,$C199,'Grid GenerationQueue'!$BF$5:$BF$467,"&lt;&gt;"&amp;"")</f>
        <v>0</v>
      </c>
      <c r="AN199">
        <f>SUMIFS('Grid GenerationQueue'!AO$5:AO$467,'Grid GenerationQueue'!$AX$5:$AX$467,$B199,'Grid GenerationQueue'!$AY$5:$AY$467,$C199,'Grid GenerationQueue'!$BF$5:$BF$467,"&lt;&gt;"&amp;"")</f>
        <v>0</v>
      </c>
      <c r="AO199">
        <f>SUMIFS('Grid GenerationQueue'!AP$5:AP$467,'Grid GenerationQueue'!$AX$5:$AX$467,$B199,'Grid GenerationQueue'!$AY$5:$AY$467,$C199,'Grid GenerationQueue'!$BF$5:$BF$467,"&lt;&gt;"&amp;"")</f>
        <v>0</v>
      </c>
      <c r="AQ199">
        <f>SUMIFS('Grid GenerationQueue'!AE$5:AE$467,'Grid GenerationQueue'!$AX$5:$AX$467,$B199,'Grid GenerationQueue'!$AY$5:$AY$467,$C199)</f>
        <v>0</v>
      </c>
      <c r="AR199">
        <f>SUMIFS('Grid GenerationQueue'!AF$5:AF$467,'Grid GenerationQueue'!$AX$5:$AX$467,$B199,'Grid GenerationQueue'!$AY$5:$AY$467,$C199)</f>
        <v>0</v>
      </c>
      <c r="AS199">
        <f>SUMIFS('Grid GenerationQueue'!AG$5:AG$467,'Grid GenerationQueue'!$AX$5:$AX$467,$B199,'Grid GenerationQueue'!$AY$5:$AY$467,$C199)</f>
        <v>0</v>
      </c>
      <c r="AT199">
        <f>SUMIFS('Grid GenerationQueue'!AH$5:AH$467,'Grid GenerationQueue'!$AX$5:$AX$467,$B199,'Grid GenerationQueue'!$AY$5:$AY$467,$C199)</f>
        <v>0</v>
      </c>
      <c r="AU199">
        <f>SUMIFS('Grid GenerationQueue'!AI$5:AI$467,'Grid GenerationQueue'!$AX$5:$AX$467,$B199,'Grid GenerationQueue'!$AY$5:$AY$467,$C199)</f>
        <v>0</v>
      </c>
      <c r="AV199">
        <f>SUMIFS('Grid GenerationQueue'!AJ$5:AJ$467,'Grid GenerationQueue'!$AX$5:$AX$467,$B199,'Grid GenerationQueue'!$AY$5:$AY$467,$C199)</f>
        <v>0</v>
      </c>
      <c r="AW199">
        <f>SUMIFS('Grid GenerationQueue'!AK$5:AK$467,'Grid GenerationQueue'!$AX$5:$AX$467,$B199,'Grid GenerationQueue'!$AY$5:$AY$467,$C199)</f>
        <v>0</v>
      </c>
      <c r="AX199">
        <f>SUMIFS('Grid GenerationQueue'!AL$5:AL$467,'Grid GenerationQueue'!$AX$5:$AX$467,$B199,'Grid GenerationQueue'!$AY$5:$AY$467,$C199)</f>
        <v>0</v>
      </c>
      <c r="AY199">
        <f>SUMIFS('Grid GenerationQueue'!AM$5:AM$467,'Grid GenerationQueue'!$AX$5:$AX$467,$B199,'Grid GenerationQueue'!$AY$5:$AY$467,$C199)</f>
        <v>0</v>
      </c>
      <c r="AZ199">
        <f>SUMIFS('Grid GenerationQueue'!AN$5:AN$467,'Grid GenerationQueue'!$AX$5:$AX$467,$B199,'Grid GenerationQueue'!$AY$5:$AY$467,$C199)</f>
        <v>0</v>
      </c>
      <c r="BA199">
        <f>SUMIFS('Grid GenerationQueue'!AO$5:AO$467,'Grid GenerationQueue'!$AX$5:$AX$467,$B199,'Grid GenerationQueue'!$AY$5:$AY$467,$C199)</f>
        <v>0</v>
      </c>
      <c r="BB199">
        <f>SUMIFS('Grid GenerationQueue'!AP$5:AP$467,'Grid GenerationQueue'!$AX$5:$AX$467,$B199,'Grid GenerationQueue'!$AY$5:$AY$467,$C199)</f>
        <v>0</v>
      </c>
      <c r="BD199">
        <f>SUMIFS('Grid GenerationQueue'!AE$5:AE$467,'Grid GenerationQueue'!$AX$5:$AX$467,$B199,'Grid GenerationQueue'!$AY$5:$AY$467,$C199,'Grid GenerationQueue'!$BH$5:$BH$467,"Executed",'Grid GenerationQueue'!$BB$5:$BB$467,"&lt;"&amp;$BE$3)</f>
        <v>0</v>
      </c>
      <c r="BE199">
        <f>SUMIFS('Grid GenerationQueue'!AF$5:AF$467,'Grid GenerationQueue'!$AX$5:$AX$467,$B199,'Grid GenerationQueue'!$AY$5:$AY$467,$C199,'Grid GenerationQueue'!$BH$5:$BH$467,"Executed",'Grid GenerationQueue'!$BB$5:$BB$467,"&lt;"&amp;$BE$3)</f>
        <v>0</v>
      </c>
      <c r="BF199">
        <f>SUMIFS('Grid GenerationQueue'!AG$5:AG$467,'Grid GenerationQueue'!$AX$5:$AX$467,$B199,'Grid GenerationQueue'!$AY$5:$AY$467,$C199,'Grid GenerationQueue'!$BH$5:$BH$467,"Executed",'Grid GenerationQueue'!$BB$5:$BB$467,"&lt;"&amp;$BE$3)</f>
        <v>0</v>
      </c>
      <c r="BG199">
        <f>SUMIFS('Grid GenerationQueue'!AH$5:AH$467,'Grid GenerationQueue'!$AX$5:$AX$467,$B199,'Grid GenerationQueue'!$AY$5:$AY$467,$C199,'Grid GenerationQueue'!$BH$5:$BH$467,"Executed",'Grid GenerationQueue'!$BB$5:$BB$467,"&lt;"&amp;$BE$3)</f>
        <v>0</v>
      </c>
      <c r="BH199">
        <f>SUMIFS('Grid GenerationQueue'!AI$5:AI$467,'Grid GenerationQueue'!$AX$5:$AX$467,$B199,'Grid GenerationQueue'!$AY$5:$AY$467,$C199,'Grid GenerationQueue'!$BH$5:$BH$467,"Executed",'Grid GenerationQueue'!$BB$5:$BB$467,"&lt;"&amp;$BE$3)</f>
        <v>0</v>
      </c>
      <c r="BI199">
        <f>SUMIFS('Grid GenerationQueue'!AJ$5:AJ$467,'Grid GenerationQueue'!$AX$5:$AX$467,$B199,'Grid GenerationQueue'!$AY$5:$AY$467,$C199,'Grid GenerationQueue'!$BH$5:$BH$467,"Executed",'Grid GenerationQueue'!$BB$5:$BB$467,"&lt;"&amp;$BE$3)</f>
        <v>0</v>
      </c>
      <c r="BJ199">
        <f>SUMIFS('Grid GenerationQueue'!AK$5:AK$467,'Grid GenerationQueue'!$AX$5:$AX$467,$B199,'Grid GenerationQueue'!$AY$5:$AY$467,$C199,'Grid GenerationQueue'!$BH$5:$BH$467,"Executed",'Grid GenerationQueue'!$BB$5:$BB$467,"&lt;"&amp;$BE$3)</f>
        <v>0</v>
      </c>
      <c r="BK199">
        <f>SUMIFS('Grid GenerationQueue'!AL$5:AL$467,'Grid GenerationQueue'!$AX$5:$AX$467,$B199,'Grid GenerationQueue'!$AY$5:$AY$467,$C199,'Grid GenerationQueue'!$BH$5:$BH$467,"Executed",'Grid GenerationQueue'!$BB$5:$BB$467,"&lt;"&amp;$BE$3)</f>
        <v>0</v>
      </c>
      <c r="BL199">
        <f>SUMIFS('Grid GenerationQueue'!AM$5:AM$467,'Grid GenerationQueue'!$AX$5:$AX$467,$B199,'Grid GenerationQueue'!$AY$5:$AY$467,$C199,'Grid GenerationQueue'!$BH$5:$BH$467,"Executed",'Grid GenerationQueue'!$BB$5:$BB$467,"&lt;"&amp;$BE$3)</f>
        <v>0</v>
      </c>
      <c r="BM199">
        <f>SUMIFS('Grid GenerationQueue'!AN$5:AN$467,'Grid GenerationQueue'!$AX$5:$AX$467,$B199,'Grid GenerationQueue'!$AY$5:$AY$467,$C199,'Grid GenerationQueue'!$BH$5:$BH$467,"Executed",'Grid GenerationQueue'!$BB$5:$BB$467,"&lt;"&amp;$BE$3)</f>
        <v>0</v>
      </c>
      <c r="BN199">
        <f>SUMIFS('Grid GenerationQueue'!AO$5:AO$467,'Grid GenerationQueue'!$AX$5:$AX$467,$B199,'Grid GenerationQueue'!$AY$5:$AY$467,$C199,'Grid GenerationQueue'!$BH$5:$BH$467,"Executed",'Grid GenerationQueue'!$BB$5:$BB$467,"&lt;"&amp;$BE$3)</f>
        <v>0</v>
      </c>
      <c r="BO199">
        <f>SUMIFS('Grid GenerationQueue'!AP$5:AP$467,'Grid GenerationQueue'!$AX$5:$AX$467,$B199,'Grid GenerationQueue'!$AY$5:$AY$467,$C199,'Grid GenerationQueue'!$BH$5:$BH$467,"Executed",'Grid GenerationQueue'!$BB$5:$BB$467,"&lt;"&amp;$BE$3)</f>
        <v>0</v>
      </c>
      <c r="BQ199">
        <f>SUMIFS('Grid GenerationQueue'!AE$5:AE$467,'Grid GenerationQueue'!$AX$5:$AX$467,$B199,'Grid GenerationQueue'!$AY$5:$AY$467,$C199,'Grid GenerationQueue'!$BF$5:$BF$467,"&lt;&gt;"&amp;"",'Grid GenerationQueue'!$BB$5:$BB$467,"&lt;"&amp;$BE$3)</f>
        <v>0</v>
      </c>
      <c r="BR199">
        <f>SUMIFS('Grid GenerationQueue'!AF$5:AF$467,'Grid GenerationQueue'!$AX$5:$AX$467,$B199,'Grid GenerationQueue'!$AY$5:$AY$467,$C199,'Grid GenerationQueue'!$BF$5:$BF$467,"&lt;&gt;"&amp;"",'Grid GenerationQueue'!$BB$5:$BB$467,"&lt;"&amp;$BE$3)</f>
        <v>0</v>
      </c>
      <c r="BS199">
        <f>SUMIFS('Grid GenerationQueue'!AG$5:AG$467,'Grid GenerationQueue'!$AX$5:$AX$467,$B199,'Grid GenerationQueue'!$AY$5:$AY$467,$C199,'Grid GenerationQueue'!$BF$5:$BF$467,"&lt;&gt;"&amp;"",'Grid GenerationQueue'!$BB$5:$BB$467,"&lt;"&amp;$BE$3)</f>
        <v>0</v>
      </c>
      <c r="BT199">
        <f>SUMIFS('Grid GenerationQueue'!AH$5:AH$467,'Grid GenerationQueue'!$AX$5:$AX$467,$B199,'Grid GenerationQueue'!$AY$5:$AY$467,$C199,'Grid GenerationQueue'!$BF$5:$BF$467,"&lt;&gt;"&amp;"",'Grid GenerationQueue'!$BB$5:$BB$467,"&lt;"&amp;$BE$3)</f>
        <v>0</v>
      </c>
      <c r="BU199">
        <f>SUMIFS('Grid GenerationQueue'!AI$5:AI$467,'Grid GenerationQueue'!$AX$5:$AX$467,$B199,'Grid GenerationQueue'!$AY$5:$AY$467,$C199,'Grid GenerationQueue'!$BF$5:$BF$467,"&lt;&gt;"&amp;"",'Grid GenerationQueue'!$BB$5:$BB$467,"&lt;"&amp;$BE$3)</f>
        <v>0</v>
      </c>
      <c r="BV199">
        <f>SUMIFS('Grid GenerationQueue'!AJ$5:AJ$467,'Grid GenerationQueue'!$AX$5:$AX$467,$B199,'Grid GenerationQueue'!$AY$5:$AY$467,$C199,'Grid GenerationQueue'!$BF$5:$BF$467,"&lt;&gt;"&amp;"",'Grid GenerationQueue'!$BB$5:$BB$467,"&lt;"&amp;$BE$3)</f>
        <v>0</v>
      </c>
      <c r="BW199">
        <f>SUMIFS('Grid GenerationQueue'!AK$5:AK$467,'Grid GenerationQueue'!$AX$5:$AX$467,$B199,'Grid GenerationQueue'!$AY$5:$AY$467,$C199,'Grid GenerationQueue'!$BF$5:$BF$467,"&lt;&gt;"&amp;"",'Grid GenerationQueue'!$BB$5:$BB$467,"&lt;"&amp;$BE$3)</f>
        <v>0</v>
      </c>
      <c r="BX199">
        <f>SUMIFS('Grid GenerationQueue'!AL$5:AL$467,'Grid GenerationQueue'!$AX$5:$AX$467,$B199,'Grid GenerationQueue'!$AY$5:$AY$467,$C199,'Grid GenerationQueue'!$BF$5:$BF$467,"&lt;&gt;"&amp;"",'Grid GenerationQueue'!$BB$5:$BB$467,"&lt;"&amp;$BE$3)</f>
        <v>0</v>
      </c>
      <c r="BY199">
        <f>SUMIFS('Grid GenerationQueue'!AM$5:AM$467,'Grid GenerationQueue'!$AX$5:$AX$467,$B199,'Grid GenerationQueue'!$AY$5:$AY$467,$C199,'Grid GenerationQueue'!$BF$5:$BF$467,"&lt;&gt;"&amp;"",'Grid GenerationQueue'!$BB$5:$BB$467,"&lt;"&amp;$BE$3)</f>
        <v>0</v>
      </c>
      <c r="BZ199">
        <f>SUMIFS('Grid GenerationQueue'!AN$5:AN$467,'Grid GenerationQueue'!$AX$5:$AX$467,$B199,'Grid GenerationQueue'!$AY$5:$AY$467,$C199,'Grid GenerationQueue'!$BF$5:$BF$467,"&lt;&gt;"&amp;"",'Grid GenerationQueue'!$BB$5:$BB$467,"&lt;"&amp;$BE$3)</f>
        <v>0</v>
      </c>
      <c r="CA199">
        <f>SUMIFS('Grid GenerationQueue'!AO$5:AO$467,'Grid GenerationQueue'!$AX$5:$AX$467,$B199,'Grid GenerationQueue'!$AY$5:$AY$467,$C199,'Grid GenerationQueue'!$BF$5:$BF$467,"&lt;&gt;"&amp;"",'Grid GenerationQueue'!$BB$5:$BB$467,"&lt;"&amp;$BE$3)</f>
        <v>0</v>
      </c>
      <c r="CB199">
        <f>SUMIFS('Grid GenerationQueue'!AP$5:AP$467,'Grid GenerationQueue'!$AX$5:$AX$467,$B199,'Grid GenerationQueue'!$AY$5:$AY$467,$C199,'Grid GenerationQueue'!$BF$5:$BF$467,"&lt;&gt;"&amp;"",'Grid GenerationQueue'!$BB$5:$BB$467,"&lt;"&amp;$BE$3)</f>
        <v>0</v>
      </c>
      <c r="CD199">
        <f>SUMIFS('Grid GenerationQueue'!AE$5:AE$467,'Grid GenerationQueue'!$AX$5:$AX$467,$B199,'Grid GenerationQueue'!$AY$5:$AY$467,$C199,'Grid GenerationQueue'!$BB$5:$BB$467,"&lt;"&amp;$BE$3)</f>
        <v>0</v>
      </c>
      <c r="CE199">
        <f>SUMIFS('Grid GenerationQueue'!AF$5:AF$467,'Grid GenerationQueue'!$AX$5:$AX$467,$B199,'Grid GenerationQueue'!$AY$5:$AY$467,$C199,'Grid GenerationQueue'!$BB$5:$BB$467,"&lt;"&amp;$BE$3)</f>
        <v>0</v>
      </c>
      <c r="CF199">
        <f>SUMIFS('Grid GenerationQueue'!AG$5:AG$467,'Grid GenerationQueue'!$AX$5:$AX$467,$B199,'Grid GenerationQueue'!$AY$5:$AY$467,$C199,'Grid GenerationQueue'!$BB$5:$BB$467,"&lt;"&amp;$BE$3)</f>
        <v>0</v>
      </c>
      <c r="CG199">
        <f>SUMIFS('Grid GenerationQueue'!AH$5:AH$467,'Grid GenerationQueue'!$AX$5:$AX$467,$B199,'Grid GenerationQueue'!$AY$5:$AY$467,$C199,'Grid GenerationQueue'!$BB$5:$BB$467,"&lt;"&amp;$BE$3)</f>
        <v>0</v>
      </c>
      <c r="CH199">
        <f>SUMIFS('Grid GenerationQueue'!AI$5:AI$467,'Grid GenerationQueue'!$AX$5:$AX$467,$B199,'Grid GenerationQueue'!$AY$5:$AY$467,$C199,'Grid GenerationQueue'!$BB$5:$BB$467,"&lt;"&amp;$BE$3)</f>
        <v>0</v>
      </c>
      <c r="CI199">
        <f>SUMIFS('Grid GenerationQueue'!AJ$5:AJ$467,'Grid GenerationQueue'!$AX$5:$AX$467,$B199,'Grid GenerationQueue'!$AY$5:$AY$467,$C199,'Grid GenerationQueue'!$BB$5:$BB$467,"&lt;"&amp;$BE$3)</f>
        <v>0</v>
      </c>
      <c r="CJ199">
        <f>SUMIFS('Grid GenerationQueue'!AK$5:AK$467,'Grid GenerationQueue'!$AX$5:$AX$467,$B199,'Grid GenerationQueue'!$AY$5:$AY$467,$C199,'Grid GenerationQueue'!$BB$5:$BB$467,"&lt;"&amp;$BE$3)</f>
        <v>0</v>
      </c>
      <c r="CK199">
        <f>SUMIFS('Grid GenerationQueue'!AL$5:AL$467,'Grid GenerationQueue'!$AX$5:$AX$467,$B199,'Grid GenerationQueue'!$AY$5:$AY$467,$C199,'Grid GenerationQueue'!$BB$5:$BB$467,"&lt;"&amp;$BE$3)</f>
        <v>0</v>
      </c>
      <c r="CL199">
        <f>SUMIFS('Grid GenerationQueue'!AM$5:AM$467,'Grid GenerationQueue'!$AX$5:$AX$467,$B199,'Grid GenerationQueue'!$AY$5:$AY$467,$C199,'Grid GenerationQueue'!$BB$5:$BB$467,"&lt;"&amp;$BE$3)</f>
        <v>0</v>
      </c>
      <c r="CM199">
        <f>SUMIFS('Grid GenerationQueue'!AN$5:AN$467,'Grid GenerationQueue'!$AX$5:$AX$467,$B199,'Grid GenerationQueue'!$AY$5:$AY$467,$C199,'Grid GenerationQueue'!$BB$5:$BB$467,"&lt;"&amp;$BE$3)</f>
        <v>0</v>
      </c>
      <c r="CN199">
        <f>SUMIFS('Grid GenerationQueue'!AO$5:AO$467,'Grid GenerationQueue'!$AX$5:$AX$467,$B199,'Grid GenerationQueue'!$AY$5:$AY$467,$C199,'Grid GenerationQueue'!$BB$5:$BB$467,"&lt;"&amp;$BE$3)</f>
        <v>0</v>
      </c>
      <c r="CO199">
        <f>SUMIFS('Grid GenerationQueue'!AP$5:AP$467,'Grid GenerationQueue'!$AX$5:$AX$467,$B199,'Grid GenerationQueue'!$AY$5:$AY$467,$C199,'Grid GenerationQueue'!$BB$5:$BB$467,"&lt;"&amp;$BE$3)</f>
        <v>0</v>
      </c>
    </row>
    <row r="200" spans="1:93" x14ac:dyDescent="0.35">
      <c r="A200" t="s">
        <v>4648</v>
      </c>
      <c r="B200" t="s">
        <v>4735</v>
      </c>
      <c r="C200">
        <v>115</v>
      </c>
      <c r="D200">
        <f>SUMIFS('Grid GenerationQueue'!AE$5:AE$467,'Grid GenerationQueue'!$AX$5:$AX$467,$B200,'Grid GenerationQueue'!$AY$5:$AY$467,$C200,'Grid GenerationQueue'!$BI$5:$BI$467,"&lt;4")</f>
        <v>0</v>
      </c>
      <c r="E200">
        <f>SUMIFS('Grid GenerationQueue'!AF$5:AF$467,'Grid GenerationQueue'!$AX$5:$AX$467,$B200,'Grid GenerationQueue'!$AY$5:$AY$467,$C200,'Grid GenerationQueue'!$BI$5:$BI$467,"&lt;4")</f>
        <v>0</v>
      </c>
      <c r="F200">
        <f>SUMIFS('Grid GenerationQueue'!AG$5:AG$467,'Grid GenerationQueue'!$AX$5:$AX$467,$B200,'Grid GenerationQueue'!$AY$5:$AY$467,$C200,'Grid GenerationQueue'!$BI$5:$BI$467,"&lt;4")</f>
        <v>0</v>
      </c>
      <c r="G200">
        <f>SUMIFS('Grid GenerationQueue'!AH$5:AH$467,'Grid GenerationQueue'!$AX$5:$AX$467,$B200,'Grid GenerationQueue'!$AY$5:$AY$467,$C200,'Grid GenerationQueue'!$BI$5:$BI$467,"&lt;4")</f>
        <v>0</v>
      </c>
      <c r="H200">
        <f>SUMIFS('Grid GenerationQueue'!AI$5:AI$467,'Grid GenerationQueue'!$AX$5:$AX$467,$B200,'Grid GenerationQueue'!$AY$5:$AY$467,$C200,'Grid GenerationQueue'!$BI$5:$BI$467,"&lt;4")</f>
        <v>0</v>
      </c>
      <c r="I200">
        <f>SUMIFS('Grid GenerationQueue'!AJ$5:AJ$467,'Grid GenerationQueue'!$AX$5:$AX$467,$B200,'Grid GenerationQueue'!$AY$5:$AY$467,$C200,'Grid GenerationQueue'!$BI$5:$BI$467,"&lt;4")</f>
        <v>0</v>
      </c>
      <c r="J200">
        <f>SUMIFS('Grid GenerationQueue'!AK$5:AK$467,'Grid GenerationQueue'!$AX$5:$AX$467,$B200,'Grid GenerationQueue'!$AY$5:$AY$467,$C200,'Grid GenerationQueue'!$BI$5:$BI$467,"&lt;4")</f>
        <v>0</v>
      </c>
      <c r="K200">
        <f>SUMIFS('Grid GenerationQueue'!AL$5:AL$467,'Grid GenerationQueue'!$AX$5:$AX$467,$B200,'Grid GenerationQueue'!$AY$5:$AY$467,$C200,'Grid GenerationQueue'!$BI$5:$BI$467,"&lt;4")</f>
        <v>0</v>
      </c>
      <c r="L200">
        <f>SUMIFS('Grid GenerationQueue'!AM$5:AM$467,'Grid GenerationQueue'!$AX$5:$AX$467,$B200,'Grid GenerationQueue'!$AY$5:$AY$467,$C200,'Grid GenerationQueue'!$BI$5:$BI$467,"&lt;4")</f>
        <v>0</v>
      </c>
      <c r="M200">
        <f>SUMIFS('Grid GenerationQueue'!AN$5:AN$467,'Grid GenerationQueue'!$AX$5:$AX$467,$B200,'Grid GenerationQueue'!$AY$5:$AY$467,$C200,'Grid GenerationQueue'!$BI$5:$BI$467,"&lt;4")</f>
        <v>0</v>
      </c>
      <c r="N200">
        <f>SUMIFS('Grid GenerationQueue'!AO$5:AO$467,'Grid GenerationQueue'!$AX$5:$AX$467,$B200,'Grid GenerationQueue'!$AY$5:$AY$467,$C200,'Grid GenerationQueue'!$BI$5:$BI$467,"&lt;4")</f>
        <v>0</v>
      </c>
      <c r="O200">
        <f>SUMIFS('Grid GenerationQueue'!AP$5:AP$467,'Grid GenerationQueue'!$AX$5:$AX$467,$B200,'Grid GenerationQueue'!$AY$5:$AY$467,$C200,'Grid GenerationQueue'!$BI$5:$BI$467,"&lt;4")</f>
        <v>0</v>
      </c>
      <c r="Q200">
        <f>SUMIFS('Grid GenerationQueue'!AE$5:AE$467,'Grid GenerationQueue'!$AX$5:$AX$467,$B200,'Grid GenerationQueue'!$AY$5:$AY$467,$C200,'Grid GenerationQueue'!$BH$5:$BH$467,"Executed")</f>
        <v>0</v>
      </c>
      <c r="R200">
        <f>SUMIFS('Grid GenerationQueue'!AF$5:AF$467,'Grid GenerationQueue'!$AX$5:$AX$467,$B200,'Grid GenerationQueue'!$AY$5:$AY$467,$C200,'Grid GenerationQueue'!$BH$5:$BH$467,"Executed")</f>
        <v>0</v>
      </c>
      <c r="S200">
        <f>SUMIFS('Grid GenerationQueue'!AG$5:AG$467,'Grid GenerationQueue'!$AX$5:$AX$467,$B200,'Grid GenerationQueue'!$AY$5:$AY$467,$C200,'Grid GenerationQueue'!$BH$5:$BH$467,"Executed")</f>
        <v>0</v>
      </c>
      <c r="T200">
        <f>SUMIFS('Grid GenerationQueue'!AH$5:AH$467,'Grid GenerationQueue'!$AX$5:$AX$467,$B200,'Grid GenerationQueue'!$AY$5:$AY$467,$C200,'Grid GenerationQueue'!$BH$5:$BH$467,"Executed")</f>
        <v>0</v>
      </c>
      <c r="U200">
        <f>SUMIFS('Grid GenerationQueue'!AI$5:AI$467,'Grid GenerationQueue'!$AX$5:$AX$467,$B200,'Grid GenerationQueue'!$AY$5:$AY$467,$C200,'Grid GenerationQueue'!$BH$5:$BH$467,"Executed")</f>
        <v>0</v>
      </c>
      <c r="V200">
        <f>SUMIFS('Grid GenerationQueue'!AJ$5:AJ$467,'Grid GenerationQueue'!$AX$5:$AX$467,$B200,'Grid GenerationQueue'!$AY$5:$AY$467,$C200,'Grid GenerationQueue'!$BH$5:$BH$467,"Executed")</f>
        <v>0</v>
      </c>
      <c r="W200">
        <f>SUMIFS('Grid GenerationQueue'!AK$5:AK$467,'Grid GenerationQueue'!$AX$5:$AX$467,$B200,'Grid GenerationQueue'!$AY$5:$AY$467,$C200,'Grid GenerationQueue'!$BH$5:$BH$467,"Executed")</f>
        <v>0</v>
      </c>
      <c r="X200">
        <f>SUMIFS('Grid GenerationQueue'!AL$5:AL$467,'Grid GenerationQueue'!$AX$5:$AX$467,$B200,'Grid GenerationQueue'!$AY$5:$AY$467,$C200,'Grid GenerationQueue'!$BH$5:$BH$467,"Executed")</f>
        <v>0</v>
      </c>
      <c r="Y200">
        <f>SUMIFS('Grid GenerationQueue'!AM$5:AM$467,'Grid GenerationQueue'!$AX$5:$AX$467,$B200,'Grid GenerationQueue'!$AY$5:$AY$467,$C200,'Grid GenerationQueue'!$BH$5:$BH$467,"Executed")</f>
        <v>0</v>
      </c>
      <c r="Z200">
        <f>SUMIFS('Grid GenerationQueue'!AN$5:AN$467,'Grid GenerationQueue'!$AX$5:$AX$467,$B200,'Grid GenerationQueue'!$AY$5:$AY$467,$C200,'Grid GenerationQueue'!$BH$5:$BH$467,"Executed")</f>
        <v>0</v>
      </c>
      <c r="AA200">
        <f>SUMIFS('Grid GenerationQueue'!AO$5:AO$467,'Grid GenerationQueue'!$AX$5:$AX$467,$B200,'Grid GenerationQueue'!$AY$5:$AY$467,$C200,'Grid GenerationQueue'!$BH$5:$BH$467,"Executed")</f>
        <v>0</v>
      </c>
      <c r="AB200">
        <f>SUMIFS('Grid GenerationQueue'!AP$5:AP$467,'Grid GenerationQueue'!$AX$5:$AX$467,$B200,'Grid GenerationQueue'!$AY$5:$AY$467,$C200,'Grid GenerationQueue'!$BH$5:$BH$467,"Executed")</f>
        <v>0</v>
      </c>
      <c r="AD200">
        <f>SUMIFS('Grid GenerationQueue'!AE$5:AE$467,'Grid GenerationQueue'!$AX$5:$AX$467,$B200,'Grid GenerationQueue'!$AY$5:$AY$467,$C200,'Grid GenerationQueue'!$BF$5:$BF$467,"&lt;&gt;"&amp;"")</f>
        <v>0</v>
      </c>
      <c r="AE200">
        <f>SUMIFS('Grid GenerationQueue'!AF$5:AF$467,'Grid GenerationQueue'!$AX$5:$AX$467,$B200,'Grid GenerationQueue'!$AY$5:$AY$467,$C200,'Grid GenerationQueue'!$BF$5:$BF$467,"&lt;&gt;"&amp;"")</f>
        <v>0</v>
      </c>
      <c r="AF200">
        <f>SUMIFS('Grid GenerationQueue'!AG$5:AG$467,'Grid GenerationQueue'!$AX$5:$AX$467,$B200,'Grid GenerationQueue'!$AY$5:$AY$467,$C200,'Grid GenerationQueue'!$BF$5:$BF$467,"&lt;&gt;"&amp;"")</f>
        <v>0</v>
      </c>
      <c r="AG200">
        <f>SUMIFS('Grid GenerationQueue'!AH$5:AH$467,'Grid GenerationQueue'!$AX$5:$AX$467,$B200,'Grid GenerationQueue'!$AY$5:$AY$467,$C200,'Grid GenerationQueue'!$BF$5:$BF$467,"&lt;&gt;"&amp;"")</f>
        <v>0</v>
      </c>
      <c r="AH200">
        <f>SUMIFS('Grid GenerationQueue'!AI$5:AI$467,'Grid GenerationQueue'!$AX$5:$AX$467,$B200,'Grid GenerationQueue'!$AY$5:$AY$467,$C200,'Grid GenerationQueue'!$BF$5:$BF$467,"&lt;&gt;"&amp;"")</f>
        <v>0</v>
      </c>
      <c r="AI200">
        <f>SUMIFS('Grid GenerationQueue'!AJ$5:AJ$467,'Grid GenerationQueue'!$AX$5:$AX$467,$B200,'Grid GenerationQueue'!$AY$5:$AY$467,$C200,'Grid GenerationQueue'!$BF$5:$BF$467,"&lt;&gt;"&amp;"")</f>
        <v>0</v>
      </c>
      <c r="AJ200">
        <f>SUMIFS('Grid GenerationQueue'!AK$5:AK$467,'Grid GenerationQueue'!$AX$5:$AX$467,$B200,'Grid GenerationQueue'!$AY$5:$AY$467,$C200,'Grid GenerationQueue'!$BF$5:$BF$467,"&lt;&gt;"&amp;"")</f>
        <v>0</v>
      </c>
      <c r="AK200">
        <f>SUMIFS('Grid GenerationQueue'!AL$5:AL$467,'Grid GenerationQueue'!$AX$5:$AX$467,$B200,'Grid GenerationQueue'!$AY$5:$AY$467,$C200,'Grid GenerationQueue'!$BF$5:$BF$467,"&lt;&gt;"&amp;"")</f>
        <v>0</v>
      </c>
      <c r="AL200">
        <f>SUMIFS('Grid GenerationQueue'!AM$5:AM$467,'Grid GenerationQueue'!$AX$5:$AX$467,$B200,'Grid GenerationQueue'!$AY$5:$AY$467,$C200,'Grid GenerationQueue'!$BF$5:$BF$467,"&lt;&gt;"&amp;"")</f>
        <v>0</v>
      </c>
      <c r="AM200">
        <f>SUMIFS('Grid GenerationQueue'!AN$5:AN$467,'Grid GenerationQueue'!$AX$5:$AX$467,$B200,'Grid GenerationQueue'!$AY$5:$AY$467,$C200,'Grid GenerationQueue'!$BF$5:$BF$467,"&lt;&gt;"&amp;"")</f>
        <v>0</v>
      </c>
      <c r="AN200">
        <f>SUMIFS('Grid GenerationQueue'!AO$5:AO$467,'Grid GenerationQueue'!$AX$5:$AX$467,$B200,'Grid GenerationQueue'!$AY$5:$AY$467,$C200,'Grid GenerationQueue'!$BF$5:$BF$467,"&lt;&gt;"&amp;"")</f>
        <v>0</v>
      </c>
      <c r="AO200">
        <f>SUMIFS('Grid GenerationQueue'!AP$5:AP$467,'Grid GenerationQueue'!$AX$5:$AX$467,$B200,'Grid GenerationQueue'!$AY$5:$AY$467,$C200,'Grid GenerationQueue'!$BF$5:$BF$467,"&lt;&gt;"&amp;"")</f>
        <v>0</v>
      </c>
      <c r="AQ200">
        <f>SUMIFS('Grid GenerationQueue'!AE$5:AE$467,'Grid GenerationQueue'!$AX$5:$AX$467,$B200,'Grid GenerationQueue'!$AY$5:$AY$467,$C200)</f>
        <v>0</v>
      </c>
      <c r="AR200">
        <f>SUMIFS('Grid GenerationQueue'!AF$5:AF$467,'Grid GenerationQueue'!$AX$5:$AX$467,$B200,'Grid GenerationQueue'!$AY$5:$AY$467,$C200)</f>
        <v>0</v>
      </c>
      <c r="AS200">
        <f>SUMIFS('Grid GenerationQueue'!AG$5:AG$467,'Grid GenerationQueue'!$AX$5:$AX$467,$B200,'Grid GenerationQueue'!$AY$5:$AY$467,$C200)</f>
        <v>0</v>
      </c>
      <c r="AT200">
        <f>SUMIFS('Grid GenerationQueue'!AH$5:AH$467,'Grid GenerationQueue'!$AX$5:$AX$467,$B200,'Grid GenerationQueue'!$AY$5:$AY$467,$C200)</f>
        <v>0</v>
      </c>
      <c r="AU200">
        <f>SUMIFS('Grid GenerationQueue'!AI$5:AI$467,'Grid GenerationQueue'!$AX$5:$AX$467,$B200,'Grid GenerationQueue'!$AY$5:$AY$467,$C200)</f>
        <v>0</v>
      </c>
      <c r="AV200">
        <f>SUMIFS('Grid GenerationQueue'!AJ$5:AJ$467,'Grid GenerationQueue'!$AX$5:$AX$467,$B200,'Grid GenerationQueue'!$AY$5:$AY$467,$C200)</f>
        <v>0</v>
      </c>
      <c r="AW200">
        <f>SUMIFS('Grid GenerationQueue'!AK$5:AK$467,'Grid GenerationQueue'!$AX$5:$AX$467,$B200,'Grid GenerationQueue'!$AY$5:$AY$467,$C200)</f>
        <v>0</v>
      </c>
      <c r="AX200">
        <f>SUMIFS('Grid GenerationQueue'!AL$5:AL$467,'Grid GenerationQueue'!$AX$5:$AX$467,$B200,'Grid GenerationQueue'!$AY$5:$AY$467,$C200)</f>
        <v>0</v>
      </c>
      <c r="AY200">
        <f>SUMIFS('Grid GenerationQueue'!AM$5:AM$467,'Grid GenerationQueue'!$AX$5:$AX$467,$B200,'Grid GenerationQueue'!$AY$5:$AY$467,$C200)</f>
        <v>0</v>
      </c>
      <c r="AZ200">
        <f>SUMIFS('Grid GenerationQueue'!AN$5:AN$467,'Grid GenerationQueue'!$AX$5:$AX$467,$B200,'Grid GenerationQueue'!$AY$5:$AY$467,$C200)</f>
        <v>0</v>
      </c>
      <c r="BA200">
        <f>SUMIFS('Grid GenerationQueue'!AO$5:AO$467,'Grid GenerationQueue'!$AX$5:$AX$467,$B200,'Grid GenerationQueue'!$AY$5:$AY$467,$C200)</f>
        <v>0</v>
      </c>
      <c r="BB200">
        <f>SUMIFS('Grid GenerationQueue'!AP$5:AP$467,'Grid GenerationQueue'!$AX$5:$AX$467,$B200,'Grid GenerationQueue'!$AY$5:$AY$467,$C200)</f>
        <v>0</v>
      </c>
      <c r="BD200">
        <f>SUMIFS('Grid GenerationQueue'!AE$5:AE$467,'Grid GenerationQueue'!$AX$5:$AX$467,$B200,'Grid GenerationQueue'!$AY$5:$AY$467,$C200,'Grid GenerationQueue'!$BH$5:$BH$467,"Executed",'Grid GenerationQueue'!$BB$5:$BB$467,"&lt;"&amp;$BE$3)</f>
        <v>0</v>
      </c>
      <c r="BE200">
        <f>SUMIFS('Grid GenerationQueue'!AF$5:AF$467,'Grid GenerationQueue'!$AX$5:$AX$467,$B200,'Grid GenerationQueue'!$AY$5:$AY$467,$C200,'Grid GenerationQueue'!$BH$5:$BH$467,"Executed",'Grid GenerationQueue'!$BB$5:$BB$467,"&lt;"&amp;$BE$3)</f>
        <v>0</v>
      </c>
      <c r="BF200">
        <f>SUMIFS('Grid GenerationQueue'!AG$5:AG$467,'Grid GenerationQueue'!$AX$5:$AX$467,$B200,'Grid GenerationQueue'!$AY$5:$AY$467,$C200,'Grid GenerationQueue'!$BH$5:$BH$467,"Executed",'Grid GenerationQueue'!$BB$5:$BB$467,"&lt;"&amp;$BE$3)</f>
        <v>0</v>
      </c>
      <c r="BG200">
        <f>SUMIFS('Grid GenerationQueue'!AH$5:AH$467,'Grid GenerationQueue'!$AX$5:$AX$467,$B200,'Grid GenerationQueue'!$AY$5:$AY$467,$C200,'Grid GenerationQueue'!$BH$5:$BH$467,"Executed",'Grid GenerationQueue'!$BB$5:$BB$467,"&lt;"&amp;$BE$3)</f>
        <v>0</v>
      </c>
      <c r="BH200">
        <f>SUMIFS('Grid GenerationQueue'!AI$5:AI$467,'Grid GenerationQueue'!$AX$5:$AX$467,$B200,'Grid GenerationQueue'!$AY$5:$AY$467,$C200,'Grid GenerationQueue'!$BH$5:$BH$467,"Executed",'Grid GenerationQueue'!$BB$5:$BB$467,"&lt;"&amp;$BE$3)</f>
        <v>0</v>
      </c>
      <c r="BI200">
        <f>SUMIFS('Grid GenerationQueue'!AJ$5:AJ$467,'Grid GenerationQueue'!$AX$5:$AX$467,$B200,'Grid GenerationQueue'!$AY$5:$AY$467,$C200,'Grid GenerationQueue'!$BH$5:$BH$467,"Executed",'Grid GenerationQueue'!$BB$5:$BB$467,"&lt;"&amp;$BE$3)</f>
        <v>0</v>
      </c>
      <c r="BJ200">
        <f>SUMIFS('Grid GenerationQueue'!AK$5:AK$467,'Grid GenerationQueue'!$AX$5:$AX$467,$B200,'Grid GenerationQueue'!$AY$5:$AY$467,$C200,'Grid GenerationQueue'!$BH$5:$BH$467,"Executed",'Grid GenerationQueue'!$BB$5:$BB$467,"&lt;"&amp;$BE$3)</f>
        <v>0</v>
      </c>
      <c r="BK200">
        <f>SUMIFS('Grid GenerationQueue'!AL$5:AL$467,'Grid GenerationQueue'!$AX$5:$AX$467,$B200,'Grid GenerationQueue'!$AY$5:$AY$467,$C200,'Grid GenerationQueue'!$BH$5:$BH$467,"Executed",'Grid GenerationQueue'!$BB$5:$BB$467,"&lt;"&amp;$BE$3)</f>
        <v>0</v>
      </c>
      <c r="BL200">
        <f>SUMIFS('Grid GenerationQueue'!AM$5:AM$467,'Grid GenerationQueue'!$AX$5:$AX$467,$B200,'Grid GenerationQueue'!$AY$5:$AY$467,$C200,'Grid GenerationQueue'!$BH$5:$BH$467,"Executed",'Grid GenerationQueue'!$BB$5:$BB$467,"&lt;"&amp;$BE$3)</f>
        <v>0</v>
      </c>
      <c r="BM200">
        <f>SUMIFS('Grid GenerationQueue'!AN$5:AN$467,'Grid GenerationQueue'!$AX$5:$AX$467,$B200,'Grid GenerationQueue'!$AY$5:$AY$467,$C200,'Grid GenerationQueue'!$BH$5:$BH$467,"Executed",'Grid GenerationQueue'!$BB$5:$BB$467,"&lt;"&amp;$BE$3)</f>
        <v>0</v>
      </c>
      <c r="BN200">
        <f>SUMIFS('Grid GenerationQueue'!AO$5:AO$467,'Grid GenerationQueue'!$AX$5:$AX$467,$B200,'Grid GenerationQueue'!$AY$5:$AY$467,$C200,'Grid GenerationQueue'!$BH$5:$BH$467,"Executed",'Grid GenerationQueue'!$BB$5:$BB$467,"&lt;"&amp;$BE$3)</f>
        <v>0</v>
      </c>
      <c r="BO200">
        <f>SUMIFS('Grid GenerationQueue'!AP$5:AP$467,'Grid GenerationQueue'!$AX$5:$AX$467,$B200,'Grid GenerationQueue'!$AY$5:$AY$467,$C200,'Grid GenerationQueue'!$BH$5:$BH$467,"Executed",'Grid GenerationQueue'!$BB$5:$BB$467,"&lt;"&amp;$BE$3)</f>
        <v>0</v>
      </c>
      <c r="BQ200">
        <f>SUMIFS('Grid GenerationQueue'!AE$5:AE$467,'Grid GenerationQueue'!$AX$5:$AX$467,$B200,'Grid GenerationQueue'!$AY$5:$AY$467,$C200,'Grid GenerationQueue'!$BF$5:$BF$467,"&lt;&gt;"&amp;"",'Grid GenerationQueue'!$BB$5:$BB$467,"&lt;"&amp;$BE$3)</f>
        <v>0</v>
      </c>
      <c r="BR200">
        <f>SUMIFS('Grid GenerationQueue'!AF$5:AF$467,'Grid GenerationQueue'!$AX$5:$AX$467,$B200,'Grid GenerationQueue'!$AY$5:$AY$467,$C200,'Grid GenerationQueue'!$BF$5:$BF$467,"&lt;&gt;"&amp;"",'Grid GenerationQueue'!$BB$5:$BB$467,"&lt;"&amp;$BE$3)</f>
        <v>0</v>
      </c>
      <c r="BS200">
        <f>SUMIFS('Grid GenerationQueue'!AG$5:AG$467,'Grid GenerationQueue'!$AX$5:$AX$467,$B200,'Grid GenerationQueue'!$AY$5:$AY$467,$C200,'Grid GenerationQueue'!$BF$5:$BF$467,"&lt;&gt;"&amp;"",'Grid GenerationQueue'!$BB$5:$BB$467,"&lt;"&amp;$BE$3)</f>
        <v>0</v>
      </c>
      <c r="BT200">
        <f>SUMIFS('Grid GenerationQueue'!AH$5:AH$467,'Grid GenerationQueue'!$AX$5:$AX$467,$B200,'Grid GenerationQueue'!$AY$5:$AY$467,$C200,'Grid GenerationQueue'!$BF$5:$BF$467,"&lt;&gt;"&amp;"",'Grid GenerationQueue'!$BB$5:$BB$467,"&lt;"&amp;$BE$3)</f>
        <v>0</v>
      </c>
      <c r="BU200">
        <f>SUMIFS('Grid GenerationQueue'!AI$5:AI$467,'Grid GenerationQueue'!$AX$5:$AX$467,$B200,'Grid GenerationQueue'!$AY$5:$AY$467,$C200,'Grid GenerationQueue'!$BF$5:$BF$467,"&lt;&gt;"&amp;"",'Grid GenerationQueue'!$BB$5:$BB$467,"&lt;"&amp;$BE$3)</f>
        <v>0</v>
      </c>
      <c r="BV200">
        <f>SUMIFS('Grid GenerationQueue'!AJ$5:AJ$467,'Grid GenerationQueue'!$AX$5:$AX$467,$B200,'Grid GenerationQueue'!$AY$5:$AY$467,$C200,'Grid GenerationQueue'!$BF$5:$BF$467,"&lt;&gt;"&amp;"",'Grid GenerationQueue'!$BB$5:$BB$467,"&lt;"&amp;$BE$3)</f>
        <v>0</v>
      </c>
      <c r="BW200">
        <f>SUMIFS('Grid GenerationQueue'!AK$5:AK$467,'Grid GenerationQueue'!$AX$5:$AX$467,$B200,'Grid GenerationQueue'!$AY$5:$AY$467,$C200,'Grid GenerationQueue'!$BF$5:$BF$467,"&lt;&gt;"&amp;"",'Grid GenerationQueue'!$BB$5:$BB$467,"&lt;"&amp;$BE$3)</f>
        <v>0</v>
      </c>
      <c r="BX200">
        <f>SUMIFS('Grid GenerationQueue'!AL$5:AL$467,'Grid GenerationQueue'!$AX$5:$AX$467,$B200,'Grid GenerationQueue'!$AY$5:$AY$467,$C200,'Grid GenerationQueue'!$BF$5:$BF$467,"&lt;&gt;"&amp;"",'Grid GenerationQueue'!$BB$5:$BB$467,"&lt;"&amp;$BE$3)</f>
        <v>0</v>
      </c>
      <c r="BY200">
        <f>SUMIFS('Grid GenerationQueue'!AM$5:AM$467,'Grid GenerationQueue'!$AX$5:$AX$467,$B200,'Grid GenerationQueue'!$AY$5:$AY$467,$C200,'Grid GenerationQueue'!$BF$5:$BF$467,"&lt;&gt;"&amp;"",'Grid GenerationQueue'!$BB$5:$BB$467,"&lt;"&amp;$BE$3)</f>
        <v>0</v>
      </c>
      <c r="BZ200">
        <f>SUMIFS('Grid GenerationQueue'!AN$5:AN$467,'Grid GenerationQueue'!$AX$5:$AX$467,$B200,'Grid GenerationQueue'!$AY$5:$AY$467,$C200,'Grid GenerationQueue'!$BF$5:$BF$467,"&lt;&gt;"&amp;"",'Grid GenerationQueue'!$BB$5:$BB$467,"&lt;"&amp;$BE$3)</f>
        <v>0</v>
      </c>
      <c r="CA200">
        <f>SUMIFS('Grid GenerationQueue'!AO$5:AO$467,'Grid GenerationQueue'!$AX$5:$AX$467,$B200,'Grid GenerationQueue'!$AY$5:$AY$467,$C200,'Grid GenerationQueue'!$BF$5:$BF$467,"&lt;&gt;"&amp;"",'Grid GenerationQueue'!$BB$5:$BB$467,"&lt;"&amp;$BE$3)</f>
        <v>0</v>
      </c>
      <c r="CB200">
        <f>SUMIFS('Grid GenerationQueue'!AP$5:AP$467,'Grid GenerationQueue'!$AX$5:$AX$467,$B200,'Grid GenerationQueue'!$AY$5:$AY$467,$C200,'Grid GenerationQueue'!$BF$5:$BF$467,"&lt;&gt;"&amp;"",'Grid GenerationQueue'!$BB$5:$BB$467,"&lt;"&amp;$BE$3)</f>
        <v>0</v>
      </c>
      <c r="CD200">
        <f>SUMIFS('Grid GenerationQueue'!AE$5:AE$467,'Grid GenerationQueue'!$AX$5:$AX$467,$B200,'Grid GenerationQueue'!$AY$5:$AY$467,$C200,'Grid GenerationQueue'!$BB$5:$BB$467,"&lt;"&amp;$BE$3)</f>
        <v>0</v>
      </c>
      <c r="CE200">
        <f>SUMIFS('Grid GenerationQueue'!AF$5:AF$467,'Grid GenerationQueue'!$AX$5:$AX$467,$B200,'Grid GenerationQueue'!$AY$5:$AY$467,$C200,'Grid GenerationQueue'!$BB$5:$BB$467,"&lt;"&amp;$BE$3)</f>
        <v>0</v>
      </c>
      <c r="CF200">
        <f>SUMIFS('Grid GenerationQueue'!AG$5:AG$467,'Grid GenerationQueue'!$AX$5:$AX$467,$B200,'Grid GenerationQueue'!$AY$5:$AY$467,$C200,'Grid GenerationQueue'!$BB$5:$BB$467,"&lt;"&amp;$BE$3)</f>
        <v>0</v>
      </c>
      <c r="CG200">
        <f>SUMIFS('Grid GenerationQueue'!AH$5:AH$467,'Grid GenerationQueue'!$AX$5:$AX$467,$B200,'Grid GenerationQueue'!$AY$5:$AY$467,$C200,'Grid GenerationQueue'!$BB$5:$BB$467,"&lt;"&amp;$BE$3)</f>
        <v>0</v>
      </c>
      <c r="CH200">
        <f>SUMIFS('Grid GenerationQueue'!AI$5:AI$467,'Grid GenerationQueue'!$AX$5:$AX$467,$B200,'Grid GenerationQueue'!$AY$5:$AY$467,$C200,'Grid GenerationQueue'!$BB$5:$BB$467,"&lt;"&amp;$BE$3)</f>
        <v>0</v>
      </c>
      <c r="CI200">
        <f>SUMIFS('Grid GenerationQueue'!AJ$5:AJ$467,'Grid GenerationQueue'!$AX$5:$AX$467,$B200,'Grid GenerationQueue'!$AY$5:$AY$467,$C200,'Grid GenerationQueue'!$BB$5:$BB$467,"&lt;"&amp;$BE$3)</f>
        <v>0</v>
      </c>
      <c r="CJ200">
        <f>SUMIFS('Grid GenerationQueue'!AK$5:AK$467,'Grid GenerationQueue'!$AX$5:$AX$467,$B200,'Grid GenerationQueue'!$AY$5:$AY$467,$C200,'Grid GenerationQueue'!$BB$5:$BB$467,"&lt;"&amp;$BE$3)</f>
        <v>0</v>
      </c>
      <c r="CK200">
        <f>SUMIFS('Grid GenerationQueue'!AL$5:AL$467,'Grid GenerationQueue'!$AX$5:$AX$467,$B200,'Grid GenerationQueue'!$AY$5:$AY$467,$C200,'Grid GenerationQueue'!$BB$5:$BB$467,"&lt;"&amp;$BE$3)</f>
        <v>0</v>
      </c>
      <c r="CL200">
        <f>SUMIFS('Grid GenerationQueue'!AM$5:AM$467,'Grid GenerationQueue'!$AX$5:$AX$467,$B200,'Grid GenerationQueue'!$AY$5:$AY$467,$C200,'Grid GenerationQueue'!$BB$5:$BB$467,"&lt;"&amp;$BE$3)</f>
        <v>0</v>
      </c>
      <c r="CM200">
        <f>SUMIFS('Grid GenerationQueue'!AN$5:AN$467,'Grid GenerationQueue'!$AX$5:$AX$467,$B200,'Grid GenerationQueue'!$AY$5:$AY$467,$C200,'Grid GenerationQueue'!$BB$5:$BB$467,"&lt;"&amp;$BE$3)</f>
        <v>0</v>
      </c>
      <c r="CN200">
        <f>SUMIFS('Grid GenerationQueue'!AO$5:AO$467,'Grid GenerationQueue'!$AX$5:$AX$467,$B200,'Grid GenerationQueue'!$AY$5:$AY$467,$C200,'Grid GenerationQueue'!$BB$5:$BB$467,"&lt;"&amp;$BE$3)</f>
        <v>0</v>
      </c>
      <c r="CO200">
        <f>SUMIFS('Grid GenerationQueue'!AP$5:AP$467,'Grid GenerationQueue'!$AX$5:$AX$467,$B200,'Grid GenerationQueue'!$AY$5:$AY$467,$C200,'Grid GenerationQueue'!$BB$5:$BB$467,"&lt;"&amp;$BE$3)</f>
        <v>0</v>
      </c>
    </row>
    <row r="201" spans="1:93" x14ac:dyDescent="0.35">
      <c r="A201" t="s">
        <v>4651</v>
      </c>
      <c r="B201" t="s">
        <v>4452</v>
      </c>
      <c r="C201">
        <v>230</v>
      </c>
      <c r="D201">
        <f>SUMIFS('Grid GenerationQueue'!AE$5:AE$467,'Grid GenerationQueue'!$AX$5:$AX$467,$B201,'Grid GenerationQueue'!$AY$5:$AY$467,$C201,'Grid GenerationQueue'!$BI$5:$BI$467,"&lt;4")</f>
        <v>0</v>
      </c>
      <c r="E201">
        <f>SUMIFS('Grid GenerationQueue'!AF$5:AF$467,'Grid GenerationQueue'!$AX$5:$AX$467,$B201,'Grid GenerationQueue'!$AY$5:$AY$467,$C201,'Grid GenerationQueue'!$BI$5:$BI$467,"&lt;4")</f>
        <v>0</v>
      </c>
      <c r="F201">
        <f>SUMIFS('Grid GenerationQueue'!AG$5:AG$467,'Grid GenerationQueue'!$AX$5:$AX$467,$B201,'Grid GenerationQueue'!$AY$5:$AY$467,$C201,'Grid GenerationQueue'!$BI$5:$BI$467,"&lt;4")</f>
        <v>0</v>
      </c>
      <c r="G201">
        <f>SUMIFS('Grid GenerationQueue'!AH$5:AH$467,'Grid GenerationQueue'!$AX$5:$AX$467,$B201,'Grid GenerationQueue'!$AY$5:$AY$467,$C201,'Grid GenerationQueue'!$BI$5:$BI$467,"&lt;4")</f>
        <v>0</v>
      </c>
      <c r="H201">
        <f>SUMIFS('Grid GenerationQueue'!AI$5:AI$467,'Grid GenerationQueue'!$AX$5:$AX$467,$B201,'Grid GenerationQueue'!$AY$5:$AY$467,$C201,'Grid GenerationQueue'!$BI$5:$BI$467,"&lt;4")</f>
        <v>0</v>
      </c>
      <c r="I201">
        <f>SUMIFS('Grid GenerationQueue'!AJ$5:AJ$467,'Grid GenerationQueue'!$AX$5:$AX$467,$B201,'Grid GenerationQueue'!$AY$5:$AY$467,$C201,'Grid GenerationQueue'!$BI$5:$BI$467,"&lt;4")</f>
        <v>0</v>
      </c>
      <c r="J201">
        <f>SUMIFS('Grid GenerationQueue'!AK$5:AK$467,'Grid GenerationQueue'!$AX$5:$AX$467,$B201,'Grid GenerationQueue'!$AY$5:$AY$467,$C201,'Grid GenerationQueue'!$BI$5:$BI$467,"&lt;4")</f>
        <v>0</v>
      </c>
      <c r="K201">
        <f>SUMIFS('Grid GenerationQueue'!AL$5:AL$467,'Grid GenerationQueue'!$AX$5:$AX$467,$B201,'Grid GenerationQueue'!$AY$5:$AY$467,$C201,'Grid GenerationQueue'!$BI$5:$BI$467,"&lt;4")</f>
        <v>0</v>
      </c>
      <c r="L201">
        <f>SUMIFS('Grid GenerationQueue'!AM$5:AM$467,'Grid GenerationQueue'!$AX$5:$AX$467,$B201,'Grid GenerationQueue'!$AY$5:$AY$467,$C201,'Grid GenerationQueue'!$BI$5:$BI$467,"&lt;4")</f>
        <v>0</v>
      </c>
      <c r="M201">
        <f>SUMIFS('Grid GenerationQueue'!AN$5:AN$467,'Grid GenerationQueue'!$AX$5:$AX$467,$B201,'Grid GenerationQueue'!$AY$5:$AY$467,$C201,'Grid GenerationQueue'!$BI$5:$BI$467,"&lt;4")</f>
        <v>0</v>
      </c>
      <c r="N201">
        <f>SUMIFS('Grid GenerationQueue'!AO$5:AO$467,'Grid GenerationQueue'!$AX$5:$AX$467,$B201,'Grid GenerationQueue'!$AY$5:$AY$467,$C201,'Grid GenerationQueue'!$BI$5:$BI$467,"&lt;4")</f>
        <v>0</v>
      </c>
      <c r="O201">
        <f>SUMIFS('Grid GenerationQueue'!AP$5:AP$467,'Grid GenerationQueue'!$AX$5:$AX$467,$B201,'Grid GenerationQueue'!$AY$5:$AY$467,$C201,'Grid GenerationQueue'!$BI$5:$BI$467,"&lt;4")</f>
        <v>0</v>
      </c>
      <c r="Q201">
        <f>SUMIFS('Grid GenerationQueue'!AE$5:AE$467,'Grid GenerationQueue'!$AX$5:$AX$467,$B201,'Grid GenerationQueue'!$AY$5:$AY$467,$C201,'Grid GenerationQueue'!$BH$5:$BH$467,"Executed")</f>
        <v>0</v>
      </c>
      <c r="R201">
        <f>SUMIFS('Grid GenerationQueue'!AF$5:AF$467,'Grid GenerationQueue'!$AX$5:$AX$467,$B201,'Grid GenerationQueue'!$AY$5:$AY$467,$C201,'Grid GenerationQueue'!$BH$5:$BH$467,"Executed")</f>
        <v>0</v>
      </c>
      <c r="S201">
        <f>SUMIFS('Grid GenerationQueue'!AG$5:AG$467,'Grid GenerationQueue'!$AX$5:$AX$467,$B201,'Grid GenerationQueue'!$AY$5:$AY$467,$C201,'Grid GenerationQueue'!$BH$5:$BH$467,"Executed")</f>
        <v>0</v>
      </c>
      <c r="T201">
        <f>SUMIFS('Grid GenerationQueue'!AH$5:AH$467,'Grid GenerationQueue'!$AX$5:$AX$467,$B201,'Grid GenerationQueue'!$AY$5:$AY$467,$C201,'Grid GenerationQueue'!$BH$5:$BH$467,"Executed")</f>
        <v>0</v>
      </c>
      <c r="U201">
        <f>SUMIFS('Grid GenerationQueue'!AI$5:AI$467,'Grid GenerationQueue'!$AX$5:$AX$467,$B201,'Grid GenerationQueue'!$AY$5:$AY$467,$C201,'Grid GenerationQueue'!$BH$5:$BH$467,"Executed")</f>
        <v>0</v>
      </c>
      <c r="V201">
        <f>SUMIFS('Grid GenerationQueue'!AJ$5:AJ$467,'Grid GenerationQueue'!$AX$5:$AX$467,$B201,'Grid GenerationQueue'!$AY$5:$AY$467,$C201,'Grid GenerationQueue'!$BH$5:$BH$467,"Executed")</f>
        <v>0</v>
      </c>
      <c r="W201">
        <f>SUMIFS('Grid GenerationQueue'!AK$5:AK$467,'Grid GenerationQueue'!$AX$5:$AX$467,$B201,'Grid GenerationQueue'!$AY$5:$AY$467,$C201,'Grid GenerationQueue'!$BH$5:$BH$467,"Executed")</f>
        <v>0</v>
      </c>
      <c r="X201">
        <f>SUMIFS('Grid GenerationQueue'!AL$5:AL$467,'Grid GenerationQueue'!$AX$5:$AX$467,$B201,'Grid GenerationQueue'!$AY$5:$AY$467,$C201,'Grid GenerationQueue'!$BH$5:$BH$467,"Executed")</f>
        <v>0</v>
      </c>
      <c r="Y201">
        <f>SUMIFS('Grid GenerationQueue'!AM$5:AM$467,'Grid GenerationQueue'!$AX$5:$AX$467,$B201,'Grid GenerationQueue'!$AY$5:$AY$467,$C201,'Grid GenerationQueue'!$BH$5:$BH$467,"Executed")</f>
        <v>0</v>
      </c>
      <c r="Z201">
        <f>SUMIFS('Grid GenerationQueue'!AN$5:AN$467,'Grid GenerationQueue'!$AX$5:$AX$467,$B201,'Grid GenerationQueue'!$AY$5:$AY$467,$C201,'Grid GenerationQueue'!$BH$5:$BH$467,"Executed")</f>
        <v>0</v>
      </c>
      <c r="AA201">
        <f>SUMIFS('Grid GenerationQueue'!AO$5:AO$467,'Grid GenerationQueue'!$AX$5:$AX$467,$B201,'Grid GenerationQueue'!$AY$5:$AY$467,$C201,'Grid GenerationQueue'!$BH$5:$BH$467,"Executed")</f>
        <v>0</v>
      </c>
      <c r="AB201">
        <f>SUMIFS('Grid GenerationQueue'!AP$5:AP$467,'Grid GenerationQueue'!$AX$5:$AX$467,$B201,'Grid GenerationQueue'!$AY$5:$AY$467,$C201,'Grid GenerationQueue'!$BH$5:$BH$467,"Executed")</f>
        <v>0</v>
      </c>
      <c r="AD201">
        <f>SUMIFS('Grid GenerationQueue'!AE$5:AE$467,'Grid GenerationQueue'!$AX$5:$AX$467,$B201,'Grid GenerationQueue'!$AY$5:$AY$467,$C201,'Grid GenerationQueue'!$BF$5:$BF$467,"&lt;&gt;"&amp;"")</f>
        <v>0</v>
      </c>
      <c r="AE201">
        <f>SUMIFS('Grid GenerationQueue'!AF$5:AF$467,'Grid GenerationQueue'!$AX$5:$AX$467,$B201,'Grid GenerationQueue'!$AY$5:$AY$467,$C201,'Grid GenerationQueue'!$BF$5:$BF$467,"&lt;&gt;"&amp;"")</f>
        <v>0</v>
      </c>
      <c r="AF201">
        <f>SUMIFS('Grid GenerationQueue'!AG$5:AG$467,'Grid GenerationQueue'!$AX$5:$AX$467,$B201,'Grid GenerationQueue'!$AY$5:$AY$467,$C201,'Grid GenerationQueue'!$BF$5:$BF$467,"&lt;&gt;"&amp;"")</f>
        <v>0</v>
      </c>
      <c r="AG201">
        <f>SUMIFS('Grid GenerationQueue'!AH$5:AH$467,'Grid GenerationQueue'!$AX$5:$AX$467,$B201,'Grid GenerationQueue'!$AY$5:$AY$467,$C201,'Grid GenerationQueue'!$BF$5:$BF$467,"&lt;&gt;"&amp;"")</f>
        <v>0</v>
      </c>
      <c r="AH201">
        <f>SUMIFS('Grid GenerationQueue'!AI$5:AI$467,'Grid GenerationQueue'!$AX$5:$AX$467,$B201,'Grid GenerationQueue'!$AY$5:$AY$467,$C201,'Grid GenerationQueue'!$BF$5:$BF$467,"&lt;&gt;"&amp;"")</f>
        <v>0</v>
      </c>
      <c r="AI201">
        <f>SUMIFS('Grid GenerationQueue'!AJ$5:AJ$467,'Grid GenerationQueue'!$AX$5:$AX$467,$B201,'Grid GenerationQueue'!$AY$5:$AY$467,$C201,'Grid GenerationQueue'!$BF$5:$BF$467,"&lt;&gt;"&amp;"")</f>
        <v>0</v>
      </c>
      <c r="AJ201">
        <f>SUMIFS('Grid GenerationQueue'!AK$5:AK$467,'Grid GenerationQueue'!$AX$5:$AX$467,$B201,'Grid GenerationQueue'!$AY$5:$AY$467,$C201,'Grid GenerationQueue'!$BF$5:$BF$467,"&lt;&gt;"&amp;"")</f>
        <v>0</v>
      </c>
      <c r="AK201">
        <f>SUMIFS('Grid GenerationQueue'!AL$5:AL$467,'Grid GenerationQueue'!$AX$5:$AX$467,$B201,'Grid GenerationQueue'!$AY$5:$AY$467,$C201,'Grid GenerationQueue'!$BF$5:$BF$467,"&lt;&gt;"&amp;"")</f>
        <v>0</v>
      </c>
      <c r="AL201">
        <f>SUMIFS('Grid GenerationQueue'!AM$5:AM$467,'Grid GenerationQueue'!$AX$5:$AX$467,$B201,'Grid GenerationQueue'!$AY$5:$AY$467,$C201,'Grid GenerationQueue'!$BF$5:$BF$467,"&lt;&gt;"&amp;"")</f>
        <v>0</v>
      </c>
      <c r="AM201">
        <f>SUMIFS('Grid GenerationQueue'!AN$5:AN$467,'Grid GenerationQueue'!$AX$5:$AX$467,$B201,'Grid GenerationQueue'!$AY$5:$AY$467,$C201,'Grid GenerationQueue'!$BF$5:$BF$467,"&lt;&gt;"&amp;"")</f>
        <v>0</v>
      </c>
      <c r="AN201">
        <f>SUMIFS('Grid GenerationQueue'!AO$5:AO$467,'Grid GenerationQueue'!$AX$5:$AX$467,$B201,'Grid GenerationQueue'!$AY$5:$AY$467,$C201,'Grid GenerationQueue'!$BF$5:$BF$467,"&lt;&gt;"&amp;"")</f>
        <v>0</v>
      </c>
      <c r="AO201">
        <f>SUMIFS('Grid GenerationQueue'!AP$5:AP$467,'Grid GenerationQueue'!$AX$5:$AX$467,$B201,'Grid GenerationQueue'!$AY$5:$AY$467,$C201,'Grid GenerationQueue'!$BF$5:$BF$467,"&lt;&gt;"&amp;"")</f>
        <v>0</v>
      </c>
      <c r="AQ201">
        <f>SUMIFS('Grid GenerationQueue'!AE$5:AE$467,'Grid GenerationQueue'!$AX$5:$AX$467,$B201,'Grid GenerationQueue'!$AY$5:$AY$467,$C201)</f>
        <v>0</v>
      </c>
      <c r="AR201">
        <f>SUMIFS('Grid GenerationQueue'!AF$5:AF$467,'Grid GenerationQueue'!$AX$5:$AX$467,$B201,'Grid GenerationQueue'!$AY$5:$AY$467,$C201)</f>
        <v>0</v>
      </c>
      <c r="AS201">
        <f>SUMIFS('Grid GenerationQueue'!AG$5:AG$467,'Grid GenerationQueue'!$AX$5:$AX$467,$B201,'Grid GenerationQueue'!$AY$5:$AY$467,$C201)</f>
        <v>0</v>
      </c>
      <c r="AT201">
        <f>SUMIFS('Grid GenerationQueue'!AH$5:AH$467,'Grid GenerationQueue'!$AX$5:$AX$467,$B201,'Grid GenerationQueue'!$AY$5:$AY$467,$C201)</f>
        <v>0</v>
      </c>
      <c r="AU201">
        <f>SUMIFS('Grid GenerationQueue'!AI$5:AI$467,'Grid GenerationQueue'!$AX$5:$AX$467,$B201,'Grid GenerationQueue'!$AY$5:$AY$467,$C201)</f>
        <v>0</v>
      </c>
      <c r="AV201">
        <f>SUMIFS('Grid GenerationQueue'!AJ$5:AJ$467,'Grid GenerationQueue'!$AX$5:$AX$467,$B201,'Grid GenerationQueue'!$AY$5:$AY$467,$C201)</f>
        <v>0</v>
      </c>
      <c r="AW201">
        <f>SUMIFS('Grid GenerationQueue'!AK$5:AK$467,'Grid GenerationQueue'!$AX$5:$AX$467,$B201,'Grid GenerationQueue'!$AY$5:$AY$467,$C201)</f>
        <v>0</v>
      </c>
      <c r="AX201">
        <f>SUMIFS('Grid GenerationQueue'!AL$5:AL$467,'Grid GenerationQueue'!$AX$5:$AX$467,$B201,'Grid GenerationQueue'!$AY$5:$AY$467,$C201)</f>
        <v>0</v>
      </c>
      <c r="AY201">
        <f>SUMIFS('Grid GenerationQueue'!AM$5:AM$467,'Grid GenerationQueue'!$AX$5:$AX$467,$B201,'Grid GenerationQueue'!$AY$5:$AY$467,$C201)</f>
        <v>0</v>
      </c>
      <c r="AZ201">
        <f>SUMIFS('Grid GenerationQueue'!AN$5:AN$467,'Grid GenerationQueue'!$AX$5:$AX$467,$B201,'Grid GenerationQueue'!$AY$5:$AY$467,$C201)</f>
        <v>0</v>
      </c>
      <c r="BA201">
        <f>SUMIFS('Grid GenerationQueue'!AO$5:AO$467,'Grid GenerationQueue'!$AX$5:$AX$467,$B201,'Grid GenerationQueue'!$AY$5:$AY$467,$C201)</f>
        <v>0</v>
      </c>
      <c r="BB201">
        <f>SUMIFS('Grid GenerationQueue'!AP$5:AP$467,'Grid GenerationQueue'!$AX$5:$AX$467,$B201,'Grid GenerationQueue'!$AY$5:$AY$467,$C201)</f>
        <v>0</v>
      </c>
      <c r="BD201">
        <f>SUMIFS('Grid GenerationQueue'!AE$5:AE$467,'Grid GenerationQueue'!$AX$5:$AX$467,$B201,'Grid GenerationQueue'!$AY$5:$AY$467,$C201,'Grid GenerationQueue'!$BH$5:$BH$467,"Executed",'Grid GenerationQueue'!$BB$5:$BB$467,"&lt;"&amp;$BE$3)</f>
        <v>0</v>
      </c>
      <c r="BE201">
        <f>SUMIFS('Grid GenerationQueue'!AF$5:AF$467,'Grid GenerationQueue'!$AX$5:$AX$467,$B201,'Grid GenerationQueue'!$AY$5:$AY$467,$C201,'Grid GenerationQueue'!$BH$5:$BH$467,"Executed",'Grid GenerationQueue'!$BB$5:$BB$467,"&lt;"&amp;$BE$3)</f>
        <v>0</v>
      </c>
      <c r="BF201">
        <f>SUMIFS('Grid GenerationQueue'!AG$5:AG$467,'Grid GenerationQueue'!$AX$5:$AX$467,$B201,'Grid GenerationQueue'!$AY$5:$AY$467,$C201,'Grid GenerationQueue'!$BH$5:$BH$467,"Executed",'Grid GenerationQueue'!$BB$5:$BB$467,"&lt;"&amp;$BE$3)</f>
        <v>0</v>
      </c>
      <c r="BG201">
        <f>SUMIFS('Grid GenerationQueue'!AH$5:AH$467,'Grid GenerationQueue'!$AX$5:$AX$467,$B201,'Grid GenerationQueue'!$AY$5:$AY$467,$C201,'Grid GenerationQueue'!$BH$5:$BH$467,"Executed",'Grid GenerationQueue'!$BB$5:$BB$467,"&lt;"&amp;$BE$3)</f>
        <v>0</v>
      </c>
      <c r="BH201">
        <f>SUMIFS('Grid GenerationQueue'!AI$5:AI$467,'Grid GenerationQueue'!$AX$5:$AX$467,$B201,'Grid GenerationQueue'!$AY$5:$AY$467,$C201,'Grid GenerationQueue'!$BH$5:$BH$467,"Executed",'Grid GenerationQueue'!$BB$5:$BB$467,"&lt;"&amp;$BE$3)</f>
        <v>0</v>
      </c>
      <c r="BI201">
        <f>SUMIFS('Grid GenerationQueue'!AJ$5:AJ$467,'Grid GenerationQueue'!$AX$5:$AX$467,$B201,'Grid GenerationQueue'!$AY$5:$AY$467,$C201,'Grid GenerationQueue'!$BH$5:$BH$467,"Executed",'Grid GenerationQueue'!$BB$5:$BB$467,"&lt;"&amp;$BE$3)</f>
        <v>0</v>
      </c>
      <c r="BJ201">
        <f>SUMIFS('Grid GenerationQueue'!AK$5:AK$467,'Grid GenerationQueue'!$AX$5:$AX$467,$B201,'Grid GenerationQueue'!$AY$5:$AY$467,$C201,'Grid GenerationQueue'!$BH$5:$BH$467,"Executed",'Grid GenerationQueue'!$BB$5:$BB$467,"&lt;"&amp;$BE$3)</f>
        <v>0</v>
      </c>
      <c r="BK201">
        <f>SUMIFS('Grid GenerationQueue'!AL$5:AL$467,'Grid GenerationQueue'!$AX$5:$AX$467,$B201,'Grid GenerationQueue'!$AY$5:$AY$467,$C201,'Grid GenerationQueue'!$BH$5:$BH$467,"Executed",'Grid GenerationQueue'!$BB$5:$BB$467,"&lt;"&amp;$BE$3)</f>
        <v>0</v>
      </c>
      <c r="BL201">
        <f>SUMIFS('Grid GenerationQueue'!AM$5:AM$467,'Grid GenerationQueue'!$AX$5:$AX$467,$B201,'Grid GenerationQueue'!$AY$5:$AY$467,$C201,'Grid GenerationQueue'!$BH$5:$BH$467,"Executed",'Grid GenerationQueue'!$BB$5:$BB$467,"&lt;"&amp;$BE$3)</f>
        <v>0</v>
      </c>
      <c r="BM201">
        <f>SUMIFS('Grid GenerationQueue'!AN$5:AN$467,'Grid GenerationQueue'!$AX$5:$AX$467,$B201,'Grid GenerationQueue'!$AY$5:$AY$467,$C201,'Grid GenerationQueue'!$BH$5:$BH$467,"Executed",'Grid GenerationQueue'!$BB$5:$BB$467,"&lt;"&amp;$BE$3)</f>
        <v>0</v>
      </c>
      <c r="BN201">
        <f>SUMIFS('Grid GenerationQueue'!AO$5:AO$467,'Grid GenerationQueue'!$AX$5:$AX$467,$B201,'Grid GenerationQueue'!$AY$5:$AY$467,$C201,'Grid GenerationQueue'!$BH$5:$BH$467,"Executed",'Grid GenerationQueue'!$BB$5:$BB$467,"&lt;"&amp;$BE$3)</f>
        <v>0</v>
      </c>
      <c r="BO201">
        <f>SUMIFS('Grid GenerationQueue'!AP$5:AP$467,'Grid GenerationQueue'!$AX$5:$AX$467,$B201,'Grid GenerationQueue'!$AY$5:$AY$467,$C201,'Grid GenerationQueue'!$BH$5:$BH$467,"Executed",'Grid GenerationQueue'!$BB$5:$BB$467,"&lt;"&amp;$BE$3)</f>
        <v>0</v>
      </c>
      <c r="BQ201">
        <f>SUMIFS('Grid GenerationQueue'!AE$5:AE$467,'Grid GenerationQueue'!$AX$5:$AX$467,$B201,'Grid GenerationQueue'!$AY$5:$AY$467,$C201,'Grid GenerationQueue'!$BF$5:$BF$467,"&lt;&gt;"&amp;"",'Grid GenerationQueue'!$BB$5:$BB$467,"&lt;"&amp;$BE$3)</f>
        <v>0</v>
      </c>
      <c r="BR201">
        <f>SUMIFS('Grid GenerationQueue'!AF$5:AF$467,'Grid GenerationQueue'!$AX$5:$AX$467,$B201,'Grid GenerationQueue'!$AY$5:$AY$467,$C201,'Grid GenerationQueue'!$BF$5:$BF$467,"&lt;&gt;"&amp;"",'Grid GenerationQueue'!$BB$5:$BB$467,"&lt;"&amp;$BE$3)</f>
        <v>0</v>
      </c>
      <c r="BS201">
        <f>SUMIFS('Grid GenerationQueue'!AG$5:AG$467,'Grid GenerationQueue'!$AX$5:$AX$467,$B201,'Grid GenerationQueue'!$AY$5:$AY$467,$C201,'Grid GenerationQueue'!$BF$5:$BF$467,"&lt;&gt;"&amp;"",'Grid GenerationQueue'!$BB$5:$BB$467,"&lt;"&amp;$BE$3)</f>
        <v>0</v>
      </c>
      <c r="BT201">
        <f>SUMIFS('Grid GenerationQueue'!AH$5:AH$467,'Grid GenerationQueue'!$AX$5:$AX$467,$B201,'Grid GenerationQueue'!$AY$5:$AY$467,$C201,'Grid GenerationQueue'!$BF$5:$BF$467,"&lt;&gt;"&amp;"",'Grid GenerationQueue'!$BB$5:$BB$467,"&lt;"&amp;$BE$3)</f>
        <v>0</v>
      </c>
      <c r="BU201">
        <f>SUMIFS('Grid GenerationQueue'!AI$5:AI$467,'Grid GenerationQueue'!$AX$5:$AX$467,$B201,'Grid GenerationQueue'!$AY$5:$AY$467,$C201,'Grid GenerationQueue'!$BF$5:$BF$467,"&lt;&gt;"&amp;"",'Grid GenerationQueue'!$BB$5:$BB$467,"&lt;"&amp;$BE$3)</f>
        <v>0</v>
      </c>
      <c r="BV201">
        <f>SUMIFS('Grid GenerationQueue'!AJ$5:AJ$467,'Grid GenerationQueue'!$AX$5:$AX$467,$B201,'Grid GenerationQueue'!$AY$5:$AY$467,$C201,'Grid GenerationQueue'!$BF$5:$BF$467,"&lt;&gt;"&amp;"",'Grid GenerationQueue'!$BB$5:$BB$467,"&lt;"&amp;$BE$3)</f>
        <v>0</v>
      </c>
      <c r="BW201">
        <f>SUMIFS('Grid GenerationQueue'!AK$5:AK$467,'Grid GenerationQueue'!$AX$5:$AX$467,$B201,'Grid GenerationQueue'!$AY$5:$AY$467,$C201,'Grid GenerationQueue'!$BF$5:$BF$467,"&lt;&gt;"&amp;"",'Grid GenerationQueue'!$BB$5:$BB$467,"&lt;"&amp;$BE$3)</f>
        <v>0</v>
      </c>
      <c r="BX201">
        <f>SUMIFS('Grid GenerationQueue'!AL$5:AL$467,'Grid GenerationQueue'!$AX$5:$AX$467,$B201,'Grid GenerationQueue'!$AY$5:$AY$467,$C201,'Grid GenerationQueue'!$BF$5:$BF$467,"&lt;&gt;"&amp;"",'Grid GenerationQueue'!$BB$5:$BB$467,"&lt;"&amp;$BE$3)</f>
        <v>0</v>
      </c>
      <c r="BY201">
        <f>SUMIFS('Grid GenerationQueue'!AM$5:AM$467,'Grid GenerationQueue'!$AX$5:$AX$467,$B201,'Grid GenerationQueue'!$AY$5:$AY$467,$C201,'Grid GenerationQueue'!$BF$5:$BF$467,"&lt;&gt;"&amp;"",'Grid GenerationQueue'!$BB$5:$BB$467,"&lt;"&amp;$BE$3)</f>
        <v>0</v>
      </c>
      <c r="BZ201">
        <f>SUMIFS('Grid GenerationQueue'!AN$5:AN$467,'Grid GenerationQueue'!$AX$5:$AX$467,$B201,'Grid GenerationQueue'!$AY$5:$AY$467,$C201,'Grid GenerationQueue'!$BF$5:$BF$467,"&lt;&gt;"&amp;"",'Grid GenerationQueue'!$BB$5:$BB$467,"&lt;"&amp;$BE$3)</f>
        <v>0</v>
      </c>
      <c r="CA201">
        <f>SUMIFS('Grid GenerationQueue'!AO$5:AO$467,'Grid GenerationQueue'!$AX$5:$AX$467,$B201,'Grid GenerationQueue'!$AY$5:$AY$467,$C201,'Grid GenerationQueue'!$BF$5:$BF$467,"&lt;&gt;"&amp;"",'Grid GenerationQueue'!$BB$5:$BB$467,"&lt;"&amp;$BE$3)</f>
        <v>0</v>
      </c>
      <c r="CB201">
        <f>SUMIFS('Grid GenerationQueue'!AP$5:AP$467,'Grid GenerationQueue'!$AX$5:$AX$467,$B201,'Grid GenerationQueue'!$AY$5:$AY$467,$C201,'Grid GenerationQueue'!$BF$5:$BF$467,"&lt;&gt;"&amp;"",'Grid GenerationQueue'!$BB$5:$BB$467,"&lt;"&amp;$BE$3)</f>
        <v>0</v>
      </c>
      <c r="CD201">
        <f>SUMIFS('Grid GenerationQueue'!AE$5:AE$467,'Grid GenerationQueue'!$AX$5:$AX$467,$B201,'Grid GenerationQueue'!$AY$5:$AY$467,$C201,'Grid GenerationQueue'!$BB$5:$BB$467,"&lt;"&amp;$BE$3)</f>
        <v>0</v>
      </c>
      <c r="CE201">
        <f>SUMIFS('Grid GenerationQueue'!AF$5:AF$467,'Grid GenerationQueue'!$AX$5:$AX$467,$B201,'Grid GenerationQueue'!$AY$5:$AY$467,$C201,'Grid GenerationQueue'!$BB$5:$BB$467,"&lt;"&amp;$BE$3)</f>
        <v>0</v>
      </c>
      <c r="CF201">
        <f>SUMIFS('Grid GenerationQueue'!AG$5:AG$467,'Grid GenerationQueue'!$AX$5:$AX$467,$B201,'Grid GenerationQueue'!$AY$5:$AY$467,$C201,'Grid GenerationQueue'!$BB$5:$BB$467,"&lt;"&amp;$BE$3)</f>
        <v>0</v>
      </c>
      <c r="CG201">
        <f>SUMIFS('Grid GenerationQueue'!AH$5:AH$467,'Grid GenerationQueue'!$AX$5:$AX$467,$B201,'Grid GenerationQueue'!$AY$5:$AY$467,$C201,'Grid GenerationQueue'!$BB$5:$BB$467,"&lt;"&amp;$BE$3)</f>
        <v>0</v>
      </c>
      <c r="CH201">
        <f>SUMIFS('Grid GenerationQueue'!AI$5:AI$467,'Grid GenerationQueue'!$AX$5:$AX$467,$B201,'Grid GenerationQueue'!$AY$5:$AY$467,$C201,'Grid GenerationQueue'!$BB$5:$BB$467,"&lt;"&amp;$BE$3)</f>
        <v>0</v>
      </c>
      <c r="CI201">
        <f>SUMIFS('Grid GenerationQueue'!AJ$5:AJ$467,'Grid GenerationQueue'!$AX$5:$AX$467,$B201,'Grid GenerationQueue'!$AY$5:$AY$467,$C201,'Grid GenerationQueue'!$BB$5:$BB$467,"&lt;"&amp;$BE$3)</f>
        <v>0</v>
      </c>
      <c r="CJ201">
        <f>SUMIFS('Grid GenerationQueue'!AK$5:AK$467,'Grid GenerationQueue'!$AX$5:$AX$467,$B201,'Grid GenerationQueue'!$AY$5:$AY$467,$C201,'Grid GenerationQueue'!$BB$5:$BB$467,"&lt;"&amp;$BE$3)</f>
        <v>0</v>
      </c>
      <c r="CK201">
        <f>SUMIFS('Grid GenerationQueue'!AL$5:AL$467,'Grid GenerationQueue'!$AX$5:$AX$467,$B201,'Grid GenerationQueue'!$AY$5:$AY$467,$C201,'Grid GenerationQueue'!$BB$5:$BB$467,"&lt;"&amp;$BE$3)</f>
        <v>0</v>
      </c>
      <c r="CL201">
        <f>SUMIFS('Grid GenerationQueue'!AM$5:AM$467,'Grid GenerationQueue'!$AX$5:$AX$467,$B201,'Grid GenerationQueue'!$AY$5:$AY$467,$C201,'Grid GenerationQueue'!$BB$5:$BB$467,"&lt;"&amp;$BE$3)</f>
        <v>0</v>
      </c>
      <c r="CM201">
        <f>SUMIFS('Grid GenerationQueue'!AN$5:AN$467,'Grid GenerationQueue'!$AX$5:$AX$467,$B201,'Grid GenerationQueue'!$AY$5:$AY$467,$C201,'Grid GenerationQueue'!$BB$5:$BB$467,"&lt;"&amp;$BE$3)</f>
        <v>0</v>
      </c>
      <c r="CN201">
        <f>SUMIFS('Grid GenerationQueue'!AO$5:AO$467,'Grid GenerationQueue'!$AX$5:$AX$467,$B201,'Grid GenerationQueue'!$AY$5:$AY$467,$C201,'Grid GenerationQueue'!$BB$5:$BB$467,"&lt;"&amp;$BE$3)</f>
        <v>0</v>
      </c>
      <c r="CO201">
        <f>SUMIFS('Grid GenerationQueue'!AP$5:AP$467,'Grid GenerationQueue'!$AX$5:$AX$467,$B201,'Grid GenerationQueue'!$AY$5:$AY$467,$C201,'Grid GenerationQueue'!$BB$5:$BB$467,"&lt;"&amp;$BE$3)</f>
        <v>0</v>
      </c>
    </row>
    <row r="202" spans="1:93" x14ac:dyDescent="0.35">
      <c r="A202" t="s">
        <v>4648</v>
      </c>
      <c r="B202" t="s">
        <v>4355</v>
      </c>
      <c r="C202">
        <v>230</v>
      </c>
      <c r="D202">
        <f>SUMIFS('Grid GenerationQueue'!AE$5:AE$467,'Grid GenerationQueue'!$AX$5:$AX$467,$B202,'Grid GenerationQueue'!$AY$5:$AY$467,$C202,'Grid GenerationQueue'!$BI$5:$BI$467,"&lt;4")</f>
        <v>0</v>
      </c>
      <c r="E202">
        <f>SUMIFS('Grid GenerationQueue'!AF$5:AF$467,'Grid GenerationQueue'!$AX$5:$AX$467,$B202,'Grid GenerationQueue'!$AY$5:$AY$467,$C202,'Grid GenerationQueue'!$BI$5:$BI$467,"&lt;4")</f>
        <v>0</v>
      </c>
      <c r="F202">
        <f>SUMIFS('Grid GenerationQueue'!AG$5:AG$467,'Grid GenerationQueue'!$AX$5:$AX$467,$B202,'Grid GenerationQueue'!$AY$5:$AY$467,$C202,'Grid GenerationQueue'!$BI$5:$BI$467,"&lt;4")</f>
        <v>0</v>
      </c>
      <c r="G202">
        <f>SUMIFS('Grid GenerationQueue'!AH$5:AH$467,'Grid GenerationQueue'!$AX$5:$AX$467,$B202,'Grid GenerationQueue'!$AY$5:$AY$467,$C202,'Grid GenerationQueue'!$BI$5:$BI$467,"&lt;4")</f>
        <v>0</v>
      </c>
      <c r="H202">
        <f>SUMIFS('Grid GenerationQueue'!AI$5:AI$467,'Grid GenerationQueue'!$AX$5:$AX$467,$B202,'Grid GenerationQueue'!$AY$5:$AY$467,$C202,'Grid GenerationQueue'!$BI$5:$BI$467,"&lt;4")</f>
        <v>0</v>
      </c>
      <c r="I202">
        <f>SUMIFS('Grid GenerationQueue'!AJ$5:AJ$467,'Grid GenerationQueue'!$AX$5:$AX$467,$B202,'Grid GenerationQueue'!$AY$5:$AY$467,$C202,'Grid GenerationQueue'!$BI$5:$BI$467,"&lt;4")</f>
        <v>0</v>
      </c>
      <c r="J202">
        <f>SUMIFS('Grid GenerationQueue'!AK$5:AK$467,'Grid GenerationQueue'!$AX$5:$AX$467,$B202,'Grid GenerationQueue'!$AY$5:$AY$467,$C202,'Grid GenerationQueue'!$BI$5:$BI$467,"&lt;4")</f>
        <v>0</v>
      </c>
      <c r="K202">
        <f>SUMIFS('Grid GenerationQueue'!AL$5:AL$467,'Grid GenerationQueue'!$AX$5:$AX$467,$B202,'Grid GenerationQueue'!$AY$5:$AY$467,$C202,'Grid GenerationQueue'!$BI$5:$BI$467,"&lt;4")</f>
        <v>0</v>
      </c>
      <c r="L202">
        <f>SUMIFS('Grid GenerationQueue'!AM$5:AM$467,'Grid GenerationQueue'!$AX$5:$AX$467,$B202,'Grid GenerationQueue'!$AY$5:$AY$467,$C202,'Grid GenerationQueue'!$BI$5:$BI$467,"&lt;4")</f>
        <v>84.25</v>
      </c>
      <c r="M202">
        <f>SUMIFS('Grid GenerationQueue'!AN$5:AN$467,'Grid GenerationQueue'!$AX$5:$AX$467,$B202,'Grid GenerationQueue'!$AY$5:$AY$467,$C202,'Grid GenerationQueue'!$BI$5:$BI$467,"&lt;4")</f>
        <v>80.8</v>
      </c>
      <c r="N202">
        <f>SUMIFS('Grid GenerationQueue'!AO$5:AO$467,'Grid GenerationQueue'!$AX$5:$AX$467,$B202,'Grid GenerationQueue'!$AY$5:$AY$467,$C202,'Grid GenerationQueue'!$BI$5:$BI$467,"&lt;4")</f>
        <v>0</v>
      </c>
      <c r="O202">
        <f>SUMIFS('Grid GenerationQueue'!AP$5:AP$467,'Grid GenerationQueue'!$AX$5:$AX$467,$B202,'Grid GenerationQueue'!$AY$5:$AY$467,$C202,'Grid GenerationQueue'!$BI$5:$BI$467,"&lt;4")</f>
        <v>0</v>
      </c>
      <c r="Q202">
        <f>SUMIFS('Grid GenerationQueue'!AE$5:AE$467,'Grid GenerationQueue'!$AX$5:$AX$467,$B202,'Grid GenerationQueue'!$AY$5:$AY$467,$C202,'Grid GenerationQueue'!$BH$5:$BH$467,"Executed")</f>
        <v>0</v>
      </c>
      <c r="R202">
        <f>SUMIFS('Grid GenerationQueue'!AF$5:AF$467,'Grid GenerationQueue'!$AX$5:$AX$467,$B202,'Grid GenerationQueue'!$AY$5:$AY$467,$C202,'Grid GenerationQueue'!$BH$5:$BH$467,"Executed")</f>
        <v>0</v>
      </c>
      <c r="S202">
        <f>SUMIFS('Grid GenerationQueue'!AG$5:AG$467,'Grid GenerationQueue'!$AX$5:$AX$467,$B202,'Grid GenerationQueue'!$AY$5:$AY$467,$C202,'Grid GenerationQueue'!$BH$5:$BH$467,"Executed")</f>
        <v>0</v>
      </c>
      <c r="T202">
        <f>SUMIFS('Grid GenerationQueue'!AH$5:AH$467,'Grid GenerationQueue'!$AX$5:$AX$467,$B202,'Grid GenerationQueue'!$AY$5:$AY$467,$C202,'Grid GenerationQueue'!$BH$5:$BH$467,"Executed")</f>
        <v>0</v>
      </c>
      <c r="U202">
        <f>SUMIFS('Grid GenerationQueue'!AI$5:AI$467,'Grid GenerationQueue'!$AX$5:$AX$467,$B202,'Grid GenerationQueue'!$AY$5:$AY$467,$C202,'Grid GenerationQueue'!$BH$5:$BH$467,"Executed")</f>
        <v>0</v>
      </c>
      <c r="V202">
        <f>SUMIFS('Grid GenerationQueue'!AJ$5:AJ$467,'Grid GenerationQueue'!$AX$5:$AX$467,$B202,'Grid GenerationQueue'!$AY$5:$AY$467,$C202,'Grid GenerationQueue'!$BH$5:$BH$467,"Executed")</f>
        <v>0</v>
      </c>
      <c r="W202">
        <f>SUMIFS('Grid GenerationQueue'!AK$5:AK$467,'Grid GenerationQueue'!$AX$5:$AX$467,$B202,'Grid GenerationQueue'!$AY$5:$AY$467,$C202,'Grid GenerationQueue'!$BH$5:$BH$467,"Executed")</f>
        <v>0</v>
      </c>
      <c r="X202">
        <f>SUMIFS('Grid GenerationQueue'!AL$5:AL$467,'Grid GenerationQueue'!$AX$5:$AX$467,$B202,'Grid GenerationQueue'!$AY$5:$AY$467,$C202,'Grid GenerationQueue'!$BH$5:$BH$467,"Executed")</f>
        <v>0</v>
      </c>
      <c r="Y202">
        <f>SUMIFS('Grid GenerationQueue'!AM$5:AM$467,'Grid GenerationQueue'!$AX$5:$AX$467,$B202,'Grid GenerationQueue'!$AY$5:$AY$467,$C202,'Grid GenerationQueue'!$BH$5:$BH$467,"Executed")</f>
        <v>196.45</v>
      </c>
      <c r="Z202">
        <f>SUMIFS('Grid GenerationQueue'!AN$5:AN$467,'Grid GenerationQueue'!$AX$5:$AX$467,$B202,'Grid GenerationQueue'!$AY$5:$AY$467,$C202,'Grid GenerationQueue'!$BH$5:$BH$467,"Executed")</f>
        <v>127.6919</v>
      </c>
      <c r="AA202">
        <f>SUMIFS('Grid GenerationQueue'!AO$5:AO$467,'Grid GenerationQueue'!$AX$5:$AX$467,$B202,'Grid GenerationQueue'!$AY$5:$AY$467,$C202,'Grid GenerationQueue'!$BH$5:$BH$467,"Executed")</f>
        <v>0</v>
      </c>
      <c r="AB202">
        <f>SUMIFS('Grid GenerationQueue'!AP$5:AP$467,'Grid GenerationQueue'!$AX$5:$AX$467,$B202,'Grid GenerationQueue'!$AY$5:$AY$467,$C202,'Grid GenerationQueue'!$BH$5:$BH$467,"Executed")</f>
        <v>0</v>
      </c>
      <c r="AD202">
        <f>SUMIFS('Grid GenerationQueue'!AE$5:AE$467,'Grid GenerationQueue'!$AX$5:$AX$467,$B202,'Grid GenerationQueue'!$AY$5:$AY$467,$C202,'Grid GenerationQueue'!$BF$5:$BF$467,"&lt;&gt;"&amp;"")</f>
        <v>0</v>
      </c>
      <c r="AE202">
        <f>SUMIFS('Grid GenerationQueue'!AF$5:AF$467,'Grid GenerationQueue'!$AX$5:$AX$467,$B202,'Grid GenerationQueue'!$AY$5:$AY$467,$C202,'Grid GenerationQueue'!$BF$5:$BF$467,"&lt;&gt;"&amp;"")</f>
        <v>0</v>
      </c>
      <c r="AF202">
        <f>SUMIFS('Grid GenerationQueue'!AG$5:AG$467,'Grid GenerationQueue'!$AX$5:$AX$467,$B202,'Grid GenerationQueue'!$AY$5:$AY$467,$C202,'Grid GenerationQueue'!$BF$5:$BF$467,"&lt;&gt;"&amp;"")</f>
        <v>0</v>
      </c>
      <c r="AG202">
        <f>SUMIFS('Grid GenerationQueue'!AH$5:AH$467,'Grid GenerationQueue'!$AX$5:$AX$467,$B202,'Grid GenerationQueue'!$AY$5:$AY$467,$C202,'Grid GenerationQueue'!$BF$5:$BF$467,"&lt;&gt;"&amp;"")</f>
        <v>0</v>
      </c>
      <c r="AH202">
        <f>SUMIFS('Grid GenerationQueue'!AI$5:AI$467,'Grid GenerationQueue'!$AX$5:$AX$467,$B202,'Grid GenerationQueue'!$AY$5:$AY$467,$C202,'Grid GenerationQueue'!$BF$5:$BF$467,"&lt;&gt;"&amp;"")</f>
        <v>0</v>
      </c>
      <c r="AI202">
        <f>SUMIFS('Grid GenerationQueue'!AJ$5:AJ$467,'Grid GenerationQueue'!$AX$5:$AX$467,$B202,'Grid GenerationQueue'!$AY$5:$AY$467,$C202,'Grid GenerationQueue'!$BF$5:$BF$467,"&lt;&gt;"&amp;"")</f>
        <v>0</v>
      </c>
      <c r="AJ202">
        <f>SUMIFS('Grid GenerationQueue'!AK$5:AK$467,'Grid GenerationQueue'!$AX$5:$AX$467,$B202,'Grid GenerationQueue'!$AY$5:$AY$467,$C202,'Grid GenerationQueue'!$BF$5:$BF$467,"&lt;&gt;"&amp;"")</f>
        <v>0</v>
      </c>
      <c r="AK202">
        <f>SUMIFS('Grid GenerationQueue'!AL$5:AL$467,'Grid GenerationQueue'!$AX$5:$AX$467,$B202,'Grid GenerationQueue'!$AY$5:$AY$467,$C202,'Grid GenerationQueue'!$BF$5:$BF$467,"&lt;&gt;"&amp;"")</f>
        <v>0</v>
      </c>
      <c r="AL202">
        <f>SUMIFS('Grid GenerationQueue'!AM$5:AM$467,'Grid GenerationQueue'!$AX$5:$AX$467,$B202,'Grid GenerationQueue'!$AY$5:$AY$467,$C202,'Grid GenerationQueue'!$BF$5:$BF$467,"&lt;&gt;"&amp;"")</f>
        <v>196.45</v>
      </c>
      <c r="AM202">
        <f>SUMIFS('Grid GenerationQueue'!AN$5:AN$467,'Grid GenerationQueue'!$AX$5:$AX$467,$B202,'Grid GenerationQueue'!$AY$5:$AY$467,$C202,'Grid GenerationQueue'!$BF$5:$BF$467,"&lt;&gt;"&amp;"")</f>
        <v>127.6919</v>
      </c>
      <c r="AN202">
        <f>SUMIFS('Grid GenerationQueue'!AO$5:AO$467,'Grid GenerationQueue'!$AX$5:$AX$467,$B202,'Grid GenerationQueue'!$AY$5:$AY$467,$C202,'Grid GenerationQueue'!$BF$5:$BF$467,"&lt;&gt;"&amp;"")</f>
        <v>0</v>
      </c>
      <c r="AO202">
        <f>SUMIFS('Grid GenerationQueue'!AP$5:AP$467,'Grid GenerationQueue'!$AX$5:$AX$467,$B202,'Grid GenerationQueue'!$AY$5:$AY$467,$C202,'Grid GenerationQueue'!$BF$5:$BF$467,"&lt;&gt;"&amp;"")</f>
        <v>0</v>
      </c>
      <c r="AQ202">
        <f>SUMIFS('Grid GenerationQueue'!AE$5:AE$467,'Grid GenerationQueue'!$AX$5:$AX$467,$B202,'Grid GenerationQueue'!$AY$5:$AY$467,$C202)</f>
        <v>27</v>
      </c>
      <c r="AR202">
        <f>SUMIFS('Grid GenerationQueue'!AF$5:AF$467,'Grid GenerationQueue'!$AX$5:$AX$467,$B202,'Grid GenerationQueue'!$AY$5:$AY$467,$C202)</f>
        <v>0</v>
      </c>
      <c r="AS202">
        <f>SUMIFS('Grid GenerationQueue'!AG$5:AG$467,'Grid GenerationQueue'!$AX$5:$AX$467,$B202,'Grid GenerationQueue'!$AY$5:$AY$467,$C202)</f>
        <v>0</v>
      </c>
      <c r="AT202">
        <f>SUMIFS('Grid GenerationQueue'!AH$5:AH$467,'Grid GenerationQueue'!$AX$5:$AX$467,$B202,'Grid GenerationQueue'!$AY$5:$AY$467,$C202)</f>
        <v>0</v>
      </c>
      <c r="AU202">
        <f>SUMIFS('Grid GenerationQueue'!AI$5:AI$467,'Grid GenerationQueue'!$AX$5:$AX$467,$B202,'Grid GenerationQueue'!$AY$5:$AY$467,$C202)</f>
        <v>0</v>
      </c>
      <c r="AV202">
        <f>SUMIFS('Grid GenerationQueue'!AJ$5:AJ$467,'Grid GenerationQueue'!$AX$5:$AX$467,$B202,'Grid GenerationQueue'!$AY$5:$AY$467,$C202)</f>
        <v>0</v>
      </c>
      <c r="AW202">
        <f>SUMIFS('Grid GenerationQueue'!AK$5:AK$467,'Grid GenerationQueue'!$AX$5:$AX$467,$B202,'Grid GenerationQueue'!$AY$5:$AY$467,$C202)</f>
        <v>0</v>
      </c>
      <c r="AX202">
        <f>SUMIFS('Grid GenerationQueue'!AL$5:AL$467,'Grid GenerationQueue'!$AX$5:$AX$467,$B202,'Grid GenerationQueue'!$AY$5:$AY$467,$C202)</f>
        <v>0</v>
      </c>
      <c r="AY202">
        <f>SUMIFS('Grid GenerationQueue'!AM$5:AM$467,'Grid GenerationQueue'!$AX$5:$AX$467,$B202,'Grid GenerationQueue'!$AY$5:$AY$467,$C202)</f>
        <v>196.45</v>
      </c>
      <c r="AZ202">
        <f>SUMIFS('Grid GenerationQueue'!AN$5:AN$467,'Grid GenerationQueue'!$AX$5:$AX$467,$B202,'Grid GenerationQueue'!$AY$5:$AY$467,$C202)</f>
        <v>127.6919</v>
      </c>
      <c r="BA202">
        <f>SUMIFS('Grid GenerationQueue'!AO$5:AO$467,'Grid GenerationQueue'!$AX$5:$AX$467,$B202,'Grid GenerationQueue'!$AY$5:$AY$467,$C202)</f>
        <v>0</v>
      </c>
      <c r="BB202">
        <f>SUMIFS('Grid GenerationQueue'!AP$5:AP$467,'Grid GenerationQueue'!$AX$5:$AX$467,$B202,'Grid GenerationQueue'!$AY$5:$AY$467,$C202)</f>
        <v>0</v>
      </c>
      <c r="BD202">
        <f>SUMIFS('Grid GenerationQueue'!AE$5:AE$467,'Grid GenerationQueue'!$AX$5:$AX$467,$B202,'Grid GenerationQueue'!$AY$5:$AY$467,$C202,'Grid GenerationQueue'!$BH$5:$BH$467,"Executed",'Grid GenerationQueue'!$BB$5:$BB$467,"&lt;"&amp;$BE$3)</f>
        <v>0</v>
      </c>
      <c r="BE202">
        <f>SUMIFS('Grid GenerationQueue'!AF$5:AF$467,'Grid GenerationQueue'!$AX$5:$AX$467,$B202,'Grid GenerationQueue'!$AY$5:$AY$467,$C202,'Grid GenerationQueue'!$BH$5:$BH$467,"Executed",'Grid GenerationQueue'!$BB$5:$BB$467,"&lt;"&amp;$BE$3)</f>
        <v>0</v>
      </c>
      <c r="BF202">
        <f>SUMIFS('Grid GenerationQueue'!AG$5:AG$467,'Grid GenerationQueue'!$AX$5:$AX$467,$B202,'Grid GenerationQueue'!$AY$5:$AY$467,$C202,'Grid GenerationQueue'!$BH$5:$BH$467,"Executed",'Grid GenerationQueue'!$BB$5:$BB$467,"&lt;"&amp;$BE$3)</f>
        <v>0</v>
      </c>
      <c r="BG202">
        <f>SUMIFS('Grid GenerationQueue'!AH$5:AH$467,'Grid GenerationQueue'!$AX$5:$AX$467,$B202,'Grid GenerationQueue'!$AY$5:$AY$467,$C202,'Grid GenerationQueue'!$BH$5:$BH$467,"Executed",'Grid GenerationQueue'!$BB$5:$BB$467,"&lt;"&amp;$BE$3)</f>
        <v>0</v>
      </c>
      <c r="BH202">
        <f>SUMIFS('Grid GenerationQueue'!AI$5:AI$467,'Grid GenerationQueue'!$AX$5:$AX$467,$B202,'Grid GenerationQueue'!$AY$5:$AY$467,$C202,'Grid GenerationQueue'!$BH$5:$BH$467,"Executed",'Grid GenerationQueue'!$BB$5:$BB$467,"&lt;"&amp;$BE$3)</f>
        <v>0</v>
      </c>
      <c r="BI202">
        <f>SUMIFS('Grid GenerationQueue'!AJ$5:AJ$467,'Grid GenerationQueue'!$AX$5:$AX$467,$B202,'Grid GenerationQueue'!$AY$5:$AY$467,$C202,'Grid GenerationQueue'!$BH$5:$BH$467,"Executed",'Grid GenerationQueue'!$BB$5:$BB$467,"&lt;"&amp;$BE$3)</f>
        <v>0</v>
      </c>
      <c r="BJ202">
        <f>SUMIFS('Grid GenerationQueue'!AK$5:AK$467,'Grid GenerationQueue'!$AX$5:$AX$467,$B202,'Grid GenerationQueue'!$AY$5:$AY$467,$C202,'Grid GenerationQueue'!$BH$5:$BH$467,"Executed",'Grid GenerationQueue'!$BB$5:$BB$467,"&lt;"&amp;$BE$3)</f>
        <v>0</v>
      </c>
      <c r="BK202">
        <f>SUMIFS('Grid GenerationQueue'!AL$5:AL$467,'Grid GenerationQueue'!$AX$5:$AX$467,$B202,'Grid GenerationQueue'!$AY$5:$AY$467,$C202,'Grid GenerationQueue'!$BH$5:$BH$467,"Executed",'Grid GenerationQueue'!$BB$5:$BB$467,"&lt;"&amp;$BE$3)</f>
        <v>0</v>
      </c>
      <c r="BL202">
        <f>SUMIFS('Grid GenerationQueue'!AM$5:AM$467,'Grid GenerationQueue'!$AX$5:$AX$467,$B202,'Grid GenerationQueue'!$AY$5:$AY$467,$C202,'Grid GenerationQueue'!$BH$5:$BH$467,"Executed",'Grid GenerationQueue'!$BB$5:$BB$467,"&lt;"&amp;$BE$3)</f>
        <v>196.45</v>
      </c>
      <c r="BM202">
        <f>SUMIFS('Grid GenerationQueue'!AN$5:AN$467,'Grid GenerationQueue'!$AX$5:$AX$467,$B202,'Grid GenerationQueue'!$AY$5:$AY$467,$C202,'Grid GenerationQueue'!$BH$5:$BH$467,"Executed",'Grid GenerationQueue'!$BB$5:$BB$467,"&lt;"&amp;$BE$3)</f>
        <v>127.6919</v>
      </c>
      <c r="BN202">
        <f>SUMIFS('Grid GenerationQueue'!AO$5:AO$467,'Grid GenerationQueue'!$AX$5:$AX$467,$B202,'Grid GenerationQueue'!$AY$5:$AY$467,$C202,'Grid GenerationQueue'!$BH$5:$BH$467,"Executed",'Grid GenerationQueue'!$BB$5:$BB$467,"&lt;"&amp;$BE$3)</f>
        <v>0</v>
      </c>
      <c r="BO202">
        <f>SUMIFS('Grid GenerationQueue'!AP$5:AP$467,'Grid GenerationQueue'!$AX$5:$AX$467,$B202,'Grid GenerationQueue'!$AY$5:$AY$467,$C202,'Grid GenerationQueue'!$BH$5:$BH$467,"Executed",'Grid GenerationQueue'!$BB$5:$BB$467,"&lt;"&amp;$BE$3)</f>
        <v>0</v>
      </c>
      <c r="BQ202">
        <f>SUMIFS('Grid GenerationQueue'!AE$5:AE$467,'Grid GenerationQueue'!$AX$5:$AX$467,$B202,'Grid GenerationQueue'!$AY$5:$AY$467,$C202,'Grid GenerationQueue'!$BF$5:$BF$467,"&lt;&gt;"&amp;"",'Grid GenerationQueue'!$BB$5:$BB$467,"&lt;"&amp;$BE$3)</f>
        <v>0</v>
      </c>
      <c r="BR202">
        <f>SUMIFS('Grid GenerationQueue'!AF$5:AF$467,'Grid GenerationQueue'!$AX$5:$AX$467,$B202,'Grid GenerationQueue'!$AY$5:$AY$467,$C202,'Grid GenerationQueue'!$BF$5:$BF$467,"&lt;&gt;"&amp;"",'Grid GenerationQueue'!$BB$5:$BB$467,"&lt;"&amp;$BE$3)</f>
        <v>0</v>
      </c>
      <c r="BS202">
        <f>SUMIFS('Grid GenerationQueue'!AG$5:AG$467,'Grid GenerationQueue'!$AX$5:$AX$467,$B202,'Grid GenerationQueue'!$AY$5:$AY$467,$C202,'Grid GenerationQueue'!$BF$5:$BF$467,"&lt;&gt;"&amp;"",'Grid GenerationQueue'!$BB$5:$BB$467,"&lt;"&amp;$BE$3)</f>
        <v>0</v>
      </c>
      <c r="BT202">
        <f>SUMIFS('Grid GenerationQueue'!AH$5:AH$467,'Grid GenerationQueue'!$AX$5:$AX$467,$B202,'Grid GenerationQueue'!$AY$5:$AY$467,$C202,'Grid GenerationQueue'!$BF$5:$BF$467,"&lt;&gt;"&amp;"",'Grid GenerationQueue'!$BB$5:$BB$467,"&lt;"&amp;$BE$3)</f>
        <v>0</v>
      </c>
      <c r="BU202">
        <f>SUMIFS('Grid GenerationQueue'!AI$5:AI$467,'Grid GenerationQueue'!$AX$5:$AX$467,$B202,'Grid GenerationQueue'!$AY$5:$AY$467,$C202,'Grid GenerationQueue'!$BF$5:$BF$467,"&lt;&gt;"&amp;"",'Grid GenerationQueue'!$BB$5:$BB$467,"&lt;"&amp;$BE$3)</f>
        <v>0</v>
      </c>
      <c r="BV202">
        <f>SUMIFS('Grid GenerationQueue'!AJ$5:AJ$467,'Grid GenerationQueue'!$AX$5:$AX$467,$B202,'Grid GenerationQueue'!$AY$5:$AY$467,$C202,'Grid GenerationQueue'!$BF$5:$BF$467,"&lt;&gt;"&amp;"",'Grid GenerationQueue'!$BB$5:$BB$467,"&lt;"&amp;$BE$3)</f>
        <v>0</v>
      </c>
      <c r="BW202">
        <f>SUMIFS('Grid GenerationQueue'!AK$5:AK$467,'Grid GenerationQueue'!$AX$5:$AX$467,$B202,'Grid GenerationQueue'!$AY$5:$AY$467,$C202,'Grid GenerationQueue'!$BF$5:$BF$467,"&lt;&gt;"&amp;"",'Grid GenerationQueue'!$BB$5:$BB$467,"&lt;"&amp;$BE$3)</f>
        <v>0</v>
      </c>
      <c r="BX202">
        <f>SUMIFS('Grid GenerationQueue'!AL$5:AL$467,'Grid GenerationQueue'!$AX$5:$AX$467,$B202,'Grid GenerationQueue'!$AY$5:$AY$467,$C202,'Grid GenerationQueue'!$BF$5:$BF$467,"&lt;&gt;"&amp;"",'Grid GenerationQueue'!$BB$5:$BB$467,"&lt;"&amp;$BE$3)</f>
        <v>0</v>
      </c>
      <c r="BY202">
        <f>SUMIFS('Grid GenerationQueue'!AM$5:AM$467,'Grid GenerationQueue'!$AX$5:$AX$467,$B202,'Grid GenerationQueue'!$AY$5:$AY$467,$C202,'Grid GenerationQueue'!$BF$5:$BF$467,"&lt;&gt;"&amp;"",'Grid GenerationQueue'!$BB$5:$BB$467,"&lt;"&amp;$BE$3)</f>
        <v>196.45</v>
      </c>
      <c r="BZ202">
        <f>SUMIFS('Grid GenerationQueue'!AN$5:AN$467,'Grid GenerationQueue'!$AX$5:$AX$467,$B202,'Grid GenerationQueue'!$AY$5:$AY$467,$C202,'Grid GenerationQueue'!$BF$5:$BF$467,"&lt;&gt;"&amp;"",'Grid GenerationQueue'!$BB$5:$BB$467,"&lt;"&amp;$BE$3)</f>
        <v>127.6919</v>
      </c>
      <c r="CA202">
        <f>SUMIFS('Grid GenerationQueue'!AO$5:AO$467,'Grid GenerationQueue'!$AX$5:$AX$467,$B202,'Grid GenerationQueue'!$AY$5:$AY$467,$C202,'Grid GenerationQueue'!$BF$5:$BF$467,"&lt;&gt;"&amp;"",'Grid GenerationQueue'!$BB$5:$BB$467,"&lt;"&amp;$BE$3)</f>
        <v>0</v>
      </c>
      <c r="CB202">
        <f>SUMIFS('Grid GenerationQueue'!AP$5:AP$467,'Grid GenerationQueue'!$AX$5:$AX$467,$B202,'Grid GenerationQueue'!$AY$5:$AY$467,$C202,'Grid GenerationQueue'!$BF$5:$BF$467,"&lt;&gt;"&amp;"",'Grid GenerationQueue'!$BB$5:$BB$467,"&lt;"&amp;$BE$3)</f>
        <v>0</v>
      </c>
      <c r="CD202">
        <f>SUMIFS('Grid GenerationQueue'!AE$5:AE$467,'Grid GenerationQueue'!$AX$5:$AX$467,$B202,'Grid GenerationQueue'!$AY$5:$AY$467,$C202,'Grid GenerationQueue'!$BB$5:$BB$467,"&lt;"&amp;$BE$3)</f>
        <v>27</v>
      </c>
      <c r="CE202">
        <f>SUMIFS('Grid GenerationQueue'!AF$5:AF$467,'Grid GenerationQueue'!$AX$5:$AX$467,$B202,'Grid GenerationQueue'!$AY$5:$AY$467,$C202,'Grid GenerationQueue'!$BB$5:$BB$467,"&lt;"&amp;$BE$3)</f>
        <v>0</v>
      </c>
      <c r="CF202">
        <f>SUMIFS('Grid GenerationQueue'!AG$5:AG$467,'Grid GenerationQueue'!$AX$5:$AX$467,$B202,'Grid GenerationQueue'!$AY$5:$AY$467,$C202,'Grid GenerationQueue'!$BB$5:$BB$467,"&lt;"&amp;$BE$3)</f>
        <v>0</v>
      </c>
      <c r="CG202">
        <f>SUMIFS('Grid GenerationQueue'!AH$5:AH$467,'Grid GenerationQueue'!$AX$5:$AX$467,$B202,'Grid GenerationQueue'!$AY$5:$AY$467,$C202,'Grid GenerationQueue'!$BB$5:$BB$467,"&lt;"&amp;$BE$3)</f>
        <v>0</v>
      </c>
      <c r="CH202">
        <f>SUMIFS('Grid GenerationQueue'!AI$5:AI$467,'Grid GenerationQueue'!$AX$5:$AX$467,$B202,'Grid GenerationQueue'!$AY$5:$AY$467,$C202,'Grid GenerationQueue'!$BB$5:$BB$467,"&lt;"&amp;$BE$3)</f>
        <v>0</v>
      </c>
      <c r="CI202">
        <f>SUMIFS('Grid GenerationQueue'!AJ$5:AJ$467,'Grid GenerationQueue'!$AX$5:$AX$467,$B202,'Grid GenerationQueue'!$AY$5:$AY$467,$C202,'Grid GenerationQueue'!$BB$5:$BB$467,"&lt;"&amp;$BE$3)</f>
        <v>0</v>
      </c>
      <c r="CJ202">
        <f>SUMIFS('Grid GenerationQueue'!AK$5:AK$467,'Grid GenerationQueue'!$AX$5:$AX$467,$B202,'Grid GenerationQueue'!$AY$5:$AY$467,$C202,'Grid GenerationQueue'!$BB$5:$BB$467,"&lt;"&amp;$BE$3)</f>
        <v>0</v>
      </c>
      <c r="CK202">
        <f>SUMIFS('Grid GenerationQueue'!AL$5:AL$467,'Grid GenerationQueue'!$AX$5:$AX$467,$B202,'Grid GenerationQueue'!$AY$5:$AY$467,$C202,'Grid GenerationQueue'!$BB$5:$BB$467,"&lt;"&amp;$BE$3)</f>
        <v>0</v>
      </c>
      <c r="CL202">
        <f>SUMIFS('Grid GenerationQueue'!AM$5:AM$467,'Grid GenerationQueue'!$AX$5:$AX$467,$B202,'Grid GenerationQueue'!$AY$5:$AY$467,$C202,'Grid GenerationQueue'!$BB$5:$BB$467,"&lt;"&amp;$BE$3)</f>
        <v>196.45</v>
      </c>
      <c r="CM202">
        <f>SUMIFS('Grid GenerationQueue'!AN$5:AN$467,'Grid GenerationQueue'!$AX$5:$AX$467,$B202,'Grid GenerationQueue'!$AY$5:$AY$467,$C202,'Grid GenerationQueue'!$BB$5:$BB$467,"&lt;"&amp;$BE$3)</f>
        <v>127.6919</v>
      </c>
      <c r="CN202">
        <f>SUMIFS('Grid GenerationQueue'!AO$5:AO$467,'Grid GenerationQueue'!$AX$5:$AX$467,$B202,'Grid GenerationQueue'!$AY$5:$AY$467,$C202,'Grid GenerationQueue'!$BB$5:$BB$467,"&lt;"&amp;$BE$3)</f>
        <v>0</v>
      </c>
      <c r="CO202">
        <f>SUMIFS('Grid GenerationQueue'!AP$5:AP$467,'Grid GenerationQueue'!$AX$5:$AX$467,$B202,'Grid GenerationQueue'!$AY$5:$AY$467,$C202,'Grid GenerationQueue'!$BB$5:$BB$467,"&lt;"&amp;$BE$3)</f>
        <v>0</v>
      </c>
    </row>
    <row r="203" spans="1:93" x14ac:dyDescent="0.35">
      <c r="A203" t="s">
        <v>4644</v>
      </c>
      <c r="B203" t="s">
        <v>4736</v>
      </c>
      <c r="C203">
        <v>115</v>
      </c>
      <c r="D203">
        <f>SUMIFS('Grid GenerationQueue'!AE$5:AE$467,'Grid GenerationQueue'!$AX$5:$AX$467,$B203,'Grid GenerationQueue'!$AY$5:$AY$467,$C203,'Grid GenerationQueue'!$BI$5:$BI$467,"&lt;4")</f>
        <v>0</v>
      </c>
      <c r="E203">
        <f>SUMIFS('Grid GenerationQueue'!AF$5:AF$467,'Grid GenerationQueue'!$AX$5:$AX$467,$B203,'Grid GenerationQueue'!$AY$5:$AY$467,$C203,'Grid GenerationQueue'!$BI$5:$BI$467,"&lt;4")</f>
        <v>0</v>
      </c>
      <c r="F203">
        <f>SUMIFS('Grid GenerationQueue'!AG$5:AG$467,'Grid GenerationQueue'!$AX$5:$AX$467,$B203,'Grid GenerationQueue'!$AY$5:$AY$467,$C203,'Grid GenerationQueue'!$BI$5:$BI$467,"&lt;4")</f>
        <v>0</v>
      </c>
      <c r="G203">
        <f>SUMIFS('Grid GenerationQueue'!AH$5:AH$467,'Grid GenerationQueue'!$AX$5:$AX$467,$B203,'Grid GenerationQueue'!$AY$5:$AY$467,$C203,'Grid GenerationQueue'!$BI$5:$BI$467,"&lt;4")</f>
        <v>0</v>
      </c>
      <c r="H203">
        <f>SUMIFS('Grid GenerationQueue'!AI$5:AI$467,'Grid GenerationQueue'!$AX$5:$AX$467,$B203,'Grid GenerationQueue'!$AY$5:$AY$467,$C203,'Grid GenerationQueue'!$BI$5:$BI$467,"&lt;4")</f>
        <v>0</v>
      </c>
      <c r="I203">
        <f>SUMIFS('Grid GenerationQueue'!AJ$5:AJ$467,'Grid GenerationQueue'!$AX$5:$AX$467,$B203,'Grid GenerationQueue'!$AY$5:$AY$467,$C203,'Grid GenerationQueue'!$BI$5:$BI$467,"&lt;4")</f>
        <v>0</v>
      </c>
      <c r="J203">
        <f>SUMIFS('Grid GenerationQueue'!AK$5:AK$467,'Grid GenerationQueue'!$AX$5:$AX$467,$B203,'Grid GenerationQueue'!$AY$5:$AY$467,$C203,'Grid GenerationQueue'!$BI$5:$BI$467,"&lt;4")</f>
        <v>0</v>
      </c>
      <c r="K203">
        <f>SUMIFS('Grid GenerationQueue'!AL$5:AL$467,'Grid GenerationQueue'!$AX$5:$AX$467,$B203,'Grid GenerationQueue'!$AY$5:$AY$467,$C203,'Grid GenerationQueue'!$BI$5:$BI$467,"&lt;4")</f>
        <v>0</v>
      </c>
      <c r="L203">
        <f>SUMIFS('Grid GenerationQueue'!AM$5:AM$467,'Grid GenerationQueue'!$AX$5:$AX$467,$B203,'Grid GenerationQueue'!$AY$5:$AY$467,$C203,'Grid GenerationQueue'!$BI$5:$BI$467,"&lt;4")</f>
        <v>0</v>
      </c>
      <c r="M203">
        <f>SUMIFS('Grid GenerationQueue'!AN$5:AN$467,'Grid GenerationQueue'!$AX$5:$AX$467,$B203,'Grid GenerationQueue'!$AY$5:$AY$467,$C203,'Grid GenerationQueue'!$BI$5:$BI$467,"&lt;4")</f>
        <v>0</v>
      </c>
      <c r="N203">
        <f>SUMIFS('Grid GenerationQueue'!AO$5:AO$467,'Grid GenerationQueue'!$AX$5:$AX$467,$B203,'Grid GenerationQueue'!$AY$5:$AY$467,$C203,'Grid GenerationQueue'!$BI$5:$BI$467,"&lt;4")</f>
        <v>0</v>
      </c>
      <c r="O203">
        <f>SUMIFS('Grid GenerationQueue'!AP$5:AP$467,'Grid GenerationQueue'!$AX$5:$AX$467,$B203,'Grid GenerationQueue'!$AY$5:$AY$467,$C203,'Grid GenerationQueue'!$BI$5:$BI$467,"&lt;4")</f>
        <v>0</v>
      </c>
      <c r="Q203">
        <f>SUMIFS('Grid GenerationQueue'!AE$5:AE$467,'Grid GenerationQueue'!$AX$5:$AX$467,$B203,'Grid GenerationQueue'!$AY$5:$AY$467,$C203,'Grid GenerationQueue'!$BH$5:$BH$467,"Executed")</f>
        <v>0</v>
      </c>
      <c r="R203">
        <f>SUMIFS('Grid GenerationQueue'!AF$5:AF$467,'Grid GenerationQueue'!$AX$5:$AX$467,$B203,'Grid GenerationQueue'!$AY$5:$AY$467,$C203,'Grid GenerationQueue'!$BH$5:$BH$467,"Executed")</f>
        <v>0</v>
      </c>
      <c r="S203">
        <f>SUMIFS('Grid GenerationQueue'!AG$5:AG$467,'Grid GenerationQueue'!$AX$5:$AX$467,$B203,'Grid GenerationQueue'!$AY$5:$AY$467,$C203,'Grid GenerationQueue'!$BH$5:$BH$467,"Executed")</f>
        <v>0</v>
      </c>
      <c r="T203">
        <f>SUMIFS('Grid GenerationQueue'!AH$5:AH$467,'Grid GenerationQueue'!$AX$5:$AX$467,$B203,'Grid GenerationQueue'!$AY$5:$AY$467,$C203,'Grid GenerationQueue'!$BH$5:$BH$467,"Executed")</f>
        <v>0</v>
      </c>
      <c r="U203">
        <f>SUMIFS('Grid GenerationQueue'!AI$5:AI$467,'Grid GenerationQueue'!$AX$5:$AX$467,$B203,'Grid GenerationQueue'!$AY$5:$AY$467,$C203,'Grid GenerationQueue'!$BH$5:$BH$467,"Executed")</f>
        <v>0</v>
      </c>
      <c r="V203">
        <f>SUMIFS('Grid GenerationQueue'!AJ$5:AJ$467,'Grid GenerationQueue'!$AX$5:$AX$467,$B203,'Grid GenerationQueue'!$AY$5:$AY$467,$C203,'Grid GenerationQueue'!$BH$5:$BH$467,"Executed")</f>
        <v>0</v>
      </c>
      <c r="W203">
        <f>SUMIFS('Grid GenerationQueue'!AK$5:AK$467,'Grid GenerationQueue'!$AX$5:$AX$467,$B203,'Grid GenerationQueue'!$AY$5:$AY$467,$C203,'Grid GenerationQueue'!$BH$5:$BH$467,"Executed")</f>
        <v>0</v>
      </c>
      <c r="X203">
        <f>SUMIFS('Grid GenerationQueue'!AL$5:AL$467,'Grid GenerationQueue'!$AX$5:$AX$467,$B203,'Grid GenerationQueue'!$AY$5:$AY$467,$C203,'Grid GenerationQueue'!$BH$5:$BH$467,"Executed")</f>
        <v>0</v>
      </c>
      <c r="Y203">
        <f>SUMIFS('Grid GenerationQueue'!AM$5:AM$467,'Grid GenerationQueue'!$AX$5:$AX$467,$B203,'Grid GenerationQueue'!$AY$5:$AY$467,$C203,'Grid GenerationQueue'!$BH$5:$BH$467,"Executed")</f>
        <v>0</v>
      </c>
      <c r="Z203">
        <f>SUMIFS('Grid GenerationQueue'!AN$5:AN$467,'Grid GenerationQueue'!$AX$5:$AX$467,$B203,'Grid GenerationQueue'!$AY$5:$AY$467,$C203,'Grid GenerationQueue'!$BH$5:$BH$467,"Executed")</f>
        <v>0</v>
      </c>
      <c r="AA203">
        <f>SUMIFS('Grid GenerationQueue'!AO$5:AO$467,'Grid GenerationQueue'!$AX$5:$AX$467,$B203,'Grid GenerationQueue'!$AY$5:$AY$467,$C203,'Grid GenerationQueue'!$BH$5:$BH$467,"Executed")</f>
        <v>0</v>
      </c>
      <c r="AB203">
        <f>SUMIFS('Grid GenerationQueue'!AP$5:AP$467,'Grid GenerationQueue'!$AX$5:$AX$467,$B203,'Grid GenerationQueue'!$AY$5:$AY$467,$C203,'Grid GenerationQueue'!$BH$5:$BH$467,"Executed")</f>
        <v>0</v>
      </c>
      <c r="AD203">
        <f>SUMIFS('Grid GenerationQueue'!AE$5:AE$467,'Grid GenerationQueue'!$AX$5:$AX$467,$B203,'Grid GenerationQueue'!$AY$5:$AY$467,$C203,'Grid GenerationQueue'!$BF$5:$BF$467,"&lt;&gt;"&amp;"")</f>
        <v>0</v>
      </c>
      <c r="AE203">
        <f>SUMIFS('Grid GenerationQueue'!AF$5:AF$467,'Grid GenerationQueue'!$AX$5:$AX$467,$B203,'Grid GenerationQueue'!$AY$5:$AY$467,$C203,'Grid GenerationQueue'!$BF$5:$BF$467,"&lt;&gt;"&amp;"")</f>
        <v>0</v>
      </c>
      <c r="AF203">
        <f>SUMIFS('Grid GenerationQueue'!AG$5:AG$467,'Grid GenerationQueue'!$AX$5:$AX$467,$B203,'Grid GenerationQueue'!$AY$5:$AY$467,$C203,'Grid GenerationQueue'!$BF$5:$BF$467,"&lt;&gt;"&amp;"")</f>
        <v>0</v>
      </c>
      <c r="AG203">
        <f>SUMIFS('Grid GenerationQueue'!AH$5:AH$467,'Grid GenerationQueue'!$AX$5:$AX$467,$B203,'Grid GenerationQueue'!$AY$5:$AY$467,$C203,'Grid GenerationQueue'!$BF$5:$BF$467,"&lt;&gt;"&amp;"")</f>
        <v>0</v>
      </c>
      <c r="AH203">
        <f>SUMIFS('Grid GenerationQueue'!AI$5:AI$467,'Grid GenerationQueue'!$AX$5:$AX$467,$B203,'Grid GenerationQueue'!$AY$5:$AY$467,$C203,'Grid GenerationQueue'!$BF$5:$BF$467,"&lt;&gt;"&amp;"")</f>
        <v>0</v>
      </c>
      <c r="AI203">
        <f>SUMIFS('Grid GenerationQueue'!AJ$5:AJ$467,'Grid GenerationQueue'!$AX$5:$AX$467,$B203,'Grid GenerationQueue'!$AY$5:$AY$467,$C203,'Grid GenerationQueue'!$BF$5:$BF$467,"&lt;&gt;"&amp;"")</f>
        <v>0</v>
      </c>
      <c r="AJ203">
        <f>SUMIFS('Grid GenerationQueue'!AK$5:AK$467,'Grid GenerationQueue'!$AX$5:$AX$467,$B203,'Grid GenerationQueue'!$AY$5:$AY$467,$C203,'Grid GenerationQueue'!$BF$5:$BF$467,"&lt;&gt;"&amp;"")</f>
        <v>0</v>
      </c>
      <c r="AK203">
        <f>SUMIFS('Grid GenerationQueue'!AL$5:AL$467,'Grid GenerationQueue'!$AX$5:$AX$467,$B203,'Grid GenerationQueue'!$AY$5:$AY$467,$C203,'Grid GenerationQueue'!$BF$5:$BF$467,"&lt;&gt;"&amp;"")</f>
        <v>0</v>
      </c>
      <c r="AL203">
        <f>SUMIFS('Grid GenerationQueue'!AM$5:AM$467,'Grid GenerationQueue'!$AX$5:$AX$467,$B203,'Grid GenerationQueue'!$AY$5:$AY$467,$C203,'Grid GenerationQueue'!$BF$5:$BF$467,"&lt;&gt;"&amp;"")</f>
        <v>0</v>
      </c>
      <c r="AM203">
        <f>SUMIFS('Grid GenerationQueue'!AN$5:AN$467,'Grid GenerationQueue'!$AX$5:$AX$467,$B203,'Grid GenerationQueue'!$AY$5:$AY$467,$C203,'Grid GenerationQueue'!$BF$5:$BF$467,"&lt;&gt;"&amp;"")</f>
        <v>0</v>
      </c>
      <c r="AN203">
        <f>SUMIFS('Grid GenerationQueue'!AO$5:AO$467,'Grid GenerationQueue'!$AX$5:$AX$467,$B203,'Grid GenerationQueue'!$AY$5:$AY$467,$C203,'Grid GenerationQueue'!$BF$5:$BF$467,"&lt;&gt;"&amp;"")</f>
        <v>0</v>
      </c>
      <c r="AO203">
        <f>SUMIFS('Grid GenerationQueue'!AP$5:AP$467,'Grid GenerationQueue'!$AX$5:$AX$467,$B203,'Grid GenerationQueue'!$AY$5:$AY$467,$C203,'Grid GenerationQueue'!$BF$5:$BF$467,"&lt;&gt;"&amp;"")</f>
        <v>0</v>
      </c>
      <c r="AQ203">
        <f>SUMIFS('Grid GenerationQueue'!AE$5:AE$467,'Grid GenerationQueue'!$AX$5:$AX$467,$B203,'Grid GenerationQueue'!$AY$5:$AY$467,$C203)</f>
        <v>0</v>
      </c>
      <c r="AR203">
        <f>SUMIFS('Grid GenerationQueue'!AF$5:AF$467,'Grid GenerationQueue'!$AX$5:$AX$467,$B203,'Grid GenerationQueue'!$AY$5:$AY$467,$C203)</f>
        <v>0</v>
      </c>
      <c r="AS203">
        <f>SUMIFS('Grid GenerationQueue'!AG$5:AG$467,'Grid GenerationQueue'!$AX$5:$AX$467,$B203,'Grid GenerationQueue'!$AY$5:$AY$467,$C203)</f>
        <v>0</v>
      </c>
      <c r="AT203">
        <f>SUMIFS('Grid GenerationQueue'!AH$5:AH$467,'Grid GenerationQueue'!$AX$5:$AX$467,$B203,'Grid GenerationQueue'!$AY$5:$AY$467,$C203)</f>
        <v>0</v>
      </c>
      <c r="AU203">
        <f>SUMIFS('Grid GenerationQueue'!AI$5:AI$467,'Grid GenerationQueue'!$AX$5:$AX$467,$B203,'Grid GenerationQueue'!$AY$5:$AY$467,$C203)</f>
        <v>0</v>
      </c>
      <c r="AV203">
        <f>SUMIFS('Grid GenerationQueue'!AJ$5:AJ$467,'Grid GenerationQueue'!$AX$5:$AX$467,$B203,'Grid GenerationQueue'!$AY$5:$AY$467,$C203)</f>
        <v>0</v>
      </c>
      <c r="AW203">
        <f>SUMIFS('Grid GenerationQueue'!AK$5:AK$467,'Grid GenerationQueue'!$AX$5:$AX$467,$B203,'Grid GenerationQueue'!$AY$5:$AY$467,$C203)</f>
        <v>0</v>
      </c>
      <c r="AX203">
        <f>SUMIFS('Grid GenerationQueue'!AL$5:AL$467,'Grid GenerationQueue'!$AX$5:$AX$467,$B203,'Grid GenerationQueue'!$AY$5:$AY$467,$C203)</f>
        <v>0</v>
      </c>
      <c r="AY203">
        <f>SUMIFS('Grid GenerationQueue'!AM$5:AM$467,'Grid GenerationQueue'!$AX$5:$AX$467,$B203,'Grid GenerationQueue'!$AY$5:$AY$467,$C203)</f>
        <v>0</v>
      </c>
      <c r="AZ203">
        <f>SUMIFS('Grid GenerationQueue'!AN$5:AN$467,'Grid GenerationQueue'!$AX$5:$AX$467,$B203,'Grid GenerationQueue'!$AY$5:$AY$467,$C203)</f>
        <v>0</v>
      </c>
      <c r="BA203">
        <f>SUMIFS('Grid GenerationQueue'!AO$5:AO$467,'Grid GenerationQueue'!$AX$5:$AX$467,$B203,'Grid GenerationQueue'!$AY$5:$AY$467,$C203)</f>
        <v>0</v>
      </c>
      <c r="BB203">
        <f>SUMIFS('Grid GenerationQueue'!AP$5:AP$467,'Grid GenerationQueue'!$AX$5:$AX$467,$B203,'Grid GenerationQueue'!$AY$5:$AY$467,$C203)</f>
        <v>0</v>
      </c>
      <c r="BD203">
        <f>SUMIFS('Grid GenerationQueue'!AE$5:AE$467,'Grid GenerationQueue'!$AX$5:$AX$467,$B203,'Grid GenerationQueue'!$AY$5:$AY$467,$C203,'Grid GenerationQueue'!$BH$5:$BH$467,"Executed",'Grid GenerationQueue'!$BB$5:$BB$467,"&lt;"&amp;$BE$3)</f>
        <v>0</v>
      </c>
      <c r="BE203">
        <f>SUMIFS('Grid GenerationQueue'!AF$5:AF$467,'Grid GenerationQueue'!$AX$5:$AX$467,$B203,'Grid GenerationQueue'!$AY$5:$AY$467,$C203,'Grid GenerationQueue'!$BH$5:$BH$467,"Executed",'Grid GenerationQueue'!$BB$5:$BB$467,"&lt;"&amp;$BE$3)</f>
        <v>0</v>
      </c>
      <c r="BF203">
        <f>SUMIFS('Grid GenerationQueue'!AG$5:AG$467,'Grid GenerationQueue'!$AX$5:$AX$467,$B203,'Grid GenerationQueue'!$AY$5:$AY$467,$C203,'Grid GenerationQueue'!$BH$5:$BH$467,"Executed",'Grid GenerationQueue'!$BB$5:$BB$467,"&lt;"&amp;$BE$3)</f>
        <v>0</v>
      </c>
      <c r="BG203">
        <f>SUMIFS('Grid GenerationQueue'!AH$5:AH$467,'Grid GenerationQueue'!$AX$5:$AX$467,$B203,'Grid GenerationQueue'!$AY$5:$AY$467,$C203,'Grid GenerationQueue'!$BH$5:$BH$467,"Executed",'Grid GenerationQueue'!$BB$5:$BB$467,"&lt;"&amp;$BE$3)</f>
        <v>0</v>
      </c>
      <c r="BH203">
        <f>SUMIFS('Grid GenerationQueue'!AI$5:AI$467,'Grid GenerationQueue'!$AX$5:$AX$467,$B203,'Grid GenerationQueue'!$AY$5:$AY$467,$C203,'Grid GenerationQueue'!$BH$5:$BH$467,"Executed",'Grid GenerationQueue'!$BB$5:$BB$467,"&lt;"&amp;$BE$3)</f>
        <v>0</v>
      </c>
      <c r="BI203">
        <f>SUMIFS('Grid GenerationQueue'!AJ$5:AJ$467,'Grid GenerationQueue'!$AX$5:$AX$467,$B203,'Grid GenerationQueue'!$AY$5:$AY$467,$C203,'Grid GenerationQueue'!$BH$5:$BH$467,"Executed",'Grid GenerationQueue'!$BB$5:$BB$467,"&lt;"&amp;$BE$3)</f>
        <v>0</v>
      </c>
      <c r="BJ203">
        <f>SUMIFS('Grid GenerationQueue'!AK$5:AK$467,'Grid GenerationQueue'!$AX$5:$AX$467,$B203,'Grid GenerationQueue'!$AY$5:$AY$467,$C203,'Grid GenerationQueue'!$BH$5:$BH$467,"Executed",'Grid GenerationQueue'!$BB$5:$BB$467,"&lt;"&amp;$BE$3)</f>
        <v>0</v>
      </c>
      <c r="BK203">
        <f>SUMIFS('Grid GenerationQueue'!AL$5:AL$467,'Grid GenerationQueue'!$AX$5:$AX$467,$B203,'Grid GenerationQueue'!$AY$5:$AY$467,$C203,'Grid GenerationQueue'!$BH$5:$BH$467,"Executed",'Grid GenerationQueue'!$BB$5:$BB$467,"&lt;"&amp;$BE$3)</f>
        <v>0</v>
      </c>
      <c r="BL203">
        <f>SUMIFS('Grid GenerationQueue'!AM$5:AM$467,'Grid GenerationQueue'!$AX$5:$AX$467,$B203,'Grid GenerationQueue'!$AY$5:$AY$467,$C203,'Grid GenerationQueue'!$BH$5:$BH$467,"Executed",'Grid GenerationQueue'!$BB$5:$BB$467,"&lt;"&amp;$BE$3)</f>
        <v>0</v>
      </c>
      <c r="BM203">
        <f>SUMIFS('Grid GenerationQueue'!AN$5:AN$467,'Grid GenerationQueue'!$AX$5:$AX$467,$B203,'Grid GenerationQueue'!$AY$5:$AY$467,$C203,'Grid GenerationQueue'!$BH$5:$BH$467,"Executed",'Grid GenerationQueue'!$BB$5:$BB$467,"&lt;"&amp;$BE$3)</f>
        <v>0</v>
      </c>
      <c r="BN203">
        <f>SUMIFS('Grid GenerationQueue'!AO$5:AO$467,'Grid GenerationQueue'!$AX$5:$AX$467,$B203,'Grid GenerationQueue'!$AY$5:$AY$467,$C203,'Grid GenerationQueue'!$BH$5:$BH$467,"Executed",'Grid GenerationQueue'!$BB$5:$BB$467,"&lt;"&amp;$BE$3)</f>
        <v>0</v>
      </c>
      <c r="BO203">
        <f>SUMIFS('Grid GenerationQueue'!AP$5:AP$467,'Grid GenerationQueue'!$AX$5:$AX$467,$B203,'Grid GenerationQueue'!$AY$5:$AY$467,$C203,'Grid GenerationQueue'!$BH$5:$BH$467,"Executed",'Grid GenerationQueue'!$BB$5:$BB$467,"&lt;"&amp;$BE$3)</f>
        <v>0</v>
      </c>
      <c r="BQ203">
        <f>SUMIFS('Grid GenerationQueue'!AE$5:AE$467,'Grid GenerationQueue'!$AX$5:$AX$467,$B203,'Grid GenerationQueue'!$AY$5:$AY$467,$C203,'Grid GenerationQueue'!$BF$5:$BF$467,"&lt;&gt;"&amp;"",'Grid GenerationQueue'!$BB$5:$BB$467,"&lt;"&amp;$BE$3)</f>
        <v>0</v>
      </c>
      <c r="BR203">
        <f>SUMIFS('Grid GenerationQueue'!AF$5:AF$467,'Grid GenerationQueue'!$AX$5:$AX$467,$B203,'Grid GenerationQueue'!$AY$5:$AY$467,$C203,'Grid GenerationQueue'!$BF$5:$BF$467,"&lt;&gt;"&amp;"",'Grid GenerationQueue'!$BB$5:$BB$467,"&lt;"&amp;$BE$3)</f>
        <v>0</v>
      </c>
      <c r="BS203">
        <f>SUMIFS('Grid GenerationQueue'!AG$5:AG$467,'Grid GenerationQueue'!$AX$5:$AX$467,$B203,'Grid GenerationQueue'!$AY$5:$AY$467,$C203,'Grid GenerationQueue'!$BF$5:$BF$467,"&lt;&gt;"&amp;"",'Grid GenerationQueue'!$BB$5:$BB$467,"&lt;"&amp;$BE$3)</f>
        <v>0</v>
      </c>
      <c r="BT203">
        <f>SUMIFS('Grid GenerationQueue'!AH$5:AH$467,'Grid GenerationQueue'!$AX$5:$AX$467,$B203,'Grid GenerationQueue'!$AY$5:$AY$467,$C203,'Grid GenerationQueue'!$BF$5:$BF$467,"&lt;&gt;"&amp;"",'Grid GenerationQueue'!$BB$5:$BB$467,"&lt;"&amp;$BE$3)</f>
        <v>0</v>
      </c>
      <c r="BU203">
        <f>SUMIFS('Grid GenerationQueue'!AI$5:AI$467,'Grid GenerationQueue'!$AX$5:$AX$467,$B203,'Grid GenerationQueue'!$AY$5:$AY$467,$C203,'Grid GenerationQueue'!$BF$5:$BF$467,"&lt;&gt;"&amp;"",'Grid GenerationQueue'!$BB$5:$BB$467,"&lt;"&amp;$BE$3)</f>
        <v>0</v>
      </c>
      <c r="BV203">
        <f>SUMIFS('Grid GenerationQueue'!AJ$5:AJ$467,'Grid GenerationQueue'!$AX$5:$AX$467,$B203,'Grid GenerationQueue'!$AY$5:$AY$467,$C203,'Grid GenerationQueue'!$BF$5:$BF$467,"&lt;&gt;"&amp;"",'Grid GenerationQueue'!$BB$5:$BB$467,"&lt;"&amp;$BE$3)</f>
        <v>0</v>
      </c>
      <c r="BW203">
        <f>SUMIFS('Grid GenerationQueue'!AK$5:AK$467,'Grid GenerationQueue'!$AX$5:$AX$467,$B203,'Grid GenerationQueue'!$AY$5:$AY$467,$C203,'Grid GenerationQueue'!$BF$5:$BF$467,"&lt;&gt;"&amp;"",'Grid GenerationQueue'!$BB$5:$BB$467,"&lt;"&amp;$BE$3)</f>
        <v>0</v>
      </c>
      <c r="BX203">
        <f>SUMIFS('Grid GenerationQueue'!AL$5:AL$467,'Grid GenerationQueue'!$AX$5:$AX$467,$B203,'Grid GenerationQueue'!$AY$5:$AY$467,$C203,'Grid GenerationQueue'!$BF$5:$BF$467,"&lt;&gt;"&amp;"",'Grid GenerationQueue'!$BB$5:$BB$467,"&lt;"&amp;$BE$3)</f>
        <v>0</v>
      </c>
      <c r="BY203">
        <f>SUMIFS('Grid GenerationQueue'!AM$5:AM$467,'Grid GenerationQueue'!$AX$5:$AX$467,$B203,'Grid GenerationQueue'!$AY$5:$AY$467,$C203,'Grid GenerationQueue'!$BF$5:$BF$467,"&lt;&gt;"&amp;"",'Grid GenerationQueue'!$BB$5:$BB$467,"&lt;"&amp;$BE$3)</f>
        <v>0</v>
      </c>
      <c r="BZ203">
        <f>SUMIFS('Grid GenerationQueue'!AN$5:AN$467,'Grid GenerationQueue'!$AX$5:$AX$467,$B203,'Grid GenerationQueue'!$AY$5:$AY$467,$C203,'Grid GenerationQueue'!$BF$5:$BF$467,"&lt;&gt;"&amp;"",'Grid GenerationQueue'!$BB$5:$BB$467,"&lt;"&amp;$BE$3)</f>
        <v>0</v>
      </c>
      <c r="CA203">
        <f>SUMIFS('Grid GenerationQueue'!AO$5:AO$467,'Grid GenerationQueue'!$AX$5:$AX$467,$B203,'Grid GenerationQueue'!$AY$5:$AY$467,$C203,'Grid GenerationQueue'!$BF$5:$BF$467,"&lt;&gt;"&amp;"",'Grid GenerationQueue'!$BB$5:$BB$467,"&lt;"&amp;$BE$3)</f>
        <v>0</v>
      </c>
      <c r="CB203">
        <f>SUMIFS('Grid GenerationQueue'!AP$5:AP$467,'Grid GenerationQueue'!$AX$5:$AX$467,$B203,'Grid GenerationQueue'!$AY$5:$AY$467,$C203,'Grid GenerationQueue'!$BF$5:$BF$467,"&lt;&gt;"&amp;"",'Grid GenerationQueue'!$BB$5:$BB$467,"&lt;"&amp;$BE$3)</f>
        <v>0</v>
      </c>
      <c r="CD203">
        <f>SUMIFS('Grid GenerationQueue'!AE$5:AE$467,'Grid GenerationQueue'!$AX$5:$AX$467,$B203,'Grid GenerationQueue'!$AY$5:$AY$467,$C203,'Grid GenerationQueue'!$BB$5:$BB$467,"&lt;"&amp;$BE$3)</f>
        <v>0</v>
      </c>
      <c r="CE203">
        <f>SUMIFS('Grid GenerationQueue'!AF$5:AF$467,'Grid GenerationQueue'!$AX$5:$AX$467,$B203,'Grid GenerationQueue'!$AY$5:$AY$467,$C203,'Grid GenerationQueue'!$BB$5:$BB$467,"&lt;"&amp;$BE$3)</f>
        <v>0</v>
      </c>
      <c r="CF203">
        <f>SUMIFS('Grid GenerationQueue'!AG$5:AG$467,'Grid GenerationQueue'!$AX$5:$AX$467,$B203,'Grid GenerationQueue'!$AY$5:$AY$467,$C203,'Grid GenerationQueue'!$BB$5:$BB$467,"&lt;"&amp;$BE$3)</f>
        <v>0</v>
      </c>
      <c r="CG203">
        <f>SUMIFS('Grid GenerationQueue'!AH$5:AH$467,'Grid GenerationQueue'!$AX$5:$AX$467,$B203,'Grid GenerationQueue'!$AY$5:$AY$467,$C203,'Grid GenerationQueue'!$BB$5:$BB$467,"&lt;"&amp;$BE$3)</f>
        <v>0</v>
      </c>
      <c r="CH203">
        <f>SUMIFS('Grid GenerationQueue'!AI$5:AI$467,'Grid GenerationQueue'!$AX$5:$AX$467,$B203,'Grid GenerationQueue'!$AY$5:$AY$467,$C203,'Grid GenerationQueue'!$BB$5:$BB$467,"&lt;"&amp;$BE$3)</f>
        <v>0</v>
      </c>
      <c r="CI203">
        <f>SUMIFS('Grid GenerationQueue'!AJ$5:AJ$467,'Grid GenerationQueue'!$AX$5:$AX$467,$B203,'Grid GenerationQueue'!$AY$5:$AY$467,$C203,'Grid GenerationQueue'!$BB$5:$BB$467,"&lt;"&amp;$BE$3)</f>
        <v>0</v>
      </c>
      <c r="CJ203">
        <f>SUMIFS('Grid GenerationQueue'!AK$5:AK$467,'Grid GenerationQueue'!$AX$5:$AX$467,$B203,'Grid GenerationQueue'!$AY$5:$AY$467,$C203,'Grid GenerationQueue'!$BB$5:$BB$467,"&lt;"&amp;$BE$3)</f>
        <v>0</v>
      </c>
      <c r="CK203">
        <f>SUMIFS('Grid GenerationQueue'!AL$5:AL$467,'Grid GenerationQueue'!$AX$5:$AX$467,$B203,'Grid GenerationQueue'!$AY$5:$AY$467,$C203,'Grid GenerationQueue'!$BB$5:$BB$467,"&lt;"&amp;$BE$3)</f>
        <v>0</v>
      </c>
      <c r="CL203">
        <f>SUMIFS('Grid GenerationQueue'!AM$5:AM$467,'Grid GenerationQueue'!$AX$5:$AX$467,$B203,'Grid GenerationQueue'!$AY$5:$AY$467,$C203,'Grid GenerationQueue'!$BB$5:$BB$467,"&lt;"&amp;$BE$3)</f>
        <v>0</v>
      </c>
      <c r="CM203">
        <f>SUMIFS('Grid GenerationQueue'!AN$5:AN$467,'Grid GenerationQueue'!$AX$5:$AX$467,$B203,'Grid GenerationQueue'!$AY$5:$AY$467,$C203,'Grid GenerationQueue'!$BB$5:$BB$467,"&lt;"&amp;$BE$3)</f>
        <v>0</v>
      </c>
      <c r="CN203">
        <f>SUMIFS('Grid GenerationQueue'!AO$5:AO$467,'Grid GenerationQueue'!$AX$5:$AX$467,$B203,'Grid GenerationQueue'!$AY$5:$AY$467,$C203,'Grid GenerationQueue'!$BB$5:$BB$467,"&lt;"&amp;$BE$3)</f>
        <v>0</v>
      </c>
      <c r="CO203">
        <f>SUMIFS('Grid GenerationQueue'!AP$5:AP$467,'Grid GenerationQueue'!$AX$5:$AX$467,$B203,'Grid GenerationQueue'!$AY$5:$AY$467,$C203,'Grid GenerationQueue'!$BB$5:$BB$467,"&lt;"&amp;$BE$3)</f>
        <v>0</v>
      </c>
    </row>
    <row r="204" spans="1:93" x14ac:dyDescent="0.35">
      <c r="A204" t="s">
        <v>4644</v>
      </c>
      <c r="B204" t="s">
        <v>4579</v>
      </c>
      <c r="C204">
        <v>230</v>
      </c>
      <c r="D204">
        <f>SUMIFS('Grid GenerationQueue'!AE$5:AE$467,'Grid GenerationQueue'!$AX$5:$AX$467,$B204,'Grid GenerationQueue'!$AY$5:$AY$467,$C204,'Grid GenerationQueue'!$BI$5:$BI$467,"&lt;4")</f>
        <v>0</v>
      </c>
      <c r="E204">
        <f>SUMIFS('Grid GenerationQueue'!AF$5:AF$467,'Grid GenerationQueue'!$AX$5:$AX$467,$B204,'Grid GenerationQueue'!$AY$5:$AY$467,$C204,'Grid GenerationQueue'!$BI$5:$BI$467,"&lt;4")</f>
        <v>0</v>
      </c>
      <c r="F204">
        <f>SUMIFS('Grid GenerationQueue'!AG$5:AG$467,'Grid GenerationQueue'!$AX$5:$AX$467,$B204,'Grid GenerationQueue'!$AY$5:$AY$467,$C204,'Grid GenerationQueue'!$BI$5:$BI$467,"&lt;4")</f>
        <v>0</v>
      </c>
      <c r="G204">
        <f>SUMIFS('Grid GenerationQueue'!AH$5:AH$467,'Grid GenerationQueue'!$AX$5:$AX$467,$B204,'Grid GenerationQueue'!$AY$5:$AY$467,$C204,'Grid GenerationQueue'!$BI$5:$BI$467,"&lt;4")</f>
        <v>0</v>
      </c>
      <c r="H204">
        <f>SUMIFS('Grid GenerationQueue'!AI$5:AI$467,'Grid GenerationQueue'!$AX$5:$AX$467,$B204,'Grid GenerationQueue'!$AY$5:$AY$467,$C204,'Grid GenerationQueue'!$BI$5:$BI$467,"&lt;4")</f>
        <v>0</v>
      </c>
      <c r="I204">
        <f>SUMIFS('Grid GenerationQueue'!AJ$5:AJ$467,'Grid GenerationQueue'!$AX$5:$AX$467,$B204,'Grid GenerationQueue'!$AY$5:$AY$467,$C204,'Grid GenerationQueue'!$BI$5:$BI$467,"&lt;4")</f>
        <v>0</v>
      </c>
      <c r="J204">
        <f>SUMIFS('Grid GenerationQueue'!AK$5:AK$467,'Grid GenerationQueue'!$AX$5:$AX$467,$B204,'Grid GenerationQueue'!$AY$5:$AY$467,$C204,'Grid GenerationQueue'!$BI$5:$BI$467,"&lt;4")</f>
        <v>0</v>
      </c>
      <c r="K204">
        <f>SUMIFS('Grid GenerationQueue'!AL$5:AL$467,'Grid GenerationQueue'!$AX$5:$AX$467,$B204,'Grid GenerationQueue'!$AY$5:$AY$467,$C204,'Grid GenerationQueue'!$BI$5:$BI$467,"&lt;4")</f>
        <v>0</v>
      </c>
      <c r="L204">
        <f>SUMIFS('Grid GenerationQueue'!AM$5:AM$467,'Grid GenerationQueue'!$AX$5:$AX$467,$B204,'Grid GenerationQueue'!$AY$5:$AY$467,$C204,'Grid GenerationQueue'!$BI$5:$BI$467,"&lt;4")</f>
        <v>0</v>
      </c>
      <c r="M204">
        <f>SUMIFS('Grid GenerationQueue'!AN$5:AN$467,'Grid GenerationQueue'!$AX$5:$AX$467,$B204,'Grid GenerationQueue'!$AY$5:$AY$467,$C204,'Grid GenerationQueue'!$BI$5:$BI$467,"&lt;4")</f>
        <v>0</v>
      </c>
      <c r="N204">
        <f>SUMIFS('Grid GenerationQueue'!AO$5:AO$467,'Grid GenerationQueue'!$AX$5:$AX$467,$B204,'Grid GenerationQueue'!$AY$5:$AY$467,$C204,'Grid GenerationQueue'!$BI$5:$BI$467,"&lt;4")</f>
        <v>0</v>
      </c>
      <c r="O204">
        <f>SUMIFS('Grid GenerationQueue'!AP$5:AP$467,'Grid GenerationQueue'!$AX$5:$AX$467,$B204,'Grid GenerationQueue'!$AY$5:$AY$467,$C204,'Grid GenerationQueue'!$BI$5:$BI$467,"&lt;4")</f>
        <v>0</v>
      </c>
      <c r="Q204">
        <f>SUMIFS('Grid GenerationQueue'!AE$5:AE$467,'Grid GenerationQueue'!$AX$5:$AX$467,$B204,'Grid GenerationQueue'!$AY$5:$AY$467,$C204,'Grid GenerationQueue'!$BH$5:$BH$467,"Executed")</f>
        <v>0</v>
      </c>
      <c r="R204">
        <f>SUMIFS('Grid GenerationQueue'!AF$5:AF$467,'Grid GenerationQueue'!$AX$5:$AX$467,$B204,'Grid GenerationQueue'!$AY$5:$AY$467,$C204,'Grid GenerationQueue'!$BH$5:$BH$467,"Executed")</f>
        <v>0</v>
      </c>
      <c r="S204">
        <f>SUMIFS('Grid GenerationQueue'!AG$5:AG$467,'Grid GenerationQueue'!$AX$5:$AX$467,$B204,'Grid GenerationQueue'!$AY$5:$AY$467,$C204,'Grid GenerationQueue'!$BH$5:$BH$467,"Executed")</f>
        <v>0</v>
      </c>
      <c r="T204">
        <f>SUMIFS('Grid GenerationQueue'!AH$5:AH$467,'Grid GenerationQueue'!$AX$5:$AX$467,$B204,'Grid GenerationQueue'!$AY$5:$AY$467,$C204,'Grid GenerationQueue'!$BH$5:$BH$467,"Executed")</f>
        <v>0</v>
      </c>
      <c r="U204">
        <f>SUMIFS('Grid GenerationQueue'!AI$5:AI$467,'Grid GenerationQueue'!$AX$5:$AX$467,$B204,'Grid GenerationQueue'!$AY$5:$AY$467,$C204,'Grid GenerationQueue'!$BH$5:$BH$467,"Executed")</f>
        <v>0</v>
      </c>
      <c r="V204">
        <f>SUMIFS('Grid GenerationQueue'!AJ$5:AJ$467,'Grid GenerationQueue'!$AX$5:$AX$467,$B204,'Grid GenerationQueue'!$AY$5:$AY$467,$C204,'Grid GenerationQueue'!$BH$5:$BH$467,"Executed")</f>
        <v>0</v>
      </c>
      <c r="W204">
        <f>SUMIFS('Grid GenerationQueue'!AK$5:AK$467,'Grid GenerationQueue'!$AX$5:$AX$467,$B204,'Grid GenerationQueue'!$AY$5:$AY$467,$C204,'Grid GenerationQueue'!$BH$5:$BH$467,"Executed")</f>
        <v>0</v>
      </c>
      <c r="X204">
        <f>SUMIFS('Grid GenerationQueue'!AL$5:AL$467,'Grid GenerationQueue'!$AX$5:$AX$467,$B204,'Grid GenerationQueue'!$AY$5:$AY$467,$C204,'Grid GenerationQueue'!$BH$5:$BH$467,"Executed")</f>
        <v>0</v>
      </c>
      <c r="Y204">
        <f>SUMIFS('Grid GenerationQueue'!AM$5:AM$467,'Grid GenerationQueue'!$AX$5:$AX$467,$B204,'Grid GenerationQueue'!$AY$5:$AY$467,$C204,'Grid GenerationQueue'!$BH$5:$BH$467,"Executed")</f>
        <v>0</v>
      </c>
      <c r="Z204">
        <f>SUMIFS('Grid GenerationQueue'!AN$5:AN$467,'Grid GenerationQueue'!$AX$5:$AX$467,$B204,'Grid GenerationQueue'!$AY$5:$AY$467,$C204,'Grid GenerationQueue'!$BH$5:$BH$467,"Executed")</f>
        <v>0</v>
      </c>
      <c r="AA204">
        <f>SUMIFS('Grid GenerationQueue'!AO$5:AO$467,'Grid GenerationQueue'!$AX$5:$AX$467,$B204,'Grid GenerationQueue'!$AY$5:$AY$467,$C204,'Grid GenerationQueue'!$BH$5:$BH$467,"Executed")</f>
        <v>0</v>
      </c>
      <c r="AB204">
        <f>SUMIFS('Grid GenerationQueue'!AP$5:AP$467,'Grid GenerationQueue'!$AX$5:$AX$467,$B204,'Grid GenerationQueue'!$AY$5:$AY$467,$C204,'Grid GenerationQueue'!$BH$5:$BH$467,"Executed")</f>
        <v>0</v>
      </c>
      <c r="AD204">
        <f>SUMIFS('Grid GenerationQueue'!AE$5:AE$467,'Grid GenerationQueue'!$AX$5:$AX$467,$B204,'Grid GenerationQueue'!$AY$5:$AY$467,$C204,'Grid GenerationQueue'!$BF$5:$BF$467,"&lt;&gt;"&amp;"")</f>
        <v>0</v>
      </c>
      <c r="AE204">
        <f>SUMIFS('Grid GenerationQueue'!AF$5:AF$467,'Grid GenerationQueue'!$AX$5:$AX$467,$B204,'Grid GenerationQueue'!$AY$5:$AY$467,$C204,'Grid GenerationQueue'!$BF$5:$BF$467,"&lt;&gt;"&amp;"")</f>
        <v>0</v>
      </c>
      <c r="AF204">
        <f>SUMIFS('Grid GenerationQueue'!AG$5:AG$467,'Grid GenerationQueue'!$AX$5:$AX$467,$B204,'Grid GenerationQueue'!$AY$5:$AY$467,$C204,'Grid GenerationQueue'!$BF$5:$BF$467,"&lt;&gt;"&amp;"")</f>
        <v>0</v>
      </c>
      <c r="AG204">
        <f>SUMIFS('Grid GenerationQueue'!AH$5:AH$467,'Grid GenerationQueue'!$AX$5:$AX$467,$B204,'Grid GenerationQueue'!$AY$5:$AY$467,$C204,'Grid GenerationQueue'!$BF$5:$BF$467,"&lt;&gt;"&amp;"")</f>
        <v>0</v>
      </c>
      <c r="AH204">
        <f>SUMIFS('Grid GenerationQueue'!AI$5:AI$467,'Grid GenerationQueue'!$AX$5:$AX$467,$B204,'Grid GenerationQueue'!$AY$5:$AY$467,$C204,'Grid GenerationQueue'!$BF$5:$BF$467,"&lt;&gt;"&amp;"")</f>
        <v>0</v>
      </c>
      <c r="AI204">
        <f>SUMIFS('Grid GenerationQueue'!AJ$5:AJ$467,'Grid GenerationQueue'!$AX$5:$AX$467,$B204,'Grid GenerationQueue'!$AY$5:$AY$467,$C204,'Grid GenerationQueue'!$BF$5:$BF$467,"&lt;&gt;"&amp;"")</f>
        <v>0</v>
      </c>
      <c r="AJ204">
        <f>SUMIFS('Grid GenerationQueue'!AK$5:AK$467,'Grid GenerationQueue'!$AX$5:$AX$467,$B204,'Grid GenerationQueue'!$AY$5:$AY$467,$C204,'Grid GenerationQueue'!$BF$5:$BF$467,"&lt;&gt;"&amp;"")</f>
        <v>0</v>
      </c>
      <c r="AK204">
        <f>SUMIFS('Grid GenerationQueue'!AL$5:AL$467,'Grid GenerationQueue'!$AX$5:$AX$467,$B204,'Grid GenerationQueue'!$AY$5:$AY$467,$C204,'Grid GenerationQueue'!$BF$5:$BF$467,"&lt;&gt;"&amp;"")</f>
        <v>0</v>
      </c>
      <c r="AL204">
        <f>SUMIFS('Grid GenerationQueue'!AM$5:AM$467,'Grid GenerationQueue'!$AX$5:$AX$467,$B204,'Grid GenerationQueue'!$AY$5:$AY$467,$C204,'Grid GenerationQueue'!$BF$5:$BF$467,"&lt;&gt;"&amp;"")</f>
        <v>0</v>
      </c>
      <c r="AM204">
        <f>SUMIFS('Grid GenerationQueue'!AN$5:AN$467,'Grid GenerationQueue'!$AX$5:$AX$467,$B204,'Grid GenerationQueue'!$AY$5:$AY$467,$C204,'Grid GenerationQueue'!$BF$5:$BF$467,"&lt;&gt;"&amp;"")</f>
        <v>0</v>
      </c>
      <c r="AN204">
        <f>SUMIFS('Grid GenerationQueue'!AO$5:AO$467,'Grid GenerationQueue'!$AX$5:$AX$467,$B204,'Grid GenerationQueue'!$AY$5:$AY$467,$C204,'Grid GenerationQueue'!$BF$5:$BF$467,"&lt;&gt;"&amp;"")</f>
        <v>0</v>
      </c>
      <c r="AO204">
        <f>SUMIFS('Grid GenerationQueue'!AP$5:AP$467,'Grid GenerationQueue'!$AX$5:$AX$467,$B204,'Grid GenerationQueue'!$AY$5:$AY$467,$C204,'Grid GenerationQueue'!$BF$5:$BF$467,"&lt;&gt;"&amp;"")</f>
        <v>0</v>
      </c>
      <c r="AQ204">
        <f>SUMIFS('Grid GenerationQueue'!AE$5:AE$467,'Grid GenerationQueue'!$AX$5:$AX$467,$B204,'Grid GenerationQueue'!$AY$5:$AY$467,$C204)</f>
        <v>0</v>
      </c>
      <c r="AR204">
        <f>SUMIFS('Grid GenerationQueue'!AF$5:AF$467,'Grid GenerationQueue'!$AX$5:$AX$467,$B204,'Grid GenerationQueue'!$AY$5:$AY$467,$C204)</f>
        <v>0</v>
      </c>
      <c r="AS204">
        <f>SUMIFS('Grid GenerationQueue'!AG$5:AG$467,'Grid GenerationQueue'!$AX$5:$AX$467,$B204,'Grid GenerationQueue'!$AY$5:$AY$467,$C204)</f>
        <v>0</v>
      </c>
      <c r="AT204">
        <f>SUMIFS('Grid GenerationQueue'!AH$5:AH$467,'Grid GenerationQueue'!$AX$5:$AX$467,$B204,'Grid GenerationQueue'!$AY$5:$AY$467,$C204)</f>
        <v>0</v>
      </c>
      <c r="AU204">
        <f>SUMIFS('Grid GenerationQueue'!AI$5:AI$467,'Grid GenerationQueue'!$AX$5:$AX$467,$B204,'Grid GenerationQueue'!$AY$5:$AY$467,$C204)</f>
        <v>0</v>
      </c>
      <c r="AV204">
        <f>SUMIFS('Grid GenerationQueue'!AJ$5:AJ$467,'Grid GenerationQueue'!$AX$5:$AX$467,$B204,'Grid GenerationQueue'!$AY$5:$AY$467,$C204)</f>
        <v>0</v>
      </c>
      <c r="AW204">
        <f>SUMIFS('Grid GenerationQueue'!AK$5:AK$467,'Grid GenerationQueue'!$AX$5:$AX$467,$B204,'Grid GenerationQueue'!$AY$5:$AY$467,$C204)</f>
        <v>0</v>
      </c>
      <c r="AX204">
        <f>SUMIFS('Grid GenerationQueue'!AL$5:AL$467,'Grid GenerationQueue'!$AX$5:$AX$467,$B204,'Grid GenerationQueue'!$AY$5:$AY$467,$C204)</f>
        <v>0</v>
      </c>
      <c r="AY204">
        <f>SUMIFS('Grid GenerationQueue'!AM$5:AM$467,'Grid GenerationQueue'!$AX$5:$AX$467,$B204,'Grid GenerationQueue'!$AY$5:$AY$467,$C204)</f>
        <v>0</v>
      </c>
      <c r="AZ204">
        <f>SUMIFS('Grid GenerationQueue'!AN$5:AN$467,'Grid GenerationQueue'!$AX$5:$AX$467,$B204,'Grid GenerationQueue'!$AY$5:$AY$467,$C204)</f>
        <v>0</v>
      </c>
      <c r="BA204">
        <f>SUMIFS('Grid GenerationQueue'!AO$5:AO$467,'Grid GenerationQueue'!$AX$5:$AX$467,$B204,'Grid GenerationQueue'!$AY$5:$AY$467,$C204)</f>
        <v>0</v>
      </c>
      <c r="BB204">
        <f>SUMIFS('Grid GenerationQueue'!AP$5:AP$467,'Grid GenerationQueue'!$AX$5:$AX$467,$B204,'Grid GenerationQueue'!$AY$5:$AY$467,$C204)</f>
        <v>0</v>
      </c>
      <c r="BD204">
        <f>SUMIFS('Grid GenerationQueue'!AE$5:AE$467,'Grid GenerationQueue'!$AX$5:$AX$467,$B204,'Grid GenerationQueue'!$AY$5:$AY$467,$C204,'Grid GenerationQueue'!$BH$5:$BH$467,"Executed",'Grid GenerationQueue'!$BB$5:$BB$467,"&lt;"&amp;$BE$3)</f>
        <v>0</v>
      </c>
      <c r="BE204">
        <f>SUMIFS('Grid GenerationQueue'!AF$5:AF$467,'Grid GenerationQueue'!$AX$5:$AX$467,$B204,'Grid GenerationQueue'!$AY$5:$AY$467,$C204,'Grid GenerationQueue'!$BH$5:$BH$467,"Executed",'Grid GenerationQueue'!$BB$5:$BB$467,"&lt;"&amp;$BE$3)</f>
        <v>0</v>
      </c>
      <c r="BF204">
        <f>SUMIFS('Grid GenerationQueue'!AG$5:AG$467,'Grid GenerationQueue'!$AX$5:$AX$467,$B204,'Grid GenerationQueue'!$AY$5:$AY$467,$C204,'Grid GenerationQueue'!$BH$5:$BH$467,"Executed",'Grid GenerationQueue'!$BB$5:$BB$467,"&lt;"&amp;$BE$3)</f>
        <v>0</v>
      </c>
      <c r="BG204">
        <f>SUMIFS('Grid GenerationQueue'!AH$5:AH$467,'Grid GenerationQueue'!$AX$5:$AX$467,$B204,'Grid GenerationQueue'!$AY$5:$AY$467,$C204,'Grid GenerationQueue'!$BH$5:$BH$467,"Executed",'Grid GenerationQueue'!$BB$5:$BB$467,"&lt;"&amp;$BE$3)</f>
        <v>0</v>
      </c>
      <c r="BH204">
        <f>SUMIFS('Grid GenerationQueue'!AI$5:AI$467,'Grid GenerationQueue'!$AX$5:$AX$467,$B204,'Grid GenerationQueue'!$AY$5:$AY$467,$C204,'Grid GenerationQueue'!$BH$5:$BH$467,"Executed",'Grid GenerationQueue'!$BB$5:$BB$467,"&lt;"&amp;$BE$3)</f>
        <v>0</v>
      </c>
      <c r="BI204">
        <f>SUMIFS('Grid GenerationQueue'!AJ$5:AJ$467,'Grid GenerationQueue'!$AX$5:$AX$467,$B204,'Grid GenerationQueue'!$AY$5:$AY$467,$C204,'Grid GenerationQueue'!$BH$5:$BH$467,"Executed",'Grid GenerationQueue'!$BB$5:$BB$467,"&lt;"&amp;$BE$3)</f>
        <v>0</v>
      </c>
      <c r="BJ204">
        <f>SUMIFS('Grid GenerationQueue'!AK$5:AK$467,'Grid GenerationQueue'!$AX$5:$AX$467,$B204,'Grid GenerationQueue'!$AY$5:$AY$467,$C204,'Grid GenerationQueue'!$BH$5:$BH$467,"Executed",'Grid GenerationQueue'!$BB$5:$BB$467,"&lt;"&amp;$BE$3)</f>
        <v>0</v>
      </c>
      <c r="BK204">
        <f>SUMIFS('Grid GenerationQueue'!AL$5:AL$467,'Grid GenerationQueue'!$AX$5:$AX$467,$B204,'Grid GenerationQueue'!$AY$5:$AY$467,$C204,'Grid GenerationQueue'!$BH$5:$BH$467,"Executed",'Grid GenerationQueue'!$BB$5:$BB$467,"&lt;"&amp;$BE$3)</f>
        <v>0</v>
      </c>
      <c r="BL204">
        <f>SUMIFS('Grid GenerationQueue'!AM$5:AM$467,'Grid GenerationQueue'!$AX$5:$AX$467,$B204,'Grid GenerationQueue'!$AY$5:$AY$467,$C204,'Grid GenerationQueue'!$BH$5:$BH$467,"Executed",'Grid GenerationQueue'!$BB$5:$BB$467,"&lt;"&amp;$BE$3)</f>
        <v>0</v>
      </c>
      <c r="BM204">
        <f>SUMIFS('Grid GenerationQueue'!AN$5:AN$467,'Grid GenerationQueue'!$AX$5:$AX$467,$B204,'Grid GenerationQueue'!$AY$5:$AY$467,$C204,'Grid GenerationQueue'!$BH$5:$BH$467,"Executed",'Grid GenerationQueue'!$BB$5:$BB$467,"&lt;"&amp;$BE$3)</f>
        <v>0</v>
      </c>
      <c r="BN204">
        <f>SUMIFS('Grid GenerationQueue'!AO$5:AO$467,'Grid GenerationQueue'!$AX$5:$AX$467,$B204,'Grid GenerationQueue'!$AY$5:$AY$467,$C204,'Grid GenerationQueue'!$BH$5:$BH$467,"Executed",'Grid GenerationQueue'!$BB$5:$BB$467,"&lt;"&amp;$BE$3)</f>
        <v>0</v>
      </c>
      <c r="BO204">
        <f>SUMIFS('Grid GenerationQueue'!AP$5:AP$467,'Grid GenerationQueue'!$AX$5:$AX$467,$B204,'Grid GenerationQueue'!$AY$5:$AY$467,$C204,'Grid GenerationQueue'!$BH$5:$BH$467,"Executed",'Grid GenerationQueue'!$BB$5:$BB$467,"&lt;"&amp;$BE$3)</f>
        <v>0</v>
      </c>
      <c r="BQ204">
        <f>SUMIFS('Grid GenerationQueue'!AE$5:AE$467,'Grid GenerationQueue'!$AX$5:$AX$467,$B204,'Grid GenerationQueue'!$AY$5:$AY$467,$C204,'Grid GenerationQueue'!$BF$5:$BF$467,"&lt;&gt;"&amp;"",'Grid GenerationQueue'!$BB$5:$BB$467,"&lt;"&amp;$BE$3)</f>
        <v>0</v>
      </c>
      <c r="BR204">
        <f>SUMIFS('Grid GenerationQueue'!AF$5:AF$467,'Grid GenerationQueue'!$AX$5:$AX$467,$B204,'Grid GenerationQueue'!$AY$5:$AY$467,$C204,'Grid GenerationQueue'!$BF$5:$BF$467,"&lt;&gt;"&amp;"",'Grid GenerationQueue'!$BB$5:$BB$467,"&lt;"&amp;$BE$3)</f>
        <v>0</v>
      </c>
      <c r="BS204">
        <f>SUMIFS('Grid GenerationQueue'!AG$5:AG$467,'Grid GenerationQueue'!$AX$5:$AX$467,$B204,'Grid GenerationQueue'!$AY$5:$AY$467,$C204,'Grid GenerationQueue'!$BF$5:$BF$467,"&lt;&gt;"&amp;"",'Grid GenerationQueue'!$BB$5:$BB$467,"&lt;"&amp;$BE$3)</f>
        <v>0</v>
      </c>
      <c r="BT204">
        <f>SUMIFS('Grid GenerationQueue'!AH$5:AH$467,'Grid GenerationQueue'!$AX$5:$AX$467,$B204,'Grid GenerationQueue'!$AY$5:$AY$467,$C204,'Grid GenerationQueue'!$BF$5:$BF$467,"&lt;&gt;"&amp;"",'Grid GenerationQueue'!$BB$5:$BB$467,"&lt;"&amp;$BE$3)</f>
        <v>0</v>
      </c>
      <c r="BU204">
        <f>SUMIFS('Grid GenerationQueue'!AI$5:AI$467,'Grid GenerationQueue'!$AX$5:$AX$467,$B204,'Grid GenerationQueue'!$AY$5:$AY$467,$C204,'Grid GenerationQueue'!$BF$5:$BF$467,"&lt;&gt;"&amp;"",'Grid GenerationQueue'!$BB$5:$BB$467,"&lt;"&amp;$BE$3)</f>
        <v>0</v>
      </c>
      <c r="BV204">
        <f>SUMIFS('Grid GenerationQueue'!AJ$5:AJ$467,'Grid GenerationQueue'!$AX$5:$AX$467,$B204,'Grid GenerationQueue'!$AY$5:$AY$467,$C204,'Grid GenerationQueue'!$BF$5:$BF$467,"&lt;&gt;"&amp;"",'Grid GenerationQueue'!$BB$5:$BB$467,"&lt;"&amp;$BE$3)</f>
        <v>0</v>
      </c>
      <c r="BW204">
        <f>SUMIFS('Grid GenerationQueue'!AK$5:AK$467,'Grid GenerationQueue'!$AX$5:$AX$467,$B204,'Grid GenerationQueue'!$AY$5:$AY$467,$C204,'Grid GenerationQueue'!$BF$5:$BF$467,"&lt;&gt;"&amp;"",'Grid GenerationQueue'!$BB$5:$BB$467,"&lt;"&amp;$BE$3)</f>
        <v>0</v>
      </c>
      <c r="BX204">
        <f>SUMIFS('Grid GenerationQueue'!AL$5:AL$467,'Grid GenerationQueue'!$AX$5:$AX$467,$B204,'Grid GenerationQueue'!$AY$5:$AY$467,$C204,'Grid GenerationQueue'!$BF$5:$BF$467,"&lt;&gt;"&amp;"",'Grid GenerationQueue'!$BB$5:$BB$467,"&lt;"&amp;$BE$3)</f>
        <v>0</v>
      </c>
      <c r="BY204">
        <f>SUMIFS('Grid GenerationQueue'!AM$5:AM$467,'Grid GenerationQueue'!$AX$5:$AX$467,$B204,'Grid GenerationQueue'!$AY$5:$AY$467,$C204,'Grid GenerationQueue'!$BF$5:$BF$467,"&lt;&gt;"&amp;"",'Grid GenerationQueue'!$BB$5:$BB$467,"&lt;"&amp;$BE$3)</f>
        <v>0</v>
      </c>
      <c r="BZ204">
        <f>SUMIFS('Grid GenerationQueue'!AN$5:AN$467,'Grid GenerationQueue'!$AX$5:$AX$467,$B204,'Grid GenerationQueue'!$AY$5:$AY$467,$C204,'Grid GenerationQueue'!$BF$5:$BF$467,"&lt;&gt;"&amp;"",'Grid GenerationQueue'!$BB$5:$BB$467,"&lt;"&amp;$BE$3)</f>
        <v>0</v>
      </c>
      <c r="CA204">
        <f>SUMIFS('Grid GenerationQueue'!AO$5:AO$467,'Grid GenerationQueue'!$AX$5:$AX$467,$B204,'Grid GenerationQueue'!$AY$5:$AY$467,$C204,'Grid GenerationQueue'!$BF$5:$BF$467,"&lt;&gt;"&amp;"",'Grid GenerationQueue'!$BB$5:$BB$467,"&lt;"&amp;$BE$3)</f>
        <v>0</v>
      </c>
      <c r="CB204">
        <f>SUMIFS('Grid GenerationQueue'!AP$5:AP$467,'Grid GenerationQueue'!$AX$5:$AX$467,$B204,'Grid GenerationQueue'!$AY$5:$AY$467,$C204,'Grid GenerationQueue'!$BF$5:$BF$467,"&lt;&gt;"&amp;"",'Grid GenerationQueue'!$BB$5:$BB$467,"&lt;"&amp;$BE$3)</f>
        <v>0</v>
      </c>
      <c r="CD204">
        <f>SUMIFS('Grid GenerationQueue'!AE$5:AE$467,'Grid GenerationQueue'!$AX$5:$AX$467,$B204,'Grid GenerationQueue'!$AY$5:$AY$467,$C204,'Grid GenerationQueue'!$BB$5:$BB$467,"&lt;"&amp;$BE$3)</f>
        <v>0</v>
      </c>
      <c r="CE204">
        <f>SUMIFS('Grid GenerationQueue'!AF$5:AF$467,'Grid GenerationQueue'!$AX$5:$AX$467,$B204,'Grid GenerationQueue'!$AY$5:$AY$467,$C204,'Grid GenerationQueue'!$BB$5:$BB$467,"&lt;"&amp;$BE$3)</f>
        <v>0</v>
      </c>
      <c r="CF204">
        <f>SUMIFS('Grid GenerationQueue'!AG$5:AG$467,'Grid GenerationQueue'!$AX$5:$AX$467,$B204,'Grid GenerationQueue'!$AY$5:$AY$467,$C204,'Grid GenerationQueue'!$BB$5:$BB$467,"&lt;"&amp;$BE$3)</f>
        <v>0</v>
      </c>
      <c r="CG204">
        <f>SUMIFS('Grid GenerationQueue'!AH$5:AH$467,'Grid GenerationQueue'!$AX$5:$AX$467,$B204,'Grid GenerationQueue'!$AY$5:$AY$467,$C204,'Grid GenerationQueue'!$BB$5:$BB$467,"&lt;"&amp;$BE$3)</f>
        <v>0</v>
      </c>
      <c r="CH204">
        <f>SUMIFS('Grid GenerationQueue'!AI$5:AI$467,'Grid GenerationQueue'!$AX$5:$AX$467,$B204,'Grid GenerationQueue'!$AY$5:$AY$467,$C204,'Grid GenerationQueue'!$BB$5:$BB$467,"&lt;"&amp;$BE$3)</f>
        <v>0</v>
      </c>
      <c r="CI204">
        <f>SUMIFS('Grid GenerationQueue'!AJ$5:AJ$467,'Grid GenerationQueue'!$AX$5:$AX$467,$B204,'Grid GenerationQueue'!$AY$5:$AY$467,$C204,'Grid GenerationQueue'!$BB$5:$BB$467,"&lt;"&amp;$BE$3)</f>
        <v>0</v>
      </c>
      <c r="CJ204">
        <f>SUMIFS('Grid GenerationQueue'!AK$5:AK$467,'Grid GenerationQueue'!$AX$5:$AX$467,$B204,'Grid GenerationQueue'!$AY$5:$AY$467,$C204,'Grid GenerationQueue'!$BB$5:$BB$467,"&lt;"&amp;$BE$3)</f>
        <v>0</v>
      </c>
      <c r="CK204">
        <f>SUMIFS('Grid GenerationQueue'!AL$5:AL$467,'Grid GenerationQueue'!$AX$5:$AX$467,$B204,'Grid GenerationQueue'!$AY$5:$AY$467,$C204,'Grid GenerationQueue'!$BB$5:$BB$467,"&lt;"&amp;$BE$3)</f>
        <v>0</v>
      </c>
      <c r="CL204">
        <f>SUMIFS('Grid GenerationQueue'!AM$5:AM$467,'Grid GenerationQueue'!$AX$5:$AX$467,$B204,'Grid GenerationQueue'!$AY$5:$AY$467,$C204,'Grid GenerationQueue'!$BB$5:$BB$467,"&lt;"&amp;$BE$3)</f>
        <v>0</v>
      </c>
      <c r="CM204">
        <f>SUMIFS('Grid GenerationQueue'!AN$5:AN$467,'Grid GenerationQueue'!$AX$5:$AX$467,$B204,'Grid GenerationQueue'!$AY$5:$AY$467,$C204,'Grid GenerationQueue'!$BB$5:$BB$467,"&lt;"&amp;$BE$3)</f>
        <v>0</v>
      </c>
      <c r="CN204">
        <f>SUMIFS('Grid GenerationQueue'!AO$5:AO$467,'Grid GenerationQueue'!$AX$5:$AX$467,$B204,'Grid GenerationQueue'!$AY$5:$AY$467,$C204,'Grid GenerationQueue'!$BB$5:$BB$467,"&lt;"&amp;$BE$3)</f>
        <v>0</v>
      </c>
      <c r="CO204">
        <f>SUMIFS('Grid GenerationQueue'!AP$5:AP$467,'Grid GenerationQueue'!$AX$5:$AX$467,$B204,'Grid GenerationQueue'!$AY$5:$AY$467,$C204,'Grid GenerationQueue'!$BB$5:$BB$467,"&lt;"&amp;$BE$3)</f>
        <v>0</v>
      </c>
    </row>
    <row r="205" spans="1:93" x14ac:dyDescent="0.35">
      <c r="A205" t="s">
        <v>4644</v>
      </c>
      <c r="B205" t="s">
        <v>4579</v>
      </c>
      <c r="C205">
        <v>115</v>
      </c>
      <c r="D205">
        <f>SUMIFS('Grid GenerationQueue'!AE$5:AE$467,'Grid GenerationQueue'!$AX$5:$AX$467,$B205,'Grid GenerationQueue'!$AY$5:$AY$467,$C205,'Grid GenerationQueue'!$BI$5:$BI$467,"&lt;4")</f>
        <v>0</v>
      </c>
      <c r="E205">
        <f>SUMIFS('Grid GenerationQueue'!AF$5:AF$467,'Grid GenerationQueue'!$AX$5:$AX$467,$B205,'Grid GenerationQueue'!$AY$5:$AY$467,$C205,'Grid GenerationQueue'!$BI$5:$BI$467,"&lt;4")</f>
        <v>0</v>
      </c>
      <c r="F205">
        <f>SUMIFS('Grid GenerationQueue'!AG$5:AG$467,'Grid GenerationQueue'!$AX$5:$AX$467,$B205,'Grid GenerationQueue'!$AY$5:$AY$467,$C205,'Grid GenerationQueue'!$BI$5:$BI$467,"&lt;4")</f>
        <v>0</v>
      </c>
      <c r="G205">
        <f>SUMIFS('Grid GenerationQueue'!AH$5:AH$467,'Grid GenerationQueue'!$AX$5:$AX$467,$B205,'Grid GenerationQueue'!$AY$5:$AY$467,$C205,'Grid GenerationQueue'!$BI$5:$BI$467,"&lt;4")</f>
        <v>0</v>
      </c>
      <c r="H205">
        <f>SUMIFS('Grid GenerationQueue'!AI$5:AI$467,'Grid GenerationQueue'!$AX$5:$AX$467,$B205,'Grid GenerationQueue'!$AY$5:$AY$467,$C205,'Grid GenerationQueue'!$BI$5:$BI$467,"&lt;4")</f>
        <v>0</v>
      </c>
      <c r="I205">
        <f>SUMIFS('Grid GenerationQueue'!AJ$5:AJ$467,'Grid GenerationQueue'!$AX$5:$AX$467,$B205,'Grid GenerationQueue'!$AY$5:$AY$467,$C205,'Grid GenerationQueue'!$BI$5:$BI$467,"&lt;4")</f>
        <v>0</v>
      </c>
      <c r="J205">
        <f>SUMIFS('Grid GenerationQueue'!AK$5:AK$467,'Grid GenerationQueue'!$AX$5:$AX$467,$B205,'Grid GenerationQueue'!$AY$5:$AY$467,$C205,'Grid GenerationQueue'!$BI$5:$BI$467,"&lt;4")</f>
        <v>0</v>
      </c>
      <c r="K205">
        <f>SUMIFS('Grid GenerationQueue'!AL$5:AL$467,'Grid GenerationQueue'!$AX$5:$AX$467,$B205,'Grid GenerationQueue'!$AY$5:$AY$467,$C205,'Grid GenerationQueue'!$BI$5:$BI$467,"&lt;4")</f>
        <v>0</v>
      </c>
      <c r="L205">
        <f>SUMIFS('Grid GenerationQueue'!AM$5:AM$467,'Grid GenerationQueue'!$AX$5:$AX$467,$B205,'Grid GenerationQueue'!$AY$5:$AY$467,$C205,'Grid GenerationQueue'!$BI$5:$BI$467,"&lt;4")</f>
        <v>0</v>
      </c>
      <c r="M205">
        <f>SUMIFS('Grid GenerationQueue'!AN$5:AN$467,'Grid GenerationQueue'!$AX$5:$AX$467,$B205,'Grid GenerationQueue'!$AY$5:$AY$467,$C205,'Grid GenerationQueue'!$BI$5:$BI$467,"&lt;4")</f>
        <v>0</v>
      </c>
      <c r="N205">
        <f>SUMIFS('Grid GenerationQueue'!AO$5:AO$467,'Grid GenerationQueue'!$AX$5:$AX$467,$B205,'Grid GenerationQueue'!$AY$5:$AY$467,$C205,'Grid GenerationQueue'!$BI$5:$BI$467,"&lt;4")</f>
        <v>0</v>
      </c>
      <c r="O205">
        <f>SUMIFS('Grid GenerationQueue'!AP$5:AP$467,'Grid GenerationQueue'!$AX$5:$AX$467,$B205,'Grid GenerationQueue'!$AY$5:$AY$467,$C205,'Grid GenerationQueue'!$BI$5:$BI$467,"&lt;4")</f>
        <v>0</v>
      </c>
      <c r="Q205">
        <f>SUMIFS('Grid GenerationQueue'!AE$5:AE$467,'Grid GenerationQueue'!$AX$5:$AX$467,$B205,'Grid GenerationQueue'!$AY$5:$AY$467,$C205,'Grid GenerationQueue'!$BH$5:$BH$467,"Executed")</f>
        <v>0</v>
      </c>
      <c r="R205">
        <f>SUMIFS('Grid GenerationQueue'!AF$5:AF$467,'Grid GenerationQueue'!$AX$5:$AX$467,$B205,'Grid GenerationQueue'!$AY$5:$AY$467,$C205,'Grid GenerationQueue'!$BH$5:$BH$467,"Executed")</f>
        <v>0</v>
      </c>
      <c r="S205">
        <f>SUMIFS('Grid GenerationQueue'!AG$5:AG$467,'Grid GenerationQueue'!$AX$5:$AX$467,$B205,'Grid GenerationQueue'!$AY$5:$AY$467,$C205,'Grid GenerationQueue'!$BH$5:$BH$467,"Executed")</f>
        <v>0</v>
      </c>
      <c r="T205">
        <f>SUMIFS('Grid GenerationQueue'!AH$5:AH$467,'Grid GenerationQueue'!$AX$5:$AX$467,$B205,'Grid GenerationQueue'!$AY$5:$AY$467,$C205,'Grid GenerationQueue'!$BH$5:$BH$467,"Executed")</f>
        <v>0</v>
      </c>
      <c r="U205">
        <f>SUMIFS('Grid GenerationQueue'!AI$5:AI$467,'Grid GenerationQueue'!$AX$5:$AX$467,$B205,'Grid GenerationQueue'!$AY$5:$AY$467,$C205,'Grid GenerationQueue'!$BH$5:$BH$467,"Executed")</f>
        <v>0</v>
      </c>
      <c r="V205">
        <f>SUMIFS('Grid GenerationQueue'!AJ$5:AJ$467,'Grid GenerationQueue'!$AX$5:$AX$467,$B205,'Grid GenerationQueue'!$AY$5:$AY$467,$C205,'Grid GenerationQueue'!$BH$5:$BH$467,"Executed")</f>
        <v>0</v>
      </c>
      <c r="W205">
        <f>SUMIFS('Grid GenerationQueue'!AK$5:AK$467,'Grid GenerationQueue'!$AX$5:$AX$467,$B205,'Grid GenerationQueue'!$AY$5:$AY$467,$C205,'Grid GenerationQueue'!$BH$5:$BH$467,"Executed")</f>
        <v>0</v>
      </c>
      <c r="X205">
        <f>SUMIFS('Grid GenerationQueue'!AL$5:AL$467,'Grid GenerationQueue'!$AX$5:$AX$467,$B205,'Grid GenerationQueue'!$AY$5:$AY$467,$C205,'Grid GenerationQueue'!$BH$5:$BH$467,"Executed")</f>
        <v>0</v>
      </c>
      <c r="Y205">
        <f>SUMIFS('Grid GenerationQueue'!AM$5:AM$467,'Grid GenerationQueue'!$AX$5:$AX$467,$B205,'Grid GenerationQueue'!$AY$5:$AY$467,$C205,'Grid GenerationQueue'!$BH$5:$BH$467,"Executed")</f>
        <v>0</v>
      </c>
      <c r="Z205">
        <f>SUMIFS('Grid GenerationQueue'!AN$5:AN$467,'Grid GenerationQueue'!$AX$5:$AX$467,$B205,'Grid GenerationQueue'!$AY$5:$AY$467,$C205,'Grid GenerationQueue'!$BH$5:$BH$467,"Executed")</f>
        <v>0</v>
      </c>
      <c r="AA205">
        <f>SUMIFS('Grid GenerationQueue'!AO$5:AO$467,'Grid GenerationQueue'!$AX$5:$AX$467,$B205,'Grid GenerationQueue'!$AY$5:$AY$467,$C205,'Grid GenerationQueue'!$BH$5:$BH$467,"Executed")</f>
        <v>0</v>
      </c>
      <c r="AB205">
        <f>SUMIFS('Grid GenerationQueue'!AP$5:AP$467,'Grid GenerationQueue'!$AX$5:$AX$467,$B205,'Grid GenerationQueue'!$AY$5:$AY$467,$C205,'Grid GenerationQueue'!$BH$5:$BH$467,"Executed")</f>
        <v>0</v>
      </c>
      <c r="AD205">
        <f>SUMIFS('Grid GenerationQueue'!AE$5:AE$467,'Grid GenerationQueue'!$AX$5:$AX$467,$B205,'Grid GenerationQueue'!$AY$5:$AY$467,$C205,'Grid GenerationQueue'!$BF$5:$BF$467,"&lt;&gt;"&amp;"")</f>
        <v>0</v>
      </c>
      <c r="AE205">
        <f>SUMIFS('Grid GenerationQueue'!AF$5:AF$467,'Grid GenerationQueue'!$AX$5:$AX$467,$B205,'Grid GenerationQueue'!$AY$5:$AY$467,$C205,'Grid GenerationQueue'!$BF$5:$BF$467,"&lt;&gt;"&amp;"")</f>
        <v>0</v>
      </c>
      <c r="AF205">
        <f>SUMIFS('Grid GenerationQueue'!AG$5:AG$467,'Grid GenerationQueue'!$AX$5:$AX$467,$B205,'Grid GenerationQueue'!$AY$5:$AY$467,$C205,'Grid GenerationQueue'!$BF$5:$BF$467,"&lt;&gt;"&amp;"")</f>
        <v>0</v>
      </c>
      <c r="AG205">
        <f>SUMIFS('Grid GenerationQueue'!AH$5:AH$467,'Grid GenerationQueue'!$AX$5:$AX$467,$B205,'Grid GenerationQueue'!$AY$5:$AY$467,$C205,'Grid GenerationQueue'!$BF$5:$BF$467,"&lt;&gt;"&amp;"")</f>
        <v>0</v>
      </c>
      <c r="AH205">
        <f>SUMIFS('Grid GenerationQueue'!AI$5:AI$467,'Grid GenerationQueue'!$AX$5:$AX$467,$B205,'Grid GenerationQueue'!$AY$5:$AY$467,$C205,'Grid GenerationQueue'!$BF$5:$BF$467,"&lt;&gt;"&amp;"")</f>
        <v>0</v>
      </c>
      <c r="AI205">
        <f>SUMIFS('Grid GenerationQueue'!AJ$5:AJ$467,'Grid GenerationQueue'!$AX$5:$AX$467,$B205,'Grid GenerationQueue'!$AY$5:$AY$467,$C205,'Grid GenerationQueue'!$BF$5:$BF$467,"&lt;&gt;"&amp;"")</f>
        <v>0</v>
      </c>
      <c r="AJ205">
        <f>SUMIFS('Grid GenerationQueue'!AK$5:AK$467,'Grid GenerationQueue'!$AX$5:$AX$467,$B205,'Grid GenerationQueue'!$AY$5:$AY$467,$C205,'Grid GenerationQueue'!$BF$5:$BF$467,"&lt;&gt;"&amp;"")</f>
        <v>0</v>
      </c>
      <c r="AK205">
        <f>SUMIFS('Grid GenerationQueue'!AL$5:AL$467,'Grid GenerationQueue'!$AX$5:$AX$467,$B205,'Grid GenerationQueue'!$AY$5:$AY$467,$C205,'Grid GenerationQueue'!$BF$5:$BF$467,"&lt;&gt;"&amp;"")</f>
        <v>0</v>
      </c>
      <c r="AL205">
        <f>SUMIFS('Grid GenerationQueue'!AM$5:AM$467,'Grid GenerationQueue'!$AX$5:$AX$467,$B205,'Grid GenerationQueue'!$AY$5:$AY$467,$C205,'Grid GenerationQueue'!$BF$5:$BF$467,"&lt;&gt;"&amp;"")</f>
        <v>0</v>
      </c>
      <c r="AM205">
        <f>SUMIFS('Grid GenerationQueue'!AN$5:AN$467,'Grid GenerationQueue'!$AX$5:$AX$467,$B205,'Grid GenerationQueue'!$AY$5:$AY$467,$C205,'Grid GenerationQueue'!$BF$5:$BF$467,"&lt;&gt;"&amp;"")</f>
        <v>0</v>
      </c>
      <c r="AN205">
        <f>SUMIFS('Grid GenerationQueue'!AO$5:AO$467,'Grid GenerationQueue'!$AX$5:$AX$467,$B205,'Grid GenerationQueue'!$AY$5:$AY$467,$C205,'Grid GenerationQueue'!$BF$5:$BF$467,"&lt;&gt;"&amp;"")</f>
        <v>0</v>
      </c>
      <c r="AO205">
        <f>SUMIFS('Grid GenerationQueue'!AP$5:AP$467,'Grid GenerationQueue'!$AX$5:$AX$467,$B205,'Grid GenerationQueue'!$AY$5:$AY$467,$C205,'Grid GenerationQueue'!$BF$5:$BF$467,"&lt;&gt;"&amp;"")</f>
        <v>0</v>
      </c>
      <c r="AQ205">
        <f>SUMIFS('Grid GenerationQueue'!AE$5:AE$467,'Grid GenerationQueue'!$AX$5:$AX$467,$B205,'Grid GenerationQueue'!$AY$5:$AY$467,$C205)</f>
        <v>316.06400000000002</v>
      </c>
      <c r="AR205">
        <f>SUMIFS('Grid GenerationQueue'!AF$5:AF$467,'Grid GenerationQueue'!$AX$5:$AX$467,$B205,'Grid GenerationQueue'!$AY$5:$AY$467,$C205)</f>
        <v>0</v>
      </c>
      <c r="AS205">
        <f>SUMIFS('Grid GenerationQueue'!AG$5:AG$467,'Grid GenerationQueue'!$AX$5:$AX$467,$B205,'Grid GenerationQueue'!$AY$5:$AY$467,$C205)</f>
        <v>0</v>
      </c>
      <c r="AT205">
        <f>SUMIFS('Grid GenerationQueue'!AH$5:AH$467,'Grid GenerationQueue'!$AX$5:$AX$467,$B205,'Grid GenerationQueue'!$AY$5:$AY$467,$C205)</f>
        <v>0</v>
      </c>
      <c r="AU205">
        <f>SUMIFS('Grid GenerationQueue'!AI$5:AI$467,'Grid GenerationQueue'!$AX$5:$AX$467,$B205,'Grid GenerationQueue'!$AY$5:$AY$467,$C205)</f>
        <v>0</v>
      </c>
      <c r="AV205">
        <f>SUMIFS('Grid GenerationQueue'!AJ$5:AJ$467,'Grid GenerationQueue'!$AX$5:$AX$467,$B205,'Grid GenerationQueue'!$AY$5:$AY$467,$C205)</f>
        <v>0</v>
      </c>
      <c r="AW205">
        <f>SUMIFS('Grid GenerationQueue'!AK$5:AK$467,'Grid GenerationQueue'!$AX$5:$AX$467,$B205,'Grid GenerationQueue'!$AY$5:$AY$467,$C205)</f>
        <v>0</v>
      </c>
      <c r="AX205">
        <f>SUMIFS('Grid GenerationQueue'!AL$5:AL$467,'Grid GenerationQueue'!$AX$5:$AX$467,$B205,'Grid GenerationQueue'!$AY$5:$AY$467,$C205)</f>
        <v>0</v>
      </c>
      <c r="AY205">
        <f>SUMIFS('Grid GenerationQueue'!AM$5:AM$467,'Grid GenerationQueue'!$AX$5:$AX$467,$B205,'Grid GenerationQueue'!$AY$5:$AY$467,$C205)</f>
        <v>0</v>
      </c>
      <c r="AZ205">
        <f>SUMIFS('Grid GenerationQueue'!AN$5:AN$467,'Grid GenerationQueue'!$AX$5:$AX$467,$B205,'Grid GenerationQueue'!$AY$5:$AY$467,$C205)</f>
        <v>0</v>
      </c>
      <c r="BA205">
        <f>SUMIFS('Grid GenerationQueue'!AO$5:AO$467,'Grid GenerationQueue'!$AX$5:$AX$467,$B205,'Grid GenerationQueue'!$AY$5:$AY$467,$C205)</f>
        <v>0</v>
      </c>
      <c r="BB205">
        <f>SUMIFS('Grid GenerationQueue'!AP$5:AP$467,'Grid GenerationQueue'!$AX$5:$AX$467,$B205,'Grid GenerationQueue'!$AY$5:$AY$467,$C205)</f>
        <v>0</v>
      </c>
      <c r="BD205">
        <f>SUMIFS('Grid GenerationQueue'!AE$5:AE$467,'Grid GenerationQueue'!$AX$5:$AX$467,$B205,'Grid GenerationQueue'!$AY$5:$AY$467,$C205,'Grid GenerationQueue'!$BH$5:$BH$467,"Executed",'Grid GenerationQueue'!$BB$5:$BB$467,"&lt;"&amp;$BE$3)</f>
        <v>0</v>
      </c>
      <c r="BE205">
        <f>SUMIFS('Grid GenerationQueue'!AF$5:AF$467,'Grid GenerationQueue'!$AX$5:$AX$467,$B205,'Grid GenerationQueue'!$AY$5:$AY$467,$C205,'Grid GenerationQueue'!$BH$5:$BH$467,"Executed",'Grid GenerationQueue'!$BB$5:$BB$467,"&lt;"&amp;$BE$3)</f>
        <v>0</v>
      </c>
      <c r="BF205">
        <f>SUMIFS('Grid GenerationQueue'!AG$5:AG$467,'Grid GenerationQueue'!$AX$5:$AX$467,$B205,'Grid GenerationQueue'!$AY$5:$AY$467,$C205,'Grid GenerationQueue'!$BH$5:$BH$467,"Executed",'Grid GenerationQueue'!$BB$5:$BB$467,"&lt;"&amp;$BE$3)</f>
        <v>0</v>
      </c>
      <c r="BG205">
        <f>SUMIFS('Grid GenerationQueue'!AH$5:AH$467,'Grid GenerationQueue'!$AX$5:$AX$467,$B205,'Grid GenerationQueue'!$AY$5:$AY$467,$C205,'Grid GenerationQueue'!$BH$5:$BH$467,"Executed",'Grid GenerationQueue'!$BB$5:$BB$467,"&lt;"&amp;$BE$3)</f>
        <v>0</v>
      </c>
      <c r="BH205">
        <f>SUMIFS('Grid GenerationQueue'!AI$5:AI$467,'Grid GenerationQueue'!$AX$5:$AX$467,$B205,'Grid GenerationQueue'!$AY$5:$AY$467,$C205,'Grid GenerationQueue'!$BH$5:$BH$467,"Executed",'Grid GenerationQueue'!$BB$5:$BB$467,"&lt;"&amp;$BE$3)</f>
        <v>0</v>
      </c>
      <c r="BI205">
        <f>SUMIFS('Grid GenerationQueue'!AJ$5:AJ$467,'Grid GenerationQueue'!$AX$5:$AX$467,$B205,'Grid GenerationQueue'!$AY$5:$AY$467,$C205,'Grid GenerationQueue'!$BH$5:$BH$467,"Executed",'Grid GenerationQueue'!$BB$5:$BB$467,"&lt;"&amp;$BE$3)</f>
        <v>0</v>
      </c>
      <c r="BJ205">
        <f>SUMIFS('Grid GenerationQueue'!AK$5:AK$467,'Grid GenerationQueue'!$AX$5:$AX$467,$B205,'Grid GenerationQueue'!$AY$5:$AY$467,$C205,'Grid GenerationQueue'!$BH$5:$BH$467,"Executed",'Grid GenerationQueue'!$BB$5:$BB$467,"&lt;"&amp;$BE$3)</f>
        <v>0</v>
      </c>
      <c r="BK205">
        <f>SUMIFS('Grid GenerationQueue'!AL$5:AL$467,'Grid GenerationQueue'!$AX$5:$AX$467,$B205,'Grid GenerationQueue'!$AY$5:$AY$467,$C205,'Grid GenerationQueue'!$BH$5:$BH$467,"Executed",'Grid GenerationQueue'!$BB$5:$BB$467,"&lt;"&amp;$BE$3)</f>
        <v>0</v>
      </c>
      <c r="BL205">
        <f>SUMIFS('Grid GenerationQueue'!AM$5:AM$467,'Grid GenerationQueue'!$AX$5:$AX$467,$B205,'Grid GenerationQueue'!$AY$5:$AY$467,$C205,'Grid GenerationQueue'!$BH$5:$BH$467,"Executed",'Grid GenerationQueue'!$BB$5:$BB$467,"&lt;"&amp;$BE$3)</f>
        <v>0</v>
      </c>
      <c r="BM205">
        <f>SUMIFS('Grid GenerationQueue'!AN$5:AN$467,'Grid GenerationQueue'!$AX$5:$AX$467,$B205,'Grid GenerationQueue'!$AY$5:$AY$467,$C205,'Grid GenerationQueue'!$BH$5:$BH$467,"Executed",'Grid GenerationQueue'!$BB$5:$BB$467,"&lt;"&amp;$BE$3)</f>
        <v>0</v>
      </c>
      <c r="BN205">
        <f>SUMIFS('Grid GenerationQueue'!AO$5:AO$467,'Grid GenerationQueue'!$AX$5:$AX$467,$B205,'Grid GenerationQueue'!$AY$5:$AY$467,$C205,'Grid GenerationQueue'!$BH$5:$BH$467,"Executed",'Grid GenerationQueue'!$BB$5:$BB$467,"&lt;"&amp;$BE$3)</f>
        <v>0</v>
      </c>
      <c r="BO205">
        <f>SUMIFS('Grid GenerationQueue'!AP$5:AP$467,'Grid GenerationQueue'!$AX$5:$AX$467,$B205,'Grid GenerationQueue'!$AY$5:$AY$467,$C205,'Grid GenerationQueue'!$BH$5:$BH$467,"Executed",'Grid GenerationQueue'!$BB$5:$BB$467,"&lt;"&amp;$BE$3)</f>
        <v>0</v>
      </c>
      <c r="BQ205">
        <f>SUMIFS('Grid GenerationQueue'!AE$5:AE$467,'Grid GenerationQueue'!$AX$5:$AX$467,$B205,'Grid GenerationQueue'!$AY$5:$AY$467,$C205,'Grid GenerationQueue'!$BF$5:$BF$467,"&lt;&gt;"&amp;"",'Grid GenerationQueue'!$BB$5:$BB$467,"&lt;"&amp;$BE$3)</f>
        <v>0</v>
      </c>
      <c r="BR205">
        <f>SUMIFS('Grid GenerationQueue'!AF$5:AF$467,'Grid GenerationQueue'!$AX$5:$AX$467,$B205,'Grid GenerationQueue'!$AY$5:$AY$467,$C205,'Grid GenerationQueue'!$BF$5:$BF$467,"&lt;&gt;"&amp;"",'Grid GenerationQueue'!$BB$5:$BB$467,"&lt;"&amp;$BE$3)</f>
        <v>0</v>
      </c>
      <c r="BS205">
        <f>SUMIFS('Grid GenerationQueue'!AG$5:AG$467,'Grid GenerationQueue'!$AX$5:$AX$467,$B205,'Grid GenerationQueue'!$AY$5:$AY$467,$C205,'Grid GenerationQueue'!$BF$5:$BF$467,"&lt;&gt;"&amp;"",'Grid GenerationQueue'!$BB$5:$BB$467,"&lt;"&amp;$BE$3)</f>
        <v>0</v>
      </c>
      <c r="BT205">
        <f>SUMIFS('Grid GenerationQueue'!AH$5:AH$467,'Grid GenerationQueue'!$AX$5:$AX$467,$B205,'Grid GenerationQueue'!$AY$5:$AY$467,$C205,'Grid GenerationQueue'!$BF$5:$BF$467,"&lt;&gt;"&amp;"",'Grid GenerationQueue'!$BB$5:$BB$467,"&lt;"&amp;$BE$3)</f>
        <v>0</v>
      </c>
      <c r="BU205">
        <f>SUMIFS('Grid GenerationQueue'!AI$5:AI$467,'Grid GenerationQueue'!$AX$5:$AX$467,$B205,'Grid GenerationQueue'!$AY$5:$AY$467,$C205,'Grid GenerationQueue'!$BF$5:$BF$467,"&lt;&gt;"&amp;"",'Grid GenerationQueue'!$BB$5:$BB$467,"&lt;"&amp;$BE$3)</f>
        <v>0</v>
      </c>
      <c r="BV205">
        <f>SUMIFS('Grid GenerationQueue'!AJ$5:AJ$467,'Grid GenerationQueue'!$AX$5:$AX$467,$B205,'Grid GenerationQueue'!$AY$5:$AY$467,$C205,'Grid GenerationQueue'!$BF$5:$BF$467,"&lt;&gt;"&amp;"",'Grid GenerationQueue'!$BB$5:$BB$467,"&lt;"&amp;$BE$3)</f>
        <v>0</v>
      </c>
      <c r="BW205">
        <f>SUMIFS('Grid GenerationQueue'!AK$5:AK$467,'Grid GenerationQueue'!$AX$5:$AX$467,$B205,'Grid GenerationQueue'!$AY$5:$AY$467,$C205,'Grid GenerationQueue'!$BF$5:$BF$467,"&lt;&gt;"&amp;"",'Grid GenerationQueue'!$BB$5:$BB$467,"&lt;"&amp;$BE$3)</f>
        <v>0</v>
      </c>
      <c r="BX205">
        <f>SUMIFS('Grid GenerationQueue'!AL$5:AL$467,'Grid GenerationQueue'!$AX$5:$AX$467,$B205,'Grid GenerationQueue'!$AY$5:$AY$467,$C205,'Grid GenerationQueue'!$BF$5:$BF$467,"&lt;&gt;"&amp;"",'Grid GenerationQueue'!$BB$5:$BB$467,"&lt;"&amp;$BE$3)</f>
        <v>0</v>
      </c>
      <c r="BY205">
        <f>SUMIFS('Grid GenerationQueue'!AM$5:AM$467,'Grid GenerationQueue'!$AX$5:$AX$467,$B205,'Grid GenerationQueue'!$AY$5:$AY$467,$C205,'Grid GenerationQueue'!$BF$5:$BF$467,"&lt;&gt;"&amp;"",'Grid GenerationQueue'!$BB$5:$BB$467,"&lt;"&amp;$BE$3)</f>
        <v>0</v>
      </c>
      <c r="BZ205">
        <f>SUMIFS('Grid GenerationQueue'!AN$5:AN$467,'Grid GenerationQueue'!$AX$5:$AX$467,$B205,'Grid GenerationQueue'!$AY$5:$AY$467,$C205,'Grid GenerationQueue'!$BF$5:$BF$467,"&lt;&gt;"&amp;"",'Grid GenerationQueue'!$BB$5:$BB$467,"&lt;"&amp;$BE$3)</f>
        <v>0</v>
      </c>
      <c r="CA205">
        <f>SUMIFS('Grid GenerationQueue'!AO$5:AO$467,'Grid GenerationQueue'!$AX$5:$AX$467,$B205,'Grid GenerationQueue'!$AY$5:$AY$467,$C205,'Grid GenerationQueue'!$BF$5:$BF$467,"&lt;&gt;"&amp;"",'Grid GenerationQueue'!$BB$5:$BB$467,"&lt;"&amp;$BE$3)</f>
        <v>0</v>
      </c>
      <c r="CB205">
        <f>SUMIFS('Grid GenerationQueue'!AP$5:AP$467,'Grid GenerationQueue'!$AX$5:$AX$467,$B205,'Grid GenerationQueue'!$AY$5:$AY$467,$C205,'Grid GenerationQueue'!$BF$5:$BF$467,"&lt;&gt;"&amp;"",'Grid GenerationQueue'!$BB$5:$BB$467,"&lt;"&amp;$BE$3)</f>
        <v>0</v>
      </c>
      <c r="CD205">
        <f>SUMIFS('Grid GenerationQueue'!AE$5:AE$467,'Grid GenerationQueue'!$AX$5:$AX$467,$B205,'Grid GenerationQueue'!$AY$5:$AY$467,$C205,'Grid GenerationQueue'!$BB$5:$BB$467,"&lt;"&amp;$BE$3)</f>
        <v>316.06400000000002</v>
      </c>
      <c r="CE205">
        <f>SUMIFS('Grid GenerationQueue'!AF$5:AF$467,'Grid GenerationQueue'!$AX$5:$AX$467,$B205,'Grid GenerationQueue'!$AY$5:$AY$467,$C205,'Grid GenerationQueue'!$BB$5:$BB$467,"&lt;"&amp;$BE$3)</f>
        <v>0</v>
      </c>
      <c r="CF205">
        <f>SUMIFS('Grid GenerationQueue'!AG$5:AG$467,'Grid GenerationQueue'!$AX$5:$AX$467,$B205,'Grid GenerationQueue'!$AY$5:$AY$467,$C205,'Grid GenerationQueue'!$BB$5:$BB$467,"&lt;"&amp;$BE$3)</f>
        <v>0</v>
      </c>
      <c r="CG205">
        <f>SUMIFS('Grid GenerationQueue'!AH$5:AH$467,'Grid GenerationQueue'!$AX$5:$AX$467,$B205,'Grid GenerationQueue'!$AY$5:$AY$467,$C205,'Grid GenerationQueue'!$BB$5:$BB$467,"&lt;"&amp;$BE$3)</f>
        <v>0</v>
      </c>
      <c r="CH205">
        <f>SUMIFS('Grid GenerationQueue'!AI$5:AI$467,'Grid GenerationQueue'!$AX$5:$AX$467,$B205,'Grid GenerationQueue'!$AY$5:$AY$467,$C205,'Grid GenerationQueue'!$BB$5:$BB$467,"&lt;"&amp;$BE$3)</f>
        <v>0</v>
      </c>
      <c r="CI205">
        <f>SUMIFS('Grid GenerationQueue'!AJ$5:AJ$467,'Grid GenerationQueue'!$AX$5:$AX$467,$B205,'Grid GenerationQueue'!$AY$5:$AY$467,$C205,'Grid GenerationQueue'!$BB$5:$BB$467,"&lt;"&amp;$BE$3)</f>
        <v>0</v>
      </c>
      <c r="CJ205">
        <f>SUMIFS('Grid GenerationQueue'!AK$5:AK$467,'Grid GenerationQueue'!$AX$5:$AX$467,$B205,'Grid GenerationQueue'!$AY$5:$AY$467,$C205,'Grid GenerationQueue'!$BB$5:$BB$467,"&lt;"&amp;$BE$3)</f>
        <v>0</v>
      </c>
      <c r="CK205">
        <f>SUMIFS('Grid GenerationQueue'!AL$5:AL$467,'Grid GenerationQueue'!$AX$5:$AX$467,$B205,'Grid GenerationQueue'!$AY$5:$AY$467,$C205,'Grid GenerationQueue'!$BB$5:$BB$467,"&lt;"&amp;$BE$3)</f>
        <v>0</v>
      </c>
      <c r="CL205">
        <f>SUMIFS('Grid GenerationQueue'!AM$5:AM$467,'Grid GenerationQueue'!$AX$5:$AX$467,$B205,'Grid GenerationQueue'!$AY$5:$AY$467,$C205,'Grid GenerationQueue'!$BB$5:$BB$467,"&lt;"&amp;$BE$3)</f>
        <v>0</v>
      </c>
      <c r="CM205">
        <f>SUMIFS('Grid GenerationQueue'!AN$5:AN$467,'Grid GenerationQueue'!$AX$5:$AX$467,$B205,'Grid GenerationQueue'!$AY$5:$AY$467,$C205,'Grid GenerationQueue'!$BB$5:$BB$467,"&lt;"&amp;$BE$3)</f>
        <v>0</v>
      </c>
      <c r="CN205">
        <f>SUMIFS('Grid GenerationQueue'!AO$5:AO$467,'Grid GenerationQueue'!$AX$5:$AX$467,$B205,'Grid GenerationQueue'!$AY$5:$AY$467,$C205,'Grid GenerationQueue'!$BB$5:$BB$467,"&lt;"&amp;$BE$3)</f>
        <v>0</v>
      </c>
      <c r="CO205">
        <f>SUMIFS('Grid GenerationQueue'!AP$5:AP$467,'Grid GenerationQueue'!$AX$5:$AX$467,$B205,'Grid GenerationQueue'!$AY$5:$AY$467,$C205,'Grid GenerationQueue'!$BB$5:$BB$467,"&lt;"&amp;$BE$3)</f>
        <v>0</v>
      </c>
    </row>
    <row r="206" spans="1:93" x14ac:dyDescent="0.35">
      <c r="A206" t="s">
        <v>4644</v>
      </c>
      <c r="B206" t="s">
        <v>4737</v>
      </c>
      <c r="C206">
        <v>115</v>
      </c>
      <c r="D206">
        <f>SUMIFS('Grid GenerationQueue'!AE$5:AE$467,'Grid GenerationQueue'!$AX$5:$AX$467,$B206,'Grid GenerationQueue'!$AY$5:$AY$467,$C206,'Grid GenerationQueue'!$BI$5:$BI$467,"&lt;4")</f>
        <v>0</v>
      </c>
      <c r="E206">
        <f>SUMIFS('Grid GenerationQueue'!AF$5:AF$467,'Grid GenerationQueue'!$AX$5:$AX$467,$B206,'Grid GenerationQueue'!$AY$5:$AY$467,$C206,'Grid GenerationQueue'!$BI$5:$BI$467,"&lt;4")</f>
        <v>0</v>
      </c>
      <c r="F206">
        <f>SUMIFS('Grid GenerationQueue'!AG$5:AG$467,'Grid GenerationQueue'!$AX$5:$AX$467,$B206,'Grid GenerationQueue'!$AY$5:$AY$467,$C206,'Grid GenerationQueue'!$BI$5:$BI$467,"&lt;4")</f>
        <v>0</v>
      </c>
      <c r="G206">
        <f>SUMIFS('Grid GenerationQueue'!AH$5:AH$467,'Grid GenerationQueue'!$AX$5:$AX$467,$B206,'Grid GenerationQueue'!$AY$5:$AY$467,$C206,'Grid GenerationQueue'!$BI$5:$BI$467,"&lt;4")</f>
        <v>0</v>
      </c>
      <c r="H206">
        <f>SUMIFS('Grid GenerationQueue'!AI$5:AI$467,'Grid GenerationQueue'!$AX$5:$AX$467,$B206,'Grid GenerationQueue'!$AY$5:$AY$467,$C206,'Grid GenerationQueue'!$BI$5:$BI$467,"&lt;4")</f>
        <v>0</v>
      </c>
      <c r="I206">
        <f>SUMIFS('Grid GenerationQueue'!AJ$5:AJ$467,'Grid GenerationQueue'!$AX$5:$AX$467,$B206,'Grid GenerationQueue'!$AY$5:$AY$467,$C206,'Grid GenerationQueue'!$BI$5:$BI$467,"&lt;4")</f>
        <v>0</v>
      </c>
      <c r="J206">
        <f>SUMIFS('Grid GenerationQueue'!AK$5:AK$467,'Grid GenerationQueue'!$AX$5:$AX$467,$B206,'Grid GenerationQueue'!$AY$5:$AY$467,$C206,'Grid GenerationQueue'!$BI$5:$BI$467,"&lt;4")</f>
        <v>0</v>
      </c>
      <c r="K206">
        <f>SUMIFS('Grid GenerationQueue'!AL$5:AL$467,'Grid GenerationQueue'!$AX$5:$AX$467,$B206,'Grid GenerationQueue'!$AY$5:$AY$467,$C206,'Grid GenerationQueue'!$BI$5:$BI$467,"&lt;4")</f>
        <v>0</v>
      </c>
      <c r="L206">
        <f>SUMIFS('Grid GenerationQueue'!AM$5:AM$467,'Grid GenerationQueue'!$AX$5:$AX$467,$B206,'Grid GenerationQueue'!$AY$5:$AY$467,$C206,'Grid GenerationQueue'!$BI$5:$BI$467,"&lt;4")</f>
        <v>0</v>
      </c>
      <c r="M206">
        <f>SUMIFS('Grid GenerationQueue'!AN$5:AN$467,'Grid GenerationQueue'!$AX$5:$AX$467,$B206,'Grid GenerationQueue'!$AY$5:$AY$467,$C206,'Grid GenerationQueue'!$BI$5:$BI$467,"&lt;4")</f>
        <v>0</v>
      </c>
      <c r="N206">
        <f>SUMIFS('Grid GenerationQueue'!AO$5:AO$467,'Grid GenerationQueue'!$AX$5:$AX$467,$B206,'Grid GenerationQueue'!$AY$5:$AY$467,$C206,'Grid GenerationQueue'!$BI$5:$BI$467,"&lt;4")</f>
        <v>0</v>
      </c>
      <c r="O206">
        <f>SUMIFS('Grid GenerationQueue'!AP$5:AP$467,'Grid GenerationQueue'!$AX$5:$AX$467,$B206,'Grid GenerationQueue'!$AY$5:$AY$467,$C206,'Grid GenerationQueue'!$BI$5:$BI$467,"&lt;4")</f>
        <v>0</v>
      </c>
      <c r="Q206">
        <f>SUMIFS('Grid GenerationQueue'!AE$5:AE$467,'Grid GenerationQueue'!$AX$5:$AX$467,$B206,'Grid GenerationQueue'!$AY$5:$AY$467,$C206,'Grid GenerationQueue'!$BH$5:$BH$467,"Executed")</f>
        <v>0</v>
      </c>
      <c r="R206">
        <f>SUMIFS('Grid GenerationQueue'!AF$5:AF$467,'Grid GenerationQueue'!$AX$5:$AX$467,$B206,'Grid GenerationQueue'!$AY$5:$AY$467,$C206,'Grid GenerationQueue'!$BH$5:$BH$467,"Executed")</f>
        <v>0</v>
      </c>
      <c r="S206">
        <f>SUMIFS('Grid GenerationQueue'!AG$5:AG$467,'Grid GenerationQueue'!$AX$5:$AX$467,$B206,'Grid GenerationQueue'!$AY$5:$AY$467,$C206,'Grid GenerationQueue'!$BH$5:$BH$467,"Executed")</f>
        <v>0</v>
      </c>
      <c r="T206">
        <f>SUMIFS('Grid GenerationQueue'!AH$5:AH$467,'Grid GenerationQueue'!$AX$5:$AX$467,$B206,'Grid GenerationQueue'!$AY$5:$AY$467,$C206,'Grid GenerationQueue'!$BH$5:$BH$467,"Executed")</f>
        <v>0</v>
      </c>
      <c r="U206">
        <f>SUMIFS('Grid GenerationQueue'!AI$5:AI$467,'Grid GenerationQueue'!$AX$5:$AX$467,$B206,'Grid GenerationQueue'!$AY$5:$AY$467,$C206,'Grid GenerationQueue'!$BH$5:$BH$467,"Executed")</f>
        <v>0</v>
      </c>
      <c r="V206">
        <f>SUMIFS('Grid GenerationQueue'!AJ$5:AJ$467,'Grid GenerationQueue'!$AX$5:$AX$467,$B206,'Grid GenerationQueue'!$AY$5:$AY$467,$C206,'Grid GenerationQueue'!$BH$5:$BH$467,"Executed")</f>
        <v>0</v>
      </c>
      <c r="W206">
        <f>SUMIFS('Grid GenerationQueue'!AK$5:AK$467,'Grid GenerationQueue'!$AX$5:$AX$467,$B206,'Grid GenerationQueue'!$AY$5:$AY$467,$C206,'Grid GenerationQueue'!$BH$5:$BH$467,"Executed")</f>
        <v>0</v>
      </c>
      <c r="X206">
        <f>SUMIFS('Grid GenerationQueue'!AL$5:AL$467,'Grid GenerationQueue'!$AX$5:$AX$467,$B206,'Grid GenerationQueue'!$AY$5:$AY$467,$C206,'Grid GenerationQueue'!$BH$5:$BH$467,"Executed")</f>
        <v>0</v>
      </c>
      <c r="Y206">
        <f>SUMIFS('Grid GenerationQueue'!AM$5:AM$467,'Grid GenerationQueue'!$AX$5:$AX$467,$B206,'Grid GenerationQueue'!$AY$5:$AY$467,$C206,'Grid GenerationQueue'!$BH$5:$BH$467,"Executed")</f>
        <v>0</v>
      </c>
      <c r="Z206">
        <f>SUMIFS('Grid GenerationQueue'!AN$5:AN$467,'Grid GenerationQueue'!$AX$5:$AX$467,$B206,'Grid GenerationQueue'!$AY$5:$AY$467,$C206,'Grid GenerationQueue'!$BH$5:$BH$467,"Executed")</f>
        <v>0</v>
      </c>
      <c r="AA206">
        <f>SUMIFS('Grid GenerationQueue'!AO$5:AO$467,'Grid GenerationQueue'!$AX$5:$AX$467,$B206,'Grid GenerationQueue'!$AY$5:$AY$467,$C206,'Grid GenerationQueue'!$BH$5:$BH$467,"Executed")</f>
        <v>0</v>
      </c>
      <c r="AB206">
        <f>SUMIFS('Grid GenerationQueue'!AP$5:AP$467,'Grid GenerationQueue'!$AX$5:$AX$467,$B206,'Grid GenerationQueue'!$AY$5:$AY$467,$C206,'Grid GenerationQueue'!$BH$5:$BH$467,"Executed")</f>
        <v>0</v>
      </c>
      <c r="AD206">
        <f>SUMIFS('Grid GenerationQueue'!AE$5:AE$467,'Grid GenerationQueue'!$AX$5:$AX$467,$B206,'Grid GenerationQueue'!$AY$5:$AY$467,$C206,'Grid GenerationQueue'!$BF$5:$BF$467,"&lt;&gt;"&amp;"")</f>
        <v>0</v>
      </c>
      <c r="AE206">
        <f>SUMIFS('Grid GenerationQueue'!AF$5:AF$467,'Grid GenerationQueue'!$AX$5:$AX$467,$B206,'Grid GenerationQueue'!$AY$5:$AY$467,$C206,'Grid GenerationQueue'!$BF$5:$BF$467,"&lt;&gt;"&amp;"")</f>
        <v>0</v>
      </c>
      <c r="AF206">
        <f>SUMIFS('Grid GenerationQueue'!AG$5:AG$467,'Grid GenerationQueue'!$AX$5:$AX$467,$B206,'Grid GenerationQueue'!$AY$5:$AY$467,$C206,'Grid GenerationQueue'!$BF$5:$BF$467,"&lt;&gt;"&amp;"")</f>
        <v>0</v>
      </c>
      <c r="AG206">
        <f>SUMIFS('Grid GenerationQueue'!AH$5:AH$467,'Grid GenerationQueue'!$AX$5:$AX$467,$B206,'Grid GenerationQueue'!$AY$5:$AY$467,$C206,'Grid GenerationQueue'!$BF$5:$BF$467,"&lt;&gt;"&amp;"")</f>
        <v>0</v>
      </c>
      <c r="AH206">
        <f>SUMIFS('Grid GenerationQueue'!AI$5:AI$467,'Grid GenerationQueue'!$AX$5:$AX$467,$B206,'Grid GenerationQueue'!$AY$5:$AY$467,$C206,'Grid GenerationQueue'!$BF$5:$BF$467,"&lt;&gt;"&amp;"")</f>
        <v>0</v>
      </c>
      <c r="AI206">
        <f>SUMIFS('Grid GenerationQueue'!AJ$5:AJ$467,'Grid GenerationQueue'!$AX$5:$AX$467,$B206,'Grid GenerationQueue'!$AY$5:$AY$467,$C206,'Grid GenerationQueue'!$BF$5:$BF$467,"&lt;&gt;"&amp;"")</f>
        <v>0</v>
      </c>
      <c r="AJ206">
        <f>SUMIFS('Grid GenerationQueue'!AK$5:AK$467,'Grid GenerationQueue'!$AX$5:$AX$467,$B206,'Grid GenerationQueue'!$AY$5:$AY$467,$C206,'Grid GenerationQueue'!$BF$5:$BF$467,"&lt;&gt;"&amp;"")</f>
        <v>0</v>
      </c>
      <c r="AK206">
        <f>SUMIFS('Grid GenerationQueue'!AL$5:AL$467,'Grid GenerationQueue'!$AX$5:$AX$467,$B206,'Grid GenerationQueue'!$AY$5:$AY$467,$C206,'Grid GenerationQueue'!$BF$5:$BF$467,"&lt;&gt;"&amp;"")</f>
        <v>0</v>
      </c>
      <c r="AL206">
        <f>SUMIFS('Grid GenerationQueue'!AM$5:AM$467,'Grid GenerationQueue'!$AX$5:$AX$467,$B206,'Grid GenerationQueue'!$AY$5:$AY$467,$C206,'Grid GenerationQueue'!$BF$5:$BF$467,"&lt;&gt;"&amp;"")</f>
        <v>0</v>
      </c>
      <c r="AM206">
        <f>SUMIFS('Grid GenerationQueue'!AN$5:AN$467,'Grid GenerationQueue'!$AX$5:$AX$467,$B206,'Grid GenerationQueue'!$AY$5:$AY$467,$C206,'Grid GenerationQueue'!$BF$5:$BF$467,"&lt;&gt;"&amp;"")</f>
        <v>0</v>
      </c>
      <c r="AN206">
        <f>SUMIFS('Grid GenerationQueue'!AO$5:AO$467,'Grid GenerationQueue'!$AX$5:$AX$467,$B206,'Grid GenerationQueue'!$AY$5:$AY$467,$C206,'Grid GenerationQueue'!$BF$5:$BF$467,"&lt;&gt;"&amp;"")</f>
        <v>0</v>
      </c>
      <c r="AO206">
        <f>SUMIFS('Grid GenerationQueue'!AP$5:AP$467,'Grid GenerationQueue'!$AX$5:$AX$467,$B206,'Grid GenerationQueue'!$AY$5:$AY$467,$C206,'Grid GenerationQueue'!$BF$5:$BF$467,"&lt;&gt;"&amp;"")</f>
        <v>0</v>
      </c>
      <c r="AQ206">
        <f>SUMIFS('Grid GenerationQueue'!AE$5:AE$467,'Grid GenerationQueue'!$AX$5:$AX$467,$B206,'Grid GenerationQueue'!$AY$5:$AY$467,$C206)</f>
        <v>0</v>
      </c>
      <c r="AR206">
        <f>SUMIFS('Grid GenerationQueue'!AF$5:AF$467,'Grid GenerationQueue'!$AX$5:$AX$467,$B206,'Grid GenerationQueue'!$AY$5:$AY$467,$C206)</f>
        <v>0</v>
      </c>
      <c r="AS206">
        <f>SUMIFS('Grid GenerationQueue'!AG$5:AG$467,'Grid GenerationQueue'!$AX$5:$AX$467,$B206,'Grid GenerationQueue'!$AY$5:$AY$467,$C206)</f>
        <v>0</v>
      </c>
      <c r="AT206">
        <f>SUMIFS('Grid GenerationQueue'!AH$5:AH$467,'Grid GenerationQueue'!$AX$5:$AX$467,$B206,'Grid GenerationQueue'!$AY$5:$AY$467,$C206)</f>
        <v>0</v>
      </c>
      <c r="AU206">
        <f>SUMIFS('Grid GenerationQueue'!AI$5:AI$467,'Grid GenerationQueue'!$AX$5:$AX$467,$B206,'Grid GenerationQueue'!$AY$5:$AY$467,$C206)</f>
        <v>0</v>
      </c>
      <c r="AV206">
        <f>SUMIFS('Grid GenerationQueue'!AJ$5:AJ$467,'Grid GenerationQueue'!$AX$5:$AX$467,$B206,'Grid GenerationQueue'!$AY$5:$AY$467,$C206)</f>
        <v>0</v>
      </c>
      <c r="AW206">
        <f>SUMIFS('Grid GenerationQueue'!AK$5:AK$467,'Grid GenerationQueue'!$AX$5:$AX$467,$B206,'Grid GenerationQueue'!$AY$5:$AY$467,$C206)</f>
        <v>0</v>
      </c>
      <c r="AX206">
        <f>SUMIFS('Grid GenerationQueue'!AL$5:AL$467,'Grid GenerationQueue'!$AX$5:$AX$467,$B206,'Grid GenerationQueue'!$AY$5:$AY$467,$C206)</f>
        <v>0</v>
      </c>
      <c r="AY206">
        <f>SUMIFS('Grid GenerationQueue'!AM$5:AM$467,'Grid GenerationQueue'!$AX$5:$AX$467,$B206,'Grid GenerationQueue'!$AY$5:$AY$467,$C206)</f>
        <v>0</v>
      </c>
      <c r="AZ206">
        <f>SUMIFS('Grid GenerationQueue'!AN$5:AN$467,'Grid GenerationQueue'!$AX$5:$AX$467,$B206,'Grid GenerationQueue'!$AY$5:$AY$467,$C206)</f>
        <v>0</v>
      </c>
      <c r="BA206">
        <f>SUMIFS('Grid GenerationQueue'!AO$5:AO$467,'Grid GenerationQueue'!$AX$5:$AX$467,$B206,'Grid GenerationQueue'!$AY$5:$AY$467,$C206)</f>
        <v>0</v>
      </c>
      <c r="BB206">
        <f>SUMIFS('Grid GenerationQueue'!AP$5:AP$467,'Grid GenerationQueue'!$AX$5:$AX$467,$B206,'Grid GenerationQueue'!$AY$5:$AY$467,$C206)</f>
        <v>0</v>
      </c>
      <c r="BD206">
        <f>SUMIFS('Grid GenerationQueue'!AE$5:AE$467,'Grid GenerationQueue'!$AX$5:$AX$467,$B206,'Grid GenerationQueue'!$AY$5:$AY$467,$C206,'Grid GenerationQueue'!$BH$5:$BH$467,"Executed",'Grid GenerationQueue'!$BB$5:$BB$467,"&lt;"&amp;$BE$3)</f>
        <v>0</v>
      </c>
      <c r="BE206">
        <f>SUMIFS('Grid GenerationQueue'!AF$5:AF$467,'Grid GenerationQueue'!$AX$5:$AX$467,$B206,'Grid GenerationQueue'!$AY$5:$AY$467,$C206,'Grid GenerationQueue'!$BH$5:$BH$467,"Executed",'Grid GenerationQueue'!$BB$5:$BB$467,"&lt;"&amp;$BE$3)</f>
        <v>0</v>
      </c>
      <c r="BF206">
        <f>SUMIFS('Grid GenerationQueue'!AG$5:AG$467,'Grid GenerationQueue'!$AX$5:$AX$467,$B206,'Grid GenerationQueue'!$AY$5:$AY$467,$C206,'Grid GenerationQueue'!$BH$5:$BH$467,"Executed",'Grid GenerationQueue'!$BB$5:$BB$467,"&lt;"&amp;$BE$3)</f>
        <v>0</v>
      </c>
      <c r="BG206">
        <f>SUMIFS('Grid GenerationQueue'!AH$5:AH$467,'Grid GenerationQueue'!$AX$5:$AX$467,$B206,'Grid GenerationQueue'!$AY$5:$AY$467,$C206,'Grid GenerationQueue'!$BH$5:$BH$467,"Executed",'Grid GenerationQueue'!$BB$5:$BB$467,"&lt;"&amp;$BE$3)</f>
        <v>0</v>
      </c>
      <c r="BH206">
        <f>SUMIFS('Grid GenerationQueue'!AI$5:AI$467,'Grid GenerationQueue'!$AX$5:$AX$467,$B206,'Grid GenerationQueue'!$AY$5:$AY$467,$C206,'Grid GenerationQueue'!$BH$5:$BH$467,"Executed",'Grid GenerationQueue'!$BB$5:$BB$467,"&lt;"&amp;$BE$3)</f>
        <v>0</v>
      </c>
      <c r="BI206">
        <f>SUMIFS('Grid GenerationQueue'!AJ$5:AJ$467,'Grid GenerationQueue'!$AX$5:$AX$467,$B206,'Grid GenerationQueue'!$AY$5:$AY$467,$C206,'Grid GenerationQueue'!$BH$5:$BH$467,"Executed",'Grid GenerationQueue'!$BB$5:$BB$467,"&lt;"&amp;$BE$3)</f>
        <v>0</v>
      </c>
      <c r="BJ206">
        <f>SUMIFS('Grid GenerationQueue'!AK$5:AK$467,'Grid GenerationQueue'!$AX$5:$AX$467,$B206,'Grid GenerationQueue'!$AY$5:$AY$467,$C206,'Grid GenerationQueue'!$BH$5:$BH$467,"Executed",'Grid GenerationQueue'!$BB$5:$BB$467,"&lt;"&amp;$BE$3)</f>
        <v>0</v>
      </c>
      <c r="BK206">
        <f>SUMIFS('Grid GenerationQueue'!AL$5:AL$467,'Grid GenerationQueue'!$AX$5:$AX$467,$B206,'Grid GenerationQueue'!$AY$5:$AY$467,$C206,'Grid GenerationQueue'!$BH$5:$BH$467,"Executed",'Grid GenerationQueue'!$BB$5:$BB$467,"&lt;"&amp;$BE$3)</f>
        <v>0</v>
      </c>
      <c r="BL206">
        <f>SUMIFS('Grid GenerationQueue'!AM$5:AM$467,'Grid GenerationQueue'!$AX$5:$AX$467,$B206,'Grid GenerationQueue'!$AY$5:$AY$467,$C206,'Grid GenerationQueue'!$BH$5:$BH$467,"Executed",'Grid GenerationQueue'!$BB$5:$BB$467,"&lt;"&amp;$BE$3)</f>
        <v>0</v>
      </c>
      <c r="BM206">
        <f>SUMIFS('Grid GenerationQueue'!AN$5:AN$467,'Grid GenerationQueue'!$AX$5:$AX$467,$B206,'Grid GenerationQueue'!$AY$5:$AY$467,$C206,'Grid GenerationQueue'!$BH$5:$BH$467,"Executed",'Grid GenerationQueue'!$BB$5:$BB$467,"&lt;"&amp;$BE$3)</f>
        <v>0</v>
      </c>
      <c r="BN206">
        <f>SUMIFS('Grid GenerationQueue'!AO$5:AO$467,'Grid GenerationQueue'!$AX$5:$AX$467,$B206,'Grid GenerationQueue'!$AY$5:$AY$467,$C206,'Grid GenerationQueue'!$BH$5:$BH$467,"Executed",'Grid GenerationQueue'!$BB$5:$BB$467,"&lt;"&amp;$BE$3)</f>
        <v>0</v>
      </c>
      <c r="BO206">
        <f>SUMIFS('Grid GenerationQueue'!AP$5:AP$467,'Grid GenerationQueue'!$AX$5:$AX$467,$B206,'Grid GenerationQueue'!$AY$5:$AY$467,$C206,'Grid GenerationQueue'!$BH$5:$BH$467,"Executed",'Grid GenerationQueue'!$BB$5:$BB$467,"&lt;"&amp;$BE$3)</f>
        <v>0</v>
      </c>
      <c r="BQ206">
        <f>SUMIFS('Grid GenerationQueue'!AE$5:AE$467,'Grid GenerationQueue'!$AX$5:$AX$467,$B206,'Grid GenerationQueue'!$AY$5:$AY$467,$C206,'Grid GenerationQueue'!$BF$5:$BF$467,"&lt;&gt;"&amp;"",'Grid GenerationQueue'!$BB$5:$BB$467,"&lt;"&amp;$BE$3)</f>
        <v>0</v>
      </c>
      <c r="BR206">
        <f>SUMIFS('Grid GenerationQueue'!AF$5:AF$467,'Grid GenerationQueue'!$AX$5:$AX$467,$B206,'Grid GenerationQueue'!$AY$5:$AY$467,$C206,'Grid GenerationQueue'!$BF$5:$BF$467,"&lt;&gt;"&amp;"",'Grid GenerationQueue'!$BB$5:$BB$467,"&lt;"&amp;$BE$3)</f>
        <v>0</v>
      </c>
      <c r="BS206">
        <f>SUMIFS('Grid GenerationQueue'!AG$5:AG$467,'Grid GenerationQueue'!$AX$5:$AX$467,$B206,'Grid GenerationQueue'!$AY$5:$AY$467,$C206,'Grid GenerationQueue'!$BF$5:$BF$467,"&lt;&gt;"&amp;"",'Grid GenerationQueue'!$BB$5:$BB$467,"&lt;"&amp;$BE$3)</f>
        <v>0</v>
      </c>
      <c r="BT206">
        <f>SUMIFS('Grid GenerationQueue'!AH$5:AH$467,'Grid GenerationQueue'!$AX$5:$AX$467,$B206,'Grid GenerationQueue'!$AY$5:$AY$467,$C206,'Grid GenerationQueue'!$BF$5:$BF$467,"&lt;&gt;"&amp;"",'Grid GenerationQueue'!$BB$5:$BB$467,"&lt;"&amp;$BE$3)</f>
        <v>0</v>
      </c>
      <c r="BU206">
        <f>SUMIFS('Grid GenerationQueue'!AI$5:AI$467,'Grid GenerationQueue'!$AX$5:$AX$467,$B206,'Grid GenerationQueue'!$AY$5:$AY$467,$C206,'Grid GenerationQueue'!$BF$5:$BF$467,"&lt;&gt;"&amp;"",'Grid GenerationQueue'!$BB$5:$BB$467,"&lt;"&amp;$BE$3)</f>
        <v>0</v>
      </c>
      <c r="BV206">
        <f>SUMIFS('Grid GenerationQueue'!AJ$5:AJ$467,'Grid GenerationQueue'!$AX$5:$AX$467,$B206,'Grid GenerationQueue'!$AY$5:$AY$467,$C206,'Grid GenerationQueue'!$BF$5:$BF$467,"&lt;&gt;"&amp;"",'Grid GenerationQueue'!$BB$5:$BB$467,"&lt;"&amp;$BE$3)</f>
        <v>0</v>
      </c>
      <c r="BW206">
        <f>SUMIFS('Grid GenerationQueue'!AK$5:AK$467,'Grid GenerationQueue'!$AX$5:$AX$467,$B206,'Grid GenerationQueue'!$AY$5:$AY$467,$C206,'Grid GenerationQueue'!$BF$5:$BF$467,"&lt;&gt;"&amp;"",'Grid GenerationQueue'!$BB$5:$BB$467,"&lt;"&amp;$BE$3)</f>
        <v>0</v>
      </c>
      <c r="BX206">
        <f>SUMIFS('Grid GenerationQueue'!AL$5:AL$467,'Grid GenerationQueue'!$AX$5:$AX$467,$B206,'Grid GenerationQueue'!$AY$5:$AY$467,$C206,'Grid GenerationQueue'!$BF$5:$BF$467,"&lt;&gt;"&amp;"",'Grid GenerationQueue'!$BB$5:$BB$467,"&lt;"&amp;$BE$3)</f>
        <v>0</v>
      </c>
      <c r="BY206">
        <f>SUMIFS('Grid GenerationQueue'!AM$5:AM$467,'Grid GenerationQueue'!$AX$5:$AX$467,$B206,'Grid GenerationQueue'!$AY$5:$AY$467,$C206,'Grid GenerationQueue'!$BF$5:$BF$467,"&lt;&gt;"&amp;"",'Grid GenerationQueue'!$BB$5:$BB$467,"&lt;"&amp;$BE$3)</f>
        <v>0</v>
      </c>
      <c r="BZ206">
        <f>SUMIFS('Grid GenerationQueue'!AN$5:AN$467,'Grid GenerationQueue'!$AX$5:$AX$467,$B206,'Grid GenerationQueue'!$AY$5:$AY$467,$C206,'Grid GenerationQueue'!$BF$5:$BF$467,"&lt;&gt;"&amp;"",'Grid GenerationQueue'!$BB$5:$BB$467,"&lt;"&amp;$BE$3)</f>
        <v>0</v>
      </c>
      <c r="CA206">
        <f>SUMIFS('Grid GenerationQueue'!AO$5:AO$467,'Grid GenerationQueue'!$AX$5:$AX$467,$B206,'Grid GenerationQueue'!$AY$5:$AY$467,$C206,'Grid GenerationQueue'!$BF$5:$BF$467,"&lt;&gt;"&amp;"",'Grid GenerationQueue'!$BB$5:$BB$467,"&lt;"&amp;$BE$3)</f>
        <v>0</v>
      </c>
      <c r="CB206">
        <f>SUMIFS('Grid GenerationQueue'!AP$5:AP$467,'Grid GenerationQueue'!$AX$5:$AX$467,$B206,'Grid GenerationQueue'!$AY$5:$AY$467,$C206,'Grid GenerationQueue'!$BF$5:$BF$467,"&lt;&gt;"&amp;"",'Grid GenerationQueue'!$BB$5:$BB$467,"&lt;"&amp;$BE$3)</f>
        <v>0</v>
      </c>
      <c r="CD206">
        <f>SUMIFS('Grid GenerationQueue'!AE$5:AE$467,'Grid GenerationQueue'!$AX$5:$AX$467,$B206,'Grid GenerationQueue'!$AY$5:$AY$467,$C206,'Grid GenerationQueue'!$BB$5:$BB$467,"&lt;"&amp;$BE$3)</f>
        <v>0</v>
      </c>
      <c r="CE206">
        <f>SUMIFS('Grid GenerationQueue'!AF$5:AF$467,'Grid GenerationQueue'!$AX$5:$AX$467,$B206,'Grid GenerationQueue'!$AY$5:$AY$467,$C206,'Grid GenerationQueue'!$BB$5:$BB$467,"&lt;"&amp;$BE$3)</f>
        <v>0</v>
      </c>
      <c r="CF206">
        <f>SUMIFS('Grid GenerationQueue'!AG$5:AG$467,'Grid GenerationQueue'!$AX$5:$AX$467,$B206,'Grid GenerationQueue'!$AY$5:$AY$467,$C206,'Grid GenerationQueue'!$BB$5:$BB$467,"&lt;"&amp;$BE$3)</f>
        <v>0</v>
      </c>
      <c r="CG206">
        <f>SUMIFS('Grid GenerationQueue'!AH$5:AH$467,'Grid GenerationQueue'!$AX$5:$AX$467,$B206,'Grid GenerationQueue'!$AY$5:$AY$467,$C206,'Grid GenerationQueue'!$BB$5:$BB$467,"&lt;"&amp;$BE$3)</f>
        <v>0</v>
      </c>
      <c r="CH206">
        <f>SUMIFS('Grid GenerationQueue'!AI$5:AI$467,'Grid GenerationQueue'!$AX$5:$AX$467,$B206,'Grid GenerationQueue'!$AY$5:$AY$467,$C206,'Grid GenerationQueue'!$BB$5:$BB$467,"&lt;"&amp;$BE$3)</f>
        <v>0</v>
      </c>
      <c r="CI206">
        <f>SUMIFS('Grid GenerationQueue'!AJ$5:AJ$467,'Grid GenerationQueue'!$AX$5:$AX$467,$B206,'Grid GenerationQueue'!$AY$5:$AY$467,$C206,'Grid GenerationQueue'!$BB$5:$BB$467,"&lt;"&amp;$BE$3)</f>
        <v>0</v>
      </c>
      <c r="CJ206">
        <f>SUMIFS('Grid GenerationQueue'!AK$5:AK$467,'Grid GenerationQueue'!$AX$5:$AX$467,$B206,'Grid GenerationQueue'!$AY$5:$AY$467,$C206,'Grid GenerationQueue'!$BB$5:$BB$467,"&lt;"&amp;$BE$3)</f>
        <v>0</v>
      </c>
      <c r="CK206">
        <f>SUMIFS('Grid GenerationQueue'!AL$5:AL$467,'Grid GenerationQueue'!$AX$5:$AX$467,$B206,'Grid GenerationQueue'!$AY$5:$AY$467,$C206,'Grid GenerationQueue'!$BB$5:$BB$467,"&lt;"&amp;$BE$3)</f>
        <v>0</v>
      </c>
      <c r="CL206">
        <f>SUMIFS('Grid GenerationQueue'!AM$5:AM$467,'Grid GenerationQueue'!$AX$5:$AX$467,$B206,'Grid GenerationQueue'!$AY$5:$AY$467,$C206,'Grid GenerationQueue'!$BB$5:$BB$467,"&lt;"&amp;$BE$3)</f>
        <v>0</v>
      </c>
      <c r="CM206">
        <f>SUMIFS('Grid GenerationQueue'!AN$5:AN$467,'Grid GenerationQueue'!$AX$5:$AX$467,$B206,'Grid GenerationQueue'!$AY$5:$AY$467,$C206,'Grid GenerationQueue'!$BB$5:$BB$467,"&lt;"&amp;$BE$3)</f>
        <v>0</v>
      </c>
      <c r="CN206">
        <f>SUMIFS('Grid GenerationQueue'!AO$5:AO$467,'Grid GenerationQueue'!$AX$5:$AX$467,$B206,'Grid GenerationQueue'!$AY$5:$AY$467,$C206,'Grid GenerationQueue'!$BB$5:$BB$467,"&lt;"&amp;$BE$3)</f>
        <v>0</v>
      </c>
      <c r="CO206">
        <f>SUMIFS('Grid GenerationQueue'!AP$5:AP$467,'Grid GenerationQueue'!$AX$5:$AX$467,$B206,'Grid GenerationQueue'!$AY$5:$AY$467,$C206,'Grid GenerationQueue'!$BB$5:$BB$467,"&lt;"&amp;$BE$3)</f>
        <v>0</v>
      </c>
    </row>
    <row r="207" spans="1:93" x14ac:dyDescent="0.35">
      <c r="A207" t="s">
        <v>4648</v>
      </c>
      <c r="B207" t="s">
        <v>4569</v>
      </c>
      <c r="C207">
        <v>115</v>
      </c>
      <c r="D207">
        <f>SUMIFS('Grid GenerationQueue'!AE$5:AE$467,'Grid GenerationQueue'!$AX$5:$AX$467,$B207,'Grid GenerationQueue'!$AY$5:$AY$467,$C207,'Grid GenerationQueue'!$BI$5:$BI$467,"&lt;4")</f>
        <v>20</v>
      </c>
      <c r="E207">
        <f>SUMIFS('Grid GenerationQueue'!AF$5:AF$467,'Grid GenerationQueue'!$AX$5:$AX$467,$B207,'Grid GenerationQueue'!$AY$5:$AY$467,$C207,'Grid GenerationQueue'!$BI$5:$BI$467,"&lt;4")</f>
        <v>20</v>
      </c>
      <c r="F207">
        <f>SUMIFS('Grid GenerationQueue'!AG$5:AG$467,'Grid GenerationQueue'!$AX$5:$AX$467,$B207,'Grid GenerationQueue'!$AY$5:$AY$467,$C207,'Grid GenerationQueue'!$BI$5:$BI$467,"&lt;4")</f>
        <v>0</v>
      </c>
      <c r="G207">
        <f>SUMIFS('Grid GenerationQueue'!AH$5:AH$467,'Grid GenerationQueue'!$AX$5:$AX$467,$B207,'Grid GenerationQueue'!$AY$5:$AY$467,$C207,'Grid GenerationQueue'!$BI$5:$BI$467,"&lt;4")</f>
        <v>0</v>
      </c>
      <c r="H207">
        <f>SUMIFS('Grid GenerationQueue'!AI$5:AI$467,'Grid GenerationQueue'!$AX$5:$AX$467,$B207,'Grid GenerationQueue'!$AY$5:$AY$467,$C207,'Grid GenerationQueue'!$BI$5:$BI$467,"&lt;4")</f>
        <v>1</v>
      </c>
      <c r="I207">
        <f>SUMIFS('Grid GenerationQueue'!AJ$5:AJ$467,'Grid GenerationQueue'!$AX$5:$AX$467,$B207,'Grid GenerationQueue'!$AY$5:$AY$467,$C207,'Grid GenerationQueue'!$BI$5:$BI$467,"&lt;4")</f>
        <v>0</v>
      </c>
      <c r="J207">
        <f>SUMIFS('Grid GenerationQueue'!AK$5:AK$467,'Grid GenerationQueue'!$AX$5:$AX$467,$B207,'Grid GenerationQueue'!$AY$5:$AY$467,$C207,'Grid GenerationQueue'!$BI$5:$BI$467,"&lt;4")</f>
        <v>0</v>
      </c>
      <c r="K207">
        <f>SUMIFS('Grid GenerationQueue'!AL$5:AL$467,'Grid GenerationQueue'!$AX$5:$AX$467,$B207,'Grid GenerationQueue'!$AY$5:$AY$467,$C207,'Grid GenerationQueue'!$BI$5:$BI$467,"&lt;4")</f>
        <v>0</v>
      </c>
      <c r="L207">
        <f>SUMIFS('Grid GenerationQueue'!AM$5:AM$467,'Grid GenerationQueue'!$AX$5:$AX$467,$B207,'Grid GenerationQueue'!$AY$5:$AY$467,$C207,'Grid GenerationQueue'!$BI$5:$BI$467,"&lt;4")</f>
        <v>0</v>
      </c>
      <c r="M207">
        <f>SUMIFS('Grid GenerationQueue'!AN$5:AN$467,'Grid GenerationQueue'!$AX$5:$AX$467,$B207,'Grid GenerationQueue'!$AY$5:$AY$467,$C207,'Grid GenerationQueue'!$BI$5:$BI$467,"&lt;4")</f>
        <v>0</v>
      </c>
      <c r="N207">
        <f>SUMIFS('Grid GenerationQueue'!AO$5:AO$467,'Grid GenerationQueue'!$AX$5:$AX$467,$B207,'Grid GenerationQueue'!$AY$5:$AY$467,$C207,'Grid GenerationQueue'!$BI$5:$BI$467,"&lt;4")</f>
        <v>0</v>
      </c>
      <c r="O207">
        <f>SUMIFS('Grid GenerationQueue'!AP$5:AP$467,'Grid GenerationQueue'!$AX$5:$AX$467,$B207,'Grid GenerationQueue'!$AY$5:$AY$467,$C207,'Grid GenerationQueue'!$BI$5:$BI$467,"&lt;4")</f>
        <v>0</v>
      </c>
      <c r="Q207">
        <f>SUMIFS('Grid GenerationQueue'!AE$5:AE$467,'Grid GenerationQueue'!$AX$5:$AX$467,$B207,'Grid GenerationQueue'!$AY$5:$AY$467,$C207,'Grid GenerationQueue'!$BH$5:$BH$467,"Executed")</f>
        <v>20</v>
      </c>
      <c r="R207">
        <f>SUMIFS('Grid GenerationQueue'!AF$5:AF$467,'Grid GenerationQueue'!$AX$5:$AX$467,$B207,'Grid GenerationQueue'!$AY$5:$AY$467,$C207,'Grid GenerationQueue'!$BH$5:$BH$467,"Executed")</f>
        <v>20</v>
      </c>
      <c r="S207">
        <f>SUMIFS('Grid GenerationQueue'!AG$5:AG$467,'Grid GenerationQueue'!$AX$5:$AX$467,$B207,'Grid GenerationQueue'!$AY$5:$AY$467,$C207,'Grid GenerationQueue'!$BH$5:$BH$467,"Executed")</f>
        <v>0</v>
      </c>
      <c r="T207">
        <f>SUMIFS('Grid GenerationQueue'!AH$5:AH$467,'Grid GenerationQueue'!$AX$5:$AX$467,$B207,'Grid GenerationQueue'!$AY$5:$AY$467,$C207,'Grid GenerationQueue'!$BH$5:$BH$467,"Executed")</f>
        <v>0</v>
      </c>
      <c r="U207">
        <f>SUMIFS('Grid GenerationQueue'!AI$5:AI$467,'Grid GenerationQueue'!$AX$5:$AX$467,$B207,'Grid GenerationQueue'!$AY$5:$AY$467,$C207,'Grid GenerationQueue'!$BH$5:$BH$467,"Executed")</f>
        <v>1</v>
      </c>
      <c r="V207">
        <f>SUMIFS('Grid GenerationQueue'!AJ$5:AJ$467,'Grid GenerationQueue'!$AX$5:$AX$467,$B207,'Grid GenerationQueue'!$AY$5:$AY$467,$C207,'Grid GenerationQueue'!$BH$5:$BH$467,"Executed")</f>
        <v>0</v>
      </c>
      <c r="W207">
        <f>SUMIFS('Grid GenerationQueue'!AK$5:AK$467,'Grid GenerationQueue'!$AX$5:$AX$467,$B207,'Grid GenerationQueue'!$AY$5:$AY$467,$C207,'Grid GenerationQueue'!$BH$5:$BH$467,"Executed")</f>
        <v>0</v>
      </c>
      <c r="X207">
        <f>SUMIFS('Grid GenerationQueue'!AL$5:AL$467,'Grid GenerationQueue'!$AX$5:$AX$467,$B207,'Grid GenerationQueue'!$AY$5:$AY$467,$C207,'Grid GenerationQueue'!$BH$5:$BH$467,"Executed")</f>
        <v>0</v>
      </c>
      <c r="Y207">
        <f>SUMIFS('Grid GenerationQueue'!AM$5:AM$467,'Grid GenerationQueue'!$AX$5:$AX$467,$B207,'Grid GenerationQueue'!$AY$5:$AY$467,$C207,'Grid GenerationQueue'!$BH$5:$BH$467,"Executed")</f>
        <v>0</v>
      </c>
      <c r="Z207">
        <f>SUMIFS('Grid GenerationQueue'!AN$5:AN$467,'Grid GenerationQueue'!$AX$5:$AX$467,$B207,'Grid GenerationQueue'!$AY$5:$AY$467,$C207,'Grid GenerationQueue'!$BH$5:$BH$467,"Executed")</f>
        <v>0</v>
      </c>
      <c r="AA207">
        <f>SUMIFS('Grid GenerationQueue'!AO$5:AO$467,'Grid GenerationQueue'!$AX$5:$AX$467,$B207,'Grid GenerationQueue'!$AY$5:$AY$467,$C207,'Grid GenerationQueue'!$BH$5:$BH$467,"Executed")</f>
        <v>0</v>
      </c>
      <c r="AB207">
        <f>SUMIFS('Grid GenerationQueue'!AP$5:AP$467,'Grid GenerationQueue'!$AX$5:$AX$467,$B207,'Grid GenerationQueue'!$AY$5:$AY$467,$C207,'Grid GenerationQueue'!$BH$5:$BH$467,"Executed")</f>
        <v>0</v>
      </c>
      <c r="AD207">
        <f>SUMIFS('Grid GenerationQueue'!AE$5:AE$467,'Grid GenerationQueue'!$AX$5:$AX$467,$B207,'Grid GenerationQueue'!$AY$5:$AY$467,$C207,'Grid GenerationQueue'!$BF$5:$BF$467,"&lt;&gt;"&amp;"")</f>
        <v>20</v>
      </c>
      <c r="AE207">
        <f>SUMIFS('Grid GenerationQueue'!AF$5:AF$467,'Grid GenerationQueue'!$AX$5:$AX$467,$B207,'Grid GenerationQueue'!$AY$5:$AY$467,$C207,'Grid GenerationQueue'!$BF$5:$BF$467,"&lt;&gt;"&amp;"")</f>
        <v>20</v>
      </c>
      <c r="AF207">
        <f>SUMIFS('Grid GenerationQueue'!AG$5:AG$467,'Grid GenerationQueue'!$AX$5:$AX$467,$B207,'Grid GenerationQueue'!$AY$5:$AY$467,$C207,'Grid GenerationQueue'!$BF$5:$BF$467,"&lt;&gt;"&amp;"")</f>
        <v>0</v>
      </c>
      <c r="AG207">
        <f>SUMIFS('Grid GenerationQueue'!AH$5:AH$467,'Grid GenerationQueue'!$AX$5:$AX$467,$B207,'Grid GenerationQueue'!$AY$5:$AY$467,$C207,'Grid GenerationQueue'!$BF$5:$BF$467,"&lt;&gt;"&amp;"")</f>
        <v>0</v>
      </c>
      <c r="AH207">
        <f>SUMIFS('Grid GenerationQueue'!AI$5:AI$467,'Grid GenerationQueue'!$AX$5:$AX$467,$B207,'Grid GenerationQueue'!$AY$5:$AY$467,$C207,'Grid GenerationQueue'!$BF$5:$BF$467,"&lt;&gt;"&amp;"")</f>
        <v>1</v>
      </c>
      <c r="AI207">
        <f>SUMIFS('Grid GenerationQueue'!AJ$5:AJ$467,'Grid GenerationQueue'!$AX$5:$AX$467,$B207,'Grid GenerationQueue'!$AY$5:$AY$467,$C207,'Grid GenerationQueue'!$BF$5:$BF$467,"&lt;&gt;"&amp;"")</f>
        <v>0</v>
      </c>
      <c r="AJ207">
        <f>SUMIFS('Grid GenerationQueue'!AK$5:AK$467,'Grid GenerationQueue'!$AX$5:$AX$467,$B207,'Grid GenerationQueue'!$AY$5:$AY$467,$C207,'Grid GenerationQueue'!$BF$5:$BF$467,"&lt;&gt;"&amp;"")</f>
        <v>0</v>
      </c>
      <c r="AK207">
        <f>SUMIFS('Grid GenerationQueue'!AL$5:AL$467,'Grid GenerationQueue'!$AX$5:$AX$467,$B207,'Grid GenerationQueue'!$AY$5:$AY$467,$C207,'Grid GenerationQueue'!$BF$5:$BF$467,"&lt;&gt;"&amp;"")</f>
        <v>0</v>
      </c>
      <c r="AL207">
        <f>SUMIFS('Grid GenerationQueue'!AM$5:AM$467,'Grid GenerationQueue'!$AX$5:$AX$467,$B207,'Grid GenerationQueue'!$AY$5:$AY$467,$C207,'Grid GenerationQueue'!$BF$5:$BF$467,"&lt;&gt;"&amp;"")</f>
        <v>0</v>
      </c>
      <c r="AM207">
        <f>SUMIFS('Grid GenerationQueue'!AN$5:AN$467,'Grid GenerationQueue'!$AX$5:$AX$467,$B207,'Grid GenerationQueue'!$AY$5:$AY$467,$C207,'Grid GenerationQueue'!$BF$5:$BF$467,"&lt;&gt;"&amp;"")</f>
        <v>0</v>
      </c>
      <c r="AN207">
        <f>SUMIFS('Grid GenerationQueue'!AO$5:AO$467,'Grid GenerationQueue'!$AX$5:$AX$467,$B207,'Grid GenerationQueue'!$AY$5:$AY$467,$C207,'Grid GenerationQueue'!$BF$5:$BF$467,"&lt;&gt;"&amp;"")</f>
        <v>0</v>
      </c>
      <c r="AO207">
        <f>SUMIFS('Grid GenerationQueue'!AP$5:AP$467,'Grid GenerationQueue'!$AX$5:$AX$467,$B207,'Grid GenerationQueue'!$AY$5:$AY$467,$C207,'Grid GenerationQueue'!$BF$5:$BF$467,"&lt;&gt;"&amp;"")</f>
        <v>0</v>
      </c>
      <c r="AQ207">
        <f>SUMIFS('Grid GenerationQueue'!AE$5:AE$467,'Grid GenerationQueue'!$AX$5:$AX$467,$B207,'Grid GenerationQueue'!$AY$5:$AY$467,$C207)</f>
        <v>20</v>
      </c>
      <c r="AR207">
        <f>SUMIFS('Grid GenerationQueue'!AF$5:AF$467,'Grid GenerationQueue'!$AX$5:$AX$467,$B207,'Grid GenerationQueue'!$AY$5:$AY$467,$C207)</f>
        <v>20</v>
      </c>
      <c r="AS207">
        <f>SUMIFS('Grid GenerationQueue'!AG$5:AG$467,'Grid GenerationQueue'!$AX$5:$AX$467,$B207,'Grid GenerationQueue'!$AY$5:$AY$467,$C207)</f>
        <v>0</v>
      </c>
      <c r="AT207">
        <f>SUMIFS('Grid GenerationQueue'!AH$5:AH$467,'Grid GenerationQueue'!$AX$5:$AX$467,$B207,'Grid GenerationQueue'!$AY$5:$AY$467,$C207)</f>
        <v>0</v>
      </c>
      <c r="AU207">
        <f>SUMIFS('Grid GenerationQueue'!AI$5:AI$467,'Grid GenerationQueue'!$AX$5:$AX$467,$B207,'Grid GenerationQueue'!$AY$5:$AY$467,$C207)</f>
        <v>1</v>
      </c>
      <c r="AV207">
        <f>SUMIFS('Grid GenerationQueue'!AJ$5:AJ$467,'Grid GenerationQueue'!$AX$5:$AX$467,$B207,'Grid GenerationQueue'!$AY$5:$AY$467,$C207)</f>
        <v>0</v>
      </c>
      <c r="AW207">
        <f>SUMIFS('Grid GenerationQueue'!AK$5:AK$467,'Grid GenerationQueue'!$AX$5:$AX$467,$B207,'Grid GenerationQueue'!$AY$5:$AY$467,$C207)</f>
        <v>0</v>
      </c>
      <c r="AX207">
        <f>SUMIFS('Grid GenerationQueue'!AL$5:AL$467,'Grid GenerationQueue'!$AX$5:$AX$467,$B207,'Grid GenerationQueue'!$AY$5:$AY$467,$C207)</f>
        <v>0</v>
      </c>
      <c r="AY207">
        <f>SUMIFS('Grid GenerationQueue'!AM$5:AM$467,'Grid GenerationQueue'!$AX$5:$AX$467,$B207,'Grid GenerationQueue'!$AY$5:$AY$467,$C207)</f>
        <v>0</v>
      </c>
      <c r="AZ207">
        <f>SUMIFS('Grid GenerationQueue'!AN$5:AN$467,'Grid GenerationQueue'!$AX$5:$AX$467,$B207,'Grid GenerationQueue'!$AY$5:$AY$467,$C207)</f>
        <v>0</v>
      </c>
      <c r="BA207">
        <f>SUMIFS('Grid GenerationQueue'!AO$5:AO$467,'Grid GenerationQueue'!$AX$5:$AX$467,$B207,'Grid GenerationQueue'!$AY$5:$AY$467,$C207)</f>
        <v>0</v>
      </c>
      <c r="BB207">
        <f>SUMIFS('Grid GenerationQueue'!AP$5:AP$467,'Grid GenerationQueue'!$AX$5:$AX$467,$B207,'Grid GenerationQueue'!$AY$5:$AY$467,$C207)</f>
        <v>0</v>
      </c>
      <c r="BD207">
        <f>SUMIFS('Grid GenerationQueue'!AE$5:AE$467,'Grid GenerationQueue'!$AX$5:$AX$467,$B207,'Grid GenerationQueue'!$AY$5:$AY$467,$C207,'Grid GenerationQueue'!$BH$5:$BH$467,"Executed",'Grid GenerationQueue'!$BB$5:$BB$467,"&lt;"&amp;$BE$3)</f>
        <v>20</v>
      </c>
      <c r="BE207">
        <f>SUMIFS('Grid GenerationQueue'!AF$5:AF$467,'Grid GenerationQueue'!$AX$5:$AX$467,$B207,'Grid GenerationQueue'!$AY$5:$AY$467,$C207,'Grid GenerationQueue'!$BH$5:$BH$467,"Executed",'Grid GenerationQueue'!$BB$5:$BB$467,"&lt;"&amp;$BE$3)</f>
        <v>20</v>
      </c>
      <c r="BF207">
        <f>SUMIFS('Grid GenerationQueue'!AG$5:AG$467,'Grid GenerationQueue'!$AX$5:$AX$467,$B207,'Grid GenerationQueue'!$AY$5:$AY$467,$C207,'Grid GenerationQueue'!$BH$5:$BH$467,"Executed",'Grid GenerationQueue'!$BB$5:$BB$467,"&lt;"&amp;$BE$3)</f>
        <v>0</v>
      </c>
      <c r="BG207">
        <f>SUMIFS('Grid GenerationQueue'!AH$5:AH$467,'Grid GenerationQueue'!$AX$5:$AX$467,$B207,'Grid GenerationQueue'!$AY$5:$AY$467,$C207,'Grid GenerationQueue'!$BH$5:$BH$467,"Executed",'Grid GenerationQueue'!$BB$5:$BB$467,"&lt;"&amp;$BE$3)</f>
        <v>0</v>
      </c>
      <c r="BH207">
        <f>SUMIFS('Grid GenerationQueue'!AI$5:AI$467,'Grid GenerationQueue'!$AX$5:$AX$467,$B207,'Grid GenerationQueue'!$AY$5:$AY$467,$C207,'Grid GenerationQueue'!$BH$5:$BH$467,"Executed",'Grid GenerationQueue'!$BB$5:$BB$467,"&lt;"&amp;$BE$3)</f>
        <v>1</v>
      </c>
      <c r="BI207">
        <f>SUMIFS('Grid GenerationQueue'!AJ$5:AJ$467,'Grid GenerationQueue'!$AX$5:$AX$467,$B207,'Grid GenerationQueue'!$AY$5:$AY$467,$C207,'Grid GenerationQueue'!$BH$5:$BH$467,"Executed",'Grid GenerationQueue'!$BB$5:$BB$467,"&lt;"&amp;$BE$3)</f>
        <v>0</v>
      </c>
      <c r="BJ207">
        <f>SUMIFS('Grid GenerationQueue'!AK$5:AK$467,'Grid GenerationQueue'!$AX$5:$AX$467,$B207,'Grid GenerationQueue'!$AY$5:$AY$467,$C207,'Grid GenerationQueue'!$BH$5:$BH$467,"Executed",'Grid GenerationQueue'!$BB$5:$BB$467,"&lt;"&amp;$BE$3)</f>
        <v>0</v>
      </c>
      <c r="BK207">
        <f>SUMIFS('Grid GenerationQueue'!AL$5:AL$467,'Grid GenerationQueue'!$AX$5:$AX$467,$B207,'Grid GenerationQueue'!$AY$5:$AY$467,$C207,'Grid GenerationQueue'!$BH$5:$BH$467,"Executed",'Grid GenerationQueue'!$BB$5:$BB$467,"&lt;"&amp;$BE$3)</f>
        <v>0</v>
      </c>
      <c r="BL207">
        <f>SUMIFS('Grid GenerationQueue'!AM$5:AM$467,'Grid GenerationQueue'!$AX$5:$AX$467,$B207,'Grid GenerationQueue'!$AY$5:$AY$467,$C207,'Grid GenerationQueue'!$BH$5:$BH$467,"Executed",'Grid GenerationQueue'!$BB$5:$BB$467,"&lt;"&amp;$BE$3)</f>
        <v>0</v>
      </c>
      <c r="BM207">
        <f>SUMIFS('Grid GenerationQueue'!AN$5:AN$467,'Grid GenerationQueue'!$AX$5:$AX$467,$B207,'Grid GenerationQueue'!$AY$5:$AY$467,$C207,'Grid GenerationQueue'!$BH$5:$BH$467,"Executed",'Grid GenerationQueue'!$BB$5:$BB$467,"&lt;"&amp;$BE$3)</f>
        <v>0</v>
      </c>
      <c r="BN207">
        <f>SUMIFS('Grid GenerationQueue'!AO$5:AO$467,'Grid GenerationQueue'!$AX$5:$AX$467,$B207,'Grid GenerationQueue'!$AY$5:$AY$467,$C207,'Grid GenerationQueue'!$BH$5:$BH$467,"Executed",'Grid GenerationQueue'!$BB$5:$BB$467,"&lt;"&amp;$BE$3)</f>
        <v>0</v>
      </c>
      <c r="BO207">
        <f>SUMIFS('Grid GenerationQueue'!AP$5:AP$467,'Grid GenerationQueue'!$AX$5:$AX$467,$B207,'Grid GenerationQueue'!$AY$5:$AY$467,$C207,'Grid GenerationQueue'!$BH$5:$BH$467,"Executed",'Grid GenerationQueue'!$BB$5:$BB$467,"&lt;"&amp;$BE$3)</f>
        <v>0</v>
      </c>
      <c r="BQ207">
        <f>SUMIFS('Grid GenerationQueue'!AE$5:AE$467,'Grid GenerationQueue'!$AX$5:$AX$467,$B207,'Grid GenerationQueue'!$AY$5:$AY$467,$C207,'Grid GenerationQueue'!$BF$5:$BF$467,"&lt;&gt;"&amp;"",'Grid GenerationQueue'!$BB$5:$BB$467,"&lt;"&amp;$BE$3)</f>
        <v>20</v>
      </c>
      <c r="BR207">
        <f>SUMIFS('Grid GenerationQueue'!AF$5:AF$467,'Grid GenerationQueue'!$AX$5:$AX$467,$B207,'Grid GenerationQueue'!$AY$5:$AY$467,$C207,'Grid GenerationQueue'!$BF$5:$BF$467,"&lt;&gt;"&amp;"",'Grid GenerationQueue'!$BB$5:$BB$467,"&lt;"&amp;$BE$3)</f>
        <v>20</v>
      </c>
      <c r="BS207">
        <f>SUMIFS('Grid GenerationQueue'!AG$5:AG$467,'Grid GenerationQueue'!$AX$5:$AX$467,$B207,'Grid GenerationQueue'!$AY$5:$AY$467,$C207,'Grid GenerationQueue'!$BF$5:$BF$467,"&lt;&gt;"&amp;"",'Grid GenerationQueue'!$BB$5:$BB$467,"&lt;"&amp;$BE$3)</f>
        <v>0</v>
      </c>
      <c r="BT207">
        <f>SUMIFS('Grid GenerationQueue'!AH$5:AH$467,'Grid GenerationQueue'!$AX$5:$AX$467,$B207,'Grid GenerationQueue'!$AY$5:$AY$467,$C207,'Grid GenerationQueue'!$BF$5:$BF$467,"&lt;&gt;"&amp;"",'Grid GenerationQueue'!$BB$5:$BB$467,"&lt;"&amp;$BE$3)</f>
        <v>0</v>
      </c>
      <c r="BU207">
        <f>SUMIFS('Grid GenerationQueue'!AI$5:AI$467,'Grid GenerationQueue'!$AX$5:$AX$467,$B207,'Grid GenerationQueue'!$AY$5:$AY$467,$C207,'Grid GenerationQueue'!$BF$5:$BF$467,"&lt;&gt;"&amp;"",'Grid GenerationQueue'!$BB$5:$BB$467,"&lt;"&amp;$BE$3)</f>
        <v>1</v>
      </c>
      <c r="BV207">
        <f>SUMIFS('Grid GenerationQueue'!AJ$5:AJ$467,'Grid GenerationQueue'!$AX$5:$AX$467,$B207,'Grid GenerationQueue'!$AY$5:$AY$467,$C207,'Grid GenerationQueue'!$BF$5:$BF$467,"&lt;&gt;"&amp;"",'Grid GenerationQueue'!$BB$5:$BB$467,"&lt;"&amp;$BE$3)</f>
        <v>0</v>
      </c>
      <c r="BW207">
        <f>SUMIFS('Grid GenerationQueue'!AK$5:AK$467,'Grid GenerationQueue'!$AX$5:$AX$467,$B207,'Grid GenerationQueue'!$AY$5:$AY$467,$C207,'Grid GenerationQueue'!$BF$5:$BF$467,"&lt;&gt;"&amp;"",'Grid GenerationQueue'!$BB$5:$BB$467,"&lt;"&amp;$BE$3)</f>
        <v>0</v>
      </c>
      <c r="BX207">
        <f>SUMIFS('Grid GenerationQueue'!AL$5:AL$467,'Grid GenerationQueue'!$AX$5:$AX$467,$B207,'Grid GenerationQueue'!$AY$5:$AY$467,$C207,'Grid GenerationQueue'!$BF$5:$BF$467,"&lt;&gt;"&amp;"",'Grid GenerationQueue'!$BB$5:$BB$467,"&lt;"&amp;$BE$3)</f>
        <v>0</v>
      </c>
      <c r="BY207">
        <f>SUMIFS('Grid GenerationQueue'!AM$5:AM$467,'Grid GenerationQueue'!$AX$5:$AX$467,$B207,'Grid GenerationQueue'!$AY$5:$AY$467,$C207,'Grid GenerationQueue'!$BF$5:$BF$467,"&lt;&gt;"&amp;"",'Grid GenerationQueue'!$BB$5:$BB$467,"&lt;"&amp;$BE$3)</f>
        <v>0</v>
      </c>
      <c r="BZ207">
        <f>SUMIFS('Grid GenerationQueue'!AN$5:AN$467,'Grid GenerationQueue'!$AX$5:$AX$467,$B207,'Grid GenerationQueue'!$AY$5:$AY$467,$C207,'Grid GenerationQueue'!$BF$5:$BF$467,"&lt;&gt;"&amp;"",'Grid GenerationQueue'!$BB$5:$BB$467,"&lt;"&amp;$BE$3)</f>
        <v>0</v>
      </c>
      <c r="CA207">
        <f>SUMIFS('Grid GenerationQueue'!AO$5:AO$467,'Grid GenerationQueue'!$AX$5:$AX$467,$B207,'Grid GenerationQueue'!$AY$5:$AY$467,$C207,'Grid GenerationQueue'!$BF$5:$BF$467,"&lt;&gt;"&amp;"",'Grid GenerationQueue'!$BB$5:$BB$467,"&lt;"&amp;$BE$3)</f>
        <v>0</v>
      </c>
      <c r="CB207">
        <f>SUMIFS('Grid GenerationQueue'!AP$5:AP$467,'Grid GenerationQueue'!$AX$5:$AX$467,$B207,'Grid GenerationQueue'!$AY$5:$AY$467,$C207,'Grid GenerationQueue'!$BF$5:$BF$467,"&lt;&gt;"&amp;"",'Grid GenerationQueue'!$BB$5:$BB$467,"&lt;"&amp;$BE$3)</f>
        <v>0</v>
      </c>
      <c r="CD207">
        <f>SUMIFS('Grid GenerationQueue'!AE$5:AE$467,'Grid GenerationQueue'!$AX$5:$AX$467,$B207,'Grid GenerationQueue'!$AY$5:$AY$467,$C207,'Grid GenerationQueue'!$BB$5:$BB$467,"&lt;"&amp;$BE$3)</f>
        <v>20</v>
      </c>
      <c r="CE207">
        <f>SUMIFS('Grid GenerationQueue'!AF$5:AF$467,'Grid GenerationQueue'!$AX$5:$AX$467,$B207,'Grid GenerationQueue'!$AY$5:$AY$467,$C207,'Grid GenerationQueue'!$BB$5:$BB$467,"&lt;"&amp;$BE$3)</f>
        <v>20</v>
      </c>
      <c r="CF207">
        <f>SUMIFS('Grid GenerationQueue'!AG$5:AG$467,'Grid GenerationQueue'!$AX$5:$AX$467,$B207,'Grid GenerationQueue'!$AY$5:$AY$467,$C207,'Grid GenerationQueue'!$BB$5:$BB$467,"&lt;"&amp;$BE$3)</f>
        <v>0</v>
      </c>
      <c r="CG207">
        <f>SUMIFS('Grid GenerationQueue'!AH$5:AH$467,'Grid GenerationQueue'!$AX$5:$AX$467,$B207,'Grid GenerationQueue'!$AY$5:$AY$467,$C207,'Grid GenerationQueue'!$BB$5:$BB$467,"&lt;"&amp;$BE$3)</f>
        <v>0</v>
      </c>
      <c r="CH207">
        <f>SUMIFS('Grid GenerationQueue'!AI$5:AI$467,'Grid GenerationQueue'!$AX$5:$AX$467,$B207,'Grid GenerationQueue'!$AY$5:$AY$467,$C207,'Grid GenerationQueue'!$BB$5:$BB$467,"&lt;"&amp;$BE$3)</f>
        <v>1</v>
      </c>
      <c r="CI207">
        <f>SUMIFS('Grid GenerationQueue'!AJ$5:AJ$467,'Grid GenerationQueue'!$AX$5:$AX$467,$B207,'Grid GenerationQueue'!$AY$5:$AY$467,$C207,'Grid GenerationQueue'!$BB$5:$BB$467,"&lt;"&amp;$BE$3)</f>
        <v>0</v>
      </c>
      <c r="CJ207">
        <f>SUMIFS('Grid GenerationQueue'!AK$5:AK$467,'Grid GenerationQueue'!$AX$5:$AX$467,$B207,'Grid GenerationQueue'!$AY$5:$AY$467,$C207,'Grid GenerationQueue'!$BB$5:$BB$467,"&lt;"&amp;$BE$3)</f>
        <v>0</v>
      </c>
      <c r="CK207">
        <f>SUMIFS('Grid GenerationQueue'!AL$5:AL$467,'Grid GenerationQueue'!$AX$5:$AX$467,$B207,'Grid GenerationQueue'!$AY$5:$AY$467,$C207,'Grid GenerationQueue'!$BB$5:$BB$467,"&lt;"&amp;$BE$3)</f>
        <v>0</v>
      </c>
      <c r="CL207">
        <f>SUMIFS('Grid GenerationQueue'!AM$5:AM$467,'Grid GenerationQueue'!$AX$5:$AX$467,$B207,'Grid GenerationQueue'!$AY$5:$AY$467,$C207,'Grid GenerationQueue'!$BB$5:$BB$467,"&lt;"&amp;$BE$3)</f>
        <v>0</v>
      </c>
      <c r="CM207">
        <f>SUMIFS('Grid GenerationQueue'!AN$5:AN$467,'Grid GenerationQueue'!$AX$5:$AX$467,$B207,'Grid GenerationQueue'!$AY$5:$AY$467,$C207,'Grid GenerationQueue'!$BB$5:$BB$467,"&lt;"&amp;$BE$3)</f>
        <v>0</v>
      </c>
      <c r="CN207">
        <f>SUMIFS('Grid GenerationQueue'!AO$5:AO$467,'Grid GenerationQueue'!$AX$5:$AX$467,$B207,'Grid GenerationQueue'!$AY$5:$AY$467,$C207,'Grid GenerationQueue'!$BB$5:$BB$467,"&lt;"&amp;$BE$3)</f>
        <v>0</v>
      </c>
      <c r="CO207">
        <f>SUMIFS('Grid GenerationQueue'!AP$5:AP$467,'Grid GenerationQueue'!$AX$5:$AX$467,$B207,'Grid GenerationQueue'!$AY$5:$AY$467,$C207,'Grid GenerationQueue'!$BB$5:$BB$467,"&lt;"&amp;$BE$3)</f>
        <v>0</v>
      </c>
    </row>
    <row r="208" spans="1:93" x14ac:dyDescent="0.35">
      <c r="A208" t="s">
        <v>4653</v>
      </c>
      <c r="B208" t="s">
        <v>4738</v>
      </c>
      <c r="C208">
        <v>115</v>
      </c>
      <c r="D208">
        <f>SUMIFS('Grid GenerationQueue'!AE$5:AE$467,'Grid GenerationQueue'!$AX$5:$AX$467,$B208,'Grid GenerationQueue'!$AY$5:$AY$467,$C208,'Grid GenerationQueue'!$BI$5:$BI$467,"&lt;4")</f>
        <v>0</v>
      </c>
      <c r="E208">
        <f>SUMIFS('Grid GenerationQueue'!AF$5:AF$467,'Grid GenerationQueue'!$AX$5:$AX$467,$B208,'Grid GenerationQueue'!$AY$5:$AY$467,$C208,'Grid GenerationQueue'!$BI$5:$BI$467,"&lt;4")</f>
        <v>0</v>
      </c>
      <c r="F208">
        <f>SUMIFS('Grid GenerationQueue'!AG$5:AG$467,'Grid GenerationQueue'!$AX$5:$AX$467,$B208,'Grid GenerationQueue'!$AY$5:$AY$467,$C208,'Grid GenerationQueue'!$BI$5:$BI$467,"&lt;4")</f>
        <v>0</v>
      </c>
      <c r="G208">
        <f>SUMIFS('Grid GenerationQueue'!AH$5:AH$467,'Grid GenerationQueue'!$AX$5:$AX$467,$B208,'Grid GenerationQueue'!$AY$5:$AY$467,$C208,'Grid GenerationQueue'!$BI$5:$BI$467,"&lt;4")</f>
        <v>0</v>
      </c>
      <c r="H208">
        <f>SUMIFS('Grid GenerationQueue'!AI$5:AI$467,'Grid GenerationQueue'!$AX$5:$AX$467,$B208,'Grid GenerationQueue'!$AY$5:$AY$467,$C208,'Grid GenerationQueue'!$BI$5:$BI$467,"&lt;4")</f>
        <v>0</v>
      </c>
      <c r="I208">
        <f>SUMIFS('Grid GenerationQueue'!AJ$5:AJ$467,'Grid GenerationQueue'!$AX$5:$AX$467,$B208,'Grid GenerationQueue'!$AY$5:$AY$467,$C208,'Grid GenerationQueue'!$BI$5:$BI$467,"&lt;4")</f>
        <v>0</v>
      </c>
      <c r="J208">
        <f>SUMIFS('Grid GenerationQueue'!AK$5:AK$467,'Grid GenerationQueue'!$AX$5:$AX$467,$B208,'Grid GenerationQueue'!$AY$5:$AY$467,$C208,'Grid GenerationQueue'!$BI$5:$BI$467,"&lt;4")</f>
        <v>0</v>
      </c>
      <c r="K208">
        <f>SUMIFS('Grid GenerationQueue'!AL$5:AL$467,'Grid GenerationQueue'!$AX$5:$AX$467,$B208,'Grid GenerationQueue'!$AY$5:$AY$467,$C208,'Grid GenerationQueue'!$BI$5:$BI$467,"&lt;4")</f>
        <v>0</v>
      </c>
      <c r="L208">
        <f>SUMIFS('Grid GenerationQueue'!AM$5:AM$467,'Grid GenerationQueue'!$AX$5:$AX$467,$B208,'Grid GenerationQueue'!$AY$5:$AY$467,$C208,'Grid GenerationQueue'!$BI$5:$BI$467,"&lt;4")</f>
        <v>0</v>
      </c>
      <c r="M208">
        <f>SUMIFS('Grid GenerationQueue'!AN$5:AN$467,'Grid GenerationQueue'!$AX$5:$AX$467,$B208,'Grid GenerationQueue'!$AY$5:$AY$467,$C208,'Grid GenerationQueue'!$BI$5:$BI$467,"&lt;4")</f>
        <v>0</v>
      </c>
      <c r="N208">
        <f>SUMIFS('Grid GenerationQueue'!AO$5:AO$467,'Grid GenerationQueue'!$AX$5:$AX$467,$B208,'Grid GenerationQueue'!$AY$5:$AY$467,$C208,'Grid GenerationQueue'!$BI$5:$BI$467,"&lt;4")</f>
        <v>0</v>
      </c>
      <c r="O208">
        <f>SUMIFS('Grid GenerationQueue'!AP$5:AP$467,'Grid GenerationQueue'!$AX$5:$AX$467,$B208,'Grid GenerationQueue'!$AY$5:$AY$467,$C208,'Grid GenerationQueue'!$BI$5:$BI$467,"&lt;4")</f>
        <v>0</v>
      </c>
      <c r="Q208">
        <f>SUMIFS('Grid GenerationQueue'!AE$5:AE$467,'Grid GenerationQueue'!$AX$5:$AX$467,$B208,'Grid GenerationQueue'!$AY$5:$AY$467,$C208,'Grid GenerationQueue'!$BH$5:$BH$467,"Executed")</f>
        <v>0</v>
      </c>
      <c r="R208">
        <f>SUMIFS('Grid GenerationQueue'!AF$5:AF$467,'Grid GenerationQueue'!$AX$5:$AX$467,$B208,'Grid GenerationQueue'!$AY$5:$AY$467,$C208,'Grid GenerationQueue'!$BH$5:$BH$467,"Executed")</f>
        <v>0</v>
      </c>
      <c r="S208">
        <f>SUMIFS('Grid GenerationQueue'!AG$5:AG$467,'Grid GenerationQueue'!$AX$5:$AX$467,$B208,'Grid GenerationQueue'!$AY$5:$AY$467,$C208,'Grid GenerationQueue'!$BH$5:$BH$467,"Executed")</f>
        <v>0</v>
      </c>
      <c r="T208">
        <f>SUMIFS('Grid GenerationQueue'!AH$5:AH$467,'Grid GenerationQueue'!$AX$5:$AX$467,$B208,'Grid GenerationQueue'!$AY$5:$AY$467,$C208,'Grid GenerationQueue'!$BH$5:$BH$467,"Executed")</f>
        <v>0</v>
      </c>
      <c r="U208">
        <f>SUMIFS('Grid GenerationQueue'!AI$5:AI$467,'Grid GenerationQueue'!$AX$5:$AX$467,$B208,'Grid GenerationQueue'!$AY$5:$AY$467,$C208,'Grid GenerationQueue'!$BH$5:$BH$467,"Executed")</f>
        <v>0</v>
      </c>
      <c r="V208">
        <f>SUMIFS('Grid GenerationQueue'!AJ$5:AJ$467,'Grid GenerationQueue'!$AX$5:$AX$467,$B208,'Grid GenerationQueue'!$AY$5:$AY$467,$C208,'Grid GenerationQueue'!$BH$5:$BH$467,"Executed")</f>
        <v>0</v>
      </c>
      <c r="W208">
        <f>SUMIFS('Grid GenerationQueue'!AK$5:AK$467,'Grid GenerationQueue'!$AX$5:$AX$467,$B208,'Grid GenerationQueue'!$AY$5:$AY$467,$C208,'Grid GenerationQueue'!$BH$5:$BH$467,"Executed")</f>
        <v>0</v>
      </c>
      <c r="X208">
        <f>SUMIFS('Grid GenerationQueue'!AL$5:AL$467,'Grid GenerationQueue'!$AX$5:$AX$467,$B208,'Grid GenerationQueue'!$AY$5:$AY$467,$C208,'Grid GenerationQueue'!$BH$5:$BH$467,"Executed")</f>
        <v>0</v>
      </c>
      <c r="Y208">
        <f>SUMIFS('Grid GenerationQueue'!AM$5:AM$467,'Grid GenerationQueue'!$AX$5:$AX$467,$B208,'Grid GenerationQueue'!$AY$5:$AY$467,$C208,'Grid GenerationQueue'!$BH$5:$BH$467,"Executed")</f>
        <v>0</v>
      </c>
      <c r="Z208">
        <f>SUMIFS('Grid GenerationQueue'!AN$5:AN$467,'Grid GenerationQueue'!$AX$5:$AX$467,$B208,'Grid GenerationQueue'!$AY$5:$AY$467,$C208,'Grid GenerationQueue'!$BH$5:$BH$467,"Executed")</f>
        <v>0</v>
      </c>
      <c r="AA208">
        <f>SUMIFS('Grid GenerationQueue'!AO$5:AO$467,'Grid GenerationQueue'!$AX$5:$AX$467,$B208,'Grid GenerationQueue'!$AY$5:$AY$467,$C208,'Grid GenerationQueue'!$BH$5:$BH$467,"Executed")</f>
        <v>0</v>
      </c>
      <c r="AB208">
        <f>SUMIFS('Grid GenerationQueue'!AP$5:AP$467,'Grid GenerationQueue'!$AX$5:$AX$467,$B208,'Grid GenerationQueue'!$AY$5:$AY$467,$C208,'Grid GenerationQueue'!$BH$5:$BH$467,"Executed")</f>
        <v>0</v>
      </c>
      <c r="AD208">
        <f>SUMIFS('Grid GenerationQueue'!AE$5:AE$467,'Grid GenerationQueue'!$AX$5:$AX$467,$B208,'Grid GenerationQueue'!$AY$5:$AY$467,$C208,'Grid GenerationQueue'!$BF$5:$BF$467,"&lt;&gt;"&amp;"")</f>
        <v>0</v>
      </c>
      <c r="AE208">
        <f>SUMIFS('Grid GenerationQueue'!AF$5:AF$467,'Grid GenerationQueue'!$AX$5:$AX$467,$B208,'Grid GenerationQueue'!$AY$5:$AY$467,$C208,'Grid GenerationQueue'!$BF$5:$BF$467,"&lt;&gt;"&amp;"")</f>
        <v>0</v>
      </c>
      <c r="AF208">
        <f>SUMIFS('Grid GenerationQueue'!AG$5:AG$467,'Grid GenerationQueue'!$AX$5:$AX$467,$B208,'Grid GenerationQueue'!$AY$5:$AY$467,$C208,'Grid GenerationQueue'!$BF$5:$BF$467,"&lt;&gt;"&amp;"")</f>
        <v>0</v>
      </c>
      <c r="AG208">
        <f>SUMIFS('Grid GenerationQueue'!AH$5:AH$467,'Grid GenerationQueue'!$AX$5:$AX$467,$B208,'Grid GenerationQueue'!$AY$5:$AY$467,$C208,'Grid GenerationQueue'!$BF$5:$BF$467,"&lt;&gt;"&amp;"")</f>
        <v>0</v>
      </c>
      <c r="AH208">
        <f>SUMIFS('Grid GenerationQueue'!AI$5:AI$467,'Grid GenerationQueue'!$AX$5:$AX$467,$B208,'Grid GenerationQueue'!$AY$5:$AY$467,$C208,'Grid GenerationQueue'!$BF$5:$BF$467,"&lt;&gt;"&amp;"")</f>
        <v>0</v>
      </c>
      <c r="AI208">
        <f>SUMIFS('Grid GenerationQueue'!AJ$5:AJ$467,'Grid GenerationQueue'!$AX$5:$AX$467,$B208,'Grid GenerationQueue'!$AY$5:$AY$467,$C208,'Grid GenerationQueue'!$BF$5:$BF$467,"&lt;&gt;"&amp;"")</f>
        <v>0</v>
      </c>
      <c r="AJ208">
        <f>SUMIFS('Grid GenerationQueue'!AK$5:AK$467,'Grid GenerationQueue'!$AX$5:$AX$467,$B208,'Grid GenerationQueue'!$AY$5:$AY$467,$C208,'Grid GenerationQueue'!$BF$5:$BF$467,"&lt;&gt;"&amp;"")</f>
        <v>0</v>
      </c>
      <c r="AK208">
        <f>SUMIFS('Grid GenerationQueue'!AL$5:AL$467,'Grid GenerationQueue'!$AX$5:$AX$467,$B208,'Grid GenerationQueue'!$AY$5:$AY$467,$C208,'Grid GenerationQueue'!$BF$5:$BF$467,"&lt;&gt;"&amp;"")</f>
        <v>0</v>
      </c>
      <c r="AL208">
        <f>SUMIFS('Grid GenerationQueue'!AM$5:AM$467,'Grid GenerationQueue'!$AX$5:$AX$467,$B208,'Grid GenerationQueue'!$AY$5:$AY$467,$C208,'Grid GenerationQueue'!$BF$5:$BF$467,"&lt;&gt;"&amp;"")</f>
        <v>0</v>
      </c>
      <c r="AM208">
        <f>SUMIFS('Grid GenerationQueue'!AN$5:AN$467,'Grid GenerationQueue'!$AX$5:$AX$467,$B208,'Grid GenerationQueue'!$AY$5:$AY$467,$C208,'Grid GenerationQueue'!$BF$5:$BF$467,"&lt;&gt;"&amp;"")</f>
        <v>0</v>
      </c>
      <c r="AN208">
        <f>SUMIFS('Grid GenerationQueue'!AO$5:AO$467,'Grid GenerationQueue'!$AX$5:$AX$467,$B208,'Grid GenerationQueue'!$AY$5:$AY$467,$C208,'Grid GenerationQueue'!$BF$5:$BF$467,"&lt;&gt;"&amp;"")</f>
        <v>0</v>
      </c>
      <c r="AO208">
        <f>SUMIFS('Grid GenerationQueue'!AP$5:AP$467,'Grid GenerationQueue'!$AX$5:$AX$467,$B208,'Grid GenerationQueue'!$AY$5:$AY$467,$C208,'Grid GenerationQueue'!$BF$5:$BF$467,"&lt;&gt;"&amp;"")</f>
        <v>0</v>
      </c>
      <c r="AQ208">
        <f>SUMIFS('Grid GenerationQueue'!AE$5:AE$467,'Grid GenerationQueue'!$AX$5:$AX$467,$B208,'Grid GenerationQueue'!$AY$5:$AY$467,$C208)</f>
        <v>0</v>
      </c>
      <c r="AR208">
        <f>SUMIFS('Grid GenerationQueue'!AF$5:AF$467,'Grid GenerationQueue'!$AX$5:$AX$467,$B208,'Grid GenerationQueue'!$AY$5:$AY$467,$C208)</f>
        <v>0</v>
      </c>
      <c r="AS208">
        <f>SUMIFS('Grid GenerationQueue'!AG$5:AG$467,'Grid GenerationQueue'!$AX$5:$AX$467,$B208,'Grid GenerationQueue'!$AY$5:$AY$467,$C208)</f>
        <v>0</v>
      </c>
      <c r="AT208">
        <f>SUMIFS('Grid GenerationQueue'!AH$5:AH$467,'Grid GenerationQueue'!$AX$5:$AX$467,$B208,'Grid GenerationQueue'!$AY$5:$AY$467,$C208)</f>
        <v>0</v>
      </c>
      <c r="AU208">
        <f>SUMIFS('Grid GenerationQueue'!AI$5:AI$467,'Grid GenerationQueue'!$AX$5:$AX$467,$B208,'Grid GenerationQueue'!$AY$5:$AY$467,$C208)</f>
        <v>0</v>
      </c>
      <c r="AV208">
        <f>SUMIFS('Grid GenerationQueue'!AJ$5:AJ$467,'Grid GenerationQueue'!$AX$5:$AX$467,$B208,'Grid GenerationQueue'!$AY$5:$AY$467,$C208)</f>
        <v>0</v>
      </c>
      <c r="AW208">
        <f>SUMIFS('Grid GenerationQueue'!AK$5:AK$467,'Grid GenerationQueue'!$AX$5:$AX$467,$B208,'Grid GenerationQueue'!$AY$5:$AY$467,$C208)</f>
        <v>0</v>
      </c>
      <c r="AX208">
        <f>SUMIFS('Grid GenerationQueue'!AL$5:AL$467,'Grid GenerationQueue'!$AX$5:$AX$467,$B208,'Grid GenerationQueue'!$AY$5:$AY$467,$C208)</f>
        <v>0</v>
      </c>
      <c r="AY208">
        <f>SUMIFS('Grid GenerationQueue'!AM$5:AM$467,'Grid GenerationQueue'!$AX$5:$AX$467,$B208,'Grid GenerationQueue'!$AY$5:$AY$467,$C208)</f>
        <v>0</v>
      </c>
      <c r="AZ208">
        <f>SUMIFS('Grid GenerationQueue'!AN$5:AN$467,'Grid GenerationQueue'!$AX$5:$AX$467,$B208,'Grid GenerationQueue'!$AY$5:$AY$467,$C208)</f>
        <v>0</v>
      </c>
      <c r="BA208">
        <f>SUMIFS('Grid GenerationQueue'!AO$5:AO$467,'Grid GenerationQueue'!$AX$5:$AX$467,$B208,'Grid GenerationQueue'!$AY$5:$AY$467,$C208)</f>
        <v>0</v>
      </c>
      <c r="BB208">
        <f>SUMIFS('Grid GenerationQueue'!AP$5:AP$467,'Grid GenerationQueue'!$AX$5:$AX$467,$B208,'Grid GenerationQueue'!$AY$5:$AY$467,$C208)</f>
        <v>0</v>
      </c>
      <c r="BD208">
        <f>SUMIFS('Grid GenerationQueue'!AE$5:AE$467,'Grid GenerationQueue'!$AX$5:$AX$467,$B208,'Grid GenerationQueue'!$AY$5:$AY$467,$C208,'Grid GenerationQueue'!$BH$5:$BH$467,"Executed",'Grid GenerationQueue'!$BB$5:$BB$467,"&lt;"&amp;$BE$3)</f>
        <v>0</v>
      </c>
      <c r="BE208">
        <f>SUMIFS('Grid GenerationQueue'!AF$5:AF$467,'Grid GenerationQueue'!$AX$5:$AX$467,$B208,'Grid GenerationQueue'!$AY$5:$AY$467,$C208,'Grid GenerationQueue'!$BH$5:$BH$467,"Executed",'Grid GenerationQueue'!$BB$5:$BB$467,"&lt;"&amp;$BE$3)</f>
        <v>0</v>
      </c>
      <c r="BF208">
        <f>SUMIFS('Grid GenerationQueue'!AG$5:AG$467,'Grid GenerationQueue'!$AX$5:$AX$467,$B208,'Grid GenerationQueue'!$AY$5:$AY$467,$C208,'Grid GenerationQueue'!$BH$5:$BH$467,"Executed",'Grid GenerationQueue'!$BB$5:$BB$467,"&lt;"&amp;$BE$3)</f>
        <v>0</v>
      </c>
      <c r="BG208">
        <f>SUMIFS('Grid GenerationQueue'!AH$5:AH$467,'Grid GenerationQueue'!$AX$5:$AX$467,$B208,'Grid GenerationQueue'!$AY$5:$AY$467,$C208,'Grid GenerationQueue'!$BH$5:$BH$467,"Executed",'Grid GenerationQueue'!$BB$5:$BB$467,"&lt;"&amp;$BE$3)</f>
        <v>0</v>
      </c>
      <c r="BH208">
        <f>SUMIFS('Grid GenerationQueue'!AI$5:AI$467,'Grid GenerationQueue'!$AX$5:$AX$467,$B208,'Grid GenerationQueue'!$AY$5:$AY$467,$C208,'Grid GenerationQueue'!$BH$5:$BH$467,"Executed",'Grid GenerationQueue'!$BB$5:$BB$467,"&lt;"&amp;$BE$3)</f>
        <v>0</v>
      </c>
      <c r="BI208">
        <f>SUMIFS('Grid GenerationQueue'!AJ$5:AJ$467,'Grid GenerationQueue'!$AX$5:$AX$467,$B208,'Grid GenerationQueue'!$AY$5:$AY$467,$C208,'Grid GenerationQueue'!$BH$5:$BH$467,"Executed",'Grid GenerationQueue'!$BB$5:$BB$467,"&lt;"&amp;$BE$3)</f>
        <v>0</v>
      </c>
      <c r="BJ208">
        <f>SUMIFS('Grid GenerationQueue'!AK$5:AK$467,'Grid GenerationQueue'!$AX$5:$AX$467,$B208,'Grid GenerationQueue'!$AY$5:$AY$467,$C208,'Grid GenerationQueue'!$BH$5:$BH$467,"Executed",'Grid GenerationQueue'!$BB$5:$BB$467,"&lt;"&amp;$BE$3)</f>
        <v>0</v>
      </c>
      <c r="BK208">
        <f>SUMIFS('Grid GenerationQueue'!AL$5:AL$467,'Grid GenerationQueue'!$AX$5:$AX$467,$B208,'Grid GenerationQueue'!$AY$5:$AY$467,$C208,'Grid GenerationQueue'!$BH$5:$BH$467,"Executed",'Grid GenerationQueue'!$BB$5:$BB$467,"&lt;"&amp;$BE$3)</f>
        <v>0</v>
      </c>
      <c r="BL208">
        <f>SUMIFS('Grid GenerationQueue'!AM$5:AM$467,'Grid GenerationQueue'!$AX$5:$AX$467,$B208,'Grid GenerationQueue'!$AY$5:$AY$467,$C208,'Grid GenerationQueue'!$BH$5:$BH$467,"Executed",'Grid GenerationQueue'!$BB$5:$BB$467,"&lt;"&amp;$BE$3)</f>
        <v>0</v>
      </c>
      <c r="BM208">
        <f>SUMIFS('Grid GenerationQueue'!AN$5:AN$467,'Grid GenerationQueue'!$AX$5:$AX$467,$B208,'Grid GenerationQueue'!$AY$5:$AY$467,$C208,'Grid GenerationQueue'!$BH$5:$BH$467,"Executed",'Grid GenerationQueue'!$BB$5:$BB$467,"&lt;"&amp;$BE$3)</f>
        <v>0</v>
      </c>
      <c r="BN208">
        <f>SUMIFS('Grid GenerationQueue'!AO$5:AO$467,'Grid GenerationQueue'!$AX$5:$AX$467,$B208,'Grid GenerationQueue'!$AY$5:$AY$467,$C208,'Grid GenerationQueue'!$BH$5:$BH$467,"Executed",'Grid GenerationQueue'!$BB$5:$BB$467,"&lt;"&amp;$BE$3)</f>
        <v>0</v>
      </c>
      <c r="BO208">
        <f>SUMIFS('Grid GenerationQueue'!AP$5:AP$467,'Grid GenerationQueue'!$AX$5:$AX$467,$B208,'Grid GenerationQueue'!$AY$5:$AY$467,$C208,'Grid GenerationQueue'!$BH$5:$BH$467,"Executed",'Grid GenerationQueue'!$BB$5:$BB$467,"&lt;"&amp;$BE$3)</f>
        <v>0</v>
      </c>
      <c r="BQ208">
        <f>SUMIFS('Grid GenerationQueue'!AE$5:AE$467,'Grid GenerationQueue'!$AX$5:$AX$467,$B208,'Grid GenerationQueue'!$AY$5:$AY$467,$C208,'Grid GenerationQueue'!$BF$5:$BF$467,"&lt;&gt;"&amp;"",'Grid GenerationQueue'!$BB$5:$BB$467,"&lt;"&amp;$BE$3)</f>
        <v>0</v>
      </c>
      <c r="BR208">
        <f>SUMIFS('Grid GenerationQueue'!AF$5:AF$467,'Grid GenerationQueue'!$AX$5:$AX$467,$B208,'Grid GenerationQueue'!$AY$5:$AY$467,$C208,'Grid GenerationQueue'!$BF$5:$BF$467,"&lt;&gt;"&amp;"",'Grid GenerationQueue'!$BB$5:$BB$467,"&lt;"&amp;$BE$3)</f>
        <v>0</v>
      </c>
      <c r="BS208">
        <f>SUMIFS('Grid GenerationQueue'!AG$5:AG$467,'Grid GenerationQueue'!$AX$5:$AX$467,$B208,'Grid GenerationQueue'!$AY$5:$AY$467,$C208,'Grid GenerationQueue'!$BF$5:$BF$467,"&lt;&gt;"&amp;"",'Grid GenerationQueue'!$BB$5:$BB$467,"&lt;"&amp;$BE$3)</f>
        <v>0</v>
      </c>
      <c r="BT208">
        <f>SUMIFS('Grid GenerationQueue'!AH$5:AH$467,'Grid GenerationQueue'!$AX$5:$AX$467,$B208,'Grid GenerationQueue'!$AY$5:$AY$467,$C208,'Grid GenerationQueue'!$BF$5:$BF$467,"&lt;&gt;"&amp;"",'Grid GenerationQueue'!$BB$5:$BB$467,"&lt;"&amp;$BE$3)</f>
        <v>0</v>
      </c>
      <c r="BU208">
        <f>SUMIFS('Grid GenerationQueue'!AI$5:AI$467,'Grid GenerationQueue'!$AX$5:$AX$467,$B208,'Grid GenerationQueue'!$AY$5:$AY$467,$C208,'Grid GenerationQueue'!$BF$5:$BF$467,"&lt;&gt;"&amp;"",'Grid GenerationQueue'!$BB$5:$BB$467,"&lt;"&amp;$BE$3)</f>
        <v>0</v>
      </c>
      <c r="BV208">
        <f>SUMIFS('Grid GenerationQueue'!AJ$5:AJ$467,'Grid GenerationQueue'!$AX$5:$AX$467,$B208,'Grid GenerationQueue'!$AY$5:$AY$467,$C208,'Grid GenerationQueue'!$BF$5:$BF$467,"&lt;&gt;"&amp;"",'Grid GenerationQueue'!$BB$5:$BB$467,"&lt;"&amp;$BE$3)</f>
        <v>0</v>
      </c>
      <c r="BW208">
        <f>SUMIFS('Grid GenerationQueue'!AK$5:AK$467,'Grid GenerationQueue'!$AX$5:$AX$467,$B208,'Grid GenerationQueue'!$AY$5:$AY$467,$C208,'Grid GenerationQueue'!$BF$5:$BF$467,"&lt;&gt;"&amp;"",'Grid GenerationQueue'!$BB$5:$BB$467,"&lt;"&amp;$BE$3)</f>
        <v>0</v>
      </c>
      <c r="BX208">
        <f>SUMIFS('Grid GenerationQueue'!AL$5:AL$467,'Grid GenerationQueue'!$AX$5:$AX$467,$B208,'Grid GenerationQueue'!$AY$5:$AY$467,$C208,'Grid GenerationQueue'!$BF$5:$BF$467,"&lt;&gt;"&amp;"",'Grid GenerationQueue'!$BB$5:$BB$467,"&lt;"&amp;$BE$3)</f>
        <v>0</v>
      </c>
      <c r="BY208">
        <f>SUMIFS('Grid GenerationQueue'!AM$5:AM$467,'Grid GenerationQueue'!$AX$5:$AX$467,$B208,'Grid GenerationQueue'!$AY$5:$AY$467,$C208,'Grid GenerationQueue'!$BF$5:$BF$467,"&lt;&gt;"&amp;"",'Grid GenerationQueue'!$BB$5:$BB$467,"&lt;"&amp;$BE$3)</f>
        <v>0</v>
      </c>
      <c r="BZ208">
        <f>SUMIFS('Grid GenerationQueue'!AN$5:AN$467,'Grid GenerationQueue'!$AX$5:$AX$467,$B208,'Grid GenerationQueue'!$AY$5:$AY$467,$C208,'Grid GenerationQueue'!$BF$5:$BF$467,"&lt;&gt;"&amp;"",'Grid GenerationQueue'!$BB$5:$BB$467,"&lt;"&amp;$BE$3)</f>
        <v>0</v>
      </c>
      <c r="CA208">
        <f>SUMIFS('Grid GenerationQueue'!AO$5:AO$467,'Grid GenerationQueue'!$AX$5:$AX$467,$B208,'Grid GenerationQueue'!$AY$5:$AY$467,$C208,'Grid GenerationQueue'!$BF$5:$BF$467,"&lt;&gt;"&amp;"",'Grid GenerationQueue'!$BB$5:$BB$467,"&lt;"&amp;$BE$3)</f>
        <v>0</v>
      </c>
      <c r="CB208">
        <f>SUMIFS('Grid GenerationQueue'!AP$5:AP$467,'Grid GenerationQueue'!$AX$5:$AX$467,$B208,'Grid GenerationQueue'!$AY$5:$AY$467,$C208,'Grid GenerationQueue'!$BF$5:$BF$467,"&lt;&gt;"&amp;"",'Grid GenerationQueue'!$BB$5:$BB$467,"&lt;"&amp;$BE$3)</f>
        <v>0</v>
      </c>
      <c r="CD208">
        <f>SUMIFS('Grid GenerationQueue'!AE$5:AE$467,'Grid GenerationQueue'!$AX$5:$AX$467,$B208,'Grid GenerationQueue'!$AY$5:$AY$467,$C208,'Grid GenerationQueue'!$BB$5:$BB$467,"&lt;"&amp;$BE$3)</f>
        <v>0</v>
      </c>
      <c r="CE208">
        <f>SUMIFS('Grid GenerationQueue'!AF$5:AF$467,'Grid GenerationQueue'!$AX$5:$AX$467,$B208,'Grid GenerationQueue'!$AY$5:$AY$467,$C208,'Grid GenerationQueue'!$BB$5:$BB$467,"&lt;"&amp;$BE$3)</f>
        <v>0</v>
      </c>
      <c r="CF208">
        <f>SUMIFS('Grid GenerationQueue'!AG$5:AG$467,'Grid GenerationQueue'!$AX$5:$AX$467,$B208,'Grid GenerationQueue'!$AY$5:$AY$467,$C208,'Grid GenerationQueue'!$BB$5:$BB$467,"&lt;"&amp;$BE$3)</f>
        <v>0</v>
      </c>
      <c r="CG208">
        <f>SUMIFS('Grid GenerationQueue'!AH$5:AH$467,'Grid GenerationQueue'!$AX$5:$AX$467,$B208,'Grid GenerationQueue'!$AY$5:$AY$467,$C208,'Grid GenerationQueue'!$BB$5:$BB$467,"&lt;"&amp;$BE$3)</f>
        <v>0</v>
      </c>
      <c r="CH208">
        <f>SUMIFS('Grid GenerationQueue'!AI$5:AI$467,'Grid GenerationQueue'!$AX$5:$AX$467,$B208,'Grid GenerationQueue'!$AY$5:$AY$467,$C208,'Grid GenerationQueue'!$BB$5:$BB$467,"&lt;"&amp;$BE$3)</f>
        <v>0</v>
      </c>
      <c r="CI208">
        <f>SUMIFS('Grid GenerationQueue'!AJ$5:AJ$467,'Grid GenerationQueue'!$AX$5:$AX$467,$B208,'Grid GenerationQueue'!$AY$5:$AY$467,$C208,'Grid GenerationQueue'!$BB$5:$BB$467,"&lt;"&amp;$BE$3)</f>
        <v>0</v>
      </c>
      <c r="CJ208">
        <f>SUMIFS('Grid GenerationQueue'!AK$5:AK$467,'Grid GenerationQueue'!$AX$5:$AX$467,$B208,'Grid GenerationQueue'!$AY$5:$AY$467,$C208,'Grid GenerationQueue'!$BB$5:$BB$467,"&lt;"&amp;$BE$3)</f>
        <v>0</v>
      </c>
      <c r="CK208">
        <f>SUMIFS('Grid GenerationQueue'!AL$5:AL$467,'Grid GenerationQueue'!$AX$5:$AX$467,$B208,'Grid GenerationQueue'!$AY$5:$AY$467,$C208,'Grid GenerationQueue'!$BB$5:$BB$467,"&lt;"&amp;$BE$3)</f>
        <v>0</v>
      </c>
      <c r="CL208">
        <f>SUMIFS('Grid GenerationQueue'!AM$5:AM$467,'Grid GenerationQueue'!$AX$5:$AX$467,$B208,'Grid GenerationQueue'!$AY$5:$AY$467,$C208,'Grid GenerationQueue'!$BB$5:$BB$467,"&lt;"&amp;$BE$3)</f>
        <v>0</v>
      </c>
      <c r="CM208">
        <f>SUMIFS('Grid GenerationQueue'!AN$5:AN$467,'Grid GenerationQueue'!$AX$5:$AX$467,$B208,'Grid GenerationQueue'!$AY$5:$AY$467,$C208,'Grid GenerationQueue'!$BB$5:$BB$467,"&lt;"&amp;$BE$3)</f>
        <v>0</v>
      </c>
      <c r="CN208">
        <f>SUMIFS('Grid GenerationQueue'!AO$5:AO$467,'Grid GenerationQueue'!$AX$5:$AX$467,$B208,'Grid GenerationQueue'!$AY$5:$AY$467,$C208,'Grid GenerationQueue'!$BB$5:$BB$467,"&lt;"&amp;$BE$3)</f>
        <v>0</v>
      </c>
      <c r="CO208">
        <f>SUMIFS('Grid GenerationQueue'!AP$5:AP$467,'Grid GenerationQueue'!$AX$5:$AX$467,$B208,'Grid GenerationQueue'!$AY$5:$AY$467,$C208,'Grid GenerationQueue'!$BB$5:$BB$467,"&lt;"&amp;$BE$3)</f>
        <v>0</v>
      </c>
    </row>
    <row r="209" spans="1:93" x14ac:dyDescent="0.35">
      <c r="A209" t="s">
        <v>4671</v>
      </c>
      <c r="B209" t="s">
        <v>1589</v>
      </c>
      <c r="C209">
        <v>230</v>
      </c>
      <c r="D209">
        <f>SUMIFS('Grid GenerationQueue'!AE$5:AE$467,'Grid GenerationQueue'!$AX$5:$AX$467,$B209,'Grid GenerationQueue'!$AY$5:$AY$467,$C209,'Grid GenerationQueue'!$BI$5:$BI$467,"&lt;4")</f>
        <v>378.76</v>
      </c>
      <c r="E209">
        <f>SUMIFS('Grid GenerationQueue'!AF$5:AF$467,'Grid GenerationQueue'!$AX$5:$AX$467,$B209,'Grid GenerationQueue'!$AY$5:$AY$467,$C209,'Grid GenerationQueue'!$BI$5:$BI$467,"&lt;4")</f>
        <v>66.760000000000005</v>
      </c>
      <c r="F209">
        <f>SUMIFS('Grid GenerationQueue'!AG$5:AG$467,'Grid GenerationQueue'!$AX$5:$AX$467,$B209,'Grid GenerationQueue'!$AY$5:$AY$467,$C209,'Grid GenerationQueue'!$BI$5:$BI$467,"&lt;4")</f>
        <v>0</v>
      </c>
      <c r="G209">
        <f>SUMIFS('Grid GenerationQueue'!AH$5:AH$467,'Grid GenerationQueue'!$AX$5:$AX$467,$B209,'Grid GenerationQueue'!$AY$5:$AY$467,$C209,'Grid GenerationQueue'!$BI$5:$BI$467,"&lt;4")</f>
        <v>0</v>
      </c>
      <c r="H209">
        <f>SUMIFS('Grid GenerationQueue'!AI$5:AI$467,'Grid GenerationQueue'!$AX$5:$AX$467,$B209,'Grid GenerationQueue'!$AY$5:$AY$467,$C209,'Grid GenerationQueue'!$BI$5:$BI$467,"&lt;4")</f>
        <v>171.17424</v>
      </c>
      <c r="I209">
        <f>SUMIFS('Grid GenerationQueue'!AJ$5:AJ$467,'Grid GenerationQueue'!$AX$5:$AX$467,$B209,'Grid GenerationQueue'!$AY$5:$AY$467,$C209,'Grid GenerationQueue'!$BI$5:$BI$467,"&lt;4")</f>
        <v>21.174240000000012</v>
      </c>
      <c r="J209">
        <f>SUMIFS('Grid GenerationQueue'!AK$5:AK$467,'Grid GenerationQueue'!$AX$5:$AX$467,$B209,'Grid GenerationQueue'!$AY$5:$AY$467,$C209,'Grid GenerationQueue'!$BI$5:$BI$467,"&lt;4")</f>
        <v>0</v>
      </c>
      <c r="K209">
        <f>SUMIFS('Grid GenerationQueue'!AL$5:AL$467,'Grid GenerationQueue'!$AX$5:$AX$467,$B209,'Grid GenerationQueue'!$AY$5:$AY$467,$C209,'Grid GenerationQueue'!$BI$5:$BI$467,"&lt;4")</f>
        <v>0</v>
      </c>
      <c r="L209">
        <f>SUMIFS('Grid GenerationQueue'!AM$5:AM$467,'Grid GenerationQueue'!$AX$5:$AX$467,$B209,'Grid GenerationQueue'!$AY$5:$AY$467,$C209,'Grid GenerationQueue'!$BI$5:$BI$467,"&lt;4")</f>
        <v>0</v>
      </c>
      <c r="M209">
        <f>SUMIFS('Grid GenerationQueue'!AN$5:AN$467,'Grid GenerationQueue'!$AX$5:$AX$467,$B209,'Grid GenerationQueue'!$AY$5:$AY$467,$C209,'Grid GenerationQueue'!$BI$5:$BI$467,"&lt;4")</f>
        <v>0</v>
      </c>
      <c r="N209">
        <f>SUMIFS('Grid GenerationQueue'!AO$5:AO$467,'Grid GenerationQueue'!$AX$5:$AX$467,$B209,'Grid GenerationQueue'!$AY$5:$AY$467,$C209,'Grid GenerationQueue'!$BI$5:$BI$467,"&lt;4")</f>
        <v>0</v>
      </c>
      <c r="O209">
        <f>SUMIFS('Grid GenerationQueue'!AP$5:AP$467,'Grid GenerationQueue'!$AX$5:$AX$467,$B209,'Grid GenerationQueue'!$AY$5:$AY$467,$C209,'Grid GenerationQueue'!$BI$5:$BI$467,"&lt;4")</f>
        <v>0</v>
      </c>
      <c r="Q209">
        <f>SUMIFS('Grid GenerationQueue'!AE$5:AE$467,'Grid GenerationQueue'!$AX$5:$AX$467,$B209,'Grid GenerationQueue'!$AY$5:$AY$467,$C209,'Grid GenerationQueue'!$BH$5:$BH$467,"Executed")</f>
        <v>283.35141999999996</v>
      </c>
      <c r="R209">
        <f>SUMIFS('Grid GenerationQueue'!AF$5:AF$467,'Grid GenerationQueue'!$AX$5:$AX$467,$B209,'Grid GenerationQueue'!$AY$5:$AY$467,$C209,'Grid GenerationQueue'!$BH$5:$BH$467,"Executed")</f>
        <v>121.35142</v>
      </c>
      <c r="S209">
        <f>SUMIFS('Grid GenerationQueue'!AG$5:AG$467,'Grid GenerationQueue'!$AX$5:$AX$467,$B209,'Grid GenerationQueue'!$AY$5:$AY$467,$C209,'Grid GenerationQueue'!$BH$5:$BH$467,"Executed")</f>
        <v>0</v>
      </c>
      <c r="T209">
        <f>SUMIFS('Grid GenerationQueue'!AH$5:AH$467,'Grid GenerationQueue'!$AX$5:$AX$467,$B209,'Grid GenerationQueue'!$AY$5:$AY$467,$C209,'Grid GenerationQueue'!$BH$5:$BH$467,"Executed")</f>
        <v>0</v>
      </c>
      <c r="U209">
        <f>SUMIFS('Grid GenerationQueue'!AI$5:AI$467,'Grid GenerationQueue'!$AX$5:$AX$467,$B209,'Grid GenerationQueue'!$AY$5:$AY$467,$C209,'Grid GenerationQueue'!$BH$5:$BH$467,"Executed")</f>
        <v>75.765660000000011</v>
      </c>
      <c r="V209">
        <f>SUMIFS('Grid GenerationQueue'!AJ$5:AJ$467,'Grid GenerationQueue'!$AX$5:$AX$467,$B209,'Grid GenerationQueue'!$AY$5:$AY$467,$C209,'Grid GenerationQueue'!$BH$5:$BH$467,"Executed")</f>
        <v>53.330655094339576</v>
      </c>
      <c r="W209">
        <f>SUMIFS('Grid GenerationQueue'!AK$5:AK$467,'Grid GenerationQueue'!$AX$5:$AX$467,$B209,'Grid GenerationQueue'!$AY$5:$AY$467,$C209,'Grid GenerationQueue'!$BH$5:$BH$467,"Executed")</f>
        <v>0</v>
      </c>
      <c r="X209">
        <f>SUMIFS('Grid GenerationQueue'!AL$5:AL$467,'Grid GenerationQueue'!$AX$5:$AX$467,$B209,'Grid GenerationQueue'!$AY$5:$AY$467,$C209,'Grid GenerationQueue'!$BH$5:$BH$467,"Executed")</f>
        <v>0</v>
      </c>
      <c r="Y209">
        <f>SUMIFS('Grid GenerationQueue'!AM$5:AM$467,'Grid GenerationQueue'!$AX$5:$AX$467,$B209,'Grid GenerationQueue'!$AY$5:$AY$467,$C209,'Grid GenerationQueue'!$BH$5:$BH$467,"Executed")</f>
        <v>0</v>
      </c>
      <c r="Z209">
        <f>SUMIFS('Grid GenerationQueue'!AN$5:AN$467,'Grid GenerationQueue'!$AX$5:$AX$467,$B209,'Grid GenerationQueue'!$AY$5:$AY$467,$C209,'Grid GenerationQueue'!$BH$5:$BH$467,"Executed")</f>
        <v>0</v>
      </c>
      <c r="AA209">
        <f>SUMIFS('Grid GenerationQueue'!AO$5:AO$467,'Grid GenerationQueue'!$AX$5:$AX$467,$B209,'Grid GenerationQueue'!$AY$5:$AY$467,$C209,'Grid GenerationQueue'!$BH$5:$BH$467,"Executed")</f>
        <v>0</v>
      </c>
      <c r="AB209">
        <f>SUMIFS('Grid GenerationQueue'!AP$5:AP$467,'Grid GenerationQueue'!$AX$5:$AX$467,$B209,'Grid GenerationQueue'!$AY$5:$AY$467,$C209,'Grid GenerationQueue'!$BH$5:$BH$467,"Executed")</f>
        <v>0</v>
      </c>
      <c r="AD209">
        <f>SUMIFS('Grid GenerationQueue'!AE$5:AE$467,'Grid GenerationQueue'!$AX$5:$AX$467,$B209,'Grid GenerationQueue'!$AY$5:$AY$467,$C209,'Grid GenerationQueue'!$BF$5:$BF$467,"&lt;&gt;"&amp;"")</f>
        <v>433.35141999999996</v>
      </c>
      <c r="AE209">
        <f>SUMIFS('Grid GenerationQueue'!AF$5:AF$467,'Grid GenerationQueue'!$AX$5:$AX$467,$B209,'Grid GenerationQueue'!$AY$5:$AY$467,$C209,'Grid GenerationQueue'!$BF$5:$BF$467,"&lt;&gt;"&amp;"")</f>
        <v>121.35142</v>
      </c>
      <c r="AF209">
        <f>SUMIFS('Grid GenerationQueue'!AG$5:AG$467,'Grid GenerationQueue'!$AX$5:$AX$467,$B209,'Grid GenerationQueue'!$AY$5:$AY$467,$C209,'Grid GenerationQueue'!$BF$5:$BF$467,"&lt;&gt;"&amp;"")</f>
        <v>0</v>
      </c>
      <c r="AG209">
        <f>SUMIFS('Grid GenerationQueue'!AH$5:AH$467,'Grid GenerationQueue'!$AX$5:$AX$467,$B209,'Grid GenerationQueue'!$AY$5:$AY$467,$C209,'Grid GenerationQueue'!$BF$5:$BF$467,"&lt;&gt;"&amp;"")</f>
        <v>0</v>
      </c>
      <c r="AH209">
        <f>SUMIFS('Grid GenerationQueue'!AI$5:AI$467,'Grid GenerationQueue'!$AX$5:$AX$467,$B209,'Grid GenerationQueue'!$AY$5:$AY$467,$C209,'Grid GenerationQueue'!$BF$5:$BF$467,"&lt;&gt;"&amp;"")</f>
        <v>225.76566</v>
      </c>
      <c r="AI209">
        <f>SUMIFS('Grid GenerationQueue'!AJ$5:AJ$467,'Grid GenerationQueue'!$AX$5:$AX$467,$B209,'Grid GenerationQueue'!$AY$5:$AY$467,$C209,'Grid GenerationQueue'!$BF$5:$BF$467,"&lt;&gt;"&amp;"")</f>
        <v>53.330655094339576</v>
      </c>
      <c r="AJ209">
        <f>SUMIFS('Grid GenerationQueue'!AK$5:AK$467,'Grid GenerationQueue'!$AX$5:$AX$467,$B209,'Grid GenerationQueue'!$AY$5:$AY$467,$C209,'Grid GenerationQueue'!$BF$5:$BF$467,"&lt;&gt;"&amp;"")</f>
        <v>0</v>
      </c>
      <c r="AK209">
        <f>SUMIFS('Grid GenerationQueue'!AL$5:AL$467,'Grid GenerationQueue'!$AX$5:$AX$467,$B209,'Grid GenerationQueue'!$AY$5:$AY$467,$C209,'Grid GenerationQueue'!$BF$5:$BF$467,"&lt;&gt;"&amp;"")</f>
        <v>0</v>
      </c>
      <c r="AL209">
        <f>SUMIFS('Grid GenerationQueue'!AM$5:AM$467,'Grid GenerationQueue'!$AX$5:$AX$467,$B209,'Grid GenerationQueue'!$AY$5:$AY$467,$C209,'Grid GenerationQueue'!$BF$5:$BF$467,"&lt;&gt;"&amp;"")</f>
        <v>0</v>
      </c>
      <c r="AM209">
        <f>SUMIFS('Grid GenerationQueue'!AN$5:AN$467,'Grid GenerationQueue'!$AX$5:$AX$467,$B209,'Grid GenerationQueue'!$AY$5:$AY$467,$C209,'Grid GenerationQueue'!$BF$5:$BF$467,"&lt;&gt;"&amp;"")</f>
        <v>0</v>
      </c>
      <c r="AN209">
        <f>SUMIFS('Grid GenerationQueue'!AO$5:AO$467,'Grid GenerationQueue'!$AX$5:$AX$467,$B209,'Grid GenerationQueue'!$AY$5:$AY$467,$C209,'Grid GenerationQueue'!$BF$5:$BF$467,"&lt;&gt;"&amp;"")</f>
        <v>0</v>
      </c>
      <c r="AO209">
        <f>SUMIFS('Grid GenerationQueue'!AP$5:AP$467,'Grid GenerationQueue'!$AX$5:$AX$467,$B209,'Grid GenerationQueue'!$AY$5:$AY$467,$C209,'Grid GenerationQueue'!$BF$5:$BF$467,"&lt;&gt;"&amp;"")</f>
        <v>0</v>
      </c>
      <c r="AQ209">
        <f>SUMIFS('Grid GenerationQueue'!AE$5:AE$467,'Grid GenerationQueue'!$AX$5:$AX$467,$B209,'Grid GenerationQueue'!$AY$5:$AY$467,$C209)</f>
        <v>646.94711999999993</v>
      </c>
      <c r="AR209">
        <f>SUMIFS('Grid GenerationQueue'!AF$5:AF$467,'Grid GenerationQueue'!$AX$5:$AX$467,$B209,'Grid GenerationQueue'!$AY$5:$AY$467,$C209)</f>
        <v>121.35142</v>
      </c>
      <c r="AS209">
        <f>SUMIFS('Grid GenerationQueue'!AG$5:AG$467,'Grid GenerationQueue'!$AX$5:$AX$467,$B209,'Grid GenerationQueue'!$AY$5:$AY$467,$C209)</f>
        <v>0</v>
      </c>
      <c r="AT209">
        <f>SUMIFS('Grid GenerationQueue'!AH$5:AH$467,'Grid GenerationQueue'!$AX$5:$AX$467,$B209,'Grid GenerationQueue'!$AY$5:$AY$467,$C209)</f>
        <v>0</v>
      </c>
      <c r="AU209">
        <f>SUMIFS('Grid GenerationQueue'!AI$5:AI$467,'Grid GenerationQueue'!$AX$5:$AX$467,$B209,'Grid GenerationQueue'!$AY$5:$AY$467,$C209)</f>
        <v>225.76566</v>
      </c>
      <c r="AV209">
        <f>SUMIFS('Grid GenerationQueue'!AJ$5:AJ$467,'Grid GenerationQueue'!$AX$5:$AX$467,$B209,'Grid GenerationQueue'!$AY$5:$AY$467,$C209)</f>
        <v>53.330655094339576</v>
      </c>
      <c r="AW209">
        <f>SUMIFS('Grid GenerationQueue'!AK$5:AK$467,'Grid GenerationQueue'!$AX$5:$AX$467,$B209,'Grid GenerationQueue'!$AY$5:$AY$467,$C209)</f>
        <v>0</v>
      </c>
      <c r="AX209">
        <f>SUMIFS('Grid GenerationQueue'!AL$5:AL$467,'Grid GenerationQueue'!$AX$5:$AX$467,$B209,'Grid GenerationQueue'!$AY$5:$AY$467,$C209)</f>
        <v>0</v>
      </c>
      <c r="AY209">
        <f>SUMIFS('Grid GenerationQueue'!AM$5:AM$467,'Grid GenerationQueue'!$AX$5:$AX$467,$B209,'Grid GenerationQueue'!$AY$5:$AY$467,$C209)</f>
        <v>0</v>
      </c>
      <c r="AZ209">
        <f>SUMIFS('Grid GenerationQueue'!AN$5:AN$467,'Grid GenerationQueue'!$AX$5:$AX$467,$B209,'Grid GenerationQueue'!$AY$5:$AY$467,$C209)</f>
        <v>0</v>
      </c>
      <c r="BA209">
        <f>SUMIFS('Grid GenerationQueue'!AO$5:AO$467,'Grid GenerationQueue'!$AX$5:$AX$467,$B209,'Grid GenerationQueue'!$AY$5:$AY$467,$C209)</f>
        <v>0</v>
      </c>
      <c r="BB209">
        <f>SUMIFS('Grid GenerationQueue'!AP$5:AP$467,'Grid GenerationQueue'!$AX$5:$AX$467,$B209,'Grid GenerationQueue'!$AY$5:$AY$467,$C209)</f>
        <v>0</v>
      </c>
      <c r="BD209">
        <f>SUMIFS('Grid GenerationQueue'!AE$5:AE$467,'Grid GenerationQueue'!$AX$5:$AX$467,$B209,'Grid GenerationQueue'!$AY$5:$AY$467,$C209,'Grid GenerationQueue'!$BH$5:$BH$467,"Executed",'Grid GenerationQueue'!$BB$5:$BB$467,"&lt;"&amp;$BE$3)</f>
        <v>283.35141999999996</v>
      </c>
      <c r="BE209">
        <f>SUMIFS('Grid GenerationQueue'!AF$5:AF$467,'Grid GenerationQueue'!$AX$5:$AX$467,$B209,'Grid GenerationQueue'!$AY$5:$AY$467,$C209,'Grid GenerationQueue'!$BH$5:$BH$467,"Executed",'Grid GenerationQueue'!$BB$5:$BB$467,"&lt;"&amp;$BE$3)</f>
        <v>121.35142</v>
      </c>
      <c r="BF209">
        <f>SUMIFS('Grid GenerationQueue'!AG$5:AG$467,'Grid GenerationQueue'!$AX$5:$AX$467,$B209,'Grid GenerationQueue'!$AY$5:$AY$467,$C209,'Grid GenerationQueue'!$BH$5:$BH$467,"Executed",'Grid GenerationQueue'!$BB$5:$BB$467,"&lt;"&amp;$BE$3)</f>
        <v>0</v>
      </c>
      <c r="BG209">
        <f>SUMIFS('Grid GenerationQueue'!AH$5:AH$467,'Grid GenerationQueue'!$AX$5:$AX$467,$B209,'Grid GenerationQueue'!$AY$5:$AY$467,$C209,'Grid GenerationQueue'!$BH$5:$BH$467,"Executed",'Grid GenerationQueue'!$BB$5:$BB$467,"&lt;"&amp;$BE$3)</f>
        <v>0</v>
      </c>
      <c r="BH209">
        <f>SUMIFS('Grid GenerationQueue'!AI$5:AI$467,'Grid GenerationQueue'!$AX$5:$AX$467,$B209,'Grid GenerationQueue'!$AY$5:$AY$467,$C209,'Grid GenerationQueue'!$BH$5:$BH$467,"Executed",'Grid GenerationQueue'!$BB$5:$BB$467,"&lt;"&amp;$BE$3)</f>
        <v>75.765660000000011</v>
      </c>
      <c r="BI209">
        <f>SUMIFS('Grid GenerationQueue'!AJ$5:AJ$467,'Grid GenerationQueue'!$AX$5:$AX$467,$B209,'Grid GenerationQueue'!$AY$5:$AY$467,$C209,'Grid GenerationQueue'!$BH$5:$BH$467,"Executed",'Grid GenerationQueue'!$BB$5:$BB$467,"&lt;"&amp;$BE$3)</f>
        <v>53.330655094339576</v>
      </c>
      <c r="BJ209">
        <f>SUMIFS('Grid GenerationQueue'!AK$5:AK$467,'Grid GenerationQueue'!$AX$5:$AX$467,$B209,'Grid GenerationQueue'!$AY$5:$AY$467,$C209,'Grid GenerationQueue'!$BH$5:$BH$467,"Executed",'Grid GenerationQueue'!$BB$5:$BB$467,"&lt;"&amp;$BE$3)</f>
        <v>0</v>
      </c>
      <c r="BK209">
        <f>SUMIFS('Grid GenerationQueue'!AL$5:AL$467,'Grid GenerationQueue'!$AX$5:$AX$467,$B209,'Grid GenerationQueue'!$AY$5:$AY$467,$C209,'Grid GenerationQueue'!$BH$5:$BH$467,"Executed",'Grid GenerationQueue'!$BB$5:$BB$467,"&lt;"&amp;$BE$3)</f>
        <v>0</v>
      </c>
      <c r="BL209">
        <f>SUMIFS('Grid GenerationQueue'!AM$5:AM$467,'Grid GenerationQueue'!$AX$5:$AX$467,$B209,'Grid GenerationQueue'!$AY$5:$AY$467,$C209,'Grid GenerationQueue'!$BH$5:$BH$467,"Executed",'Grid GenerationQueue'!$BB$5:$BB$467,"&lt;"&amp;$BE$3)</f>
        <v>0</v>
      </c>
      <c r="BM209">
        <f>SUMIFS('Grid GenerationQueue'!AN$5:AN$467,'Grid GenerationQueue'!$AX$5:$AX$467,$B209,'Grid GenerationQueue'!$AY$5:$AY$467,$C209,'Grid GenerationQueue'!$BH$5:$BH$467,"Executed",'Grid GenerationQueue'!$BB$5:$BB$467,"&lt;"&amp;$BE$3)</f>
        <v>0</v>
      </c>
      <c r="BN209">
        <f>SUMIFS('Grid GenerationQueue'!AO$5:AO$467,'Grid GenerationQueue'!$AX$5:$AX$467,$B209,'Grid GenerationQueue'!$AY$5:$AY$467,$C209,'Grid GenerationQueue'!$BH$5:$BH$467,"Executed",'Grid GenerationQueue'!$BB$5:$BB$467,"&lt;"&amp;$BE$3)</f>
        <v>0</v>
      </c>
      <c r="BO209">
        <f>SUMIFS('Grid GenerationQueue'!AP$5:AP$467,'Grid GenerationQueue'!$AX$5:$AX$467,$B209,'Grid GenerationQueue'!$AY$5:$AY$467,$C209,'Grid GenerationQueue'!$BH$5:$BH$467,"Executed",'Grid GenerationQueue'!$BB$5:$BB$467,"&lt;"&amp;$BE$3)</f>
        <v>0</v>
      </c>
      <c r="BQ209">
        <f>SUMIFS('Grid GenerationQueue'!AE$5:AE$467,'Grid GenerationQueue'!$AX$5:$AX$467,$B209,'Grid GenerationQueue'!$AY$5:$AY$467,$C209,'Grid GenerationQueue'!$BF$5:$BF$467,"&lt;&gt;"&amp;"",'Grid GenerationQueue'!$BB$5:$BB$467,"&lt;"&amp;$BE$3)</f>
        <v>433.35141999999996</v>
      </c>
      <c r="BR209">
        <f>SUMIFS('Grid GenerationQueue'!AF$5:AF$467,'Grid GenerationQueue'!$AX$5:$AX$467,$B209,'Grid GenerationQueue'!$AY$5:$AY$467,$C209,'Grid GenerationQueue'!$BF$5:$BF$467,"&lt;&gt;"&amp;"",'Grid GenerationQueue'!$BB$5:$BB$467,"&lt;"&amp;$BE$3)</f>
        <v>121.35142</v>
      </c>
      <c r="BS209">
        <f>SUMIFS('Grid GenerationQueue'!AG$5:AG$467,'Grid GenerationQueue'!$AX$5:$AX$467,$B209,'Grid GenerationQueue'!$AY$5:$AY$467,$C209,'Grid GenerationQueue'!$BF$5:$BF$467,"&lt;&gt;"&amp;"",'Grid GenerationQueue'!$BB$5:$BB$467,"&lt;"&amp;$BE$3)</f>
        <v>0</v>
      </c>
      <c r="BT209">
        <f>SUMIFS('Grid GenerationQueue'!AH$5:AH$467,'Grid GenerationQueue'!$AX$5:$AX$467,$B209,'Grid GenerationQueue'!$AY$5:$AY$467,$C209,'Grid GenerationQueue'!$BF$5:$BF$467,"&lt;&gt;"&amp;"",'Grid GenerationQueue'!$BB$5:$BB$467,"&lt;"&amp;$BE$3)</f>
        <v>0</v>
      </c>
      <c r="BU209">
        <f>SUMIFS('Grid GenerationQueue'!AI$5:AI$467,'Grid GenerationQueue'!$AX$5:$AX$467,$B209,'Grid GenerationQueue'!$AY$5:$AY$467,$C209,'Grid GenerationQueue'!$BF$5:$BF$467,"&lt;&gt;"&amp;"",'Grid GenerationQueue'!$BB$5:$BB$467,"&lt;"&amp;$BE$3)</f>
        <v>225.76566</v>
      </c>
      <c r="BV209">
        <f>SUMIFS('Grid GenerationQueue'!AJ$5:AJ$467,'Grid GenerationQueue'!$AX$5:$AX$467,$B209,'Grid GenerationQueue'!$AY$5:$AY$467,$C209,'Grid GenerationQueue'!$BF$5:$BF$467,"&lt;&gt;"&amp;"",'Grid GenerationQueue'!$BB$5:$BB$467,"&lt;"&amp;$BE$3)</f>
        <v>53.330655094339576</v>
      </c>
      <c r="BW209">
        <f>SUMIFS('Grid GenerationQueue'!AK$5:AK$467,'Grid GenerationQueue'!$AX$5:$AX$467,$B209,'Grid GenerationQueue'!$AY$5:$AY$467,$C209,'Grid GenerationQueue'!$BF$5:$BF$467,"&lt;&gt;"&amp;"",'Grid GenerationQueue'!$BB$5:$BB$467,"&lt;"&amp;$BE$3)</f>
        <v>0</v>
      </c>
      <c r="BX209">
        <f>SUMIFS('Grid GenerationQueue'!AL$5:AL$467,'Grid GenerationQueue'!$AX$5:$AX$467,$B209,'Grid GenerationQueue'!$AY$5:$AY$467,$C209,'Grid GenerationQueue'!$BF$5:$BF$467,"&lt;&gt;"&amp;"",'Grid GenerationQueue'!$BB$5:$BB$467,"&lt;"&amp;$BE$3)</f>
        <v>0</v>
      </c>
      <c r="BY209">
        <f>SUMIFS('Grid GenerationQueue'!AM$5:AM$467,'Grid GenerationQueue'!$AX$5:$AX$467,$B209,'Grid GenerationQueue'!$AY$5:$AY$467,$C209,'Grid GenerationQueue'!$BF$5:$BF$467,"&lt;&gt;"&amp;"",'Grid GenerationQueue'!$BB$5:$BB$467,"&lt;"&amp;$BE$3)</f>
        <v>0</v>
      </c>
      <c r="BZ209">
        <f>SUMIFS('Grid GenerationQueue'!AN$5:AN$467,'Grid GenerationQueue'!$AX$5:$AX$467,$B209,'Grid GenerationQueue'!$AY$5:$AY$467,$C209,'Grid GenerationQueue'!$BF$5:$BF$467,"&lt;&gt;"&amp;"",'Grid GenerationQueue'!$BB$5:$BB$467,"&lt;"&amp;$BE$3)</f>
        <v>0</v>
      </c>
      <c r="CA209">
        <f>SUMIFS('Grid GenerationQueue'!AO$5:AO$467,'Grid GenerationQueue'!$AX$5:$AX$467,$B209,'Grid GenerationQueue'!$AY$5:$AY$467,$C209,'Grid GenerationQueue'!$BF$5:$BF$467,"&lt;&gt;"&amp;"",'Grid GenerationQueue'!$BB$5:$BB$467,"&lt;"&amp;$BE$3)</f>
        <v>0</v>
      </c>
      <c r="CB209">
        <f>SUMIFS('Grid GenerationQueue'!AP$5:AP$467,'Grid GenerationQueue'!$AX$5:$AX$467,$B209,'Grid GenerationQueue'!$AY$5:$AY$467,$C209,'Grid GenerationQueue'!$BF$5:$BF$467,"&lt;&gt;"&amp;"",'Grid GenerationQueue'!$BB$5:$BB$467,"&lt;"&amp;$BE$3)</f>
        <v>0</v>
      </c>
      <c r="CD209">
        <f>SUMIFS('Grid GenerationQueue'!AE$5:AE$467,'Grid GenerationQueue'!$AX$5:$AX$467,$B209,'Grid GenerationQueue'!$AY$5:$AY$467,$C209,'Grid GenerationQueue'!$BB$5:$BB$467,"&lt;"&amp;$BE$3)</f>
        <v>646.94711999999993</v>
      </c>
      <c r="CE209">
        <f>SUMIFS('Grid GenerationQueue'!AF$5:AF$467,'Grid GenerationQueue'!$AX$5:$AX$467,$B209,'Grid GenerationQueue'!$AY$5:$AY$467,$C209,'Grid GenerationQueue'!$BB$5:$BB$467,"&lt;"&amp;$BE$3)</f>
        <v>121.35142</v>
      </c>
      <c r="CF209">
        <f>SUMIFS('Grid GenerationQueue'!AG$5:AG$467,'Grid GenerationQueue'!$AX$5:$AX$467,$B209,'Grid GenerationQueue'!$AY$5:$AY$467,$C209,'Grid GenerationQueue'!$BB$5:$BB$467,"&lt;"&amp;$BE$3)</f>
        <v>0</v>
      </c>
      <c r="CG209">
        <f>SUMIFS('Grid GenerationQueue'!AH$5:AH$467,'Grid GenerationQueue'!$AX$5:$AX$467,$B209,'Grid GenerationQueue'!$AY$5:$AY$467,$C209,'Grid GenerationQueue'!$BB$5:$BB$467,"&lt;"&amp;$BE$3)</f>
        <v>0</v>
      </c>
      <c r="CH209">
        <f>SUMIFS('Grid GenerationQueue'!AI$5:AI$467,'Grid GenerationQueue'!$AX$5:$AX$467,$B209,'Grid GenerationQueue'!$AY$5:$AY$467,$C209,'Grid GenerationQueue'!$BB$5:$BB$467,"&lt;"&amp;$BE$3)</f>
        <v>225.76566</v>
      </c>
      <c r="CI209">
        <f>SUMIFS('Grid GenerationQueue'!AJ$5:AJ$467,'Grid GenerationQueue'!$AX$5:$AX$467,$B209,'Grid GenerationQueue'!$AY$5:$AY$467,$C209,'Grid GenerationQueue'!$BB$5:$BB$467,"&lt;"&amp;$BE$3)</f>
        <v>53.330655094339576</v>
      </c>
      <c r="CJ209">
        <f>SUMIFS('Grid GenerationQueue'!AK$5:AK$467,'Grid GenerationQueue'!$AX$5:$AX$467,$B209,'Grid GenerationQueue'!$AY$5:$AY$467,$C209,'Grid GenerationQueue'!$BB$5:$BB$467,"&lt;"&amp;$BE$3)</f>
        <v>0</v>
      </c>
      <c r="CK209">
        <f>SUMIFS('Grid GenerationQueue'!AL$5:AL$467,'Grid GenerationQueue'!$AX$5:$AX$467,$B209,'Grid GenerationQueue'!$AY$5:$AY$467,$C209,'Grid GenerationQueue'!$BB$5:$BB$467,"&lt;"&amp;$BE$3)</f>
        <v>0</v>
      </c>
      <c r="CL209">
        <f>SUMIFS('Grid GenerationQueue'!AM$5:AM$467,'Grid GenerationQueue'!$AX$5:$AX$467,$B209,'Grid GenerationQueue'!$AY$5:$AY$467,$C209,'Grid GenerationQueue'!$BB$5:$BB$467,"&lt;"&amp;$BE$3)</f>
        <v>0</v>
      </c>
      <c r="CM209">
        <f>SUMIFS('Grid GenerationQueue'!AN$5:AN$467,'Grid GenerationQueue'!$AX$5:$AX$467,$B209,'Grid GenerationQueue'!$AY$5:$AY$467,$C209,'Grid GenerationQueue'!$BB$5:$BB$467,"&lt;"&amp;$BE$3)</f>
        <v>0</v>
      </c>
      <c r="CN209">
        <f>SUMIFS('Grid GenerationQueue'!AO$5:AO$467,'Grid GenerationQueue'!$AX$5:$AX$467,$B209,'Grid GenerationQueue'!$AY$5:$AY$467,$C209,'Grid GenerationQueue'!$BB$5:$BB$467,"&lt;"&amp;$BE$3)</f>
        <v>0</v>
      </c>
      <c r="CO209">
        <f>SUMIFS('Grid GenerationQueue'!AP$5:AP$467,'Grid GenerationQueue'!$AX$5:$AX$467,$B209,'Grid GenerationQueue'!$AY$5:$AY$467,$C209,'Grid GenerationQueue'!$BB$5:$BB$467,"&lt;"&amp;$BE$3)</f>
        <v>0</v>
      </c>
    </row>
    <row r="210" spans="1:93" x14ac:dyDescent="0.35">
      <c r="A210" t="s">
        <v>4671</v>
      </c>
      <c r="B210" t="s">
        <v>1589</v>
      </c>
      <c r="C210">
        <v>115</v>
      </c>
      <c r="D210">
        <f>SUMIFS('Grid GenerationQueue'!AE$5:AE$467,'Grid GenerationQueue'!$AX$5:$AX$467,$B210,'Grid GenerationQueue'!$AY$5:$AY$467,$C210,'Grid GenerationQueue'!$BI$5:$BI$467,"&lt;4")</f>
        <v>0</v>
      </c>
      <c r="E210">
        <f>SUMIFS('Grid GenerationQueue'!AF$5:AF$467,'Grid GenerationQueue'!$AX$5:$AX$467,$B210,'Grid GenerationQueue'!$AY$5:$AY$467,$C210,'Grid GenerationQueue'!$BI$5:$BI$467,"&lt;4")</f>
        <v>0</v>
      </c>
      <c r="F210">
        <f>SUMIFS('Grid GenerationQueue'!AG$5:AG$467,'Grid GenerationQueue'!$AX$5:$AX$467,$B210,'Grid GenerationQueue'!$AY$5:$AY$467,$C210,'Grid GenerationQueue'!$BI$5:$BI$467,"&lt;4")</f>
        <v>0</v>
      </c>
      <c r="G210">
        <f>SUMIFS('Grid GenerationQueue'!AH$5:AH$467,'Grid GenerationQueue'!$AX$5:$AX$467,$B210,'Grid GenerationQueue'!$AY$5:$AY$467,$C210,'Grid GenerationQueue'!$BI$5:$BI$467,"&lt;4")</f>
        <v>0</v>
      </c>
      <c r="H210">
        <f>SUMIFS('Grid GenerationQueue'!AI$5:AI$467,'Grid GenerationQueue'!$AX$5:$AX$467,$B210,'Grid GenerationQueue'!$AY$5:$AY$467,$C210,'Grid GenerationQueue'!$BI$5:$BI$467,"&lt;4")</f>
        <v>0</v>
      </c>
      <c r="I210">
        <f>SUMIFS('Grid GenerationQueue'!AJ$5:AJ$467,'Grid GenerationQueue'!$AX$5:$AX$467,$B210,'Grid GenerationQueue'!$AY$5:$AY$467,$C210,'Grid GenerationQueue'!$BI$5:$BI$467,"&lt;4")</f>
        <v>0</v>
      </c>
      <c r="J210">
        <f>SUMIFS('Grid GenerationQueue'!AK$5:AK$467,'Grid GenerationQueue'!$AX$5:$AX$467,$B210,'Grid GenerationQueue'!$AY$5:$AY$467,$C210,'Grid GenerationQueue'!$BI$5:$BI$467,"&lt;4")</f>
        <v>0</v>
      </c>
      <c r="K210">
        <f>SUMIFS('Grid GenerationQueue'!AL$5:AL$467,'Grid GenerationQueue'!$AX$5:$AX$467,$B210,'Grid GenerationQueue'!$AY$5:$AY$467,$C210,'Grid GenerationQueue'!$BI$5:$BI$467,"&lt;4")</f>
        <v>0</v>
      </c>
      <c r="L210">
        <f>SUMIFS('Grid GenerationQueue'!AM$5:AM$467,'Grid GenerationQueue'!$AX$5:$AX$467,$B210,'Grid GenerationQueue'!$AY$5:$AY$467,$C210,'Grid GenerationQueue'!$BI$5:$BI$467,"&lt;4")</f>
        <v>0</v>
      </c>
      <c r="M210">
        <f>SUMIFS('Grid GenerationQueue'!AN$5:AN$467,'Grid GenerationQueue'!$AX$5:$AX$467,$B210,'Grid GenerationQueue'!$AY$5:$AY$467,$C210,'Grid GenerationQueue'!$BI$5:$BI$467,"&lt;4")</f>
        <v>0</v>
      </c>
      <c r="N210">
        <f>SUMIFS('Grid GenerationQueue'!AO$5:AO$467,'Grid GenerationQueue'!$AX$5:$AX$467,$B210,'Grid GenerationQueue'!$AY$5:$AY$467,$C210,'Grid GenerationQueue'!$BI$5:$BI$467,"&lt;4")</f>
        <v>0</v>
      </c>
      <c r="O210">
        <f>SUMIFS('Grid GenerationQueue'!AP$5:AP$467,'Grid GenerationQueue'!$AX$5:$AX$467,$B210,'Grid GenerationQueue'!$AY$5:$AY$467,$C210,'Grid GenerationQueue'!$BI$5:$BI$467,"&lt;4")</f>
        <v>0</v>
      </c>
      <c r="Q210">
        <f>SUMIFS('Grid GenerationQueue'!AE$5:AE$467,'Grid GenerationQueue'!$AX$5:$AX$467,$B210,'Grid GenerationQueue'!$AY$5:$AY$467,$C210,'Grid GenerationQueue'!$BH$5:$BH$467,"Executed")</f>
        <v>0</v>
      </c>
      <c r="R210">
        <f>SUMIFS('Grid GenerationQueue'!AF$5:AF$467,'Grid GenerationQueue'!$AX$5:$AX$467,$B210,'Grid GenerationQueue'!$AY$5:$AY$467,$C210,'Grid GenerationQueue'!$BH$5:$BH$467,"Executed")</f>
        <v>0</v>
      </c>
      <c r="S210">
        <f>SUMIFS('Grid GenerationQueue'!AG$5:AG$467,'Grid GenerationQueue'!$AX$5:$AX$467,$B210,'Grid GenerationQueue'!$AY$5:$AY$467,$C210,'Grid GenerationQueue'!$BH$5:$BH$467,"Executed")</f>
        <v>0</v>
      </c>
      <c r="T210">
        <f>SUMIFS('Grid GenerationQueue'!AH$5:AH$467,'Grid GenerationQueue'!$AX$5:$AX$467,$B210,'Grid GenerationQueue'!$AY$5:$AY$467,$C210,'Grid GenerationQueue'!$BH$5:$BH$467,"Executed")</f>
        <v>0</v>
      </c>
      <c r="U210">
        <f>SUMIFS('Grid GenerationQueue'!AI$5:AI$467,'Grid GenerationQueue'!$AX$5:$AX$467,$B210,'Grid GenerationQueue'!$AY$5:$AY$467,$C210,'Grid GenerationQueue'!$BH$5:$BH$467,"Executed")</f>
        <v>0</v>
      </c>
      <c r="V210">
        <f>SUMIFS('Grid GenerationQueue'!AJ$5:AJ$467,'Grid GenerationQueue'!$AX$5:$AX$467,$B210,'Grid GenerationQueue'!$AY$5:$AY$467,$C210,'Grid GenerationQueue'!$BH$5:$BH$467,"Executed")</f>
        <v>0</v>
      </c>
      <c r="W210">
        <f>SUMIFS('Grid GenerationQueue'!AK$5:AK$467,'Grid GenerationQueue'!$AX$5:$AX$467,$B210,'Grid GenerationQueue'!$AY$5:$AY$467,$C210,'Grid GenerationQueue'!$BH$5:$BH$467,"Executed")</f>
        <v>0</v>
      </c>
      <c r="X210">
        <f>SUMIFS('Grid GenerationQueue'!AL$5:AL$467,'Grid GenerationQueue'!$AX$5:$AX$467,$B210,'Grid GenerationQueue'!$AY$5:$AY$467,$C210,'Grid GenerationQueue'!$BH$5:$BH$467,"Executed")</f>
        <v>0</v>
      </c>
      <c r="Y210">
        <f>SUMIFS('Grid GenerationQueue'!AM$5:AM$467,'Grid GenerationQueue'!$AX$5:$AX$467,$B210,'Grid GenerationQueue'!$AY$5:$AY$467,$C210,'Grid GenerationQueue'!$BH$5:$BH$467,"Executed")</f>
        <v>0</v>
      </c>
      <c r="Z210">
        <f>SUMIFS('Grid GenerationQueue'!AN$5:AN$467,'Grid GenerationQueue'!$AX$5:$AX$467,$B210,'Grid GenerationQueue'!$AY$5:$AY$467,$C210,'Grid GenerationQueue'!$BH$5:$BH$467,"Executed")</f>
        <v>0</v>
      </c>
      <c r="AA210">
        <f>SUMIFS('Grid GenerationQueue'!AO$5:AO$467,'Grid GenerationQueue'!$AX$5:$AX$467,$B210,'Grid GenerationQueue'!$AY$5:$AY$467,$C210,'Grid GenerationQueue'!$BH$5:$BH$467,"Executed")</f>
        <v>0</v>
      </c>
      <c r="AB210">
        <f>SUMIFS('Grid GenerationQueue'!AP$5:AP$467,'Grid GenerationQueue'!$AX$5:$AX$467,$B210,'Grid GenerationQueue'!$AY$5:$AY$467,$C210,'Grid GenerationQueue'!$BH$5:$BH$467,"Executed")</f>
        <v>0</v>
      </c>
      <c r="AD210">
        <f>SUMIFS('Grid GenerationQueue'!AE$5:AE$467,'Grid GenerationQueue'!$AX$5:$AX$467,$B210,'Grid GenerationQueue'!$AY$5:$AY$467,$C210,'Grid GenerationQueue'!$BF$5:$BF$467,"&lt;&gt;"&amp;"")</f>
        <v>0</v>
      </c>
      <c r="AE210">
        <f>SUMIFS('Grid GenerationQueue'!AF$5:AF$467,'Grid GenerationQueue'!$AX$5:$AX$467,$B210,'Grid GenerationQueue'!$AY$5:$AY$467,$C210,'Grid GenerationQueue'!$BF$5:$BF$467,"&lt;&gt;"&amp;"")</f>
        <v>0</v>
      </c>
      <c r="AF210">
        <f>SUMIFS('Grid GenerationQueue'!AG$5:AG$467,'Grid GenerationQueue'!$AX$5:$AX$467,$B210,'Grid GenerationQueue'!$AY$5:$AY$467,$C210,'Grid GenerationQueue'!$BF$5:$BF$467,"&lt;&gt;"&amp;"")</f>
        <v>0</v>
      </c>
      <c r="AG210">
        <f>SUMIFS('Grid GenerationQueue'!AH$5:AH$467,'Grid GenerationQueue'!$AX$5:$AX$467,$B210,'Grid GenerationQueue'!$AY$5:$AY$467,$C210,'Grid GenerationQueue'!$BF$5:$BF$467,"&lt;&gt;"&amp;"")</f>
        <v>0</v>
      </c>
      <c r="AH210">
        <f>SUMIFS('Grid GenerationQueue'!AI$5:AI$467,'Grid GenerationQueue'!$AX$5:$AX$467,$B210,'Grid GenerationQueue'!$AY$5:$AY$467,$C210,'Grid GenerationQueue'!$BF$5:$BF$467,"&lt;&gt;"&amp;"")</f>
        <v>0</v>
      </c>
      <c r="AI210">
        <f>SUMIFS('Grid GenerationQueue'!AJ$5:AJ$467,'Grid GenerationQueue'!$AX$5:$AX$467,$B210,'Grid GenerationQueue'!$AY$5:$AY$467,$C210,'Grid GenerationQueue'!$BF$5:$BF$467,"&lt;&gt;"&amp;"")</f>
        <v>0</v>
      </c>
      <c r="AJ210">
        <f>SUMIFS('Grid GenerationQueue'!AK$5:AK$467,'Grid GenerationQueue'!$AX$5:$AX$467,$B210,'Grid GenerationQueue'!$AY$5:$AY$467,$C210,'Grid GenerationQueue'!$BF$5:$BF$467,"&lt;&gt;"&amp;"")</f>
        <v>0</v>
      </c>
      <c r="AK210">
        <f>SUMIFS('Grid GenerationQueue'!AL$5:AL$467,'Grid GenerationQueue'!$AX$5:$AX$467,$B210,'Grid GenerationQueue'!$AY$5:$AY$467,$C210,'Grid GenerationQueue'!$BF$5:$BF$467,"&lt;&gt;"&amp;"")</f>
        <v>0</v>
      </c>
      <c r="AL210">
        <f>SUMIFS('Grid GenerationQueue'!AM$5:AM$467,'Grid GenerationQueue'!$AX$5:$AX$467,$B210,'Grid GenerationQueue'!$AY$5:$AY$467,$C210,'Grid GenerationQueue'!$BF$5:$BF$467,"&lt;&gt;"&amp;"")</f>
        <v>0</v>
      </c>
      <c r="AM210">
        <f>SUMIFS('Grid GenerationQueue'!AN$5:AN$467,'Grid GenerationQueue'!$AX$5:$AX$467,$B210,'Grid GenerationQueue'!$AY$5:$AY$467,$C210,'Grid GenerationQueue'!$BF$5:$BF$467,"&lt;&gt;"&amp;"")</f>
        <v>0</v>
      </c>
      <c r="AN210">
        <f>SUMIFS('Grid GenerationQueue'!AO$5:AO$467,'Grid GenerationQueue'!$AX$5:$AX$467,$B210,'Grid GenerationQueue'!$AY$5:$AY$467,$C210,'Grid GenerationQueue'!$BF$5:$BF$467,"&lt;&gt;"&amp;"")</f>
        <v>0</v>
      </c>
      <c r="AO210">
        <f>SUMIFS('Grid GenerationQueue'!AP$5:AP$467,'Grid GenerationQueue'!$AX$5:$AX$467,$B210,'Grid GenerationQueue'!$AY$5:$AY$467,$C210,'Grid GenerationQueue'!$BF$5:$BF$467,"&lt;&gt;"&amp;"")</f>
        <v>0</v>
      </c>
      <c r="AQ210">
        <f>SUMIFS('Grid GenerationQueue'!AE$5:AE$467,'Grid GenerationQueue'!$AX$5:$AX$467,$B210,'Grid GenerationQueue'!$AY$5:$AY$467,$C210)</f>
        <v>0</v>
      </c>
      <c r="AR210">
        <f>SUMIFS('Grid GenerationQueue'!AF$5:AF$467,'Grid GenerationQueue'!$AX$5:$AX$467,$B210,'Grid GenerationQueue'!$AY$5:$AY$467,$C210)</f>
        <v>0</v>
      </c>
      <c r="AS210">
        <f>SUMIFS('Grid GenerationQueue'!AG$5:AG$467,'Grid GenerationQueue'!$AX$5:$AX$467,$B210,'Grid GenerationQueue'!$AY$5:$AY$467,$C210)</f>
        <v>0</v>
      </c>
      <c r="AT210">
        <f>SUMIFS('Grid GenerationQueue'!AH$5:AH$467,'Grid GenerationQueue'!$AX$5:$AX$467,$B210,'Grid GenerationQueue'!$AY$5:$AY$467,$C210)</f>
        <v>0</v>
      </c>
      <c r="AU210">
        <f>SUMIFS('Grid GenerationQueue'!AI$5:AI$467,'Grid GenerationQueue'!$AX$5:$AX$467,$B210,'Grid GenerationQueue'!$AY$5:$AY$467,$C210)</f>
        <v>0</v>
      </c>
      <c r="AV210">
        <f>SUMIFS('Grid GenerationQueue'!AJ$5:AJ$467,'Grid GenerationQueue'!$AX$5:$AX$467,$B210,'Grid GenerationQueue'!$AY$5:$AY$467,$C210)</f>
        <v>0</v>
      </c>
      <c r="AW210">
        <f>SUMIFS('Grid GenerationQueue'!AK$5:AK$467,'Grid GenerationQueue'!$AX$5:$AX$467,$B210,'Grid GenerationQueue'!$AY$5:$AY$467,$C210)</f>
        <v>0</v>
      </c>
      <c r="AX210">
        <f>SUMIFS('Grid GenerationQueue'!AL$5:AL$467,'Grid GenerationQueue'!$AX$5:$AX$467,$B210,'Grid GenerationQueue'!$AY$5:$AY$467,$C210)</f>
        <v>0</v>
      </c>
      <c r="AY210">
        <f>SUMIFS('Grid GenerationQueue'!AM$5:AM$467,'Grid GenerationQueue'!$AX$5:$AX$467,$B210,'Grid GenerationQueue'!$AY$5:$AY$467,$C210)</f>
        <v>0</v>
      </c>
      <c r="AZ210">
        <f>SUMIFS('Grid GenerationQueue'!AN$5:AN$467,'Grid GenerationQueue'!$AX$5:$AX$467,$B210,'Grid GenerationQueue'!$AY$5:$AY$467,$C210)</f>
        <v>0</v>
      </c>
      <c r="BA210">
        <f>SUMIFS('Grid GenerationQueue'!AO$5:AO$467,'Grid GenerationQueue'!$AX$5:$AX$467,$B210,'Grid GenerationQueue'!$AY$5:$AY$467,$C210)</f>
        <v>0</v>
      </c>
      <c r="BB210">
        <f>SUMIFS('Grid GenerationQueue'!AP$5:AP$467,'Grid GenerationQueue'!$AX$5:$AX$467,$B210,'Grid GenerationQueue'!$AY$5:$AY$467,$C210)</f>
        <v>0</v>
      </c>
      <c r="BD210">
        <f>SUMIFS('Grid GenerationQueue'!AE$5:AE$467,'Grid GenerationQueue'!$AX$5:$AX$467,$B210,'Grid GenerationQueue'!$AY$5:$AY$467,$C210,'Grid GenerationQueue'!$BH$5:$BH$467,"Executed",'Grid GenerationQueue'!$BB$5:$BB$467,"&lt;"&amp;$BE$3)</f>
        <v>0</v>
      </c>
      <c r="BE210">
        <f>SUMIFS('Grid GenerationQueue'!AF$5:AF$467,'Grid GenerationQueue'!$AX$5:$AX$467,$B210,'Grid GenerationQueue'!$AY$5:$AY$467,$C210,'Grid GenerationQueue'!$BH$5:$BH$467,"Executed",'Grid GenerationQueue'!$BB$5:$BB$467,"&lt;"&amp;$BE$3)</f>
        <v>0</v>
      </c>
      <c r="BF210">
        <f>SUMIFS('Grid GenerationQueue'!AG$5:AG$467,'Grid GenerationQueue'!$AX$5:$AX$467,$B210,'Grid GenerationQueue'!$AY$5:$AY$467,$C210,'Grid GenerationQueue'!$BH$5:$BH$467,"Executed",'Grid GenerationQueue'!$BB$5:$BB$467,"&lt;"&amp;$BE$3)</f>
        <v>0</v>
      </c>
      <c r="BG210">
        <f>SUMIFS('Grid GenerationQueue'!AH$5:AH$467,'Grid GenerationQueue'!$AX$5:$AX$467,$B210,'Grid GenerationQueue'!$AY$5:$AY$467,$C210,'Grid GenerationQueue'!$BH$5:$BH$467,"Executed",'Grid GenerationQueue'!$BB$5:$BB$467,"&lt;"&amp;$BE$3)</f>
        <v>0</v>
      </c>
      <c r="BH210">
        <f>SUMIFS('Grid GenerationQueue'!AI$5:AI$467,'Grid GenerationQueue'!$AX$5:$AX$467,$B210,'Grid GenerationQueue'!$AY$5:$AY$467,$C210,'Grid GenerationQueue'!$BH$5:$BH$467,"Executed",'Grid GenerationQueue'!$BB$5:$BB$467,"&lt;"&amp;$BE$3)</f>
        <v>0</v>
      </c>
      <c r="BI210">
        <f>SUMIFS('Grid GenerationQueue'!AJ$5:AJ$467,'Grid GenerationQueue'!$AX$5:$AX$467,$B210,'Grid GenerationQueue'!$AY$5:$AY$467,$C210,'Grid GenerationQueue'!$BH$5:$BH$467,"Executed",'Grid GenerationQueue'!$BB$5:$BB$467,"&lt;"&amp;$BE$3)</f>
        <v>0</v>
      </c>
      <c r="BJ210">
        <f>SUMIFS('Grid GenerationQueue'!AK$5:AK$467,'Grid GenerationQueue'!$AX$5:$AX$467,$B210,'Grid GenerationQueue'!$AY$5:$AY$467,$C210,'Grid GenerationQueue'!$BH$5:$BH$467,"Executed",'Grid GenerationQueue'!$BB$5:$BB$467,"&lt;"&amp;$BE$3)</f>
        <v>0</v>
      </c>
      <c r="BK210">
        <f>SUMIFS('Grid GenerationQueue'!AL$5:AL$467,'Grid GenerationQueue'!$AX$5:$AX$467,$B210,'Grid GenerationQueue'!$AY$5:$AY$467,$C210,'Grid GenerationQueue'!$BH$5:$BH$467,"Executed",'Grid GenerationQueue'!$BB$5:$BB$467,"&lt;"&amp;$BE$3)</f>
        <v>0</v>
      </c>
      <c r="BL210">
        <f>SUMIFS('Grid GenerationQueue'!AM$5:AM$467,'Grid GenerationQueue'!$AX$5:$AX$467,$B210,'Grid GenerationQueue'!$AY$5:$AY$467,$C210,'Grid GenerationQueue'!$BH$5:$BH$467,"Executed",'Grid GenerationQueue'!$BB$5:$BB$467,"&lt;"&amp;$BE$3)</f>
        <v>0</v>
      </c>
      <c r="BM210">
        <f>SUMIFS('Grid GenerationQueue'!AN$5:AN$467,'Grid GenerationQueue'!$AX$5:$AX$467,$B210,'Grid GenerationQueue'!$AY$5:$AY$467,$C210,'Grid GenerationQueue'!$BH$5:$BH$467,"Executed",'Grid GenerationQueue'!$BB$5:$BB$467,"&lt;"&amp;$BE$3)</f>
        <v>0</v>
      </c>
      <c r="BN210">
        <f>SUMIFS('Grid GenerationQueue'!AO$5:AO$467,'Grid GenerationQueue'!$AX$5:$AX$467,$B210,'Grid GenerationQueue'!$AY$5:$AY$467,$C210,'Grid GenerationQueue'!$BH$5:$BH$467,"Executed",'Grid GenerationQueue'!$BB$5:$BB$467,"&lt;"&amp;$BE$3)</f>
        <v>0</v>
      </c>
      <c r="BO210">
        <f>SUMIFS('Grid GenerationQueue'!AP$5:AP$467,'Grid GenerationQueue'!$AX$5:$AX$467,$B210,'Grid GenerationQueue'!$AY$5:$AY$467,$C210,'Grid GenerationQueue'!$BH$5:$BH$467,"Executed",'Grid GenerationQueue'!$BB$5:$BB$467,"&lt;"&amp;$BE$3)</f>
        <v>0</v>
      </c>
      <c r="BQ210">
        <f>SUMIFS('Grid GenerationQueue'!AE$5:AE$467,'Grid GenerationQueue'!$AX$5:$AX$467,$B210,'Grid GenerationQueue'!$AY$5:$AY$467,$C210,'Grid GenerationQueue'!$BF$5:$BF$467,"&lt;&gt;"&amp;"",'Grid GenerationQueue'!$BB$5:$BB$467,"&lt;"&amp;$BE$3)</f>
        <v>0</v>
      </c>
      <c r="BR210">
        <f>SUMIFS('Grid GenerationQueue'!AF$5:AF$467,'Grid GenerationQueue'!$AX$5:$AX$467,$B210,'Grid GenerationQueue'!$AY$5:$AY$467,$C210,'Grid GenerationQueue'!$BF$5:$BF$467,"&lt;&gt;"&amp;"",'Grid GenerationQueue'!$BB$5:$BB$467,"&lt;"&amp;$BE$3)</f>
        <v>0</v>
      </c>
      <c r="BS210">
        <f>SUMIFS('Grid GenerationQueue'!AG$5:AG$467,'Grid GenerationQueue'!$AX$5:$AX$467,$B210,'Grid GenerationQueue'!$AY$5:$AY$467,$C210,'Grid GenerationQueue'!$BF$5:$BF$467,"&lt;&gt;"&amp;"",'Grid GenerationQueue'!$BB$5:$BB$467,"&lt;"&amp;$BE$3)</f>
        <v>0</v>
      </c>
      <c r="BT210">
        <f>SUMIFS('Grid GenerationQueue'!AH$5:AH$467,'Grid GenerationQueue'!$AX$5:$AX$467,$B210,'Grid GenerationQueue'!$AY$5:$AY$467,$C210,'Grid GenerationQueue'!$BF$5:$BF$467,"&lt;&gt;"&amp;"",'Grid GenerationQueue'!$BB$5:$BB$467,"&lt;"&amp;$BE$3)</f>
        <v>0</v>
      </c>
      <c r="BU210">
        <f>SUMIFS('Grid GenerationQueue'!AI$5:AI$467,'Grid GenerationQueue'!$AX$5:$AX$467,$B210,'Grid GenerationQueue'!$AY$5:$AY$467,$C210,'Grid GenerationQueue'!$BF$5:$BF$467,"&lt;&gt;"&amp;"",'Grid GenerationQueue'!$BB$5:$BB$467,"&lt;"&amp;$BE$3)</f>
        <v>0</v>
      </c>
      <c r="BV210">
        <f>SUMIFS('Grid GenerationQueue'!AJ$5:AJ$467,'Grid GenerationQueue'!$AX$5:$AX$467,$B210,'Grid GenerationQueue'!$AY$5:$AY$467,$C210,'Grid GenerationQueue'!$BF$5:$BF$467,"&lt;&gt;"&amp;"",'Grid GenerationQueue'!$BB$5:$BB$467,"&lt;"&amp;$BE$3)</f>
        <v>0</v>
      </c>
      <c r="BW210">
        <f>SUMIFS('Grid GenerationQueue'!AK$5:AK$467,'Grid GenerationQueue'!$AX$5:$AX$467,$B210,'Grid GenerationQueue'!$AY$5:$AY$467,$C210,'Grid GenerationQueue'!$BF$5:$BF$467,"&lt;&gt;"&amp;"",'Grid GenerationQueue'!$BB$5:$BB$467,"&lt;"&amp;$BE$3)</f>
        <v>0</v>
      </c>
      <c r="BX210">
        <f>SUMIFS('Grid GenerationQueue'!AL$5:AL$467,'Grid GenerationQueue'!$AX$5:$AX$467,$B210,'Grid GenerationQueue'!$AY$5:$AY$467,$C210,'Grid GenerationQueue'!$BF$5:$BF$467,"&lt;&gt;"&amp;"",'Grid GenerationQueue'!$BB$5:$BB$467,"&lt;"&amp;$BE$3)</f>
        <v>0</v>
      </c>
      <c r="BY210">
        <f>SUMIFS('Grid GenerationQueue'!AM$5:AM$467,'Grid GenerationQueue'!$AX$5:$AX$467,$B210,'Grid GenerationQueue'!$AY$5:$AY$467,$C210,'Grid GenerationQueue'!$BF$5:$BF$467,"&lt;&gt;"&amp;"",'Grid GenerationQueue'!$BB$5:$BB$467,"&lt;"&amp;$BE$3)</f>
        <v>0</v>
      </c>
      <c r="BZ210">
        <f>SUMIFS('Grid GenerationQueue'!AN$5:AN$467,'Grid GenerationQueue'!$AX$5:$AX$467,$B210,'Grid GenerationQueue'!$AY$5:$AY$467,$C210,'Grid GenerationQueue'!$BF$5:$BF$467,"&lt;&gt;"&amp;"",'Grid GenerationQueue'!$BB$5:$BB$467,"&lt;"&amp;$BE$3)</f>
        <v>0</v>
      </c>
      <c r="CA210">
        <f>SUMIFS('Grid GenerationQueue'!AO$5:AO$467,'Grid GenerationQueue'!$AX$5:$AX$467,$B210,'Grid GenerationQueue'!$AY$5:$AY$467,$C210,'Grid GenerationQueue'!$BF$5:$BF$467,"&lt;&gt;"&amp;"",'Grid GenerationQueue'!$BB$5:$BB$467,"&lt;"&amp;$BE$3)</f>
        <v>0</v>
      </c>
      <c r="CB210">
        <f>SUMIFS('Grid GenerationQueue'!AP$5:AP$467,'Grid GenerationQueue'!$AX$5:$AX$467,$B210,'Grid GenerationQueue'!$AY$5:$AY$467,$C210,'Grid GenerationQueue'!$BF$5:$BF$467,"&lt;&gt;"&amp;"",'Grid GenerationQueue'!$BB$5:$BB$467,"&lt;"&amp;$BE$3)</f>
        <v>0</v>
      </c>
      <c r="CD210">
        <f>SUMIFS('Grid GenerationQueue'!AE$5:AE$467,'Grid GenerationQueue'!$AX$5:$AX$467,$B210,'Grid GenerationQueue'!$AY$5:$AY$467,$C210,'Grid GenerationQueue'!$BB$5:$BB$467,"&lt;"&amp;$BE$3)</f>
        <v>0</v>
      </c>
      <c r="CE210">
        <f>SUMIFS('Grid GenerationQueue'!AF$5:AF$467,'Grid GenerationQueue'!$AX$5:$AX$467,$B210,'Grid GenerationQueue'!$AY$5:$AY$467,$C210,'Grid GenerationQueue'!$BB$5:$BB$467,"&lt;"&amp;$BE$3)</f>
        <v>0</v>
      </c>
      <c r="CF210">
        <f>SUMIFS('Grid GenerationQueue'!AG$5:AG$467,'Grid GenerationQueue'!$AX$5:$AX$467,$B210,'Grid GenerationQueue'!$AY$5:$AY$467,$C210,'Grid GenerationQueue'!$BB$5:$BB$467,"&lt;"&amp;$BE$3)</f>
        <v>0</v>
      </c>
      <c r="CG210">
        <f>SUMIFS('Grid GenerationQueue'!AH$5:AH$467,'Grid GenerationQueue'!$AX$5:$AX$467,$B210,'Grid GenerationQueue'!$AY$5:$AY$467,$C210,'Grid GenerationQueue'!$BB$5:$BB$467,"&lt;"&amp;$BE$3)</f>
        <v>0</v>
      </c>
      <c r="CH210">
        <f>SUMIFS('Grid GenerationQueue'!AI$5:AI$467,'Grid GenerationQueue'!$AX$5:$AX$467,$B210,'Grid GenerationQueue'!$AY$5:$AY$467,$C210,'Grid GenerationQueue'!$BB$5:$BB$467,"&lt;"&amp;$BE$3)</f>
        <v>0</v>
      </c>
      <c r="CI210">
        <f>SUMIFS('Grid GenerationQueue'!AJ$5:AJ$467,'Grid GenerationQueue'!$AX$5:$AX$467,$B210,'Grid GenerationQueue'!$AY$5:$AY$467,$C210,'Grid GenerationQueue'!$BB$5:$BB$467,"&lt;"&amp;$BE$3)</f>
        <v>0</v>
      </c>
      <c r="CJ210">
        <f>SUMIFS('Grid GenerationQueue'!AK$5:AK$467,'Grid GenerationQueue'!$AX$5:$AX$467,$B210,'Grid GenerationQueue'!$AY$5:$AY$467,$C210,'Grid GenerationQueue'!$BB$5:$BB$467,"&lt;"&amp;$BE$3)</f>
        <v>0</v>
      </c>
      <c r="CK210">
        <f>SUMIFS('Grid GenerationQueue'!AL$5:AL$467,'Grid GenerationQueue'!$AX$5:$AX$467,$B210,'Grid GenerationQueue'!$AY$5:$AY$467,$C210,'Grid GenerationQueue'!$BB$5:$BB$467,"&lt;"&amp;$BE$3)</f>
        <v>0</v>
      </c>
      <c r="CL210">
        <f>SUMIFS('Grid GenerationQueue'!AM$5:AM$467,'Grid GenerationQueue'!$AX$5:$AX$467,$B210,'Grid GenerationQueue'!$AY$5:$AY$467,$C210,'Grid GenerationQueue'!$BB$5:$BB$467,"&lt;"&amp;$BE$3)</f>
        <v>0</v>
      </c>
      <c r="CM210">
        <f>SUMIFS('Grid GenerationQueue'!AN$5:AN$467,'Grid GenerationQueue'!$AX$5:$AX$467,$B210,'Grid GenerationQueue'!$AY$5:$AY$467,$C210,'Grid GenerationQueue'!$BB$5:$BB$467,"&lt;"&amp;$BE$3)</f>
        <v>0</v>
      </c>
      <c r="CN210">
        <f>SUMIFS('Grid GenerationQueue'!AO$5:AO$467,'Grid GenerationQueue'!$AX$5:$AX$467,$B210,'Grid GenerationQueue'!$AY$5:$AY$467,$C210,'Grid GenerationQueue'!$BB$5:$BB$467,"&lt;"&amp;$BE$3)</f>
        <v>0</v>
      </c>
      <c r="CO210">
        <f>SUMIFS('Grid GenerationQueue'!AP$5:AP$467,'Grid GenerationQueue'!$AX$5:$AX$467,$B210,'Grid GenerationQueue'!$AY$5:$AY$467,$C210,'Grid GenerationQueue'!$BB$5:$BB$467,"&lt;"&amp;$BE$3)</f>
        <v>0</v>
      </c>
    </row>
    <row r="211" spans="1:93" x14ac:dyDescent="0.35">
      <c r="A211" t="s">
        <v>4671</v>
      </c>
      <c r="B211" t="s">
        <v>4605</v>
      </c>
      <c r="C211">
        <v>230</v>
      </c>
      <c r="D211">
        <f>SUMIFS('Grid GenerationQueue'!AE$5:AE$467,'Grid GenerationQueue'!$AX$5:$AX$467,$B211,'Grid GenerationQueue'!$AY$5:$AY$467,$C211,'Grid GenerationQueue'!$BI$5:$BI$467,"&lt;4")</f>
        <v>0</v>
      </c>
      <c r="E211">
        <f>SUMIFS('Grid GenerationQueue'!AF$5:AF$467,'Grid GenerationQueue'!$AX$5:$AX$467,$B211,'Grid GenerationQueue'!$AY$5:$AY$467,$C211,'Grid GenerationQueue'!$BI$5:$BI$467,"&lt;4")</f>
        <v>0</v>
      </c>
      <c r="F211">
        <f>SUMIFS('Grid GenerationQueue'!AG$5:AG$467,'Grid GenerationQueue'!$AX$5:$AX$467,$B211,'Grid GenerationQueue'!$AY$5:$AY$467,$C211,'Grid GenerationQueue'!$BI$5:$BI$467,"&lt;4")</f>
        <v>0</v>
      </c>
      <c r="G211">
        <f>SUMIFS('Grid GenerationQueue'!AH$5:AH$467,'Grid GenerationQueue'!$AX$5:$AX$467,$B211,'Grid GenerationQueue'!$AY$5:$AY$467,$C211,'Grid GenerationQueue'!$BI$5:$BI$467,"&lt;4")</f>
        <v>0</v>
      </c>
      <c r="H211">
        <f>SUMIFS('Grid GenerationQueue'!AI$5:AI$467,'Grid GenerationQueue'!$AX$5:$AX$467,$B211,'Grid GenerationQueue'!$AY$5:$AY$467,$C211,'Grid GenerationQueue'!$BI$5:$BI$467,"&lt;4")</f>
        <v>0</v>
      </c>
      <c r="I211">
        <f>SUMIFS('Grid GenerationQueue'!AJ$5:AJ$467,'Grid GenerationQueue'!$AX$5:$AX$467,$B211,'Grid GenerationQueue'!$AY$5:$AY$467,$C211,'Grid GenerationQueue'!$BI$5:$BI$467,"&lt;4")</f>
        <v>0</v>
      </c>
      <c r="J211">
        <f>SUMIFS('Grid GenerationQueue'!AK$5:AK$467,'Grid GenerationQueue'!$AX$5:$AX$467,$B211,'Grid GenerationQueue'!$AY$5:$AY$467,$C211,'Grid GenerationQueue'!$BI$5:$BI$467,"&lt;4")</f>
        <v>0</v>
      </c>
      <c r="K211">
        <f>SUMIFS('Grid GenerationQueue'!AL$5:AL$467,'Grid GenerationQueue'!$AX$5:$AX$467,$B211,'Grid GenerationQueue'!$AY$5:$AY$467,$C211,'Grid GenerationQueue'!$BI$5:$BI$467,"&lt;4")</f>
        <v>0</v>
      </c>
      <c r="L211">
        <f>SUMIFS('Grid GenerationQueue'!AM$5:AM$467,'Grid GenerationQueue'!$AX$5:$AX$467,$B211,'Grid GenerationQueue'!$AY$5:$AY$467,$C211,'Grid GenerationQueue'!$BI$5:$BI$467,"&lt;4")</f>
        <v>0</v>
      </c>
      <c r="M211">
        <f>SUMIFS('Grid GenerationQueue'!AN$5:AN$467,'Grid GenerationQueue'!$AX$5:$AX$467,$B211,'Grid GenerationQueue'!$AY$5:$AY$467,$C211,'Grid GenerationQueue'!$BI$5:$BI$467,"&lt;4")</f>
        <v>0</v>
      </c>
      <c r="N211">
        <f>SUMIFS('Grid GenerationQueue'!AO$5:AO$467,'Grid GenerationQueue'!$AX$5:$AX$467,$B211,'Grid GenerationQueue'!$AY$5:$AY$467,$C211,'Grid GenerationQueue'!$BI$5:$BI$467,"&lt;4")</f>
        <v>0</v>
      </c>
      <c r="O211">
        <f>SUMIFS('Grid GenerationQueue'!AP$5:AP$467,'Grid GenerationQueue'!$AX$5:$AX$467,$B211,'Grid GenerationQueue'!$AY$5:$AY$467,$C211,'Grid GenerationQueue'!$BI$5:$BI$467,"&lt;4")</f>
        <v>0</v>
      </c>
      <c r="Q211">
        <f>SUMIFS('Grid GenerationQueue'!AE$5:AE$467,'Grid GenerationQueue'!$AX$5:$AX$467,$B211,'Grid GenerationQueue'!$AY$5:$AY$467,$C211,'Grid GenerationQueue'!$BH$5:$BH$467,"Executed")</f>
        <v>0</v>
      </c>
      <c r="R211">
        <f>SUMIFS('Grid GenerationQueue'!AF$5:AF$467,'Grid GenerationQueue'!$AX$5:$AX$467,$B211,'Grid GenerationQueue'!$AY$5:$AY$467,$C211,'Grid GenerationQueue'!$BH$5:$BH$467,"Executed")</f>
        <v>0</v>
      </c>
      <c r="S211">
        <f>SUMIFS('Grid GenerationQueue'!AG$5:AG$467,'Grid GenerationQueue'!$AX$5:$AX$467,$B211,'Grid GenerationQueue'!$AY$5:$AY$467,$C211,'Grid GenerationQueue'!$BH$5:$BH$467,"Executed")</f>
        <v>0</v>
      </c>
      <c r="T211">
        <f>SUMIFS('Grid GenerationQueue'!AH$5:AH$467,'Grid GenerationQueue'!$AX$5:$AX$467,$B211,'Grid GenerationQueue'!$AY$5:$AY$467,$C211,'Grid GenerationQueue'!$BH$5:$BH$467,"Executed")</f>
        <v>0</v>
      </c>
      <c r="U211">
        <f>SUMIFS('Grid GenerationQueue'!AI$5:AI$467,'Grid GenerationQueue'!$AX$5:$AX$467,$B211,'Grid GenerationQueue'!$AY$5:$AY$467,$C211,'Grid GenerationQueue'!$BH$5:$BH$467,"Executed")</f>
        <v>0</v>
      </c>
      <c r="V211">
        <f>SUMIFS('Grid GenerationQueue'!AJ$5:AJ$467,'Grid GenerationQueue'!$AX$5:$AX$467,$B211,'Grid GenerationQueue'!$AY$5:$AY$467,$C211,'Grid GenerationQueue'!$BH$5:$BH$467,"Executed")</f>
        <v>0</v>
      </c>
      <c r="W211">
        <f>SUMIFS('Grid GenerationQueue'!AK$5:AK$467,'Grid GenerationQueue'!$AX$5:$AX$467,$B211,'Grid GenerationQueue'!$AY$5:$AY$467,$C211,'Grid GenerationQueue'!$BH$5:$BH$467,"Executed")</f>
        <v>0</v>
      </c>
      <c r="X211">
        <f>SUMIFS('Grid GenerationQueue'!AL$5:AL$467,'Grid GenerationQueue'!$AX$5:$AX$467,$B211,'Grid GenerationQueue'!$AY$5:$AY$467,$C211,'Grid GenerationQueue'!$BH$5:$BH$467,"Executed")</f>
        <v>0</v>
      </c>
      <c r="Y211">
        <f>SUMIFS('Grid GenerationQueue'!AM$5:AM$467,'Grid GenerationQueue'!$AX$5:$AX$467,$B211,'Grid GenerationQueue'!$AY$5:$AY$467,$C211,'Grid GenerationQueue'!$BH$5:$BH$467,"Executed")</f>
        <v>0</v>
      </c>
      <c r="Z211">
        <f>SUMIFS('Grid GenerationQueue'!AN$5:AN$467,'Grid GenerationQueue'!$AX$5:$AX$467,$B211,'Grid GenerationQueue'!$AY$5:$AY$467,$C211,'Grid GenerationQueue'!$BH$5:$BH$467,"Executed")</f>
        <v>0</v>
      </c>
      <c r="AA211">
        <f>SUMIFS('Grid GenerationQueue'!AO$5:AO$467,'Grid GenerationQueue'!$AX$5:$AX$467,$B211,'Grid GenerationQueue'!$AY$5:$AY$467,$C211,'Grid GenerationQueue'!$BH$5:$BH$467,"Executed")</f>
        <v>0</v>
      </c>
      <c r="AB211">
        <f>SUMIFS('Grid GenerationQueue'!AP$5:AP$467,'Grid GenerationQueue'!$AX$5:$AX$467,$B211,'Grid GenerationQueue'!$AY$5:$AY$467,$C211,'Grid GenerationQueue'!$BH$5:$BH$467,"Executed")</f>
        <v>0</v>
      </c>
      <c r="AD211">
        <f>SUMIFS('Grid GenerationQueue'!AE$5:AE$467,'Grid GenerationQueue'!$AX$5:$AX$467,$B211,'Grid GenerationQueue'!$AY$5:$AY$467,$C211,'Grid GenerationQueue'!$BF$5:$BF$467,"&lt;&gt;"&amp;"")</f>
        <v>0</v>
      </c>
      <c r="AE211">
        <f>SUMIFS('Grid GenerationQueue'!AF$5:AF$467,'Grid GenerationQueue'!$AX$5:$AX$467,$B211,'Grid GenerationQueue'!$AY$5:$AY$467,$C211,'Grid GenerationQueue'!$BF$5:$BF$467,"&lt;&gt;"&amp;"")</f>
        <v>0</v>
      </c>
      <c r="AF211">
        <f>SUMIFS('Grid GenerationQueue'!AG$5:AG$467,'Grid GenerationQueue'!$AX$5:$AX$467,$B211,'Grid GenerationQueue'!$AY$5:$AY$467,$C211,'Grid GenerationQueue'!$BF$5:$BF$467,"&lt;&gt;"&amp;"")</f>
        <v>0</v>
      </c>
      <c r="AG211">
        <f>SUMIFS('Grid GenerationQueue'!AH$5:AH$467,'Grid GenerationQueue'!$AX$5:$AX$467,$B211,'Grid GenerationQueue'!$AY$5:$AY$467,$C211,'Grid GenerationQueue'!$BF$5:$BF$467,"&lt;&gt;"&amp;"")</f>
        <v>0</v>
      </c>
      <c r="AH211">
        <f>SUMIFS('Grid GenerationQueue'!AI$5:AI$467,'Grid GenerationQueue'!$AX$5:$AX$467,$B211,'Grid GenerationQueue'!$AY$5:$AY$467,$C211,'Grid GenerationQueue'!$BF$5:$BF$467,"&lt;&gt;"&amp;"")</f>
        <v>0</v>
      </c>
      <c r="AI211">
        <f>SUMIFS('Grid GenerationQueue'!AJ$5:AJ$467,'Grid GenerationQueue'!$AX$5:$AX$467,$B211,'Grid GenerationQueue'!$AY$5:$AY$467,$C211,'Grid GenerationQueue'!$BF$5:$BF$467,"&lt;&gt;"&amp;"")</f>
        <v>0</v>
      </c>
      <c r="AJ211">
        <f>SUMIFS('Grid GenerationQueue'!AK$5:AK$467,'Grid GenerationQueue'!$AX$5:$AX$467,$B211,'Grid GenerationQueue'!$AY$5:$AY$467,$C211,'Grid GenerationQueue'!$BF$5:$BF$467,"&lt;&gt;"&amp;"")</f>
        <v>0</v>
      </c>
      <c r="AK211">
        <f>SUMIFS('Grid GenerationQueue'!AL$5:AL$467,'Grid GenerationQueue'!$AX$5:$AX$467,$B211,'Grid GenerationQueue'!$AY$5:$AY$467,$C211,'Grid GenerationQueue'!$BF$5:$BF$467,"&lt;&gt;"&amp;"")</f>
        <v>0</v>
      </c>
      <c r="AL211">
        <f>SUMIFS('Grid GenerationQueue'!AM$5:AM$467,'Grid GenerationQueue'!$AX$5:$AX$467,$B211,'Grid GenerationQueue'!$AY$5:$AY$467,$C211,'Grid GenerationQueue'!$BF$5:$BF$467,"&lt;&gt;"&amp;"")</f>
        <v>0</v>
      </c>
      <c r="AM211">
        <f>SUMIFS('Grid GenerationQueue'!AN$5:AN$467,'Grid GenerationQueue'!$AX$5:$AX$467,$B211,'Grid GenerationQueue'!$AY$5:$AY$467,$C211,'Grid GenerationQueue'!$BF$5:$BF$467,"&lt;&gt;"&amp;"")</f>
        <v>0</v>
      </c>
      <c r="AN211">
        <f>SUMIFS('Grid GenerationQueue'!AO$5:AO$467,'Grid GenerationQueue'!$AX$5:$AX$467,$B211,'Grid GenerationQueue'!$AY$5:$AY$467,$C211,'Grid GenerationQueue'!$BF$5:$BF$467,"&lt;&gt;"&amp;"")</f>
        <v>0</v>
      </c>
      <c r="AO211">
        <f>SUMIFS('Grid GenerationQueue'!AP$5:AP$467,'Grid GenerationQueue'!$AX$5:$AX$467,$B211,'Grid GenerationQueue'!$AY$5:$AY$467,$C211,'Grid GenerationQueue'!$BF$5:$BF$467,"&lt;&gt;"&amp;"")</f>
        <v>0</v>
      </c>
      <c r="AQ211">
        <f>SUMIFS('Grid GenerationQueue'!AE$5:AE$467,'Grid GenerationQueue'!$AX$5:$AX$467,$B211,'Grid GenerationQueue'!$AY$5:$AY$467,$C211)</f>
        <v>408.12</v>
      </c>
      <c r="AR211">
        <f>SUMIFS('Grid GenerationQueue'!AF$5:AF$467,'Grid GenerationQueue'!$AX$5:$AX$467,$B211,'Grid GenerationQueue'!$AY$5:$AY$467,$C211)</f>
        <v>0</v>
      </c>
      <c r="AS211">
        <f>SUMIFS('Grid GenerationQueue'!AG$5:AG$467,'Grid GenerationQueue'!$AX$5:$AX$467,$B211,'Grid GenerationQueue'!$AY$5:$AY$467,$C211)</f>
        <v>0</v>
      </c>
      <c r="AT211">
        <f>SUMIFS('Grid GenerationQueue'!AH$5:AH$467,'Grid GenerationQueue'!$AX$5:$AX$467,$B211,'Grid GenerationQueue'!$AY$5:$AY$467,$C211)</f>
        <v>0</v>
      </c>
      <c r="AU211">
        <f>SUMIFS('Grid GenerationQueue'!AI$5:AI$467,'Grid GenerationQueue'!$AX$5:$AX$467,$B211,'Grid GenerationQueue'!$AY$5:$AY$467,$C211)</f>
        <v>0</v>
      </c>
      <c r="AV211">
        <f>SUMIFS('Grid GenerationQueue'!AJ$5:AJ$467,'Grid GenerationQueue'!$AX$5:$AX$467,$B211,'Grid GenerationQueue'!$AY$5:$AY$467,$C211)</f>
        <v>0</v>
      </c>
      <c r="AW211">
        <f>SUMIFS('Grid GenerationQueue'!AK$5:AK$467,'Grid GenerationQueue'!$AX$5:$AX$467,$B211,'Grid GenerationQueue'!$AY$5:$AY$467,$C211)</f>
        <v>0</v>
      </c>
      <c r="AX211">
        <f>SUMIFS('Grid GenerationQueue'!AL$5:AL$467,'Grid GenerationQueue'!$AX$5:$AX$467,$B211,'Grid GenerationQueue'!$AY$5:$AY$467,$C211)</f>
        <v>0</v>
      </c>
      <c r="AY211">
        <f>SUMIFS('Grid GenerationQueue'!AM$5:AM$467,'Grid GenerationQueue'!$AX$5:$AX$467,$B211,'Grid GenerationQueue'!$AY$5:$AY$467,$C211)</f>
        <v>0</v>
      </c>
      <c r="AZ211">
        <f>SUMIFS('Grid GenerationQueue'!AN$5:AN$467,'Grid GenerationQueue'!$AX$5:$AX$467,$B211,'Grid GenerationQueue'!$AY$5:$AY$467,$C211)</f>
        <v>0</v>
      </c>
      <c r="BA211">
        <f>SUMIFS('Grid GenerationQueue'!AO$5:AO$467,'Grid GenerationQueue'!$AX$5:$AX$467,$B211,'Grid GenerationQueue'!$AY$5:$AY$467,$C211)</f>
        <v>0</v>
      </c>
      <c r="BB211">
        <f>SUMIFS('Grid GenerationQueue'!AP$5:AP$467,'Grid GenerationQueue'!$AX$5:$AX$467,$B211,'Grid GenerationQueue'!$AY$5:$AY$467,$C211)</f>
        <v>0</v>
      </c>
      <c r="BD211">
        <f>SUMIFS('Grid GenerationQueue'!AE$5:AE$467,'Grid GenerationQueue'!$AX$5:$AX$467,$B211,'Grid GenerationQueue'!$AY$5:$AY$467,$C211,'Grid GenerationQueue'!$BH$5:$BH$467,"Executed",'Grid GenerationQueue'!$BB$5:$BB$467,"&lt;"&amp;$BE$3)</f>
        <v>0</v>
      </c>
      <c r="BE211">
        <f>SUMIFS('Grid GenerationQueue'!AF$5:AF$467,'Grid GenerationQueue'!$AX$5:$AX$467,$B211,'Grid GenerationQueue'!$AY$5:$AY$467,$C211,'Grid GenerationQueue'!$BH$5:$BH$467,"Executed",'Grid GenerationQueue'!$BB$5:$BB$467,"&lt;"&amp;$BE$3)</f>
        <v>0</v>
      </c>
      <c r="BF211">
        <f>SUMIFS('Grid GenerationQueue'!AG$5:AG$467,'Grid GenerationQueue'!$AX$5:$AX$467,$B211,'Grid GenerationQueue'!$AY$5:$AY$467,$C211,'Grid GenerationQueue'!$BH$5:$BH$467,"Executed",'Grid GenerationQueue'!$BB$5:$BB$467,"&lt;"&amp;$BE$3)</f>
        <v>0</v>
      </c>
      <c r="BG211">
        <f>SUMIFS('Grid GenerationQueue'!AH$5:AH$467,'Grid GenerationQueue'!$AX$5:$AX$467,$B211,'Grid GenerationQueue'!$AY$5:$AY$467,$C211,'Grid GenerationQueue'!$BH$5:$BH$467,"Executed",'Grid GenerationQueue'!$BB$5:$BB$467,"&lt;"&amp;$BE$3)</f>
        <v>0</v>
      </c>
      <c r="BH211">
        <f>SUMIFS('Grid GenerationQueue'!AI$5:AI$467,'Grid GenerationQueue'!$AX$5:$AX$467,$B211,'Grid GenerationQueue'!$AY$5:$AY$467,$C211,'Grid GenerationQueue'!$BH$5:$BH$467,"Executed",'Grid GenerationQueue'!$BB$5:$BB$467,"&lt;"&amp;$BE$3)</f>
        <v>0</v>
      </c>
      <c r="BI211">
        <f>SUMIFS('Grid GenerationQueue'!AJ$5:AJ$467,'Grid GenerationQueue'!$AX$5:$AX$467,$B211,'Grid GenerationQueue'!$AY$5:$AY$467,$C211,'Grid GenerationQueue'!$BH$5:$BH$467,"Executed",'Grid GenerationQueue'!$BB$5:$BB$467,"&lt;"&amp;$BE$3)</f>
        <v>0</v>
      </c>
      <c r="BJ211">
        <f>SUMIFS('Grid GenerationQueue'!AK$5:AK$467,'Grid GenerationQueue'!$AX$5:$AX$467,$B211,'Grid GenerationQueue'!$AY$5:$AY$467,$C211,'Grid GenerationQueue'!$BH$5:$BH$467,"Executed",'Grid GenerationQueue'!$BB$5:$BB$467,"&lt;"&amp;$BE$3)</f>
        <v>0</v>
      </c>
      <c r="BK211">
        <f>SUMIFS('Grid GenerationQueue'!AL$5:AL$467,'Grid GenerationQueue'!$AX$5:$AX$467,$B211,'Grid GenerationQueue'!$AY$5:$AY$467,$C211,'Grid GenerationQueue'!$BH$5:$BH$467,"Executed",'Grid GenerationQueue'!$BB$5:$BB$467,"&lt;"&amp;$BE$3)</f>
        <v>0</v>
      </c>
      <c r="BL211">
        <f>SUMIFS('Grid GenerationQueue'!AM$5:AM$467,'Grid GenerationQueue'!$AX$5:$AX$467,$B211,'Grid GenerationQueue'!$AY$5:$AY$467,$C211,'Grid GenerationQueue'!$BH$5:$BH$467,"Executed",'Grid GenerationQueue'!$BB$5:$BB$467,"&lt;"&amp;$BE$3)</f>
        <v>0</v>
      </c>
      <c r="BM211">
        <f>SUMIFS('Grid GenerationQueue'!AN$5:AN$467,'Grid GenerationQueue'!$AX$5:$AX$467,$B211,'Grid GenerationQueue'!$AY$5:$AY$467,$C211,'Grid GenerationQueue'!$BH$5:$BH$467,"Executed",'Grid GenerationQueue'!$BB$5:$BB$467,"&lt;"&amp;$BE$3)</f>
        <v>0</v>
      </c>
      <c r="BN211">
        <f>SUMIFS('Grid GenerationQueue'!AO$5:AO$467,'Grid GenerationQueue'!$AX$5:$AX$467,$B211,'Grid GenerationQueue'!$AY$5:$AY$467,$C211,'Grid GenerationQueue'!$BH$5:$BH$467,"Executed",'Grid GenerationQueue'!$BB$5:$BB$467,"&lt;"&amp;$BE$3)</f>
        <v>0</v>
      </c>
      <c r="BO211">
        <f>SUMIFS('Grid GenerationQueue'!AP$5:AP$467,'Grid GenerationQueue'!$AX$5:$AX$467,$B211,'Grid GenerationQueue'!$AY$5:$AY$467,$C211,'Grid GenerationQueue'!$BH$5:$BH$467,"Executed",'Grid GenerationQueue'!$BB$5:$BB$467,"&lt;"&amp;$BE$3)</f>
        <v>0</v>
      </c>
      <c r="BQ211">
        <f>SUMIFS('Grid GenerationQueue'!AE$5:AE$467,'Grid GenerationQueue'!$AX$5:$AX$467,$B211,'Grid GenerationQueue'!$AY$5:$AY$467,$C211,'Grid GenerationQueue'!$BF$5:$BF$467,"&lt;&gt;"&amp;"",'Grid GenerationQueue'!$BB$5:$BB$467,"&lt;"&amp;$BE$3)</f>
        <v>0</v>
      </c>
      <c r="BR211">
        <f>SUMIFS('Grid GenerationQueue'!AF$5:AF$467,'Grid GenerationQueue'!$AX$5:$AX$467,$B211,'Grid GenerationQueue'!$AY$5:$AY$467,$C211,'Grid GenerationQueue'!$BF$5:$BF$467,"&lt;&gt;"&amp;"",'Grid GenerationQueue'!$BB$5:$BB$467,"&lt;"&amp;$BE$3)</f>
        <v>0</v>
      </c>
      <c r="BS211">
        <f>SUMIFS('Grid GenerationQueue'!AG$5:AG$467,'Grid GenerationQueue'!$AX$5:$AX$467,$B211,'Grid GenerationQueue'!$AY$5:$AY$467,$C211,'Grid GenerationQueue'!$BF$5:$BF$467,"&lt;&gt;"&amp;"",'Grid GenerationQueue'!$BB$5:$BB$467,"&lt;"&amp;$BE$3)</f>
        <v>0</v>
      </c>
      <c r="BT211">
        <f>SUMIFS('Grid GenerationQueue'!AH$5:AH$467,'Grid GenerationQueue'!$AX$5:$AX$467,$B211,'Grid GenerationQueue'!$AY$5:$AY$467,$C211,'Grid GenerationQueue'!$BF$5:$BF$467,"&lt;&gt;"&amp;"",'Grid GenerationQueue'!$BB$5:$BB$467,"&lt;"&amp;$BE$3)</f>
        <v>0</v>
      </c>
      <c r="BU211">
        <f>SUMIFS('Grid GenerationQueue'!AI$5:AI$467,'Grid GenerationQueue'!$AX$5:$AX$467,$B211,'Grid GenerationQueue'!$AY$5:$AY$467,$C211,'Grid GenerationQueue'!$BF$5:$BF$467,"&lt;&gt;"&amp;"",'Grid GenerationQueue'!$BB$5:$BB$467,"&lt;"&amp;$BE$3)</f>
        <v>0</v>
      </c>
      <c r="BV211">
        <f>SUMIFS('Grid GenerationQueue'!AJ$5:AJ$467,'Grid GenerationQueue'!$AX$5:$AX$467,$B211,'Grid GenerationQueue'!$AY$5:$AY$467,$C211,'Grid GenerationQueue'!$BF$5:$BF$467,"&lt;&gt;"&amp;"",'Grid GenerationQueue'!$BB$5:$BB$467,"&lt;"&amp;$BE$3)</f>
        <v>0</v>
      </c>
      <c r="BW211">
        <f>SUMIFS('Grid GenerationQueue'!AK$5:AK$467,'Grid GenerationQueue'!$AX$5:$AX$467,$B211,'Grid GenerationQueue'!$AY$5:$AY$467,$C211,'Grid GenerationQueue'!$BF$5:$BF$467,"&lt;&gt;"&amp;"",'Grid GenerationQueue'!$BB$5:$BB$467,"&lt;"&amp;$BE$3)</f>
        <v>0</v>
      </c>
      <c r="BX211">
        <f>SUMIFS('Grid GenerationQueue'!AL$5:AL$467,'Grid GenerationQueue'!$AX$5:$AX$467,$B211,'Grid GenerationQueue'!$AY$5:$AY$467,$C211,'Grid GenerationQueue'!$BF$5:$BF$467,"&lt;&gt;"&amp;"",'Grid GenerationQueue'!$BB$5:$BB$467,"&lt;"&amp;$BE$3)</f>
        <v>0</v>
      </c>
      <c r="BY211">
        <f>SUMIFS('Grid GenerationQueue'!AM$5:AM$467,'Grid GenerationQueue'!$AX$5:$AX$467,$B211,'Grid GenerationQueue'!$AY$5:$AY$467,$C211,'Grid GenerationQueue'!$BF$5:$BF$467,"&lt;&gt;"&amp;"",'Grid GenerationQueue'!$BB$5:$BB$467,"&lt;"&amp;$BE$3)</f>
        <v>0</v>
      </c>
      <c r="BZ211">
        <f>SUMIFS('Grid GenerationQueue'!AN$5:AN$467,'Grid GenerationQueue'!$AX$5:$AX$467,$B211,'Grid GenerationQueue'!$AY$5:$AY$467,$C211,'Grid GenerationQueue'!$BF$5:$BF$467,"&lt;&gt;"&amp;"",'Grid GenerationQueue'!$BB$5:$BB$467,"&lt;"&amp;$BE$3)</f>
        <v>0</v>
      </c>
      <c r="CA211">
        <f>SUMIFS('Grid GenerationQueue'!AO$5:AO$467,'Grid GenerationQueue'!$AX$5:$AX$467,$B211,'Grid GenerationQueue'!$AY$5:$AY$467,$C211,'Grid GenerationQueue'!$BF$5:$BF$467,"&lt;&gt;"&amp;"",'Grid GenerationQueue'!$BB$5:$BB$467,"&lt;"&amp;$BE$3)</f>
        <v>0</v>
      </c>
      <c r="CB211">
        <f>SUMIFS('Grid GenerationQueue'!AP$5:AP$467,'Grid GenerationQueue'!$AX$5:$AX$467,$B211,'Grid GenerationQueue'!$AY$5:$AY$467,$C211,'Grid GenerationQueue'!$BF$5:$BF$467,"&lt;&gt;"&amp;"",'Grid GenerationQueue'!$BB$5:$BB$467,"&lt;"&amp;$BE$3)</f>
        <v>0</v>
      </c>
      <c r="CD211">
        <f>SUMIFS('Grid GenerationQueue'!AE$5:AE$467,'Grid GenerationQueue'!$AX$5:$AX$467,$B211,'Grid GenerationQueue'!$AY$5:$AY$467,$C211,'Grid GenerationQueue'!$BB$5:$BB$467,"&lt;"&amp;$BE$3)</f>
        <v>408.12</v>
      </c>
      <c r="CE211">
        <f>SUMIFS('Grid GenerationQueue'!AF$5:AF$467,'Grid GenerationQueue'!$AX$5:$AX$467,$B211,'Grid GenerationQueue'!$AY$5:$AY$467,$C211,'Grid GenerationQueue'!$BB$5:$BB$467,"&lt;"&amp;$BE$3)</f>
        <v>0</v>
      </c>
      <c r="CF211">
        <f>SUMIFS('Grid GenerationQueue'!AG$5:AG$467,'Grid GenerationQueue'!$AX$5:$AX$467,$B211,'Grid GenerationQueue'!$AY$5:$AY$467,$C211,'Grid GenerationQueue'!$BB$5:$BB$467,"&lt;"&amp;$BE$3)</f>
        <v>0</v>
      </c>
      <c r="CG211">
        <f>SUMIFS('Grid GenerationQueue'!AH$5:AH$467,'Grid GenerationQueue'!$AX$5:$AX$467,$B211,'Grid GenerationQueue'!$AY$5:$AY$467,$C211,'Grid GenerationQueue'!$BB$5:$BB$467,"&lt;"&amp;$BE$3)</f>
        <v>0</v>
      </c>
      <c r="CH211">
        <f>SUMIFS('Grid GenerationQueue'!AI$5:AI$467,'Grid GenerationQueue'!$AX$5:$AX$467,$B211,'Grid GenerationQueue'!$AY$5:$AY$467,$C211,'Grid GenerationQueue'!$BB$5:$BB$467,"&lt;"&amp;$BE$3)</f>
        <v>0</v>
      </c>
      <c r="CI211">
        <f>SUMIFS('Grid GenerationQueue'!AJ$5:AJ$467,'Grid GenerationQueue'!$AX$5:$AX$467,$B211,'Grid GenerationQueue'!$AY$5:$AY$467,$C211,'Grid GenerationQueue'!$BB$5:$BB$467,"&lt;"&amp;$BE$3)</f>
        <v>0</v>
      </c>
      <c r="CJ211">
        <f>SUMIFS('Grid GenerationQueue'!AK$5:AK$467,'Grid GenerationQueue'!$AX$5:$AX$467,$B211,'Grid GenerationQueue'!$AY$5:$AY$467,$C211,'Grid GenerationQueue'!$BB$5:$BB$467,"&lt;"&amp;$BE$3)</f>
        <v>0</v>
      </c>
      <c r="CK211">
        <f>SUMIFS('Grid GenerationQueue'!AL$5:AL$467,'Grid GenerationQueue'!$AX$5:$AX$467,$B211,'Grid GenerationQueue'!$AY$5:$AY$467,$C211,'Grid GenerationQueue'!$BB$5:$BB$467,"&lt;"&amp;$BE$3)</f>
        <v>0</v>
      </c>
      <c r="CL211">
        <f>SUMIFS('Grid GenerationQueue'!AM$5:AM$467,'Grid GenerationQueue'!$AX$5:$AX$467,$B211,'Grid GenerationQueue'!$AY$5:$AY$467,$C211,'Grid GenerationQueue'!$BB$5:$BB$467,"&lt;"&amp;$BE$3)</f>
        <v>0</v>
      </c>
      <c r="CM211">
        <f>SUMIFS('Grid GenerationQueue'!AN$5:AN$467,'Grid GenerationQueue'!$AX$5:$AX$467,$B211,'Grid GenerationQueue'!$AY$5:$AY$467,$C211,'Grid GenerationQueue'!$BB$5:$BB$467,"&lt;"&amp;$BE$3)</f>
        <v>0</v>
      </c>
      <c r="CN211">
        <f>SUMIFS('Grid GenerationQueue'!AO$5:AO$467,'Grid GenerationQueue'!$AX$5:$AX$467,$B211,'Grid GenerationQueue'!$AY$5:$AY$467,$C211,'Grid GenerationQueue'!$BB$5:$BB$467,"&lt;"&amp;$BE$3)</f>
        <v>0</v>
      </c>
      <c r="CO211">
        <f>SUMIFS('Grid GenerationQueue'!AP$5:AP$467,'Grid GenerationQueue'!$AX$5:$AX$467,$B211,'Grid GenerationQueue'!$AY$5:$AY$467,$C211,'Grid GenerationQueue'!$BB$5:$BB$467,"&lt;"&amp;$BE$3)</f>
        <v>0</v>
      </c>
    </row>
    <row r="212" spans="1:93" x14ac:dyDescent="0.35">
      <c r="A212" t="s">
        <v>4645</v>
      </c>
      <c r="B212" t="s">
        <v>4454</v>
      </c>
      <c r="C212">
        <v>230</v>
      </c>
      <c r="D212">
        <f>SUMIFS('Grid GenerationQueue'!AE$5:AE$467,'Grid GenerationQueue'!$AX$5:$AX$467,$B212,'Grid GenerationQueue'!$AY$5:$AY$467,$C212,'Grid GenerationQueue'!$BI$5:$BI$467,"&lt;4")</f>
        <v>0</v>
      </c>
      <c r="E212">
        <f>SUMIFS('Grid GenerationQueue'!AF$5:AF$467,'Grid GenerationQueue'!$AX$5:$AX$467,$B212,'Grid GenerationQueue'!$AY$5:$AY$467,$C212,'Grid GenerationQueue'!$BI$5:$BI$467,"&lt;4")</f>
        <v>0</v>
      </c>
      <c r="F212">
        <f>SUMIFS('Grid GenerationQueue'!AG$5:AG$467,'Grid GenerationQueue'!$AX$5:$AX$467,$B212,'Grid GenerationQueue'!$AY$5:$AY$467,$C212,'Grid GenerationQueue'!$BI$5:$BI$467,"&lt;4")</f>
        <v>0</v>
      </c>
      <c r="G212">
        <f>SUMIFS('Grid GenerationQueue'!AH$5:AH$467,'Grid GenerationQueue'!$AX$5:$AX$467,$B212,'Grid GenerationQueue'!$AY$5:$AY$467,$C212,'Grid GenerationQueue'!$BI$5:$BI$467,"&lt;4")</f>
        <v>0</v>
      </c>
      <c r="H212">
        <f>SUMIFS('Grid GenerationQueue'!AI$5:AI$467,'Grid GenerationQueue'!$AX$5:$AX$467,$B212,'Grid GenerationQueue'!$AY$5:$AY$467,$C212,'Grid GenerationQueue'!$BI$5:$BI$467,"&lt;4")</f>
        <v>0</v>
      </c>
      <c r="I212">
        <f>SUMIFS('Grid GenerationQueue'!AJ$5:AJ$467,'Grid GenerationQueue'!$AX$5:$AX$467,$B212,'Grid GenerationQueue'!$AY$5:$AY$467,$C212,'Grid GenerationQueue'!$BI$5:$BI$467,"&lt;4")</f>
        <v>0</v>
      </c>
      <c r="J212">
        <f>SUMIFS('Grid GenerationQueue'!AK$5:AK$467,'Grid GenerationQueue'!$AX$5:$AX$467,$B212,'Grid GenerationQueue'!$AY$5:$AY$467,$C212,'Grid GenerationQueue'!$BI$5:$BI$467,"&lt;4")</f>
        <v>0</v>
      </c>
      <c r="K212">
        <f>SUMIFS('Grid GenerationQueue'!AL$5:AL$467,'Grid GenerationQueue'!$AX$5:$AX$467,$B212,'Grid GenerationQueue'!$AY$5:$AY$467,$C212,'Grid GenerationQueue'!$BI$5:$BI$467,"&lt;4")</f>
        <v>0</v>
      </c>
      <c r="L212">
        <f>SUMIFS('Grid GenerationQueue'!AM$5:AM$467,'Grid GenerationQueue'!$AX$5:$AX$467,$B212,'Grid GenerationQueue'!$AY$5:$AY$467,$C212,'Grid GenerationQueue'!$BI$5:$BI$467,"&lt;4")</f>
        <v>0</v>
      </c>
      <c r="M212">
        <f>SUMIFS('Grid GenerationQueue'!AN$5:AN$467,'Grid GenerationQueue'!$AX$5:$AX$467,$B212,'Grid GenerationQueue'!$AY$5:$AY$467,$C212,'Grid GenerationQueue'!$BI$5:$BI$467,"&lt;4")</f>
        <v>0</v>
      </c>
      <c r="N212">
        <f>SUMIFS('Grid GenerationQueue'!AO$5:AO$467,'Grid GenerationQueue'!$AX$5:$AX$467,$B212,'Grid GenerationQueue'!$AY$5:$AY$467,$C212,'Grid GenerationQueue'!$BI$5:$BI$467,"&lt;4")</f>
        <v>0</v>
      </c>
      <c r="O212">
        <f>SUMIFS('Grid GenerationQueue'!AP$5:AP$467,'Grid GenerationQueue'!$AX$5:$AX$467,$B212,'Grid GenerationQueue'!$AY$5:$AY$467,$C212,'Grid GenerationQueue'!$BI$5:$BI$467,"&lt;4")</f>
        <v>0</v>
      </c>
      <c r="Q212">
        <f>SUMIFS('Grid GenerationQueue'!AE$5:AE$467,'Grid GenerationQueue'!$AX$5:$AX$467,$B212,'Grid GenerationQueue'!$AY$5:$AY$467,$C212,'Grid GenerationQueue'!$BH$5:$BH$467,"Executed")</f>
        <v>0</v>
      </c>
      <c r="R212">
        <f>SUMIFS('Grid GenerationQueue'!AF$5:AF$467,'Grid GenerationQueue'!$AX$5:$AX$467,$B212,'Grid GenerationQueue'!$AY$5:$AY$467,$C212,'Grid GenerationQueue'!$BH$5:$BH$467,"Executed")</f>
        <v>0</v>
      </c>
      <c r="S212">
        <f>SUMIFS('Grid GenerationQueue'!AG$5:AG$467,'Grid GenerationQueue'!$AX$5:$AX$467,$B212,'Grid GenerationQueue'!$AY$5:$AY$467,$C212,'Grid GenerationQueue'!$BH$5:$BH$467,"Executed")</f>
        <v>0</v>
      </c>
      <c r="T212">
        <f>SUMIFS('Grid GenerationQueue'!AH$5:AH$467,'Grid GenerationQueue'!$AX$5:$AX$467,$B212,'Grid GenerationQueue'!$AY$5:$AY$467,$C212,'Grid GenerationQueue'!$BH$5:$BH$467,"Executed")</f>
        <v>0</v>
      </c>
      <c r="U212">
        <f>SUMIFS('Grid GenerationQueue'!AI$5:AI$467,'Grid GenerationQueue'!$AX$5:$AX$467,$B212,'Grid GenerationQueue'!$AY$5:$AY$467,$C212,'Grid GenerationQueue'!$BH$5:$BH$467,"Executed")</f>
        <v>0</v>
      </c>
      <c r="V212">
        <f>SUMIFS('Grid GenerationQueue'!AJ$5:AJ$467,'Grid GenerationQueue'!$AX$5:$AX$467,$B212,'Grid GenerationQueue'!$AY$5:$AY$467,$C212,'Grid GenerationQueue'!$BH$5:$BH$467,"Executed")</f>
        <v>0</v>
      </c>
      <c r="W212">
        <f>SUMIFS('Grid GenerationQueue'!AK$5:AK$467,'Grid GenerationQueue'!$AX$5:$AX$467,$B212,'Grid GenerationQueue'!$AY$5:$AY$467,$C212,'Grid GenerationQueue'!$BH$5:$BH$467,"Executed")</f>
        <v>0</v>
      </c>
      <c r="X212">
        <f>SUMIFS('Grid GenerationQueue'!AL$5:AL$467,'Grid GenerationQueue'!$AX$5:$AX$467,$B212,'Grid GenerationQueue'!$AY$5:$AY$467,$C212,'Grid GenerationQueue'!$BH$5:$BH$467,"Executed")</f>
        <v>0</v>
      </c>
      <c r="Y212">
        <f>SUMIFS('Grid GenerationQueue'!AM$5:AM$467,'Grid GenerationQueue'!$AX$5:$AX$467,$B212,'Grid GenerationQueue'!$AY$5:$AY$467,$C212,'Grid GenerationQueue'!$BH$5:$BH$467,"Executed")</f>
        <v>0</v>
      </c>
      <c r="Z212">
        <f>SUMIFS('Grid GenerationQueue'!AN$5:AN$467,'Grid GenerationQueue'!$AX$5:$AX$467,$B212,'Grid GenerationQueue'!$AY$5:$AY$467,$C212,'Grid GenerationQueue'!$BH$5:$BH$467,"Executed")</f>
        <v>0</v>
      </c>
      <c r="AA212">
        <f>SUMIFS('Grid GenerationQueue'!AO$5:AO$467,'Grid GenerationQueue'!$AX$5:$AX$467,$B212,'Grid GenerationQueue'!$AY$5:$AY$467,$C212,'Grid GenerationQueue'!$BH$5:$BH$467,"Executed")</f>
        <v>0</v>
      </c>
      <c r="AB212">
        <f>SUMIFS('Grid GenerationQueue'!AP$5:AP$467,'Grid GenerationQueue'!$AX$5:$AX$467,$B212,'Grid GenerationQueue'!$AY$5:$AY$467,$C212,'Grid GenerationQueue'!$BH$5:$BH$467,"Executed")</f>
        <v>0</v>
      </c>
      <c r="AD212">
        <f>SUMIFS('Grid GenerationQueue'!AE$5:AE$467,'Grid GenerationQueue'!$AX$5:$AX$467,$B212,'Grid GenerationQueue'!$AY$5:$AY$467,$C212,'Grid GenerationQueue'!$BF$5:$BF$467,"&lt;&gt;"&amp;"")</f>
        <v>0</v>
      </c>
      <c r="AE212">
        <f>SUMIFS('Grid GenerationQueue'!AF$5:AF$467,'Grid GenerationQueue'!$AX$5:$AX$467,$B212,'Grid GenerationQueue'!$AY$5:$AY$467,$C212,'Grid GenerationQueue'!$BF$5:$BF$467,"&lt;&gt;"&amp;"")</f>
        <v>0</v>
      </c>
      <c r="AF212">
        <f>SUMIFS('Grid GenerationQueue'!AG$5:AG$467,'Grid GenerationQueue'!$AX$5:$AX$467,$B212,'Grid GenerationQueue'!$AY$5:$AY$467,$C212,'Grid GenerationQueue'!$BF$5:$BF$467,"&lt;&gt;"&amp;"")</f>
        <v>0</v>
      </c>
      <c r="AG212">
        <f>SUMIFS('Grid GenerationQueue'!AH$5:AH$467,'Grid GenerationQueue'!$AX$5:$AX$467,$B212,'Grid GenerationQueue'!$AY$5:$AY$467,$C212,'Grid GenerationQueue'!$BF$5:$BF$467,"&lt;&gt;"&amp;"")</f>
        <v>0</v>
      </c>
      <c r="AH212">
        <f>SUMIFS('Grid GenerationQueue'!AI$5:AI$467,'Grid GenerationQueue'!$AX$5:$AX$467,$B212,'Grid GenerationQueue'!$AY$5:$AY$467,$C212,'Grid GenerationQueue'!$BF$5:$BF$467,"&lt;&gt;"&amp;"")</f>
        <v>0</v>
      </c>
      <c r="AI212">
        <f>SUMIFS('Grid GenerationQueue'!AJ$5:AJ$467,'Grid GenerationQueue'!$AX$5:$AX$467,$B212,'Grid GenerationQueue'!$AY$5:$AY$467,$C212,'Grid GenerationQueue'!$BF$5:$BF$467,"&lt;&gt;"&amp;"")</f>
        <v>0</v>
      </c>
      <c r="AJ212">
        <f>SUMIFS('Grid GenerationQueue'!AK$5:AK$467,'Grid GenerationQueue'!$AX$5:$AX$467,$B212,'Grid GenerationQueue'!$AY$5:$AY$467,$C212,'Grid GenerationQueue'!$BF$5:$BF$467,"&lt;&gt;"&amp;"")</f>
        <v>0</v>
      </c>
      <c r="AK212">
        <f>SUMIFS('Grid GenerationQueue'!AL$5:AL$467,'Grid GenerationQueue'!$AX$5:$AX$467,$B212,'Grid GenerationQueue'!$AY$5:$AY$467,$C212,'Grid GenerationQueue'!$BF$5:$BF$467,"&lt;&gt;"&amp;"")</f>
        <v>0</v>
      </c>
      <c r="AL212">
        <f>SUMIFS('Grid GenerationQueue'!AM$5:AM$467,'Grid GenerationQueue'!$AX$5:$AX$467,$B212,'Grid GenerationQueue'!$AY$5:$AY$467,$C212,'Grid GenerationQueue'!$BF$5:$BF$467,"&lt;&gt;"&amp;"")</f>
        <v>0</v>
      </c>
      <c r="AM212">
        <f>SUMIFS('Grid GenerationQueue'!AN$5:AN$467,'Grid GenerationQueue'!$AX$5:$AX$467,$B212,'Grid GenerationQueue'!$AY$5:$AY$467,$C212,'Grid GenerationQueue'!$BF$5:$BF$467,"&lt;&gt;"&amp;"")</f>
        <v>0</v>
      </c>
      <c r="AN212">
        <f>SUMIFS('Grid GenerationQueue'!AO$5:AO$467,'Grid GenerationQueue'!$AX$5:$AX$467,$B212,'Grid GenerationQueue'!$AY$5:$AY$467,$C212,'Grid GenerationQueue'!$BF$5:$BF$467,"&lt;&gt;"&amp;"")</f>
        <v>0</v>
      </c>
      <c r="AO212">
        <f>SUMIFS('Grid GenerationQueue'!AP$5:AP$467,'Grid GenerationQueue'!$AX$5:$AX$467,$B212,'Grid GenerationQueue'!$AY$5:$AY$467,$C212,'Grid GenerationQueue'!$BF$5:$BF$467,"&lt;&gt;"&amp;"")</f>
        <v>0</v>
      </c>
      <c r="AQ212">
        <f>SUMIFS('Grid GenerationQueue'!AE$5:AE$467,'Grid GenerationQueue'!$AX$5:$AX$467,$B212,'Grid GenerationQueue'!$AY$5:$AY$467,$C212)</f>
        <v>405.75088599999998</v>
      </c>
      <c r="AR212">
        <f>SUMIFS('Grid GenerationQueue'!AF$5:AF$467,'Grid GenerationQueue'!$AX$5:$AX$467,$B212,'Grid GenerationQueue'!$AY$5:$AY$467,$C212)</f>
        <v>0</v>
      </c>
      <c r="AS212">
        <f>SUMIFS('Grid GenerationQueue'!AG$5:AG$467,'Grid GenerationQueue'!$AX$5:$AX$467,$B212,'Grid GenerationQueue'!$AY$5:$AY$467,$C212)</f>
        <v>0</v>
      </c>
      <c r="AT212">
        <f>SUMIFS('Grid GenerationQueue'!AH$5:AH$467,'Grid GenerationQueue'!$AX$5:$AX$467,$B212,'Grid GenerationQueue'!$AY$5:$AY$467,$C212)</f>
        <v>0</v>
      </c>
      <c r="AU212">
        <f>SUMIFS('Grid GenerationQueue'!AI$5:AI$467,'Grid GenerationQueue'!$AX$5:$AX$467,$B212,'Grid GenerationQueue'!$AY$5:$AY$467,$C212)</f>
        <v>0</v>
      </c>
      <c r="AV212">
        <f>SUMIFS('Grid GenerationQueue'!AJ$5:AJ$467,'Grid GenerationQueue'!$AX$5:$AX$467,$B212,'Grid GenerationQueue'!$AY$5:$AY$467,$C212)</f>
        <v>0</v>
      </c>
      <c r="AW212">
        <f>SUMIFS('Grid GenerationQueue'!AK$5:AK$467,'Grid GenerationQueue'!$AX$5:$AX$467,$B212,'Grid GenerationQueue'!$AY$5:$AY$467,$C212)</f>
        <v>0</v>
      </c>
      <c r="AX212">
        <f>SUMIFS('Grid GenerationQueue'!AL$5:AL$467,'Grid GenerationQueue'!$AX$5:$AX$467,$B212,'Grid GenerationQueue'!$AY$5:$AY$467,$C212)</f>
        <v>0</v>
      </c>
      <c r="AY212">
        <f>SUMIFS('Grid GenerationQueue'!AM$5:AM$467,'Grid GenerationQueue'!$AX$5:$AX$467,$B212,'Grid GenerationQueue'!$AY$5:$AY$467,$C212)</f>
        <v>0</v>
      </c>
      <c r="AZ212">
        <f>SUMIFS('Grid GenerationQueue'!AN$5:AN$467,'Grid GenerationQueue'!$AX$5:$AX$467,$B212,'Grid GenerationQueue'!$AY$5:$AY$467,$C212)</f>
        <v>0</v>
      </c>
      <c r="BA212">
        <f>SUMIFS('Grid GenerationQueue'!AO$5:AO$467,'Grid GenerationQueue'!$AX$5:$AX$467,$B212,'Grid GenerationQueue'!$AY$5:$AY$467,$C212)</f>
        <v>0</v>
      </c>
      <c r="BB212">
        <f>SUMIFS('Grid GenerationQueue'!AP$5:AP$467,'Grid GenerationQueue'!$AX$5:$AX$467,$B212,'Grid GenerationQueue'!$AY$5:$AY$467,$C212)</f>
        <v>0</v>
      </c>
      <c r="BD212">
        <f>SUMIFS('Grid GenerationQueue'!AE$5:AE$467,'Grid GenerationQueue'!$AX$5:$AX$467,$B212,'Grid GenerationQueue'!$AY$5:$AY$467,$C212,'Grid GenerationQueue'!$BH$5:$BH$467,"Executed",'Grid GenerationQueue'!$BB$5:$BB$467,"&lt;"&amp;$BE$3)</f>
        <v>0</v>
      </c>
      <c r="BE212">
        <f>SUMIFS('Grid GenerationQueue'!AF$5:AF$467,'Grid GenerationQueue'!$AX$5:$AX$467,$B212,'Grid GenerationQueue'!$AY$5:$AY$467,$C212,'Grid GenerationQueue'!$BH$5:$BH$467,"Executed",'Grid GenerationQueue'!$BB$5:$BB$467,"&lt;"&amp;$BE$3)</f>
        <v>0</v>
      </c>
      <c r="BF212">
        <f>SUMIFS('Grid GenerationQueue'!AG$5:AG$467,'Grid GenerationQueue'!$AX$5:$AX$467,$B212,'Grid GenerationQueue'!$AY$5:$AY$467,$C212,'Grid GenerationQueue'!$BH$5:$BH$467,"Executed",'Grid GenerationQueue'!$BB$5:$BB$467,"&lt;"&amp;$BE$3)</f>
        <v>0</v>
      </c>
      <c r="BG212">
        <f>SUMIFS('Grid GenerationQueue'!AH$5:AH$467,'Grid GenerationQueue'!$AX$5:$AX$467,$B212,'Grid GenerationQueue'!$AY$5:$AY$467,$C212,'Grid GenerationQueue'!$BH$5:$BH$467,"Executed",'Grid GenerationQueue'!$BB$5:$BB$467,"&lt;"&amp;$BE$3)</f>
        <v>0</v>
      </c>
      <c r="BH212">
        <f>SUMIFS('Grid GenerationQueue'!AI$5:AI$467,'Grid GenerationQueue'!$AX$5:$AX$467,$B212,'Grid GenerationQueue'!$AY$5:$AY$467,$C212,'Grid GenerationQueue'!$BH$5:$BH$467,"Executed",'Grid GenerationQueue'!$BB$5:$BB$467,"&lt;"&amp;$BE$3)</f>
        <v>0</v>
      </c>
      <c r="BI212">
        <f>SUMIFS('Grid GenerationQueue'!AJ$5:AJ$467,'Grid GenerationQueue'!$AX$5:$AX$467,$B212,'Grid GenerationQueue'!$AY$5:$AY$467,$C212,'Grid GenerationQueue'!$BH$5:$BH$467,"Executed",'Grid GenerationQueue'!$BB$5:$BB$467,"&lt;"&amp;$BE$3)</f>
        <v>0</v>
      </c>
      <c r="BJ212">
        <f>SUMIFS('Grid GenerationQueue'!AK$5:AK$467,'Grid GenerationQueue'!$AX$5:$AX$467,$B212,'Grid GenerationQueue'!$AY$5:$AY$467,$C212,'Grid GenerationQueue'!$BH$5:$BH$467,"Executed",'Grid GenerationQueue'!$BB$5:$BB$467,"&lt;"&amp;$BE$3)</f>
        <v>0</v>
      </c>
      <c r="BK212">
        <f>SUMIFS('Grid GenerationQueue'!AL$5:AL$467,'Grid GenerationQueue'!$AX$5:$AX$467,$B212,'Grid GenerationQueue'!$AY$5:$AY$467,$C212,'Grid GenerationQueue'!$BH$5:$BH$467,"Executed",'Grid GenerationQueue'!$BB$5:$BB$467,"&lt;"&amp;$BE$3)</f>
        <v>0</v>
      </c>
      <c r="BL212">
        <f>SUMIFS('Grid GenerationQueue'!AM$5:AM$467,'Grid GenerationQueue'!$AX$5:$AX$467,$B212,'Grid GenerationQueue'!$AY$5:$AY$467,$C212,'Grid GenerationQueue'!$BH$5:$BH$467,"Executed",'Grid GenerationQueue'!$BB$5:$BB$467,"&lt;"&amp;$BE$3)</f>
        <v>0</v>
      </c>
      <c r="BM212">
        <f>SUMIFS('Grid GenerationQueue'!AN$5:AN$467,'Grid GenerationQueue'!$AX$5:$AX$467,$B212,'Grid GenerationQueue'!$AY$5:$AY$467,$C212,'Grid GenerationQueue'!$BH$5:$BH$467,"Executed",'Grid GenerationQueue'!$BB$5:$BB$467,"&lt;"&amp;$BE$3)</f>
        <v>0</v>
      </c>
      <c r="BN212">
        <f>SUMIFS('Grid GenerationQueue'!AO$5:AO$467,'Grid GenerationQueue'!$AX$5:$AX$467,$B212,'Grid GenerationQueue'!$AY$5:$AY$467,$C212,'Grid GenerationQueue'!$BH$5:$BH$467,"Executed",'Grid GenerationQueue'!$BB$5:$BB$467,"&lt;"&amp;$BE$3)</f>
        <v>0</v>
      </c>
      <c r="BO212">
        <f>SUMIFS('Grid GenerationQueue'!AP$5:AP$467,'Grid GenerationQueue'!$AX$5:$AX$467,$B212,'Grid GenerationQueue'!$AY$5:$AY$467,$C212,'Grid GenerationQueue'!$BH$5:$BH$467,"Executed",'Grid GenerationQueue'!$BB$5:$BB$467,"&lt;"&amp;$BE$3)</f>
        <v>0</v>
      </c>
      <c r="BQ212">
        <f>SUMIFS('Grid GenerationQueue'!AE$5:AE$467,'Grid GenerationQueue'!$AX$5:$AX$467,$B212,'Grid GenerationQueue'!$AY$5:$AY$467,$C212,'Grid GenerationQueue'!$BF$5:$BF$467,"&lt;&gt;"&amp;"",'Grid GenerationQueue'!$BB$5:$BB$467,"&lt;"&amp;$BE$3)</f>
        <v>0</v>
      </c>
      <c r="BR212">
        <f>SUMIFS('Grid GenerationQueue'!AF$5:AF$467,'Grid GenerationQueue'!$AX$5:$AX$467,$B212,'Grid GenerationQueue'!$AY$5:$AY$467,$C212,'Grid GenerationQueue'!$BF$5:$BF$467,"&lt;&gt;"&amp;"",'Grid GenerationQueue'!$BB$5:$BB$467,"&lt;"&amp;$BE$3)</f>
        <v>0</v>
      </c>
      <c r="BS212">
        <f>SUMIFS('Grid GenerationQueue'!AG$5:AG$467,'Grid GenerationQueue'!$AX$5:$AX$467,$B212,'Grid GenerationQueue'!$AY$5:$AY$467,$C212,'Grid GenerationQueue'!$BF$5:$BF$467,"&lt;&gt;"&amp;"",'Grid GenerationQueue'!$BB$5:$BB$467,"&lt;"&amp;$BE$3)</f>
        <v>0</v>
      </c>
      <c r="BT212">
        <f>SUMIFS('Grid GenerationQueue'!AH$5:AH$467,'Grid GenerationQueue'!$AX$5:$AX$467,$B212,'Grid GenerationQueue'!$AY$5:$AY$467,$C212,'Grid GenerationQueue'!$BF$5:$BF$467,"&lt;&gt;"&amp;"",'Grid GenerationQueue'!$BB$5:$BB$467,"&lt;"&amp;$BE$3)</f>
        <v>0</v>
      </c>
      <c r="BU212">
        <f>SUMIFS('Grid GenerationQueue'!AI$5:AI$467,'Grid GenerationQueue'!$AX$5:$AX$467,$B212,'Grid GenerationQueue'!$AY$5:$AY$467,$C212,'Grid GenerationQueue'!$BF$5:$BF$467,"&lt;&gt;"&amp;"",'Grid GenerationQueue'!$BB$5:$BB$467,"&lt;"&amp;$BE$3)</f>
        <v>0</v>
      </c>
      <c r="BV212">
        <f>SUMIFS('Grid GenerationQueue'!AJ$5:AJ$467,'Grid GenerationQueue'!$AX$5:$AX$467,$B212,'Grid GenerationQueue'!$AY$5:$AY$467,$C212,'Grid GenerationQueue'!$BF$5:$BF$467,"&lt;&gt;"&amp;"",'Grid GenerationQueue'!$BB$5:$BB$467,"&lt;"&amp;$BE$3)</f>
        <v>0</v>
      </c>
      <c r="BW212">
        <f>SUMIFS('Grid GenerationQueue'!AK$5:AK$467,'Grid GenerationQueue'!$AX$5:$AX$467,$B212,'Grid GenerationQueue'!$AY$5:$AY$467,$C212,'Grid GenerationQueue'!$BF$5:$BF$467,"&lt;&gt;"&amp;"",'Grid GenerationQueue'!$BB$5:$BB$467,"&lt;"&amp;$BE$3)</f>
        <v>0</v>
      </c>
      <c r="BX212">
        <f>SUMIFS('Grid GenerationQueue'!AL$5:AL$467,'Grid GenerationQueue'!$AX$5:$AX$467,$B212,'Grid GenerationQueue'!$AY$5:$AY$467,$C212,'Grid GenerationQueue'!$BF$5:$BF$467,"&lt;&gt;"&amp;"",'Grid GenerationQueue'!$BB$5:$BB$467,"&lt;"&amp;$BE$3)</f>
        <v>0</v>
      </c>
      <c r="BY212">
        <f>SUMIFS('Grid GenerationQueue'!AM$5:AM$467,'Grid GenerationQueue'!$AX$5:$AX$467,$B212,'Grid GenerationQueue'!$AY$5:$AY$467,$C212,'Grid GenerationQueue'!$BF$5:$BF$467,"&lt;&gt;"&amp;"",'Grid GenerationQueue'!$BB$5:$BB$467,"&lt;"&amp;$BE$3)</f>
        <v>0</v>
      </c>
      <c r="BZ212">
        <f>SUMIFS('Grid GenerationQueue'!AN$5:AN$467,'Grid GenerationQueue'!$AX$5:$AX$467,$B212,'Grid GenerationQueue'!$AY$5:$AY$467,$C212,'Grid GenerationQueue'!$BF$5:$BF$467,"&lt;&gt;"&amp;"",'Grid GenerationQueue'!$BB$5:$BB$467,"&lt;"&amp;$BE$3)</f>
        <v>0</v>
      </c>
      <c r="CA212">
        <f>SUMIFS('Grid GenerationQueue'!AO$5:AO$467,'Grid GenerationQueue'!$AX$5:$AX$467,$B212,'Grid GenerationQueue'!$AY$5:$AY$467,$C212,'Grid GenerationQueue'!$BF$5:$BF$467,"&lt;&gt;"&amp;"",'Grid GenerationQueue'!$BB$5:$BB$467,"&lt;"&amp;$BE$3)</f>
        <v>0</v>
      </c>
      <c r="CB212">
        <f>SUMIFS('Grid GenerationQueue'!AP$5:AP$467,'Grid GenerationQueue'!$AX$5:$AX$467,$B212,'Grid GenerationQueue'!$AY$5:$AY$467,$C212,'Grid GenerationQueue'!$BF$5:$BF$467,"&lt;&gt;"&amp;"",'Grid GenerationQueue'!$BB$5:$BB$467,"&lt;"&amp;$BE$3)</f>
        <v>0</v>
      </c>
      <c r="CD212">
        <f>SUMIFS('Grid GenerationQueue'!AE$5:AE$467,'Grid GenerationQueue'!$AX$5:$AX$467,$B212,'Grid GenerationQueue'!$AY$5:$AY$467,$C212,'Grid GenerationQueue'!$BB$5:$BB$467,"&lt;"&amp;$BE$3)</f>
        <v>0</v>
      </c>
      <c r="CE212">
        <f>SUMIFS('Grid GenerationQueue'!AF$5:AF$467,'Grid GenerationQueue'!$AX$5:$AX$467,$B212,'Grid GenerationQueue'!$AY$5:$AY$467,$C212,'Grid GenerationQueue'!$BB$5:$BB$467,"&lt;"&amp;$BE$3)</f>
        <v>0</v>
      </c>
      <c r="CF212">
        <f>SUMIFS('Grid GenerationQueue'!AG$5:AG$467,'Grid GenerationQueue'!$AX$5:$AX$467,$B212,'Grid GenerationQueue'!$AY$5:$AY$467,$C212,'Grid GenerationQueue'!$BB$5:$BB$467,"&lt;"&amp;$BE$3)</f>
        <v>0</v>
      </c>
      <c r="CG212">
        <f>SUMIFS('Grid GenerationQueue'!AH$5:AH$467,'Grid GenerationQueue'!$AX$5:$AX$467,$B212,'Grid GenerationQueue'!$AY$5:$AY$467,$C212,'Grid GenerationQueue'!$BB$5:$BB$467,"&lt;"&amp;$BE$3)</f>
        <v>0</v>
      </c>
      <c r="CH212">
        <f>SUMIFS('Grid GenerationQueue'!AI$5:AI$467,'Grid GenerationQueue'!$AX$5:$AX$467,$B212,'Grid GenerationQueue'!$AY$5:$AY$467,$C212,'Grid GenerationQueue'!$BB$5:$BB$467,"&lt;"&amp;$BE$3)</f>
        <v>0</v>
      </c>
      <c r="CI212">
        <f>SUMIFS('Grid GenerationQueue'!AJ$5:AJ$467,'Grid GenerationQueue'!$AX$5:$AX$467,$B212,'Grid GenerationQueue'!$AY$5:$AY$467,$C212,'Grid GenerationQueue'!$BB$5:$BB$467,"&lt;"&amp;$BE$3)</f>
        <v>0</v>
      </c>
      <c r="CJ212">
        <f>SUMIFS('Grid GenerationQueue'!AK$5:AK$467,'Grid GenerationQueue'!$AX$5:$AX$467,$B212,'Grid GenerationQueue'!$AY$5:$AY$467,$C212,'Grid GenerationQueue'!$BB$5:$BB$467,"&lt;"&amp;$BE$3)</f>
        <v>0</v>
      </c>
      <c r="CK212">
        <f>SUMIFS('Grid GenerationQueue'!AL$5:AL$467,'Grid GenerationQueue'!$AX$5:$AX$467,$B212,'Grid GenerationQueue'!$AY$5:$AY$467,$C212,'Grid GenerationQueue'!$BB$5:$BB$467,"&lt;"&amp;$BE$3)</f>
        <v>0</v>
      </c>
      <c r="CL212">
        <f>SUMIFS('Grid GenerationQueue'!AM$5:AM$467,'Grid GenerationQueue'!$AX$5:$AX$467,$B212,'Grid GenerationQueue'!$AY$5:$AY$467,$C212,'Grid GenerationQueue'!$BB$5:$BB$467,"&lt;"&amp;$BE$3)</f>
        <v>0</v>
      </c>
      <c r="CM212">
        <f>SUMIFS('Grid GenerationQueue'!AN$5:AN$467,'Grid GenerationQueue'!$AX$5:$AX$467,$B212,'Grid GenerationQueue'!$AY$5:$AY$467,$C212,'Grid GenerationQueue'!$BB$5:$BB$467,"&lt;"&amp;$BE$3)</f>
        <v>0</v>
      </c>
      <c r="CN212">
        <f>SUMIFS('Grid GenerationQueue'!AO$5:AO$467,'Grid GenerationQueue'!$AX$5:$AX$467,$B212,'Grid GenerationQueue'!$AY$5:$AY$467,$C212,'Grid GenerationQueue'!$BB$5:$BB$467,"&lt;"&amp;$BE$3)</f>
        <v>0</v>
      </c>
      <c r="CO212">
        <f>SUMIFS('Grid GenerationQueue'!AP$5:AP$467,'Grid GenerationQueue'!$AX$5:$AX$467,$B212,'Grid GenerationQueue'!$AY$5:$AY$467,$C212,'Grid GenerationQueue'!$BB$5:$BB$467,"&lt;"&amp;$BE$3)</f>
        <v>0</v>
      </c>
    </row>
    <row r="213" spans="1:93" x14ac:dyDescent="0.35">
      <c r="A213" t="s">
        <v>4645</v>
      </c>
      <c r="B213" t="s">
        <v>4739</v>
      </c>
      <c r="C213">
        <v>230</v>
      </c>
      <c r="D213">
        <f>SUMIFS('Grid GenerationQueue'!AE$5:AE$467,'Grid GenerationQueue'!$AX$5:$AX$467,$B213,'Grid GenerationQueue'!$AY$5:$AY$467,$C213,'Grid GenerationQueue'!$BI$5:$BI$467,"&lt;4")</f>
        <v>0</v>
      </c>
      <c r="E213">
        <f>SUMIFS('Grid GenerationQueue'!AF$5:AF$467,'Grid GenerationQueue'!$AX$5:$AX$467,$B213,'Grid GenerationQueue'!$AY$5:$AY$467,$C213,'Grid GenerationQueue'!$BI$5:$BI$467,"&lt;4")</f>
        <v>0</v>
      </c>
      <c r="F213">
        <f>SUMIFS('Grid GenerationQueue'!AG$5:AG$467,'Grid GenerationQueue'!$AX$5:$AX$467,$B213,'Grid GenerationQueue'!$AY$5:$AY$467,$C213,'Grid GenerationQueue'!$BI$5:$BI$467,"&lt;4")</f>
        <v>0</v>
      </c>
      <c r="G213">
        <f>SUMIFS('Grid GenerationQueue'!AH$5:AH$467,'Grid GenerationQueue'!$AX$5:$AX$467,$B213,'Grid GenerationQueue'!$AY$5:$AY$467,$C213,'Grid GenerationQueue'!$BI$5:$BI$467,"&lt;4")</f>
        <v>0</v>
      </c>
      <c r="H213">
        <f>SUMIFS('Grid GenerationQueue'!AI$5:AI$467,'Grid GenerationQueue'!$AX$5:$AX$467,$B213,'Grid GenerationQueue'!$AY$5:$AY$467,$C213,'Grid GenerationQueue'!$BI$5:$BI$467,"&lt;4")</f>
        <v>0</v>
      </c>
      <c r="I213">
        <f>SUMIFS('Grid GenerationQueue'!AJ$5:AJ$467,'Grid GenerationQueue'!$AX$5:$AX$467,$B213,'Grid GenerationQueue'!$AY$5:$AY$467,$C213,'Grid GenerationQueue'!$BI$5:$BI$467,"&lt;4")</f>
        <v>0</v>
      </c>
      <c r="J213">
        <f>SUMIFS('Grid GenerationQueue'!AK$5:AK$467,'Grid GenerationQueue'!$AX$5:$AX$467,$B213,'Grid GenerationQueue'!$AY$5:$AY$467,$C213,'Grid GenerationQueue'!$BI$5:$BI$467,"&lt;4")</f>
        <v>0</v>
      </c>
      <c r="K213">
        <f>SUMIFS('Grid GenerationQueue'!AL$5:AL$467,'Grid GenerationQueue'!$AX$5:$AX$467,$B213,'Grid GenerationQueue'!$AY$5:$AY$467,$C213,'Grid GenerationQueue'!$BI$5:$BI$467,"&lt;4")</f>
        <v>0</v>
      </c>
      <c r="L213">
        <f>SUMIFS('Grid GenerationQueue'!AM$5:AM$467,'Grid GenerationQueue'!$AX$5:$AX$467,$B213,'Grid GenerationQueue'!$AY$5:$AY$467,$C213,'Grid GenerationQueue'!$BI$5:$BI$467,"&lt;4")</f>
        <v>0</v>
      </c>
      <c r="M213">
        <f>SUMIFS('Grid GenerationQueue'!AN$5:AN$467,'Grid GenerationQueue'!$AX$5:$AX$467,$B213,'Grid GenerationQueue'!$AY$5:$AY$467,$C213,'Grid GenerationQueue'!$BI$5:$BI$467,"&lt;4")</f>
        <v>0</v>
      </c>
      <c r="N213">
        <f>SUMIFS('Grid GenerationQueue'!AO$5:AO$467,'Grid GenerationQueue'!$AX$5:$AX$467,$B213,'Grid GenerationQueue'!$AY$5:$AY$467,$C213,'Grid GenerationQueue'!$BI$5:$BI$467,"&lt;4")</f>
        <v>0</v>
      </c>
      <c r="O213">
        <f>SUMIFS('Grid GenerationQueue'!AP$5:AP$467,'Grid GenerationQueue'!$AX$5:$AX$467,$B213,'Grid GenerationQueue'!$AY$5:$AY$467,$C213,'Grid GenerationQueue'!$BI$5:$BI$467,"&lt;4")</f>
        <v>0</v>
      </c>
      <c r="Q213">
        <f>SUMIFS('Grid GenerationQueue'!AE$5:AE$467,'Grid GenerationQueue'!$AX$5:$AX$467,$B213,'Grid GenerationQueue'!$AY$5:$AY$467,$C213,'Grid GenerationQueue'!$BH$5:$BH$467,"Executed")</f>
        <v>0</v>
      </c>
      <c r="R213">
        <f>SUMIFS('Grid GenerationQueue'!AF$5:AF$467,'Grid GenerationQueue'!$AX$5:$AX$467,$B213,'Grid GenerationQueue'!$AY$5:$AY$467,$C213,'Grid GenerationQueue'!$BH$5:$BH$467,"Executed")</f>
        <v>0</v>
      </c>
      <c r="S213">
        <f>SUMIFS('Grid GenerationQueue'!AG$5:AG$467,'Grid GenerationQueue'!$AX$5:$AX$467,$B213,'Grid GenerationQueue'!$AY$5:$AY$467,$C213,'Grid GenerationQueue'!$BH$5:$BH$467,"Executed")</f>
        <v>0</v>
      </c>
      <c r="T213">
        <f>SUMIFS('Grid GenerationQueue'!AH$5:AH$467,'Grid GenerationQueue'!$AX$5:$AX$467,$B213,'Grid GenerationQueue'!$AY$5:$AY$467,$C213,'Grid GenerationQueue'!$BH$5:$BH$467,"Executed")</f>
        <v>0</v>
      </c>
      <c r="U213">
        <f>SUMIFS('Grid GenerationQueue'!AI$5:AI$467,'Grid GenerationQueue'!$AX$5:$AX$467,$B213,'Grid GenerationQueue'!$AY$5:$AY$467,$C213,'Grid GenerationQueue'!$BH$5:$BH$467,"Executed")</f>
        <v>0</v>
      </c>
      <c r="V213">
        <f>SUMIFS('Grid GenerationQueue'!AJ$5:AJ$467,'Grid GenerationQueue'!$AX$5:$AX$467,$B213,'Grid GenerationQueue'!$AY$5:$AY$467,$C213,'Grid GenerationQueue'!$BH$5:$BH$467,"Executed")</f>
        <v>0</v>
      </c>
      <c r="W213">
        <f>SUMIFS('Grid GenerationQueue'!AK$5:AK$467,'Grid GenerationQueue'!$AX$5:$AX$467,$B213,'Grid GenerationQueue'!$AY$5:$AY$467,$C213,'Grid GenerationQueue'!$BH$5:$BH$467,"Executed")</f>
        <v>0</v>
      </c>
      <c r="X213">
        <f>SUMIFS('Grid GenerationQueue'!AL$5:AL$467,'Grid GenerationQueue'!$AX$5:$AX$467,$B213,'Grid GenerationQueue'!$AY$5:$AY$467,$C213,'Grid GenerationQueue'!$BH$5:$BH$467,"Executed")</f>
        <v>0</v>
      </c>
      <c r="Y213">
        <f>SUMIFS('Grid GenerationQueue'!AM$5:AM$467,'Grid GenerationQueue'!$AX$5:$AX$467,$B213,'Grid GenerationQueue'!$AY$5:$AY$467,$C213,'Grid GenerationQueue'!$BH$5:$BH$467,"Executed")</f>
        <v>0</v>
      </c>
      <c r="Z213">
        <f>SUMIFS('Grid GenerationQueue'!AN$5:AN$467,'Grid GenerationQueue'!$AX$5:$AX$467,$B213,'Grid GenerationQueue'!$AY$5:$AY$467,$C213,'Grid GenerationQueue'!$BH$5:$BH$467,"Executed")</f>
        <v>0</v>
      </c>
      <c r="AA213">
        <f>SUMIFS('Grid GenerationQueue'!AO$5:AO$467,'Grid GenerationQueue'!$AX$5:$AX$467,$B213,'Grid GenerationQueue'!$AY$5:$AY$467,$C213,'Grid GenerationQueue'!$BH$5:$BH$467,"Executed")</f>
        <v>0</v>
      </c>
      <c r="AB213">
        <f>SUMIFS('Grid GenerationQueue'!AP$5:AP$467,'Grid GenerationQueue'!$AX$5:$AX$467,$B213,'Grid GenerationQueue'!$AY$5:$AY$467,$C213,'Grid GenerationQueue'!$BH$5:$BH$467,"Executed")</f>
        <v>0</v>
      </c>
      <c r="AD213">
        <f>SUMIFS('Grid GenerationQueue'!AE$5:AE$467,'Grid GenerationQueue'!$AX$5:$AX$467,$B213,'Grid GenerationQueue'!$AY$5:$AY$467,$C213,'Grid GenerationQueue'!$BF$5:$BF$467,"&lt;&gt;"&amp;"")</f>
        <v>0</v>
      </c>
      <c r="AE213">
        <f>SUMIFS('Grid GenerationQueue'!AF$5:AF$467,'Grid GenerationQueue'!$AX$5:$AX$467,$B213,'Grid GenerationQueue'!$AY$5:$AY$467,$C213,'Grid GenerationQueue'!$BF$5:$BF$467,"&lt;&gt;"&amp;"")</f>
        <v>0</v>
      </c>
      <c r="AF213">
        <f>SUMIFS('Grid GenerationQueue'!AG$5:AG$467,'Grid GenerationQueue'!$AX$5:$AX$467,$B213,'Grid GenerationQueue'!$AY$5:$AY$467,$C213,'Grid GenerationQueue'!$BF$5:$BF$467,"&lt;&gt;"&amp;"")</f>
        <v>0</v>
      </c>
      <c r="AG213">
        <f>SUMIFS('Grid GenerationQueue'!AH$5:AH$467,'Grid GenerationQueue'!$AX$5:$AX$467,$B213,'Grid GenerationQueue'!$AY$5:$AY$467,$C213,'Grid GenerationQueue'!$BF$5:$BF$467,"&lt;&gt;"&amp;"")</f>
        <v>0</v>
      </c>
      <c r="AH213">
        <f>SUMIFS('Grid GenerationQueue'!AI$5:AI$467,'Grid GenerationQueue'!$AX$5:$AX$467,$B213,'Grid GenerationQueue'!$AY$5:$AY$467,$C213,'Grid GenerationQueue'!$BF$5:$BF$467,"&lt;&gt;"&amp;"")</f>
        <v>0</v>
      </c>
      <c r="AI213">
        <f>SUMIFS('Grid GenerationQueue'!AJ$5:AJ$467,'Grid GenerationQueue'!$AX$5:$AX$467,$B213,'Grid GenerationQueue'!$AY$5:$AY$467,$C213,'Grid GenerationQueue'!$BF$5:$BF$467,"&lt;&gt;"&amp;"")</f>
        <v>0</v>
      </c>
      <c r="AJ213">
        <f>SUMIFS('Grid GenerationQueue'!AK$5:AK$467,'Grid GenerationQueue'!$AX$5:$AX$467,$B213,'Grid GenerationQueue'!$AY$5:$AY$467,$C213,'Grid GenerationQueue'!$BF$5:$BF$467,"&lt;&gt;"&amp;"")</f>
        <v>0</v>
      </c>
      <c r="AK213">
        <f>SUMIFS('Grid GenerationQueue'!AL$5:AL$467,'Grid GenerationQueue'!$AX$5:$AX$467,$B213,'Grid GenerationQueue'!$AY$5:$AY$467,$C213,'Grid GenerationQueue'!$BF$5:$BF$467,"&lt;&gt;"&amp;"")</f>
        <v>0</v>
      </c>
      <c r="AL213">
        <f>SUMIFS('Grid GenerationQueue'!AM$5:AM$467,'Grid GenerationQueue'!$AX$5:$AX$467,$B213,'Grid GenerationQueue'!$AY$5:$AY$467,$C213,'Grid GenerationQueue'!$BF$5:$BF$467,"&lt;&gt;"&amp;"")</f>
        <v>0</v>
      </c>
      <c r="AM213">
        <f>SUMIFS('Grid GenerationQueue'!AN$5:AN$467,'Grid GenerationQueue'!$AX$5:$AX$467,$B213,'Grid GenerationQueue'!$AY$5:$AY$467,$C213,'Grid GenerationQueue'!$BF$5:$BF$467,"&lt;&gt;"&amp;"")</f>
        <v>0</v>
      </c>
      <c r="AN213">
        <f>SUMIFS('Grid GenerationQueue'!AO$5:AO$467,'Grid GenerationQueue'!$AX$5:$AX$467,$B213,'Grid GenerationQueue'!$AY$5:$AY$467,$C213,'Grid GenerationQueue'!$BF$5:$BF$467,"&lt;&gt;"&amp;"")</f>
        <v>0</v>
      </c>
      <c r="AO213">
        <f>SUMIFS('Grid GenerationQueue'!AP$5:AP$467,'Grid GenerationQueue'!$AX$5:$AX$467,$B213,'Grid GenerationQueue'!$AY$5:$AY$467,$C213,'Grid GenerationQueue'!$BF$5:$BF$467,"&lt;&gt;"&amp;"")</f>
        <v>0</v>
      </c>
      <c r="AQ213">
        <f>SUMIFS('Grid GenerationQueue'!AE$5:AE$467,'Grid GenerationQueue'!$AX$5:$AX$467,$B213,'Grid GenerationQueue'!$AY$5:$AY$467,$C213)</f>
        <v>0</v>
      </c>
      <c r="AR213">
        <f>SUMIFS('Grid GenerationQueue'!AF$5:AF$467,'Grid GenerationQueue'!$AX$5:$AX$467,$B213,'Grid GenerationQueue'!$AY$5:$AY$467,$C213)</f>
        <v>0</v>
      </c>
      <c r="AS213">
        <f>SUMIFS('Grid GenerationQueue'!AG$5:AG$467,'Grid GenerationQueue'!$AX$5:$AX$467,$B213,'Grid GenerationQueue'!$AY$5:$AY$467,$C213)</f>
        <v>0</v>
      </c>
      <c r="AT213">
        <f>SUMIFS('Grid GenerationQueue'!AH$5:AH$467,'Grid GenerationQueue'!$AX$5:$AX$467,$B213,'Grid GenerationQueue'!$AY$5:$AY$467,$C213)</f>
        <v>0</v>
      </c>
      <c r="AU213">
        <f>SUMIFS('Grid GenerationQueue'!AI$5:AI$467,'Grid GenerationQueue'!$AX$5:$AX$467,$B213,'Grid GenerationQueue'!$AY$5:$AY$467,$C213)</f>
        <v>0</v>
      </c>
      <c r="AV213">
        <f>SUMIFS('Grid GenerationQueue'!AJ$5:AJ$467,'Grid GenerationQueue'!$AX$5:$AX$467,$B213,'Grid GenerationQueue'!$AY$5:$AY$467,$C213)</f>
        <v>0</v>
      </c>
      <c r="AW213">
        <f>SUMIFS('Grid GenerationQueue'!AK$5:AK$467,'Grid GenerationQueue'!$AX$5:$AX$467,$B213,'Grid GenerationQueue'!$AY$5:$AY$467,$C213)</f>
        <v>0</v>
      </c>
      <c r="AX213">
        <f>SUMIFS('Grid GenerationQueue'!AL$5:AL$467,'Grid GenerationQueue'!$AX$5:$AX$467,$B213,'Grid GenerationQueue'!$AY$5:$AY$467,$C213)</f>
        <v>0</v>
      </c>
      <c r="AY213">
        <f>SUMIFS('Grid GenerationQueue'!AM$5:AM$467,'Grid GenerationQueue'!$AX$5:$AX$467,$B213,'Grid GenerationQueue'!$AY$5:$AY$467,$C213)</f>
        <v>0</v>
      </c>
      <c r="AZ213">
        <f>SUMIFS('Grid GenerationQueue'!AN$5:AN$467,'Grid GenerationQueue'!$AX$5:$AX$467,$B213,'Grid GenerationQueue'!$AY$5:$AY$467,$C213)</f>
        <v>0</v>
      </c>
      <c r="BA213">
        <f>SUMIFS('Grid GenerationQueue'!AO$5:AO$467,'Grid GenerationQueue'!$AX$5:$AX$467,$B213,'Grid GenerationQueue'!$AY$5:$AY$467,$C213)</f>
        <v>0</v>
      </c>
      <c r="BB213">
        <f>SUMIFS('Grid GenerationQueue'!AP$5:AP$467,'Grid GenerationQueue'!$AX$5:$AX$467,$B213,'Grid GenerationQueue'!$AY$5:$AY$467,$C213)</f>
        <v>0</v>
      </c>
      <c r="BD213">
        <f>SUMIFS('Grid GenerationQueue'!AE$5:AE$467,'Grid GenerationQueue'!$AX$5:$AX$467,$B213,'Grid GenerationQueue'!$AY$5:$AY$467,$C213,'Grid GenerationQueue'!$BH$5:$BH$467,"Executed",'Grid GenerationQueue'!$BB$5:$BB$467,"&lt;"&amp;$BE$3)</f>
        <v>0</v>
      </c>
      <c r="BE213">
        <f>SUMIFS('Grid GenerationQueue'!AF$5:AF$467,'Grid GenerationQueue'!$AX$5:$AX$467,$B213,'Grid GenerationQueue'!$AY$5:$AY$467,$C213,'Grid GenerationQueue'!$BH$5:$BH$467,"Executed",'Grid GenerationQueue'!$BB$5:$BB$467,"&lt;"&amp;$BE$3)</f>
        <v>0</v>
      </c>
      <c r="BF213">
        <f>SUMIFS('Grid GenerationQueue'!AG$5:AG$467,'Grid GenerationQueue'!$AX$5:$AX$467,$B213,'Grid GenerationQueue'!$AY$5:$AY$467,$C213,'Grid GenerationQueue'!$BH$5:$BH$467,"Executed",'Grid GenerationQueue'!$BB$5:$BB$467,"&lt;"&amp;$BE$3)</f>
        <v>0</v>
      </c>
      <c r="BG213">
        <f>SUMIFS('Grid GenerationQueue'!AH$5:AH$467,'Grid GenerationQueue'!$AX$5:$AX$467,$B213,'Grid GenerationQueue'!$AY$5:$AY$467,$C213,'Grid GenerationQueue'!$BH$5:$BH$467,"Executed",'Grid GenerationQueue'!$BB$5:$BB$467,"&lt;"&amp;$BE$3)</f>
        <v>0</v>
      </c>
      <c r="BH213">
        <f>SUMIFS('Grid GenerationQueue'!AI$5:AI$467,'Grid GenerationQueue'!$AX$5:$AX$467,$B213,'Grid GenerationQueue'!$AY$5:$AY$467,$C213,'Grid GenerationQueue'!$BH$5:$BH$467,"Executed",'Grid GenerationQueue'!$BB$5:$BB$467,"&lt;"&amp;$BE$3)</f>
        <v>0</v>
      </c>
      <c r="BI213">
        <f>SUMIFS('Grid GenerationQueue'!AJ$5:AJ$467,'Grid GenerationQueue'!$AX$5:$AX$467,$B213,'Grid GenerationQueue'!$AY$5:$AY$467,$C213,'Grid GenerationQueue'!$BH$5:$BH$467,"Executed",'Grid GenerationQueue'!$BB$5:$BB$467,"&lt;"&amp;$BE$3)</f>
        <v>0</v>
      </c>
      <c r="BJ213">
        <f>SUMIFS('Grid GenerationQueue'!AK$5:AK$467,'Grid GenerationQueue'!$AX$5:$AX$467,$B213,'Grid GenerationQueue'!$AY$5:$AY$467,$C213,'Grid GenerationQueue'!$BH$5:$BH$467,"Executed",'Grid GenerationQueue'!$BB$5:$BB$467,"&lt;"&amp;$BE$3)</f>
        <v>0</v>
      </c>
      <c r="BK213">
        <f>SUMIFS('Grid GenerationQueue'!AL$5:AL$467,'Grid GenerationQueue'!$AX$5:$AX$467,$B213,'Grid GenerationQueue'!$AY$5:$AY$467,$C213,'Grid GenerationQueue'!$BH$5:$BH$467,"Executed",'Grid GenerationQueue'!$BB$5:$BB$467,"&lt;"&amp;$BE$3)</f>
        <v>0</v>
      </c>
      <c r="BL213">
        <f>SUMIFS('Grid GenerationQueue'!AM$5:AM$467,'Grid GenerationQueue'!$AX$5:$AX$467,$B213,'Grid GenerationQueue'!$AY$5:$AY$467,$C213,'Grid GenerationQueue'!$BH$5:$BH$467,"Executed",'Grid GenerationQueue'!$BB$5:$BB$467,"&lt;"&amp;$BE$3)</f>
        <v>0</v>
      </c>
      <c r="BM213">
        <f>SUMIFS('Grid GenerationQueue'!AN$5:AN$467,'Grid GenerationQueue'!$AX$5:$AX$467,$B213,'Grid GenerationQueue'!$AY$5:$AY$467,$C213,'Grid GenerationQueue'!$BH$5:$BH$467,"Executed",'Grid GenerationQueue'!$BB$5:$BB$467,"&lt;"&amp;$BE$3)</f>
        <v>0</v>
      </c>
      <c r="BN213">
        <f>SUMIFS('Grid GenerationQueue'!AO$5:AO$467,'Grid GenerationQueue'!$AX$5:$AX$467,$B213,'Grid GenerationQueue'!$AY$5:$AY$467,$C213,'Grid GenerationQueue'!$BH$5:$BH$467,"Executed",'Grid GenerationQueue'!$BB$5:$BB$467,"&lt;"&amp;$BE$3)</f>
        <v>0</v>
      </c>
      <c r="BO213">
        <f>SUMIFS('Grid GenerationQueue'!AP$5:AP$467,'Grid GenerationQueue'!$AX$5:$AX$467,$B213,'Grid GenerationQueue'!$AY$5:$AY$467,$C213,'Grid GenerationQueue'!$BH$5:$BH$467,"Executed",'Grid GenerationQueue'!$BB$5:$BB$467,"&lt;"&amp;$BE$3)</f>
        <v>0</v>
      </c>
      <c r="BQ213">
        <f>SUMIFS('Grid GenerationQueue'!AE$5:AE$467,'Grid GenerationQueue'!$AX$5:$AX$467,$B213,'Grid GenerationQueue'!$AY$5:$AY$467,$C213,'Grid GenerationQueue'!$BF$5:$BF$467,"&lt;&gt;"&amp;"",'Grid GenerationQueue'!$BB$5:$BB$467,"&lt;"&amp;$BE$3)</f>
        <v>0</v>
      </c>
      <c r="BR213">
        <f>SUMIFS('Grid GenerationQueue'!AF$5:AF$467,'Grid GenerationQueue'!$AX$5:$AX$467,$B213,'Grid GenerationQueue'!$AY$5:$AY$467,$C213,'Grid GenerationQueue'!$BF$5:$BF$467,"&lt;&gt;"&amp;"",'Grid GenerationQueue'!$BB$5:$BB$467,"&lt;"&amp;$BE$3)</f>
        <v>0</v>
      </c>
      <c r="BS213">
        <f>SUMIFS('Grid GenerationQueue'!AG$5:AG$467,'Grid GenerationQueue'!$AX$5:$AX$467,$B213,'Grid GenerationQueue'!$AY$5:$AY$467,$C213,'Grid GenerationQueue'!$BF$5:$BF$467,"&lt;&gt;"&amp;"",'Grid GenerationQueue'!$BB$5:$BB$467,"&lt;"&amp;$BE$3)</f>
        <v>0</v>
      </c>
      <c r="BT213">
        <f>SUMIFS('Grid GenerationQueue'!AH$5:AH$467,'Grid GenerationQueue'!$AX$5:$AX$467,$B213,'Grid GenerationQueue'!$AY$5:$AY$467,$C213,'Grid GenerationQueue'!$BF$5:$BF$467,"&lt;&gt;"&amp;"",'Grid GenerationQueue'!$BB$5:$BB$467,"&lt;"&amp;$BE$3)</f>
        <v>0</v>
      </c>
      <c r="BU213">
        <f>SUMIFS('Grid GenerationQueue'!AI$5:AI$467,'Grid GenerationQueue'!$AX$5:$AX$467,$B213,'Grid GenerationQueue'!$AY$5:$AY$467,$C213,'Grid GenerationQueue'!$BF$5:$BF$467,"&lt;&gt;"&amp;"",'Grid GenerationQueue'!$BB$5:$BB$467,"&lt;"&amp;$BE$3)</f>
        <v>0</v>
      </c>
      <c r="BV213">
        <f>SUMIFS('Grid GenerationQueue'!AJ$5:AJ$467,'Grid GenerationQueue'!$AX$5:$AX$467,$B213,'Grid GenerationQueue'!$AY$5:$AY$467,$C213,'Grid GenerationQueue'!$BF$5:$BF$467,"&lt;&gt;"&amp;"",'Grid GenerationQueue'!$BB$5:$BB$467,"&lt;"&amp;$BE$3)</f>
        <v>0</v>
      </c>
      <c r="BW213">
        <f>SUMIFS('Grid GenerationQueue'!AK$5:AK$467,'Grid GenerationQueue'!$AX$5:$AX$467,$B213,'Grid GenerationQueue'!$AY$5:$AY$467,$C213,'Grid GenerationQueue'!$BF$5:$BF$467,"&lt;&gt;"&amp;"",'Grid GenerationQueue'!$BB$5:$BB$467,"&lt;"&amp;$BE$3)</f>
        <v>0</v>
      </c>
      <c r="BX213">
        <f>SUMIFS('Grid GenerationQueue'!AL$5:AL$467,'Grid GenerationQueue'!$AX$5:$AX$467,$B213,'Grid GenerationQueue'!$AY$5:$AY$467,$C213,'Grid GenerationQueue'!$BF$5:$BF$467,"&lt;&gt;"&amp;"",'Grid GenerationQueue'!$BB$5:$BB$467,"&lt;"&amp;$BE$3)</f>
        <v>0</v>
      </c>
      <c r="BY213">
        <f>SUMIFS('Grid GenerationQueue'!AM$5:AM$467,'Grid GenerationQueue'!$AX$5:$AX$467,$B213,'Grid GenerationQueue'!$AY$5:$AY$467,$C213,'Grid GenerationQueue'!$BF$5:$BF$467,"&lt;&gt;"&amp;"",'Grid GenerationQueue'!$BB$5:$BB$467,"&lt;"&amp;$BE$3)</f>
        <v>0</v>
      </c>
      <c r="BZ213">
        <f>SUMIFS('Grid GenerationQueue'!AN$5:AN$467,'Grid GenerationQueue'!$AX$5:$AX$467,$B213,'Grid GenerationQueue'!$AY$5:$AY$467,$C213,'Grid GenerationQueue'!$BF$5:$BF$467,"&lt;&gt;"&amp;"",'Grid GenerationQueue'!$BB$5:$BB$467,"&lt;"&amp;$BE$3)</f>
        <v>0</v>
      </c>
      <c r="CA213">
        <f>SUMIFS('Grid GenerationQueue'!AO$5:AO$467,'Grid GenerationQueue'!$AX$5:$AX$467,$B213,'Grid GenerationQueue'!$AY$5:$AY$467,$C213,'Grid GenerationQueue'!$BF$5:$BF$467,"&lt;&gt;"&amp;"",'Grid GenerationQueue'!$BB$5:$BB$467,"&lt;"&amp;$BE$3)</f>
        <v>0</v>
      </c>
      <c r="CB213">
        <f>SUMIFS('Grid GenerationQueue'!AP$5:AP$467,'Grid GenerationQueue'!$AX$5:$AX$467,$B213,'Grid GenerationQueue'!$AY$5:$AY$467,$C213,'Grid GenerationQueue'!$BF$5:$BF$467,"&lt;&gt;"&amp;"",'Grid GenerationQueue'!$BB$5:$BB$467,"&lt;"&amp;$BE$3)</f>
        <v>0</v>
      </c>
      <c r="CD213">
        <f>SUMIFS('Grid GenerationQueue'!AE$5:AE$467,'Grid GenerationQueue'!$AX$5:$AX$467,$B213,'Grid GenerationQueue'!$AY$5:$AY$467,$C213,'Grid GenerationQueue'!$BB$5:$BB$467,"&lt;"&amp;$BE$3)</f>
        <v>0</v>
      </c>
      <c r="CE213">
        <f>SUMIFS('Grid GenerationQueue'!AF$5:AF$467,'Grid GenerationQueue'!$AX$5:$AX$467,$B213,'Grid GenerationQueue'!$AY$5:$AY$467,$C213,'Grid GenerationQueue'!$BB$5:$BB$467,"&lt;"&amp;$BE$3)</f>
        <v>0</v>
      </c>
      <c r="CF213">
        <f>SUMIFS('Grid GenerationQueue'!AG$5:AG$467,'Grid GenerationQueue'!$AX$5:$AX$467,$B213,'Grid GenerationQueue'!$AY$5:$AY$467,$C213,'Grid GenerationQueue'!$BB$5:$BB$467,"&lt;"&amp;$BE$3)</f>
        <v>0</v>
      </c>
      <c r="CG213">
        <f>SUMIFS('Grid GenerationQueue'!AH$5:AH$467,'Grid GenerationQueue'!$AX$5:$AX$467,$B213,'Grid GenerationQueue'!$AY$5:$AY$467,$C213,'Grid GenerationQueue'!$BB$5:$BB$467,"&lt;"&amp;$BE$3)</f>
        <v>0</v>
      </c>
      <c r="CH213">
        <f>SUMIFS('Grid GenerationQueue'!AI$5:AI$467,'Grid GenerationQueue'!$AX$5:$AX$467,$B213,'Grid GenerationQueue'!$AY$5:$AY$467,$C213,'Grid GenerationQueue'!$BB$5:$BB$467,"&lt;"&amp;$BE$3)</f>
        <v>0</v>
      </c>
      <c r="CI213">
        <f>SUMIFS('Grid GenerationQueue'!AJ$5:AJ$467,'Grid GenerationQueue'!$AX$5:$AX$467,$B213,'Grid GenerationQueue'!$AY$5:$AY$467,$C213,'Grid GenerationQueue'!$BB$5:$BB$467,"&lt;"&amp;$BE$3)</f>
        <v>0</v>
      </c>
      <c r="CJ213">
        <f>SUMIFS('Grid GenerationQueue'!AK$5:AK$467,'Grid GenerationQueue'!$AX$5:$AX$467,$B213,'Grid GenerationQueue'!$AY$5:$AY$467,$C213,'Grid GenerationQueue'!$BB$5:$BB$467,"&lt;"&amp;$BE$3)</f>
        <v>0</v>
      </c>
      <c r="CK213">
        <f>SUMIFS('Grid GenerationQueue'!AL$5:AL$467,'Grid GenerationQueue'!$AX$5:$AX$467,$B213,'Grid GenerationQueue'!$AY$5:$AY$467,$C213,'Grid GenerationQueue'!$BB$5:$BB$467,"&lt;"&amp;$BE$3)</f>
        <v>0</v>
      </c>
      <c r="CL213">
        <f>SUMIFS('Grid GenerationQueue'!AM$5:AM$467,'Grid GenerationQueue'!$AX$5:$AX$467,$B213,'Grid GenerationQueue'!$AY$5:$AY$467,$C213,'Grid GenerationQueue'!$BB$5:$BB$467,"&lt;"&amp;$BE$3)</f>
        <v>0</v>
      </c>
      <c r="CM213">
        <f>SUMIFS('Grid GenerationQueue'!AN$5:AN$467,'Grid GenerationQueue'!$AX$5:$AX$467,$B213,'Grid GenerationQueue'!$AY$5:$AY$467,$C213,'Grid GenerationQueue'!$BB$5:$BB$467,"&lt;"&amp;$BE$3)</f>
        <v>0</v>
      </c>
      <c r="CN213">
        <f>SUMIFS('Grid GenerationQueue'!AO$5:AO$467,'Grid GenerationQueue'!$AX$5:$AX$467,$B213,'Grid GenerationQueue'!$AY$5:$AY$467,$C213,'Grid GenerationQueue'!$BB$5:$BB$467,"&lt;"&amp;$BE$3)</f>
        <v>0</v>
      </c>
      <c r="CO213">
        <f>SUMIFS('Grid GenerationQueue'!AP$5:AP$467,'Grid GenerationQueue'!$AX$5:$AX$467,$B213,'Grid GenerationQueue'!$AY$5:$AY$467,$C213,'Grid GenerationQueue'!$BB$5:$BB$467,"&lt;"&amp;$BE$3)</f>
        <v>0</v>
      </c>
    </row>
    <row r="214" spans="1:93" x14ac:dyDescent="0.35">
      <c r="A214" t="s">
        <v>4645</v>
      </c>
      <c r="B214" t="s">
        <v>4455</v>
      </c>
      <c r="C214">
        <v>230</v>
      </c>
      <c r="D214">
        <f>SUMIFS('Grid GenerationQueue'!AE$5:AE$467,'Grid GenerationQueue'!$AX$5:$AX$467,$B214,'Grid GenerationQueue'!$AY$5:$AY$467,$C214,'Grid GenerationQueue'!$BI$5:$BI$467,"&lt;4")</f>
        <v>500</v>
      </c>
      <c r="E214">
        <f>SUMIFS('Grid GenerationQueue'!AF$5:AF$467,'Grid GenerationQueue'!$AX$5:$AX$467,$B214,'Grid GenerationQueue'!$AY$5:$AY$467,$C214,'Grid GenerationQueue'!$BI$5:$BI$467,"&lt;4")</f>
        <v>500</v>
      </c>
      <c r="F214">
        <f>SUMIFS('Grid GenerationQueue'!AG$5:AG$467,'Grid GenerationQueue'!$AX$5:$AX$467,$B214,'Grid GenerationQueue'!$AY$5:$AY$467,$C214,'Grid GenerationQueue'!$BI$5:$BI$467,"&lt;4")</f>
        <v>0</v>
      </c>
      <c r="G214">
        <f>SUMIFS('Grid GenerationQueue'!AH$5:AH$467,'Grid GenerationQueue'!$AX$5:$AX$467,$B214,'Grid GenerationQueue'!$AY$5:$AY$467,$C214,'Grid GenerationQueue'!$BI$5:$BI$467,"&lt;4")</f>
        <v>0</v>
      </c>
      <c r="H214">
        <f>SUMIFS('Grid GenerationQueue'!AI$5:AI$467,'Grid GenerationQueue'!$AX$5:$AX$467,$B214,'Grid GenerationQueue'!$AY$5:$AY$467,$C214,'Grid GenerationQueue'!$BI$5:$BI$467,"&lt;4")</f>
        <v>0</v>
      </c>
      <c r="I214">
        <f>SUMIFS('Grid GenerationQueue'!AJ$5:AJ$467,'Grid GenerationQueue'!$AX$5:$AX$467,$B214,'Grid GenerationQueue'!$AY$5:$AY$467,$C214,'Grid GenerationQueue'!$BI$5:$BI$467,"&lt;4")</f>
        <v>0</v>
      </c>
      <c r="J214">
        <f>SUMIFS('Grid GenerationQueue'!AK$5:AK$467,'Grid GenerationQueue'!$AX$5:$AX$467,$B214,'Grid GenerationQueue'!$AY$5:$AY$467,$C214,'Grid GenerationQueue'!$BI$5:$BI$467,"&lt;4")</f>
        <v>0</v>
      </c>
      <c r="K214">
        <f>SUMIFS('Grid GenerationQueue'!AL$5:AL$467,'Grid GenerationQueue'!$AX$5:$AX$467,$B214,'Grid GenerationQueue'!$AY$5:$AY$467,$C214,'Grid GenerationQueue'!$BI$5:$BI$467,"&lt;4")</f>
        <v>0</v>
      </c>
      <c r="L214">
        <f>SUMIFS('Grid GenerationQueue'!AM$5:AM$467,'Grid GenerationQueue'!$AX$5:$AX$467,$B214,'Grid GenerationQueue'!$AY$5:$AY$467,$C214,'Grid GenerationQueue'!$BI$5:$BI$467,"&lt;4")</f>
        <v>0</v>
      </c>
      <c r="M214">
        <f>SUMIFS('Grid GenerationQueue'!AN$5:AN$467,'Grid GenerationQueue'!$AX$5:$AX$467,$B214,'Grid GenerationQueue'!$AY$5:$AY$467,$C214,'Grid GenerationQueue'!$BI$5:$BI$467,"&lt;4")</f>
        <v>0</v>
      </c>
      <c r="N214">
        <f>SUMIFS('Grid GenerationQueue'!AO$5:AO$467,'Grid GenerationQueue'!$AX$5:$AX$467,$B214,'Grid GenerationQueue'!$AY$5:$AY$467,$C214,'Grid GenerationQueue'!$BI$5:$BI$467,"&lt;4")</f>
        <v>0</v>
      </c>
      <c r="O214">
        <f>SUMIFS('Grid GenerationQueue'!AP$5:AP$467,'Grid GenerationQueue'!$AX$5:$AX$467,$B214,'Grid GenerationQueue'!$AY$5:$AY$467,$C214,'Grid GenerationQueue'!$BI$5:$BI$467,"&lt;4")</f>
        <v>0</v>
      </c>
      <c r="Q214">
        <f>SUMIFS('Grid GenerationQueue'!AE$5:AE$467,'Grid GenerationQueue'!$AX$5:$AX$467,$B214,'Grid GenerationQueue'!$AY$5:$AY$467,$C214,'Grid GenerationQueue'!$BH$5:$BH$467,"Executed")</f>
        <v>250</v>
      </c>
      <c r="R214">
        <f>SUMIFS('Grid GenerationQueue'!AF$5:AF$467,'Grid GenerationQueue'!$AX$5:$AX$467,$B214,'Grid GenerationQueue'!$AY$5:$AY$467,$C214,'Grid GenerationQueue'!$BH$5:$BH$467,"Executed")</f>
        <v>250</v>
      </c>
      <c r="S214">
        <f>SUMIFS('Grid GenerationQueue'!AG$5:AG$467,'Grid GenerationQueue'!$AX$5:$AX$467,$B214,'Grid GenerationQueue'!$AY$5:$AY$467,$C214,'Grid GenerationQueue'!$BH$5:$BH$467,"Executed")</f>
        <v>0</v>
      </c>
      <c r="T214">
        <f>SUMIFS('Grid GenerationQueue'!AH$5:AH$467,'Grid GenerationQueue'!$AX$5:$AX$467,$B214,'Grid GenerationQueue'!$AY$5:$AY$467,$C214,'Grid GenerationQueue'!$BH$5:$BH$467,"Executed")</f>
        <v>0</v>
      </c>
      <c r="U214">
        <f>SUMIFS('Grid GenerationQueue'!AI$5:AI$467,'Grid GenerationQueue'!$AX$5:$AX$467,$B214,'Grid GenerationQueue'!$AY$5:$AY$467,$C214,'Grid GenerationQueue'!$BH$5:$BH$467,"Executed")</f>
        <v>0</v>
      </c>
      <c r="V214">
        <f>SUMIFS('Grid GenerationQueue'!AJ$5:AJ$467,'Grid GenerationQueue'!$AX$5:$AX$467,$B214,'Grid GenerationQueue'!$AY$5:$AY$467,$C214,'Grid GenerationQueue'!$BH$5:$BH$467,"Executed")</f>
        <v>0</v>
      </c>
      <c r="W214">
        <f>SUMIFS('Grid GenerationQueue'!AK$5:AK$467,'Grid GenerationQueue'!$AX$5:$AX$467,$B214,'Grid GenerationQueue'!$AY$5:$AY$467,$C214,'Grid GenerationQueue'!$BH$5:$BH$467,"Executed")</f>
        <v>0</v>
      </c>
      <c r="X214">
        <f>SUMIFS('Grid GenerationQueue'!AL$5:AL$467,'Grid GenerationQueue'!$AX$5:$AX$467,$B214,'Grid GenerationQueue'!$AY$5:$AY$467,$C214,'Grid GenerationQueue'!$BH$5:$BH$467,"Executed")</f>
        <v>0</v>
      </c>
      <c r="Y214">
        <f>SUMIFS('Grid GenerationQueue'!AM$5:AM$467,'Grid GenerationQueue'!$AX$5:$AX$467,$B214,'Grid GenerationQueue'!$AY$5:$AY$467,$C214,'Grid GenerationQueue'!$BH$5:$BH$467,"Executed")</f>
        <v>0</v>
      </c>
      <c r="Z214">
        <f>SUMIFS('Grid GenerationQueue'!AN$5:AN$467,'Grid GenerationQueue'!$AX$5:$AX$467,$B214,'Grid GenerationQueue'!$AY$5:$AY$467,$C214,'Grid GenerationQueue'!$BH$5:$BH$467,"Executed")</f>
        <v>0</v>
      </c>
      <c r="AA214">
        <f>SUMIFS('Grid GenerationQueue'!AO$5:AO$467,'Grid GenerationQueue'!$AX$5:$AX$467,$B214,'Grid GenerationQueue'!$AY$5:$AY$467,$C214,'Grid GenerationQueue'!$BH$5:$BH$467,"Executed")</f>
        <v>0</v>
      </c>
      <c r="AB214">
        <f>SUMIFS('Grid GenerationQueue'!AP$5:AP$467,'Grid GenerationQueue'!$AX$5:$AX$467,$B214,'Grid GenerationQueue'!$AY$5:$AY$467,$C214,'Grid GenerationQueue'!$BH$5:$BH$467,"Executed")</f>
        <v>0</v>
      </c>
      <c r="AD214">
        <f>SUMIFS('Grid GenerationQueue'!AE$5:AE$467,'Grid GenerationQueue'!$AX$5:$AX$467,$B214,'Grid GenerationQueue'!$AY$5:$AY$467,$C214,'Grid GenerationQueue'!$BF$5:$BF$467,"&lt;&gt;"&amp;"")</f>
        <v>500</v>
      </c>
      <c r="AE214">
        <f>SUMIFS('Grid GenerationQueue'!AF$5:AF$467,'Grid GenerationQueue'!$AX$5:$AX$467,$B214,'Grid GenerationQueue'!$AY$5:$AY$467,$C214,'Grid GenerationQueue'!$BF$5:$BF$467,"&lt;&gt;"&amp;"")</f>
        <v>500</v>
      </c>
      <c r="AF214">
        <f>SUMIFS('Grid GenerationQueue'!AG$5:AG$467,'Grid GenerationQueue'!$AX$5:$AX$467,$B214,'Grid GenerationQueue'!$AY$5:$AY$467,$C214,'Grid GenerationQueue'!$BF$5:$BF$467,"&lt;&gt;"&amp;"")</f>
        <v>0</v>
      </c>
      <c r="AG214">
        <f>SUMIFS('Grid GenerationQueue'!AH$5:AH$467,'Grid GenerationQueue'!$AX$5:$AX$467,$B214,'Grid GenerationQueue'!$AY$5:$AY$467,$C214,'Grid GenerationQueue'!$BF$5:$BF$467,"&lt;&gt;"&amp;"")</f>
        <v>0</v>
      </c>
      <c r="AH214">
        <f>SUMIFS('Grid GenerationQueue'!AI$5:AI$467,'Grid GenerationQueue'!$AX$5:$AX$467,$B214,'Grid GenerationQueue'!$AY$5:$AY$467,$C214,'Grid GenerationQueue'!$BF$5:$BF$467,"&lt;&gt;"&amp;"")</f>
        <v>0</v>
      </c>
      <c r="AI214">
        <f>SUMIFS('Grid GenerationQueue'!AJ$5:AJ$467,'Grid GenerationQueue'!$AX$5:$AX$467,$B214,'Grid GenerationQueue'!$AY$5:$AY$467,$C214,'Grid GenerationQueue'!$BF$5:$BF$467,"&lt;&gt;"&amp;"")</f>
        <v>0</v>
      </c>
      <c r="AJ214">
        <f>SUMIFS('Grid GenerationQueue'!AK$5:AK$467,'Grid GenerationQueue'!$AX$5:$AX$467,$B214,'Grid GenerationQueue'!$AY$5:$AY$467,$C214,'Grid GenerationQueue'!$BF$5:$BF$467,"&lt;&gt;"&amp;"")</f>
        <v>0</v>
      </c>
      <c r="AK214">
        <f>SUMIFS('Grid GenerationQueue'!AL$5:AL$467,'Grid GenerationQueue'!$AX$5:$AX$467,$B214,'Grid GenerationQueue'!$AY$5:$AY$467,$C214,'Grid GenerationQueue'!$BF$5:$BF$467,"&lt;&gt;"&amp;"")</f>
        <v>0</v>
      </c>
      <c r="AL214">
        <f>SUMIFS('Grid GenerationQueue'!AM$5:AM$467,'Grid GenerationQueue'!$AX$5:$AX$467,$B214,'Grid GenerationQueue'!$AY$5:$AY$467,$C214,'Grid GenerationQueue'!$BF$5:$BF$467,"&lt;&gt;"&amp;"")</f>
        <v>0</v>
      </c>
      <c r="AM214">
        <f>SUMIFS('Grid GenerationQueue'!AN$5:AN$467,'Grid GenerationQueue'!$AX$5:$AX$467,$B214,'Grid GenerationQueue'!$AY$5:$AY$467,$C214,'Grid GenerationQueue'!$BF$5:$BF$467,"&lt;&gt;"&amp;"")</f>
        <v>0</v>
      </c>
      <c r="AN214">
        <f>SUMIFS('Grid GenerationQueue'!AO$5:AO$467,'Grid GenerationQueue'!$AX$5:$AX$467,$B214,'Grid GenerationQueue'!$AY$5:$AY$467,$C214,'Grid GenerationQueue'!$BF$5:$BF$467,"&lt;&gt;"&amp;"")</f>
        <v>0</v>
      </c>
      <c r="AO214">
        <f>SUMIFS('Grid GenerationQueue'!AP$5:AP$467,'Grid GenerationQueue'!$AX$5:$AX$467,$B214,'Grid GenerationQueue'!$AY$5:$AY$467,$C214,'Grid GenerationQueue'!$BF$5:$BF$467,"&lt;&gt;"&amp;"")</f>
        <v>0</v>
      </c>
      <c r="AQ214">
        <f>SUMIFS('Grid GenerationQueue'!AE$5:AE$467,'Grid GenerationQueue'!$AX$5:$AX$467,$B214,'Grid GenerationQueue'!$AY$5:$AY$467,$C214)</f>
        <v>756.29</v>
      </c>
      <c r="AR214">
        <f>SUMIFS('Grid GenerationQueue'!AF$5:AF$467,'Grid GenerationQueue'!$AX$5:$AX$467,$B214,'Grid GenerationQueue'!$AY$5:$AY$467,$C214)</f>
        <v>500</v>
      </c>
      <c r="AS214">
        <f>SUMIFS('Grid GenerationQueue'!AG$5:AG$467,'Grid GenerationQueue'!$AX$5:$AX$467,$B214,'Grid GenerationQueue'!$AY$5:$AY$467,$C214)</f>
        <v>0</v>
      </c>
      <c r="AT214">
        <f>SUMIFS('Grid GenerationQueue'!AH$5:AH$467,'Grid GenerationQueue'!$AX$5:$AX$467,$B214,'Grid GenerationQueue'!$AY$5:$AY$467,$C214)</f>
        <v>0</v>
      </c>
      <c r="AU214">
        <f>SUMIFS('Grid GenerationQueue'!AI$5:AI$467,'Grid GenerationQueue'!$AX$5:$AX$467,$B214,'Grid GenerationQueue'!$AY$5:$AY$467,$C214)</f>
        <v>0</v>
      </c>
      <c r="AV214">
        <f>SUMIFS('Grid GenerationQueue'!AJ$5:AJ$467,'Grid GenerationQueue'!$AX$5:$AX$467,$B214,'Grid GenerationQueue'!$AY$5:$AY$467,$C214)</f>
        <v>0</v>
      </c>
      <c r="AW214">
        <f>SUMIFS('Grid GenerationQueue'!AK$5:AK$467,'Grid GenerationQueue'!$AX$5:$AX$467,$B214,'Grid GenerationQueue'!$AY$5:$AY$467,$C214)</f>
        <v>0</v>
      </c>
      <c r="AX214">
        <f>SUMIFS('Grid GenerationQueue'!AL$5:AL$467,'Grid GenerationQueue'!$AX$5:$AX$467,$B214,'Grid GenerationQueue'!$AY$5:$AY$467,$C214)</f>
        <v>0</v>
      </c>
      <c r="AY214">
        <f>SUMIFS('Grid GenerationQueue'!AM$5:AM$467,'Grid GenerationQueue'!$AX$5:$AX$467,$B214,'Grid GenerationQueue'!$AY$5:$AY$467,$C214)</f>
        <v>0</v>
      </c>
      <c r="AZ214">
        <f>SUMIFS('Grid GenerationQueue'!AN$5:AN$467,'Grid GenerationQueue'!$AX$5:$AX$467,$B214,'Grid GenerationQueue'!$AY$5:$AY$467,$C214)</f>
        <v>0</v>
      </c>
      <c r="BA214">
        <f>SUMIFS('Grid GenerationQueue'!AO$5:AO$467,'Grid GenerationQueue'!$AX$5:$AX$467,$B214,'Grid GenerationQueue'!$AY$5:$AY$467,$C214)</f>
        <v>0</v>
      </c>
      <c r="BB214">
        <f>SUMIFS('Grid GenerationQueue'!AP$5:AP$467,'Grid GenerationQueue'!$AX$5:$AX$467,$B214,'Grid GenerationQueue'!$AY$5:$AY$467,$C214)</f>
        <v>0</v>
      </c>
      <c r="BD214">
        <f>SUMIFS('Grid GenerationQueue'!AE$5:AE$467,'Grid GenerationQueue'!$AX$5:$AX$467,$B214,'Grid GenerationQueue'!$AY$5:$AY$467,$C214,'Grid GenerationQueue'!$BH$5:$BH$467,"Executed",'Grid GenerationQueue'!$BB$5:$BB$467,"&lt;"&amp;$BE$3)</f>
        <v>250</v>
      </c>
      <c r="BE214">
        <f>SUMIFS('Grid GenerationQueue'!AF$5:AF$467,'Grid GenerationQueue'!$AX$5:$AX$467,$B214,'Grid GenerationQueue'!$AY$5:$AY$467,$C214,'Grid GenerationQueue'!$BH$5:$BH$467,"Executed",'Grid GenerationQueue'!$BB$5:$BB$467,"&lt;"&amp;$BE$3)</f>
        <v>250</v>
      </c>
      <c r="BF214">
        <f>SUMIFS('Grid GenerationQueue'!AG$5:AG$467,'Grid GenerationQueue'!$AX$5:$AX$467,$B214,'Grid GenerationQueue'!$AY$5:$AY$467,$C214,'Grid GenerationQueue'!$BH$5:$BH$467,"Executed",'Grid GenerationQueue'!$BB$5:$BB$467,"&lt;"&amp;$BE$3)</f>
        <v>0</v>
      </c>
      <c r="BG214">
        <f>SUMIFS('Grid GenerationQueue'!AH$5:AH$467,'Grid GenerationQueue'!$AX$5:$AX$467,$B214,'Grid GenerationQueue'!$AY$5:$AY$467,$C214,'Grid GenerationQueue'!$BH$5:$BH$467,"Executed",'Grid GenerationQueue'!$BB$5:$BB$467,"&lt;"&amp;$BE$3)</f>
        <v>0</v>
      </c>
      <c r="BH214">
        <f>SUMIFS('Grid GenerationQueue'!AI$5:AI$467,'Grid GenerationQueue'!$AX$5:$AX$467,$B214,'Grid GenerationQueue'!$AY$5:$AY$467,$C214,'Grid GenerationQueue'!$BH$5:$BH$467,"Executed",'Grid GenerationQueue'!$BB$5:$BB$467,"&lt;"&amp;$BE$3)</f>
        <v>0</v>
      </c>
      <c r="BI214">
        <f>SUMIFS('Grid GenerationQueue'!AJ$5:AJ$467,'Grid GenerationQueue'!$AX$5:$AX$467,$B214,'Grid GenerationQueue'!$AY$5:$AY$467,$C214,'Grid GenerationQueue'!$BH$5:$BH$467,"Executed",'Grid GenerationQueue'!$BB$5:$BB$467,"&lt;"&amp;$BE$3)</f>
        <v>0</v>
      </c>
      <c r="BJ214">
        <f>SUMIFS('Grid GenerationQueue'!AK$5:AK$467,'Grid GenerationQueue'!$AX$5:$AX$467,$B214,'Grid GenerationQueue'!$AY$5:$AY$467,$C214,'Grid GenerationQueue'!$BH$5:$BH$467,"Executed",'Grid GenerationQueue'!$BB$5:$BB$467,"&lt;"&amp;$BE$3)</f>
        <v>0</v>
      </c>
      <c r="BK214">
        <f>SUMIFS('Grid GenerationQueue'!AL$5:AL$467,'Grid GenerationQueue'!$AX$5:$AX$467,$B214,'Grid GenerationQueue'!$AY$5:$AY$467,$C214,'Grid GenerationQueue'!$BH$5:$BH$467,"Executed",'Grid GenerationQueue'!$BB$5:$BB$467,"&lt;"&amp;$BE$3)</f>
        <v>0</v>
      </c>
      <c r="BL214">
        <f>SUMIFS('Grid GenerationQueue'!AM$5:AM$467,'Grid GenerationQueue'!$AX$5:$AX$467,$B214,'Grid GenerationQueue'!$AY$5:$AY$467,$C214,'Grid GenerationQueue'!$BH$5:$BH$467,"Executed",'Grid GenerationQueue'!$BB$5:$BB$467,"&lt;"&amp;$BE$3)</f>
        <v>0</v>
      </c>
      <c r="BM214">
        <f>SUMIFS('Grid GenerationQueue'!AN$5:AN$467,'Grid GenerationQueue'!$AX$5:$AX$467,$B214,'Grid GenerationQueue'!$AY$5:$AY$467,$C214,'Grid GenerationQueue'!$BH$5:$BH$467,"Executed",'Grid GenerationQueue'!$BB$5:$BB$467,"&lt;"&amp;$BE$3)</f>
        <v>0</v>
      </c>
      <c r="BN214">
        <f>SUMIFS('Grid GenerationQueue'!AO$5:AO$467,'Grid GenerationQueue'!$AX$5:$AX$467,$B214,'Grid GenerationQueue'!$AY$5:$AY$467,$C214,'Grid GenerationQueue'!$BH$5:$BH$467,"Executed",'Grid GenerationQueue'!$BB$5:$BB$467,"&lt;"&amp;$BE$3)</f>
        <v>0</v>
      </c>
      <c r="BO214">
        <f>SUMIFS('Grid GenerationQueue'!AP$5:AP$467,'Grid GenerationQueue'!$AX$5:$AX$467,$B214,'Grid GenerationQueue'!$AY$5:$AY$467,$C214,'Grid GenerationQueue'!$BH$5:$BH$467,"Executed",'Grid GenerationQueue'!$BB$5:$BB$467,"&lt;"&amp;$BE$3)</f>
        <v>0</v>
      </c>
      <c r="BQ214">
        <f>SUMIFS('Grid GenerationQueue'!AE$5:AE$467,'Grid GenerationQueue'!$AX$5:$AX$467,$B214,'Grid GenerationQueue'!$AY$5:$AY$467,$C214,'Grid GenerationQueue'!$BF$5:$BF$467,"&lt;&gt;"&amp;"",'Grid GenerationQueue'!$BB$5:$BB$467,"&lt;"&amp;$BE$3)</f>
        <v>500</v>
      </c>
      <c r="BR214">
        <f>SUMIFS('Grid GenerationQueue'!AF$5:AF$467,'Grid GenerationQueue'!$AX$5:$AX$467,$B214,'Grid GenerationQueue'!$AY$5:$AY$467,$C214,'Grid GenerationQueue'!$BF$5:$BF$467,"&lt;&gt;"&amp;"",'Grid GenerationQueue'!$BB$5:$BB$467,"&lt;"&amp;$BE$3)</f>
        <v>500</v>
      </c>
      <c r="BS214">
        <f>SUMIFS('Grid GenerationQueue'!AG$5:AG$467,'Grid GenerationQueue'!$AX$5:$AX$467,$B214,'Grid GenerationQueue'!$AY$5:$AY$467,$C214,'Grid GenerationQueue'!$BF$5:$BF$467,"&lt;&gt;"&amp;"",'Grid GenerationQueue'!$BB$5:$BB$467,"&lt;"&amp;$BE$3)</f>
        <v>0</v>
      </c>
      <c r="BT214">
        <f>SUMIFS('Grid GenerationQueue'!AH$5:AH$467,'Grid GenerationQueue'!$AX$5:$AX$467,$B214,'Grid GenerationQueue'!$AY$5:$AY$467,$C214,'Grid GenerationQueue'!$BF$5:$BF$467,"&lt;&gt;"&amp;"",'Grid GenerationQueue'!$BB$5:$BB$467,"&lt;"&amp;$BE$3)</f>
        <v>0</v>
      </c>
      <c r="BU214">
        <f>SUMIFS('Grid GenerationQueue'!AI$5:AI$467,'Grid GenerationQueue'!$AX$5:$AX$467,$B214,'Grid GenerationQueue'!$AY$5:$AY$467,$C214,'Grid GenerationQueue'!$BF$5:$BF$467,"&lt;&gt;"&amp;"",'Grid GenerationQueue'!$BB$5:$BB$467,"&lt;"&amp;$BE$3)</f>
        <v>0</v>
      </c>
      <c r="BV214">
        <f>SUMIFS('Grid GenerationQueue'!AJ$5:AJ$467,'Grid GenerationQueue'!$AX$5:$AX$467,$B214,'Grid GenerationQueue'!$AY$5:$AY$467,$C214,'Grid GenerationQueue'!$BF$5:$BF$467,"&lt;&gt;"&amp;"",'Grid GenerationQueue'!$BB$5:$BB$467,"&lt;"&amp;$BE$3)</f>
        <v>0</v>
      </c>
      <c r="BW214">
        <f>SUMIFS('Grid GenerationQueue'!AK$5:AK$467,'Grid GenerationQueue'!$AX$5:$AX$467,$B214,'Grid GenerationQueue'!$AY$5:$AY$467,$C214,'Grid GenerationQueue'!$BF$5:$BF$467,"&lt;&gt;"&amp;"",'Grid GenerationQueue'!$BB$5:$BB$467,"&lt;"&amp;$BE$3)</f>
        <v>0</v>
      </c>
      <c r="BX214">
        <f>SUMIFS('Grid GenerationQueue'!AL$5:AL$467,'Grid GenerationQueue'!$AX$5:$AX$467,$B214,'Grid GenerationQueue'!$AY$5:$AY$467,$C214,'Grid GenerationQueue'!$BF$5:$BF$467,"&lt;&gt;"&amp;"",'Grid GenerationQueue'!$BB$5:$BB$467,"&lt;"&amp;$BE$3)</f>
        <v>0</v>
      </c>
      <c r="BY214">
        <f>SUMIFS('Grid GenerationQueue'!AM$5:AM$467,'Grid GenerationQueue'!$AX$5:$AX$467,$B214,'Grid GenerationQueue'!$AY$5:$AY$467,$C214,'Grid GenerationQueue'!$BF$5:$BF$467,"&lt;&gt;"&amp;"",'Grid GenerationQueue'!$BB$5:$BB$467,"&lt;"&amp;$BE$3)</f>
        <v>0</v>
      </c>
      <c r="BZ214">
        <f>SUMIFS('Grid GenerationQueue'!AN$5:AN$467,'Grid GenerationQueue'!$AX$5:$AX$467,$B214,'Grid GenerationQueue'!$AY$5:$AY$467,$C214,'Grid GenerationQueue'!$BF$5:$BF$467,"&lt;&gt;"&amp;"",'Grid GenerationQueue'!$BB$5:$BB$467,"&lt;"&amp;$BE$3)</f>
        <v>0</v>
      </c>
      <c r="CA214">
        <f>SUMIFS('Grid GenerationQueue'!AO$5:AO$467,'Grid GenerationQueue'!$AX$5:$AX$467,$B214,'Grid GenerationQueue'!$AY$5:$AY$467,$C214,'Grid GenerationQueue'!$BF$5:$BF$467,"&lt;&gt;"&amp;"",'Grid GenerationQueue'!$BB$5:$BB$467,"&lt;"&amp;$BE$3)</f>
        <v>0</v>
      </c>
      <c r="CB214">
        <f>SUMIFS('Grid GenerationQueue'!AP$5:AP$467,'Grid GenerationQueue'!$AX$5:$AX$467,$B214,'Grid GenerationQueue'!$AY$5:$AY$467,$C214,'Grid GenerationQueue'!$BF$5:$BF$467,"&lt;&gt;"&amp;"",'Grid GenerationQueue'!$BB$5:$BB$467,"&lt;"&amp;$BE$3)</f>
        <v>0</v>
      </c>
      <c r="CD214">
        <f>SUMIFS('Grid GenerationQueue'!AE$5:AE$467,'Grid GenerationQueue'!$AX$5:$AX$467,$B214,'Grid GenerationQueue'!$AY$5:$AY$467,$C214,'Grid GenerationQueue'!$BB$5:$BB$467,"&lt;"&amp;$BE$3)</f>
        <v>500</v>
      </c>
      <c r="CE214">
        <f>SUMIFS('Grid GenerationQueue'!AF$5:AF$467,'Grid GenerationQueue'!$AX$5:$AX$467,$B214,'Grid GenerationQueue'!$AY$5:$AY$467,$C214,'Grid GenerationQueue'!$BB$5:$BB$467,"&lt;"&amp;$BE$3)</f>
        <v>500</v>
      </c>
      <c r="CF214">
        <f>SUMIFS('Grid GenerationQueue'!AG$5:AG$467,'Grid GenerationQueue'!$AX$5:$AX$467,$B214,'Grid GenerationQueue'!$AY$5:$AY$467,$C214,'Grid GenerationQueue'!$BB$5:$BB$467,"&lt;"&amp;$BE$3)</f>
        <v>0</v>
      </c>
      <c r="CG214">
        <f>SUMIFS('Grid GenerationQueue'!AH$5:AH$467,'Grid GenerationQueue'!$AX$5:$AX$467,$B214,'Grid GenerationQueue'!$AY$5:$AY$467,$C214,'Grid GenerationQueue'!$BB$5:$BB$467,"&lt;"&amp;$BE$3)</f>
        <v>0</v>
      </c>
      <c r="CH214">
        <f>SUMIFS('Grid GenerationQueue'!AI$5:AI$467,'Grid GenerationQueue'!$AX$5:$AX$467,$B214,'Grid GenerationQueue'!$AY$5:$AY$467,$C214,'Grid GenerationQueue'!$BB$5:$BB$467,"&lt;"&amp;$BE$3)</f>
        <v>0</v>
      </c>
      <c r="CI214">
        <f>SUMIFS('Grid GenerationQueue'!AJ$5:AJ$467,'Grid GenerationQueue'!$AX$5:$AX$467,$B214,'Grid GenerationQueue'!$AY$5:$AY$467,$C214,'Grid GenerationQueue'!$BB$5:$BB$467,"&lt;"&amp;$BE$3)</f>
        <v>0</v>
      </c>
      <c r="CJ214">
        <f>SUMIFS('Grid GenerationQueue'!AK$5:AK$467,'Grid GenerationQueue'!$AX$5:$AX$467,$B214,'Grid GenerationQueue'!$AY$5:$AY$467,$C214,'Grid GenerationQueue'!$BB$5:$BB$467,"&lt;"&amp;$BE$3)</f>
        <v>0</v>
      </c>
      <c r="CK214">
        <f>SUMIFS('Grid GenerationQueue'!AL$5:AL$467,'Grid GenerationQueue'!$AX$5:$AX$467,$B214,'Grid GenerationQueue'!$AY$5:$AY$467,$C214,'Grid GenerationQueue'!$BB$5:$BB$467,"&lt;"&amp;$BE$3)</f>
        <v>0</v>
      </c>
      <c r="CL214">
        <f>SUMIFS('Grid GenerationQueue'!AM$5:AM$467,'Grid GenerationQueue'!$AX$5:$AX$467,$B214,'Grid GenerationQueue'!$AY$5:$AY$467,$C214,'Grid GenerationQueue'!$BB$5:$BB$467,"&lt;"&amp;$BE$3)</f>
        <v>0</v>
      </c>
      <c r="CM214">
        <f>SUMIFS('Grid GenerationQueue'!AN$5:AN$467,'Grid GenerationQueue'!$AX$5:$AX$467,$B214,'Grid GenerationQueue'!$AY$5:$AY$467,$C214,'Grid GenerationQueue'!$BB$5:$BB$467,"&lt;"&amp;$BE$3)</f>
        <v>0</v>
      </c>
      <c r="CN214">
        <f>SUMIFS('Grid GenerationQueue'!AO$5:AO$467,'Grid GenerationQueue'!$AX$5:$AX$467,$B214,'Grid GenerationQueue'!$AY$5:$AY$467,$C214,'Grid GenerationQueue'!$BB$5:$BB$467,"&lt;"&amp;$BE$3)</f>
        <v>0</v>
      </c>
      <c r="CO214">
        <f>SUMIFS('Grid GenerationQueue'!AP$5:AP$467,'Grid GenerationQueue'!$AX$5:$AX$467,$B214,'Grid GenerationQueue'!$AY$5:$AY$467,$C214,'Grid GenerationQueue'!$BB$5:$BB$467,"&lt;"&amp;$BE$3)</f>
        <v>0</v>
      </c>
    </row>
    <row r="215" spans="1:93" x14ac:dyDescent="0.35">
      <c r="A215" t="s">
        <v>4644</v>
      </c>
      <c r="B215" t="s">
        <v>4456</v>
      </c>
      <c r="C215">
        <v>70</v>
      </c>
      <c r="D215">
        <f>SUMIFS('Grid GenerationQueue'!AE$5:AE$467,'Grid GenerationQueue'!$AX$5:$AX$467,$B215,'Grid GenerationQueue'!$AY$5:$AY$467,$C215,'Grid GenerationQueue'!$BI$5:$BI$467,"&lt;4")</f>
        <v>0</v>
      </c>
      <c r="E215">
        <f>SUMIFS('Grid GenerationQueue'!AF$5:AF$467,'Grid GenerationQueue'!$AX$5:$AX$467,$B215,'Grid GenerationQueue'!$AY$5:$AY$467,$C215,'Grid GenerationQueue'!$BI$5:$BI$467,"&lt;4")</f>
        <v>0</v>
      </c>
      <c r="F215">
        <f>SUMIFS('Grid GenerationQueue'!AG$5:AG$467,'Grid GenerationQueue'!$AX$5:$AX$467,$B215,'Grid GenerationQueue'!$AY$5:$AY$467,$C215,'Grid GenerationQueue'!$BI$5:$BI$467,"&lt;4")</f>
        <v>0</v>
      </c>
      <c r="G215">
        <f>SUMIFS('Grid GenerationQueue'!AH$5:AH$467,'Grid GenerationQueue'!$AX$5:$AX$467,$B215,'Grid GenerationQueue'!$AY$5:$AY$467,$C215,'Grid GenerationQueue'!$BI$5:$BI$467,"&lt;4")</f>
        <v>0</v>
      </c>
      <c r="H215">
        <f>SUMIFS('Grid GenerationQueue'!AI$5:AI$467,'Grid GenerationQueue'!$AX$5:$AX$467,$B215,'Grid GenerationQueue'!$AY$5:$AY$467,$C215,'Grid GenerationQueue'!$BI$5:$BI$467,"&lt;4")</f>
        <v>0</v>
      </c>
      <c r="I215">
        <f>SUMIFS('Grid GenerationQueue'!AJ$5:AJ$467,'Grid GenerationQueue'!$AX$5:$AX$467,$B215,'Grid GenerationQueue'!$AY$5:$AY$467,$C215,'Grid GenerationQueue'!$BI$5:$BI$467,"&lt;4")</f>
        <v>0</v>
      </c>
      <c r="J215">
        <f>SUMIFS('Grid GenerationQueue'!AK$5:AK$467,'Grid GenerationQueue'!$AX$5:$AX$467,$B215,'Grid GenerationQueue'!$AY$5:$AY$467,$C215,'Grid GenerationQueue'!$BI$5:$BI$467,"&lt;4")</f>
        <v>0</v>
      </c>
      <c r="K215">
        <f>SUMIFS('Grid GenerationQueue'!AL$5:AL$467,'Grid GenerationQueue'!$AX$5:$AX$467,$B215,'Grid GenerationQueue'!$AY$5:$AY$467,$C215,'Grid GenerationQueue'!$BI$5:$BI$467,"&lt;4")</f>
        <v>0</v>
      </c>
      <c r="L215">
        <f>SUMIFS('Grid GenerationQueue'!AM$5:AM$467,'Grid GenerationQueue'!$AX$5:$AX$467,$B215,'Grid GenerationQueue'!$AY$5:$AY$467,$C215,'Grid GenerationQueue'!$BI$5:$BI$467,"&lt;4")</f>
        <v>0</v>
      </c>
      <c r="M215">
        <f>SUMIFS('Grid GenerationQueue'!AN$5:AN$467,'Grid GenerationQueue'!$AX$5:$AX$467,$B215,'Grid GenerationQueue'!$AY$5:$AY$467,$C215,'Grid GenerationQueue'!$BI$5:$BI$467,"&lt;4")</f>
        <v>0</v>
      </c>
      <c r="N215">
        <f>SUMIFS('Grid GenerationQueue'!AO$5:AO$467,'Grid GenerationQueue'!$AX$5:$AX$467,$B215,'Grid GenerationQueue'!$AY$5:$AY$467,$C215,'Grid GenerationQueue'!$BI$5:$BI$467,"&lt;4")</f>
        <v>0</v>
      </c>
      <c r="O215">
        <f>SUMIFS('Grid GenerationQueue'!AP$5:AP$467,'Grid GenerationQueue'!$AX$5:$AX$467,$B215,'Grid GenerationQueue'!$AY$5:$AY$467,$C215,'Grid GenerationQueue'!$BI$5:$BI$467,"&lt;4")</f>
        <v>0</v>
      </c>
      <c r="Q215">
        <f>SUMIFS('Grid GenerationQueue'!AE$5:AE$467,'Grid GenerationQueue'!$AX$5:$AX$467,$B215,'Grid GenerationQueue'!$AY$5:$AY$467,$C215,'Grid GenerationQueue'!$BH$5:$BH$467,"Executed")</f>
        <v>0</v>
      </c>
      <c r="R215">
        <f>SUMIFS('Grid GenerationQueue'!AF$5:AF$467,'Grid GenerationQueue'!$AX$5:$AX$467,$B215,'Grid GenerationQueue'!$AY$5:$AY$467,$C215,'Grid GenerationQueue'!$BH$5:$BH$467,"Executed")</f>
        <v>0</v>
      </c>
      <c r="S215">
        <f>SUMIFS('Grid GenerationQueue'!AG$5:AG$467,'Grid GenerationQueue'!$AX$5:$AX$467,$B215,'Grid GenerationQueue'!$AY$5:$AY$467,$C215,'Grid GenerationQueue'!$BH$5:$BH$467,"Executed")</f>
        <v>0</v>
      </c>
      <c r="T215">
        <f>SUMIFS('Grid GenerationQueue'!AH$5:AH$467,'Grid GenerationQueue'!$AX$5:$AX$467,$B215,'Grid GenerationQueue'!$AY$5:$AY$467,$C215,'Grid GenerationQueue'!$BH$5:$BH$467,"Executed")</f>
        <v>0</v>
      </c>
      <c r="U215">
        <f>SUMIFS('Grid GenerationQueue'!AI$5:AI$467,'Grid GenerationQueue'!$AX$5:$AX$467,$B215,'Grid GenerationQueue'!$AY$5:$AY$467,$C215,'Grid GenerationQueue'!$BH$5:$BH$467,"Executed")</f>
        <v>0</v>
      </c>
      <c r="V215">
        <f>SUMIFS('Grid GenerationQueue'!AJ$5:AJ$467,'Grid GenerationQueue'!$AX$5:$AX$467,$B215,'Grid GenerationQueue'!$AY$5:$AY$467,$C215,'Grid GenerationQueue'!$BH$5:$BH$467,"Executed")</f>
        <v>0</v>
      </c>
      <c r="W215">
        <f>SUMIFS('Grid GenerationQueue'!AK$5:AK$467,'Grid GenerationQueue'!$AX$5:$AX$467,$B215,'Grid GenerationQueue'!$AY$5:$AY$467,$C215,'Grid GenerationQueue'!$BH$5:$BH$467,"Executed")</f>
        <v>0</v>
      </c>
      <c r="X215">
        <f>SUMIFS('Grid GenerationQueue'!AL$5:AL$467,'Grid GenerationQueue'!$AX$5:$AX$467,$B215,'Grid GenerationQueue'!$AY$5:$AY$467,$C215,'Grid GenerationQueue'!$BH$5:$BH$467,"Executed")</f>
        <v>0</v>
      </c>
      <c r="Y215">
        <f>SUMIFS('Grid GenerationQueue'!AM$5:AM$467,'Grid GenerationQueue'!$AX$5:$AX$467,$B215,'Grid GenerationQueue'!$AY$5:$AY$467,$C215,'Grid GenerationQueue'!$BH$5:$BH$467,"Executed")</f>
        <v>0</v>
      </c>
      <c r="Z215">
        <f>SUMIFS('Grid GenerationQueue'!AN$5:AN$467,'Grid GenerationQueue'!$AX$5:$AX$467,$B215,'Grid GenerationQueue'!$AY$5:$AY$467,$C215,'Grid GenerationQueue'!$BH$5:$BH$467,"Executed")</f>
        <v>0</v>
      </c>
      <c r="AA215">
        <f>SUMIFS('Grid GenerationQueue'!AO$5:AO$467,'Grid GenerationQueue'!$AX$5:$AX$467,$B215,'Grid GenerationQueue'!$AY$5:$AY$467,$C215,'Grid GenerationQueue'!$BH$5:$BH$467,"Executed")</f>
        <v>0</v>
      </c>
      <c r="AB215">
        <f>SUMIFS('Grid GenerationQueue'!AP$5:AP$467,'Grid GenerationQueue'!$AX$5:$AX$467,$B215,'Grid GenerationQueue'!$AY$5:$AY$467,$C215,'Grid GenerationQueue'!$BH$5:$BH$467,"Executed")</f>
        <v>0</v>
      </c>
      <c r="AD215">
        <f>SUMIFS('Grid GenerationQueue'!AE$5:AE$467,'Grid GenerationQueue'!$AX$5:$AX$467,$B215,'Grid GenerationQueue'!$AY$5:$AY$467,$C215,'Grid GenerationQueue'!$BF$5:$BF$467,"&lt;&gt;"&amp;"")</f>
        <v>0</v>
      </c>
      <c r="AE215">
        <f>SUMIFS('Grid GenerationQueue'!AF$5:AF$467,'Grid GenerationQueue'!$AX$5:$AX$467,$B215,'Grid GenerationQueue'!$AY$5:$AY$467,$C215,'Grid GenerationQueue'!$BF$5:$BF$467,"&lt;&gt;"&amp;"")</f>
        <v>0</v>
      </c>
      <c r="AF215">
        <f>SUMIFS('Grid GenerationQueue'!AG$5:AG$467,'Grid GenerationQueue'!$AX$5:$AX$467,$B215,'Grid GenerationQueue'!$AY$5:$AY$467,$C215,'Grid GenerationQueue'!$BF$5:$BF$467,"&lt;&gt;"&amp;"")</f>
        <v>0</v>
      </c>
      <c r="AG215">
        <f>SUMIFS('Grid GenerationQueue'!AH$5:AH$467,'Grid GenerationQueue'!$AX$5:$AX$467,$B215,'Grid GenerationQueue'!$AY$5:$AY$467,$C215,'Grid GenerationQueue'!$BF$5:$BF$467,"&lt;&gt;"&amp;"")</f>
        <v>0</v>
      </c>
      <c r="AH215">
        <f>SUMIFS('Grid GenerationQueue'!AI$5:AI$467,'Grid GenerationQueue'!$AX$5:$AX$467,$B215,'Grid GenerationQueue'!$AY$5:$AY$467,$C215,'Grid GenerationQueue'!$BF$5:$BF$467,"&lt;&gt;"&amp;"")</f>
        <v>0</v>
      </c>
      <c r="AI215">
        <f>SUMIFS('Grid GenerationQueue'!AJ$5:AJ$467,'Grid GenerationQueue'!$AX$5:$AX$467,$B215,'Grid GenerationQueue'!$AY$5:$AY$467,$C215,'Grid GenerationQueue'!$BF$5:$BF$467,"&lt;&gt;"&amp;"")</f>
        <v>0</v>
      </c>
      <c r="AJ215">
        <f>SUMIFS('Grid GenerationQueue'!AK$5:AK$467,'Grid GenerationQueue'!$AX$5:$AX$467,$B215,'Grid GenerationQueue'!$AY$5:$AY$467,$C215,'Grid GenerationQueue'!$BF$5:$BF$467,"&lt;&gt;"&amp;"")</f>
        <v>0</v>
      </c>
      <c r="AK215">
        <f>SUMIFS('Grid GenerationQueue'!AL$5:AL$467,'Grid GenerationQueue'!$AX$5:$AX$467,$B215,'Grid GenerationQueue'!$AY$5:$AY$467,$C215,'Grid GenerationQueue'!$BF$5:$BF$467,"&lt;&gt;"&amp;"")</f>
        <v>0</v>
      </c>
      <c r="AL215">
        <f>SUMIFS('Grid GenerationQueue'!AM$5:AM$467,'Grid GenerationQueue'!$AX$5:$AX$467,$B215,'Grid GenerationQueue'!$AY$5:$AY$467,$C215,'Grid GenerationQueue'!$BF$5:$BF$467,"&lt;&gt;"&amp;"")</f>
        <v>0</v>
      </c>
      <c r="AM215">
        <f>SUMIFS('Grid GenerationQueue'!AN$5:AN$467,'Grid GenerationQueue'!$AX$5:$AX$467,$B215,'Grid GenerationQueue'!$AY$5:$AY$467,$C215,'Grid GenerationQueue'!$BF$5:$BF$467,"&lt;&gt;"&amp;"")</f>
        <v>0</v>
      </c>
      <c r="AN215">
        <f>SUMIFS('Grid GenerationQueue'!AO$5:AO$467,'Grid GenerationQueue'!$AX$5:$AX$467,$B215,'Grid GenerationQueue'!$AY$5:$AY$467,$C215,'Grid GenerationQueue'!$BF$5:$BF$467,"&lt;&gt;"&amp;"")</f>
        <v>0</v>
      </c>
      <c r="AO215">
        <f>SUMIFS('Grid GenerationQueue'!AP$5:AP$467,'Grid GenerationQueue'!$AX$5:$AX$467,$B215,'Grid GenerationQueue'!$AY$5:$AY$467,$C215,'Grid GenerationQueue'!$BF$5:$BF$467,"&lt;&gt;"&amp;"")</f>
        <v>0</v>
      </c>
      <c r="AQ215">
        <f>SUMIFS('Grid GenerationQueue'!AE$5:AE$467,'Grid GenerationQueue'!$AX$5:$AX$467,$B215,'Grid GenerationQueue'!$AY$5:$AY$467,$C215)</f>
        <v>0</v>
      </c>
      <c r="AR215">
        <f>SUMIFS('Grid GenerationQueue'!AF$5:AF$467,'Grid GenerationQueue'!$AX$5:$AX$467,$B215,'Grid GenerationQueue'!$AY$5:$AY$467,$C215)</f>
        <v>0</v>
      </c>
      <c r="AS215">
        <f>SUMIFS('Grid GenerationQueue'!AG$5:AG$467,'Grid GenerationQueue'!$AX$5:$AX$467,$B215,'Grid GenerationQueue'!$AY$5:$AY$467,$C215)</f>
        <v>0</v>
      </c>
      <c r="AT215">
        <f>SUMIFS('Grid GenerationQueue'!AH$5:AH$467,'Grid GenerationQueue'!$AX$5:$AX$467,$B215,'Grid GenerationQueue'!$AY$5:$AY$467,$C215)</f>
        <v>0</v>
      </c>
      <c r="AU215">
        <f>SUMIFS('Grid GenerationQueue'!AI$5:AI$467,'Grid GenerationQueue'!$AX$5:$AX$467,$B215,'Grid GenerationQueue'!$AY$5:$AY$467,$C215)</f>
        <v>0</v>
      </c>
      <c r="AV215">
        <f>SUMIFS('Grid GenerationQueue'!AJ$5:AJ$467,'Grid GenerationQueue'!$AX$5:$AX$467,$B215,'Grid GenerationQueue'!$AY$5:$AY$467,$C215)</f>
        <v>0</v>
      </c>
      <c r="AW215">
        <f>SUMIFS('Grid GenerationQueue'!AK$5:AK$467,'Grid GenerationQueue'!$AX$5:$AX$467,$B215,'Grid GenerationQueue'!$AY$5:$AY$467,$C215)</f>
        <v>0</v>
      </c>
      <c r="AX215">
        <f>SUMIFS('Grid GenerationQueue'!AL$5:AL$467,'Grid GenerationQueue'!$AX$5:$AX$467,$B215,'Grid GenerationQueue'!$AY$5:$AY$467,$C215)</f>
        <v>0</v>
      </c>
      <c r="AY215">
        <f>SUMIFS('Grid GenerationQueue'!AM$5:AM$467,'Grid GenerationQueue'!$AX$5:$AX$467,$B215,'Grid GenerationQueue'!$AY$5:$AY$467,$C215)</f>
        <v>0</v>
      </c>
      <c r="AZ215">
        <f>SUMIFS('Grid GenerationQueue'!AN$5:AN$467,'Grid GenerationQueue'!$AX$5:$AX$467,$B215,'Grid GenerationQueue'!$AY$5:$AY$467,$C215)</f>
        <v>0</v>
      </c>
      <c r="BA215">
        <f>SUMIFS('Grid GenerationQueue'!AO$5:AO$467,'Grid GenerationQueue'!$AX$5:$AX$467,$B215,'Grid GenerationQueue'!$AY$5:$AY$467,$C215)</f>
        <v>0</v>
      </c>
      <c r="BB215">
        <f>SUMIFS('Grid GenerationQueue'!AP$5:AP$467,'Grid GenerationQueue'!$AX$5:$AX$467,$B215,'Grid GenerationQueue'!$AY$5:$AY$467,$C215)</f>
        <v>0</v>
      </c>
      <c r="BD215">
        <f>SUMIFS('Grid GenerationQueue'!AE$5:AE$467,'Grid GenerationQueue'!$AX$5:$AX$467,$B215,'Grid GenerationQueue'!$AY$5:$AY$467,$C215,'Grid GenerationQueue'!$BH$5:$BH$467,"Executed",'Grid GenerationQueue'!$BB$5:$BB$467,"&lt;"&amp;$BE$3)</f>
        <v>0</v>
      </c>
      <c r="BE215">
        <f>SUMIFS('Grid GenerationQueue'!AF$5:AF$467,'Grid GenerationQueue'!$AX$5:$AX$467,$B215,'Grid GenerationQueue'!$AY$5:$AY$467,$C215,'Grid GenerationQueue'!$BH$5:$BH$467,"Executed",'Grid GenerationQueue'!$BB$5:$BB$467,"&lt;"&amp;$BE$3)</f>
        <v>0</v>
      </c>
      <c r="BF215">
        <f>SUMIFS('Grid GenerationQueue'!AG$5:AG$467,'Grid GenerationQueue'!$AX$5:$AX$467,$B215,'Grid GenerationQueue'!$AY$5:$AY$467,$C215,'Grid GenerationQueue'!$BH$5:$BH$467,"Executed",'Grid GenerationQueue'!$BB$5:$BB$467,"&lt;"&amp;$BE$3)</f>
        <v>0</v>
      </c>
      <c r="BG215">
        <f>SUMIFS('Grid GenerationQueue'!AH$5:AH$467,'Grid GenerationQueue'!$AX$5:$AX$467,$B215,'Grid GenerationQueue'!$AY$5:$AY$467,$C215,'Grid GenerationQueue'!$BH$5:$BH$467,"Executed",'Grid GenerationQueue'!$BB$5:$BB$467,"&lt;"&amp;$BE$3)</f>
        <v>0</v>
      </c>
      <c r="BH215">
        <f>SUMIFS('Grid GenerationQueue'!AI$5:AI$467,'Grid GenerationQueue'!$AX$5:$AX$467,$B215,'Grid GenerationQueue'!$AY$5:$AY$467,$C215,'Grid GenerationQueue'!$BH$5:$BH$467,"Executed",'Grid GenerationQueue'!$BB$5:$BB$467,"&lt;"&amp;$BE$3)</f>
        <v>0</v>
      </c>
      <c r="BI215">
        <f>SUMIFS('Grid GenerationQueue'!AJ$5:AJ$467,'Grid GenerationQueue'!$AX$5:$AX$467,$B215,'Grid GenerationQueue'!$AY$5:$AY$467,$C215,'Grid GenerationQueue'!$BH$5:$BH$467,"Executed",'Grid GenerationQueue'!$BB$5:$BB$467,"&lt;"&amp;$BE$3)</f>
        <v>0</v>
      </c>
      <c r="BJ215">
        <f>SUMIFS('Grid GenerationQueue'!AK$5:AK$467,'Grid GenerationQueue'!$AX$5:$AX$467,$B215,'Grid GenerationQueue'!$AY$5:$AY$467,$C215,'Grid GenerationQueue'!$BH$5:$BH$467,"Executed",'Grid GenerationQueue'!$BB$5:$BB$467,"&lt;"&amp;$BE$3)</f>
        <v>0</v>
      </c>
      <c r="BK215">
        <f>SUMIFS('Grid GenerationQueue'!AL$5:AL$467,'Grid GenerationQueue'!$AX$5:$AX$467,$B215,'Grid GenerationQueue'!$AY$5:$AY$467,$C215,'Grid GenerationQueue'!$BH$5:$BH$467,"Executed",'Grid GenerationQueue'!$BB$5:$BB$467,"&lt;"&amp;$BE$3)</f>
        <v>0</v>
      </c>
      <c r="BL215">
        <f>SUMIFS('Grid GenerationQueue'!AM$5:AM$467,'Grid GenerationQueue'!$AX$5:$AX$467,$B215,'Grid GenerationQueue'!$AY$5:$AY$467,$C215,'Grid GenerationQueue'!$BH$5:$BH$467,"Executed",'Grid GenerationQueue'!$BB$5:$BB$467,"&lt;"&amp;$BE$3)</f>
        <v>0</v>
      </c>
      <c r="BM215">
        <f>SUMIFS('Grid GenerationQueue'!AN$5:AN$467,'Grid GenerationQueue'!$AX$5:$AX$467,$B215,'Grid GenerationQueue'!$AY$5:$AY$467,$C215,'Grid GenerationQueue'!$BH$5:$BH$467,"Executed",'Grid GenerationQueue'!$BB$5:$BB$467,"&lt;"&amp;$BE$3)</f>
        <v>0</v>
      </c>
      <c r="BN215">
        <f>SUMIFS('Grid GenerationQueue'!AO$5:AO$467,'Grid GenerationQueue'!$AX$5:$AX$467,$B215,'Grid GenerationQueue'!$AY$5:$AY$467,$C215,'Grid GenerationQueue'!$BH$5:$BH$467,"Executed",'Grid GenerationQueue'!$BB$5:$BB$467,"&lt;"&amp;$BE$3)</f>
        <v>0</v>
      </c>
      <c r="BO215">
        <f>SUMIFS('Grid GenerationQueue'!AP$5:AP$467,'Grid GenerationQueue'!$AX$5:$AX$467,$B215,'Grid GenerationQueue'!$AY$5:$AY$467,$C215,'Grid GenerationQueue'!$BH$5:$BH$467,"Executed",'Grid GenerationQueue'!$BB$5:$BB$467,"&lt;"&amp;$BE$3)</f>
        <v>0</v>
      </c>
      <c r="BQ215">
        <f>SUMIFS('Grid GenerationQueue'!AE$5:AE$467,'Grid GenerationQueue'!$AX$5:$AX$467,$B215,'Grid GenerationQueue'!$AY$5:$AY$467,$C215,'Grid GenerationQueue'!$BF$5:$BF$467,"&lt;&gt;"&amp;"",'Grid GenerationQueue'!$BB$5:$BB$467,"&lt;"&amp;$BE$3)</f>
        <v>0</v>
      </c>
      <c r="BR215">
        <f>SUMIFS('Grid GenerationQueue'!AF$5:AF$467,'Grid GenerationQueue'!$AX$5:$AX$467,$B215,'Grid GenerationQueue'!$AY$5:$AY$467,$C215,'Grid GenerationQueue'!$BF$5:$BF$467,"&lt;&gt;"&amp;"",'Grid GenerationQueue'!$BB$5:$BB$467,"&lt;"&amp;$BE$3)</f>
        <v>0</v>
      </c>
      <c r="BS215">
        <f>SUMIFS('Grid GenerationQueue'!AG$5:AG$467,'Grid GenerationQueue'!$AX$5:$AX$467,$B215,'Grid GenerationQueue'!$AY$5:$AY$467,$C215,'Grid GenerationQueue'!$BF$5:$BF$467,"&lt;&gt;"&amp;"",'Grid GenerationQueue'!$BB$5:$BB$467,"&lt;"&amp;$BE$3)</f>
        <v>0</v>
      </c>
      <c r="BT215">
        <f>SUMIFS('Grid GenerationQueue'!AH$5:AH$467,'Grid GenerationQueue'!$AX$5:$AX$467,$B215,'Grid GenerationQueue'!$AY$5:$AY$467,$C215,'Grid GenerationQueue'!$BF$5:$BF$467,"&lt;&gt;"&amp;"",'Grid GenerationQueue'!$BB$5:$BB$467,"&lt;"&amp;$BE$3)</f>
        <v>0</v>
      </c>
      <c r="BU215">
        <f>SUMIFS('Grid GenerationQueue'!AI$5:AI$467,'Grid GenerationQueue'!$AX$5:$AX$467,$B215,'Grid GenerationQueue'!$AY$5:$AY$467,$C215,'Grid GenerationQueue'!$BF$5:$BF$467,"&lt;&gt;"&amp;"",'Grid GenerationQueue'!$BB$5:$BB$467,"&lt;"&amp;$BE$3)</f>
        <v>0</v>
      </c>
      <c r="BV215">
        <f>SUMIFS('Grid GenerationQueue'!AJ$5:AJ$467,'Grid GenerationQueue'!$AX$5:$AX$467,$B215,'Grid GenerationQueue'!$AY$5:$AY$467,$C215,'Grid GenerationQueue'!$BF$5:$BF$467,"&lt;&gt;"&amp;"",'Grid GenerationQueue'!$BB$5:$BB$467,"&lt;"&amp;$BE$3)</f>
        <v>0</v>
      </c>
      <c r="BW215">
        <f>SUMIFS('Grid GenerationQueue'!AK$5:AK$467,'Grid GenerationQueue'!$AX$5:$AX$467,$B215,'Grid GenerationQueue'!$AY$5:$AY$467,$C215,'Grid GenerationQueue'!$BF$5:$BF$467,"&lt;&gt;"&amp;"",'Grid GenerationQueue'!$BB$5:$BB$467,"&lt;"&amp;$BE$3)</f>
        <v>0</v>
      </c>
      <c r="BX215">
        <f>SUMIFS('Grid GenerationQueue'!AL$5:AL$467,'Grid GenerationQueue'!$AX$5:$AX$467,$B215,'Grid GenerationQueue'!$AY$5:$AY$467,$C215,'Grid GenerationQueue'!$BF$5:$BF$467,"&lt;&gt;"&amp;"",'Grid GenerationQueue'!$BB$5:$BB$467,"&lt;"&amp;$BE$3)</f>
        <v>0</v>
      </c>
      <c r="BY215">
        <f>SUMIFS('Grid GenerationQueue'!AM$5:AM$467,'Grid GenerationQueue'!$AX$5:$AX$467,$B215,'Grid GenerationQueue'!$AY$5:$AY$467,$C215,'Grid GenerationQueue'!$BF$5:$BF$467,"&lt;&gt;"&amp;"",'Grid GenerationQueue'!$BB$5:$BB$467,"&lt;"&amp;$BE$3)</f>
        <v>0</v>
      </c>
      <c r="BZ215">
        <f>SUMIFS('Grid GenerationQueue'!AN$5:AN$467,'Grid GenerationQueue'!$AX$5:$AX$467,$B215,'Grid GenerationQueue'!$AY$5:$AY$467,$C215,'Grid GenerationQueue'!$BF$5:$BF$467,"&lt;&gt;"&amp;"",'Grid GenerationQueue'!$BB$5:$BB$467,"&lt;"&amp;$BE$3)</f>
        <v>0</v>
      </c>
      <c r="CA215">
        <f>SUMIFS('Grid GenerationQueue'!AO$5:AO$467,'Grid GenerationQueue'!$AX$5:$AX$467,$B215,'Grid GenerationQueue'!$AY$5:$AY$467,$C215,'Grid GenerationQueue'!$BF$5:$BF$467,"&lt;&gt;"&amp;"",'Grid GenerationQueue'!$BB$5:$BB$467,"&lt;"&amp;$BE$3)</f>
        <v>0</v>
      </c>
      <c r="CB215">
        <f>SUMIFS('Grid GenerationQueue'!AP$5:AP$467,'Grid GenerationQueue'!$AX$5:$AX$467,$B215,'Grid GenerationQueue'!$AY$5:$AY$467,$C215,'Grid GenerationQueue'!$BF$5:$BF$467,"&lt;&gt;"&amp;"",'Grid GenerationQueue'!$BB$5:$BB$467,"&lt;"&amp;$BE$3)</f>
        <v>0</v>
      </c>
      <c r="CD215">
        <f>SUMIFS('Grid GenerationQueue'!AE$5:AE$467,'Grid GenerationQueue'!$AX$5:$AX$467,$B215,'Grid GenerationQueue'!$AY$5:$AY$467,$C215,'Grid GenerationQueue'!$BB$5:$BB$467,"&lt;"&amp;$BE$3)</f>
        <v>0</v>
      </c>
      <c r="CE215">
        <f>SUMIFS('Grid GenerationQueue'!AF$5:AF$467,'Grid GenerationQueue'!$AX$5:$AX$467,$B215,'Grid GenerationQueue'!$AY$5:$AY$467,$C215,'Grid GenerationQueue'!$BB$5:$BB$467,"&lt;"&amp;$BE$3)</f>
        <v>0</v>
      </c>
      <c r="CF215">
        <f>SUMIFS('Grid GenerationQueue'!AG$5:AG$467,'Grid GenerationQueue'!$AX$5:$AX$467,$B215,'Grid GenerationQueue'!$AY$5:$AY$467,$C215,'Grid GenerationQueue'!$BB$5:$BB$467,"&lt;"&amp;$BE$3)</f>
        <v>0</v>
      </c>
      <c r="CG215">
        <f>SUMIFS('Grid GenerationQueue'!AH$5:AH$467,'Grid GenerationQueue'!$AX$5:$AX$467,$B215,'Grid GenerationQueue'!$AY$5:$AY$467,$C215,'Grid GenerationQueue'!$BB$5:$BB$467,"&lt;"&amp;$BE$3)</f>
        <v>0</v>
      </c>
      <c r="CH215">
        <f>SUMIFS('Grid GenerationQueue'!AI$5:AI$467,'Grid GenerationQueue'!$AX$5:$AX$467,$B215,'Grid GenerationQueue'!$AY$5:$AY$467,$C215,'Grid GenerationQueue'!$BB$5:$BB$467,"&lt;"&amp;$BE$3)</f>
        <v>0</v>
      </c>
      <c r="CI215">
        <f>SUMIFS('Grid GenerationQueue'!AJ$5:AJ$467,'Grid GenerationQueue'!$AX$5:$AX$467,$B215,'Grid GenerationQueue'!$AY$5:$AY$467,$C215,'Grid GenerationQueue'!$BB$5:$BB$467,"&lt;"&amp;$BE$3)</f>
        <v>0</v>
      </c>
      <c r="CJ215">
        <f>SUMIFS('Grid GenerationQueue'!AK$5:AK$467,'Grid GenerationQueue'!$AX$5:$AX$467,$B215,'Grid GenerationQueue'!$AY$5:$AY$467,$C215,'Grid GenerationQueue'!$BB$5:$BB$467,"&lt;"&amp;$BE$3)</f>
        <v>0</v>
      </c>
      <c r="CK215">
        <f>SUMIFS('Grid GenerationQueue'!AL$5:AL$467,'Grid GenerationQueue'!$AX$5:$AX$467,$B215,'Grid GenerationQueue'!$AY$5:$AY$467,$C215,'Grid GenerationQueue'!$BB$5:$BB$467,"&lt;"&amp;$BE$3)</f>
        <v>0</v>
      </c>
      <c r="CL215">
        <f>SUMIFS('Grid GenerationQueue'!AM$5:AM$467,'Grid GenerationQueue'!$AX$5:$AX$467,$B215,'Grid GenerationQueue'!$AY$5:$AY$467,$C215,'Grid GenerationQueue'!$BB$5:$BB$467,"&lt;"&amp;$BE$3)</f>
        <v>0</v>
      </c>
      <c r="CM215">
        <f>SUMIFS('Grid GenerationQueue'!AN$5:AN$467,'Grid GenerationQueue'!$AX$5:$AX$467,$B215,'Grid GenerationQueue'!$AY$5:$AY$467,$C215,'Grid GenerationQueue'!$BB$5:$BB$467,"&lt;"&amp;$BE$3)</f>
        <v>0</v>
      </c>
      <c r="CN215">
        <f>SUMIFS('Grid GenerationQueue'!AO$5:AO$467,'Grid GenerationQueue'!$AX$5:$AX$467,$B215,'Grid GenerationQueue'!$AY$5:$AY$467,$C215,'Grid GenerationQueue'!$BB$5:$BB$467,"&lt;"&amp;$BE$3)</f>
        <v>0</v>
      </c>
      <c r="CO215">
        <f>SUMIFS('Grid GenerationQueue'!AP$5:AP$467,'Grid GenerationQueue'!$AX$5:$AX$467,$B215,'Grid GenerationQueue'!$AY$5:$AY$467,$C215,'Grid GenerationQueue'!$BB$5:$BB$467,"&lt;"&amp;$BE$3)</f>
        <v>0</v>
      </c>
    </row>
    <row r="216" spans="1:93" x14ac:dyDescent="0.35">
      <c r="A216" t="s">
        <v>4653</v>
      </c>
      <c r="B216" t="s">
        <v>4445</v>
      </c>
      <c r="C216">
        <v>230</v>
      </c>
      <c r="D216">
        <f>SUMIFS('Grid GenerationQueue'!AE$5:AE$467,'Grid GenerationQueue'!$AX$5:$AX$467,$B216,'Grid GenerationQueue'!$AY$5:$AY$467,$C216,'Grid GenerationQueue'!$BI$5:$BI$467,"&lt;4")</f>
        <v>0</v>
      </c>
      <c r="E216">
        <f>SUMIFS('Grid GenerationQueue'!AF$5:AF$467,'Grid GenerationQueue'!$AX$5:$AX$467,$B216,'Grid GenerationQueue'!$AY$5:$AY$467,$C216,'Grid GenerationQueue'!$BI$5:$BI$467,"&lt;4")</f>
        <v>0</v>
      </c>
      <c r="F216">
        <f>SUMIFS('Grid GenerationQueue'!AG$5:AG$467,'Grid GenerationQueue'!$AX$5:$AX$467,$B216,'Grid GenerationQueue'!$AY$5:$AY$467,$C216,'Grid GenerationQueue'!$BI$5:$BI$467,"&lt;4")</f>
        <v>0</v>
      </c>
      <c r="G216">
        <f>SUMIFS('Grid GenerationQueue'!AH$5:AH$467,'Grid GenerationQueue'!$AX$5:$AX$467,$B216,'Grid GenerationQueue'!$AY$5:$AY$467,$C216,'Grid GenerationQueue'!$BI$5:$BI$467,"&lt;4")</f>
        <v>0</v>
      </c>
      <c r="H216">
        <f>SUMIFS('Grid GenerationQueue'!AI$5:AI$467,'Grid GenerationQueue'!$AX$5:$AX$467,$B216,'Grid GenerationQueue'!$AY$5:$AY$467,$C216,'Grid GenerationQueue'!$BI$5:$BI$467,"&lt;4")</f>
        <v>0</v>
      </c>
      <c r="I216">
        <f>SUMIFS('Grid GenerationQueue'!AJ$5:AJ$467,'Grid GenerationQueue'!$AX$5:$AX$467,$B216,'Grid GenerationQueue'!$AY$5:$AY$467,$C216,'Grid GenerationQueue'!$BI$5:$BI$467,"&lt;4")</f>
        <v>0</v>
      </c>
      <c r="J216">
        <f>SUMIFS('Grid GenerationQueue'!AK$5:AK$467,'Grid GenerationQueue'!$AX$5:$AX$467,$B216,'Grid GenerationQueue'!$AY$5:$AY$467,$C216,'Grid GenerationQueue'!$BI$5:$BI$467,"&lt;4")</f>
        <v>0</v>
      </c>
      <c r="K216">
        <f>SUMIFS('Grid GenerationQueue'!AL$5:AL$467,'Grid GenerationQueue'!$AX$5:$AX$467,$B216,'Grid GenerationQueue'!$AY$5:$AY$467,$C216,'Grid GenerationQueue'!$BI$5:$BI$467,"&lt;4")</f>
        <v>0</v>
      </c>
      <c r="L216">
        <f>SUMIFS('Grid GenerationQueue'!AM$5:AM$467,'Grid GenerationQueue'!$AX$5:$AX$467,$B216,'Grid GenerationQueue'!$AY$5:$AY$467,$C216,'Grid GenerationQueue'!$BI$5:$BI$467,"&lt;4")</f>
        <v>0</v>
      </c>
      <c r="M216">
        <f>SUMIFS('Grid GenerationQueue'!AN$5:AN$467,'Grid GenerationQueue'!$AX$5:$AX$467,$B216,'Grid GenerationQueue'!$AY$5:$AY$467,$C216,'Grid GenerationQueue'!$BI$5:$BI$467,"&lt;4")</f>
        <v>0</v>
      </c>
      <c r="N216">
        <f>SUMIFS('Grid GenerationQueue'!AO$5:AO$467,'Grid GenerationQueue'!$AX$5:$AX$467,$B216,'Grid GenerationQueue'!$AY$5:$AY$467,$C216,'Grid GenerationQueue'!$BI$5:$BI$467,"&lt;4")</f>
        <v>0</v>
      </c>
      <c r="O216">
        <f>SUMIFS('Grid GenerationQueue'!AP$5:AP$467,'Grid GenerationQueue'!$AX$5:$AX$467,$B216,'Grid GenerationQueue'!$AY$5:$AY$467,$C216,'Grid GenerationQueue'!$BI$5:$BI$467,"&lt;4")</f>
        <v>0</v>
      </c>
      <c r="Q216">
        <f>SUMIFS('Grid GenerationQueue'!AE$5:AE$467,'Grid GenerationQueue'!$AX$5:$AX$467,$B216,'Grid GenerationQueue'!$AY$5:$AY$467,$C216,'Grid GenerationQueue'!$BH$5:$BH$467,"Executed")</f>
        <v>0</v>
      </c>
      <c r="R216">
        <f>SUMIFS('Grid GenerationQueue'!AF$5:AF$467,'Grid GenerationQueue'!$AX$5:$AX$467,$B216,'Grid GenerationQueue'!$AY$5:$AY$467,$C216,'Grid GenerationQueue'!$BH$5:$BH$467,"Executed")</f>
        <v>0</v>
      </c>
      <c r="S216">
        <f>SUMIFS('Grid GenerationQueue'!AG$5:AG$467,'Grid GenerationQueue'!$AX$5:$AX$467,$B216,'Grid GenerationQueue'!$AY$5:$AY$467,$C216,'Grid GenerationQueue'!$BH$5:$BH$467,"Executed")</f>
        <v>0</v>
      </c>
      <c r="T216">
        <f>SUMIFS('Grid GenerationQueue'!AH$5:AH$467,'Grid GenerationQueue'!$AX$5:$AX$467,$B216,'Grid GenerationQueue'!$AY$5:$AY$467,$C216,'Grid GenerationQueue'!$BH$5:$BH$467,"Executed")</f>
        <v>0</v>
      </c>
      <c r="U216">
        <f>SUMIFS('Grid GenerationQueue'!AI$5:AI$467,'Grid GenerationQueue'!$AX$5:$AX$467,$B216,'Grid GenerationQueue'!$AY$5:$AY$467,$C216,'Grid GenerationQueue'!$BH$5:$BH$467,"Executed")</f>
        <v>0</v>
      </c>
      <c r="V216">
        <f>SUMIFS('Grid GenerationQueue'!AJ$5:AJ$467,'Grid GenerationQueue'!$AX$5:$AX$467,$B216,'Grid GenerationQueue'!$AY$5:$AY$467,$C216,'Grid GenerationQueue'!$BH$5:$BH$467,"Executed")</f>
        <v>0</v>
      </c>
      <c r="W216">
        <f>SUMIFS('Grid GenerationQueue'!AK$5:AK$467,'Grid GenerationQueue'!$AX$5:$AX$467,$B216,'Grid GenerationQueue'!$AY$5:$AY$467,$C216,'Grid GenerationQueue'!$BH$5:$BH$467,"Executed")</f>
        <v>0</v>
      </c>
      <c r="X216">
        <f>SUMIFS('Grid GenerationQueue'!AL$5:AL$467,'Grid GenerationQueue'!$AX$5:$AX$467,$B216,'Grid GenerationQueue'!$AY$5:$AY$467,$C216,'Grid GenerationQueue'!$BH$5:$BH$467,"Executed")</f>
        <v>0</v>
      </c>
      <c r="Y216">
        <f>SUMIFS('Grid GenerationQueue'!AM$5:AM$467,'Grid GenerationQueue'!$AX$5:$AX$467,$B216,'Grid GenerationQueue'!$AY$5:$AY$467,$C216,'Grid GenerationQueue'!$BH$5:$BH$467,"Executed")</f>
        <v>0</v>
      </c>
      <c r="Z216">
        <f>SUMIFS('Grid GenerationQueue'!AN$5:AN$467,'Grid GenerationQueue'!$AX$5:$AX$467,$B216,'Grid GenerationQueue'!$AY$5:$AY$467,$C216,'Grid GenerationQueue'!$BH$5:$BH$467,"Executed")</f>
        <v>0</v>
      </c>
      <c r="AA216">
        <f>SUMIFS('Grid GenerationQueue'!AO$5:AO$467,'Grid GenerationQueue'!$AX$5:$AX$467,$B216,'Grid GenerationQueue'!$AY$5:$AY$467,$C216,'Grid GenerationQueue'!$BH$5:$BH$467,"Executed")</f>
        <v>0</v>
      </c>
      <c r="AB216">
        <f>SUMIFS('Grid GenerationQueue'!AP$5:AP$467,'Grid GenerationQueue'!$AX$5:$AX$467,$B216,'Grid GenerationQueue'!$AY$5:$AY$467,$C216,'Grid GenerationQueue'!$BH$5:$BH$467,"Executed")</f>
        <v>0</v>
      </c>
      <c r="AD216">
        <f>SUMIFS('Grid GenerationQueue'!AE$5:AE$467,'Grid GenerationQueue'!$AX$5:$AX$467,$B216,'Grid GenerationQueue'!$AY$5:$AY$467,$C216,'Grid GenerationQueue'!$BF$5:$BF$467,"&lt;&gt;"&amp;"")</f>
        <v>69.75</v>
      </c>
      <c r="AE216">
        <f>SUMIFS('Grid GenerationQueue'!AF$5:AF$467,'Grid GenerationQueue'!$AX$5:$AX$467,$B216,'Grid GenerationQueue'!$AY$5:$AY$467,$C216,'Grid GenerationQueue'!$BF$5:$BF$467,"&lt;&gt;"&amp;"")</f>
        <v>0</v>
      </c>
      <c r="AF216">
        <f>SUMIFS('Grid GenerationQueue'!AG$5:AG$467,'Grid GenerationQueue'!$AX$5:$AX$467,$B216,'Grid GenerationQueue'!$AY$5:$AY$467,$C216,'Grid GenerationQueue'!$BF$5:$BF$467,"&lt;&gt;"&amp;"")</f>
        <v>0</v>
      </c>
      <c r="AG216">
        <f>SUMIFS('Grid GenerationQueue'!AH$5:AH$467,'Grid GenerationQueue'!$AX$5:$AX$467,$B216,'Grid GenerationQueue'!$AY$5:$AY$467,$C216,'Grid GenerationQueue'!$BF$5:$BF$467,"&lt;&gt;"&amp;"")</f>
        <v>0</v>
      </c>
      <c r="AH216">
        <f>SUMIFS('Grid GenerationQueue'!AI$5:AI$467,'Grid GenerationQueue'!$AX$5:$AX$467,$B216,'Grid GenerationQueue'!$AY$5:$AY$467,$C216,'Grid GenerationQueue'!$BF$5:$BF$467,"&lt;&gt;"&amp;"")</f>
        <v>0</v>
      </c>
      <c r="AI216">
        <f>SUMIFS('Grid GenerationQueue'!AJ$5:AJ$467,'Grid GenerationQueue'!$AX$5:$AX$467,$B216,'Grid GenerationQueue'!$AY$5:$AY$467,$C216,'Grid GenerationQueue'!$BF$5:$BF$467,"&lt;&gt;"&amp;"")</f>
        <v>0</v>
      </c>
      <c r="AJ216">
        <f>SUMIFS('Grid GenerationQueue'!AK$5:AK$467,'Grid GenerationQueue'!$AX$5:$AX$467,$B216,'Grid GenerationQueue'!$AY$5:$AY$467,$C216,'Grid GenerationQueue'!$BF$5:$BF$467,"&lt;&gt;"&amp;"")</f>
        <v>0</v>
      </c>
      <c r="AK216">
        <f>SUMIFS('Grid GenerationQueue'!AL$5:AL$467,'Grid GenerationQueue'!$AX$5:$AX$467,$B216,'Grid GenerationQueue'!$AY$5:$AY$467,$C216,'Grid GenerationQueue'!$BF$5:$BF$467,"&lt;&gt;"&amp;"")</f>
        <v>0</v>
      </c>
      <c r="AL216">
        <f>SUMIFS('Grid GenerationQueue'!AM$5:AM$467,'Grid GenerationQueue'!$AX$5:$AX$467,$B216,'Grid GenerationQueue'!$AY$5:$AY$467,$C216,'Grid GenerationQueue'!$BF$5:$BF$467,"&lt;&gt;"&amp;"")</f>
        <v>0</v>
      </c>
      <c r="AM216">
        <f>SUMIFS('Grid GenerationQueue'!AN$5:AN$467,'Grid GenerationQueue'!$AX$5:$AX$467,$B216,'Grid GenerationQueue'!$AY$5:$AY$467,$C216,'Grid GenerationQueue'!$BF$5:$BF$467,"&lt;&gt;"&amp;"")</f>
        <v>0</v>
      </c>
      <c r="AN216">
        <f>SUMIFS('Grid GenerationQueue'!AO$5:AO$467,'Grid GenerationQueue'!$AX$5:$AX$467,$B216,'Grid GenerationQueue'!$AY$5:$AY$467,$C216,'Grid GenerationQueue'!$BF$5:$BF$467,"&lt;&gt;"&amp;"")</f>
        <v>0</v>
      </c>
      <c r="AO216">
        <f>SUMIFS('Grid GenerationQueue'!AP$5:AP$467,'Grid GenerationQueue'!$AX$5:$AX$467,$B216,'Grid GenerationQueue'!$AY$5:$AY$467,$C216,'Grid GenerationQueue'!$BF$5:$BF$467,"&lt;&gt;"&amp;"")</f>
        <v>0</v>
      </c>
      <c r="AQ216">
        <f>SUMIFS('Grid GenerationQueue'!AE$5:AE$467,'Grid GenerationQueue'!$AX$5:$AX$467,$B216,'Grid GenerationQueue'!$AY$5:$AY$467,$C216)</f>
        <v>485.75441000000001</v>
      </c>
      <c r="AR216">
        <f>SUMIFS('Grid GenerationQueue'!AF$5:AF$467,'Grid GenerationQueue'!$AX$5:$AX$467,$B216,'Grid GenerationQueue'!$AY$5:$AY$467,$C216)</f>
        <v>0</v>
      </c>
      <c r="AS216">
        <f>SUMIFS('Grid GenerationQueue'!AG$5:AG$467,'Grid GenerationQueue'!$AX$5:$AX$467,$B216,'Grid GenerationQueue'!$AY$5:$AY$467,$C216)</f>
        <v>0</v>
      </c>
      <c r="AT216">
        <f>SUMIFS('Grid GenerationQueue'!AH$5:AH$467,'Grid GenerationQueue'!$AX$5:$AX$467,$B216,'Grid GenerationQueue'!$AY$5:$AY$467,$C216)</f>
        <v>0</v>
      </c>
      <c r="AU216">
        <f>SUMIFS('Grid GenerationQueue'!AI$5:AI$467,'Grid GenerationQueue'!$AX$5:$AX$467,$B216,'Grid GenerationQueue'!$AY$5:$AY$467,$C216)</f>
        <v>0</v>
      </c>
      <c r="AV216">
        <f>SUMIFS('Grid GenerationQueue'!AJ$5:AJ$467,'Grid GenerationQueue'!$AX$5:$AX$467,$B216,'Grid GenerationQueue'!$AY$5:$AY$467,$C216)</f>
        <v>0</v>
      </c>
      <c r="AW216">
        <f>SUMIFS('Grid GenerationQueue'!AK$5:AK$467,'Grid GenerationQueue'!$AX$5:$AX$467,$B216,'Grid GenerationQueue'!$AY$5:$AY$467,$C216)</f>
        <v>0</v>
      </c>
      <c r="AX216">
        <f>SUMIFS('Grid GenerationQueue'!AL$5:AL$467,'Grid GenerationQueue'!$AX$5:$AX$467,$B216,'Grid GenerationQueue'!$AY$5:$AY$467,$C216)</f>
        <v>0</v>
      </c>
      <c r="AY216">
        <f>SUMIFS('Grid GenerationQueue'!AM$5:AM$467,'Grid GenerationQueue'!$AX$5:$AX$467,$B216,'Grid GenerationQueue'!$AY$5:$AY$467,$C216)</f>
        <v>0</v>
      </c>
      <c r="AZ216">
        <f>SUMIFS('Grid GenerationQueue'!AN$5:AN$467,'Grid GenerationQueue'!$AX$5:$AX$467,$B216,'Grid GenerationQueue'!$AY$5:$AY$467,$C216)</f>
        <v>0</v>
      </c>
      <c r="BA216">
        <f>SUMIFS('Grid GenerationQueue'!AO$5:AO$467,'Grid GenerationQueue'!$AX$5:$AX$467,$B216,'Grid GenerationQueue'!$AY$5:$AY$467,$C216)</f>
        <v>0</v>
      </c>
      <c r="BB216">
        <f>SUMIFS('Grid GenerationQueue'!AP$5:AP$467,'Grid GenerationQueue'!$AX$5:$AX$467,$B216,'Grid GenerationQueue'!$AY$5:$AY$467,$C216)</f>
        <v>0</v>
      </c>
      <c r="BD216">
        <f>SUMIFS('Grid GenerationQueue'!AE$5:AE$467,'Grid GenerationQueue'!$AX$5:$AX$467,$B216,'Grid GenerationQueue'!$AY$5:$AY$467,$C216,'Grid GenerationQueue'!$BH$5:$BH$467,"Executed",'Grid GenerationQueue'!$BB$5:$BB$467,"&lt;"&amp;$BE$3)</f>
        <v>0</v>
      </c>
      <c r="BE216">
        <f>SUMIFS('Grid GenerationQueue'!AF$5:AF$467,'Grid GenerationQueue'!$AX$5:$AX$467,$B216,'Grid GenerationQueue'!$AY$5:$AY$467,$C216,'Grid GenerationQueue'!$BH$5:$BH$467,"Executed",'Grid GenerationQueue'!$BB$5:$BB$467,"&lt;"&amp;$BE$3)</f>
        <v>0</v>
      </c>
      <c r="BF216">
        <f>SUMIFS('Grid GenerationQueue'!AG$5:AG$467,'Grid GenerationQueue'!$AX$5:$AX$467,$B216,'Grid GenerationQueue'!$AY$5:$AY$467,$C216,'Grid GenerationQueue'!$BH$5:$BH$467,"Executed",'Grid GenerationQueue'!$BB$5:$BB$467,"&lt;"&amp;$BE$3)</f>
        <v>0</v>
      </c>
      <c r="BG216">
        <f>SUMIFS('Grid GenerationQueue'!AH$5:AH$467,'Grid GenerationQueue'!$AX$5:$AX$467,$B216,'Grid GenerationQueue'!$AY$5:$AY$467,$C216,'Grid GenerationQueue'!$BH$5:$BH$467,"Executed",'Grid GenerationQueue'!$BB$5:$BB$467,"&lt;"&amp;$BE$3)</f>
        <v>0</v>
      </c>
      <c r="BH216">
        <f>SUMIFS('Grid GenerationQueue'!AI$5:AI$467,'Grid GenerationQueue'!$AX$5:$AX$467,$B216,'Grid GenerationQueue'!$AY$5:$AY$467,$C216,'Grid GenerationQueue'!$BH$5:$BH$467,"Executed",'Grid GenerationQueue'!$BB$5:$BB$467,"&lt;"&amp;$BE$3)</f>
        <v>0</v>
      </c>
      <c r="BI216">
        <f>SUMIFS('Grid GenerationQueue'!AJ$5:AJ$467,'Grid GenerationQueue'!$AX$5:$AX$467,$B216,'Grid GenerationQueue'!$AY$5:$AY$467,$C216,'Grid GenerationQueue'!$BH$5:$BH$467,"Executed",'Grid GenerationQueue'!$BB$5:$BB$467,"&lt;"&amp;$BE$3)</f>
        <v>0</v>
      </c>
      <c r="BJ216">
        <f>SUMIFS('Grid GenerationQueue'!AK$5:AK$467,'Grid GenerationQueue'!$AX$5:$AX$467,$B216,'Grid GenerationQueue'!$AY$5:$AY$467,$C216,'Grid GenerationQueue'!$BH$5:$BH$467,"Executed",'Grid GenerationQueue'!$BB$5:$BB$467,"&lt;"&amp;$BE$3)</f>
        <v>0</v>
      </c>
      <c r="BK216">
        <f>SUMIFS('Grid GenerationQueue'!AL$5:AL$467,'Grid GenerationQueue'!$AX$5:$AX$467,$B216,'Grid GenerationQueue'!$AY$5:$AY$467,$C216,'Grid GenerationQueue'!$BH$5:$BH$467,"Executed",'Grid GenerationQueue'!$BB$5:$BB$467,"&lt;"&amp;$BE$3)</f>
        <v>0</v>
      </c>
      <c r="BL216">
        <f>SUMIFS('Grid GenerationQueue'!AM$5:AM$467,'Grid GenerationQueue'!$AX$5:$AX$467,$B216,'Grid GenerationQueue'!$AY$5:$AY$467,$C216,'Grid GenerationQueue'!$BH$5:$BH$467,"Executed",'Grid GenerationQueue'!$BB$5:$BB$467,"&lt;"&amp;$BE$3)</f>
        <v>0</v>
      </c>
      <c r="BM216">
        <f>SUMIFS('Grid GenerationQueue'!AN$5:AN$467,'Grid GenerationQueue'!$AX$5:$AX$467,$B216,'Grid GenerationQueue'!$AY$5:$AY$467,$C216,'Grid GenerationQueue'!$BH$5:$BH$467,"Executed",'Grid GenerationQueue'!$BB$5:$BB$467,"&lt;"&amp;$BE$3)</f>
        <v>0</v>
      </c>
      <c r="BN216">
        <f>SUMIFS('Grid GenerationQueue'!AO$5:AO$467,'Grid GenerationQueue'!$AX$5:$AX$467,$B216,'Grid GenerationQueue'!$AY$5:$AY$467,$C216,'Grid GenerationQueue'!$BH$5:$BH$467,"Executed",'Grid GenerationQueue'!$BB$5:$BB$467,"&lt;"&amp;$BE$3)</f>
        <v>0</v>
      </c>
      <c r="BO216">
        <f>SUMIFS('Grid GenerationQueue'!AP$5:AP$467,'Grid GenerationQueue'!$AX$5:$AX$467,$B216,'Grid GenerationQueue'!$AY$5:$AY$467,$C216,'Grid GenerationQueue'!$BH$5:$BH$467,"Executed",'Grid GenerationQueue'!$BB$5:$BB$467,"&lt;"&amp;$BE$3)</f>
        <v>0</v>
      </c>
      <c r="BQ216">
        <f>SUMIFS('Grid GenerationQueue'!AE$5:AE$467,'Grid GenerationQueue'!$AX$5:$AX$467,$B216,'Grid GenerationQueue'!$AY$5:$AY$467,$C216,'Grid GenerationQueue'!$BF$5:$BF$467,"&lt;&gt;"&amp;"",'Grid GenerationQueue'!$BB$5:$BB$467,"&lt;"&amp;$BE$3)</f>
        <v>69.75</v>
      </c>
      <c r="BR216">
        <f>SUMIFS('Grid GenerationQueue'!AF$5:AF$467,'Grid GenerationQueue'!$AX$5:$AX$467,$B216,'Grid GenerationQueue'!$AY$5:$AY$467,$C216,'Grid GenerationQueue'!$BF$5:$BF$467,"&lt;&gt;"&amp;"",'Grid GenerationQueue'!$BB$5:$BB$467,"&lt;"&amp;$BE$3)</f>
        <v>0</v>
      </c>
      <c r="BS216">
        <f>SUMIFS('Grid GenerationQueue'!AG$5:AG$467,'Grid GenerationQueue'!$AX$5:$AX$467,$B216,'Grid GenerationQueue'!$AY$5:$AY$467,$C216,'Grid GenerationQueue'!$BF$5:$BF$467,"&lt;&gt;"&amp;"",'Grid GenerationQueue'!$BB$5:$BB$467,"&lt;"&amp;$BE$3)</f>
        <v>0</v>
      </c>
      <c r="BT216">
        <f>SUMIFS('Grid GenerationQueue'!AH$5:AH$467,'Grid GenerationQueue'!$AX$5:$AX$467,$B216,'Grid GenerationQueue'!$AY$5:$AY$467,$C216,'Grid GenerationQueue'!$BF$5:$BF$467,"&lt;&gt;"&amp;"",'Grid GenerationQueue'!$BB$5:$BB$467,"&lt;"&amp;$BE$3)</f>
        <v>0</v>
      </c>
      <c r="BU216">
        <f>SUMIFS('Grid GenerationQueue'!AI$5:AI$467,'Grid GenerationQueue'!$AX$5:$AX$467,$B216,'Grid GenerationQueue'!$AY$5:$AY$467,$C216,'Grid GenerationQueue'!$BF$5:$BF$467,"&lt;&gt;"&amp;"",'Grid GenerationQueue'!$BB$5:$BB$467,"&lt;"&amp;$BE$3)</f>
        <v>0</v>
      </c>
      <c r="BV216">
        <f>SUMIFS('Grid GenerationQueue'!AJ$5:AJ$467,'Grid GenerationQueue'!$AX$5:$AX$467,$B216,'Grid GenerationQueue'!$AY$5:$AY$467,$C216,'Grid GenerationQueue'!$BF$5:$BF$467,"&lt;&gt;"&amp;"",'Grid GenerationQueue'!$BB$5:$BB$467,"&lt;"&amp;$BE$3)</f>
        <v>0</v>
      </c>
      <c r="BW216">
        <f>SUMIFS('Grid GenerationQueue'!AK$5:AK$467,'Grid GenerationQueue'!$AX$5:$AX$467,$B216,'Grid GenerationQueue'!$AY$5:$AY$467,$C216,'Grid GenerationQueue'!$BF$5:$BF$467,"&lt;&gt;"&amp;"",'Grid GenerationQueue'!$BB$5:$BB$467,"&lt;"&amp;$BE$3)</f>
        <v>0</v>
      </c>
      <c r="BX216">
        <f>SUMIFS('Grid GenerationQueue'!AL$5:AL$467,'Grid GenerationQueue'!$AX$5:$AX$467,$B216,'Grid GenerationQueue'!$AY$5:$AY$467,$C216,'Grid GenerationQueue'!$BF$5:$BF$467,"&lt;&gt;"&amp;"",'Grid GenerationQueue'!$BB$5:$BB$467,"&lt;"&amp;$BE$3)</f>
        <v>0</v>
      </c>
      <c r="BY216">
        <f>SUMIFS('Grid GenerationQueue'!AM$5:AM$467,'Grid GenerationQueue'!$AX$5:$AX$467,$B216,'Grid GenerationQueue'!$AY$5:$AY$467,$C216,'Grid GenerationQueue'!$BF$5:$BF$467,"&lt;&gt;"&amp;"",'Grid GenerationQueue'!$BB$5:$BB$467,"&lt;"&amp;$BE$3)</f>
        <v>0</v>
      </c>
      <c r="BZ216">
        <f>SUMIFS('Grid GenerationQueue'!AN$5:AN$467,'Grid GenerationQueue'!$AX$5:$AX$467,$B216,'Grid GenerationQueue'!$AY$5:$AY$467,$C216,'Grid GenerationQueue'!$BF$5:$BF$467,"&lt;&gt;"&amp;"",'Grid GenerationQueue'!$BB$5:$BB$467,"&lt;"&amp;$BE$3)</f>
        <v>0</v>
      </c>
      <c r="CA216">
        <f>SUMIFS('Grid GenerationQueue'!AO$5:AO$467,'Grid GenerationQueue'!$AX$5:$AX$467,$B216,'Grid GenerationQueue'!$AY$5:$AY$467,$C216,'Grid GenerationQueue'!$BF$5:$BF$467,"&lt;&gt;"&amp;"",'Grid GenerationQueue'!$BB$5:$BB$467,"&lt;"&amp;$BE$3)</f>
        <v>0</v>
      </c>
      <c r="CB216">
        <f>SUMIFS('Grid GenerationQueue'!AP$5:AP$467,'Grid GenerationQueue'!$AX$5:$AX$467,$B216,'Grid GenerationQueue'!$AY$5:$AY$467,$C216,'Grid GenerationQueue'!$BF$5:$BF$467,"&lt;&gt;"&amp;"",'Grid GenerationQueue'!$BB$5:$BB$467,"&lt;"&amp;$BE$3)</f>
        <v>0</v>
      </c>
      <c r="CD216">
        <f>SUMIFS('Grid GenerationQueue'!AE$5:AE$467,'Grid GenerationQueue'!$AX$5:$AX$467,$B216,'Grid GenerationQueue'!$AY$5:$AY$467,$C216,'Grid GenerationQueue'!$BB$5:$BB$467,"&lt;"&amp;$BE$3)</f>
        <v>485.75441000000001</v>
      </c>
      <c r="CE216">
        <f>SUMIFS('Grid GenerationQueue'!AF$5:AF$467,'Grid GenerationQueue'!$AX$5:$AX$467,$B216,'Grid GenerationQueue'!$AY$5:$AY$467,$C216,'Grid GenerationQueue'!$BB$5:$BB$467,"&lt;"&amp;$BE$3)</f>
        <v>0</v>
      </c>
      <c r="CF216">
        <f>SUMIFS('Grid GenerationQueue'!AG$5:AG$467,'Grid GenerationQueue'!$AX$5:$AX$467,$B216,'Grid GenerationQueue'!$AY$5:$AY$467,$C216,'Grid GenerationQueue'!$BB$5:$BB$467,"&lt;"&amp;$BE$3)</f>
        <v>0</v>
      </c>
      <c r="CG216">
        <f>SUMIFS('Grid GenerationQueue'!AH$5:AH$467,'Grid GenerationQueue'!$AX$5:$AX$467,$B216,'Grid GenerationQueue'!$AY$5:$AY$467,$C216,'Grid GenerationQueue'!$BB$5:$BB$467,"&lt;"&amp;$BE$3)</f>
        <v>0</v>
      </c>
      <c r="CH216">
        <f>SUMIFS('Grid GenerationQueue'!AI$5:AI$467,'Grid GenerationQueue'!$AX$5:$AX$467,$B216,'Grid GenerationQueue'!$AY$5:$AY$467,$C216,'Grid GenerationQueue'!$BB$5:$BB$467,"&lt;"&amp;$BE$3)</f>
        <v>0</v>
      </c>
      <c r="CI216">
        <f>SUMIFS('Grid GenerationQueue'!AJ$5:AJ$467,'Grid GenerationQueue'!$AX$5:$AX$467,$B216,'Grid GenerationQueue'!$AY$5:$AY$467,$C216,'Grid GenerationQueue'!$BB$5:$BB$467,"&lt;"&amp;$BE$3)</f>
        <v>0</v>
      </c>
      <c r="CJ216">
        <f>SUMIFS('Grid GenerationQueue'!AK$5:AK$467,'Grid GenerationQueue'!$AX$5:$AX$467,$B216,'Grid GenerationQueue'!$AY$5:$AY$467,$C216,'Grid GenerationQueue'!$BB$5:$BB$467,"&lt;"&amp;$BE$3)</f>
        <v>0</v>
      </c>
      <c r="CK216">
        <f>SUMIFS('Grid GenerationQueue'!AL$5:AL$467,'Grid GenerationQueue'!$AX$5:$AX$467,$B216,'Grid GenerationQueue'!$AY$5:$AY$467,$C216,'Grid GenerationQueue'!$BB$5:$BB$467,"&lt;"&amp;$BE$3)</f>
        <v>0</v>
      </c>
      <c r="CL216">
        <f>SUMIFS('Grid GenerationQueue'!AM$5:AM$467,'Grid GenerationQueue'!$AX$5:$AX$467,$B216,'Grid GenerationQueue'!$AY$5:$AY$467,$C216,'Grid GenerationQueue'!$BB$5:$BB$467,"&lt;"&amp;$BE$3)</f>
        <v>0</v>
      </c>
      <c r="CM216">
        <f>SUMIFS('Grid GenerationQueue'!AN$5:AN$467,'Grid GenerationQueue'!$AX$5:$AX$467,$B216,'Grid GenerationQueue'!$AY$5:$AY$467,$C216,'Grid GenerationQueue'!$BB$5:$BB$467,"&lt;"&amp;$BE$3)</f>
        <v>0</v>
      </c>
      <c r="CN216">
        <f>SUMIFS('Grid GenerationQueue'!AO$5:AO$467,'Grid GenerationQueue'!$AX$5:$AX$467,$B216,'Grid GenerationQueue'!$AY$5:$AY$467,$C216,'Grid GenerationQueue'!$BB$5:$BB$467,"&lt;"&amp;$BE$3)</f>
        <v>0</v>
      </c>
      <c r="CO216">
        <f>SUMIFS('Grid GenerationQueue'!AP$5:AP$467,'Grid GenerationQueue'!$AX$5:$AX$467,$B216,'Grid GenerationQueue'!$AY$5:$AY$467,$C216,'Grid GenerationQueue'!$BB$5:$BB$467,"&lt;"&amp;$BE$3)</f>
        <v>0</v>
      </c>
    </row>
    <row r="217" spans="1:93" x14ac:dyDescent="0.35">
      <c r="A217" t="s">
        <v>4653</v>
      </c>
      <c r="B217" t="s">
        <v>4445</v>
      </c>
      <c r="C217">
        <v>115</v>
      </c>
      <c r="D217">
        <f>SUMIFS('Grid GenerationQueue'!AE$5:AE$467,'Grid GenerationQueue'!$AX$5:$AX$467,$B217,'Grid GenerationQueue'!$AY$5:$AY$467,$C217,'Grid GenerationQueue'!$BI$5:$BI$467,"&lt;4")</f>
        <v>0</v>
      </c>
      <c r="E217">
        <f>SUMIFS('Grid GenerationQueue'!AF$5:AF$467,'Grid GenerationQueue'!$AX$5:$AX$467,$B217,'Grid GenerationQueue'!$AY$5:$AY$467,$C217,'Grid GenerationQueue'!$BI$5:$BI$467,"&lt;4")</f>
        <v>0</v>
      </c>
      <c r="F217">
        <f>SUMIFS('Grid GenerationQueue'!AG$5:AG$467,'Grid GenerationQueue'!$AX$5:$AX$467,$B217,'Grid GenerationQueue'!$AY$5:$AY$467,$C217,'Grid GenerationQueue'!$BI$5:$BI$467,"&lt;4")</f>
        <v>0</v>
      </c>
      <c r="G217">
        <f>SUMIFS('Grid GenerationQueue'!AH$5:AH$467,'Grid GenerationQueue'!$AX$5:$AX$467,$B217,'Grid GenerationQueue'!$AY$5:$AY$467,$C217,'Grid GenerationQueue'!$BI$5:$BI$467,"&lt;4")</f>
        <v>0</v>
      </c>
      <c r="H217">
        <f>SUMIFS('Grid GenerationQueue'!AI$5:AI$467,'Grid GenerationQueue'!$AX$5:$AX$467,$B217,'Grid GenerationQueue'!$AY$5:$AY$467,$C217,'Grid GenerationQueue'!$BI$5:$BI$467,"&lt;4")</f>
        <v>0</v>
      </c>
      <c r="I217">
        <f>SUMIFS('Grid GenerationQueue'!AJ$5:AJ$467,'Grid GenerationQueue'!$AX$5:$AX$467,$B217,'Grid GenerationQueue'!$AY$5:$AY$467,$C217,'Grid GenerationQueue'!$BI$5:$BI$467,"&lt;4")</f>
        <v>0</v>
      </c>
      <c r="J217">
        <f>SUMIFS('Grid GenerationQueue'!AK$5:AK$467,'Grid GenerationQueue'!$AX$5:$AX$467,$B217,'Grid GenerationQueue'!$AY$5:$AY$467,$C217,'Grid GenerationQueue'!$BI$5:$BI$467,"&lt;4")</f>
        <v>0</v>
      </c>
      <c r="K217">
        <f>SUMIFS('Grid GenerationQueue'!AL$5:AL$467,'Grid GenerationQueue'!$AX$5:$AX$467,$B217,'Grid GenerationQueue'!$AY$5:$AY$467,$C217,'Grid GenerationQueue'!$BI$5:$BI$467,"&lt;4")</f>
        <v>0</v>
      </c>
      <c r="L217">
        <f>SUMIFS('Grid GenerationQueue'!AM$5:AM$467,'Grid GenerationQueue'!$AX$5:$AX$467,$B217,'Grid GenerationQueue'!$AY$5:$AY$467,$C217,'Grid GenerationQueue'!$BI$5:$BI$467,"&lt;4")</f>
        <v>0</v>
      </c>
      <c r="M217">
        <f>SUMIFS('Grid GenerationQueue'!AN$5:AN$467,'Grid GenerationQueue'!$AX$5:$AX$467,$B217,'Grid GenerationQueue'!$AY$5:$AY$467,$C217,'Grid GenerationQueue'!$BI$5:$BI$467,"&lt;4")</f>
        <v>0</v>
      </c>
      <c r="N217">
        <f>SUMIFS('Grid GenerationQueue'!AO$5:AO$467,'Grid GenerationQueue'!$AX$5:$AX$467,$B217,'Grid GenerationQueue'!$AY$5:$AY$467,$C217,'Grid GenerationQueue'!$BI$5:$BI$467,"&lt;4")</f>
        <v>0</v>
      </c>
      <c r="O217">
        <f>SUMIFS('Grid GenerationQueue'!AP$5:AP$467,'Grid GenerationQueue'!$AX$5:$AX$467,$B217,'Grid GenerationQueue'!$AY$5:$AY$467,$C217,'Grid GenerationQueue'!$BI$5:$BI$467,"&lt;4")</f>
        <v>0</v>
      </c>
      <c r="Q217">
        <f>SUMIFS('Grid GenerationQueue'!AE$5:AE$467,'Grid GenerationQueue'!$AX$5:$AX$467,$B217,'Grid GenerationQueue'!$AY$5:$AY$467,$C217,'Grid GenerationQueue'!$BH$5:$BH$467,"Executed")</f>
        <v>0</v>
      </c>
      <c r="R217">
        <f>SUMIFS('Grid GenerationQueue'!AF$5:AF$467,'Grid GenerationQueue'!$AX$5:$AX$467,$B217,'Grid GenerationQueue'!$AY$5:$AY$467,$C217,'Grid GenerationQueue'!$BH$5:$BH$467,"Executed")</f>
        <v>0</v>
      </c>
      <c r="S217">
        <f>SUMIFS('Grid GenerationQueue'!AG$5:AG$467,'Grid GenerationQueue'!$AX$5:$AX$467,$B217,'Grid GenerationQueue'!$AY$5:$AY$467,$C217,'Grid GenerationQueue'!$BH$5:$BH$467,"Executed")</f>
        <v>0</v>
      </c>
      <c r="T217">
        <f>SUMIFS('Grid GenerationQueue'!AH$5:AH$467,'Grid GenerationQueue'!$AX$5:$AX$467,$B217,'Grid GenerationQueue'!$AY$5:$AY$467,$C217,'Grid GenerationQueue'!$BH$5:$BH$467,"Executed")</f>
        <v>0</v>
      </c>
      <c r="U217">
        <f>SUMIFS('Grid GenerationQueue'!AI$5:AI$467,'Grid GenerationQueue'!$AX$5:$AX$467,$B217,'Grid GenerationQueue'!$AY$5:$AY$467,$C217,'Grid GenerationQueue'!$BH$5:$BH$467,"Executed")</f>
        <v>0</v>
      </c>
      <c r="V217">
        <f>SUMIFS('Grid GenerationQueue'!AJ$5:AJ$467,'Grid GenerationQueue'!$AX$5:$AX$467,$B217,'Grid GenerationQueue'!$AY$5:$AY$467,$C217,'Grid GenerationQueue'!$BH$5:$BH$467,"Executed")</f>
        <v>0</v>
      </c>
      <c r="W217">
        <f>SUMIFS('Grid GenerationQueue'!AK$5:AK$467,'Grid GenerationQueue'!$AX$5:$AX$467,$B217,'Grid GenerationQueue'!$AY$5:$AY$467,$C217,'Grid GenerationQueue'!$BH$5:$BH$467,"Executed")</f>
        <v>0</v>
      </c>
      <c r="X217">
        <f>SUMIFS('Grid GenerationQueue'!AL$5:AL$467,'Grid GenerationQueue'!$AX$5:$AX$467,$B217,'Grid GenerationQueue'!$AY$5:$AY$467,$C217,'Grid GenerationQueue'!$BH$5:$BH$467,"Executed")</f>
        <v>0</v>
      </c>
      <c r="Y217">
        <f>SUMIFS('Grid GenerationQueue'!AM$5:AM$467,'Grid GenerationQueue'!$AX$5:$AX$467,$B217,'Grid GenerationQueue'!$AY$5:$AY$467,$C217,'Grid GenerationQueue'!$BH$5:$BH$467,"Executed")</f>
        <v>0</v>
      </c>
      <c r="Z217">
        <f>SUMIFS('Grid GenerationQueue'!AN$5:AN$467,'Grid GenerationQueue'!$AX$5:$AX$467,$B217,'Grid GenerationQueue'!$AY$5:$AY$467,$C217,'Grid GenerationQueue'!$BH$5:$BH$467,"Executed")</f>
        <v>0</v>
      </c>
      <c r="AA217">
        <f>SUMIFS('Grid GenerationQueue'!AO$5:AO$467,'Grid GenerationQueue'!$AX$5:$AX$467,$B217,'Grid GenerationQueue'!$AY$5:$AY$467,$C217,'Grid GenerationQueue'!$BH$5:$BH$467,"Executed")</f>
        <v>0</v>
      </c>
      <c r="AB217">
        <f>SUMIFS('Grid GenerationQueue'!AP$5:AP$467,'Grid GenerationQueue'!$AX$5:$AX$467,$B217,'Grid GenerationQueue'!$AY$5:$AY$467,$C217,'Grid GenerationQueue'!$BH$5:$BH$467,"Executed")</f>
        <v>0</v>
      </c>
      <c r="AD217">
        <f>SUMIFS('Grid GenerationQueue'!AE$5:AE$467,'Grid GenerationQueue'!$AX$5:$AX$467,$B217,'Grid GenerationQueue'!$AY$5:$AY$467,$C217,'Grid GenerationQueue'!$BF$5:$BF$467,"&lt;&gt;"&amp;"")</f>
        <v>0</v>
      </c>
      <c r="AE217">
        <f>SUMIFS('Grid GenerationQueue'!AF$5:AF$467,'Grid GenerationQueue'!$AX$5:$AX$467,$B217,'Grid GenerationQueue'!$AY$5:$AY$467,$C217,'Grid GenerationQueue'!$BF$5:$BF$467,"&lt;&gt;"&amp;"")</f>
        <v>0</v>
      </c>
      <c r="AF217">
        <f>SUMIFS('Grid GenerationQueue'!AG$5:AG$467,'Grid GenerationQueue'!$AX$5:$AX$467,$B217,'Grid GenerationQueue'!$AY$5:$AY$467,$C217,'Grid GenerationQueue'!$BF$5:$BF$467,"&lt;&gt;"&amp;"")</f>
        <v>0</v>
      </c>
      <c r="AG217">
        <f>SUMIFS('Grid GenerationQueue'!AH$5:AH$467,'Grid GenerationQueue'!$AX$5:$AX$467,$B217,'Grid GenerationQueue'!$AY$5:$AY$467,$C217,'Grid GenerationQueue'!$BF$5:$BF$467,"&lt;&gt;"&amp;"")</f>
        <v>0</v>
      </c>
      <c r="AH217">
        <f>SUMIFS('Grid GenerationQueue'!AI$5:AI$467,'Grid GenerationQueue'!$AX$5:$AX$467,$B217,'Grid GenerationQueue'!$AY$5:$AY$467,$C217,'Grid GenerationQueue'!$BF$5:$BF$467,"&lt;&gt;"&amp;"")</f>
        <v>0</v>
      </c>
      <c r="AI217">
        <f>SUMIFS('Grid GenerationQueue'!AJ$5:AJ$467,'Grid GenerationQueue'!$AX$5:$AX$467,$B217,'Grid GenerationQueue'!$AY$5:$AY$467,$C217,'Grid GenerationQueue'!$BF$5:$BF$467,"&lt;&gt;"&amp;"")</f>
        <v>0</v>
      </c>
      <c r="AJ217">
        <f>SUMIFS('Grid GenerationQueue'!AK$5:AK$467,'Grid GenerationQueue'!$AX$5:$AX$467,$B217,'Grid GenerationQueue'!$AY$5:$AY$467,$C217,'Grid GenerationQueue'!$BF$5:$BF$467,"&lt;&gt;"&amp;"")</f>
        <v>0</v>
      </c>
      <c r="AK217">
        <f>SUMIFS('Grid GenerationQueue'!AL$5:AL$467,'Grid GenerationQueue'!$AX$5:$AX$467,$B217,'Grid GenerationQueue'!$AY$5:$AY$467,$C217,'Grid GenerationQueue'!$BF$5:$BF$467,"&lt;&gt;"&amp;"")</f>
        <v>0</v>
      </c>
      <c r="AL217">
        <f>SUMIFS('Grid GenerationQueue'!AM$5:AM$467,'Grid GenerationQueue'!$AX$5:$AX$467,$B217,'Grid GenerationQueue'!$AY$5:$AY$467,$C217,'Grid GenerationQueue'!$BF$5:$BF$467,"&lt;&gt;"&amp;"")</f>
        <v>0</v>
      </c>
      <c r="AM217">
        <f>SUMIFS('Grid GenerationQueue'!AN$5:AN$467,'Grid GenerationQueue'!$AX$5:$AX$467,$B217,'Grid GenerationQueue'!$AY$5:$AY$467,$C217,'Grid GenerationQueue'!$BF$5:$BF$467,"&lt;&gt;"&amp;"")</f>
        <v>0</v>
      </c>
      <c r="AN217">
        <f>SUMIFS('Grid GenerationQueue'!AO$5:AO$467,'Grid GenerationQueue'!$AX$5:$AX$467,$B217,'Grid GenerationQueue'!$AY$5:$AY$467,$C217,'Grid GenerationQueue'!$BF$5:$BF$467,"&lt;&gt;"&amp;"")</f>
        <v>0</v>
      </c>
      <c r="AO217">
        <f>SUMIFS('Grid GenerationQueue'!AP$5:AP$467,'Grid GenerationQueue'!$AX$5:$AX$467,$B217,'Grid GenerationQueue'!$AY$5:$AY$467,$C217,'Grid GenerationQueue'!$BF$5:$BF$467,"&lt;&gt;"&amp;"")</f>
        <v>0</v>
      </c>
      <c r="AQ217">
        <f>SUMIFS('Grid GenerationQueue'!AE$5:AE$467,'Grid GenerationQueue'!$AX$5:$AX$467,$B217,'Grid GenerationQueue'!$AY$5:$AY$467,$C217)</f>
        <v>0</v>
      </c>
      <c r="AR217">
        <f>SUMIFS('Grid GenerationQueue'!AF$5:AF$467,'Grid GenerationQueue'!$AX$5:$AX$467,$B217,'Grid GenerationQueue'!$AY$5:$AY$467,$C217)</f>
        <v>0</v>
      </c>
      <c r="AS217">
        <f>SUMIFS('Grid GenerationQueue'!AG$5:AG$467,'Grid GenerationQueue'!$AX$5:$AX$467,$B217,'Grid GenerationQueue'!$AY$5:$AY$467,$C217)</f>
        <v>0</v>
      </c>
      <c r="AT217">
        <f>SUMIFS('Grid GenerationQueue'!AH$5:AH$467,'Grid GenerationQueue'!$AX$5:$AX$467,$B217,'Grid GenerationQueue'!$AY$5:$AY$467,$C217)</f>
        <v>0</v>
      </c>
      <c r="AU217">
        <f>SUMIFS('Grid GenerationQueue'!AI$5:AI$467,'Grid GenerationQueue'!$AX$5:$AX$467,$B217,'Grid GenerationQueue'!$AY$5:$AY$467,$C217)</f>
        <v>0</v>
      </c>
      <c r="AV217">
        <f>SUMIFS('Grid GenerationQueue'!AJ$5:AJ$467,'Grid GenerationQueue'!$AX$5:$AX$467,$B217,'Grid GenerationQueue'!$AY$5:$AY$467,$C217)</f>
        <v>0</v>
      </c>
      <c r="AW217">
        <f>SUMIFS('Grid GenerationQueue'!AK$5:AK$467,'Grid GenerationQueue'!$AX$5:$AX$467,$B217,'Grid GenerationQueue'!$AY$5:$AY$467,$C217)</f>
        <v>0</v>
      </c>
      <c r="AX217">
        <f>SUMIFS('Grid GenerationQueue'!AL$5:AL$467,'Grid GenerationQueue'!$AX$5:$AX$467,$B217,'Grid GenerationQueue'!$AY$5:$AY$467,$C217)</f>
        <v>0</v>
      </c>
      <c r="AY217">
        <f>SUMIFS('Grid GenerationQueue'!AM$5:AM$467,'Grid GenerationQueue'!$AX$5:$AX$467,$B217,'Grid GenerationQueue'!$AY$5:$AY$467,$C217)</f>
        <v>0</v>
      </c>
      <c r="AZ217">
        <f>SUMIFS('Grid GenerationQueue'!AN$5:AN$467,'Grid GenerationQueue'!$AX$5:$AX$467,$B217,'Grid GenerationQueue'!$AY$5:$AY$467,$C217)</f>
        <v>0</v>
      </c>
      <c r="BA217">
        <f>SUMIFS('Grid GenerationQueue'!AO$5:AO$467,'Grid GenerationQueue'!$AX$5:$AX$467,$B217,'Grid GenerationQueue'!$AY$5:$AY$467,$C217)</f>
        <v>0</v>
      </c>
      <c r="BB217">
        <f>SUMIFS('Grid GenerationQueue'!AP$5:AP$467,'Grid GenerationQueue'!$AX$5:$AX$467,$B217,'Grid GenerationQueue'!$AY$5:$AY$467,$C217)</f>
        <v>0</v>
      </c>
      <c r="BD217">
        <f>SUMIFS('Grid GenerationQueue'!AE$5:AE$467,'Grid GenerationQueue'!$AX$5:$AX$467,$B217,'Grid GenerationQueue'!$AY$5:$AY$467,$C217,'Grid GenerationQueue'!$BH$5:$BH$467,"Executed",'Grid GenerationQueue'!$BB$5:$BB$467,"&lt;"&amp;$BE$3)</f>
        <v>0</v>
      </c>
      <c r="BE217">
        <f>SUMIFS('Grid GenerationQueue'!AF$5:AF$467,'Grid GenerationQueue'!$AX$5:$AX$467,$B217,'Grid GenerationQueue'!$AY$5:$AY$467,$C217,'Grid GenerationQueue'!$BH$5:$BH$467,"Executed",'Grid GenerationQueue'!$BB$5:$BB$467,"&lt;"&amp;$BE$3)</f>
        <v>0</v>
      </c>
      <c r="BF217">
        <f>SUMIFS('Grid GenerationQueue'!AG$5:AG$467,'Grid GenerationQueue'!$AX$5:$AX$467,$B217,'Grid GenerationQueue'!$AY$5:$AY$467,$C217,'Grid GenerationQueue'!$BH$5:$BH$467,"Executed",'Grid GenerationQueue'!$BB$5:$BB$467,"&lt;"&amp;$BE$3)</f>
        <v>0</v>
      </c>
      <c r="BG217">
        <f>SUMIFS('Grid GenerationQueue'!AH$5:AH$467,'Grid GenerationQueue'!$AX$5:$AX$467,$B217,'Grid GenerationQueue'!$AY$5:$AY$467,$C217,'Grid GenerationQueue'!$BH$5:$BH$467,"Executed",'Grid GenerationQueue'!$BB$5:$BB$467,"&lt;"&amp;$BE$3)</f>
        <v>0</v>
      </c>
      <c r="BH217">
        <f>SUMIFS('Grid GenerationQueue'!AI$5:AI$467,'Grid GenerationQueue'!$AX$5:$AX$467,$B217,'Grid GenerationQueue'!$AY$5:$AY$467,$C217,'Grid GenerationQueue'!$BH$5:$BH$467,"Executed",'Grid GenerationQueue'!$BB$5:$BB$467,"&lt;"&amp;$BE$3)</f>
        <v>0</v>
      </c>
      <c r="BI217">
        <f>SUMIFS('Grid GenerationQueue'!AJ$5:AJ$467,'Grid GenerationQueue'!$AX$5:$AX$467,$B217,'Grid GenerationQueue'!$AY$5:$AY$467,$C217,'Grid GenerationQueue'!$BH$5:$BH$467,"Executed",'Grid GenerationQueue'!$BB$5:$BB$467,"&lt;"&amp;$BE$3)</f>
        <v>0</v>
      </c>
      <c r="BJ217">
        <f>SUMIFS('Grid GenerationQueue'!AK$5:AK$467,'Grid GenerationQueue'!$AX$5:$AX$467,$B217,'Grid GenerationQueue'!$AY$5:$AY$467,$C217,'Grid GenerationQueue'!$BH$5:$BH$467,"Executed",'Grid GenerationQueue'!$BB$5:$BB$467,"&lt;"&amp;$BE$3)</f>
        <v>0</v>
      </c>
      <c r="BK217">
        <f>SUMIFS('Grid GenerationQueue'!AL$5:AL$467,'Grid GenerationQueue'!$AX$5:$AX$467,$B217,'Grid GenerationQueue'!$AY$5:$AY$467,$C217,'Grid GenerationQueue'!$BH$5:$BH$467,"Executed",'Grid GenerationQueue'!$BB$5:$BB$467,"&lt;"&amp;$BE$3)</f>
        <v>0</v>
      </c>
      <c r="BL217">
        <f>SUMIFS('Grid GenerationQueue'!AM$5:AM$467,'Grid GenerationQueue'!$AX$5:$AX$467,$B217,'Grid GenerationQueue'!$AY$5:$AY$467,$C217,'Grid GenerationQueue'!$BH$5:$BH$467,"Executed",'Grid GenerationQueue'!$BB$5:$BB$467,"&lt;"&amp;$BE$3)</f>
        <v>0</v>
      </c>
      <c r="BM217">
        <f>SUMIFS('Grid GenerationQueue'!AN$5:AN$467,'Grid GenerationQueue'!$AX$5:$AX$467,$B217,'Grid GenerationQueue'!$AY$5:$AY$467,$C217,'Grid GenerationQueue'!$BH$5:$BH$467,"Executed",'Grid GenerationQueue'!$BB$5:$BB$467,"&lt;"&amp;$BE$3)</f>
        <v>0</v>
      </c>
      <c r="BN217">
        <f>SUMIFS('Grid GenerationQueue'!AO$5:AO$467,'Grid GenerationQueue'!$AX$5:$AX$467,$B217,'Grid GenerationQueue'!$AY$5:$AY$467,$C217,'Grid GenerationQueue'!$BH$5:$BH$467,"Executed",'Grid GenerationQueue'!$BB$5:$BB$467,"&lt;"&amp;$BE$3)</f>
        <v>0</v>
      </c>
      <c r="BO217">
        <f>SUMIFS('Grid GenerationQueue'!AP$5:AP$467,'Grid GenerationQueue'!$AX$5:$AX$467,$B217,'Grid GenerationQueue'!$AY$5:$AY$467,$C217,'Grid GenerationQueue'!$BH$5:$BH$467,"Executed",'Grid GenerationQueue'!$BB$5:$BB$467,"&lt;"&amp;$BE$3)</f>
        <v>0</v>
      </c>
      <c r="BQ217">
        <f>SUMIFS('Grid GenerationQueue'!AE$5:AE$467,'Grid GenerationQueue'!$AX$5:$AX$467,$B217,'Grid GenerationQueue'!$AY$5:$AY$467,$C217,'Grid GenerationQueue'!$BF$5:$BF$467,"&lt;&gt;"&amp;"",'Grid GenerationQueue'!$BB$5:$BB$467,"&lt;"&amp;$BE$3)</f>
        <v>0</v>
      </c>
      <c r="BR217">
        <f>SUMIFS('Grid GenerationQueue'!AF$5:AF$467,'Grid GenerationQueue'!$AX$5:$AX$467,$B217,'Grid GenerationQueue'!$AY$5:$AY$467,$C217,'Grid GenerationQueue'!$BF$5:$BF$467,"&lt;&gt;"&amp;"",'Grid GenerationQueue'!$BB$5:$BB$467,"&lt;"&amp;$BE$3)</f>
        <v>0</v>
      </c>
      <c r="BS217">
        <f>SUMIFS('Grid GenerationQueue'!AG$5:AG$467,'Grid GenerationQueue'!$AX$5:$AX$467,$B217,'Grid GenerationQueue'!$AY$5:$AY$467,$C217,'Grid GenerationQueue'!$BF$5:$BF$467,"&lt;&gt;"&amp;"",'Grid GenerationQueue'!$BB$5:$BB$467,"&lt;"&amp;$BE$3)</f>
        <v>0</v>
      </c>
      <c r="BT217">
        <f>SUMIFS('Grid GenerationQueue'!AH$5:AH$467,'Grid GenerationQueue'!$AX$5:$AX$467,$B217,'Grid GenerationQueue'!$AY$5:$AY$467,$C217,'Grid GenerationQueue'!$BF$5:$BF$467,"&lt;&gt;"&amp;"",'Grid GenerationQueue'!$BB$5:$BB$467,"&lt;"&amp;$BE$3)</f>
        <v>0</v>
      </c>
      <c r="BU217">
        <f>SUMIFS('Grid GenerationQueue'!AI$5:AI$467,'Grid GenerationQueue'!$AX$5:$AX$467,$B217,'Grid GenerationQueue'!$AY$5:$AY$467,$C217,'Grid GenerationQueue'!$BF$5:$BF$467,"&lt;&gt;"&amp;"",'Grid GenerationQueue'!$BB$5:$BB$467,"&lt;"&amp;$BE$3)</f>
        <v>0</v>
      </c>
      <c r="BV217">
        <f>SUMIFS('Grid GenerationQueue'!AJ$5:AJ$467,'Grid GenerationQueue'!$AX$5:$AX$467,$B217,'Grid GenerationQueue'!$AY$5:$AY$467,$C217,'Grid GenerationQueue'!$BF$5:$BF$467,"&lt;&gt;"&amp;"",'Grid GenerationQueue'!$BB$5:$BB$467,"&lt;"&amp;$BE$3)</f>
        <v>0</v>
      </c>
      <c r="BW217">
        <f>SUMIFS('Grid GenerationQueue'!AK$5:AK$467,'Grid GenerationQueue'!$AX$5:$AX$467,$B217,'Grid GenerationQueue'!$AY$5:$AY$467,$C217,'Grid GenerationQueue'!$BF$5:$BF$467,"&lt;&gt;"&amp;"",'Grid GenerationQueue'!$BB$5:$BB$467,"&lt;"&amp;$BE$3)</f>
        <v>0</v>
      </c>
      <c r="BX217">
        <f>SUMIFS('Grid GenerationQueue'!AL$5:AL$467,'Grid GenerationQueue'!$AX$5:$AX$467,$B217,'Grid GenerationQueue'!$AY$5:$AY$467,$C217,'Grid GenerationQueue'!$BF$5:$BF$467,"&lt;&gt;"&amp;"",'Grid GenerationQueue'!$BB$5:$BB$467,"&lt;"&amp;$BE$3)</f>
        <v>0</v>
      </c>
      <c r="BY217">
        <f>SUMIFS('Grid GenerationQueue'!AM$5:AM$467,'Grid GenerationQueue'!$AX$5:$AX$467,$B217,'Grid GenerationQueue'!$AY$5:$AY$467,$C217,'Grid GenerationQueue'!$BF$5:$BF$467,"&lt;&gt;"&amp;"",'Grid GenerationQueue'!$BB$5:$BB$467,"&lt;"&amp;$BE$3)</f>
        <v>0</v>
      </c>
      <c r="BZ217">
        <f>SUMIFS('Grid GenerationQueue'!AN$5:AN$467,'Grid GenerationQueue'!$AX$5:$AX$467,$B217,'Grid GenerationQueue'!$AY$5:$AY$467,$C217,'Grid GenerationQueue'!$BF$5:$BF$467,"&lt;&gt;"&amp;"",'Grid GenerationQueue'!$BB$5:$BB$467,"&lt;"&amp;$BE$3)</f>
        <v>0</v>
      </c>
      <c r="CA217">
        <f>SUMIFS('Grid GenerationQueue'!AO$5:AO$467,'Grid GenerationQueue'!$AX$5:$AX$467,$B217,'Grid GenerationQueue'!$AY$5:$AY$467,$C217,'Grid GenerationQueue'!$BF$5:$BF$467,"&lt;&gt;"&amp;"",'Grid GenerationQueue'!$BB$5:$BB$467,"&lt;"&amp;$BE$3)</f>
        <v>0</v>
      </c>
      <c r="CB217">
        <f>SUMIFS('Grid GenerationQueue'!AP$5:AP$467,'Grid GenerationQueue'!$AX$5:$AX$467,$B217,'Grid GenerationQueue'!$AY$5:$AY$467,$C217,'Grid GenerationQueue'!$BF$5:$BF$467,"&lt;&gt;"&amp;"",'Grid GenerationQueue'!$BB$5:$BB$467,"&lt;"&amp;$BE$3)</f>
        <v>0</v>
      </c>
      <c r="CD217">
        <f>SUMIFS('Grid GenerationQueue'!AE$5:AE$467,'Grid GenerationQueue'!$AX$5:$AX$467,$B217,'Grid GenerationQueue'!$AY$5:$AY$467,$C217,'Grid GenerationQueue'!$BB$5:$BB$467,"&lt;"&amp;$BE$3)</f>
        <v>0</v>
      </c>
      <c r="CE217">
        <f>SUMIFS('Grid GenerationQueue'!AF$5:AF$467,'Grid GenerationQueue'!$AX$5:$AX$467,$B217,'Grid GenerationQueue'!$AY$5:$AY$467,$C217,'Grid GenerationQueue'!$BB$5:$BB$467,"&lt;"&amp;$BE$3)</f>
        <v>0</v>
      </c>
      <c r="CF217">
        <f>SUMIFS('Grid GenerationQueue'!AG$5:AG$467,'Grid GenerationQueue'!$AX$5:$AX$467,$B217,'Grid GenerationQueue'!$AY$5:$AY$467,$C217,'Grid GenerationQueue'!$BB$5:$BB$467,"&lt;"&amp;$BE$3)</f>
        <v>0</v>
      </c>
      <c r="CG217">
        <f>SUMIFS('Grid GenerationQueue'!AH$5:AH$467,'Grid GenerationQueue'!$AX$5:$AX$467,$B217,'Grid GenerationQueue'!$AY$5:$AY$467,$C217,'Grid GenerationQueue'!$BB$5:$BB$467,"&lt;"&amp;$BE$3)</f>
        <v>0</v>
      </c>
      <c r="CH217">
        <f>SUMIFS('Grid GenerationQueue'!AI$5:AI$467,'Grid GenerationQueue'!$AX$5:$AX$467,$B217,'Grid GenerationQueue'!$AY$5:$AY$467,$C217,'Grid GenerationQueue'!$BB$5:$BB$467,"&lt;"&amp;$BE$3)</f>
        <v>0</v>
      </c>
      <c r="CI217">
        <f>SUMIFS('Grid GenerationQueue'!AJ$5:AJ$467,'Grid GenerationQueue'!$AX$5:$AX$467,$B217,'Grid GenerationQueue'!$AY$5:$AY$467,$C217,'Grid GenerationQueue'!$BB$5:$BB$467,"&lt;"&amp;$BE$3)</f>
        <v>0</v>
      </c>
      <c r="CJ217">
        <f>SUMIFS('Grid GenerationQueue'!AK$5:AK$467,'Grid GenerationQueue'!$AX$5:$AX$467,$B217,'Grid GenerationQueue'!$AY$5:$AY$467,$C217,'Grid GenerationQueue'!$BB$5:$BB$467,"&lt;"&amp;$BE$3)</f>
        <v>0</v>
      </c>
      <c r="CK217">
        <f>SUMIFS('Grid GenerationQueue'!AL$5:AL$467,'Grid GenerationQueue'!$AX$5:$AX$467,$B217,'Grid GenerationQueue'!$AY$5:$AY$467,$C217,'Grid GenerationQueue'!$BB$5:$BB$467,"&lt;"&amp;$BE$3)</f>
        <v>0</v>
      </c>
      <c r="CL217">
        <f>SUMIFS('Grid GenerationQueue'!AM$5:AM$467,'Grid GenerationQueue'!$AX$5:$AX$467,$B217,'Grid GenerationQueue'!$AY$5:$AY$467,$C217,'Grid GenerationQueue'!$BB$5:$BB$467,"&lt;"&amp;$BE$3)</f>
        <v>0</v>
      </c>
      <c r="CM217">
        <f>SUMIFS('Grid GenerationQueue'!AN$5:AN$467,'Grid GenerationQueue'!$AX$5:$AX$467,$B217,'Grid GenerationQueue'!$AY$5:$AY$467,$C217,'Grid GenerationQueue'!$BB$5:$BB$467,"&lt;"&amp;$BE$3)</f>
        <v>0</v>
      </c>
      <c r="CN217">
        <f>SUMIFS('Grid GenerationQueue'!AO$5:AO$467,'Grid GenerationQueue'!$AX$5:$AX$467,$B217,'Grid GenerationQueue'!$AY$5:$AY$467,$C217,'Grid GenerationQueue'!$BB$5:$BB$467,"&lt;"&amp;$BE$3)</f>
        <v>0</v>
      </c>
      <c r="CO217">
        <f>SUMIFS('Grid GenerationQueue'!AP$5:AP$467,'Grid GenerationQueue'!$AX$5:$AX$467,$B217,'Grid GenerationQueue'!$AY$5:$AY$467,$C217,'Grid GenerationQueue'!$BB$5:$BB$467,"&lt;"&amp;$BE$3)</f>
        <v>0</v>
      </c>
    </row>
    <row r="218" spans="1:93" x14ac:dyDescent="0.35">
      <c r="A218" t="s">
        <v>4653</v>
      </c>
      <c r="B218" t="s">
        <v>4458</v>
      </c>
      <c r="C218">
        <v>230</v>
      </c>
      <c r="D218">
        <f>SUMIFS('Grid GenerationQueue'!AE$5:AE$467,'Grid GenerationQueue'!$AX$5:$AX$467,$B218,'Grid GenerationQueue'!$AY$5:$AY$467,$C218,'Grid GenerationQueue'!$BI$5:$BI$467,"&lt;4")</f>
        <v>0</v>
      </c>
      <c r="E218">
        <f>SUMIFS('Grid GenerationQueue'!AF$5:AF$467,'Grid GenerationQueue'!$AX$5:$AX$467,$B218,'Grid GenerationQueue'!$AY$5:$AY$467,$C218,'Grid GenerationQueue'!$BI$5:$BI$467,"&lt;4")</f>
        <v>0</v>
      </c>
      <c r="F218">
        <f>SUMIFS('Grid GenerationQueue'!AG$5:AG$467,'Grid GenerationQueue'!$AX$5:$AX$467,$B218,'Grid GenerationQueue'!$AY$5:$AY$467,$C218,'Grid GenerationQueue'!$BI$5:$BI$467,"&lt;4")</f>
        <v>0</v>
      </c>
      <c r="G218">
        <f>SUMIFS('Grid GenerationQueue'!AH$5:AH$467,'Grid GenerationQueue'!$AX$5:$AX$467,$B218,'Grid GenerationQueue'!$AY$5:$AY$467,$C218,'Grid GenerationQueue'!$BI$5:$BI$467,"&lt;4")</f>
        <v>0</v>
      </c>
      <c r="H218">
        <f>SUMIFS('Grid GenerationQueue'!AI$5:AI$467,'Grid GenerationQueue'!$AX$5:$AX$467,$B218,'Grid GenerationQueue'!$AY$5:$AY$467,$C218,'Grid GenerationQueue'!$BI$5:$BI$467,"&lt;4")</f>
        <v>0</v>
      </c>
      <c r="I218">
        <f>SUMIFS('Grid GenerationQueue'!AJ$5:AJ$467,'Grid GenerationQueue'!$AX$5:$AX$467,$B218,'Grid GenerationQueue'!$AY$5:$AY$467,$C218,'Grid GenerationQueue'!$BI$5:$BI$467,"&lt;4")</f>
        <v>0</v>
      </c>
      <c r="J218">
        <f>SUMIFS('Grid GenerationQueue'!AK$5:AK$467,'Grid GenerationQueue'!$AX$5:$AX$467,$B218,'Grid GenerationQueue'!$AY$5:$AY$467,$C218,'Grid GenerationQueue'!$BI$5:$BI$467,"&lt;4")</f>
        <v>0</v>
      </c>
      <c r="K218">
        <f>SUMIFS('Grid GenerationQueue'!AL$5:AL$467,'Grid GenerationQueue'!$AX$5:$AX$467,$B218,'Grid GenerationQueue'!$AY$5:$AY$467,$C218,'Grid GenerationQueue'!$BI$5:$BI$467,"&lt;4")</f>
        <v>0</v>
      </c>
      <c r="L218">
        <f>SUMIFS('Grid GenerationQueue'!AM$5:AM$467,'Grid GenerationQueue'!$AX$5:$AX$467,$B218,'Grid GenerationQueue'!$AY$5:$AY$467,$C218,'Grid GenerationQueue'!$BI$5:$BI$467,"&lt;4")</f>
        <v>0</v>
      </c>
      <c r="M218">
        <f>SUMIFS('Grid GenerationQueue'!AN$5:AN$467,'Grid GenerationQueue'!$AX$5:$AX$467,$B218,'Grid GenerationQueue'!$AY$5:$AY$467,$C218,'Grid GenerationQueue'!$BI$5:$BI$467,"&lt;4")</f>
        <v>0</v>
      </c>
      <c r="N218">
        <f>SUMIFS('Grid GenerationQueue'!AO$5:AO$467,'Grid GenerationQueue'!$AX$5:$AX$467,$B218,'Grid GenerationQueue'!$AY$5:$AY$467,$C218,'Grid GenerationQueue'!$BI$5:$BI$467,"&lt;4")</f>
        <v>0</v>
      </c>
      <c r="O218">
        <f>SUMIFS('Grid GenerationQueue'!AP$5:AP$467,'Grid GenerationQueue'!$AX$5:$AX$467,$B218,'Grid GenerationQueue'!$AY$5:$AY$467,$C218,'Grid GenerationQueue'!$BI$5:$BI$467,"&lt;4")</f>
        <v>0</v>
      </c>
      <c r="Q218">
        <f>SUMIFS('Grid GenerationQueue'!AE$5:AE$467,'Grid GenerationQueue'!$AX$5:$AX$467,$B218,'Grid GenerationQueue'!$AY$5:$AY$467,$C218,'Grid GenerationQueue'!$BH$5:$BH$467,"Executed")</f>
        <v>0</v>
      </c>
      <c r="R218">
        <f>SUMIFS('Grid GenerationQueue'!AF$5:AF$467,'Grid GenerationQueue'!$AX$5:$AX$467,$B218,'Grid GenerationQueue'!$AY$5:$AY$467,$C218,'Grid GenerationQueue'!$BH$5:$BH$467,"Executed")</f>
        <v>0</v>
      </c>
      <c r="S218">
        <f>SUMIFS('Grid GenerationQueue'!AG$5:AG$467,'Grid GenerationQueue'!$AX$5:$AX$467,$B218,'Grid GenerationQueue'!$AY$5:$AY$467,$C218,'Grid GenerationQueue'!$BH$5:$BH$467,"Executed")</f>
        <v>0</v>
      </c>
      <c r="T218">
        <f>SUMIFS('Grid GenerationQueue'!AH$5:AH$467,'Grid GenerationQueue'!$AX$5:$AX$467,$B218,'Grid GenerationQueue'!$AY$5:$AY$467,$C218,'Grid GenerationQueue'!$BH$5:$BH$467,"Executed")</f>
        <v>0</v>
      </c>
      <c r="U218">
        <f>SUMIFS('Grid GenerationQueue'!AI$5:AI$467,'Grid GenerationQueue'!$AX$5:$AX$467,$B218,'Grid GenerationQueue'!$AY$5:$AY$467,$C218,'Grid GenerationQueue'!$BH$5:$BH$467,"Executed")</f>
        <v>0</v>
      </c>
      <c r="V218">
        <f>SUMIFS('Grid GenerationQueue'!AJ$5:AJ$467,'Grid GenerationQueue'!$AX$5:$AX$467,$B218,'Grid GenerationQueue'!$AY$5:$AY$467,$C218,'Grid GenerationQueue'!$BH$5:$BH$467,"Executed")</f>
        <v>0</v>
      </c>
      <c r="W218">
        <f>SUMIFS('Grid GenerationQueue'!AK$5:AK$467,'Grid GenerationQueue'!$AX$5:$AX$467,$B218,'Grid GenerationQueue'!$AY$5:$AY$467,$C218,'Grid GenerationQueue'!$BH$5:$BH$467,"Executed")</f>
        <v>0</v>
      </c>
      <c r="X218">
        <f>SUMIFS('Grid GenerationQueue'!AL$5:AL$467,'Grid GenerationQueue'!$AX$5:$AX$467,$B218,'Grid GenerationQueue'!$AY$5:$AY$467,$C218,'Grid GenerationQueue'!$BH$5:$BH$467,"Executed")</f>
        <v>0</v>
      </c>
      <c r="Y218">
        <f>SUMIFS('Grid GenerationQueue'!AM$5:AM$467,'Grid GenerationQueue'!$AX$5:$AX$467,$B218,'Grid GenerationQueue'!$AY$5:$AY$467,$C218,'Grid GenerationQueue'!$BH$5:$BH$467,"Executed")</f>
        <v>0</v>
      </c>
      <c r="Z218">
        <f>SUMIFS('Grid GenerationQueue'!AN$5:AN$467,'Grid GenerationQueue'!$AX$5:$AX$467,$B218,'Grid GenerationQueue'!$AY$5:$AY$467,$C218,'Grid GenerationQueue'!$BH$5:$BH$467,"Executed")</f>
        <v>0</v>
      </c>
      <c r="AA218">
        <f>SUMIFS('Grid GenerationQueue'!AO$5:AO$467,'Grid GenerationQueue'!$AX$5:$AX$467,$B218,'Grid GenerationQueue'!$AY$5:$AY$467,$C218,'Grid GenerationQueue'!$BH$5:$BH$467,"Executed")</f>
        <v>0</v>
      </c>
      <c r="AB218">
        <f>SUMIFS('Grid GenerationQueue'!AP$5:AP$467,'Grid GenerationQueue'!$AX$5:$AX$467,$B218,'Grid GenerationQueue'!$AY$5:$AY$467,$C218,'Grid GenerationQueue'!$BH$5:$BH$467,"Executed")</f>
        <v>0</v>
      </c>
      <c r="AD218">
        <f>SUMIFS('Grid GenerationQueue'!AE$5:AE$467,'Grid GenerationQueue'!$AX$5:$AX$467,$B218,'Grid GenerationQueue'!$AY$5:$AY$467,$C218,'Grid GenerationQueue'!$BF$5:$BF$467,"&lt;&gt;"&amp;"")</f>
        <v>0</v>
      </c>
      <c r="AE218">
        <f>SUMIFS('Grid GenerationQueue'!AF$5:AF$467,'Grid GenerationQueue'!$AX$5:$AX$467,$B218,'Grid GenerationQueue'!$AY$5:$AY$467,$C218,'Grid GenerationQueue'!$BF$5:$BF$467,"&lt;&gt;"&amp;"")</f>
        <v>0</v>
      </c>
      <c r="AF218">
        <f>SUMIFS('Grid GenerationQueue'!AG$5:AG$467,'Grid GenerationQueue'!$AX$5:$AX$467,$B218,'Grid GenerationQueue'!$AY$5:$AY$467,$C218,'Grid GenerationQueue'!$BF$5:$BF$467,"&lt;&gt;"&amp;"")</f>
        <v>0</v>
      </c>
      <c r="AG218">
        <f>SUMIFS('Grid GenerationQueue'!AH$5:AH$467,'Grid GenerationQueue'!$AX$5:$AX$467,$B218,'Grid GenerationQueue'!$AY$5:$AY$467,$C218,'Grid GenerationQueue'!$BF$5:$BF$467,"&lt;&gt;"&amp;"")</f>
        <v>0</v>
      </c>
      <c r="AH218">
        <f>SUMIFS('Grid GenerationQueue'!AI$5:AI$467,'Grid GenerationQueue'!$AX$5:$AX$467,$B218,'Grid GenerationQueue'!$AY$5:$AY$467,$C218,'Grid GenerationQueue'!$BF$5:$BF$467,"&lt;&gt;"&amp;"")</f>
        <v>0</v>
      </c>
      <c r="AI218">
        <f>SUMIFS('Grid GenerationQueue'!AJ$5:AJ$467,'Grid GenerationQueue'!$AX$5:$AX$467,$B218,'Grid GenerationQueue'!$AY$5:$AY$467,$C218,'Grid GenerationQueue'!$BF$5:$BF$467,"&lt;&gt;"&amp;"")</f>
        <v>0</v>
      </c>
      <c r="AJ218">
        <f>SUMIFS('Grid GenerationQueue'!AK$5:AK$467,'Grid GenerationQueue'!$AX$5:$AX$467,$B218,'Grid GenerationQueue'!$AY$5:$AY$467,$C218,'Grid GenerationQueue'!$BF$5:$BF$467,"&lt;&gt;"&amp;"")</f>
        <v>0</v>
      </c>
      <c r="AK218">
        <f>SUMIFS('Grid GenerationQueue'!AL$5:AL$467,'Grid GenerationQueue'!$AX$5:$AX$467,$B218,'Grid GenerationQueue'!$AY$5:$AY$467,$C218,'Grid GenerationQueue'!$BF$5:$BF$467,"&lt;&gt;"&amp;"")</f>
        <v>0</v>
      </c>
      <c r="AL218">
        <f>SUMIFS('Grid GenerationQueue'!AM$5:AM$467,'Grid GenerationQueue'!$AX$5:$AX$467,$B218,'Grid GenerationQueue'!$AY$5:$AY$467,$C218,'Grid GenerationQueue'!$BF$5:$BF$467,"&lt;&gt;"&amp;"")</f>
        <v>0</v>
      </c>
      <c r="AM218">
        <f>SUMIFS('Grid GenerationQueue'!AN$5:AN$467,'Grid GenerationQueue'!$AX$5:$AX$467,$B218,'Grid GenerationQueue'!$AY$5:$AY$467,$C218,'Grid GenerationQueue'!$BF$5:$BF$467,"&lt;&gt;"&amp;"")</f>
        <v>0</v>
      </c>
      <c r="AN218">
        <f>SUMIFS('Grid GenerationQueue'!AO$5:AO$467,'Grid GenerationQueue'!$AX$5:$AX$467,$B218,'Grid GenerationQueue'!$AY$5:$AY$467,$C218,'Grid GenerationQueue'!$BF$5:$BF$467,"&lt;&gt;"&amp;"")</f>
        <v>0</v>
      </c>
      <c r="AO218">
        <f>SUMIFS('Grid GenerationQueue'!AP$5:AP$467,'Grid GenerationQueue'!$AX$5:$AX$467,$B218,'Grid GenerationQueue'!$AY$5:$AY$467,$C218,'Grid GenerationQueue'!$BF$5:$BF$467,"&lt;&gt;"&amp;"")</f>
        <v>0</v>
      </c>
      <c r="AQ218">
        <f>SUMIFS('Grid GenerationQueue'!AE$5:AE$467,'Grid GenerationQueue'!$AX$5:$AX$467,$B218,'Grid GenerationQueue'!$AY$5:$AY$467,$C218)</f>
        <v>817.34870000000001</v>
      </c>
      <c r="AR218">
        <f>SUMIFS('Grid GenerationQueue'!AF$5:AF$467,'Grid GenerationQueue'!$AX$5:$AX$467,$B218,'Grid GenerationQueue'!$AY$5:$AY$467,$C218)</f>
        <v>0</v>
      </c>
      <c r="AS218">
        <f>SUMIFS('Grid GenerationQueue'!AG$5:AG$467,'Grid GenerationQueue'!$AX$5:$AX$467,$B218,'Grid GenerationQueue'!$AY$5:$AY$467,$C218)</f>
        <v>0</v>
      </c>
      <c r="AT218">
        <f>SUMIFS('Grid GenerationQueue'!AH$5:AH$467,'Grid GenerationQueue'!$AX$5:$AX$467,$B218,'Grid GenerationQueue'!$AY$5:$AY$467,$C218)</f>
        <v>0</v>
      </c>
      <c r="AU218">
        <f>SUMIFS('Grid GenerationQueue'!AI$5:AI$467,'Grid GenerationQueue'!$AX$5:$AX$467,$B218,'Grid GenerationQueue'!$AY$5:$AY$467,$C218)</f>
        <v>0</v>
      </c>
      <c r="AV218">
        <f>SUMIFS('Grid GenerationQueue'!AJ$5:AJ$467,'Grid GenerationQueue'!$AX$5:$AX$467,$B218,'Grid GenerationQueue'!$AY$5:$AY$467,$C218)</f>
        <v>0</v>
      </c>
      <c r="AW218">
        <f>SUMIFS('Grid GenerationQueue'!AK$5:AK$467,'Grid GenerationQueue'!$AX$5:$AX$467,$B218,'Grid GenerationQueue'!$AY$5:$AY$467,$C218)</f>
        <v>0</v>
      </c>
      <c r="AX218">
        <f>SUMIFS('Grid GenerationQueue'!AL$5:AL$467,'Grid GenerationQueue'!$AX$5:$AX$467,$B218,'Grid GenerationQueue'!$AY$5:$AY$467,$C218)</f>
        <v>0</v>
      </c>
      <c r="AY218">
        <f>SUMIFS('Grid GenerationQueue'!AM$5:AM$467,'Grid GenerationQueue'!$AX$5:$AX$467,$B218,'Grid GenerationQueue'!$AY$5:$AY$467,$C218)</f>
        <v>0</v>
      </c>
      <c r="AZ218">
        <f>SUMIFS('Grid GenerationQueue'!AN$5:AN$467,'Grid GenerationQueue'!$AX$5:$AX$467,$B218,'Grid GenerationQueue'!$AY$5:$AY$467,$C218)</f>
        <v>0</v>
      </c>
      <c r="BA218">
        <f>SUMIFS('Grid GenerationQueue'!AO$5:AO$467,'Grid GenerationQueue'!$AX$5:$AX$467,$B218,'Grid GenerationQueue'!$AY$5:$AY$467,$C218)</f>
        <v>0</v>
      </c>
      <c r="BB218">
        <f>SUMIFS('Grid GenerationQueue'!AP$5:AP$467,'Grid GenerationQueue'!$AX$5:$AX$467,$B218,'Grid GenerationQueue'!$AY$5:$AY$467,$C218)</f>
        <v>0</v>
      </c>
      <c r="BD218">
        <f>SUMIFS('Grid GenerationQueue'!AE$5:AE$467,'Grid GenerationQueue'!$AX$5:$AX$467,$B218,'Grid GenerationQueue'!$AY$5:$AY$467,$C218,'Grid GenerationQueue'!$BH$5:$BH$467,"Executed",'Grid GenerationQueue'!$BB$5:$BB$467,"&lt;"&amp;$BE$3)</f>
        <v>0</v>
      </c>
      <c r="BE218">
        <f>SUMIFS('Grid GenerationQueue'!AF$5:AF$467,'Grid GenerationQueue'!$AX$5:$AX$467,$B218,'Grid GenerationQueue'!$AY$5:$AY$467,$C218,'Grid GenerationQueue'!$BH$5:$BH$467,"Executed",'Grid GenerationQueue'!$BB$5:$BB$467,"&lt;"&amp;$BE$3)</f>
        <v>0</v>
      </c>
      <c r="BF218">
        <f>SUMIFS('Grid GenerationQueue'!AG$5:AG$467,'Grid GenerationQueue'!$AX$5:$AX$467,$B218,'Grid GenerationQueue'!$AY$5:$AY$467,$C218,'Grid GenerationQueue'!$BH$5:$BH$467,"Executed",'Grid GenerationQueue'!$BB$5:$BB$467,"&lt;"&amp;$BE$3)</f>
        <v>0</v>
      </c>
      <c r="BG218">
        <f>SUMIFS('Grid GenerationQueue'!AH$5:AH$467,'Grid GenerationQueue'!$AX$5:$AX$467,$B218,'Grid GenerationQueue'!$AY$5:$AY$467,$C218,'Grid GenerationQueue'!$BH$5:$BH$467,"Executed",'Grid GenerationQueue'!$BB$5:$BB$467,"&lt;"&amp;$BE$3)</f>
        <v>0</v>
      </c>
      <c r="BH218">
        <f>SUMIFS('Grid GenerationQueue'!AI$5:AI$467,'Grid GenerationQueue'!$AX$5:$AX$467,$B218,'Grid GenerationQueue'!$AY$5:$AY$467,$C218,'Grid GenerationQueue'!$BH$5:$BH$467,"Executed",'Grid GenerationQueue'!$BB$5:$BB$467,"&lt;"&amp;$BE$3)</f>
        <v>0</v>
      </c>
      <c r="BI218">
        <f>SUMIFS('Grid GenerationQueue'!AJ$5:AJ$467,'Grid GenerationQueue'!$AX$5:$AX$467,$B218,'Grid GenerationQueue'!$AY$5:$AY$467,$C218,'Grid GenerationQueue'!$BH$5:$BH$467,"Executed",'Grid GenerationQueue'!$BB$5:$BB$467,"&lt;"&amp;$BE$3)</f>
        <v>0</v>
      </c>
      <c r="BJ218">
        <f>SUMIFS('Grid GenerationQueue'!AK$5:AK$467,'Grid GenerationQueue'!$AX$5:$AX$467,$B218,'Grid GenerationQueue'!$AY$5:$AY$467,$C218,'Grid GenerationQueue'!$BH$5:$BH$467,"Executed",'Grid GenerationQueue'!$BB$5:$BB$467,"&lt;"&amp;$BE$3)</f>
        <v>0</v>
      </c>
      <c r="BK218">
        <f>SUMIFS('Grid GenerationQueue'!AL$5:AL$467,'Grid GenerationQueue'!$AX$5:$AX$467,$B218,'Grid GenerationQueue'!$AY$5:$AY$467,$C218,'Grid GenerationQueue'!$BH$5:$BH$467,"Executed",'Grid GenerationQueue'!$BB$5:$BB$467,"&lt;"&amp;$BE$3)</f>
        <v>0</v>
      </c>
      <c r="BL218">
        <f>SUMIFS('Grid GenerationQueue'!AM$5:AM$467,'Grid GenerationQueue'!$AX$5:$AX$467,$B218,'Grid GenerationQueue'!$AY$5:$AY$467,$C218,'Grid GenerationQueue'!$BH$5:$BH$467,"Executed",'Grid GenerationQueue'!$BB$5:$BB$467,"&lt;"&amp;$BE$3)</f>
        <v>0</v>
      </c>
      <c r="BM218">
        <f>SUMIFS('Grid GenerationQueue'!AN$5:AN$467,'Grid GenerationQueue'!$AX$5:$AX$467,$B218,'Grid GenerationQueue'!$AY$5:$AY$467,$C218,'Grid GenerationQueue'!$BH$5:$BH$467,"Executed",'Grid GenerationQueue'!$BB$5:$BB$467,"&lt;"&amp;$BE$3)</f>
        <v>0</v>
      </c>
      <c r="BN218">
        <f>SUMIFS('Grid GenerationQueue'!AO$5:AO$467,'Grid GenerationQueue'!$AX$5:$AX$467,$B218,'Grid GenerationQueue'!$AY$5:$AY$467,$C218,'Grid GenerationQueue'!$BH$5:$BH$467,"Executed",'Grid GenerationQueue'!$BB$5:$BB$467,"&lt;"&amp;$BE$3)</f>
        <v>0</v>
      </c>
      <c r="BO218">
        <f>SUMIFS('Grid GenerationQueue'!AP$5:AP$467,'Grid GenerationQueue'!$AX$5:$AX$467,$B218,'Grid GenerationQueue'!$AY$5:$AY$467,$C218,'Grid GenerationQueue'!$BH$5:$BH$467,"Executed",'Grid GenerationQueue'!$BB$5:$BB$467,"&lt;"&amp;$BE$3)</f>
        <v>0</v>
      </c>
      <c r="BQ218">
        <f>SUMIFS('Grid GenerationQueue'!AE$5:AE$467,'Grid GenerationQueue'!$AX$5:$AX$467,$B218,'Grid GenerationQueue'!$AY$5:$AY$467,$C218,'Grid GenerationQueue'!$BF$5:$BF$467,"&lt;&gt;"&amp;"",'Grid GenerationQueue'!$BB$5:$BB$467,"&lt;"&amp;$BE$3)</f>
        <v>0</v>
      </c>
      <c r="BR218">
        <f>SUMIFS('Grid GenerationQueue'!AF$5:AF$467,'Grid GenerationQueue'!$AX$5:$AX$467,$B218,'Grid GenerationQueue'!$AY$5:$AY$467,$C218,'Grid GenerationQueue'!$BF$5:$BF$467,"&lt;&gt;"&amp;"",'Grid GenerationQueue'!$BB$5:$BB$467,"&lt;"&amp;$BE$3)</f>
        <v>0</v>
      </c>
      <c r="BS218">
        <f>SUMIFS('Grid GenerationQueue'!AG$5:AG$467,'Grid GenerationQueue'!$AX$5:$AX$467,$B218,'Grid GenerationQueue'!$AY$5:$AY$467,$C218,'Grid GenerationQueue'!$BF$5:$BF$467,"&lt;&gt;"&amp;"",'Grid GenerationQueue'!$BB$5:$BB$467,"&lt;"&amp;$BE$3)</f>
        <v>0</v>
      </c>
      <c r="BT218">
        <f>SUMIFS('Grid GenerationQueue'!AH$5:AH$467,'Grid GenerationQueue'!$AX$5:$AX$467,$B218,'Grid GenerationQueue'!$AY$5:$AY$467,$C218,'Grid GenerationQueue'!$BF$5:$BF$467,"&lt;&gt;"&amp;"",'Grid GenerationQueue'!$BB$5:$BB$467,"&lt;"&amp;$BE$3)</f>
        <v>0</v>
      </c>
      <c r="BU218">
        <f>SUMIFS('Grid GenerationQueue'!AI$5:AI$467,'Grid GenerationQueue'!$AX$5:$AX$467,$B218,'Grid GenerationQueue'!$AY$5:$AY$467,$C218,'Grid GenerationQueue'!$BF$5:$BF$467,"&lt;&gt;"&amp;"",'Grid GenerationQueue'!$BB$5:$BB$467,"&lt;"&amp;$BE$3)</f>
        <v>0</v>
      </c>
      <c r="BV218">
        <f>SUMIFS('Grid GenerationQueue'!AJ$5:AJ$467,'Grid GenerationQueue'!$AX$5:$AX$467,$B218,'Grid GenerationQueue'!$AY$5:$AY$467,$C218,'Grid GenerationQueue'!$BF$5:$BF$467,"&lt;&gt;"&amp;"",'Grid GenerationQueue'!$BB$5:$BB$467,"&lt;"&amp;$BE$3)</f>
        <v>0</v>
      </c>
      <c r="BW218">
        <f>SUMIFS('Grid GenerationQueue'!AK$5:AK$467,'Grid GenerationQueue'!$AX$5:$AX$467,$B218,'Grid GenerationQueue'!$AY$5:$AY$467,$C218,'Grid GenerationQueue'!$BF$5:$BF$467,"&lt;&gt;"&amp;"",'Grid GenerationQueue'!$BB$5:$BB$467,"&lt;"&amp;$BE$3)</f>
        <v>0</v>
      </c>
      <c r="BX218">
        <f>SUMIFS('Grid GenerationQueue'!AL$5:AL$467,'Grid GenerationQueue'!$AX$5:$AX$467,$B218,'Grid GenerationQueue'!$AY$5:$AY$467,$C218,'Grid GenerationQueue'!$BF$5:$BF$467,"&lt;&gt;"&amp;"",'Grid GenerationQueue'!$BB$5:$BB$467,"&lt;"&amp;$BE$3)</f>
        <v>0</v>
      </c>
      <c r="BY218">
        <f>SUMIFS('Grid GenerationQueue'!AM$5:AM$467,'Grid GenerationQueue'!$AX$5:$AX$467,$B218,'Grid GenerationQueue'!$AY$5:$AY$467,$C218,'Grid GenerationQueue'!$BF$5:$BF$467,"&lt;&gt;"&amp;"",'Grid GenerationQueue'!$BB$5:$BB$467,"&lt;"&amp;$BE$3)</f>
        <v>0</v>
      </c>
      <c r="BZ218">
        <f>SUMIFS('Grid GenerationQueue'!AN$5:AN$467,'Grid GenerationQueue'!$AX$5:$AX$467,$B218,'Grid GenerationQueue'!$AY$5:$AY$467,$C218,'Grid GenerationQueue'!$BF$5:$BF$467,"&lt;&gt;"&amp;"",'Grid GenerationQueue'!$BB$5:$BB$467,"&lt;"&amp;$BE$3)</f>
        <v>0</v>
      </c>
      <c r="CA218">
        <f>SUMIFS('Grid GenerationQueue'!AO$5:AO$467,'Grid GenerationQueue'!$AX$5:$AX$467,$B218,'Grid GenerationQueue'!$AY$5:$AY$467,$C218,'Grid GenerationQueue'!$BF$5:$BF$467,"&lt;&gt;"&amp;"",'Grid GenerationQueue'!$BB$5:$BB$467,"&lt;"&amp;$BE$3)</f>
        <v>0</v>
      </c>
      <c r="CB218">
        <f>SUMIFS('Grid GenerationQueue'!AP$5:AP$467,'Grid GenerationQueue'!$AX$5:$AX$467,$B218,'Grid GenerationQueue'!$AY$5:$AY$467,$C218,'Grid GenerationQueue'!$BF$5:$BF$467,"&lt;&gt;"&amp;"",'Grid GenerationQueue'!$BB$5:$BB$467,"&lt;"&amp;$BE$3)</f>
        <v>0</v>
      </c>
      <c r="CD218">
        <f>SUMIFS('Grid GenerationQueue'!AE$5:AE$467,'Grid GenerationQueue'!$AX$5:$AX$467,$B218,'Grid GenerationQueue'!$AY$5:$AY$467,$C218,'Grid GenerationQueue'!$BB$5:$BB$467,"&lt;"&amp;$BE$3)</f>
        <v>817.34870000000001</v>
      </c>
      <c r="CE218">
        <f>SUMIFS('Grid GenerationQueue'!AF$5:AF$467,'Grid GenerationQueue'!$AX$5:$AX$467,$B218,'Grid GenerationQueue'!$AY$5:$AY$467,$C218,'Grid GenerationQueue'!$BB$5:$BB$467,"&lt;"&amp;$BE$3)</f>
        <v>0</v>
      </c>
      <c r="CF218">
        <f>SUMIFS('Grid GenerationQueue'!AG$5:AG$467,'Grid GenerationQueue'!$AX$5:$AX$467,$B218,'Grid GenerationQueue'!$AY$5:$AY$467,$C218,'Grid GenerationQueue'!$BB$5:$BB$467,"&lt;"&amp;$BE$3)</f>
        <v>0</v>
      </c>
      <c r="CG218">
        <f>SUMIFS('Grid GenerationQueue'!AH$5:AH$467,'Grid GenerationQueue'!$AX$5:$AX$467,$B218,'Grid GenerationQueue'!$AY$5:$AY$467,$C218,'Grid GenerationQueue'!$BB$5:$BB$467,"&lt;"&amp;$BE$3)</f>
        <v>0</v>
      </c>
      <c r="CH218">
        <f>SUMIFS('Grid GenerationQueue'!AI$5:AI$467,'Grid GenerationQueue'!$AX$5:$AX$467,$B218,'Grid GenerationQueue'!$AY$5:$AY$467,$C218,'Grid GenerationQueue'!$BB$5:$BB$467,"&lt;"&amp;$BE$3)</f>
        <v>0</v>
      </c>
      <c r="CI218">
        <f>SUMIFS('Grid GenerationQueue'!AJ$5:AJ$467,'Grid GenerationQueue'!$AX$5:$AX$467,$B218,'Grid GenerationQueue'!$AY$5:$AY$467,$C218,'Grid GenerationQueue'!$BB$5:$BB$467,"&lt;"&amp;$BE$3)</f>
        <v>0</v>
      </c>
      <c r="CJ218">
        <f>SUMIFS('Grid GenerationQueue'!AK$5:AK$467,'Grid GenerationQueue'!$AX$5:$AX$467,$B218,'Grid GenerationQueue'!$AY$5:$AY$467,$C218,'Grid GenerationQueue'!$BB$5:$BB$467,"&lt;"&amp;$BE$3)</f>
        <v>0</v>
      </c>
      <c r="CK218">
        <f>SUMIFS('Grid GenerationQueue'!AL$5:AL$467,'Grid GenerationQueue'!$AX$5:$AX$467,$B218,'Grid GenerationQueue'!$AY$5:$AY$467,$C218,'Grid GenerationQueue'!$BB$5:$BB$467,"&lt;"&amp;$BE$3)</f>
        <v>0</v>
      </c>
      <c r="CL218">
        <f>SUMIFS('Grid GenerationQueue'!AM$5:AM$467,'Grid GenerationQueue'!$AX$5:$AX$467,$B218,'Grid GenerationQueue'!$AY$5:$AY$467,$C218,'Grid GenerationQueue'!$BB$5:$BB$467,"&lt;"&amp;$BE$3)</f>
        <v>0</v>
      </c>
      <c r="CM218">
        <f>SUMIFS('Grid GenerationQueue'!AN$5:AN$467,'Grid GenerationQueue'!$AX$5:$AX$467,$B218,'Grid GenerationQueue'!$AY$5:$AY$467,$C218,'Grid GenerationQueue'!$BB$5:$BB$467,"&lt;"&amp;$BE$3)</f>
        <v>0</v>
      </c>
      <c r="CN218">
        <f>SUMIFS('Grid GenerationQueue'!AO$5:AO$467,'Grid GenerationQueue'!$AX$5:$AX$467,$B218,'Grid GenerationQueue'!$AY$5:$AY$467,$C218,'Grid GenerationQueue'!$BB$5:$BB$467,"&lt;"&amp;$BE$3)</f>
        <v>0</v>
      </c>
      <c r="CO218">
        <f>SUMIFS('Grid GenerationQueue'!AP$5:AP$467,'Grid GenerationQueue'!$AX$5:$AX$467,$B218,'Grid GenerationQueue'!$AY$5:$AY$467,$C218,'Grid GenerationQueue'!$BB$5:$BB$467,"&lt;"&amp;$BE$3)</f>
        <v>0</v>
      </c>
    </row>
    <row r="219" spans="1:93" x14ac:dyDescent="0.35">
      <c r="A219" t="s">
        <v>4648</v>
      </c>
      <c r="B219" t="s">
        <v>4555</v>
      </c>
      <c r="C219">
        <v>115</v>
      </c>
      <c r="D219">
        <f>SUMIFS('Grid GenerationQueue'!AE$5:AE$467,'Grid GenerationQueue'!$AX$5:$AX$467,$B219,'Grid GenerationQueue'!$AY$5:$AY$467,$C219,'Grid GenerationQueue'!$BI$5:$BI$467,"&lt;4")</f>
        <v>0</v>
      </c>
      <c r="E219">
        <f>SUMIFS('Grid GenerationQueue'!AF$5:AF$467,'Grid GenerationQueue'!$AX$5:$AX$467,$B219,'Grid GenerationQueue'!$AY$5:$AY$467,$C219,'Grid GenerationQueue'!$BI$5:$BI$467,"&lt;4")</f>
        <v>0</v>
      </c>
      <c r="F219">
        <f>SUMIFS('Grid GenerationQueue'!AG$5:AG$467,'Grid GenerationQueue'!$AX$5:$AX$467,$B219,'Grid GenerationQueue'!$AY$5:$AY$467,$C219,'Grid GenerationQueue'!$BI$5:$BI$467,"&lt;4")</f>
        <v>0</v>
      </c>
      <c r="G219">
        <f>SUMIFS('Grid GenerationQueue'!AH$5:AH$467,'Grid GenerationQueue'!$AX$5:$AX$467,$B219,'Grid GenerationQueue'!$AY$5:$AY$467,$C219,'Grid GenerationQueue'!$BI$5:$BI$467,"&lt;4")</f>
        <v>0</v>
      </c>
      <c r="H219">
        <f>SUMIFS('Grid GenerationQueue'!AI$5:AI$467,'Grid GenerationQueue'!$AX$5:$AX$467,$B219,'Grid GenerationQueue'!$AY$5:$AY$467,$C219,'Grid GenerationQueue'!$BI$5:$BI$467,"&lt;4")</f>
        <v>0</v>
      </c>
      <c r="I219">
        <f>SUMIFS('Grid GenerationQueue'!AJ$5:AJ$467,'Grid GenerationQueue'!$AX$5:$AX$467,$B219,'Grid GenerationQueue'!$AY$5:$AY$467,$C219,'Grid GenerationQueue'!$BI$5:$BI$467,"&lt;4")</f>
        <v>0</v>
      </c>
      <c r="J219">
        <f>SUMIFS('Grid GenerationQueue'!AK$5:AK$467,'Grid GenerationQueue'!$AX$5:$AX$467,$B219,'Grid GenerationQueue'!$AY$5:$AY$467,$C219,'Grid GenerationQueue'!$BI$5:$BI$467,"&lt;4")</f>
        <v>0</v>
      </c>
      <c r="K219">
        <f>SUMIFS('Grid GenerationQueue'!AL$5:AL$467,'Grid GenerationQueue'!$AX$5:$AX$467,$B219,'Grid GenerationQueue'!$AY$5:$AY$467,$C219,'Grid GenerationQueue'!$BI$5:$BI$467,"&lt;4")</f>
        <v>0</v>
      </c>
      <c r="L219">
        <f>SUMIFS('Grid GenerationQueue'!AM$5:AM$467,'Grid GenerationQueue'!$AX$5:$AX$467,$B219,'Grid GenerationQueue'!$AY$5:$AY$467,$C219,'Grid GenerationQueue'!$BI$5:$BI$467,"&lt;4")</f>
        <v>0</v>
      </c>
      <c r="M219">
        <f>SUMIFS('Grid GenerationQueue'!AN$5:AN$467,'Grid GenerationQueue'!$AX$5:$AX$467,$B219,'Grid GenerationQueue'!$AY$5:$AY$467,$C219,'Grid GenerationQueue'!$BI$5:$BI$467,"&lt;4")</f>
        <v>0</v>
      </c>
      <c r="N219">
        <f>SUMIFS('Grid GenerationQueue'!AO$5:AO$467,'Grid GenerationQueue'!$AX$5:$AX$467,$B219,'Grid GenerationQueue'!$AY$5:$AY$467,$C219,'Grid GenerationQueue'!$BI$5:$BI$467,"&lt;4")</f>
        <v>0</v>
      </c>
      <c r="O219">
        <f>SUMIFS('Grid GenerationQueue'!AP$5:AP$467,'Grid GenerationQueue'!$AX$5:$AX$467,$B219,'Grid GenerationQueue'!$AY$5:$AY$467,$C219,'Grid GenerationQueue'!$BI$5:$BI$467,"&lt;4")</f>
        <v>0</v>
      </c>
      <c r="Q219">
        <f>SUMIFS('Grid GenerationQueue'!AE$5:AE$467,'Grid GenerationQueue'!$AX$5:$AX$467,$B219,'Grid GenerationQueue'!$AY$5:$AY$467,$C219,'Grid GenerationQueue'!$BH$5:$BH$467,"Executed")</f>
        <v>0</v>
      </c>
      <c r="R219">
        <f>SUMIFS('Grid GenerationQueue'!AF$5:AF$467,'Grid GenerationQueue'!$AX$5:$AX$467,$B219,'Grid GenerationQueue'!$AY$5:$AY$467,$C219,'Grid GenerationQueue'!$BH$5:$BH$467,"Executed")</f>
        <v>0</v>
      </c>
      <c r="S219">
        <f>SUMIFS('Grid GenerationQueue'!AG$5:AG$467,'Grid GenerationQueue'!$AX$5:$AX$467,$B219,'Grid GenerationQueue'!$AY$5:$AY$467,$C219,'Grid GenerationQueue'!$BH$5:$BH$467,"Executed")</f>
        <v>0</v>
      </c>
      <c r="T219">
        <f>SUMIFS('Grid GenerationQueue'!AH$5:AH$467,'Grid GenerationQueue'!$AX$5:$AX$467,$B219,'Grid GenerationQueue'!$AY$5:$AY$467,$C219,'Grid GenerationQueue'!$BH$5:$BH$467,"Executed")</f>
        <v>0</v>
      </c>
      <c r="U219">
        <f>SUMIFS('Grid GenerationQueue'!AI$5:AI$467,'Grid GenerationQueue'!$AX$5:$AX$467,$B219,'Grid GenerationQueue'!$AY$5:$AY$467,$C219,'Grid GenerationQueue'!$BH$5:$BH$467,"Executed")</f>
        <v>0</v>
      </c>
      <c r="V219">
        <f>SUMIFS('Grid GenerationQueue'!AJ$5:AJ$467,'Grid GenerationQueue'!$AX$5:$AX$467,$B219,'Grid GenerationQueue'!$AY$5:$AY$467,$C219,'Grid GenerationQueue'!$BH$5:$BH$467,"Executed")</f>
        <v>0</v>
      </c>
      <c r="W219">
        <f>SUMIFS('Grid GenerationQueue'!AK$5:AK$467,'Grid GenerationQueue'!$AX$5:$AX$467,$B219,'Grid GenerationQueue'!$AY$5:$AY$467,$C219,'Grid GenerationQueue'!$BH$5:$BH$467,"Executed")</f>
        <v>0</v>
      </c>
      <c r="X219">
        <f>SUMIFS('Grid GenerationQueue'!AL$5:AL$467,'Grid GenerationQueue'!$AX$5:$AX$467,$B219,'Grid GenerationQueue'!$AY$5:$AY$467,$C219,'Grid GenerationQueue'!$BH$5:$BH$467,"Executed")</f>
        <v>0</v>
      </c>
      <c r="Y219">
        <f>SUMIFS('Grid GenerationQueue'!AM$5:AM$467,'Grid GenerationQueue'!$AX$5:$AX$467,$B219,'Grid GenerationQueue'!$AY$5:$AY$467,$C219,'Grid GenerationQueue'!$BH$5:$BH$467,"Executed")</f>
        <v>0</v>
      </c>
      <c r="Z219">
        <f>SUMIFS('Grid GenerationQueue'!AN$5:AN$467,'Grid GenerationQueue'!$AX$5:$AX$467,$B219,'Grid GenerationQueue'!$AY$5:$AY$467,$C219,'Grid GenerationQueue'!$BH$5:$BH$467,"Executed")</f>
        <v>0</v>
      </c>
      <c r="AA219">
        <f>SUMIFS('Grid GenerationQueue'!AO$5:AO$467,'Grid GenerationQueue'!$AX$5:$AX$467,$B219,'Grid GenerationQueue'!$AY$5:$AY$467,$C219,'Grid GenerationQueue'!$BH$5:$BH$467,"Executed")</f>
        <v>0</v>
      </c>
      <c r="AB219">
        <f>SUMIFS('Grid GenerationQueue'!AP$5:AP$467,'Grid GenerationQueue'!$AX$5:$AX$467,$B219,'Grid GenerationQueue'!$AY$5:$AY$467,$C219,'Grid GenerationQueue'!$BH$5:$BH$467,"Executed")</f>
        <v>0</v>
      </c>
      <c r="AD219">
        <f>SUMIFS('Grid GenerationQueue'!AE$5:AE$467,'Grid GenerationQueue'!$AX$5:$AX$467,$B219,'Grid GenerationQueue'!$AY$5:$AY$467,$C219,'Grid GenerationQueue'!$BF$5:$BF$467,"&lt;&gt;"&amp;"")</f>
        <v>0</v>
      </c>
      <c r="AE219">
        <f>SUMIFS('Grid GenerationQueue'!AF$5:AF$467,'Grid GenerationQueue'!$AX$5:$AX$467,$B219,'Grid GenerationQueue'!$AY$5:$AY$467,$C219,'Grid GenerationQueue'!$BF$5:$BF$467,"&lt;&gt;"&amp;"")</f>
        <v>0</v>
      </c>
      <c r="AF219">
        <f>SUMIFS('Grid GenerationQueue'!AG$5:AG$467,'Grid GenerationQueue'!$AX$5:$AX$467,$B219,'Grid GenerationQueue'!$AY$5:$AY$467,$C219,'Grid GenerationQueue'!$BF$5:$BF$467,"&lt;&gt;"&amp;"")</f>
        <v>0</v>
      </c>
      <c r="AG219">
        <f>SUMIFS('Grid GenerationQueue'!AH$5:AH$467,'Grid GenerationQueue'!$AX$5:$AX$467,$B219,'Grid GenerationQueue'!$AY$5:$AY$467,$C219,'Grid GenerationQueue'!$BF$5:$BF$467,"&lt;&gt;"&amp;"")</f>
        <v>0</v>
      </c>
      <c r="AH219">
        <f>SUMIFS('Grid GenerationQueue'!AI$5:AI$467,'Grid GenerationQueue'!$AX$5:$AX$467,$B219,'Grid GenerationQueue'!$AY$5:$AY$467,$C219,'Grid GenerationQueue'!$BF$5:$BF$467,"&lt;&gt;"&amp;"")</f>
        <v>0</v>
      </c>
      <c r="AI219">
        <f>SUMIFS('Grid GenerationQueue'!AJ$5:AJ$467,'Grid GenerationQueue'!$AX$5:$AX$467,$B219,'Grid GenerationQueue'!$AY$5:$AY$467,$C219,'Grid GenerationQueue'!$BF$5:$BF$467,"&lt;&gt;"&amp;"")</f>
        <v>0</v>
      </c>
      <c r="AJ219">
        <f>SUMIFS('Grid GenerationQueue'!AK$5:AK$467,'Grid GenerationQueue'!$AX$5:$AX$467,$B219,'Grid GenerationQueue'!$AY$5:$AY$467,$C219,'Grid GenerationQueue'!$BF$5:$BF$467,"&lt;&gt;"&amp;"")</f>
        <v>0</v>
      </c>
      <c r="AK219">
        <f>SUMIFS('Grid GenerationQueue'!AL$5:AL$467,'Grid GenerationQueue'!$AX$5:$AX$467,$B219,'Grid GenerationQueue'!$AY$5:$AY$467,$C219,'Grid GenerationQueue'!$BF$5:$BF$467,"&lt;&gt;"&amp;"")</f>
        <v>0</v>
      </c>
      <c r="AL219">
        <f>SUMIFS('Grid GenerationQueue'!AM$5:AM$467,'Grid GenerationQueue'!$AX$5:$AX$467,$B219,'Grid GenerationQueue'!$AY$5:$AY$467,$C219,'Grid GenerationQueue'!$BF$5:$BF$467,"&lt;&gt;"&amp;"")</f>
        <v>0</v>
      </c>
      <c r="AM219">
        <f>SUMIFS('Grid GenerationQueue'!AN$5:AN$467,'Grid GenerationQueue'!$AX$5:$AX$467,$B219,'Grid GenerationQueue'!$AY$5:$AY$467,$C219,'Grid GenerationQueue'!$BF$5:$BF$467,"&lt;&gt;"&amp;"")</f>
        <v>0</v>
      </c>
      <c r="AN219">
        <f>SUMIFS('Grid GenerationQueue'!AO$5:AO$467,'Grid GenerationQueue'!$AX$5:$AX$467,$B219,'Grid GenerationQueue'!$AY$5:$AY$467,$C219,'Grid GenerationQueue'!$BF$5:$BF$467,"&lt;&gt;"&amp;"")</f>
        <v>0</v>
      </c>
      <c r="AO219">
        <f>SUMIFS('Grid GenerationQueue'!AP$5:AP$467,'Grid GenerationQueue'!$AX$5:$AX$467,$B219,'Grid GenerationQueue'!$AY$5:$AY$467,$C219,'Grid GenerationQueue'!$BF$5:$BF$467,"&lt;&gt;"&amp;"")</f>
        <v>0</v>
      </c>
      <c r="AQ219">
        <f>SUMIFS('Grid GenerationQueue'!AE$5:AE$467,'Grid GenerationQueue'!$AX$5:$AX$467,$B219,'Grid GenerationQueue'!$AY$5:$AY$467,$C219)</f>
        <v>151.30000000000001</v>
      </c>
      <c r="AR219">
        <f>SUMIFS('Grid GenerationQueue'!AF$5:AF$467,'Grid GenerationQueue'!$AX$5:$AX$467,$B219,'Grid GenerationQueue'!$AY$5:$AY$467,$C219)</f>
        <v>0</v>
      </c>
      <c r="AS219">
        <f>SUMIFS('Grid GenerationQueue'!AG$5:AG$467,'Grid GenerationQueue'!$AX$5:$AX$467,$B219,'Grid GenerationQueue'!$AY$5:$AY$467,$C219)</f>
        <v>0</v>
      </c>
      <c r="AT219">
        <f>SUMIFS('Grid GenerationQueue'!AH$5:AH$467,'Grid GenerationQueue'!$AX$5:$AX$467,$B219,'Grid GenerationQueue'!$AY$5:$AY$467,$C219)</f>
        <v>0</v>
      </c>
      <c r="AU219">
        <f>SUMIFS('Grid GenerationQueue'!AI$5:AI$467,'Grid GenerationQueue'!$AX$5:$AX$467,$B219,'Grid GenerationQueue'!$AY$5:$AY$467,$C219)</f>
        <v>0</v>
      </c>
      <c r="AV219">
        <f>SUMIFS('Grid GenerationQueue'!AJ$5:AJ$467,'Grid GenerationQueue'!$AX$5:$AX$467,$B219,'Grid GenerationQueue'!$AY$5:$AY$467,$C219)</f>
        <v>0</v>
      </c>
      <c r="AW219">
        <f>SUMIFS('Grid GenerationQueue'!AK$5:AK$467,'Grid GenerationQueue'!$AX$5:$AX$467,$B219,'Grid GenerationQueue'!$AY$5:$AY$467,$C219)</f>
        <v>0</v>
      </c>
      <c r="AX219">
        <f>SUMIFS('Grid GenerationQueue'!AL$5:AL$467,'Grid GenerationQueue'!$AX$5:$AX$467,$B219,'Grid GenerationQueue'!$AY$5:$AY$467,$C219)</f>
        <v>0</v>
      </c>
      <c r="AY219">
        <f>SUMIFS('Grid GenerationQueue'!AM$5:AM$467,'Grid GenerationQueue'!$AX$5:$AX$467,$B219,'Grid GenerationQueue'!$AY$5:$AY$467,$C219)</f>
        <v>0</v>
      </c>
      <c r="AZ219">
        <f>SUMIFS('Grid GenerationQueue'!AN$5:AN$467,'Grid GenerationQueue'!$AX$5:$AX$467,$B219,'Grid GenerationQueue'!$AY$5:$AY$467,$C219)</f>
        <v>0</v>
      </c>
      <c r="BA219">
        <f>SUMIFS('Grid GenerationQueue'!AO$5:AO$467,'Grid GenerationQueue'!$AX$5:$AX$467,$B219,'Grid GenerationQueue'!$AY$5:$AY$467,$C219)</f>
        <v>0</v>
      </c>
      <c r="BB219">
        <f>SUMIFS('Grid GenerationQueue'!AP$5:AP$467,'Grid GenerationQueue'!$AX$5:$AX$467,$B219,'Grid GenerationQueue'!$AY$5:$AY$467,$C219)</f>
        <v>0</v>
      </c>
      <c r="BD219">
        <f>SUMIFS('Grid GenerationQueue'!AE$5:AE$467,'Grid GenerationQueue'!$AX$5:$AX$467,$B219,'Grid GenerationQueue'!$AY$5:$AY$467,$C219,'Grid GenerationQueue'!$BH$5:$BH$467,"Executed",'Grid GenerationQueue'!$BB$5:$BB$467,"&lt;"&amp;$BE$3)</f>
        <v>0</v>
      </c>
      <c r="BE219">
        <f>SUMIFS('Grid GenerationQueue'!AF$5:AF$467,'Grid GenerationQueue'!$AX$5:$AX$467,$B219,'Grid GenerationQueue'!$AY$5:$AY$467,$C219,'Grid GenerationQueue'!$BH$5:$BH$467,"Executed",'Grid GenerationQueue'!$BB$5:$BB$467,"&lt;"&amp;$BE$3)</f>
        <v>0</v>
      </c>
      <c r="BF219">
        <f>SUMIFS('Grid GenerationQueue'!AG$5:AG$467,'Grid GenerationQueue'!$AX$5:$AX$467,$B219,'Grid GenerationQueue'!$AY$5:$AY$467,$C219,'Grid GenerationQueue'!$BH$5:$BH$467,"Executed",'Grid GenerationQueue'!$BB$5:$BB$467,"&lt;"&amp;$BE$3)</f>
        <v>0</v>
      </c>
      <c r="BG219">
        <f>SUMIFS('Grid GenerationQueue'!AH$5:AH$467,'Grid GenerationQueue'!$AX$5:$AX$467,$B219,'Grid GenerationQueue'!$AY$5:$AY$467,$C219,'Grid GenerationQueue'!$BH$5:$BH$467,"Executed",'Grid GenerationQueue'!$BB$5:$BB$467,"&lt;"&amp;$BE$3)</f>
        <v>0</v>
      </c>
      <c r="BH219">
        <f>SUMIFS('Grid GenerationQueue'!AI$5:AI$467,'Grid GenerationQueue'!$AX$5:$AX$467,$B219,'Grid GenerationQueue'!$AY$5:$AY$467,$C219,'Grid GenerationQueue'!$BH$5:$BH$467,"Executed",'Grid GenerationQueue'!$BB$5:$BB$467,"&lt;"&amp;$BE$3)</f>
        <v>0</v>
      </c>
      <c r="BI219">
        <f>SUMIFS('Grid GenerationQueue'!AJ$5:AJ$467,'Grid GenerationQueue'!$AX$5:$AX$467,$B219,'Grid GenerationQueue'!$AY$5:$AY$467,$C219,'Grid GenerationQueue'!$BH$5:$BH$467,"Executed",'Grid GenerationQueue'!$BB$5:$BB$467,"&lt;"&amp;$BE$3)</f>
        <v>0</v>
      </c>
      <c r="BJ219">
        <f>SUMIFS('Grid GenerationQueue'!AK$5:AK$467,'Grid GenerationQueue'!$AX$5:$AX$467,$B219,'Grid GenerationQueue'!$AY$5:$AY$467,$C219,'Grid GenerationQueue'!$BH$5:$BH$467,"Executed",'Grid GenerationQueue'!$BB$5:$BB$467,"&lt;"&amp;$BE$3)</f>
        <v>0</v>
      </c>
      <c r="BK219">
        <f>SUMIFS('Grid GenerationQueue'!AL$5:AL$467,'Grid GenerationQueue'!$AX$5:$AX$467,$B219,'Grid GenerationQueue'!$AY$5:$AY$467,$C219,'Grid GenerationQueue'!$BH$5:$BH$467,"Executed",'Grid GenerationQueue'!$BB$5:$BB$467,"&lt;"&amp;$BE$3)</f>
        <v>0</v>
      </c>
      <c r="BL219">
        <f>SUMIFS('Grid GenerationQueue'!AM$5:AM$467,'Grid GenerationQueue'!$AX$5:$AX$467,$B219,'Grid GenerationQueue'!$AY$5:$AY$467,$C219,'Grid GenerationQueue'!$BH$5:$BH$467,"Executed",'Grid GenerationQueue'!$BB$5:$BB$467,"&lt;"&amp;$BE$3)</f>
        <v>0</v>
      </c>
      <c r="BM219">
        <f>SUMIFS('Grid GenerationQueue'!AN$5:AN$467,'Grid GenerationQueue'!$AX$5:$AX$467,$B219,'Grid GenerationQueue'!$AY$5:$AY$467,$C219,'Grid GenerationQueue'!$BH$5:$BH$467,"Executed",'Grid GenerationQueue'!$BB$5:$BB$467,"&lt;"&amp;$BE$3)</f>
        <v>0</v>
      </c>
      <c r="BN219">
        <f>SUMIFS('Grid GenerationQueue'!AO$5:AO$467,'Grid GenerationQueue'!$AX$5:$AX$467,$B219,'Grid GenerationQueue'!$AY$5:$AY$467,$C219,'Grid GenerationQueue'!$BH$5:$BH$467,"Executed",'Grid GenerationQueue'!$BB$5:$BB$467,"&lt;"&amp;$BE$3)</f>
        <v>0</v>
      </c>
      <c r="BO219">
        <f>SUMIFS('Grid GenerationQueue'!AP$5:AP$467,'Grid GenerationQueue'!$AX$5:$AX$467,$B219,'Grid GenerationQueue'!$AY$5:$AY$467,$C219,'Grid GenerationQueue'!$BH$5:$BH$467,"Executed",'Grid GenerationQueue'!$BB$5:$BB$467,"&lt;"&amp;$BE$3)</f>
        <v>0</v>
      </c>
      <c r="BQ219">
        <f>SUMIFS('Grid GenerationQueue'!AE$5:AE$467,'Grid GenerationQueue'!$AX$5:$AX$467,$B219,'Grid GenerationQueue'!$AY$5:$AY$467,$C219,'Grid GenerationQueue'!$BF$5:$BF$467,"&lt;&gt;"&amp;"",'Grid GenerationQueue'!$BB$5:$BB$467,"&lt;"&amp;$BE$3)</f>
        <v>0</v>
      </c>
      <c r="BR219">
        <f>SUMIFS('Grid GenerationQueue'!AF$5:AF$467,'Grid GenerationQueue'!$AX$5:$AX$467,$B219,'Grid GenerationQueue'!$AY$5:$AY$467,$C219,'Grid GenerationQueue'!$BF$5:$BF$467,"&lt;&gt;"&amp;"",'Grid GenerationQueue'!$BB$5:$BB$467,"&lt;"&amp;$BE$3)</f>
        <v>0</v>
      </c>
      <c r="BS219">
        <f>SUMIFS('Grid GenerationQueue'!AG$5:AG$467,'Grid GenerationQueue'!$AX$5:$AX$467,$B219,'Grid GenerationQueue'!$AY$5:$AY$467,$C219,'Grid GenerationQueue'!$BF$5:$BF$467,"&lt;&gt;"&amp;"",'Grid GenerationQueue'!$BB$5:$BB$467,"&lt;"&amp;$BE$3)</f>
        <v>0</v>
      </c>
      <c r="BT219">
        <f>SUMIFS('Grid GenerationQueue'!AH$5:AH$467,'Grid GenerationQueue'!$AX$5:$AX$467,$B219,'Grid GenerationQueue'!$AY$5:$AY$467,$C219,'Grid GenerationQueue'!$BF$5:$BF$467,"&lt;&gt;"&amp;"",'Grid GenerationQueue'!$BB$5:$BB$467,"&lt;"&amp;$BE$3)</f>
        <v>0</v>
      </c>
      <c r="BU219">
        <f>SUMIFS('Grid GenerationQueue'!AI$5:AI$467,'Grid GenerationQueue'!$AX$5:$AX$467,$B219,'Grid GenerationQueue'!$AY$5:$AY$467,$C219,'Grid GenerationQueue'!$BF$5:$BF$467,"&lt;&gt;"&amp;"",'Grid GenerationQueue'!$BB$5:$BB$467,"&lt;"&amp;$BE$3)</f>
        <v>0</v>
      </c>
      <c r="BV219">
        <f>SUMIFS('Grid GenerationQueue'!AJ$5:AJ$467,'Grid GenerationQueue'!$AX$5:$AX$467,$B219,'Grid GenerationQueue'!$AY$5:$AY$467,$C219,'Grid GenerationQueue'!$BF$5:$BF$467,"&lt;&gt;"&amp;"",'Grid GenerationQueue'!$BB$5:$BB$467,"&lt;"&amp;$BE$3)</f>
        <v>0</v>
      </c>
      <c r="BW219">
        <f>SUMIFS('Grid GenerationQueue'!AK$5:AK$467,'Grid GenerationQueue'!$AX$5:$AX$467,$B219,'Grid GenerationQueue'!$AY$5:$AY$467,$C219,'Grid GenerationQueue'!$BF$5:$BF$467,"&lt;&gt;"&amp;"",'Grid GenerationQueue'!$BB$5:$BB$467,"&lt;"&amp;$BE$3)</f>
        <v>0</v>
      </c>
      <c r="BX219">
        <f>SUMIFS('Grid GenerationQueue'!AL$5:AL$467,'Grid GenerationQueue'!$AX$5:$AX$467,$B219,'Grid GenerationQueue'!$AY$5:$AY$467,$C219,'Grid GenerationQueue'!$BF$5:$BF$467,"&lt;&gt;"&amp;"",'Grid GenerationQueue'!$BB$5:$BB$467,"&lt;"&amp;$BE$3)</f>
        <v>0</v>
      </c>
      <c r="BY219">
        <f>SUMIFS('Grid GenerationQueue'!AM$5:AM$467,'Grid GenerationQueue'!$AX$5:$AX$467,$B219,'Grid GenerationQueue'!$AY$5:$AY$467,$C219,'Grid GenerationQueue'!$BF$5:$BF$467,"&lt;&gt;"&amp;"",'Grid GenerationQueue'!$BB$5:$BB$467,"&lt;"&amp;$BE$3)</f>
        <v>0</v>
      </c>
      <c r="BZ219">
        <f>SUMIFS('Grid GenerationQueue'!AN$5:AN$467,'Grid GenerationQueue'!$AX$5:$AX$467,$B219,'Grid GenerationQueue'!$AY$5:$AY$467,$C219,'Grid GenerationQueue'!$BF$5:$BF$467,"&lt;&gt;"&amp;"",'Grid GenerationQueue'!$BB$5:$BB$467,"&lt;"&amp;$BE$3)</f>
        <v>0</v>
      </c>
      <c r="CA219">
        <f>SUMIFS('Grid GenerationQueue'!AO$5:AO$467,'Grid GenerationQueue'!$AX$5:$AX$467,$B219,'Grid GenerationQueue'!$AY$5:$AY$467,$C219,'Grid GenerationQueue'!$BF$5:$BF$467,"&lt;&gt;"&amp;"",'Grid GenerationQueue'!$BB$5:$BB$467,"&lt;"&amp;$BE$3)</f>
        <v>0</v>
      </c>
      <c r="CB219">
        <f>SUMIFS('Grid GenerationQueue'!AP$5:AP$467,'Grid GenerationQueue'!$AX$5:$AX$467,$B219,'Grid GenerationQueue'!$AY$5:$AY$467,$C219,'Grid GenerationQueue'!$BF$5:$BF$467,"&lt;&gt;"&amp;"",'Grid GenerationQueue'!$BB$5:$BB$467,"&lt;"&amp;$BE$3)</f>
        <v>0</v>
      </c>
      <c r="CD219">
        <f>SUMIFS('Grid GenerationQueue'!AE$5:AE$467,'Grid GenerationQueue'!$AX$5:$AX$467,$B219,'Grid GenerationQueue'!$AY$5:$AY$467,$C219,'Grid GenerationQueue'!$BB$5:$BB$467,"&lt;"&amp;$BE$3)</f>
        <v>151.30000000000001</v>
      </c>
      <c r="CE219">
        <f>SUMIFS('Grid GenerationQueue'!AF$5:AF$467,'Grid GenerationQueue'!$AX$5:$AX$467,$B219,'Grid GenerationQueue'!$AY$5:$AY$467,$C219,'Grid GenerationQueue'!$BB$5:$BB$467,"&lt;"&amp;$BE$3)</f>
        <v>0</v>
      </c>
      <c r="CF219">
        <f>SUMIFS('Grid GenerationQueue'!AG$5:AG$467,'Grid GenerationQueue'!$AX$5:$AX$467,$B219,'Grid GenerationQueue'!$AY$5:$AY$467,$C219,'Grid GenerationQueue'!$BB$5:$BB$467,"&lt;"&amp;$BE$3)</f>
        <v>0</v>
      </c>
      <c r="CG219">
        <f>SUMIFS('Grid GenerationQueue'!AH$5:AH$467,'Grid GenerationQueue'!$AX$5:$AX$467,$B219,'Grid GenerationQueue'!$AY$5:$AY$467,$C219,'Grid GenerationQueue'!$BB$5:$BB$467,"&lt;"&amp;$BE$3)</f>
        <v>0</v>
      </c>
      <c r="CH219">
        <f>SUMIFS('Grid GenerationQueue'!AI$5:AI$467,'Grid GenerationQueue'!$AX$5:$AX$467,$B219,'Grid GenerationQueue'!$AY$5:$AY$467,$C219,'Grid GenerationQueue'!$BB$5:$BB$467,"&lt;"&amp;$BE$3)</f>
        <v>0</v>
      </c>
      <c r="CI219">
        <f>SUMIFS('Grid GenerationQueue'!AJ$5:AJ$467,'Grid GenerationQueue'!$AX$5:$AX$467,$B219,'Grid GenerationQueue'!$AY$5:$AY$467,$C219,'Grid GenerationQueue'!$BB$5:$BB$467,"&lt;"&amp;$BE$3)</f>
        <v>0</v>
      </c>
      <c r="CJ219">
        <f>SUMIFS('Grid GenerationQueue'!AK$5:AK$467,'Grid GenerationQueue'!$AX$5:$AX$467,$B219,'Grid GenerationQueue'!$AY$5:$AY$467,$C219,'Grid GenerationQueue'!$BB$5:$BB$467,"&lt;"&amp;$BE$3)</f>
        <v>0</v>
      </c>
      <c r="CK219">
        <f>SUMIFS('Grid GenerationQueue'!AL$5:AL$467,'Grid GenerationQueue'!$AX$5:$AX$467,$B219,'Grid GenerationQueue'!$AY$5:$AY$467,$C219,'Grid GenerationQueue'!$BB$5:$BB$467,"&lt;"&amp;$BE$3)</f>
        <v>0</v>
      </c>
      <c r="CL219">
        <f>SUMIFS('Grid GenerationQueue'!AM$5:AM$467,'Grid GenerationQueue'!$AX$5:$AX$467,$B219,'Grid GenerationQueue'!$AY$5:$AY$467,$C219,'Grid GenerationQueue'!$BB$5:$BB$467,"&lt;"&amp;$BE$3)</f>
        <v>0</v>
      </c>
      <c r="CM219">
        <f>SUMIFS('Grid GenerationQueue'!AN$5:AN$467,'Grid GenerationQueue'!$AX$5:$AX$467,$B219,'Grid GenerationQueue'!$AY$5:$AY$467,$C219,'Grid GenerationQueue'!$BB$5:$BB$467,"&lt;"&amp;$BE$3)</f>
        <v>0</v>
      </c>
      <c r="CN219">
        <f>SUMIFS('Grid GenerationQueue'!AO$5:AO$467,'Grid GenerationQueue'!$AX$5:$AX$467,$B219,'Grid GenerationQueue'!$AY$5:$AY$467,$C219,'Grid GenerationQueue'!$BB$5:$BB$467,"&lt;"&amp;$BE$3)</f>
        <v>0</v>
      </c>
      <c r="CO219">
        <f>SUMIFS('Grid GenerationQueue'!AP$5:AP$467,'Grid GenerationQueue'!$AX$5:$AX$467,$B219,'Grid GenerationQueue'!$AY$5:$AY$467,$C219,'Grid GenerationQueue'!$BB$5:$BB$467,"&lt;"&amp;$BE$3)</f>
        <v>0</v>
      </c>
    </row>
    <row r="220" spans="1:93" x14ac:dyDescent="0.35">
      <c r="A220" t="s">
        <v>4644</v>
      </c>
      <c r="B220" t="s">
        <v>4459</v>
      </c>
      <c r="C220">
        <v>115</v>
      </c>
      <c r="D220">
        <f>SUMIFS('Grid GenerationQueue'!AE$5:AE$467,'Grid GenerationQueue'!$AX$5:$AX$467,$B220,'Grid GenerationQueue'!$AY$5:$AY$467,$C220,'Grid GenerationQueue'!$BI$5:$BI$467,"&lt;4")</f>
        <v>0</v>
      </c>
      <c r="E220">
        <f>SUMIFS('Grid GenerationQueue'!AF$5:AF$467,'Grid GenerationQueue'!$AX$5:$AX$467,$B220,'Grid GenerationQueue'!$AY$5:$AY$467,$C220,'Grid GenerationQueue'!$BI$5:$BI$467,"&lt;4")</f>
        <v>0</v>
      </c>
      <c r="F220">
        <f>SUMIFS('Grid GenerationQueue'!AG$5:AG$467,'Grid GenerationQueue'!$AX$5:$AX$467,$B220,'Grid GenerationQueue'!$AY$5:$AY$467,$C220,'Grid GenerationQueue'!$BI$5:$BI$467,"&lt;4")</f>
        <v>0</v>
      </c>
      <c r="G220">
        <f>SUMIFS('Grid GenerationQueue'!AH$5:AH$467,'Grid GenerationQueue'!$AX$5:$AX$467,$B220,'Grid GenerationQueue'!$AY$5:$AY$467,$C220,'Grid GenerationQueue'!$BI$5:$BI$467,"&lt;4")</f>
        <v>0</v>
      </c>
      <c r="H220">
        <f>SUMIFS('Grid GenerationQueue'!AI$5:AI$467,'Grid GenerationQueue'!$AX$5:$AX$467,$B220,'Grid GenerationQueue'!$AY$5:$AY$467,$C220,'Grid GenerationQueue'!$BI$5:$BI$467,"&lt;4")</f>
        <v>0</v>
      </c>
      <c r="I220">
        <f>SUMIFS('Grid GenerationQueue'!AJ$5:AJ$467,'Grid GenerationQueue'!$AX$5:$AX$467,$B220,'Grid GenerationQueue'!$AY$5:$AY$467,$C220,'Grid GenerationQueue'!$BI$5:$BI$467,"&lt;4")</f>
        <v>0</v>
      </c>
      <c r="J220">
        <f>SUMIFS('Grid GenerationQueue'!AK$5:AK$467,'Grid GenerationQueue'!$AX$5:$AX$467,$B220,'Grid GenerationQueue'!$AY$5:$AY$467,$C220,'Grid GenerationQueue'!$BI$5:$BI$467,"&lt;4")</f>
        <v>0</v>
      </c>
      <c r="K220">
        <f>SUMIFS('Grid GenerationQueue'!AL$5:AL$467,'Grid GenerationQueue'!$AX$5:$AX$467,$B220,'Grid GenerationQueue'!$AY$5:$AY$467,$C220,'Grid GenerationQueue'!$BI$5:$BI$467,"&lt;4")</f>
        <v>0</v>
      </c>
      <c r="L220">
        <f>SUMIFS('Grid GenerationQueue'!AM$5:AM$467,'Grid GenerationQueue'!$AX$5:$AX$467,$B220,'Grid GenerationQueue'!$AY$5:$AY$467,$C220,'Grid GenerationQueue'!$BI$5:$BI$467,"&lt;4")</f>
        <v>0</v>
      </c>
      <c r="M220">
        <f>SUMIFS('Grid GenerationQueue'!AN$5:AN$467,'Grid GenerationQueue'!$AX$5:$AX$467,$B220,'Grid GenerationQueue'!$AY$5:$AY$467,$C220,'Grid GenerationQueue'!$BI$5:$BI$467,"&lt;4")</f>
        <v>0</v>
      </c>
      <c r="N220">
        <f>SUMIFS('Grid GenerationQueue'!AO$5:AO$467,'Grid GenerationQueue'!$AX$5:$AX$467,$B220,'Grid GenerationQueue'!$AY$5:$AY$467,$C220,'Grid GenerationQueue'!$BI$5:$BI$467,"&lt;4")</f>
        <v>0</v>
      </c>
      <c r="O220">
        <f>SUMIFS('Grid GenerationQueue'!AP$5:AP$467,'Grid GenerationQueue'!$AX$5:$AX$467,$B220,'Grid GenerationQueue'!$AY$5:$AY$467,$C220,'Grid GenerationQueue'!$BI$5:$BI$467,"&lt;4")</f>
        <v>0</v>
      </c>
      <c r="Q220">
        <f>SUMIFS('Grid GenerationQueue'!AE$5:AE$467,'Grid GenerationQueue'!$AX$5:$AX$467,$B220,'Grid GenerationQueue'!$AY$5:$AY$467,$C220,'Grid GenerationQueue'!$BH$5:$BH$467,"Executed")</f>
        <v>0</v>
      </c>
      <c r="R220">
        <f>SUMIFS('Grid GenerationQueue'!AF$5:AF$467,'Grid GenerationQueue'!$AX$5:$AX$467,$B220,'Grid GenerationQueue'!$AY$5:$AY$467,$C220,'Grid GenerationQueue'!$BH$5:$BH$467,"Executed")</f>
        <v>0</v>
      </c>
      <c r="S220">
        <f>SUMIFS('Grid GenerationQueue'!AG$5:AG$467,'Grid GenerationQueue'!$AX$5:$AX$467,$B220,'Grid GenerationQueue'!$AY$5:$AY$467,$C220,'Grid GenerationQueue'!$BH$5:$BH$467,"Executed")</f>
        <v>0</v>
      </c>
      <c r="T220">
        <f>SUMIFS('Grid GenerationQueue'!AH$5:AH$467,'Grid GenerationQueue'!$AX$5:$AX$467,$B220,'Grid GenerationQueue'!$AY$5:$AY$467,$C220,'Grid GenerationQueue'!$BH$5:$BH$467,"Executed")</f>
        <v>0</v>
      </c>
      <c r="U220">
        <f>SUMIFS('Grid GenerationQueue'!AI$5:AI$467,'Grid GenerationQueue'!$AX$5:$AX$467,$B220,'Grid GenerationQueue'!$AY$5:$AY$467,$C220,'Grid GenerationQueue'!$BH$5:$BH$467,"Executed")</f>
        <v>0</v>
      </c>
      <c r="V220">
        <f>SUMIFS('Grid GenerationQueue'!AJ$5:AJ$467,'Grid GenerationQueue'!$AX$5:$AX$467,$B220,'Grid GenerationQueue'!$AY$5:$AY$467,$C220,'Grid GenerationQueue'!$BH$5:$BH$467,"Executed")</f>
        <v>0</v>
      </c>
      <c r="W220">
        <f>SUMIFS('Grid GenerationQueue'!AK$5:AK$467,'Grid GenerationQueue'!$AX$5:$AX$467,$B220,'Grid GenerationQueue'!$AY$5:$AY$467,$C220,'Grid GenerationQueue'!$BH$5:$BH$467,"Executed")</f>
        <v>0</v>
      </c>
      <c r="X220">
        <f>SUMIFS('Grid GenerationQueue'!AL$5:AL$467,'Grid GenerationQueue'!$AX$5:$AX$467,$B220,'Grid GenerationQueue'!$AY$5:$AY$467,$C220,'Grid GenerationQueue'!$BH$5:$BH$467,"Executed")</f>
        <v>0</v>
      </c>
      <c r="Y220">
        <f>SUMIFS('Grid GenerationQueue'!AM$5:AM$467,'Grid GenerationQueue'!$AX$5:$AX$467,$B220,'Grid GenerationQueue'!$AY$5:$AY$467,$C220,'Grid GenerationQueue'!$BH$5:$BH$467,"Executed")</f>
        <v>0</v>
      </c>
      <c r="Z220">
        <f>SUMIFS('Grid GenerationQueue'!AN$5:AN$467,'Grid GenerationQueue'!$AX$5:$AX$467,$B220,'Grid GenerationQueue'!$AY$5:$AY$467,$C220,'Grid GenerationQueue'!$BH$5:$BH$467,"Executed")</f>
        <v>0</v>
      </c>
      <c r="AA220">
        <f>SUMIFS('Grid GenerationQueue'!AO$5:AO$467,'Grid GenerationQueue'!$AX$5:$AX$467,$B220,'Grid GenerationQueue'!$AY$5:$AY$467,$C220,'Grid GenerationQueue'!$BH$5:$BH$467,"Executed")</f>
        <v>0</v>
      </c>
      <c r="AB220">
        <f>SUMIFS('Grid GenerationQueue'!AP$5:AP$467,'Grid GenerationQueue'!$AX$5:$AX$467,$B220,'Grid GenerationQueue'!$AY$5:$AY$467,$C220,'Grid GenerationQueue'!$BH$5:$BH$467,"Executed")</f>
        <v>0</v>
      </c>
      <c r="AD220">
        <f>SUMIFS('Grid GenerationQueue'!AE$5:AE$467,'Grid GenerationQueue'!$AX$5:$AX$467,$B220,'Grid GenerationQueue'!$AY$5:$AY$467,$C220,'Grid GenerationQueue'!$BF$5:$BF$467,"&lt;&gt;"&amp;"")</f>
        <v>51.401000000000003</v>
      </c>
      <c r="AE220">
        <f>SUMIFS('Grid GenerationQueue'!AF$5:AF$467,'Grid GenerationQueue'!$AX$5:$AX$467,$B220,'Grid GenerationQueue'!$AY$5:$AY$467,$C220,'Grid GenerationQueue'!$BF$5:$BF$467,"&lt;&gt;"&amp;"")</f>
        <v>0</v>
      </c>
      <c r="AF220">
        <f>SUMIFS('Grid GenerationQueue'!AG$5:AG$467,'Grid GenerationQueue'!$AX$5:$AX$467,$B220,'Grid GenerationQueue'!$AY$5:$AY$467,$C220,'Grid GenerationQueue'!$BF$5:$BF$467,"&lt;&gt;"&amp;"")</f>
        <v>0</v>
      </c>
      <c r="AG220">
        <f>SUMIFS('Grid GenerationQueue'!AH$5:AH$467,'Grid GenerationQueue'!$AX$5:$AX$467,$B220,'Grid GenerationQueue'!$AY$5:$AY$467,$C220,'Grid GenerationQueue'!$BF$5:$BF$467,"&lt;&gt;"&amp;"")</f>
        <v>0</v>
      </c>
      <c r="AH220">
        <f>SUMIFS('Grid GenerationQueue'!AI$5:AI$467,'Grid GenerationQueue'!$AX$5:$AX$467,$B220,'Grid GenerationQueue'!$AY$5:$AY$467,$C220,'Grid GenerationQueue'!$BF$5:$BF$467,"&lt;&gt;"&amp;"")</f>
        <v>103.455</v>
      </c>
      <c r="AI220">
        <f>SUMIFS('Grid GenerationQueue'!AJ$5:AJ$467,'Grid GenerationQueue'!$AX$5:$AX$467,$B220,'Grid GenerationQueue'!$AY$5:$AY$467,$C220,'Grid GenerationQueue'!$BF$5:$BF$467,"&lt;&gt;"&amp;"")</f>
        <v>0</v>
      </c>
      <c r="AJ220">
        <f>SUMIFS('Grid GenerationQueue'!AK$5:AK$467,'Grid GenerationQueue'!$AX$5:$AX$467,$B220,'Grid GenerationQueue'!$AY$5:$AY$467,$C220,'Grid GenerationQueue'!$BF$5:$BF$467,"&lt;&gt;"&amp;"")</f>
        <v>0</v>
      </c>
      <c r="AK220">
        <f>SUMIFS('Grid GenerationQueue'!AL$5:AL$467,'Grid GenerationQueue'!$AX$5:$AX$467,$B220,'Grid GenerationQueue'!$AY$5:$AY$467,$C220,'Grid GenerationQueue'!$BF$5:$BF$467,"&lt;&gt;"&amp;"")</f>
        <v>0</v>
      </c>
      <c r="AL220">
        <f>SUMIFS('Grid GenerationQueue'!AM$5:AM$467,'Grid GenerationQueue'!$AX$5:$AX$467,$B220,'Grid GenerationQueue'!$AY$5:$AY$467,$C220,'Grid GenerationQueue'!$BF$5:$BF$467,"&lt;&gt;"&amp;"")</f>
        <v>0</v>
      </c>
      <c r="AM220">
        <f>SUMIFS('Grid GenerationQueue'!AN$5:AN$467,'Grid GenerationQueue'!$AX$5:$AX$467,$B220,'Grid GenerationQueue'!$AY$5:$AY$467,$C220,'Grid GenerationQueue'!$BF$5:$BF$467,"&lt;&gt;"&amp;"")</f>
        <v>0</v>
      </c>
      <c r="AN220">
        <f>SUMIFS('Grid GenerationQueue'!AO$5:AO$467,'Grid GenerationQueue'!$AX$5:$AX$467,$B220,'Grid GenerationQueue'!$AY$5:$AY$467,$C220,'Grid GenerationQueue'!$BF$5:$BF$467,"&lt;&gt;"&amp;"")</f>
        <v>0</v>
      </c>
      <c r="AO220">
        <f>SUMIFS('Grid GenerationQueue'!AP$5:AP$467,'Grid GenerationQueue'!$AX$5:$AX$467,$B220,'Grid GenerationQueue'!$AY$5:$AY$467,$C220,'Grid GenerationQueue'!$BF$5:$BF$467,"&lt;&gt;"&amp;"")</f>
        <v>0</v>
      </c>
      <c r="AQ220">
        <f>SUMIFS('Grid GenerationQueue'!AE$5:AE$467,'Grid GenerationQueue'!$AX$5:$AX$467,$B220,'Grid GenerationQueue'!$AY$5:$AY$467,$C220)</f>
        <v>152.30100000000002</v>
      </c>
      <c r="AR220">
        <f>SUMIFS('Grid GenerationQueue'!AF$5:AF$467,'Grid GenerationQueue'!$AX$5:$AX$467,$B220,'Grid GenerationQueue'!$AY$5:$AY$467,$C220)</f>
        <v>0</v>
      </c>
      <c r="AS220">
        <f>SUMIFS('Grid GenerationQueue'!AG$5:AG$467,'Grid GenerationQueue'!$AX$5:$AX$467,$B220,'Grid GenerationQueue'!$AY$5:$AY$467,$C220)</f>
        <v>0</v>
      </c>
      <c r="AT220">
        <f>SUMIFS('Grid GenerationQueue'!AH$5:AH$467,'Grid GenerationQueue'!$AX$5:$AX$467,$B220,'Grid GenerationQueue'!$AY$5:$AY$467,$C220)</f>
        <v>0</v>
      </c>
      <c r="AU220">
        <f>SUMIFS('Grid GenerationQueue'!AI$5:AI$467,'Grid GenerationQueue'!$AX$5:$AX$467,$B220,'Grid GenerationQueue'!$AY$5:$AY$467,$C220)</f>
        <v>103.455</v>
      </c>
      <c r="AV220">
        <f>SUMIFS('Grid GenerationQueue'!AJ$5:AJ$467,'Grid GenerationQueue'!$AX$5:$AX$467,$B220,'Grid GenerationQueue'!$AY$5:$AY$467,$C220)</f>
        <v>0</v>
      </c>
      <c r="AW220">
        <f>SUMIFS('Grid GenerationQueue'!AK$5:AK$467,'Grid GenerationQueue'!$AX$5:$AX$467,$B220,'Grid GenerationQueue'!$AY$5:$AY$467,$C220)</f>
        <v>0</v>
      </c>
      <c r="AX220">
        <f>SUMIFS('Grid GenerationQueue'!AL$5:AL$467,'Grid GenerationQueue'!$AX$5:$AX$467,$B220,'Grid GenerationQueue'!$AY$5:$AY$467,$C220)</f>
        <v>0</v>
      </c>
      <c r="AY220">
        <f>SUMIFS('Grid GenerationQueue'!AM$5:AM$467,'Grid GenerationQueue'!$AX$5:$AX$467,$B220,'Grid GenerationQueue'!$AY$5:$AY$467,$C220)</f>
        <v>0</v>
      </c>
      <c r="AZ220">
        <f>SUMIFS('Grid GenerationQueue'!AN$5:AN$467,'Grid GenerationQueue'!$AX$5:$AX$467,$B220,'Grid GenerationQueue'!$AY$5:$AY$467,$C220)</f>
        <v>0</v>
      </c>
      <c r="BA220">
        <f>SUMIFS('Grid GenerationQueue'!AO$5:AO$467,'Grid GenerationQueue'!$AX$5:$AX$467,$B220,'Grid GenerationQueue'!$AY$5:$AY$467,$C220)</f>
        <v>0</v>
      </c>
      <c r="BB220">
        <f>SUMIFS('Grid GenerationQueue'!AP$5:AP$467,'Grid GenerationQueue'!$AX$5:$AX$467,$B220,'Grid GenerationQueue'!$AY$5:$AY$467,$C220)</f>
        <v>0</v>
      </c>
      <c r="BD220">
        <f>SUMIFS('Grid GenerationQueue'!AE$5:AE$467,'Grid GenerationQueue'!$AX$5:$AX$467,$B220,'Grid GenerationQueue'!$AY$5:$AY$467,$C220,'Grid GenerationQueue'!$BH$5:$BH$467,"Executed",'Grid GenerationQueue'!$BB$5:$BB$467,"&lt;"&amp;$BE$3)</f>
        <v>0</v>
      </c>
      <c r="BE220">
        <f>SUMIFS('Grid GenerationQueue'!AF$5:AF$467,'Grid GenerationQueue'!$AX$5:$AX$467,$B220,'Grid GenerationQueue'!$AY$5:$AY$467,$C220,'Grid GenerationQueue'!$BH$5:$BH$467,"Executed",'Grid GenerationQueue'!$BB$5:$BB$467,"&lt;"&amp;$BE$3)</f>
        <v>0</v>
      </c>
      <c r="BF220">
        <f>SUMIFS('Grid GenerationQueue'!AG$5:AG$467,'Grid GenerationQueue'!$AX$5:$AX$467,$B220,'Grid GenerationQueue'!$AY$5:$AY$467,$C220,'Grid GenerationQueue'!$BH$5:$BH$467,"Executed",'Grid GenerationQueue'!$BB$5:$BB$467,"&lt;"&amp;$BE$3)</f>
        <v>0</v>
      </c>
      <c r="BG220">
        <f>SUMIFS('Grid GenerationQueue'!AH$5:AH$467,'Grid GenerationQueue'!$AX$5:$AX$467,$B220,'Grid GenerationQueue'!$AY$5:$AY$467,$C220,'Grid GenerationQueue'!$BH$5:$BH$467,"Executed",'Grid GenerationQueue'!$BB$5:$BB$467,"&lt;"&amp;$BE$3)</f>
        <v>0</v>
      </c>
      <c r="BH220">
        <f>SUMIFS('Grid GenerationQueue'!AI$5:AI$467,'Grid GenerationQueue'!$AX$5:$AX$467,$B220,'Grid GenerationQueue'!$AY$5:$AY$467,$C220,'Grid GenerationQueue'!$BH$5:$BH$467,"Executed",'Grid GenerationQueue'!$BB$5:$BB$467,"&lt;"&amp;$BE$3)</f>
        <v>0</v>
      </c>
      <c r="BI220">
        <f>SUMIFS('Grid GenerationQueue'!AJ$5:AJ$467,'Grid GenerationQueue'!$AX$5:$AX$467,$B220,'Grid GenerationQueue'!$AY$5:$AY$467,$C220,'Grid GenerationQueue'!$BH$5:$BH$467,"Executed",'Grid GenerationQueue'!$BB$5:$BB$467,"&lt;"&amp;$BE$3)</f>
        <v>0</v>
      </c>
      <c r="BJ220">
        <f>SUMIFS('Grid GenerationQueue'!AK$5:AK$467,'Grid GenerationQueue'!$AX$5:$AX$467,$B220,'Grid GenerationQueue'!$AY$5:$AY$467,$C220,'Grid GenerationQueue'!$BH$5:$BH$467,"Executed",'Grid GenerationQueue'!$BB$5:$BB$467,"&lt;"&amp;$BE$3)</f>
        <v>0</v>
      </c>
      <c r="BK220">
        <f>SUMIFS('Grid GenerationQueue'!AL$5:AL$467,'Grid GenerationQueue'!$AX$5:$AX$467,$B220,'Grid GenerationQueue'!$AY$5:$AY$467,$C220,'Grid GenerationQueue'!$BH$5:$BH$467,"Executed",'Grid GenerationQueue'!$BB$5:$BB$467,"&lt;"&amp;$BE$3)</f>
        <v>0</v>
      </c>
      <c r="BL220">
        <f>SUMIFS('Grid GenerationQueue'!AM$5:AM$467,'Grid GenerationQueue'!$AX$5:$AX$467,$B220,'Grid GenerationQueue'!$AY$5:$AY$467,$C220,'Grid GenerationQueue'!$BH$5:$BH$467,"Executed",'Grid GenerationQueue'!$BB$5:$BB$467,"&lt;"&amp;$BE$3)</f>
        <v>0</v>
      </c>
      <c r="BM220">
        <f>SUMIFS('Grid GenerationQueue'!AN$5:AN$467,'Grid GenerationQueue'!$AX$5:$AX$467,$B220,'Grid GenerationQueue'!$AY$5:$AY$467,$C220,'Grid GenerationQueue'!$BH$5:$BH$467,"Executed",'Grid GenerationQueue'!$BB$5:$BB$467,"&lt;"&amp;$BE$3)</f>
        <v>0</v>
      </c>
      <c r="BN220">
        <f>SUMIFS('Grid GenerationQueue'!AO$5:AO$467,'Grid GenerationQueue'!$AX$5:$AX$467,$B220,'Grid GenerationQueue'!$AY$5:$AY$467,$C220,'Grid GenerationQueue'!$BH$5:$BH$467,"Executed",'Grid GenerationQueue'!$BB$5:$BB$467,"&lt;"&amp;$BE$3)</f>
        <v>0</v>
      </c>
      <c r="BO220">
        <f>SUMIFS('Grid GenerationQueue'!AP$5:AP$467,'Grid GenerationQueue'!$AX$5:$AX$467,$B220,'Grid GenerationQueue'!$AY$5:$AY$467,$C220,'Grid GenerationQueue'!$BH$5:$BH$467,"Executed",'Grid GenerationQueue'!$BB$5:$BB$467,"&lt;"&amp;$BE$3)</f>
        <v>0</v>
      </c>
      <c r="BQ220">
        <f>SUMIFS('Grid GenerationQueue'!AE$5:AE$467,'Grid GenerationQueue'!$AX$5:$AX$467,$B220,'Grid GenerationQueue'!$AY$5:$AY$467,$C220,'Grid GenerationQueue'!$BF$5:$BF$467,"&lt;&gt;"&amp;"",'Grid GenerationQueue'!$BB$5:$BB$467,"&lt;"&amp;$BE$3)</f>
        <v>51.401000000000003</v>
      </c>
      <c r="BR220">
        <f>SUMIFS('Grid GenerationQueue'!AF$5:AF$467,'Grid GenerationQueue'!$AX$5:$AX$467,$B220,'Grid GenerationQueue'!$AY$5:$AY$467,$C220,'Grid GenerationQueue'!$BF$5:$BF$467,"&lt;&gt;"&amp;"",'Grid GenerationQueue'!$BB$5:$BB$467,"&lt;"&amp;$BE$3)</f>
        <v>0</v>
      </c>
      <c r="BS220">
        <f>SUMIFS('Grid GenerationQueue'!AG$5:AG$467,'Grid GenerationQueue'!$AX$5:$AX$467,$B220,'Grid GenerationQueue'!$AY$5:$AY$467,$C220,'Grid GenerationQueue'!$BF$5:$BF$467,"&lt;&gt;"&amp;"",'Grid GenerationQueue'!$BB$5:$BB$467,"&lt;"&amp;$BE$3)</f>
        <v>0</v>
      </c>
      <c r="BT220">
        <f>SUMIFS('Grid GenerationQueue'!AH$5:AH$467,'Grid GenerationQueue'!$AX$5:$AX$467,$B220,'Grid GenerationQueue'!$AY$5:$AY$467,$C220,'Grid GenerationQueue'!$BF$5:$BF$467,"&lt;&gt;"&amp;"",'Grid GenerationQueue'!$BB$5:$BB$467,"&lt;"&amp;$BE$3)</f>
        <v>0</v>
      </c>
      <c r="BU220">
        <f>SUMIFS('Grid GenerationQueue'!AI$5:AI$467,'Grid GenerationQueue'!$AX$5:$AX$467,$B220,'Grid GenerationQueue'!$AY$5:$AY$467,$C220,'Grid GenerationQueue'!$BF$5:$BF$467,"&lt;&gt;"&amp;"",'Grid GenerationQueue'!$BB$5:$BB$467,"&lt;"&amp;$BE$3)</f>
        <v>103.455</v>
      </c>
      <c r="BV220">
        <f>SUMIFS('Grid GenerationQueue'!AJ$5:AJ$467,'Grid GenerationQueue'!$AX$5:$AX$467,$B220,'Grid GenerationQueue'!$AY$5:$AY$467,$C220,'Grid GenerationQueue'!$BF$5:$BF$467,"&lt;&gt;"&amp;"",'Grid GenerationQueue'!$BB$5:$BB$467,"&lt;"&amp;$BE$3)</f>
        <v>0</v>
      </c>
      <c r="BW220">
        <f>SUMIFS('Grid GenerationQueue'!AK$5:AK$467,'Grid GenerationQueue'!$AX$5:$AX$467,$B220,'Grid GenerationQueue'!$AY$5:$AY$467,$C220,'Grid GenerationQueue'!$BF$5:$BF$467,"&lt;&gt;"&amp;"",'Grid GenerationQueue'!$BB$5:$BB$467,"&lt;"&amp;$BE$3)</f>
        <v>0</v>
      </c>
      <c r="BX220">
        <f>SUMIFS('Grid GenerationQueue'!AL$5:AL$467,'Grid GenerationQueue'!$AX$5:$AX$467,$B220,'Grid GenerationQueue'!$AY$5:$AY$467,$C220,'Grid GenerationQueue'!$BF$5:$BF$467,"&lt;&gt;"&amp;"",'Grid GenerationQueue'!$BB$5:$BB$467,"&lt;"&amp;$BE$3)</f>
        <v>0</v>
      </c>
      <c r="BY220">
        <f>SUMIFS('Grid GenerationQueue'!AM$5:AM$467,'Grid GenerationQueue'!$AX$5:$AX$467,$B220,'Grid GenerationQueue'!$AY$5:$AY$467,$C220,'Grid GenerationQueue'!$BF$5:$BF$467,"&lt;&gt;"&amp;"",'Grid GenerationQueue'!$BB$5:$BB$467,"&lt;"&amp;$BE$3)</f>
        <v>0</v>
      </c>
      <c r="BZ220">
        <f>SUMIFS('Grid GenerationQueue'!AN$5:AN$467,'Grid GenerationQueue'!$AX$5:$AX$467,$B220,'Grid GenerationQueue'!$AY$5:$AY$467,$C220,'Grid GenerationQueue'!$BF$5:$BF$467,"&lt;&gt;"&amp;"",'Grid GenerationQueue'!$BB$5:$BB$467,"&lt;"&amp;$BE$3)</f>
        <v>0</v>
      </c>
      <c r="CA220">
        <f>SUMIFS('Grid GenerationQueue'!AO$5:AO$467,'Grid GenerationQueue'!$AX$5:$AX$467,$B220,'Grid GenerationQueue'!$AY$5:$AY$467,$C220,'Grid GenerationQueue'!$BF$5:$BF$467,"&lt;&gt;"&amp;"",'Grid GenerationQueue'!$BB$5:$BB$467,"&lt;"&amp;$BE$3)</f>
        <v>0</v>
      </c>
      <c r="CB220">
        <f>SUMIFS('Grid GenerationQueue'!AP$5:AP$467,'Grid GenerationQueue'!$AX$5:$AX$467,$B220,'Grid GenerationQueue'!$AY$5:$AY$467,$C220,'Grid GenerationQueue'!$BF$5:$BF$467,"&lt;&gt;"&amp;"",'Grid GenerationQueue'!$BB$5:$BB$467,"&lt;"&amp;$BE$3)</f>
        <v>0</v>
      </c>
      <c r="CD220">
        <f>SUMIFS('Grid GenerationQueue'!AE$5:AE$467,'Grid GenerationQueue'!$AX$5:$AX$467,$B220,'Grid GenerationQueue'!$AY$5:$AY$467,$C220,'Grid GenerationQueue'!$BB$5:$BB$467,"&lt;"&amp;$BE$3)</f>
        <v>152.30100000000002</v>
      </c>
      <c r="CE220">
        <f>SUMIFS('Grid GenerationQueue'!AF$5:AF$467,'Grid GenerationQueue'!$AX$5:$AX$467,$B220,'Grid GenerationQueue'!$AY$5:$AY$467,$C220,'Grid GenerationQueue'!$BB$5:$BB$467,"&lt;"&amp;$BE$3)</f>
        <v>0</v>
      </c>
      <c r="CF220">
        <f>SUMIFS('Grid GenerationQueue'!AG$5:AG$467,'Grid GenerationQueue'!$AX$5:$AX$467,$B220,'Grid GenerationQueue'!$AY$5:$AY$467,$C220,'Grid GenerationQueue'!$BB$5:$BB$467,"&lt;"&amp;$BE$3)</f>
        <v>0</v>
      </c>
      <c r="CG220">
        <f>SUMIFS('Grid GenerationQueue'!AH$5:AH$467,'Grid GenerationQueue'!$AX$5:$AX$467,$B220,'Grid GenerationQueue'!$AY$5:$AY$467,$C220,'Grid GenerationQueue'!$BB$5:$BB$467,"&lt;"&amp;$BE$3)</f>
        <v>0</v>
      </c>
      <c r="CH220">
        <f>SUMIFS('Grid GenerationQueue'!AI$5:AI$467,'Grid GenerationQueue'!$AX$5:$AX$467,$B220,'Grid GenerationQueue'!$AY$5:$AY$467,$C220,'Grid GenerationQueue'!$BB$5:$BB$467,"&lt;"&amp;$BE$3)</f>
        <v>103.455</v>
      </c>
      <c r="CI220">
        <f>SUMIFS('Grid GenerationQueue'!AJ$5:AJ$467,'Grid GenerationQueue'!$AX$5:$AX$467,$B220,'Grid GenerationQueue'!$AY$5:$AY$467,$C220,'Grid GenerationQueue'!$BB$5:$BB$467,"&lt;"&amp;$BE$3)</f>
        <v>0</v>
      </c>
      <c r="CJ220">
        <f>SUMIFS('Grid GenerationQueue'!AK$5:AK$467,'Grid GenerationQueue'!$AX$5:$AX$467,$B220,'Grid GenerationQueue'!$AY$5:$AY$467,$C220,'Grid GenerationQueue'!$BB$5:$BB$467,"&lt;"&amp;$BE$3)</f>
        <v>0</v>
      </c>
      <c r="CK220">
        <f>SUMIFS('Grid GenerationQueue'!AL$5:AL$467,'Grid GenerationQueue'!$AX$5:$AX$467,$B220,'Grid GenerationQueue'!$AY$5:$AY$467,$C220,'Grid GenerationQueue'!$BB$5:$BB$467,"&lt;"&amp;$BE$3)</f>
        <v>0</v>
      </c>
      <c r="CL220">
        <f>SUMIFS('Grid GenerationQueue'!AM$5:AM$467,'Grid GenerationQueue'!$AX$5:$AX$467,$B220,'Grid GenerationQueue'!$AY$5:$AY$467,$C220,'Grid GenerationQueue'!$BB$5:$BB$467,"&lt;"&amp;$BE$3)</f>
        <v>0</v>
      </c>
      <c r="CM220">
        <f>SUMIFS('Grid GenerationQueue'!AN$5:AN$467,'Grid GenerationQueue'!$AX$5:$AX$467,$B220,'Grid GenerationQueue'!$AY$5:$AY$467,$C220,'Grid GenerationQueue'!$BB$5:$BB$467,"&lt;"&amp;$BE$3)</f>
        <v>0</v>
      </c>
      <c r="CN220">
        <f>SUMIFS('Grid GenerationQueue'!AO$5:AO$467,'Grid GenerationQueue'!$AX$5:$AX$467,$B220,'Grid GenerationQueue'!$AY$5:$AY$467,$C220,'Grid GenerationQueue'!$BB$5:$BB$467,"&lt;"&amp;$BE$3)</f>
        <v>0</v>
      </c>
      <c r="CO220">
        <f>SUMIFS('Grid GenerationQueue'!AP$5:AP$467,'Grid GenerationQueue'!$AX$5:$AX$467,$B220,'Grid GenerationQueue'!$AY$5:$AY$467,$C220,'Grid GenerationQueue'!$BB$5:$BB$467,"&lt;"&amp;$BE$3)</f>
        <v>0</v>
      </c>
    </row>
    <row r="221" spans="1:93" x14ac:dyDescent="0.35">
      <c r="A221" t="s">
        <v>4651</v>
      </c>
      <c r="B221" t="s">
        <v>4740</v>
      </c>
      <c r="C221">
        <v>230</v>
      </c>
      <c r="D221">
        <f>SUMIFS('Grid GenerationQueue'!AE$5:AE$467,'Grid GenerationQueue'!$AX$5:$AX$467,$B221,'Grid GenerationQueue'!$AY$5:$AY$467,$C221,'Grid GenerationQueue'!$BI$5:$BI$467,"&lt;4")</f>
        <v>0</v>
      </c>
      <c r="E221">
        <f>SUMIFS('Grid GenerationQueue'!AF$5:AF$467,'Grid GenerationQueue'!$AX$5:$AX$467,$B221,'Grid GenerationQueue'!$AY$5:$AY$467,$C221,'Grid GenerationQueue'!$BI$5:$BI$467,"&lt;4")</f>
        <v>0</v>
      </c>
      <c r="F221">
        <f>SUMIFS('Grid GenerationQueue'!AG$5:AG$467,'Grid GenerationQueue'!$AX$5:$AX$467,$B221,'Grid GenerationQueue'!$AY$5:$AY$467,$C221,'Grid GenerationQueue'!$BI$5:$BI$467,"&lt;4")</f>
        <v>0</v>
      </c>
      <c r="G221">
        <f>SUMIFS('Grid GenerationQueue'!AH$5:AH$467,'Grid GenerationQueue'!$AX$5:$AX$467,$B221,'Grid GenerationQueue'!$AY$5:$AY$467,$C221,'Grid GenerationQueue'!$BI$5:$BI$467,"&lt;4")</f>
        <v>0</v>
      </c>
      <c r="H221">
        <f>SUMIFS('Grid GenerationQueue'!AI$5:AI$467,'Grid GenerationQueue'!$AX$5:$AX$467,$B221,'Grid GenerationQueue'!$AY$5:$AY$467,$C221,'Grid GenerationQueue'!$BI$5:$BI$467,"&lt;4")</f>
        <v>0</v>
      </c>
      <c r="I221">
        <f>SUMIFS('Grid GenerationQueue'!AJ$5:AJ$467,'Grid GenerationQueue'!$AX$5:$AX$467,$B221,'Grid GenerationQueue'!$AY$5:$AY$467,$C221,'Grid GenerationQueue'!$BI$5:$BI$467,"&lt;4")</f>
        <v>0</v>
      </c>
      <c r="J221">
        <f>SUMIFS('Grid GenerationQueue'!AK$5:AK$467,'Grid GenerationQueue'!$AX$5:$AX$467,$B221,'Grid GenerationQueue'!$AY$5:$AY$467,$C221,'Grid GenerationQueue'!$BI$5:$BI$467,"&lt;4")</f>
        <v>0</v>
      </c>
      <c r="K221">
        <f>SUMIFS('Grid GenerationQueue'!AL$5:AL$467,'Grid GenerationQueue'!$AX$5:$AX$467,$B221,'Grid GenerationQueue'!$AY$5:$AY$467,$C221,'Grid GenerationQueue'!$BI$5:$BI$467,"&lt;4")</f>
        <v>0</v>
      </c>
      <c r="L221">
        <f>SUMIFS('Grid GenerationQueue'!AM$5:AM$467,'Grid GenerationQueue'!$AX$5:$AX$467,$B221,'Grid GenerationQueue'!$AY$5:$AY$467,$C221,'Grid GenerationQueue'!$BI$5:$BI$467,"&lt;4")</f>
        <v>0</v>
      </c>
      <c r="M221">
        <f>SUMIFS('Grid GenerationQueue'!AN$5:AN$467,'Grid GenerationQueue'!$AX$5:$AX$467,$B221,'Grid GenerationQueue'!$AY$5:$AY$467,$C221,'Grid GenerationQueue'!$BI$5:$BI$467,"&lt;4")</f>
        <v>0</v>
      </c>
      <c r="N221">
        <f>SUMIFS('Grid GenerationQueue'!AO$5:AO$467,'Grid GenerationQueue'!$AX$5:$AX$467,$B221,'Grid GenerationQueue'!$AY$5:$AY$467,$C221,'Grid GenerationQueue'!$BI$5:$BI$467,"&lt;4")</f>
        <v>0</v>
      </c>
      <c r="O221">
        <f>SUMIFS('Grid GenerationQueue'!AP$5:AP$467,'Grid GenerationQueue'!$AX$5:$AX$467,$B221,'Grid GenerationQueue'!$AY$5:$AY$467,$C221,'Grid GenerationQueue'!$BI$5:$BI$467,"&lt;4")</f>
        <v>0</v>
      </c>
      <c r="Q221">
        <f>SUMIFS('Grid GenerationQueue'!AE$5:AE$467,'Grid GenerationQueue'!$AX$5:$AX$467,$B221,'Grid GenerationQueue'!$AY$5:$AY$467,$C221,'Grid GenerationQueue'!$BH$5:$BH$467,"Executed")</f>
        <v>0</v>
      </c>
      <c r="R221">
        <f>SUMIFS('Grid GenerationQueue'!AF$5:AF$467,'Grid GenerationQueue'!$AX$5:$AX$467,$B221,'Grid GenerationQueue'!$AY$5:$AY$467,$C221,'Grid GenerationQueue'!$BH$5:$BH$467,"Executed")</f>
        <v>0</v>
      </c>
      <c r="S221">
        <f>SUMIFS('Grid GenerationQueue'!AG$5:AG$467,'Grid GenerationQueue'!$AX$5:$AX$467,$B221,'Grid GenerationQueue'!$AY$5:$AY$467,$C221,'Grid GenerationQueue'!$BH$5:$BH$467,"Executed")</f>
        <v>0</v>
      </c>
      <c r="T221">
        <f>SUMIFS('Grid GenerationQueue'!AH$5:AH$467,'Grid GenerationQueue'!$AX$5:$AX$467,$B221,'Grid GenerationQueue'!$AY$5:$AY$467,$C221,'Grid GenerationQueue'!$BH$5:$BH$467,"Executed")</f>
        <v>0</v>
      </c>
      <c r="U221">
        <f>SUMIFS('Grid GenerationQueue'!AI$5:AI$467,'Grid GenerationQueue'!$AX$5:$AX$467,$B221,'Grid GenerationQueue'!$AY$5:$AY$467,$C221,'Grid GenerationQueue'!$BH$5:$BH$467,"Executed")</f>
        <v>0</v>
      </c>
      <c r="V221">
        <f>SUMIFS('Grid GenerationQueue'!AJ$5:AJ$467,'Grid GenerationQueue'!$AX$5:$AX$467,$B221,'Grid GenerationQueue'!$AY$5:$AY$467,$C221,'Grid GenerationQueue'!$BH$5:$BH$467,"Executed")</f>
        <v>0</v>
      </c>
      <c r="W221">
        <f>SUMIFS('Grid GenerationQueue'!AK$5:AK$467,'Grid GenerationQueue'!$AX$5:$AX$467,$B221,'Grid GenerationQueue'!$AY$5:$AY$467,$C221,'Grid GenerationQueue'!$BH$5:$BH$467,"Executed")</f>
        <v>0</v>
      </c>
      <c r="X221">
        <f>SUMIFS('Grid GenerationQueue'!AL$5:AL$467,'Grid GenerationQueue'!$AX$5:$AX$467,$B221,'Grid GenerationQueue'!$AY$5:$AY$467,$C221,'Grid GenerationQueue'!$BH$5:$BH$467,"Executed")</f>
        <v>0</v>
      </c>
      <c r="Y221">
        <f>SUMIFS('Grid GenerationQueue'!AM$5:AM$467,'Grid GenerationQueue'!$AX$5:$AX$467,$B221,'Grid GenerationQueue'!$AY$5:$AY$467,$C221,'Grid GenerationQueue'!$BH$5:$BH$467,"Executed")</f>
        <v>0</v>
      </c>
      <c r="Z221">
        <f>SUMIFS('Grid GenerationQueue'!AN$5:AN$467,'Grid GenerationQueue'!$AX$5:$AX$467,$B221,'Grid GenerationQueue'!$AY$5:$AY$467,$C221,'Grid GenerationQueue'!$BH$5:$BH$467,"Executed")</f>
        <v>0</v>
      </c>
      <c r="AA221">
        <f>SUMIFS('Grid GenerationQueue'!AO$5:AO$467,'Grid GenerationQueue'!$AX$5:$AX$467,$B221,'Grid GenerationQueue'!$AY$5:$AY$467,$C221,'Grid GenerationQueue'!$BH$5:$BH$467,"Executed")</f>
        <v>0</v>
      </c>
      <c r="AB221">
        <f>SUMIFS('Grid GenerationQueue'!AP$5:AP$467,'Grid GenerationQueue'!$AX$5:$AX$467,$B221,'Grid GenerationQueue'!$AY$5:$AY$467,$C221,'Grid GenerationQueue'!$BH$5:$BH$467,"Executed")</f>
        <v>0</v>
      </c>
      <c r="AD221">
        <f>SUMIFS('Grid GenerationQueue'!AE$5:AE$467,'Grid GenerationQueue'!$AX$5:$AX$467,$B221,'Grid GenerationQueue'!$AY$5:$AY$467,$C221,'Grid GenerationQueue'!$BF$5:$BF$467,"&lt;&gt;"&amp;"")</f>
        <v>0</v>
      </c>
      <c r="AE221">
        <f>SUMIFS('Grid GenerationQueue'!AF$5:AF$467,'Grid GenerationQueue'!$AX$5:$AX$467,$B221,'Grid GenerationQueue'!$AY$5:$AY$467,$C221,'Grid GenerationQueue'!$BF$5:$BF$467,"&lt;&gt;"&amp;"")</f>
        <v>0</v>
      </c>
      <c r="AF221">
        <f>SUMIFS('Grid GenerationQueue'!AG$5:AG$467,'Grid GenerationQueue'!$AX$5:$AX$467,$B221,'Grid GenerationQueue'!$AY$5:$AY$467,$C221,'Grid GenerationQueue'!$BF$5:$BF$467,"&lt;&gt;"&amp;"")</f>
        <v>0</v>
      </c>
      <c r="AG221">
        <f>SUMIFS('Grid GenerationQueue'!AH$5:AH$467,'Grid GenerationQueue'!$AX$5:$AX$467,$B221,'Grid GenerationQueue'!$AY$5:$AY$467,$C221,'Grid GenerationQueue'!$BF$5:$BF$467,"&lt;&gt;"&amp;"")</f>
        <v>0</v>
      </c>
      <c r="AH221">
        <f>SUMIFS('Grid GenerationQueue'!AI$5:AI$467,'Grid GenerationQueue'!$AX$5:$AX$467,$B221,'Grid GenerationQueue'!$AY$5:$AY$467,$C221,'Grid GenerationQueue'!$BF$5:$BF$467,"&lt;&gt;"&amp;"")</f>
        <v>0</v>
      </c>
      <c r="AI221">
        <f>SUMIFS('Grid GenerationQueue'!AJ$5:AJ$467,'Grid GenerationQueue'!$AX$5:$AX$467,$B221,'Grid GenerationQueue'!$AY$5:$AY$467,$C221,'Grid GenerationQueue'!$BF$5:$BF$467,"&lt;&gt;"&amp;"")</f>
        <v>0</v>
      </c>
      <c r="AJ221">
        <f>SUMIFS('Grid GenerationQueue'!AK$5:AK$467,'Grid GenerationQueue'!$AX$5:$AX$467,$B221,'Grid GenerationQueue'!$AY$5:$AY$467,$C221,'Grid GenerationQueue'!$BF$5:$BF$467,"&lt;&gt;"&amp;"")</f>
        <v>0</v>
      </c>
      <c r="AK221">
        <f>SUMIFS('Grid GenerationQueue'!AL$5:AL$467,'Grid GenerationQueue'!$AX$5:$AX$467,$B221,'Grid GenerationQueue'!$AY$5:$AY$467,$C221,'Grid GenerationQueue'!$BF$5:$BF$467,"&lt;&gt;"&amp;"")</f>
        <v>0</v>
      </c>
      <c r="AL221">
        <f>SUMIFS('Grid GenerationQueue'!AM$5:AM$467,'Grid GenerationQueue'!$AX$5:$AX$467,$B221,'Grid GenerationQueue'!$AY$5:$AY$467,$C221,'Grid GenerationQueue'!$BF$5:$BF$467,"&lt;&gt;"&amp;"")</f>
        <v>0</v>
      </c>
      <c r="AM221">
        <f>SUMIFS('Grid GenerationQueue'!AN$5:AN$467,'Grid GenerationQueue'!$AX$5:$AX$467,$B221,'Grid GenerationQueue'!$AY$5:$AY$467,$C221,'Grid GenerationQueue'!$BF$5:$BF$467,"&lt;&gt;"&amp;"")</f>
        <v>0</v>
      </c>
      <c r="AN221">
        <f>SUMIFS('Grid GenerationQueue'!AO$5:AO$467,'Grid GenerationQueue'!$AX$5:$AX$467,$B221,'Grid GenerationQueue'!$AY$5:$AY$467,$C221,'Grid GenerationQueue'!$BF$5:$BF$467,"&lt;&gt;"&amp;"")</f>
        <v>0</v>
      </c>
      <c r="AO221">
        <f>SUMIFS('Grid GenerationQueue'!AP$5:AP$467,'Grid GenerationQueue'!$AX$5:$AX$467,$B221,'Grid GenerationQueue'!$AY$5:$AY$467,$C221,'Grid GenerationQueue'!$BF$5:$BF$467,"&lt;&gt;"&amp;"")</f>
        <v>0</v>
      </c>
      <c r="AQ221">
        <f>SUMIFS('Grid GenerationQueue'!AE$5:AE$467,'Grid GenerationQueue'!$AX$5:$AX$467,$B221,'Grid GenerationQueue'!$AY$5:$AY$467,$C221)</f>
        <v>0</v>
      </c>
      <c r="AR221">
        <f>SUMIFS('Grid GenerationQueue'!AF$5:AF$467,'Grid GenerationQueue'!$AX$5:$AX$467,$B221,'Grid GenerationQueue'!$AY$5:$AY$467,$C221)</f>
        <v>0</v>
      </c>
      <c r="AS221">
        <f>SUMIFS('Grid GenerationQueue'!AG$5:AG$467,'Grid GenerationQueue'!$AX$5:$AX$467,$B221,'Grid GenerationQueue'!$AY$5:$AY$467,$C221)</f>
        <v>0</v>
      </c>
      <c r="AT221">
        <f>SUMIFS('Grid GenerationQueue'!AH$5:AH$467,'Grid GenerationQueue'!$AX$5:$AX$467,$B221,'Grid GenerationQueue'!$AY$5:$AY$467,$C221)</f>
        <v>0</v>
      </c>
      <c r="AU221">
        <f>SUMIFS('Grid GenerationQueue'!AI$5:AI$467,'Grid GenerationQueue'!$AX$5:$AX$467,$B221,'Grid GenerationQueue'!$AY$5:$AY$467,$C221)</f>
        <v>0</v>
      </c>
      <c r="AV221">
        <f>SUMIFS('Grid GenerationQueue'!AJ$5:AJ$467,'Grid GenerationQueue'!$AX$5:$AX$467,$B221,'Grid GenerationQueue'!$AY$5:$AY$467,$C221)</f>
        <v>0</v>
      </c>
      <c r="AW221">
        <f>SUMIFS('Grid GenerationQueue'!AK$5:AK$467,'Grid GenerationQueue'!$AX$5:$AX$467,$B221,'Grid GenerationQueue'!$AY$5:$AY$467,$C221)</f>
        <v>0</v>
      </c>
      <c r="AX221">
        <f>SUMIFS('Grid GenerationQueue'!AL$5:AL$467,'Grid GenerationQueue'!$AX$5:$AX$467,$B221,'Grid GenerationQueue'!$AY$5:$AY$467,$C221)</f>
        <v>0</v>
      </c>
      <c r="AY221">
        <f>SUMIFS('Grid GenerationQueue'!AM$5:AM$467,'Grid GenerationQueue'!$AX$5:$AX$467,$B221,'Grid GenerationQueue'!$AY$5:$AY$467,$C221)</f>
        <v>0</v>
      </c>
      <c r="AZ221">
        <f>SUMIFS('Grid GenerationQueue'!AN$5:AN$467,'Grid GenerationQueue'!$AX$5:$AX$467,$B221,'Grid GenerationQueue'!$AY$5:$AY$467,$C221)</f>
        <v>0</v>
      </c>
      <c r="BA221">
        <f>SUMIFS('Grid GenerationQueue'!AO$5:AO$467,'Grid GenerationQueue'!$AX$5:$AX$467,$B221,'Grid GenerationQueue'!$AY$5:$AY$467,$C221)</f>
        <v>0</v>
      </c>
      <c r="BB221">
        <f>SUMIFS('Grid GenerationQueue'!AP$5:AP$467,'Grid GenerationQueue'!$AX$5:$AX$467,$B221,'Grid GenerationQueue'!$AY$5:$AY$467,$C221)</f>
        <v>0</v>
      </c>
      <c r="BD221">
        <f>SUMIFS('Grid GenerationQueue'!AE$5:AE$467,'Grid GenerationQueue'!$AX$5:$AX$467,$B221,'Grid GenerationQueue'!$AY$5:$AY$467,$C221,'Grid GenerationQueue'!$BH$5:$BH$467,"Executed",'Grid GenerationQueue'!$BB$5:$BB$467,"&lt;"&amp;$BE$3)</f>
        <v>0</v>
      </c>
      <c r="BE221">
        <f>SUMIFS('Grid GenerationQueue'!AF$5:AF$467,'Grid GenerationQueue'!$AX$5:$AX$467,$B221,'Grid GenerationQueue'!$AY$5:$AY$467,$C221,'Grid GenerationQueue'!$BH$5:$BH$467,"Executed",'Grid GenerationQueue'!$BB$5:$BB$467,"&lt;"&amp;$BE$3)</f>
        <v>0</v>
      </c>
      <c r="BF221">
        <f>SUMIFS('Grid GenerationQueue'!AG$5:AG$467,'Grid GenerationQueue'!$AX$5:$AX$467,$B221,'Grid GenerationQueue'!$AY$5:$AY$467,$C221,'Grid GenerationQueue'!$BH$5:$BH$467,"Executed",'Grid GenerationQueue'!$BB$5:$BB$467,"&lt;"&amp;$BE$3)</f>
        <v>0</v>
      </c>
      <c r="BG221">
        <f>SUMIFS('Grid GenerationQueue'!AH$5:AH$467,'Grid GenerationQueue'!$AX$5:$AX$467,$B221,'Grid GenerationQueue'!$AY$5:$AY$467,$C221,'Grid GenerationQueue'!$BH$5:$BH$467,"Executed",'Grid GenerationQueue'!$BB$5:$BB$467,"&lt;"&amp;$BE$3)</f>
        <v>0</v>
      </c>
      <c r="BH221">
        <f>SUMIFS('Grid GenerationQueue'!AI$5:AI$467,'Grid GenerationQueue'!$AX$5:$AX$467,$B221,'Grid GenerationQueue'!$AY$5:$AY$467,$C221,'Grid GenerationQueue'!$BH$5:$BH$467,"Executed",'Grid GenerationQueue'!$BB$5:$BB$467,"&lt;"&amp;$BE$3)</f>
        <v>0</v>
      </c>
      <c r="BI221">
        <f>SUMIFS('Grid GenerationQueue'!AJ$5:AJ$467,'Grid GenerationQueue'!$AX$5:$AX$467,$B221,'Grid GenerationQueue'!$AY$5:$AY$467,$C221,'Grid GenerationQueue'!$BH$5:$BH$467,"Executed",'Grid GenerationQueue'!$BB$5:$BB$467,"&lt;"&amp;$BE$3)</f>
        <v>0</v>
      </c>
      <c r="BJ221">
        <f>SUMIFS('Grid GenerationQueue'!AK$5:AK$467,'Grid GenerationQueue'!$AX$5:$AX$467,$B221,'Grid GenerationQueue'!$AY$5:$AY$467,$C221,'Grid GenerationQueue'!$BH$5:$BH$467,"Executed",'Grid GenerationQueue'!$BB$5:$BB$467,"&lt;"&amp;$BE$3)</f>
        <v>0</v>
      </c>
      <c r="BK221">
        <f>SUMIFS('Grid GenerationQueue'!AL$5:AL$467,'Grid GenerationQueue'!$AX$5:$AX$467,$B221,'Grid GenerationQueue'!$AY$5:$AY$467,$C221,'Grid GenerationQueue'!$BH$5:$BH$467,"Executed",'Grid GenerationQueue'!$BB$5:$BB$467,"&lt;"&amp;$BE$3)</f>
        <v>0</v>
      </c>
      <c r="BL221">
        <f>SUMIFS('Grid GenerationQueue'!AM$5:AM$467,'Grid GenerationQueue'!$AX$5:$AX$467,$B221,'Grid GenerationQueue'!$AY$5:$AY$467,$C221,'Grid GenerationQueue'!$BH$5:$BH$467,"Executed",'Grid GenerationQueue'!$BB$5:$BB$467,"&lt;"&amp;$BE$3)</f>
        <v>0</v>
      </c>
      <c r="BM221">
        <f>SUMIFS('Grid GenerationQueue'!AN$5:AN$467,'Grid GenerationQueue'!$AX$5:$AX$467,$B221,'Grid GenerationQueue'!$AY$5:$AY$467,$C221,'Grid GenerationQueue'!$BH$5:$BH$467,"Executed",'Grid GenerationQueue'!$BB$5:$BB$467,"&lt;"&amp;$BE$3)</f>
        <v>0</v>
      </c>
      <c r="BN221">
        <f>SUMIFS('Grid GenerationQueue'!AO$5:AO$467,'Grid GenerationQueue'!$AX$5:$AX$467,$B221,'Grid GenerationQueue'!$AY$5:$AY$467,$C221,'Grid GenerationQueue'!$BH$5:$BH$467,"Executed",'Grid GenerationQueue'!$BB$5:$BB$467,"&lt;"&amp;$BE$3)</f>
        <v>0</v>
      </c>
      <c r="BO221">
        <f>SUMIFS('Grid GenerationQueue'!AP$5:AP$467,'Grid GenerationQueue'!$AX$5:$AX$467,$B221,'Grid GenerationQueue'!$AY$5:$AY$467,$C221,'Grid GenerationQueue'!$BH$5:$BH$467,"Executed",'Grid GenerationQueue'!$BB$5:$BB$467,"&lt;"&amp;$BE$3)</f>
        <v>0</v>
      </c>
      <c r="BQ221">
        <f>SUMIFS('Grid GenerationQueue'!AE$5:AE$467,'Grid GenerationQueue'!$AX$5:$AX$467,$B221,'Grid GenerationQueue'!$AY$5:$AY$467,$C221,'Grid GenerationQueue'!$BF$5:$BF$467,"&lt;&gt;"&amp;"",'Grid GenerationQueue'!$BB$5:$BB$467,"&lt;"&amp;$BE$3)</f>
        <v>0</v>
      </c>
      <c r="BR221">
        <f>SUMIFS('Grid GenerationQueue'!AF$5:AF$467,'Grid GenerationQueue'!$AX$5:$AX$467,$B221,'Grid GenerationQueue'!$AY$5:$AY$467,$C221,'Grid GenerationQueue'!$BF$5:$BF$467,"&lt;&gt;"&amp;"",'Grid GenerationQueue'!$BB$5:$BB$467,"&lt;"&amp;$BE$3)</f>
        <v>0</v>
      </c>
      <c r="BS221">
        <f>SUMIFS('Grid GenerationQueue'!AG$5:AG$467,'Grid GenerationQueue'!$AX$5:$AX$467,$B221,'Grid GenerationQueue'!$AY$5:$AY$467,$C221,'Grid GenerationQueue'!$BF$5:$BF$467,"&lt;&gt;"&amp;"",'Grid GenerationQueue'!$BB$5:$BB$467,"&lt;"&amp;$BE$3)</f>
        <v>0</v>
      </c>
      <c r="BT221">
        <f>SUMIFS('Grid GenerationQueue'!AH$5:AH$467,'Grid GenerationQueue'!$AX$5:$AX$467,$B221,'Grid GenerationQueue'!$AY$5:$AY$467,$C221,'Grid GenerationQueue'!$BF$5:$BF$467,"&lt;&gt;"&amp;"",'Grid GenerationQueue'!$BB$5:$BB$467,"&lt;"&amp;$BE$3)</f>
        <v>0</v>
      </c>
      <c r="BU221">
        <f>SUMIFS('Grid GenerationQueue'!AI$5:AI$467,'Grid GenerationQueue'!$AX$5:$AX$467,$B221,'Grid GenerationQueue'!$AY$5:$AY$467,$C221,'Grid GenerationQueue'!$BF$5:$BF$467,"&lt;&gt;"&amp;"",'Grid GenerationQueue'!$BB$5:$BB$467,"&lt;"&amp;$BE$3)</f>
        <v>0</v>
      </c>
      <c r="BV221">
        <f>SUMIFS('Grid GenerationQueue'!AJ$5:AJ$467,'Grid GenerationQueue'!$AX$5:$AX$467,$B221,'Grid GenerationQueue'!$AY$5:$AY$467,$C221,'Grid GenerationQueue'!$BF$5:$BF$467,"&lt;&gt;"&amp;"",'Grid GenerationQueue'!$BB$5:$BB$467,"&lt;"&amp;$BE$3)</f>
        <v>0</v>
      </c>
      <c r="BW221">
        <f>SUMIFS('Grid GenerationQueue'!AK$5:AK$467,'Grid GenerationQueue'!$AX$5:$AX$467,$B221,'Grid GenerationQueue'!$AY$5:$AY$467,$C221,'Grid GenerationQueue'!$BF$5:$BF$467,"&lt;&gt;"&amp;"",'Grid GenerationQueue'!$BB$5:$BB$467,"&lt;"&amp;$BE$3)</f>
        <v>0</v>
      </c>
      <c r="BX221">
        <f>SUMIFS('Grid GenerationQueue'!AL$5:AL$467,'Grid GenerationQueue'!$AX$5:$AX$467,$B221,'Grid GenerationQueue'!$AY$5:$AY$467,$C221,'Grid GenerationQueue'!$BF$5:$BF$467,"&lt;&gt;"&amp;"",'Grid GenerationQueue'!$BB$5:$BB$467,"&lt;"&amp;$BE$3)</f>
        <v>0</v>
      </c>
      <c r="BY221">
        <f>SUMIFS('Grid GenerationQueue'!AM$5:AM$467,'Grid GenerationQueue'!$AX$5:$AX$467,$B221,'Grid GenerationQueue'!$AY$5:$AY$467,$C221,'Grid GenerationQueue'!$BF$5:$BF$467,"&lt;&gt;"&amp;"",'Grid GenerationQueue'!$BB$5:$BB$467,"&lt;"&amp;$BE$3)</f>
        <v>0</v>
      </c>
      <c r="BZ221">
        <f>SUMIFS('Grid GenerationQueue'!AN$5:AN$467,'Grid GenerationQueue'!$AX$5:$AX$467,$B221,'Grid GenerationQueue'!$AY$5:$AY$467,$C221,'Grid GenerationQueue'!$BF$5:$BF$467,"&lt;&gt;"&amp;"",'Grid GenerationQueue'!$BB$5:$BB$467,"&lt;"&amp;$BE$3)</f>
        <v>0</v>
      </c>
      <c r="CA221">
        <f>SUMIFS('Grid GenerationQueue'!AO$5:AO$467,'Grid GenerationQueue'!$AX$5:$AX$467,$B221,'Grid GenerationQueue'!$AY$5:$AY$467,$C221,'Grid GenerationQueue'!$BF$5:$BF$467,"&lt;&gt;"&amp;"",'Grid GenerationQueue'!$BB$5:$BB$467,"&lt;"&amp;$BE$3)</f>
        <v>0</v>
      </c>
      <c r="CB221">
        <f>SUMIFS('Grid GenerationQueue'!AP$5:AP$467,'Grid GenerationQueue'!$AX$5:$AX$467,$B221,'Grid GenerationQueue'!$AY$5:$AY$467,$C221,'Grid GenerationQueue'!$BF$5:$BF$467,"&lt;&gt;"&amp;"",'Grid GenerationQueue'!$BB$5:$BB$467,"&lt;"&amp;$BE$3)</f>
        <v>0</v>
      </c>
      <c r="CD221">
        <f>SUMIFS('Grid GenerationQueue'!AE$5:AE$467,'Grid GenerationQueue'!$AX$5:$AX$467,$B221,'Grid GenerationQueue'!$AY$5:$AY$467,$C221,'Grid GenerationQueue'!$BB$5:$BB$467,"&lt;"&amp;$BE$3)</f>
        <v>0</v>
      </c>
      <c r="CE221">
        <f>SUMIFS('Grid GenerationQueue'!AF$5:AF$467,'Grid GenerationQueue'!$AX$5:$AX$467,$B221,'Grid GenerationQueue'!$AY$5:$AY$467,$C221,'Grid GenerationQueue'!$BB$5:$BB$467,"&lt;"&amp;$BE$3)</f>
        <v>0</v>
      </c>
      <c r="CF221">
        <f>SUMIFS('Grid GenerationQueue'!AG$5:AG$467,'Grid GenerationQueue'!$AX$5:$AX$467,$B221,'Grid GenerationQueue'!$AY$5:$AY$467,$C221,'Grid GenerationQueue'!$BB$5:$BB$467,"&lt;"&amp;$BE$3)</f>
        <v>0</v>
      </c>
      <c r="CG221">
        <f>SUMIFS('Grid GenerationQueue'!AH$5:AH$467,'Grid GenerationQueue'!$AX$5:$AX$467,$B221,'Grid GenerationQueue'!$AY$5:$AY$467,$C221,'Grid GenerationQueue'!$BB$5:$BB$467,"&lt;"&amp;$BE$3)</f>
        <v>0</v>
      </c>
      <c r="CH221">
        <f>SUMIFS('Grid GenerationQueue'!AI$5:AI$467,'Grid GenerationQueue'!$AX$5:$AX$467,$B221,'Grid GenerationQueue'!$AY$5:$AY$467,$C221,'Grid GenerationQueue'!$BB$5:$BB$467,"&lt;"&amp;$BE$3)</f>
        <v>0</v>
      </c>
      <c r="CI221">
        <f>SUMIFS('Grid GenerationQueue'!AJ$5:AJ$467,'Grid GenerationQueue'!$AX$5:$AX$467,$B221,'Grid GenerationQueue'!$AY$5:$AY$467,$C221,'Grid GenerationQueue'!$BB$5:$BB$467,"&lt;"&amp;$BE$3)</f>
        <v>0</v>
      </c>
      <c r="CJ221">
        <f>SUMIFS('Grid GenerationQueue'!AK$5:AK$467,'Grid GenerationQueue'!$AX$5:$AX$467,$B221,'Grid GenerationQueue'!$AY$5:$AY$467,$C221,'Grid GenerationQueue'!$BB$5:$BB$467,"&lt;"&amp;$BE$3)</f>
        <v>0</v>
      </c>
      <c r="CK221">
        <f>SUMIFS('Grid GenerationQueue'!AL$5:AL$467,'Grid GenerationQueue'!$AX$5:$AX$467,$B221,'Grid GenerationQueue'!$AY$5:$AY$467,$C221,'Grid GenerationQueue'!$BB$5:$BB$467,"&lt;"&amp;$BE$3)</f>
        <v>0</v>
      </c>
      <c r="CL221">
        <f>SUMIFS('Grid GenerationQueue'!AM$5:AM$467,'Grid GenerationQueue'!$AX$5:$AX$467,$B221,'Grid GenerationQueue'!$AY$5:$AY$467,$C221,'Grid GenerationQueue'!$BB$5:$BB$467,"&lt;"&amp;$BE$3)</f>
        <v>0</v>
      </c>
      <c r="CM221">
        <f>SUMIFS('Grid GenerationQueue'!AN$5:AN$467,'Grid GenerationQueue'!$AX$5:$AX$467,$B221,'Grid GenerationQueue'!$AY$5:$AY$467,$C221,'Grid GenerationQueue'!$BB$5:$BB$467,"&lt;"&amp;$BE$3)</f>
        <v>0</v>
      </c>
      <c r="CN221">
        <f>SUMIFS('Grid GenerationQueue'!AO$5:AO$467,'Grid GenerationQueue'!$AX$5:$AX$467,$B221,'Grid GenerationQueue'!$AY$5:$AY$467,$C221,'Grid GenerationQueue'!$BB$5:$BB$467,"&lt;"&amp;$BE$3)</f>
        <v>0</v>
      </c>
      <c r="CO221">
        <f>SUMIFS('Grid GenerationQueue'!AP$5:AP$467,'Grid GenerationQueue'!$AX$5:$AX$467,$B221,'Grid GenerationQueue'!$AY$5:$AY$467,$C221,'Grid GenerationQueue'!$BB$5:$BB$467,"&lt;"&amp;$BE$3)</f>
        <v>0</v>
      </c>
    </row>
    <row r="222" spans="1:93" x14ac:dyDescent="0.35">
      <c r="A222" t="s">
        <v>4659</v>
      </c>
      <c r="B222" t="s">
        <v>4460</v>
      </c>
      <c r="C222">
        <v>138</v>
      </c>
      <c r="D222">
        <f>SUMIFS('Grid GenerationQueue'!AE$5:AE$467,'Grid GenerationQueue'!$AX$5:$AX$467,$B222,'Grid GenerationQueue'!$AY$5:$AY$467,$C222,'Grid GenerationQueue'!$BI$5:$BI$467,"&lt;4")</f>
        <v>0</v>
      </c>
      <c r="E222">
        <f>SUMIFS('Grid GenerationQueue'!AF$5:AF$467,'Grid GenerationQueue'!$AX$5:$AX$467,$B222,'Grid GenerationQueue'!$AY$5:$AY$467,$C222,'Grid GenerationQueue'!$BI$5:$BI$467,"&lt;4")</f>
        <v>0</v>
      </c>
      <c r="F222">
        <f>SUMIFS('Grid GenerationQueue'!AG$5:AG$467,'Grid GenerationQueue'!$AX$5:$AX$467,$B222,'Grid GenerationQueue'!$AY$5:$AY$467,$C222,'Grid GenerationQueue'!$BI$5:$BI$467,"&lt;4")</f>
        <v>0</v>
      </c>
      <c r="G222">
        <f>SUMIFS('Grid GenerationQueue'!AH$5:AH$467,'Grid GenerationQueue'!$AX$5:$AX$467,$B222,'Grid GenerationQueue'!$AY$5:$AY$467,$C222,'Grid GenerationQueue'!$BI$5:$BI$467,"&lt;4")</f>
        <v>0</v>
      </c>
      <c r="H222">
        <f>SUMIFS('Grid GenerationQueue'!AI$5:AI$467,'Grid GenerationQueue'!$AX$5:$AX$467,$B222,'Grid GenerationQueue'!$AY$5:$AY$467,$C222,'Grid GenerationQueue'!$BI$5:$BI$467,"&lt;4")</f>
        <v>0</v>
      </c>
      <c r="I222">
        <f>SUMIFS('Grid GenerationQueue'!AJ$5:AJ$467,'Grid GenerationQueue'!$AX$5:$AX$467,$B222,'Grid GenerationQueue'!$AY$5:$AY$467,$C222,'Grid GenerationQueue'!$BI$5:$BI$467,"&lt;4")</f>
        <v>0</v>
      </c>
      <c r="J222">
        <f>SUMIFS('Grid GenerationQueue'!AK$5:AK$467,'Grid GenerationQueue'!$AX$5:$AX$467,$B222,'Grid GenerationQueue'!$AY$5:$AY$467,$C222,'Grid GenerationQueue'!$BI$5:$BI$467,"&lt;4")</f>
        <v>0</v>
      </c>
      <c r="K222">
        <f>SUMIFS('Grid GenerationQueue'!AL$5:AL$467,'Grid GenerationQueue'!$AX$5:$AX$467,$B222,'Grid GenerationQueue'!$AY$5:$AY$467,$C222,'Grid GenerationQueue'!$BI$5:$BI$467,"&lt;4")</f>
        <v>0</v>
      </c>
      <c r="L222">
        <f>SUMIFS('Grid GenerationQueue'!AM$5:AM$467,'Grid GenerationQueue'!$AX$5:$AX$467,$B222,'Grid GenerationQueue'!$AY$5:$AY$467,$C222,'Grid GenerationQueue'!$BI$5:$BI$467,"&lt;4")</f>
        <v>0</v>
      </c>
      <c r="M222">
        <f>SUMIFS('Grid GenerationQueue'!AN$5:AN$467,'Grid GenerationQueue'!$AX$5:$AX$467,$B222,'Grid GenerationQueue'!$AY$5:$AY$467,$C222,'Grid GenerationQueue'!$BI$5:$BI$467,"&lt;4")</f>
        <v>0</v>
      </c>
      <c r="N222">
        <f>SUMIFS('Grid GenerationQueue'!AO$5:AO$467,'Grid GenerationQueue'!$AX$5:$AX$467,$B222,'Grid GenerationQueue'!$AY$5:$AY$467,$C222,'Grid GenerationQueue'!$BI$5:$BI$467,"&lt;4")</f>
        <v>0</v>
      </c>
      <c r="O222">
        <f>SUMIFS('Grid GenerationQueue'!AP$5:AP$467,'Grid GenerationQueue'!$AX$5:$AX$467,$B222,'Grid GenerationQueue'!$AY$5:$AY$467,$C222,'Grid GenerationQueue'!$BI$5:$BI$467,"&lt;4")</f>
        <v>0</v>
      </c>
      <c r="Q222">
        <f>SUMIFS('Grid GenerationQueue'!AE$5:AE$467,'Grid GenerationQueue'!$AX$5:$AX$467,$B222,'Grid GenerationQueue'!$AY$5:$AY$467,$C222,'Grid GenerationQueue'!$BH$5:$BH$467,"Executed")</f>
        <v>0</v>
      </c>
      <c r="R222">
        <f>SUMIFS('Grid GenerationQueue'!AF$5:AF$467,'Grid GenerationQueue'!$AX$5:$AX$467,$B222,'Grid GenerationQueue'!$AY$5:$AY$467,$C222,'Grid GenerationQueue'!$BH$5:$BH$467,"Executed")</f>
        <v>0</v>
      </c>
      <c r="S222">
        <f>SUMIFS('Grid GenerationQueue'!AG$5:AG$467,'Grid GenerationQueue'!$AX$5:$AX$467,$B222,'Grid GenerationQueue'!$AY$5:$AY$467,$C222,'Grid GenerationQueue'!$BH$5:$BH$467,"Executed")</f>
        <v>0</v>
      </c>
      <c r="T222">
        <f>SUMIFS('Grid GenerationQueue'!AH$5:AH$467,'Grid GenerationQueue'!$AX$5:$AX$467,$B222,'Grid GenerationQueue'!$AY$5:$AY$467,$C222,'Grid GenerationQueue'!$BH$5:$BH$467,"Executed")</f>
        <v>0</v>
      </c>
      <c r="U222">
        <f>SUMIFS('Grid GenerationQueue'!AI$5:AI$467,'Grid GenerationQueue'!$AX$5:$AX$467,$B222,'Grid GenerationQueue'!$AY$5:$AY$467,$C222,'Grid GenerationQueue'!$BH$5:$BH$467,"Executed")</f>
        <v>0</v>
      </c>
      <c r="V222">
        <f>SUMIFS('Grid GenerationQueue'!AJ$5:AJ$467,'Grid GenerationQueue'!$AX$5:$AX$467,$B222,'Grid GenerationQueue'!$AY$5:$AY$467,$C222,'Grid GenerationQueue'!$BH$5:$BH$467,"Executed")</f>
        <v>0</v>
      </c>
      <c r="W222">
        <f>SUMIFS('Grid GenerationQueue'!AK$5:AK$467,'Grid GenerationQueue'!$AX$5:$AX$467,$B222,'Grid GenerationQueue'!$AY$5:$AY$467,$C222,'Grid GenerationQueue'!$BH$5:$BH$467,"Executed")</f>
        <v>0</v>
      </c>
      <c r="X222">
        <f>SUMIFS('Grid GenerationQueue'!AL$5:AL$467,'Grid GenerationQueue'!$AX$5:$AX$467,$B222,'Grid GenerationQueue'!$AY$5:$AY$467,$C222,'Grid GenerationQueue'!$BH$5:$BH$467,"Executed")</f>
        <v>0</v>
      </c>
      <c r="Y222">
        <f>SUMIFS('Grid GenerationQueue'!AM$5:AM$467,'Grid GenerationQueue'!$AX$5:$AX$467,$B222,'Grid GenerationQueue'!$AY$5:$AY$467,$C222,'Grid GenerationQueue'!$BH$5:$BH$467,"Executed")</f>
        <v>0</v>
      </c>
      <c r="Z222">
        <f>SUMIFS('Grid GenerationQueue'!AN$5:AN$467,'Grid GenerationQueue'!$AX$5:$AX$467,$B222,'Grid GenerationQueue'!$AY$5:$AY$467,$C222,'Grid GenerationQueue'!$BH$5:$BH$467,"Executed")</f>
        <v>0</v>
      </c>
      <c r="AA222">
        <f>SUMIFS('Grid GenerationQueue'!AO$5:AO$467,'Grid GenerationQueue'!$AX$5:$AX$467,$B222,'Grid GenerationQueue'!$AY$5:$AY$467,$C222,'Grid GenerationQueue'!$BH$5:$BH$467,"Executed")</f>
        <v>0</v>
      </c>
      <c r="AB222">
        <f>SUMIFS('Grid GenerationQueue'!AP$5:AP$467,'Grid GenerationQueue'!$AX$5:$AX$467,$B222,'Grid GenerationQueue'!$AY$5:$AY$467,$C222,'Grid GenerationQueue'!$BH$5:$BH$467,"Executed")</f>
        <v>0</v>
      </c>
      <c r="AD222">
        <f>SUMIFS('Grid GenerationQueue'!AE$5:AE$467,'Grid GenerationQueue'!$AX$5:$AX$467,$B222,'Grid GenerationQueue'!$AY$5:$AY$467,$C222,'Grid GenerationQueue'!$BF$5:$BF$467,"&lt;&gt;"&amp;"")</f>
        <v>0</v>
      </c>
      <c r="AE222">
        <f>SUMIFS('Grid GenerationQueue'!AF$5:AF$467,'Grid GenerationQueue'!$AX$5:$AX$467,$B222,'Grid GenerationQueue'!$AY$5:$AY$467,$C222,'Grid GenerationQueue'!$BF$5:$BF$467,"&lt;&gt;"&amp;"")</f>
        <v>0</v>
      </c>
      <c r="AF222">
        <f>SUMIFS('Grid GenerationQueue'!AG$5:AG$467,'Grid GenerationQueue'!$AX$5:$AX$467,$B222,'Grid GenerationQueue'!$AY$5:$AY$467,$C222,'Grid GenerationQueue'!$BF$5:$BF$467,"&lt;&gt;"&amp;"")</f>
        <v>0</v>
      </c>
      <c r="AG222">
        <f>SUMIFS('Grid GenerationQueue'!AH$5:AH$467,'Grid GenerationQueue'!$AX$5:$AX$467,$B222,'Grid GenerationQueue'!$AY$5:$AY$467,$C222,'Grid GenerationQueue'!$BF$5:$BF$467,"&lt;&gt;"&amp;"")</f>
        <v>0</v>
      </c>
      <c r="AH222">
        <f>SUMIFS('Grid GenerationQueue'!AI$5:AI$467,'Grid GenerationQueue'!$AX$5:$AX$467,$B222,'Grid GenerationQueue'!$AY$5:$AY$467,$C222,'Grid GenerationQueue'!$BF$5:$BF$467,"&lt;&gt;"&amp;"")</f>
        <v>0</v>
      </c>
      <c r="AI222">
        <f>SUMIFS('Grid GenerationQueue'!AJ$5:AJ$467,'Grid GenerationQueue'!$AX$5:$AX$467,$B222,'Grid GenerationQueue'!$AY$5:$AY$467,$C222,'Grid GenerationQueue'!$BF$5:$BF$467,"&lt;&gt;"&amp;"")</f>
        <v>0</v>
      </c>
      <c r="AJ222">
        <f>SUMIFS('Grid GenerationQueue'!AK$5:AK$467,'Grid GenerationQueue'!$AX$5:$AX$467,$B222,'Grid GenerationQueue'!$AY$5:$AY$467,$C222,'Grid GenerationQueue'!$BF$5:$BF$467,"&lt;&gt;"&amp;"")</f>
        <v>0</v>
      </c>
      <c r="AK222">
        <f>SUMIFS('Grid GenerationQueue'!AL$5:AL$467,'Grid GenerationQueue'!$AX$5:$AX$467,$B222,'Grid GenerationQueue'!$AY$5:$AY$467,$C222,'Grid GenerationQueue'!$BF$5:$BF$467,"&lt;&gt;"&amp;"")</f>
        <v>0</v>
      </c>
      <c r="AL222">
        <f>SUMIFS('Grid GenerationQueue'!AM$5:AM$467,'Grid GenerationQueue'!$AX$5:$AX$467,$B222,'Grid GenerationQueue'!$AY$5:$AY$467,$C222,'Grid GenerationQueue'!$BF$5:$BF$467,"&lt;&gt;"&amp;"")</f>
        <v>0</v>
      </c>
      <c r="AM222">
        <f>SUMIFS('Grid GenerationQueue'!AN$5:AN$467,'Grid GenerationQueue'!$AX$5:$AX$467,$B222,'Grid GenerationQueue'!$AY$5:$AY$467,$C222,'Grid GenerationQueue'!$BF$5:$BF$467,"&lt;&gt;"&amp;"")</f>
        <v>0</v>
      </c>
      <c r="AN222">
        <f>SUMIFS('Grid GenerationQueue'!AO$5:AO$467,'Grid GenerationQueue'!$AX$5:$AX$467,$B222,'Grid GenerationQueue'!$AY$5:$AY$467,$C222,'Grid GenerationQueue'!$BF$5:$BF$467,"&lt;&gt;"&amp;"")</f>
        <v>0</v>
      </c>
      <c r="AO222">
        <f>SUMIFS('Grid GenerationQueue'!AP$5:AP$467,'Grid GenerationQueue'!$AX$5:$AX$467,$B222,'Grid GenerationQueue'!$AY$5:$AY$467,$C222,'Grid GenerationQueue'!$BF$5:$BF$467,"&lt;&gt;"&amp;"")</f>
        <v>0</v>
      </c>
      <c r="AQ222">
        <f>SUMIFS('Grid GenerationQueue'!AE$5:AE$467,'Grid GenerationQueue'!$AX$5:$AX$467,$B222,'Grid GenerationQueue'!$AY$5:$AY$467,$C222)</f>
        <v>516.76379999999995</v>
      </c>
      <c r="AR222">
        <f>SUMIFS('Grid GenerationQueue'!AF$5:AF$467,'Grid GenerationQueue'!$AX$5:$AX$467,$B222,'Grid GenerationQueue'!$AY$5:$AY$467,$C222)</f>
        <v>0</v>
      </c>
      <c r="AS222">
        <f>SUMIFS('Grid GenerationQueue'!AG$5:AG$467,'Grid GenerationQueue'!$AX$5:$AX$467,$B222,'Grid GenerationQueue'!$AY$5:$AY$467,$C222)</f>
        <v>0</v>
      </c>
      <c r="AT222">
        <f>SUMIFS('Grid GenerationQueue'!AH$5:AH$467,'Grid GenerationQueue'!$AX$5:$AX$467,$B222,'Grid GenerationQueue'!$AY$5:$AY$467,$C222)</f>
        <v>0</v>
      </c>
      <c r="AU222">
        <f>SUMIFS('Grid GenerationQueue'!AI$5:AI$467,'Grid GenerationQueue'!$AX$5:$AX$467,$B222,'Grid GenerationQueue'!$AY$5:$AY$467,$C222)</f>
        <v>516.76379999999995</v>
      </c>
      <c r="AV222">
        <f>SUMIFS('Grid GenerationQueue'!AJ$5:AJ$467,'Grid GenerationQueue'!$AX$5:$AX$467,$B222,'Grid GenerationQueue'!$AY$5:$AY$467,$C222)</f>
        <v>0</v>
      </c>
      <c r="AW222">
        <f>SUMIFS('Grid GenerationQueue'!AK$5:AK$467,'Grid GenerationQueue'!$AX$5:$AX$467,$B222,'Grid GenerationQueue'!$AY$5:$AY$467,$C222)</f>
        <v>0</v>
      </c>
      <c r="AX222">
        <f>SUMIFS('Grid GenerationQueue'!AL$5:AL$467,'Grid GenerationQueue'!$AX$5:$AX$467,$B222,'Grid GenerationQueue'!$AY$5:$AY$467,$C222)</f>
        <v>0</v>
      </c>
      <c r="AY222">
        <f>SUMIFS('Grid GenerationQueue'!AM$5:AM$467,'Grid GenerationQueue'!$AX$5:$AX$467,$B222,'Grid GenerationQueue'!$AY$5:$AY$467,$C222)</f>
        <v>0</v>
      </c>
      <c r="AZ222">
        <f>SUMIFS('Grid GenerationQueue'!AN$5:AN$467,'Grid GenerationQueue'!$AX$5:$AX$467,$B222,'Grid GenerationQueue'!$AY$5:$AY$467,$C222)</f>
        <v>0</v>
      </c>
      <c r="BA222">
        <f>SUMIFS('Grid GenerationQueue'!AO$5:AO$467,'Grid GenerationQueue'!$AX$5:$AX$467,$B222,'Grid GenerationQueue'!$AY$5:$AY$467,$C222)</f>
        <v>0</v>
      </c>
      <c r="BB222">
        <f>SUMIFS('Grid GenerationQueue'!AP$5:AP$467,'Grid GenerationQueue'!$AX$5:$AX$467,$B222,'Grid GenerationQueue'!$AY$5:$AY$467,$C222)</f>
        <v>0</v>
      </c>
      <c r="BD222">
        <f>SUMIFS('Grid GenerationQueue'!AE$5:AE$467,'Grid GenerationQueue'!$AX$5:$AX$467,$B222,'Grid GenerationQueue'!$AY$5:$AY$467,$C222,'Grid GenerationQueue'!$BH$5:$BH$467,"Executed",'Grid GenerationQueue'!$BB$5:$BB$467,"&lt;"&amp;$BE$3)</f>
        <v>0</v>
      </c>
      <c r="BE222">
        <f>SUMIFS('Grid GenerationQueue'!AF$5:AF$467,'Grid GenerationQueue'!$AX$5:$AX$467,$B222,'Grid GenerationQueue'!$AY$5:$AY$467,$C222,'Grid GenerationQueue'!$BH$5:$BH$467,"Executed",'Grid GenerationQueue'!$BB$5:$BB$467,"&lt;"&amp;$BE$3)</f>
        <v>0</v>
      </c>
      <c r="BF222">
        <f>SUMIFS('Grid GenerationQueue'!AG$5:AG$467,'Grid GenerationQueue'!$AX$5:$AX$467,$B222,'Grid GenerationQueue'!$AY$5:$AY$467,$C222,'Grid GenerationQueue'!$BH$5:$BH$467,"Executed",'Grid GenerationQueue'!$BB$5:$BB$467,"&lt;"&amp;$BE$3)</f>
        <v>0</v>
      </c>
      <c r="BG222">
        <f>SUMIFS('Grid GenerationQueue'!AH$5:AH$467,'Grid GenerationQueue'!$AX$5:$AX$467,$B222,'Grid GenerationQueue'!$AY$5:$AY$467,$C222,'Grid GenerationQueue'!$BH$5:$BH$467,"Executed",'Grid GenerationQueue'!$BB$5:$BB$467,"&lt;"&amp;$BE$3)</f>
        <v>0</v>
      </c>
      <c r="BH222">
        <f>SUMIFS('Grid GenerationQueue'!AI$5:AI$467,'Grid GenerationQueue'!$AX$5:$AX$467,$B222,'Grid GenerationQueue'!$AY$5:$AY$467,$C222,'Grid GenerationQueue'!$BH$5:$BH$467,"Executed",'Grid GenerationQueue'!$BB$5:$BB$467,"&lt;"&amp;$BE$3)</f>
        <v>0</v>
      </c>
      <c r="BI222">
        <f>SUMIFS('Grid GenerationQueue'!AJ$5:AJ$467,'Grid GenerationQueue'!$AX$5:$AX$467,$B222,'Grid GenerationQueue'!$AY$5:$AY$467,$C222,'Grid GenerationQueue'!$BH$5:$BH$467,"Executed",'Grid GenerationQueue'!$BB$5:$BB$467,"&lt;"&amp;$BE$3)</f>
        <v>0</v>
      </c>
      <c r="BJ222">
        <f>SUMIFS('Grid GenerationQueue'!AK$5:AK$467,'Grid GenerationQueue'!$AX$5:$AX$467,$B222,'Grid GenerationQueue'!$AY$5:$AY$467,$C222,'Grid GenerationQueue'!$BH$5:$BH$467,"Executed",'Grid GenerationQueue'!$BB$5:$BB$467,"&lt;"&amp;$BE$3)</f>
        <v>0</v>
      </c>
      <c r="BK222">
        <f>SUMIFS('Grid GenerationQueue'!AL$5:AL$467,'Grid GenerationQueue'!$AX$5:$AX$467,$B222,'Grid GenerationQueue'!$AY$5:$AY$467,$C222,'Grid GenerationQueue'!$BH$5:$BH$467,"Executed",'Grid GenerationQueue'!$BB$5:$BB$467,"&lt;"&amp;$BE$3)</f>
        <v>0</v>
      </c>
      <c r="BL222">
        <f>SUMIFS('Grid GenerationQueue'!AM$5:AM$467,'Grid GenerationQueue'!$AX$5:$AX$467,$B222,'Grid GenerationQueue'!$AY$5:$AY$467,$C222,'Grid GenerationQueue'!$BH$5:$BH$467,"Executed",'Grid GenerationQueue'!$BB$5:$BB$467,"&lt;"&amp;$BE$3)</f>
        <v>0</v>
      </c>
      <c r="BM222">
        <f>SUMIFS('Grid GenerationQueue'!AN$5:AN$467,'Grid GenerationQueue'!$AX$5:$AX$467,$B222,'Grid GenerationQueue'!$AY$5:$AY$467,$C222,'Grid GenerationQueue'!$BH$5:$BH$467,"Executed",'Grid GenerationQueue'!$BB$5:$BB$467,"&lt;"&amp;$BE$3)</f>
        <v>0</v>
      </c>
      <c r="BN222">
        <f>SUMIFS('Grid GenerationQueue'!AO$5:AO$467,'Grid GenerationQueue'!$AX$5:$AX$467,$B222,'Grid GenerationQueue'!$AY$5:$AY$467,$C222,'Grid GenerationQueue'!$BH$5:$BH$467,"Executed",'Grid GenerationQueue'!$BB$5:$BB$467,"&lt;"&amp;$BE$3)</f>
        <v>0</v>
      </c>
      <c r="BO222">
        <f>SUMIFS('Grid GenerationQueue'!AP$5:AP$467,'Grid GenerationQueue'!$AX$5:$AX$467,$B222,'Grid GenerationQueue'!$AY$5:$AY$467,$C222,'Grid GenerationQueue'!$BH$5:$BH$467,"Executed",'Grid GenerationQueue'!$BB$5:$BB$467,"&lt;"&amp;$BE$3)</f>
        <v>0</v>
      </c>
      <c r="BQ222">
        <f>SUMIFS('Grid GenerationQueue'!AE$5:AE$467,'Grid GenerationQueue'!$AX$5:$AX$467,$B222,'Grid GenerationQueue'!$AY$5:$AY$467,$C222,'Grid GenerationQueue'!$BF$5:$BF$467,"&lt;&gt;"&amp;"",'Grid GenerationQueue'!$BB$5:$BB$467,"&lt;"&amp;$BE$3)</f>
        <v>0</v>
      </c>
      <c r="BR222">
        <f>SUMIFS('Grid GenerationQueue'!AF$5:AF$467,'Grid GenerationQueue'!$AX$5:$AX$467,$B222,'Grid GenerationQueue'!$AY$5:$AY$467,$C222,'Grid GenerationQueue'!$BF$5:$BF$467,"&lt;&gt;"&amp;"",'Grid GenerationQueue'!$BB$5:$BB$467,"&lt;"&amp;$BE$3)</f>
        <v>0</v>
      </c>
      <c r="BS222">
        <f>SUMIFS('Grid GenerationQueue'!AG$5:AG$467,'Grid GenerationQueue'!$AX$5:$AX$467,$B222,'Grid GenerationQueue'!$AY$5:$AY$467,$C222,'Grid GenerationQueue'!$BF$5:$BF$467,"&lt;&gt;"&amp;"",'Grid GenerationQueue'!$BB$5:$BB$467,"&lt;"&amp;$BE$3)</f>
        <v>0</v>
      </c>
      <c r="BT222">
        <f>SUMIFS('Grid GenerationQueue'!AH$5:AH$467,'Grid GenerationQueue'!$AX$5:$AX$467,$B222,'Grid GenerationQueue'!$AY$5:$AY$467,$C222,'Grid GenerationQueue'!$BF$5:$BF$467,"&lt;&gt;"&amp;"",'Grid GenerationQueue'!$BB$5:$BB$467,"&lt;"&amp;$BE$3)</f>
        <v>0</v>
      </c>
      <c r="BU222">
        <f>SUMIFS('Grid GenerationQueue'!AI$5:AI$467,'Grid GenerationQueue'!$AX$5:$AX$467,$B222,'Grid GenerationQueue'!$AY$5:$AY$467,$C222,'Grid GenerationQueue'!$BF$5:$BF$467,"&lt;&gt;"&amp;"",'Grid GenerationQueue'!$BB$5:$BB$467,"&lt;"&amp;$BE$3)</f>
        <v>0</v>
      </c>
      <c r="BV222">
        <f>SUMIFS('Grid GenerationQueue'!AJ$5:AJ$467,'Grid GenerationQueue'!$AX$5:$AX$467,$B222,'Grid GenerationQueue'!$AY$5:$AY$467,$C222,'Grid GenerationQueue'!$BF$5:$BF$467,"&lt;&gt;"&amp;"",'Grid GenerationQueue'!$BB$5:$BB$467,"&lt;"&amp;$BE$3)</f>
        <v>0</v>
      </c>
      <c r="BW222">
        <f>SUMIFS('Grid GenerationQueue'!AK$5:AK$467,'Grid GenerationQueue'!$AX$5:$AX$467,$B222,'Grid GenerationQueue'!$AY$5:$AY$467,$C222,'Grid GenerationQueue'!$BF$5:$BF$467,"&lt;&gt;"&amp;"",'Grid GenerationQueue'!$BB$5:$BB$467,"&lt;"&amp;$BE$3)</f>
        <v>0</v>
      </c>
      <c r="BX222">
        <f>SUMIFS('Grid GenerationQueue'!AL$5:AL$467,'Grid GenerationQueue'!$AX$5:$AX$467,$B222,'Grid GenerationQueue'!$AY$5:$AY$467,$C222,'Grid GenerationQueue'!$BF$5:$BF$467,"&lt;&gt;"&amp;"",'Grid GenerationQueue'!$BB$5:$BB$467,"&lt;"&amp;$BE$3)</f>
        <v>0</v>
      </c>
      <c r="BY222">
        <f>SUMIFS('Grid GenerationQueue'!AM$5:AM$467,'Grid GenerationQueue'!$AX$5:$AX$467,$B222,'Grid GenerationQueue'!$AY$5:$AY$467,$C222,'Grid GenerationQueue'!$BF$5:$BF$467,"&lt;&gt;"&amp;"",'Grid GenerationQueue'!$BB$5:$BB$467,"&lt;"&amp;$BE$3)</f>
        <v>0</v>
      </c>
      <c r="BZ222">
        <f>SUMIFS('Grid GenerationQueue'!AN$5:AN$467,'Grid GenerationQueue'!$AX$5:$AX$467,$B222,'Grid GenerationQueue'!$AY$5:$AY$467,$C222,'Grid GenerationQueue'!$BF$5:$BF$467,"&lt;&gt;"&amp;"",'Grid GenerationQueue'!$BB$5:$BB$467,"&lt;"&amp;$BE$3)</f>
        <v>0</v>
      </c>
      <c r="CA222">
        <f>SUMIFS('Grid GenerationQueue'!AO$5:AO$467,'Grid GenerationQueue'!$AX$5:$AX$467,$B222,'Grid GenerationQueue'!$AY$5:$AY$467,$C222,'Grid GenerationQueue'!$BF$5:$BF$467,"&lt;&gt;"&amp;"",'Grid GenerationQueue'!$BB$5:$BB$467,"&lt;"&amp;$BE$3)</f>
        <v>0</v>
      </c>
      <c r="CB222">
        <f>SUMIFS('Grid GenerationQueue'!AP$5:AP$467,'Grid GenerationQueue'!$AX$5:$AX$467,$B222,'Grid GenerationQueue'!$AY$5:$AY$467,$C222,'Grid GenerationQueue'!$BF$5:$BF$467,"&lt;&gt;"&amp;"",'Grid GenerationQueue'!$BB$5:$BB$467,"&lt;"&amp;$BE$3)</f>
        <v>0</v>
      </c>
      <c r="CD222">
        <f>SUMIFS('Grid GenerationQueue'!AE$5:AE$467,'Grid GenerationQueue'!$AX$5:$AX$467,$B222,'Grid GenerationQueue'!$AY$5:$AY$467,$C222,'Grid GenerationQueue'!$BB$5:$BB$467,"&lt;"&amp;$BE$3)</f>
        <v>516.76379999999995</v>
      </c>
      <c r="CE222">
        <f>SUMIFS('Grid GenerationQueue'!AF$5:AF$467,'Grid GenerationQueue'!$AX$5:$AX$467,$B222,'Grid GenerationQueue'!$AY$5:$AY$467,$C222,'Grid GenerationQueue'!$BB$5:$BB$467,"&lt;"&amp;$BE$3)</f>
        <v>0</v>
      </c>
      <c r="CF222">
        <f>SUMIFS('Grid GenerationQueue'!AG$5:AG$467,'Grid GenerationQueue'!$AX$5:$AX$467,$B222,'Grid GenerationQueue'!$AY$5:$AY$467,$C222,'Grid GenerationQueue'!$BB$5:$BB$467,"&lt;"&amp;$BE$3)</f>
        <v>0</v>
      </c>
      <c r="CG222">
        <f>SUMIFS('Grid GenerationQueue'!AH$5:AH$467,'Grid GenerationQueue'!$AX$5:$AX$467,$B222,'Grid GenerationQueue'!$AY$5:$AY$467,$C222,'Grid GenerationQueue'!$BB$5:$BB$467,"&lt;"&amp;$BE$3)</f>
        <v>0</v>
      </c>
      <c r="CH222">
        <f>SUMIFS('Grid GenerationQueue'!AI$5:AI$467,'Grid GenerationQueue'!$AX$5:$AX$467,$B222,'Grid GenerationQueue'!$AY$5:$AY$467,$C222,'Grid GenerationQueue'!$BB$5:$BB$467,"&lt;"&amp;$BE$3)</f>
        <v>516.76379999999995</v>
      </c>
      <c r="CI222">
        <f>SUMIFS('Grid GenerationQueue'!AJ$5:AJ$467,'Grid GenerationQueue'!$AX$5:$AX$467,$B222,'Grid GenerationQueue'!$AY$5:$AY$467,$C222,'Grid GenerationQueue'!$BB$5:$BB$467,"&lt;"&amp;$BE$3)</f>
        <v>0</v>
      </c>
      <c r="CJ222">
        <f>SUMIFS('Grid GenerationQueue'!AK$5:AK$467,'Grid GenerationQueue'!$AX$5:$AX$467,$B222,'Grid GenerationQueue'!$AY$5:$AY$467,$C222,'Grid GenerationQueue'!$BB$5:$BB$467,"&lt;"&amp;$BE$3)</f>
        <v>0</v>
      </c>
      <c r="CK222">
        <f>SUMIFS('Grid GenerationQueue'!AL$5:AL$467,'Grid GenerationQueue'!$AX$5:$AX$467,$B222,'Grid GenerationQueue'!$AY$5:$AY$467,$C222,'Grid GenerationQueue'!$BB$5:$BB$467,"&lt;"&amp;$BE$3)</f>
        <v>0</v>
      </c>
      <c r="CL222">
        <f>SUMIFS('Grid GenerationQueue'!AM$5:AM$467,'Grid GenerationQueue'!$AX$5:$AX$467,$B222,'Grid GenerationQueue'!$AY$5:$AY$467,$C222,'Grid GenerationQueue'!$BB$5:$BB$467,"&lt;"&amp;$BE$3)</f>
        <v>0</v>
      </c>
      <c r="CM222">
        <f>SUMIFS('Grid GenerationQueue'!AN$5:AN$467,'Grid GenerationQueue'!$AX$5:$AX$467,$B222,'Grid GenerationQueue'!$AY$5:$AY$467,$C222,'Grid GenerationQueue'!$BB$5:$BB$467,"&lt;"&amp;$BE$3)</f>
        <v>0</v>
      </c>
      <c r="CN222">
        <f>SUMIFS('Grid GenerationQueue'!AO$5:AO$467,'Grid GenerationQueue'!$AX$5:$AX$467,$B222,'Grid GenerationQueue'!$AY$5:$AY$467,$C222,'Grid GenerationQueue'!$BB$5:$BB$467,"&lt;"&amp;$BE$3)</f>
        <v>0</v>
      </c>
      <c r="CO222">
        <f>SUMIFS('Grid GenerationQueue'!AP$5:AP$467,'Grid GenerationQueue'!$AX$5:$AX$467,$B222,'Grid GenerationQueue'!$AY$5:$AY$467,$C222,'Grid GenerationQueue'!$BB$5:$BB$467,"&lt;"&amp;$BE$3)</f>
        <v>0</v>
      </c>
    </row>
    <row r="223" spans="1:93" x14ac:dyDescent="0.35">
      <c r="A223" t="s">
        <v>4651</v>
      </c>
      <c r="B223" t="s">
        <v>4393</v>
      </c>
      <c r="C223">
        <v>115</v>
      </c>
      <c r="D223">
        <f>SUMIFS('Grid GenerationQueue'!AE$5:AE$467,'Grid GenerationQueue'!$AX$5:$AX$467,$B223,'Grid GenerationQueue'!$AY$5:$AY$467,$C223,'Grid GenerationQueue'!$BI$5:$BI$467,"&lt;4")</f>
        <v>0</v>
      </c>
      <c r="E223">
        <f>SUMIFS('Grid GenerationQueue'!AF$5:AF$467,'Grid GenerationQueue'!$AX$5:$AX$467,$B223,'Grid GenerationQueue'!$AY$5:$AY$467,$C223,'Grid GenerationQueue'!$BI$5:$BI$467,"&lt;4")</f>
        <v>0</v>
      </c>
      <c r="F223">
        <f>SUMIFS('Grid GenerationQueue'!AG$5:AG$467,'Grid GenerationQueue'!$AX$5:$AX$467,$B223,'Grid GenerationQueue'!$AY$5:$AY$467,$C223,'Grid GenerationQueue'!$BI$5:$BI$467,"&lt;4")</f>
        <v>0</v>
      </c>
      <c r="G223">
        <f>SUMIFS('Grid GenerationQueue'!AH$5:AH$467,'Grid GenerationQueue'!$AX$5:$AX$467,$B223,'Grid GenerationQueue'!$AY$5:$AY$467,$C223,'Grid GenerationQueue'!$BI$5:$BI$467,"&lt;4")</f>
        <v>0</v>
      </c>
      <c r="H223">
        <f>SUMIFS('Grid GenerationQueue'!AI$5:AI$467,'Grid GenerationQueue'!$AX$5:$AX$467,$B223,'Grid GenerationQueue'!$AY$5:$AY$467,$C223,'Grid GenerationQueue'!$BI$5:$BI$467,"&lt;4")</f>
        <v>0</v>
      </c>
      <c r="I223">
        <f>SUMIFS('Grid GenerationQueue'!AJ$5:AJ$467,'Grid GenerationQueue'!$AX$5:$AX$467,$B223,'Grid GenerationQueue'!$AY$5:$AY$467,$C223,'Grid GenerationQueue'!$BI$5:$BI$467,"&lt;4")</f>
        <v>0</v>
      </c>
      <c r="J223">
        <f>SUMIFS('Grid GenerationQueue'!AK$5:AK$467,'Grid GenerationQueue'!$AX$5:$AX$467,$B223,'Grid GenerationQueue'!$AY$5:$AY$467,$C223,'Grid GenerationQueue'!$BI$5:$BI$467,"&lt;4")</f>
        <v>0</v>
      </c>
      <c r="K223">
        <f>SUMIFS('Grid GenerationQueue'!AL$5:AL$467,'Grid GenerationQueue'!$AX$5:$AX$467,$B223,'Grid GenerationQueue'!$AY$5:$AY$467,$C223,'Grid GenerationQueue'!$BI$5:$BI$467,"&lt;4")</f>
        <v>0</v>
      </c>
      <c r="L223">
        <f>SUMIFS('Grid GenerationQueue'!AM$5:AM$467,'Grid GenerationQueue'!$AX$5:$AX$467,$B223,'Grid GenerationQueue'!$AY$5:$AY$467,$C223,'Grid GenerationQueue'!$BI$5:$BI$467,"&lt;4")</f>
        <v>0</v>
      </c>
      <c r="M223">
        <f>SUMIFS('Grid GenerationQueue'!AN$5:AN$467,'Grid GenerationQueue'!$AX$5:$AX$467,$B223,'Grid GenerationQueue'!$AY$5:$AY$467,$C223,'Grid GenerationQueue'!$BI$5:$BI$467,"&lt;4")</f>
        <v>0</v>
      </c>
      <c r="N223">
        <f>SUMIFS('Grid GenerationQueue'!AO$5:AO$467,'Grid GenerationQueue'!$AX$5:$AX$467,$B223,'Grid GenerationQueue'!$AY$5:$AY$467,$C223,'Grid GenerationQueue'!$BI$5:$BI$467,"&lt;4")</f>
        <v>0</v>
      </c>
      <c r="O223">
        <f>SUMIFS('Grid GenerationQueue'!AP$5:AP$467,'Grid GenerationQueue'!$AX$5:$AX$467,$B223,'Grid GenerationQueue'!$AY$5:$AY$467,$C223,'Grid GenerationQueue'!$BI$5:$BI$467,"&lt;4")</f>
        <v>0</v>
      </c>
      <c r="Q223">
        <f>SUMIFS('Grid GenerationQueue'!AE$5:AE$467,'Grid GenerationQueue'!$AX$5:$AX$467,$B223,'Grid GenerationQueue'!$AY$5:$AY$467,$C223,'Grid GenerationQueue'!$BH$5:$BH$467,"Executed")</f>
        <v>0</v>
      </c>
      <c r="R223">
        <f>SUMIFS('Grid GenerationQueue'!AF$5:AF$467,'Grid GenerationQueue'!$AX$5:$AX$467,$B223,'Grid GenerationQueue'!$AY$5:$AY$467,$C223,'Grid GenerationQueue'!$BH$5:$BH$467,"Executed")</f>
        <v>0</v>
      </c>
      <c r="S223">
        <f>SUMIFS('Grid GenerationQueue'!AG$5:AG$467,'Grid GenerationQueue'!$AX$5:$AX$467,$B223,'Grid GenerationQueue'!$AY$5:$AY$467,$C223,'Grid GenerationQueue'!$BH$5:$BH$467,"Executed")</f>
        <v>0</v>
      </c>
      <c r="T223">
        <f>SUMIFS('Grid GenerationQueue'!AH$5:AH$467,'Grid GenerationQueue'!$AX$5:$AX$467,$B223,'Grid GenerationQueue'!$AY$5:$AY$467,$C223,'Grid GenerationQueue'!$BH$5:$BH$467,"Executed")</f>
        <v>0</v>
      </c>
      <c r="U223">
        <f>SUMIFS('Grid GenerationQueue'!AI$5:AI$467,'Grid GenerationQueue'!$AX$5:$AX$467,$B223,'Grid GenerationQueue'!$AY$5:$AY$467,$C223,'Grid GenerationQueue'!$BH$5:$BH$467,"Executed")</f>
        <v>0</v>
      </c>
      <c r="V223">
        <f>SUMIFS('Grid GenerationQueue'!AJ$5:AJ$467,'Grid GenerationQueue'!$AX$5:$AX$467,$B223,'Grid GenerationQueue'!$AY$5:$AY$467,$C223,'Grid GenerationQueue'!$BH$5:$BH$467,"Executed")</f>
        <v>0</v>
      </c>
      <c r="W223">
        <f>SUMIFS('Grid GenerationQueue'!AK$5:AK$467,'Grid GenerationQueue'!$AX$5:$AX$467,$B223,'Grid GenerationQueue'!$AY$5:$AY$467,$C223,'Grid GenerationQueue'!$BH$5:$BH$467,"Executed")</f>
        <v>0</v>
      </c>
      <c r="X223">
        <f>SUMIFS('Grid GenerationQueue'!AL$5:AL$467,'Grid GenerationQueue'!$AX$5:$AX$467,$B223,'Grid GenerationQueue'!$AY$5:$AY$467,$C223,'Grid GenerationQueue'!$BH$5:$BH$467,"Executed")</f>
        <v>0</v>
      </c>
      <c r="Y223">
        <f>SUMIFS('Grid GenerationQueue'!AM$5:AM$467,'Grid GenerationQueue'!$AX$5:$AX$467,$B223,'Grid GenerationQueue'!$AY$5:$AY$467,$C223,'Grid GenerationQueue'!$BH$5:$BH$467,"Executed")</f>
        <v>0</v>
      </c>
      <c r="Z223">
        <f>SUMIFS('Grid GenerationQueue'!AN$5:AN$467,'Grid GenerationQueue'!$AX$5:$AX$467,$B223,'Grid GenerationQueue'!$AY$5:$AY$467,$C223,'Grid GenerationQueue'!$BH$5:$BH$467,"Executed")</f>
        <v>0</v>
      </c>
      <c r="AA223">
        <f>SUMIFS('Grid GenerationQueue'!AO$5:AO$467,'Grid GenerationQueue'!$AX$5:$AX$467,$B223,'Grid GenerationQueue'!$AY$5:$AY$467,$C223,'Grid GenerationQueue'!$BH$5:$BH$467,"Executed")</f>
        <v>0</v>
      </c>
      <c r="AB223">
        <f>SUMIFS('Grid GenerationQueue'!AP$5:AP$467,'Grid GenerationQueue'!$AX$5:$AX$467,$B223,'Grid GenerationQueue'!$AY$5:$AY$467,$C223,'Grid GenerationQueue'!$BH$5:$BH$467,"Executed")</f>
        <v>0</v>
      </c>
      <c r="AD223">
        <f>SUMIFS('Grid GenerationQueue'!AE$5:AE$467,'Grid GenerationQueue'!$AX$5:$AX$467,$B223,'Grid GenerationQueue'!$AY$5:$AY$467,$C223,'Grid GenerationQueue'!$BF$5:$BF$467,"&lt;&gt;"&amp;"")</f>
        <v>0</v>
      </c>
      <c r="AE223">
        <f>SUMIFS('Grid GenerationQueue'!AF$5:AF$467,'Grid GenerationQueue'!$AX$5:$AX$467,$B223,'Grid GenerationQueue'!$AY$5:$AY$467,$C223,'Grid GenerationQueue'!$BF$5:$BF$467,"&lt;&gt;"&amp;"")</f>
        <v>0</v>
      </c>
      <c r="AF223">
        <f>SUMIFS('Grid GenerationQueue'!AG$5:AG$467,'Grid GenerationQueue'!$AX$5:$AX$467,$B223,'Grid GenerationQueue'!$AY$5:$AY$467,$C223,'Grid GenerationQueue'!$BF$5:$BF$467,"&lt;&gt;"&amp;"")</f>
        <v>0</v>
      </c>
      <c r="AG223">
        <f>SUMIFS('Grid GenerationQueue'!AH$5:AH$467,'Grid GenerationQueue'!$AX$5:$AX$467,$B223,'Grid GenerationQueue'!$AY$5:$AY$467,$C223,'Grid GenerationQueue'!$BF$5:$BF$467,"&lt;&gt;"&amp;"")</f>
        <v>0</v>
      </c>
      <c r="AH223">
        <f>SUMIFS('Grid GenerationQueue'!AI$5:AI$467,'Grid GenerationQueue'!$AX$5:$AX$467,$B223,'Grid GenerationQueue'!$AY$5:$AY$467,$C223,'Grid GenerationQueue'!$BF$5:$BF$467,"&lt;&gt;"&amp;"")</f>
        <v>0</v>
      </c>
      <c r="AI223">
        <f>SUMIFS('Grid GenerationQueue'!AJ$5:AJ$467,'Grid GenerationQueue'!$AX$5:$AX$467,$B223,'Grid GenerationQueue'!$AY$5:$AY$467,$C223,'Grid GenerationQueue'!$BF$5:$BF$467,"&lt;&gt;"&amp;"")</f>
        <v>0</v>
      </c>
      <c r="AJ223">
        <f>SUMIFS('Grid GenerationQueue'!AK$5:AK$467,'Grid GenerationQueue'!$AX$5:$AX$467,$B223,'Grid GenerationQueue'!$AY$5:$AY$467,$C223,'Grid GenerationQueue'!$BF$5:$BF$467,"&lt;&gt;"&amp;"")</f>
        <v>0</v>
      </c>
      <c r="AK223">
        <f>SUMIFS('Grid GenerationQueue'!AL$5:AL$467,'Grid GenerationQueue'!$AX$5:$AX$467,$B223,'Grid GenerationQueue'!$AY$5:$AY$467,$C223,'Grid GenerationQueue'!$BF$5:$BF$467,"&lt;&gt;"&amp;"")</f>
        <v>0</v>
      </c>
      <c r="AL223">
        <f>SUMIFS('Grid GenerationQueue'!AM$5:AM$467,'Grid GenerationQueue'!$AX$5:$AX$467,$B223,'Grid GenerationQueue'!$AY$5:$AY$467,$C223,'Grid GenerationQueue'!$BF$5:$BF$467,"&lt;&gt;"&amp;"")</f>
        <v>0</v>
      </c>
      <c r="AM223">
        <f>SUMIFS('Grid GenerationQueue'!AN$5:AN$467,'Grid GenerationQueue'!$AX$5:$AX$467,$B223,'Grid GenerationQueue'!$AY$5:$AY$467,$C223,'Grid GenerationQueue'!$BF$5:$BF$467,"&lt;&gt;"&amp;"")</f>
        <v>0</v>
      </c>
      <c r="AN223">
        <f>SUMIFS('Grid GenerationQueue'!AO$5:AO$467,'Grid GenerationQueue'!$AX$5:$AX$467,$B223,'Grid GenerationQueue'!$AY$5:$AY$467,$C223,'Grid GenerationQueue'!$BF$5:$BF$467,"&lt;&gt;"&amp;"")</f>
        <v>0</v>
      </c>
      <c r="AO223">
        <f>SUMIFS('Grid GenerationQueue'!AP$5:AP$467,'Grid GenerationQueue'!$AX$5:$AX$467,$B223,'Grid GenerationQueue'!$AY$5:$AY$467,$C223,'Grid GenerationQueue'!$BF$5:$BF$467,"&lt;&gt;"&amp;"")</f>
        <v>0</v>
      </c>
      <c r="AQ223">
        <f>SUMIFS('Grid GenerationQueue'!AE$5:AE$467,'Grid GenerationQueue'!$AX$5:$AX$467,$B223,'Grid GenerationQueue'!$AY$5:$AY$467,$C223)</f>
        <v>65.47</v>
      </c>
      <c r="AR223">
        <f>SUMIFS('Grid GenerationQueue'!AF$5:AF$467,'Grid GenerationQueue'!$AX$5:$AX$467,$B223,'Grid GenerationQueue'!$AY$5:$AY$467,$C223)</f>
        <v>0</v>
      </c>
      <c r="AS223">
        <f>SUMIFS('Grid GenerationQueue'!AG$5:AG$467,'Grid GenerationQueue'!$AX$5:$AX$467,$B223,'Grid GenerationQueue'!$AY$5:$AY$467,$C223)</f>
        <v>0</v>
      </c>
      <c r="AT223">
        <f>SUMIFS('Grid GenerationQueue'!AH$5:AH$467,'Grid GenerationQueue'!$AX$5:$AX$467,$B223,'Grid GenerationQueue'!$AY$5:$AY$467,$C223)</f>
        <v>0</v>
      </c>
      <c r="AU223">
        <f>SUMIFS('Grid GenerationQueue'!AI$5:AI$467,'Grid GenerationQueue'!$AX$5:$AX$467,$B223,'Grid GenerationQueue'!$AY$5:$AY$467,$C223)</f>
        <v>131.43</v>
      </c>
      <c r="AV223">
        <f>SUMIFS('Grid GenerationQueue'!AJ$5:AJ$467,'Grid GenerationQueue'!$AX$5:$AX$467,$B223,'Grid GenerationQueue'!$AY$5:$AY$467,$C223)</f>
        <v>0</v>
      </c>
      <c r="AW223">
        <f>SUMIFS('Grid GenerationQueue'!AK$5:AK$467,'Grid GenerationQueue'!$AX$5:$AX$467,$B223,'Grid GenerationQueue'!$AY$5:$AY$467,$C223)</f>
        <v>0</v>
      </c>
      <c r="AX223">
        <f>SUMIFS('Grid GenerationQueue'!AL$5:AL$467,'Grid GenerationQueue'!$AX$5:$AX$467,$B223,'Grid GenerationQueue'!$AY$5:$AY$467,$C223)</f>
        <v>0</v>
      </c>
      <c r="AY223">
        <f>SUMIFS('Grid GenerationQueue'!AM$5:AM$467,'Grid GenerationQueue'!$AX$5:$AX$467,$B223,'Grid GenerationQueue'!$AY$5:$AY$467,$C223)</f>
        <v>0</v>
      </c>
      <c r="AZ223">
        <f>SUMIFS('Grid GenerationQueue'!AN$5:AN$467,'Grid GenerationQueue'!$AX$5:$AX$467,$B223,'Grid GenerationQueue'!$AY$5:$AY$467,$C223)</f>
        <v>0</v>
      </c>
      <c r="BA223">
        <f>SUMIFS('Grid GenerationQueue'!AO$5:AO$467,'Grid GenerationQueue'!$AX$5:$AX$467,$B223,'Grid GenerationQueue'!$AY$5:$AY$467,$C223)</f>
        <v>0</v>
      </c>
      <c r="BB223">
        <f>SUMIFS('Grid GenerationQueue'!AP$5:AP$467,'Grid GenerationQueue'!$AX$5:$AX$467,$B223,'Grid GenerationQueue'!$AY$5:$AY$467,$C223)</f>
        <v>0</v>
      </c>
      <c r="BD223">
        <f>SUMIFS('Grid GenerationQueue'!AE$5:AE$467,'Grid GenerationQueue'!$AX$5:$AX$467,$B223,'Grid GenerationQueue'!$AY$5:$AY$467,$C223,'Grid GenerationQueue'!$BH$5:$BH$467,"Executed",'Grid GenerationQueue'!$BB$5:$BB$467,"&lt;"&amp;$BE$3)</f>
        <v>0</v>
      </c>
      <c r="BE223">
        <f>SUMIFS('Grid GenerationQueue'!AF$5:AF$467,'Grid GenerationQueue'!$AX$5:$AX$467,$B223,'Grid GenerationQueue'!$AY$5:$AY$467,$C223,'Grid GenerationQueue'!$BH$5:$BH$467,"Executed",'Grid GenerationQueue'!$BB$5:$BB$467,"&lt;"&amp;$BE$3)</f>
        <v>0</v>
      </c>
      <c r="BF223">
        <f>SUMIFS('Grid GenerationQueue'!AG$5:AG$467,'Grid GenerationQueue'!$AX$5:$AX$467,$B223,'Grid GenerationQueue'!$AY$5:$AY$467,$C223,'Grid GenerationQueue'!$BH$5:$BH$467,"Executed",'Grid GenerationQueue'!$BB$5:$BB$467,"&lt;"&amp;$BE$3)</f>
        <v>0</v>
      </c>
      <c r="BG223">
        <f>SUMIFS('Grid GenerationQueue'!AH$5:AH$467,'Grid GenerationQueue'!$AX$5:$AX$467,$B223,'Grid GenerationQueue'!$AY$5:$AY$467,$C223,'Grid GenerationQueue'!$BH$5:$BH$467,"Executed",'Grid GenerationQueue'!$BB$5:$BB$467,"&lt;"&amp;$BE$3)</f>
        <v>0</v>
      </c>
      <c r="BH223">
        <f>SUMIFS('Grid GenerationQueue'!AI$5:AI$467,'Grid GenerationQueue'!$AX$5:$AX$467,$B223,'Grid GenerationQueue'!$AY$5:$AY$467,$C223,'Grid GenerationQueue'!$BH$5:$BH$467,"Executed",'Grid GenerationQueue'!$BB$5:$BB$467,"&lt;"&amp;$BE$3)</f>
        <v>0</v>
      </c>
      <c r="BI223">
        <f>SUMIFS('Grid GenerationQueue'!AJ$5:AJ$467,'Grid GenerationQueue'!$AX$5:$AX$467,$B223,'Grid GenerationQueue'!$AY$5:$AY$467,$C223,'Grid GenerationQueue'!$BH$5:$BH$467,"Executed",'Grid GenerationQueue'!$BB$5:$BB$467,"&lt;"&amp;$BE$3)</f>
        <v>0</v>
      </c>
      <c r="BJ223">
        <f>SUMIFS('Grid GenerationQueue'!AK$5:AK$467,'Grid GenerationQueue'!$AX$5:$AX$467,$B223,'Grid GenerationQueue'!$AY$5:$AY$467,$C223,'Grid GenerationQueue'!$BH$5:$BH$467,"Executed",'Grid GenerationQueue'!$BB$5:$BB$467,"&lt;"&amp;$BE$3)</f>
        <v>0</v>
      </c>
      <c r="BK223">
        <f>SUMIFS('Grid GenerationQueue'!AL$5:AL$467,'Grid GenerationQueue'!$AX$5:$AX$467,$B223,'Grid GenerationQueue'!$AY$5:$AY$467,$C223,'Grid GenerationQueue'!$BH$5:$BH$467,"Executed",'Grid GenerationQueue'!$BB$5:$BB$467,"&lt;"&amp;$BE$3)</f>
        <v>0</v>
      </c>
      <c r="BL223">
        <f>SUMIFS('Grid GenerationQueue'!AM$5:AM$467,'Grid GenerationQueue'!$AX$5:$AX$467,$B223,'Grid GenerationQueue'!$AY$5:$AY$467,$C223,'Grid GenerationQueue'!$BH$5:$BH$467,"Executed",'Grid GenerationQueue'!$BB$5:$BB$467,"&lt;"&amp;$BE$3)</f>
        <v>0</v>
      </c>
      <c r="BM223">
        <f>SUMIFS('Grid GenerationQueue'!AN$5:AN$467,'Grid GenerationQueue'!$AX$5:$AX$467,$B223,'Grid GenerationQueue'!$AY$5:$AY$467,$C223,'Grid GenerationQueue'!$BH$5:$BH$467,"Executed",'Grid GenerationQueue'!$BB$5:$BB$467,"&lt;"&amp;$BE$3)</f>
        <v>0</v>
      </c>
      <c r="BN223">
        <f>SUMIFS('Grid GenerationQueue'!AO$5:AO$467,'Grid GenerationQueue'!$AX$5:$AX$467,$B223,'Grid GenerationQueue'!$AY$5:$AY$467,$C223,'Grid GenerationQueue'!$BH$5:$BH$467,"Executed",'Grid GenerationQueue'!$BB$5:$BB$467,"&lt;"&amp;$BE$3)</f>
        <v>0</v>
      </c>
      <c r="BO223">
        <f>SUMIFS('Grid GenerationQueue'!AP$5:AP$467,'Grid GenerationQueue'!$AX$5:$AX$467,$B223,'Grid GenerationQueue'!$AY$5:$AY$467,$C223,'Grid GenerationQueue'!$BH$5:$BH$467,"Executed",'Grid GenerationQueue'!$BB$5:$BB$467,"&lt;"&amp;$BE$3)</f>
        <v>0</v>
      </c>
      <c r="BQ223">
        <f>SUMIFS('Grid GenerationQueue'!AE$5:AE$467,'Grid GenerationQueue'!$AX$5:$AX$467,$B223,'Grid GenerationQueue'!$AY$5:$AY$467,$C223,'Grid GenerationQueue'!$BF$5:$BF$467,"&lt;&gt;"&amp;"",'Grid GenerationQueue'!$BB$5:$BB$467,"&lt;"&amp;$BE$3)</f>
        <v>0</v>
      </c>
      <c r="BR223">
        <f>SUMIFS('Grid GenerationQueue'!AF$5:AF$467,'Grid GenerationQueue'!$AX$5:$AX$467,$B223,'Grid GenerationQueue'!$AY$5:$AY$467,$C223,'Grid GenerationQueue'!$BF$5:$BF$467,"&lt;&gt;"&amp;"",'Grid GenerationQueue'!$BB$5:$BB$467,"&lt;"&amp;$BE$3)</f>
        <v>0</v>
      </c>
      <c r="BS223">
        <f>SUMIFS('Grid GenerationQueue'!AG$5:AG$467,'Grid GenerationQueue'!$AX$5:$AX$467,$B223,'Grid GenerationQueue'!$AY$5:$AY$467,$C223,'Grid GenerationQueue'!$BF$5:$BF$467,"&lt;&gt;"&amp;"",'Grid GenerationQueue'!$BB$5:$BB$467,"&lt;"&amp;$BE$3)</f>
        <v>0</v>
      </c>
      <c r="BT223">
        <f>SUMIFS('Grid GenerationQueue'!AH$5:AH$467,'Grid GenerationQueue'!$AX$5:$AX$467,$B223,'Grid GenerationQueue'!$AY$5:$AY$467,$C223,'Grid GenerationQueue'!$BF$5:$BF$467,"&lt;&gt;"&amp;"",'Grid GenerationQueue'!$BB$5:$BB$467,"&lt;"&amp;$BE$3)</f>
        <v>0</v>
      </c>
      <c r="BU223">
        <f>SUMIFS('Grid GenerationQueue'!AI$5:AI$467,'Grid GenerationQueue'!$AX$5:$AX$467,$B223,'Grid GenerationQueue'!$AY$5:$AY$467,$C223,'Grid GenerationQueue'!$BF$5:$BF$467,"&lt;&gt;"&amp;"",'Grid GenerationQueue'!$BB$5:$BB$467,"&lt;"&amp;$BE$3)</f>
        <v>0</v>
      </c>
      <c r="BV223">
        <f>SUMIFS('Grid GenerationQueue'!AJ$5:AJ$467,'Grid GenerationQueue'!$AX$5:$AX$467,$B223,'Grid GenerationQueue'!$AY$5:$AY$467,$C223,'Grid GenerationQueue'!$BF$5:$BF$467,"&lt;&gt;"&amp;"",'Grid GenerationQueue'!$BB$5:$BB$467,"&lt;"&amp;$BE$3)</f>
        <v>0</v>
      </c>
      <c r="BW223">
        <f>SUMIFS('Grid GenerationQueue'!AK$5:AK$467,'Grid GenerationQueue'!$AX$5:$AX$467,$B223,'Grid GenerationQueue'!$AY$5:$AY$467,$C223,'Grid GenerationQueue'!$BF$5:$BF$467,"&lt;&gt;"&amp;"",'Grid GenerationQueue'!$BB$5:$BB$467,"&lt;"&amp;$BE$3)</f>
        <v>0</v>
      </c>
      <c r="BX223">
        <f>SUMIFS('Grid GenerationQueue'!AL$5:AL$467,'Grid GenerationQueue'!$AX$5:$AX$467,$B223,'Grid GenerationQueue'!$AY$5:$AY$467,$C223,'Grid GenerationQueue'!$BF$5:$BF$467,"&lt;&gt;"&amp;"",'Grid GenerationQueue'!$BB$5:$BB$467,"&lt;"&amp;$BE$3)</f>
        <v>0</v>
      </c>
      <c r="BY223">
        <f>SUMIFS('Grid GenerationQueue'!AM$5:AM$467,'Grid GenerationQueue'!$AX$5:$AX$467,$B223,'Grid GenerationQueue'!$AY$5:$AY$467,$C223,'Grid GenerationQueue'!$BF$5:$BF$467,"&lt;&gt;"&amp;"",'Grid GenerationQueue'!$BB$5:$BB$467,"&lt;"&amp;$BE$3)</f>
        <v>0</v>
      </c>
      <c r="BZ223">
        <f>SUMIFS('Grid GenerationQueue'!AN$5:AN$467,'Grid GenerationQueue'!$AX$5:$AX$467,$B223,'Grid GenerationQueue'!$AY$5:$AY$467,$C223,'Grid GenerationQueue'!$BF$5:$BF$467,"&lt;&gt;"&amp;"",'Grid GenerationQueue'!$BB$5:$BB$467,"&lt;"&amp;$BE$3)</f>
        <v>0</v>
      </c>
      <c r="CA223">
        <f>SUMIFS('Grid GenerationQueue'!AO$5:AO$467,'Grid GenerationQueue'!$AX$5:$AX$467,$B223,'Grid GenerationQueue'!$AY$5:$AY$467,$C223,'Grid GenerationQueue'!$BF$5:$BF$467,"&lt;&gt;"&amp;"",'Grid GenerationQueue'!$BB$5:$BB$467,"&lt;"&amp;$BE$3)</f>
        <v>0</v>
      </c>
      <c r="CB223">
        <f>SUMIFS('Grid GenerationQueue'!AP$5:AP$467,'Grid GenerationQueue'!$AX$5:$AX$467,$B223,'Grid GenerationQueue'!$AY$5:$AY$467,$C223,'Grid GenerationQueue'!$BF$5:$BF$467,"&lt;&gt;"&amp;"",'Grid GenerationQueue'!$BB$5:$BB$467,"&lt;"&amp;$BE$3)</f>
        <v>0</v>
      </c>
      <c r="CD223">
        <f>SUMIFS('Grid GenerationQueue'!AE$5:AE$467,'Grid GenerationQueue'!$AX$5:$AX$467,$B223,'Grid GenerationQueue'!$AY$5:$AY$467,$C223,'Grid GenerationQueue'!$BB$5:$BB$467,"&lt;"&amp;$BE$3)</f>
        <v>65.47</v>
      </c>
      <c r="CE223">
        <f>SUMIFS('Grid GenerationQueue'!AF$5:AF$467,'Grid GenerationQueue'!$AX$5:$AX$467,$B223,'Grid GenerationQueue'!$AY$5:$AY$467,$C223,'Grid GenerationQueue'!$BB$5:$BB$467,"&lt;"&amp;$BE$3)</f>
        <v>0</v>
      </c>
      <c r="CF223">
        <f>SUMIFS('Grid GenerationQueue'!AG$5:AG$467,'Grid GenerationQueue'!$AX$5:$AX$467,$B223,'Grid GenerationQueue'!$AY$5:$AY$467,$C223,'Grid GenerationQueue'!$BB$5:$BB$467,"&lt;"&amp;$BE$3)</f>
        <v>0</v>
      </c>
      <c r="CG223">
        <f>SUMIFS('Grid GenerationQueue'!AH$5:AH$467,'Grid GenerationQueue'!$AX$5:$AX$467,$B223,'Grid GenerationQueue'!$AY$5:$AY$467,$C223,'Grid GenerationQueue'!$BB$5:$BB$467,"&lt;"&amp;$BE$3)</f>
        <v>0</v>
      </c>
      <c r="CH223">
        <f>SUMIFS('Grid GenerationQueue'!AI$5:AI$467,'Grid GenerationQueue'!$AX$5:$AX$467,$B223,'Grid GenerationQueue'!$AY$5:$AY$467,$C223,'Grid GenerationQueue'!$BB$5:$BB$467,"&lt;"&amp;$BE$3)</f>
        <v>131.43</v>
      </c>
      <c r="CI223">
        <f>SUMIFS('Grid GenerationQueue'!AJ$5:AJ$467,'Grid GenerationQueue'!$AX$5:$AX$467,$B223,'Grid GenerationQueue'!$AY$5:$AY$467,$C223,'Grid GenerationQueue'!$BB$5:$BB$467,"&lt;"&amp;$BE$3)</f>
        <v>0</v>
      </c>
      <c r="CJ223">
        <f>SUMIFS('Grid GenerationQueue'!AK$5:AK$467,'Grid GenerationQueue'!$AX$5:$AX$467,$B223,'Grid GenerationQueue'!$AY$5:$AY$467,$C223,'Grid GenerationQueue'!$BB$5:$BB$467,"&lt;"&amp;$BE$3)</f>
        <v>0</v>
      </c>
      <c r="CK223">
        <f>SUMIFS('Grid GenerationQueue'!AL$5:AL$467,'Grid GenerationQueue'!$AX$5:$AX$467,$B223,'Grid GenerationQueue'!$AY$5:$AY$467,$C223,'Grid GenerationQueue'!$BB$5:$BB$467,"&lt;"&amp;$BE$3)</f>
        <v>0</v>
      </c>
      <c r="CL223">
        <f>SUMIFS('Grid GenerationQueue'!AM$5:AM$467,'Grid GenerationQueue'!$AX$5:$AX$467,$B223,'Grid GenerationQueue'!$AY$5:$AY$467,$C223,'Grid GenerationQueue'!$BB$5:$BB$467,"&lt;"&amp;$BE$3)</f>
        <v>0</v>
      </c>
      <c r="CM223">
        <f>SUMIFS('Grid GenerationQueue'!AN$5:AN$467,'Grid GenerationQueue'!$AX$5:$AX$467,$B223,'Grid GenerationQueue'!$AY$5:$AY$467,$C223,'Grid GenerationQueue'!$BB$5:$BB$467,"&lt;"&amp;$BE$3)</f>
        <v>0</v>
      </c>
      <c r="CN223">
        <f>SUMIFS('Grid GenerationQueue'!AO$5:AO$467,'Grid GenerationQueue'!$AX$5:$AX$467,$B223,'Grid GenerationQueue'!$AY$5:$AY$467,$C223,'Grid GenerationQueue'!$BB$5:$BB$467,"&lt;"&amp;$BE$3)</f>
        <v>0</v>
      </c>
      <c r="CO223">
        <f>SUMIFS('Grid GenerationQueue'!AP$5:AP$467,'Grid GenerationQueue'!$AX$5:$AX$467,$B223,'Grid GenerationQueue'!$AY$5:$AY$467,$C223,'Grid GenerationQueue'!$BB$5:$BB$467,"&lt;"&amp;$BE$3)</f>
        <v>0</v>
      </c>
    </row>
    <row r="224" spans="1:93" x14ac:dyDescent="0.35">
      <c r="A224" t="s">
        <v>4644</v>
      </c>
      <c r="B224" t="s">
        <v>4741</v>
      </c>
      <c r="C224">
        <v>115</v>
      </c>
      <c r="D224">
        <f>SUMIFS('Grid GenerationQueue'!AE$5:AE$467,'Grid GenerationQueue'!$AX$5:$AX$467,$B224,'Grid GenerationQueue'!$AY$5:$AY$467,$C224,'Grid GenerationQueue'!$BI$5:$BI$467,"&lt;4")</f>
        <v>0</v>
      </c>
      <c r="E224">
        <f>SUMIFS('Grid GenerationQueue'!AF$5:AF$467,'Grid GenerationQueue'!$AX$5:$AX$467,$B224,'Grid GenerationQueue'!$AY$5:$AY$467,$C224,'Grid GenerationQueue'!$BI$5:$BI$467,"&lt;4")</f>
        <v>0</v>
      </c>
      <c r="F224">
        <f>SUMIFS('Grid GenerationQueue'!AG$5:AG$467,'Grid GenerationQueue'!$AX$5:$AX$467,$B224,'Grid GenerationQueue'!$AY$5:$AY$467,$C224,'Grid GenerationQueue'!$BI$5:$BI$467,"&lt;4")</f>
        <v>0</v>
      </c>
      <c r="G224">
        <f>SUMIFS('Grid GenerationQueue'!AH$5:AH$467,'Grid GenerationQueue'!$AX$5:$AX$467,$B224,'Grid GenerationQueue'!$AY$5:$AY$467,$C224,'Grid GenerationQueue'!$BI$5:$BI$467,"&lt;4")</f>
        <v>0</v>
      </c>
      <c r="H224">
        <f>SUMIFS('Grid GenerationQueue'!AI$5:AI$467,'Grid GenerationQueue'!$AX$5:$AX$467,$B224,'Grid GenerationQueue'!$AY$5:$AY$467,$C224,'Grid GenerationQueue'!$BI$5:$BI$467,"&lt;4")</f>
        <v>0</v>
      </c>
      <c r="I224">
        <f>SUMIFS('Grid GenerationQueue'!AJ$5:AJ$467,'Grid GenerationQueue'!$AX$5:$AX$467,$B224,'Grid GenerationQueue'!$AY$5:$AY$467,$C224,'Grid GenerationQueue'!$BI$5:$BI$467,"&lt;4")</f>
        <v>0</v>
      </c>
      <c r="J224">
        <f>SUMIFS('Grid GenerationQueue'!AK$5:AK$467,'Grid GenerationQueue'!$AX$5:$AX$467,$B224,'Grid GenerationQueue'!$AY$5:$AY$467,$C224,'Grid GenerationQueue'!$BI$5:$BI$467,"&lt;4")</f>
        <v>0</v>
      </c>
      <c r="K224">
        <f>SUMIFS('Grid GenerationQueue'!AL$5:AL$467,'Grid GenerationQueue'!$AX$5:$AX$467,$B224,'Grid GenerationQueue'!$AY$5:$AY$467,$C224,'Grid GenerationQueue'!$BI$5:$BI$467,"&lt;4")</f>
        <v>0</v>
      </c>
      <c r="L224">
        <f>SUMIFS('Grid GenerationQueue'!AM$5:AM$467,'Grid GenerationQueue'!$AX$5:$AX$467,$B224,'Grid GenerationQueue'!$AY$5:$AY$467,$C224,'Grid GenerationQueue'!$BI$5:$BI$467,"&lt;4")</f>
        <v>0</v>
      </c>
      <c r="M224">
        <f>SUMIFS('Grid GenerationQueue'!AN$5:AN$467,'Grid GenerationQueue'!$AX$5:$AX$467,$B224,'Grid GenerationQueue'!$AY$5:$AY$467,$C224,'Grid GenerationQueue'!$BI$5:$BI$467,"&lt;4")</f>
        <v>0</v>
      </c>
      <c r="N224">
        <f>SUMIFS('Grid GenerationQueue'!AO$5:AO$467,'Grid GenerationQueue'!$AX$5:$AX$467,$B224,'Grid GenerationQueue'!$AY$5:$AY$467,$C224,'Grid GenerationQueue'!$BI$5:$BI$467,"&lt;4")</f>
        <v>0</v>
      </c>
      <c r="O224">
        <f>SUMIFS('Grid GenerationQueue'!AP$5:AP$467,'Grid GenerationQueue'!$AX$5:$AX$467,$B224,'Grid GenerationQueue'!$AY$5:$AY$467,$C224,'Grid GenerationQueue'!$BI$5:$BI$467,"&lt;4")</f>
        <v>0</v>
      </c>
      <c r="Q224">
        <f>SUMIFS('Grid GenerationQueue'!AE$5:AE$467,'Grid GenerationQueue'!$AX$5:$AX$467,$B224,'Grid GenerationQueue'!$AY$5:$AY$467,$C224,'Grid GenerationQueue'!$BH$5:$BH$467,"Executed")</f>
        <v>0</v>
      </c>
      <c r="R224">
        <f>SUMIFS('Grid GenerationQueue'!AF$5:AF$467,'Grid GenerationQueue'!$AX$5:$AX$467,$B224,'Grid GenerationQueue'!$AY$5:$AY$467,$C224,'Grid GenerationQueue'!$BH$5:$BH$467,"Executed")</f>
        <v>0</v>
      </c>
      <c r="S224">
        <f>SUMIFS('Grid GenerationQueue'!AG$5:AG$467,'Grid GenerationQueue'!$AX$5:$AX$467,$B224,'Grid GenerationQueue'!$AY$5:$AY$467,$C224,'Grid GenerationQueue'!$BH$5:$BH$467,"Executed")</f>
        <v>0</v>
      </c>
      <c r="T224">
        <f>SUMIFS('Grid GenerationQueue'!AH$5:AH$467,'Grid GenerationQueue'!$AX$5:$AX$467,$B224,'Grid GenerationQueue'!$AY$5:$AY$467,$C224,'Grid GenerationQueue'!$BH$5:$BH$467,"Executed")</f>
        <v>0</v>
      </c>
      <c r="U224">
        <f>SUMIFS('Grid GenerationQueue'!AI$5:AI$467,'Grid GenerationQueue'!$AX$5:$AX$467,$B224,'Grid GenerationQueue'!$AY$5:$AY$467,$C224,'Grid GenerationQueue'!$BH$5:$BH$467,"Executed")</f>
        <v>0</v>
      </c>
      <c r="V224">
        <f>SUMIFS('Grid GenerationQueue'!AJ$5:AJ$467,'Grid GenerationQueue'!$AX$5:$AX$467,$B224,'Grid GenerationQueue'!$AY$5:$AY$467,$C224,'Grid GenerationQueue'!$BH$5:$BH$467,"Executed")</f>
        <v>0</v>
      </c>
      <c r="W224">
        <f>SUMIFS('Grid GenerationQueue'!AK$5:AK$467,'Grid GenerationQueue'!$AX$5:$AX$467,$B224,'Grid GenerationQueue'!$AY$5:$AY$467,$C224,'Grid GenerationQueue'!$BH$5:$BH$467,"Executed")</f>
        <v>0</v>
      </c>
      <c r="X224">
        <f>SUMIFS('Grid GenerationQueue'!AL$5:AL$467,'Grid GenerationQueue'!$AX$5:$AX$467,$B224,'Grid GenerationQueue'!$AY$5:$AY$467,$C224,'Grid GenerationQueue'!$BH$5:$BH$467,"Executed")</f>
        <v>0</v>
      </c>
      <c r="Y224">
        <f>SUMIFS('Grid GenerationQueue'!AM$5:AM$467,'Grid GenerationQueue'!$AX$5:$AX$467,$B224,'Grid GenerationQueue'!$AY$5:$AY$467,$C224,'Grid GenerationQueue'!$BH$5:$BH$467,"Executed")</f>
        <v>0</v>
      </c>
      <c r="Z224">
        <f>SUMIFS('Grid GenerationQueue'!AN$5:AN$467,'Grid GenerationQueue'!$AX$5:$AX$467,$B224,'Grid GenerationQueue'!$AY$5:$AY$467,$C224,'Grid GenerationQueue'!$BH$5:$BH$467,"Executed")</f>
        <v>0</v>
      </c>
      <c r="AA224">
        <f>SUMIFS('Grid GenerationQueue'!AO$5:AO$467,'Grid GenerationQueue'!$AX$5:$AX$467,$B224,'Grid GenerationQueue'!$AY$5:$AY$467,$C224,'Grid GenerationQueue'!$BH$5:$BH$467,"Executed")</f>
        <v>0</v>
      </c>
      <c r="AB224">
        <f>SUMIFS('Grid GenerationQueue'!AP$5:AP$467,'Grid GenerationQueue'!$AX$5:$AX$467,$B224,'Grid GenerationQueue'!$AY$5:$AY$467,$C224,'Grid GenerationQueue'!$BH$5:$BH$467,"Executed")</f>
        <v>0</v>
      </c>
      <c r="AD224">
        <f>SUMIFS('Grid GenerationQueue'!AE$5:AE$467,'Grid GenerationQueue'!$AX$5:$AX$467,$B224,'Grid GenerationQueue'!$AY$5:$AY$467,$C224,'Grid GenerationQueue'!$BF$5:$BF$467,"&lt;&gt;"&amp;"")</f>
        <v>0</v>
      </c>
      <c r="AE224">
        <f>SUMIFS('Grid GenerationQueue'!AF$5:AF$467,'Grid GenerationQueue'!$AX$5:$AX$467,$B224,'Grid GenerationQueue'!$AY$5:$AY$467,$C224,'Grid GenerationQueue'!$BF$5:$BF$467,"&lt;&gt;"&amp;"")</f>
        <v>0</v>
      </c>
      <c r="AF224">
        <f>SUMIFS('Grid GenerationQueue'!AG$5:AG$467,'Grid GenerationQueue'!$AX$5:$AX$467,$B224,'Grid GenerationQueue'!$AY$5:$AY$467,$C224,'Grid GenerationQueue'!$BF$5:$BF$467,"&lt;&gt;"&amp;"")</f>
        <v>0</v>
      </c>
      <c r="AG224">
        <f>SUMIFS('Grid GenerationQueue'!AH$5:AH$467,'Grid GenerationQueue'!$AX$5:$AX$467,$B224,'Grid GenerationQueue'!$AY$5:$AY$467,$C224,'Grid GenerationQueue'!$BF$5:$BF$467,"&lt;&gt;"&amp;"")</f>
        <v>0</v>
      </c>
      <c r="AH224">
        <f>SUMIFS('Grid GenerationQueue'!AI$5:AI$467,'Grid GenerationQueue'!$AX$5:$AX$467,$B224,'Grid GenerationQueue'!$AY$5:$AY$467,$C224,'Grid GenerationQueue'!$BF$5:$BF$467,"&lt;&gt;"&amp;"")</f>
        <v>0</v>
      </c>
      <c r="AI224">
        <f>SUMIFS('Grid GenerationQueue'!AJ$5:AJ$467,'Grid GenerationQueue'!$AX$5:$AX$467,$B224,'Grid GenerationQueue'!$AY$5:$AY$467,$C224,'Grid GenerationQueue'!$BF$5:$BF$467,"&lt;&gt;"&amp;"")</f>
        <v>0</v>
      </c>
      <c r="AJ224">
        <f>SUMIFS('Grid GenerationQueue'!AK$5:AK$467,'Grid GenerationQueue'!$AX$5:$AX$467,$B224,'Grid GenerationQueue'!$AY$5:$AY$467,$C224,'Grid GenerationQueue'!$BF$5:$BF$467,"&lt;&gt;"&amp;"")</f>
        <v>0</v>
      </c>
      <c r="AK224">
        <f>SUMIFS('Grid GenerationQueue'!AL$5:AL$467,'Grid GenerationQueue'!$AX$5:$AX$467,$B224,'Grid GenerationQueue'!$AY$5:$AY$467,$C224,'Grid GenerationQueue'!$BF$5:$BF$467,"&lt;&gt;"&amp;"")</f>
        <v>0</v>
      </c>
      <c r="AL224">
        <f>SUMIFS('Grid GenerationQueue'!AM$5:AM$467,'Grid GenerationQueue'!$AX$5:$AX$467,$B224,'Grid GenerationQueue'!$AY$5:$AY$467,$C224,'Grid GenerationQueue'!$BF$5:$BF$467,"&lt;&gt;"&amp;"")</f>
        <v>0</v>
      </c>
      <c r="AM224">
        <f>SUMIFS('Grid GenerationQueue'!AN$5:AN$467,'Grid GenerationQueue'!$AX$5:$AX$467,$B224,'Grid GenerationQueue'!$AY$5:$AY$467,$C224,'Grid GenerationQueue'!$BF$5:$BF$467,"&lt;&gt;"&amp;"")</f>
        <v>0</v>
      </c>
      <c r="AN224">
        <f>SUMIFS('Grid GenerationQueue'!AO$5:AO$467,'Grid GenerationQueue'!$AX$5:$AX$467,$B224,'Grid GenerationQueue'!$AY$5:$AY$467,$C224,'Grid GenerationQueue'!$BF$5:$BF$467,"&lt;&gt;"&amp;"")</f>
        <v>0</v>
      </c>
      <c r="AO224">
        <f>SUMIFS('Grid GenerationQueue'!AP$5:AP$467,'Grid GenerationQueue'!$AX$5:$AX$467,$B224,'Grid GenerationQueue'!$AY$5:$AY$467,$C224,'Grid GenerationQueue'!$BF$5:$BF$467,"&lt;&gt;"&amp;"")</f>
        <v>0</v>
      </c>
      <c r="AQ224">
        <f>SUMIFS('Grid GenerationQueue'!AE$5:AE$467,'Grid GenerationQueue'!$AX$5:$AX$467,$B224,'Grid GenerationQueue'!$AY$5:$AY$467,$C224)</f>
        <v>0</v>
      </c>
      <c r="AR224">
        <f>SUMIFS('Grid GenerationQueue'!AF$5:AF$467,'Grid GenerationQueue'!$AX$5:$AX$467,$B224,'Grid GenerationQueue'!$AY$5:$AY$467,$C224)</f>
        <v>0</v>
      </c>
      <c r="AS224">
        <f>SUMIFS('Grid GenerationQueue'!AG$5:AG$467,'Grid GenerationQueue'!$AX$5:$AX$467,$B224,'Grid GenerationQueue'!$AY$5:$AY$467,$C224)</f>
        <v>0</v>
      </c>
      <c r="AT224">
        <f>SUMIFS('Grid GenerationQueue'!AH$5:AH$467,'Grid GenerationQueue'!$AX$5:$AX$467,$B224,'Grid GenerationQueue'!$AY$5:$AY$467,$C224)</f>
        <v>0</v>
      </c>
      <c r="AU224">
        <f>SUMIFS('Grid GenerationQueue'!AI$5:AI$467,'Grid GenerationQueue'!$AX$5:$AX$467,$B224,'Grid GenerationQueue'!$AY$5:$AY$467,$C224)</f>
        <v>0</v>
      </c>
      <c r="AV224">
        <f>SUMIFS('Grid GenerationQueue'!AJ$5:AJ$467,'Grid GenerationQueue'!$AX$5:$AX$467,$B224,'Grid GenerationQueue'!$AY$5:$AY$467,$C224)</f>
        <v>0</v>
      </c>
      <c r="AW224">
        <f>SUMIFS('Grid GenerationQueue'!AK$5:AK$467,'Grid GenerationQueue'!$AX$5:$AX$467,$B224,'Grid GenerationQueue'!$AY$5:$AY$467,$C224)</f>
        <v>0</v>
      </c>
      <c r="AX224">
        <f>SUMIFS('Grid GenerationQueue'!AL$5:AL$467,'Grid GenerationQueue'!$AX$5:$AX$467,$B224,'Grid GenerationQueue'!$AY$5:$AY$467,$C224)</f>
        <v>0</v>
      </c>
      <c r="AY224">
        <f>SUMIFS('Grid GenerationQueue'!AM$5:AM$467,'Grid GenerationQueue'!$AX$5:$AX$467,$B224,'Grid GenerationQueue'!$AY$5:$AY$467,$C224)</f>
        <v>0</v>
      </c>
      <c r="AZ224">
        <f>SUMIFS('Grid GenerationQueue'!AN$5:AN$467,'Grid GenerationQueue'!$AX$5:$AX$467,$B224,'Grid GenerationQueue'!$AY$5:$AY$467,$C224)</f>
        <v>0</v>
      </c>
      <c r="BA224">
        <f>SUMIFS('Grid GenerationQueue'!AO$5:AO$467,'Grid GenerationQueue'!$AX$5:$AX$467,$B224,'Grid GenerationQueue'!$AY$5:$AY$467,$C224)</f>
        <v>0</v>
      </c>
      <c r="BB224">
        <f>SUMIFS('Grid GenerationQueue'!AP$5:AP$467,'Grid GenerationQueue'!$AX$5:$AX$467,$B224,'Grid GenerationQueue'!$AY$5:$AY$467,$C224)</f>
        <v>0</v>
      </c>
      <c r="BD224">
        <f>SUMIFS('Grid GenerationQueue'!AE$5:AE$467,'Grid GenerationQueue'!$AX$5:$AX$467,$B224,'Grid GenerationQueue'!$AY$5:$AY$467,$C224,'Grid GenerationQueue'!$BH$5:$BH$467,"Executed",'Grid GenerationQueue'!$BB$5:$BB$467,"&lt;"&amp;$BE$3)</f>
        <v>0</v>
      </c>
      <c r="BE224">
        <f>SUMIFS('Grid GenerationQueue'!AF$5:AF$467,'Grid GenerationQueue'!$AX$5:$AX$467,$B224,'Grid GenerationQueue'!$AY$5:$AY$467,$C224,'Grid GenerationQueue'!$BH$5:$BH$467,"Executed",'Grid GenerationQueue'!$BB$5:$BB$467,"&lt;"&amp;$BE$3)</f>
        <v>0</v>
      </c>
      <c r="BF224">
        <f>SUMIFS('Grid GenerationQueue'!AG$5:AG$467,'Grid GenerationQueue'!$AX$5:$AX$467,$B224,'Grid GenerationQueue'!$AY$5:$AY$467,$C224,'Grid GenerationQueue'!$BH$5:$BH$467,"Executed",'Grid GenerationQueue'!$BB$5:$BB$467,"&lt;"&amp;$BE$3)</f>
        <v>0</v>
      </c>
      <c r="BG224">
        <f>SUMIFS('Grid GenerationQueue'!AH$5:AH$467,'Grid GenerationQueue'!$AX$5:$AX$467,$B224,'Grid GenerationQueue'!$AY$5:$AY$467,$C224,'Grid GenerationQueue'!$BH$5:$BH$467,"Executed",'Grid GenerationQueue'!$BB$5:$BB$467,"&lt;"&amp;$BE$3)</f>
        <v>0</v>
      </c>
      <c r="BH224">
        <f>SUMIFS('Grid GenerationQueue'!AI$5:AI$467,'Grid GenerationQueue'!$AX$5:$AX$467,$B224,'Grid GenerationQueue'!$AY$5:$AY$467,$C224,'Grid GenerationQueue'!$BH$5:$BH$467,"Executed",'Grid GenerationQueue'!$BB$5:$BB$467,"&lt;"&amp;$BE$3)</f>
        <v>0</v>
      </c>
      <c r="BI224">
        <f>SUMIFS('Grid GenerationQueue'!AJ$5:AJ$467,'Grid GenerationQueue'!$AX$5:$AX$467,$B224,'Grid GenerationQueue'!$AY$5:$AY$467,$C224,'Grid GenerationQueue'!$BH$5:$BH$467,"Executed",'Grid GenerationQueue'!$BB$5:$BB$467,"&lt;"&amp;$BE$3)</f>
        <v>0</v>
      </c>
      <c r="BJ224">
        <f>SUMIFS('Grid GenerationQueue'!AK$5:AK$467,'Grid GenerationQueue'!$AX$5:$AX$467,$B224,'Grid GenerationQueue'!$AY$5:$AY$467,$C224,'Grid GenerationQueue'!$BH$5:$BH$467,"Executed",'Grid GenerationQueue'!$BB$5:$BB$467,"&lt;"&amp;$BE$3)</f>
        <v>0</v>
      </c>
      <c r="BK224">
        <f>SUMIFS('Grid GenerationQueue'!AL$5:AL$467,'Grid GenerationQueue'!$AX$5:$AX$467,$B224,'Grid GenerationQueue'!$AY$5:$AY$467,$C224,'Grid GenerationQueue'!$BH$5:$BH$467,"Executed",'Grid GenerationQueue'!$BB$5:$BB$467,"&lt;"&amp;$BE$3)</f>
        <v>0</v>
      </c>
      <c r="BL224">
        <f>SUMIFS('Grid GenerationQueue'!AM$5:AM$467,'Grid GenerationQueue'!$AX$5:$AX$467,$B224,'Grid GenerationQueue'!$AY$5:$AY$467,$C224,'Grid GenerationQueue'!$BH$5:$BH$467,"Executed",'Grid GenerationQueue'!$BB$5:$BB$467,"&lt;"&amp;$BE$3)</f>
        <v>0</v>
      </c>
      <c r="BM224">
        <f>SUMIFS('Grid GenerationQueue'!AN$5:AN$467,'Grid GenerationQueue'!$AX$5:$AX$467,$B224,'Grid GenerationQueue'!$AY$5:$AY$467,$C224,'Grid GenerationQueue'!$BH$5:$BH$467,"Executed",'Grid GenerationQueue'!$BB$5:$BB$467,"&lt;"&amp;$BE$3)</f>
        <v>0</v>
      </c>
      <c r="BN224">
        <f>SUMIFS('Grid GenerationQueue'!AO$5:AO$467,'Grid GenerationQueue'!$AX$5:$AX$467,$B224,'Grid GenerationQueue'!$AY$5:$AY$467,$C224,'Grid GenerationQueue'!$BH$5:$BH$467,"Executed",'Grid GenerationQueue'!$BB$5:$BB$467,"&lt;"&amp;$BE$3)</f>
        <v>0</v>
      </c>
      <c r="BO224">
        <f>SUMIFS('Grid GenerationQueue'!AP$5:AP$467,'Grid GenerationQueue'!$AX$5:$AX$467,$B224,'Grid GenerationQueue'!$AY$5:$AY$467,$C224,'Grid GenerationQueue'!$BH$5:$BH$467,"Executed",'Grid GenerationQueue'!$BB$5:$BB$467,"&lt;"&amp;$BE$3)</f>
        <v>0</v>
      </c>
      <c r="BQ224">
        <f>SUMIFS('Grid GenerationQueue'!AE$5:AE$467,'Grid GenerationQueue'!$AX$5:$AX$467,$B224,'Grid GenerationQueue'!$AY$5:$AY$467,$C224,'Grid GenerationQueue'!$BF$5:$BF$467,"&lt;&gt;"&amp;"",'Grid GenerationQueue'!$BB$5:$BB$467,"&lt;"&amp;$BE$3)</f>
        <v>0</v>
      </c>
      <c r="BR224">
        <f>SUMIFS('Grid GenerationQueue'!AF$5:AF$467,'Grid GenerationQueue'!$AX$5:$AX$467,$B224,'Grid GenerationQueue'!$AY$5:$AY$467,$C224,'Grid GenerationQueue'!$BF$5:$BF$467,"&lt;&gt;"&amp;"",'Grid GenerationQueue'!$BB$5:$BB$467,"&lt;"&amp;$BE$3)</f>
        <v>0</v>
      </c>
      <c r="BS224">
        <f>SUMIFS('Grid GenerationQueue'!AG$5:AG$467,'Grid GenerationQueue'!$AX$5:$AX$467,$B224,'Grid GenerationQueue'!$AY$5:$AY$467,$C224,'Grid GenerationQueue'!$BF$5:$BF$467,"&lt;&gt;"&amp;"",'Grid GenerationQueue'!$BB$5:$BB$467,"&lt;"&amp;$BE$3)</f>
        <v>0</v>
      </c>
      <c r="BT224">
        <f>SUMIFS('Grid GenerationQueue'!AH$5:AH$467,'Grid GenerationQueue'!$AX$5:$AX$467,$B224,'Grid GenerationQueue'!$AY$5:$AY$467,$C224,'Grid GenerationQueue'!$BF$5:$BF$467,"&lt;&gt;"&amp;"",'Grid GenerationQueue'!$BB$5:$BB$467,"&lt;"&amp;$BE$3)</f>
        <v>0</v>
      </c>
      <c r="BU224">
        <f>SUMIFS('Grid GenerationQueue'!AI$5:AI$467,'Grid GenerationQueue'!$AX$5:$AX$467,$B224,'Grid GenerationQueue'!$AY$5:$AY$467,$C224,'Grid GenerationQueue'!$BF$5:$BF$467,"&lt;&gt;"&amp;"",'Grid GenerationQueue'!$BB$5:$BB$467,"&lt;"&amp;$BE$3)</f>
        <v>0</v>
      </c>
      <c r="BV224">
        <f>SUMIFS('Grid GenerationQueue'!AJ$5:AJ$467,'Grid GenerationQueue'!$AX$5:$AX$467,$B224,'Grid GenerationQueue'!$AY$5:$AY$467,$C224,'Grid GenerationQueue'!$BF$5:$BF$467,"&lt;&gt;"&amp;"",'Grid GenerationQueue'!$BB$5:$BB$467,"&lt;"&amp;$BE$3)</f>
        <v>0</v>
      </c>
      <c r="BW224">
        <f>SUMIFS('Grid GenerationQueue'!AK$5:AK$467,'Grid GenerationQueue'!$AX$5:$AX$467,$B224,'Grid GenerationQueue'!$AY$5:$AY$467,$C224,'Grid GenerationQueue'!$BF$5:$BF$467,"&lt;&gt;"&amp;"",'Grid GenerationQueue'!$BB$5:$BB$467,"&lt;"&amp;$BE$3)</f>
        <v>0</v>
      </c>
      <c r="BX224">
        <f>SUMIFS('Grid GenerationQueue'!AL$5:AL$467,'Grid GenerationQueue'!$AX$5:$AX$467,$B224,'Grid GenerationQueue'!$AY$5:$AY$467,$C224,'Grid GenerationQueue'!$BF$5:$BF$467,"&lt;&gt;"&amp;"",'Grid GenerationQueue'!$BB$5:$BB$467,"&lt;"&amp;$BE$3)</f>
        <v>0</v>
      </c>
      <c r="BY224">
        <f>SUMIFS('Grid GenerationQueue'!AM$5:AM$467,'Grid GenerationQueue'!$AX$5:$AX$467,$B224,'Grid GenerationQueue'!$AY$5:$AY$467,$C224,'Grid GenerationQueue'!$BF$5:$BF$467,"&lt;&gt;"&amp;"",'Grid GenerationQueue'!$BB$5:$BB$467,"&lt;"&amp;$BE$3)</f>
        <v>0</v>
      </c>
      <c r="BZ224">
        <f>SUMIFS('Grid GenerationQueue'!AN$5:AN$467,'Grid GenerationQueue'!$AX$5:$AX$467,$B224,'Grid GenerationQueue'!$AY$5:$AY$467,$C224,'Grid GenerationQueue'!$BF$5:$BF$467,"&lt;&gt;"&amp;"",'Grid GenerationQueue'!$BB$5:$BB$467,"&lt;"&amp;$BE$3)</f>
        <v>0</v>
      </c>
      <c r="CA224">
        <f>SUMIFS('Grid GenerationQueue'!AO$5:AO$467,'Grid GenerationQueue'!$AX$5:$AX$467,$B224,'Grid GenerationQueue'!$AY$5:$AY$467,$C224,'Grid GenerationQueue'!$BF$5:$BF$467,"&lt;&gt;"&amp;"",'Grid GenerationQueue'!$BB$5:$BB$467,"&lt;"&amp;$BE$3)</f>
        <v>0</v>
      </c>
      <c r="CB224">
        <f>SUMIFS('Grid GenerationQueue'!AP$5:AP$467,'Grid GenerationQueue'!$AX$5:$AX$467,$B224,'Grid GenerationQueue'!$AY$5:$AY$467,$C224,'Grid GenerationQueue'!$BF$5:$BF$467,"&lt;&gt;"&amp;"",'Grid GenerationQueue'!$BB$5:$BB$467,"&lt;"&amp;$BE$3)</f>
        <v>0</v>
      </c>
      <c r="CD224">
        <f>SUMIFS('Grid GenerationQueue'!AE$5:AE$467,'Grid GenerationQueue'!$AX$5:$AX$467,$B224,'Grid GenerationQueue'!$AY$5:$AY$467,$C224,'Grid GenerationQueue'!$BB$5:$BB$467,"&lt;"&amp;$BE$3)</f>
        <v>0</v>
      </c>
      <c r="CE224">
        <f>SUMIFS('Grid GenerationQueue'!AF$5:AF$467,'Grid GenerationQueue'!$AX$5:$AX$467,$B224,'Grid GenerationQueue'!$AY$5:$AY$467,$C224,'Grid GenerationQueue'!$BB$5:$BB$467,"&lt;"&amp;$BE$3)</f>
        <v>0</v>
      </c>
      <c r="CF224">
        <f>SUMIFS('Grid GenerationQueue'!AG$5:AG$467,'Grid GenerationQueue'!$AX$5:$AX$467,$B224,'Grid GenerationQueue'!$AY$5:$AY$467,$C224,'Grid GenerationQueue'!$BB$5:$BB$467,"&lt;"&amp;$BE$3)</f>
        <v>0</v>
      </c>
      <c r="CG224">
        <f>SUMIFS('Grid GenerationQueue'!AH$5:AH$467,'Grid GenerationQueue'!$AX$5:$AX$467,$B224,'Grid GenerationQueue'!$AY$5:$AY$467,$C224,'Grid GenerationQueue'!$BB$5:$BB$467,"&lt;"&amp;$BE$3)</f>
        <v>0</v>
      </c>
      <c r="CH224">
        <f>SUMIFS('Grid GenerationQueue'!AI$5:AI$467,'Grid GenerationQueue'!$AX$5:$AX$467,$B224,'Grid GenerationQueue'!$AY$5:$AY$467,$C224,'Grid GenerationQueue'!$BB$5:$BB$467,"&lt;"&amp;$BE$3)</f>
        <v>0</v>
      </c>
      <c r="CI224">
        <f>SUMIFS('Grid GenerationQueue'!AJ$5:AJ$467,'Grid GenerationQueue'!$AX$5:$AX$467,$B224,'Grid GenerationQueue'!$AY$5:$AY$467,$C224,'Grid GenerationQueue'!$BB$5:$BB$467,"&lt;"&amp;$BE$3)</f>
        <v>0</v>
      </c>
      <c r="CJ224">
        <f>SUMIFS('Grid GenerationQueue'!AK$5:AK$467,'Grid GenerationQueue'!$AX$5:$AX$467,$B224,'Grid GenerationQueue'!$AY$5:$AY$467,$C224,'Grid GenerationQueue'!$BB$5:$BB$467,"&lt;"&amp;$BE$3)</f>
        <v>0</v>
      </c>
      <c r="CK224">
        <f>SUMIFS('Grid GenerationQueue'!AL$5:AL$467,'Grid GenerationQueue'!$AX$5:$AX$467,$B224,'Grid GenerationQueue'!$AY$5:$AY$467,$C224,'Grid GenerationQueue'!$BB$5:$BB$467,"&lt;"&amp;$BE$3)</f>
        <v>0</v>
      </c>
      <c r="CL224">
        <f>SUMIFS('Grid GenerationQueue'!AM$5:AM$467,'Grid GenerationQueue'!$AX$5:$AX$467,$B224,'Grid GenerationQueue'!$AY$5:$AY$467,$C224,'Grid GenerationQueue'!$BB$5:$BB$467,"&lt;"&amp;$BE$3)</f>
        <v>0</v>
      </c>
      <c r="CM224">
        <f>SUMIFS('Grid GenerationQueue'!AN$5:AN$467,'Grid GenerationQueue'!$AX$5:$AX$467,$B224,'Grid GenerationQueue'!$AY$5:$AY$467,$C224,'Grid GenerationQueue'!$BB$5:$BB$467,"&lt;"&amp;$BE$3)</f>
        <v>0</v>
      </c>
      <c r="CN224">
        <f>SUMIFS('Grid GenerationQueue'!AO$5:AO$467,'Grid GenerationQueue'!$AX$5:$AX$467,$B224,'Grid GenerationQueue'!$AY$5:$AY$467,$C224,'Grid GenerationQueue'!$BB$5:$BB$467,"&lt;"&amp;$BE$3)</f>
        <v>0</v>
      </c>
      <c r="CO224">
        <f>SUMIFS('Grid GenerationQueue'!AP$5:AP$467,'Grid GenerationQueue'!$AX$5:$AX$467,$B224,'Grid GenerationQueue'!$AY$5:$AY$467,$C224,'Grid GenerationQueue'!$BB$5:$BB$467,"&lt;"&amp;$BE$3)</f>
        <v>0</v>
      </c>
    </row>
    <row r="225" spans="1:93" x14ac:dyDescent="0.35">
      <c r="A225" t="s">
        <v>4645</v>
      </c>
      <c r="B225" t="s">
        <v>4742</v>
      </c>
      <c r="C225">
        <v>230</v>
      </c>
      <c r="D225">
        <f>SUMIFS('Grid GenerationQueue'!AE$5:AE$467,'Grid GenerationQueue'!$AX$5:$AX$467,$B225,'Grid GenerationQueue'!$AY$5:$AY$467,$C225,'Grid GenerationQueue'!$BI$5:$BI$467,"&lt;4")</f>
        <v>0</v>
      </c>
      <c r="E225">
        <f>SUMIFS('Grid GenerationQueue'!AF$5:AF$467,'Grid GenerationQueue'!$AX$5:$AX$467,$B225,'Grid GenerationQueue'!$AY$5:$AY$467,$C225,'Grid GenerationQueue'!$BI$5:$BI$467,"&lt;4")</f>
        <v>0</v>
      </c>
      <c r="F225">
        <f>SUMIFS('Grid GenerationQueue'!AG$5:AG$467,'Grid GenerationQueue'!$AX$5:$AX$467,$B225,'Grid GenerationQueue'!$AY$5:$AY$467,$C225,'Grid GenerationQueue'!$BI$5:$BI$467,"&lt;4")</f>
        <v>0</v>
      </c>
      <c r="G225">
        <f>SUMIFS('Grid GenerationQueue'!AH$5:AH$467,'Grid GenerationQueue'!$AX$5:$AX$467,$B225,'Grid GenerationQueue'!$AY$5:$AY$467,$C225,'Grid GenerationQueue'!$BI$5:$BI$467,"&lt;4")</f>
        <v>0</v>
      </c>
      <c r="H225">
        <f>SUMIFS('Grid GenerationQueue'!AI$5:AI$467,'Grid GenerationQueue'!$AX$5:$AX$467,$B225,'Grid GenerationQueue'!$AY$5:$AY$467,$C225,'Grid GenerationQueue'!$BI$5:$BI$467,"&lt;4")</f>
        <v>0</v>
      </c>
      <c r="I225">
        <f>SUMIFS('Grid GenerationQueue'!AJ$5:AJ$467,'Grid GenerationQueue'!$AX$5:$AX$467,$B225,'Grid GenerationQueue'!$AY$5:$AY$467,$C225,'Grid GenerationQueue'!$BI$5:$BI$467,"&lt;4")</f>
        <v>0</v>
      </c>
      <c r="J225">
        <f>SUMIFS('Grid GenerationQueue'!AK$5:AK$467,'Grid GenerationQueue'!$AX$5:$AX$467,$B225,'Grid GenerationQueue'!$AY$5:$AY$467,$C225,'Grid GenerationQueue'!$BI$5:$BI$467,"&lt;4")</f>
        <v>0</v>
      </c>
      <c r="K225">
        <f>SUMIFS('Grid GenerationQueue'!AL$5:AL$467,'Grid GenerationQueue'!$AX$5:$AX$467,$B225,'Grid GenerationQueue'!$AY$5:$AY$467,$C225,'Grid GenerationQueue'!$BI$5:$BI$467,"&lt;4")</f>
        <v>0</v>
      </c>
      <c r="L225">
        <f>SUMIFS('Grid GenerationQueue'!AM$5:AM$467,'Grid GenerationQueue'!$AX$5:$AX$467,$B225,'Grid GenerationQueue'!$AY$5:$AY$467,$C225,'Grid GenerationQueue'!$BI$5:$BI$467,"&lt;4")</f>
        <v>0</v>
      </c>
      <c r="M225">
        <f>SUMIFS('Grid GenerationQueue'!AN$5:AN$467,'Grid GenerationQueue'!$AX$5:$AX$467,$B225,'Grid GenerationQueue'!$AY$5:$AY$467,$C225,'Grid GenerationQueue'!$BI$5:$BI$467,"&lt;4")</f>
        <v>0</v>
      </c>
      <c r="N225">
        <f>SUMIFS('Grid GenerationQueue'!AO$5:AO$467,'Grid GenerationQueue'!$AX$5:$AX$467,$B225,'Grid GenerationQueue'!$AY$5:$AY$467,$C225,'Grid GenerationQueue'!$BI$5:$BI$467,"&lt;4")</f>
        <v>0</v>
      </c>
      <c r="O225">
        <f>SUMIFS('Grid GenerationQueue'!AP$5:AP$467,'Grid GenerationQueue'!$AX$5:$AX$467,$B225,'Grid GenerationQueue'!$AY$5:$AY$467,$C225,'Grid GenerationQueue'!$BI$5:$BI$467,"&lt;4")</f>
        <v>0</v>
      </c>
      <c r="Q225">
        <f>SUMIFS('Grid GenerationQueue'!AE$5:AE$467,'Grid GenerationQueue'!$AX$5:$AX$467,$B225,'Grid GenerationQueue'!$AY$5:$AY$467,$C225,'Grid GenerationQueue'!$BH$5:$BH$467,"Executed")</f>
        <v>0</v>
      </c>
      <c r="R225">
        <f>SUMIFS('Grid GenerationQueue'!AF$5:AF$467,'Grid GenerationQueue'!$AX$5:$AX$467,$B225,'Grid GenerationQueue'!$AY$5:$AY$467,$C225,'Grid GenerationQueue'!$BH$5:$BH$467,"Executed")</f>
        <v>0</v>
      </c>
      <c r="S225">
        <f>SUMIFS('Grid GenerationQueue'!AG$5:AG$467,'Grid GenerationQueue'!$AX$5:$AX$467,$B225,'Grid GenerationQueue'!$AY$5:$AY$467,$C225,'Grid GenerationQueue'!$BH$5:$BH$467,"Executed")</f>
        <v>0</v>
      </c>
      <c r="T225">
        <f>SUMIFS('Grid GenerationQueue'!AH$5:AH$467,'Grid GenerationQueue'!$AX$5:$AX$467,$B225,'Grid GenerationQueue'!$AY$5:$AY$467,$C225,'Grid GenerationQueue'!$BH$5:$BH$467,"Executed")</f>
        <v>0</v>
      </c>
      <c r="U225">
        <f>SUMIFS('Grid GenerationQueue'!AI$5:AI$467,'Grid GenerationQueue'!$AX$5:$AX$467,$B225,'Grid GenerationQueue'!$AY$5:$AY$467,$C225,'Grid GenerationQueue'!$BH$5:$BH$467,"Executed")</f>
        <v>0</v>
      </c>
      <c r="V225">
        <f>SUMIFS('Grid GenerationQueue'!AJ$5:AJ$467,'Grid GenerationQueue'!$AX$5:$AX$467,$B225,'Grid GenerationQueue'!$AY$5:$AY$467,$C225,'Grid GenerationQueue'!$BH$5:$BH$467,"Executed")</f>
        <v>0</v>
      </c>
      <c r="W225">
        <f>SUMIFS('Grid GenerationQueue'!AK$5:AK$467,'Grid GenerationQueue'!$AX$5:$AX$467,$B225,'Grid GenerationQueue'!$AY$5:$AY$467,$C225,'Grid GenerationQueue'!$BH$5:$BH$467,"Executed")</f>
        <v>0</v>
      </c>
      <c r="X225">
        <f>SUMIFS('Grid GenerationQueue'!AL$5:AL$467,'Grid GenerationQueue'!$AX$5:$AX$467,$B225,'Grid GenerationQueue'!$AY$5:$AY$467,$C225,'Grid GenerationQueue'!$BH$5:$BH$467,"Executed")</f>
        <v>0</v>
      </c>
      <c r="Y225">
        <f>SUMIFS('Grid GenerationQueue'!AM$5:AM$467,'Grid GenerationQueue'!$AX$5:$AX$467,$B225,'Grid GenerationQueue'!$AY$5:$AY$467,$C225,'Grid GenerationQueue'!$BH$5:$BH$467,"Executed")</f>
        <v>0</v>
      </c>
      <c r="Z225">
        <f>SUMIFS('Grid GenerationQueue'!AN$5:AN$467,'Grid GenerationQueue'!$AX$5:$AX$467,$B225,'Grid GenerationQueue'!$AY$5:$AY$467,$C225,'Grid GenerationQueue'!$BH$5:$BH$467,"Executed")</f>
        <v>0</v>
      </c>
      <c r="AA225">
        <f>SUMIFS('Grid GenerationQueue'!AO$5:AO$467,'Grid GenerationQueue'!$AX$5:$AX$467,$B225,'Grid GenerationQueue'!$AY$5:$AY$467,$C225,'Grid GenerationQueue'!$BH$5:$BH$467,"Executed")</f>
        <v>0</v>
      </c>
      <c r="AB225">
        <f>SUMIFS('Grid GenerationQueue'!AP$5:AP$467,'Grid GenerationQueue'!$AX$5:$AX$467,$B225,'Grid GenerationQueue'!$AY$5:$AY$467,$C225,'Grid GenerationQueue'!$BH$5:$BH$467,"Executed")</f>
        <v>0</v>
      </c>
      <c r="AD225">
        <f>SUMIFS('Grid GenerationQueue'!AE$5:AE$467,'Grid GenerationQueue'!$AX$5:$AX$467,$B225,'Grid GenerationQueue'!$AY$5:$AY$467,$C225,'Grid GenerationQueue'!$BF$5:$BF$467,"&lt;&gt;"&amp;"")</f>
        <v>0</v>
      </c>
      <c r="AE225">
        <f>SUMIFS('Grid GenerationQueue'!AF$5:AF$467,'Grid GenerationQueue'!$AX$5:$AX$467,$B225,'Grid GenerationQueue'!$AY$5:$AY$467,$C225,'Grid GenerationQueue'!$BF$5:$BF$467,"&lt;&gt;"&amp;"")</f>
        <v>0</v>
      </c>
      <c r="AF225">
        <f>SUMIFS('Grid GenerationQueue'!AG$5:AG$467,'Grid GenerationQueue'!$AX$5:$AX$467,$B225,'Grid GenerationQueue'!$AY$5:$AY$467,$C225,'Grid GenerationQueue'!$BF$5:$BF$467,"&lt;&gt;"&amp;"")</f>
        <v>0</v>
      </c>
      <c r="AG225">
        <f>SUMIFS('Grid GenerationQueue'!AH$5:AH$467,'Grid GenerationQueue'!$AX$5:$AX$467,$B225,'Grid GenerationQueue'!$AY$5:$AY$467,$C225,'Grid GenerationQueue'!$BF$5:$BF$467,"&lt;&gt;"&amp;"")</f>
        <v>0</v>
      </c>
      <c r="AH225">
        <f>SUMIFS('Grid GenerationQueue'!AI$5:AI$467,'Grid GenerationQueue'!$AX$5:$AX$467,$B225,'Grid GenerationQueue'!$AY$5:$AY$467,$C225,'Grid GenerationQueue'!$BF$5:$BF$467,"&lt;&gt;"&amp;"")</f>
        <v>0</v>
      </c>
      <c r="AI225">
        <f>SUMIFS('Grid GenerationQueue'!AJ$5:AJ$467,'Grid GenerationQueue'!$AX$5:$AX$467,$B225,'Grid GenerationQueue'!$AY$5:$AY$467,$C225,'Grid GenerationQueue'!$BF$5:$BF$467,"&lt;&gt;"&amp;"")</f>
        <v>0</v>
      </c>
      <c r="AJ225">
        <f>SUMIFS('Grid GenerationQueue'!AK$5:AK$467,'Grid GenerationQueue'!$AX$5:$AX$467,$B225,'Grid GenerationQueue'!$AY$5:$AY$467,$C225,'Grid GenerationQueue'!$BF$5:$BF$467,"&lt;&gt;"&amp;"")</f>
        <v>0</v>
      </c>
      <c r="AK225">
        <f>SUMIFS('Grid GenerationQueue'!AL$5:AL$467,'Grid GenerationQueue'!$AX$5:$AX$467,$B225,'Grid GenerationQueue'!$AY$5:$AY$467,$C225,'Grid GenerationQueue'!$BF$5:$BF$467,"&lt;&gt;"&amp;"")</f>
        <v>0</v>
      </c>
      <c r="AL225">
        <f>SUMIFS('Grid GenerationQueue'!AM$5:AM$467,'Grid GenerationQueue'!$AX$5:$AX$467,$B225,'Grid GenerationQueue'!$AY$5:$AY$467,$C225,'Grid GenerationQueue'!$BF$5:$BF$467,"&lt;&gt;"&amp;"")</f>
        <v>0</v>
      </c>
      <c r="AM225">
        <f>SUMIFS('Grid GenerationQueue'!AN$5:AN$467,'Grid GenerationQueue'!$AX$5:$AX$467,$B225,'Grid GenerationQueue'!$AY$5:$AY$467,$C225,'Grid GenerationQueue'!$BF$5:$BF$467,"&lt;&gt;"&amp;"")</f>
        <v>0</v>
      </c>
      <c r="AN225">
        <f>SUMIFS('Grid GenerationQueue'!AO$5:AO$467,'Grid GenerationQueue'!$AX$5:$AX$467,$B225,'Grid GenerationQueue'!$AY$5:$AY$467,$C225,'Grid GenerationQueue'!$BF$5:$BF$467,"&lt;&gt;"&amp;"")</f>
        <v>0</v>
      </c>
      <c r="AO225">
        <f>SUMIFS('Grid GenerationQueue'!AP$5:AP$467,'Grid GenerationQueue'!$AX$5:$AX$467,$B225,'Grid GenerationQueue'!$AY$5:$AY$467,$C225,'Grid GenerationQueue'!$BF$5:$BF$467,"&lt;&gt;"&amp;"")</f>
        <v>0</v>
      </c>
      <c r="AQ225">
        <f>SUMIFS('Grid GenerationQueue'!AE$5:AE$467,'Grid GenerationQueue'!$AX$5:$AX$467,$B225,'Grid GenerationQueue'!$AY$5:$AY$467,$C225)</f>
        <v>0</v>
      </c>
      <c r="AR225">
        <f>SUMIFS('Grid GenerationQueue'!AF$5:AF$467,'Grid GenerationQueue'!$AX$5:$AX$467,$B225,'Grid GenerationQueue'!$AY$5:$AY$467,$C225)</f>
        <v>0</v>
      </c>
      <c r="AS225">
        <f>SUMIFS('Grid GenerationQueue'!AG$5:AG$467,'Grid GenerationQueue'!$AX$5:$AX$467,$B225,'Grid GenerationQueue'!$AY$5:$AY$467,$C225)</f>
        <v>0</v>
      </c>
      <c r="AT225">
        <f>SUMIFS('Grid GenerationQueue'!AH$5:AH$467,'Grid GenerationQueue'!$AX$5:$AX$467,$B225,'Grid GenerationQueue'!$AY$5:$AY$467,$C225)</f>
        <v>0</v>
      </c>
      <c r="AU225">
        <f>SUMIFS('Grid GenerationQueue'!AI$5:AI$467,'Grid GenerationQueue'!$AX$5:$AX$467,$B225,'Grid GenerationQueue'!$AY$5:$AY$467,$C225)</f>
        <v>0</v>
      </c>
      <c r="AV225">
        <f>SUMIFS('Grid GenerationQueue'!AJ$5:AJ$467,'Grid GenerationQueue'!$AX$5:$AX$467,$B225,'Grid GenerationQueue'!$AY$5:$AY$467,$C225)</f>
        <v>0</v>
      </c>
      <c r="AW225">
        <f>SUMIFS('Grid GenerationQueue'!AK$5:AK$467,'Grid GenerationQueue'!$AX$5:$AX$467,$B225,'Grid GenerationQueue'!$AY$5:$AY$467,$C225)</f>
        <v>0</v>
      </c>
      <c r="AX225">
        <f>SUMIFS('Grid GenerationQueue'!AL$5:AL$467,'Grid GenerationQueue'!$AX$5:$AX$467,$B225,'Grid GenerationQueue'!$AY$5:$AY$467,$C225)</f>
        <v>0</v>
      </c>
      <c r="AY225">
        <f>SUMIFS('Grid GenerationQueue'!AM$5:AM$467,'Grid GenerationQueue'!$AX$5:$AX$467,$B225,'Grid GenerationQueue'!$AY$5:$AY$467,$C225)</f>
        <v>0</v>
      </c>
      <c r="AZ225">
        <f>SUMIFS('Grid GenerationQueue'!AN$5:AN$467,'Grid GenerationQueue'!$AX$5:$AX$467,$B225,'Grid GenerationQueue'!$AY$5:$AY$467,$C225)</f>
        <v>0</v>
      </c>
      <c r="BA225">
        <f>SUMIFS('Grid GenerationQueue'!AO$5:AO$467,'Grid GenerationQueue'!$AX$5:$AX$467,$B225,'Grid GenerationQueue'!$AY$5:$AY$467,$C225)</f>
        <v>0</v>
      </c>
      <c r="BB225">
        <f>SUMIFS('Grid GenerationQueue'!AP$5:AP$467,'Grid GenerationQueue'!$AX$5:$AX$467,$B225,'Grid GenerationQueue'!$AY$5:$AY$467,$C225)</f>
        <v>0</v>
      </c>
      <c r="BD225">
        <f>SUMIFS('Grid GenerationQueue'!AE$5:AE$467,'Grid GenerationQueue'!$AX$5:$AX$467,$B225,'Grid GenerationQueue'!$AY$5:$AY$467,$C225,'Grid GenerationQueue'!$BH$5:$BH$467,"Executed",'Grid GenerationQueue'!$BB$5:$BB$467,"&lt;"&amp;$BE$3)</f>
        <v>0</v>
      </c>
      <c r="BE225">
        <f>SUMIFS('Grid GenerationQueue'!AF$5:AF$467,'Grid GenerationQueue'!$AX$5:$AX$467,$B225,'Grid GenerationQueue'!$AY$5:$AY$467,$C225,'Grid GenerationQueue'!$BH$5:$BH$467,"Executed",'Grid GenerationQueue'!$BB$5:$BB$467,"&lt;"&amp;$BE$3)</f>
        <v>0</v>
      </c>
      <c r="BF225">
        <f>SUMIFS('Grid GenerationQueue'!AG$5:AG$467,'Grid GenerationQueue'!$AX$5:$AX$467,$B225,'Grid GenerationQueue'!$AY$5:$AY$467,$C225,'Grid GenerationQueue'!$BH$5:$BH$467,"Executed",'Grid GenerationQueue'!$BB$5:$BB$467,"&lt;"&amp;$BE$3)</f>
        <v>0</v>
      </c>
      <c r="BG225">
        <f>SUMIFS('Grid GenerationQueue'!AH$5:AH$467,'Grid GenerationQueue'!$AX$5:$AX$467,$B225,'Grid GenerationQueue'!$AY$5:$AY$467,$C225,'Grid GenerationQueue'!$BH$5:$BH$467,"Executed",'Grid GenerationQueue'!$BB$5:$BB$467,"&lt;"&amp;$BE$3)</f>
        <v>0</v>
      </c>
      <c r="BH225">
        <f>SUMIFS('Grid GenerationQueue'!AI$5:AI$467,'Grid GenerationQueue'!$AX$5:$AX$467,$B225,'Grid GenerationQueue'!$AY$5:$AY$467,$C225,'Grid GenerationQueue'!$BH$5:$BH$467,"Executed",'Grid GenerationQueue'!$BB$5:$BB$467,"&lt;"&amp;$BE$3)</f>
        <v>0</v>
      </c>
      <c r="BI225">
        <f>SUMIFS('Grid GenerationQueue'!AJ$5:AJ$467,'Grid GenerationQueue'!$AX$5:$AX$467,$B225,'Grid GenerationQueue'!$AY$5:$AY$467,$C225,'Grid GenerationQueue'!$BH$5:$BH$467,"Executed",'Grid GenerationQueue'!$BB$5:$BB$467,"&lt;"&amp;$BE$3)</f>
        <v>0</v>
      </c>
      <c r="BJ225">
        <f>SUMIFS('Grid GenerationQueue'!AK$5:AK$467,'Grid GenerationQueue'!$AX$5:$AX$467,$B225,'Grid GenerationQueue'!$AY$5:$AY$467,$C225,'Grid GenerationQueue'!$BH$5:$BH$467,"Executed",'Grid GenerationQueue'!$BB$5:$BB$467,"&lt;"&amp;$BE$3)</f>
        <v>0</v>
      </c>
      <c r="BK225">
        <f>SUMIFS('Grid GenerationQueue'!AL$5:AL$467,'Grid GenerationQueue'!$AX$5:$AX$467,$B225,'Grid GenerationQueue'!$AY$5:$AY$467,$C225,'Grid GenerationQueue'!$BH$5:$BH$467,"Executed",'Grid GenerationQueue'!$BB$5:$BB$467,"&lt;"&amp;$BE$3)</f>
        <v>0</v>
      </c>
      <c r="BL225">
        <f>SUMIFS('Grid GenerationQueue'!AM$5:AM$467,'Grid GenerationQueue'!$AX$5:$AX$467,$B225,'Grid GenerationQueue'!$AY$5:$AY$467,$C225,'Grid GenerationQueue'!$BH$5:$BH$467,"Executed",'Grid GenerationQueue'!$BB$5:$BB$467,"&lt;"&amp;$BE$3)</f>
        <v>0</v>
      </c>
      <c r="BM225">
        <f>SUMIFS('Grid GenerationQueue'!AN$5:AN$467,'Grid GenerationQueue'!$AX$5:$AX$467,$B225,'Grid GenerationQueue'!$AY$5:$AY$467,$C225,'Grid GenerationQueue'!$BH$5:$BH$467,"Executed",'Grid GenerationQueue'!$BB$5:$BB$467,"&lt;"&amp;$BE$3)</f>
        <v>0</v>
      </c>
      <c r="BN225">
        <f>SUMIFS('Grid GenerationQueue'!AO$5:AO$467,'Grid GenerationQueue'!$AX$5:$AX$467,$B225,'Grid GenerationQueue'!$AY$5:$AY$467,$C225,'Grid GenerationQueue'!$BH$5:$BH$467,"Executed",'Grid GenerationQueue'!$BB$5:$BB$467,"&lt;"&amp;$BE$3)</f>
        <v>0</v>
      </c>
      <c r="BO225">
        <f>SUMIFS('Grid GenerationQueue'!AP$5:AP$467,'Grid GenerationQueue'!$AX$5:$AX$467,$B225,'Grid GenerationQueue'!$AY$5:$AY$467,$C225,'Grid GenerationQueue'!$BH$5:$BH$467,"Executed",'Grid GenerationQueue'!$BB$5:$BB$467,"&lt;"&amp;$BE$3)</f>
        <v>0</v>
      </c>
      <c r="BQ225">
        <f>SUMIFS('Grid GenerationQueue'!AE$5:AE$467,'Grid GenerationQueue'!$AX$5:$AX$467,$B225,'Grid GenerationQueue'!$AY$5:$AY$467,$C225,'Grid GenerationQueue'!$BF$5:$BF$467,"&lt;&gt;"&amp;"",'Grid GenerationQueue'!$BB$5:$BB$467,"&lt;"&amp;$BE$3)</f>
        <v>0</v>
      </c>
      <c r="BR225">
        <f>SUMIFS('Grid GenerationQueue'!AF$5:AF$467,'Grid GenerationQueue'!$AX$5:$AX$467,$B225,'Grid GenerationQueue'!$AY$5:$AY$467,$C225,'Grid GenerationQueue'!$BF$5:$BF$467,"&lt;&gt;"&amp;"",'Grid GenerationQueue'!$BB$5:$BB$467,"&lt;"&amp;$BE$3)</f>
        <v>0</v>
      </c>
      <c r="BS225">
        <f>SUMIFS('Grid GenerationQueue'!AG$5:AG$467,'Grid GenerationQueue'!$AX$5:$AX$467,$B225,'Grid GenerationQueue'!$AY$5:$AY$467,$C225,'Grid GenerationQueue'!$BF$5:$BF$467,"&lt;&gt;"&amp;"",'Grid GenerationQueue'!$BB$5:$BB$467,"&lt;"&amp;$BE$3)</f>
        <v>0</v>
      </c>
      <c r="BT225">
        <f>SUMIFS('Grid GenerationQueue'!AH$5:AH$467,'Grid GenerationQueue'!$AX$5:$AX$467,$B225,'Grid GenerationQueue'!$AY$5:$AY$467,$C225,'Grid GenerationQueue'!$BF$5:$BF$467,"&lt;&gt;"&amp;"",'Grid GenerationQueue'!$BB$5:$BB$467,"&lt;"&amp;$BE$3)</f>
        <v>0</v>
      </c>
      <c r="BU225">
        <f>SUMIFS('Grid GenerationQueue'!AI$5:AI$467,'Grid GenerationQueue'!$AX$5:$AX$467,$B225,'Grid GenerationQueue'!$AY$5:$AY$467,$C225,'Grid GenerationQueue'!$BF$5:$BF$467,"&lt;&gt;"&amp;"",'Grid GenerationQueue'!$BB$5:$BB$467,"&lt;"&amp;$BE$3)</f>
        <v>0</v>
      </c>
      <c r="BV225">
        <f>SUMIFS('Grid GenerationQueue'!AJ$5:AJ$467,'Grid GenerationQueue'!$AX$5:$AX$467,$B225,'Grid GenerationQueue'!$AY$5:$AY$467,$C225,'Grid GenerationQueue'!$BF$5:$BF$467,"&lt;&gt;"&amp;"",'Grid GenerationQueue'!$BB$5:$BB$467,"&lt;"&amp;$BE$3)</f>
        <v>0</v>
      </c>
      <c r="BW225">
        <f>SUMIFS('Grid GenerationQueue'!AK$5:AK$467,'Grid GenerationQueue'!$AX$5:$AX$467,$B225,'Grid GenerationQueue'!$AY$5:$AY$467,$C225,'Grid GenerationQueue'!$BF$5:$BF$467,"&lt;&gt;"&amp;"",'Grid GenerationQueue'!$BB$5:$BB$467,"&lt;"&amp;$BE$3)</f>
        <v>0</v>
      </c>
      <c r="BX225">
        <f>SUMIFS('Grid GenerationQueue'!AL$5:AL$467,'Grid GenerationQueue'!$AX$5:$AX$467,$B225,'Grid GenerationQueue'!$AY$5:$AY$467,$C225,'Grid GenerationQueue'!$BF$5:$BF$467,"&lt;&gt;"&amp;"",'Grid GenerationQueue'!$BB$5:$BB$467,"&lt;"&amp;$BE$3)</f>
        <v>0</v>
      </c>
      <c r="BY225">
        <f>SUMIFS('Grid GenerationQueue'!AM$5:AM$467,'Grid GenerationQueue'!$AX$5:$AX$467,$B225,'Grid GenerationQueue'!$AY$5:$AY$467,$C225,'Grid GenerationQueue'!$BF$5:$BF$467,"&lt;&gt;"&amp;"",'Grid GenerationQueue'!$BB$5:$BB$467,"&lt;"&amp;$BE$3)</f>
        <v>0</v>
      </c>
      <c r="BZ225">
        <f>SUMIFS('Grid GenerationQueue'!AN$5:AN$467,'Grid GenerationQueue'!$AX$5:$AX$467,$B225,'Grid GenerationQueue'!$AY$5:$AY$467,$C225,'Grid GenerationQueue'!$BF$5:$BF$467,"&lt;&gt;"&amp;"",'Grid GenerationQueue'!$BB$5:$BB$467,"&lt;"&amp;$BE$3)</f>
        <v>0</v>
      </c>
      <c r="CA225">
        <f>SUMIFS('Grid GenerationQueue'!AO$5:AO$467,'Grid GenerationQueue'!$AX$5:$AX$467,$B225,'Grid GenerationQueue'!$AY$5:$AY$467,$C225,'Grid GenerationQueue'!$BF$5:$BF$467,"&lt;&gt;"&amp;"",'Grid GenerationQueue'!$BB$5:$BB$467,"&lt;"&amp;$BE$3)</f>
        <v>0</v>
      </c>
      <c r="CB225">
        <f>SUMIFS('Grid GenerationQueue'!AP$5:AP$467,'Grid GenerationQueue'!$AX$5:$AX$467,$B225,'Grid GenerationQueue'!$AY$5:$AY$467,$C225,'Grid GenerationQueue'!$BF$5:$BF$467,"&lt;&gt;"&amp;"",'Grid GenerationQueue'!$BB$5:$BB$467,"&lt;"&amp;$BE$3)</f>
        <v>0</v>
      </c>
      <c r="CD225">
        <f>SUMIFS('Grid GenerationQueue'!AE$5:AE$467,'Grid GenerationQueue'!$AX$5:$AX$467,$B225,'Grid GenerationQueue'!$AY$5:$AY$467,$C225,'Grid GenerationQueue'!$BB$5:$BB$467,"&lt;"&amp;$BE$3)</f>
        <v>0</v>
      </c>
      <c r="CE225">
        <f>SUMIFS('Grid GenerationQueue'!AF$5:AF$467,'Grid GenerationQueue'!$AX$5:$AX$467,$B225,'Grid GenerationQueue'!$AY$5:$AY$467,$C225,'Grid GenerationQueue'!$BB$5:$BB$467,"&lt;"&amp;$BE$3)</f>
        <v>0</v>
      </c>
      <c r="CF225">
        <f>SUMIFS('Grid GenerationQueue'!AG$5:AG$467,'Grid GenerationQueue'!$AX$5:$AX$467,$B225,'Grid GenerationQueue'!$AY$5:$AY$467,$C225,'Grid GenerationQueue'!$BB$5:$BB$467,"&lt;"&amp;$BE$3)</f>
        <v>0</v>
      </c>
      <c r="CG225">
        <f>SUMIFS('Grid GenerationQueue'!AH$5:AH$467,'Grid GenerationQueue'!$AX$5:$AX$467,$B225,'Grid GenerationQueue'!$AY$5:$AY$467,$C225,'Grid GenerationQueue'!$BB$5:$BB$467,"&lt;"&amp;$BE$3)</f>
        <v>0</v>
      </c>
      <c r="CH225">
        <f>SUMIFS('Grid GenerationQueue'!AI$5:AI$467,'Grid GenerationQueue'!$AX$5:$AX$467,$B225,'Grid GenerationQueue'!$AY$5:$AY$467,$C225,'Grid GenerationQueue'!$BB$5:$BB$467,"&lt;"&amp;$BE$3)</f>
        <v>0</v>
      </c>
      <c r="CI225">
        <f>SUMIFS('Grid GenerationQueue'!AJ$5:AJ$467,'Grid GenerationQueue'!$AX$5:$AX$467,$B225,'Grid GenerationQueue'!$AY$5:$AY$467,$C225,'Grid GenerationQueue'!$BB$5:$BB$467,"&lt;"&amp;$BE$3)</f>
        <v>0</v>
      </c>
      <c r="CJ225">
        <f>SUMIFS('Grid GenerationQueue'!AK$5:AK$467,'Grid GenerationQueue'!$AX$5:$AX$467,$B225,'Grid GenerationQueue'!$AY$5:$AY$467,$C225,'Grid GenerationQueue'!$BB$5:$BB$467,"&lt;"&amp;$BE$3)</f>
        <v>0</v>
      </c>
      <c r="CK225">
        <f>SUMIFS('Grid GenerationQueue'!AL$5:AL$467,'Grid GenerationQueue'!$AX$5:$AX$467,$B225,'Grid GenerationQueue'!$AY$5:$AY$467,$C225,'Grid GenerationQueue'!$BB$5:$BB$467,"&lt;"&amp;$BE$3)</f>
        <v>0</v>
      </c>
      <c r="CL225">
        <f>SUMIFS('Grid GenerationQueue'!AM$5:AM$467,'Grid GenerationQueue'!$AX$5:$AX$467,$B225,'Grid GenerationQueue'!$AY$5:$AY$467,$C225,'Grid GenerationQueue'!$BB$5:$BB$467,"&lt;"&amp;$BE$3)</f>
        <v>0</v>
      </c>
      <c r="CM225">
        <f>SUMIFS('Grid GenerationQueue'!AN$5:AN$467,'Grid GenerationQueue'!$AX$5:$AX$467,$B225,'Grid GenerationQueue'!$AY$5:$AY$467,$C225,'Grid GenerationQueue'!$BB$5:$BB$467,"&lt;"&amp;$BE$3)</f>
        <v>0</v>
      </c>
      <c r="CN225">
        <f>SUMIFS('Grid GenerationQueue'!AO$5:AO$467,'Grid GenerationQueue'!$AX$5:$AX$467,$B225,'Grid GenerationQueue'!$AY$5:$AY$467,$C225,'Grid GenerationQueue'!$BB$5:$BB$467,"&lt;"&amp;$BE$3)</f>
        <v>0</v>
      </c>
      <c r="CO225">
        <f>SUMIFS('Grid GenerationQueue'!AP$5:AP$467,'Grid GenerationQueue'!$AX$5:$AX$467,$B225,'Grid GenerationQueue'!$AY$5:$AY$467,$C225,'Grid GenerationQueue'!$BB$5:$BB$467,"&lt;"&amp;$BE$3)</f>
        <v>0</v>
      </c>
    </row>
    <row r="226" spans="1:93" x14ac:dyDescent="0.35">
      <c r="A226" t="s">
        <v>4645</v>
      </c>
      <c r="B226" t="s">
        <v>4574</v>
      </c>
      <c r="C226">
        <v>230</v>
      </c>
      <c r="D226">
        <f>SUMIFS('Grid GenerationQueue'!AE$5:AE$467,'Grid GenerationQueue'!$AX$5:$AX$467,$B226,'Grid GenerationQueue'!$AY$5:$AY$467,$C226,'Grid GenerationQueue'!$BI$5:$BI$467,"&lt;4")</f>
        <v>0</v>
      </c>
      <c r="E226">
        <f>SUMIFS('Grid GenerationQueue'!AF$5:AF$467,'Grid GenerationQueue'!$AX$5:$AX$467,$B226,'Grid GenerationQueue'!$AY$5:$AY$467,$C226,'Grid GenerationQueue'!$BI$5:$BI$467,"&lt;4")</f>
        <v>0</v>
      </c>
      <c r="F226">
        <f>SUMIFS('Grid GenerationQueue'!AG$5:AG$467,'Grid GenerationQueue'!$AX$5:$AX$467,$B226,'Grid GenerationQueue'!$AY$5:$AY$467,$C226,'Grid GenerationQueue'!$BI$5:$BI$467,"&lt;4")</f>
        <v>0</v>
      </c>
      <c r="G226">
        <f>SUMIFS('Grid GenerationQueue'!AH$5:AH$467,'Grid GenerationQueue'!$AX$5:$AX$467,$B226,'Grid GenerationQueue'!$AY$5:$AY$467,$C226,'Grid GenerationQueue'!$BI$5:$BI$467,"&lt;4")</f>
        <v>0</v>
      </c>
      <c r="H226">
        <f>SUMIFS('Grid GenerationQueue'!AI$5:AI$467,'Grid GenerationQueue'!$AX$5:$AX$467,$B226,'Grid GenerationQueue'!$AY$5:$AY$467,$C226,'Grid GenerationQueue'!$BI$5:$BI$467,"&lt;4")</f>
        <v>0</v>
      </c>
      <c r="I226">
        <f>SUMIFS('Grid GenerationQueue'!AJ$5:AJ$467,'Grid GenerationQueue'!$AX$5:$AX$467,$B226,'Grid GenerationQueue'!$AY$5:$AY$467,$C226,'Grid GenerationQueue'!$BI$5:$BI$467,"&lt;4")</f>
        <v>0</v>
      </c>
      <c r="J226">
        <f>SUMIFS('Grid GenerationQueue'!AK$5:AK$467,'Grid GenerationQueue'!$AX$5:$AX$467,$B226,'Grid GenerationQueue'!$AY$5:$AY$467,$C226,'Grid GenerationQueue'!$BI$5:$BI$467,"&lt;4")</f>
        <v>0</v>
      </c>
      <c r="K226">
        <f>SUMIFS('Grid GenerationQueue'!AL$5:AL$467,'Grid GenerationQueue'!$AX$5:$AX$467,$B226,'Grid GenerationQueue'!$AY$5:$AY$467,$C226,'Grid GenerationQueue'!$BI$5:$BI$467,"&lt;4")</f>
        <v>0</v>
      </c>
      <c r="L226">
        <f>SUMIFS('Grid GenerationQueue'!AM$5:AM$467,'Grid GenerationQueue'!$AX$5:$AX$467,$B226,'Grid GenerationQueue'!$AY$5:$AY$467,$C226,'Grid GenerationQueue'!$BI$5:$BI$467,"&lt;4")</f>
        <v>0</v>
      </c>
      <c r="M226">
        <f>SUMIFS('Grid GenerationQueue'!AN$5:AN$467,'Grid GenerationQueue'!$AX$5:$AX$467,$B226,'Grid GenerationQueue'!$AY$5:$AY$467,$C226,'Grid GenerationQueue'!$BI$5:$BI$467,"&lt;4")</f>
        <v>0</v>
      </c>
      <c r="N226">
        <f>SUMIFS('Grid GenerationQueue'!AO$5:AO$467,'Grid GenerationQueue'!$AX$5:$AX$467,$B226,'Grid GenerationQueue'!$AY$5:$AY$467,$C226,'Grid GenerationQueue'!$BI$5:$BI$467,"&lt;4")</f>
        <v>0</v>
      </c>
      <c r="O226">
        <f>SUMIFS('Grid GenerationQueue'!AP$5:AP$467,'Grid GenerationQueue'!$AX$5:$AX$467,$B226,'Grid GenerationQueue'!$AY$5:$AY$467,$C226,'Grid GenerationQueue'!$BI$5:$BI$467,"&lt;4")</f>
        <v>0</v>
      </c>
      <c r="Q226">
        <f>SUMIFS('Grid GenerationQueue'!AE$5:AE$467,'Grid GenerationQueue'!$AX$5:$AX$467,$B226,'Grid GenerationQueue'!$AY$5:$AY$467,$C226,'Grid GenerationQueue'!$BH$5:$BH$467,"Executed")</f>
        <v>0</v>
      </c>
      <c r="R226">
        <f>SUMIFS('Grid GenerationQueue'!AF$5:AF$467,'Grid GenerationQueue'!$AX$5:$AX$467,$B226,'Grid GenerationQueue'!$AY$5:$AY$467,$C226,'Grid GenerationQueue'!$BH$5:$BH$467,"Executed")</f>
        <v>0</v>
      </c>
      <c r="S226">
        <f>SUMIFS('Grid GenerationQueue'!AG$5:AG$467,'Grid GenerationQueue'!$AX$5:$AX$467,$B226,'Grid GenerationQueue'!$AY$5:$AY$467,$C226,'Grid GenerationQueue'!$BH$5:$BH$467,"Executed")</f>
        <v>0</v>
      </c>
      <c r="T226">
        <f>SUMIFS('Grid GenerationQueue'!AH$5:AH$467,'Grid GenerationQueue'!$AX$5:$AX$467,$B226,'Grid GenerationQueue'!$AY$5:$AY$467,$C226,'Grid GenerationQueue'!$BH$5:$BH$467,"Executed")</f>
        <v>0</v>
      </c>
      <c r="U226">
        <f>SUMIFS('Grid GenerationQueue'!AI$5:AI$467,'Grid GenerationQueue'!$AX$5:$AX$467,$B226,'Grid GenerationQueue'!$AY$5:$AY$467,$C226,'Grid GenerationQueue'!$BH$5:$BH$467,"Executed")</f>
        <v>0</v>
      </c>
      <c r="V226">
        <f>SUMIFS('Grid GenerationQueue'!AJ$5:AJ$467,'Grid GenerationQueue'!$AX$5:$AX$467,$B226,'Grid GenerationQueue'!$AY$5:$AY$467,$C226,'Grid GenerationQueue'!$BH$5:$BH$467,"Executed")</f>
        <v>0</v>
      </c>
      <c r="W226">
        <f>SUMIFS('Grid GenerationQueue'!AK$5:AK$467,'Grid GenerationQueue'!$AX$5:$AX$467,$B226,'Grid GenerationQueue'!$AY$5:$AY$467,$C226,'Grid GenerationQueue'!$BH$5:$BH$467,"Executed")</f>
        <v>0</v>
      </c>
      <c r="X226">
        <f>SUMIFS('Grid GenerationQueue'!AL$5:AL$467,'Grid GenerationQueue'!$AX$5:$AX$467,$B226,'Grid GenerationQueue'!$AY$5:$AY$467,$C226,'Grid GenerationQueue'!$BH$5:$BH$467,"Executed")</f>
        <v>0</v>
      </c>
      <c r="Y226">
        <f>SUMIFS('Grid GenerationQueue'!AM$5:AM$467,'Grid GenerationQueue'!$AX$5:$AX$467,$B226,'Grid GenerationQueue'!$AY$5:$AY$467,$C226,'Grid GenerationQueue'!$BH$5:$BH$467,"Executed")</f>
        <v>0</v>
      </c>
      <c r="Z226">
        <f>SUMIFS('Grid GenerationQueue'!AN$5:AN$467,'Grid GenerationQueue'!$AX$5:$AX$467,$B226,'Grid GenerationQueue'!$AY$5:$AY$467,$C226,'Grid GenerationQueue'!$BH$5:$BH$467,"Executed")</f>
        <v>0</v>
      </c>
      <c r="AA226">
        <f>SUMIFS('Grid GenerationQueue'!AO$5:AO$467,'Grid GenerationQueue'!$AX$5:$AX$467,$B226,'Grid GenerationQueue'!$AY$5:$AY$467,$C226,'Grid GenerationQueue'!$BH$5:$BH$467,"Executed")</f>
        <v>0</v>
      </c>
      <c r="AB226">
        <f>SUMIFS('Grid GenerationQueue'!AP$5:AP$467,'Grid GenerationQueue'!$AX$5:$AX$467,$B226,'Grid GenerationQueue'!$AY$5:$AY$467,$C226,'Grid GenerationQueue'!$BH$5:$BH$467,"Executed")</f>
        <v>0</v>
      </c>
      <c r="AD226">
        <f>SUMIFS('Grid GenerationQueue'!AE$5:AE$467,'Grid GenerationQueue'!$AX$5:$AX$467,$B226,'Grid GenerationQueue'!$AY$5:$AY$467,$C226,'Grid GenerationQueue'!$BF$5:$BF$467,"&lt;&gt;"&amp;"")</f>
        <v>0</v>
      </c>
      <c r="AE226">
        <f>SUMIFS('Grid GenerationQueue'!AF$5:AF$467,'Grid GenerationQueue'!$AX$5:$AX$467,$B226,'Grid GenerationQueue'!$AY$5:$AY$467,$C226,'Grid GenerationQueue'!$BF$5:$BF$467,"&lt;&gt;"&amp;"")</f>
        <v>0</v>
      </c>
      <c r="AF226">
        <f>SUMIFS('Grid GenerationQueue'!AG$5:AG$467,'Grid GenerationQueue'!$AX$5:$AX$467,$B226,'Grid GenerationQueue'!$AY$5:$AY$467,$C226,'Grid GenerationQueue'!$BF$5:$BF$467,"&lt;&gt;"&amp;"")</f>
        <v>0</v>
      </c>
      <c r="AG226">
        <f>SUMIFS('Grid GenerationQueue'!AH$5:AH$467,'Grid GenerationQueue'!$AX$5:$AX$467,$B226,'Grid GenerationQueue'!$AY$5:$AY$467,$C226,'Grid GenerationQueue'!$BF$5:$BF$467,"&lt;&gt;"&amp;"")</f>
        <v>0</v>
      </c>
      <c r="AH226">
        <f>SUMIFS('Grid GenerationQueue'!AI$5:AI$467,'Grid GenerationQueue'!$AX$5:$AX$467,$B226,'Grid GenerationQueue'!$AY$5:$AY$467,$C226,'Grid GenerationQueue'!$BF$5:$BF$467,"&lt;&gt;"&amp;"")</f>
        <v>0</v>
      </c>
      <c r="AI226">
        <f>SUMIFS('Grid GenerationQueue'!AJ$5:AJ$467,'Grid GenerationQueue'!$AX$5:$AX$467,$B226,'Grid GenerationQueue'!$AY$5:$AY$467,$C226,'Grid GenerationQueue'!$BF$5:$BF$467,"&lt;&gt;"&amp;"")</f>
        <v>0</v>
      </c>
      <c r="AJ226">
        <f>SUMIFS('Grid GenerationQueue'!AK$5:AK$467,'Grid GenerationQueue'!$AX$5:$AX$467,$B226,'Grid GenerationQueue'!$AY$5:$AY$467,$C226,'Grid GenerationQueue'!$BF$5:$BF$467,"&lt;&gt;"&amp;"")</f>
        <v>0</v>
      </c>
      <c r="AK226">
        <f>SUMIFS('Grid GenerationQueue'!AL$5:AL$467,'Grid GenerationQueue'!$AX$5:$AX$467,$B226,'Grid GenerationQueue'!$AY$5:$AY$467,$C226,'Grid GenerationQueue'!$BF$5:$BF$467,"&lt;&gt;"&amp;"")</f>
        <v>0</v>
      </c>
      <c r="AL226">
        <f>SUMIFS('Grid GenerationQueue'!AM$5:AM$467,'Grid GenerationQueue'!$AX$5:$AX$467,$B226,'Grid GenerationQueue'!$AY$5:$AY$467,$C226,'Grid GenerationQueue'!$BF$5:$BF$467,"&lt;&gt;"&amp;"")</f>
        <v>0</v>
      </c>
      <c r="AM226">
        <f>SUMIFS('Grid GenerationQueue'!AN$5:AN$467,'Grid GenerationQueue'!$AX$5:$AX$467,$B226,'Grid GenerationQueue'!$AY$5:$AY$467,$C226,'Grid GenerationQueue'!$BF$5:$BF$467,"&lt;&gt;"&amp;"")</f>
        <v>0</v>
      </c>
      <c r="AN226">
        <f>SUMIFS('Grid GenerationQueue'!AO$5:AO$467,'Grid GenerationQueue'!$AX$5:$AX$467,$B226,'Grid GenerationQueue'!$AY$5:$AY$467,$C226,'Grid GenerationQueue'!$BF$5:$BF$467,"&lt;&gt;"&amp;"")</f>
        <v>0</v>
      </c>
      <c r="AO226">
        <f>SUMIFS('Grid GenerationQueue'!AP$5:AP$467,'Grid GenerationQueue'!$AX$5:$AX$467,$B226,'Grid GenerationQueue'!$AY$5:$AY$467,$C226,'Grid GenerationQueue'!$BF$5:$BF$467,"&lt;&gt;"&amp;"")</f>
        <v>0</v>
      </c>
      <c r="AQ226">
        <f>SUMIFS('Grid GenerationQueue'!AE$5:AE$467,'Grid GenerationQueue'!$AX$5:$AX$467,$B226,'Grid GenerationQueue'!$AY$5:$AY$467,$C226)</f>
        <v>405.51480800000002</v>
      </c>
      <c r="AR226">
        <f>SUMIFS('Grid GenerationQueue'!AF$5:AF$467,'Grid GenerationQueue'!$AX$5:$AX$467,$B226,'Grid GenerationQueue'!$AY$5:$AY$467,$C226)</f>
        <v>0</v>
      </c>
      <c r="AS226">
        <f>SUMIFS('Grid GenerationQueue'!AG$5:AG$467,'Grid GenerationQueue'!$AX$5:$AX$467,$B226,'Grid GenerationQueue'!$AY$5:$AY$467,$C226)</f>
        <v>0</v>
      </c>
      <c r="AT226">
        <f>SUMIFS('Grid GenerationQueue'!AH$5:AH$467,'Grid GenerationQueue'!$AX$5:$AX$467,$B226,'Grid GenerationQueue'!$AY$5:$AY$467,$C226)</f>
        <v>0</v>
      </c>
      <c r="AU226">
        <f>SUMIFS('Grid GenerationQueue'!AI$5:AI$467,'Grid GenerationQueue'!$AX$5:$AX$467,$B226,'Grid GenerationQueue'!$AY$5:$AY$467,$C226)</f>
        <v>0</v>
      </c>
      <c r="AV226">
        <f>SUMIFS('Grid GenerationQueue'!AJ$5:AJ$467,'Grid GenerationQueue'!$AX$5:$AX$467,$B226,'Grid GenerationQueue'!$AY$5:$AY$467,$C226)</f>
        <v>0</v>
      </c>
      <c r="AW226">
        <f>SUMIFS('Grid GenerationQueue'!AK$5:AK$467,'Grid GenerationQueue'!$AX$5:$AX$467,$B226,'Grid GenerationQueue'!$AY$5:$AY$467,$C226)</f>
        <v>0</v>
      </c>
      <c r="AX226">
        <f>SUMIFS('Grid GenerationQueue'!AL$5:AL$467,'Grid GenerationQueue'!$AX$5:$AX$467,$B226,'Grid GenerationQueue'!$AY$5:$AY$467,$C226)</f>
        <v>0</v>
      </c>
      <c r="AY226">
        <f>SUMIFS('Grid GenerationQueue'!AM$5:AM$467,'Grid GenerationQueue'!$AX$5:$AX$467,$B226,'Grid GenerationQueue'!$AY$5:$AY$467,$C226)</f>
        <v>0</v>
      </c>
      <c r="AZ226">
        <f>SUMIFS('Grid GenerationQueue'!AN$5:AN$467,'Grid GenerationQueue'!$AX$5:$AX$467,$B226,'Grid GenerationQueue'!$AY$5:$AY$467,$C226)</f>
        <v>0</v>
      </c>
      <c r="BA226">
        <f>SUMIFS('Grid GenerationQueue'!AO$5:AO$467,'Grid GenerationQueue'!$AX$5:$AX$467,$B226,'Grid GenerationQueue'!$AY$5:$AY$467,$C226)</f>
        <v>0</v>
      </c>
      <c r="BB226">
        <f>SUMIFS('Grid GenerationQueue'!AP$5:AP$467,'Grid GenerationQueue'!$AX$5:$AX$467,$B226,'Grid GenerationQueue'!$AY$5:$AY$467,$C226)</f>
        <v>0</v>
      </c>
      <c r="BD226">
        <f>SUMIFS('Grid GenerationQueue'!AE$5:AE$467,'Grid GenerationQueue'!$AX$5:$AX$467,$B226,'Grid GenerationQueue'!$AY$5:$AY$467,$C226,'Grid GenerationQueue'!$BH$5:$BH$467,"Executed",'Grid GenerationQueue'!$BB$5:$BB$467,"&lt;"&amp;$BE$3)</f>
        <v>0</v>
      </c>
      <c r="BE226">
        <f>SUMIFS('Grid GenerationQueue'!AF$5:AF$467,'Grid GenerationQueue'!$AX$5:$AX$467,$B226,'Grid GenerationQueue'!$AY$5:$AY$467,$C226,'Grid GenerationQueue'!$BH$5:$BH$467,"Executed",'Grid GenerationQueue'!$BB$5:$BB$467,"&lt;"&amp;$BE$3)</f>
        <v>0</v>
      </c>
      <c r="BF226">
        <f>SUMIFS('Grid GenerationQueue'!AG$5:AG$467,'Grid GenerationQueue'!$AX$5:$AX$467,$B226,'Grid GenerationQueue'!$AY$5:$AY$467,$C226,'Grid GenerationQueue'!$BH$5:$BH$467,"Executed",'Grid GenerationQueue'!$BB$5:$BB$467,"&lt;"&amp;$BE$3)</f>
        <v>0</v>
      </c>
      <c r="BG226">
        <f>SUMIFS('Grid GenerationQueue'!AH$5:AH$467,'Grid GenerationQueue'!$AX$5:$AX$467,$B226,'Grid GenerationQueue'!$AY$5:$AY$467,$C226,'Grid GenerationQueue'!$BH$5:$BH$467,"Executed",'Grid GenerationQueue'!$BB$5:$BB$467,"&lt;"&amp;$BE$3)</f>
        <v>0</v>
      </c>
      <c r="BH226">
        <f>SUMIFS('Grid GenerationQueue'!AI$5:AI$467,'Grid GenerationQueue'!$AX$5:$AX$467,$B226,'Grid GenerationQueue'!$AY$5:$AY$467,$C226,'Grid GenerationQueue'!$BH$5:$BH$467,"Executed",'Grid GenerationQueue'!$BB$5:$BB$467,"&lt;"&amp;$BE$3)</f>
        <v>0</v>
      </c>
      <c r="BI226">
        <f>SUMIFS('Grid GenerationQueue'!AJ$5:AJ$467,'Grid GenerationQueue'!$AX$5:$AX$467,$B226,'Grid GenerationQueue'!$AY$5:$AY$467,$C226,'Grid GenerationQueue'!$BH$5:$BH$467,"Executed",'Grid GenerationQueue'!$BB$5:$BB$467,"&lt;"&amp;$BE$3)</f>
        <v>0</v>
      </c>
      <c r="BJ226">
        <f>SUMIFS('Grid GenerationQueue'!AK$5:AK$467,'Grid GenerationQueue'!$AX$5:$AX$467,$B226,'Grid GenerationQueue'!$AY$5:$AY$467,$C226,'Grid GenerationQueue'!$BH$5:$BH$467,"Executed",'Grid GenerationQueue'!$BB$5:$BB$467,"&lt;"&amp;$BE$3)</f>
        <v>0</v>
      </c>
      <c r="BK226">
        <f>SUMIFS('Grid GenerationQueue'!AL$5:AL$467,'Grid GenerationQueue'!$AX$5:$AX$467,$B226,'Grid GenerationQueue'!$AY$5:$AY$467,$C226,'Grid GenerationQueue'!$BH$5:$BH$467,"Executed",'Grid GenerationQueue'!$BB$5:$BB$467,"&lt;"&amp;$BE$3)</f>
        <v>0</v>
      </c>
      <c r="BL226">
        <f>SUMIFS('Grid GenerationQueue'!AM$5:AM$467,'Grid GenerationQueue'!$AX$5:$AX$467,$B226,'Grid GenerationQueue'!$AY$5:$AY$467,$C226,'Grid GenerationQueue'!$BH$5:$BH$467,"Executed",'Grid GenerationQueue'!$BB$5:$BB$467,"&lt;"&amp;$BE$3)</f>
        <v>0</v>
      </c>
      <c r="BM226">
        <f>SUMIFS('Grid GenerationQueue'!AN$5:AN$467,'Grid GenerationQueue'!$AX$5:$AX$467,$B226,'Grid GenerationQueue'!$AY$5:$AY$467,$C226,'Grid GenerationQueue'!$BH$5:$BH$467,"Executed",'Grid GenerationQueue'!$BB$5:$BB$467,"&lt;"&amp;$BE$3)</f>
        <v>0</v>
      </c>
      <c r="BN226">
        <f>SUMIFS('Grid GenerationQueue'!AO$5:AO$467,'Grid GenerationQueue'!$AX$5:$AX$467,$B226,'Grid GenerationQueue'!$AY$5:$AY$467,$C226,'Grid GenerationQueue'!$BH$5:$BH$467,"Executed",'Grid GenerationQueue'!$BB$5:$BB$467,"&lt;"&amp;$BE$3)</f>
        <v>0</v>
      </c>
      <c r="BO226">
        <f>SUMIFS('Grid GenerationQueue'!AP$5:AP$467,'Grid GenerationQueue'!$AX$5:$AX$467,$B226,'Grid GenerationQueue'!$AY$5:$AY$467,$C226,'Grid GenerationQueue'!$BH$5:$BH$467,"Executed",'Grid GenerationQueue'!$BB$5:$BB$467,"&lt;"&amp;$BE$3)</f>
        <v>0</v>
      </c>
      <c r="BQ226">
        <f>SUMIFS('Grid GenerationQueue'!AE$5:AE$467,'Grid GenerationQueue'!$AX$5:$AX$467,$B226,'Grid GenerationQueue'!$AY$5:$AY$467,$C226,'Grid GenerationQueue'!$BF$5:$BF$467,"&lt;&gt;"&amp;"",'Grid GenerationQueue'!$BB$5:$BB$467,"&lt;"&amp;$BE$3)</f>
        <v>0</v>
      </c>
      <c r="BR226">
        <f>SUMIFS('Grid GenerationQueue'!AF$5:AF$467,'Grid GenerationQueue'!$AX$5:$AX$467,$B226,'Grid GenerationQueue'!$AY$5:$AY$467,$C226,'Grid GenerationQueue'!$BF$5:$BF$467,"&lt;&gt;"&amp;"",'Grid GenerationQueue'!$BB$5:$BB$467,"&lt;"&amp;$BE$3)</f>
        <v>0</v>
      </c>
      <c r="BS226">
        <f>SUMIFS('Grid GenerationQueue'!AG$5:AG$467,'Grid GenerationQueue'!$AX$5:$AX$467,$B226,'Grid GenerationQueue'!$AY$5:$AY$467,$C226,'Grid GenerationQueue'!$BF$5:$BF$467,"&lt;&gt;"&amp;"",'Grid GenerationQueue'!$BB$5:$BB$467,"&lt;"&amp;$BE$3)</f>
        <v>0</v>
      </c>
      <c r="BT226">
        <f>SUMIFS('Grid GenerationQueue'!AH$5:AH$467,'Grid GenerationQueue'!$AX$5:$AX$467,$B226,'Grid GenerationQueue'!$AY$5:$AY$467,$C226,'Grid GenerationQueue'!$BF$5:$BF$467,"&lt;&gt;"&amp;"",'Grid GenerationQueue'!$BB$5:$BB$467,"&lt;"&amp;$BE$3)</f>
        <v>0</v>
      </c>
      <c r="BU226">
        <f>SUMIFS('Grid GenerationQueue'!AI$5:AI$467,'Grid GenerationQueue'!$AX$5:$AX$467,$B226,'Grid GenerationQueue'!$AY$5:$AY$467,$C226,'Grid GenerationQueue'!$BF$5:$BF$467,"&lt;&gt;"&amp;"",'Grid GenerationQueue'!$BB$5:$BB$467,"&lt;"&amp;$BE$3)</f>
        <v>0</v>
      </c>
      <c r="BV226">
        <f>SUMIFS('Grid GenerationQueue'!AJ$5:AJ$467,'Grid GenerationQueue'!$AX$5:$AX$467,$B226,'Grid GenerationQueue'!$AY$5:$AY$467,$C226,'Grid GenerationQueue'!$BF$5:$BF$467,"&lt;&gt;"&amp;"",'Grid GenerationQueue'!$BB$5:$BB$467,"&lt;"&amp;$BE$3)</f>
        <v>0</v>
      </c>
      <c r="BW226">
        <f>SUMIFS('Grid GenerationQueue'!AK$5:AK$467,'Grid GenerationQueue'!$AX$5:$AX$467,$B226,'Grid GenerationQueue'!$AY$5:$AY$467,$C226,'Grid GenerationQueue'!$BF$5:$BF$467,"&lt;&gt;"&amp;"",'Grid GenerationQueue'!$BB$5:$BB$467,"&lt;"&amp;$BE$3)</f>
        <v>0</v>
      </c>
      <c r="BX226">
        <f>SUMIFS('Grid GenerationQueue'!AL$5:AL$467,'Grid GenerationQueue'!$AX$5:$AX$467,$B226,'Grid GenerationQueue'!$AY$5:$AY$467,$C226,'Grid GenerationQueue'!$BF$5:$BF$467,"&lt;&gt;"&amp;"",'Grid GenerationQueue'!$BB$5:$BB$467,"&lt;"&amp;$BE$3)</f>
        <v>0</v>
      </c>
      <c r="BY226">
        <f>SUMIFS('Grid GenerationQueue'!AM$5:AM$467,'Grid GenerationQueue'!$AX$5:$AX$467,$B226,'Grid GenerationQueue'!$AY$5:$AY$467,$C226,'Grid GenerationQueue'!$BF$5:$BF$467,"&lt;&gt;"&amp;"",'Grid GenerationQueue'!$BB$5:$BB$467,"&lt;"&amp;$BE$3)</f>
        <v>0</v>
      </c>
      <c r="BZ226">
        <f>SUMIFS('Grid GenerationQueue'!AN$5:AN$467,'Grid GenerationQueue'!$AX$5:$AX$467,$B226,'Grid GenerationQueue'!$AY$5:$AY$467,$C226,'Grid GenerationQueue'!$BF$5:$BF$467,"&lt;&gt;"&amp;"",'Grid GenerationQueue'!$BB$5:$BB$467,"&lt;"&amp;$BE$3)</f>
        <v>0</v>
      </c>
      <c r="CA226">
        <f>SUMIFS('Grid GenerationQueue'!AO$5:AO$467,'Grid GenerationQueue'!$AX$5:$AX$467,$B226,'Grid GenerationQueue'!$AY$5:$AY$467,$C226,'Grid GenerationQueue'!$BF$5:$BF$467,"&lt;&gt;"&amp;"",'Grid GenerationQueue'!$BB$5:$BB$467,"&lt;"&amp;$BE$3)</f>
        <v>0</v>
      </c>
      <c r="CB226">
        <f>SUMIFS('Grid GenerationQueue'!AP$5:AP$467,'Grid GenerationQueue'!$AX$5:$AX$467,$B226,'Grid GenerationQueue'!$AY$5:$AY$467,$C226,'Grid GenerationQueue'!$BF$5:$BF$467,"&lt;&gt;"&amp;"",'Grid GenerationQueue'!$BB$5:$BB$467,"&lt;"&amp;$BE$3)</f>
        <v>0</v>
      </c>
      <c r="CD226">
        <f>SUMIFS('Grid GenerationQueue'!AE$5:AE$467,'Grid GenerationQueue'!$AX$5:$AX$467,$B226,'Grid GenerationQueue'!$AY$5:$AY$467,$C226,'Grid GenerationQueue'!$BB$5:$BB$467,"&lt;"&amp;$BE$3)</f>
        <v>0</v>
      </c>
      <c r="CE226">
        <f>SUMIFS('Grid GenerationQueue'!AF$5:AF$467,'Grid GenerationQueue'!$AX$5:$AX$467,$B226,'Grid GenerationQueue'!$AY$5:$AY$467,$C226,'Grid GenerationQueue'!$BB$5:$BB$467,"&lt;"&amp;$BE$3)</f>
        <v>0</v>
      </c>
      <c r="CF226">
        <f>SUMIFS('Grid GenerationQueue'!AG$5:AG$467,'Grid GenerationQueue'!$AX$5:$AX$467,$B226,'Grid GenerationQueue'!$AY$5:$AY$467,$C226,'Grid GenerationQueue'!$BB$5:$BB$467,"&lt;"&amp;$BE$3)</f>
        <v>0</v>
      </c>
      <c r="CG226">
        <f>SUMIFS('Grid GenerationQueue'!AH$5:AH$467,'Grid GenerationQueue'!$AX$5:$AX$467,$B226,'Grid GenerationQueue'!$AY$5:$AY$467,$C226,'Grid GenerationQueue'!$BB$5:$BB$467,"&lt;"&amp;$BE$3)</f>
        <v>0</v>
      </c>
      <c r="CH226">
        <f>SUMIFS('Grid GenerationQueue'!AI$5:AI$467,'Grid GenerationQueue'!$AX$5:$AX$467,$B226,'Grid GenerationQueue'!$AY$5:$AY$467,$C226,'Grid GenerationQueue'!$BB$5:$BB$467,"&lt;"&amp;$BE$3)</f>
        <v>0</v>
      </c>
      <c r="CI226">
        <f>SUMIFS('Grid GenerationQueue'!AJ$5:AJ$467,'Grid GenerationQueue'!$AX$5:$AX$467,$B226,'Grid GenerationQueue'!$AY$5:$AY$467,$C226,'Grid GenerationQueue'!$BB$5:$BB$467,"&lt;"&amp;$BE$3)</f>
        <v>0</v>
      </c>
      <c r="CJ226">
        <f>SUMIFS('Grid GenerationQueue'!AK$5:AK$467,'Grid GenerationQueue'!$AX$5:$AX$467,$B226,'Grid GenerationQueue'!$AY$5:$AY$467,$C226,'Grid GenerationQueue'!$BB$5:$BB$467,"&lt;"&amp;$BE$3)</f>
        <v>0</v>
      </c>
      <c r="CK226">
        <f>SUMIFS('Grid GenerationQueue'!AL$5:AL$467,'Grid GenerationQueue'!$AX$5:$AX$467,$B226,'Grid GenerationQueue'!$AY$5:$AY$467,$C226,'Grid GenerationQueue'!$BB$5:$BB$467,"&lt;"&amp;$BE$3)</f>
        <v>0</v>
      </c>
      <c r="CL226">
        <f>SUMIFS('Grid GenerationQueue'!AM$5:AM$467,'Grid GenerationQueue'!$AX$5:$AX$467,$B226,'Grid GenerationQueue'!$AY$5:$AY$467,$C226,'Grid GenerationQueue'!$BB$5:$BB$467,"&lt;"&amp;$BE$3)</f>
        <v>0</v>
      </c>
      <c r="CM226">
        <f>SUMIFS('Grid GenerationQueue'!AN$5:AN$467,'Grid GenerationQueue'!$AX$5:$AX$467,$B226,'Grid GenerationQueue'!$AY$5:$AY$467,$C226,'Grid GenerationQueue'!$BB$5:$BB$467,"&lt;"&amp;$BE$3)</f>
        <v>0</v>
      </c>
      <c r="CN226">
        <f>SUMIFS('Grid GenerationQueue'!AO$5:AO$467,'Grid GenerationQueue'!$AX$5:$AX$467,$B226,'Grid GenerationQueue'!$AY$5:$AY$467,$C226,'Grid GenerationQueue'!$BB$5:$BB$467,"&lt;"&amp;$BE$3)</f>
        <v>0</v>
      </c>
      <c r="CO226">
        <f>SUMIFS('Grid GenerationQueue'!AP$5:AP$467,'Grid GenerationQueue'!$AX$5:$AX$467,$B226,'Grid GenerationQueue'!$AY$5:$AY$467,$C226,'Grid GenerationQueue'!$BB$5:$BB$467,"&lt;"&amp;$BE$3)</f>
        <v>0</v>
      </c>
    </row>
    <row r="227" spans="1:93" x14ac:dyDescent="0.35">
      <c r="A227" t="s">
        <v>4653</v>
      </c>
      <c r="B227" t="s">
        <v>4743</v>
      </c>
      <c r="C227">
        <v>115</v>
      </c>
      <c r="D227">
        <f>SUMIFS('Grid GenerationQueue'!AE$5:AE$467,'Grid GenerationQueue'!$AX$5:$AX$467,$B227,'Grid GenerationQueue'!$AY$5:$AY$467,$C227,'Grid GenerationQueue'!$BI$5:$BI$467,"&lt;4")</f>
        <v>0</v>
      </c>
      <c r="E227">
        <f>SUMIFS('Grid GenerationQueue'!AF$5:AF$467,'Grid GenerationQueue'!$AX$5:$AX$467,$B227,'Grid GenerationQueue'!$AY$5:$AY$467,$C227,'Grid GenerationQueue'!$BI$5:$BI$467,"&lt;4")</f>
        <v>0</v>
      </c>
      <c r="F227">
        <f>SUMIFS('Grid GenerationQueue'!AG$5:AG$467,'Grid GenerationQueue'!$AX$5:$AX$467,$B227,'Grid GenerationQueue'!$AY$5:$AY$467,$C227,'Grid GenerationQueue'!$BI$5:$BI$467,"&lt;4")</f>
        <v>0</v>
      </c>
      <c r="G227">
        <f>SUMIFS('Grid GenerationQueue'!AH$5:AH$467,'Grid GenerationQueue'!$AX$5:$AX$467,$B227,'Grid GenerationQueue'!$AY$5:$AY$467,$C227,'Grid GenerationQueue'!$BI$5:$BI$467,"&lt;4")</f>
        <v>0</v>
      </c>
      <c r="H227">
        <f>SUMIFS('Grid GenerationQueue'!AI$5:AI$467,'Grid GenerationQueue'!$AX$5:$AX$467,$B227,'Grid GenerationQueue'!$AY$5:$AY$467,$C227,'Grid GenerationQueue'!$BI$5:$BI$467,"&lt;4")</f>
        <v>0</v>
      </c>
      <c r="I227">
        <f>SUMIFS('Grid GenerationQueue'!AJ$5:AJ$467,'Grid GenerationQueue'!$AX$5:$AX$467,$B227,'Grid GenerationQueue'!$AY$5:$AY$467,$C227,'Grid GenerationQueue'!$BI$5:$BI$467,"&lt;4")</f>
        <v>0</v>
      </c>
      <c r="J227">
        <f>SUMIFS('Grid GenerationQueue'!AK$5:AK$467,'Grid GenerationQueue'!$AX$5:$AX$467,$B227,'Grid GenerationQueue'!$AY$5:$AY$467,$C227,'Grid GenerationQueue'!$BI$5:$BI$467,"&lt;4")</f>
        <v>0</v>
      </c>
      <c r="K227">
        <f>SUMIFS('Grid GenerationQueue'!AL$5:AL$467,'Grid GenerationQueue'!$AX$5:$AX$467,$B227,'Grid GenerationQueue'!$AY$5:$AY$467,$C227,'Grid GenerationQueue'!$BI$5:$BI$467,"&lt;4")</f>
        <v>0</v>
      </c>
      <c r="L227">
        <f>SUMIFS('Grid GenerationQueue'!AM$5:AM$467,'Grid GenerationQueue'!$AX$5:$AX$467,$B227,'Grid GenerationQueue'!$AY$5:$AY$467,$C227,'Grid GenerationQueue'!$BI$5:$BI$467,"&lt;4")</f>
        <v>0</v>
      </c>
      <c r="M227">
        <f>SUMIFS('Grid GenerationQueue'!AN$5:AN$467,'Grid GenerationQueue'!$AX$5:$AX$467,$B227,'Grid GenerationQueue'!$AY$5:$AY$467,$C227,'Grid GenerationQueue'!$BI$5:$BI$467,"&lt;4")</f>
        <v>0</v>
      </c>
      <c r="N227">
        <f>SUMIFS('Grid GenerationQueue'!AO$5:AO$467,'Grid GenerationQueue'!$AX$5:$AX$467,$B227,'Grid GenerationQueue'!$AY$5:$AY$467,$C227,'Grid GenerationQueue'!$BI$5:$BI$467,"&lt;4")</f>
        <v>0</v>
      </c>
      <c r="O227">
        <f>SUMIFS('Grid GenerationQueue'!AP$5:AP$467,'Grid GenerationQueue'!$AX$5:$AX$467,$B227,'Grid GenerationQueue'!$AY$5:$AY$467,$C227,'Grid GenerationQueue'!$BI$5:$BI$467,"&lt;4")</f>
        <v>0</v>
      </c>
      <c r="Q227">
        <f>SUMIFS('Grid GenerationQueue'!AE$5:AE$467,'Grid GenerationQueue'!$AX$5:$AX$467,$B227,'Grid GenerationQueue'!$AY$5:$AY$467,$C227,'Grid GenerationQueue'!$BH$5:$BH$467,"Executed")</f>
        <v>0</v>
      </c>
      <c r="R227">
        <f>SUMIFS('Grid GenerationQueue'!AF$5:AF$467,'Grid GenerationQueue'!$AX$5:$AX$467,$B227,'Grid GenerationQueue'!$AY$5:$AY$467,$C227,'Grid GenerationQueue'!$BH$5:$BH$467,"Executed")</f>
        <v>0</v>
      </c>
      <c r="S227">
        <f>SUMIFS('Grid GenerationQueue'!AG$5:AG$467,'Grid GenerationQueue'!$AX$5:$AX$467,$B227,'Grid GenerationQueue'!$AY$5:$AY$467,$C227,'Grid GenerationQueue'!$BH$5:$BH$467,"Executed")</f>
        <v>0</v>
      </c>
      <c r="T227">
        <f>SUMIFS('Grid GenerationQueue'!AH$5:AH$467,'Grid GenerationQueue'!$AX$5:$AX$467,$B227,'Grid GenerationQueue'!$AY$5:$AY$467,$C227,'Grid GenerationQueue'!$BH$5:$BH$467,"Executed")</f>
        <v>0</v>
      </c>
      <c r="U227">
        <f>SUMIFS('Grid GenerationQueue'!AI$5:AI$467,'Grid GenerationQueue'!$AX$5:$AX$467,$B227,'Grid GenerationQueue'!$AY$5:$AY$467,$C227,'Grid GenerationQueue'!$BH$5:$BH$467,"Executed")</f>
        <v>0</v>
      </c>
      <c r="V227">
        <f>SUMIFS('Grid GenerationQueue'!AJ$5:AJ$467,'Grid GenerationQueue'!$AX$5:$AX$467,$B227,'Grid GenerationQueue'!$AY$5:$AY$467,$C227,'Grid GenerationQueue'!$BH$5:$BH$467,"Executed")</f>
        <v>0</v>
      </c>
      <c r="W227">
        <f>SUMIFS('Grid GenerationQueue'!AK$5:AK$467,'Grid GenerationQueue'!$AX$5:$AX$467,$B227,'Grid GenerationQueue'!$AY$5:$AY$467,$C227,'Grid GenerationQueue'!$BH$5:$BH$467,"Executed")</f>
        <v>0</v>
      </c>
      <c r="X227">
        <f>SUMIFS('Grid GenerationQueue'!AL$5:AL$467,'Grid GenerationQueue'!$AX$5:$AX$467,$B227,'Grid GenerationQueue'!$AY$5:$AY$467,$C227,'Grid GenerationQueue'!$BH$5:$BH$467,"Executed")</f>
        <v>0</v>
      </c>
      <c r="Y227">
        <f>SUMIFS('Grid GenerationQueue'!AM$5:AM$467,'Grid GenerationQueue'!$AX$5:$AX$467,$B227,'Grid GenerationQueue'!$AY$5:$AY$467,$C227,'Grid GenerationQueue'!$BH$5:$BH$467,"Executed")</f>
        <v>0</v>
      </c>
      <c r="Z227">
        <f>SUMIFS('Grid GenerationQueue'!AN$5:AN$467,'Grid GenerationQueue'!$AX$5:$AX$467,$B227,'Grid GenerationQueue'!$AY$5:$AY$467,$C227,'Grid GenerationQueue'!$BH$5:$BH$467,"Executed")</f>
        <v>0</v>
      </c>
      <c r="AA227">
        <f>SUMIFS('Grid GenerationQueue'!AO$5:AO$467,'Grid GenerationQueue'!$AX$5:$AX$467,$B227,'Grid GenerationQueue'!$AY$5:$AY$467,$C227,'Grid GenerationQueue'!$BH$5:$BH$467,"Executed")</f>
        <v>0</v>
      </c>
      <c r="AB227">
        <f>SUMIFS('Grid GenerationQueue'!AP$5:AP$467,'Grid GenerationQueue'!$AX$5:$AX$467,$B227,'Grid GenerationQueue'!$AY$5:$AY$467,$C227,'Grid GenerationQueue'!$BH$5:$BH$467,"Executed")</f>
        <v>0</v>
      </c>
      <c r="AD227">
        <f>SUMIFS('Grid GenerationQueue'!AE$5:AE$467,'Grid GenerationQueue'!$AX$5:$AX$467,$B227,'Grid GenerationQueue'!$AY$5:$AY$467,$C227,'Grid GenerationQueue'!$BF$5:$BF$467,"&lt;&gt;"&amp;"")</f>
        <v>0</v>
      </c>
      <c r="AE227">
        <f>SUMIFS('Grid GenerationQueue'!AF$5:AF$467,'Grid GenerationQueue'!$AX$5:$AX$467,$B227,'Grid GenerationQueue'!$AY$5:$AY$467,$C227,'Grid GenerationQueue'!$BF$5:$BF$467,"&lt;&gt;"&amp;"")</f>
        <v>0</v>
      </c>
      <c r="AF227">
        <f>SUMIFS('Grid GenerationQueue'!AG$5:AG$467,'Grid GenerationQueue'!$AX$5:$AX$467,$B227,'Grid GenerationQueue'!$AY$5:$AY$467,$C227,'Grid GenerationQueue'!$BF$5:$BF$467,"&lt;&gt;"&amp;"")</f>
        <v>0</v>
      </c>
      <c r="AG227">
        <f>SUMIFS('Grid GenerationQueue'!AH$5:AH$467,'Grid GenerationQueue'!$AX$5:$AX$467,$B227,'Grid GenerationQueue'!$AY$5:$AY$467,$C227,'Grid GenerationQueue'!$BF$5:$BF$467,"&lt;&gt;"&amp;"")</f>
        <v>0</v>
      </c>
      <c r="AH227">
        <f>SUMIFS('Grid GenerationQueue'!AI$5:AI$467,'Grid GenerationQueue'!$AX$5:$AX$467,$B227,'Grid GenerationQueue'!$AY$5:$AY$467,$C227,'Grid GenerationQueue'!$BF$5:$BF$467,"&lt;&gt;"&amp;"")</f>
        <v>0</v>
      </c>
      <c r="AI227">
        <f>SUMIFS('Grid GenerationQueue'!AJ$5:AJ$467,'Grid GenerationQueue'!$AX$5:$AX$467,$B227,'Grid GenerationQueue'!$AY$5:$AY$467,$C227,'Grid GenerationQueue'!$BF$5:$BF$467,"&lt;&gt;"&amp;"")</f>
        <v>0</v>
      </c>
      <c r="AJ227">
        <f>SUMIFS('Grid GenerationQueue'!AK$5:AK$467,'Grid GenerationQueue'!$AX$5:$AX$467,$B227,'Grid GenerationQueue'!$AY$5:$AY$467,$C227,'Grid GenerationQueue'!$BF$5:$BF$467,"&lt;&gt;"&amp;"")</f>
        <v>0</v>
      </c>
      <c r="AK227">
        <f>SUMIFS('Grid GenerationQueue'!AL$5:AL$467,'Grid GenerationQueue'!$AX$5:$AX$467,$B227,'Grid GenerationQueue'!$AY$5:$AY$467,$C227,'Grid GenerationQueue'!$BF$5:$BF$467,"&lt;&gt;"&amp;"")</f>
        <v>0</v>
      </c>
      <c r="AL227">
        <f>SUMIFS('Grid GenerationQueue'!AM$5:AM$467,'Grid GenerationQueue'!$AX$5:$AX$467,$B227,'Grid GenerationQueue'!$AY$5:$AY$467,$C227,'Grid GenerationQueue'!$BF$5:$BF$467,"&lt;&gt;"&amp;"")</f>
        <v>0</v>
      </c>
      <c r="AM227">
        <f>SUMIFS('Grid GenerationQueue'!AN$5:AN$467,'Grid GenerationQueue'!$AX$5:$AX$467,$B227,'Grid GenerationQueue'!$AY$5:$AY$467,$C227,'Grid GenerationQueue'!$BF$5:$BF$467,"&lt;&gt;"&amp;"")</f>
        <v>0</v>
      </c>
      <c r="AN227">
        <f>SUMIFS('Grid GenerationQueue'!AO$5:AO$467,'Grid GenerationQueue'!$AX$5:$AX$467,$B227,'Grid GenerationQueue'!$AY$5:$AY$467,$C227,'Grid GenerationQueue'!$BF$5:$BF$467,"&lt;&gt;"&amp;"")</f>
        <v>0</v>
      </c>
      <c r="AO227">
        <f>SUMIFS('Grid GenerationQueue'!AP$5:AP$467,'Grid GenerationQueue'!$AX$5:$AX$467,$B227,'Grid GenerationQueue'!$AY$5:$AY$467,$C227,'Grid GenerationQueue'!$BF$5:$BF$467,"&lt;&gt;"&amp;"")</f>
        <v>0</v>
      </c>
      <c r="AQ227">
        <f>SUMIFS('Grid GenerationQueue'!AE$5:AE$467,'Grid GenerationQueue'!$AX$5:$AX$467,$B227,'Grid GenerationQueue'!$AY$5:$AY$467,$C227)</f>
        <v>0</v>
      </c>
      <c r="AR227">
        <f>SUMIFS('Grid GenerationQueue'!AF$5:AF$467,'Grid GenerationQueue'!$AX$5:$AX$467,$B227,'Grid GenerationQueue'!$AY$5:$AY$467,$C227)</f>
        <v>0</v>
      </c>
      <c r="AS227">
        <f>SUMIFS('Grid GenerationQueue'!AG$5:AG$467,'Grid GenerationQueue'!$AX$5:$AX$467,$B227,'Grid GenerationQueue'!$AY$5:$AY$467,$C227)</f>
        <v>0</v>
      </c>
      <c r="AT227">
        <f>SUMIFS('Grid GenerationQueue'!AH$5:AH$467,'Grid GenerationQueue'!$AX$5:$AX$467,$B227,'Grid GenerationQueue'!$AY$5:$AY$467,$C227)</f>
        <v>0</v>
      </c>
      <c r="AU227">
        <f>SUMIFS('Grid GenerationQueue'!AI$5:AI$467,'Grid GenerationQueue'!$AX$5:$AX$467,$B227,'Grid GenerationQueue'!$AY$5:$AY$467,$C227)</f>
        <v>0</v>
      </c>
      <c r="AV227">
        <f>SUMIFS('Grid GenerationQueue'!AJ$5:AJ$467,'Grid GenerationQueue'!$AX$5:$AX$467,$B227,'Grid GenerationQueue'!$AY$5:$AY$467,$C227)</f>
        <v>0</v>
      </c>
      <c r="AW227">
        <f>SUMIFS('Grid GenerationQueue'!AK$5:AK$467,'Grid GenerationQueue'!$AX$5:$AX$467,$B227,'Grid GenerationQueue'!$AY$5:$AY$467,$C227)</f>
        <v>0</v>
      </c>
      <c r="AX227">
        <f>SUMIFS('Grid GenerationQueue'!AL$5:AL$467,'Grid GenerationQueue'!$AX$5:$AX$467,$B227,'Grid GenerationQueue'!$AY$5:$AY$467,$C227)</f>
        <v>0</v>
      </c>
      <c r="AY227">
        <f>SUMIFS('Grid GenerationQueue'!AM$5:AM$467,'Grid GenerationQueue'!$AX$5:$AX$467,$B227,'Grid GenerationQueue'!$AY$5:$AY$467,$C227)</f>
        <v>0</v>
      </c>
      <c r="AZ227">
        <f>SUMIFS('Grid GenerationQueue'!AN$5:AN$467,'Grid GenerationQueue'!$AX$5:$AX$467,$B227,'Grid GenerationQueue'!$AY$5:$AY$467,$C227)</f>
        <v>0</v>
      </c>
      <c r="BA227">
        <f>SUMIFS('Grid GenerationQueue'!AO$5:AO$467,'Grid GenerationQueue'!$AX$5:$AX$467,$B227,'Grid GenerationQueue'!$AY$5:$AY$467,$C227)</f>
        <v>0</v>
      </c>
      <c r="BB227">
        <f>SUMIFS('Grid GenerationQueue'!AP$5:AP$467,'Grid GenerationQueue'!$AX$5:$AX$467,$B227,'Grid GenerationQueue'!$AY$5:$AY$467,$C227)</f>
        <v>0</v>
      </c>
      <c r="BD227">
        <f>SUMIFS('Grid GenerationQueue'!AE$5:AE$467,'Grid GenerationQueue'!$AX$5:$AX$467,$B227,'Grid GenerationQueue'!$AY$5:$AY$467,$C227,'Grid GenerationQueue'!$BH$5:$BH$467,"Executed",'Grid GenerationQueue'!$BB$5:$BB$467,"&lt;"&amp;$BE$3)</f>
        <v>0</v>
      </c>
      <c r="BE227">
        <f>SUMIFS('Grid GenerationQueue'!AF$5:AF$467,'Grid GenerationQueue'!$AX$5:$AX$467,$B227,'Grid GenerationQueue'!$AY$5:$AY$467,$C227,'Grid GenerationQueue'!$BH$5:$BH$467,"Executed",'Grid GenerationQueue'!$BB$5:$BB$467,"&lt;"&amp;$BE$3)</f>
        <v>0</v>
      </c>
      <c r="BF227">
        <f>SUMIFS('Grid GenerationQueue'!AG$5:AG$467,'Grid GenerationQueue'!$AX$5:$AX$467,$B227,'Grid GenerationQueue'!$AY$5:$AY$467,$C227,'Grid GenerationQueue'!$BH$5:$BH$467,"Executed",'Grid GenerationQueue'!$BB$5:$BB$467,"&lt;"&amp;$BE$3)</f>
        <v>0</v>
      </c>
      <c r="BG227">
        <f>SUMIFS('Grid GenerationQueue'!AH$5:AH$467,'Grid GenerationQueue'!$AX$5:$AX$467,$B227,'Grid GenerationQueue'!$AY$5:$AY$467,$C227,'Grid GenerationQueue'!$BH$5:$BH$467,"Executed",'Grid GenerationQueue'!$BB$5:$BB$467,"&lt;"&amp;$BE$3)</f>
        <v>0</v>
      </c>
      <c r="BH227">
        <f>SUMIFS('Grid GenerationQueue'!AI$5:AI$467,'Grid GenerationQueue'!$AX$5:$AX$467,$B227,'Grid GenerationQueue'!$AY$5:$AY$467,$C227,'Grid GenerationQueue'!$BH$5:$BH$467,"Executed",'Grid GenerationQueue'!$BB$5:$BB$467,"&lt;"&amp;$BE$3)</f>
        <v>0</v>
      </c>
      <c r="BI227">
        <f>SUMIFS('Grid GenerationQueue'!AJ$5:AJ$467,'Grid GenerationQueue'!$AX$5:$AX$467,$B227,'Grid GenerationQueue'!$AY$5:$AY$467,$C227,'Grid GenerationQueue'!$BH$5:$BH$467,"Executed",'Grid GenerationQueue'!$BB$5:$BB$467,"&lt;"&amp;$BE$3)</f>
        <v>0</v>
      </c>
      <c r="BJ227">
        <f>SUMIFS('Grid GenerationQueue'!AK$5:AK$467,'Grid GenerationQueue'!$AX$5:$AX$467,$B227,'Grid GenerationQueue'!$AY$5:$AY$467,$C227,'Grid GenerationQueue'!$BH$5:$BH$467,"Executed",'Grid GenerationQueue'!$BB$5:$BB$467,"&lt;"&amp;$BE$3)</f>
        <v>0</v>
      </c>
      <c r="BK227">
        <f>SUMIFS('Grid GenerationQueue'!AL$5:AL$467,'Grid GenerationQueue'!$AX$5:$AX$467,$B227,'Grid GenerationQueue'!$AY$5:$AY$467,$C227,'Grid GenerationQueue'!$BH$5:$BH$467,"Executed",'Grid GenerationQueue'!$BB$5:$BB$467,"&lt;"&amp;$BE$3)</f>
        <v>0</v>
      </c>
      <c r="BL227">
        <f>SUMIFS('Grid GenerationQueue'!AM$5:AM$467,'Grid GenerationQueue'!$AX$5:$AX$467,$B227,'Grid GenerationQueue'!$AY$5:$AY$467,$C227,'Grid GenerationQueue'!$BH$5:$BH$467,"Executed",'Grid GenerationQueue'!$BB$5:$BB$467,"&lt;"&amp;$BE$3)</f>
        <v>0</v>
      </c>
      <c r="BM227">
        <f>SUMIFS('Grid GenerationQueue'!AN$5:AN$467,'Grid GenerationQueue'!$AX$5:$AX$467,$B227,'Grid GenerationQueue'!$AY$5:$AY$467,$C227,'Grid GenerationQueue'!$BH$5:$BH$467,"Executed",'Grid GenerationQueue'!$BB$5:$BB$467,"&lt;"&amp;$BE$3)</f>
        <v>0</v>
      </c>
      <c r="BN227">
        <f>SUMIFS('Grid GenerationQueue'!AO$5:AO$467,'Grid GenerationQueue'!$AX$5:$AX$467,$B227,'Grid GenerationQueue'!$AY$5:$AY$467,$C227,'Grid GenerationQueue'!$BH$5:$BH$467,"Executed",'Grid GenerationQueue'!$BB$5:$BB$467,"&lt;"&amp;$BE$3)</f>
        <v>0</v>
      </c>
      <c r="BO227">
        <f>SUMIFS('Grid GenerationQueue'!AP$5:AP$467,'Grid GenerationQueue'!$AX$5:$AX$467,$B227,'Grid GenerationQueue'!$AY$5:$AY$467,$C227,'Grid GenerationQueue'!$BH$5:$BH$467,"Executed",'Grid GenerationQueue'!$BB$5:$BB$467,"&lt;"&amp;$BE$3)</f>
        <v>0</v>
      </c>
      <c r="BQ227">
        <f>SUMIFS('Grid GenerationQueue'!AE$5:AE$467,'Grid GenerationQueue'!$AX$5:$AX$467,$B227,'Grid GenerationQueue'!$AY$5:$AY$467,$C227,'Grid GenerationQueue'!$BF$5:$BF$467,"&lt;&gt;"&amp;"",'Grid GenerationQueue'!$BB$5:$BB$467,"&lt;"&amp;$BE$3)</f>
        <v>0</v>
      </c>
      <c r="BR227">
        <f>SUMIFS('Grid GenerationQueue'!AF$5:AF$467,'Grid GenerationQueue'!$AX$5:$AX$467,$B227,'Grid GenerationQueue'!$AY$5:$AY$467,$C227,'Grid GenerationQueue'!$BF$5:$BF$467,"&lt;&gt;"&amp;"",'Grid GenerationQueue'!$BB$5:$BB$467,"&lt;"&amp;$BE$3)</f>
        <v>0</v>
      </c>
      <c r="BS227">
        <f>SUMIFS('Grid GenerationQueue'!AG$5:AG$467,'Grid GenerationQueue'!$AX$5:$AX$467,$B227,'Grid GenerationQueue'!$AY$5:$AY$467,$C227,'Grid GenerationQueue'!$BF$5:$BF$467,"&lt;&gt;"&amp;"",'Grid GenerationQueue'!$BB$5:$BB$467,"&lt;"&amp;$BE$3)</f>
        <v>0</v>
      </c>
      <c r="BT227">
        <f>SUMIFS('Grid GenerationQueue'!AH$5:AH$467,'Grid GenerationQueue'!$AX$5:$AX$467,$B227,'Grid GenerationQueue'!$AY$5:$AY$467,$C227,'Grid GenerationQueue'!$BF$5:$BF$467,"&lt;&gt;"&amp;"",'Grid GenerationQueue'!$BB$5:$BB$467,"&lt;"&amp;$BE$3)</f>
        <v>0</v>
      </c>
      <c r="BU227">
        <f>SUMIFS('Grid GenerationQueue'!AI$5:AI$467,'Grid GenerationQueue'!$AX$5:$AX$467,$B227,'Grid GenerationQueue'!$AY$5:$AY$467,$C227,'Grid GenerationQueue'!$BF$5:$BF$467,"&lt;&gt;"&amp;"",'Grid GenerationQueue'!$BB$5:$BB$467,"&lt;"&amp;$BE$3)</f>
        <v>0</v>
      </c>
      <c r="BV227">
        <f>SUMIFS('Grid GenerationQueue'!AJ$5:AJ$467,'Grid GenerationQueue'!$AX$5:$AX$467,$B227,'Grid GenerationQueue'!$AY$5:$AY$467,$C227,'Grid GenerationQueue'!$BF$5:$BF$467,"&lt;&gt;"&amp;"",'Grid GenerationQueue'!$BB$5:$BB$467,"&lt;"&amp;$BE$3)</f>
        <v>0</v>
      </c>
      <c r="BW227">
        <f>SUMIFS('Grid GenerationQueue'!AK$5:AK$467,'Grid GenerationQueue'!$AX$5:$AX$467,$B227,'Grid GenerationQueue'!$AY$5:$AY$467,$C227,'Grid GenerationQueue'!$BF$5:$BF$467,"&lt;&gt;"&amp;"",'Grid GenerationQueue'!$BB$5:$BB$467,"&lt;"&amp;$BE$3)</f>
        <v>0</v>
      </c>
      <c r="BX227">
        <f>SUMIFS('Grid GenerationQueue'!AL$5:AL$467,'Grid GenerationQueue'!$AX$5:$AX$467,$B227,'Grid GenerationQueue'!$AY$5:$AY$467,$C227,'Grid GenerationQueue'!$BF$5:$BF$467,"&lt;&gt;"&amp;"",'Grid GenerationQueue'!$BB$5:$BB$467,"&lt;"&amp;$BE$3)</f>
        <v>0</v>
      </c>
      <c r="BY227">
        <f>SUMIFS('Grid GenerationQueue'!AM$5:AM$467,'Grid GenerationQueue'!$AX$5:$AX$467,$B227,'Grid GenerationQueue'!$AY$5:$AY$467,$C227,'Grid GenerationQueue'!$BF$5:$BF$467,"&lt;&gt;"&amp;"",'Grid GenerationQueue'!$BB$5:$BB$467,"&lt;"&amp;$BE$3)</f>
        <v>0</v>
      </c>
      <c r="BZ227">
        <f>SUMIFS('Grid GenerationQueue'!AN$5:AN$467,'Grid GenerationQueue'!$AX$5:$AX$467,$B227,'Grid GenerationQueue'!$AY$5:$AY$467,$C227,'Grid GenerationQueue'!$BF$5:$BF$467,"&lt;&gt;"&amp;"",'Grid GenerationQueue'!$BB$5:$BB$467,"&lt;"&amp;$BE$3)</f>
        <v>0</v>
      </c>
      <c r="CA227">
        <f>SUMIFS('Grid GenerationQueue'!AO$5:AO$467,'Grid GenerationQueue'!$AX$5:$AX$467,$B227,'Grid GenerationQueue'!$AY$5:$AY$467,$C227,'Grid GenerationQueue'!$BF$5:$BF$467,"&lt;&gt;"&amp;"",'Grid GenerationQueue'!$BB$5:$BB$467,"&lt;"&amp;$BE$3)</f>
        <v>0</v>
      </c>
      <c r="CB227">
        <f>SUMIFS('Grid GenerationQueue'!AP$5:AP$467,'Grid GenerationQueue'!$AX$5:$AX$467,$B227,'Grid GenerationQueue'!$AY$5:$AY$467,$C227,'Grid GenerationQueue'!$BF$5:$BF$467,"&lt;&gt;"&amp;"",'Grid GenerationQueue'!$BB$5:$BB$467,"&lt;"&amp;$BE$3)</f>
        <v>0</v>
      </c>
      <c r="CD227">
        <f>SUMIFS('Grid GenerationQueue'!AE$5:AE$467,'Grid GenerationQueue'!$AX$5:$AX$467,$B227,'Grid GenerationQueue'!$AY$5:$AY$467,$C227,'Grid GenerationQueue'!$BB$5:$BB$467,"&lt;"&amp;$BE$3)</f>
        <v>0</v>
      </c>
      <c r="CE227">
        <f>SUMIFS('Grid GenerationQueue'!AF$5:AF$467,'Grid GenerationQueue'!$AX$5:$AX$467,$B227,'Grid GenerationQueue'!$AY$5:$AY$467,$C227,'Grid GenerationQueue'!$BB$5:$BB$467,"&lt;"&amp;$BE$3)</f>
        <v>0</v>
      </c>
      <c r="CF227">
        <f>SUMIFS('Grid GenerationQueue'!AG$5:AG$467,'Grid GenerationQueue'!$AX$5:$AX$467,$B227,'Grid GenerationQueue'!$AY$5:$AY$467,$C227,'Grid GenerationQueue'!$BB$5:$BB$467,"&lt;"&amp;$BE$3)</f>
        <v>0</v>
      </c>
      <c r="CG227">
        <f>SUMIFS('Grid GenerationQueue'!AH$5:AH$467,'Grid GenerationQueue'!$AX$5:$AX$467,$B227,'Grid GenerationQueue'!$AY$5:$AY$467,$C227,'Grid GenerationQueue'!$BB$5:$BB$467,"&lt;"&amp;$BE$3)</f>
        <v>0</v>
      </c>
      <c r="CH227">
        <f>SUMIFS('Grid GenerationQueue'!AI$5:AI$467,'Grid GenerationQueue'!$AX$5:$AX$467,$B227,'Grid GenerationQueue'!$AY$5:$AY$467,$C227,'Grid GenerationQueue'!$BB$5:$BB$467,"&lt;"&amp;$BE$3)</f>
        <v>0</v>
      </c>
      <c r="CI227">
        <f>SUMIFS('Grid GenerationQueue'!AJ$5:AJ$467,'Grid GenerationQueue'!$AX$5:$AX$467,$B227,'Grid GenerationQueue'!$AY$5:$AY$467,$C227,'Grid GenerationQueue'!$BB$5:$BB$467,"&lt;"&amp;$BE$3)</f>
        <v>0</v>
      </c>
      <c r="CJ227">
        <f>SUMIFS('Grid GenerationQueue'!AK$5:AK$467,'Grid GenerationQueue'!$AX$5:$AX$467,$B227,'Grid GenerationQueue'!$AY$5:$AY$467,$C227,'Grid GenerationQueue'!$BB$5:$BB$467,"&lt;"&amp;$BE$3)</f>
        <v>0</v>
      </c>
      <c r="CK227">
        <f>SUMIFS('Grid GenerationQueue'!AL$5:AL$467,'Grid GenerationQueue'!$AX$5:$AX$467,$B227,'Grid GenerationQueue'!$AY$5:$AY$467,$C227,'Grid GenerationQueue'!$BB$5:$BB$467,"&lt;"&amp;$BE$3)</f>
        <v>0</v>
      </c>
      <c r="CL227">
        <f>SUMIFS('Grid GenerationQueue'!AM$5:AM$467,'Grid GenerationQueue'!$AX$5:$AX$467,$B227,'Grid GenerationQueue'!$AY$5:$AY$467,$C227,'Grid GenerationQueue'!$BB$5:$BB$467,"&lt;"&amp;$BE$3)</f>
        <v>0</v>
      </c>
      <c r="CM227">
        <f>SUMIFS('Grid GenerationQueue'!AN$5:AN$467,'Grid GenerationQueue'!$AX$5:$AX$467,$B227,'Grid GenerationQueue'!$AY$5:$AY$467,$C227,'Grid GenerationQueue'!$BB$5:$BB$467,"&lt;"&amp;$BE$3)</f>
        <v>0</v>
      </c>
      <c r="CN227">
        <f>SUMIFS('Grid GenerationQueue'!AO$5:AO$467,'Grid GenerationQueue'!$AX$5:$AX$467,$B227,'Grid GenerationQueue'!$AY$5:$AY$467,$C227,'Grid GenerationQueue'!$BB$5:$BB$467,"&lt;"&amp;$BE$3)</f>
        <v>0</v>
      </c>
      <c r="CO227">
        <f>SUMIFS('Grid GenerationQueue'!AP$5:AP$467,'Grid GenerationQueue'!$AX$5:$AX$467,$B227,'Grid GenerationQueue'!$AY$5:$AY$467,$C227,'Grid GenerationQueue'!$BB$5:$BB$467,"&lt;"&amp;$BE$3)</f>
        <v>0</v>
      </c>
    </row>
    <row r="228" spans="1:93" x14ac:dyDescent="0.35">
      <c r="A228" t="s">
        <v>4644</v>
      </c>
      <c r="B228" t="s">
        <v>4744</v>
      </c>
      <c r="C228">
        <v>115</v>
      </c>
      <c r="D228">
        <f>SUMIFS('Grid GenerationQueue'!AE$5:AE$467,'Grid GenerationQueue'!$AX$5:$AX$467,$B228,'Grid GenerationQueue'!$AY$5:$AY$467,$C228,'Grid GenerationQueue'!$BI$5:$BI$467,"&lt;4")</f>
        <v>0</v>
      </c>
      <c r="E228">
        <f>SUMIFS('Grid GenerationQueue'!AF$5:AF$467,'Grid GenerationQueue'!$AX$5:$AX$467,$B228,'Grid GenerationQueue'!$AY$5:$AY$467,$C228,'Grid GenerationQueue'!$BI$5:$BI$467,"&lt;4")</f>
        <v>0</v>
      </c>
      <c r="F228">
        <f>SUMIFS('Grid GenerationQueue'!AG$5:AG$467,'Grid GenerationQueue'!$AX$5:$AX$467,$B228,'Grid GenerationQueue'!$AY$5:$AY$467,$C228,'Grid GenerationQueue'!$BI$5:$BI$467,"&lt;4")</f>
        <v>0</v>
      </c>
      <c r="G228">
        <f>SUMIFS('Grid GenerationQueue'!AH$5:AH$467,'Grid GenerationQueue'!$AX$5:$AX$467,$B228,'Grid GenerationQueue'!$AY$5:$AY$467,$C228,'Grid GenerationQueue'!$BI$5:$BI$467,"&lt;4")</f>
        <v>0</v>
      </c>
      <c r="H228">
        <f>SUMIFS('Grid GenerationQueue'!AI$5:AI$467,'Grid GenerationQueue'!$AX$5:$AX$467,$B228,'Grid GenerationQueue'!$AY$5:$AY$467,$C228,'Grid GenerationQueue'!$BI$5:$BI$467,"&lt;4")</f>
        <v>0</v>
      </c>
      <c r="I228">
        <f>SUMIFS('Grid GenerationQueue'!AJ$5:AJ$467,'Grid GenerationQueue'!$AX$5:$AX$467,$B228,'Grid GenerationQueue'!$AY$5:$AY$467,$C228,'Grid GenerationQueue'!$BI$5:$BI$467,"&lt;4")</f>
        <v>0</v>
      </c>
      <c r="J228">
        <f>SUMIFS('Grid GenerationQueue'!AK$5:AK$467,'Grid GenerationQueue'!$AX$5:$AX$467,$B228,'Grid GenerationQueue'!$AY$5:$AY$467,$C228,'Grid GenerationQueue'!$BI$5:$BI$467,"&lt;4")</f>
        <v>0</v>
      </c>
      <c r="K228">
        <f>SUMIFS('Grid GenerationQueue'!AL$5:AL$467,'Grid GenerationQueue'!$AX$5:$AX$467,$B228,'Grid GenerationQueue'!$AY$5:$AY$467,$C228,'Grid GenerationQueue'!$BI$5:$BI$467,"&lt;4")</f>
        <v>0</v>
      </c>
      <c r="L228">
        <f>SUMIFS('Grid GenerationQueue'!AM$5:AM$467,'Grid GenerationQueue'!$AX$5:$AX$467,$B228,'Grid GenerationQueue'!$AY$5:$AY$467,$C228,'Grid GenerationQueue'!$BI$5:$BI$467,"&lt;4")</f>
        <v>0</v>
      </c>
      <c r="M228">
        <f>SUMIFS('Grid GenerationQueue'!AN$5:AN$467,'Grid GenerationQueue'!$AX$5:$AX$467,$B228,'Grid GenerationQueue'!$AY$5:$AY$467,$C228,'Grid GenerationQueue'!$BI$5:$BI$467,"&lt;4")</f>
        <v>0</v>
      </c>
      <c r="N228">
        <f>SUMIFS('Grid GenerationQueue'!AO$5:AO$467,'Grid GenerationQueue'!$AX$5:$AX$467,$B228,'Grid GenerationQueue'!$AY$5:$AY$467,$C228,'Grid GenerationQueue'!$BI$5:$BI$467,"&lt;4")</f>
        <v>0</v>
      </c>
      <c r="O228">
        <f>SUMIFS('Grid GenerationQueue'!AP$5:AP$467,'Grid GenerationQueue'!$AX$5:$AX$467,$B228,'Grid GenerationQueue'!$AY$5:$AY$467,$C228,'Grid GenerationQueue'!$BI$5:$BI$467,"&lt;4")</f>
        <v>0</v>
      </c>
      <c r="Q228">
        <f>SUMIFS('Grid GenerationQueue'!AE$5:AE$467,'Grid GenerationQueue'!$AX$5:$AX$467,$B228,'Grid GenerationQueue'!$AY$5:$AY$467,$C228,'Grid GenerationQueue'!$BH$5:$BH$467,"Executed")</f>
        <v>0</v>
      </c>
      <c r="R228">
        <f>SUMIFS('Grid GenerationQueue'!AF$5:AF$467,'Grid GenerationQueue'!$AX$5:$AX$467,$B228,'Grid GenerationQueue'!$AY$5:$AY$467,$C228,'Grid GenerationQueue'!$BH$5:$BH$467,"Executed")</f>
        <v>0</v>
      </c>
      <c r="S228">
        <f>SUMIFS('Grid GenerationQueue'!AG$5:AG$467,'Grid GenerationQueue'!$AX$5:$AX$467,$B228,'Grid GenerationQueue'!$AY$5:$AY$467,$C228,'Grid GenerationQueue'!$BH$5:$BH$467,"Executed")</f>
        <v>0</v>
      </c>
      <c r="T228">
        <f>SUMIFS('Grid GenerationQueue'!AH$5:AH$467,'Grid GenerationQueue'!$AX$5:$AX$467,$B228,'Grid GenerationQueue'!$AY$5:$AY$467,$C228,'Grid GenerationQueue'!$BH$5:$BH$467,"Executed")</f>
        <v>0</v>
      </c>
      <c r="U228">
        <f>SUMIFS('Grid GenerationQueue'!AI$5:AI$467,'Grid GenerationQueue'!$AX$5:$AX$467,$B228,'Grid GenerationQueue'!$AY$5:$AY$467,$C228,'Grid GenerationQueue'!$BH$5:$BH$467,"Executed")</f>
        <v>0</v>
      </c>
      <c r="V228">
        <f>SUMIFS('Grid GenerationQueue'!AJ$5:AJ$467,'Grid GenerationQueue'!$AX$5:$AX$467,$B228,'Grid GenerationQueue'!$AY$5:$AY$467,$C228,'Grid GenerationQueue'!$BH$5:$BH$467,"Executed")</f>
        <v>0</v>
      </c>
      <c r="W228">
        <f>SUMIFS('Grid GenerationQueue'!AK$5:AK$467,'Grid GenerationQueue'!$AX$5:$AX$467,$B228,'Grid GenerationQueue'!$AY$5:$AY$467,$C228,'Grid GenerationQueue'!$BH$5:$BH$467,"Executed")</f>
        <v>0</v>
      </c>
      <c r="X228">
        <f>SUMIFS('Grid GenerationQueue'!AL$5:AL$467,'Grid GenerationQueue'!$AX$5:$AX$467,$B228,'Grid GenerationQueue'!$AY$5:$AY$467,$C228,'Grid GenerationQueue'!$BH$5:$BH$467,"Executed")</f>
        <v>0</v>
      </c>
      <c r="Y228">
        <f>SUMIFS('Grid GenerationQueue'!AM$5:AM$467,'Grid GenerationQueue'!$AX$5:$AX$467,$B228,'Grid GenerationQueue'!$AY$5:$AY$467,$C228,'Grid GenerationQueue'!$BH$5:$BH$467,"Executed")</f>
        <v>0</v>
      </c>
      <c r="Z228">
        <f>SUMIFS('Grid GenerationQueue'!AN$5:AN$467,'Grid GenerationQueue'!$AX$5:$AX$467,$B228,'Grid GenerationQueue'!$AY$5:$AY$467,$C228,'Grid GenerationQueue'!$BH$5:$BH$467,"Executed")</f>
        <v>0</v>
      </c>
      <c r="AA228">
        <f>SUMIFS('Grid GenerationQueue'!AO$5:AO$467,'Grid GenerationQueue'!$AX$5:$AX$467,$B228,'Grid GenerationQueue'!$AY$5:$AY$467,$C228,'Grid GenerationQueue'!$BH$5:$BH$467,"Executed")</f>
        <v>0</v>
      </c>
      <c r="AB228">
        <f>SUMIFS('Grid GenerationQueue'!AP$5:AP$467,'Grid GenerationQueue'!$AX$5:$AX$467,$B228,'Grid GenerationQueue'!$AY$5:$AY$467,$C228,'Grid GenerationQueue'!$BH$5:$BH$467,"Executed")</f>
        <v>0</v>
      </c>
      <c r="AD228">
        <f>SUMIFS('Grid GenerationQueue'!AE$5:AE$467,'Grid GenerationQueue'!$AX$5:$AX$467,$B228,'Grid GenerationQueue'!$AY$5:$AY$467,$C228,'Grid GenerationQueue'!$BF$5:$BF$467,"&lt;&gt;"&amp;"")</f>
        <v>0</v>
      </c>
      <c r="AE228">
        <f>SUMIFS('Grid GenerationQueue'!AF$5:AF$467,'Grid GenerationQueue'!$AX$5:$AX$467,$B228,'Grid GenerationQueue'!$AY$5:$AY$467,$C228,'Grid GenerationQueue'!$BF$5:$BF$467,"&lt;&gt;"&amp;"")</f>
        <v>0</v>
      </c>
      <c r="AF228">
        <f>SUMIFS('Grid GenerationQueue'!AG$5:AG$467,'Grid GenerationQueue'!$AX$5:$AX$467,$B228,'Grid GenerationQueue'!$AY$5:$AY$467,$C228,'Grid GenerationQueue'!$BF$5:$BF$467,"&lt;&gt;"&amp;"")</f>
        <v>0</v>
      </c>
      <c r="AG228">
        <f>SUMIFS('Grid GenerationQueue'!AH$5:AH$467,'Grid GenerationQueue'!$AX$5:$AX$467,$B228,'Grid GenerationQueue'!$AY$5:$AY$467,$C228,'Grid GenerationQueue'!$BF$5:$BF$467,"&lt;&gt;"&amp;"")</f>
        <v>0</v>
      </c>
      <c r="AH228">
        <f>SUMIFS('Grid GenerationQueue'!AI$5:AI$467,'Grid GenerationQueue'!$AX$5:$AX$467,$B228,'Grid GenerationQueue'!$AY$5:$AY$467,$C228,'Grid GenerationQueue'!$BF$5:$BF$467,"&lt;&gt;"&amp;"")</f>
        <v>0</v>
      </c>
      <c r="AI228">
        <f>SUMIFS('Grid GenerationQueue'!AJ$5:AJ$467,'Grid GenerationQueue'!$AX$5:$AX$467,$B228,'Grid GenerationQueue'!$AY$5:$AY$467,$C228,'Grid GenerationQueue'!$BF$5:$BF$467,"&lt;&gt;"&amp;"")</f>
        <v>0</v>
      </c>
      <c r="AJ228">
        <f>SUMIFS('Grid GenerationQueue'!AK$5:AK$467,'Grid GenerationQueue'!$AX$5:$AX$467,$B228,'Grid GenerationQueue'!$AY$5:$AY$467,$C228,'Grid GenerationQueue'!$BF$5:$BF$467,"&lt;&gt;"&amp;"")</f>
        <v>0</v>
      </c>
      <c r="AK228">
        <f>SUMIFS('Grid GenerationQueue'!AL$5:AL$467,'Grid GenerationQueue'!$AX$5:$AX$467,$B228,'Grid GenerationQueue'!$AY$5:$AY$467,$C228,'Grid GenerationQueue'!$BF$5:$BF$467,"&lt;&gt;"&amp;"")</f>
        <v>0</v>
      </c>
      <c r="AL228">
        <f>SUMIFS('Grid GenerationQueue'!AM$5:AM$467,'Grid GenerationQueue'!$AX$5:$AX$467,$B228,'Grid GenerationQueue'!$AY$5:$AY$467,$C228,'Grid GenerationQueue'!$BF$5:$BF$467,"&lt;&gt;"&amp;"")</f>
        <v>0</v>
      </c>
      <c r="AM228">
        <f>SUMIFS('Grid GenerationQueue'!AN$5:AN$467,'Grid GenerationQueue'!$AX$5:$AX$467,$B228,'Grid GenerationQueue'!$AY$5:$AY$467,$C228,'Grid GenerationQueue'!$BF$5:$BF$467,"&lt;&gt;"&amp;"")</f>
        <v>0</v>
      </c>
      <c r="AN228">
        <f>SUMIFS('Grid GenerationQueue'!AO$5:AO$467,'Grid GenerationQueue'!$AX$5:$AX$467,$B228,'Grid GenerationQueue'!$AY$5:$AY$467,$C228,'Grid GenerationQueue'!$BF$5:$BF$467,"&lt;&gt;"&amp;"")</f>
        <v>0</v>
      </c>
      <c r="AO228">
        <f>SUMIFS('Grid GenerationQueue'!AP$5:AP$467,'Grid GenerationQueue'!$AX$5:$AX$467,$B228,'Grid GenerationQueue'!$AY$5:$AY$467,$C228,'Grid GenerationQueue'!$BF$5:$BF$467,"&lt;&gt;"&amp;"")</f>
        <v>0</v>
      </c>
      <c r="AQ228">
        <f>SUMIFS('Grid GenerationQueue'!AE$5:AE$467,'Grid GenerationQueue'!$AX$5:$AX$467,$B228,'Grid GenerationQueue'!$AY$5:$AY$467,$C228)</f>
        <v>0</v>
      </c>
      <c r="AR228">
        <f>SUMIFS('Grid GenerationQueue'!AF$5:AF$467,'Grid GenerationQueue'!$AX$5:$AX$467,$B228,'Grid GenerationQueue'!$AY$5:$AY$467,$C228)</f>
        <v>0</v>
      </c>
      <c r="AS228">
        <f>SUMIFS('Grid GenerationQueue'!AG$5:AG$467,'Grid GenerationQueue'!$AX$5:$AX$467,$B228,'Grid GenerationQueue'!$AY$5:$AY$467,$C228)</f>
        <v>0</v>
      </c>
      <c r="AT228">
        <f>SUMIFS('Grid GenerationQueue'!AH$5:AH$467,'Grid GenerationQueue'!$AX$5:$AX$467,$B228,'Grid GenerationQueue'!$AY$5:$AY$467,$C228)</f>
        <v>0</v>
      </c>
      <c r="AU228">
        <f>SUMIFS('Grid GenerationQueue'!AI$5:AI$467,'Grid GenerationQueue'!$AX$5:$AX$467,$B228,'Grid GenerationQueue'!$AY$5:$AY$467,$C228)</f>
        <v>0</v>
      </c>
      <c r="AV228">
        <f>SUMIFS('Grid GenerationQueue'!AJ$5:AJ$467,'Grid GenerationQueue'!$AX$5:$AX$467,$B228,'Grid GenerationQueue'!$AY$5:$AY$467,$C228)</f>
        <v>0</v>
      </c>
      <c r="AW228">
        <f>SUMIFS('Grid GenerationQueue'!AK$5:AK$467,'Grid GenerationQueue'!$AX$5:$AX$467,$B228,'Grid GenerationQueue'!$AY$5:$AY$467,$C228)</f>
        <v>0</v>
      </c>
      <c r="AX228">
        <f>SUMIFS('Grid GenerationQueue'!AL$5:AL$467,'Grid GenerationQueue'!$AX$5:$AX$467,$B228,'Grid GenerationQueue'!$AY$5:$AY$467,$C228)</f>
        <v>0</v>
      </c>
      <c r="AY228">
        <f>SUMIFS('Grid GenerationQueue'!AM$5:AM$467,'Grid GenerationQueue'!$AX$5:$AX$467,$B228,'Grid GenerationQueue'!$AY$5:$AY$467,$C228)</f>
        <v>0</v>
      </c>
      <c r="AZ228">
        <f>SUMIFS('Grid GenerationQueue'!AN$5:AN$467,'Grid GenerationQueue'!$AX$5:$AX$467,$B228,'Grid GenerationQueue'!$AY$5:$AY$467,$C228)</f>
        <v>0</v>
      </c>
      <c r="BA228">
        <f>SUMIFS('Grid GenerationQueue'!AO$5:AO$467,'Grid GenerationQueue'!$AX$5:$AX$467,$B228,'Grid GenerationQueue'!$AY$5:$AY$467,$C228)</f>
        <v>0</v>
      </c>
      <c r="BB228">
        <f>SUMIFS('Grid GenerationQueue'!AP$5:AP$467,'Grid GenerationQueue'!$AX$5:$AX$467,$B228,'Grid GenerationQueue'!$AY$5:$AY$467,$C228)</f>
        <v>0</v>
      </c>
      <c r="BD228">
        <f>SUMIFS('Grid GenerationQueue'!AE$5:AE$467,'Grid GenerationQueue'!$AX$5:$AX$467,$B228,'Grid GenerationQueue'!$AY$5:$AY$467,$C228,'Grid GenerationQueue'!$BH$5:$BH$467,"Executed",'Grid GenerationQueue'!$BB$5:$BB$467,"&lt;"&amp;$BE$3)</f>
        <v>0</v>
      </c>
      <c r="BE228">
        <f>SUMIFS('Grid GenerationQueue'!AF$5:AF$467,'Grid GenerationQueue'!$AX$5:$AX$467,$B228,'Grid GenerationQueue'!$AY$5:$AY$467,$C228,'Grid GenerationQueue'!$BH$5:$BH$467,"Executed",'Grid GenerationQueue'!$BB$5:$BB$467,"&lt;"&amp;$BE$3)</f>
        <v>0</v>
      </c>
      <c r="BF228">
        <f>SUMIFS('Grid GenerationQueue'!AG$5:AG$467,'Grid GenerationQueue'!$AX$5:$AX$467,$B228,'Grid GenerationQueue'!$AY$5:$AY$467,$C228,'Grid GenerationQueue'!$BH$5:$BH$467,"Executed",'Grid GenerationQueue'!$BB$5:$BB$467,"&lt;"&amp;$BE$3)</f>
        <v>0</v>
      </c>
      <c r="BG228">
        <f>SUMIFS('Grid GenerationQueue'!AH$5:AH$467,'Grid GenerationQueue'!$AX$5:$AX$467,$B228,'Grid GenerationQueue'!$AY$5:$AY$467,$C228,'Grid GenerationQueue'!$BH$5:$BH$467,"Executed",'Grid GenerationQueue'!$BB$5:$BB$467,"&lt;"&amp;$BE$3)</f>
        <v>0</v>
      </c>
      <c r="BH228">
        <f>SUMIFS('Grid GenerationQueue'!AI$5:AI$467,'Grid GenerationQueue'!$AX$5:$AX$467,$B228,'Grid GenerationQueue'!$AY$5:$AY$467,$C228,'Grid GenerationQueue'!$BH$5:$BH$467,"Executed",'Grid GenerationQueue'!$BB$5:$BB$467,"&lt;"&amp;$BE$3)</f>
        <v>0</v>
      </c>
      <c r="BI228">
        <f>SUMIFS('Grid GenerationQueue'!AJ$5:AJ$467,'Grid GenerationQueue'!$AX$5:$AX$467,$B228,'Grid GenerationQueue'!$AY$5:$AY$467,$C228,'Grid GenerationQueue'!$BH$5:$BH$467,"Executed",'Grid GenerationQueue'!$BB$5:$BB$467,"&lt;"&amp;$BE$3)</f>
        <v>0</v>
      </c>
      <c r="BJ228">
        <f>SUMIFS('Grid GenerationQueue'!AK$5:AK$467,'Grid GenerationQueue'!$AX$5:$AX$467,$B228,'Grid GenerationQueue'!$AY$5:$AY$467,$C228,'Grid GenerationQueue'!$BH$5:$BH$467,"Executed",'Grid GenerationQueue'!$BB$5:$BB$467,"&lt;"&amp;$BE$3)</f>
        <v>0</v>
      </c>
      <c r="BK228">
        <f>SUMIFS('Grid GenerationQueue'!AL$5:AL$467,'Grid GenerationQueue'!$AX$5:$AX$467,$B228,'Grid GenerationQueue'!$AY$5:$AY$467,$C228,'Grid GenerationQueue'!$BH$5:$BH$467,"Executed",'Grid GenerationQueue'!$BB$5:$BB$467,"&lt;"&amp;$BE$3)</f>
        <v>0</v>
      </c>
      <c r="BL228">
        <f>SUMIFS('Grid GenerationQueue'!AM$5:AM$467,'Grid GenerationQueue'!$AX$5:$AX$467,$B228,'Grid GenerationQueue'!$AY$5:$AY$467,$C228,'Grid GenerationQueue'!$BH$5:$BH$467,"Executed",'Grid GenerationQueue'!$BB$5:$BB$467,"&lt;"&amp;$BE$3)</f>
        <v>0</v>
      </c>
      <c r="BM228">
        <f>SUMIFS('Grid GenerationQueue'!AN$5:AN$467,'Grid GenerationQueue'!$AX$5:$AX$467,$B228,'Grid GenerationQueue'!$AY$5:$AY$467,$C228,'Grid GenerationQueue'!$BH$5:$BH$467,"Executed",'Grid GenerationQueue'!$BB$5:$BB$467,"&lt;"&amp;$BE$3)</f>
        <v>0</v>
      </c>
      <c r="BN228">
        <f>SUMIFS('Grid GenerationQueue'!AO$5:AO$467,'Grid GenerationQueue'!$AX$5:$AX$467,$B228,'Grid GenerationQueue'!$AY$5:$AY$467,$C228,'Grid GenerationQueue'!$BH$5:$BH$467,"Executed",'Grid GenerationQueue'!$BB$5:$BB$467,"&lt;"&amp;$BE$3)</f>
        <v>0</v>
      </c>
      <c r="BO228">
        <f>SUMIFS('Grid GenerationQueue'!AP$5:AP$467,'Grid GenerationQueue'!$AX$5:$AX$467,$B228,'Grid GenerationQueue'!$AY$5:$AY$467,$C228,'Grid GenerationQueue'!$BH$5:$BH$467,"Executed",'Grid GenerationQueue'!$BB$5:$BB$467,"&lt;"&amp;$BE$3)</f>
        <v>0</v>
      </c>
      <c r="BQ228">
        <f>SUMIFS('Grid GenerationQueue'!AE$5:AE$467,'Grid GenerationQueue'!$AX$5:$AX$467,$B228,'Grid GenerationQueue'!$AY$5:$AY$467,$C228,'Grid GenerationQueue'!$BF$5:$BF$467,"&lt;&gt;"&amp;"",'Grid GenerationQueue'!$BB$5:$BB$467,"&lt;"&amp;$BE$3)</f>
        <v>0</v>
      </c>
      <c r="BR228">
        <f>SUMIFS('Grid GenerationQueue'!AF$5:AF$467,'Grid GenerationQueue'!$AX$5:$AX$467,$B228,'Grid GenerationQueue'!$AY$5:$AY$467,$C228,'Grid GenerationQueue'!$BF$5:$BF$467,"&lt;&gt;"&amp;"",'Grid GenerationQueue'!$BB$5:$BB$467,"&lt;"&amp;$BE$3)</f>
        <v>0</v>
      </c>
      <c r="BS228">
        <f>SUMIFS('Grid GenerationQueue'!AG$5:AG$467,'Grid GenerationQueue'!$AX$5:$AX$467,$B228,'Grid GenerationQueue'!$AY$5:$AY$467,$C228,'Grid GenerationQueue'!$BF$5:$BF$467,"&lt;&gt;"&amp;"",'Grid GenerationQueue'!$BB$5:$BB$467,"&lt;"&amp;$BE$3)</f>
        <v>0</v>
      </c>
      <c r="BT228">
        <f>SUMIFS('Grid GenerationQueue'!AH$5:AH$467,'Grid GenerationQueue'!$AX$5:$AX$467,$B228,'Grid GenerationQueue'!$AY$5:$AY$467,$C228,'Grid GenerationQueue'!$BF$5:$BF$467,"&lt;&gt;"&amp;"",'Grid GenerationQueue'!$BB$5:$BB$467,"&lt;"&amp;$BE$3)</f>
        <v>0</v>
      </c>
      <c r="BU228">
        <f>SUMIFS('Grid GenerationQueue'!AI$5:AI$467,'Grid GenerationQueue'!$AX$5:$AX$467,$B228,'Grid GenerationQueue'!$AY$5:$AY$467,$C228,'Grid GenerationQueue'!$BF$5:$BF$467,"&lt;&gt;"&amp;"",'Grid GenerationQueue'!$BB$5:$BB$467,"&lt;"&amp;$BE$3)</f>
        <v>0</v>
      </c>
      <c r="BV228">
        <f>SUMIFS('Grid GenerationQueue'!AJ$5:AJ$467,'Grid GenerationQueue'!$AX$5:$AX$467,$B228,'Grid GenerationQueue'!$AY$5:$AY$467,$C228,'Grid GenerationQueue'!$BF$5:$BF$467,"&lt;&gt;"&amp;"",'Grid GenerationQueue'!$BB$5:$BB$467,"&lt;"&amp;$BE$3)</f>
        <v>0</v>
      </c>
      <c r="BW228">
        <f>SUMIFS('Grid GenerationQueue'!AK$5:AK$467,'Grid GenerationQueue'!$AX$5:$AX$467,$B228,'Grid GenerationQueue'!$AY$5:$AY$467,$C228,'Grid GenerationQueue'!$BF$5:$BF$467,"&lt;&gt;"&amp;"",'Grid GenerationQueue'!$BB$5:$BB$467,"&lt;"&amp;$BE$3)</f>
        <v>0</v>
      </c>
      <c r="BX228">
        <f>SUMIFS('Grid GenerationQueue'!AL$5:AL$467,'Grid GenerationQueue'!$AX$5:$AX$467,$B228,'Grid GenerationQueue'!$AY$5:$AY$467,$C228,'Grid GenerationQueue'!$BF$5:$BF$467,"&lt;&gt;"&amp;"",'Grid GenerationQueue'!$BB$5:$BB$467,"&lt;"&amp;$BE$3)</f>
        <v>0</v>
      </c>
      <c r="BY228">
        <f>SUMIFS('Grid GenerationQueue'!AM$5:AM$467,'Grid GenerationQueue'!$AX$5:$AX$467,$B228,'Grid GenerationQueue'!$AY$5:$AY$467,$C228,'Grid GenerationQueue'!$BF$5:$BF$467,"&lt;&gt;"&amp;"",'Grid GenerationQueue'!$BB$5:$BB$467,"&lt;"&amp;$BE$3)</f>
        <v>0</v>
      </c>
      <c r="BZ228">
        <f>SUMIFS('Grid GenerationQueue'!AN$5:AN$467,'Grid GenerationQueue'!$AX$5:$AX$467,$B228,'Grid GenerationQueue'!$AY$5:$AY$467,$C228,'Grid GenerationQueue'!$BF$5:$BF$467,"&lt;&gt;"&amp;"",'Grid GenerationQueue'!$BB$5:$BB$467,"&lt;"&amp;$BE$3)</f>
        <v>0</v>
      </c>
      <c r="CA228">
        <f>SUMIFS('Grid GenerationQueue'!AO$5:AO$467,'Grid GenerationQueue'!$AX$5:$AX$467,$B228,'Grid GenerationQueue'!$AY$5:$AY$467,$C228,'Grid GenerationQueue'!$BF$5:$BF$467,"&lt;&gt;"&amp;"",'Grid GenerationQueue'!$BB$5:$BB$467,"&lt;"&amp;$BE$3)</f>
        <v>0</v>
      </c>
      <c r="CB228">
        <f>SUMIFS('Grid GenerationQueue'!AP$5:AP$467,'Grid GenerationQueue'!$AX$5:$AX$467,$B228,'Grid GenerationQueue'!$AY$5:$AY$467,$C228,'Grid GenerationQueue'!$BF$5:$BF$467,"&lt;&gt;"&amp;"",'Grid GenerationQueue'!$BB$5:$BB$467,"&lt;"&amp;$BE$3)</f>
        <v>0</v>
      </c>
      <c r="CD228">
        <f>SUMIFS('Grid GenerationQueue'!AE$5:AE$467,'Grid GenerationQueue'!$AX$5:$AX$467,$B228,'Grid GenerationQueue'!$AY$5:$AY$467,$C228,'Grid GenerationQueue'!$BB$5:$BB$467,"&lt;"&amp;$BE$3)</f>
        <v>0</v>
      </c>
      <c r="CE228">
        <f>SUMIFS('Grid GenerationQueue'!AF$5:AF$467,'Grid GenerationQueue'!$AX$5:$AX$467,$B228,'Grid GenerationQueue'!$AY$5:$AY$467,$C228,'Grid GenerationQueue'!$BB$5:$BB$467,"&lt;"&amp;$BE$3)</f>
        <v>0</v>
      </c>
      <c r="CF228">
        <f>SUMIFS('Grid GenerationQueue'!AG$5:AG$467,'Grid GenerationQueue'!$AX$5:$AX$467,$B228,'Grid GenerationQueue'!$AY$5:$AY$467,$C228,'Grid GenerationQueue'!$BB$5:$BB$467,"&lt;"&amp;$BE$3)</f>
        <v>0</v>
      </c>
      <c r="CG228">
        <f>SUMIFS('Grid GenerationQueue'!AH$5:AH$467,'Grid GenerationQueue'!$AX$5:$AX$467,$B228,'Grid GenerationQueue'!$AY$5:$AY$467,$C228,'Grid GenerationQueue'!$BB$5:$BB$467,"&lt;"&amp;$BE$3)</f>
        <v>0</v>
      </c>
      <c r="CH228">
        <f>SUMIFS('Grid GenerationQueue'!AI$5:AI$467,'Grid GenerationQueue'!$AX$5:$AX$467,$B228,'Grid GenerationQueue'!$AY$5:$AY$467,$C228,'Grid GenerationQueue'!$BB$5:$BB$467,"&lt;"&amp;$BE$3)</f>
        <v>0</v>
      </c>
      <c r="CI228">
        <f>SUMIFS('Grid GenerationQueue'!AJ$5:AJ$467,'Grid GenerationQueue'!$AX$5:$AX$467,$B228,'Grid GenerationQueue'!$AY$5:$AY$467,$C228,'Grid GenerationQueue'!$BB$5:$BB$467,"&lt;"&amp;$BE$3)</f>
        <v>0</v>
      </c>
      <c r="CJ228">
        <f>SUMIFS('Grid GenerationQueue'!AK$5:AK$467,'Grid GenerationQueue'!$AX$5:$AX$467,$B228,'Grid GenerationQueue'!$AY$5:$AY$467,$C228,'Grid GenerationQueue'!$BB$5:$BB$467,"&lt;"&amp;$BE$3)</f>
        <v>0</v>
      </c>
      <c r="CK228">
        <f>SUMIFS('Grid GenerationQueue'!AL$5:AL$467,'Grid GenerationQueue'!$AX$5:$AX$467,$B228,'Grid GenerationQueue'!$AY$5:$AY$467,$C228,'Grid GenerationQueue'!$BB$5:$BB$467,"&lt;"&amp;$BE$3)</f>
        <v>0</v>
      </c>
      <c r="CL228">
        <f>SUMIFS('Grid GenerationQueue'!AM$5:AM$467,'Grid GenerationQueue'!$AX$5:$AX$467,$B228,'Grid GenerationQueue'!$AY$5:$AY$467,$C228,'Grid GenerationQueue'!$BB$5:$BB$467,"&lt;"&amp;$BE$3)</f>
        <v>0</v>
      </c>
      <c r="CM228">
        <f>SUMIFS('Grid GenerationQueue'!AN$5:AN$467,'Grid GenerationQueue'!$AX$5:$AX$467,$B228,'Grid GenerationQueue'!$AY$5:$AY$467,$C228,'Grid GenerationQueue'!$BB$5:$BB$467,"&lt;"&amp;$BE$3)</f>
        <v>0</v>
      </c>
      <c r="CN228">
        <f>SUMIFS('Grid GenerationQueue'!AO$5:AO$467,'Grid GenerationQueue'!$AX$5:$AX$467,$B228,'Grid GenerationQueue'!$AY$5:$AY$467,$C228,'Grid GenerationQueue'!$BB$5:$BB$467,"&lt;"&amp;$BE$3)</f>
        <v>0</v>
      </c>
      <c r="CO228">
        <f>SUMIFS('Grid GenerationQueue'!AP$5:AP$467,'Grid GenerationQueue'!$AX$5:$AX$467,$B228,'Grid GenerationQueue'!$AY$5:$AY$467,$C228,'Grid GenerationQueue'!$BB$5:$BB$467,"&lt;"&amp;$BE$3)</f>
        <v>0</v>
      </c>
    </row>
    <row r="229" spans="1:93" x14ac:dyDescent="0.35">
      <c r="A229" t="s">
        <v>4648</v>
      </c>
      <c r="B229" t="s">
        <v>4462</v>
      </c>
      <c r="C229">
        <v>115</v>
      </c>
      <c r="D229">
        <f>SUMIFS('Grid GenerationQueue'!AE$5:AE$467,'Grid GenerationQueue'!$AX$5:$AX$467,$B229,'Grid GenerationQueue'!$AY$5:$AY$467,$C229,'Grid GenerationQueue'!$BI$5:$BI$467,"&lt;4")</f>
        <v>0</v>
      </c>
      <c r="E229">
        <f>SUMIFS('Grid GenerationQueue'!AF$5:AF$467,'Grid GenerationQueue'!$AX$5:$AX$467,$B229,'Grid GenerationQueue'!$AY$5:$AY$467,$C229,'Grid GenerationQueue'!$BI$5:$BI$467,"&lt;4")</f>
        <v>0</v>
      </c>
      <c r="F229">
        <f>SUMIFS('Grid GenerationQueue'!AG$5:AG$467,'Grid GenerationQueue'!$AX$5:$AX$467,$B229,'Grid GenerationQueue'!$AY$5:$AY$467,$C229,'Grid GenerationQueue'!$BI$5:$BI$467,"&lt;4")</f>
        <v>0</v>
      </c>
      <c r="G229">
        <f>SUMIFS('Grid GenerationQueue'!AH$5:AH$467,'Grid GenerationQueue'!$AX$5:$AX$467,$B229,'Grid GenerationQueue'!$AY$5:$AY$467,$C229,'Grid GenerationQueue'!$BI$5:$BI$467,"&lt;4")</f>
        <v>0</v>
      </c>
      <c r="H229">
        <f>SUMIFS('Grid GenerationQueue'!AI$5:AI$467,'Grid GenerationQueue'!$AX$5:$AX$467,$B229,'Grid GenerationQueue'!$AY$5:$AY$467,$C229,'Grid GenerationQueue'!$BI$5:$BI$467,"&lt;4")</f>
        <v>0</v>
      </c>
      <c r="I229">
        <f>SUMIFS('Grid GenerationQueue'!AJ$5:AJ$467,'Grid GenerationQueue'!$AX$5:$AX$467,$B229,'Grid GenerationQueue'!$AY$5:$AY$467,$C229,'Grid GenerationQueue'!$BI$5:$BI$467,"&lt;4")</f>
        <v>0</v>
      </c>
      <c r="J229">
        <f>SUMIFS('Grid GenerationQueue'!AK$5:AK$467,'Grid GenerationQueue'!$AX$5:$AX$467,$B229,'Grid GenerationQueue'!$AY$5:$AY$467,$C229,'Grid GenerationQueue'!$BI$5:$BI$467,"&lt;4")</f>
        <v>0</v>
      </c>
      <c r="K229">
        <f>SUMIFS('Grid GenerationQueue'!AL$5:AL$467,'Grid GenerationQueue'!$AX$5:$AX$467,$B229,'Grid GenerationQueue'!$AY$5:$AY$467,$C229,'Grid GenerationQueue'!$BI$5:$BI$467,"&lt;4")</f>
        <v>0</v>
      </c>
      <c r="L229">
        <f>SUMIFS('Grid GenerationQueue'!AM$5:AM$467,'Grid GenerationQueue'!$AX$5:$AX$467,$B229,'Grid GenerationQueue'!$AY$5:$AY$467,$C229,'Grid GenerationQueue'!$BI$5:$BI$467,"&lt;4")</f>
        <v>0</v>
      </c>
      <c r="M229">
        <f>SUMIFS('Grid GenerationQueue'!AN$5:AN$467,'Grid GenerationQueue'!$AX$5:$AX$467,$B229,'Grid GenerationQueue'!$AY$5:$AY$467,$C229,'Grid GenerationQueue'!$BI$5:$BI$467,"&lt;4")</f>
        <v>0</v>
      </c>
      <c r="N229">
        <f>SUMIFS('Grid GenerationQueue'!AO$5:AO$467,'Grid GenerationQueue'!$AX$5:$AX$467,$B229,'Grid GenerationQueue'!$AY$5:$AY$467,$C229,'Grid GenerationQueue'!$BI$5:$BI$467,"&lt;4")</f>
        <v>0</v>
      </c>
      <c r="O229">
        <f>SUMIFS('Grid GenerationQueue'!AP$5:AP$467,'Grid GenerationQueue'!$AX$5:$AX$467,$B229,'Grid GenerationQueue'!$AY$5:$AY$467,$C229,'Grid GenerationQueue'!$BI$5:$BI$467,"&lt;4")</f>
        <v>0</v>
      </c>
      <c r="Q229">
        <f>SUMIFS('Grid GenerationQueue'!AE$5:AE$467,'Grid GenerationQueue'!$AX$5:$AX$467,$B229,'Grid GenerationQueue'!$AY$5:$AY$467,$C229,'Grid GenerationQueue'!$BH$5:$BH$467,"Executed")</f>
        <v>124.3</v>
      </c>
      <c r="R229">
        <f>SUMIFS('Grid GenerationQueue'!AF$5:AF$467,'Grid GenerationQueue'!$AX$5:$AX$467,$B229,'Grid GenerationQueue'!$AY$5:$AY$467,$C229,'Grid GenerationQueue'!$BH$5:$BH$467,"Executed")</f>
        <v>120</v>
      </c>
      <c r="S229">
        <f>SUMIFS('Grid GenerationQueue'!AG$5:AG$467,'Grid GenerationQueue'!$AX$5:$AX$467,$B229,'Grid GenerationQueue'!$AY$5:$AY$467,$C229,'Grid GenerationQueue'!$BH$5:$BH$467,"Executed")</f>
        <v>0</v>
      </c>
      <c r="T229">
        <f>SUMIFS('Grid GenerationQueue'!AH$5:AH$467,'Grid GenerationQueue'!$AX$5:$AX$467,$B229,'Grid GenerationQueue'!$AY$5:$AY$467,$C229,'Grid GenerationQueue'!$BH$5:$BH$467,"Executed")</f>
        <v>0</v>
      </c>
      <c r="U229">
        <f>SUMIFS('Grid GenerationQueue'!AI$5:AI$467,'Grid GenerationQueue'!$AX$5:$AX$467,$B229,'Grid GenerationQueue'!$AY$5:$AY$467,$C229,'Grid GenerationQueue'!$BH$5:$BH$467,"Executed")</f>
        <v>0</v>
      </c>
      <c r="V229">
        <f>SUMIFS('Grid GenerationQueue'!AJ$5:AJ$467,'Grid GenerationQueue'!$AX$5:$AX$467,$B229,'Grid GenerationQueue'!$AY$5:$AY$467,$C229,'Grid GenerationQueue'!$BH$5:$BH$467,"Executed")</f>
        <v>0</v>
      </c>
      <c r="W229">
        <f>SUMIFS('Grid GenerationQueue'!AK$5:AK$467,'Grid GenerationQueue'!$AX$5:$AX$467,$B229,'Grid GenerationQueue'!$AY$5:$AY$467,$C229,'Grid GenerationQueue'!$BH$5:$BH$467,"Executed")</f>
        <v>0</v>
      </c>
      <c r="X229">
        <f>SUMIFS('Grid GenerationQueue'!AL$5:AL$467,'Grid GenerationQueue'!$AX$5:$AX$467,$B229,'Grid GenerationQueue'!$AY$5:$AY$467,$C229,'Grid GenerationQueue'!$BH$5:$BH$467,"Executed")</f>
        <v>0</v>
      </c>
      <c r="Y229">
        <f>SUMIFS('Grid GenerationQueue'!AM$5:AM$467,'Grid GenerationQueue'!$AX$5:$AX$467,$B229,'Grid GenerationQueue'!$AY$5:$AY$467,$C229,'Grid GenerationQueue'!$BH$5:$BH$467,"Executed")</f>
        <v>0</v>
      </c>
      <c r="Z229">
        <f>SUMIFS('Grid GenerationQueue'!AN$5:AN$467,'Grid GenerationQueue'!$AX$5:$AX$467,$B229,'Grid GenerationQueue'!$AY$5:$AY$467,$C229,'Grid GenerationQueue'!$BH$5:$BH$467,"Executed")</f>
        <v>0</v>
      </c>
      <c r="AA229">
        <f>SUMIFS('Grid GenerationQueue'!AO$5:AO$467,'Grid GenerationQueue'!$AX$5:$AX$467,$B229,'Grid GenerationQueue'!$AY$5:$AY$467,$C229,'Grid GenerationQueue'!$BH$5:$BH$467,"Executed")</f>
        <v>0</v>
      </c>
      <c r="AB229">
        <f>SUMIFS('Grid GenerationQueue'!AP$5:AP$467,'Grid GenerationQueue'!$AX$5:$AX$467,$B229,'Grid GenerationQueue'!$AY$5:$AY$467,$C229,'Grid GenerationQueue'!$BH$5:$BH$467,"Executed")</f>
        <v>0</v>
      </c>
      <c r="AD229">
        <f>SUMIFS('Grid GenerationQueue'!AE$5:AE$467,'Grid GenerationQueue'!$AX$5:$AX$467,$B229,'Grid GenerationQueue'!$AY$5:$AY$467,$C229,'Grid GenerationQueue'!$BF$5:$BF$467,"&lt;&gt;"&amp;"")</f>
        <v>124.3</v>
      </c>
      <c r="AE229">
        <f>SUMIFS('Grid GenerationQueue'!AF$5:AF$467,'Grid GenerationQueue'!$AX$5:$AX$467,$B229,'Grid GenerationQueue'!$AY$5:$AY$467,$C229,'Grid GenerationQueue'!$BF$5:$BF$467,"&lt;&gt;"&amp;"")</f>
        <v>120</v>
      </c>
      <c r="AF229">
        <f>SUMIFS('Grid GenerationQueue'!AG$5:AG$467,'Grid GenerationQueue'!$AX$5:$AX$467,$B229,'Grid GenerationQueue'!$AY$5:$AY$467,$C229,'Grid GenerationQueue'!$BF$5:$BF$467,"&lt;&gt;"&amp;"")</f>
        <v>0</v>
      </c>
      <c r="AG229">
        <f>SUMIFS('Grid GenerationQueue'!AH$5:AH$467,'Grid GenerationQueue'!$AX$5:$AX$467,$B229,'Grid GenerationQueue'!$AY$5:$AY$467,$C229,'Grid GenerationQueue'!$BF$5:$BF$467,"&lt;&gt;"&amp;"")</f>
        <v>0</v>
      </c>
      <c r="AH229">
        <f>SUMIFS('Grid GenerationQueue'!AI$5:AI$467,'Grid GenerationQueue'!$AX$5:$AX$467,$B229,'Grid GenerationQueue'!$AY$5:$AY$467,$C229,'Grid GenerationQueue'!$BF$5:$BF$467,"&lt;&gt;"&amp;"")</f>
        <v>0</v>
      </c>
      <c r="AI229">
        <f>SUMIFS('Grid GenerationQueue'!AJ$5:AJ$467,'Grid GenerationQueue'!$AX$5:$AX$467,$B229,'Grid GenerationQueue'!$AY$5:$AY$467,$C229,'Grid GenerationQueue'!$BF$5:$BF$467,"&lt;&gt;"&amp;"")</f>
        <v>0</v>
      </c>
      <c r="AJ229">
        <f>SUMIFS('Grid GenerationQueue'!AK$5:AK$467,'Grid GenerationQueue'!$AX$5:$AX$467,$B229,'Grid GenerationQueue'!$AY$5:$AY$467,$C229,'Grid GenerationQueue'!$BF$5:$BF$467,"&lt;&gt;"&amp;"")</f>
        <v>0</v>
      </c>
      <c r="AK229">
        <f>SUMIFS('Grid GenerationQueue'!AL$5:AL$467,'Grid GenerationQueue'!$AX$5:$AX$467,$B229,'Grid GenerationQueue'!$AY$5:$AY$467,$C229,'Grid GenerationQueue'!$BF$5:$BF$467,"&lt;&gt;"&amp;"")</f>
        <v>0</v>
      </c>
      <c r="AL229">
        <f>SUMIFS('Grid GenerationQueue'!AM$5:AM$467,'Grid GenerationQueue'!$AX$5:$AX$467,$B229,'Grid GenerationQueue'!$AY$5:$AY$467,$C229,'Grid GenerationQueue'!$BF$5:$BF$467,"&lt;&gt;"&amp;"")</f>
        <v>0</v>
      </c>
      <c r="AM229">
        <f>SUMIFS('Grid GenerationQueue'!AN$5:AN$467,'Grid GenerationQueue'!$AX$5:$AX$467,$B229,'Grid GenerationQueue'!$AY$5:$AY$467,$C229,'Grid GenerationQueue'!$BF$5:$BF$467,"&lt;&gt;"&amp;"")</f>
        <v>0</v>
      </c>
      <c r="AN229">
        <f>SUMIFS('Grid GenerationQueue'!AO$5:AO$467,'Grid GenerationQueue'!$AX$5:$AX$467,$B229,'Grid GenerationQueue'!$AY$5:$AY$467,$C229,'Grid GenerationQueue'!$BF$5:$BF$467,"&lt;&gt;"&amp;"")</f>
        <v>0</v>
      </c>
      <c r="AO229">
        <f>SUMIFS('Grid GenerationQueue'!AP$5:AP$467,'Grid GenerationQueue'!$AX$5:$AX$467,$B229,'Grid GenerationQueue'!$AY$5:$AY$467,$C229,'Grid GenerationQueue'!$BF$5:$BF$467,"&lt;&gt;"&amp;"")</f>
        <v>0</v>
      </c>
      <c r="AQ229">
        <f>SUMIFS('Grid GenerationQueue'!AE$5:AE$467,'Grid GenerationQueue'!$AX$5:$AX$467,$B229,'Grid GenerationQueue'!$AY$5:$AY$467,$C229)</f>
        <v>124.3</v>
      </c>
      <c r="AR229">
        <f>SUMIFS('Grid GenerationQueue'!AF$5:AF$467,'Grid GenerationQueue'!$AX$5:$AX$467,$B229,'Grid GenerationQueue'!$AY$5:$AY$467,$C229)</f>
        <v>120</v>
      </c>
      <c r="AS229">
        <f>SUMIFS('Grid GenerationQueue'!AG$5:AG$467,'Grid GenerationQueue'!$AX$5:$AX$467,$B229,'Grid GenerationQueue'!$AY$5:$AY$467,$C229)</f>
        <v>0</v>
      </c>
      <c r="AT229">
        <f>SUMIFS('Grid GenerationQueue'!AH$5:AH$467,'Grid GenerationQueue'!$AX$5:$AX$467,$B229,'Grid GenerationQueue'!$AY$5:$AY$467,$C229)</f>
        <v>0</v>
      </c>
      <c r="AU229">
        <f>SUMIFS('Grid GenerationQueue'!AI$5:AI$467,'Grid GenerationQueue'!$AX$5:$AX$467,$B229,'Grid GenerationQueue'!$AY$5:$AY$467,$C229)</f>
        <v>0</v>
      </c>
      <c r="AV229">
        <f>SUMIFS('Grid GenerationQueue'!AJ$5:AJ$467,'Grid GenerationQueue'!$AX$5:$AX$467,$B229,'Grid GenerationQueue'!$AY$5:$AY$467,$C229)</f>
        <v>0</v>
      </c>
      <c r="AW229">
        <f>SUMIFS('Grid GenerationQueue'!AK$5:AK$467,'Grid GenerationQueue'!$AX$5:$AX$467,$B229,'Grid GenerationQueue'!$AY$5:$AY$467,$C229)</f>
        <v>0</v>
      </c>
      <c r="AX229">
        <f>SUMIFS('Grid GenerationQueue'!AL$5:AL$467,'Grid GenerationQueue'!$AX$5:$AX$467,$B229,'Grid GenerationQueue'!$AY$5:$AY$467,$C229)</f>
        <v>0</v>
      </c>
      <c r="AY229">
        <f>SUMIFS('Grid GenerationQueue'!AM$5:AM$467,'Grid GenerationQueue'!$AX$5:$AX$467,$B229,'Grid GenerationQueue'!$AY$5:$AY$467,$C229)</f>
        <v>0</v>
      </c>
      <c r="AZ229">
        <f>SUMIFS('Grid GenerationQueue'!AN$5:AN$467,'Grid GenerationQueue'!$AX$5:$AX$467,$B229,'Grid GenerationQueue'!$AY$5:$AY$467,$C229)</f>
        <v>0</v>
      </c>
      <c r="BA229">
        <f>SUMIFS('Grid GenerationQueue'!AO$5:AO$467,'Grid GenerationQueue'!$AX$5:$AX$467,$B229,'Grid GenerationQueue'!$AY$5:$AY$467,$C229)</f>
        <v>0</v>
      </c>
      <c r="BB229">
        <f>SUMIFS('Grid GenerationQueue'!AP$5:AP$467,'Grid GenerationQueue'!$AX$5:$AX$467,$B229,'Grid GenerationQueue'!$AY$5:$AY$467,$C229)</f>
        <v>0</v>
      </c>
      <c r="BD229">
        <f>SUMIFS('Grid GenerationQueue'!AE$5:AE$467,'Grid GenerationQueue'!$AX$5:$AX$467,$B229,'Grid GenerationQueue'!$AY$5:$AY$467,$C229,'Grid GenerationQueue'!$BH$5:$BH$467,"Executed",'Grid GenerationQueue'!$BB$5:$BB$467,"&lt;"&amp;$BE$3)</f>
        <v>124.3</v>
      </c>
      <c r="BE229">
        <f>SUMIFS('Grid GenerationQueue'!AF$5:AF$467,'Grid GenerationQueue'!$AX$5:$AX$467,$B229,'Grid GenerationQueue'!$AY$5:$AY$467,$C229,'Grid GenerationQueue'!$BH$5:$BH$467,"Executed",'Grid GenerationQueue'!$BB$5:$BB$467,"&lt;"&amp;$BE$3)</f>
        <v>120</v>
      </c>
      <c r="BF229">
        <f>SUMIFS('Grid GenerationQueue'!AG$5:AG$467,'Grid GenerationQueue'!$AX$5:$AX$467,$B229,'Grid GenerationQueue'!$AY$5:$AY$467,$C229,'Grid GenerationQueue'!$BH$5:$BH$467,"Executed",'Grid GenerationQueue'!$BB$5:$BB$467,"&lt;"&amp;$BE$3)</f>
        <v>0</v>
      </c>
      <c r="BG229">
        <f>SUMIFS('Grid GenerationQueue'!AH$5:AH$467,'Grid GenerationQueue'!$AX$5:$AX$467,$B229,'Grid GenerationQueue'!$AY$5:$AY$467,$C229,'Grid GenerationQueue'!$BH$5:$BH$467,"Executed",'Grid GenerationQueue'!$BB$5:$BB$467,"&lt;"&amp;$BE$3)</f>
        <v>0</v>
      </c>
      <c r="BH229">
        <f>SUMIFS('Grid GenerationQueue'!AI$5:AI$467,'Grid GenerationQueue'!$AX$5:$AX$467,$B229,'Grid GenerationQueue'!$AY$5:$AY$467,$C229,'Grid GenerationQueue'!$BH$5:$BH$467,"Executed",'Grid GenerationQueue'!$BB$5:$BB$467,"&lt;"&amp;$BE$3)</f>
        <v>0</v>
      </c>
      <c r="BI229">
        <f>SUMIFS('Grid GenerationQueue'!AJ$5:AJ$467,'Grid GenerationQueue'!$AX$5:$AX$467,$B229,'Grid GenerationQueue'!$AY$5:$AY$467,$C229,'Grid GenerationQueue'!$BH$5:$BH$467,"Executed",'Grid GenerationQueue'!$BB$5:$BB$467,"&lt;"&amp;$BE$3)</f>
        <v>0</v>
      </c>
      <c r="BJ229">
        <f>SUMIFS('Grid GenerationQueue'!AK$5:AK$467,'Grid GenerationQueue'!$AX$5:$AX$467,$B229,'Grid GenerationQueue'!$AY$5:$AY$467,$C229,'Grid GenerationQueue'!$BH$5:$BH$467,"Executed",'Grid GenerationQueue'!$BB$5:$BB$467,"&lt;"&amp;$BE$3)</f>
        <v>0</v>
      </c>
      <c r="BK229">
        <f>SUMIFS('Grid GenerationQueue'!AL$5:AL$467,'Grid GenerationQueue'!$AX$5:$AX$467,$B229,'Grid GenerationQueue'!$AY$5:$AY$467,$C229,'Grid GenerationQueue'!$BH$5:$BH$467,"Executed",'Grid GenerationQueue'!$BB$5:$BB$467,"&lt;"&amp;$BE$3)</f>
        <v>0</v>
      </c>
      <c r="BL229">
        <f>SUMIFS('Grid GenerationQueue'!AM$5:AM$467,'Grid GenerationQueue'!$AX$5:$AX$467,$B229,'Grid GenerationQueue'!$AY$5:$AY$467,$C229,'Grid GenerationQueue'!$BH$5:$BH$467,"Executed",'Grid GenerationQueue'!$BB$5:$BB$467,"&lt;"&amp;$BE$3)</f>
        <v>0</v>
      </c>
      <c r="BM229">
        <f>SUMIFS('Grid GenerationQueue'!AN$5:AN$467,'Grid GenerationQueue'!$AX$5:$AX$467,$B229,'Grid GenerationQueue'!$AY$5:$AY$467,$C229,'Grid GenerationQueue'!$BH$5:$BH$467,"Executed",'Grid GenerationQueue'!$BB$5:$BB$467,"&lt;"&amp;$BE$3)</f>
        <v>0</v>
      </c>
      <c r="BN229">
        <f>SUMIFS('Grid GenerationQueue'!AO$5:AO$467,'Grid GenerationQueue'!$AX$5:$AX$467,$B229,'Grid GenerationQueue'!$AY$5:$AY$467,$C229,'Grid GenerationQueue'!$BH$5:$BH$467,"Executed",'Grid GenerationQueue'!$BB$5:$BB$467,"&lt;"&amp;$BE$3)</f>
        <v>0</v>
      </c>
      <c r="BO229">
        <f>SUMIFS('Grid GenerationQueue'!AP$5:AP$467,'Grid GenerationQueue'!$AX$5:$AX$467,$B229,'Grid GenerationQueue'!$AY$5:$AY$467,$C229,'Grid GenerationQueue'!$BH$5:$BH$467,"Executed",'Grid GenerationQueue'!$BB$5:$BB$467,"&lt;"&amp;$BE$3)</f>
        <v>0</v>
      </c>
      <c r="BQ229">
        <f>SUMIFS('Grid GenerationQueue'!AE$5:AE$467,'Grid GenerationQueue'!$AX$5:$AX$467,$B229,'Grid GenerationQueue'!$AY$5:$AY$467,$C229,'Grid GenerationQueue'!$BF$5:$BF$467,"&lt;&gt;"&amp;"",'Grid GenerationQueue'!$BB$5:$BB$467,"&lt;"&amp;$BE$3)</f>
        <v>124.3</v>
      </c>
      <c r="BR229">
        <f>SUMIFS('Grid GenerationQueue'!AF$5:AF$467,'Grid GenerationQueue'!$AX$5:$AX$467,$B229,'Grid GenerationQueue'!$AY$5:$AY$467,$C229,'Grid GenerationQueue'!$BF$5:$BF$467,"&lt;&gt;"&amp;"",'Grid GenerationQueue'!$BB$5:$BB$467,"&lt;"&amp;$BE$3)</f>
        <v>120</v>
      </c>
      <c r="BS229">
        <f>SUMIFS('Grid GenerationQueue'!AG$5:AG$467,'Grid GenerationQueue'!$AX$5:$AX$467,$B229,'Grid GenerationQueue'!$AY$5:$AY$467,$C229,'Grid GenerationQueue'!$BF$5:$BF$467,"&lt;&gt;"&amp;"",'Grid GenerationQueue'!$BB$5:$BB$467,"&lt;"&amp;$BE$3)</f>
        <v>0</v>
      </c>
      <c r="BT229">
        <f>SUMIFS('Grid GenerationQueue'!AH$5:AH$467,'Grid GenerationQueue'!$AX$5:$AX$467,$B229,'Grid GenerationQueue'!$AY$5:$AY$467,$C229,'Grid GenerationQueue'!$BF$5:$BF$467,"&lt;&gt;"&amp;"",'Grid GenerationQueue'!$BB$5:$BB$467,"&lt;"&amp;$BE$3)</f>
        <v>0</v>
      </c>
      <c r="BU229">
        <f>SUMIFS('Grid GenerationQueue'!AI$5:AI$467,'Grid GenerationQueue'!$AX$5:$AX$467,$B229,'Grid GenerationQueue'!$AY$5:$AY$467,$C229,'Grid GenerationQueue'!$BF$5:$BF$467,"&lt;&gt;"&amp;"",'Grid GenerationQueue'!$BB$5:$BB$467,"&lt;"&amp;$BE$3)</f>
        <v>0</v>
      </c>
      <c r="BV229">
        <f>SUMIFS('Grid GenerationQueue'!AJ$5:AJ$467,'Grid GenerationQueue'!$AX$5:$AX$467,$B229,'Grid GenerationQueue'!$AY$5:$AY$467,$C229,'Grid GenerationQueue'!$BF$5:$BF$467,"&lt;&gt;"&amp;"",'Grid GenerationQueue'!$BB$5:$BB$467,"&lt;"&amp;$BE$3)</f>
        <v>0</v>
      </c>
      <c r="BW229">
        <f>SUMIFS('Grid GenerationQueue'!AK$5:AK$467,'Grid GenerationQueue'!$AX$5:$AX$467,$B229,'Grid GenerationQueue'!$AY$5:$AY$467,$C229,'Grid GenerationQueue'!$BF$5:$BF$467,"&lt;&gt;"&amp;"",'Grid GenerationQueue'!$BB$5:$BB$467,"&lt;"&amp;$BE$3)</f>
        <v>0</v>
      </c>
      <c r="BX229">
        <f>SUMIFS('Grid GenerationQueue'!AL$5:AL$467,'Grid GenerationQueue'!$AX$5:$AX$467,$B229,'Grid GenerationQueue'!$AY$5:$AY$467,$C229,'Grid GenerationQueue'!$BF$5:$BF$467,"&lt;&gt;"&amp;"",'Grid GenerationQueue'!$BB$5:$BB$467,"&lt;"&amp;$BE$3)</f>
        <v>0</v>
      </c>
      <c r="BY229">
        <f>SUMIFS('Grid GenerationQueue'!AM$5:AM$467,'Grid GenerationQueue'!$AX$5:$AX$467,$B229,'Grid GenerationQueue'!$AY$5:$AY$467,$C229,'Grid GenerationQueue'!$BF$5:$BF$467,"&lt;&gt;"&amp;"",'Grid GenerationQueue'!$BB$5:$BB$467,"&lt;"&amp;$BE$3)</f>
        <v>0</v>
      </c>
      <c r="BZ229">
        <f>SUMIFS('Grid GenerationQueue'!AN$5:AN$467,'Grid GenerationQueue'!$AX$5:$AX$467,$B229,'Grid GenerationQueue'!$AY$5:$AY$467,$C229,'Grid GenerationQueue'!$BF$5:$BF$467,"&lt;&gt;"&amp;"",'Grid GenerationQueue'!$BB$5:$BB$467,"&lt;"&amp;$BE$3)</f>
        <v>0</v>
      </c>
      <c r="CA229">
        <f>SUMIFS('Grid GenerationQueue'!AO$5:AO$467,'Grid GenerationQueue'!$AX$5:$AX$467,$B229,'Grid GenerationQueue'!$AY$5:$AY$467,$C229,'Grid GenerationQueue'!$BF$5:$BF$467,"&lt;&gt;"&amp;"",'Grid GenerationQueue'!$BB$5:$BB$467,"&lt;"&amp;$BE$3)</f>
        <v>0</v>
      </c>
      <c r="CB229">
        <f>SUMIFS('Grid GenerationQueue'!AP$5:AP$467,'Grid GenerationQueue'!$AX$5:$AX$467,$B229,'Grid GenerationQueue'!$AY$5:$AY$467,$C229,'Grid GenerationQueue'!$BF$5:$BF$467,"&lt;&gt;"&amp;"",'Grid GenerationQueue'!$BB$5:$BB$467,"&lt;"&amp;$BE$3)</f>
        <v>0</v>
      </c>
      <c r="CD229">
        <f>SUMIFS('Grid GenerationQueue'!AE$5:AE$467,'Grid GenerationQueue'!$AX$5:$AX$467,$B229,'Grid GenerationQueue'!$AY$5:$AY$467,$C229,'Grid GenerationQueue'!$BB$5:$BB$467,"&lt;"&amp;$BE$3)</f>
        <v>124.3</v>
      </c>
      <c r="CE229">
        <f>SUMIFS('Grid GenerationQueue'!AF$5:AF$467,'Grid GenerationQueue'!$AX$5:$AX$467,$B229,'Grid GenerationQueue'!$AY$5:$AY$467,$C229,'Grid GenerationQueue'!$BB$5:$BB$467,"&lt;"&amp;$BE$3)</f>
        <v>120</v>
      </c>
      <c r="CF229">
        <f>SUMIFS('Grid GenerationQueue'!AG$5:AG$467,'Grid GenerationQueue'!$AX$5:$AX$467,$B229,'Grid GenerationQueue'!$AY$5:$AY$467,$C229,'Grid GenerationQueue'!$BB$5:$BB$467,"&lt;"&amp;$BE$3)</f>
        <v>0</v>
      </c>
      <c r="CG229">
        <f>SUMIFS('Grid GenerationQueue'!AH$5:AH$467,'Grid GenerationQueue'!$AX$5:$AX$467,$B229,'Grid GenerationQueue'!$AY$5:$AY$467,$C229,'Grid GenerationQueue'!$BB$5:$BB$467,"&lt;"&amp;$BE$3)</f>
        <v>0</v>
      </c>
      <c r="CH229">
        <f>SUMIFS('Grid GenerationQueue'!AI$5:AI$467,'Grid GenerationQueue'!$AX$5:$AX$467,$B229,'Grid GenerationQueue'!$AY$5:$AY$467,$C229,'Grid GenerationQueue'!$BB$5:$BB$467,"&lt;"&amp;$BE$3)</f>
        <v>0</v>
      </c>
      <c r="CI229">
        <f>SUMIFS('Grid GenerationQueue'!AJ$5:AJ$467,'Grid GenerationQueue'!$AX$5:$AX$467,$B229,'Grid GenerationQueue'!$AY$5:$AY$467,$C229,'Grid GenerationQueue'!$BB$5:$BB$467,"&lt;"&amp;$BE$3)</f>
        <v>0</v>
      </c>
      <c r="CJ229">
        <f>SUMIFS('Grid GenerationQueue'!AK$5:AK$467,'Grid GenerationQueue'!$AX$5:$AX$467,$B229,'Grid GenerationQueue'!$AY$5:$AY$467,$C229,'Grid GenerationQueue'!$BB$5:$BB$467,"&lt;"&amp;$BE$3)</f>
        <v>0</v>
      </c>
      <c r="CK229">
        <f>SUMIFS('Grid GenerationQueue'!AL$5:AL$467,'Grid GenerationQueue'!$AX$5:$AX$467,$B229,'Grid GenerationQueue'!$AY$5:$AY$467,$C229,'Grid GenerationQueue'!$BB$5:$BB$467,"&lt;"&amp;$BE$3)</f>
        <v>0</v>
      </c>
      <c r="CL229">
        <f>SUMIFS('Grid GenerationQueue'!AM$5:AM$467,'Grid GenerationQueue'!$AX$5:$AX$467,$B229,'Grid GenerationQueue'!$AY$5:$AY$467,$C229,'Grid GenerationQueue'!$BB$5:$BB$467,"&lt;"&amp;$BE$3)</f>
        <v>0</v>
      </c>
      <c r="CM229">
        <f>SUMIFS('Grid GenerationQueue'!AN$5:AN$467,'Grid GenerationQueue'!$AX$5:$AX$467,$B229,'Grid GenerationQueue'!$AY$5:$AY$467,$C229,'Grid GenerationQueue'!$BB$5:$BB$467,"&lt;"&amp;$BE$3)</f>
        <v>0</v>
      </c>
      <c r="CN229">
        <f>SUMIFS('Grid GenerationQueue'!AO$5:AO$467,'Grid GenerationQueue'!$AX$5:$AX$467,$B229,'Grid GenerationQueue'!$AY$5:$AY$467,$C229,'Grid GenerationQueue'!$BB$5:$BB$467,"&lt;"&amp;$BE$3)</f>
        <v>0</v>
      </c>
      <c r="CO229">
        <f>SUMIFS('Grid GenerationQueue'!AP$5:AP$467,'Grid GenerationQueue'!$AX$5:$AX$467,$B229,'Grid GenerationQueue'!$AY$5:$AY$467,$C229,'Grid GenerationQueue'!$BB$5:$BB$467,"&lt;"&amp;$BE$3)</f>
        <v>0</v>
      </c>
    </row>
    <row r="230" spans="1:93" x14ac:dyDescent="0.35">
      <c r="A230" t="s">
        <v>4648</v>
      </c>
      <c r="B230" t="s">
        <v>4745</v>
      </c>
      <c r="C230">
        <v>230</v>
      </c>
      <c r="D230">
        <f>SUMIFS('Grid GenerationQueue'!AE$5:AE$467,'Grid GenerationQueue'!$AX$5:$AX$467,$B230,'Grid GenerationQueue'!$AY$5:$AY$467,$C230,'Grid GenerationQueue'!$BI$5:$BI$467,"&lt;4")</f>
        <v>0</v>
      </c>
      <c r="E230">
        <f>SUMIFS('Grid GenerationQueue'!AF$5:AF$467,'Grid GenerationQueue'!$AX$5:$AX$467,$B230,'Grid GenerationQueue'!$AY$5:$AY$467,$C230,'Grid GenerationQueue'!$BI$5:$BI$467,"&lt;4")</f>
        <v>0</v>
      </c>
      <c r="F230">
        <f>SUMIFS('Grid GenerationQueue'!AG$5:AG$467,'Grid GenerationQueue'!$AX$5:$AX$467,$B230,'Grid GenerationQueue'!$AY$5:$AY$467,$C230,'Grid GenerationQueue'!$BI$5:$BI$467,"&lt;4")</f>
        <v>0</v>
      </c>
      <c r="G230">
        <f>SUMIFS('Grid GenerationQueue'!AH$5:AH$467,'Grid GenerationQueue'!$AX$5:$AX$467,$B230,'Grid GenerationQueue'!$AY$5:$AY$467,$C230,'Grid GenerationQueue'!$BI$5:$BI$467,"&lt;4")</f>
        <v>0</v>
      </c>
      <c r="H230">
        <f>SUMIFS('Grid GenerationQueue'!AI$5:AI$467,'Grid GenerationQueue'!$AX$5:$AX$467,$B230,'Grid GenerationQueue'!$AY$5:$AY$467,$C230,'Grid GenerationQueue'!$BI$5:$BI$467,"&lt;4")</f>
        <v>0</v>
      </c>
      <c r="I230">
        <f>SUMIFS('Grid GenerationQueue'!AJ$5:AJ$467,'Grid GenerationQueue'!$AX$5:$AX$467,$B230,'Grid GenerationQueue'!$AY$5:$AY$467,$C230,'Grid GenerationQueue'!$BI$5:$BI$467,"&lt;4")</f>
        <v>0</v>
      </c>
      <c r="J230">
        <f>SUMIFS('Grid GenerationQueue'!AK$5:AK$467,'Grid GenerationQueue'!$AX$5:$AX$467,$B230,'Grid GenerationQueue'!$AY$5:$AY$467,$C230,'Grid GenerationQueue'!$BI$5:$BI$467,"&lt;4")</f>
        <v>0</v>
      </c>
      <c r="K230">
        <f>SUMIFS('Grid GenerationQueue'!AL$5:AL$467,'Grid GenerationQueue'!$AX$5:$AX$467,$B230,'Grid GenerationQueue'!$AY$5:$AY$467,$C230,'Grid GenerationQueue'!$BI$5:$BI$467,"&lt;4")</f>
        <v>0</v>
      </c>
      <c r="L230">
        <f>SUMIFS('Grid GenerationQueue'!AM$5:AM$467,'Grid GenerationQueue'!$AX$5:$AX$467,$B230,'Grid GenerationQueue'!$AY$5:$AY$467,$C230,'Grid GenerationQueue'!$BI$5:$BI$467,"&lt;4")</f>
        <v>0</v>
      </c>
      <c r="M230">
        <f>SUMIFS('Grid GenerationQueue'!AN$5:AN$467,'Grid GenerationQueue'!$AX$5:$AX$467,$B230,'Grid GenerationQueue'!$AY$5:$AY$467,$C230,'Grid GenerationQueue'!$BI$5:$BI$467,"&lt;4")</f>
        <v>0</v>
      </c>
      <c r="N230">
        <f>SUMIFS('Grid GenerationQueue'!AO$5:AO$467,'Grid GenerationQueue'!$AX$5:$AX$467,$B230,'Grid GenerationQueue'!$AY$5:$AY$467,$C230,'Grid GenerationQueue'!$BI$5:$BI$467,"&lt;4")</f>
        <v>0</v>
      </c>
      <c r="O230">
        <f>SUMIFS('Grid GenerationQueue'!AP$5:AP$467,'Grid GenerationQueue'!$AX$5:$AX$467,$B230,'Grid GenerationQueue'!$AY$5:$AY$467,$C230,'Grid GenerationQueue'!$BI$5:$BI$467,"&lt;4")</f>
        <v>0</v>
      </c>
      <c r="Q230">
        <f>SUMIFS('Grid GenerationQueue'!AE$5:AE$467,'Grid GenerationQueue'!$AX$5:$AX$467,$B230,'Grid GenerationQueue'!$AY$5:$AY$467,$C230,'Grid GenerationQueue'!$BH$5:$BH$467,"Executed")</f>
        <v>0</v>
      </c>
      <c r="R230">
        <f>SUMIFS('Grid GenerationQueue'!AF$5:AF$467,'Grid GenerationQueue'!$AX$5:$AX$467,$B230,'Grid GenerationQueue'!$AY$5:$AY$467,$C230,'Grid GenerationQueue'!$BH$5:$BH$467,"Executed")</f>
        <v>0</v>
      </c>
      <c r="S230">
        <f>SUMIFS('Grid GenerationQueue'!AG$5:AG$467,'Grid GenerationQueue'!$AX$5:$AX$467,$B230,'Grid GenerationQueue'!$AY$5:$AY$467,$C230,'Grid GenerationQueue'!$BH$5:$BH$467,"Executed")</f>
        <v>0</v>
      </c>
      <c r="T230">
        <f>SUMIFS('Grid GenerationQueue'!AH$5:AH$467,'Grid GenerationQueue'!$AX$5:$AX$467,$B230,'Grid GenerationQueue'!$AY$5:$AY$467,$C230,'Grid GenerationQueue'!$BH$5:$BH$467,"Executed")</f>
        <v>0</v>
      </c>
      <c r="U230">
        <f>SUMIFS('Grid GenerationQueue'!AI$5:AI$467,'Grid GenerationQueue'!$AX$5:$AX$467,$B230,'Grid GenerationQueue'!$AY$5:$AY$467,$C230,'Grid GenerationQueue'!$BH$5:$BH$467,"Executed")</f>
        <v>0</v>
      </c>
      <c r="V230">
        <f>SUMIFS('Grid GenerationQueue'!AJ$5:AJ$467,'Grid GenerationQueue'!$AX$5:$AX$467,$B230,'Grid GenerationQueue'!$AY$5:$AY$467,$C230,'Grid GenerationQueue'!$BH$5:$BH$467,"Executed")</f>
        <v>0</v>
      </c>
      <c r="W230">
        <f>SUMIFS('Grid GenerationQueue'!AK$5:AK$467,'Grid GenerationQueue'!$AX$5:$AX$467,$B230,'Grid GenerationQueue'!$AY$5:$AY$467,$C230,'Grid GenerationQueue'!$BH$5:$BH$467,"Executed")</f>
        <v>0</v>
      </c>
      <c r="X230">
        <f>SUMIFS('Grid GenerationQueue'!AL$5:AL$467,'Grid GenerationQueue'!$AX$5:$AX$467,$B230,'Grid GenerationQueue'!$AY$5:$AY$467,$C230,'Grid GenerationQueue'!$BH$5:$BH$467,"Executed")</f>
        <v>0</v>
      </c>
      <c r="Y230">
        <f>SUMIFS('Grid GenerationQueue'!AM$5:AM$467,'Grid GenerationQueue'!$AX$5:$AX$467,$B230,'Grid GenerationQueue'!$AY$5:$AY$467,$C230,'Grid GenerationQueue'!$BH$5:$BH$467,"Executed")</f>
        <v>0</v>
      </c>
      <c r="Z230">
        <f>SUMIFS('Grid GenerationQueue'!AN$5:AN$467,'Grid GenerationQueue'!$AX$5:$AX$467,$B230,'Grid GenerationQueue'!$AY$5:$AY$467,$C230,'Grid GenerationQueue'!$BH$5:$BH$467,"Executed")</f>
        <v>0</v>
      </c>
      <c r="AA230">
        <f>SUMIFS('Grid GenerationQueue'!AO$5:AO$467,'Grid GenerationQueue'!$AX$5:$AX$467,$B230,'Grid GenerationQueue'!$AY$5:$AY$467,$C230,'Grid GenerationQueue'!$BH$5:$BH$467,"Executed")</f>
        <v>0</v>
      </c>
      <c r="AB230">
        <f>SUMIFS('Grid GenerationQueue'!AP$5:AP$467,'Grid GenerationQueue'!$AX$5:$AX$467,$B230,'Grid GenerationQueue'!$AY$5:$AY$467,$C230,'Grid GenerationQueue'!$BH$5:$BH$467,"Executed")</f>
        <v>0</v>
      </c>
      <c r="AD230">
        <f>SUMIFS('Grid GenerationQueue'!AE$5:AE$467,'Grid GenerationQueue'!$AX$5:$AX$467,$B230,'Grid GenerationQueue'!$AY$5:$AY$467,$C230,'Grid GenerationQueue'!$BF$5:$BF$467,"&lt;&gt;"&amp;"")</f>
        <v>0</v>
      </c>
      <c r="AE230">
        <f>SUMIFS('Grid GenerationQueue'!AF$5:AF$467,'Grid GenerationQueue'!$AX$5:$AX$467,$B230,'Grid GenerationQueue'!$AY$5:$AY$467,$C230,'Grid GenerationQueue'!$BF$5:$BF$467,"&lt;&gt;"&amp;"")</f>
        <v>0</v>
      </c>
      <c r="AF230">
        <f>SUMIFS('Grid GenerationQueue'!AG$5:AG$467,'Grid GenerationQueue'!$AX$5:$AX$467,$B230,'Grid GenerationQueue'!$AY$5:$AY$467,$C230,'Grid GenerationQueue'!$BF$5:$BF$467,"&lt;&gt;"&amp;"")</f>
        <v>0</v>
      </c>
      <c r="AG230">
        <f>SUMIFS('Grid GenerationQueue'!AH$5:AH$467,'Grid GenerationQueue'!$AX$5:$AX$467,$B230,'Grid GenerationQueue'!$AY$5:$AY$467,$C230,'Grid GenerationQueue'!$BF$5:$BF$467,"&lt;&gt;"&amp;"")</f>
        <v>0</v>
      </c>
      <c r="AH230">
        <f>SUMIFS('Grid GenerationQueue'!AI$5:AI$467,'Grid GenerationQueue'!$AX$5:$AX$467,$B230,'Grid GenerationQueue'!$AY$5:$AY$467,$C230,'Grid GenerationQueue'!$BF$5:$BF$467,"&lt;&gt;"&amp;"")</f>
        <v>0</v>
      </c>
      <c r="AI230">
        <f>SUMIFS('Grid GenerationQueue'!AJ$5:AJ$467,'Grid GenerationQueue'!$AX$5:$AX$467,$B230,'Grid GenerationQueue'!$AY$5:$AY$467,$C230,'Grid GenerationQueue'!$BF$5:$BF$467,"&lt;&gt;"&amp;"")</f>
        <v>0</v>
      </c>
      <c r="AJ230">
        <f>SUMIFS('Grid GenerationQueue'!AK$5:AK$467,'Grid GenerationQueue'!$AX$5:$AX$467,$B230,'Grid GenerationQueue'!$AY$5:$AY$467,$C230,'Grid GenerationQueue'!$BF$5:$BF$467,"&lt;&gt;"&amp;"")</f>
        <v>0</v>
      </c>
      <c r="AK230">
        <f>SUMIFS('Grid GenerationQueue'!AL$5:AL$467,'Grid GenerationQueue'!$AX$5:$AX$467,$B230,'Grid GenerationQueue'!$AY$5:$AY$467,$C230,'Grid GenerationQueue'!$BF$5:$BF$467,"&lt;&gt;"&amp;"")</f>
        <v>0</v>
      </c>
      <c r="AL230">
        <f>SUMIFS('Grid GenerationQueue'!AM$5:AM$467,'Grid GenerationQueue'!$AX$5:$AX$467,$B230,'Grid GenerationQueue'!$AY$5:$AY$467,$C230,'Grid GenerationQueue'!$BF$5:$BF$467,"&lt;&gt;"&amp;"")</f>
        <v>0</v>
      </c>
      <c r="AM230">
        <f>SUMIFS('Grid GenerationQueue'!AN$5:AN$467,'Grid GenerationQueue'!$AX$5:$AX$467,$B230,'Grid GenerationQueue'!$AY$5:$AY$467,$C230,'Grid GenerationQueue'!$BF$5:$BF$467,"&lt;&gt;"&amp;"")</f>
        <v>0</v>
      </c>
      <c r="AN230">
        <f>SUMIFS('Grid GenerationQueue'!AO$5:AO$467,'Grid GenerationQueue'!$AX$5:$AX$467,$B230,'Grid GenerationQueue'!$AY$5:$AY$467,$C230,'Grid GenerationQueue'!$BF$5:$BF$467,"&lt;&gt;"&amp;"")</f>
        <v>0</v>
      </c>
      <c r="AO230">
        <f>SUMIFS('Grid GenerationQueue'!AP$5:AP$467,'Grid GenerationQueue'!$AX$5:$AX$467,$B230,'Grid GenerationQueue'!$AY$5:$AY$467,$C230,'Grid GenerationQueue'!$BF$5:$BF$467,"&lt;&gt;"&amp;"")</f>
        <v>0</v>
      </c>
      <c r="AQ230">
        <f>SUMIFS('Grid GenerationQueue'!AE$5:AE$467,'Grid GenerationQueue'!$AX$5:$AX$467,$B230,'Grid GenerationQueue'!$AY$5:$AY$467,$C230)</f>
        <v>0</v>
      </c>
      <c r="AR230">
        <f>SUMIFS('Grid GenerationQueue'!AF$5:AF$467,'Grid GenerationQueue'!$AX$5:$AX$467,$B230,'Grid GenerationQueue'!$AY$5:$AY$467,$C230)</f>
        <v>0</v>
      </c>
      <c r="AS230">
        <f>SUMIFS('Grid GenerationQueue'!AG$5:AG$467,'Grid GenerationQueue'!$AX$5:$AX$467,$B230,'Grid GenerationQueue'!$AY$5:$AY$467,$C230)</f>
        <v>0</v>
      </c>
      <c r="AT230">
        <f>SUMIFS('Grid GenerationQueue'!AH$5:AH$467,'Grid GenerationQueue'!$AX$5:$AX$467,$B230,'Grid GenerationQueue'!$AY$5:$AY$467,$C230)</f>
        <v>0</v>
      </c>
      <c r="AU230">
        <f>SUMIFS('Grid GenerationQueue'!AI$5:AI$467,'Grid GenerationQueue'!$AX$5:$AX$467,$B230,'Grid GenerationQueue'!$AY$5:$AY$467,$C230)</f>
        <v>0</v>
      </c>
      <c r="AV230">
        <f>SUMIFS('Grid GenerationQueue'!AJ$5:AJ$467,'Grid GenerationQueue'!$AX$5:$AX$467,$B230,'Grid GenerationQueue'!$AY$5:$AY$467,$C230)</f>
        <v>0</v>
      </c>
      <c r="AW230">
        <f>SUMIFS('Grid GenerationQueue'!AK$5:AK$467,'Grid GenerationQueue'!$AX$5:$AX$467,$B230,'Grid GenerationQueue'!$AY$5:$AY$467,$C230)</f>
        <v>0</v>
      </c>
      <c r="AX230">
        <f>SUMIFS('Grid GenerationQueue'!AL$5:AL$467,'Grid GenerationQueue'!$AX$5:$AX$467,$B230,'Grid GenerationQueue'!$AY$5:$AY$467,$C230)</f>
        <v>0</v>
      </c>
      <c r="AY230">
        <f>SUMIFS('Grid GenerationQueue'!AM$5:AM$467,'Grid GenerationQueue'!$AX$5:$AX$467,$B230,'Grid GenerationQueue'!$AY$5:$AY$467,$C230)</f>
        <v>0</v>
      </c>
      <c r="AZ230">
        <f>SUMIFS('Grid GenerationQueue'!AN$5:AN$467,'Grid GenerationQueue'!$AX$5:$AX$467,$B230,'Grid GenerationQueue'!$AY$5:$AY$467,$C230)</f>
        <v>0</v>
      </c>
      <c r="BA230">
        <f>SUMIFS('Grid GenerationQueue'!AO$5:AO$467,'Grid GenerationQueue'!$AX$5:$AX$467,$B230,'Grid GenerationQueue'!$AY$5:$AY$467,$C230)</f>
        <v>0</v>
      </c>
      <c r="BB230">
        <f>SUMIFS('Grid GenerationQueue'!AP$5:AP$467,'Grid GenerationQueue'!$AX$5:$AX$467,$B230,'Grid GenerationQueue'!$AY$5:$AY$467,$C230)</f>
        <v>0</v>
      </c>
      <c r="BD230">
        <f>SUMIFS('Grid GenerationQueue'!AE$5:AE$467,'Grid GenerationQueue'!$AX$5:$AX$467,$B230,'Grid GenerationQueue'!$AY$5:$AY$467,$C230,'Grid GenerationQueue'!$BH$5:$BH$467,"Executed",'Grid GenerationQueue'!$BB$5:$BB$467,"&lt;"&amp;$BE$3)</f>
        <v>0</v>
      </c>
      <c r="BE230">
        <f>SUMIFS('Grid GenerationQueue'!AF$5:AF$467,'Grid GenerationQueue'!$AX$5:$AX$467,$B230,'Grid GenerationQueue'!$AY$5:$AY$467,$C230,'Grid GenerationQueue'!$BH$5:$BH$467,"Executed",'Grid GenerationQueue'!$BB$5:$BB$467,"&lt;"&amp;$BE$3)</f>
        <v>0</v>
      </c>
      <c r="BF230">
        <f>SUMIFS('Grid GenerationQueue'!AG$5:AG$467,'Grid GenerationQueue'!$AX$5:$AX$467,$B230,'Grid GenerationQueue'!$AY$5:$AY$467,$C230,'Grid GenerationQueue'!$BH$5:$BH$467,"Executed",'Grid GenerationQueue'!$BB$5:$BB$467,"&lt;"&amp;$BE$3)</f>
        <v>0</v>
      </c>
      <c r="BG230">
        <f>SUMIFS('Grid GenerationQueue'!AH$5:AH$467,'Grid GenerationQueue'!$AX$5:$AX$467,$B230,'Grid GenerationQueue'!$AY$5:$AY$467,$C230,'Grid GenerationQueue'!$BH$5:$BH$467,"Executed",'Grid GenerationQueue'!$BB$5:$BB$467,"&lt;"&amp;$BE$3)</f>
        <v>0</v>
      </c>
      <c r="BH230">
        <f>SUMIFS('Grid GenerationQueue'!AI$5:AI$467,'Grid GenerationQueue'!$AX$5:$AX$467,$B230,'Grid GenerationQueue'!$AY$5:$AY$467,$C230,'Grid GenerationQueue'!$BH$5:$BH$467,"Executed",'Grid GenerationQueue'!$BB$5:$BB$467,"&lt;"&amp;$BE$3)</f>
        <v>0</v>
      </c>
      <c r="BI230">
        <f>SUMIFS('Grid GenerationQueue'!AJ$5:AJ$467,'Grid GenerationQueue'!$AX$5:$AX$467,$B230,'Grid GenerationQueue'!$AY$5:$AY$467,$C230,'Grid GenerationQueue'!$BH$5:$BH$467,"Executed",'Grid GenerationQueue'!$BB$5:$BB$467,"&lt;"&amp;$BE$3)</f>
        <v>0</v>
      </c>
      <c r="BJ230">
        <f>SUMIFS('Grid GenerationQueue'!AK$5:AK$467,'Grid GenerationQueue'!$AX$5:$AX$467,$B230,'Grid GenerationQueue'!$AY$5:$AY$467,$C230,'Grid GenerationQueue'!$BH$5:$BH$467,"Executed",'Grid GenerationQueue'!$BB$5:$BB$467,"&lt;"&amp;$BE$3)</f>
        <v>0</v>
      </c>
      <c r="BK230">
        <f>SUMIFS('Grid GenerationQueue'!AL$5:AL$467,'Grid GenerationQueue'!$AX$5:$AX$467,$B230,'Grid GenerationQueue'!$AY$5:$AY$467,$C230,'Grid GenerationQueue'!$BH$5:$BH$467,"Executed",'Grid GenerationQueue'!$BB$5:$BB$467,"&lt;"&amp;$BE$3)</f>
        <v>0</v>
      </c>
      <c r="BL230">
        <f>SUMIFS('Grid GenerationQueue'!AM$5:AM$467,'Grid GenerationQueue'!$AX$5:$AX$467,$B230,'Grid GenerationQueue'!$AY$5:$AY$467,$C230,'Grid GenerationQueue'!$BH$5:$BH$467,"Executed",'Grid GenerationQueue'!$BB$5:$BB$467,"&lt;"&amp;$BE$3)</f>
        <v>0</v>
      </c>
      <c r="BM230">
        <f>SUMIFS('Grid GenerationQueue'!AN$5:AN$467,'Grid GenerationQueue'!$AX$5:$AX$467,$B230,'Grid GenerationQueue'!$AY$5:$AY$467,$C230,'Grid GenerationQueue'!$BH$5:$BH$467,"Executed",'Grid GenerationQueue'!$BB$5:$BB$467,"&lt;"&amp;$BE$3)</f>
        <v>0</v>
      </c>
      <c r="BN230">
        <f>SUMIFS('Grid GenerationQueue'!AO$5:AO$467,'Grid GenerationQueue'!$AX$5:$AX$467,$B230,'Grid GenerationQueue'!$AY$5:$AY$467,$C230,'Grid GenerationQueue'!$BH$5:$BH$467,"Executed",'Grid GenerationQueue'!$BB$5:$BB$467,"&lt;"&amp;$BE$3)</f>
        <v>0</v>
      </c>
      <c r="BO230">
        <f>SUMIFS('Grid GenerationQueue'!AP$5:AP$467,'Grid GenerationQueue'!$AX$5:$AX$467,$B230,'Grid GenerationQueue'!$AY$5:$AY$467,$C230,'Grid GenerationQueue'!$BH$5:$BH$467,"Executed",'Grid GenerationQueue'!$BB$5:$BB$467,"&lt;"&amp;$BE$3)</f>
        <v>0</v>
      </c>
      <c r="BQ230">
        <f>SUMIFS('Grid GenerationQueue'!AE$5:AE$467,'Grid GenerationQueue'!$AX$5:$AX$467,$B230,'Grid GenerationQueue'!$AY$5:$AY$467,$C230,'Grid GenerationQueue'!$BF$5:$BF$467,"&lt;&gt;"&amp;"",'Grid GenerationQueue'!$BB$5:$BB$467,"&lt;"&amp;$BE$3)</f>
        <v>0</v>
      </c>
      <c r="BR230">
        <f>SUMIFS('Grid GenerationQueue'!AF$5:AF$467,'Grid GenerationQueue'!$AX$5:$AX$467,$B230,'Grid GenerationQueue'!$AY$5:$AY$467,$C230,'Grid GenerationQueue'!$BF$5:$BF$467,"&lt;&gt;"&amp;"",'Grid GenerationQueue'!$BB$5:$BB$467,"&lt;"&amp;$BE$3)</f>
        <v>0</v>
      </c>
      <c r="BS230">
        <f>SUMIFS('Grid GenerationQueue'!AG$5:AG$467,'Grid GenerationQueue'!$AX$5:$AX$467,$B230,'Grid GenerationQueue'!$AY$5:$AY$467,$C230,'Grid GenerationQueue'!$BF$5:$BF$467,"&lt;&gt;"&amp;"",'Grid GenerationQueue'!$BB$5:$BB$467,"&lt;"&amp;$BE$3)</f>
        <v>0</v>
      </c>
      <c r="BT230">
        <f>SUMIFS('Grid GenerationQueue'!AH$5:AH$467,'Grid GenerationQueue'!$AX$5:$AX$467,$B230,'Grid GenerationQueue'!$AY$5:$AY$467,$C230,'Grid GenerationQueue'!$BF$5:$BF$467,"&lt;&gt;"&amp;"",'Grid GenerationQueue'!$BB$5:$BB$467,"&lt;"&amp;$BE$3)</f>
        <v>0</v>
      </c>
      <c r="BU230">
        <f>SUMIFS('Grid GenerationQueue'!AI$5:AI$467,'Grid GenerationQueue'!$AX$5:$AX$467,$B230,'Grid GenerationQueue'!$AY$5:$AY$467,$C230,'Grid GenerationQueue'!$BF$5:$BF$467,"&lt;&gt;"&amp;"",'Grid GenerationQueue'!$BB$5:$BB$467,"&lt;"&amp;$BE$3)</f>
        <v>0</v>
      </c>
      <c r="BV230">
        <f>SUMIFS('Grid GenerationQueue'!AJ$5:AJ$467,'Grid GenerationQueue'!$AX$5:$AX$467,$B230,'Grid GenerationQueue'!$AY$5:$AY$467,$C230,'Grid GenerationQueue'!$BF$5:$BF$467,"&lt;&gt;"&amp;"",'Grid GenerationQueue'!$BB$5:$BB$467,"&lt;"&amp;$BE$3)</f>
        <v>0</v>
      </c>
      <c r="BW230">
        <f>SUMIFS('Grid GenerationQueue'!AK$5:AK$467,'Grid GenerationQueue'!$AX$5:$AX$467,$B230,'Grid GenerationQueue'!$AY$5:$AY$467,$C230,'Grid GenerationQueue'!$BF$5:$BF$467,"&lt;&gt;"&amp;"",'Grid GenerationQueue'!$BB$5:$BB$467,"&lt;"&amp;$BE$3)</f>
        <v>0</v>
      </c>
      <c r="BX230">
        <f>SUMIFS('Grid GenerationQueue'!AL$5:AL$467,'Grid GenerationQueue'!$AX$5:$AX$467,$B230,'Grid GenerationQueue'!$AY$5:$AY$467,$C230,'Grid GenerationQueue'!$BF$5:$BF$467,"&lt;&gt;"&amp;"",'Grid GenerationQueue'!$BB$5:$BB$467,"&lt;"&amp;$BE$3)</f>
        <v>0</v>
      </c>
      <c r="BY230">
        <f>SUMIFS('Grid GenerationQueue'!AM$5:AM$467,'Grid GenerationQueue'!$AX$5:$AX$467,$B230,'Grid GenerationQueue'!$AY$5:$AY$467,$C230,'Grid GenerationQueue'!$BF$5:$BF$467,"&lt;&gt;"&amp;"",'Grid GenerationQueue'!$BB$5:$BB$467,"&lt;"&amp;$BE$3)</f>
        <v>0</v>
      </c>
      <c r="BZ230">
        <f>SUMIFS('Grid GenerationQueue'!AN$5:AN$467,'Grid GenerationQueue'!$AX$5:$AX$467,$B230,'Grid GenerationQueue'!$AY$5:$AY$467,$C230,'Grid GenerationQueue'!$BF$5:$BF$467,"&lt;&gt;"&amp;"",'Grid GenerationQueue'!$BB$5:$BB$467,"&lt;"&amp;$BE$3)</f>
        <v>0</v>
      </c>
      <c r="CA230">
        <f>SUMIFS('Grid GenerationQueue'!AO$5:AO$467,'Grid GenerationQueue'!$AX$5:$AX$467,$B230,'Grid GenerationQueue'!$AY$5:$AY$467,$C230,'Grid GenerationQueue'!$BF$5:$BF$467,"&lt;&gt;"&amp;"",'Grid GenerationQueue'!$BB$5:$BB$467,"&lt;"&amp;$BE$3)</f>
        <v>0</v>
      </c>
      <c r="CB230">
        <f>SUMIFS('Grid GenerationQueue'!AP$5:AP$467,'Grid GenerationQueue'!$AX$5:$AX$467,$B230,'Grid GenerationQueue'!$AY$5:$AY$467,$C230,'Grid GenerationQueue'!$BF$5:$BF$467,"&lt;&gt;"&amp;"",'Grid GenerationQueue'!$BB$5:$BB$467,"&lt;"&amp;$BE$3)</f>
        <v>0</v>
      </c>
      <c r="CD230">
        <f>SUMIFS('Grid GenerationQueue'!AE$5:AE$467,'Grid GenerationQueue'!$AX$5:$AX$467,$B230,'Grid GenerationQueue'!$AY$5:$AY$467,$C230,'Grid GenerationQueue'!$BB$5:$BB$467,"&lt;"&amp;$BE$3)</f>
        <v>0</v>
      </c>
      <c r="CE230">
        <f>SUMIFS('Grid GenerationQueue'!AF$5:AF$467,'Grid GenerationQueue'!$AX$5:$AX$467,$B230,'Grid GenerationQueue'!$AY$5:$AY$467,$C230,'Grid GenerationQueue'!$BB$5:$BB$467,"&lt;"&amp;$BE$3)</f>
        <v>0</v>
      </c>
      <c r="CF230">
        <f>SUMIFS('Grid GenerationQueue'!AG$5:AG$467,'Grid GenerationQueue'!$AX$5:$AX$467,$B230,'Grid GenerationQueue'!$AY$5:$AY$467,$C230,'Grid GenerationQueue'!$BB$5:$BB$467,"&lt;"&amp;$BE$3)</f>
        <v>0</v>
      </c>
      <c r="CG230">
        <f>SUMIFS('Grid GenerationQueue'!AH$5:AH$467,'Grid GenerationQueue'!$AX$5:$AX$467,$B230,'Grid GenerationQueue'!$AY$5:$AY$467,$C230,'Grid GenerationQueue'!$BB$5:$BB$467,"&lt;"&amp;$BE$3)</f>
        <v>0</v>
      </c>
      <c r="CH230">
        <f>SUMIFS('Grid GenerationQueue'!AI$5:AI$467,'Grid GenerationQueue'!$AX$5:$AX$467,$B230,'Grid GenerationQueue'!$AY$5:$AY$467,$C230,'Grid GenerationQueue'!$BB$5:$BB$467,"&lt;"&amp;$BE$3)</f>
        <v>0</v>
      </c>
      <c r="CI230">
        <f>SUMIFS('Grid GenerationQueue'!AJ$5:AJ$467,'Grid GenerationQueue'!$AX$5:$AX$467,$B230,'Grid GenerationQueue'!$AY$5:$AY$467,$C230,'Grid GenerationQueue'!$BB$5:$BB$467,"&lt;"&amp;$BE$3)</f>
        <v>0</v>
      </c>
      <c r="CJ230">
        <f>SUMIFS('Grid GenerationQueue'!AK$5:AK$467,'Grid GenerationQueue'!$AX$5:$AX$467,$B230,'Grid GenerationQueue'!$AY$5:$AY$467,$C230,'Grid GenerationQueue'!$BB$5:$BB$467,"&lt;"&amp;$BE$3)</f>
        <v>0</v>
      </c>
      <c r="CK230">
        <f>SUMIFS('Grid GenerationQueue'!AL$5:AL$467,'Grid GenerationQueue'!$AX$5:$AX$467,$B230,'Grid GenerationQueue'!$AY$5:$AY$467,$C230,'Grid GenerationQueue'!$BB$5:$BB$467,"&lt;"&amp;$BE$3)</f>
        <v>0</v>
      </c>
      <c r="CL230">
        <f>SUMIFS('Grid GenerationQueue'!AM$5:AM$467,'Grid GenerationQueue'!$AX$5:$AX$467,$B230,'Grid GenerationQueue'!$AY$5:$AY$467,$C230,'Grid GenerationQueue'!$BB$5:$BB$467,"&lt;"&amp;$BE$3)</f>
        <v>0</v>
      </c>
      <c r="CM230">
        <f>SUMIFS('Grid GenerationQueue'!AN$5:AN$467,'Grid GenerationQueue'!$AX$5:$AX$467,$B230,'Grid GenerationQueue'!$AY$5:$AY$467,$C230,'Grid GenerationQueue'!$BB$5:$BB$467,"&lt;"&amp;$BE$3)</f>
        <v>0</v>
      </c>
      <c r="CN230">
        <f>SUMIFS('Grid GenerationQueue'!AO$5:AO$467,'Grid GenerationQueue'!$AX$5:$AX$467,$B230,'Grid GenerationQueue'!$AY$5:$AY$467,$C230,'Grid GenerationQueue'!$BB$5:$BB$467,"&lt;"&amp;$BE$3)</f>
        <v>0</v>
      </c>
      <c r="CO230">
        <f>SUMIFS('Grid GenerationQueue'!AP$5:AP$467,'Grid GenerationQueue'!$AX$5:$AX$467,$B230,'Grid GenerationQueue'!$AY$5:$AY$467,$C230,'Grid GenerationQueue'!$BB$5:$BB$467,"&lt;"&amp;$BE$3)</f>
        <v>0</v>
      </c>
    </row>
    <row r="231" spans="1:93" x14ac:dyDescent="0.35">
      <c r="A231" t="s">
        <v>4653</v>
      </c>
      <c r="B231" t="s">
        <v>4746</v>
      </c>
      <c r="C231">
        <v>230</v>
      </c>
      <c r="D231">
        <f>SUMIFS('Grid GenerationQueue'!AE$5:AE$467,'Grid GenerationQueue'!$AX$5:$AX$467,$B231,'Grid GenerationQueue'!$AY$5:$AY$467,$C231,'Grid GenerationQueue'!$BI$5:$BI$467,"&lt;4")</f>
        <v>0</v>
      </c>
      <c r="E231">
        <f>SUMIFS('Grid GenerationQueue'!AF$5:AF$467,'Grid GenerationQueue'!$AX$5:$AX$467,$B231,'Grid GenerationQueue'!$AY$5:$AY$467,$C231,'Grid GenerationQueue'!$BI$5:$BI$467,"&lt;4")</f>
        <v>0</v>
      </c>
      <c r="F231">
        <f>SUMIFS('Grid GenerationQueue'!AG$5:AG$467,'Grid GenerationQueue'!$AX$5:$AX$467,$B231,'Grid GenerationQueue'!$AY$5:$AY$467,$C231,'Grid GenerationQueue'!$BI$5:$BI$467,"&lt;4")</f>
        <v>0</v>
      </c>
      <c r="G231">
        <f>SUMIFS('Grid GenerationQueue'!AH$5:AH$467,'Grid GenerationQueue'!$AX$5:$AX$467,$B231,'Grid GenerationQueue'!$AY$5:$AY$467,$C231,'Grid GenerationQueue'!$BI$5:$BI$467,"&lt;4")</f>
        <v>0</v>
      </c>
      <c r="H231">
        <f>SUMIFS('Grid GenerationQueue'!AI$5:AI$467,'Grid GenerationQueue'!$AX$5:$AX$467,$B231,'Grid GenerationQueue'!$AY$5:$AY$467,$C231,'Grid GenerationQueue'!$BI$5:$BI$467,"&lt;4")</f>
        <v>0</v>
      </c>
      <c r="I231">
        <f>SUMIFS('Grid GenerationQueue'!AJ$5:AJ$467,'Grid GenerationQueue'!$AX$5:$AX$467,$B231,'Grid GenerationQueue'!$AY$5:$AY$467,$C231,'Grid GenerationQueue'!$BI$5:$BI$467,"&lt;4")</f>
        <v>0</v>
      </c>
      <c r="J231">
        <f>SUMIFS('Grid GenerationQueue'!AK$5:AK$467,'Grid GenerationQueue'!$AX$5:$AX$467,$B231,'Grid GenerationQueue'!$AY$5:$AY$467,$C231,'Grid GenerationQueue'!$BI$5:$BI$467,"&lt;4")</f>
        <v>0</v>
      </c>
      <c r="K231">
        <f>SUMIFS('Grid GenerationQueue'!AL$5:AL$467,'Grid GenerationQueue'!$AX$5:$AX$467,$B231,'Grid GenerationQueue'!$AY$5:$AY$467,$C231,'Grid GenerationQueue'!$BI$5:$BI$467,"&lt;4")</f>
        <v>0</v>
      </c>
      <c r="L231">
        <f>SUMIFS('Grid GenerationQueue'!AM$5:AM$467,'Grid GenerationQueue'!$AX$5:$AX$467,$B231,'Grid GenerationQueue'!$AY$5:$AY$467,$C231,'Grid GenerationQueue'!$BI$5:$BI$467,"&lt;4")</f>
        <v>0</v>
      </c>
      <c r="M231">
        <f>SUMIFS('Grid GenerationQueue'!AN$5:AN$467,'Grid GenerationQueue'!$AX$5:$AX$467,$B231,'Grid GenerationQueue'!$AY$5:$AY$467,$C231,'Grid GenerationQueue'!$BI$5:$BI$467,"&lt;4")</f>
        <v>0</v>
      </c>
      <c r="N231">
        <f>SUMIFS('Grid GenerationQueue'!AO$5:AO$467,'Grid GenerationQueue'!$AX$5:$AX$467,$B231,'Grid GenerationQueue'!$AY$5:$AY$467,$C231,'Grid GenerationQueue'!$BI$5:$BI$467,"&lt;4")</f>
        <v>0</v>
      </c>
      <c r="O231">
        <f>SUMIFS('Grid GenerationQueue'!AP$5:AP$467,'Grid GenerationQueue'!$AX$5:$AX$467,$B231,'Grid GenerationQueue'!$AY$5:$AY$467,$C231,'Grid GenerationQueue'!$BI$5:$BI$467,"&lt;4")</f>
        <v>0</v>
      </c>
      <c r="Q231">
        <f>SUMIFS('Grid GenerationQueue'!AE$5:AE$467,'Grid GenerationQueue'!$AX$5:$AX$467,$B231,'Grid GenerationQueue'!$AY$5:$AY$467,$C231,'Grid GenerationQueue'!$BH$5:$BH$467,"Executed")</f>
        <v>0</v>
      </c>
      <c r="R231">
        <f>SUMIFS('Grid GenerationQueue'!AF$5:AF$467,'Grid GenerationQueue'!$AX$5:$AX$467,$B231,'Grid GenerationQueue'!$AY$5:$AY$467,$C231,'Grid GenerationQueue'!$BH$5:$BH$467,"Executed")</f>
        <v>0</v>
      </c>
      <c r="S231">
        <f>SUMIFS('Grid GenerationQueue'!AG$5:AG$467,'Grid GenerationQueue'!$AX$5:$AX$467,$B231,'Grid GenerationQueue'!$AY$5:$AY$467,$C231,'Grid GenerationQueue'!$BH$5:$BH$467,"Executed")</f>
        <v>0</v>
      </c>
      <c r="T231">
        <f>SUMIFS('Grid GenerationQueue'!AH$5:AH$467,'Grid GenerationQueue'!$AX$5:$AX$467,$B231,'Grid GenerationQueue'!$AY$5:$AY$467,$C231,'Grid GenerationQueue'!$BH$5:$BH$467,"Executed")</f>
        <v>0</v>
      </c>
      <c r="U231">
        <f>SUMIFS('Grid GenerationQueue'!AI$5:AI$467,'Grid GenerationQueue'!$AX$5:$AX$467,$B231,'Grid GenerationQueue'!$AY$5:$AY$467,$C231,'Grid GenerationQueue'!$BH$5:$BH$467,"Executed")</f>
        <v>0</v>
      </c>
      <c r="V231">
        <f>SUMIFS('Grid GenerationQueue'!AJ$5:AJ$467,'Grid GenerationQueue'!$AX$5:$AX$467,$B231,'Grid GenerationQueue'!$AY$5:$AY$467,$C231,'Grid GenerationQueue'!$BH$5:$BH$467,"Executed")</f>
        <v>0</v>
      </c>
      <c r="W231">
        <f>SUMIFS('Grid GenerationQueue'!AK$5:AK$467,'Grid GenerationQueue'!$AX$5:$AX$467,$B231,'Grid GenerationQueue'!$AY$5:$AY$467,$C231,'Grid GenerationQueue'!$BH$5:$BH$467,"Executed")</f>
        <v>0</v>
      </c>
      <c r="X231">
        <f>SUMIFS('Grid GenerationQueue'!AL$5:AL$467,'Grid GenerationQueue'!$AX$5:$AX$467,$B231,'Grid GenerationQueue'!$AY$5:$AY$467,$C231,'Grid GenerationQueue'!$BH$5:$BH$467,"Executed")</f>
        <v>0</v>
      </c>
      <c r="Y231">
        <f>SUMIFS('Grid GenerationQueue'!AM$5:AM$467,'Grid GenerationQueue'!$AX$5:$AX$467,$B231,'Grid GenerationQueue'!$AY$5:$AY$467,$C231,'Grid GenerationQueue'!$BH$5:$BH$467,"Executed")</f>
        <v>0</v>
      </c>
      <c r="Z231">
        <f>SUMIFS('Grid GenerationQueue'!AN$5:AN$467,'Grid GenerationQueue'!$AX$5:$AX$467,$B231,'Grid GenerationQueue'!$AY$5:$AY$467,$C231,'Grid GenerationQueue'!$BH$5:$BH$467,"Executed")</f>
        <v>0</v>
      </c>
      <c r="AA231">
        <f>SUMIFS('Grid GenerationQueue'!AO$5:AO$467,'Grid GenerationQueue'!$AX$5:$AX$467,$B231,'Grid GenerationQueue'!$AY$5:$AY$467,$C231,'Grid GenerationQueue'!$BH$5:$BH$467,"Executed")</f>
        <v>0</v>
      </c>
      <c r="AB231">
        <f>SUMIFS('Grid GenerationQueue'!AP$5:AP$467,'Grid GenerationQueue'!$AX$5:$AX$467,$B231,'Grid GenerationQueue'!$AY$5:$AY$467,$C231,'Grid GenerationQueue'!$BH$5:$BH$467,"Executed")</f>
        <v>0</v>
      </c>
      <c r="AD231">
        <f>SUMIFS('Grid GenerationQueue'!AE$5:AE$467,'Grid GenerationQueue'!$AX$5:$AX$467,$B231,'Grid GenerationQueue'!$AY$5:$AY$467,$C231,'Grid GenerationQueue'!$BF$5:$BF$467,"&lt;&gt;"&amp;"")</f>
        <v>0</v>
      </c>
      <c r="AE231">
        <f>SUMIFS('Grid GenerationQueue'!AF$5:AF$467,'Grid GenerationQueue'!$AX$5:$AX$467,$B231,'Grid GenerationQueue'!$AY$5:$AY$467,$C231,'Grid GenerationQueue'!$BF$5:$BF$467,"&lt;&gt;"&amp;"")</f>
        <v>0</v>
      </c>
      <c r="AF231">
        <f>SUMIFS('Grid GenerationQueue'!AG$5:AG$467,'Grid GenerationQueue'!$AX$5:$AX$467,$B231,'Grid GenerationQueue'!$AY$5:$AY$467,$C231,'Grid GenerationQueue'!$BF$5:$BF$467,"&lt;&gt;"&amp;"")</f>
        <v>0</v>
      </c>
      <c r="AG231">
        <f>SUMIFS('Grid GenerationQueue'!AH$5:AH$467,'Grid GenerationQueue'!$AX$5:$AX$467,$B231,'Grid GenerationQueue'!$AY$5:$AY$467,$C231,'Grid GenerationQueue'!$BF$5:$BF$467,"&lt;&gt;"&amp;"")</f>
        <v>0</v>
      </c>
      <c r="AH231">
        <f>SUMIFS('Grid GenerationQueue'!AI$5:AI$467,'Grid GenerationQueue'!$AX$5:$AX$467,$B231,'Grid GenerationQueue'!$AY$5:$AY$467,$C231,'Grid GenerationQueue'!$BF$5:$BF$467,"&lt;&gt;"&amp;"")</f>
        <v>0</v>
      </c>
      <c r="AI231">
        <f>SUMIFS('Grid GenerationQueue'!AJ$5:AJ$467,'Grid GenerationQueue'!$AX$5:$AX$467,$B231,'Grid GenerationQueue'!$AY$5:$AY$467,$C231,'Grid GenerationQueue'!$BF$5:$BF$467,"&lt;&gt;"&amp;"")</f>
        <v>0</v>
      </c>
      <c r="AJ231">
        <f>SUMIFS('Grid GenerationQueue'!AK$5:AK$467,'Grid GenerationQueue'!$AX$5:$AX$467,$B231,'Grid GenerationQueue'!$AY$5:$AY$467,$C231,'Grid GenerationQueue'!$BF$5:$BF$467,"&lt;&gt;"&amp;"")</f>
        <v>0</v>
      </c>
      <c r="AK231">
        <f>SUMIFS('Grid GenerationQueue'!AL$5:AL$467,'Grid GenerationQueue'!$AX$5:$AX$467,$B231,'Grid GenerationQueue'!$AY$5:$AY$467,$C231,'Grid GenerationQueue'!$BF$5:$BF$467,"&lt;&gt;"&amp;"")</f>
        <v>0</v>
      </c>
      <c r="AL231">
        <f>SUMIFS('Grid GenerationQueue'!AM$5:AM$467,'Grid GenerationQueue'!$AX$5:$AX$467,$B231,'Grid GenerationQueue'!$AY$5:$AY$467,$C231,'Grid GenerationQueue'!$BF$5:$BF$467,"&lt;&gt;"&amp;"")</f>
        <v>0</v>
      </c>
      <c r="AM231">
        <f>SUMIFS('Grid GenerationQueue'!AN$5:AN$467,'Grid GenerationQueue'!$AX$5:$AX$467,$B231,'Grid GenerationQueue'!$AY$5:$AY$467,$C231,'Grid GenerationQueue'!$BF$5:$BF$467,"&lt;&gt;"&amp;"")</f>
        <v>0</v>
      </c>
      <c r="AN231">
        <f>SUMIFS('Grid GenerationQueue'!AO$5:AO$467,'Grid GenerationQueue'!$AX$5:$AX$467,$B231,'Grid GenerationQueue'!$AY$5:$AY$467,$C231,'Grid GenerationQueue'!$BF$5:$BF$467,"&lt;&gt;"&amp;"")</f>
        <v>0</v>
      </c>
      <c r="AO231">
        <f>SUMIFS('Grid GenerationQueue'!AP$5:AP$467,'Grid GenerationQueue'!$AX$5:$AX$467,$B231,'Grid GenerationQueue'!$AY$5:$AY$467,$C231,'Grid GenerationQueue'!$BF$5:$BF$467,"&lt;&gt;"&amp;"")</f>
        <v>0</v>
      </c>
      <c r="AQ231">
        <f>SUMIFS('Grid GenerationQueue'!AE$5:AE$467,'Grid GenerationQueue'!$AX$5:$AX$467,$B231,'Grid GenerationQueue'!$AY$5:$AY$467,$C231)</f>
        <v>0</v>
      </c>
      <c r="AR231">
        <f>SUMIFS('Grid GenerationQueue'!AF$5:AF$467,'Grid GenerationQueue'!$AX$5:$AX$467,$B231,'Grid GenerationQueue'!$AY$5:$AY$467,$C231)</f>
        <v>0</v>
      </c>
      <c r="AS231">
        <f>SUMIFS('Grid GenerationQueue'!AG$5:AG$467,'Grid GenerationQueue'!$AX$5:$AX$467,$B231,'Grid GenerationQueue'!$AY$5:$AY$467,$C231)</f>
        <v>0</v>
      </c>
      <c r="AT231">
        <f>SUMIFS('Grid GenerationQueue'!AH$5:AH$467,'Grid GenerationQueue'!$AX$5:$AX$467,$B231,'Grid GenerationQueue'!$AY$5:$AY$467,$C231)</f>
        <v>0</v>
      </c>
      <c r="AU231">
        <f>SUMIFS('Grid GenerationQueue'!AI$5:AI$467,'Grid GenerationQueue'!$AX$5:$AX$467,$B231,'Grid GenerationQueue'!$AY$5:$AY$467,$C231)</f>
        <v>0</v>
      </c>
      <c r="AV231">
        <f>SUMIFS('Grid GenerationQueue'!AJ$5:AJ$467,'Grid GenerationQueue'!$AX$5:$AX$467,$B231,'Grid GenerationQueue'!$AY$5:$AY$467,$C231)</f>
        <v>0</v>
      </c>
      <c r="AW231">
        <f>SUMIFS('Grid GenerationQueue'!AK$5:AK$467,'Grid GenerationQueue'!$AX$5:$AX$467,$B231,'Grid GenerationQueue'!$AY$5:$AY$467,$C231)</f>
        <v>0</v>
      </c>
      <c r="AX231">
        <f>SUMIFS('Grid GenerationQueue'!AL$5:AL$467,'Grid GenerationQueue'!$AX$5:$AX$467,$B231,'Grid GenerationQueue'!$AY$5:$AY$467,$C231)</f>
        <v>0</v>
      </c>
      <c r="AY231">
        <f>SUMIFS('Grid GenerationQueue'!AM$5:AM$467,'Grid GenerationQueue'!$AX$5:$AX$467,$B231,'Grid GenerationQueue'!$AY$5:$AY$467,$C231)</f>
        <v>0</v>
      </c>
      <c r="AZ231">
        <f>SUMIFS('Grid GenerationQueue'!AN$5:AN$467,'Grid GenerationQueue'!$AX$5:$AX$467,$B231,'Grid GenerationQueue'!$AY$5:$AY$467,$C231)</f>
        <v>0</v>
      </c>
      <c r="BA231">
        <f>SUMIFS('Grid GenerationQueue'!AO$5:AO$467,'Grid GenerationQueue'!$AX$5:$AX$467,$B231,'Grid GenerationQueue'!$AY$5:$AY$467,$C231)</f>
        <v>0</v>
      </c>
      <c r="BB231">
        <f>SUMIFS('Grid GenerationQueue'!AP$5:AP$467,'Grid GenerationQueue'!$AX$5:$AX$467,$B231,'Grid GenerationQueue'!$AY$5:$AY$467,$C231)</f>
        <v>0</v>
      </c>
      <c r="BD231">
        <f>SUMIFS('Grid GenerationQueue'!AE$5:AE$467,'Grid GenerationQueue'!$AX$5:$AX$467,$B231,'Grid GenerationQueue'!$AY$5:$AY$467,$C231,'Grid GenerationQueue'!$BH$5:$BH$467,"Executed",'Grid GenerationQueue'!$BB$5:$BB$467,"&lt;"&amp;$BE$3)</f>
        <v>0</v>
      </c>
      <c r="BE231">
        <f>SUMIFS('Grid GenerationQueue'!AF$5:AF$467,'Grid GenerationQueue'!$AX$5:$AX$467,$B231,'Grid GenerationQueue'!$AY$5:$AY$467,$C231,'Grid GenerationQueue'!$BH$5:$BH$467,"Executed",'Grid GenerationQueue'!$BB$5:$BB$467,"&lt;"&amp;$BE$3)</f>
        <v>0</v>
      </c>
      <c r="BF231">
        <f>SUMIFS('Grid GenerationQueue'!AG$5:AG$467,'Grid GenerationQueue'!$AX$5:$AX$467,$B231,'Grid GenerationQueue'!$AY$5:$AY$467,$C231,'Grid GenerationQueue'!$BH$5:$BH$467,"Executed",'Grid GenerationQueue'!$BB$5:$BB$467,"&lt;"&amp;$BE$3)</f>
        <v>0</v>
      </c>
      <c r="BG231">
        <f>SUMIFS('Grid GenerationQueue'!AH$5:AH$467,'Grid GenerationQueue'!$AX$5:$AX$467,$B231,'Grid GenerationQueue'!$AY$5:$AY$467,$C231,'Grid GenerationQueue'!$BH$5:$BH$467,"Executed",'Grid GenerationQueue'!$BB$5:$BB$467,"&lt;"&amp;$BE$3)</f>
        <v>0</v>
      </c>
      <c r="BH231">
        <f>SUMIFS('Grid GenerationQueue'!AI$5:AI$467,'Grid GenerationQueue'!$AX$5:$AX$467,$B231,'Grid GenerationQueue'!$AY$5:$AY$467,$C231,'Grid GenerationQueue'!$BH$5:$BH$467,"Executed",'Grid GenerationQueue'!$BB$5:$BB$467,"&lt;"&amp;$BE$3)</f>
        <v>0</v>
      </c>
      <c r="BI231">
        <f>SUMIFS('Grid GenerationQueue'!AJ$5:AJ$467,'Grid GenerationQueue'!$AX$5:$AX$467,$B231,'Grid GenerationQueue'!$AY$5:$AY$467,$C231,'Grid GenerationQueue'!$BH$5:$BH$467,"Executed",'Grid GenerationQueue'!$BB$5:$BB$467,"&lt;"&amp;$BE$3)</f>
        <v>0</v>
      </c>
      <c r="BJ231">
        <f>SUMIFS('Grid GenerationQueue'!AK$5:AK$467,'Grid GenerationQueue'!$AX$5:$AX$467,$B231,'Grid GenerationQueue'!$AY$5:$AY$467,$C231,'Grid GenerationQueue'!$BH$5:$BH$467,"Executed",'Grid GenerationQueue'!$BB$5:$BB$467,"&lt;"&amp;$BE$3)</f>
        <v>0</v>
      </c>
      <c r="BK231">
        <f>SUMIFS('Grid GenerationQueue'!AL$5:AL$467,'Grid GenerationQueue'!$AX$5:$AX$467,$B231,'Grid GenerationQueue'!$AY$5:$AY$467,$C231,'Grid GenerationQueue'!$BH$5:$BH$467,"Executed",'Grid GenerationQueue'!$BB$5:$BB$467,"&lt;"&amp;$BE$3)</f>
        <v>0</v>
      </c>
      <c r="BL231">
        <f>SUMIFS('Grid GenerationQueue'!AM$5:AM$467,'Grid GenerationQueue'!$AX$5:$AX$467,$B231,'Grid GenerationQueue'!$AY$5:$AY$467,$C231,'Grid GenerationQueue'!$BH$5:$BH$467,"Executed",'Grid GenerationQueue'!$BB$5:$BB$467,"&lt;"&amp;$BE$3)</f>
        <v>0</v>
      </c>
      <c r="BM231">
        <f>SUMIFS('Grid GenerationQueue'!AN$5:AN$467,'Grid GenerationQueue'!$AX$5:$AX$467,$B231,'Grid GenerationQueue'!$AY$5:$AY$467,$C231,'Grid GenerationQueue'!$BH$5:$BH$467,"Executed",'Grid GenerationQueue'!$BB$5:$BB$467,"&lt;"&amp;$BE$3)</f>
        <v>0</v>
      </c>
      <c r="BN231">
        <f>SUMIFS('Grid GenerationQueue'!AO$5:AO$467,'Grid GenerationQueue'!$AX$5:$AX$467,$B231,'Grid GenerationQueue'!$AY$5:$AY$467,$C231,'Grid GenerationQueue'!$BH$5:$BH$467,"Executed",'Grid GenerationQueue'!$BB$5:$BB$467,"&lt;"&amp;$BE$3)</f>
        <v>0</v>
      </c>
      <c r="BO231">
        <f>SUMIFS('Grid GenerationQueue'!AP$5:AP$467,'Grid GenerationQueue'!$AX$5:$AX$467,$B231,'Grid GenerationQueue'!$AY$5:$AY$467,$C231,'Grid GenerationQueue'!$BH$5:$BH$467,"Executed",'Grid GenerationQueue'!$BB$5:$BB$467,"&lt;"&amp;$BE$3)</f>
        <v>0</v>
      </c>
      <c r="BQ231">
        <f>SUMIFS('Grid GenerationQueue'!AE$5:AE$467,'Grid GenerationQueue'!$AX$5:$AX$467,$B231,'Grid GenerationQueue'!$AY$5:$AY$467,$C231,'Grid GenerationQueue'!$BF$5:$BF$467,"&lt;&gt;"&amp;"",'Grid GenerationQueue'!$BB$5:$BB$467,"&lt;"&amp;$BE$3)</f>
        <v>0</v>
      </c>
      <c r="BR231">
        <f>SUMIFS('Grid GenerationQueue'!AF$5:AF$467,'Grid GenerationQueue'!$AX$5:$AX$467,$B231,'Grid GenerationQueue'!$AY$5:$AY$467,$C231,'Grid GenerationQueue'!$BF$5:$BF$467,"&lt;&gt;"&amp;"",'Grid GenerationQueue'!$BB$5:$BB$467,"&lt;"&amp;$BE$3)</f>
        <v>0</v>
      </c>
      <c r="BS231">
        <f>SUMIFS('Grid GenerationQueue'!AG$5:AG$467,'Grid GenerationQueue'!$AX$5:$AX$467,$B231,'Grid GenerationQueue'!$AY$5:$AY$467,$C231,'Grid GenerationQueue'!$BF$5:$BF$467,"&lt;&gt;"&amp;"",'Grid GenerationQueue'!$BB$5:$BB$467,"&lt;"&amp;$BE$3)</f>
        <v>0</v>
      </c>
      <c r="BT231">
        <f>SUMIFS('Grid GenerationQueue'!AH$5:AH$467,'Grid GenerationQueue'!$AX$5:$AX$467,$B231,'Grid GenerationQueue'!$AY$5:$AY$467,$C231,'Grid GenerationQueue'!$BF$5:$BF$467,"&lt;&gt;"&amp;"",'Grid GenerationQueue'!$BB$5:$BB$467,"&lt;"&amp;$BE$3)</f>
        <v>0</v>
      </c>
      <c r="BU231">
        <f>SUMIFS('Grid GenerationQueue'!AI$5:AI$467,'Grid GenerationQueue'!$AX$5:$AX$467,$B231,'Grid GenerationQueue'!$AY$5:$AY$467,$C231,'Grid GenerationQueue'!$BF$5:$BF$467,"&lt;&gt;"&amp;"",'Grid GenerationQueue'!$BB$5:$BB$467,"&lt;"&amp;$BE$3)</f>
        <v>0</v>
      </c>
      <c r="BV231">
        <f>SUMIFS('Grid GenerationQueue'!AJ$5:AJ$467,'Grid GenerationQueue'!$AX$5:$AX$467,$B231,'Grid GenerationQueue'!$AY$5:$AY$467,$C231,'Grid GenerationQueue'!$BF$5:$BF$467,"&lt;&gt;"&amp;"",'Grid GenerationQueue'!$BB$5:$BB$467,"&lt;"&amp;$BE$3)</f>
        <v>0</v>
      </c>
      <c r="BW231">
        <f>SUMIFS('Grid GenerationQueue'!AK$5:AK$467,'Grid GenerationQueue'!$AX$5:$AX$467,$B231,'Grid GenerationQueue'!$AY$5:$AY$467,$C231,'Grid GenerationQueue'!$BF$5:$BF$467,"&lt;&gt;"&amp;"",'Grid GenerationQueue'!$BB$5:$BB$467,"&lt;"&amp;$BE$3)</f>
        <v>0</v>
      </c>
      <c r="BX231">
        <f>SUMIFS('Grid GenerationQueue'!AL$5:AL$467,'Grid GenerationQueue'!$AX$5:$AX$467,$B231,'Grid GenerationQueue'!$AY$5:$AY$467,$C231,'Grid GenerationQueue'!$BF$5:$BF$467,"&lt;&gt;"&amp;"",'Grid GenerationQueue'!$BB$5:$BB$467,"&lt;"&amp;$BE$3)</f>
        <v>0</v>
      </c>
      <c r="BY231">
        <f>SUMIFS('Grid GenerationQueue'!AM$5:AM$467,'Grid GenerationQueue'!$AX$5:$AX$467,$B231,'Grid GenerationQueue'!$AY$5:$AY$467,$C231,'Grid GenerationQueue'!$BF$5:$BF$467,"&lt;&gt;"&amp;"",'Grid GenerationQueue'!$BB$5:$BB$467,"&lt;"&amp;$BE$3)</f>
        <v>0</v>
      </c>
      <c r="BZ231">
        <f>SUMIFS('Grid GenerationQueue'!AN$5:AN$467,'Grid GenerationQueue'!$AX$5:$AX$467,$B231,'Grid GenerationQueue'!$AY$5:$AY$467,$C231,'Grid GenerationQueue'!$BF$5:$BF$467,"&lt;&gt;"&amp;"",'Grid GenerationQueue'!$BB$5:$BB$467,"&lt;"&amp;$BE$3)</f>
        <v>0</v>
      </c>
      <c r="CA231">
        <f>SUMIFS('Grid GenerationQueue'!AO$5:AO$467,'Grid GenerationQueue'!$AX$5:$AX$467,$B231,'Grid GenerationQueue'!$AY$5:$AY$467,$C231,'Grid GenerationQueue'!$BF$5:$BF$467,"&lt;&gt;"&amp;"",'Grid GenerationQueue'!$BB$5:$BB$467,"&lt;"&amp;$BE$3)</f>
        <v>0</v>
      </c>
      <c r="CB231">
        <f>SUMIFS('Grid GenerationQueue'!AP$5:AP$467,'Grid GenerationQueue'!$AX$5:$AX$467,$B231,'Grid GenerationQueue'!$AY$5:$AY$467,$C231,'Grid GenerationQueue'!$BF$5:$BF$467,"&lt;&gt;"&amp;"",'Grid GenerationQueue'!$BB$5:$BB$467,"&lt;"&amp;$BE$3)</f>
        <v>0</v>
      </c>
      <c r="CD231">
        <f>SUMIFS('Grid GenerationQueue'!AE$5:AE$467,'Grid GenerationQueue'!$AX$5:$AX$467,$B231,'Grid GenerationQueue'!$AY$5:$AY$467,$C231,'Grid GenerationQueue'!$BB$5:$BB$467,"&lt;"&amp;$BE$3)</f>
        <v>0</v>
      </c>
      <c r="CE231">
        <f>SUMIFS('Grid GenerationQueue'!AF$5:AF$467,'Grid GenerationQueue'!$AX$5:$AX$467,$B231,'Grid GenerationQueue'!$AY$5:$AY$467,$C231,'Grid GenerationQueue'!$BB$5:$BB$467,"&lt;"&amp;$BE$3)</f>
        <v>0</v>
      </c>
      <c r="CF231">
        <f>SUMIFS('Grid GenerationQueue'!AG$5:AG$467,'Grid GenerationQueue'!$AX$5:$AX$467,$B231,'Grid GenerationQueue'!$AY$5:$AY$467,$C231,'Grid GenerationQueue'!$BB$5:$BB$467,"&lt;"&amp;$BE$3)</f>
        <v>0</v>
      </c>
      <c r="CG231">
        <f>SUMIFS('Grid GenerationQueue'!AH$5:AH$467,'Grid GenerationQueue'!$AX$5:$AX$467,$B231,'Grid GenerationQueue'!$AY$5:$AY$467,$C231,'Grid GenerationQueue'!$BB$5:$BB$467,"&lt;"&amp;$BE$3)</f>
        <v>0</v>
      </c>
      <c r="CH231">
        <f>SUMIFS('Grid GenerationQueue'!AI$5:AI$467,'Grid GenerationQueue'!$AX$5:$AX$467,$B231,'Grid GenerationQueue'!$AY$5:$AY$467,$C231,'Grid GenerationQueue'!$BB$5:$BB$467,"&lt;"&amp;$BE$3)</f>
        <v>0</v>
      </c>
      <c r="CI231">
        <f>SUMIFS('Grid GenerationQueue'!AJ$5:AJ$467,'Grid GenerationQueue'!$AX$5:$AX$467,$B231,'Grid GenerationQueue'!$AY$5:$AY$467,$C231,'Grid GenerationQueue'!$BB$5:$BB$467,"&lt;"&amp;$BE$3)</f>
        <v>0</v>
      </c>
      <c r="CJ231">
        <f>SUMIFS('Grid GenerationQueue'!AK$5:AK$467,'Grid GenerationQueue'!$AX$5:$AX$467,$B231,'Grid GenerationQueue'!$AY$5:$AY$467,$C231,'Grid GenerationQueue'!$BB$5:$BB$467,"&lt;"&amp;$BE$3)</f>
        <v>0</v>
      </c>
      <c r="CK231">
        <f>SUMIFS('Grid GenerationQueue'!AL$5:AL$467,'Grid GenerationQueue'!$AX$5:$AX$467,$B231,'Grid GenerationQueue'!$AY$5:$AY$467,$C231,'Grid GenerationQueue'!$BB$5:$BB$467,"&lt;"&amp;$BE$3)</f>
        <v>0</v>
      </c>
      <c r="CL231">
        <f>SUMIFS('Grid GenerationQueue'!AM$5:AM$467,'Grid GenerationQueue'!$AX$5:$AX$467,$B231,'Grid GenerationQueue'!$AY$5:$AY$467,$C231,'Grid GenerationQueue'!$BB$5:$BB$467,"&lt;"&amp;$BE$3)</f>
        <v>0</v>
      </c>
      <c r="CM231">
        <f>SUMIFS('Grid GenerationQueue'!AN$5:AN$467,'Grid GenerationQueue'!$AX$5:$AX$467,$B231,'Grid GenerationQueue'!$AY$5:$AY$467,$C231,'Grid GenerationQueue'!$BB$5:$BB$467,"&lt;"&amp;$BE$3)</f>
        <v>0</v>
      </c>
      <c r="CN231">
        <f>SUMIFS('Grid GenerationQueue'!AO$5:AO$467,'Grid GenerationQueue'!$AX$5:$AX$467,$B231,'Grid GenerationQueue'!$AY$5:$AY$467,$C231,'Grid GenerationQueue'!$BB$5:$BB$467,"&lt;"&amp;$BE$3)</f>
        <v>0</v>
      </c>
      <c r="CO231">
        <f>SUMIFS('Grid GenerationQueue'!AP$5:AP$467,'Grid GenerationQueue'!$AX$5:$AX$467,$B231,'Grid GenerationQueue'!$AY$5:$AY$467,$C231,'Grid GenerationQueue'!$BB$5:$BB$467,"&lt;"&amp;$BE$3)</f>
        <v>0</v>
      </c>
    </row>
    <row r="232" spans="1:93" x14ac:dyDescent="0.35">
      <c r="A232" t="s">
        <v>4648</v>
      </c>
      <c r="B232" t="s">
        <v>4747</v>
      </c>
      <c r="C232">
        <v>230</v>
      </c>
      <c r="D232">
        <f>SUMIFS('Grid GenerationQueue'!AE$5:AE$467,'Grid GenerationQueue'!$AX$5:$AX$467,$B232,'Grid GenerationQueue'!$AY$5:$AY$467,$C232,'Grid GenerationQueue'!$BI$5:$BI$467,"&lt;4")</f>
        <v>0</v>
      </c>
      <c r="E232">
        <f>SUMIFS('Grid GenerationQueue'!AF$5:AF$467,'Grid GenerationQueue'!$AX$5:$AX$467,$B232,'Grid GenerationQueue'!$AY$5:$AY$467,$C232,'Grid GenerationQueue'!$BI$5:$BI$467,"&lt;4")</f>
        <v>0</v>
      </c>
      <c r="F232">
        <f>SUMIFS('Grid GenerationQueue'!AG$5:AG$467,'Grid GenerationQueue'!$AX$5:$AX$467,$B232,'Grid GenerationQueue'!$AY$5:$AY$467,$C232,'Grid GenerationQueue'!$BI$5:$BI$467,"&lt;4")</f>
        <v>0</v>
      </c>
      <c r="G232">
        <f>SUMIFS('Grid GenerationQueue'!AH$5:AH$467,'Grid GenerationQueue'!$AX$5:$AX$467,$B232,'Grid GenerationQueue'!$AY$5:$AY$467,$C232,'Grid GenerationQueue'!$BI$5:$BI$467,"&lt;4")</f>
        <v>0</v>
      </c>
      <c r="H232">
        <f>SUMIFS('Grid GenerationQueue'!AI$5:AI$467,'Grid GenerationQueue'!$AX$5:$AX$467,$B232,'Grid GenerationQueue'!$AY$5:$AY$467,$C232,'Grid GenerationQueue'!$BI$5:$BI$467,"&lt;4")</f>
        <v>0</v>
      </c>
      <c r="I232">
        <f>SUMIFS('Grid GenerationQueue'!AJ$5:AJ$467,'Grid GenerationQueue'!$AX$5:$AX$467,$B232,'Grid GenerationQueue'!$AY$5:$AY$467,$C232,'Grid GenerationQueue'!$BI$5:$BI$467,"&lt;4")</f>
        <v>0</v>
      </c>
      <c r="J232">
        <f>SUMIFS('Grid GenerationQueue'!AK$5:AK$467,'Grid GenerationQueue'!$AX$5:$AX$467,$B232,'Grid GenerationQueue'!$AY$5:$AY$467,$C232,'Grid GenerationQueue'!$BI$5:$BI$467,"&lt;4")</f>
        <v>0</v>
      </c>
      <c r="K232">
        <f>SUMIFS('Grid GenerationQueue'!AL$5:AL$467,'Grid GenerationQueue'!$AX$5:$AX$467,$B232,'Grid GenerationQueue'!$AY$5:$AY$467,$C232,'Grid GenerationQueue'!$BI$5:$BI$467,"&lt;4")</f>
        <v>0</v>
      </c>
      <c r="L232">
        <f>SUMIFS('Grid GenerationQueue'!AM$5:AM$467,'Grid GenerationQueue'!$AX$5:$AX$467,$B232,'Grid GenerationQueue'!$AY$5:$AY$467,$C232,'Grid GenerationQueue'!$BI$5:$BI$467,"&lt;4")</f>
        <v>0</v>
      </c>
      <c r="M232">
        <f>SUMIFS('Grid GenerationQueue'!AN$5:AN$467,'Grid GenerationQueue'!$AX$5:$AX$467,$B232,'Grid GenerationQueue'!$AY$5:$AY$467,$C232,'Grid GenerationQueue'!$BI$5:$BI$467,"&lt;4")</f>
        <v>0</v>
      </c>
      <c r="N232">
        <f>SUMIFS('Grid GenerationQueue'!AO$5:AO$467,'Grid GenerationQueue'!$AX$5:$AX$467,$B232,'Grid GenerationQueue'!$AY$5:$AY$467,$C232,'Grid GenerationQueue'!$BI$5:$BI$467,"&lt;4")</f>
        <v>0</v>
      </c>
      <c r="O232">
        <f>SUMIFS('Grid GenerationQueue'!AP$5:AP$467,'Grid GenerationQueue'!$AX$5:$AX$467,$B232,'Grid GenerationQueue'!$AY$5:$AY$467,$C232,'Grid GenerationQueue'!$BI$5:$BI$467,"&lt;4")</f>
        <v>0</v>
      </c>
      <c r="Q232">
        <f>SUMIFS('Grid GenerationQueue'!AE$5:AE$467,'Grid GenerationQueue'!$AX$5:$AX$467,$B232,'Grid GenerationQueue'!$AY$5:$AY$467,$C232,'Grid GenerationQueue'!$BH$5:$BH$467,"Executed")</f>
        <v>0</v>
      </c>
      <c r="R232">
        <f>SUMIFS('Grid GenerationQueue'!AF$5:AF$467,'Grid GenerationQueue'!$AX$5:$AX$467,$B232,'Grid GenerationQueue'!$AY$5:$AY$467,$C232,'Grid GenerationQueue'!$BH$5:$BH$467,"Executed")</f>
        <v>0</v>
      </c>
      <c r="S232">
        <f>SUMIFS('Grid GenerationQueue'!AG$5:AG$467,'Grid GenerationQueue'!$AX$5:$AX$467,$B232,'Grid GenerationQueue'!$AY$5:$AY$467,$C232,'Grid GenerationQueue'!$BH$5:$BH$467,"Executed")</f>
        <v>0</v>
      </c>
      <c r="T232">
        <f>SUMIFS('Grid GenerationQueue'!AH$5:AH$467,'Grid GenerationQueue'!$AX$5:$AX$467,$B232,'Grid GenerationQueue'!$AY$5:$AY$467,$C232,'Grid GenerationQueue'!$BH$5:$BH$467,"Executed")</f>
        <v>0</v>
      </c>
      <c r="U232">
        <f>SUMIFS('Grid GenerationQueue'!AI$5:AI$467,'Grid GenerationQueue'!$AX$5:$AX$467,$B232,'Grid GenerationQueue'!$AY$5:$AY$467,$C232,'Grid GenerationQueue'!$BH$5:$BH$467,"Executed")</f>
        <v>0</v>
      </c>
      <c r="V232">
        <f>SUMIFS('Grid GenerationQueue'!AJ$5:AJ$467,'Grid GenerationQueue'!$AX$5:$AX$467,$B232,'Grid GenerationQueue'!$AY$5:$AY$467,$C232,'Grid GenerationQueue'!$BH$5:$BH$467,"Executed")</f>
        <v>0</v>
      </c>
      <c r="W232">
        <f>SUMIFS('Grid GenerationQueue'!AK$5:AK$467,'Grid GenerationQueue'!$AX$5:$AX$467,$B232,'Grid GenerationQueue'!$AY$5:$AY$467,$C232,'Grid GenerationQueue'!$BH$5:$BH$467,"Executed")</f>
        <v>0</v>
      </c>
      <c r="X232">
        <f>SUMIFS('Grid GenerationQueue'!AL$5:AL$467,'Grid GenerationQueue'!$AX$5:$AX$467,$B232,'Grid GenerationQueue'!$AY$5:$AY$467,$C232,'Grid GenerationQueue'!$BH$5:$BH$467,"Executed")</f>
        <v>0</v>
      </c>
      <c r="Y232">
        <f>SUMIFS('Grid GenerationQueue'!AM$5:AM$467,'Grid GenerationQueue'!$AX$5:$AX$467,$B232,'Grid GenerationQueue'!$AY$5:$AY$467,$C232,'Grid GenerationQueue'!$BH$5:$BH$467,"Executed")</f>
        <v>0</v>
      </c>
      <c r="Z232">
        <f>SUMIFS('Grid GenerationQueue'!AN$5:AN$467,'Grid GenerationQueue'!$AX$5:$AX$467,$B232,'Grid GenerationQueue'!$AY$5:$AY$467,$C232,'Grid GenerationQueue'!$BH$5:$BH$467,"Executed")</f>
        <v>0</v>
      </c>
      <c r="AA232">
        <f>SUMIFS('Grid GenerationQueue'!AO$5:AO$467,'Grid GenerationQueue'!$AX$5:$AX$467,$B232,'Grid GenerationQueue'!$AY$5:$AY$467,$C232,'Grid GenerationQueue'!$BH$5:$BH$467,"Executed")</f>
        <v>0</v>
      </c>
      <c r="AB232">
        <f>SUMIFS('Grid GenerationQueue'!AP$5:AP$467,'Grid GenerationQueue'!$AX$5:$AX$467,$B232,'Grid GenerationQueue'!$AY$5:$AY$467,$C232,'Grid GenerationQueue'!$BH$5:$BH$467,"Executed")</f>
        <v>0</v>
      </c>
      <c r="AD232">
        <f>SUMIFS('Grid GenerationQueue'!AE$5:AE$467,'Grid GenerationQueue'!$AX$5:$AX$467,$B232,'Grid GenerationQueue'!$AY$5:$AY$467,$C232,'Grid GenerationQueue'!$BF$5:$BF$467,"&lt;&gt;"&amp;"")</f>
        <v>0</v>
      </c>
      <c r="AE232">
        <f>SUMIFS('Grid GenerationQueue'!AF$5:AF$467,'Grid GenerationQueue'!$AX$5:$AX$467,$B232,'Grid GenerationQueue'!$AY$5:$AY$467,$C232,'Grid GenerationQueue'!$BF$5:$BF$467,"&lt;&gt;"&amp;"")</f>
        <v>0</v>
      </c>
      <c r="AF232">
        <f>SUMIFS('Grid GenerationQueue'!AG$5:AG$467,'Grid GenerationQueue'!$AX$5:$AX$467,$B232,'Grid GenerationQueue'!$AY$5:$AY$467,$C232,'Grid GenerationQueue'!$BF$5:$BF$467,"&lt;&gt;"&amp;"")</f>
        <v>0</v>
      </c>
      <c r="AG232">
        <f>SUMIFS('Grid GenerationQueue'!AH$5:AH$467,'Grid GenerationQueue'!$AX$5:$AX$467,$B232,'Grid GenerationQueue'!$AY$5:$AY$467,$C232,'Grid GenerationQueue'!$BF$5:$BF$467,"&lt;&gt;"&amp;"")</f>
        <v>0</v>
      </c>
      <c r="AH232">
        <f>SUMIFS('Grid GenerationQueue'!AI$5:AI$467,'Grid GenerationQueue'!$AX$5:$AX$467,$B232,'Grid GenerationQueue'!$AY$5:$AY$467,$C232,'Grid GenerationQueue'!$BF$5:$BF$467,"&lt;&gt;"&amp;"")</f>
        <v>0</v>
      </c>
      <c r="AI232">
        <f>SUMIFS('Grid GenerationQueue'!AJ$5:AJ$467,'Grid GenerationQueue'!$AX$5:$AX$467,$B232,'Grid GenerationQueue'!$AY$5:$AY$467,$C232,'Grid GenerationQueue'!$BF$5:$BF$467,"&lt;&gt;"&amp;"")</f>
        <v>0</v>
      </c>
      <c r="AJ232">
        <f>SUMIFS('Grid GenerationQueue'!AK$5:AK$467,'Grid GenerationQueue'!$AX$5:$AX$467,$B232,'Grid GenerationQueue'!$AY$5:$AY$467,$C232,'Grid GenerationQueue'!$BF$5:$BF$467,"&lt;&gt;"&amp;"")</f>
        <v>0</v>
      </c>
      <c r="AK232">
        <f>SUMIFS('Grid GenerationQueue'!AL$5:AL$467,'Grid GenerationQueue'!$AX$5:$AX$467,$B232,'Grid GenerationQueue'!$AY$5:$AY$467,$C232,'Grid GenerationQueue'!$BF$5:$BF$467,"&lt;&gt;"&amp;"")</f>
        <v>0</v>
      </c>
      <c r="AL232">
        <f>SUMIFS('Grid GenerationQueue'!AM$5:AM$467,'Grid GenerationQueue'!$AX$5:$AX$467,$B232,'Grid GenerationQueue'!$AY$5:$AY$467,$C232,'Grid GenerationQueue'!$BF$5:$BF$467,"&lt;&gt;"&amp;"")</f>
        <v>0</v>
      </c>
      <c r="AM232">
        <f>SUMIFS('Grid GenerationQueue'!AN$5:AN$467,'Grid GenerationQueue'!$AX$5:$AX$467,$B232,'Grid GenerationQueue'!$AY$5:$AY$467,$C232,'Grid GenerationQueue'!$BF$5:$BF$467,"&lt;&gt;"&amp;"")</f>
        <v>0</v>
      </c>
      <c r="AN232">
        <f>SUMIFS('Grid GenerationQueue'!AO$5:AO$467,'Grid GenerationQueue'!$AX$5:$AX$467,$B232,'Grid GenerationQueue'!$AY$5:$AY$467,$C232,'Grid GenerationQueue'!$BF$5:$BF$467,"&lt;&gt;"&amp;"")</f>
        <v>0</v>
      </c>
      <c r="AO232">
        <f>SUMIFS('Grid GenerationQueue'!AP$5:AP$467,'Grid GenerationQueue'!$AX$5:$AX$467,$B232,'Grid GenerationQueue'!$AY$5:$AY$467,$C232,'Grid GenerationQueue'!$BF$5:$BF$467,"&lt;&gt;"&amp;"")</f>
        <v>0</v>
      </c>
      <c r="AQ232">
        <f>SUMIFS('Grid GenerationQueue'!AE$5:AE$467,'Grid GenerationQueue'!$AX$5:$AX$467,$B232,'Grid GenerationQueue'!$AY$5:$AY$467,$C232)</f>
        <v>0</v>
      </c>
      <c r="AR232">
        <f>SUMIFS('Grid GenerationQueue'!AF$5:AF$467,'Grid GenerationQueue'!$AX$5:$AX$467,$B232,'Grid GenerationQueue'!$AY$5:$AY$467,$C232)</f>
        <v>0</v>
      </c>
      <c r="AS232">
        <f>SUMIFS('Grid GenerationQueue'!AG$5:AG$467,'Grid GenerationQueue'!$AX$5:$AX$467,$B232,'Grid GenerationQueue'!$AY$5:$AY$467,$C232)</f>
        <v>0</v>
      </c>
      <c r="AT232">
        <f>SUMIFS('Grid GenerationQueue'!AH$5:AH$467,'Grid GenerationQueue'!$AX$5:$AX$467,$B232,'Grid GenerationQueue'!$AY$5:$AY$467,$C232)</f>
        <v>0</v>
      </c>
      <c r="AU232">
        <f>SUMIFS('Grid GenerationQueue'!AI$5:AI$467,'Grid GenerationQueue'!$AX$5:$AX$467,$B232,'Grid GenerationQueue'!$AY$5:$AY$467,$C232)</f>
        <v>0</v>
      </c>
      <c r="AV232">
        <f>SUMIFS('Grid GenerationQueue'!AJ$5:AJ$467,'Grid GenerationQueue'!$AX$5:$AX$467,$B232,'Grid GenerationQueue'!$AY$5:$AY$467,$C232)</f>
        <v>0</v>
      </c>
      <c r="AW232">
        <f>SUMIFS('Grid GenerationQueue'!AK$5:AK$467,'Grid GenerationQueue'!$AX$5:$AX$467,$B232,'Grid GenerationQueue'!$AY$5:$AY$467,$C232)</f>
        <v>0</v>
      </c>
      <c r="AX232">
        <f>SUMIFS('Grid GenerationQueue'!AL$5:AL$467,'Grid GenerationQueue'!$AX$5:$AX$467,$B232,'Grid GenerationQueue'!$AY$5:$AY$467,$C232)</f>
        <v>0</v>
      </c>
      <c r="AY232">
        <f>SUMIFS('Grid GenerationQueue'!AM$5:AM$467,'Grid GenerationQueue'!$AX$5:$AX$467,$B232,'Grid GenerationQueue'!$AY$5:$AY$467,$C232)</f>
        <v>0</v>
      </c>
      <c r="AZ232">
        <f>SUMIFS('Grid GenerationQueue'!AN$5:AN$467,'Grid GenerationQueue'!$AX$5:$AX$467,$B232,'Grid GenerationQueue'!$AY$5:$AY$467,$C232)</f>
        <v>0</v>
      </c>
      <c r="BA232">
        <f>SUMIFS('Grid GenerationQueue'!AO$5:AO$467,'Grid GenerationQueue'!$AX$5:$AX$467,$B232,'Grid GenerationQueue'!$AY$5:$AY$467,$C232)</f>
        <v>0</v>
      </c>
      <c r="BB232">
        <f>SUMIFS('Grid GenerationQueue'!AP$5:AP$467,'Grid GenerationQueue'!$AX$5:$AX$467,$B232,'Grid GenerationQueue'!$AY$5:$AY$467,$C232)</f>
        <v>0</v>
      </c>
      <c r="BD232">
        <f>SUMIFS('Grid GenerationQueue'!AE$5:AE$467,'Grid GenerationQueue'!$AX$5:$AX$467,$B232,'Grid GenerationQueue'!$AY$5:$AY$467,$C232,'Grid GenerationQueue'!$BH$5:$BH$467,"Executed",'Grid GenerationQueue'!$BB$5:$BB$467,"&lt;"&amp;$BE$3)</f>
        <v>0</v>
      </c>
      <c r="BE232">
        <f>SUMIFS('Grid GenerationQueue'!AF$5:AF$467,'Grid GenerationQueue'!$AX$5:$AX$467,$B232,'Grid GenerationQueue'!$AY$5:$AY$467,$C232,'Grid GenerationQueue'!$BH$5:$BH$467,"Executed",'Grid GenerationQueue'!$BB$5:$BB$467,"&lt;"&amp;$BE$3)</f>
        <v>0</v>
      </c>
      <c r="BF232">
        <f>SUMIFS('Grid GenerationQueue'!AG$5:AG$467,'Grid GenerationQueue'!$AX$5:$AX$467,$B232,'Grid GenerationQueue'!$AY$5:$AY$467,$C232,'Grid GenerationQueue'!$BH$5:$BH$467,"Executed",'Grid GenerationQueue'!$BB$5:$BB$467,"&lt;"&amp;$BE$3)</f>
        <v>0</v>
      </c>
      <c r="BG232">
        <f>SUMIFS('Grid GenerationQueue'!AH$5:AH$467,'Grid GenerationQueue'!$AX$5:$AX$467,$B232,'Grid GenerationQueue'!$AY$5:$AY$467,$C232,'Grid GenerationQueue'!$BH$5:$BH$467,"Executed",'Grid GenerationQueue'!$BB$5:$BB$467,"&lt;"&amp;$BE$3)</f>
        <v>0</v>
      </c>
      <c r="BH232">
        <f>SUMIFS('Grid GenerationQueue'!AI$5:AI$467,'Grid GenerationQueue'!$AX$5:$AX$467,$B232,'Grid GenerationQueue'!$AY$5:$AY$467,$C232,'Grid GenerationQueue'!$BH$5:$BH$467,"Executed",'Grid GenerationQueue'!$BB$5:$BB$467,"&lt;"&amp;$BE$3)</f>
        <v>0</v>
      </c>
      <c r="BI232">
        <f>SUMIFS('Grid GenerationQueue'!AJ$5:AJ$467,'Grid GenerationQueue'!$AX$5:$AX$467,$B232,'Grid GenerationQueue'!$AY$5:$AY$467,$C232,'Grid GenerationQueue'!$BH$5:$BH$467,"Executed",'Grid GenerationQueue'!$BB$5:$BB$467,"&lt;"&amp;$BE$3)</f>
        <v>0</v>
      </c>
      <c r="BJ232">
        <f>SUMIFS('Grid GenerationQueue'!AK$5:AK$467,'Grid GenerationQueue'!$AX$5:$AX$467,$B232,'Grid GenerationQueue'!$AY$5:$AY$467,$C232,'Grid GenerationQueue'!$BH$5:$BH$467,"Executed",'Grid GenerationQueue'!$BB$5:$BB$467,"&lt;"&amp;$BE$3)</f>
        <v>0</v>
      </c>
      <c r="BK232">
        <f>SUMIFS('Grid GenerationQueue'!AL$5:AL$467,'Grid GenerationQueue'!$AX$5:$AX$467,$B232,'Grid GenerationQueue'!$AY$5:$AY$467,$C232,'Grid GenerationQueue'!$BH$5:$BH$467,"Executed",'Grid GenerationQueue'!$BB$5:$BB$467,"&lt;"&amp;$BE$3)</f>
        <v>0</v>
      </c>
      <c r="BL232">
        <f>SUMIFS('Grid GenerationQueue'!AM$5:AM$467,'Grid GenerationQueue'!$AX$5:$AX$467,$B232,'Grid GenerationQueue'!$AY$5:$AY$467,$C232,'Grid GenerationQueue'!$BH$5:$BH$467,"Executed",'Grid GenerationQueue'!$BB$5:$BB$467,"&lt;"&amp;$BE$3)</f>
        <v>0</v>
      </c>
      <c r="BM232">
        <f>SUMIFS('Grid GenerationQueue'!AN$5:AN$467,'Grid GenerationQueue'!$AX$5:$AX$467,$B232,'Grid GenerationQueue'!$AY$5:$AY$467,$C232,'Grid GenerationQueue'!$BH$5:$BH$467,"Executed",'Grid GenerationQueue'!$BB$5:$BB$467,"&lt;"&amp;$BE$3)</f>
        <v>0</v>
      </c>
      <c r="BN232">
        <f>SUMIFS('Grid GenerationQueue'!AO$5:AO$467,'Grid GenerationQueue'!$AX$5:$AX$467,$B232,'Grid GenerationQueue'!$AY$5:$AY$467,$C232,'Grid GenerationQueue'!$BH$5:$BH$467,"Executed",'Grid GenerationQueue'!$BB$5:$BB$467,"&lt;"&amp;$BE$3)</f>
        <v>0</v>
      </c>
      <c r="BO232">
        <f>SUMIFS('Grid GenerationQueue'!AP$5:AP$467,'Grid GenerationQueue'!$AX$5:$AX$467,$B232,'Grid GenerationQueue'!$AY$5:$AY$467,$C232,'Grid GenerationQueue'!$BH$5:$BH$467,"Executed",'Grid GenerationQueue'!$BB$5:$BB$467,"&lt;"&amp;$BE$3)</f>
        <v>0</v>
      </c>
      <c r="BQ232">
        <f>SUMIFS('Grid GenerationQueue'!AE$5:AE$467,'Grid GenerationQueue'!$AX$5:$AX$467,$B232,'Grid GenerationQueue'!$AY$5:$AY$467,$C232,'Grid GenerationQueue'!$BF$5:$BF$467,"&lt;&gt;"&amp;"",'Grid GenerationQueue'!$BB$5:$BB$467,"&lt;"&amp;$BE$3)</f>
        <v>0</v>
      </c>
      <c r="BR232">
        <f>SUMIFS('Grid GenerationQueue'!AF$5:AF$467,'Grid GenerationQueue'!$AX$5:$AX$467,$B232,'Grid GenerationQueue'!$AY$5:$AY$467,$C232,'Grid GenerationQueue'!$BF$5:$BF$467,"&lt;&gt;"&amp;"",'Grid GenerationQueue'!$BB$5:$BB$467,"&lt;"&amp;$BE$3)</f>
        <v>0</v>
      </c>
      <c r="BS232">
        <f>SUMIFS('Grid GenerationQueue'!AG$5:AG$467,'Grid GenerationQueue'!$AX$5:$AX$467,$B232,'Grid GenerationQueue'!$AY$5:$AY$467,$C232,'Grid GenerationQueue'!$BF$5:$BF$467,"&lt;&gt;"&amp;"",'Grid GenerationQueue'!$BB$5:$BB$467,"&lt;"&amp;$BE$3)</f>
        <v>0</v>
      </c>
      <c r="BT232">
        <f>SUMIFS('Grid GenerationQueue'!AH$5:AH$467,'Grid GenerationQueue'!$AX$5:$AX$467,$B232,'Grid GenerationQueue'!$AY$5:$AY$467,$C232,'Grid GenerationQueue'!$BF$5:$BF$467,"&lt;&gt;"&amp;"",'Grid GenerationQueue'!$BB$5:$BB$467,"&lt;"&amp;$BE$3)</f>
        <v>0</v>
      </c>
      <c r="BU232">
        <f>SUMIFS('Grid GenerationQueue'!AI$5:AI$467,'Grid GenerationQueue'!$AX$5:$AX$467,$B232,'Grid GenerationQueue'!$AY$5:$AY$467,$C232,'Grid GenerationQueue'!$BF$5:$BF$467,"&lt;&gt;"&amp;"",'Grid GenerationQueue'!$BB$5:$BB$467,"&lt;"&amp;$BE$3)</f>
        <v>0</v>
      </c>
      <c r="BV232">
        <f>SUMIFS('Grid GenerationQueue'!AJ$5:AJ$467,'Grid GenerationQueue'!$AX$5:$AX$467,$B232,'Grid GenerationQueue'!$AY$5:$AY$467,$C232,'Grid GenerationQueue'!$BF$5:$BF$467,"&lt;&gt;"&amp;"",'Grid GenerationQueue'!$BB$5:$BB$467,"&lt;"&amp;$BE$3)</f>
        <v>0</v>
      </c>
      <c r="BW232">
        <f>SUMIFS('Grid GenerationQueue'!AK$5:AK$467,'Grid GenerationQueue'!$AX$5:$AX$467,$B232,'Grid GenerationQueue'!$AY$5:$AY$467,$C232,'Grid GenerationQueue'!$BF$5:$BF$467,"&lt;&gt;"&amp;"",'Grid GenerationQueue'!$BB$5:$BB$467,"&lt;"&amp;$BE$3)</f>
        <v>0</v>
      </c>
      <c r="BX232">
        <f>SUMIFS('Grid GenerationQueue'!AL$5:AL$467,'Grid GenerationQueue'!$AX$5:$AX$467,$B232,'Grid GenerationQueue'!$AY$5:$AY$467,$C232,'Grid GenerationQueue'!$BF$5:$BF$467,"&lt;&gt;"&amp;"",'Grid GenerationQueue'!$BB$5:$BB$467,"&lt;"&amp;$BE$3)</f>
        <v>0</v>
      </c>
      <c r="BY232">
        <f>SUMIFS('Grid GenerationQueue'!AM$5:AM$467,'Grid GenerationQueue'!$AX$5:$AX$467,$B232,'Grid GenerationQueue'!$AY$5:$AY$467,$C232,'Grid GenerationQueue'!$BF$5:$BF$467,"&lt;&gt;"&amp;"",'Grid GenerationQueue'!$BB$5:$BB$467,"&lt;"&amp;$BE$3)</f>
        <v>0</v>
      </c>
      <c r="BZ232">
        <f>SUMIFS('Grid GenerationQueue'!AN$5:AN$467,'Grid GenerationQueue'!$AX$5:$AX$467,$B232,'Grid GenerationQueue'!$AY$5:$AY$467,$C232,'Grid GenerationQueue'!$BF$5:$BF$467,"&lt;&gt;"&amp;"",'Grid GenerationQueue'!$BB$5:$BB$467,"&lt;"&amp;$BE$3)</f>
        <v>0</v>
      </c>
      <c r="CA232">
        <f>SUMIFS('Grid GenerationQueue'!AO$5:AO$467,'Grid GenerationQueue'!$AX$5:$AX$467,$B232,'Grid GenerationQueue'!$AY$5:$AY$467,$C232,'Grid GenerationQueue'!$BF$5:$BF$467,"&lt;&gt;"&amp;"",'Grid GenerationQueue'!$BB$5:$BB$467,"&lt;"&amp;$BE$3)</f>
        <v>0</v>
      </c>
      <c r="CB232">
        <f>SUMIFS('Grid GenerationQueue'!AP$5:AP$467,'Grid GenerationQueue'!$AX$5:$AX$467,$B232,'Grid GenerationQueue'!$AY$5:$AY$467,$C232,'Grid GenerationQueue'!$BF$5:$BF$467,"&lt;&gt;"&amp;"",'Grid GenerationQueue'!$BB$5:$BB$467,"&lt;"&amp;$BE$3)</f>
        <v>0</v>
      </c>
      <c r="CD232">
        <f>SUMIFS('Grid GenerationQueue'!AE$5:AE$467,'Grid GenerationQueue'!$AX$5:$AX$467,$B232,'Grid GenerationQueue'!$AY$5:$AY$467,$C232,'Grid GenerationQueue'!$BB$5:$BB$467,"&lt;"&amp;$BE$3)</f>
        <v>0</v>
      </c>
      <c r="CE232">
        <f>SUMIFS('Grid GenerationQueue'!AF$5:AF$467,'Grid GenerationQueue'!$AX$5:$AX$467,$B232,'Grid GenerationQueue'!$AY$5:$AY$467,$C232,'Grid GenerationQueue'!$BB$5:$BB$467,"&lt;"&amp;$BE$3)</f>
        <v>0</v>
      </c>
      <c r="CF232">
        <f>SUMIFS('Grid GenerationQueue'!AG$5:AG$467,'Grid GenerationQueue'!$AX$5:$AX$467,$B232,'Grid GenerationQueue'!$AY$5:$AY$467,$C232,'Grid GenerationQueue'!$BB$5:$BB$467,"&lt;"&amp;$BE$3)</f>
        <v>0</v>
      </c>
      <c r="CG232">
        <f>SUMIFS('Grid GenerationQueue'!AH$5:AH$467,'Grid GenerationQueue'!$AX$5:$AX$467,$B232,'Grid GenerationQueue'!$AY$5:$AY$467,$C232,'Grid GenerationQueue'!$BB$5:$BB$467,"&lt;"&amp;$BE$3)</f>
        <v>0</v>
      </c>
      <c r="CH232">
        <f>SUMIFS('Grid GenerationQueue'!AI$5:AI$467,'Grid GenerationQueue'!$AX$5:$AX$467,$B232,'Grid GenerationQueue'!$AY$5:$AY$467,$C232,'Grid GenerationQueue'!$BB$5:$BB$467,"&lt;"&amp;$BE$3)</f>
        <v>0</v>
      </c>
      <c r="CI232">
        <f>SUMIFS('Grid GenerationQueue'!AJ$5:AJ$467,'Grid GenerationQueue'!$AX$5:$AX$467,$B232,'Grid GenerationQueue'!$AY$5:$AY$467,$C232,'Grid GenerationQueue'!$BB$5:$BB$467,"&lt;"&amp;$BE$3)</f>
        <v>0</v>
      </c>
      <c r="CJ232">
        <f>SUMIFS('Grid GenerationQueue'!AK$5:AK$467,'Grid GenerationQueue'!$AX$5:$AX$467,$B232,'Grid GenerationQueue'!$AY$5:$AY$467,$C232,'Grid GenerationQueue'!$BB$5:$BB$467,"&lt;"&amp;$BE$3)</f>
        <v>0</v>
      </c>
      <c r="CK232">
        <f>SUMIFS('Grid GenerationQueue'!AL$5:AL$467,'Grid GenerationQueue'!$AX$5:$AX$467,$B232,'Grid GenerationQueue'!$AY$5:$AY$467,$C232,'Grid GenerationQueue'!$BB$5:$BB$467,"&lt;"&amp;$BE$3)</f>
        <v>0</v>
      </c>
      <c r="CL232">
        <f>SUMIFS('Grid GenerationQueue'!AM$5:AM$467,'Grid GenerationQueue'!$AX$5:$AX$467,$B232,'Grid GenerationQueue'!$AY$5:$AY$467,$C232,'Grid GenerationQueue'!$BB$5:$BB$467,"&lt;"&amp;$BE$3)</f>
        <v>0</v>
      </c>
      <c r="CM232">
        <f>SUMIFS('Grid GenerationQueue'!AN$5:AN$467,'Grid GenerationQueue'!$AX$5:$AX$467,$B232,'Grid GenerationQueue'!$AY$5:$AY$467,$C232,'Grid GenerationQueue'!$BB$5:$BB$467,"&lt;"&amp;$BE$3)</f>
        <v>0</v>
      </c>
      <c r="CN232">
        <f>SUMIFS('Grid GenerationQueue'!AO$5:AO$467,'Grid GenerationQueue'!$AX$5:$AX$467,$B232,'Grid GenerationQueue'!$AY$5:$AY$467,$C232,'Grid GenerationQueue'!$BB$5:$BB$467,"&lt;"&amp;$BE$3)</f>
        <v>0</v>
      </c>
      <c r="CO232">
        <f>SUMIFS('Grid GenerationQueue'!AP$5:AP$467,'Grid GenerationQueue'!$AX$5:$AX$467,$B232,'Grid GenerationQueue'!$AY$5:$AY$467,$C232,'Grid GenerationQueue'!$BB$5:$BB$467,"&lt;"&amp;$BE$3)</f>
        <v>0</v>
      </c>
    </row>
    <row r="233" spans="1:93" x14ac:dyDescent="0.35">
      <c r="A233" t="s">
        <v>4651</v>
      </c>
      <c r="B233" t="s">
        <v>4463</v>
      </c>
      <c r="C233">
        <v>500</v>
      </c>
      <c r="D233">
        <f>SUMIFS('Grid GenerationQueue'!AE$5:AE$467,'Grid GenerationQueue'!$AX$5:$AX$467,$B233,'Grid GenerationQueue'!$AY$5:$AY$467,$C233,'Grid GenerationQueue'!$BI$5:$BI$467,"&lt;4")</f>
        <v>0</v>
      </c>
      <c r="E233">
        <f>SUMIFS('Grid GenerationQueue'!AF$5:AF$467,'Grid GenerationQueue'!$AX$5:$AX$467,$B233,'Grid GenerationQueue'!$AY$5:$AY$467,$C233,'Grid GenerationQueue'!$BI$5:$BI$467,"&lt;4")</f>
        <v>0</v>
      </c>
      <c r="F233">
        <f>SUMIFS('Grid GenerationQueue'!AG$5:AG$467,'Grid GenerationQueue'!$AX$5:$AX$467,$B233,'Grid GenerationQueue'!$AY$5:$AY$467,$C233,'Grid GenerationQueue'!$BI$5:$BI$467,"&lt;4")</f>
        <v>0</v>
      </c>
      <c r="G233">
        <f>SUMIFS('Grid GenerationQueue'!AH$5:AH$467,'Grid GenerationQueue'!$AX$5:$AX$467,$B233,'Grid GenerationQueue'!$AY$5:$AY$467,$C233,'Grid GenerationQueue'!$BI$5:$BI$467,"&lt;4")</f>
        <v>0</v>
      </c>
      <c r="H233">
        <f>SUMIFS('Grid GenerationQueue'!AI$5:AI$467,'Grid GenerationQueue'!$AX$5:$AX$467,$B233,'Grid GenerationQueue'!$AY$5:$AY$467,$C233,'Grid GenerationQueue'!$BI$5:$BI$467,"&lt;4")</f>
        <v>0</v>
      </c>
      <c r="I233">
        <f>SUMIFS('Grid GenerationQueue'!AJ$5:AJ$467,'Grid GenerationQueue'!$AX$5:$AX$467,$B233,'Grid GenerationQueue'!$AY$5:$AY$467,$C233,'Grid GenerationQueue'!$BI$5:$BI$467,"&lt;4")</f>
        <v>0</v>
      </c>
      <c r="J233">
        <f>SUMIFS('Grid GenerationQueue'!AK$5:AK$467,'Grid GenerationQueue'!$AX$5:$AX$467,$B233,'Grid GenerationQueue'!$AY$5:$AY$467,$C233,'Grid GenerationQueue'!$BI$5:$BI$467,"&lt;4")</f>
        <v>0</v>
      </c>
      <c r="K233">
        <f>SUMIFS('Grid GenerationQueue'!AL$5:AL$467,'Grid GenerationQueue'!$AX$5:$AX$467,$B233,'Grid GenerationQueue'!$AY$5:$AY$467,$C233,'Grid GenerationQueue'!$BI$5:$BI$467,"&lt;4")</f>
        <v>0</v>
      </c>
      <c r="L233">
        <f>SUMIFS('Grid GenerationQueue'!AM$5:AM$467,'Grid GenerationQueue'!$AX$5:$AX$467,$B233,'Grid GenerationQueue'!$AY$5:$AY$467,$C233,'Grid GenerationQueue'!$BI$5:$BI$467,"&lt;4")</f>
        <v>0</v>
      </c>
      <c r="M233">
        <f>SUMIFS('Grid GenerationQueue'!AN$5:AN$467,'Grid GenerationQueue'!$AX$5:$AX$467,$B233,'Grid GenerationQueue'!$AY$5:$AY$467,$C233,'Grid GenerationQueue'!$BI$5:$BI$467,"&lt;4")</f>
        <v>0</v>
      </c>
      <c r="N233">
        <f>SUMIFS('Grid GenerationQueue'!AO$5:AO$467,'Grid GenerationQueue'!$AX$5:$AX$467,$B233,'Grid GenerationQueue'!$AY$5:$AY$467,$C233,'Grid GenerationQueue'!$BI$5:$BI$467,"&lt;4")</f>
        <v>0</v>
      </c>
      <c r="O233">
        <f>SUMIFS('Grid GenerationQueue'!AP$5:AP$467,'Grid GenerationQueue'!$AX$5:$AX$467,$B233,'Grid GenerationQueue'!$AY$5:$AY$467,$C233,'Grid GenerationQueue'!$BI$5:$BI$467,"&lt;4")</f>
        <v>0</v>
      </c>
      <c r="Q233">
        <f>SUMIFS('Grid GenerationQueue'!AE$5:AE$467,'Grid GenerationQueue'!$AX$5:$AX$467,$B233,'Grid GenerationQueue'!$AY$5:$AY$467,$C233,'Grid GenerationQueue'!$BH$5:$BH$467,"Executed")</f>
        <v>0</v>
      </c>
      <c r="R233">
        <f>SUMIFS('Grid GenerationQueue'!AF$5:AF$467,'Grid GenerationQueue'!$AX$5:$AX$467,$B233,'Grid GenerationQueue'!$AY$5:$AY$467,$C233,'Grid GenerationQueue'!$BH$5:$BH$467,"Executed")</f>
        <v>0</v>
      </c>
      <c r="S233">
        <f>SUMIFS('Grid GenerationQueue'!AG$5:AG$467,'Grid GenerationQueue'!$AX$5:$AX$467,$B233,'Grid GenerationQueue'!$AY$5:$AY$467,$C233,'Grid GenerationQueue'!$BH$5:$BH$467,"Executed")</f>
        <v>0</v>
      </c>
      <c r="T233">
        <f>SUMIFS('Grid GenerationQueue'!AH$5:AH$467,'Grid GenerationQueue'!$AX$5:$AX$467,$B233,'Grid GenerationQueue'!$AY$5:$AY$467,$C233,'Grid GenerationQueue'!$BH$5:$BH$467,"Executed")</f>
        <v>0</v>
      </c>
      <c r="U233">
        <f>SUMIFS('Grid GenerationQueue'!AI$5:AI$467,'Grid GenerationQueue'!$AX$5:$AX$467,$B233,'Grid GenerationQueue'!$AY$5:$AY$467,$C233,'Grid GenerationQueue'!$BH$5:$BH$467,"Executed")</f>
        <v>0</v>
      </c>
      <c r="V233">
        <f>SUMIFS('Grid GenerationQueue'!AJ$5:AJ$467,'Grid GenerationQueue'!$AX$5:$AX$467,$B233,'Grid GenerationQueue'!$AY$5:$AY$467,$C233,'Grid GenerationQueue'!$BH$5:$BH$467,"Executed")</f>
        <v>0</v>
      </c>
      <c r="W233">
        <f>SUMIFS('Grid GenerationQueue'!AK$5:AK$467,'Grid GenerationQueue'!$AX$5:$AX$467,$B233,'Grid GenerationQueue'!$AY$5:$AY$467,$C233,'Grid GenerationQueue'!$BH$5:$BH$467,"Executed")</f>
        <v>0</v>
      </c>
      <c r="X233">
        <f>SUMIFS('Grid GenerationQueue'!AL$5:AL$467,'Grid GenerationQueue'!$AX$5:$AX$467,$B233,'Grid GenerationQueue'!$AY$5:$AY$467,$C233,'Grid GenerationQueue'!$BH$5:$BH$467,"Executed")</f>
        <v>0</v>
      </c>
      <c r="Y233">
        <f>SUMIFS('Grid GenerationQueue'!AM$5:AM$467,'Grid GenerationQueue'!$AX$5:$AX$467,$B233,'Grid GenerationQueue'!$AY$5:$AY$467,$C233,'Grid GenerationQueue'!$BH$5:$BH$467,"Executed")</f>
        <v>0</v>
      </c>
      <c r="Z233">
        <f>SUMIFS('Grid GenerationQueue'!AN$5:AN$467,'Grid GenerationQueue'!$AX$5:$AX$467,$B233,'Grid GenerationQueue'!$AY$5:$AY$467,$C233,'Grid GenerationQueue'!$BH$5:$BH$467,"Executed")</f>
        <v>0</v>
      </c>
      <c r="AA233">
        <f>SUMIFS('Grid GenerationQueue'!AO$5:AO$467,'Grid GenerationQueue'!$AX$5:$AX$467,$B233,'Grid GenerationQueue'!$AY$5:$AY$467,$C233,'Grid GenerationQueue'!$BH$5:$BH$467,"Executed")</f>
        <v>0</v>
      </c>
      <c r="AB233">
        <f>SUMIFS('Grid GenerationQueue'!AP$5:AP$467,'Grid GenerationQueue'!$AX$5:$AX$467,$B233,'Grid GenerationQueue'!$AY$5:$AY$467,$C233,'Grid GenerationQueue'!$BH$5:$BH$467,"Executed")</f>
        <v>0</v>
      </c>
      <c r="AD233">
        <f>SUMIFS('Grid GenerationQueue'!AE$5:AE$467,'Grid GenerationQueue'!$AX$5:$AX$467,$B233,'Grid GenerationQueue'!$AY$5:$AY$467,$C233,'Grid GenerationQueue'!$BF$5:$BF$467,"&lt;&gt;"&amp;"")</f>
        <v>0</v>
      </c>
      <c r="AE233">
        <f>SUMIFS('Grid GenerationQueue'!AF$5:AF$467,'Grid GenerationQueue'!$AX$5:$AX$467,$B233,'Grid GenerationQueue'!$AY$5:$AY$467,$C233,'Grid GenerationQueue'!$BF$5:$BF$467,"&lt;&gt;"&amp;"")</f>
        <v>0</v>
      </c>
      <c r="AF233">
        <f>SUMIFS('Grid GenerationQueue'!AG$5:AG$467,'Grid GenerationQueue'!$AX$5:$AX$467,$B233,'Grid GenerationQueue'!$AY$5:$AY$467,$C233,'Grid GenerationQueue'!$BF$5:$BF$467,"&lt;&gt;"&amp;"")</f>
        <v>0</v>
      </c>
      <c r="AG233">
        <f>SUMIFS('Grid GenerationQueue'!AH$5:AH$467,'Grid GenerationQueue'!$AX$5:$AX$467,$B233,'Grid GenerationQueue'!$AY$5:$AY$467,$C233,'Grid GenerationQueue'!$BF$5:$BF$467,"&lt;&gt;"&amp;"")</f>
        <v>0</v>
      </c>
      <c r="AH233">
        <f>SUMIFS('Grid GenerationQueue'!AI$5:AI$467,'Grid GenerationQueue'!$AX$5:$AX$467,$B233,'Grid GenerationQueue'!$AY$5:$AY$467,$C233,'Grid GenerationQueue'!$BF$5:$BF$467,"&lt;&gt;"&amp;"")</f>
        <v>0</v>
      </c>
      <c r="AI233">
        <f>SUMIFS('Grid GenerationQueue'!AJ$5:AJ$467,'Grid GenerationQueue'!$AX$5:$AX$467,$B233,'Grid GenerationQueue'!$AY$5:$AY$467,$C233,'Grid GenerationQueue'!$BF$5:$BF$467,"&lt;&gt;"&amp;"")</f>
        <v>0</v>
      </c>
      <c r="AJ233">
        <f>SUMIFS('Grid GenerationQueue'!AK$5:AK$467,'Grid GenerationQueue'!$AX$5:$AX$467,$B233,'Grid GenerationQueue'!$AY$5:$AY$467,$C233,'Grid GenerationQueue'!$BF$5:$BF$467,"&lt;&gt;"&amp;"")</f>
        <v>0</v>
      </c>
      <c r="AK233">
        <f>SUMIFS('Grid GenerationQueue'!AL$5:AL$467,'Grid GenerationQueue'!$AX$5:$AX$467,$B233,'Grid GenerationQueue'!$AY$5:$AY$467,$C233,'Grid GenerationQueue'!$BF$5:$BF$467,"&lt;&gt;"&amp;"")</f>
        <v>0</v>
      </c>
      <c r="AL233">
        <f>SUMIFS('Grid GenerationQueue'!AM$5:AM$467,'Grid GenerationQueue'!$AX$5:$AX$467,$B233,'Grid GenerationQueue'!$AY$5:$AY$467,$C233,'Grid GenerationQueue'!$BF$5:$BF$467,"&lt;&gt;"&amp;"")</f>
        <v>0</v>
      </c>
      <c r="AM233">
        <f>SUMIFS('Grid GenerationQueue'!AN$5:AN$467,'Grid GenerationQueue'!$AX$5:$AX$467,$B233,'Grid GenerationQueue'!$AY$5:$AY$467,$C233,'Grid GenerationQueue'!$BF$5:$BF$467,"&lt;&gt;"&amp;"")</f>
        <v>0</v>
      </c>
      <c r="AN233">
        <f>SUMIFS('Grid GenerationQueue'!AO$5:AO$467,'Grid GenerationQueue'!$AX$5:$AX$467,$B233,'Grid GenerationQueue'!$AY$5:$AY$467,$C233,'Grid GenerationQueue'!$BF$5:$BF$467,"&lt;&gt;"&amp;"")</f>
        <v>0</v>
      </c>
      <c r="AO233">
        <f>SUMIFS('Grid GenerationQueue'!AP$5:AP$467,'Grid GenerationQueue'!$AX$5:$AX$467,$B233,'Grid GenerationQueue'!$AY$5:$AY$467,$C233,'Grid GenerationQueue'!$BF$5:$BF$467,"&lt;&gt;"&amp;"")</f>
        <v>0</v>
      </c>
      <c r="AQ233">
        <f>SUMIFS('Grid GenerationQueue'!AE$5:AE$467,'Grid GenerationQueue'!$AX$5:$AX$467,$B233,'Grid GenerationQueue'!$AY$5:$AY$467,$C233)</f>
        <v>1176.0999999999999</v>
      </c>
      <c r="AR233">
        <f>SUMIFS('Grid GenerationQueue'!AF$5:AF$467,'Grid GenerationQueue'!$AX$5:$AX$467,$B233,'Grid GenerationQueue'!$AY$5:$AY$467,$C233)</f>
        <v>0</v>
      </c>
      <c r="AS233">
        <f>SUMIFS('Grid GenerationQueue'!AG$5:AG$467,'Grid GenerationQueue'!$AX$5:$AX$467,$B233,'Grid GenerationQueue'!$AY$5:$AY$467,$C233)</f>
        <v>0</v>
      </c>
      <c r="AT233">
        <f>SUMIFS('Grid GenerationQueue'!AH$5:AH$467,'Grid GenerationQueue'!$AX$5:$AX$467,$B233,'Grid GenerationQueue'!$AY$5:$AY$467,$C233)</f>
        <v>0</v>
      </c>
      <c r="AU233">
        <f>SUMIFS('Grid GenerationQueue'!AI$5:AI$467,'Grid GenerationQueue'!$AX$5:$AX$467,$B233,'Grid GenerationQueue'!$AY$5:$AY$467,$C233)</f>
        <v>1176.0999999999999</v>
      </c>
      <c r="AV233">
        <f>SUMIFS('Grid GenerationQueue'!AJ$5:AJ$467,'Grid GenerationQueue'!$AX$5:$AX$467,$B233,'Grid GenerationQueue'!$AY$5:$AY$467,$C233)</f>
        <v>0</v>
      </c>
      <c r="AW233">
        <f>SUMIFS('Grid GenerationQueue'!AK$5:AK$467,'Grid GenerationQueue'!$AX$5:$AX$467,$B233,'Grid GenerationQueue'!$AY$5:$AY$467,$C233)</f>
        <v>0</v>
      </c>
      <c r="AX233">
        <f>SUMIFS('Grid GenerationQueue'!AL$5:AL$467,'Grid GenerationQueue'!$AX$5:$AX$467,$B233,'Grid GenerationQueue'!$AY$5:$AY$467,$C233)</f>
        <v>0</v>
      </c>
      <c r="AY233">
        <f>SUMIFS('Grid GenerationQueue'!AM$5:AM$467,'Grid GenerationQueue'!$AX$5:$AX$467,$B233,'Grid GenerationQueue'!$AY$5:$AY$467,$C233)</f>
        <v>0</v>
      </c>
      <c r="AZ233">
        <f>SUMIFS('Grid GenerationQueue'!AN$5:AN$467,'Grid GenerationQueue'!$AX$5:$AX$467,$B233,'Grid GenerationQueue'!$AY$5:$AY$467,$C233)</f>
        <v>0</v>
      </c>
      <c r="BA233">
        <f>SUMIFS('Grid GenerationQueue'!AO$5:AO$467,'Grid GenerationQueue'!$AX$5:$AX$467,$B233,'Grid GenerationQueue'!$AY$5:$AY$467,$C233)</f>
        <v>0</v>
      </c>
      <c r="BB233">
        <f>SUMIFS('Grid GenerationQueue'!AP$5:AP$467,'Grid GenerationQueue'!$AX$5:$AX$467,$B233,'Grid GenerationQueue'!$AY$5:$AY$467,$C233)</f>
        <v>0</v>
      </c>
      <c r="BD233">
        <f>SUMIFS('Grid GenerationQueue'!AE$5:AE$467,'Grid GenerationQueue'!$AX$5:$AX$467,$B233,'Grid GenerationQueue'!$AY$5:$AY$467,$C233,'Grid GenerationQueue'!$BH$5:$BH$467,"Executed",'Grid GenerationQueue'!$BB$5:$BB$467,"&lt;"&amp;$BE$3)</f>
        <v>0</v>
      </c>
      <c r="BE233">
        <f>SUMIFS('Grid GenerationQueue'!AF$5:AF$467,'Grid GenerationQueue'!$AX$5:$AX$467,$B233,'Grid GenerationQueue'!$AY$5:$AY$467,$C233,'Grid GenerationQueue'!$BH$5:$BH$467,"Executed",'Grid GenerationQueue'!$BB$5:$BB$467,"&lt;"&amp;$BE$3)</f>
        <v>0</v>
      </c>
      <c r="BF233">
        <f>SUMIFS('Grid GenerationQueue'!AG$5:AG$467,'Grid GenerationQueue'!$AX$5:$AX$467,$B233,'Grid GenerationQueue'!$AY$5:$AY$467,$C233,'Grid GenerationQueue'!$BH$5:$BH$467,"Executed",'Grid GenerationQueue'!$BB$5:$BB$467,"&lt;"&amp;$BE$3)</f>
        <v>0</v>
      </c>
      <c r="BG233">
        <f>SUMIFS('Grid GenerationQueue'!AH$5:AH$467,'Grid GenerationQueue'!$AX$5:$AX$467,$B233,'Grid GenerationQueue'!$AY$5:$AY$467,$C233,'Grid GenerationQueue'!$BH$5:$BH$467,"Executed",'Grid GenerationQueue'!$BB$5:$BB$467,"&lt;"&amp;$BE$3)</f>
        <v>0</v>
      </c>
      <c r="BH233">
        <f>SUMIFS('Grid GenerationQueue'!AI$5:AI$467,'Grid GenerationQueue'!$AX$5:$AX$467,$B233,'Grid GenerationQueue'!$AY$5:$AY$467,$C233,'Grid GenerationQueue'!$BH$5:$BH$467,"Executed",'Grid GenerationQueue'!$BB$5:$BB$467,"&lt;"&amp;$BE$3)</f>
        <v>0</v>
      </c>
      <c r="BI233">
        <f>SUMIFS('Grid GenerationQueue'!AJ$5:AJ$467,'Grid GenerationQueue'!$AX$5:$AX$467,$B233,'Grid GenerationQueue'!$AY$5:$AY$467,$C233,'Grid GenerationQueue'!$BH$5:$BH$467,"Executed",'Grid GenerationQueue'!$BB$5:$BB$467,"&lt;"&amp;$BE$3)</f>
        <v>0</v>
      </c>
      <c r="BJ233">
        <f>SUMIFS('Grid GenerationQueue'!AK$5:AK$467,'Grid GenerationQueue'!$AX$5:$AX$467,$B233,'Grid GenerationQueue'!$AY$5:$AY$467,$C233,'Grid GenerationQueue'!$BH$5:$BH$467,"Executed",'Grid GenerationQueue'!$BB$5:$BB$467,"&lt;"&amp;$BE$3)</f>
        <v>0</v>
      </c>
      <c r="BK233">
        <f>SUMIFS('Grid GenerationQueue'!AL$5:AL$467,'Grid GenerationQueue'!$AX$5:$AX$467,$B233,'Grid GenerationQueue'!$AY$5:$AY$467,$C233,'Grid GenerationQueue'!$BH$5:$BH$467,"Executed",'Grid GenerationQueue'!$BB$5:$BB$467,"&lt;"&amp;$BE$3)</f>
        <v>0</v>
      </c>
      <c r="BL233">
        <f>SUMIFS('Grid GenerationQueue'!AM$5:AM$467,'Grid GenerationQueue'!$AX$5:$AX$467,$B233,'Grid GenerationQueue'!$AY$5:$AY$467,$C233,'Grid GenerationQueue'!$BH$5:$BH$467,"Executed",'Grid GenerationQueue'!$BB$5:$BB$467,"&lt;"&amp;$BE$3)</f>
        <v>0</v>
      </c>
      <c r="BM233">
        <f>SUMIFS('Grid GenerationQueue'!AN$5:AN$467,'Grid GenerationQueue'!$AX$5:$AX$467,$B233,'Grid GenerationQueue'!$AY$5:$AY$467,$C233,'Grid GenerationQueue'!$BH$5:$BH$467,"Executed",'Grid GenerationQueue'!$BB$5:$BB$467,"&lt;"&amp;$BE$3)</f>
        <v>0</v>
      </c>
      <c r="BN233">
        <f>SUMIFS('Grid GenerationQueue'!AO$5:AO$467,'Grid GenerationQueue'!$AX$5:$AX$467,$B233,'Grid GenerationQueue'!$AY$5:$AY$467,$C233,'Grid GenerationQueue'!$BH$5:$BH$467,"Executed",'Grid GenerationQueue'!$BB$5:$BB$467,"&lt;"&amp;$BE$3)</f>
        <v>0</v>
      </c>
      <c r="BO233">
        <f>SUMIFS('Grid GenerationQueue'!AP$5:AP$467,'Grid GenerationQueue'!$AX$5:$AX$467,$B233,'Grid GenerationQueue'!$AY$5:$AY$467,$C233,'Grid GenerationQueue'!$BH$5:$BH$467,"Executed",'Grid GenerationQueue'!$BB$5:$BB$467,"&lt;"&amp;$BE$3)</f>
        <v>0</v>
      </c>
      <c r="BQ233">
        <f>SUMIFS('Grid GenerationQueue'!AE$5:AE$467,'Grid GenerationQueue'!$AX$5:$AX$467,$B233,'Grid GenerationQueue'!$AY$5:$AY$467,$C233,'Grid GenerationQueue'!$BF$5:$BF$467,"&lt;&gt;"&amp;"",'Grid GenerationQueue'!$BB$5:$BB$467,"&lt;"&amp;$BE$3)</f>
        <v>0</v>
      </c>
      <c r="BR233">
        <f>SUMIFS('Grid GenerationQueue'!AF$5:AF$467,'Grid GenerationQueue'!$AX$5:$AX$467,$B233,'Grid GenerationQueue'!$AY$5:$AY$467,$C233,'Grid GenerationQueue'!$BF$5:$BF$467,"&lt;&gt;"&amp;"",'Grid GenerationQueue'!$BB$5:$BB$467,"&lt;"&amp;$BE$3)</f>
        <v>0</v>
      </c>
      <c r="BS233">
        <f>SUMIFS('Grid GenerationQueue'!AG$5:AG$467,'Grid GenerationQueue'!$AX$5:$AX$467,$B233,'Grid GenerationQueue'!$AY$5:$AY$467,$C233,'Grid GenerationQueue'!$BF$5:$BF$467,"&lt;&gt;"&amp;"",'Grid GenerationQueue'!$BB$5:$BB$467,"&lt;"&amp;$BE$3)</f>
        <v>0</v>
      </c>
      <c r="BT233">
        <f>SUMIFS('Grid GenerationQueue'!AH$5:AH$467,'Grid GenerationQueue'!$AX$5:$AX$467,$B233,'Grid GenerationQueue'!$AY$5:$AY$467,$C233,'Grid GenerationQueue'!$BF$5:$BF$467,"&lt;&gt;"&amp;"",'Grid GenerationQueue'!$BB$5:$BB$467,"&lt;"&amp;$BE$3)</f>
        <v>0</v>
      </c>
      <c r="BU233">
        <f>SUMIFS('Grid GenerationQueue'!AI$5:AI$467,'Grid GenerationQueue'!$AX$5:$AX$467,$B233,'Grid GenerationQueue'!$AY$5:$AY$467,$C233,'Grid GenerationQueue'!$BF$5:$BF$467,"&lt;&gt;"&amp;"",'Grid GenerationQueue'!$BB$5:$BB$467,"&lt;"&amp;$BE$3)</f>
        <v>0</v>
      </c>
      <c r="BV233">
        <f>SUMIFS('Grid GenerationQueue'!AJ$5:AJ$467,'Grid GenerationQueue'!$AX$5:$AX$467,$B233,'Grid GenerationQueue'!$AY$5:$AY$467,$C233,'Grid GenerationQueue'!$BF$5:$BF$467,"&lt;&gt;"&amp;"",'Grid GenerationQueue'!$BB$5:$BB$467,"&lt;"&amp;$BE$3)</f>
        <v>0</v>
      </c>
      <c r="BW233">
        <f>SUMIFS('Grid GenerationQueue'!AK$5:AK$467,'Grid GenerationQueue'!$AX$5:$AX$467,$B233,'Grid GenerationQueue'!$AY$5:$AY$467,$C233,'Grid GenerationQueue'!$BF$5:$BF$467,"&lt;&gt;"&amp;"",'Grid GenerationQueue'!$BB$5:$BB$467,"&lt;"&amp;$BE$3)</f>
        <v>0</v>
      </c>
      <c r="BX233">
        <f>SUMIFS('Grid GenerationQueue'!AL$5:AL$467,'Grid GenerationQueue'!$AX$5:$AX$467,$B233,'Grid GenerationQueue'!$AY$5:$AY$467,$C233,'Grid GenerationQueue'!$BF$5:$BF$467,"&lt;&gt;"&amp;"",'Grid GenerationQueue'!$BB$5:$BB$467,"&lt;"&amp;$BE$3)</f>
        <v>0</v>
      </c>
      <c r="BY233">
        <f>SUMIFS('Grid GenerationQueue'!AM$5:AM$467,'Grid GenerationQueue'!$AX$5:$AX$467,$B233,'Grid GenerationQueue'!$AY$5:$AY$467,$C233,'Grid GenerationQueue'!$BF$5:$BF$467,"&lt;&gt;"&amp;"",'Grid GenerationQueue'!$BB$5:$BB$467,"&lt;"&amp;$BE$3)</f>
        <v>0</v>
      </c>
      <c r="BZ233">
        <f>SUMIFS('Grid GenerationQueue'!AN$5:AN$467,'Grid GenerationQueue'!$AX$5:$AX$467,$B233,'Grid GenerationQueue'!$AY$5:$AY$467,$C233,'Grid GenerationQueue'!$BF$5:$BF$467,"&lt;&gt;"&amp;"",'Grid GenerationQueue'!$BB$5:$BB$467,"&lt;"&amp;$BE$3)</f>
        <v>0</v>
      </c>
      <c r="CA233">
        <f>SUMIFS('Grid GenerationQueue'!AO$5:AO$467,'Grid GenerationQueue'!$AX$5:$AX$467,$B233,'Grid GenerationQueue'!$AY$5:$AY$467,$C233,'Grid GenerationQueue'!$BF$5:$BF$467,"&lt;&gt;"&amp;"",'Grid GenerationQueue'!$BB$5:$BB$467,"&lt;"&amp;$BE$3)</f>
        <v>0</v>
      </c>
      <c r="CB233">
        <f>SUMIFS('Grid GenerationQueue'!AP$5:AP$467,'Grid GenerationQueue'!$AX$5:$AX$467,$B233,'Grid GenerationQueue'!$AY$5:$AY$467,$C233,'Grid GenerationQueue'!$BF$5:$BF$467,"&lt;&gt;"&amp;"",'Grid GenerationQueue'!$BB$5:$BB$467,"&lt;"&amp;$BE$3)</f>
        <v>0</v>
      </c>
      <c r="CD233">
        <f>SUMIFS('Grid GenerationQueue'!AE$5:AE$467,'Grid GenerationQueue'!$AX$5:$AX$467,$B233,'Grid GenerationQueue'!$AY$5:$AY$467,$C233,'Grid GenerationQueue'!$BB$5:$BB$467,"&lt;"&amp;$BE$3)</f>
        <v>1176.0999999999999</v>
      </c>
      <c r="CE233">
        <f>SUMIFS('Grid GenerationQueue'!AF$5:AF$467,'Grid GenerationQueue'!$AX$5:$AX$467,$B233,'Grid GenerationQueue'!$AY$5:$AY$467,$C233,'Grid GenerationQueue'!$BB$5:$BB$467,"&lt;"&amp;$BE$3)</f>
        <v>0</v>
      </c>
      <c r="CF233">
        <f>SUMIFS('Grid GenerationQueue'!AG$5:AG$467,'Grid GenerationQueue'!$AX$5:$AX$467,$B233,'Grid GenerationQueue'!$AY$5:$AY$467,$C233,'Grid GenerationQueue'!$BB$5:$BB$467,"&lt;"&amp;$BE$3)</f>
        <v>0</v>
      </c>
      <c r="CG233">
        <f>SUMIFS('Grid GenerationQueue'!AH$5:AH$467,'Grid GenerationQueue'!$AX$5:$AX$467,$B233,'Grid GenerationQueue'!$AY$5:$AY$467,$C233,'Grid GenerationQueue'!$BB$5:$BB$467,"&lt;"&amp;$BE$3)</f>
        <v>0</v>
      </c>
      <c r="CH233">
        <f>SUMIFS('Grid GenerationQueue'!AI$5:AI$467,'Grid GenerationQueue'!$AX$5:$AX$467,$B233,'Grid GenerationQueue'!$AY$5:$AY$467,$C233,'Grid GenerationQueue'!$BB$5:$BB$467,"&lt;"&amp;$BE$3)</f>
        <v>1176.0999999999999</v>
      </c>
      <c r="CI233">
        <f>SUMIFS('Grid GenerationQueue'!AJ$5:AJ$467,'Grid GenerationQueue'!$AX$5:$AX$467,$B233,'Grid GenerationQueue'!$AY$5:$AY$467,$C233,'Grid GenerationQueue'!$BB$5:$BB$467,"&lt;"&amp;$BE$3)</f>
        <v>0</v>
      </c>
      <c r="CJ233">
        <f>SUMIFS('Grid GenerationQueue'!AK$5:AK$467,'Grid GenerationQueue'!$AX$5:$AX$467,$B233,'Grid GenerationQueue'!$AY$5:$AY$467,$C233,'Grid GenerationQueue'!$BB$5:$BB$467,"&lt;"&amp;$BE$3)</f>
        <v>0</v>
      </c>
      <c r="CK233">
        <f>SUMIFS('Grid GenerationQueue'!AL$5:AL$467,'Grid GenerationQueue'!$AX$5:$AX$467,$B233,'Grid GenerationQueue'!$AY$5:$AY$467,$C233,'Grid GenerationQueue'!$BB$5:$BB$467,"&lt;"&amp;$BE$3)</f>
        <v>0</v>
      </c>
      <c r="CL233">
        <f>SUMIFS('Grid GenerationQueue'!AM$5:AM$467,'Grid GenerationQueue'!$AX$5:$AX$467,$B233,'Grid GenerationQueue'!$AY$5:$AY$467,$C233,'Grid GenerationQueue'!$BB$5:$BB$467,"&lt;"&amp;$BE$3)</f>
        <v>0</v>
      </c>
      <c r="CM233">
        <f>SUMIFS('Grid GenerationQueue'!AN$5:AN$467,'Grid GenerationQueue'!$AX$5:$AX$467,$B233,'Grid GenerationQueue'!$AY$5:$AY$467,$C233,'Grid GenerationQueue'!$BB$5:$BB$467,"&lt;"&amp;$BE$3)</f>
        <v>0</v>
      </c>
      <c r="CN233">
        <f>SUMIFS('Grid GenerationQueue'!AO$5:AO$467,'Grid GenerationQueue'!$AX$5:$AX$467,$B233,'Grid GenerationQueue'!$AY$5:$AY$467,$C233,'Grid GenerationQueue'!$BB$5:$BB$467,"&lt;"&amp;$BE$3)</f>
        <v>0</v>
      </c>
      <c r="CO233">
        <f>SUMIFS('Grid GenerationQueue'!AP$5:AP$467,'Grid GenerationQueue'!$AX$5:$AX$467,$B233,'Grid GenerationQueue'!$AY$5:$AY$467,$C233,'Grid GenerationQueue'!$BB$5:$BB$467,"&lt;"&amp;$BE$3)</f>
        <v>0</v>
      </c>
    </row>
    <row r="234" spans="1:93" x14ac:dyDescent="0.35">
      <c r="A234" t="s">
        <v>4651</v>
      </c>
      <c r="B234" t="s">
        <v>4463</v>
      </c>
      <c r="C234">
        <v>230</v>
      </c>
      <c r="D234">
        <f>SUMIFS('Grid GenerationQueue'!AE$5:AE$467,'Grid GenerationQueue'!$AX$5:$AX$467,$B234,'Grid GenerationQueue'!$AY$5:$AY$467,$C234,'Grid GenerationQueue'!$BI$5:$BI$467,"&lt;4")</f>
        <v>50</v>
      </c>
      <c r="E234">
        <f>SUMIFS('Grid GenerationQueue'!AF$5:AF$467,'Grid GenerationQueue'!$AX$5:$AX$467,$B234,'Grid GenerationQueue'!$AY$5:$AY$467,$C234,'Grid GenerationQueue'!$BI$5:$BI$467,"&lt;4")</f>
        <v>25.54399999999999</v>
      </c>
      <c r="F234">
        <f>SUMIFS('Grid GenerationQueue'!AG$5:AG$467,'Grid GenerationQueue'!$AX$5:$AX$467,$B234,'Grid GenerationQueue'!$AY$5:$AY$467,$C234,'Grid GenerationQueue'!$BI$5:$BI$467,"&lt;4")</f>
        <v>0</v>
      </c>
      <c r="G234">
        <f>SUMIFS('Grid GenerationQueue'!AH$5:AH$467,'Grid GenerationQueue'!$AX$5:$AX$467,$B234,'Grid GenerationQueue'!$AY$5:$AY$467,$C234,'Grid GenerationQueue'!$BI$5:$BI$467,"&lt;4")</f>
        <v>0</v>
      </c>
      <c r="H234">
        <f>SUMIFS('Grid GenerationQueue'!AI$5:AI$467,'Grid GenerationQueue'!$AX$5:$AX$467,$B234,'Grid GenerationQueue'!$AY$5:$AY$467,$C234,'Grid GenerationQueue'!$BI$5:$BI$467,"&lt;4")</f>
        <v>102.5</v>
      </c>
      <c r="I234">
        <f>SUMIFS('Grid GenerationQueue'!AJ$5:AJ$467,'Grid GenerationQueue'!$AX$5:$AX$467,$B234,'Grid GenerationQueue'!$AY$5:$AY$467,$C234,'Grid GenerationQueue'!$BI$5:$BI$467,"&lt;4")</f>
        <v>100</v>
      </c>
      <c r="J234">
        <f>SUMIFS('Grid GenerationQueue'!AK$5:AK$467,'Grid GenerationQueue'!$AX$5:$AX$467,$B234,'Grid GenerationQueue'!$AY$5:$AY$467,$C234,'Grid GenerationQueue'!$BI$5:$BI$467,"&lt;4")</f>
        <v>0</v>
      </c>
      <c r="K234">
        <f>SUMIFS('Grid GenerationQueue'!AL$5:AL$467,'Grid GenerationQueue'!$AX$5:$AX$467,$B234,'Grid GenerationQueue'!$AY$5:$AY$467,$C234,'Grid GenerationQueue'!$BI$5:$BI$467,"&lt;4")</f>
        <v>0</v>
      </c>
      <c r="L234">
        <f>SUMIFS('Grid GenerationQueue'!AM$5:AM$467,'Grid GenerationQueue'!$AX$5:$AX$467,$B234,'Grid GenerationQueue'!$AY$5:$AY$467,$C234,'Grid GenerationQueue'!$BI$5:$BI$467,"&lt;4")</f>
        <v>3.5999999999999943</v>
      </c>
      <c r="M234">
        <f>SUMIFS('Grid GenerationQueue'!AN$5:AN$467,'Grid GenerationQueue'!$AX$5:$AX$467,$B234,'Grid GenerationQueue'!$AY$5:$AY$467,$C234,'Grid GenerationQueue'!$BI$5:$BI$467,"&lt;4")</f>
        <v>0</v>
      </c>
      <c r="N234">
        <f>SUMIFS('Grid GenerationQueue'!AO$5:AO$467,'Grid GenerationQueue'!$AX$5:$AX$467,$B234,'Grid GenerationQueue'!$AY$5:$AY$467,$C234,'Grid GenerationQueue'!$BI$5:$BI$467,"&lt;4")</f>
        <v>0</v>
      </c>
      <c r="O234">
        <f>SUMIFS('Grid GenerationQueue'!AP$5:AP$467,'Grid GenerationQueue'!$AX$5:$AX$467,$B234,'Grid GenerationQueue'!$AY$5:$AY$467,$C234,'Grid GenerationQueue'!$BI$5:$BI$467,"&lt;4")</f>
        <v>0</v>
      </c>
      <c r="Q234">
        <f>SUMIFS('Grid GenerationQueue'!AE$5:AE$467,'Grid GenerationQueue'!$AX$5:$AX$467,$B234,'Grid GenerationQueue'!$AY$5:$AY$467,$C234,'Grid GenerationQueue'!$BH$5:$BH$467,"Executed")</f>
        <v>104.94</v>
      </c>
      <c r="R234">
        <f>SUMIFS('Grid GenerationQueue'!AF$5:AF$467,'Grid GenerationQueue'!$AX$5:$AX$467,$B234,'Grid GenerationQueue'!$AY$5:$AY$467,$C234,'Grid GenerationQueue'!$BH$5:$BH$467,"Executed")</f>
        <v>80.48399999999998</v>
      </c>
      <c r="S234">
        <f>SUMIFS('Grid GenerationQueue'!AG$5:AG$467,'Grid GenerationQueue'!$AX$5:$AX$467,$B234,'Grid GenerationQueue'!$AY$5:$AY$467,$C234,'Grid GenerationQueue'!$BH$5:$BH$467,"Executed")</f>
        <v>0</v>
      </c>
      <c r="T234">
        <f>SUMIFS('Grid GenerationQueue'!AH$5:AH$467,'Grid GenerationQueue'!$AX$5:$AX$467,$B234,'Grid GenerationQueue'!$AY$5:$AY$467,$C234,'Grid GenerationQueue'!$BH$5:$BH$467,"Executed")</f>
        <v>0</v>
      </c>
      <c r="U234">
        <f>SUMIFS('Grid GenerationQueue'!AI$5:AI$467,'Grid GenerationQueue'!$AX$5:$AX$467,$B234,'Grid GenerationQueue'!$AY$5:$AY$467,$C234,'Grid GenerationQueue'!$BH$5:$BH$467,"Executed")</f>
        <v>233.35</v>
      </c>
      <c r="V234">
        <f>SUMIFS('Grid GenerationQueue'!AJ$5:AJ$467,'Grid GenerationQueue'!$AX$5:$AX$467,$B234,'Grid GenerationQueue'!$AY$5:$AY$467,$C234,'Grid GenerationQueue'!$BH$5:$BH$467,"Executed")</f>
        <v>200</v>
      </c>
      <c r="W234">
        <f>SUMIFS('Grid GenerationQueue'!AK$5:AK$467,'Grid GenerationQueue'!$AX$5:$AX$467,$B234,'Grid GenerationQueue'!$AY$5:$AY$467,$C234,'Grid GenerationQueue'!$BH$5:$BH$467,"Executed")</f>
        <v>0</v>
      </c>
      <c r="X234">
        <f>SUMIFS('Grid GenerationQueue'!AL$5:AL$467,'Grid GenerationQueue'!$AX$5:$AX$467,$B234,'Grid GenerationQueue'!$AY$5:$AY$467,$C234,'Grid GenerationQueue'!$BH$5:$BH$467,"Executed")</f>
        <v>0</v>
      </c>
      <c r="Y234">
        <f>SUMIFS('Grid GenerationQueue'!AM$5:AM$467,'Grid GenerationQueue'!$AX$5:$AX$467,$B234,'Grid GenerationQueue'!$AY$5:$AY$467,$C234,'Grid GenerationQueue'!$BH$5:$BH$467,"Executed")</f>
        <v>64.05</v>
      </c>
      <c r="Z234">
        <f>SUMIFS('Grid GenerationQueue'!AN$5:AN$467,'Grid GenerationQueue'!$AX$5:$AX$467,$B234,'Grid GenerationQueue'!$AY$5:$AY$467,$C234,'Grid GenerationQueue'!$BH$5:$BH$467,"Executed")</f>
        <v>60.45</v>
      </c>
      <c r="AA234">
        <f>SUMIFS('Grid GenerationQueue'!AO$5:AO$467,'Grid GenerationQueue'!$AX$5:$AX$467,$B234,'Grid GenerationQueue'!$AY$5:$AY$467,$C234,'Grid GenerationQueue'!$BH$5:$BH$467,"Executed")</f>
        <v>0</v>
      </c>
      <c r="AB234">
        <f>SUMIFS('Grid GenerationQueue'!AP$5:AP$467,'Grid GenerationQueue'!$AX$5:$AX$467,$B234,'Grid GenerationQueue'!$AY$5:$AY$467,$C234,'Grid GenerationQueue'!$BH$5:$BH$467,"Executed")</f>
        <v>0</v>
      </c>
      <c r="AD234">
        <f>SUMIFS('Grid GenerationQueue'!AE$5:AE$467,'Grid GenerationQueue'!$AX$5:$AX$467,$B234,'Grid GenerationQueue'!$AY$5:$AY$467,$C234,'Grid GenerationQueue'!$BF$5:$BF$467,"&lt;&gt;"&amp;"")</f>
        <v>182.41739999999999</v>
      </c>
      <c r="AE234">
        <f>SUMIFS('Grid GenerationQueue'!AF$5:AF$467,'Grid GenerationQueue'!$AX$5:$AX$467,$B234,'Grid GenerationQueue'!$AY$5:$AY$467,$C234,'Grid GenerationQueue'!$BF$5:$BF$467,"&lt;&gt;"&amp;"")</f>
        <v>155.48399999999998</v>
      </c>
      <c r="AF234">
        <f>SUMIFS('Grid GenerationQueue'!AG$5:AG$467,'Grid GenerationQueue'!$AX$5:$AX$467,$B234,'Grid GenerationQueue'!$AY$5:$AY$467,$C234,'Grid GenerationQueue'!$BF$5:$BF$467,"&lt;&gt;"&amp;"")</f>
        <v>0</v>
      </c>
      <c r="AG234">
        <f>SUMIFS('Grid GenerationQueue'!AH$5:AH$467,'Grid GenerationQueue'!$AX$5:$AX$467,$B234,'Grid GenerationQueue'!$AY$5:$AY$467,$C234,'Grid GenerationQueue'!$BF$5:$BF$467,"&lt;&gt;"&amp;"")</f>
        <v>0</v>
      </c>
      <c r="AH234">
        <f>SUMIFS('Grid GenerationQueue'!AI$5:AI$467,'Grid GenerationQueue'!$AX$5:$AX$467,$B234,'Grid GenerationQueue'!$AY$5:$AY$467,$C234,'Grid GenerationQueue'!$BF$5:$BF$467,"&lt;&gt;"&amp;"")</f>
        <v>310.82740000000001</v>
      </c>
      <c r="AI234">
        <f>SUMIFS('Grid GenerationQueue'!AJ$5:AJ$467,'Grid GenerationQueue'!$AX$5:$AX$467,$B234,'Grid GenerationQueue'!$AY$5:$AY$467,$C234,'Grid GenerationQueue'!$BF$5:$BF$467,"&lt;&gt;"&amp;"")</f>
        <v>200</v>
      </c>
      <c r="AJ234">
        <f>SUMIFS('Grid GenerationQueue'!AK$5:AK$467,'Grid GenerationQueue'!$AX$5:$AX$467,$B234,'Grid GenerationQueue'!$AY$5:$AY$467,$C234,'Grid GenerationQueue'!$BF$5:$BF$467,"&lt;&gt;"&amp;"")</f>
        <v>0</v>
      </c>
      <c r="AK234">
        <f>SUMIFS('Grid GenerationQueue'!AL$5:AL$467,'Grid GenerationQueue'!$AX$5:$AX$467,$B234,'Grid GenerationQueue'!$AY$5:$AY$467,$C234,'Grid GenerationQueue'!$BF$5:$BF$467,"&lt;&gt;"&amp;"")</f>
        <v>0</v>
      </c>
      <c r="AL234">
        <f>SUMIFS('Grid GenerationQueue'!AM$5:AM$467,'Grid GenerationQueue'!$AX$5:$AX$467,$B234,'Grid GenerationQueue'!$AY$5:$AY$467,$C234,'Grid GenerationQueue'!$BF$5:$BF$467,"&lt;&gt;"&amp;"")</f>
        <v>64.05</v>
      </c>
      <c r="AM234">
        <f>SUMIFS('Grid GenerationQueue'!AN$5:AN$467,'Grid GenerationQueue'!$AX$5:$AX$467,$B234,'Grid GenerationQueue'!$AY$5:$AY$467,$C234,'Grid GenerationQueue'!$BF$5:$BF$467,"&lt;&gt;"&amp;"")</f>
        <v>60.45</v>
      </c>
      <c r="AN234">
        <f>SUMIFS('Grid GenerationQueue'!AO$5:AO$467,'Grid GenerationQueue'!$AX$5:$AX$467,$B234,'Grid GenerationQueue'!$AY$5:$AY$467,$C234,'Grid GenerationQueue'!$BF$5:$BF$467,"&lt;&gt;"&amp;"")</f>
        <v>0</v>
      </c>
      <c r="AO234">
        <f>SUMIFS('Grid GenerationQueue'!AP$5:AP$467,'Grid GenerationQueue'!$AX$5:$AX$467,$B234,'Grid GenerationQueue'!$AY$5:$AY$467,$C234,'Grid GenerationQueue'!$BF$5:$BF$467,"&lt;&gt;"&amp;"")</f>
        <v>0</v>
      </c>
      <c r="AQ234">
        <f>SUMIFS('Grid GenerationQueue'!AE$5:AE$467,'Grid GenerationQueue'!$AX$5:$AX$467,$B234,'Grid GenerationQueue'!$AY$5:$AY$467,$C234)</f>
        <v>590.41740000000004</v>
      </c>
      <c r="AR234">
        <f>SUMIFS('Grid GenerationQueue'!AF$5:AF$467,'Grid GenerationQueue'!$AX$5:$AX$467,$B234,'Grid GenerationQueue'!$AY$5:$AY$467,$C234)</f>
        <v>155.48399999999998</v>
      </c>
      <c r="AS234">
        <f>SUMIFS('Grid GenerationQueue'!AG$5:AG$467,'Grid GenerationQueue'!$AX$5:$AX$467,$B234,'Grid GenerationQueue'!$AY$5:$AY$467,$C234)</f>
        <v>0</v>
      </c>
      <c r="AT234">
        <f>SUMIFS('Grid GenerationQueue'!AH$5:AH$467,'Grid GenerationQueue'!$AX$5:$AX$467,$B234,'Grid GenerationQueue'!$AY$5:$AY$467,$C234)</f>
        <v>0</v>
      </c>
      <c r="AU234">
        <f>SUMIFS('Grid GenerationQueue'!AI$5:AI$467,'Grid GenerationQueue'!$AX$5:$AX$467,$B234,'Grid GenerationQueue'!$AY$5:$AY$467,$C234)</f>
        <v>617.82740000000001</v>
      </c>
      <c r="AV234">
        <f>SUMIFS('Grid GenerationQueue'!AJ$5:AJ$467,'Grid GenerationQueue'!$AX$5:$AX$467,$B234,'Grid GenerationQueue'!$AY$5:$AY$467,$C234)</f>
        <v>200</v>
      </c>
      <c r="AW234">
        <f>SUMIFS('Grid GenerationQueue'!AK$5:AK$467,'Grid GenerationQueue'!$AX$5:$AX$467,$B234,'Grid GenerationQueue'!$AY$5:$AY$467,$C234)</f>
        <v>0</v>
      </c>
      <c r="AX234">
        <f>SUMIFS('Grid GenerationQueue'!AL$5:AL$467,'Grid GenerationQueue'!$AX$5:$AX$467,$B234,'Grid GenerationQueue'!$AY$5:$AY$467,$C234)</f>
        <v>0</v>
      </c>
      <c r="AY234">
        <f>SUMIFS('Grid GenerationQueue'!AM$5:AM$467,'Grid GenerationQueue'!$AX$5:$AX$467,$B234,'Grid GenerationQueue'!$AY$5:$AY$467,$C234)</f>
        <v>64.05</v>
      </c>
      <c r="AZ234">
        <f>SUMIFS('Grid GenerationQueue'!AN$5:AN$467,'Grid GenerationQueue'!$AX$5:$AX$467,$B234,'Grid GenerationQueue'!$AY$5:$AY$467,$C234)</f>
        <v>60.45</v>
      </c>
      <c r="BA234">
        <f>SUMIFS('Grid GenerationQueue'!AO$5:AO$467,'Grid GenerationQueue'!$AX$5:$AX$467,$B234,'Grid GenerationQueue'!$AY$5:$AY$467,$C234)</f>
        <v>0</v>
      </c>
      <c r="BB234">
        <f>SUMIFS('Grid GenerationQueue'!AP$5:AP$467,'Grid GenerationQueue'!$AX$5:$AX$467,$B234,'Grid GenerationQueue'!$AY$5:$AY$467,$C234)</f>
        <v>0</v>
      </c>
      <c r="BD234">
        <f>SUMIFS('Grid GenerationQueue'!AE$5:AE$467,'Grid GenerationQueue'!$AX$5:$AX$467,$B234,'Grid GenerationQueue'!$AY$5:$AY$467,$C234,'Grid GenerationQueue'!$BH$5:$BH$467,"Executed",'Grid GenerationQueue'!$BB$5:$BB$467,"&lt;"&amp;$BE$3)</f>
        <v>104.94</v>
      </c>
      <c r="BE234">
        <f>SUMIFS('Grid GenerationQueue'!AF$5:AF$467,'Grid GenerationQueue'!$AX$5:$AX$467,$B234,'Grid GenerationQueue'!$AY$5:$AY$467,$C234,'Grid GenerationQueue'!$BH$5:$BH$467,"Executed",'Grid GenerationQueue'!$BB$5:$BB$467,"&lt;"&amp;$BE$3)</f>
        <v>80.48399999999998</v>
      </c>
      <c r="BF234">
        <f>SUMIFS('Grid GenerationQueue'!AG$5:AG$467,'Grid GenerationQueue'!$AX$5:$AX$467,$B234,'Grid GenerationQueue'!$AY$5:$AY$467,$C234,'Grid GenerationQueue'!$BH$5:$BH$467,"Executed",'Grid GenerationQueue'!$BB$5:$BB$467,"&lt;"&amp;$BE$3)</f>
        <v>0</v>
      </c>
      <c r="BG234">
        <f>SUMIFS('Grid GenerationQueue'!AH$5:AH$467,'Grid GenerationQueue'!$AX$5:$AX$467,$B234,'Grid GenerationQueue'!$AY$5:$AY$467,$C234,'Grid GenerationQueue'!$BH$5:$BH$467,"Executed",'Grid GenerationQueue'!$BB$5:$BB$467,"&lt;"&amp;$BE$3)</f>
        <v>0</v>
      </c>
      <c r="BH234">
        <f>SUMIFS('Grid GenerationQueue'!AI$5:AI$467,'Grid GenerationQueue'!$AX$5:$AX$467,$B234,'Grid GenerationQueue'!$AY$5:$AY$467,$C234,'Grid GenerationQueue'!$BH$5:$BH$467,"Executed",'Grid GenerationQueue'!$BB$5:$BB$467,"&lt;"&amp;$BE$3)</f>
        <v>233.35</v>
      </c>
      <c r="BI234">
        <f>SUMIFS('Grid GenerationQueue'!AJ$5:AJ$467,'Grid GenerationQueue'!$AX$5:$AX$467,$B234,'Grid GenerationQueue'!$AY$5:$AY$467,$C234,'Grid GenerationQueue'!$BH$5:$BH$467,"Executed",'Grid GenerationQueue'!$BB$5:$BB$467,"&lt;"&amp;$BE$3)</f>
        <v>200</v>
      </c>
      <c r="BJ234">
        <f>SUMIFS('Grid GenerationQueue'!AK$5:AK$467,'Grid GenerationQueue'!$AX$5:$AX$467,$B234,'Grid GenerationQueue'!$AY$5:$AY$467,$C234,'Grid GenerationQueue'!$BH$5:$BH$467,"Executed",'Grid GenerationQueue'!$BB$5:$BB$467,"&lt;"&amp;$BE$3)</f>
        <v>0</v>
      </c>
      <c r="BK234">
        <f>SUMIFS('Grid GenerationQueue'!AL$5:AL$467,'Grid GenerationQueue'!$AX$5:$AX$467,$B234,'Grid GenerationQueue'!$AY$5:$AY$467,$C234,'Grid GenerationQueue'!$BH$5:$BH$467,"Executed",'Grid GenerationQueue'!$BB$5:$BB$467,"&lt;"&amp;$BE$3)</f>
        <v>0</v>
      </c>
      <c r="BL234">
        <f>SUMIFS('Grid GenerationQueue'!AM$5:AM$467,'Grid GenerationQueue'!$AX$5:$AX$467,$B234,'Grid GenerationQueue'!$AY$5:$AY$467,$C234,'Grid GenerationQueue'!$BH$5:$BH$467,"Executed",'Grid GenerationQueue'!$BB$5:$BB$467,"&lt;"&amp;$BE$3)</f>
        <v>64.05</v>
      </c>
      <c r="BM234">
        <f>SUMIFS('Grid GenerationQueue'!AN$5:AN$467,'Grid GenerationQueue'!$AX$5:$AX$467,$B234,'Grid GenerationQueue'!$AY$5:$AY$467,$C234,'Grid GenerationQueue'!$BH$5:$BH$467,"Executed",'Grid GenerationQueue'!$BB$5:$BB$467,"&lt;"&amp;$BE$3)</f>
        <v>60.45</v>
      </c>
      <c r="BN234">
        <f>SUMIFS('Grid GenerationQueue'!AO$5:AO$467,'Grid GenerationQueue'!$AX$5:$AX$467,$B234,'Grid GenerationQueue'!$AY$5:$AY$467,$C234,'Grid GenerationQueue'!$BH$5:$BH$467,"Executed",'Grid GenerationQueue'!$BB$5:$BB$467,"&lt;"&amp;$BE$3)</f>
        <v>0</v>
      </c>
      <c r="BO234">
        <f>SUMIFS('Grid GenerationQueue'!AP$5:AP$467,'Grid GenerationQueue'!$AX$5:$AX$467,$B234,'Grid GenerationQueue'!$AY$5:$AY$467,$C234,'Grid GenerationQueue'!$BH$5:$BH$467,"Executed",'Grid GenerationQueue'!$BB$5:$BB$467,"&lt;"&amp;$BE$3)</f>
        <v>0</v>
      </c>
      <c r="BQ234">
        <f>SUMIFS('Grid GenerationQueue'!AE$5:AE$467,'Grid GenerationQueue'!$AX$5:$AX$467,$B234,'Grid GenerationQueue'!$AY$5:$AY$467,$C234,'Grid GenerationQueue'!$BF$5:$BF$467,"&lt;&gt;"&amp;"",'Grid GenerationQueue'!$BB$5:$BB$467,"&lt;"&amp;$BE$3)</f>
        <v>182.41739999999999</v>
      </c>
      <c r="BR234">
        <f>SUMIFS('Grid GenerationQueue'!AF$5:AF$467,'Grid GenerationQueue'!$AX$5:$AX$467,$B234,'Grid GenerationQueue'!$AY$5:$AY$467,$C234,'Grid GenerationQueue'!$BF$5:$BF$467,"&lt;&gt;"&amp;"",'Grid GenerationQueue'!$BB$5:$BB$467,"&lt;"&amp;$BE$3)</f>
        <v>155.48399999999998</v>
      </c>
      <c r="BS234">
        <f>SUMIFS('Grid GenerationQueue'!AG$5:AG$467,'Grid GenerationQueue'!$AX$5:$AX$467,$B234,'Grid GenerationQueue'!$AY$5:$AY$467,$C234,'Grid GenerationQueue'!$BF$5:$BF$467,"&lt;&gt;"&amp;"",'Grid GenerationQueue'!$BB$5:$BB$467,"&lt;"&amp;$BE$3)</f>
        <v>0</v>
      </c>
      <c r="BT234">
        <f>SUMIFS('Grid GenerationQueue'!AH$5:AH$467,'Grid GenerationQueue'!$AX$5:$AX$467,$B234,'Grid GenerationQueue'!$AY$5:$AY$467,$C234,'Grid GenerationQueue'!$BF$5:$BF$467,"&lt;&gt;"&amp;"",'Grid GenerationQueue'!$BB$5:$BB$467,"&lt;"&amp;$BE$3)</f>
        <v>0</v>
      </c>
      <c r="BU234">
        <f>SUMIFS('Grid GenerationQueue'!AI$5:AI$467,'Grid GenerationQueue'!$AX$5:$AX$467,$B234,'Grid GenerationQueue'!$AY$5:$AY$467,$C234,'Grid GenerationQueue'!$BF$5:$BF$467,"&lt;&gt;"&amp;"",'Grid GenerationQueue'!$BB$5:$BB$467,"&lt;"&amp;$BE$3)</f>
        <v>310.82740000000001</v>
      </c>
      <c r="BV234">
        <f>SUMIFS('Grid GenerationQueue'!AJ$5:AJ$467,'Grid GenerationQueue'!$AX$5:$AX$467,$B234,'Grid GenerationQueue'!$AY$5:$AY$467,$C234,'Grid GenerationQueue'!$BF$5:$BF$467,"&lt;&gt;"&amp;"",'Grid GenerationQueue'!$BB$5:$BB$467,"&lt;"&amp;$BE$3)</f>
        <v>200</v>
      </c>
      <c r="BW234">
        <f>SUMIFS('Grid GenerationQueue'!AK$5:AK$467,'Grid GenerationQueue'!$AX$5:$AX$467,$B234,'Grid GenerationQueue'!$AY$5:$AY$467,$C234,'Grid GenerationQueue'!$BF$5:$BF$467,"&lt;&gt;"&amp;"",'Grid GenerationQueue'!$BB$5:$BB$467,"&lt;"&amp;$BE$3)</f>
        <v>0</v>
      </c>
      <c r="BX234">
        <f>SUMIFS('Grid GenerationQueue'!AL$5:AL$467,'Grid GenerationQueue'!$AX$5:$AX$467,$B234,'Grid GenerationQueue'!$AY$5:$AY$467,$C234,'Grid GenerationQueue'!$BF$5:$BF$467,"&lt;&gt;"&amp;"",'Grid GenerationQueue'!$BB$5:$BB$467,"&lt;"&amp;$BE$3)</f>
        <v>0</v>
      </c>
      <c r="BY234">
        <f>SUMIFS('Grid GenerationQueue'!AM$5:AM$467,'Grid GenerationQueue'!$AX$5:$AX$467,$B234,'Grid GenerationQueue'!$AY$5:$AY$467,$C234,'Grid GenerationQueue'!$BF$5:$BF$467,"&lt;&gt;"&amp;"",'Grid GenerationQueue'!$BB$5:$BB$467,"&lt;"&amp;$BE$3)</f>
        <v>64.05</v>
      </c>
      <c r="BZ234">
        <f>SUMIFS('Grid GenerationQueue'!AN$5:AN$467,'Grid GenerationQueue'!$AX$5:$AX$467,$B234,'Grid GenerationQueue'!$AY$5:$AY$467,$C234,'Grid GenerationQueue'!$BF$5:$BF$467,"&lt;&gt;"&amp;"",'Grid GenerationQueue'!$BB$5:$BB$467,"&lt;"&amp;$BE$3)</f>
        <v>60.45</v>
      </c>
      <c r="CA234">
        <f>SUMIFS('Grid GenerationQueue'!AO$5:AO$467,'Grid GenerationQueue'!$AX$5:$AX$467,$B234,'Grid GenerationQueue'!$AY$5:$AY$467,$C234,'Grid GenerationQueue'!$BF$5:$BF$467,"&lt;&gt;"&amp;"",'Grid GenerationQueue'!$BB$5:$BB$467,"&lt;"&amp;$BE$3)</f>
        <v>0</v>
      </c>
      <c r="CB234">
        <f>SUMIFS('Grid GenerationQueue'!AP$5:AP$467,'Grid GenerationQueue'!$AX$5:$AX$467,$B234,'Grid GenerationQueue'!$AY$5:$AY$467,$C234,'Grid GenerationQueue'!$BF$5:$BF$467,"&lt;&gt;"&amp;"",'Grid GenerationQueue'!$BB$5:$BB$467,"&lt;"&amp;$BE$3)</f>
        <v>0</v>
      </c>
      <c r="CD234">
        <f>SUMIFS('Grid GenerationQueue'!AE$5:AE$467,'Grid GenerationQueue'!$AX$5:$AX$467,$B234,'Grid GenerationQueue'!$AY$5:$AY$467,$C234,'Grid GenerationQueue'!$BB$5:$BB$467,"&lt;"&amp;$BE$3)</f>
        <v>590.41740000000004</v>
      </c>
      <c r="CE234">
        <f>SUMIFS('Grid GenerationQueue'!AF$5:AF$467,'Grid GenerationQueue'!$AX$5:$AX$467,$B234,'Grid GenerationQueue'!$AY$5:$AY$467,$C234,'Grid GenerationQueue'!$BB$5:$BB$467,"&lt;"&amp;$BE$3)</f>
        <v>155.48399999999998</v>
      </c>
      <c r="CF234">
        <f>SUMIFS('Grid GenerationQueue'!AG$5:AG$467,'Grid GenerationQueue'!$AX$5:$AX$467,$B234,'Grid GenerationQueue'!$AY$5:$AY$467,$C234,'Grid GenerationQueue'!$BB$5:$BB$467,"&lt;"&amp;$BE$3)</f>
        <v>0</v>
      </c>
      <c r="CG234">
        <f>SUMIFS('Grid GenerationQueue'!AH$5:AH$467,'Grid GenerationQueue'!$AX$5:$AX$467,$B234,'Grid GenerationQueue'!$AY$5:$AY$467,$C234,'Grid GenerationQueue'!$BB$5:$BB$467,"&lt;"&amp;$BE$3)</f>
        <v>0</v>
      </c>
      <c r="CH234">
        <f>SUMIFS('Grid GenerationQueue'!AI$5:AI$467,'Grid GenerationQueue'!$AX$5:$AX$467,$B234,'Grid GenerationQueue'!$AY$5:$AY$467,$C234,'Grid GenerationQueue'!$BB$5:$BB$467,"&lt;"&amp;$BE$3)</f>
        <v>617.82740000000001</v>
      </c>
      <c r="CI234">
        <f>SUMIFS('Grid GenerationQueue'!AJ$5:AJ$467,'Grid GenerationQueue'!$AX$5:$AX$467,$B234,'Grid GenerationQueue'!$AY$5:$AY$467,$C234,'Grid GenerationQueue'!$BB$5:$BB$467,"&lt;"&amp;$BE$3)</f>
        <v>200</v>
      </c>
      <c r="CJ234">
        <f>SUMIFS('Grid GenerationQueue'!AK$5:AK$467,'Grid GenerationQueue'!$AX$5:$AX$467,$B234,'Grid GenerationQueue'!$AY$5:$AY$467,$C234,'Grid GenerationQueue'!$BB$5:$BB$467,"&lt;"&amp;$BE$3)</f>
        <v>0</v>
      </c>
      <c r="CK234">
        <f>SUMIFS('Grid GenerationQueue'!AL$5:AL$467,'Grid GenerationQueue'!$AX$5:$AX$467,$B234,'Grid GenerationQueue'!$AY$5:$AY$467,$C234,'Grid GenerationQueue'!$BB$5:$BB$467,"&lt;"&amp;$BE$3)</f>
        <v>0</v>
      </c>
      <c r="CL234">
        <f>SUMIFS('Grid GenerationQueue'!AM$5:AM$467,'Grid GenerationQueue'!$AX$5:$AX$467,$B234,'Grid GenerationQueue'!$AY$5:$AY$467,$C234,'Grid GenerationQueue'!$BB$5:$BB$467,"&lt;"&amp;$BE$3)</f>
        <v>64.05</v>
      </c>
      <c r="CM234">
        <f>SUMIFS('Grid GenerationQueue'!AN$5:AN$467,'Grid GenerationQueue'!$AX$5:$AX$467,$B234,'Grid GenerationQueue'!$AY$5:$AY$467,$C234,'Grid GenerationQueue'!$BB$5:$BB$467,"&lt;"&amp;$BE$3)</f>
        <v>60.45</v>
      </c>
      <c r="CN234">
        <f>SUMIFS('Grid GenerationQueue'!AO$5:AO$467,'Grid GenerationQueue'!$AX$5:$AX$467,$B234,'Grid GenerationQueue'!$AY$5:$AY$467,$C234,'Grid GenerationQueue'!$BB$5:$BB$467,"&lt;"&amp;$BE$3)</f>
        <v>0</v>
      </c>
      <c r="CO234">
        <f>SUMIFS('Grid GenerationQueue'!AP$5:AP$467,'Grid GenerationQueue'!$AX$5:$AX$467,$B234,'Grid GenerationQueue'!$AY$5:$AY$467,$C234,'Grid GenerationQueue'!$BB$5:$BB$467,"&lt;"&amp;$BE$3)</f>
        <v>0</v>
      </c>
    </row>
    <row r="235" spans="1:93" x14ac:dyDescent="0.35">
      <c r="A235" t="s">
        <v>4651</v>
      </c>
      <c r="B235" t="s">
        <v>4599</v>
      </c>
      <c r="C235">
        <v>500</v>
      </c>
      <c r="D235">
        <f>SUMIFS('Grid GenerationQueue'!AE$5:AE$467,'Grid GenerationQueue'!$AX$5:$AX$467,$B235,'Grid GenerationQueue'!$AY$5:$AY$467,$C235,'Grid GenerationQueue'!$BI$5:$BI$467,"&lt;4")</f>
        <v>0</v>
      </c>
      <c r="E235">
        <f>SUMIFS('Grid GenerationQueue'!AF$5:AF$467,'Grid GenerationQueue'!$AX$5:$AX$467,$B235,'Grid GenerationQueue'!$AY$5:$AY$467,$C235,'Grid GenerationQueue'!$BI$5:$BI$467,"&lt;4")</f>
        <v>0</v>
      </c>
      <c r="F235">
        <f>SUMIFS('Grid GenerationQueue'!AG$5:AG$467,'Grid GenerationQueue'!$AX$5:$AX$467,$B235,'Grid GenerationQueue'!$AY$5:$AY$467,$C235,'Grid GenerationQueue'!$BI$5:$BI$467,"&lt;4")</f>
        <v>0</v>
      </c>
      <c r="G235">
        <f>SUMIFS('Grid GenerationQueue'!AH$5:AH$467,'Grid GenerationQueue'!$AX$5:$AX$467,$B235,'Grid GenerationQueue'!$AY$5:$AY$467,$C235,'Grid GenerationQueue'!$BI$5:$BI$467,"&lt;4")</f>
        <v>0</v>
      </c>
      <c r="H235">
        <f>SUMIFS('Grid GenerationQueue'!AI$5:AI$467,'Grid GenerationQueue'!$AX$5:$AX$467,$B235,'Grid GenerationQueue'!$AY$5:$AY$467,$C235,'Grid GenerationQueue'!$BI$5:$BI$467,"&lt;4")</f>
        <v>0</v>
      </c>
      <c r="I235">
        <f>SUMIFS('Grid GenerationQueue'!AJ$5:AJ$467,'Grid GenerationQueue'!$AX$5:$AX$467,$B235,'Grid GenerationQueue'!$AY$5:$AY$467,$C235,'Grid GenerationQueue'!$BI$5:$BI$467,"&lt;4")</f>
        <v>0</v>
      </c>
      <c r="J235">
        <f>SUMIFS('Grid GenerationQueue'!AK$5:AK$467,'Grid GenerationQueue'!$AX$5:$AX$467,$B235,'Grid GenerationQueue'!$AY$5:$AY$467,$C235,'Grid GenerationQueue'!$BI$5:$BI$467,"&lt;4")</f>
        <v>0</v>
      </c>
      <c r="K235">
        <f>SUMIFS('Grid GenerationQueue'!AL$5:AL$467,'Grid GenerationQueue'!$AX$5:$AX$467,$B235,'Grid GenerationQueue'!$AY$5:$AY$467,$C235,'Grid GenerationQueue'!$BI$5:$BI$467,"&lt;4")</f>
        <v>0</v>
      </c>
      <c r="L235">
        <f>SUMIFS('Grid GenerationQueue'!AM$5:AM$467,'Grid GenerationQueue'!$AX$5:$AX$467,$B235,'Grid GenerationQueue'!$AY$5:$AY$467,$C235,'Grid GenerationQueue'!$BI$5:$BI$467,"&lt;4")</f>
        <v>0</v>
      </c>
      <c r="M235">
        <f>SUMIFS('Grid GenerationQueue'!AN$5:AN$467,'Grid GenerationQueue'!$AX$5:$AX$467,$B235,'Grid GenerationQueue'!$AY$5:$AY$467,$C235,'Grid GenerationQueue'!$BI$5:$BI$467,"&lt;4")</f>
        <v>0</v>
      </c>
      <c r="N235">
        <f>SUMIFS('Grid GenerationQueue'!AO$5:AO$467,'Grid GenerationQueue'!$AX$5:$AX$467,$B235,'Grid GenerationQueue'!$AY$5:$AY$467,$C235,'Grid GenerationQueue'!$BI$5:$BI$467,"&lt;4")</f>
        <v>0</v>
      </c>
      <c r="O235">
        <f>SUMIFS('Grid GenerationQueue'!AP$5:AP$467,'Grid GenerationQueue'!$AX$5:$AX$467,$B235,'Grid GenerationQueue'!$AY$5:$AY$467,$C235,'Grid GenerationQueue'!$BI$5:$BI$467,"&lt;4")</f>
        <v>0</v>
      </c>
      <c r="Q235">
        <f>SUMIFS('Grid GenerationQueue'!AE$5:AE$467,'Grid GenerationQueue'!$AX$5:$AX$467,$B235,'Grid GenerationQueue'!$AY$5:$AY$467,$C235,'Grid GenerationQueue'!$BH$5:$BH$467,"Executed")</f>
        <v>0</v>
      </c>
      <c r="R235">
        <f>SUMIFS('Grid GenerationQueue'!AF$5:AF$467,'Grid GenerationQueue'!$AX$5:$AX$467,$B235,'Grid GenerationQueue'!$AY$5:$AY$467,$C235,'Grid GenerationQueue'!$BH$5:$BH$467,"Executed")</f>
        <v>0</v>
      </c>
      <c r="S235">
        <f>SUMIFS('Grid GenerationQueue'!AG$5:AG$467,'Grid GenerationQueue'!$AX$5:$AX$467,$B235,'Grid GenerationQueue'!$AY$5:$AY$467,$C235,'Grid GenerationQueue'!$BH$5:$BH$467,"Executed")</f>
        <v>0</v>
      </c>
      <c r="T235">
        <f>SUMIFS('Grid GenerationQueue'!AH$5:AH$467,'Grid GenerationQueue'!$AX$5:$AX$467,$B235,'Grid GenerationQueue'!$AY$5:$AY$467,$C235,'Grid GenerationQueue'!$BH$5:$BH$467,"Executed")</f>
        <v>0</v>
      </c>
      <c r="U235">
        <f>SUMIFS('Grid GenerationQueue'!AI$5:AI$467,'Grid GenerationQueue'!$AX$5:$AX$467,$B235,'Grid GenerationQueue'!$AY$5:$AY$467,$C235,'Grid GenerationQueue'!$BH$5:$BH$467,"Executed")</f>
        <v>0</v>
      </c>
      <c r="V235">
        <f>SUMIFS('Grid GenerationQueue'!AJ$5:AJ$467,'Grid GenerationQueue'!$AX$5:$AX$467,$B235,'Grid GenerationQueue'!$AY$5:$AY$467,$C235,'Grid GenerationQueue'!$BH$5:$BH$467,"Executed")</f>
        <v>0</v>
      </c>
      <c r="W235">
        <f>SUMIFS('Grid GenerationQueue'!AK$5:AK$467,'Grid GenerationQueue'!$AX$5:$AX$467,$B235,'Grid GenerationQueue'!$AY$5:$AY$467,$C235,'Grid GenerationQueue'!$BH$5:$BH$467,"Executed")</f>
        <v>0</v>
      </c>
      <c r="X235">
        <f>SUMIFS('Grid GenerationQueue'!AL$5:AL$467,'Grid GenerationQueue'!$AX$5:$AX$467,$B235,'Grid GenerationQueue'!$AY$5:$AY$467,$C235,'Grid GenerationQueue'!$BH$5:$BH$467,"Executed")</f>
        <v>0</v>
      </c>
      <c r="Y235">
        <f>SUMIFS('Grid GenerationQueue'!AM$5:AM$467,'Grid GenerationQueue'!$AX$5:$AX$467,$B235,'Grid GenerationQueue'!$AY$5:$AY$467,$C235,'Grid GenerationQueue'!$BH$5:$BH$467,"Executed")</f>
        <v>0</v>
      </c>
      <c r="Z235">
        <f>SUMIFS('Grid GenerationQueue'!AN$5:AN$467,'Grid GenerationQueue'!$AX$5:$AX$467,$B235,'Grid GenerationQueue'!$AY$5:$AY$467,$C235,'Grid GenerationQueue'!$BH$5:$BH$467,"Executed")</f>
        <v>0</v>
      </c>
      <c r="AA235">
        <f>SUMIFS('Grid GenerationQueue'!AO$5:AO$467,'Grid GenerationQueue'!$AX$5:$AX$467,$B235,'Grid GenerationQueue'!$AY$5:$AY$467,$C235,'Grid GenerationQueue'!$BH$5:$BH$467,"Executed")</f>
        <v>0</v>
      </c>
      <c r="AB235">
        <f>SUMIFS('Grid GenerationQueue'!AP$5:AP$467,'Grid GenerationQueue'!$AX$5:$AX$467,$B235,'Grid GenerationQueue'!$AY$5:$AY$467,$C235,'Grid GenerationQueue'!$BH$5:$BH$467,"Executed")</f>
        <v>0</v>
      </c>
      <c r="AD235">
        <f>SUMIFS('Grid GenerationQueue'!AE$5:AE$467,'Grid GenerationQueue'!$AX$5:$AX$467,$B235,'Grid GenerationQueue'!$AY$5:$AY$467,$C235,'Grid GenerationQueue'!$BF$5:$BF$467,"&lt;&gt;"&amp;"")</f>
        <v>0</v>
      </c>
      <c r="AE235">
        <f>SUMIFS('Grid GenerationQueue'!AF$5:AF$467,'Grid GenerationQueue'!$AX$5:$AX$467,$B235,'Grid GenerationQueue'!$AY$5:$AY$467,$C235,'Grid GenerationQueue'!$BF$5:$BF$467,"&lt;&gt;"&amp;"")</f>
        <v>0</v>
      </c>
      <c r="AF235">
        <f>SUMIFS('Grid GenerationQueue'!AG$5:AG$467,'Grid GenerationQueue'!$AX$5:$AX$467,$B235,'Grid GenerationQueue'!$AY$5:$AY$467,$C235,'Grid GenerationQueue'!$BF$5:$BF$467,"&lt;&gt;"&amp;"")</f>
        <v>0</v>
      </c>
      <c r="AG235">
        <f>SUMIFS('Grid GenerationQueue'!AH$5:AH$467,'Grid GenerationQueue'!$AX$5:$AX$467,$B235,'Grid GenerationQueue'!$AY$5:$AY$467,$C235,'Grid GenerationQueue'!$BF$5:$BF$467,"&lt;&gt;"&amp;"")</f>
        <v>0</v>
      </c>
      <c r="AH235">
        <f>SUMIFS('Grid GenerationQueue'!AI$5:AI$467,'Grid GenerationQueue'!$AX$5:$AX$467,$B235,'Grid GenerationQueue'!$AY$5:$AY$467,$C235,'Grid GenerationQueue'!$BF$5:$BF$467,"&lt;&gt;"&amp;"")</f>
        <v>0</v>
      </c>
      <c r="AI235">
        <f>SUMIFS('Grid GenerationQueue'!AJ$5:AJ$467,'Grid GenerationQueue'!$AX$5:$AX$467,$B235,'Grid GenerationQueue'!$AY$5:$AY$467,$C235,'Grid GenerationQueue'!$BF$5:$BF$467,"&lt;&gt;"&amp;"")</f>
        <v>0</v>
      </c>
      <c r="AJ235">
        <f>SUMIFS('Grid GenerationQueue'!AK$5:AK$467,'Grid GenerationQueue'!$AX$5:$AX$467,$B235,'Grid GenerationQueue'!$AY$5:$AY$467,$C235,'Grid GenerationQueue'!$BF$5:$BF$467,"&lt;&gt;"&amp;"")</f>
        <v>0</v>
      </c>
      <c r="AK235">
        <f>SUMIFS('Grid GenerationQueue'!AL$5:AL$467,'Grid GenerationQueue'!$AX$5:$AX$467,$B235,'Grid GenerationQueue'!$AY$5:$AY$467,$C235,'Grid GenerationQueue'!$BF$5:$BF$467,"&lt;&gt;"&amp;"")</f>
        <v>0</v>
      </c>
      <c r="AL235">
        <f>SUMIFS('Grid GenerationQueue'!AM$5:AM$467,'Grid GenerationQueue'!$AX$5:$AX$467,$B235,'Grid GenerationQueue'!$AY$5:$AY$467,$C235,'Grid GenerationQueue'!$BF$5:$BF$467,"&lt;&gt;"&amp;"")</f>
        <v>0</v>
      </c>
      <c r="AM235">
        <f>SUMIFS('Grid GenerationQueue'!AN$5:AN$467,'Grid GenerationQueue'!$AX$5:$AX$467,$B235,'Grid GenerationQueue'!$AY$5:$AY$467,$C235,'Grid GenerationQueue'!$BF$5:$BF$467,"&lt;&gt;"&amp;"")</f>
        <v>0</v>
      </c>
      <c r="AN235">
        <f>SUMIFS('Grid GenerationQueue'!AO$5:AO$467,'Grid GenerationQueue'!$AX$5:$AX$467,$B235,'Grid GenerationQueue'!$AY$5:$AY$467,$C235,'Grid GenerationQueue'!$BF$5:$BF$467,"&lt;&gt;"&amp;"")</f>
        <v>0</v>
      </c>
      <c r="AO235">
        <f>SUMIFS('Grid GenerationQueue'!AP$5:AP$467,'Grid GenerationQueue'!$AX$5:$AX$467,$B235,'Grid GenerationQueue'!$AY$5:$AY$467,$C235,'Grid GenerationQueue'!$BF$5:$BF$467,"&lt;&gt;"&amp;"")</f>
        <v>0</v>
      </c>
      <c r="AQ235">
        <f>SUMIFS('Grid GenerationQueue'!AE$5:AE$467,'Grid GenerationQueue'!$AX$5:$AX$467,$B235,'Grid GenerationQueue'!$AY$5:$AY$467,$C235)</f>
        <v>1182.384</v>
      </c>
      <c r="AR235">
        <f>SUMIFS('Grid GenerationQueue'!AF$5:AF$467,'Grid GenerationQueue'!$AX$5:$AX$467,$B235,'Grid GenerationQueue'!$AY$5:$AY$467,$C235)</f>
        <v>0</v>
      </c>
      <c r="AS235">
        <f>SUMIFS('Grid GenerationQueue'!AG$5:AG$467,'Grid GenerationQueue'!$AX$5:$AX$467,$B235,'Grid GenerationQueue'!$AY$5:$AY$467,$C235)</f>
        <v>0</v>
      </c>
      <c r="AT235">
        <f>SUMIFS('Grid GenerationQueue'!AH$5:AH$467,'Grid GenerationQueue'!$AX$5:$AX$467,$B235,'Grid GenerationQueue'!$AY$5:$AY$467,$C235)</f>
        <v>0</v>
      </c>
      <c r="AU235">
        <f>SUMIFS('Grid GenerationQueue'!AI$5:AI$467,'Grid GenerationQueue'!$AX$5:$AX$467,$B235,'Grid GenerationQueue'!$AY$5:$AY$467,$C235)</f>
        <v>1182.384</v>
      </c>
      <c r="AV235">
        <f>SUMIFS('Grid GenerationQueue'!AJ$5:AJ$467,'Grid GenerationQueue'!$AX$5:$AX$467,$B235,'Grid GenerationQueue'!$AY$5:$AY$467,$C235)</f>
        <v>0</v>
      </c>
      <c r="AW235">
        <f>SUMIFS('Grid GenerationQueue'!AK$5:AK$467,'Grid GenerationQueue'!$AX$5:$AX$467,$B235,'Grid GenerationQueue'!$AY$5:$AY$467,$C235)</f>
        <v>0</v>
      </c>
      <c r="AX235">
        <f>SUMIFS('Grid GenerationQueue'!AL$5:AL$467,'Grid GenerationQueue'!$AX$5:$AX$467,$B235,'Grid GenerationQueue'!$AY$5:$AY$467,$C235)</f>
        <v>0</v>
      </c>
      <c r="AY235">
        <f>SUMIFS('Grid GenerationQueue'!AM$5:AM$467,'Grid GenerationQueue'!$AX$5:$AX$467,$B235,'Grid GenerationQueue'!$AY$5:$AY$467,$C235)</f>
        <v>0</v>
      </c>
      <c r="AZ235">
        <f>SUMIFS('Grid GenerationQueue'!AN$5:AN$467,'Grid GenerationQueue'!$AX$5:$AX$467,$B235,'Grid GenerationQueue'!$AY$5:$AY$467,$C235)</f>
        <v>0</v>
      </c>
      <c r="BA235">
        <f>SUMIFS('Grid GenerationQueue'!AO$5:AO$467,'Grid GenerationQueue'!$AX$5:$AX$467,$B235,'Grid GenerationQueue'!$AY$5:$AY$467,$C235)</f>
        <v>0</v>
      </c>
      <c r="BB235">
        <f>SUMIFS('Grid GenerationQueue'!AP$5:AP$467,'Grid GenerationQueue'!$AX$5:$AX$467,$B235,'Grid GenerationQueue'!$AY$5:$AY$467,$C235)</f>
        <v>0</v>
      </c>
      <c r="BD235">
        <f>SUMIFS('Grid GenerationQueue'!AE$5:AE$467,'Grid GenerationQueue'!$AX$5:$AX$467,$B235,'Grid GenerationQueue'!$AY$5:$AY$467,$C235,'Grid GenerationQueue'!$BH$5:$BH$467,"Executed",'Grid GenerationQueue'!$BB$5:$BB$467,"&lt;"&amp;$BE$3)</f>
        <v>0</v>
      </c>
      <c r="BE235">
        <f>SUMIFS('Grid GenerationQueue'!AF$5:AF$467,'Grid GenerationQueue'!$AX$5:$AX$467,$B235,'Grid GenerationQueue'!$AY$5:$AY$467,$C235,'Grid GenerationQueue'!$BH$5:$BH$467,"Executed",'Grid GenerationQueue'!$BB$5:$BB$467,"&lt;"&amp;$BE$3)</f>
        <v>0</v>
      </c>
      <c r="BF235">
        <f>SUMIFS('Grid GenerationQueue'!AG$5:AG$467,'Grid GenerationQueue'!$AX$5:$AX$467,$B235,'Grid GenerationQueue'!$AY$5:$AY$467,$C235,'Grid GenerationQueue'!$BH$5:$BH$467,"Executed",'Grid GenerationQueue'!$BB$5:$BB$467,"&lt;"&amp;$BE$3)</f>
        <v>0</v>
      </c>
      <c r="BG235">
        <f>SUMIFS('Grid GenerationQueue'!AH$5:AH$467,'Grid GenerationQueue'!$AX$5:$AX$467,$B235,'Grid GenerationQueue'!$AY$5:$AY$467,$C235,'Grid GenerationQueue'!$BH$5:$BH$467,"Executed",'Grid GenerationQueue'!$BB$5:$BB$467,"&lt;"&amp;$BE$3)</f>
        <v>0</v>
      </c>
      <c r="BH235">
        <f>SUMIFS('Grid GenerationQueue'!AI$5:AI$467,'Grid GenerationQueue'!$AX$5:$AX$467,$B235,'Grid GenerationQueue'!$AY$5:$AY$467,$C235,'Grid GenerationQueue'!$BH$5:$BH$467,"Executed",'Grid GenerationQueue'!$BB$5:$BB$467,"&lt;"&amp;$BE$3)</f>
        <v>0</v>
      </c>
      <c r="BI235">
        <f>SUMIFS('Grid GenerationQueue'!AJ$5:AJ$467,'Grid GenerationQueue'!$AX$5:$AX$467,$B235,'Grid GenerationQueue'!$AY$5:$AY$467,$C235,'Grid GenerationQueue'!$BH$5:$BH$467,"Executed",'Grid GenerationQueue'!$BB$5:$BB$467,"&lt;"&amp;$BE$3)</f>
        <v>0</v>
      </c>
      <c r="BJ235">
        <f>SUMIFS('Grid GenerationQueue'!AK$5:AK$467,'Grid GenerationQueue'!$AX$5:$AX$467,$B235,'Grid GenerationQueue'!$AY$5:$AY$467,$C235,'Grid GenerationQueue'!$BH$5:$BH$467,"Executed",'Grid GenerationQueue'!$BB$5:$BB$467,"&lt;"&amp;$BE$3)</f>
        <v>0</v>
      </c>
      <c r="BK235">
        <f>SUMIFS('Grid GenerationQueue'!AL$5:AL$467,'Grid GenerationQueue'!$AX$5:$AX$467,$B235,'Grid GenerationQueue'!$AY$5:$AY$467,$C235,'Grid GenerationQueue'!$BH$5:$BH$467,"Executed",'Grid GenerationQueue'!$BB$5:$BB$467,"&lt;"&amp;$BE$3)</f>
        <v>0</v>
      </c>
      <c r="BL235">
        <f>SUMIFS('Grid GenerationQueue'!AM$5:AM$467,'Grid GenerationQueue'!$AX$5:$AX$467,$B235,'Grid GenerationQueue'!$AY$5:$AY$467,$C235,'Grid GenerationQueue'!$BH$5:$BH$467,"Executed",'Grid GenerationQueue'!$BB$5:$BB$467,"&lt;"&amp;$BE$3)</f>
        <v>0</v>
      </c>
      <c r="BM235">
        <f>SUMIFS('Grid GenerationQueue'!AN$5:AN$467,'Grid GenerationQueue'!$AX$5:$AX$467,$B235,'Grid GenerationQueue'!$AY$5:$AY$467,$C235,'Grid GenerationQueue'!$BH$5:$BH$467,"Executed",'Grid GenerationQueue'!$BB$5:$BB$467,"&lt;"&amp;$BE$3)</f>
        <v>0</v>
      </c>
      <c r="BN235">
        <f>SUMIFS('Grid GenerationQueue'!AO$5:AO$467,'Grid GenerationQueue'!$AX$5:$AX$467,$B235,'Grid GenerationQueue'!$AY$5:$AY$467,$C235,'Grid GenerationQueue'!$BH$5:$BH$467,"Executed",'Grid GenerationQueue'!$BB$5:$BB$467,"&lt;"&amp;$BE$3)</f>
        <v>0</v>
      </c>
      <c r="BO235">
        <f>SUMIFS('Grid GenerationQueue'!AP$5:AP$467,'Grid GenerationQueue'!$AX$5:$AX$467,$B235,'Grid GenerationQueue'!$AY$5:$AY$467,$C235,'Grid GenerationQueue'!$BH$5:$BH$467,"Executed",'Grid GenerationQueue'!$BB$5:$BB$467,"&lt;"&amp;$BE$3)</f>
        <v>0</v>
      </c>
      <c r="BQ235">
        <f>SUMIFS('Grid GenerationQueue'!AE$5:AE$467,'Grid GenerationQueue'!$AX$5:$AX$467,$B235,'Grid GenerationQueue'!$AY$5:$AY$467,$C235,'Grid GenerationQueue'!$BF$5:$BF$467,"&lt;&gt;"&amp;"",'Grid GenerationQueue'!$BB$5:$BB$467,"&lt;"&amp;$BE$3)</f>
        <v>0</v>
      </c>
      <c r="BR235">
        <f>SUMIFS('Grid GenerationQueue'!AF$5:AF$467,'Grid GenerationQueue'!$AX$5:$AX$467,$B235,'Grid GenerationQueue'!$AY$5:$AY$467,$C235,'Grid GenerationQueue'!$BF$5:$BF$467,"&lt;&gt;"&amp;"",'Grid GenerationQueue'!$BB$5:$BB$467,"&lt;"&amp;$BE$3)</f>
        <v>0</v>
      </c>
      <c r="BS235">
        <f>SUMIFS('Grid GenerationQueue'!AG$5:AG$467,'Grid GenerationQueue'!$AX$5:$AX$467,$B235,'Grid GenerationQueue'!$AY$5:$AY$467,$C235,'Grid GenerationQueue'!$BF$5:$BF$467,"&lt;&gt;"&amp;"",'Grid GenerationQueue'!$BB$5:$BB$467,"&lt;"&amp;$BE$3)</f>
        <v>0</v>
      </c>
      <c r="BT235">
        <f>SUMIFS('Grid GenerationQueue'!AH$5:AH$467,'Grid GenerationQueue'!$AX$5:$AX$467,$B235,'Grid GenerationQueue'!$AY$5:$AY$467,$C235,'Grid GenerationQueue'!$BF$5:$BF$467,"&lt;&gt;"&amp;"",'Grid GenerationQueue'!$BB$5:$BB$467,"&lt;"&amp;$BE$3)</f>
        <v>0</v>
      </c>
      <c r="BU235">
        <f>SUMIFS('Grid GenerationQueue'!AI$5:AI$467,'Grid GenerationQueue'!$AX$5:$AX$467,$B235,'Grid GenerationQueue'!$AY$5:$AY$467,$C235,'Grid GenerationQueue'!$BF$5:$BF$467,"&lt;&gt;"&amp;"",'Grid GenerationQueue'!$BB$5:$BB$467,"&lt;"&amp;$BE$3)</f>
        <v>0</v>
      </c>
      <c r="BV235">
        <f>SUMIFS('Grid GenerationQueue'!AJ$5:AJ$467,'Grid GenerationQueue'!$AX$5:$AX$467,$B235,'Grid GenerationQueue'!$AY$5:$AY$467,$C235,'Grid GenerationQueue'!$BF$5:$BF$467,"&lt;&gt;"&amp;"",'Grid GenerationQueue'!$BB$5:$BB$467,"&lt;"&amp;$BE$3)</f>
        <v>0</v>
      </c>
      <c r="BW235">
        <f>SUMIFS('Grid GenerationQueue'!AK$5:AK$467,'Grid GenerationQueue'!$AX$5:$AX$467,$B235,'Grid GenerationQueue'!$AY$5:$AY$467,$C235,'Grid GenerationQueue'!$BF$5:$BF$467,"&lt;&gt;"&amp;"",'Grid GenerationQueue'!$BB$5:$BB$467,"&lt;"&amp;$BE$3)</f>
        <v>0</v>
      </c>
      <c r="BX235">
        <f>SUMIFS('Grid GenerationQueue'!AL$5:AL$467,'Grid GenerationQueue'!$AX$5:$AX$467,$B235,'Grid GenerationQueue'!$AY$5:$AY$467,$C235,'Grid GenerationQueue'!$BF$5:$BF$467,"&lt;&gt;"&amp;"",'Grid GenerationQueue'!$BB$5:$BB$467,"&lt;"&amp;$BE$3)</f>
        <v>0</v>
      </c>
      <c r="BY235">
        <f>SUMIFS('Grid GenerationQueue'!AM$5:AM$467,'Grid GenerationQueue'!$AX$5:$AX$467,$B235,'Grid GenerationQueue'!$AY$5:$AY$467,$C235,'Grid GenerationQueue'!$BF$5:$BF$467,"&lt;&gt;"&amp;"",'Grid GenerationQueue'!$BB$5:$BB$467,"&lt;"&amp;$BE$3)</f>
        <v>0</v>
      </c>
      <c r="BZ235">
        <f>SUMIFS('Grid GenerationQueue'!AN$5:AN$467,'Grid GenerationQueue'!$AX$5:$AX$467,$B235,'Grid GenerationQueue'!$AY$5:$AY$467,$C235,'Grid GenerationQueue'!$BF$5:$BF$467,"&lt;&gt;"&amp;"",'Grid GenerationQueue'!$BB$5:$BB$467,"&lt;"&amp;$BE$3)</f>
        <v>0</v>
      </c>
      <c r="CA235">
        <f>SUMIFS('Grid GenerationQueue'!AO$5:AO$467,'Grid GenerationQueue'!$AX$5:$AX$467,$B235,'Grid GenerationQueue'!$AY$5:$AY$467,$C235,'Grid GenerationQueue'!$BF$5:$BF$467,"&lt;&gt;"&amp;"",'Grid GenerationQueue'!$BB$5:$BB$467,"&lt;"&amp;$BE$3)</f>
        <v>0</v>
      </c>
      <c r="CB235">
        <f>SUMIFS('Grid GenerationQueue'!AP$5:AP$467,'Grid GenerationQueue'!$AX$5:$AX$467,$B235,'Grid GenerationQueue'!$AY$5:$AY$467,$C235,'Grid GenerationQueue'!$BF$5:$BF$467,"&lt;&gt;"&amp;"",'Grid GenerationQueue'!$BB$5:$BB$467,"&lt;"&amp;$BE$3)</f>
        <v>0</v>
      </c>
      <c r="CD235">
        <f>SUMIFS('Grid GenerationQueue'!AE$5:AE$467,'Grid GenerationQueue'!$AX$5:$AX$467,$B235,'Grid GenerationQueue'!$AY$5:$AY$467,$C235,'Grid GenerationQueue'!$BB$5:$BB$467,"&lt;"&amp;$BE$3)</f>
        <v>1182.384</v>
      </c>
      <c r="CE235">
        <f>SUMIFS('Grid GenerationQueue'!AF$5:AF$467,'Grid GenerationQueue'!$AX$5:$AX$467,$B235,'Grid GenerationQueue'!$AY$5:$AY$467,$C235,'Grid GenerationQueue'!$BB$5:$BB$467,"&lt;"&amp;$BE$3)</f>
        <v>0</v>
      </c>
      <c r="CF235">
        <f>SUMIFS('Grid GenerationQueue'!AG$5:AG$467,'Grid GenerationQueue'!$AX$5:$AX$467,$B235,'Grid GenerationQueue'!$AY$5:$AY$467,$C235,'Grid GenerationQueue'!$BB$5:$BB$467,"&lt;"&amp;$BE$3)</f>
        <v>0</v>
      </c>
      <c r="CG235">
        <f>SUMIFS('Grid GenerationQueue'!AH$5:AH$467,'Grid GenerationQueue'!$AX$5:$AX$467,$B235,'Grid GenerationQueue'!$AY$5:$AY$467,$C235,'Grid GenerationQueue'!$BB$5:$BB$467,"&lt;"&amp;$BE$3)</f>
        <v>0</v>
      </c>
      <c r="CH235">
        <f>SUMIFS('Grid GenerationQueue'!AI$5:AI$467,'Grid GenerationQueue'!$AX$5:$AX$467,$B235,'Grid GenerationQueue'!$AY$5:$AY$467,$C235,'Grid GenerationQueue'!$BB$5:$BB$467,"&lt;"&amp;$BE$3)</f>
        <v>1182.384</v>
      </c>
      <c r="CI235">
        <f>SUMIFS('Grid GenerationQueue'!AJ$5:AJ$467,'Grid GenerationQueue'!$AX$5:$AX$467,$B235,'Grid GenerationQueue'!$AY$5:$AY$467,$C235,'Grid GenerationQueue'!$BB$5:$BB$467,"&lt;"&amp;$BE$3)</f>
        <v>0</v>
      </c>
      <c r="CJ235">
        <f>SUMIFS('Grid GenerationQueue'!AK$5:AK$467,'Grid GenerationQueue'!$AX$5:$AX$467,$B235,'Grid GenerationQueue'!$AY$5:$AY$467,$C235,'Grid GenerationQueue'!$BB$5:$BB$467,"&lt;"&amp;$BE$3)</f>
        <v>0</v>
      </c>
      <c r="CK235">
        <f>SUMIFS('Grid GenerationQueue'!AL$5:AL$467,'Grid GenerationQueue'!$AX$5:$AX$467,$B235,'Grid GenerationQueue'!$AY$5:$AY$467,$C235,'Grid GenerationQueue'!$BB$5:$BB$467,"&lt;"&amp;$BE$3)</f>
        <v>0</v>
      </c>
      <c r="CL235">
        <f>SUMIFS('Grid GenerationQueue'!AM$5:AM$467,'Grid GenerationQueue'!$AX$5:$AX$467,$B235,'Grid GenerationQueue'!$AY$5:$AY$467,$C235,'Grid GenerationQueue'!$BB$5:$BB$467,"&lt;"&amp;$BE$3)</f>
        <v>0</v>
      </c>
      <c r="CM235">
        <f>SUMIFS('Grid GenerationQueue'!AN$5:AN$467,'Grid GenerationQueue'!$AX$5:$AX$467,$B235,'Grid GenerationQueue'!$AY$5:$AY$467,$C235,'Grid GenerationQueue'!$BB$5:$BB$467,"&lt;"&amp;$BE$3)</f>
        <v>0</v>
      </c>
      <c r="CN235">
        <f>SUMIFS('Grid GenerationQueue'!AO$5:AO$467,'Grid GenerationQueue'!$AX$5:$AX$467,$B235,'Grid GenerationQueue'!$AY$5:$AY$467,$C235,'Grid GenerationQueue'!$BB$5:$BB$467,"&lt;"&amp;$BE$3)</f>
        <v>0</v>
      </c>
      <c r="CO235">
        <f>SUMIFS('Grid GenerationQueue'!AP$5:AP$467,'Grid GenerationQueue'!$AX$5:$AX$467,$B235,'Grid GenerationQueue'!$AY$5:$AY$467,$C235,'Grid GenerationQueue'!$BB$5:$BB$467,"&lt;"&amp;$BE$3)</f>
        <v>0</v>
      </c>
    </row>
    <row r="236" spans="1:93" x14ac:dyDescent="0.35">
      <c r="A236" t="s">
        <v>4648</v>
      </c>
      <c r="B236" t="s">
        <v>4401</v>
      </c>
      <c r="C236">
        <v>230</v>
      </c>
      <c r="D236">
        <f>SUMIFS('Grid GenerationQueue'!AE$5:AE$467,'Grid GenerationQueue'!$AX$5:$AX$467,$B236,'Grid GenerationQueue'!$AY$5:$AY$467,$C236,'Grid GenerationQueue'!$BI$5:$BI$467,"&lt;4")</f>
        <v>0</v>
      </c>
      <c r="E236">
        <f>SUMIFS('Grid GenerationQueue'!AF$5:AF$467,'Grid GenerationQueue'!$AX$5:$AX$467,$B236,'Grid GenerationQueue'!$AY$5:$AY$467,$C236,'Grid GenerationQueue'!$BI$5:$BI$467,"&lt;4")</f>
        <v>0</v>
      </c>
      <c r="F236">
        <f>SUMIFS('Grid GenerationQueue'!AG$5:AG$467,'Grid GenerationQueue'!$AX$5:$AX$467,$B236,'Grid GenerationQueue'!$AY$5:$AY$467,$C236,'Grid GenerationQueue'!$BI$5:$BI$467,"&lt;4")</f>
        <v>0</v>
      </c>
      <c r="G236">
        <f>SUMIFS('Grid GenerationQueue'!AH$5:AH$467,'Grid GenerationQueue'!$AX$5:$AX$467,$B236,'Grid GenerationQueue'!$AY$5:$AY$467,$C236,'Grid GenerationQueue'!$BI$5:$BI$467,"&lt;4")</f>
        <v>0</v>
      </c>
      <c r="H236">
        <f>SUMIFS('Grid GenerationQueue'!AI$5:AI$467,'Grid GenerationQueue'!$AX$5:$AX$467,$B236,'Grid GenerationQueue'!$AY$5:$AY$467,$C236,'Grid GenerationQueue'!$BI$5:$BI$467,"&lt;4")</f>
        <v>0</v>
      </c>
      <c r="I236">
        <f>SUMIFS('Grid GenerationQueue'!AJ$5:AJ$467,'Grid GenerationQueue'!$AX$5:$AX$467,$B236,'Grid GenerationQueue'!$AY$5:$AY$467,$C236,'Grid GenerationQueue'!$BI$5:$BI$467,"&lt;4")</f>
        <v>0</v>
      </c>
      <c r="J236">
        <f>SUMIFS('Grid GenerationQueue'!AK$5:AK$467,'Grid GenerationQueue'!$AX$5:$AX$467,$B236,'Grid GenerationQueue'!$AY$5:$AY$467,$C236,'Grid GenerationQueue'!$BI$5:$BI$467,"&lt;4")</f>
        <v>0</v>
      </c>
      <c r="K236">
        <f>SUMIFS('Grid GenerationQueue'!AL$5:AL$467,'Grid GenerationQueue'!$AX$5:$AX$467,$B236,'Grid GenerationQueue'!$AY$5:$AY$467,$C236,'Grid GenerationQueue'!$BI$5:$BI$467,"&lt;4")</f>
        <v>0</v>
      </c>
      <c r="L236">
        <f>SUMIFS('Grid GenerationQueue'!AM$5:AM$467,'Grid GenerationQueue'!$AX$5:$AX$467,$B236,'Grid GenerationQueue'!$AY$5:$AY$467,$C236,'Grid GenerationQueue'!$BI$5:$BI$467,"&lt;4")</f>
        <v>0</v>
      </c>
      <c r="M236">
        <f>SUMIFS('Grid GenerationQueue'!AN$5:AN$467,'Grid GenerationQueue'!$AX$5:$AX$467,$B236,'Grid GenerationQueue'!$AY$5:$AY$467,$C236,'Grid GenerationQueue'!$BI$5:$BI$467,"&lt;4")</f>
        <v>0</v>
      </c>
      <c r="N236">
        <f>SUMIFS('Grid GenerationQueue'!AO$5:AO$467,'Grid GenerationQueue'!$AX$5:$AX$467,$B236,'Grid GenerationQueue'!$AY$5:$AY$467,$C236,'Grid GenerationQueue'!$BI$5:$BI$467,"&lt;4")</f>
        <v>0</v>
      </c>
      <c r="O236">
        <f>SUMIFS('Grid GenerationQueue'!AP$5:AP$467,'Grid GenerationQueue'!$AX$5:$AX$467,$B236,'Grid GenerationQueue'!$AY$5:$AY$467,$C236,'Grid GenerationQueue'!$BI$5:$BI$467,"&lt;4")</f>
        <v>0</v>
      </c>
      <c r="Q236">
        <f>SUMIFS('Grid GenerationQueue'!AE$5:AE$467,'Grid GenerationQueue'!$AX$5:$AX$467,$B236,'Grid GenerationQueue'!$AY$5:$AY$467,$C236,'Grid GenerationQueue'!$BH$5:$BH$467,"Executed")</f>
        <v>0</v>
      </c>
      <c r="R236">
        <f>SUMIFS('Grid GenerationQueue'!AF$5:AF$467,'Grid GenerationQueue'!$AX$5:$AX$467,$B236,'Grid GenerationQueue'!$AY$5:$AY$467,$C236,'Grid GenerationQueue'!$BH$5:$BH$467,"Executed")</f>
        <v>0</v>
      </c>
      <c r="S236">
        <f>SUMIFS('Grid GenerationQueue'!AG$5:AG$467,'Grid GenerationQueue'!$AX$5:$AX$467,$B236,'Grid GenerationQueue'!$AY$5:$AY$467,$C236,'Grid GenerationQueue'!$BH$5:$BH$467,"Executed")</f>
        <v>0</v>
      </c>
      <c r="T236">
        <f>SUMIFS('Grid GenerationQueue'!AH$5:AH$467,'Grid GenerationQueue'!$AX$5:$AX$467,$B236,'Grid GenerationQueue'!$AY$5:$AY$467,$C236,'Grid GenerationQueue'!$BH$5:$BH$467,"Executed")</f>
        <v>0</v>
      </c>
      <c r="U236">
        <f>SUMIFS('Grid GenerationQueue'!AI$5:AI$467,'Grid GenerationQueue'!$AX$5:$AX$467,$B236,'Grid GenerationQueue'!$AY$5:$AY$467,$C236,'Grid GenerationQueue'!$BH$5:$BH$467,"Executed")</f>
        <v>0</v>
      </c>
      <c r="V236">
        <f>SUMIFS('Grid GenerationQueue'!AJ$5:AJ$467,'Grid GenerationQueue'!$AX$5:$AX$467,$B236,'Grid GenerationQueue'!$AY$5:$AY$467,$C236,'Grid GenerationQueue'!$BH$5:$BH$467,"Executed")</f>
        <v>0</v>
      </c>
      <c r="W236">
        <f>SUMIFS('Grid GenerationQueue'!AK$5:AK$467,'Grid GenerationQueue'!$AX$5:$AX$467,$B236,'Grid GenerationQueue'!$AY$5:$AY$467,$C236,'Grid GenerationQueue'!$BH$5:$BH$467,"Executed")</f>
        <v>0</v>
      </c>
      <c r="X236">
        <f>SUMIFS('Grid GenerationQueue'!AL$5:AL$467,'Grid GenerationQueue'!$AX$5:$AX$467,$B236,'Grid GenerationQueue'!$AY$5:$AY$467,$C236,'Grid GenerationQueue'!$BH$5:$BH$467,"Executed")</f>
        <v>0</v>
      </c>
      <c r="Y236">
        <f>SUMIFS('Grid GenerationQueue'!AM$5:AM$467,'Grid GenerationQueue'!$AX$5:$AX$467,$B236,'Grid GenerationQueue'!$AY$5:$AY$467,$C236,'Grid GenerationQueue'!$BH$5:$BH$467,"Executed")</f>
        <v>0</v>
      </c>
      <c r="Z236">
        <f>SUMIFS('Grid GenerationQueue'!AN$5:AN$467,'Grid GenerationQueue'!$AX$5:$AX$467,$B236,'Grid GenerationQueue'!$AY$5:$AY$467,$C236,'Grid GenerationQueue'!$BH$5:$BH$467,"Executed")</f>
        <v>0</v>
      </c>
      <c r="AA236">
        <f>SUMIFS('Grid GenerationQueue'!AO$5:AO$467,'Grid GenerationQueue'!$AX$5:$AX$467,$B236,'Grid GenerationQueue'!$AY$5:$AY$467,$C236,'Grid GenerationQueue'!$BH$5:$BH$467,"Executed")</f>
        <v>0</v>
      </c>
      <c r="AB236">
        <f>SUMIFS('Grid GenerationQueue'!AP$5:AP$467,'Grid GenerationQueue'!$AX$5:$AX$467,$B236,'Grid GenerationQueue'!$AY$5:$AY$467,$C236,'Grid GenerationQueue'!$BH$5:$BH$467,"Executed")</f>
        <v>0</v>
      </c>
      <c r="AD236">
        <f>SUMIFS('Grid GenerationQueue'!AE$5:AE$467,'Grid GenerationQueue'!$AX$5:$AX$467,$B236,'Grid GenerationQueue'!$AY$5:$AY$467,$C236,'Grid GenerationQueue'!$BF$5:$BF$467,"&lt;&gt;"&amp;"")</f>
        <v>0</v>
      </c>
      <c r="AE236">
        <f>SUMIFS('Grid GenerationQueue'!AF$5:AF$467,'Grid GenerationQueue'!$AX$5:$AX$467,$B236,'Grid GenerationQueue'!$AY$5:$AY$467,$C236,'Grid GenerationQueue'!$BF$5:$BF$467,"&lt;&gt;"&amp;"")</f>
        <v>0</v>
      </c>
      <c r="AF236">
        <f>SUMIFS('Grid GenerationQueue'!AG$5:AG$467,'Grid GenerationQueue'!$AX$5:$AX$467,$B236,'Grid GenerationQueue'!$AY$5:$AY$467,$C236,'Grid GenerationQueue'!$BF$5:$BF$467,"&lt;&gt;"&amp;"")</f>
        <v>0</v>
      </c>
      <c r="AG236">
        <f>SUMIFS('Grid GenerationQueue'!AH$5:AH$467,'Grid GenerationQueue'!$AX$5:$AX$467,$B236,'Grid GenerationQueue'!$AY$5:$AY$467,$C236,'Grid GenerationQueue'!$BF$5:$BF$467,"&lt;&gt;"&amp;"")</f>
        <v>0</v>
      </c>
      <c r="AH236">
        <f>SUMIFS('Grid GenerationQueue'!AI$5:AI$467,'Grid GenerationQueue'!$AX$5:$AX$467,$B236,'Grid GenerationQueue'!$AY$5:$AY$467,$C236,'Grid GenerationQueue'!$BF$5:$BF$467,"&lt;&gt;"&amp;"")</f>
        <v>0</v>
      </c>
      <c r="AI236">
        <f>SUMIFS('Grid GenerationQueue'!AJ$5:AJ$467,'Grid GenerationQueue'!$AX$5:$AX$467,$B236,'Grid GenerationQueue'!$AY$5:$AY$467,$C236,'Grid GenerationQueue'!$BF$5:$BF$467,"&lt;&gt;"&amp;"")</f>
        <v>0</v>
      </c>
      <c r="AJ236">
        <f>SUMIFS('Grid GenerationQueue'!AK$5:AK$467,'Grid GenerationQueue'!$AX$5:$AX$467,$B236,'Grid GenerationQueue'!$AY$5:$AY$467,$C236,'Grid GenerationQueue'!$BF$5:$BF$467,"&lt;&gt;"&amp;"")</f>
        <v>0</v>
      </c>
      <c r="AK236">
        <f>SUMIFS('Grid GenerationQueue'!AL$5:AL$467,'Grid GenerationQueue'!$AX$5:$AX$467,$B236,'Grid GenerationQueue'!$AY$5:$AY$467,$C236,'Grid GenerationQueue'!$BF$5:$BF$467,"&lt;&gt;"&amp;"")</f>
        <v>0</v>
      </c>
      <c r="AL236">
        <f>SUMIFS('Grid GenerationQueue'!AM$5:AM$467,'Grid GenerationQueue'!$AX$5:$AX$467,$B236,'Grid GenerationQueue'!$AY$5:$AY$467,$C236,'Grid GenerationQueue'!$BF$5:$BF$467,"&lt;&gt;"&amp;"")</f>
        <v>0</v>
      </c>
      <c r="AM236">
        <f>SUMIFS('Grid GenerationQueue'!AN$5:AN$467,'Grid GenerationQueue'!$AX$5:$AX$467,$B236,'Grid GenerationQueue'!$AY$5:$AY$467,$C236,'Grid GenerationQueue'!$BF$5:$BF$467,"&lt;&gt;"&amp;"")</f>
        <v>0</v>
      </c>
      <c r="AN236">
        <f>SUMIFS('Grid GenerationQueue'!AO$5:AO$467,'Grid GenerationQueue'!$AX$5:$AX$467,$B236,'Grid GenerationQueue'!$AY$5:$AY$467,$C236,'Grid GenerationQueue'!$BF$5:$BF$467,"&lt;&gt;"&amp;"")</f>
        <v>0</v>
      </c>
      <c r="AO236">
        <f>SUMIFS('Grid GenerationQueue'!AP$5:AP$467,'Grid GenerationQueue'!$AX$5:$AX$467,$B236,'Grid GenerationQueue'!$AY$5:$AY$467,$C236,'Grid GenerationQueue'!$BF$5:$BF$467,"&lt;&gt;"&amp;"")</f>
        <v>0</v>
      </c>
      <c r="AQ236">
        <f>SUMIFS('Grid GenerationQueue'!AE$5:AE$467,'Grid GenerationQueue'!$AX$5:$AX$467,$B236,'Grid GenerationQueue'!$AY$5:$AY$467,$C236)</f>
        <v>0</v>
      </c>
      <c r="AR236">
        <f>SUMIFS('Grid GenerationQueue'!AF$5:AF$467,'Grid GenerationQueue'!$AX$5:$AX$467,$B236,'Grid GenerationQueue'!$AY$5:$AY$467,$C236)</f>
        <v>0</v>
      </c>
      <c r="AS236">
        <f>SUMIFS('Grid GenerationQueue'!AG$5:AG$467,'Grid GenerationQueue'!$AX$5:$AX$467,$B236,'Grid GenerationQueue'!$AY$5:$AY$467,$C236)</f>
        <v>0</v>
      </c>
      <c r="AT236">
        <f>SUMIFS('Grid GenerationQueue'!AH$5:AH$467,'Grid GenerationQueue'!$AX$5:$AX$467,$B236,'Grid GenerationQueue'!$AY$5:$AY$467,$C236)</f>
        <v>0</v>
      </c>
      <c r="AU236">
        <f>SUMIFS('Grid GenerationQueue'!AI$5:AI$467,'Grid GenerationQueue'!$AX$5:$AX$467,$B236,'Grid GenerationQueue'!$AY$5:$AY$467,$C236)</f>
        <v>0</v>
      </c>
      <c r="AV236">
        <f>SUMIFS('Grid GenerationQueue'!AJ$5:AJ$467,'Grid GenerationQueue'!$AX$5:$AX$467,$B236,'Grid GenerationQueue'!$AY$5:$AY$467,$C236)</f>
        <v>0</v>
      </c>
      <c r="AW236">
        <f>SUMIFS('Grid GenerationQueue'!AK$5:AK$467,'Grid GenerationQueue'!$AX$5:$AX$467,$B236,'Grid GenerationQueue'!$AY$5:$AY$467,$C236)</f>
        <v>0</v>
      </c>
      <c r="AX236">
        <f>SUMIFS('Grid GenerationQueue'!AL$5:AL$467,'Grid GenerationQueue'!$AX$5:$AX$467,$B236,'Grid GenerationQueue'!$AY$5:$AY$467,$C236)</f>
        <v>0</v>
      </c>
      <c r="AY236">
        <f>SUMIFS('Grid GenerationQueue'!AM$5:AM$467,'Grid GenerationQueue'!$AX$5:$AX$467,$B236,'Grid GenerationQueue'!$AY$5:$AY$467,$C236)</f>
        <v>0</v>
      </c>
      <c r="AZ236">
        <f>SUMIFS('Grid GenerationQueue'!AN$5:AN$467,'Grid GenerationQueue'!$AX$5:$AX$467,$B236,'Grid GenerationQueue'!$AY$5:$AY$467,$C236)</f>
        <v>0</v>
      </c>
      <c r="BA236">
        <f>SUMIFS('Grid GenerationQueue'!AO$5:AO$467,'Grid GenerationQueue'!$AX$5:$AX$467,$B236,'Grid GenerationQueue'!$AY$5:$AY$467,$C236)</f>
        <v>0</v>
      </c>
      <c r="BB236">
        <f>SUMIFS('Grid GenerationQueue'!AP$5:AP$467,'Grid GenerationQueue'!$AX$5:$AX$467,$B236,'Grid GenerationQueue'!$AY$5:$AY$467,$C236)</f>
        <v>0</v>
      </c>
      <c r="BD236">
        <f>SUMIFS('Grid GenerationQueue'!AE$5:AE$467,'Grid GenerationQueue'!$AX$5:$AX$467,$B236,'Grid GenerationQueue'!$AY$5:$AY$467,$C236,'Grid GenerationQueue'!$BH$5:$BH$467,"Executed",'Grid GenerationQueue'!$BB$5:$BB$467,"&lt;"&amp;$BE$3)</f>
        <v>0</v>
      </c>
      <c r="BE236">
        <f>SUMIFS('Grid GenerationQueue'!AF$5:AF$467,'Grid GenerationQueue'!$AX$5:$AX$467,$B236,'Grid GenerationQueue'!$AY$5:$AY$467,$C236,'Grid GenerationQueue'!$BH$5:$BH$467,"Executed",'Grid GenerationQueue'!$BB$5:$BB$467,"&lt;"&amp;$BE$3)</f>
        <v>0</v>
      </c>
      <c r="BF236">
        <f>SUMIFS('Grid GenerationQueue'!AG$5:AG$467,'Grid GenerationQueue'!$AX$5:$AX$467,$B236,'Grid GenerationQueue'!$AY$5:$AY$467,$C236,'Grid GenerationQueue'!$BH$5:$BH$467,"Executed",'Grid GenerationQueue'!$BB$5:$BB$467,"&lt;"&amp;$BE$3)</f>
        <v>0</v>
      </c>
      <c r="BG236">
        <f>SUMIFS('Grid GenerationQueue'!AH$5:AH$467,'Grid GenerationQueue'!$AX$5:$AX$467,$B236,'Grid GenerationQueue'!$AY$5:$AY$467,$C236,'Grid GenerationQueue'!$BH$5:$BH$467,"Executed",'Grid GenerationQueue'!$BB$5:$BB$467,"&lt;"&amp;$BE$3)</f>
        <v>0</v>
      </c>
      <c r="BH236">
        <f>SUMIFS('Grid GenerationQueue'!AI$5:AI$467,'Grid GenerationQueue'!$AX$5:$AX$467,$B236,'Grid GenerationQueue'!$AY$5:$AY$467,$C236,'Grid GenerationQueue'!$BH$5:$BH$467,"Executed",'Grid GenerationQueue'!$BB$5:$BB$467,"&lt;"&amp;$BE$3)</f>
        <v>0</v>
      </c>
      <c r="BI236">
        <f>SUMIFS('Grid GenerationQueue'!AJ$5:AJ$467,'Grid GenerationQueue'!$AX$5:$AX$467,$B236,'Grid GenerationQueue'!$AY$5:$AY$467,$C236,'Grid GenerationQueue'!$BH$5:$BH$467,"Executed",'Grid GenerationQueue'!$BB$5:$BB$467,"&lt;"&amp;$BE$3)</f>
        <v>0</v>
      </c>
      <c r="BJ236">
        <f>SUMIFS('Grid GenerationQueue'!AK$5:AK$467,'Grid GenerationQueue'!$AX$5:$AX$467,$B236,'Grid GenerationQueue'!$AY$5:$AY$467,$C236,'Grid GenerationQueue'!$BH$5:$BH$467,"Executed",'Grid GenerationQueue'!$BB$5:$BB$467,"&lt;"&amp;$BE$3)</f>
        <v>0</v>
      </c>
      <c r="BK236">
        <f>SUMIFS('Grid GenerationQueue'!AL$5:AL$467,'Grid GenerationQueue'!$AX$5:$AX$467,$B236,'Grid GenerationQueue'!$AY$5:$AY$467,$C236,'Grid GenerationQueue'!$BH$5:$BH$467,"Executed",'Grid GenerationQueue'!$BB$5:$BB$467,"&lt;"&amp;$BE$3)</f>
        <v>0</v>
      </c>
      <c r="BL236">
        <f>SUMIFS('Grid GenerationQueue'!AM$5:AM$467,'Grid GenerationQueue'!$AX$5:$AX$467,$B236,'Grid GenerationQueue'!$AY$5:$AY$467,$C236,'Grid GenerationQueue'!$BH$5:$BH$467,"Executed",'Grid GenerationQueue'!$BB$5:$BB$467,"&lt;"&amp;$BE$3)</f>
        <v>0</v>
      </c>
      <c r="BM236">
        <f>SUMIFS('Grid GenerationQueue'!AN$5:AN$467,'Grid GenerationQueue'!$AX$5:$AX$467,$B236,'Grid GenerationQueue'!$AY$5:$AY$467,$C236,'Grid GenerationQueue'!$BH$5:$BH$467,"Executed",'Grid GenerationQueue'!$BB$5:$BB$467,"&lt;"&amp;$BE$3)</f>
        <v>0</v>
      </c>
      <c r="BN236">
        <f>SUMIFS('Grid GenerationQueue'!AO$5:AO$467,'Grid GenerationQueue'!$AX$5:$AX$467,$B236,'Grid GenerationQueue'!$AY$5:$AY$467,$C236,'Grid GenerationQueue'!$BH$5:$BH$467,"Executed",'Grid GenerationQueue'!$BB$5:$BB$467,"&lt;"&amp;$BE$3)</f>
        <v>0</v>
      </c>
      <c r="BO236">
        <f>SUMIFS('Grid GenerationQueue'!AP$5:AP$467,'Grid GenerationQueue'!$AX$5:$AX$467,$B236,'Grid GenerationQueue'!$AY$5:$AY$467,$C236,'Grid GenerationQueue'!$BH$5:$BH$467,"Executed",'Grid GenerationQueue'!$BB$5:$BB$467,"&lt;"&amp;$BE$3)</f>
        <v>0</v>
      </c>
      <c r="BQ236">
        <f>SUMIFS('Grid GenerationQueue'!AE$5:AE$467,'Grid GenerationQueue'!$AX$5:$AX$467,$B236,'Grid GenerationQueue'!$AY$5:$AY$467,$C236,'Grid GenerationQueue'!$BF$5:$BF$467,"&lt;&gt;"&amp;"",'Grid GenerationQueue'!$BB$5:$BB$467,"&lt;"&amp;$BE$3)</f>
        <v>0</v>
      </c>
      <c r="BR236">
        <f>SUMIFS('Grid GenerationQueue'!AF$5:AF$467,'Grid GenerationQueue'!$AX$5:$AX$467,$B236,'Grid GenerationQueue'!$AY$5:$AY$467,$C236,'Grid GenerationQueue'!$BF$5:$BF$467,"&lt;&gt;"&amp;"",'Grid GenerationQueue'!$BB$5:$BB$467,"&lt;"&amp;$BE$3)</f>
        <v>0</v>
      </c>
      <c r="BS236">
        <f>SUMIFS('Grid GenerationQueue'!AG$5:AG$467,'Grid GenerationQueue'!$AX$5:$AX$467,$B236,'Grid GenerationQueue'!$AY$5:$AY$467,$C236,'Grid GenerationQueue'!$BF$5:$BF$467,"&lt;&gt;"&amp;"",'Grid GenerationQueue'!$BB$5:$BB$467,"&lt;"&amp;$BE$3)</f>
        <v>0</v>
      </c>
      <c r="BT236">
        <f>SUMIFS('Grid GenerationQueue'!AH$5:AH$467,'Grid GenerationQueue'!$AX$5:$AX$467,$B236,'Grid GenerationQueue'!$AY$5:$AY$467,$C236,'Grid GenerationQueue'!$BF$5:$BF$467,"&lt;&gt;"&amp;"",'Grid GenerationQueue'!$BB$5:$BB$467,"&lt;"&amp;$BE$3)</f>
        <v>0</v>
      </c>
      <c r="BU236">
        <f>SUMIFS('Grid GenerationQueue'!AI$5:AI$467,'Grid GenerationQueue'!$AX$5:$AX$467,$B236,'Grid GenerationQueue'!$AY$5:$AY$467,$C236,'Grid GenerationQueue'!$BF$5:$BF$467,"&lt;&gt;"&amp;"",'Grid GenerationQueue'!$BB$5:$BB$467,"&lt;"&amp;$BE$3)</f>
        <v>0</v>
      </c>
      <c r="BV236">
        <f>SUMIFS('Grid GenerationQueue'!AJ$5:AJ$467,'Grid GenerationQueue'!$AX$5:$AX$467,$B236,'Grid GenerationQueue'!$AY$5:$AY$467,$C236,'Grid GenerationQueue'!$BF$5:$BF$467,"&lt;&gt;"&amp;"",'Grid GenerationQueue'!$BB$5:$BB$467,"&lt;"&amp;$BE$3)</f>
        <v>0</v>
      </c>
      <c r="BW236">
        <f>SUMIFS('Grid GenerationQueue'!AK$5:AK$467,'Grid GenerationQueue'!$AX$5:$AX$467,$B236,'Grid GenerationQueue'!$AY$5:$AY$467,$C236,'Grid GenerationQueue'!$BF$5:$BF$467,"&lt;&gt;"&amp;"",'Grid GenerationQueue'!$BB$5:$BB$467,"&lt;"&amp;$BE$3)</f>
        <v>0</v>
      </c>
      <c r="BX236">
        <f>SUMIFS('Grid GenerationQueue'!AL$5:AL$467,'Grid GenerationQueue'!$AX$5:$AX$467,$B236,'Grid GenerationQueue'!$AY$5:$AY$467,$C236,'Grid GenerationQueue'!$BF$5:$BF$467,"&lt;&gt;"&amp;"",'Grid GenerationQueue'!$BB$5:$BB$467,"&lt;"&amp;$BE$3)</f>
        <v>0</v>
      </c>
      <c r="BY236">
        <f>SUMIFS('Grid GenerationQueue'!AM$5:AM$467,'Grid GenerationQueue'!$AX$5:$AX$467,$B236,'Grid GenerationQueue'!$AY$5:$AY$467,$C236,'Grid GenerationQueue'!$BF$5:$BF$467,"&lt;&gt;"&amp;"",'Grid GenerationQueue'!$BB$5:$BB$467,"&lt;"&amp;$BE$3)</f>
        <v>0</v>
      </c>
      <c r="BZ236">
        <f>SUMIFS('Grid GenerationQueue'!AN$5:AN$467,'Grid GenerationQueue'!$AX$5:$AX$467,$B236,'Grid GenerationQueue'!$AY$5:$AY$467,$C236,'Grid GenerationQueue'!$BF$5:$BF$467,"&lt;&gt;"&amp;"",'Grid GenerationQueue'!$BB$5:$BB$467,"&lt;"&amp;$BE$3)</f>
        <v>0</v>
      </c>
      <c r="CA236">
        <f>SUMIFS('Grid GenerationQueue'!AO$5:AO$467,'Grid GenerationQueue'!$AX$5:$AX$467,$B236,'Grid GenerationQueue'!$AY$5:$AY$467,$C236,'Grid GenerationQueue'!$BF$5:$BF$467,"&lt;&gt;"&amp;"",'Grid GenerationQueue'!$BB$5:$BB$467,"&lt;"&amp;$BE$3)</f>
        <v>0</v>
      </c>
      <c r="CB236">
        <f>SUMIFS('Grid GenerationQueue'!AP$5:AP$467,'Grid GenerationQueue'!$AX$5:$AX$467,$B236,'Grid GenerationQueue'!$AY$5:$AY$467,$C236,'Grid GenerationQueue'!$BF$5:$BF$467,"&lt;&gt;"&amp;"",'Grid GenerationQueue'!$BB$5:$BB$467,"&lt;"&amp;$BE$3)</f>
        <v>0</v>
      </c>
      <c r="CD236">
        <f>SUMIFS('Grid GenerationQueue'!AE$5:AE$467,'Grid GenerationQueue'!$AX$5:$AX$467,$B236,'Grid GenerationQueue'!$AY$5:$AY$467,$C236,'Grid GenerationQueue'!$BB$5:$BB$467,"&lt;"&amp;$BE$3)</f>
        <v>0</v>
      </c>
      <c r="CE236">
        <f>SUMIFS('Grid GenerationQueue'!AF$5:AF$467,'Grid GenerationQueue'!$AX$5:$AX$467,$B236,'Grid GenerationQueue'!$AY$5:$AY$467,$C236,'Grid GenerationQueue'!$BB$5:$BB$467,"&lt;"&amp;$BE$3)</f>
        <v>0</v>
      </c>
      <c r="CF236">
        <f>SUMIFS('Grid GenerationQueue'!AG$5:AG$467,'Grid GenerationQueue'!$AX$5:$AX$467,$B236,'Grid GenerationQueue'!$AY$5:$AY$467,$C236,'Grid GenerationQueue'!$BB$5:$BB$467,"&lt;"&amp;$BE$3)</f>
        <v>0</v>
      </c>
      <c r="CG236">
        <f>SUMIFS('Grid GenerationQueue'!AH$5:AH$467,'Grid GenerationQueue'!$AX$5:$AX$467,$B236,'Grid GenerationQueue'!$AY$5:$AY$467,$C236,'Grid GenerationQueue'!$BB$5:$BB$467,"&lt;"&amp;$BE$3)</f>
        <v>0</v>
      </c>
      <c r="CH236">
        <f>SUMIFS('Grid GenerationQueue'!AI$5:AI$467,'Grid GenerationQueue'!$AX$5:$AX$467,$B236,'Grid GenerationQueue'!$AY$5:$AY$467,$C236,'Grid GenerationQueue'!$BB$5:$BB$467,"&lt;"&amp;$BE$3)</f>
        <v>0</v>
      </c>
      <c r="CI236">
        <f>SUMIFS('Grid GenerationQueue'!AJ$5:AJ$467,'Grid GenerationQueue'!$AX$5:$AX$467,$B236,'Grid GenerationQueue'!$AY$5:$AY$467,$C236,'Grid GenerationQueue'!$BB$5:$BB$467,"&lt;"&amp;$BE$3)</f>
        <v>0</v>
      </c>
      <c r="CJ236">
        <f>SUMIFS('Grid GenerationQueue'!AK$5:AK$467,'Grid GenerationQueue'!$AX$5:$AX$467,$B236,'Grid GenerationQueue'!$AY$5:$AY$467,$C236,'Grid GenerationQueue'!$BB$5:$BB$467,"&lt;"&amp;$BE$3)</f>
        <v>0</v>
      </c>
      <c r="CK236">
        <f>SUMIFS('Grid GenerationQueue'!AL$5:AL$467,'Grid GenerationQueue'!$AX$5:$AX$467,$B236,'Grid GenerationQueue'!$AY$5:$AY$467,$C236,'Grid GenerationQueue'!$BB$5:$BB$467,"&lt;"&amp;$BE$3)</f>
        <v>0</v>
      </c>
      <c r="CL236">
        <f>SUMIFS('Grid GenerationQueue'!AM$5:AM$467,'Grid GenerationQueue'!$AX$5:$AX$467,$B236,'Grid GenerationQueue'!$AY$5:$AY$467,$C236,'Grid GenerationQueue'!$BB$5:$BB$467,"&lt;"&amp;$BE$3)</f>
        <v>0</v>
      </c>
      <c r="CM236">
        <f>SUMIFS('Grid GenerationQueue'!AN$5:AN$467,'Grid GenerationQueue'!$AX$5:$AX$467,$B236,'Grid GenerationQueue'!$AY$5:$AY$467,$C236,'Grid GenerationQueue'!$BB$5:$BB$467,"&lt;"&amp;$BE$3)</f>
        <v>0</v>
      </c>
      <c r="CN236">
        <f>SUMIFS('Grid GenerationQueue'!AO$5:AO$467,'Grid GenerationQueue'!$AX$5:$AX$467,$B236,'Grid GenerationQueue'!$AY$5:$AY$467,$C236,'Grid GenerationQueue'!$BB$5:$BB$467,"&lt;"&amp;$BE$3)</f>
        <v>0</v>
      </c>
      <c r="CO236">
        <f>SUMIFS('Grid GenerationQueue'!AP$5:AP$467,'Grid GenerationQueue'!$AX$5:$AX$467,$B236,'Grid GenerationQueue'!$AY$5:$AY$467,$C236,'Grid GenerationQueue'!$BB$5:$BB$467,"&lt;"&amp;$BE$3)</f>
        <v>0</v>
      </c>
    </row>
    <row r="237" spans="1:93" x14ac:dyDescent="0.35">
      <c r="A237" t="s">
        <v>4648</v>
      </c>
      <c r="B237" t="s">
        <v>4401</v>
      </c>
      <c r="C237">
        <v>115</v>
      </c>
      <c r="D237">
        <f>SUMIFS('Grid GenerationQueue'!AE$5:AE$467,'Grid GenerationQueue'!$AX$5:$AX$467,$B237,'Grid GenerationQueue'!$AY$5:$AY$467,$C237,'Grid GenerationQueue'!$BI$5:$BI$467,"&lt;4")</f>
        <v>3</v>
      </c>
      <c r="E237">
        <f>SUMIFS('Grid GenerationQueue'!AF$5:AF$467,'Grid GenerationQueue'!$AX$5:$AX$467,$B237,'Grid GenerationQueue'!$AY$5:$AY$467,$C237,'Grid GenerationQueue'!$BI$5:$BI$467,"&lt;4")</f>
        <v>0</v>
      </c>
      <c r="F237">
        <f>SUMIFS('Grid GenerationQueue'!AG$5:AG$467,'Grid GenerationQueue'!$AX$5:$AX$467,$B237,'Grid GenerationQueue'!$AY$5:$AY$467,$C237,'Grid GenerationQueue'!$BI$5:$BI$467,"&lt;4")</f>
        <v>0</v>
      </c>
      <c r="G237">
        <f>SUMIFS('Grid GenerationQueue'!AH$5:AH$467,'Grid GenerationQueue'!$AX$5:$AX$467,$B237,'Grid GenerationQueue'!$AY$5:$AY$467,$C237,'Grid GenerationQueue'!$BI$5:$BI$467,"&lt;4")</f>
        <v>0</v>
      </c>
      <c r="H237">
        <f>SUMIFS('Grid GenerationQueue'!AI$5:AI$467,'Grid GenerationQueue'!$AX$5:$AX$467,$B237,'Grid GenerationQueue'!$AY$5:$AY$467,$C237,'Grid GenerationQueue'!$BI$5:$BI$467,"&lt;4")</f>
        <v>0</v>
      </c>
      <c r="I237">
        <f>SUMIFS('Grid GenerationQueue'!AJ$5:AJ$467,'Grid GenerationQueue'!$AX$5:$AX$467,$B237,'Grid GenerationQueue'!$AY$5:$AY$467,$C237,'Grid GenerationQueue'!$BI$5:$BI$467,"&lt;4")</f>
        <v>0</v>
      </c>
      <c r="J237">
        <f>SUMIFS('Grid GenerationQueue'!AK$5:AK$467,'Grid GenerationQueue'!$AX$5:$AX$467,$B237,'Grid GenerationQueue'!$AY$5:$AY$467,$C237,'Grid GenerationQueue'!$BI$5:$BI$467,"&lt;4")</f>
        <v>0</v>
      </c>
      <c r="K237">
        <f>SUMIFS('Grid GenerationQueue'!AL$5:AL$467,'Grid GenerationQueue'!$AX$5:$AX$467,$B237,'Grid GenerationQueue'!$AY$5:$AY$467,$C237,'Grid GenerationQueue'!$BI$5:$BI$467,"&lt;4")</f>
        <v>0</v>
      </c>
      <c r="L237">
        <f>SUMIFS('Grid GenerationQueue'!AM$5:AM$467,'Grid GenerationQueue'!$AX$5:$AX$467,$B237,'Grid GenerationQueue'!$AY$5:$AY$467,$C237,'Grid GenerationQueue'!$BI$5:$BI$467,"&lt;4")</f>
        <v>0</v>
      </c>
      <c r="M237">
        <f>SUMIFS('Grid GenerationQueue'!AN$5:AN$467,'Grid GenerationQueue'!$AX$5:$AX$467,$B237,'Grid GenerationQueue'!$AY$5:$AY$467,$C237,'Grid GenerationQueue'!$BI$5:$BI$467,"&lt;4")</f>
        <v>0</v>
      </c>
      <c r="N237">
        <f>SUMIFS('Grid GenerationQueue'!AO$5:AO$467,'Grid GenerationQueue'!$AX$5:$AX$467,$B237,'Grid GenerationQueue'!$AY$5:$AY$467,$C237,'Grid GenerationQueue'!$BI$5:$BI$467,"&lt;4")</f>
        <v>0</v>
      </c>
      <c r="O237">
        <f>SUMIFS('Grid GenerationQueue'!AP$5:AP$467,'Grid GenerationQueue'!$AX$5:$AX$467,$B237,'Grid GenerationQueue'!$AY$5:$AY$467,$C237,'Grid GenerationQueue'!$BI$5:$BI$467,"&lt;4")</f>
        <v>0</v>
      </c>
      <c r="Q237">
        <f>SUMIFS('Grid GenerationQueue'!AE$5:AE$467,'Grid GenerationQueue'!$AX$5:$AX$467,$B237,'Grid GenerationQueue'!$AY$5:$AY$467,$C237,'Grid GenerationQueue'!$BH$5:$BH$467,"Executed")</f>
        <v>203</v>
      </c>
      <c r="R237">
        <f>SUMIFS('Grid GenerationQueue'!AF$5:AF$467,'Grid GenerationQueue'!$AX$5:$AX$467,$B237,'Grid GenerationQueue'!$AY$5:$AY$467,$C237,'Grid GenerationQueue'!$BH$5:$BH$467,"Executed")</f>
        <v>200</v>
      </c>
      <c r="S237">
        <f>SUMIFS('Grid GenerationQueue'!AG$5:AG$467,'Grid GenerationQueue'!$AX$5:$AX$467,$B237,'Grid GenerationQueue'!$AY$5:$AY$467,$C237,'Grid GenerationQueue'!$BH$5:$BH$467,"Executed")</f>
        <v>0</v>
      </c>
      <c r="T237">
        <f>SUMIFS('Grid GenerationQueue'!AH$5:AH$467,'Grid GenerationQueue'!$AX$5:$AX$467,$B237,'Grid GenerationQueue'!$AY$5:$AY$467,$C237,'Grid GenerationQueue'!$BH$5:$BH$467,"Executed")</f>
        <v>0</v>
      </c>
      <c r="U237">
        <f>SUMIFS('Grid GenerationQueue'!AI$5:AI$467,'Grid GenerationQueue'!$AX$5:$AX$467,$B237,'Grid GenerationQueue'!$AY$5:$AY$467,$C237,'Grid GenerationQueue'!$BH$5:$BH$467,"Executed")</f>
        <v>0</v>
      </c>
      <c r="V237">
        <f>SUMIFS('Grid GenerationQueue'!AJ$5:AJ$467,'Grid GenerationQueue'!$AX$5:$AX$467,$B237,'Grid GenerationQueue'!$AY$5:$AY$467,$C237,'Grid GenerationQueue'!$BH$5:$BH$467,"Executed")</f>
        <v>0</v>
      </c>
      <c r="W237">
        <f>SUMIFS('Grid GenerationQueue'!AK$5:AK$467,'Grid GenerationQueue'!$AX$5:$AX$467,$B237,'Grid GenerationQueue'!$AY$5:$AY$467,$C237,'Grid GenerationQueue'!$BH$5:$BH$467,"Executed")</f>
        <v>0</v>
      </c>
      <c r="X237">
        <f>SUMIFS('Grid GenerationQueue'!AL$5:AL$467,'Grid GenerationQueue'!$AX$5:$AX$467,$B237,'Grid GenerationQueue'!$AY$5:$AY$467,$C237,'Grid GenerationQueue'!$BH$5:$BH$467,"Executed")</f>
        <v>0</v>
      </c>
      <c r="Y237">
        <f>SUMIFS('Grid GenerationQueue'!AM$5:AM$467,'Grid GenerationQueue'!$AX$5:$AX$467,$B237,'Grid GenerationQueue'!$AY$5:$AY$467,$C237,'Grid GenerationQueue'!$BH$5:$BH$467,"Executed")</f>
        <v>0</v>
      </c>
      <c r="Z237">
        <f>SUMIFS('Grid GenerationQueue'!AN$5:AN$467,'Grid GenerationQueue'!$AX$5:$AX$467,$B237,'Grid GenerationQueue'!$AY$5:$AY$467,$C237,'Grid GenerationQueue'!$BH$5:$BH$467,"Executed")</f>
        <v>0</v>
      </c>
      <c r="AA237">
        <f>SUMIFS('Grid GenerationQueue'!AO$5:AO$467,'Grid GenerationQueue'!$AX$5:$AX$467,$B237,'Grid GenerationQueue'!$AY$5:$AY$467,$C237,'Grid GenerationQueue'!$BH$5:$BH$467,"Executed")</f>
        <v>0</v>
      </c>
      <c r="AB237">
        <f>SUMIFS('Grid GenerationQueue'!AP$5:AP$467,'Grid GenerationQueue'!$AX$5:$AX$467,$B237,'Grid GenerationQueue'!$AY$5:$AY$467,$C237,'Grid GenerationQueue'!$BH$5:$BH$467,"Executed")</f>
        <v>0</v>
      </c>
      <c r="AD237">
        <f>SUMIFS('Grid GenerationQueue'!AE$5:AE$467,'Grid GenerationQueue'!$AX$5:$AX$467,$B237,'Grid GenerationQueue'!$AY$5:$AY$467,$C237,'Grid GenerationQueue'!$BF$5:$BF$467,"&lt;&gt;"&amp;"")</f>
        <v>206</v>
      </c>
      <c r="AE237">
        <f>SUMIFS('Grid GenerationQueue'!AF$5:AF$467,'Grid GenerationQueue'!$AX$5:$AX$467,$B237,'Grid GenerationQueue'!$AY$5:$AY$467,$C237,'Grid GenerationQueue'!$BF$5:$BF$467,"&lt;&gt;"&amp;"")</f>
        <v>203</v>
      </c>
      <c r="AF237">
        <f>SUMIFS('Grid GenerationQueue'!AG$5:AG$467,'Grid GenerationQueue'!$AX$5:$AX$467,$B237,'Grid GenerationQueue'!$AY$5:$AY$467,$C237,'Grid GenerationQueue'!$BF$5:$BF$467,"&lt;&gt;"&amp;"")</f>
        <v>0</v>
      </c>
      <c r="AG237">
        <f>SUMIFS('Grid GenerationQueue'!AH$5:AH$467,'Grid GenerationQueue'!$AX$5:$AX$467,$B237,'Grid GenerationQueue'!$AY$5:$AY$467,$C237,'Grid GenerationQueue'!$BF$5:$BF$467,"&lt;&gt;"&amp;"")</f>
        <v>0</v>
      </c>
      <c r="AH237">
        <f>SUMIFS('Grid GenerationQueue'!AI$5:AI$467,'Grid GenerationQueue'!$AX$5:$AX$467,$B237,'Grid GenerationQueue'!$AY$5:$AY$467,$C237,'Grid GenerationQueue'!$BF$5:$BF$467,"&lt;&gt;"&amp;"")</f>
        <v>0</v>
      </c>
      <c r="AI237">
        <f>SUMIFS('Grid GenerationQueue'!AJ$5:AJ$467,'Grid GenerationQueue'!$AX$5:$AX$467,$B237,'Grid GenerationQueue'!$AY$5:$AY$467,$C237,'Grid GenerationQueue'!$BF$5:$BF$467,"&lt;&gt;"&amp;"")</f>
        <v>0</v>
      </c>
      <c r="AJ237">
        <f>SUMIFS('Grid GenerationQueue'!AK$5:AK$467,'Grid GenerationQueue'!$AX$5:$AX$467,$B237,'Grid GenerationQueue'!$AY$5:$AY$467,$C237,'Grid GenerationQueue'!$BF$5:$BF$467,"&lt;&gt;"&amp;"")</f>
        <v>0</v>
      </c>
      <c r="AK237">
        <f>SUMIFS('Grid GenerationQueue'!AL$5:AL$467,'Grid GenerationQueue'!$AX$5:$AX$467,$B237,'Grid GenerationQueue'!$AY$5:$AY$467,$C237,'Grid GenerationQueue'!$BF$5:$BF$467,"&lt;&gt;"&amp;"")</f>
        <v>0</v>
      </c>
      <c r="AL237">
        <f>SUMIFS('Grid GenerationQueue'!AM$5:AM$467,'Grid GenerationQueue'!$AX$5:$AX$467,$B237,'Grid GenerationQueue'!$AY$5:$AY$467,$C237,'Grid GenerationQueue'!$BF$5:$BF$467,"&lt;&gt;"&amp;"")</f>
        <v>0</v>
      </c>
      <c r="AM237">
        <f>SUMIFS('Grid GenerationQueue'!AN$5:AN$467,'Grid GenerationQueue'!$AX$5:$AX$467,$B237,'Grid GenerationQueue'!$AY$5:$AY$467,$C237,'Grid GenerationQueue'!$BF$5:$BF$467,"&lt;&gt;"&amp;"")</f>
        <v>0</v>
      </c>
      <c r="AN237">
        <f>SUMIFS('Grid GenerationQueue'!AO$5:AO$467,'Grid GenerationQueue'!$AX$5:$AX$467,$B237,'Grid GenerationQueue'!$AY$5:$AY$467,$C237,'Grid GenerationQueue'!$BF$5:$BF$467,"&lt;&gt;"&amp;"")</f>
        <v>0</v>
      </c>
      <c r="AO237">
        <f>SUMIFS('Grid GenerationQueue'!AP$5:AP$467,'Grid GenerationQueue'!$AX$5:$AX$467,$B237,'Grid GenerationQueue'!$AY$5:$AY$467,$C237,'Grid GenerationQueue'!$BF$5:$BF$467,"&lt;&gt;"&amp;"")</f>
        <v>0</v>
      </c>
      <c r="AQ237">
        <f>SUMIFS('Grid GenerationQueue'!AE$5:AE$467,'Grid GenerationQueue'!$AX$5:$AX$467,$B237,'Grid GenerationQueue'!$AY$5:$AY$467,$C237)</f>
        <v>512.29</v>
      </c>
      <c r="AR237">
        <f>SUMIFS('Grid GenerationQueue'!AF$5:AF$467,'Grid GenerationQueue'!$AX$5:$AX$467,$B237,'Grid GenerationQueue'!$AY$5:$AY$467,$C237)</f>
        <v>203</v>
      </c>
      <c r="AS237">
        <f>SUMIFS('Grid GenerationQueue'!AG$5:AG$467,'Grid GenerationQueue'!$AX$5:$AX$467,$B237,'Grid GenerationQueue'!$AY$5:$AY$467,$C237)</f>
        <v>0</v>
      </c>
      <c r="AT237">
        <f>SUMIFS('Grid GenerationQueue'!AH$5:AH$467,'Grid GenerationQueue'!$AX$5:$AX$467,$B237,'Grid GenerationQueue'!$AY$5:$AY$467,$C237)</f>
        <v>0</v>
      </c>
      <c r="AU237">
        <f>SUMIFS('Grid GenerationQueue'!AI$5:AI$467,'Grid GenerationQueue'!$AX$5:$AX$467,$B237,'Grid GenerationQueue'!$AY$5:$AY$467,$C237)</f>
        <v>0</v>
      </c>
      <c r="AV237">
        <f>SUMIFS('Grid GenerationQueue'!AJ$5:AJ$467,'Grid GenerationQueue'!$AX$5:$AX$467,$B237,'Grid GenerationQueue'!$AY$5:$AY$467,$C237)</f>
        <v>0</v>
      </c>
      <c r="AW237">
        <f>SUMIFS('Grid GenerationQueue'!AK$5:AK$467,'Grid GenerationQueue'!$AX$5:$AX$467,$B237,'Grid GenerationQueue'!$AY$5:$AY$467,$C237)</f>
        <v>0</v>
      </c>
      <c r="AX237">
        <f>SUMIFS('Grid GenerationQueue'!AL$5:AL$467,'Grid GenerationQueue'!$AX$5:$AX$467,$B237,'Grid GenerationQueue'!$AY$5:$AY$467,$C237)</f>
        <v>0</v>
      </c>
      <c r="AY237">
        <f>SUMIFS('Grid GenerationQueue'!AM$5:AM$467,'Grid GenerationQueue'!$AX$5:$AX$467,$B237,'Grid GenerationQueue'!$AY$5:$AY$467,$C237)</f>
        <v>0</v>
      </c>
      <c r="AZ237">
        <f>SUMIFS('Grid GenerationQueue'!AN$5:AN$467,'Grid GenerationQueue'!$AX$5:$AX$467,$B237,'Grid GenerationQueue'!$AY$5:$AY$467,$C237)</f>
        <v>0</v>
      </c>
      <c r="BA237">
        <f>SUMIFS('Grid GenerationQueue'!AO$5:AO$467,'Grid GenerationQueue'!$AX$5:$AX$467,$B237,'Grid GenerationQueue'!$AY$5:$AY$467,$C237)</f>
        <v>0</v>
      </c>
      <c r="BB237">
        <f>SUMIFS('Grid GenerationQueue'!AP$5:AP$467,'Grid GenerationQueue'!$AX$5:$AX$467,$B237,'Grid GenerationQueue'!$AY$5:$AY$467,$C237)</f>
        <v>0</v>
      </c>
      <c r="BD237">
        <f>SUMIFS('Grid GenerationQueue'!AE$5:AE$467,'Grid GenerationQueue'!$AX$5:$AX$467,$B237,'Grid GenerationQueue'!$AY$5:$AY$467,$C237,'Grid GenerationQueue'!$BH$5:$BH$467,"Executed",'Grid GenerationQueue'!$BB$5:$BB$467,"&lt;"&amp;$BE$3)</f>
        <v>203</v>
      </c>
      <c r="BE237">
        <f>SUMIFS('Grid GenerationQueue'!AF$5:AF$467,'Grid GenerationQueue'!$AX$5:$AX$467,$B237,'Grid GenerationQueue'!$AY$5:$AY$467,$C237,'Grid GenerationQueue'!$BH$5:$BH$467,"Executed",'Grid GenerationQueue'!$BB$5:$BB$467,"&lt;"&amp;$BE$3)</f>
        <v>200</v>
      </c>
      <c r="BF237">
        <f>SUMIFS('Grid GenerationQueue'!AG$5:AG$467,'Grid GenerationQueue'!$AX$5:$AX$467,$B237,'Grid GenerationQueue'!$AY$5:$AY$467,$C237,'Grid GenerationQueue'!$BH$5:$BH$467,"Executed",'Grid GenerationQueue'!$BB$5:$BB$467,"&lt;"&amp;$BE$3)</f>
        <v>0</v>
      </c>
      <c r="BG237">
        <f>SUMIFS('Grid GenerationQueue'!AH$5:AH$467,'Grid GenerationQueue'!$AX$5:$AX$467,$B237,'Grid GenerationQueue'!$AY$5:$AY$467,$C237,'Grid GenerationQueue'!$BH$5:$BH$467,"Executed",'Grid GenerationQueue'!$BB$5:$BB$467,"&lt;"&amp;$BE$3)</f>
        <v>0</v>
      </c>
      <c r="BH237">
        <f>SUMIFS('Grid GenerationQueue'!AI$5:AI$467,'Grid GenerationQueue'!$AX$5:$AX$467,$B237,'Grid GenerationQueue'!$AY$5:$AY$467,$C237,'Grid GenerationQueue'!$BH$5:$BH$467,"Executed",'Grid GenerationQueue'!$BB$5:$BB$467,"&lt;"&amp;$BE$3)</f>
        <v>0</v>
      </c>
      <c r="BI237">
        <f>SUMIFS('Grid GenerationQueue'!AJ$5:AJ$467,'Grid GenerationQueue'!$AX$5:$AX$467,$B237,'Grid GenerationQueue'!$AY$5:$AY$467,$C237,'Grid GenerationQueue'!$BH$5:$BH$467,"Executed",'Grid GenerationQueue'!$BB$5:$BB$467,"&lt;"&amp;$BE$3)</f>
        <v>0</v>
      </c>
      <c r="BJ237">
        <f>SUMIFS('Grid GenerationQueue'!AK$5:AK$467,'Grid GenerationQueue'!$AX$5:$AX$467,$B237,'Grid GenerationQueue'!$AY$5:$AY$467,$C237,'Grid GenerationQueue'!$BH$5:$BH$467,"Executed",'Grid GenerationQueue'!$BB$5:$BB$467,"&lt;"&amp;$BE$3)</f>
        <v>0</v>
      </c>
      <c r="BK237">
        <f>SUMIFS('Grid GenerationQueue'!AL$5:AL$467,'Grid GenerationQueue'!$AX$5:$AX$467,$B237,'Grid GenerationQueue'!$AY$5:$AY$467,$C237,'Grid GenerationQueue'!$BH$5:$BH$467,"Executed",'Grid GenerationQueue'!$BB$5:$BB$467,"&lt;"&amp;$BE$3)</f>
        <v>0</v>
      </c>
      <c r="BL237">
        <f>SUMIFS('Grid GenerationQueue'!AM$5:AM$467,'Grid GenerationQueue'!$AX$5:$AX$467,$B237,'Grid GenerationQueue'!$AY$5:$AY$467,$C237,'Grid GenerationQueue'!$BH$5:$BH$467,"Executed",'Grid GenerationQueue'!$BB$5:$BB$467,"&lt;"&amp;$BE$3)</f>
        <v>0</v>
      </c>
      <c r="BM237">
        <f>SUMIFS('Grid GenerationQueue'!AN$5:AN$467,'Grid GenerationQueue'!$AX$5:$AX$467,$B237,'Grid GenerationQueue'!$AY$5:$AY$467,$C237,'Grid GenerationQueue'!$BH$5:$BH$467,"Executed",'Grid GenerationQueue'!$BB$5:$BB$467,"&lt;"&amp;$BE$3)</f>
        <v>0</v>
      </c>
      <c r="BN237">
        <f>SUMIFS('Grid GenerationQueue'!AO$5:AO$467,'Grid GenerationQueue'!$AX$5:$AX$467,$B237,'Grid GenerationQueue'!$AY$5:$AY$467,$C237,'Grid GenerationQueue'!$BH$5:$BH$467,"Executed",'Grid GenerationQueue'!$BB$5:$BB$467,"&lt;"&amp;$BE$3)</f>
        <v>0</v>
      </c>
      <c r="BO237">
        <f>SUMIFS('Grid GenerationQueue'!AP$5:AP$467,'Grid GenerationQueue'!$AX$5:$AX$467,$B237,'Grid GenerationQueue'!$AY$5:$AY$467,$C237,'Grid GenerationQueue'!$BH$5:$BH$467,"Executed",'Grid GenerationQueue'!$BB$5:$BB$467,"&lt;"&amp;$BE$3)</f>
        <v>0</v>
      </c>
      <c r="BQ237">
        <f>SUMIFS('Grid GenerationQueue'!AE$5:AE$467,'Grid GenerationQueue'!$AX$5:$AX$467,$B237,'Grid GenerationQueue'!$AY$5:$AY$467,$C237,'Grid GenerationQueue'!$BF$5:$BF$467,"&lt;&gt;"&amp;"",'Grid GenerationQueue'!$BB$5:$BB$467,"&lt;"&amp;$BE$3)</f>
        <v>206</v>
      </c>
      <c r="BR237">
        <f>SUMIFS('Grid GenerationQueue'!AF$5:AF$467,'Grid GenerationQueue'!$AX$5:$AX$467,$B237,'Grid GenerationQueue'!$AY$5:$AY$467,$C237,'Grid GenerationQueue'!$BF$5:$BF$467,"&lt;&gt;"&amp;"",'Grid GenerationQueue'!$BB$5:$BB$467,"&lt;"&amp;$BE$3)</f>
        <v>203</v>
      </c>
      <c r="BS237">
        <f>SUMIFS('Grid GenerationQueue'!AG$5:AG$467,'Grid GenerationQueue'!$AX$5:$AX$467,$B237,'Grid GenerationQueue'!$AY$5:$AY$467,$C237,'Grid GenerationQueue'!$BF$5:$BF$467,"&lt;&gt;"&amp;"",'Grid GenerationQueue'!$BB$5:$BB$467,"&lt;"&amp;$BE$3)</f>
        <v>0</v>
      </c>
      <c r="BT237">
        <f>SUMIFS('Grid GenerationQueue'!AH$5:AH$467,'Grid GenerationQueue'!$AX$5:$AX$467,$B237,'Grid GenerationQueue'!$AY$5:$AY$467,$C237,'Grid GenerationQueue'!$BF$5:$BF$467,"&lt;&gt;"&amp;"",'Grid GenerationQueue'!$BB$5:$BB$467,"&lt;"&amp;$BE$3)</f>
        <v>0</v>
      </c>
      <c r="BU237">
        <f>SUMIFS('Grid GenerationQueue'!AI$5:AI$467,'Grid GenerationQueue'!$AX$5:$AX$467,$B237,'Grid GenerationQueue'!$AY$5:$AY$467,$C237,'Grid GenerationQueue'!$BF$5:$BF$467,"&lt;&gt;"&amp;"",'Grid GenerationQueue'!$BB$5:$BB$467,"&lt;"&amp;$BE$3)</f>
        <v>0</v>
      </c>
      <c r="BV237">
        <f>SUMIFS('Grid GenerationQueue'!AJ$5:AJ$467,'Grid GenerationQueue'!$AX$5:$AX$467,$B237,'Grid GenerationQueue'!$AY$5:$AY$467,$C237,'Grid GenerationQueue'!$BF$5:$BF$467,"&lt;&gt;"&amp;"",'Grid GenerationQueue'!$BB$5:$BB$467,"&lt;"&amp;$BE$3)</f>
        <v>0</v>
      </c>
      <c r="BW237">
        <f>SUMIFS('Grid GenerationQueue'!AK$5:AK$467,'Grid GenerationQueue'!$AX$5:$AX$467,$B237,'Grid GenerationQueue'!$AY$5:$AY$467,$C237,'Grid GenerationQueue'!$BF$5:$BF$467,"&lt;&gt;"&amp;"",'Grid GenerationQueue'!$BB$5:$BB$467,"&lt;"&amp;$BE$3)</f>
        <v>0</v>
      </c>
      <c r="BX237">
        <f>SUMIFS('Grid GenerationQueue'!AL$5:AL$467,'Grid GenerationQueue'!$AX$5:$AX$467,$B237,'Grid GenerationQueue'!$AY$5:$AY$467,$C237,'Grid GenerationQueue'!$BF$5:$BF$467,"&lt;&gt;"&amp;"",'Grid GenerationQueue'!$BB$5:$BB$467,"&lt;"&amp;$BE$3)</f>
        <v>0</v>
      </c>
      <c r="BY237">
        <f>SUMIFS('Grid GenerationQueue'!AM$5:AM$467,'Grid GenerationQueue'!$AX$5:$AX$467,$B237,'Grid GenerationQueue'!$AY$5:$AY$467,$C237,'Grid GenerationQueue'!$BF$5:$BF$467,"&lt;&gt;"&amp;"",'Grid GenerationQueue'!$BB$5:$BB$467,"&lt;"&amp;$BE$3)</f>
        <v>0</v>
      </c>
      <c r="BZ237">
        <f>SUMIFS('Grid GenerationQueue'!AN$5:AN$467,'Grid GenerationQueue'!$AX$5:$AX$467,$B237,'Grid GenerationQueue'!$AY$5:$AY$467,$C237,'Grid GenerationQueue'!$BF$5:$BF$467,"&lt;&gt;"&amp;"",'Grid GenerationQueue'!$BB$5:$BB$467,"&lt;"&amp;$BE$3)</f>
        <v>0</v>
      </c>
      <c r="CA237">
        <f>SUMIFS('Grid GenerationQueue'!AO$5:AO$467,'Grid GenerationQueue'!$AX$5:$AX$467,$B237,'Grid GenerationQueue'!$AY$5:$AY$467,$C237,'Grid GenerationQueue'!$BF$5:$BF$467,"&lt;&gt;"&amp;"",'Grid GenerationQueue'!$BB$5:$BB$467,"&lt;"&amp;$BE$3)</f>
        <v>0</v>
      </c>
      <c r="CB237">
        <f>SUMIFS('Grid GenerationQueue'!AP$5:AP$467,'Grid GenerationQueue'!$AX$5:$AX$467,$B237,'Grid GenerationQueue'!$AY$5:$AY$467,$C237,'Grid GenerationQueue'!$BF$5:$BF$467,"&lt;&gt;"&amp;"",'Grid GenerationQueue'!$BB$5:$BB$467,"&lt;"&amp;$BE$3)</f>
        <v>0</v>
      </c>
      <c r="CD237">
        <f>SUMIFS('Grid GenerationQueue'!AE$5:AE$467,'Grid GenerationQueue'!$AX$5:$AX$467,$B237,'Grid GenerationQueue'!$AY$5:$AY$467,$C237,'Grid GenerationQueue'!$BB$5:$BB$467,"&lt;"&amp;$BE$3)</f>
        <v>512.29</v>
      </c>
      <c r="CE237">
        <f>SUMIFS('Grid GenerationQueue'!AF$5:AF$467,'Grid GenerationQueue'!$AX$5:$AX$467,$B237,'Grid GenerationQueue'!$AY$5:$AY$467,$C237,'Grid GenerationQueue'!$BB$5:$BB$467,"&lt;"&amp;$BE$3)</f>
        <v>203</v>
      </c>
      <c r="CF237">
        <f>SUMIFS('Grid GenerationQueue'!AG$5:AG$467,'Grid GenerationQueue'!$AX$5:$AX$467,$B237,'Grid GenerationQueue'!$AY$5:$AY$467,$C237,'Grid GenerationQueue'!$BB$5:$BB$467,"&lt;"&amp;$BE$3)</f>
        <v>0</v>
      </c>
      <c r="CG237">
        <f>SUMIFS('Grid GenerationQueue'!AH$5:AH$467,'Grid GenerationQueue'!$AX$5:$AX$467,$B237,'Grid GenerationQueue'!$AY$5:$AY$467,$C237,'Grid GenerationQueue'!$BB$5:$BB$467,"&lt;"&amp;$BE$3)</f>
        <v>0</v>
      </c>
      <c r="CH237">
        <f>SUMIFS('Grid GenerationQueue'!AI$5:AI$467,'Grid GenerationQueue'!$AX$5:$AX$467,$B237,'Grid GenerationQueue'!$AY$5:$AY$467,$C237,'Grid GenerationQueue'!$BB$5:$BB$467,"&lt;"&amp;$BE$3)</f>
        <v>0</v>
      </c>
      <c r="CI237">
        <f>SUMIFS('Grid GenerationQueue'!AJ$5:AJ$467,'Grid GenerationQueue'!$AX$5:$AX$467,$B237,'Grid GenerationQueue'!$AY$5:$AY$467,$C237,'Grid GenerationQueue'!$BB$5:$BB$467,"&lt;"&amp;$BE$3)</f>
        <v>0</v>
      </c>
      <c r="CJ237">
        <f>SUMIFS('Grid GenerationQueue'!AK$5:AK$467,'Grid GenerationQueue'!$AX$5:$AX$467,$B237,'Grid GenerationQueue'!$AY$5:$AY$467,$C237,'Grid GenerationQueue'!$BB$5:$BB$467,"&lt;"&amp;$BE$3)</f>
        <v>0</v>
      </c>
      <c r="CK237">
        <f>SUMIFS('Grid GenerationQueue'!AL$5:AL$467,'Grid GenerationQueue'!$AX$5:$AX$467,$B237,'Grid GenerationQueue'!$AY$5:$AY$467,$C237,'Grid GenerationQueue'!$BB$5:$BB$467,"&lt;"&amp;$BE$3)</f>
        <v>0</v>
      </c>
      <c r="CL237">
        <f>SUMIFS('Grid GenerationQueue'!AM$5:AM$467,'Grid GenerationQueue'!$AX$5:$AX$467,$B237,'Grid GenerationQueue'!$AY$5:$AY$467,$C237,'Grid GenerationQueue'!$BB$5:$BB$467,"&lt;"&amp;$BE$3)</f>
        <v>0</v>
      </c>
      <c r="CM237">
        <f>SUMIFS('Grid GenerationQueue'!AN$5:AN$467,'Grid GenerationQueue'!$AX$5:$AX$467,$B237,'Grid GenerationQueue'!$AY$5:$AY$467,$C237,'Grid GenerationQueue'!$BB$5:$BB$467,"&lt;"&amp;$BE$3)</f>
        <v>0</v>
      </c>
      <c r="CN237">
        <f>SUMIFS('Grid GenerationQueue'!AO$5:AO$467,'Grid GenerationQueue'!$AX$5:$AX$467,$B237,'Grid GenerationQueue'!$AY$5:$AY$467,$C237,'Grid GenerationQueue'!$BB$5:$BB$467,"&lt;"&amp;$BE$3)</f>
        <v>0</v>
      </c>
      <c r="CO237">
        <f>SUMIFS('Grid GenerationQueue'!AP$5:AP$467,'Grid GenerationQueue'!$AX$5:$AX$467,$B237,'Grid GenerationQueue'!$AY$5:$AY$467,$C237,'Grid GenerationQueue'!$BB$5:$BB$467,"&lt;"&amp;$BE$3)</f>
        <v>0</v>
      </c>
    </row>
    <row r="238" spans="1:93" x14ac:dyDescent="0.35">
      <c r="A238" t="s">
        <v>4648</v>
      </c>
      <c r="B238" t="s">
        <v>4748</v>
      </c>
      <c r="C238">
        <v>230</v>
      </c>
      <c r="D238">
        <f>SUMIFS('Grid GenerationQueue'!AE$5:AE$467,'Grid GenerationQueue'!$AX$5:$AX$467,$B238,'Grid GenerationQueue'!$AY$5:$AY$467,$C238,'Grid GenerationQueue'!$BI$5:$BI$467,"&lt;4")</f>
        <v>0</v>
      </c>
      <c r="E238">
        <f>SUMIFS('Grid GenerationQueue'!AF$5:AF$467,'Grid GenerationQueue'!$AX$5:$AX$467,$B238,'Grid GenerationQueue'!$AY$5:$AY$467,$C238,'Grid GenerationQueue'!$BI$5:$BI$467,"&lt;4")</f>
        <v>0</v>
      </c>
      <c r="F238">
        <f>SUMIFS('Grid GenerationQueue'!AG$5:AG$467,'Grid GenerationQueue'!$AX$5:$AX$467,$B238,'Grid GenerationQueue'!$AY$5:$AY$467,$C238,'Grid GenerationQueue'!$BI$5:$BI$467,"&lt;4")</f>
        <v>0</v>
      </c>
      <c r="G238">
        <f>SUMIFS('Grid GenerationQueue'!AH$5:AH$467,'Grid GenerationQueue'!$AX$5:$AX$467,$B238,'Grid GenerationQueue'!$AY$5:$AY$467,$C238,'Grid GenerationQueue'!$BI$5:$BI$467,"&lt;4")</f>
        <v>0</v>
      </c>
      <c r="H238">
        <f>SUMIFS('Grid GenerationQueue'!AI$5:AI$467,'Grid GenerationQueue'!$AX$5:$AX$467,$B238,'Grid GenerationQueue'!$AY$5:$AY$467,$C238,'Grid GenerationQueue'!$BI$5:$BI$467,"&lt;4")</f>
        <v>0</v>
      </c>
      <c r="I238">
        <f>SUMIFS('Grid GenerationQueue'!AJ$5:AJ$467,'Grid GenerationQueue'!$AX$5:$AX$467,$B238,'Grid GenerationQueue'!$AY$5:$AY$467,$C238,'Grid GenerationQueue'!$BI$5:$BI$467,"&lt;4")</f>
        <v>0</v>
      </c>
      <c r="J238">
        <f>SUMIFS('Grid GenerationQueue'!AK$5:AK$467,'Grid GenerationQueue'!$AX$5:$AX$467,$B238,'Grid GenerationQueue'!$AY$5:$AY$467,$C238,'Grid GenerationQueue'!$BI$5:$BI$467,"&lt;4")</f>
        <v>0</v>
      </c>
      <c r="K238">
        <f>SUMIFS('Grid GenerationQueue'!AL$5:AL$467,'Grid GenerationQueue'!$AX$5:$AX$467,$B238,'Grid GenerationQueue'!$AY$5:$AY$467,$C238,'Grid GenerationQueue'!$BI$5:$BI$467,"&lt;4")</f>
        <v>0</v>
      </c>
      <c r="L238">
        <f>SUMIFS('Grid GenerationQueue'!AM$5:AM$467,'Grid GenerationQueue'!$AX$5:$AX$467,$B238,'Grid GenerationQueue'!$AY$5:$AY$467,$C238,'Grid GenerationQueue'!$BI$5:$BI$467,"&lt;4")</f>
        <v>0</v>
      </c>
      <c r="M238">
        <f>SUMIFS('Grid GenerationQueue'!AN$5:AN$467,'Grid GenerationQueue'!$AX$5:$AX$467,$B238,'Grid GenerationQueue'!$AY$5:$AY$467,$C238,'Grid GenerationQueue'!$BI$5:$BI$467,"&lt;4")</f>
        <v>0</v>
      </c>
      <c r="N238">
        <f>SUMIFS('Grid GenerationQueue'!AO$5:AO$467,'Grid GenerationQueue'!$AX$5:$AX$467,$B238,'Grid GenerationQueue'!$AY$5:$AY$467,$C238,'Grid GenerationQueue'!$BI$5:$BI$467,"&lt;4")</f>
        <v>0</v>
      </c>
      <c r="O238">
        <f>SUMIFS('Grid GenerationQueue'!AP$5:AP$467,'Grid GenerationQueue'!$AX$5:$AX$467,$B238,'Grid GenerationQueue'!$AY$5:$AY$467,$C238,'Grid GenerationQueue'!$BI$5:$BI$467,"&lt;4")</f>
        <v>0</v>
      </c>
      <c r="Q238">
        <f>SUMIFS('Grid GenerationQueue'!AE$5:AE$467,'Grid GenerationQueue'!$AX$5:$AX$467,$B238,'Grid GenerationQueue'!$AY$5:$AY$467,$C238,'Grid GenerationQueue'!$BH$5:$BH$467,"Executed")</f>
        <v>0</v>
      </c>
      <c r="R238">
        <f>SUMIFS('Grid GenerationQueue'!AF$5:AF$467,'Grid GenerationQueue'!$AX$5:$AX$467,$B238,'Grid GenerationQueue'!$AY$5:$AY$467,$C238,'Grid GenerationQueue'!$BH$5:$BH$467,"Executed")</f>
        <v>0</v>
      </c>
      <c r="S238">
        <f>SUMIFS('Grid GenerationQueue'!AG$5:AG$467,'Grid GenerationQueue'!$AX$5:$AX$467,$B238,'Grid GenerationQueue'!$AY$5:$AY$467,$C238,'Grid GenerationQueue'!$BH$5:$BH$467,"Executed")</f>
        <v>0</v>
      </c>
      <c r="T238">
        <f>SUMIFS('Grid GenerationQueue'!AH$5:AH$467,'Grid GenerationQueue'!$AX$5:$AX$467,$B238,'Grid GenerationQueue'!$AY$5:$AY$467,$C238,'Grid GenerationQueue'!$BH$5:$BH$467,"Executed")</f>
        <v>0</v>
      </c>
      <c r="U238">
        <f>SUMIFS('Grid GenerationQueue'!AI$5:AI$467,'Grid GenerationQueue'!$AX$5:$AX$467,$B238,'Grid GenerationQueue'!$AY$5:$AY$467,$C238,'Grid GenerationQueue'!$BH$5:$BH$467,"Executed")</f>
        <v>0</v>
      </c>
      <c r="V238">
        <f>SUMIFS('Grid GenerationQueue'!AJ$5:AJ$467,'Grid GenerationQueue'!$AX$5:$AX$467,$B238,'Grid GenerationQueue'!$AY$5:$AY$467,$C238,'Grid GenerationQueue'!$BH$5:$BH$467,"Executed")</f>
        <v>0</v>
      </c>
      <c r="W238">
        <f>SUMIFS('Grid GenerationQueue'!AK$5:AK$467,'Grid GenerationQueue'!$AX$5:$AX$467,$B238,'Grid GenerationQueue'!$AY$5:$AY$467,$C238,'Grid GenerationQueue'!$BH$5:$BH$467,"Executed")</f>
        <v>0</v>
      </c>
      <c r="X238">
        <f>SUMIFS('Grid GenerationQueue'!AL$5:AL$467,'Grid GenerationQueue'!$AX$5:$AX$467,$B238,'Grid GenerationQueue'!$AY$5:$AY$467,$C238,'Grid GenerationQueue'!$BH$5:$BH$467,"Executed")</f>
        <v>0</v>
      </c>
      <c r="Y238">
        <f>SUMIFS('Grid GenerationQueue'!AM$5:AM$467,'Grid GenerationQueue'!$AX$5:$AX$467,$B238,'Grid GenerationQueue'!$AY$5:$AY$467,$C238,'Grid GenerationQueue'!$BH$5:$BH$467,"Executed")</f>
        <v>0</v>
      </c>
      <c r="Z238">
        <f>SUMIFS('Grid GenerationQueue'!AN$5:AN$467,'Grid GenerationQueue'!$AX$5:$AX$467,$B238,'Grid GenerationQueue'!$AY$5:$AY$467,$C238,'Grid GenerationQueue'!$BH$5:$BH$467,"Executed")</f>
        <v>0</v>
      </c>
      <c r="AA238">
        <f>SUMIFS('Grid GenerationQueue'!AO$5:AO$467,'Grid GenerationQueue'!$AX$5:$AX$467,$B238,'Grid GenerationQueue'!$AY$5:$AY$467,$C238,'Grid GenerationQueue'!$BH$5:$BH$467,"Executed")</f>
        <v>0</v>
      </c>
      <c r="AB238">
        <f>SUMIFS('Grid GenerationQueue'!AP$5:AP$467,'Grid GenerationQueue'!$AX$5:$AX$467,$B238,'Grid GenerationQueue'!$AY$5:$AY$467,$C238,'Grid GenerationQueue'!$BH$5:$BH$467,"Executed")</f>
        <v>0</v>
      </c>
      <c r="AD238">
        <f>SUMIFS('Grid GenerationQueue'!AE$5:AE$467,'Grid GenerationQueue'!$AX$5:$AX$467,$B238,'Grid GenerationQueue'!$AY$5:$AY$467,$C238,'Grid GenerationQueue'!$BF$5:$BF$467,"&lt;&gt;"&amp;"")</f>
        <v>0</v>
      </c>
      <c r="AE238">
        <f>SUMIFS('Grid GenerationQueue'!AF$5:AF$467,'Grid GenerationQueue'!$AX$5:$AX$467,$B238,'Grid GenerationQueue'!$AY$5:$AY$467,$C238,'Grid GenerationQueue'!$BF$5:$BF$467,"&lt;&gt;"&amp;"")</f>
        <v>0</v>
      </c>
      <c r="AF238">
        <f>SUMIFS('Grid GenerationQueue'!AG$5:AG$467,'Grid GenerationQueue'!$AX$5:$AX$467,$B238,'Grid GenerationQueue'!$AY$5:$AY$467,$C238,'Grid GenerationQueue'!$BF$5:$BF$467,"&lt;&gt;"&amp;"")</f>
        <v>0</v>
      </c>
      <c r="AG238">
        <f>SUMIFS('Grid GenerationQueue'!AH$5:AH$467,'Grid GenerationQueue'!$AX$5:$AX$467,$B238,'Grid GenerationQueue'!$AY$5:$AY$467,$C238,'Grid GenerationQueue'!$BF$5:$BF$467,"&lt;&gt;"&amp;"")</f>
        <v>0</v>
      </c>
      <c r="AH238">
        <f>SUMIFS('Grid GenerationQueue'!AI$5:AI$467,'Grid GenerationQueue'!$AX$5:$AX$467,$B238,'Grid GenerationQueue'!$AY$5:$AY$467,$C238,'Grid GenerationQueue'!$BF$5:$BF$467,"&lt;&gt;"&amp;"")</f>
        <v>0</v>
      </c>
      <c r="AI238">
        <f>SUMIFS('Grid GenerationQueue'!AJ$5:AJ$467,'Grid GenerationQueue'!$AX$5:$AX$467,$B238,'Grid GenerationQueue'!$AY$5:$AY$467,$C238,'Grid GenerationQueue'!$BF$5:$BF$467,"&lt;&gt;"&amp;"")</f>
        <v>0</v>
      </c>
      <c r="AJ238">
        <f>SUMIFS('Grid GenerationQueue'!AK$5:AK$467,'Grid GenerationQueue'!$AX$5:$AX$467,$B238,'Grid GenerationQueue'!$AY$5:$AY$467,$C238,'Grid GenerationQueue'!$BF$5:$BF$467,"&lt;&gt;"&amp;"")</f>
        <v>0</v>
      </c>
      <c r="AK238">
        <f>SUMIFS('Grid GenerationQueue'!AL$5:AL$467,'Grid GenerationQueue'!$AX$5:$AX$467,$B238,'Grid GenerationQueue'!$AY$5:$AY$467,$C238,'Grid GenerationQueue'!$BF$5:$BF$467,"&lt;&gt;"&amp;"")</f>
        <v>0</v>
      </c>
      <c r="AL238">
        <f>SUMIFS('Grid GenerationQueue'!AM$5:AM$467,'Grid GenerationQueue'!$AX$5:$AX$467,$B238,'Grid GenerationQueue'!$AY$5:$AY$467,$C238,'Grid GenerationQueue'!$BF$5:$BF$467,"&lt;&gt;"&amp;"")</f>
        <v>0</v>
      </c>
      <c r="AM238">
        <f>SUMIFS('Grid GenerationQueue'!AN$5:AN$467,'Grid GenerationQueue'!$AX$5:$AX$467,$B238,'Grid GenerationQueue'!$AY$5:$AY$467,$C238,'Grid GenerationQueue'!$BF$5:$BF$467,"&lt;&gt;"&amp;"")</f>
        <v>0</v>
      </c>
      <c r="AN238">
        <f>SUMIFS('Grid GenerationQueue'!AO$5:AO$467,'Grid GenerationQueue'!$AX$5:$AX$467,$B238,'Grid GenerationQueue'!$AY$5:$AY$467,$C238,'Grid GenerationQueue'!$BF$5:$BF$467,"&lt;&gt;"&amp;"")</f>
        <v>0</v>
      </c>
      <c r="AO238">
        <f>SUMIFS('Grid GenerationQueue'!AP$5:AP$467,'Grid GenerationQueue'!$AX$5:$AX$467,$B238,'Grid GenerationQueue'!$AY$5:$AY$467,$C238,'Grid GenerationQueue'!$BF$5:$BF$467,"&lt;&gt;"&amp;"")</f>
        <v>0</v>
      </c>
      <c r="AQ238">
        <f>SUMIFS('Grid GenerationQueue'!AE$5:AE$467,'Grid GenerationQueue'!$AX$5:$AX$467,$B238,'Grid GenerationQueue'!$AY$5:$AY$467,$C238)</f>
        <v>0</v>
      </c>
      <c r="AR238">
        <f>SUMIFS('Grid GenerationQueue'!AF$5:AF$467,'Grid GenerationQueue'!$AX$5:$AX$467,$B238,'Grid GenerationQueue'!$AY$5:$AY$467,$C238)</f>
        <v>0</v>
      </c>
      <c r="AS238">
        <f>SUMIFS('Grid GenerationQueue'!AG$5:AG$467,'Grid GenerationQueue'!$AX$5:$AX$467,$B238,'Grid GenerationQueue'!$AY$5:$AY$467,$C238)</f>
        <v>0</v>
      </c>
      <c r="AT238">
        <f>SUMIFS('Grid GenerationQueue'!AH$5:AH$467,'Grid GenerationQueue'!$AX$5:$AX$467,$B238,'Grid GenerationQueue'!$AY$5:$AY$467,$C238)</f>
        <v>0</v>
      </c>
      <c r="AU238">
        <f>SUMIFS('Grid GenerationQueue'!AI$5:AI$467,'Grid GenerationQueue'!$AX$5:$AX$467,$B238,'Grid GenerationQueue'!$AY$5:$AY$467,$C238)</f>
        <v>0</v>
      </c>
      <c r="AV238">
        <f>SUMIFS('Grid GenerationQueue'!AJ$5:AJ$467,'Grid GenerationQueue'!$AX$5:$AX$467,$B238,'Grid GenerationQueue'!$AY$5:$AY$467,$C238)</f>
        <v>0</v>
      </c>
      <c r="AW238">
        <f>SUMIFS('Grid GenerationQueue'!AK$5:AK$467,'Grid GenerationQueue'!$AX$5:$AX$467,$B238,'Grid GenerationQueue'!$AY$5:$AY$467,$C238)</f>
        <v>0</v>
      </c>
      <c r="AX238">
        <f>SUMIFS('Grid GenerationQueue'!AL$5:AL$467,'Grid GenerationQueue'!$AX$5:$AX$467,$B238,'Grid GenerationQueue'!$AY$5:$AY$467,$C238)</f>
        <v>0</v>
      </c>
      <c r="AY238">
        <f>SUMIFS('Grid GenerationQueue'!AM$5:AM$467,'Grid GenerationQueue'!$AX$5:$AX$467,$B238,'Grid GenerationQueue'!$AY$5:$AY$467,$C238)</f>
        <v>0</v>
      </c>
      <c r="AZ238">
        <f>SUMIFS('Grid GenerationQueue'!AN$5:AN$467,'Grid GenerationQueue'!$AX$5:$AX$467,$B238,'Grid GenerationQueue'!$AY$5:$AY$467,$C238)</f>
        <v>0</v>
      </c>
      <c r="BA238">
        <f>SUMIFS('Grid GenerationQueue'!AO$5:AO$467,'Grid GenerationQueue'!$AX$5:$AX$467,$B238,'Grid GenerationQueue'!$AY$5:$AY$467,$C238)</f>
        <v>0</v>
      </c>
      <c r="BB238">
        <f>SUMIFS('Grid GenerationQueue'!AP$5:AP$467,'Grid GenerationQueue'!$AX$5:$AX$467,$B238,'Grid GenerationQueue'!$AY$5:$AY$467,$C238)</f>
        <v>0</v>
      </c>
      <c r="BD238">
        <f>SUMIFS('Grid GenerationQueue'!AE$5:AE$467,'Grid GenerationQueue'!$AX$5:$AX$467,$B238,'Grid GenerationQueue'!$AY$5:$AY$467,$C238,'Grid GenerationQueue'!$BH$5:$BH$467,"Executed",'Grid GenerationQueue'!$BB$5:$BB$467,"&lt;"&amp;$BE$3)</f>
        <v>0</v>
      </c>
      <c r="BE238">
        <f>SUMIFS('Grid GenerationQueue'!AF$5:AF$467,'Grid GenerationQueue'!$AX$5:$AX$467,$B238,'Grid GenerationQueue'!$AY$5:$AY$467,$C238,'Grid GenerationQueue'!$BH$5:$BH$467,"Executed",'Grid GenerationQueue'!$BB$5:$BB$467,"&lt;"&amp;$BE$3)</f>
        <v>0</v>
      </c>
      <c r="BF238">
        <f>SUMIFS('Grid GenerationQueue'!AG$5:AG$467,'Grid GenerationQueue'!$AX$5:$AX$467,$B238,'Grid GenerationQueue'!$AY$5:$AY$467,$C238,'Grid GenerationQueue'!$BH$5:$BH$467,"Executed",'Grid GenerationQueue'!$BB$5:$BB$467,"&lt;"&amp;$BE$3)</f>
        <v>0</v>
      </c>
      <c r="BG238">
        <f>SUMIFS('Grid GenerationQueue'!AH$5:AH$467,'Grid GenerationQueue'!$AX$5:$AX$467,$B238,'Grid GenerationQueue'!$AY$5:$AY$467,$C238,'Grid GenerationQueue'!$BH$5:$BH$467,"Executed",'Grid GenerationQueue'!$BB$5:$BB$467,"&lt;"&amp;$BE$3)</f>
        <v>0</v>
      </c>
      <c r="BH238">
        <f>SUMIFS('Grid GenerationQueue'!AI$5:AI$467,'Grid GenerationQueue'!$AX$5:$AX$467,$B238,'Grid GenerationQueue'!$AY$5:$AY$467,$C238,'Grid GenerationQueue'!$BH$5:$BH$467,"Executed",'Grid GenerationQueue'!$BB$5:$BB$467,"&lt;"&amp;$BE$3)</f>
        <v>0</v>
      </c>
      <c r="BI238">
        <f>SUMIFS('Grid GenerationQueue'!AJ$5:AJ$467,'Grid GenerationQueue'!$AX$5:$AX$467,$B238,'Grid GenerationQueue'!$AY$5:$AY$467,$C238,'Grid GenerationQueue'!$BH$5:$BH$467,"Executed",'Grid GenerationQueue'!$BB$5:$BB$467,"&lt;"&amp;$BE$3)</f>
        <v>0</v>
      </c>
      <c r="BJ238">
        <f>SUMIFS('Grid GenerationQueue'!AK$5:AK$467,'Grid GenerationQueue'!$AX$5:$AX$467,$B238,'Grid GenerationQueue'!$AY$5:$AY$467,$C238,'Grid GenerationQueue'!$BH$5:$BH$467,"Executed",'Grid GenerationQueue'!$BB$5:$BB$467,"&lt;"&amp;$BE$3)</f>
        <v>0</v>
      </c>
      <c r="BK238">
        <f>SUMIFS('Grid GenerationQueue'!AL$5:AL$467,'Grid GenerationQueue'!$AX$5:$AX$467,$B238,'Grid GenerationQueue'!$AY$5:$AY$467,$C238,'Grid GenerationQueue'!$BH$5:$BH$467,"Executed",'Grid GenerationQueue'!$BB$5:$BB$467,"&lt;"&amp;$BE$3)</f>
        <v>0</v>
      </c>
      <c r="BL238">
        <f>SUMIFS('Grid GenerationQueue'!AM$5:AM$467,'Grid GenerationQueue'!$AX$5:$AX$467,$B238,'Grid GenerationQueue'!$AY$5:$AY$467,$C238,'Grid GenerationQueue'!$BH$5:$BH$467,"Executed",'Grid GenerationQueue'!$BB$5:$BB$467,"&lt;"&amp;$BE$3)</f>
        <v>0</v>
      </c>
      <c r="BM238">
        <f>SUMIFS('Grid GenerationQueue'!AN$5:AN$467,'Grid GenerationQueue'!$AX$5:$AX$467,$B238,'Grid GenerationQueue'!$AY$5:$AY$467,$C238,'Grid GenerationQueue'!$BH$5:$BH$467,"Executed",'Grid GenerationQueue'!$BB$5:$BB$467,"&lt;"&amp;$BE$3)</f>
        <v>0</v>
      </c>
      <c r="BN238">
        <f>SUMIFS('Grid GenerationQueue'!AO$5:AO$467,'Grid GenerationQueue'!$AX$5:$AX$467,$B238,'Grid GenerationQueue'!$AY$5:$AY$467,$C238,'Grid GenerationQueue'!$BH$5:$BH$467,"Executed",'Grid GenerationQueue'!$BB$5:$BB$467,"&lt;"&amp;$BE$3)</f>
        <v>0</v>
      </c>
      <c r="BO238">
        <f>SUMIFS('Grid GenerationQueue'!AP$5:AP$467,'Grid GenerationQueue'!$AX$5:$AX$467,$B238,'Grid GenerationQueue'!$AY$5:$AY$467,$C238,'Grid GenerationQueue'!$BH$5:$BH$467,"Executed",'Grid GenerationQueue'!$BB$5:$BB$467,"&lt;"&amp;$BE$3)</f>
        <v>0</v>
      </c>
      <c r="BQ238">
        <f>SUMIFS('Grid GenerationQueue'!AE$5:AE$467,'Grid GenerationQueue'!$AX$5:$AX$467,$B238,'Grid GenerationQueue'!$AY$5:$AY$467,$C238,'Grid GenerationQueue'!$BF$5:$BF$467,"&lt;&gt;"&amp;"",'Grid GenerationQueue'!$BB$5:$BB$467,"&lt;"&amp;$BE$3)</f>
        <v>0</v>
      </c>
      <c r="BR238">
        <f>SUMIFS('Grid GenerationQueue'!AF$5:AF$467,'Grid GenerationQueue'!$AX$5:$AX$467,$B238,'Grid GenerationQueue'!$AY$5:$AY$467,$C238,'Grid GenerationQueue'!$BF$5:$BF$467,"&lt;&gt;"&amp;"",'Grid GenerationQueue'!$BB$5:$BB$467,"&lt;"&amp;$BE$3)</f>
        <v>0</v>
      </c>
      <c r="BS238">
        <f>SUMIFS('Grid GenerationQueue'!AG$5:AG$467,'Grid GenerationQueue'!$AX$5:$AX$467,$B238,'Grid GenerationQueue'!$AY$5:$AY$467,$C238,'Grid GenerationQueue'!$BF$5:$BF$467,"&lt;&gt;"&amp;"",'Grid GenerationQueue'!$BB$5:$BB$467,"&lt;"&amp;$BE$3)</f>
        <v>0</v>
      </c>
      <c r="BT238">
        <f>SUMIFS('Grid GenerationQueue'!AH$5:AH$467,'Grid GenerationQueue'!$AX$5:$AX$467,$B238,'Grid GenerationQueue'!$AY$5:$AY$467,$C238,'Grid GenerationQueue'!$BF$5:$BF$467,"&lt;&gt;"&amp;"",'Grid GenerationQueue'!$BB$5:$BB$467,"&lt;"&amp;$BE$3)</f>
        <v>0</v>
      </c>
      <c r="BU238">
        <f>SUMIFS('Grid GenerationQueue'!AI$5:AI$467,'Grid GenerationQueue'!$AX$5:$AX$467,$B238,'Grid GenerationQueue'!$AY$5:$AY$467,$C238,'Grid GenerationQueue'!$BF$5:$BF$467,"&lt;&gt;"&amp;"",'Grid GenerationQueue'!$BB$5:$BB$467,"&lt;"&amp;$BE$3)</f>
        <v>0</v>
      </c>
      <c r="BV238">
        <f>SUMIFS('Grid GenerationQueue'!AJ$5:AJ$467,'Grid GenerationQueue'!$AX$5:$AX$467,$B238,'Grid GenerationQueue'!$AY$5:$AY$467,$C238,'Grid GenerationQueue'!$BF$5:$BF$467,"&lt;&gt;"&amp;"",'Grid GenerationQueue'!$BB$5:$BB$467,"&lt;"&amp;$BE$3)</f>
        <v>0</v>
      </c>
      <c r="BW238">
        <f>SUMIFS('Grid GenerationQueue'!AK$5:AK$467,'Grid GenerationQueue'!$AX$5:$AX$467,$B238,'Grid GenerationQueue'!$AY$5:$AY$467,$C238,'Grid GenerationQueue'!$BF$5:$BF$467,"&lt;&gt;"&amp;"",'Grid GenerationQueue'!$BB$5:$BB$467,"&lt;"&amp;$BE$3)</f>
        <v>0</v>
      </c>
      <c r="BX238">
        <f>SUMIFS('Grid GenerationQueue'!AL$5:AL$467,'Grid GenerationQueue'!$AX$5:$AX$467,$B238,'Grid GenerationQueue'!$AY$5:$AY$467,$C238,'Grid GenerationQueue'!$BF$5:$BF$467,"&lt;&gt;"&amp;"",'Grid GenerationQueue'!$BB$5:$BB$467,"&lt;"&amp;$BE$3)</f>
        <v>0</v>
      </c>
      <c r="BY238">
        <f>SUMIFS('Grid GenerationQueue'!AM$5:AM$467,'Grid GenerationQueue'!$AX$5:$AX$467,$B238,'Grid GenerationQueue'!$AY$5:$AY$467,$C238,'Grid GenerationQueue'!$BF$5:$BF$467,"&lt;&gt;"&amp;"",'Grid GenerationQueue'!$BB$5:$BB$467,"&lt;"&amp;$BE$3)</f>
        <v>0</v>
      </c>
      <c r="BZ238">
        <f>SUMIFS('Grid GenerationQueue'!AN$5:AN$467,'Grid GenerationQueue'!$AX$5:$AX$467,$B238,'Grid GenerationQueue'!$AY$5:$AY$467,$C238,'Grid GenerationQueue'!$BF$5:$BF$467,"&lt;&gt;"&amp;"",'Grid GenerationQueue'!$BB$5:$BB$467,"&lt;"&amp;$BE$3)</f>
        <v>0</v>
      </c>
      <c r="CA238">
        <f>SUMIFS('Grid GenerationQueue'!AO$5:AO$467,'Grid GenerationQueue'!$AX$5:$AX$467,$B238,'Grid GenerationQueue'!$AY$5:$AY$467,$C238,'Grid GenerationQueue'!$BF$5:$BF$467,"&lt;&gt;"&amp;"",'Grid GenerationQueue'!$BB$5:$BB$467,"&lt;"&amp;$BE$3)</f>
        <v>0</v>
      </c>
      <c r="CB238">
        <f>SUMIFS('Grid GenerationQueue'!AP$5:AP$467,'Grid GenerationQueue'!$AX$5:$AX$467,$B238,'Grid GenerationQueue'!$AY$5:$AY$467,$C238,'Grid GenerationQueue'!$BF$5:$BF$467,"&lt;&gt;"&amp;"",'Grid GenerationQueue'!$BB$5:$BB$467,"&lt;"&amp;$BE$3)</f>
        <v>0</v>
      </c>
      <c r="CD238">
        <f>SUMIFS('Grid GenerationQueue'!AE$5:AE$467,'Grid GenerationQueue'!$AX$5:$AX$467,$B238,'Grid GenerationQueue'!$AY$5:$AY$467,$C238,'Grid GenerationQueue'!$BB$5:$BB$467,"&lt;"&amp;$BE$3)</f>
        <v>0</v>
      </c>
      <c r="CE238">
        <f>SUMIFS('Grid GenerationQueue'!AF$5:AF$467,'Grid GenerationQueue'!$AX$5:$AX$467,$B238,'Grid GenerationQueue'!$AY$5:$AY$467,$C238,'Grid GenerationQueue'!$BB$5:$BB$467,"&lt;"&amp;$BE$3)</f>
        <v>0</v>
      </c>
      <c r="CF238">
        <f>SUMIFS('Grid GenerationQueue'!AG$5:AG$467,'Grid GenerationQueue'!$AX$5:$AX$467,$B238,'Grid GenerationQueue'!$AY$5:$AY$467,$C238,'Grid GenerationQueue'!$BB$5:$BB$467,"&lt;"&amp;$BE$3)</f>
        <v>0</v>
      </c>
      <c r="CG238">
        <f>SUMIFS('Grid GenerationQueue'!AH$5:AH$467,'Grid GenerationQueue'!$AX$5:$AX$467,$B238,'Grid GenerationQueue'!$AY$5:$AY$467,$C238,'Grid GenerationQueue'!$BB$5:$BB$467,"&lt;"&amp;$BE$3)</f>
        <v>0</v>
      </c>
      <c r="CH238">
        <f>SUMIFS('Grid GenerationQueue'!AI$5:AI$467,'Grid GenerationQueue'!$AX$5:$AX$467,$B238,'Grid GenerationQueue'!$AY$5:$AY$467,$C238,'Grid GenerationQueue'!$BB$5:$BB$467,"&lt;"&amp;$BE$3)</f>
        <v>0</v>
      </c>
      <c r="CI238">
        <f>SUMIFS('Grid GenerationQueue'!AJ$5:AJ$467,'Grid GenerationQueue'!$AX$5:$AX$467,$B238,'Grid GenerationQueue'!$AY$5:$AY$467,$C238,'Grid GenerationQueue'!$BB$5:$BB$467,"&lt;"&amp;$BE$3)</f>
        <v>0</v>
      </c>
      <c r="CJ238">
        <f>SUMIFS('Grid GenerationQueue'!AK$5:AK$467,'Grid GenerationQueue'!$AX$5:$AX$467,$B238,'Grid GenerationQueue'!$AY$5:$AY$467,$C238,'Grid GenerationQueue'!$BB$5:$BB$467,"&lt;"&amp;$BE$3)</f>
        <v>0</v>
      </c>
      <c r="CK238">
        <f>SUMIFS('Grid GenerationQueue'!AL$5:AL$467,'Grid GenerationQueue'!$AX$5:$AX$467,$B238,'Grid GenerationQueue'!$AY$5:$AY$467,$C238,'Grid GenerationQueue'!$BB$5:$BB$467,"&lt;"&amp;$BE$3)</f>
        <v>0</v>
      </c>
      <c r="CL238">
        <f>SUMIFS('Grid GenerationQueue'!AM$5:AM$467,'Grid GenerationQueue'!$AX$5:$AX$467,$B238,'Grid GenerationQueue'!$AY$5:$AY$467,$C238,'Grid GenerationQueue'!$BB$5:$BB$467,"&lt;"&amp;$BE$3)</f>
        <v>0</v>
      </c>
      <c r="CM238">
        <f>SUMIFS('Grid GenerationQueue'!AN$5:AN$467,'Grid GenerationQueue'!$AX$5:$AX$467,$B238,'Grid GenerationQueue'!$AY$5:$AY$467,$C238,'Grid GenerationQueue'!$BB$5:$BB$467,"&lt;"&amp;$BE$3)</f>
        <v>0</v>
      </c>
      <c r="CN238">
        <f>SUMIFS('Grid GenerationQueue'!AO$5:AO$467,'Grid GenerationQueue'!$AX$5:$AX$467,$B238,'Grid GenerationQueue'!$AY$5:$AY$467,$C238,'Grid GenerationQueue'!$BB$5:$BB$467,"&lt;"&amp;$BE$3)</f>
        <v>0</v>
      </c>
      <c r="CO238">
        <f>SUMIFS('Grid GenerationQueue'!AP$5:AP$467,'Grid GenerationQueue'!$AX$5:$AX$467,$B238,'Grid GenerationQueue'!$AY$5:$AY$467,$C238,'Grid GenerationQueue'!$BB$5:$BB$467,"&lt;"&amp;$BE$3)</f>
        <v>0</v>
      </c>
    </row>
    <row r="239" spans="1:93" x14ac:dyDescent="0.35">
      <c r="A239" t="s">
        <v>4647</v>
      </c>
      <c r="B239" t="s">
        <v>4749</v>
      </c>
      <c r="C239">
        <v>69</v>
      </c>
      <c r="D239">
        <f>SUMIFS('Grid GenerationQueue'!AE$5:AE$467,'Grid GenerationQueue'!$AX$5:$AX$467,$B239,'Grid GenerationQueue'!$AY$5:$AY$467,$C239,'Grid GenerationQueue'!$BI$5:$BI$467,"&lt;4")</f>
        <v>0</v>
      </c>
      <c r="E239">
        <f>SUMIFS('Grid GenerationQueue'!AF$5:AF$467,'Grid GenerationQueue'!$AX$5:$AX$467,$B239,'Grid GenerationQueue'!$AY$5:$AY$467,$C239,'Grid GenerationQueue'!$BI$5:$BI$467,"&lt;4")</f>
        <v>0</v>
      </c>
      <c r="F239">
        <f>SUMIFS('Grid GenerationQueue'!AG$5:AG$467,'Grid GenerationQueue'!$AX$5:$AX$467,$B239,'Grid GenerationQueue'!$AY$5:$AY$467,$C239,'Grid GenerationQueue'!$BI$5:$BI$467,"&lt;4")</f>
        <v>0</v>
      </c>
      <c r="G239">
        <f>SUMIFS('Grid GenerationQueue'!AH$5:AH$467,'Grid GenerationQueue'!$AX$5:$AX$467,$B239,'Grid GenerationQueue'!$AY$5:$AY$467,$C239,'Grid GenerationQueue'!$BI$5:$BI$467,"&lt;4")</f>
        <v>0</v>
      </c>
      <c r="H239">
        <f>SUMIFS('Grid GenerationQueue'!AI$5:AI$467,'Grid GenerationQueue'!$AX$5:$AX$467,$B239,'Grid GenerationQueue'!$AY$5:$AY$467,$C239,'Grid GenerationQueue'!$BI$5:$BI$467,"&lt;4")</f>
        <v>0</v>
      </c>
      <c r="I239">
        <f>SUMIFS('Grid GenerationQueue'!AJ$5:AJ$467,'Grid GenerationQueue'!$AX$5:$AX$467,$B239,'Grid GenerationQueue'!$AY$5:$AY$467,$C239,'Grid GenerationQueue'!$BI$5:$BI$467,"&lt;4")</f>
        <v>0</v>
      </c>
      <c r="J239">
        <f>SUMIFS('Grid GenerationQueue'!AK$5:AK$467,'Grid GenerationQueue'!$AX$5:$AX$467,$B239,'Grid GenerationQueue'!$AY$5:$AY$467,$C239,'Grid GenerationQueue'!$BI$5:$BI$467,"&lt;4")</f>
        <v>0</v>
      </c>
      <c r="K239">
        <f>SUMIFS('Grid GenerationQueue'!AL$5:AL$467,'Grid GenerationQueue'!$AX$5:$AX$467,$B239,'Grid GenerationQueue'!$AY$5:$AY$467,$C239,'Grid GenerationQueue'!$BI$5:$BI$467,"&lt;4")</f>
        <v>0</v>
      </c>
      <c r="L239">
        <f>SUMIFS('Grid GenerationQueue'!AM$5:AM$467,'Grid GenerationQueue'!$AX$5:$AX$467,$B239,'Grid GenerationQueue'!$AY$5:$AY$467,$C239,'Grid GenerationQueue'!$BI$5:$BI$467,"&lt;4")</f>
        <v>0</v>
      </c>
      <c r="M239">
        <f>SUMIFS('Grid GenerationQueue'!AN$5:AN$467,'Grid GenerationQueue'!$AX$5:$AX$467,$B239,'Grid GenerationQueue'!$AY$5:$AY$467,$C239,'Grid GenerationQueue'!$BI$5:$BI$467,"&lt;4")</f>
        <v>0</v>
      </c>
      <c r="N239">
        <f>SUMIFS('Grid GenerationQueue'!AO$5:AO$467,'Grid GenerationQueue'!$AX$5:$AX$467,$B239,'Grid GenerationQueue'!$AY$5:$AY$467,$C239,'Grid GenerationQueue'!$BI$5:$BI$467,"&lt;4")</f>
        <v>0</v>
      </c>
      <c r="O239">
        <f>SUMIFS('Grid GenerationQueue'!AP$5:AP$467,'Grid GenerationQueue'!$AX$5:$AX$467,$B239,'Grid GenerationQueue'!$AY$5:$AY$467,$C239,'Grid GenerationQueue'!$BI$5:$BI$467,"&lt;4")</f>
        <v>0</v>
      </c>
      <c r="Q239">
        <f>SUMIFS('Grid GenerationQueue'!AE$5:AE$467,'Grid GenerationQueue'!$AX$5:$AX$467,$B239,'Grid GenerationQueue'!$AY$5:$AY$467,$C239,'Grid GenerationQueue'!$BH$5:$BH$467,"Executed")</f>
        <v>0</v>
      </c>
      <c r="R239">
        <f>SUMIFS('Grid GenerationQueue'!AF$5:AF$467,'Grid GenerationQueue'!$AX$5:$AX$467,$B239,'Grid GenerationQueue'!$AY$5:$AY$467,$C239,'Grid GenerationQueue'!$BH$5:$BH$467,"Executed")</f>
        <v>0</v>
      </c>
      <c r="S239">
        <f>SUMIFS('Grid GenerationQueue'!AG$5:AG$467,'Grid GenerationQueue'!$AX$5:$AX$467,$B239,'Grid GenerationQueue'!$AY$5:$AY$467,$C239,'Grid GenerationQueue'!$BH$5:$BH$467,"Executed")</f>
        <v>0</v>
      </c>
      <c r="T239">
        <f>SUMIFS('Grid GenerationQueue'!AH$5:AH$467,'Grid GenerationQueue'!$AX$5:$AX$467,$B239,'Grid GenerationQueue'!$AY$5:$AY$467,$C239,'Grid GenerationQueue'!$BH$5:$BH$467,"Executed")</f>
        <v>0</v>
      </c>
      <c r="U239">
        <f>SUMIFS('Grid GenerationQueue'!AI$5:AI$467,'Grid GenerationQueue'!$AX$5:$AX$467,$B239,'Grid GenerationQueue'!$AY$5:$AY$467,$C239,'Grid GenerationQueue'!$BH$5:$BH$467,"Executed")</f>
        <v>0</v>
      </c>
      <c r="V239">
        <f>SUMIFS('Grid GenerationQueue'!AJ$5:AJ$467,'Grid GenerationQueue'!$AX$5:$AX$467,$B239,'Grid GenerationQueue'!$AY$5:$AY$467,$C239,'Grid GenerationQueue'!$BH$5:$BH$467,"Executed")</f>
        <v>0</v>
      </c>
      <c r="W239">
        <f>SUMIFS('Grid GenerationQueue'!AK$5:AK$467,'Grid GenerationQueue'!$AX$5:$AX$467,$B239,'Grid GenerationQueue'!$AY$5:$AY$467,$C239,'Grid GenerationQueue'!$BH$5:$BH$467,"Executed")</f>
        <v>0</v>
      </c>
      <c r="X239">
        <f>SUMIFS('Grid GenerationQueue'!AL$5:AL$467,'Grid GenerationQueue'!$AX$5:$AX$467,$B239,'Grid GenerationQueue'!$AY$5:$AY$467,$C239,'Grid GenerationQueue'!$BH$5:$BH$467,"Executed")</f>
        <v>0</v>
      </c>
      <c r="Y239">
        <f>SUMIFS('Grid GenerationQueue'!AM$5:AM$467,'Grid GenerationQueue'!$AX$5:$AX$467,$B239,'Grid GenerationQueue'!$AY$5:$AY$467,$C239,'Grid GenerationQueue'!$BH$5:$BH$467,"Executed")</f>
        <v>0</v>
      </c>
      <c r="Z239">
        <f>SUMIFS('Grid GenerationQueue'!AN$5:AN$467,'Grid GenerationQueue'!$AX$5:$AX$467,$B239,'Grid GenerationQueue'!$AY$5:$AY$467,$C239,'Grid GenerationQueue'!$BH$5:$BH$467,"Executed")</f>
        <v>0</v>
      </c>
      <c r="AA239">
        <f>SUMIFS('Grid GenerationQueue'!AO$5:AO$467,'Grid GenerationQueue'!$AX$5:$AX$467,$B239,'Grid GenerationQueue'!$AY$5:$AY$467,$C239,'Grid GenerationQueue'!$BH$5:$BH$467,"Executed")</f>
        <v>0</v>
      </c>
      <c r="AB239">
        <f>SUMIFS('Grid GenerationQueue'!AP$5:AP$467,'Grid GenerationQueue'!$AX$5:$AX$467,$B239,'Grid GenerationQueue'!$AY$5:$AY$467,$C239,'Grid GenerationQueue'!$BH$5:$BH$467,"Executed")</f>
        <v>0</v>
      </c>
      <c r="AD239">
        <f>SUMIFS('Grid GenerationQueue'!AE$5:AE$467,'Grid GenerationQueue'!$AX$5:$AX$467,$B239,'Grid GenerationQueue'!$AY$5:$AY$467,$C239,'Grid GenerationQueue'!$BF$5:$BF$467,"&lt;&gt;"&amp;"")</f>
        <v>0</v>
      </c>
      <c r="AE239">
        <f>SUMIFS('Grid GenerationQueue'!AF$5:AF$467,'Grid GenerationQueue'!$AX$5:$AX$467,$B239,'Grid GenerationQueue'!$AY$5:$AY$467,$C239,'Grid GenerationQueue'!$BF$5:$BF$467,"&lt;&gt;"&amp;"")</f>
        <v>0</v>
      </c>
      <c r="AF239">
        <f>SUMIFS('Grid GenerationQueue'!AG$5:AG$467,'Grid GenerationQueue'!$AX$5:$AX$467,$B239,'Grid GenerationQueue'!$AY$5:$AY$467,$C239,'Grid GenerationQueue'!$BF$5:$BF$467,"&lt;&gt;"&amp;"")</f>
        <v>0</v>
      </c>
      <c r="AG239">
        <f>SUMIFS('Grid GenerationQueue'!AH$5:AH$467,'Grid GenerationQueue'!$AX$5:$AX$467,$B239,'Grid GenerationQueue'!$AY$5:$AY$467,$C239,'Grid GenerationQueue'!$BF$5:$BF$467,"&lt;&gt;"&amp;"")</f>
        <v>0</v>
      </c>
      <c r="AH239">
        <f>SUMIFS('Grid GenerationQueue'!AI$5:AI$467,'Grid GenerationQueue'!$AX$5:$AX$467,$B239,'Grid GenerationQueue'!$AY$5:$AY$467,$C239,'Grid GenerationQueue'!$BF$5:$BF$467,"&lt;&gt;"&amp;"")</f>
        <v>0</v>
      </c>
      <c r="AI239">
        <f>SUMIFS('Grid GenerationQueue'!AJ$5:AJ$467,'Grid GenerationQueue'!$AX$5:$AX$467,$B239,'Grid GenerationQueue'!$AY$5:$AY$467,$C239,'Grid GenerationQueue'!$BF$5:$BF$467,"&lt;&gt;"&amp;"")</f>
        <v>0</v>
      </c>
      <c r="AJ239">
        <f>SUMIFS('Grid GenerationQueue'!AK$5:AK$467,'Grid GenerationQueue'!$AX$5:$AX$467,$B239,'Grid GenerationQueue'!$AY$5:$AY$467,$C239,'Grid GenerationQueue'!$BF$5:$BF$467,"&lt;&gt;"&amp;"")</f>
        <v>0</v>
      </c>
      <c r="AK239">
        <f>SUMIFS('Grid GenerationQueue'!AL$5:AL$467,'Grid GenerationQueue'!$AX$5:$AX$467,$B239,'Grid GenerationQueue'!$AY$5:$AY$467,$C239,'Grid GenerationQueue'!$BF$5:$BF$467,"&lt;&gt;"&amp;"")</f>
        <v>0</v>
      </c>
      <c r="AL239">
        <f>SUMIFS('Grid GenerationQueue'!AM$5:AM$467,'Grid GenerationQueue'!$AX$5:$AX$467,$B239,'Grid GenerationQueue'!$AY$5:$AY$467,$C239,'Grid GenerationQueue'!$BF$5:$BF$467,"&lt;&gt;"&amp;"")</f>
        <v>0</v>
      </c>
      <c r="AM239">
        <f>SUMIFS('Grid GenerationQueue'!AN$5:AN$467,'Grid GenerationQueue'!$AX$5:$AX$467,$B239,'Grid GenerationQueue'!$AY$5:$AY$467,$C239,'Grid GenerationQueue'!$BF$5:$BF$467,"&lt;&gt;"&amp;"")</f>
        <v>0</v>
      </c>
      <c r="AN239">
        <f>SUMIFS('Grid GenerationQueue'!AO$5:AO$467,'Grid GenerationQueue'!$AX$5:$AX$467,$B239,'Grid GenerationQueue'!$AY$5:$AY$467,$C239,'Grid GenerationQueue'!$BF$5:$BF$467,"&lt;&gt;"&amp;"")</f>
        <v>0</v>
      </c>
      <c r="AO239">
        <f>SUMIFS('Grid GenerationQueue'!AP$5:AP$467,'Grid GenerationQueue'!$AX$5:$AX$467,$B239,'Grid GenerationQueue'!$AY$5:$AY$467,$C239,'Grid GenerationQueue'!$BF$5:$BF$467,"&lt;&gt;"&amp;"")</f>
        <v>0</v>
      </c>
      <c r="AQ239">
        <f>SUMIFS('Grid GenerationQueue'!AE$5:AE$467,'Grid GenerationQueue'!$AX$5:$AX$467,$B239,'Grid GenerationQueue'!$AY$5:$AY$467,$C239)</f>
        <v>0</v>
      </c>
      <c r="AR239">
        <f>SUMIFS('Grid GenerationQueue'!AF$5:AF$467,'Grid GenerationQueue'!$AX$5:$AX$467,$B239,'Grid GenerationQueue'!$AY$5:$AY$467,$C239)</f>
        <v>0</v>
      </c>
      <c r="AS239">
        <f>SUMIFS('Grid GenerationQueue'!AG$5:AG$467,'Grid GenerationQueue'!$AX$5:$AX$467,$B239,'Grid GenerationQueue'!$AY$5:$AY$467,$C239)</f>
        <v>0</v>
      </c>
      <c r="AT239">
        <f>SUMIFS('Grid GenerationQueue'!AH$5:AH$467,'Grid GenerationQueue'!$AX$5:$AX$467,$B239,'Grid GenerationQueue'!$AY$5:$AY$467,$C239)</f>
        <v>0</v>
      </c>
      <c r="AU239">
        <f>SUMIFS('Grid GenerationQueue'!AI$5:AI$467,'Grid GenerationQueue'!$AX$5:$AX$467,$B239,'Grid GenerationQueue'!$AY$5:$AY$467,$C239)</f>
        <v>0</v>
      </c>
      <c r="AV239">
        <f>SUMIFS('Grid GenerationQueue'!AJ$5:AJ$467,'Grid GenerationQueue'!$AX$5:$AX$467,$B239,'Grid GenerationQueue'!$AY$5:$AY$467,$C239)</f>
        <v>0</v>
      </c>
      <c r="AW239">
        <f>SUMIFS('Grid GenerationQueue'!AK$5:AK$467,'Grid GenerationQueue'!$AX$5:$AX$467,$B239,'Grid GenerationQueue'!$AY$5:$AY$467,$C239)</f>
        <v>0</v>
      </c>
      <c r="AX239">
        <f>SUMIFS('Grid GenerationQueue'!AL$5:AL$467,'Grid GenerationQueue'!$AX$5:$AX$467,$B239,'Grid GenerationQueue'!$AY$5:$AY$467,$C239)</f>
        <v>0</v>
      </c>
      <c r="AY239">
        <f>SUMIFS('Grid GenerationQueue'!AM$5:AM$467,'Grid GenerationQueue'!$AX$5:$AX$467,$B239,'Grid GenerationQueue'!$AY$5:$AY$467,$C239)</f>
        <v>0</v>
      </c>
      <c r="AZ239">
        <f>SUMIFS('Grid GenerationQueue'!AN$5:AN$467,'Grid GenerationQueue'!$AX$5:$AX$467,$B239,'Grid GenerationQueue'!$AY$5:$AY$467,$C239)</f>
        <v>0</v>
      </c>
      <c r="BA239">
        <f>SUMIFS('Grid GenerationQueue'!AO$5:AO$467,'Grid GenerationQueue'!$AX$5:$AX$467,$B239,'Grid GenerationQueue'!$AY$5:$AY$467,$C239)</f>
        <v>0</v>
      </c>
      <c r="BB239">
        <f>SUMIFS('Grid GenerationQueue'!AP$5:AP$467,'Grid GenerationQueue'!$AX$5:$AX$467,$B239,'Grid GenerationQueue'!$AY$5:$AY$467,$C239)</f>
        <v>0</v>
      </c>
      <c r="BD239">
        <f>SUMIFS('Grid GenerationQueue'!AE$5:AE$467,'Grid GenerationQueue'!$AX$5:$AX$467,$B239,'Grid GenerationQueue'!$AY$5:$AY$467,$C239,'Grid GenerationQueue'!$BH$5:$BH$467,"Executed",'Grid GenerationQueue'!$BB$5:$BB$467,"&lt;"&amp;$BE$3)</f>
        <v>0</v>
      </c>
      <c r="BE239">
        <f>SUMIFS('Grid GenerationQueue'!AF$5:AF$467,'Grid GenerationQueue'!$AX$5:$AX$467,$B239,'Grid GenerationQueue'!$AY$5:$AY$467,$C239,'Grid GenerationQueue'!$BH$5:$BH$467,"Executed",'Grid GenerationQueue'!$BB$5:$BB$467,"&lt;"&amp;$BE$3)</f>
        <v>0</v>
      </c>
      <c r="BF239">
        <f>SUMIFS('Grid GenerationQueue'!AG$5:AG$467,'Grid GenerationQueue'!$AX$5:$AX$467,$B239,'Grid GenerationQueue'!$AY$5:$AY$467,$C239,'Grid GenerationQueue'!$BH$5:$BH$467,"Executed",'Grid GenerationQueue'!$BB$5:$BB$467,"&lt;"&amp;$BE$3)</f>
        <v>0</v>
      </c>
      <c r="BG239">
        <f>SUMIFS('Grid GenerationQueue'!AH$5:AH$467,'Grid GenerationQueue'!$AX$5:$AX$467,$B239,'Grid GenerationQueue'!$AY$5:$AY$467,$C239,'Grid GenerationQueue'!$BH$5:$BH$467,"Executed",'Grid GenerationQueue'!$BB$5:$BB$467,"&lt;"&amp;$BE$3)</f>
        <v>0</v>
      </c>
      <c r="BH239">
        <f>SUMIFS('Grid GenerationQueue'!AI$5:AI$467,'Grid GenerationQueue'!$AX$5:$AX$467,$B239,'Grid GenerationQueue'!$AY$5:$AY$467,$C239,'Grid GenerationQueue'!$BH$5:$BH$467,"Executed",'Grid GenerationQueue'!$BB$5:$BB$467,"&lt;"&amp;$BE$3)</f>
        <v>0</v>
      </c>
      <c r="BI239">
        <f>SUMIFS('Grid GenerationQueue'!AJ$5:AJ$467,'Grid GenerationQueue'!$AX$5:$AX$467,$B239,'Grid GenerationQueue'!$AY$5:$AY$467,$C239,'Grid GenerationQueue'!$BH$5:$BH$467,"Executed",'Grid GenerationQueue'!$BB$5:$BB$467,"&lt;"&amp;$BE$3)</f>
        <v>0</v>
      </c>
      <c r="BJ239">
        <f>SUMIFS('Grid GenerationQueue'!AK$5:AK$467,'Grid GenerationQueue'!$AX$5:$AX$467,$B239,'Grid GenerationQueue'!$AY$5:$AY$467,$C239,'Grid GenerationQueue'!$BH$5:$BH$467,"Executed",'Grid GenerationQueue'!$BB$5:$BB$467,"&lt;"&amp;$BE$3)</f>
        <v>0</v>
      </c>
      <c r="BK239">
        <f>SUMIFS('Grid GenerationQueue'!AL$5:AL$467,'Grid GenerationQueue'!$AX$5:$AX$467,$B239,'Grid GenerationQueue'!$AY$5:$AY$467,$C239,'Grid GenerationQueue'!$BH$5:$BH$467,"Executed",'Grid GenerationQueue'!$BB$5:$BB$467,"&lt;"&amp;$BE$3)</f>
        <v>0</v>
      </c>
      <c r="BL239">
        <f>SUMIFS('Grid GenerationQueue'!AM$5:AM$467,'Grid GenerationQueue'!$AX$5:$AX$467,$B239,'Grid GenerationQueue'!$AY$5:$AY$467,$C239,'Grid GenerationQueue'!$BH$5:$BH$467,"Executed",'Grid GenerationQueue'!$BB$5:$BB$467,"&lt;"&amp;$BE$3)</f>
        <v>0</v>
      </c>
      <c r="BM239">
        <f>SUMIFS('Grid GenerationQueue'!AN$5:AN$467,'Grid GenerationQueue'!$AX$5:$AX$467,$B239,'Grid GenerationQueue'!$AY$5:$AY$467,$C239,'Grid GenerationQueue'!$BH$5:$BH$467,"Executed",'Grid GenerationQueue'!$BB$5:$BB$467,"&lt;"&amp;$BE$3)</f>
        <v>0</v>
      </c>
      <c r="BN239">
        <f>SUMIFS('Grid GenerationQueue'!AO$5:AO$467,'Grid GenerationQueue'!$AX$5:$AX$467,$B239,'Grid GenerationQueue'!$AY$5:$AY$467,$C239,'Grid GenerationQueue'!$BH$5:$BH$467,"Executed",'Grid GenerationQueue'!$BB$5:$BB$467,"&lt;"&amp;$BE$3)</f>
        <v>0</v>
      </c>
      <c r="BO239">
        <f>SUMIFS('Grid GenerationQueue'!AP$5:AP$467,'Grid GenerationQueue'!$AX$5:$AX$467,$B239,'Grid GenerationQueue'!$AY$5:$AY$467,$C239,'Grid GenerationQueue'!$BH$5:$BH$467,"Executed",'Grid GenerationQueue'!$BB$5:$BB$467,"&lt;"&amp;$BE$3)</f>
        <v>0</v>
      </c>
      <c r="BQ239">
        <f>SUMIFS('Grid GenerationQueue'!AE$5:AE$467,'Grid GenerationQueue'!$AX$5:$AX$467,$B239,'Grid GenerationQueue'!$AY$5:$AY$467,$C239,'Grid GenerationQueue'!$BF$5:$BF$467,"&lt;&gt;"&amp;"",'Grid GenerationQueue'!$BB$5:$BB$467,"&lt;"&amp;$BE$3)</f>
        <v>0</v>
      </c>
      <c r="BR239">
        <f>SUMIFS('Grid GenerationQueue'!AF$5:AF$467,'Grid GenerationQueue'!$AX$5:$AX$467,$B239,'Grid GenerationQueue'!$AY$5:$AY$467,$C239,'Grid GenerationQueue'!$BF$5:$BF$467,"&lt;&gt;"&amp;"",'Grid GenerationQueue'!$BB$5:$BB$467,"&lt;"&amp;$BE$3)</f>
        <v>0</v>
      </c>
      <c r="BS239">
        <f>SUMIFS('Grid GenerationQueue'!AG$5:AG$467,'Grid GenerationQueue'!$AX$5:$AX$467,$B239,'Grid GenerationQueue'!$AY$5:$AY$467,$C239,'Grid GenerationQueue'!$BF$5:$BF$467,"&lt;&gt;"&amp;"",'Grid GenerationQueue'!$BB$5:$BB$467,"&lt;"&amp;$BE$3)</f>
        <v>0</v>
      </c>
      <c r="BT239">
        <f>SUMIFS('Grid GenerationQueue'!AH$5:AH$467,'Grid GenerationQueue'!$AX$5:$AX$467,$B239,'Grid GenerationQueue'!$AY$5:$AY$467,$C239,'Grid GenerationQueue'!$BF$5:$BF$467,"&lt;&gt;"&amp;"",'Grid GenerationQueue'!$BB$5:$BB$467,"&lt;"&amp;$BE$3)</f>
        <v>0</v>
      </c>
      <c r="BU239">
        <f>SUMIFS('Grid GenerationQueue'!AI$5:AI$467,'Grid GenerationQueue'!$AX$5:$AX$467,$B239,'Grid GenerationQueue'!$AY$5:$AY$467,$C239,'Grid GenerationQueue'!$BF$5:$BF$467,"&lt;&gt;"&amp;"",'Grid GenerationQueue'!$BB$5:$BB$467,"&lt;"&amp;$BE$3)</f>
        <v>0</v>
      </c>
      <c r="BV239">
        <f>SUMIFS('Grid GenerationQueue'!AJ$5:AJ$467,'Grid GenerationQueue'!$AX$5:$AX$467,$B239,'Grid GenerationQueue'!$AY$5:$AY$467,$C239,'Grid GenerationQueue'!$BF$5:$BF$467,"&lt;&gt;"&amp;"",'Grid GenerationQueue'!$BB$5:$BB$467,"&lt;"&amp;$BE$3)</f>
        <v>0</v>
      </c>
      <c r="BW239">
        <f>SUMIFS('Grid GenerationQueue'!AK$5:AK$467,'Grid GenerationQueue'!$AX$5:$AX$467,$B239,'Grid GenerationQueue'!$AY$5:$AY$467,$C239,'Grid GenerationQueue'!$BF$5:$BF$467,"&lt;&gt;"&amp;"",'Grid GenerationQueue'!$BB$5:$BB$467,"&lt;"&amp;$BE$3)</f>
        <v>0</v>
      </c>
      <c r="BX239">
        <f>SUMIFS('Grid GenerationQueue'!AL$5:AL$467,'Grid GenerationQueue'!$AX$5:$AX$467,$B239,'Grid GenerationQueue'!$AY$5:$AY$467,$C239,'Grid GenerationQueue'!$BF$5:$BF$467,"&lt;&gt;"&amp;"",'Grid GenerationQueue'!$BB$5:$BB$467,"&lt;"&amp;$BE$3)</f>
        <v>0</v>
      </c>
      <c r="BY239">
        <f>SUMIFS('Grid GenerationQueue'!AM$5:AM$467,'Grid GenerationQueue'!$AX$5:$AX$467,$B239,'Grid GenerationQueue'!$AY$5:$AY$467,$C239,'Grid GenerationQueue'!$BF$5:$BF$467,"&lt;&gt;"&amp;"",'Grid GenerationQueue'!$BB$5:$BB$467,"&lt;"&amp;$BE$3)</f>
        <v>0</v>
      </c>
      <c r="BZ239">
        <f>SUMIFS('Grid GenerationQueue'!AN$5:AN$467,'Grid GenerationQueue'!$AX$5:$AX$467,$B239,'Grid GenerationQueue'!$AY$5:$AY$467,$C239,'Grid GenerationQueue'!$BF$5:$BF$467,"&lt;&gt;"&amp;"",'Grid GenerationQueue'!$BB$5:$BB$467,"&lt;"&amp;$BE$3)</f>
        <v>0</v>
      </c>
      <c r="CA239">
        <f>SUMIFS('Grid GenerationQueue'!AO$5:AO$467,'Grid GenerationQueue'!$AX$5:$AX$467,$B239,'Grid GenerationQueue'!$AY$5:$AY$467,$C239,'Grid GenerationQueue'!$BF$5:$BF$467,"&lt;&gt;"&amp;"",'Grid GenerationQueue'!$BB$5:$BB$467,"&lt;"&amp;$BE$3)</f>
        <v>0</v>
      </c>
      <c r="CB239">
        <f>SUMIFS('Grid GenerationQueue'!AP$5:AP$467,'Grid GenerationQueue'!$AX$5:$AX$467,$B239,'Grid GenerationQueue'!$AY$5:$AY$467,$C239,'Grid GenerationQueue'!$BF$5:$BF$467,"&lt;&gt;"&amp;"",'Grid GenerationQueue'!$BB$5:$BB$467,"&lt;"&amp;$BE$3)</f>
        <v>0</v>
      </c>
      <c r="CD239">
        <f>SUMIFS('Grid GenerationQueue'!AE$5:AE$467,'Grid GenerationQueue'!$AX$5:$AX$467,$B239,'Grid GenerationQueue'!$AY$5:$AY$467,$C239,'Grid GenerationQueue'!$BB$5:$BB$467,"&lt;"&amp;$BE$3)</f>
        <v>0</v>
      </c>
      <c r="CE239">
        <f>SUMIFS('Grid GenerationQueue'!AF$5:AF$467,'Grid GenerationQueue'!$AX$5:$AX$467,$B239,'Grid GenerationQueue'!$AY$5:$AY$467,$C239,'Grid GenerationQueue'!$BB$5:$BB$467,"&lt;"&amp;$BE$3)</f>
        <v>0</v>
      </c>
      <c r="CF239">
        <f>SUMIFS('Grid GenerationQueue'!AG$5:AG$467,'Grid GenerationQueue'!$AX$5:$AX$467,$B239,'Grid GenerationQueue'!$AY$5:$AY$467,$C239,'Grid GenerationQueue'!$BB$5:$BB$467,"&lt;"&amp;$BE$3)</f>
        <v>0</v>
      </c>
      <c r="CG239">
        <f>SUMIFS('Grid GenerationQueue'!AH$5:AH$467,'Grid GenerationQueue'!$AX$5:$AX$467,$B239,'Grid GenerationQueue'!$AY$5:$AY$467,$C239,'Grid GenerationQueue'!$BB$5:$BB$467,"&lt;"&amp;$BE$3)</f>
        <v>0</v>
      </c>
      <c r="CH239">
        <f>SUMIFS('Grid GenerationQueue'!AI$5:AI$467,'Grid GenerationQueue'!$AX$5:$AX$467,$B239,'Grid GenerationQueue'!$AY$5:$AY$467,$C239,'Grid GenerationQueue'!$BB$5:$BB$467,"&lt;"&amp;$BE$3)</f>
        <v>0</v>
      </c>
      <c r="CI239">
        <f>SUMIFS('Grid GenerationQueue'!AJ$5:AJ$467,'Grid GenerationQueue'!$AX$5:$AX$467,$B239,'Grid GenerationQueue'!$AY$5:$AY$467,$C239,'Grid GenerationQueue'!$BB$5:$BB$467,"&lt;"&amp;$BE$3)</f>
        <v>0</v>
      </c>
      <c r="CJ239">
        <f>SUMIFS('Grid GenerationQueue'!AK$5:AK$467,'Grid GenerationQueue'!$AX$5:$AX$467,$B239,'Grid GenerationQueue'!$AY$5:$AY$467,$C239,'Grid GenerationQueue'!$BB$5:$BB$467,"&lt;"&amp;$BE$3)</f>
        <v>0</v>
      </c>
      <c r="CK239">
        <f>SUMIFS('Grid GenerationQueue'!AL$5:AL$467,'Grid GenerationQueue'!$AX$5:$AX$467,$B239,'Grid GenerationQueue'!$AY$5:$AY$467,$C239,'Grid GenerationQueue'!$BB$5:$BB$467,"&lt;"&amp;$BE$3)</f>
        <v>0</v>
      </c>
      <c r="CL239">
        <f>SUMIFS('Grid GenerationQueue'!AM$5:AM$467,'Grid GenerationQueue'!$AX$5:$AX$467,$B239,'Grid GenerationQueue'!$AY$5:$AY$467,$C239,'Grid GenerationQueue'!$BB$5:$BB$467,"&lt;"&amp;$BE$3)</f>
        <v>0</v>
      </c>
      <c r="CM239">
        <f>SUMIFS('Grid GenerationQueue'!AN$5:AN$467,'Grid GenerationQueue'!$AX$5:$AX$467,$B239,'Grid GenerationQueue'!$AY$5:$AY$467,$C239,'Grid GenerationQueue'!$BB$5:$BB$467,"&lt;"&amp;$BE$3)</f>
        <v>0</v>
      </c>
      <c r="CN239">
        <f>SUMIFS('Grid GenerationQueue'!AO$5:AO$467,'Grid GenerationQueue'!$AX$5:$AX$467,$B239,'Grid GenerationQueue'!$AY$5:$AY$467,$C239,'Grid GenerationQueue'!$BB$5:$BB$467,"&lt;"&amp;$BE$3)</f>
        <v>0</v>
      </c>
      <c r="CO239">
        <f>SUMIFS('Grid GenerationQueue'!AP$5:AP$467,'Grid GenerationQueue'!$AX$5:$AX$467,$B239,'Grid GenerationQueue'!$AY$5:$AY$467,$C239,'Grid GenerationQueue'!$BB$5:$BB$467,"&lt;"&amp;$BE$3)</f>
        <v>0</v>
      </c>
    </row>
    <row r="240" spans="1:93" x14ac:dyDescent="0.35">
      <c r="A240" t="s">
        <v>4645</v>
      </c>
      <c r="B240" t="s">
        <v>4332</v>
      </c>
      <c r="C240">
        <v>500</v>
      </c>
      <c r="D240">
        <f>SUMIFS('Grid GenerationQueue'!AE$5:AE$467,'Grid GenerationQueue'!$AX$5:$AX$467,$B240,'Grid GenerationQueue'!$AY$5:$AY$467,$C240,'Grid GenerationQueue'!$BI$5:$BI$467,"&lt;4")</f>
        <v>0</v>
      </c>
      <c r="E240">
        <f>SUMIFS('Grid GenerationQueue'!AF$5:AF$467,'Grid GenerationQueue'!$AX$5:$AX$467,$B240,'Grid GenerationQueue'!$AY$5:$AY$467,$C240,'Grid GenerationQueue'!$BI$5:$BI$467,"&lt;4")</f>
        <v>0</v>
      </c>
      <c r="F240">
        <f>SUMIFS('Grid GenerationQueue'!AG$5:AG$467,'Grid GenerationQueue'!$AX$5:$AX$467,$B240,'Grid GenerationQueue'!$AY$5:$AY$467,$C240,'Grid GenerationQueue'!$BI$5:$BI$467,"&lt;4")</f>
        <v>0</v>
      </c>
      <c r="G240">
        <f>SUMIFS('Grid GenerationQueue'!AH$5:AH$467,'Grid GenerationQueue'!$AX$5:$AX$467,$B240,'Grid GenerationQueue'!$AY$5:$AY$467,$C240,'Grid GenerationQueue'!$BI$5:$BI$467,"&lt;4")</f>
        <v>0</v>
      </c>
      <c r="H240">
        <f>SUMIFS('Grid GenerationQueue'!AI$5:AI$467,'Grid GenerationQueue'!$AX$5:$AX$467,$B240,'Grid GenerationQueue'!$AY$5:$AY$467,$C240,'Grid GenerationQueue'!$BI$5:$BI$467,"&lt;4")</f>
        <v>0</v>
      </c>
      <c r="I240">
        <f>SUMIFS('Grid GenerationQueue'!AJ$5:AJ$467,'Grid GenerationQueue'!$AX$5:$AX$467,$B240,'Grid GenerationQueue'!$AY$5:$AY$467,$C240,'Grid GenerationQueue'!$BI$5:$BI$467,"&lt;4")</f>
        <v>0</v>
      </c>
      <c r="J240">
        <f>SUMIFS('Grid GenerationQueue'!AK$5:AK$467,'Grid GenerationQueue'!$AX$5:$AX$467,$B240,'Grid GenerationQueue'!$AY$5:$AY$467,$C240,'Grid GenerationQueue'!$BI$5:$BI$467,"&lt;4")</f>
        <v>0</v>
      </c>
      <c r="K240">
        <f>SUMIFS('Grid GenerationQueue'!AL$5:AL$467,'Grid GenerationQueue'!$AX$5:$AX$467,$B240,'Grid GenerationQueue'!$AY$5:$AY$467,$C240,'Grid GenerationQueue'!$BI$5:$BI$467,"&lt;4")</f>
        <v>0</v>
      </c>
      <c r="L240">
        <f>SUMIFS('Grid GenerationQueue'!AM$5:AM$467,'Grid GenerationQueue'!$AX$5:$AX$467,$B240,'Grid GenerationQueue'!$AY$5:$AY$467,$C240,'Grid GenerationQueue'!$BI$5:$BI$467,"&lt;4")</f>
        <v>0</v>
      </c>
      <c r="M240">
        <f>SUMIFS('Grid GenerationQueue'!AN$5:AN$467,'Grid GenerationQueue'!$AX$5:$AX$467,$B240,'Grid GenerationQueue'!$AY$5:$AY$467,$C240,'Grid GenerationQueue'!$BI$5:$BI$467,"&lt;4")</f>
        <v>0</v>
      </c>
      <c r="N240">
        <f>SUMIFS('Grid GenerationQueue'!AO$5:AO$467,'Grid GenerationQueue'!$AX$5:$AX$467,$B240,'Grid GenerationQueue'!$AY$5:$AY$467,$C240,'Grid GenerationQueue'!$BI$5:$BI$467,"&lt;4")</f>
        <v>0</v>
      </c>
      <c r="O240">
        <f>SUMIFS('Grid GenerationQueue'!AP$5:AP$467,'Grid GenerationQueue'!$AX$5:$AX$467,$B240,'Grid GenerationQueue'!$AY$5:$AY$467,$C240,'Grid GenerationQueue'!$BI$5:$BI$467,"&lt;4")</f>
        <v>0</v>
      </c>
      <c r="Q240">
        <f>SUMIFS('Grid GenerationQueue'!AE$5:AE$467,'Grid GenerationQueue'!$AX$5:$AX$467,$B240,'Grid GenerationQueue'!$AY$5:$AY$467,$C240,'Grid GenerationQueue'!$BH$5:$BH$467,"Executed")</f>
        <v>0</v>
      </c>
      <c r="R240">
        <f>SUMIFS('Grid GenerationQueue'!AF$5:AF$467,'Grid GenerationQueue'!$AX$5:$AX$467,$B240,'Grid GenerationQueue'!$AY$5:$AY$467,$C240,'Grid GenerationQueue'!$BH$5:$BH$467,"Executed")</f>
        <v>0</v>
      </c>
      <c r="S240">
        <f>SUMIFS('Grid GenerationQueue'!AG$5:AG$467,'Grid GenerationQueue'!$AX$5:$AX$467,$B240,'Grid GenerationQueue'!$AY$5:$AY$467,$C240,'Grid GenerationQueue'!$BH$5:$BH$467,"Executed")</f>
        <v>0</v>
      </c>
      <c r="T240">
        <f>SUMIFS('Grid GenerationQueue'!AH$5:AH$467,'Grid GenerationQueue'!$AX$5:$AX$467,$B240,'Grid GenerationQueue'!$AY$5:$AY$467,$C240,'Grid GenerationQueue'!$BH$5:$BH$467,"Executed")</f>
        <v>0</v>
      </c>
      <c r="U240">
        <f>SUMIFS('Grid GenerationQueue'!AI$5:AI$467,'Grid GenerationQueue'!$AX$5:$AX$467,$B240,'Grid GenerationQueue'!$AY$5:$AY$467,$C240,'Grid GenerationQueue'!$BH$5:$BH$467,"Executed")</f>
        <v>0</v>
      </c>
      <c r="V240">
        <f>SUMIFS('Grid GenerationQueue'!AJ$5:AJ$467,'Grid GenerationQueue'!$AX$5:$AX$467,$B240,'Grid GenerationQueue'!$AY$5:$AY$467,$C240,'Grid GenerationQueue'!$BH$5:$BH$467,"Executed")</f>
        <v>0</v>
      </c>
      <c r="W240">
        <f>SUMIFS('Grid GenerationQueue'!AK$5:AK$467,'Grid GenerationQueue'!$AX$5:$AX$467,$B240,'Grid GenerationQueue'!$AY$5:$AY$467,$C240,'Grid GenerationQueue'!$BH$5:$BH$467,"Executed")</f>
        <v>0</v>
      </c>
      <c r="X240">
        <f>SUMIFS('Grid GenerationQueue'!AL$5:AL$467,'Grid GenerationQueue'!$AX$5:$AX$467,$B240,'Grid GenerationQueue'!$AY$5:$AY$467,$C240,'Grid GenerationQueue'!$BH$5:$BH$467,"Executed")</f>
        <v>0</v>
      </c>
      <c r="Y240">
        <f>SUMIFS('Grid GenerationQueue'!AM$5:AM$467,'Grid GenerationQueue'!$AX$5:$AX$467,$B240,'Grid GenerationQueue'!$AY$5:$AY$467,$C240,'Grid GenerationQueue'!$BH$5:$BH$467,"Executed")</f>
        <v>0</v>
      </c>
      <c r="Z240">
        <f>SUMIFS('Grid GenerationQueue'!AN$5:AN$467,'Grid GenerationQueue'!$AX$5:$AX$467,$B240,'Grid GenerationQueue'!$AY$5:$AY$467,$C240,'Grid GenerationQueue'!$BH$5:$BH$467,"Executed")</f>
        <v>0</v>
      </c>
      <c r="AA240">
        <f>SUMIFS('Grid GenerationQueue'!AO$5:AO$467,'Grid GenerationQueue'!$AX$5:$AX$467,$B240,'Grid GenerationQueue'!$AY$5:$AY$467,$C240,'Grid GenerationQueue'!$BH$5:$BH$467,"Executed")</f>
        <v>0</v>
      </c>
      <c r="AB240">
        <f>SUMIFS('Grid GenerationQueue'!AP$5:AP$467,'Grid GenerationQueue'!$AX$5:$AX$467,$B240,'Grid GenerationQueue'!$AY$5:$AY$467,$C240,'Grid GenerationQueue'!$BH$5:$BH$467,"Executed")</f>
        <v>0</v>
      </c>
      <c r="AD240">
        <f>SUMIFS('Grid GenerationQueue'!AE$5:AE$467,'Grid GenerationQueue'!$AX$5:$AX$467,$B240,'Grid GenerationQueue'!$AY$5:$AY$467,$C240,'Grid GenerationQueue'!$BF$5:$BF$467,"&lt;&gt;"&amp;"")</f>
        <v>0</v>
      </c>
      <c r="AE240">
        <f>SUMIFS('Grid GenerationQueue'!AF$5:AF$467,'Grid GenerationQueue'!$AX$5:$AX$467,$B240,'Grid GenerationQueue'!$AY$5:$AY$467,$C240,'Grid GenerationQueue'!$BF$5:$BF$467,"&lt;&gt;"&amp;"")</f>
        <v>0</v>
      </c>
      <c r="AF240">
        <f>SUMIFS('Grid GenerationQueue'!AG$5:AG$467,'Grid GenerationQueue'!$AX$5:$AX$467,$B240,'Grid GenerationQueue'!$AY$5:$AY$467,$C240,'Grid GenerationQueue'!$BF$5:$BF$467,"&lt;&gt;"&amp;"")</f>
        <v>0</v>
      </c>
      <c r="AG240">
        <f>SUMIFS('Grid GenerationQueue'!AH$5:AH$467,'Grid GenerationQueue'!$AX$5:$AX$467,$B240,'Grid GenerationQueue'!$AY$5:$AY$467,$C240,'Grid GenerationQueue'!$BF$5:$BF$467,"&lt;&gt;"&amp;"")</f>
        <v>0</v>
      </c>
      <c r="AH240">
        <f>SUMIFS('Grid GenerationQueue'!AI$5:AI$467,'Grid GenerationQueue'!$AX$5:$AX$467,$B240,'Grid GenerationQueue'!$AY$5:$AY$467,$C240,'Grid GenerationQueue'!$BF$5:$BF$467,"&lt;&gt;"&amp;"")</f>
        <v>0</v>
      </c>
      <c r="AI240">
        <f>SUMIFS('Grid GenerationQueue'!AJ$5:AJ$467,'Grid GenerationQueue'!$AX$5:$AX$467,$B240,'Grid GenerationQueue'!$AY$5:$AY$467,$C240,'Grid GenerationQueue'!$BF$5:$BF$467,"&lt;&gt;"&amp;"")</f>
        <v>0</v>
      </c>
      <c r="AJ240">
        <f>SUMIFS('Grid GenerationQueue'!AK$5:AK$467,'Grid GenerationQueue'!$AX$5:$AX$467,$B240,'Grid GenerationQueue'!$AY$5:$AY$467,$C240,'Grid GenerationQueue'!$BF$5:$BF$467,"&lt;&gt;"&amp;"")</f>
        <v>0</v>
      </c>
      <c r="AK240">
        <f>SUMIFS('Grid GenerationQueue'!AL$5:AL$467,'Grid GenerationQueue'!$AX$5:$AX$467,$B240,'Grid GenerationQueue'!$AY$5:$AY$467,$C240,'Grid GenerationQueue'!$BF$5:$BF$467,"&lt;&gt;"&amp;"")</f>
        <v>0</v>
      </c>
      <c r="AL240">
        <f>SUMIFS('Grid GenerationQueue'!AM$5:AM$467,'Grid GenerationQueue'!$AX$5:$AX$467,$B240,'Grid GenerationQueue'!$AY$5:$AY$467,$C240,'Grid GenerationQueue'!$BF$5:$BF$467,"&lt;&gt;"&amp;"")</f>
        <v>0</v>
      </c>
      <c r="AM240">
        <f>SUMIFS('Grid GenerationQueue'!AN$5:AN$467,'Grid GenerationQueue'!$AX$5:$AX$467,$B240,'Grid GenerationQueue'!$AY$5:$AY$467,$C240,'Grid GenerationQueue'!$BF$5:$BF$467,"&lt;&gt;"&amp;"")</f>
        <v>0</v>
      </c>
      <c r="AN240">
        <f>SUMIFS('Grid GenerationQueue'!AO$5:AO$467,'Grid GenerationQueue'!$AX$5:$AX$467,$B240,'Grid GenerationQueue'!$AY$5:$AY$467,$C240,'Grid GenerationQueue'!$BF$5:$BF$467,"&lt;&gt;"&amp;"")</f>
        <v>0</v>
      </c>
      <c r="AO240">
        <f>SUMIFS('Grid GenerationQueue'!AP$5:AP$467,'Grid GenerationQueue'!$AX$5:$AX$467,$B240,'Grid GenerationQueue'!$AY$5:$AY$467,$C240,'Grid GenerationQueue'!$BF$5:$BF$467,"&lt;&gt;"&amp;"")</f>
        <v>0</v>
      </c>
      <c r="AQ240">
        <f>SUMIFS('Grid GenerationQueue'!AE$5:AE$467,'Grid GenerationQueue'!$AX$5:$AX$467,$B240,'Grid GenerationQueue'!$AY$5:$AY$467,$C240)</f>
        <v>512.58000000000004</v>
      </c>
      <c r="AR240">
        <f>SUMIFS('Grid GenerationQueue'!AF$5:AF$467,'Grid GenerationQueue'!$AX$5:$AX$467,$B240,'Grid GenerationQueue'!$AY$5:$AY$467,$C240)</f>
        <v>0</v>
      </c>
      <c r="AS240">
        <f>SUMIFS('Grid GenerationQueue'!AG$5:AG$467,'Grid GenerationQueue'!$AX$5:$AX$467,$B240,'Grid GenerationQueue'!$AY$5:$AY$467,$C240)</f>
        <v>0</v>
      </c>
      <c r="AT240">
        <f>SUMIFS('Grid GenerationQueue'!AH$5:AH$467,'Grid GenerationQueue'!$AX$5:$AX$467,$B240,'Grid GenerationQueue'!$AY$5:$AY$467,$C240)</f>
        <v>0</v>
      </c>
      <c r="AU240">
        <f>SUMIFS('Grid GenerationQueue'!AI$5:AI$467,'Grid GenerationQueue'!$AX$5:$AX$467,$B240,'Grid GenerationQueue'!$AY$5:$AY$467,$C240)</f>
        <v>0</v>
      </c>
      <c r="AV240">
        <f>SUMIFS('Grid GenerationQueue'!AJ$5:AJ$467,'Grid GenerationQueue'!$AX$5:$AX$467,$B240,'Grid GenerationQueue'!$AY$5:$AY$467,$C240)</f>
        <v>0</v>
      </c>
      <c r="AW240">
        <f>SUMIFS('Grid GenerationQueue'!AK$5:AK$467,'Grid GenerationQueue'!$AX$5:$AX$467,$B240,'Grid GenerationQueue'!$AY$5:$AY$467,$C240)</f>
        <v>0</v>
      </c>
      <c r="AX240">
        <f>SUMIFS('Grid GenerationQueue'!AL$5:AL$467,'Grid GenerationQueue'!$AX$5:$AX$467,$B240,'Grid GenerationQueue'!$AY$5:$AY$467,$C240)</f>
        <v>0</v>
      </c>
      <c r="AY240">
        <f>SUMIFS('Grid GenerationQueue'!AM$5:AM$467,'Grid GenerationQueue'!$AX$5:$AX$467,$B240,'Grid GenerationQueue'!$AY$5:$AY$467,$C240)</f>
        <v>0</v>
      </c>
      <c r="AZ240">
        <f>SUMIFS('Grid GenerationQueue'!AN$5:AN$467,'Grid GenerationQueue'!$AX$5:$AX$467,$B240,'Grid GenerationQueue'!$AY$5:$AY$467,$C240)</f>
        <v>0</v>
      </c>
      <c r="BA240">
        <f>SUMIFS('Grid GenerationQueue'!AO$5:AO$467,'Grid GenerationQueue'!$AX$5:$AX$467,$B240,'Grid GenerationQueue'!$AY$5:$AY$467,$C240)</f>
        <v>0</v>
      </c>
      <c r="BB240">
        <f>SUMIFS('Grid GenerationQueue'!AP$5:AP$467,'Grid GenerationQueue'!$AX$5:$AX$467,$B240,'Grid GenerationQueue'!$AY$5:$AY$467,$C240)</f>
        <v>0</v>
      </c>
      <c r="BD240">
        <f>SUMIFS('Grid GenerationQueue'!AE$5:AE$467,'Grid GenerationQueue'!$AX$5:$AX$467,$B240,'Grid GenerationQueue'!$AY$5:$AY$467,$C240,'Grid GenerationQueue'!$BH$5:$BH$467,"Executed",'Grid GenerationQueue'!$BB$5:$BB$467,"&lt;"&amp;$BE$3)</f>
        <v>0</v>
      </c>
      <c r="BE240">
        <f>SUMIFS('Grid GenerationQueue'!AF$5:AF$467,'Grid GenerationQueue'!$AX$5:$AX$467,$B240,'Grid GenerationQueue'!$AY$5:$AY$467,$C240,'Grid GenerationQueue'!$BH$5:$BH$467,"Executed",'Grid GenerationQueue'!$BB$5:$BB$467,"&lt;"&amp;$BE$3)</f>
        <v>0</v>
      </c>
      <c r="BF240">
        <f>SUMIFS('Grid GenerationQueue'!AG$5:AG$467,'Grid GenerationQueue'!$AX$5:$AX$467,$B240,'Grid GenerationQueue'!$AY$5:$AY$467,$C240,'Grid GenerationQueue'!$BH$5:$BH$467,"Executed",'Grid GenerationQueue'!$BB$5:$BB$467,"&lt;"&amp;$BE$3)</f>
        <v>0</v>
      </c>
      <c r="BG240">
        <f>SUMIFS('Grid GenerationQueue'!AH$5:AH$467,'Grid GenerationQueue'!$AX$5:$AX$467,$B240,'Grid GenerationQueue'!$AY$5:$AY$467,$C240,'Grid GenerationQueue'!$BH$5:$BH$467,"Executed",'Grid GenerationQueue'!$BB$5:$BB$467,"&lt;"&amp;$BE$3)</f>
        <v>0</v>
      </c>
      <c r="BH240">
        <f>SUMIFS('Grid GenerationQueue'!AI$5:AI$467,'Grid GenerationQueue'!$AX$5:$AX$467,$B240,'Grid GenerationQueue'!$AY$5:$AY$467,$C240,'Grid GenerationQueue'!$BH$5:$BH$467,"Executed",'Grid GenerationQueue'!$BB$5:$BB$467,"&lt;"&amp;$BE$3)</f>
        <v>0</v>
      </c>
      <c r="BI240">
        <f>SUMIFS('Grid GenerationQueue'!AJ$5:AJ$467,'Grid GenerationQueue'!$AX$5:$AX$467,$B240,'Grid GenerationQueue'!$AY$5:$AY$467,$C240,'Grid GenerationQueue'!$BH$5:$BH$467,"Executed",'Grid GenerationQueue'!$BB$5:$BB$467,"&lt;"&amp;$BE$3)</f>
        <v>0</v>
      </c>
      <c r="BJ240">
        <f>SUMIFS('Grid GenerationQueue'!AK$5:AK$467,'Grid GenerationQueue'!$AX$5:$AX$467,$B240,'Grid GenerationQueue'!$AY$5:$AY$467,$C240,'Grid GenerationQueue'!$BH$5:$BH$467,"Executed",'Grid GenerationQueue'!$BB$5:$BB$467,"&lt;"&amp;$BE$3)</f>
        <v>0</v>
      </c>
      <c r="BK240">
        <f>SUMIFS('Grid GenerationQueue'!AL$5:AL$467,'Grid GenerationQueue'!$AX$5:$AX$467,$B240,'Grid GenerationQueue'!$AY$5:$AY$467,$C240,'Grid GenerationQueue'!$BH$5:$BH$467,"Executed",'Grid GenerationQueue'!$BB$5:$BB$467,"&lt;"&amp;$BE$3)</f>
        <v>0</v>
      </c>
      <c r="BL240">
        <f>SUMIFS('Grid GenerationQueue'!AM$5:AM$467,'Grid GenerationQueue'!$AX$5:$AX$467,$B240,'Grid GenerationQueue'!$AY$5:$AY$467,$C240,'Grid GenerationQueue'!$BH$5:$BH$467,"Executed",'Grid GenerationQueue'!$BB$5:$BB$467,"&lt;"&amp;$BE$3)</f>
        <v>0</v>
      </c>
      <c r="BM240">
        <f>SUMIFS('Grid GenerationQueue'!AN$5:AN$467,'Grid GenerationQueue'!$AX$5:$AX$467,$B240,'Grid GenerationQueue'!$AY$5:$AY$467,$C240,'Grid GenerationQueue'!$BH$5:$BH$467,"Executed",'Grid GenerationQueue'!$BB$5:$BB$467,"&lt;"&amp;$BE$3)</f>
        <v>0</v>
      </c>
      <c r="BN240">
        <f>SUMIFS('Grid GenerationQueue'!AO$5:AO$467,'Grid GenerationQueue'!$AX$5:$AX$467,$B240,'Grid GenerationQueue'!$AY$5:$AY$467,$C240,'Grid GenerationQueue'!$BH$5:$BH$467,"Executed",'Grid GenerationQueue'!$BB$5:$BB$467,"&lt;"&amp;$BE$3)</f>
        <v>0</v>
      </c>
      <c r="BO240">
        <f>SUMIFS('Grid GenerationQueue'!AP$5:AP$467,'Grid GenerationQueue'!$AX$5:$AX$467,$B240,'Grid GenerationQueue'!$AY$5:$AY$467,$C240,'Grid GenerationQueue'!$BH$5:$BH$467,"Executed",'Grid GenerationQueue'!$BB$5:$BB$467,"&lt;"&amp;$BE$3)</f>
        <v>0</v>
      </c>
      <c r="BQ240">
        <f>SUMIFS('Grid GenerationQueue'!AE$5:AE$467,'Grid GenerationQueue'!$AX$5:$AX$467,$B240,'Grid GenerationQueue'!$AY$5:$AY$467,$C240,'Grid GenerationQueue'!$BF$5:$BF$467,"&lt;&gt;"&amp;"",'Grid GenerationQueue'!$BB$5:$BB$467,"&lt;"&amp;$BE$3)</f>
        <v>0</v>
      </c>
      <c r="BR240">
        <f>SUMIFS('Grid GenerationQueue'!AF$5:AF$467,'Grid GenerationQueue'!$AX$5:$AX$467,$B240,'Grid GenerationQueue'!$AY$5:$AY$467,$C240,'Grid GenerationQueue'!$BF$5:$BF$467,"&lt;&gt;"&amp;"",'Grid GenerationQueue'!$BB$5:$BB$467,"&lt;"&amp;$BE$3)</f>
        <v>0</v>
      </c>
      <c r="BS240">
        <f>SUMIFS('Grid GenerationQueue'!AG$5:AG$467,'Grid GenerationQueue'!$AX$5:$AX$467,$B240,'Grid GenerationQueue'!$AY$5:$AY$467,$C240,'Grid GenerationQueue'!$BF$5:$BF$467,"&lt;&gt;"&amp;"",'Grid GenerationQueue'!$BB$5:$BB$467,"&lt;"&amp;$BE$3)</f>
        <v>0</v>
      </c>
      <c r="BT240">
        <f>SUMIFS('Grid GenerationQueue'!AH$5:AH$467,'Grid GenerationQueue'!$AX$5:$AX$467,$B240,'Grid GenerationQueue'!$AY$5:$AY$467,$C240,'Grid GenerationQueue'!$BF$5:$BF$467,"&lt;&gt;"&amp;"",'Grid GenerationQueue'!$BB$5:$BB$467,"&lt;"&amp;$BE$3)</f>
        <v>0</v>
      </c>
      <c r="BU240">
        <f>SUMIFS('Grid GenerationQueue'!AI$5:AI$467,'Grid GenerationQueue'!$AX$5:$AX$467,$B240,'Grid GenerationQueue'!$AY$5:$AY$467,$C240,'Grid GenerationQueue'!$BF$5:$BF$467,"&lt;&gt;"&amp;"",'Grid GenerationQueue'!$BB$5:$BB$467,"&lt;"&amp;$BE$3)</f>
        <v>0</v>
      </c>
      <c r="BV240">
        <f>SUMIFS('Grid GenerationQueue'!AJ$5:AJ$467,'Grid GenerationQueue'!$AX$5:$AX$467,$B240,'Grid GenerationQueue'!$AY$5:$AY$467,$C240,'Grid GenerationQueue'!$BF$5:$BF$467,"&lt;&gt;"&amp;"",'Grid GenerationQueue'!$BB$5:$BB$467,"&lt;"&amp;$BE$3)</f>
        <v>0</v>
      </c>
      <c r="BW240">
        <f>SUMIFS('Grid GenerationQueue'!AK$5:AK$467,'Grid GenerationQueue'!$AX$5:$AX$467,$B240,'Grid GenerationQueue'!$AY$5:$AY$467,$C240,'Grid GenerationQueue'!$BF$5:$BF$467,"&lt;&gt;"&amp;"",'Grid GenerationQueue'!$BB$5:$BB$467,"&lt;"&amp;$BE$3)</f>
        <v>0</v>
      </c>
      <c r="BX240">
        <f>SUMIFS('Grid GenerationQueue'!AL$5:AL$467,'Grid GenerationQueue'!$AX$5:$AX$467,$B240,'Grid GenerationQueue'!$AY$5:$AY$467,$C240,'Grid GenerationQueue'!$BF$5:$BF$467,"&lt;&gt;"&amp;"",'Grid GenerationQueue'!$BB$5:$BB$467,"&lt;"&amp;$BE$3)</f>
        <v>0</v>
      </c>
      <c r="BY240">
        <f>SUMIFS('Grid GenerationQueue'!AM$5:AM$467,'Grid GenerationQueue'!$AX$5:$AX$467,$B240,'Grid GenerationQueue'!$AY$5:$AY$467,$C240,'Grid GenerationQueue'!$BF$5:$BF$467,"&lt;&gt;"&amp;"",'Grid GenerationQueue'!$BB$5:$BB$467,"&lt;"&amp;$BE$3)</f>
        <v>0</v>
      </c>
      <c r="BZ240">
        <f>SUMIFS('Grid GenerationQueue'!AN$5:AN$467,'Grid GenerationQueue'!$AX$5:$AX$467,$B240,'Grid GenerationQueue'!$AY$5:$AY$467,$C240,'Grid GenerationQueue'!$BF$5:$BF$467,"&lt;&gt;"&amp;"",'Grid GenerationQueue'!$BB$5:$BB$467,"&lt;"&amp;$BE$3)</f>
        <v>0</v>
      </c>
      <c r="CA240">
        <f>SUMIFS('Grid GenerationQueue'!AO$5:AO$467,'Grid GenerationQueue'!$AX$5:$AX$467,$B240,'Grid GenerationQueue'!$AY$5:$AY$467,$C240,'Grid GenerationQueue'!$BF$5:$BF$467,"&lt;&gt;"&amp;"",'Grid GenerationQueue'!$BB$5:$BB$467,"&lt;"&amp;$BE$3)</f>
        <v>0</v>
      </c>
      <c r="CB240">
        <f>SUMIFS('Grid GenerationQueue'!AP$5:AP$467,'Grid GenerationQueue'!$AX$5:$AX$467,$B240,'Grid GenerationQueue'!$AY$5:$AY$467,$C240,'Grid GenerationQueue'!$BF$5:$BF$467,"&lt;&gt;"&amp;"",'Grid GenerationQueue'!$BB$5:$BB$467,"&lt;"&amp;$BE$3)</f>
        <v>0</v>
      </c>
      <c r="CD240">
        <f>SUMIFS('Grid GenerationQueue'!AE$5:AE$467,'Grid GenerationQueue'!$AX$5:$AX$467,$B240,'Grid GenerationQueue'!$AY$5:$AY$467,$C240,'Grid GenerationQueue'!$BB$5:$BB$467,"&lt;"&amp;$BE$3)</f>
        <v>0</v>
      </c>
      <c r="CE240">
        <f>SUMIFS('Grid GenerationQueue'!AF$5:AF$467,'Grid GenerationQueue'!$AX$5:$AX$467,$B240,'Grid GenerationQueue'!$AY$5:$AY$467,$C240,'Grid GenerationQueue'!$BB$5:$BB$467,"&lt;"&amp;$BE$3)</f>
        <v>0</v>
      </c>
      <c r="CF240">
        <f>SUMIFS('Grid GenerationQueue'!AG$5:AG$467,'Grid GenerationQueue'!$AX$5:$AX$467,$B240,'Grid GenerationQueue'!$AY$5:$AY$467,$C240,'Grid GenerationQueue'!$BB$5:$BB$467,"&lt;"&amp;$BE$3)</f>
        <v>0</v>
      </c>
      <c r="CG240">
        <f>SUMIFS('Grid GenerationQueue'!AH$5:AH$467,'Grid GenerationQueue'!$AX$5:$AX$467,$B240,'Grid GenerationQueue'!$AY$5:$AY$467,$C240,'Grid GenerationQueue'!$BB$5:$BB$467,"&lt;"&amp;$BE$3)</f>
        <v>0</v>
      </c>
      <c r="CH240">
        <f>SUMIFS('Grid GenerationQueue'!AI$5:AI$467,'Grid GenerationQueue'!$AX$5:$AX$467,$B240,'Grid GenerationQueue'!$AY$5:$AY$467,$C240,'Grid GenerationQueue'!$BB$5:$BB$467,"&lt;"&amp;$BE$3)</f>
        <v>0</v>
      </c>
      <c r="CI240">
        <f>SUMIFS('Grid GenerationQueue'!AJ$5:AJ$467,'Grid GenerationQueue'!$AX$5:$AX$467,$B240,'Grid GenerationQueue'!$AY$5:$AY$467,$C240,'Grid GenerationQueue'!$BB$5:$BB$467,"&lt;"&amp;$BE$3)</f>
        <v>0</v>
      </c>
      <c r="CJ240">
        <f>SUMIFS('Grid GenerationQueue'!AK$5:AK$467,'Grid GenerationQueue'!$AX$5:$AX$467,$B240,'Grid GenerationQueue'!$AY$5:$AY$467,$C240,'Grid GenerationQueue'!$BB$5:$BB$467,"&lt;"&amp;$BE$3)</f>
        <v>0</v>
      </c>
      <c r="CK240">
        <f>SUMIFS('Grid GenerationQueue'!AL$5:AL$467,'Grid GenerationQueue'!$AX$5:$AX$467,$B240,'Grid GenerationQueue'!$AY$5:$AY$467,$C240,'Grid GenerationQueue'!$BB$5:$BB$467,"&lt;"&amp;$BE$3)</f>
        <v>0</v>
      </c>
      <c r="CL240">
        <f>SUMIFS('Grid GenerationQueue'!AM$5:AM$467,'Grid GenerationQueue'!$AX$5:$AX$467,$B240,'Grid GenerationQueue'!$AY$5:$AY$467,$C240,'Grid GenerationQueue'!$BB$5:$BB$467,"&lt;"&amp;$BE$3)</f>
        <v>0</v>
      </c>
      <c r="CM240">
        <f>SUMIFS('Grid GenerationQueue'!AN$5:AN$467,'Grid GenerationQueue'!$AX$5:$AX$467,$B240,'Grid GenerationQueue'!$AY$5:$AY$467,$C240,'Grid GenerationQueue'!$BB$5:$BB$467,"&lt;"&amp;$BE$3)</f>
        <v>0</v>
      </c>
      <c r="CN240">
        <f>SUMIFS('Grid GenerationQueue'!AO$5:AO$467,'Grid GenerationQueue'!$AX$5:$AX$467,$B240,'Grid GenerationQueue'!$AY$5:$AY$467,$C240,'Grid GenerationQueue'!$BB$5:$BB$467,"&lt;"&amp;$BE$3)</f>
        <v>0</v>
      </c>
      <c r="CO240">
        <f>SUMIFS('Grid GenerationQueue'!AP$5:AP$467,'Grid GenerationQueue'!$AX$5:$AX$467,$B240,'Grid GenerationQueue'!$AY$5:$AY$467,$C240,'Grid GenerationQueue'!$BB$5:$BB$467,"&lt;"&amp;$BE$3)</f>
        <v>0</v>
      </c>
    </row>
    <row r="241" spans="1:93" x14ac:dyDescent="0.35">
      <c r="A241" t="s">
        <v>4671</v>
      </c>
      <c r="B241" t="s">
        <v>4332</v>
      </c>
      <c r="C241">
        <v>230</v>
      </c>
      <c r="D241">
        <f>SUMIFS('Grid GenerationQueue'!AE$5:AE$467,'Grid GenerationQueue'!$AX$5:$AX$467,$B241,'Grid GenerationQueue'!$AY$5:$AY$467,$C241,'Grid GenerationQueue'!$BI$5:$BI$467,"&lt;4")</f>
        <v>0</v>
      </c>
      <c r="E241">
        <f>SUMIFS('Grid GenerationQueue'!AF$5:AF$467,'Grid GenerationQueue'!$AX$5:$AX$467,$B241,'Grid GenerationQueue'!$AY$5:$AY$467,$C241,'Grid GenerationQueue'!$BI$5:$BI$467,"&lt;4")</f>
        <v>0</v>
      </c>
      <c r="F241">
        <f>SUMIFS('Grid GenerationQueue'!AG$5:AG$467,'Grid GenerationQueue'!$AX$5:$AX$467,$B241,'Grid GenerationQueue'!$AY$5:$AY$467,$C241,'Grid GenerationQueue'!$BI$5:$BI$467,"&lt;4")</f>
        <v>0</v>
      </c>
      <c r="G241">
        <f>SUMIFS('Grid GenerationQueue'!AH$5:AH$467,'Grid GenerationQueue'!$AX$5:$AX$467,$B241,'Grid GenerationQueue'!$AY$5:$AY$467,$C241,'Grid GenerationQueue'!$BI$5:$BI$467,"&lt;4")</f>
        <v>0</v>
      </c>
      <c r="H241">
        <f>SUMIFS('Grid GenerationQueue'!AI$5:AI$467,'Grid GenerationQueue'!$AX$5:$AX$467,$B241,'Grid GenerationQueue'!$AY$5:$AY$467,$C241,'Grid GenerationQueue'!$BI$5:$BI$467,"&lt;4")</f>
        <v>0</v>
      </c>
      <c r="I241">
        <f>SUMIFS('Grid GenerationQueue'!AJ$5:AJ$467,'Grid GenerationQueue'!$AX$5:$AX$467,$B241,'Grid GenerationQueue'!$AY$5:$AY$467,$C241,'Grid GenerationQueue'!$BI$5:$BI$467,"&lt;4")</f>
        <v>0</v>
      </c>
      <c r="J241">
        <f>SUMIFS('Grid GenerationQueue'!AK$5:AK$467,'Grid GenerationQueue'!$AX$5:$AX$467,$B241,'Grid GenerationQueue'!$AY$5:$AY$467,$C241,'Grid GenerationQueue'!$BI$5:$BI$467,"&lt;4")</f>
        <v>0</v>
      </c>
      <c r="K241">
        <f>SUMIFS('Grid GenerationQueue'!AL$5:AL$467,'Grid GenerationQueue'!$AX$5:$AX$467,$B241,'Grid GenerationQueue'!$AY$5:$AY$467,$C241,'Grid GenerationQueue'!$BI$5:$BI$467,"&lt;4")</f>
        <v>0</v>
      </c>
      <c r="L241">
        <f>SUMIFS('Grid GenerationQueue'!AM$5:AM$467,'Grid GenerationQueue'!$AX$5:$AX$467,$B241,'Grid GenerationQueue'!$AY$5:$AY$467,$C241,'Grid GenerationQueue'!$BI$5:$BI$467,"&lt;4")</f>
        <v>0</v>
      </c>
      <c r="M241">
        <f>SUMIFS('Grid GenerationQueue'!AN$5:AN$467,'Grid GenerationQueue'!$AX$5:$AX$467,$B241,'Grid GenerationQueue'!$AY$5:$AY$467,$C241,'Grid GenerationQueue'!$BI$5:$BI$467,"&lt;4")</f>
        <v>0</v>
      </c>
      <c r="N241">
        <f>SUMIFS('Grid GenerationQueue'!AO$5:AO$467,'Grid GenerationQueue'!$AX$5:$AX$467,$B241,'Grid GenerationQueue'!$AY$5:$AY$467,$C241,'Grid GenerationQueue'!$BI$5:$BI$467,"&lt;4")</f>
        <v>0</v>
      </c>
      <c r="O241">
        <f>SUMIFS('Grid GenerationQueue'!AP$5:AP$467,'Grid GenerationQueue'!$AX$5:$AX$467,$B241,'Grid GenerationQueue'!$AY$5:$AY$467,$C241,'Grid GenerationQueue'!$BI$5:$BI$467,"&lt;4")</f>
        <v>0</v>
      </c>
      <c r="Q241">
        <f>SUMIFS('Grid GenerationQueue'!AE$5:AE$467,'Grid GenerationQueue'!$AX$5:$AX$467,$B241,'Grid GenerationQueue'!$AY$5:$AY$467,$C241,'Grid GenerationQueue'!$BH$5:$BH$467,"Executed")</f>
        <v>0</v>
      </c>
      <c r="R241">
        <f>SUMIFS('Grid GenerationQueue'!AF$5:AF$467,'Grid GenerationQueue'!$AX$5:$AX$467,$B241,'Grid GenerationQueue'!$AY$5:$AY$467,$C241,'Grid GenerationQueue'!$BH$5:$BH$467,"Executed")</f>
        <v>0</v>
      </c>
      <c r="S241">
        <f>SUMIFS('Grid GenerationQueue'!AG$5:AG$467,'Grid GenerationQueue'!$AX$5:$AX$467,$B241,'Grid GenerationQueue'!$AY$5:$AY$467,$C241,'Grid GenerationQueue'!$BH$5:$BH$467,"Executed")</f>
        <v>0</v>
      </c>
      <c r="T241">
        <f>SUMIFS('Grid GenerationQueue'!AH$5:AH$467,'Grid GenerationQueue'!$AX$5:$AX$467,$B241,'Grid GenerationQueue'!$AY$5:$AY$467,$C241,'Grid GenerationQueue'!$BH$5:$BH$467,"Executed")</f>
        <v>0</v>
      </c>
      <c r="U241">
        <f>SUMIFS('Grid GenerationQueue'!AI$5:AI$467,'Grid GenerationQueue'!$AX$5:$AX$467,$B241,'Grid GenerationQueue'!$AY$5:$AY$467,$C241,'Grid GenerationQueue'!$BH$5:$BH$467,"Executed")</f>
        <v>0</v>
      </c>
      <c r="V241">
        <f>SUMIFS('Grid GenerationQueue'!AJ$5:AJ$467,'Grid GenerationQueue'!$AX$5:$AX$467,$B241,'Grid GenerationQueue'!$AY$5:$AY$467,$C241,'Grid GenerationQueue'!$BH$5:$BH$467,"Executed")</f>
        <v>0</v>
      </c>
      <c r="W241">
        <f>SUMIFS('Grid GenerationQueue'!AK$5:AK$467,'Grid GenerationQueue'!$AX$5:$AX$467,$B241,'Grid GenerationQueue'!$AY$5:$AY$467,$C241,'Grid GenerationQueue'!$BH$5:$BH$467,"Executed")</f>
        <v>0</v>
      </c>
      <c r="X241">
        <f>SUMIFS('Grid GenerationQueue'!AL$5:AL$467,'Grid GenerationQueue'!$AX$5:$AX$467,$B241,'Grid GenerationQueue'!$AY$5:$AY$467,$C241,'Grid GenerationQueue'!$BH$5:$BH$467,"Executed")</f>
        <v>0</v>
      </c>
      <c r="Y241">
        <f>SUMIFS('Grid GenerationQueue'!AM$5:AM$467,'Grid GenerationQueue'!$AX$5:$AX$467,$B241,'Grid GenerationQueue'!$AY$5:$AY$467,$C241,'Grid GenerationQueue'!$BH$5:$BH$467,"Executed")</f>
        <v>0</v>
      </c>
      <c r="Z241">
        <f>SUMIFS('Grid GenerationQueue'!AN$5:AN$467,'Grid GenerationQueue'!$AX$5:$AX$467,$B241,'Grid GenerationQueue'!$AY$5:$AY$467,$C241,'Grid GenerationQueue'!$BH$5:$BH$467,"Executed")</f>
        <v>0</v>
      </c>
      <c r="AA241">
        <f>SUMIFS('Grid GenerationQueue'!AO$5:AO$467,'Grid GenerationQueue'!$AX$5:$AX$467,$B241,'Grid GenerationQueue'!$AY$5:$AY$467,$C241,'Grid GenerationQueue'!$BH$5:$BH$467,"Executed")</f>
        <v>0</v>
      </c>
      <c r="AB241">
        <f>SUMIFS('Grid GenerationQueue'!AP$5:AP$467,'Grid GenerationQueue'!$AX$5:$AX$467,$B241,'Grid GenerationQueue'!$AY$5:$AY$467,$C241,'Grid GenerationQueue'!$BH$5:$BH$467,"Executed")</f>
        <v>0</v>
      </c>
      <c r="AD241">
        <f>SUMIFS('Grid GenerationQueue'!AE$5:AE$467,'Grid GenerationQueue'!$AX$5:$AX$467,$B241,'Grid GenerationQueue'!$AY$5:$AY$467,$C241,'Grid GenerationQueue'!$BF$5:$BF$467,"&lt;&gt;"&amp;"")</f>
        <v>0</v>
      </c>
      <c r="AE241">
        <f>SUMIFS('Grid GenerationQueue'!AF$5:AF$467,'Grid GenerationQueue'!$AX$5:$AX$467,$B241,'Grid GenerationQueue'!$AY$5:$AY$467,$C241,'Grid GenerationQueue'!$BF$5:$BF$467,"&lt;&gt;"&amp;"")</f>
        <v>0</v>
      </c>
      <c r="AF241">
        <f>SUMIFS('Grid GenerationQueue'!AG$5:AG$467,'Grid GenerationQueue'!$AX$5:$AX$467,$B241,'Grid GenerationQueue'!$AY$5:$AY$467,$C241,'Grid GenerationQueue'!$BF$5:$BF$467,"&lt;&gt;"&amp;"")</f>
        <v>0</v>
      </c>
      <c r="AG241">
        <f>SUMIFS('Grid GenerationQueue'!AH$5:AH$467,'Grid GenerationQueue'!$AX$5:$AX$467,$B241,'Grid GenerationQueue'!$AY$5:$AY$467,$C241,'Grid GenerationQueue'!$BF$5:$BF$467,"&lt;&gt;"&amp;"")</f>
        <v>0</v>
      </c>
      <c r="AH241">
        <f>SUMIFS('Grid GenerationQueue'!AI$5:AI$467,'Grid GenerationQueue'!$AX$5:$AX$467,$B241,'Grid GenerationQueue'!$AY$5:$AY$467,$C241,'Grid GenerationQueue'!$BF$5:$BF$467,"&lt;&gt;"&amp;"")</f>
        <v>0</v>
      </c>
      <c r="AI241">
        <f>SUMIFS('Grid GenerationQueue'!AJ$5:AJ$467,'Grid GenerationQueue'!$AX$5:$AX$467,$B241,'Grid GenerationQueue'!$AY$5:$AY$467,$C241,'Grid GenerationQueue'!$BF$5:$BF$467,"&lt;&gt;"&amp;"")</f>
        <v>0</v>
      </c>
      <c r="AJ241">
        <f>SUMIFS('Grid GenerationQueue'!AK$5:AK$467,'Grid GenerationQueue'!$AX$5:$AX$467,$B241,'Grid GenerationQueue'!$AY$5:$AY$467,$C241,'Grid GenerationQueue'!$BF$5:$BF$467,"&lt;&gt;"&amp;"")</f>
        <v>0</v>
      </c>
      <c r="AK241">
        <f>SUMIFS('Grid GenerationQueue'!AL$5:AL$467,'Grid GenerationQueue'!$AX$5:$AX$467,$B241,'Grid GenerationQueue'!$AY$5:$AY$467,$C241,'Grid GenerationQueue'!$BF$5:$BF$467,"&lt;&gt;"&amp;"")</f>
        <v>0</v>
      </c>
      <c r="AL241">
        <f>SUMIFS('Grid GenerationQueue'!AM$5:AM$467,'Grid GenerationQueue'!$AX$5:$AX$467,$B241,'Grid GenerationQueue'!$AY$5:$AY$467,$C241,'Grid GenerationQueue'!$BF$5:$BF$467,"&lt;&gt;"&amp;"")</f>
        <v>0</v>
      </c>
      <c r="AM241">
        <f>SUMIFS('Grid GenerationQueue'!AN$5:AN$467,'Grid GenerationQueue'!$AX$5:$AX$467,$B241,'Grid GenerationQueue'!$AY$5:$AY$467,$C241,'Grid GenerationQueue'!$BF$5:$BF$467,"&lt;&gt;"&amp;"")</f>
        <v>0</v>
      </c>
      <c r="AN241">
        <f>SUMIFS('Grid GenerationQueue'!AO$5:AO$467,'Grid GenerationQueue'!$AX$5:$AX$467,$B241,'Grid GenerationQueue'!$AY$5:$AY$467,$C241,'Grid GenerationQueue'!$BF$5:$BF$467,"&lt;&gt;"&amp;"")</f>
        <v>0</v>
      </c>
      <c r="AO241">
        <f>SUMIFS('Grid GenerationQueue'!AP$5:AP$467,'Grid GenerationQueue'!$AX$5:$AX$467,$B241,'Grid GenerationQueue'!$AY$5:$AY$467,$C241,'Grid GenerationQueue'!$BF$5:$BF$467,"&lt;&gt;"&amp;"")</f>
        <v>0</v>
      </c>
      <c r="AQ241">
        <f>SUMIFS('Grid GenerationQueue'!AE$5:AE$467,'Grid GenerationQueue'!$AX$5:$AX$467,$B241,'Grid GenerationQueue'!$AY$5:$AY$467,$C241)</f>
        <v>0</v>
      </c>
      <c r="AR241">
        <f>SUMIFS('Grid GenerationQueue'!AF$5:AF$467,'Grid GenerationQueue'!$AX$5:$AX$467,$B241,'Grid GenerationQueue'!$AY$5:$AY$467,$C241)</f>
        <v>0</v>
      </c>
      <c r="AS241">
        <f>SUMIFS('Grid GenerationQueue'!AG$5:AG$467,'Grid GenerationQueue'!$AX$5:$AX$467,$B241,'Grid GenerationQueue'!$AY$5:$AY$467,$C241)</f>
        <v>0</v>
      </c>
      <c r="AT241">
        <f>SUMIFS('Grid GenerationQueue'!AH$5:AH$467,'Grid GenerationQueue'!$AX$5:$AX$467,$B241,'Grid GenerationQueue'!$AY$5:$AY$467,$C241)</f>
        <v>0</v>
      </c>
      <c r="AU241">
        <f>SUMIFS('Grid GenerationQueue'!AI$5:AI$467,'Grid GenerationQueue'!$AX$5:$AX$467,$B241,'Grid GenerationQueue'!$AY$5:$AY$467,$C241)</f>
        <v>0</v>
      </c>
      <c r="AV241">
        <f>SUMIFS('Grid GenerationQueue'!AJ$5:AJ$467,'Grid GenerationQueue'!$AX$5:$AX$467,$B241,'Grid GenerationQueue'!$AY$5:$AY$467,$C241)</f>
        <v>0</v>
      </c>
      <c r="AW241">
        <f>SUMIFS('Grid GenerationQueue'!AK$5:AK$467,'Grid GenerationQueue'!$AX$5:$AX$467,$B241,'Grid GenerationQueue'!$AY$5:$AY$467,$C241)</f>
        <v>0</v>
      </c>
      <c r="AX241">
        <f>SUMIFS('Grid GenerationQueue'!AL$5:AL$467,'Grid GenerationQueue'!$AX$5:$AX$467,$B241,'Grid GenerationQueue'!$AY$5:$AY$467,$C241)</f>
        <v>0</v>
      </c>
      <c r="AY241">
        <f>SUMIFS('Grid GenerationQueue'!AM$5:AM$467,'Grid GenerationQueue'!$AX$5:$AX$467,$B241,'Grid GenerationQueue'!$AY$5:$AY$467,$C241)</f>
        <v>0</v>
      </c>
      <c r="AZ241">
        <f>SUMIFS('Grid GenerationQueue'!AN$5:AN$467,'Grid GenerationQueue'!$AX$5:$AX$467,$B241,'Grid GenerationQueue'!$AY$5:$AY$467,$C241)</f>
        <v>0</v>
      </c>
      <c r="BA241">
        <f>SUMIFS('Grid GenerationQueue'!AO$5:AO$467,'Grid GenerationQueue'!$AX$5:$AX$467,$B241,'Grid GenerationQueue'!$AY$5:$AY$467,$C241)</f>
        <v>0</v>
      </c>
      <c r="BB241">
        <f>SUMIFS('Grid GenerationQueue'!AP$5:AP$467,'Grid GenerationQueue'!$AX$5:$AX$467,$B241,'Grid GenerationQueue'!$AY$5:$AY$467,$C241)</f>
        <v>0</v>
      </c>
      <c r="BD241">
        <f>SUMIFS('Grid GenerationQueue'!AE$5:AE$467,'Grid GenerationQueue'!$AX$5:$AX$467,$B241,'Grid GenerationQueue'!$AY$5:$AY$467,$C241,'Grid GenerationQueue'!$BH$5:$BH$467,"Executed",'Grid GenerationQueue'!$BB$5:$BB$467,"&lt;"&amp;$BE$3)</f>
        <v>0</v>
      </c>
      <c r="BE241">
        <f>SUMIFS('Grid GenerationQueue'!AF$5:AF$467,'Grid GenerationQueue'!$AX$5:$AX$467,$B241,'Grid GenerationQueue'!$AY$5:$AY$467,$C241,'Grid GenerationQueue'!$BH$5:$BH$467,"Executed",'Grid GenerationQueue'!$BB$5:$BB$467,"&lt;"&amp;$BE$3)</f>
        <v>0</v>
      </c>
      <c r="BF241">
        <f>SUMIFS('Grid GenerationQueue'!AG$5:AG$467,'Grid GenerationQueue'!$AX$5:$AX$467,$B241,'Grid GenerationQueue'!$AY$5:$AY$467,$C241,'Grid GenerationQueue'!$BH$5:$BH$467,"Executed",'Grid GenerationQueue'!$BB$5:$BB$467,"&lt;"&amp;$BE$3)</f>
        <v>0</v>
      </c>
      <c r="BG241">
        <f>SUMIFS('Grid GenerationQueue'!AH$5:AH$467,'Grid GenerationQueue'!$AX$5:$AX$467,$B241,'Grid GenerationQueue'!$AY$5:$AY$467,$C241,'Grid GenerationQueue'!$BH$5:$BH$467,"Executed",'Grid GenerationQueue'!$BB$5:$BB$467,"&lt;"&amp;$BE$3)</f>
        <v>0</v>
      </c>
      <c r="BH241">
        <f>SUMIFS('Grid GenerationQueue'!AI$5:AI$467,'Grid GenerationQueue'!$AX$5:$AX$467,$B241,'Grid GenerationQueue'!$AY$5:$AY$467,$C241,'Grid GenerationQueue'!$BH$5:$BH$467,"Executed",'Grid GenerationQueue'!$BB$5:$BB$467,"&lt;"&amp;$BE$3)</f>
        <v>0</v>
      </c>
      <c r="BI241">
        <f>SUMIFS('Grid GenerationQueue'!AJ$5:AJ$467,'Grid GenerationQueue'!$AX$5:$AX$467,$B241,'Grid GenerationQueue'!$AY$5:$AY$467,$C241,'Grid GenerationQueue'!$BH$5:$BH$467,"Executed",'Grid GenerationQueue'!$BB$5:$BB$467,"&lt;"&amp;$BE$3)</f>
        <v>0</v>
      </c>
      <c r="BJ241">
        <f>SUMIFS('Grid GenerationQueue'!AK$5:AK$467,'Grid GenerationQueue'!$AX$5:$AX$467,$B241,'Grid GenerationQueue'!$AY$5:$AY$467,$C241,'Grid GenerationQueue'!$BH$5:$BH$467,"Executed",'Grid GenerationQueue'!$BB$5:$BB$467,"&lt;"&amp;$BE$3)</f>
        <v>0</v>
      </c>
      <c r="BK241">
        <f>SUMIFS('Grid GenerationQueue'!AL$5:AL$467,'Grid GenerationQueue'!$AX$5:$AX$467,$B241,'Grid GenerationQueue'!$AY$5:$AY$467,$C241,'Grid GenerationQueue'!$BH$5:$BH$467,"Executed",'Grid GenerationQueue'!$BB$5:$BB$467,"&lt;"&amp;$BE$3)</f>
        <v>0</v>
      </c>
      <c r="BL241">
        <f>SUMIFS('Grid GenerationQueue'!AM$5:AM$467,'Grid GenerationQueue'!$AX$5:$AX$467,$B241,'Grid GenerationQueue'!$AY$5:$AY$467,$C241,'Grid GenerationQueue'!$BH$5:$BH$467,"Executed",'Grid GenerationQueue'!$BB$5:$BB$467,"&lt;"&amp;$BE$3)</f>
        <v>0</v>
      </c>
      <c r="BM241">
        <f>SUMIFS('Grid GenerationQueue'!AN$5:AN$467,'Grid GenerationQueue'!$AX$5:$AX$467,$B241,'Grid GenerationQueue'!$AY$5:$AY$467,$C241,'Grid GenerationQueue'!$BH$5:$BH$467,"Executed",'Grid GenerationQueue'!$BB$5:$BB$467,"&lt;"&amp;$BE$3)</f>
        <v>0</v>
      </c>
      <c r="BN241">
        <f>SUMIFS('Grid GenerationQueue'!AO$5:AO$467,'Grid GenerationQueue'!$AX$5:$AX$467,$B241,'Grid GenerationQueue'!$AY$5:$AY$467,$C241,'Grid GenerationQueue'!$BH$5:$BH$467,"Executed",'Grid GenerationQueue'!$BB$5:$BB$467,"&lt;"&amp;$BE$3)</f>
        <v>0</v>
      </c>
      <c r="BO241">
        <f>SUMIFS('Grid GenerationQueue'!AP$5:AP$467,'Grid GenerationQueue'!$AX$5:$AX$467,$B241,'Grid GenerationQueue'!$AY$5:$AY$467,$C241,'Grid GenerationQueue'!$BH$5:$BH$467,"Executed",'Grid GenerationQueue'!$BB$5:$BB$467,"&lt;"&amp;$BE$3)</f>
        <v>0</v>
      </c>
      <c r="BQ241">
        <f>SUMIFS('Grid GenerationQueue'!AE$5:AE$467,'Grid GenerationQueue'!$AX$5:$AX$467,$B241,'Grid GenerationQueue'!$AY$5:$AY$467,$C241,'Grid GenerationQueue'!$BF$5:$BF$467,"&lt;&gt;"&amp;"",'Grid GenerationQueue'!$BB$5:$BB$467,"&lt;"&amp;$BE$3)</f>
        <v>0</v>
      </c>
      <c r="BR241">
        <f>SUMIFS('Grid GenerationQueue'!AF$5:AF$467,'Grid GenerationQueue'!$AX$5:$AX$467,$B241,'Grid GenerationQueue'!$AY$5:$AY$467,$C241,'Grid GenerationQueue'!$BF$5:$BF$467,"&lt;&gt;"&amp;"",'Grid GenerationQueue'!$BB$5:$BB$467,"&lt;"&amp;$BE$3)</f>
        <v>0</v>
      </c>
      <c r="BS241">
        <f>SUMIFS('Grid GenerationQueue'!AG$5:AG$467,'Grid GenerationQueue'!$AX$5:$AX$467,$B241,'Grid GenerationQueue'!$AY$5:$AY$467,$C241,'Grid GenerationQueue'!$BF$5:$BF$467,"&lt;&gt;"&amp;"",'Grid GenerationQueue'!$BB$5:$BB$467,"&lt;"&amp;$BE$3)</f>
        <v>0</v>
      </c>
      <c r="BT241">
        <f>SUMIFS('Grid GenerationQueue'!AH$5:AH$467,'Grid GenerationQueue'!$AX$5:$AX$467,$B241,'Grid GenerationQueue'!$AY$5:$AY$467,$C241,'Grid GenerationQueue'!$BF$5:$BF$467,"&lt;&gt;"&amp;"",'Grid GenerationQueue'!$BB$5:$BB$467,"&lt;"&amp;$BE$3)</f>
        <v>0</v>
      </c>
      <c r="BU241">
        <f>SUMIFS('Grid GenerationQueue'!AI$5:AI$467,'Grid GenerationQueue'!$AX$5:$AX$467,$B241,'Grid GenerationQueue'!$AY$5:$AY$467,$C241,'Grid GenerationQueue'!$BF$5:$BF$467,"&lt;&gt;"&amp;"",'Grid GenerationQueue'!$BB$5:$BB$467,"&lt;"&amp;$BE$3)</f>
        <v>0</v>
      </c>
      <c r="BV241">
        <f>SUMIFS('Grid GenerationQueue'!AJ$5:AJ$467,'Grid GenerationQueue'!$AX$5:$AX$467,$B241,'Grid GenerationQueue'!$AY$5:$AY$467,$C241,'Grid GenerationQueue'!$BF$5:$BF$467,"&lt;&gt;"&amp;"",'Grid GenerationQueue'!$BB$5:$BB$467,"&lt;"&amp;$BE$3)</f>
        <v>0</v>
      </c>
      <c r="BW241">
        <f>SUMIFS('Grid GenerationQueue'!AK$5:AK$467,'Grid GenerationQueue'!$AX$5:$AX$467,$B241,'Grid GenerationQueue'!$AY$5:$AY$467,$C241,'Grid GenerationQueue'!$BF$5:$BF$467,"&lt;&gt;"&amp;"",'Grid GenerationQueue'!$BB$5:$BB$467,"&lt;"&amp;$BE$3)</f>
        <v>0</v>
      </c>
      <c r="BX241">
        <f>SUMIFS('Grid GenerationQueue'!AL$5:AL$467,'Grid GenerationQueue'!$AX$5:$AX$467,$B241,'Grid GenerationQueue'!$AY$5:$AY$467,$C241,'Grid GenerationQueue'!$BF$5:$BF$467,"&lt;&gt;"&amp;"",'Grid GenerationQueue'!$BB$5:$BB$467,"&lt;"&amp;$BE$3)</f>
        <v>0</v>
      </c>
      <c r="BY241">
        <f>SUMIFS('Grid GenerationQueue'!AM$5:AM$467,'Grid GenerationQueue'!$AX$5:$AX$467,$B241,'Grid GenerationQueue'!$AY$5:$AY$467,$C241,'Grid GenerationQueue'!$BF$5:$BF$467,"&lt;&gt;"&amp;"",'Grid GenerationQueue'!$BB$5:$BB$467,"&lt;"&amp;$BE$3)</f>
        <v>0</v>
      </c>
      <c r="BZ241">
        <f>SUMIFS('Grid GenerationQueue'!AN$5:AN$467,'Grid GenerationQueue'!$AX$5:$AX$467,$B241,'Grid GenerationQueue'!$AY$5:$AY$467,$C241,'Grid GenerationQueue'!$BF$5:$BF$467,"&lt;&gt;"&amp;"",'Grid GenerationQueue'!$BB$5:$BB$467,"&lt;"&amp;$BE$3)</f>
        <v>0</v>
      </c>
      <c r="CA241">
        <f>SUMIFS('Grid GenerationQueue'!AO$5:AO$467,'Grid GenerationQueue'!$AX$5:$AX$467,$B241,'Grid GenerationQueue'!$AY$5:$AY$467,$C241,'Grid GenerationQueue'!$BF$5:$BF$467,"&lt;&gt;"&amp;"",'Grid GenerationQueue'!$BB$5:$BB$467,"&lt;"&amp;$BE$3)</f>
        <v>0</v>
      </c>
      <c r="CB241">
        <f>SUMIFS('Grid GenerationQueue'!AP$5:AP$467,'Grid GenerationQueue'!$AX$5:$AX$467,$B241,'Grid GenerationQueue'!$AY$5:$AY$467,$C241,'Grid GenerationQueue'!$BF$5:$BF$467,"&lt;&gt;"&amp;"",'Grid GenerationQueue'!$BB$5:$BB$467,"&lt;"&amp;$BE$3)</f>
        <v>0</v>
      </c>
      <c r="CD241">
        <f>SUMIFS('Grid GenerationQueue'!AE$5:AE$467,'Grid GenerationQueue'!$AX$5:$AX$467,$B241,'Grid GenerationQueue'!$AY$5:$AY$467,$C241,'Grid GenerationQueue'!$BB$5:$BB$467,"&lt;"&amp;$BE$3)</f>
        <v>0</v>
      </c>
      <c r="CE241">
        <f>SUMIFS('Grid GenerationQueue'!AF$5:AF$467,'Grid GenerationQueue'!$AX$5:$AX$467,$B241,'Grid GenerationQueue'!$AY$5:$AY$467,$C241,'Grid GenerationQueue'!$BB$5:$BB$467,"&lt;"&amp;$BE$3)</f>
        <v>0</v>
      </c>
      <c r="CF241">
        <f>SUMIFS('Grid GenerationQueue'!AG$5:AG$467,'Grid GenerationQueue'!$AX$5:$AX$467,$B241,'Grid GenerationQueue'!$AY$5:$AY$467,$C241,'Grid GenerationQueue'!$BB$5:$BB$467,"&lt;"&amp;$BE$3)</f>
        <v>0</v>
      </c>
      <c r="CG241">
        <f>SUMIFS('Grid GenerationQueue'!AH$5:AH$467,'Grid GenerationQueue'!$AX$5:$AX$467,$B241,'Grid GenerationQueue'!$AY$5:$AY$467,$C241,'Grid GenerationQueue'!$BB$5:$BB$467,"&lt;"&amp;$BE$3)</f>
        <v>0</v>
      </c>
      <c r="CH241">
        <f>SUMIFS('Grid GenerationQueue'!AI$5:AI$467,'Grid GenerationQueue'!$AX$5:$AX$467,$B241,'Grid GenerationQueue'!$AY$5:$AY$467,$C241,'Grid GenerationQueue'!$BB$5:$BB$467,"&lt;"&amp;$BE$3)</f>
        <v>0</v>
      </c>
      <c r="CI241">
        <f>SUMIFS('Grid GenerationQueue'!AJ$5:AJ$467,'Grid GenerationQueue'!$AX$5:$AX$467,$B241,'Grid GenerationQueue'!$AY$5:$AY$467,$C241,'Grid GenerationQueue'!$BB$5:$BB$467,"&lt;"&amp;$BE$3)</f>
        <v>0</v>
      </c>
      <c r="CJ241">
        <f>SUMIFS('Grid GenerationQueue'!AK$5:AK$467,'Grid GenerationQueue'!$AX$5:$AX$467,$B241,'Grid GenerationQueue'!$AY$5:$AY$467,$C241,'Grid GenerationQueue'!$BB$5:$BB$467,"&lt;"&amp;$BE$3)</f>
        <v>0</v>
      </c>
      <c r="CK241">
        <f>SUMIFS('Grid GenerationQueue'!AL$5:AL$467,'Grid GenerationQueue'!$AX$5:$AX$467,$B241,'Grid GenerationQueue'!$AY$5:$AY$467,$C241,'Grid GenerationQueue'!$BB$5:$BB$467,"&lt;"&amp;$BE$3)</f>
        <v>0</v>
      </c>
      <c r="CL241">
        <f>SUMIFS('Grid GenerationQueue'!AM$5:AM$467,'Grid GenerationQueue'!$AX$5:$AX$467,$B241,'Grid GenerationQueue'!$AY$5:$AY$467,$C241,'Grid GenerationQueue'!$BB$5:$BB$467,"&lt;"&amp;$BE$3)</f>
        <v>0</v>
      </c>
      <c r="CM241">
        <f>SUMIFS('Grid GenerationQueue'!AN$5:AN$467,'Grid GenerationQueue'!$AX$5:$AX$467,$B241,'Grid GenerationQueue'!$AY$5:$AY$467,$C241,'Grid GenerationQueue'!$BB$5:$BB$467,"&lt;"&amp;$BE$3)</f>
        <v>0</v>
      </c>
      <c r="CN241">
        <f>SUMIFS('Grid GenerationQueue'!AO$5:AO$467,'Grid GenerationQueue'!$AX$5:$AX$467,$B241,'Grid GenerationQueue'!$AY$5:$AY$467,$C241,'Grid GenerationQueue'!$BB$5:$BB$467,"&lt;"&amp;$BE$3)</f>
        <v>0</v>
      </c>
      <c r="CO241">
        <f>SUMIFS('Grid GenerationQueue'!AP$5:AP$467,'Grid GenerationQueue'!$AX$5:$AX$467,$B241,'Grid GenerationQueue'!$AY$5:$AY$467,$C241,'Grid GenerationQueue'!$BB$5:$BB$467,"&lt;"&amp;$BE$3)</f>
        <v>0</v>
      </c>
    </row>
    <row r="242" spans="1:93" x14ac:dyDescent="0.35">
      <c r="A242" t="s">
        <v>4671</v>
      </c>
      <c r="B242" t="s">
        <v>4607</v>
      </c>
      <c r="C242">
        <v>230</v>
      </c>
      <c r="D242">
        <f>SUMIFS('Grid GenerationQueue'!AE$5:AE$467,'Grid GenerationQueue'!$AX$5:$AX$467,$B242,'Grid GenerationQueue'!$AY$5:$AY$467,$C242,'Grid GenerationQueue'!$BI$5:$BI$467,"&lt;4")</f>
        <v>0</v>
      </c>
      <c r="E242">
        <f>SUMIFS('Grid GenerationQueue'!AF$5:AF$467,'Grid GenerationQueue'!$AX$5:$AX$467,$B242,'Grid GenerationQueue'!$AY$5:$AY$467,$C242,'Grid GenerationQueue'!$BI$5:$BI$467,"&lt;4")</f>
        <v>0</v>
      </c>
      <c r="F242">
        <f>SUMIFS('Grid GenerationQueue'!AG$5:AG$467,'Grid GenerationQueue'!$AX$5:$AX$467,$B242,'Grid GenerationQueue'!$AY$5:$AY$467,$C242,'Grid GenerationQueue'!$BI$5:$BI$467,"&lt;4")</f>
        <v>0</v>
      </c>
      <c r="G242">
        <f>SUMIFS('Grid GenerationQueue'!AH$5:AH$467,'Grid GenerationQueue'!$AX$5:$AX$467,$B242,'Grid GenerationQueue'!$AY$5:$AY$467,$C242,'Grid GenerationQueue'!$BI$5:$BI$467,"&lt;4")</f>
        <v>0</v>
      </c>
      <c r="H242">
        <f>SUMIFS('Grid GenerationQueue'!AI$5:AI$467,'Grid GenerationQueue'!$AX$5:$AX$467,$B242,'Grid GenerationQueue'!$AY$5:$AY$467,$C242,'Grid GenerationQueue'!$BI$5:$BI$467,"&lt;4")</f>
        <v>0</v>
      </c>
      <c r="I242">
        <f>SUMIFS('Grid GenerationQueue'!AJ$5:AJ$467,'Grid GenerationQueue'!$AX$5:$AX$467,$B242,'Grid GenerationQueue'!$AY$5:$AY$467,$C242,'Grid GenerationQueue'!$BI$5:$BI$467,"&lt;4")</f>
        <v>0</v>
      </c>
      <c r="J242">
        <f>SUMIFS('Grid GenerationQueue'!AK$5:AK$467,'Grid GenerationQueue'!$AX$5:$AX$467,$B242,'Grid GenerationQueue'!$AY$5:$AY$467,$C242,'Grid GenerationQueue'!$BI$5:$BI$467,"&lt;4")</f>
        <v>0</v>
      </c>
      <c r="K242">
        <f>SUMIFS('Grid GenerationQueue'!AL$5:AL$467,'Grid GenerationQueue'!$AX$5:$AX$467,$B242,'Grid GenerationQueue'!$AY$5:$AY$467,$C242,'Grid GenerationQueue'!$BI$5:$BI$467,"&lt;4")</f>
        <v>0</v>
      </c>
      <c r="L242">
        <f>SUMIFS('Grid GenerationQueue'!AM$5:AM$467,'Grid GenerationQueue'!$AX$5:$AX$467,$B242,'Grid GenerationQueue'!$AY$5:$AY$467,$C242,'Grid GenerationQueue'!$BI$5:$BI$467,"&lt;4")</f>
        <v>0</v>
      </c>
      <c r="M242">
        <f>SUMIFS('Grid GenerationQueue'!AN$5:AN$467,'Grid GenerationQueue'!$AX$5:$AX$467,$B242,'Grid GenerationQueue'!$AY$5:$AY$467,$C242,'Grid GenerationQueue'!$BI$5:$BI$467,"&lt;4")</f>
        <v>0</v>
      </c>
      <c r="N242">
        <f>SUMIFS('Grid GenerationQueue'!AO$5:AO$467,'Grid GenerationQueue'!$AX$5:$AX$467,$B242,'Grid GenerationQueue'!$AY$5:$AY$467,$C242,'Grid GenerationQueue'!$BI$5:$BI$467,"&lt;4")</f>
        <v>0</v>
      </c>
      <c r="O242">
        <f>SUMIFS('Grid GenerationQueue'!AP$5:AP$467,'Grid GenerationQueue'!$AX$5:$AX$467,$B242,'Grid GenerationQueue'!$AY$5:$AY$467,$C242,'Grid GenerationQueue'!$BI$5:$BI$467,"&lt;4")</f>
        <v>0</v>
      </c>
      <c r="Q242">
        <f>SUMIFS('Grid GenerationQueue'!AE$5:AE$467,'Grid GenerationQueue'!$AX$5:$AX$467,$B242,'Grid GenerationQueue'!$AY$5:$AY$467,$C242,'Grid GenerationQueue'!$BH$5:$BH$467,"Executed")</f>
        <v>0</v>
      </c>
      <c r="R242">
        <f>SUMIFS('Grid GenerationQueue'!AF$5:AF$467,'Grid GenerationQueue'!$AX$5:$AX$467,$B242,'Grid GenerationQueue'!$AY$5:$AY$467,$C242,'Grid GenerationQueue'!$BH$5:$BH$467,"Executed")</f>
        <v>0</v>
      </c>
      <c r="S242">
        <f>SUMIFS('Grid GenerationQueue'!AG$5:AG$467,'Grid GenerationQueue'!$AX$5:$AX$467,$B242,'Grid GenerationQueue'!$AY$5:$AY$467,$C242,'Grid GenerationQueue'!$BH$5:$BH$467,"Executed")</f>
        <v>0</v>
      </c>
      <c r="T242">
        <f>SUMIFS('Grid GenerationQueue'!AH$5:AH$467,'Grid GenerationQueue'!$AX$5:$AX$467,$B242,'Grid GenerationQueue'!$AY$5:$AY$467,$C242,'Grid GenerationQueue'!$BH$5:$BH$467,"Executed")</f>
        <v>0</v>
      </c>
      <c r="U242">
        <f>SUMIFS('Grid GenerationQueue'!AI$5:AI$467,'Grid GenerationQueue'!$AX$5:$AX$467,$B242,'Grid GenerationQueue'!$AY$5:$AY$467,$C242,'Grid GenerationQueue'!$BH$5:$BH$467,"Executed")</f>
        <v>0</v>
      </c>
      <c r="V242">
        <f>SUMIFS('Grid GenerationQueue'!AJ$5:AJ$467,'Grid GenerationQueue'!$AX$5:$AX$467,$B242,'Grid GenerationQueue'!$AY$5:$AY$467,$C242,'Grid GenerationQueue'!$BH$5:$BH$467,"Executed")</f>
        <v>0</v>
      </c>
      <c r="W242">
        <f>SUMIFS('Grid GenerationQueue'!AK$5:AK$467,'Grid GenerationQueue'!$AX$5:$AX$467,$B242,'Grid GenerationQueue'!$AY$5:$AY$467,$C242,'Grid GenerationQueue'!$BH$5:$BH$467,"Executed")</f>
        <v>0</v>
      </c>
      <c r="X242">
        <f>SUMIFS('Grid GenerationQueue'!AL$5:AL$467,'Grid GenerationQueue'!$AX$5:$AX$467,$B242,'Grid GenerationQueue'!$AY$5:$AY$467,$C242,'Grid GenerationQueue'!$BH$5:$BH$467,"Executed")</f>
        <v>0</v>
      </c>
      <c r="Y242">
        <f>SUMIFS('Grid GenerationQueue'!AM$5:AM$467,'Grid GenerationQueue'!$AX$5:$AX$467,$B242,'Grid GenerationQueue'!$AY$5:$AY$467,$C242,'Grid GenerationQueue'!$BH$5:$BH$467,"Executed")</f>
        <v>0</v>
      </c>
      <c r="Z242">
        <f>SUMIFS('Grid GenerationQueue'!AN$5:AN$467,'Grid GenerationQueue'!$AX$5:$AX$467,$B242,'Grid GenerationQueue'!$AY$5:$AY$467,$C242,'Grid GenerationQueue'!$BH$5:$BH$467,"Executed")</f>
        <v>0</v>
      </c>
      <c r="AA242">
        <f>SUMIFS('Grid GenerationQueue'!AO$5:AO$467,'Grid GenerationQueue'!$AX$5:$AX$467,$B242,'Grid GenerationQueue'!$AY$5:$AY$467,$C242,'Grid GenerationQueue'!$BH$5:$BH$467,"Executed")</f>
        <v>0</v>
      </c>
      <c r="AB242">
        <f>SUMIFS('Grid GenerationQueue'!AP$5:AP$467,'Grid GenerationQueue'!$AX$5:$AX$467,$B242,'Grid GenerationQueue'!$AY$5:$AY$467,$C242,'Grid GenerationQueue'!$BH$5:$BH$467,"Executed")</f>
        <v>0</v>
      </c>
      <c r="AD242">
        <f>SUMIFS('Grid GenerationQueue'!AE$5:AE$467,'Grid GenerationQueue'!$AX$5:$AX$467,$B242,'Grid GenerationQueue'!$AY$5:$AY$467,$C242,'Grid GenerationQueue'!$BF$5:$BF$467,"&lt;&gt;"&amp;"")</f>
        <v>0</v>
      </c>
      <c r="AE242">
        <f>SUMIFS('Grid GenerationQueue'!AF$5:AF$467,'Grid GenerationQueue'!$AX$5:$AX$467,$B242,'Grid GenerationQueue'!$AY$5:$AY$467,$C242,'Grid GenerationQueue'!$BF$5:$BF$467,"&lt;&gt;"&amp;"")</f>
        <v>0</v>
      </c>
      <c r="AF242">
        <f>SUMIFS('Grid GenerationQueue'!AG$5:AG$467,'Grid GenerationQueue'!$AX$5:$AX$467,$B242,'Grid GenerationQueue'!$AY$5:$AY$467,$C242,'Grid GenerationQueue'!$BF$5:$BF$467,"&lt;&gt;"&amp;"")</f>
        <v>0</v>
      </c>
      <c r="AG242">
        <f>SUMIFS('Grid GenerationQueue'!AH$5:AH$467,'Grid GenerationQueue'!$AX$5:$AX$467,$B242,'Grid GenerationQueue'!$AY$5:$AY$467,$C242,'Grid GenerationQueue'!$BF$5:$BF$467,"&lt;&gt;"&amp;"")</f>
        <v>0</v>
      </c>
      <c r="AH242">
        <f>SUMIFS('Grid GenerationQueue'!AI$5:AI$467,'Grid GenerationQueue'!$AX$5:$AX$467,$B242,'Grid GenerationQueue'!$AY$5:$AY$467,$C242,'Grid GenerationQueue'!$BF$5:$BF$467,"&lt;&gt;"&amp;"")</f>
        <v>0</v>
      </c>
      <c r="AI242">
        <f>SUMIFS('Grid GenerationQueue'!AJ$5:AJ$467,'Grid GenerationQueue'!$AX$5:$AX$467,$B242,'Grid GenerationQueue'!$AY$5:$AY$467,$C242,'Grid GenerationQueue'!$BF$5:$BF$467,"&lt;&gt;"&amp;"")</f>
        <v>0</v>
      </c>
      <c r="AJ242">
        <f>SUMIFS('Grid GenerationQueue'!AK$5:AK$467,'Grid GenerationQueue'!$AX$5:$AX$467,$B242,'Grid GenerationQueue'!$AY$5:$AY$467,$C242,'Grid GenerationQueue'!$BF$5:$BF$467,"&lt;&gt;"&amp;"")</f>
        <v>0</v>
      </c>
      <c r="AK242">
        <f>SUMIFS('Grid GenerationQueue'!AL$5:AL$467,'Grid GenerationQueue'!$AX$5:$AX$467,$B242,'Grid GenerationQueue'!$AY$5:$AY$467,$C242,'Grid GenerationQueue'!$BF$5:$BF$467,"&lt;&gt;"&amp;"")</f>
        <v>0</v>
      </c>
      <c r="AL242">
        <f>SUMIFS('Grid GenerationQueue'!AM$5:AM$467,'Grid GenerationQueue'!$AX$5:$AX$467,$B242,'Grid GenerationQueue'!$AY$5:$AY$467,$C242,'Grid GenerationQueue'!$BF$5:$BF$467,"&lt;&gt;"&amp;"")</f>
        <v>0</v>
      </c>
      <c r="AM242">
        <f>SUMIFS('Grid GenerationQueue'!AN$5:AN$467,'Grid GenerationQueue'!$AX$5:$AX$467,$B242,'Grid GenerationQueue'!$AY$5:$AY$467,$C242,'Grid GenerationQueue'!$BF$5:$BF$467,"&lt;&gt;"&amp;"")</f>
        <v>0</v>
      </c>
      <c r="AN242">
        <f>SUMIFS('Grid GenerationQueue'!AO$5:AO$467,'Grid GenerationQueue'!$AX$5:$AX$467,$B242,'Grid GenerationQueue'!$AY$5:$AY$467,$C242,'Grid GenerationQueue'!$BF$5:$BF$467,"&lt;&gt;"&amp;"")</f>
        <v>0</v>
      </c>
      <c r="AO242">
        <f>SUMIFS('Grid GenerationQueue'!AP$5:AP$467,'Grid GenerationQueue'!$AX$5:$AX$467,$B242,'Grid GenerationQueue'!$AY$5:$AY$467,$C242,'Grid GenerationQueue'!$BF$5:$BF$467,"&lt;&gt;"&amp;"")</f>
        <v>0</v>
      </c>
      <c r="AQ242">
        <f>SUMIFS('Grid GenerationQueue'!AE$5:AE$467,'Grid GenerationQueue'!$AX$5:$AX$467,$B242,'Grid GenerationQueue'!$AY$5:$AY$467,$C242)</f>
        <v>0</v>
      </c>
      <c r="AR242">
        <f>SUMIFS('Grid GenerationQueue'!AF$5:AF$467,'Grid GenerationQueue'!$AX$5:$AX$467,$B242,'Grid GenerationQueue'!$AY$5:$AY$467,$C242)</f>
        <v>0</v>
      </c>
      <c r="AS242">
        <f>SUMIFS('Grid GenerationQueue'!AG$5:AG$467,'Grid GenerationQueue'!$AX$5:$AX$467,$B242,'Grid GenerationQueue'!$AY$5:$AY$467,$C242)</f>
        <v>0</v>
      </c>
      <c r="AT242">
        <f>SUMIFS('Grid GenerationQueue'!AH$5:AH$467,'Grid GenerationQueue'!$AX$5:$AX$467,$B242,'Grid GenerationQueue'!$AY$5:$AY$467,$C242)</f>
        <v>0</v>
      </c>
      <c r="AU242">
        <f>SUMIFS('Grid GenerationQueue'!AI$5:AI$467,'Grid GenerationQueue'!$AX$5:$AX$467,$B242,'Grid GenerationQueue'!$AY$5:$AY$467,$C242)</f>
        <v>0</v>
      </c>
      <c r="AV242">
        <f>SUMIFS('Grid GenerationQueue'!AJ$5:AJ$467,'Grid GenerationQueue'!$AX$5:$AX$467,$B242,'Grid GenerationQueue'!$AY$5:$AY$467,$C242)</f>
        <v>0</v>
      </c>
      <c r="AW242">
        <f>SUMIFS('Grid GenerationQueue'!AK$5:AK$467,'Grid GenerationQueue'!$AX$5:$AX$467,$B242,'Grid GenerationQueue'!$AY$5:$AY$467,$C242)</f>
        <v>0</v>
      </c>
      <c r="AX242">
        <f>SUMIFS('Grid GenerationQueue'!AL$5:AL$467,'Grid GenerationQueue'!$AX$5:$AX$467,$B242,'Grid GenerationQueue'!$AY$5:$AY$467,$C242)</f>
        <v>0</v>
      </c>
      <c r="AY242">
        <f>SUMIFS('Grid GenerationQueue'!AM$5:AM$467,'Grid GenerationQueue'!$AX$5:$AX$467,$B242,'Grid GenerationQueue'!$AY$5:$AY$467,$C242)</f>
        <v>150</v>
      </c>
      <c r="AZ242">
        <f>SUMIFS('Grid GenerationQueue'!AN$5:AN$467,'Grid GenerationQueue'!$AX$5:$AX$467,$B242,'Grid GenerationQueue'!$AY$5:$AY$467,$C242)</f>
        <v>0</v>
      </c>
      <c r="BA242">
        <f>SUMIFS('Grid GenerationQueue'!AO$5:AO$467,'Grid GenerationQueue'!$AX$5:$AX$467,$B242,'Grid GenerationQueue'!$AY$5:$AY$467,$C242)</f>
        <v>0</v>
      </c>
      <c r="BB242">
        <f>SUMIFS('Grid GenerationQueue'!AP$5:AP$467,'Grid GenerationQueue'!$AX$5:$AX$467,$B242,'Grid GenerationQueue'!$AY$5:$AY$467,$C242)</f>
        <v>0</v>
      </c>
      <c r="BD242">
        <f>SUMIFS('Grid GenerationQueue'!AE$5:AE$467,'Grid GenerationQueue'!$AX$5:$AX$467,$B242,'Grid GenerationQueue'!$AY$5:$AY$467,$C242,'Grid GenerationQueue'!$BH$5:$BH$467,"Executed",'Grid GenerationQueue'!$BB$5:$BB$467,"&lt;"&amp;$BE$3)</f>
        <v>0</v>
      </c>
      <c r="BE242">
        <f>SUMIFS('Grid GenerationQueue'!AF$5:AF$467,'Grid GenerationQueue'!$AX$5:$AX$467,$B242,'Grid GenerationQueue'!$AY$5:$AY$467,$C242,'Grid GenerationQueue'!$BH$5:$BH$467,"Executed",'Grid GenerationQueue'!$BB$5:$BB$467,"&lt;"&amp;$BE$3)</f>
        <v>0</v>
      </c>
      <c r="BF242">
        <f>SUMIFS('Grid GenerationQueue'!AG$5:AG$467,'Grid GenerationQueue'!$AX$5:$AX$467,$B242,'Grid GenerationQueue'!$AY$5:$AY$467,$C242,'Grid GenerationQueue'!$BH$5:$BH$467,"Executed",'Grid GenerationQueue'!$BB$5:$BB$467,"&lt;"&amp;$BE$3)</f>
        <v>0</v>
      </c>
      <c r="BG242">
        <f>SUMIFS('Grid GenerationQueue'!AH$5:AH$467,'Grid GenerationQueue'!$AX$5:$AX$467,$B242,'Grid GenerationQueue'!$AY$5:$AY$467,$C242,'Grid GenerationQueue'!$BH$5:$BH$467,"Executed",'Grid GenerationQueue'!$BB$5:$BB$467,"&lt;"&amp;$BE$3)</f>
        <v>0</v>
      </c>
      <c r="BH242">
        <f>SUMIFS('Grid GenerationQueue'!AI$5:AI$467,'Grid GenerationQueue'!$AX$5:$AX$467,$B242,'Grid GenerationQueue'!$AY$5:$AY$467,$C242,'Grid GenerationQueue'!$BH$5:$BH$467,"Executed",'Grid GenerationQueue'!$BB$5:$BB$467,"&lt;"&amp;$BE$3)</f>
        <v>0</v>
      </c>
      <c r="BI242">
        <f>SUMIFS('Grid GenerationQueue'!AJ$5:AJ$467,'Grid GenerationQueue'!$AX$5:$AX$467,$B242,'Grid GenerationQueue'!$AY$5:$AY$467,$C242,'Grid GenerationQueue'!$BH$5:$BH$467,"Executed",'Grid GenerationQueue'!$BB$5:$BB$467,"&lt;"&amp;$BE$3)</f>
        <v>0</v>
      </c>
      <c r="BJ242">
        <f>SUMIFS('Grid GenerationQueue'!AK$5:AK$467,'Grid GenerationQueue'!$AX$5:$AX$467,$B242,'Grid GenerationQueue'!$AY$5:$AY$467,$C242,'Grid GenerationQueue'!$BH$5:$BH$467,"Executed",'Grid GenerationQueue'!$BB$5:$BB$467,"&lt;"&amp;$BE$3)</f>
        <v>0</v>
      </c>
      <c r="BK242">
        <f>SUMIFS('Grid GenerationQueue'!AL$5:AL$467,'Grid GenerationQueue'!$AX$5:$AX$467,$B242,'Grid GenerationQueue'!$AY$5:$AY$467,$C242,'Grid GenerationQueue'!$BH$5:$BH$467,"Executed",'Grid GenerationQueue'!$BB$5:$BB$467,"&lt;"&amp;$BE$3)</f>
        <v>0</v>
      </c>
      <c r="BL242">
        <f>SUMIFS('Grid GenerationQueue'!AM$5:AM$467,'Grid GenerationQueue'!$AX$5:$AX$467,$B242,'Grid GenerationQueue'!$AY$5:$AY$467,$C242,'Grid GenerationQueue'!$BH$5:$BH$467,"Executed",'Grid GenerationQueue'!$BB$5:$BB$467,"&lt;"&amp;$BE$3)</f>
        <v>0</v>
      </c>
      <c r="BM242">
        <f>SUMIFS('Grid GenerationQueue'!AN$5:AN$467,'Grid GenerationQueue'!$AX$5:$AX$467,$B242,'Grid GenerationQueue'!$AY$5:$AY$467,$C242,'Grid GenerationQueue'!$BH$5:$BH$467,"Executed",'Grid GenerationQueue'!$BB$5:$BB$467,"&lt;"&amp;$BE$3)</f>
        <v>0</v>
      </c>
      <c r="BN242">
        <f>SUMIFS('Grid GenerationQueue'!AO$5:AO$467,'Grid GenerationQueue'!$AX$5:$AX$467,$B242,'Grid GenerationQueue'!$AY$5:$AY$467,$C242,'Grid GenerationQueue'!$BH$5:$BH$467,"Executed",'Grid GenerationQueue'!$BB$5:$BB$467,"&lt;"&amp;$BE$3)</f>
        <v>0</v>
      </c>
      <c r="BO242">
        <f>SUMIFS('Grid GenerationQueue'!AP$5:AP$467,'Grid GenerationQueue'!$AX$5:$AX$467,$B242,'Grid GenerationQueue'!$AY$5:$AY$467,$C242,'Grid GenerationQueue'!$BH$5:$BH$467,"Executed",'Grid GenerationQueue'!$BB$5:$BB$467,"&lt;"&amp;$BE$3)</f>
        <v>0</v>
      </c>
      <c r="BQ242">
        <f>SUMIFS('Grid GenerationQueue'!AE$5:AE$467,'Grid GenerationQueue'!$AX$5:$AX$467,$B242,'Grid GenerationQueue'!$AY$5:$AY$467,$C242,'Grid GenerationQueue'!$BF$5:$BF$467,"&lt;&gt;"&amp;"",'Grid GenerationQueue'!$BB$5:$BB$467,"&lt;"&amp;$BE$3)</f>
        <v>0</v>
      </c>
      <c r="BR242">
        <f>SUMIFS('Grid GenerationQueue'!AF$5:AF$467,'Grid GenerationQueue'!$AX$5:$AX$467,$B242,'Grid GenerationQueue'!$AY$5:$AY$467,$C242,'Grid GenerationQueue'!$BF$5:$BF$467,"&lt;&gt;"&amp;"",'Grid GenerationQueue'!$BB$5:$BB$467,"&lt;"&amp;$BE$3)</f>
        <v>0</v>
      </c>
      <c r="BS242">
        <f>SUMIFS('Grid GenerationQueue'!AG$5:AG$467,'Grid GenerationQueue'!$AX$5:$AX$467,$B242,'Grid GenerationQueue'!$AY$5:$AY$467,$C242,'Grid GenerationQueue'!$BF$5:$BF$467,"&lt;&gt;"&amp;"",'Grid GenerationQueue'!$BB$5:$BB$467,"&lt;"&amp;$BE$3)</f>
        <v>0</v>
      </c>
      <c r="BT242">
        <f>SUMIFS('Grid GenerationQueue'!AH$5:AH$467,'Grid GenerationQueue'!$AX$5:$AX$467,$B242,'Grid GenerationQueue'!$AY$5:$AY$467,$C242,'Grid GenerationQueue'!$BF$5:$BF$467,"&lt;&gt;"&amp;"",'Grid GenerationQueue'!$BB$5:$BB$467,"&lt;"&amp;$BE$3)</f>
        <v>0</v>
      </c>
      <c r="BU242">
        <f>SUMIFS('Grid GenerationQueue'!AI$5:AI$467,'Grid GenerationQueue'!$AX$5:$AX$467,$B242,'Grid GenerationQueue'!$AY$5:$AY$467,$C242,'Grid GenerationQueue'!$BF$5:$BF$467,"&lt;&gt;"&amp;"",'Grid GenerationQueue'!$BB$5:$BB$467,"&lt;"&amp;$BE$3)</f>
        <v>0</v>
      </c>
      <c r="BV242">
        <f>SUMIFS('Grid GenerationQueue'!AJ$5:AJ$467,'Grid GenerationQueue'!$AX$5:$AX$467,$B242,'Grid GenerationQueue'!$AY$5:$AY$467,$C242,'Grid GenerationQueue'!$BF$5:$BF$467,"&lt;&gt;"&amp;"",'Grid GenerationQueue'!$BB$5:$BB$467,"&lt;"&amp;$BE$3)</f>
        <v>0</v>
      </c>
      <c r="BW242">
        <f>SUMIFS('Grid GenerationQueue'!AK$5:AK$467,'Grid GenerationQueue'!$AX$5:$AX$467,$B242,'Grid GenerationQueue'!$AY$5:$AY$467,$C242,'Grid GenerationQueue'!$BF$5:$BF$467,"&lt;&gt;"&amp;"",'Grid GenerationQueue'!$BB$5:$BB$467,"&lt;"&amp;$BE$3)</f>
        <v>0</v>
      </c>
      <c r="BX242">
        <f>SUMIFS('Grid GenerationQueue'!AL$5:AL$467,'Grid GenerationQueue'!$AX$5:$AX$467,$B242,'Grid GenerationQueue'!$AY$5:$AY$467,$C242,'Grid GenerationQueue'!$BF$5:$BF$467,"&lt;&gt;"&amp;"",'Grid GenerationQueue'!$BB$5:$BB$467,"&lt;"&amp;$BE$3)</f>
        <v>0</v>
      </c>
      <c r="BY242">
        <f>SUMIFS('Grid GenerationQueue'!AM$5:AM$467,'Grid GenerationQueue'!$AX$5:$AX$467,$B242,'Grid GenerationQueue'!$AY$5:$AY$467,$C242,'Grid GenerationQueue'!$BF$5:$BF$467,"&lt;&gt;"&amp;"",'Grid GenerationQueue'!$BB$5:$BB$467,"&lt;"&amp;$BE$3)</f>
        <v>0</v>
      </c>
      <c r="BZ242">
        <f>SUMIFS('Grid GenerationQueue'!AN$5:AN$467,'Grid GenerationQueue'!$AX$5:$AX$467,$B242,'Grid GenerationQueue'!$AY$5:$AY$467,$C242,'Grid GenerationQueue'!$BF$5:$BF$467,"&lt;&gt;"&amp;"",'Grid GenerationQueue'!$BB$5:$BB$467,"&lt;"&amp;$BE$3)</f>
        <v>0</v>
      </c>
      <c r="CA242">
        <f>SUMIFS('Grid GenerationQueue'!AO$5:AO$467,'Grid GenerationQueue'!$AX$5:$AX$467,$B242,'Grid GenerationQueue'!$AY$5:$AY$467,$C242,'Grid GenerationQueue'!$BF$5:$BF$467,"&lt;&gt;"&amp;"",'Grid GenerationQueue'!$BB$5:$BB$467,"&lt;"&amp;$BE$3)</f>
        <v>0</v>
      </c>
      <c r="CB242">
        <f>SUMIFS('Grid GenerationQueue'!AP$5:AP$467,'Grid GenerationQueue'!$AX$5:$AX$467,$B242,'Grid GenerationQueue'!$AY$5:$AY$467,$C242,'Grid GenerationQueue'!$BF$5:$BF$467,"&lt;&gt;"&amp;"",'Grid GenerationQueue'!$BB$5:$BB$467,"&lt;"&amp;$BE$3)</f>
        <v>0</v>
      </c>
      <c r="CD242">
        <f>SUMIFS('Grid GenerationQueue'!AE$5:AE$467,'Grid GenerationQueue'!$AX$5:$AX$467,$B242,'Grid GenerationQueue'!$AY$5:$AY$467,$C242,'Grid GenerationQueue'!$BB$5:$BB$467,"&lt;"&amp;$BE$3)</f>
        <v>0</v>
      </c>
      <c r="CE242">
        <f>SUMIFS('Grid GenerationQueue'!AF$5:AF$467,'Grid GenerationQueue'!$AX$5:$AX$467,$B242,'Grid GenerationQueue'!$AY$5:$AY$467,$C242,'Grid GenerationQueue'!$BB$5:$BB$467,"&lt;"&amp;$BE$3)</f>
        <v>0</v>
      </c>
      <c r="CF242">
        <f>SUMIFS('Grid GenerationQueue'!AG$5:AG$467,'Grid GenerationQueue'!$AX$5:$AX$467,$B242,'Grid GenerationQueue'!$AY$5:$AY$467,$C242,'Grid GenerationQueue'!$BB$5:$BB$467,"&lt;"&amp;$BE$3)</f>
        <v>0</v>
      </c>
      <c r="CG242">
        <f>SUMIFS('Grid GenerationQueue'!AH$5:AH$467,'Grid GenerationQueue'!$AX$5:$AX$467,$B242,'Grid GenerationQueue'!$AY$5:$AY$467,$C242,'Grid GenerationQueue'!$BB$5:$BB$467,"&lt;"&amp;$BE$3)</f>
        <v>0</v>
      </c>
      <c r="CH242">
        <f>SUMIFS('Grid GenerationQueue'!AI$5:AI$467,'Grid GenerationQueue'!$AX$5:$AX$467,$B242,'Grid GenerationQueue'!$AY$5:$AY$467,$C242,'Grid GenerationQueue'!$BB$5:$BB$467,"&lt;"&amp;$BE$3)</f>
        <v>0</v>
      </c>
      <c r="CI242">
        <f>SUMIFS('Grid GenerationQueue'!AJ$5:AJ$467,'Grid GenerationQueue'!$AX$5:$AX$467,$B242,'Grid GenerationQueue'!$AY$5:$AY$467,$C242,'Grid GenerationQueue'!$BB$5:$BB$467,"&lt;"&amp;$BE$3)</f>
        <v>0</v>
      </c>
      <c r="CJ242">
        <f>SUMIFS('Grid GenerationQueue'!AK$5:AK$467,'Grid GenerationQueue'!$AX$5:$AX$467,$B242,'Grid GenerationQueue'!$AY$5:$AY$467,$C242,'Grid GenerationQueue'!$BB$5:$BB$467,"&lt;"&amp;$BE$3)</f>
        <v>0</v>
      </c>
      <c r="CK242">
        <f>SUMIFS('Grid GenerationQueue'!AL$5:AL$467,'Grid GenerationQueue'!$AX$5:$AX$467,$B242,'Grid GenerationQueue'!$AY$5:$AY$467,$C242,'Grid GenerationQueue'!$BB$5:$BB$467,"&lt;"&amp;$BE$3)</f>
        <v>0</v>
      </c>
      <c r="CL242">
        <f>SUMIFS('Grid GenerationQueue'!AM$5:AM$467,'Grid GenerationQueue'!$AX$5:$AX$467,$B242,'Grid GenerationQueue'!$AY$5:$AY$467,$C242,'Grid GenerationQueue'!$BB$5:$BB$467,"&lt;"&amp;$BE$3)</f>
        <v>150</v>
      </c>
      <c r="CM242">
        <f>SUMIFS('Grid GenerationQueue'!AN$5:AN$467,'Grid GenerationQueue'!$AX$5:$AX$467,$B242,'Grid GenerationQueue'!$AY$5:$AY$467,$C242,'Grid GenerationQueue'!$BB$5:$BB$467,"&lt;"&amp;$BE$3)</f>
        <v>0</v>
      </c>
      <c r="CN242">
        <f>SUMIFS('Grid GenerationQueue'!AO$5:AO$467,'Grid GenerationQueue'!$AX$5:$AX$467,$B242,'Grid GenerationQueue'!$AY$5:$AY$467,$C242,'Grid GenerationQueue'!$BB$5:$BB$467,"&lt;"&amp;$BE$3)</f>
        <v>0</v>
      </c>
      <c r="CO242">
        <f>SUMIFS('Grid GenerationQueue'!AP$5:AP$467,'Grid GenerationQueue'!$AX$5:$AX$467,$B242,'Grid GenerationQueue'!$AY$5:$AY$467,$C242,'Grid GenerationQueue'!$BB$5:$BB$467,"&lt;"&amp;$BE$3)</f>
        <v>0</v>
      </c>
    </row>
    <row r="243" spans="1:93" x14ac:dyDescent="0.35">
      <c r="A243" t="s">
        <v>4653</v>
      </c>
      <c r="B243" t="s">
        <v>4750</v>
      </c>
      <c r="C243">
        <v>115</v>
      </c>
      <c r="D243">
        <f>SUMIFS('Grid GenerationQueue'!AE$5:AE$467,'Grid GenerationQueue'!$AX$5:$AX$467,$B243,'Grid GenerationQueue'!$AY$5:$AY$467,$C243,'Grid GenerationQueue'!$BI$5:$BI$467,"&lt;4")</f>
        <v>0</v>
      </c>
      <c r="E243">
        <f>SUMIFS('Grid GenerationQueue'!AF$5:AF$467,'Grid GenerationQueue'!$AX$5:$AX$467,$B243,'Grid GenerationQueue'!$AY$5:$AY$467,$C243,'Grid GenerationQueue'!$BI$5:$BI$467,"&lt;4")</f>
        <v>0</v>
      </c>
      <c r="F243">
        <f>SUMIFS('Grid GenerationQueue'!AG$5:AG$467,'Grid GenerationQueue'!$AX$5:$AX$467,$B243,'Grid GenerationQueue'!$AY$5:$AY$467,$C243,'Grid GenerationQueue'!$BI$5:$BI$467,"&lt;4")</f>
        <v>0</v>
      </c>
      <c r="G243">
        <f>SUMIFS('Grid GenerationQueue'!AH$5:AH$467,'Grid GenerationQueue'!$AX$5:$AX$467,$B243,'Grid GenerationQueue'!$AY$5:$AY$467,$C243,'Grid GenerationQueue'!$BI$5:$BI$467,"&lt;4")</f>
        <v>0</v>
      </c>
      <c r="H243">
        <f>SUMIFS('Grid GenerationQueue'!AI$5:AI$467,'Grid GenerationQueue'!$AX$5:$AX$467,$B243,'Grid GenerationQueue'!$AY$5:$AY$467,$C243,'Grid GenerationQueue'!$BI$5:$BI$467,"&lt;4")</f>
        <v>0</v>
      </c>
      <c r="I243">
        <f>SUMIFS('Grid GenerationQueue'!AJ$5:AJ$467,'Grid GenerationQueue'!$AX$5:$AX$467,$B243,'Grid GenerationQueue'!$AY$5:$AY$467,$C243,'Grid GenerationQueue'!$BI$5:$BI$467,"&lt;4")</f>
        <v>0</v>
      </c>
      <c r="J243">
        <f>SUMIFS('Grid GenerationQueue'!AK$5:AK$467,'Grid GenerationQueue'!$AX$5:$AX$467,$B243,'Grid GenerationQueue'!$AY$5:$AY$467,$C243,'Grid GenerationQueue'!$BI$5:$BI$467,"&lt;4")</f>
        <v>0</v>
      </c>
      <c r="K243">
        <f>SUMIFS('Grid GenerationQueue'!AL$5:AL$467,'Grid GenerationQueue'!$AX$5:$AX$467,$B243,'Grid GenerationQueue'!$AY$5:$AY$467,$C243,'Grid GenerationQueue'!$BI$5:$BI$467,"&lt;4")</f>
        <v>0</v>
      </c>
      <c r="L243">
        <f>SUMIFS('Grid GenerationQueue'!AM$5:AM$467,'Grid GenerationQueue'!$AX$5:$AX$467,$B243,'Grid GenerationQueue'!$AY$5:$AY$467,$C243,'Grid GenerationQueue'!$BI$5:$BI$467,"&lt;4")</f>
        <v>0</v>
      </c>
      <c r="M243">
        <f>SUMIFS('Grid GenerationQueue'!AN$5:AN$467,'Grid GenerationQueue'!$AX$5:$AX$467,$B243,'Grid GenerationQueue'!$AY$5:$AY$467,$C243,'Grid GenerationQueue'!$BI$5:$BI$467,"&lt;4")</f>
        <v>0</v>
      </c>
      <c r="N243">
        <f>SUMIFS('Grid GenerationQueue'!AO$5:AO$467,'Grid GenerationQueue'!$AX$5:$AX$467,$B243,'Grid GenerationQueue'!$AY$5:$AY$467,$C243,'Grid GenerationQueue'!$BI$5:$BI$467,"&lt;4")</f>
        <v>0</v>
      </c>
      <c r="O243">
        <f>SUMIFS('Grid GenerationQueue'!AP$5:AP$467,'Grid GenerationQueue'!$AX$5:$AX$467,$B243,'Grid GenerationQueue'!$AY$5:$AY$467,$C243,'Grid GenerationQueue'!$BI$5:$BI$467,"&lt;4")</f>
        <v>0</v>
      </c>
      <c r="Q243">
        <f>SUMIFS('Grid GenerationQueue'!AE$5:AE$467,'Grid GenerationQueue'!$AX$5:$AX$467,$B243,'Grid GenerationQueue'!$AY$5:$AY$467,$C243,'Grid GenerationQueue'!$BH$5:$BH$467,"Executed")</f>
        <v>0</v>
      </c>
      <c r="R243">
        <f>SUMIFS('Grid GenerationQueue'!AF$5:AF$467,'Grid GenerationQueue'!$AX$5:$AX$467,$B243,'Grid GenerationQueue'!$AY$5:$AY$467,$C243,'Grid GenerationQueue'!$BH$5:$BH$467,"Executed")</f>
        <v>0</v>
      </c>
      <c r="S243">
        <f>SUMIFS('Grid GenerationQueue'!AG$5:AG$467,'Grid GenerationQueue'!$AX$5:$AX$467,$B243,'Grid GenerationQueue'!$AY$5:$AY$467,$C243,'Grid GenerationQueue'!$BH$5:$BH$467,"Executed")</f>
        <v>0</v>
      </c>
      <c r="T243">
        <f>SUMIFS('Grid GenerationQueue'!AH$5:AH$467,'Grid GenerationQueue'!$AX$5:$AX$467,$B243,'Grid GenerationQueue'!$AY$5:$AY$467,$C243,'Grid GenerationQueue'!$BH$5:$BH$467,"Executed")</f>
        <v>0</v>
      </c>
      <c r="U243">
        <f>SUMIFS('Grid GenerationQueue'!AI$5:AI$467,'Grid GenerationQueue'!$AX$5:$AX$467,$B243,'Grid GenerationQueue'!$AY$5:$AY$467,$C243,'Grid GenerationQueue'!$BH$5:$BH$467,"Executed")</f>
        <v>0</v>
      </c>
      <c r="V243">
        <f>SUMIFS('Grid GenerationQueue'!AJ$5:AJ$467,'Grid GenerationQueue'!$AX$5:$AX$467,$B243,'Grid GenerationQueue'!$AY$5:$AY$467,$C243,'Grid GenerationQueue'!$BH$5:$BH$467,"Executed")</f>
        <v>0</v>
      </c>
      <c r="W243">
        <f>SUMIFS('Grid GenerationQueue'!AK$5:AK$467,'Grid GenerationQueue'!$AX$5:$AX$467,$B243,'Grid GenerationQueue'!$AY$5:$AY$467,$C243,'Grid GenerationQueue'!$BH$5:$BH$467,"Executed")</f>
        <v>0</v>
      </c>
      <c r="X243">
        <f>SUMIFS('Grid GenerationQueue'!AL$5:AL$467,'Grid GenerationQueue'!$AX$5:$AX$467,$B243,'Grid GenerationQueue'!$AY$5:$AY$467,$C243,'Grid GenerationQueue'!$BH$5:$BH$467,"Executed")</f>
        <v>0</v>
      </c>
      <c r="Y243">
        <f>SUMIFS('Grid GenerationQueue'!AM$5:AM$467,'Grid GenerationQueue'!$AX$5:$AX$467,$B243,'Grid GenerationQueue'!$AY$5:$AY$467,$C243,'Grid GenerationQueue'!$BH$5:$BH$467,"Executed")</f>
        <v>0</v>
      </c>
      <c r="Z243">
        <f>SUMIFS('Grid GenerationQueue'!AN$5:AN$467,'Grid GenerationQueue'!$AX$5:$AX$467,$B243,'Grid GenerationQueue'!$AY$5:$AY$467,$C243,'Grid GenerationQueue'!$BH$5:$BH$467,"Executed")</f>
        <v>0</v>
      </c>
      <c r="AA243">
        <f>SUMIFS('Grid GenerationQueue'!AO$5:AO$467,'Grid GenerationQueue'!$AX$5:$AX$467,$B243,'Grid GenerationQueue'!$AY$5:$AY$467,$C243,'Grid GenerationQueue'!$BH$5:$BH$467,"Executed")</f>
        <v>0</v>
      </c>
      <c r="AB243">
        <f>SUMIFS('Grid GenerationQueue'!AP$5:AP$467,'Grid GenerationQueue'!$AX$5:$AX$467,$B243,'Grid GenerationQueue'!$AY$5:$AY$467,$C243,'Grid GenerationQueue'!$BH$5:$BH$467,"Executed")</f>
        <v>0</v>
      </c>
      <c r="AD243">
        <f>SUMIFS('Grid GenerationQueue'!AE$5:AE$467,'Grid GenerationQueue'!$AX$5:$AX$467,$B243,'Grid GenerationQueue'!$AY$5:$AY$467,$C243,'Grid GenerationQueue'!$BF$5:$BF$467,"&lt;&gt;"&amp;"")</f>
        <v>0</v>
      </c>
      <c r="AE243">
        <f>SUMIFS('Grid GenerationQueue'!AF$5:AF$467,'Grid GenerationQueue'!$AX$5:$AX$467,$B243,'Grid GenerationQueue'!$AY$5:$AY$467,$C243,'Grid GenerationQueue'!$BF$5:$BF$467,"&lt;&gt;"&amp;"")</f>
        <v>0</v>
      </c>
      <c r="AF243">
        <f>SUMIFS('Grid GenerationQueue'!AG$5:AG$467,'Grid GenerationQueue'!$AX$5:$AX$467,$B243,'Grid GenerationQueue'!$AY$5:$AY$467,$C243,'Grid GenerationQueue'!$BF$5:$BF$467,"&lt;&gt;"&amp;"")</f>
        <v>0</v>
      </c>
      <c r="AG243">
        <f>SUMIFS('Grid GenerationQueue'!AH$5:AH$467,'Grid GenerationQueue'!$AX$5:$AX$467,$B243,'Grid GenerationQueue'!$AY$5:$AY$467,$C243,'Grid GenerationQueue'!$BF$5:$BF$467,"&lt;&gt;"&amp;"")</f>
        <v>0</v>
      </c>
      <c r="AH243">
        <f>SUMIFS('Grid GenerationQueue'!AI$5:AI$467,'Grid GenerationQueue'!$AX$5:$AX$467,$B243,'Grid GenerationQueue'!$AY$5:$AY$467,$C243,'Grid GenerationQueue'!$BF$5:$BF$467,"&lt;&gt;"&amp;"")</f>
        <v>0</v>
      </c>
      <c r="AI243">
        <f>SUMIFS('Grid GenerationQueue'!AJ$5:AJ$467,'Grid GenerationQueue'!$AX$5:$AX$467,$B243,'Grid GenerationQueue'!$AY$5:$AY$467,$C243,'Grid GenerationQueue'!$BF$5:$BF$467,"&lt;&gt;"&amp;"")</f>
        <v>0</v>
      </c>
      <c r="AJ243">
        <f>SUMIFS('Grid GenerationQueue'!AK$5:AK$467,'Grid GenerationQueue'!$AX$5:$AX$467,$B243,'Grid GenerationQueue'!$AY$5:$AY$467,$C243,'Grid GenerationQueue'!$BF$5:$BF$467,"&lt;&gt;"&amp;"")</f>
        <v>0</v>
      </c>
      <c r="AK243">
        <f>SUMIFS('Grid GenerationQueue'!AL$5:AL$467,'Grid GenerationQueue'!$AX$5:$AX$467,$B243,'Grid GenerationQueue'!$AY$5:$AY$467,$C243,'Grid GenerationQueue'!$BF$5:$BF$467,"&lt;&gt;"&amp;"")</f>
        <v>0</v>
      </c>
      <c r="AL243">
        <f>SUMIFS('Grid GenerationQueue'!AM$5:AM$467,'Grid GenerationQueue'!$AX$5:$AX$467,$B243,'Grid GenerationQueue'!$AY$5:$AY$467,$C243,'Grid GenerationQueue'!$BF$5:$BF$467,"&lt;&gt;"&amp;"")</f>
        <v>0</v>
      </c>
      <c r="AM243">
        <f>SUMIFS('Grid GenerationQueue'!AN$5:AN$467,'Grid GenerationQueue'!$AX$5:$AX$467,$B243,'Grid GenerationQueue'!$AY$5:$AY$467,$C243,'Grid GenerationQueue'!$BF$5:$BF$467,"&lt;&gt;"&amp;"")</f>
        <v>0</v>
      </c>
      <c r="AN243">
        <f>SUMIFS('Grid GenerationQueue'!AO$5:AO$467,'Grid GenerationQueue'!$AX$5:$AX$467,$B243,'Grid GenerationQueue'!$AY$5:$AY$467,$C243,'Grid GenerationQueue'!$BF$5:$BF$467,"&lt;&gt;"&amp;"")</f>
        <v>0</v>
      </c>
      <c r="AO243">
        <f>SUMIFS('Grid GenerationQueue'!AP$5:AP$467,'Grid GenerationQueue'!$AX$5:$AX$467,$B243,'Grid GenerationQueue'!$AY$5:$AY$467,$C243,'Grid GenerationQueue'!$BF$5:$BF$467,"&lt;&gt;"&amp;"")</f>
        <v>0</v>
      </c>
      <c r="AQ243">
        <f>SUMIFS('Grid GenerationQueue'!AE$5:AE$467,'Grid GenerationQueue'!$AX$5:$AX$467,$B243,'Grid GenerationQueue'!$AY$5:$AY$467,$C243)</f>
        <v>0</v>
      </c>
      <c r="AR243">
        <f>SUMIFS('Grid GenerationQueue'!AF$5:AF$467,'Grid GenerationQueue'!$AX$5:$AX$467,$B243,'Grid GenerationQueue'!$AY$5:$AY$467,$C243)</f>
        <v>0</v>
      </c>
      <c r="AS243">
        <f>SUMIFS('Grid GenerationQueue'!AG$5:AG$467,'Grid GenerationQueue'!$AX$5:$AX$467,$B243,'Grid GenerationQueue'!$AY$5:$AY$467,$C243)</f>
        <v>0</v>
      </c>
      <c r="AT243">
        <f>SUMIFS('Grid GenerationQueue'!AH$5:AH$467,'Grid GenerationQueue'!$AX$5:$AX$467,$B243,'Grid GenerationQueue'!$AY$5:$AY$467,$C243)</f>
        <v>0</v>
      </c>
      <c r="AU243">
        <f>SUMIFS('Grid GenerationQueue'!AI$5:AI$467,'Grid GenerationQueue'!$AX$5:$AX$467,$B243,'Grid GenerationQueue'!$AY$5:$AY$467,$C243)</f>
        <v>0</v>
      </c>
      <c r="AV243">
        <f>SUMIFS('Grid GenerationQueue'!AJ$5:AJ$467,'Grid GenerationQueue'!$AX$5:$AX$467,$B243,'Grid GenerationQueue'!$AY$5:$AY$467,$C243)</f>
        <v>0</v>
      </c>
      <c r="AW243">
        <f>SUMIFS('Grid GenerationQueue'!AK$5:AK$467,'Grid GenerationQueue'!$AX$5:$AX$467,$B243,'Grid GenerationQueue'!$AY$5:$AY$467,$C243)</f>
        <v>0</v>
      </c>
      <c r="AX243">
        <f>SUMIFS('Grid GenerationQueue'!AL$5:AL$467,'Grid GenerationQueue'!$AX$5:$AX$467,$B243,'Grid GenerationQueue'!$AY$5:$AY$467,$C243)</f>
        <v>0</v>
      </c>
      <c r="AY243">
        <f>SUMIFS('Grid GenerationQueue'!AM$5:AM$467,'Grid GenerationQueue'!$AX$5:$AX$467,$B243,'Grid GenerationQueue'!$AY$5:$AY$467,$C243)</f>
        <v>0</v>
      </c>
      <c r="AZ243">
        <f>SUMIFS('Grid GenerationQueue'!AN$5:AN$467,'Grid GenerationQueue'!$AX$5:$AX$467,$B243,'Grid GenerationQueue'!$AY$5:$AY$467,$C243)</f>
        <v>0</v>
      </c>
      <c r="BA243">
        <f>SUMIFS('Grid GenerationQueue'!AO$5:AO$467,'Grid GenerationQueue'!$AX$5:$AX$467,$B243,'Grid GenerationQueue'!$AY$5:$AY$467,$C243)</f>
        <v>0</v>
      </c>
      <c r="BB243">
        <f>SUMIFS('Grid GenerationQueue'!AP$5:AP$467,'Grid GenerationQueue'!$AX$5:$AX$467,$B243,'Grid GenerationQueue'!$AY$5:$AY$467,$C243)</f>
        <v>0</v>
      </c>
      <c r="BD243">
        <f>SUMIFS('Grid GenerationQueue'!AE$5:AE$467,'Grid GenerationQueue'!$AX$5:$AX$467,$B243,'Grid GenerationQueue'!$AY$5:$AY$467,$C243,'Grid GenerationQueue'!$BH$5:$BH$467,"Executed",'Grid GenerationQueue'!$BB$5:$BB$467,"&lt;"&amp;$BE$3)</f>
        <v>0</v>
      </c>
      <c r="BE243">
        <f>SUMIFS('Grid GenerationQueue'!AF$5:AF$467,'Grid GenerationQueue'!$AX$5:$AX$467,$B243,'Grid GenerationQueue'!$AY$5:$AY$467,$C243,'Grid GenerationQueue'!$BH$5:$BH$467,"Executed",'Grid GenerationQueue'!$BB$5:$BB$467,"&lt;"&amp;$BE$3)</f>
        <v>0</v>
      </c>
      <c r="BF243">
        <f>SUMIFS('Grid GenerationQueue'!AG$5:AG$467,'Grid GenerationQueue'!$AX$5:$AX$467,$B243,'Grid GenerationQueue'!$AY$5:$AY$467,$C243,'Grid GenerationQueue'!$BH$5:$BH$467,"Executed",'Grid GenerationQueue'!$BB$5:$BB$467,"&lt;"&amp;$BE$3)</f>
        <v>0</v>
      </c>
      <c r="BG243">
        <f>SUMIFS('Grid GenerationQueue'!AH$5:AH$467,'Grid GenerationQueue'!$AX$5:$AX$467,$B243,'Grid GenerationQueue'!$AY$5:$AY$467,$C243,'Grid GenerationQueue'!$BH$5:$BH$467,"Executed",'Grid GenerationQueue'!$BB$5:$BB$467,"&lt;"&amp;$BE$3)</f>
        <v>0</v>
      </c>
      <c r="BH243">
        <f>SUMIFS('Grid GenerationQueue'!AI$5:AI$467,'Grid GenerationQueue'!$AX$5:$AX$467,$B243,'Grid GenerationQueue'!$AY$5:$AY$467,$C243,'Grid GenerationQueue'!$BH$5:$BH$467,"Executed",'Grid GenerationQueue'!$BB$5:$BB$467,"&lt;"&amp;$BE$3)</f>
        <v>0</v>
      </c>
      <c r="BI243">
        <f>SUMIFS('Grid GenerationQueue'!AJ$5:AJ$467,'Grid GenerationQueue'!$AX$5:$AX$467,$B243,'Grid GenerationQueue'!$AY$5:$AY$467,$C243,'Grid GenerationQueue'!$BH$5:$BH$467,"Executed",'Grid GenerationQueue'!$BB$5:$BB$467,"&lt;"&amp;$BE$3)</f>
        <v>0</v>
      </c>
      <c r="BJ243">
        <f>SUMIFS('Grid GenerationQueue'!AK$5:AK$467,'Grid GenerationQueue'!$AX$5:$AX$467,$B243,'Grid GenerationQueue'!$AY$5:$AY$467,$C243,'Grid GenerationQueue'!$BH$5:$BH$467,"Executed",'Grid GenerationQueue'!$BB$5:$BB$467,"&lt;"&amp;$BE$3)</f>
        <v>0</v>
      </c>
      <c r="BK243">
        <f>SUMIFS('Grid GenerationQueue'!AL$5:AL$467,'Grid GenerationQueue'!$AX$5:$AX$467,$B243,'Grid GenerationQueue'!$AY$5:$AY$467,$C243,'Grid GenerationQueue'!$BH$5:$BH$467,"Executed",'Grid GenerationQueue'!$BB$5:$BB$467,"&lt;"&amp;$BE$3)</f>
        <v>0</v>
      </c>
      <c r="BL243">
        <f>SUMIFS('Grid GenerationQueue'!AM$5:AM$467,'Grid GenerationQueue'!$AX$5:$AX$467,$B243,'Grid GenerationQueue'!$AY$5:$AY$467,$C243,'Grid GenerationQueue'!$BH$5:$BH$467,"Executed",'Grid GenerationQueue'!$BB$5:$BB$467,"&lt;"&amp;$BE$3)</f>
        <v>0</v>
      </c>
      <c r="BM243">
        <f>SUMIFS('Grid GenerationQueue'!AN$5:AN$467,'Grid GenerationQueue'!$AX$5:$AX$467,$B243,'Grid GenerationQueue'!$AY$5:$AY$467,$C243,'Grid GenerationQueue'!$BH$5:$BH$467,"Executed",'Grid GenerationQueue'!$BB$5:$BB$467,"&lt;"&amp;$BE$3)</f>
        <v>0</v>
      </c>
      <c r="BN243">
        <f>SUMIFS('Grid GenerationQueue'!AO$5:AO$467,'Grid GenerationQueue'!$AX$5:$AX$467,$B243,'Grid GenerationQueue'!$AY$5:$AY$467,$C243,'Grid GenerationQueue'!$BH$5:$BH$467,"Executed",'Grid GenerationQueue'!$BB$5:$BB$467,"&lt;"&amp;$BE$3)</f>
        <v>0</v>
      </c>
      <c r="BO243">
        <f>SUMIFS('Grid GenerationQueue'!AP$5:AP$467,'Grid GenerationQueue'!$AX$5:$AX$467,$B243,'Grid GenerationQueue'!$AY$5:$AY$467,$C243,'Grid GenerationQueue'!$BH$5:$BH$467,"Executed",'Grid GenerationQueue'!$BB$5:$BB$467,"&lt;"&amp;$BE$3)</f>
        <v>0</v>
      </c>
      <c r="BQ243">
        <f>SUMIFS('Grid GenerationQueue'!AE$5:AE$467,'Grid GenerationQueue'!$AX$5:$AX$467,$B243,'Grid GenerationQueue'!$AY$5:$AY$467,$C243,'Grid GenerationQueue'!$BF$5:$BF$467,"&lt;&gt;"&amp;"",'Grid GenerationQueue'!$BB$5:$BB$467,"&lt;"&amp;$BE$3)</f>
        <v>0</v>
      </c>
      <c r="BR243">
        <f>SUMIFS('Grid GenerationQueue'!AF$5:AF$467,'Grid GenerationQueue'!$AX$5:$AX$467,$B243,'Grid GenerationQueue'!$AY$5:$AY$467,$C243,'Grid GenerationQueue'!$BF$5:$BF$467,"&lt;&gt;"&amp;"",'Grid GenerationQueue'!$BB$5:$BB$467,"&lt;"&amp;$BE$3)</f>
        <v>0</v>
      </c>
      <c r="BS243">
        <f>SUMIFS('Grid GenerationQueue'!AG$5:AG$467,'Grid GenerationQueue'!$AX$5:$AX$467,$B243,'Grid GenerationQueue'!$AY$5:$AY$467,$C243,'Grid GenerationQueue'!$BF$5:$BF$467,"&lt;&gt;"&amp;"",'Grid GenerationQueue'!$BB$5:$BB$467,"&lt;"&amp;$BE$3)</f>
        <v>0</v>
      </c>
      <c r="BT243">
        <f>SUMIFS('Grid GenerationQueue'!AH$5:AH$467,'Grid GenerationQueue'!$AX$5:$AX$467,$B243,'Grid GenerationQueue'!$AY$5:$AY$467,$C243,'Grid GenerationQueue'!$BF$5:$BF$467,"&lt;&gt;"&amp;"",'Grid GenerationQueue'!$BB$5:$BB$467,"&lt;"&amp;$BE$3)</f>
        <v>0</v>
      </c>
      <c r="BU243">
        <f>SUMIFS('Grid GenerationQueue'!AI$5:AI$467,'Grid GenerationQueue'!$AX$5:$AX$467,$B243,'Grid GenerationQueue'!$AY$5:$AY$467,$C243,'Grid GenerationQueue'!$BF$5:$BF$467,"&lt;&gt;"&amp;"",'Grid GenerationQueue'!$BB$5:$BB$467,"&lt;"&amp;$BE$3)</f>
        <v>0</v>
      </c>
      <c r="BV243">
        <f>SUMIFS('Grid GenerationQueue'!AJ$5:AJ$467,'Grid GenerationQueue'!$AX$5:$AX$467,$B243,'Grid GenerationQueue'!$AY$5:$AY$467,$C243,'Grid GenerationQueue'!$BF$5:$BF$467,"&lt;&gt;"&amp;"",'Grid GenerationQueue'!$BB$5:$BB$467,"&lt;"&amp;$BE$3)</f>
        <v>0</v>
      </c>
      <c r="BW243">
        <f>SUMIFS('Grid GenerationQueue'!AK$5:AK$467,'Grid GenerationQueue'!$AX$5:$AX$467,$B243,'Grid GenerationQueue'!$AY$5:$AY$467,$C243,'Grid GenerationQueue'!$BF$5:$BF$467,"&lt;&gt;"&amp;"",'Grid GenerationQueue'!$BB$5:$BB$467,"&lt;"&amp;$BE$3)</f>
        <v>0</v>
      </c>
      <c r="BX243">
        <f>SUMIFS('Grid GenerationQueue'!AL$5:AL$467,'Grid GenerationQueue'!$AX$5:$AX$467,$B243,'Grid GenerationQueue'!$AY$5:$AY$467,$C243,'Grid GenerationQueue'!$BF$5:$BF$467,"&lt;&gt;"&amp;"",'Grid GenerationQueue'!$BB$5:$BB$467,"&lt;"&amp;$BE$3)</f>
        <v>0</v>
      </c>
      <c r="BY243">
        <f>SUMIFS('Grid GenerationQueue'!AM$5:AM$467,'Grid GenerationQueue'!$AX$5:$AX$467,$B243,'Grid GenerationQueue'!$AY$5:$AY$467,$C243,'Grid GenerationQueue'!$BF$5:$BF$467,"&lt;&gt;"&amp;"",'Grid GenerationQueue'!$BB$5:$BB$467,"&lt;"&amp;$BE$3)</f>
        <v>0</v>
      </c>
      <c r="BZ243">
        <f>SUMIFS('Grid GenerationQueue'!AN$5:AN$467,'Grid GenerationQueue'!$AX$5:$AX$467,$B243,'Grid GenerationQueue'!$AY$5:$AY$467,$C243,'Grid GenerationQueue'!$BF$5:$BF$467,"&lt;&gt;"&amp;"",'Grid GenerationQueue'!$BB$5:$BB$467,"&lt;"&amp;$BE$3)</f>
        <v>0</v>
      </c>
      <c r="CA243">
        <f>SUMIFS('Grid GenerationQueue'!AO$5:AO$467,'Grid GenerationQueue'!$AX$5:$AX$467,$B243,'Grid GenerationQueue'!$AY$5:$AY$467,$C243,'Grid GenerationQueue'!$BF$5:$BF$467,"&lt;&gt;"&amp;"",'Grid GenerationQueue'!$BB$5:$BB$467,"&lt;"&amp;$BE$3)</f>
        <v>0</v>
      </c>
      <c r="CB243">
        <f>SUMIFS('Grid GenerationQueue'!AP$5:AP$467,'Grid GenerationQueue'!$AX$5:$AX$467,$B243,'Grid GenerationQueue'!$AY$5:$AY$467,$C243,'Grid GenerationQueue'!$BF$5:$BF$467,"&lt;&gt;"&amp;"",'Grid GenerationQueue'!$BB$5:$BB$467,"&lt;"&amp;$BE$3)</f>
        <v>0</v>
      </c>
      <c r="CD243">
        <f>SUMIFS('Grid GenerationQueue'!AE$5:AE$467,'Grid GenerationQueue'!$AX$5:$AX$467,$B243,'Grid GenerationQueue'!$AY$5:$AY$467,$C243,'Grid GenerationQueue'!$BB$5:$BB$467,"&lt;"&amp;$BE$3)</f>
        <v>0</v>
      </c>
      <c r="CE243">
        <f>SUMIFS('Grid GenerationQueue'!AF$5:AF$467,'Grid GenerationQueue'!$AX$5:$AX$467,$B243,'Grid GenerationQueue'!$AY$5:$AY$467,$C243,'Grid GenerationQueue'!$BB$5:$BB$467,"&lt;"&amp;$BE$3)</f>
        <v>0</v>
      </c>
      <c r="CF243">
        <f>SUMIFS('Grid GenerationQueue'!AG$5:AG$467,'Grid GenerationQueue'!$AX$5:$AX$467,$B243,'Grid GenerationQueue'!$AY$5:$AY$467,$C243,'Grid GenerationQueue'!$BB$5:$BB$467,"&lt;"&amp;$BE$3)</f>
        <v>0</v>
      </c>
      <c r="CG243">
        <f>SUMIFS('Grid GenerationQueue'!AH$5:AH$467,'Grid GenerationQueue'!$AX$5:$AX$467,$B243,'Grid GenerationQueue'!$AY$5:$AY$467,$C243,'Grid GenerationQueue'!$BB$5:$BB$467,"&lt;"&amp;$BE$3)</f>
        <v>0</v>
      </c>
      <c r="CH243">
        <f>SUMIFS('Grid GenerationQueue'!AI$5:AI$467,'Grid GenerationQueue'!$AX$5:$AX$467,$B243,'Grid GenerationQueue'!$AY$5:$AY$467,$C243,'Grid GenerationQueue'!$BB$5:$BB$467,"&lt;"&amp;$BE$3)</f>
        <v>0</v>
      </c>
      <c r="CI243">
        <f>SUMIFS('Grid GenerationQueue'!AJ$5:AJ$467,'Grid GenerationQueue'!$AX$5:$AX$467,$B243,'Grid GenerationQueue'!$AY$5:$AY$467,$C243,'Grid GenerationQueue'!$BB$5:$BB$467,"&lt;"&amp;$BE$3)</f>
        <v>0</v>
      </c>
      <c r="CJ243">
        <f>SUMIFS('Grid GenerationQueue'!AK$5:AK$467,'Grid GenerationQueue'!$AX$5:$AX$467,$B243,'Grid GenerationQueue'!$AY$5:$AY$467,$C243,'Grid GenerationQueue'!$BB$5:$BB$467,"&lt;"&amp;$BE$3)</f>
        <v>0</v>
      </c>
      <c r="CK243">
        <f>SUMIFS('Grid GenerationQueue'!AL$5:AL$467,'Grid GenerationQueue'!$AX$5:$AX$467,$B243,'Grid GenerationQueue'!$AY$5:$AY$467,$C243,'Grid GenerationQueue'!$BB$5:$BB$467,"&lt;"&amp;$BE$3)</f>
        <v>0</v>
      </c>
      <c r="CL243">
        <f>SUMIFS('Grid GenerationQueue'!AM$5:AM$467,'Grid GenerationQueue'!$AX$5:$AX$467,$B243,'Grid GenerationQueue'!$AY$5:$AY$467,$C243,'Grid GenerationQueue'!$BB$5:$BB$467,"&lt;"&amp;$BE$3)</f>
        <v>0</v>
      </c>
      <c r="CM243">
        <f>SUMIFS('Grid GenerationQueue'!AN$5:AN$467,'Grid GenerationQueue'!$AX$5:$AX$467,$B243,'Grid GenerationQueue'!$AY$5:$AY$467,$C243,'Grid GenerationQueue'!$BB$5:$BB$467,"&lt;"&amp;$BE$3)</f>
        <v>0</v>
      </c>
      <c r="CN243">
        <f>SUMIFS('Grid GenerationQueue'!AO$5:AO$467,'Grid GenerationQueue'!$AX$5:$AX$467,$B243,'Grid GenerationQueue'!$AY$5:$AY$467,$C243,'Grid GenerationQueue'!$BB$5:$BB$467,"&lt;"&amp;$BE$3)</f>
        <v>0</v>
      </c>
      <c r="CO243">
        <f>SUMIFS('Grid GenerationQueue'!AP$5:AP$467,'Grid GenerationQueue'!$AX$5:$AX$467,$B243,'Grid GenerationQueue'!$AY$5:$AY$467,$C243,'Grid GenerationQueue'!$BB$5:$BB$467,"&lt;"&amp;$BE$3)</f>
        <v>0</v>
      </c>
    </row>
    <row r="244" spans="1:93" x14ac:dyDescent="0.35">
      <c r="A244" t="s">
        <v>4649</v>
      </c>
      <c r="B244" t="s">
        <v>3933</v>
      </c>
      <c r="C244">
        <v>230</v>
      </c>
      <c r="D244">
        <f>SUMIFS('Grid GenerationQueue'!AE$5:AE$467,'Grid GenerationQueue'!$AX$5:$AX$467,$B244,'Grid GenerationQueue'!$AY$5:$AY$467,$C244,'Grid GenerationQueue'!$BI$5:$BI$467,"&lt;4")</f>
        <v>0</v>
      </c>
      <c r="E244">
        <f>SUMIFS('Grid GenerationQueue'!AF$5:AF$467,'Grid GenerationQueue'!$AX$5:$AX$467,$B244,'Grid GenerationQueue'!$AY$5:$AY$467,$C244,'Grid GenerationQueue'!$BI$5:$BI$467,"&lt;4")</f>
        <v>0</v>
      </c>
      <c r="F244">
        <f>SUMIFS('Grid GenerationQueue'!AG$5:AG$467,'Grid GenerationQueue'!$AX$5:$AX$467,$B244,'Grid GenerationQueue'!$AY$5:$AY$467,$C244,'Grid GenerationQueue'!$BI$5:$BI$467,"&lt;4")</f>
        <v>0</v>
      </c>
      <c r="G244">
        <f>SUMIFS('Grid GenerationQueue'!AH$5:AH$467,'Grid GenerationQueue'!$AX$5:$AX$467,$B244,'Grid GenerationQueue'!$AY$5:$AY$467,$C244,'Grid GenerationQueue'!$BI$5:$BI$467,"&lt;4")</f>
        <v>0</v>
      </c>
      <c r="H244">
        <f>SUMIFS('Grid GenerationQueue'!AI$5:AI$467,'Grid GenerationQueue'!$AX$5:$AX$467,$B244,'Grid GenerationQueue'!$AY$5:$AY$467,$C244,'Grid GenerationQueue'!$BI$5:$BI$467,"&lt;4")</f>
        <v>0</v>
      </c>
      <c r="I244">
        <f>SUMIFS('Grid GenerationQueue'!AJ$5:AJ$467,'Grid GenerationQueue'!$AX$5:$AX$467,$B244,'Grid GenerationQueue'!$AY$5:$AY$467,$C244,'Grid GenerationQueue'!$BI$5:$BI$467,"&lt;4")</f>
        <v>0</v>
      </c>
      <c r="J244">
        <f>SUMIFS('Grid GenerationQueue'!AK$5:AK$467,'Grid GenerationQueue'!$AX$5:$AX$467,$B244,'Grid GenerationQueue'!$AY$5:$AY$467,$C244,'Grid GenerationQueue'!$BI$5:$BI$467,"&lt;4")</f>
        <v>0</v>
      </c>
      <c r="K244">
        <f>SUMIFS('Grid GenerationQueue'!AL$5:AL$467,'Grid GenerationQueue'!$AX$5:$AX$467,$B244,'Grid GenerationQueue'!$AY$5:$AY$467,$C244,'Grid GenerationQueue'!$BI$5:$BI$467,"&lt;4")</f>
        <v>0</v>
      </c>
      <c r="L244">
        <f>SUMIFS('Grid GenerationQueue'!AM$5:AM$467,'Grid GenerationQueue'!$AX$5:$AX$467,$B244,'Grid GenerationQueue'!$AY$5:$AY$467,$C244,'Grid GenerationQueue'!$BI$5:$BI$467,"&lt;4")</f>
        <v>0</v>
      </c>
      <c r="M244">
        <f>SUMIFS('Grid GenerationQueue'!AN$5:AN$467,'Grid GenerationQueue'!$AX$5:$AX$467,$B244,'Grid GenerationQueue'!$AY$5:$AY$467,$C244,'Grid GenerationQueue'!$BI$5:$BI$467,"&lt;4")</f>
        <v>0</v>
      </c>
      <c r="N244">
        <f>SUMIFS('Grid GenerationQueue'!AO$5:AO$467,'Grid GenerationQueue'!$AX$5:$AX$467,$B244,'Grid GenerationQueue'!$AY$5:$AY$467,$C244,'Grid GenerationQueue'!$BI$5:$BI$467,"&lt;4")</f>
        <v>0</v>
      </c>
      <c r="O244">
        <f>SUMIFS('Grid GenerationQueue'!AP$5:AP$467,'Grid GenerationQueue'!$AX$5:$AX$467,$B244,'Grid GenerationQueue'!$AY$5:$AY$467,$C244,'Grid GenerationQueue'!$BI$5:$BI$467,"&lt;4")</f>
        <v>0</v>
      </c>
      <c r="Q244">
        <f>SUMIFS('Grid GenerationQueue'!AE$5:AE$467,'Grid GenerationQueue'!$AX$5:$AX$467,$B244,'Grid GenerationQueue'!$AY$5:$AY$467,$C244,'Grid GenerationQueue'!$BH$5:$BH$467,"Executed")</f>
        <v>0</v>
      </c>
      <c r="R244">
        <f>SUMIFS('Grid GenerationQueue'!AF$5:AF$467,'Grid GenerationQueue'!$AX$5:$AX$467,$B244,'Grid GenerationQueue'!$AY$5:$AY$467,$C244,'Grid GenerationQueue'!$BH$5:$BH$467,"Executed")</f>
        <v>0</v>
      </c>
      <c r="S244">
        <f>SUMIFS('Grid GenerationQueue'!AG$5:AG$467,'Grid GenerationQueue'!$AX$5:$AX$467,$B244,'Grid GenerationQueue'!$AY$5:$AY$467,$C244,'Grid GenerationQueue'!$BH$5:$BH$467,"Executed")</f>
        <v>0</v>
      </c>
      <c r="T244">
        <f>SUMIFS('Grid GenerationQueue'!AH$5:AH$467,'Grid GenerationQueue'!$AX$5:$AX$467,$B244,'Grid GenerationQueue'!$AY$5:$AY$467,$C244,'Grid GenerationQueue'!$BH$5:$BH$467,"Executed")</f>
        <v>0</v>
      </c>
      <c r="U244">
        <f>SUMIFS('Grid GenerationQueue'!AI$5:AI$467,'Grid GenerationQueue'!$AX$5:$AX$467,$B244,'Grid GenerationQueue'!$AY$5:$AY$467,$C244,'Grid GenerationQueue'!$BH$5:$BH$467,"Executed")</f>
        <v>0</v>
      </c>
      <c r="V244">
        <f>SUMIFS('Grid GenerationQueue'!AJ$5:AJ$467,'Grid GenerationQueue'!$AX$5:$AX$467,$B244,'Grid GenerationQueue'!$AY$5:$AY$467,$C244,'Grid GenerationQueue'!$BH$5:$BH$467,"Executed")</f>
        <v>0</v>
      </c>
      <c r="W244">
        <f>SUMIFS('Grid GenerationQueue'!AK$5:AK$467,'Grid GenerationQueue'!$AX$5:$AX$467,$B244,'Grid GenerationQueue'!$AY$5:$AY$467,$C244,'Grid GenerationQueue'!$BH$5:$BH$467,"Executed")</f>
        <v>0</v>
      </c>
      <c r="X244">
        <f>SUMIFS('Grid GenerationQueue'!AL$5:AL$467,'Grid GenerationQueue'!$AX$5:$AX$467,$B244,'Grid GenerationQueue'!$AY$5:$AY$467,$C244,'Grid GenerationQueue'!$BH$5:$BH$467,"Executed")</f>
        <v>0</v>
      </c>
      <c r="Y244">
        <f>SUMIFS('Grid GenerationQueue'!AM$5:AM$467,'Grid GenerationQueue'!$AX$5:$AX$467,$B244,'Grid GenerationQueue'!$AY$5:$AY$467,$C244,'Grid GenerationQueue'!$BH$5:$BH$467,"Executed")</f>
        <v>0</v>
      </c>
      <c r="Z244">
        <f>SUMIFS('Grid GenerationQueue'!AN$5:AN$467,'Grid GenerationQueue'!$AX$5:$AX$467,$B244,'Grid GenerationQueue'!$AY$5:$AY$467,$C244,'Grid GenerationQueue'!$BH$5:$BH$467,"Executed")</f>
        <v>0</v>
      </c>
      <c r="AA244">
        <f>SUMIFS('Grid GenerationQueue'!AO$5:AO$467,'Grid GenerationQueue'!$AX$5:$AX$467,$B244,'Grid GenerationQueue'!$AY$5:$AY$467,$C244,'Grid GenerationQueue'!$BH$5:$BH$467,"Executed")</f>
        <v>0</v>
      </c>
      <c r="AB244">
        <f>SUMIFS('Grid GenerationQueue'!AP$5:AP$467,'Grid GenerationQueue'!$AX$5:$AX$467,$B244,'Grid GenerationQueue'!$AY$5:$AY$467,$C244,'Grid GenerationQueue'!$BH$5:$BH$467,"Executed")</f>
        <v>0</v>
      </c>
      <c r="AD244">
        <f>SUMIFS('Grid GenerationQueue'!AE$5:AE$467,'Grid GenerationQueue'!$AX$5:$AX$467,$B244,'Grid GenerationQueue'!$AY$5:$AY$467,$C244,'Grid GenerationQueue'!$BF$5:$BF$467,"&lt;&gt;"&amp;"")</f>
        <v>0</v>
      </c>
      <c r="AE244">
        <f>SUMIFS('Grid GenerationQueue'!AF$5:AF$467,'Grid GenerationQueue'!$AX$5:$AX$467,$B244,'Grid GenerationQueue'!$AY$5:$AY$467,$C244,'Grid GenerationQueue'!$BF$5:$BF$467,"&lt;&gt;"&amp;"")</f>
        <v>0</v>
      </c>
      <c r="AF244">
        <f>SUMIFS('Grid GenerationQueue'!AG$5:AG$467,'Grid GenerationQueue'!$AX$5:$AX$467,$B244,'Grid GenerationQueue'!$AY$5:$AY$467,$C244,'Grid GenerationQueue'!$BF$5:$BF$467,"&lt;&gt;"&amp;"")</f>
        <v>0</v>
      </c>
      <c r="AG244">
        <f>SUMIFS('Grid GenerationQueue'!AH$5:AH$467,'Grid GenerationQueue'!$AX$5:$AX$467,$B244,'Grid GenerationQueue'!$AY$5:$AY$467,$C244,'Grid GenerationQueue'!$BF$5:$BF$467,"&lt;&gt;"&amp;"")</f>
        <v>0</v>
      </c>
      <c r="AH244">
        <f>SUMIFS('Grid GenerationQueue'!AI$5:AI$467,'Grid GenerationQueue'!$AX$5:$AX$467,$B244,'Grid GenerationQueue'!$AY$5:$AY$467,$C244,'Grid GenerationQueue'!$BF$5:$BF$467,"&lt;&gt;"&amp;"")</f>
        <v>0</v>
      </c>
      <c r="AI244">
        <f>SUMIFS('Grid GenerationQueue'!AJ$5:AJ$467,'Grid GenerationQueue'!$AX$5:$AX$467,$B244,'Grid GenerationQueue'!$AY$5:$AY$467,$C244,'Grid GenerationQueue'!$BF$5:$BF$467,"&lt;&gt;"&amp;"")</f>
        <v>0</v>
      </c>
      <c r="AJ244">
        <f>SUMIFS('Grid GenerationQueue'!AK$5:AK$467,'Grid GenerationQueue'!$AX$5:$AX$467,$B244,'Grid GenerationQueue'!$AY$5:$AY$467,$C244,'Grid GenerationQueue'!$BF$5:$BF$467,"&lt;&gt;"&amp;"")</f>
        <v>0</v>
      </c>
      <c r="AK244">
        <f>SUMIFS('Grid GenerationQueue'!AL$5:AL$467,'Grid GenerationQueue'!$AX$5:$AX$467,$B244,'Grid GenerationQueue'!$AY$5:$AY$467,$C244,'Grid GenerationQueue'!$BF$5:$BF$467,"&lt;&gt;"&amp;"")</f>
        <v>0</v>
      </c>
      <c r="AL244">
        <f>SUMIFS('Grid GenerationQueue'!AM$5:AM$467,'Grid GenerationQueue'!$AX$5:$AX$467,$B244,'Grid GenerationQueue'!$AY$5:$AY$467,$C244,'Grid GenerationQueue'!$BF$5:$BF$467,"&lt;&gt;"&amp;"")</f>
        <v>0</v>
      </c>
      <c r="AM244">
        <f>SUMIFS('Grid GenerationQueue'!AN$5:AN$467,'Grid GenerationQueue'!$AX$5:$AX$467,$B244,'Grid GenerationQueue'!$AY$5:$AY$467,$C244,'Grid GenerationQueue'!$BF$5:$BF$467,"&lt;&gt;"&amp;"")</f>
        <v>0</v>
      </c>
      <c r="AN244">
        <f>SUMIFS('Grid GenerationQueue'!AO$5:AO$467,'Grid GenerationQueue'!$AX$5:$AX$467,$B244,'Grid GenerationQueue'!$AY$5:$AY$467,$C244,'Grid GenerationQueue'!$BF$5:$BF$467,"&lt;&gt;"&amp;"")</f>
        <v>0</v>
      </c>
      <c r="AO244">
        <f>SUMIFS('Grid GenerationQueue'!AP$5:AP$467,'Grid GenerationQueue'!$AX$5:$AX$467,$B244,'Grid GenerationQueue'!$AY$5:$AY$467,$C244,'Grid GenerationQueue'!$BF$5:$BF$467,"&lt;&gt;"&amp;"")</f>
        <v>0</v>
      </c>
      <c r="AQ244">
        <f>SUMIFS('Grid GenerationQueue'!AE$5:AE$467,'Grid GenerationQueue'!$AX$5:$AX$467,$B244,'Grid GenerationQueue'!$AY$5:$AY$467,$C244)</f>
        <v>0</v>
      </c>
      <c r="AR244">
        <f>SUMIFS('Grid GenerationQueue'!AF$5:AF$467,'Grid GenerationQueue'!$AX$5:$AX$467,$B244,'Grid GenerationQueue'!$AY$5:$AY$467,$C244)</f>
        <v>0</v>
      </c>
      <c r="AS244">
        <f>SUMIFS('Grid GenerationQueue'!AG$5:AG$467,'Grid GenerationQueue'!$AX$5:$AX$467,$B244,'Grid GenerationQueue'!$AY$5:$AY$467,$C244)</f>
        <v>0</v>
      </c>
      <c r="AT244">
        <f>SUMIFS('Grid GenerationQueue'!AH$5:AH$467,'Grid GenerationQueue'!$AX$5:$AX$467,$B244,'Grid GenerationQueue'!$AY$5:$AY$467,$C244)</f>
        <v>0</v>
      </c>
      <c r="AU244">
        <f>SUMIFS('Grid GenerationQueue'!AI$5:AI$467,'Grid GenerationQueue'!$AX$5:$AX$467,$B244,'Grid GenerationQueue'!$AY$5:$AY$467,$C244)</f>
        <v>0</v>
      </c>
      <c r="AV244">
        <f>SUMIFS('Grid GenerationQueue'!AJ$5:AJ$467,'Grid GenerationQueue'!$AX$5:$AX$467,$B244,'Grid GenerationQueue'!$AY$5:$AY$467,$C244)</f>
        <v>0</v>
      </c>
      <c r="AW244">
        <f>SUMIFS('Grid GenerationQueue'!AK$5:AK$467,'Grid GenerationQueue'!$AX$5:$AX$467,$B244,'Grid GenerationQueue'!$AY$5:$AY$467,$C244)</f>
        <v>0</v>
      </c>
      <c r="AX244">
        <f>SUMIFS('Grid GenerationQueue'!AL$5:AL$467,'Grid GenerationQueue'!$AX$5:$AX$467,$B244,'Grid GenerationQueue'!$AY$5:$AY$467,$C244)</f>
        <v>0</v>
      </c>
      <c r="AY244">
        <f>SUMIFS('Grid GenerationQueue'!AM$5:AM$467,'Grid GenerationQueue'!$AX$5:$AX$467,$B244,'Grid GenerationQueue'!$AY$5:$AY$467,$C244)</f>
        <v>0</v>
      </c>
      <c r="AZ244">
        <f>SUMIFS('Grid GenerationQueue'!AN$5:AN$467,'Grid GenerationQueue'!$AX$5:$AX$467,$B244,'Grid GenerationQueue'!$AY$5:$AY$467,$C244)</f>
        <v>0</v>
      </c>
      <c r="BA244">
        <f>SUMIFS('Grid GenerationQueue'!AO$5:AO$467,'Grid GenerationQueue'!$AX$5:$AX$467,$B244,'Grid GenerationQueue'!$AY$5:$AY$467,$C244)</f>
        <v>0</v>
      </c>
      <c r="BB244">
        <f>SUMIFS('Grid GenerationQueue'!AP$5:AP$467,'Grid GenerationQueue'!$AX$5:$AX$467,$B244,'Grid GenerationQueue'!$AY$5:$AY$467,$C244)</f>
        <v>0</v>
      </c>
      <c r="BD244">
        <f>SUMIFS('Grid GenerationQueue'!AE$5:AE$467,'Grid GenerationQueue'!$AX$5:$AX$467,$B244,'Grid GenerationQueue'!$AY$5:$AY$467,$C244,'Grid GenerationQueue'!$BH$5:$BH$467,"Executed",'Grid GenerationQueue'!$BB$5:$BB$467,"&lt;"&amp;$BE$3)</f>
        <v>0</v>
      </c>
      <c r="BE244">
        <f>SUMIFS('Grid GenerationQueue'!AF$5:AF$467,'Grid GenerationQueue'!$AX$5:$AX$467,$B244,'Grid GenerationQueue'!$AY$5:$AY$467,$C244,'Grid GenerationQueue'!$BH$5:$BH$467,"Executed",'Grid GenerationQueue'!$BB$5:$BB$467,"&lt;"&amp;$BE$3)</f>
        <v>0</v>
      </c>
      <c r="BF244">
        <f>SUMIFS('Grid GenerationQueue'!AG$5:AG$467,'Grid GenerationQueue'!$AX$5:$AX$467,$B244,'Grid GenerationQueue'!$AY$5:$AY$467,$C244,'Grid GenerationQueue'!$BH$5:$BH$467,"Executed",'Grid GenerationQueue'!$BB$5:$BB$467,"&lt;"&amp;$BE$3)</f>
        <v>0</v>
      </c>
      <c r="BG244">
        <f>SUMIFS('Grid GenerationQueue'!AH$5:AH$467,'Grid GenerationQueue'!$AX$5:$AX$467,$B244,'Grid GenerationQueue'!$AY$5:$AY$467,$C244,'Grid GenerationQueue'!$BH$5:$BH$467,"Executed",'Grid GenerationQueue'!$BB$5:$BB$467,"&lt;"&amp;$BE$3)</f>
        <v>0</v>
      </c>
      <c r="BH244">
        <f>SUMIFS('Grid GenerationQueue'!AI$5:AI$467,'Grid GenerationQueue'!$AX$5:$AX$467,$B244,'Grid GenerationQueue'!$AY$5:$AY$467,$C244,'Grid GenerationQueue'!$BH$5:$BH$467,"Executed",'Grid GenerationQueue'!$BB$5:$BB$467,"&lt;"&amp;$BE$3)</f>
        <v>0</v>
      </c>
      <c r="BI244">
        <f>SUMIFS('Grid GenerationQueue'!AJ$5:AJ$467,'Grid GenerationQueue'!$AX$5:$AX$467,$B244,'Grid GenerationQueue'!$AY$5:$AY$467,$C244,'Grid GenerationQueue'!$BH$5:$BH$467,"Executed",'Grid GenerationQueue'!$BB$5:$BB$467,"&lt;"&amp;$BE$3)</f>
        <v>0</v>
      </c>
      <c r="BJ244">
        <f>SUMIFS('Grid GenerationQueue'!AK$5:AK$467,'Grid GenerationQueue'!$AX$5:$AX$467,$B244,'Grid GenerationQueue'!$AY$5:$AY$467,$C244,'Grid GenerationQueue'!$BH$5:$BH$467,"Executed",'Grid GenerationQueue'!$BB$5:$BB$467,"&lt;"&amp;$BE$3)</f>
        <v>0</v>
      </c>
      <c r="BK244">
        <f>SUMIFS('Grid GenerationQueue'!AL$5:AL$467,'Grid GenerationQueue'!$AX$5:$AX$467,$B244,'Grid GenerationQueue'!$AY$5:$AY$467,$C244,'Grid GenerationQueue'!$BH$5:$BH$467,"Executed",'Grid GenerationQueue'!$BB$5:$BB$467,"&lt;"&amp;$BE$3)</f>
        <v>0</v>
      </c>
      <c r="BL244">
        <f>SUMIFS('Grid GenerationQueue'!AM$5:AM$467,'Grid GenerationQueue'!$AX$5:$AX$467,$B244,'Grid GenerationQueue'!$AY$5:$AY$467,$C244,'Grid GenerationQueue'!$BH$5:$BH$467,"Executed",'Grid GenerationQueue'!$BB$5:$BB$467,"&lt;"&amp;$BE$3)</f>
        <v>0</v>
      </c>
      <c r="BM244">
        <f>SUMIFS('Grid GenerationQueue'!AN$5:AN$467,'Grid GenerationQueue'!$AX$5:$AX$467,$B244,'Grid GenerationQueue'!$AY$5:$AY$467,$C244,'Grid GenerationQueue'!$BH$5:$BH$467,"Executed",'Grid GenerationQueue'!$BB$5:$BB$467,"&lt;"&amp;$BE$3)</f>
        <v>0</v>
      </c>
      <c r="BN244">
        <f>SUMIFS('Grid GenerationQueue'!AO$5:AO$467,'Grid GenerationQueue'!$AX$5:$AX$467,$B244,'Grid GenerationQueue'!$AY$5:$AY$467,$C244,'Grid GenerationQueue'!$BH$5:$BH$467,"Executed",'Grid GenerationQueue'!$BB$5:$BB$467,"&lt;"&amp;$BE$3)</f>
        <v>0</v>
      </c>
      <c r="BO244">
        <f>SUMIFS('Grid GenerationQueue'!AP$5:AP$467,'Grid GenerationQueue'!$AX$5:$AX$467,$B244,'Grid GenerationQueue'!$AY$5:$AY$467,$C244,'Grid GenerationQueue'!$BH$5:$BH$467,"Executed",'Grid GenerationQueue'!$BB$5:$BB$467,"&lt;"&amp;$BE$3)</f>
        <v>0</v>
      </c>
      <c r="BQ244">
        <f>SUMIFS('Grid GenerationQueue'!AE$5:AE$467,'Grid GenerationQueue'!$AX$5:$AX$467,$B244,'Grid GenerationQueue'!$AY$5:$AY$467,$C244,'Grid GenerationQueue'!$BF$5:$BF$467,"&lt;&gt;"&amp;"",'Grid GenerationQueue'!$BB$5:$BB$467,"&lt;"&amp;$BE$3)</f>
        <v>0</v>
      </c>
      <c r="BR244">
        <f>SUMIFS('Grid GenerationQueue'!AF$5:AF$467,'Grid GenerationQueue'!$AX$5:$AX$467,$B244,'Grid GenerationQueue'!$AY$5:$AY$467,$C244,'Grid GenerationQueue'!$BF$5:$BF$467,"&lt;&gt;"&amp;"",'Grid GenerationQueue'!$BB$5:$BB$467,"&lt;"&amp;$BE$3)</f>
        <v>0</v>
      </c>
      <c r="BS244">
        <f>SUMIFS('Grid GenerationQueue'!AG$5:AG$467,'Grid GenerationQueue'!$AX$5:$AX$467,$B244,'Grid GenerationQueue'!$AY$5:$AY$467,$C244,'Grid GenerationQueue'!$BF$5:$BF$467,"&lt;&gt;"&amp;"",'Grid GenerationQueue'!$BB$5:$BB$467,"&lt;"&amp;$BE$3)</f>
        <v>0</v>
      </c>
      <c r="BT244">
        <f>SUMIFS('Grid GenerationQueue'!AH$5:AH$467,'Grid GenerationQueue'!$AX$5:$AX$467,$B244,'Grid GenerationQueue'!$AY$5:$AY$467,$C244,'Grid GenerationQueue'!$BF$5:$BF$467,"&lt;&gt;"&amp;"",'Grid GenerationQueue'!$BB$5:$BB$467,"&lt;"&amp;$BE$3)</f>
        <v>0</v>
      </c>
      <c r="BU244">
        <f>SUMIFS('Grid GenerationQueue'!AI$5:AI$467,'Grid GenerationQueue'!$AX$5:$AX$467,$B244,'Grid GenerationQueue'!$AY$5:$AY$467,$C244,'Grid GenerationQueue'!$BF$5:$BF$467,"&lt;&gt;"&amp;"",'Grid GenerationQueue'!$BB$5:$BB$467,"&lt;"&amp;$BE$3)</f>
        <v>0</v>
      </c>
      <c r="BV244">
        <f>SUMIFS('Grid GenerationQueue'!AJ$5:AJ$467,'Grid GenerationQueue'!$AX$5:$AX$467,$B244,'Grid GenerationQueue'!$AY$5:$AY$467,$C244,'Grid GenerationQueue'!$BF$5:$BF$467,"&lt;&gt;"&amp;"",'Grid GenerationQueue'!$BB$5:$BB$467,"&lt;"&amp;$BE$3)</f>
        <v>0</v>
      </c>
      <c r="BW244">
        <f>SUMIFS('Grid GenerationQueue'!AK$5:AK$467,'Grid GenerationQueue'!$AX$5:$AX$467,$B244,'Grid GenerationQueue'!$AY$5:$AY$467,$C244,'Grid GenerationQueue'!$BF$5:$BF$467,"&lt;&gt;"&amp;"",'Grid GenerationQueue'!$BB$5:$BB$467,"&lt;"&amp;$BE$3)</f>
        <v>0</v>
      </c>
      <c r="BX244">
        <f>SUMIFS('Grid GenerationQueue'!AL$5:AL$467,'Grid GenerationQueue'!$AX$5:$AX$467,$B244,'Grid GenerationQueue'!$AY$5:$AY$467,$C244,'Grid GenerationQueue'!$BF$5:$BF$467,"&lt;&gt;"&amp;"",'Grid GenerationQueue'!$BB$5:$BB$467,"&lt;"&amp;$BE$3)</f>
        <v>0</v>
      </c>
      <c r="BY244">
        <f>SUMIFS('Grid GenerationQueue'!AM$5:AM$467,'Grid GenerationQueue'!$AX$5:$AX$467,$B244,'Grid GenerationQueue'!$AY$5:$AY$467,$C244,'Grid GenerationQueue'!$BF$5:$BF$467,"&lt;&gt;"&amp;"",'Grid GenerationQueue'!$BB$5:$BB$467,"&lt;"&amp;$BE$3)</f>
        <v>0</v>
      </c>
      <c r="BZ244">
        <f>SUMIFS('Grid GenerationQueue'!AN$5:AN$467,'Grid GenerationQueue'!$AX$5:$AX$467,$B244,'Grid GenerationQueue'!$AY$5:$AY$467,$C244,'Grid GenerationQueue'!$BF$5:$BF$467,"&lt;&gt;"&amp;"",'Grid GenerationQueue'!$BB$5:$BB$467,"&lt;"&amp;$BE$3)</f>
        <v>0</v>
      </c>
      <c r="CA244">
        <f>SUMIFS('Grid GenerationQueue'!AO$5:AO$467,'Grid GenerationQueue'!$AX$5:$AX$467,$B244,'Grid GenerationQueue'!$AY$5:$AY$467,$C244,'Grid GenerationQueue'!$BF$5:$BF$467,"&lt;&gt;"&amp;"",'Grid GenerationQueue'!$BB$5:$BB$467,"&lt;"&amp;$BE$3)</f>
        <v>0</v>
      </c>
      <c r="CB244">
        <f>SUMIFS('Grid GenerationQueue'!AP$5:AP$467,'Grid GenerationQueue'!$AX$5:$AX$467,$B244,'Grid GenerationQueue'!$AY$5:$AY$467,$C244,'Grid GenerationQueue'!$BF$5:$BF$467,"&lt;&gt;"&amp;"",'Grid GenerationQueue'!$BB$5:$BB$467,"&lt;"&amp;$BE$3)</f>
        <v>0</v>
      </c>
      <c r="CD244">
        <f>SUMIFS('Grid GenerationQueue'!AE$5:AE$467,'Grid GenerationQueue'!$AX$5:$AX$467,$B244,'Grid GenerationQueue'!$AY$5:$AY$467,$C244,'Grid GenerationQueue'!$BB$5:$BB$467,"&lt;"&amp;$BE$3)</f>
        <v>0</v>
      </c>
      <c r="CE244">
        <f>SUMIFS('Grid GenerationQueue'!AF$5:AF$467,'Grid GenerationQueue'!$AX$5:$AX$467,$B244,'Grid GenerationQueue'!$AY$5:$AY$467,$C244,'Grid GenerationQueue'!$BB$5:$BB$467,"&lt;"&amp;$BE$3)</f>
        <v>0</v>
      </c>
      <c r="CF244">
        <f>SUMIFS('Grid GenerationQueue'!AG$5:AG$467,'Grid GenerationQueue'!$AX$5:$AX$467,$B244,'Grid GenerationQueue'!$AY$5:$AY$467,$C244,'Grid GenerationQueue'!$BB$5:$BB$467,"&lt;"&amp;$BE$3)</f>
        <v>0</v>
      </c>
      <c r="CG244">
        <f>SUMIFS('Grid GenerationQueue'!AH$5:AH$467,'Grid GenerationQueue'!$AX$5:$AX$467,$B244,'Grid GenerationQueue'!$AY$5:$AY$467,$C244,'Grid GenerationQueue'!$BB$5:$BB$467,"&lt;"&amp;$BE$3)</f>
        <v>0</v>
      </c>
      <c r="CH244">
        <f>SUMIFS('Grid GenerationQueue'!AI$5:AI$467,'Grid GenerationQueue'!$AX$5:$AX$467,$B244,'Grid GenerationQueue'!$AY$5:$AY$467,$C244,'Grid GenerationQueue'!$BB$5:$BB$467,"&lt;"&amp;$BE$3)</f>
        <v>0</v>
      </c>
      <c r="CI244">
        <f>SUMIFS('Grid GenerationQueue'!AJ$5:AJ$467,'Grid GenerationQueue'!$AX$5:$AX$467,$B244,'Grid GenerationQueue'!$AY$5:$AY$467,$C244,'Grid GenerationQueue'!$BB$5:$BB$467,"&lt;"&amp;$BE$3)</f>
        <v>0</v>
      </c>
      <c r="CJ244">
        <f>SUMIFS('Grid GenerationQueue'!AK$5:AK$467,'Grid GenerationQueue'!$AX$5:$AX$467,$B244,'Grid GenerationQueue'!$AY$5:$AY$467,$C244,'Grid GenerationQueue'!$BB$5:$BB$467,"&lt;"&amp;$BE$3)</f>
        <v>0</v>
      </c>
      <c r="CK244">
        <f>SUMIFS('Grid GenerationQueue'!AL$5:AL$467,'Grid GenerationQueue'!$AX$5:$AX$467,$B244,'Grid GenerationQueue'!$AY$5:$AY$467,$C244,'Grid GenerationQueue'!$BB$5:$BB$467,"&lt;"&amp;$BE$3)</f>
        <v>0</v>
      </c>
      <c r="CL244">
        <f>SUMIFS('Grid GenerationQueue'!AM$5:AM$467,'Grid GenerationQueue'!$AX$5:$AX$467,$B244,'Grid GenerationQueue'!$AY$5:$AY$467,$C244,'Grid GenerationQueue'!$BB$5:$BB$467,"&lt;"&amp;$BE$3)</f>
        <v>0</v>
      </c>
      <c r="CM244">
        <f>SUMIFS('Grid GenerationQueue'!AN$5:AN$467,'Grid GenerationQueue'!$AX$5:$AX$467,$B244,'Grid GenerationQueue'!$AY$5:$AY$467,$C244,'Grid GenerationQueue'!$BB$5:$BB$467,"&lt;"&amp;$BE$3)</f>
        <v>0</v>
      </c>
      <c r="CN244">
        <f>SUMIFS('Grid GenerationQueue'!AO$5:AO$467,'Grid GenerationQueue'!$AX$5:$AX$467,$B244,'Grid GenerationQueue'!$AY$5:$AY$467,$C244,'Grid GenerationQueue'!$BB$5:$BB$467,"&lt;"&amp;$BE$3)</f>
        <v>0</v>
      </c>
      <c r="CO244">
        <f>SUMIFS('Grid GenerationQueue'!AP$5:AP$467,'Grid GenerationQueue'!$AX$5:$AX$467,$B244,'Grid GenerationQueue'!$AY$5:$AY$467,$C244,'Grid GenerationQueue'!$BB$5:$BB$467,"&lt;"&amp;$BE$3)</f>
        <v>0</v>
      </c>
    </row>
    <row r="245" spans="1:93" x14ac:dyDescent="0.35">
      <c r="A245" t="s">
        <v>4644</v>
      </c>
      <c r="B245" t="s">
        <v>3933</v>
      </c>
      <c r="C245">
        <v>115</v>
      </c>
      <c r="D245">
        <f>SUMIFS('Grid GenerationQueue'!AE$5:AE$467,'Grid GenerationQueue'!$AX$5:$AX$467,$B245,'Grid GenerationQueue'!$AY$5:$AY$467,$C245,'Grid GenerationQueue'!$BI$5:$BI$467,"&lt;4")</f>
        <v>0</v>
      </c>
      <c r="E245">
        <f>SUMIFS('Grid GenerationQueue'!AF$5:AF$467,'Grid GenerationQueue'!$AX$5:$AX$467,$B245,'Grid GenerationQueue'!$AY$5:$AY$467,$C245,'Grid GenerationQueue'!$BI$5:$BI$467,"&lt;4")</f>
        <v>0</v>
      </c>
      <c r="F245">
        <f>SUMIFS('Grid GenerationQueue'!AG$5:AG$467,'Grid GenerationQueue'!$AX$5:$AX$467,$B245,'Grid GenerationQueue'!$AY$5:$AY$467,$C245,'Grid GenerationQueue'!$BI$5:$BI$467,"&lt;4")</f>
        <v>0</v>
      </c>
      <c r="G245">
        <f>SUMIFS('Grid GenerationQueue'!AH$5:AH$467,'Grid GenerationQueue'!$AX$5:$AX$467,$B245,'Grid GenerationQueue'!$AY$5:$AY$467,$C245,'Grid GenerationQueue'!$BI$5:$BI$467,"&lt;4")</f>
        <v>0</v>
      </c>
      <c r="H245">
        <f>SUMIFS('Grid GenerationQueue'!AI$5:AI$467,'Grid GenerationQueue'!$AX$5:$AX$467,$B245,'Grid GenerationQueue'!$AY$5:$AY$467,$C245,'Grid GenerationQueue'!$BI$5:$BI$467,"&lt;4")</f>
        <v>0</v>
      </c>
      <c r="I245">
        <f>SUMIFS('Grid GenerationQueue'!AJ$5:AJ$467,'Grid GenerationQueue'!$AX$5:$AX$467,$B245,'Grid GenerationQueue'!$AY$5:$AY$467,$C245,'Grid GenerationQueue'!$BI$5:$BI$467,"&lt;4")</f>
        <v>0</v>
      </c>
      <c r="J245">
        <f>SUMIFS('Grid GenerationQueue'!AK$5:AK$467,'Grid GenerationQueue'!$AX$5:$AX$467,$B245,'Grid GenerationQueue'!$AY$5:$AY$467,$C245,'Grid GenerationQueue'!$BI$5:$BI$467,"&lt;4")</f>
        <v>0</v>
      </c>
      <c r="K245">
        <f>SUMIFS('Grid GenerationQueue'!AL$5:AL$467,'Grid GenerationQueue'!$AX$5:$AX$467,$B245,'Grid GenerationQueue'!$AY$5:$AY$467,$C245,'Grid GenerationQueue'!$BI$5:$BI$467,"&lt;4")</f>
        <v>0</v>
      </c>
      <c r="L245">
        <f>SUMIFS('Grid GenerationQueue'!AM$5:AM$467,'Grid GenerationQueue'!$AX$5:$AX$467,$B245,'Grid GenerationQueue'!$AY$5:$AY$467,$C245,'Grid GenerationQueue'!$BI$5:$BI$467,"&lt;4")</f>
        <v>0</v>
      </c>
      <c r="M245">
        <f>SUMIFS('Grid GenerationQueue'!AN$5:AN$467,'Grid GenerationQueue'!$AX$5:$AX$467,$B245,'Grid GenerationQueue'!$AY$5:$AY$467,$C245,'Grid GenerationQueue'!$BI$5:$BI$467,"&lt;4")</f>
        <v>0</v>
      </c>
      <c r="N245">
        <f>SUMIFS('Grid GenerationQueue'!AO$5:AO$467,'Grid GenerationQueue'!$AX$5:$AX$467,$B245,'Grid GenerationQueue'!$AY$5:$AY$467,$C245,'Grid GenerationQueue'!$BI$5:$BI$467,"&lt;4")</f>
        <v>0</v>
      </c>
      <c r="O245">
        <f>SUMIFS('Grid GenerationQueue'!AP$5:AP$467,'Grid GenerationQueue'!$AX$5:$AX$467,$B245,'Grid GenerationQueue'!$AY$5:$AY$467,$C245,'Grid GenerationQueue'!$BI$5:$BI$467,"&lt;4")</f>
        <v>0</v>
      </c>
      <c r="Q245">
        <f>SUMIFS('Grid GenerationQueue'!AE$5:AE$467,'Grid GenerationQueue'!$AX$5:$AX$467,$B245,'Grid GenerationQueue'!$AY$5:$AY$467,$C245,'Grid GenerationQueue'!$BH$5:$BH$467,"Executed")</f>
        <v>0</v>
      </c>
      <c r="R245">
        <f>SUMIFS('Grid GenerationQueue'!AF$5:AF$467,'Grid GenerationQueue'!$AX$5:$AX$467,$B245,'Grid GenerationQueue'!$AY$5:$AY$467,$C245,'Grid GenerationQueue'!$BH$5:$BH$467,"Executed")</f>
        <v>0</v>
      </c>
      <c r="S245">
        <f>SUMIFS('Grid GenerationQueue'!AG$5:AG$467,'Grid GenerationQueue'!$AX$5:$AX$467,$B245,'Grid GenerationQueue'!$AY$5:$AY$467,$C245,'Grid GenerationQueue'!$BH$5:$BH$467,"Executed")</f>
        <v>0</v>
      </c>
      <c r="T245">
        <f>SUMIFS('Grid GenerationQueue'!AH$5:AH$467,'Grid GenerationQueue'!$AX$5:$AX$467,$B245,'Grid GenerationQueue'!$AY$5:$AY$467,$C245,'Grid GenerationQueue'!$BH$5:$BH$467,"Executed")</f>
        <v>0</v>
      </c>
      <c r="U245">
        <f>SUMIFS('Grid GenerationQueue'!AI$5:AI$467,'Grid GenerationQueue'!$AX$5:$AX$467,$B245,'Grid GenerationQueue'!$AY$5:$AY$467,$C245,'Grid GenerationQueue'!$BH$5:$BH$467,"Executed")</f>
        <v>0</v>
      </c>
      <c r="V245">
        <f>SUMIFS('Grid GenerationQueue'!AJ$5:AJ$467,'Grid GenerationQueue'!$AX$5:$AX$467,$B245,'Grid GenerationQueue'!$AY$5:$AY$467,$C245,'Grid GenerationQueue'!$BH$5:$BH$467,"Executed")</f>
        <v>0</v>
      </c>
      <c r="W245">
        <f>SUMIFS('Grid GenerationQueue'!AK$5:AK$467,'Grid GenerationQueue'!$AX$5:$AX$467,$B245,'Grid GenerationQueue'!$AY$5:$AY$467,$C245,'Grid GenerationQueue'!$BH$5:$BH$467,"Executed")</f>
        <v>0</v>
      </c>
      <c r="X245">
        <f>SUMIFS('Grid GenerationQueue'!AL$5:AL$467,'Grid GenerationQueue'!$AX$5:$AX$467,$B245,'Grid GenerationQueue'!$AY$5:$AY$467,$C245,'Grid GenerationQueue'!$BH$5:$BH$467,"Executed")</f>
        <v>0</v>
      </c>
      <c r="Y245">
        <f>SUMIFS('Grid GenerationQueue'!AM$5:AM$467,'Grid GenerationQueue'!$AX$5:$AX$467,$B245,'Grid GenerationQueue'!$AY$5:$AY$467,$C245,'Grid GenerationQueue'!$BH$5:$BH$467,"Executed")</f>
        <v>0</v>
      </c>
      <c r="Z245">
        <f>SUMIFS('Grid GenerationQueue'!AN$5:AN$467,'Grid GenerationQueue'!$AX$5:$AX$467,$B245,'Grid GenerationQueue'!$AY$5:$AY$467,$C245,'Grid GenerationQueue'!$BH$5:$BH$467,"Executed")</f>
        <v>0</v>
      </c>
      <c r="AA245">
        <f>SUMIFS('Grid GenerationQueue'!AO$5:AO$467,'Grid GenerationQueue'!$AX$5:$AX$467,$B245,'Grid GenerationQueue'!$AY$5:$AY$467,$C245,'Grid GenerationQueue'!$BH$5:$BH$467,"Executed")</f>
        <v>0</v>
      </c>
      <c r="AB245">
        <f>SUMIFS('Grid GenerationQueue'!AP$5:AP$467,'Grid GenerationQueue'!$AX$5:$AX$467,$B245,'Grid GenerationQueue'!$AY$5:$AY$467,$C245,'Grid GenerationQueue'!$BH$5:$BH$467,"Executed")</f>
        <v>0</v>
      </c>
      <c r="AD245">
        <f>SUMIFS('Grid GenerationQueue'!AE$5:AE$467,'Grid GenerationQueue'!$AX$5:$AX$467,$B245,'Grid GenerationQueue'!$AY$5:$AY$467,$C245,'Grid GenerationQueue'!$BF$5:$BF$467,"&lt;&gt;"&amp;"")</f>
        <v>0</v>
      </c>
      <c r="AE245">
        <f>SUMIFS('Grid GenerationQueue'!AF$5:AF$467,'Grid GenerationQueue'!$AX$5:$AX$467,$B245,'Grid GenerationQueue'!$AY$5:$AY$467,$C245,'Grid GenerationQueue'!$BF$5:$BF$467,"&lt;&gt;"&amp;"")</f>
        <v>0</v>
      </c>
      <c r="AF245">
        <f>SUMIFS('Grid GenerationQueue'!AG$5:AG$467,'Grid GenerationQueue'!$AX$5:$AX$467,$B245,'Grid GenerationQueue'!$AY$5:$AY$467,$C245,'Grid GenerationQueue'!$BF$5:$BF$467,"&lt;&gt;"&amp;"")</f>
        <v>0</v>
      </c>
      <c r="AG245">
        <f>SUMIFS('Grid GenerationQueue'!AH$5:AH$467,'Grid GenerationQueue'!$AX$5:$AX$467,$B245,'Grid GenerationQueue'!$AY$5:$AY$467,$C245,'Grid GenerationQueue'!$BF$5:$BF$467,"&lt;&gt;"&amp;"")</f>
        <v>0</v>
      </c>
      <c r="AH245">
        <f>SUMIFS('Grid GenerationQueue'!AI$5:AI$467,'Grid GenerationQueue'!$AX$5:$AX$467,$B245,'Grid GenerationQueue'!$AY$5:$AY$467,$C245,'Grid GenerationQueue'!$BF$5:$BF$467,"&lt;&gt;"&amp;"")</f>
        <v>0</v>
      </c>
      <c r="AI245">
        <f>SUMIFS('Grid GenerationQueue'!AJ$5:AJ$467,'Grid GenerationQueue'!$AX$5:$AX$467,$B245,'Grid GenerationQueue'!$AY$5:$AY$467,$C245,'Grid GenerationQueue'!$BF$5:$BF$467,"&lt;&gt;"&amp;"")</f>
        <v>0</v>
      </c>
      <c r="AJ245">
        <f>SUMIFS('Grid GenerationQueue'!AK$5:AK$467,'Grid GenerationQueue'!$AX$5:$AX$467,$B245,'Grid GenerationQueue'!$AY$5:$AY$467,$C245,'Grid GenerationQueue'!$BF$5:$BF$467,"&lt;&gt;"&amp;"")</f>
        <v>0</v>
      </c>
      <c r="AK245">
        <f>SUMIFS('Grid GenerationQueue'!AL$5:AL$467,'Grid GenerationQueue'!$AX$5:$AX$467,$B245,'Grid GenerationQueue'!$AY$5:$AY$467,$C245,'Grid GenerationQueue'!$BF$5:$BF$467,"&lt;&gt;"&amp;"")</f>
        <v>0</v>
      </c>
      <c r="AL245">
        <f>SUMIFS('Grid GenerationQueue'!AM$5:AM$467,'Grid GenerationQueue'!$AX$5:$AX$467,$B245,'Grid GenerationQueue'!$AY$5:$AY$467,$C245,'Grid GenerationQueue'!$BF$5:$BF$467,"&lt;&gt;"&amp;"")</f>
        <v>0</v>
      </c>
      <c r="AM245">
        <f>SUMIFS('Grid GenerationQueue'!AN$5:AN$467,'Grid GenerationQueue'!$AX$5:$AX$467,$B245,'Grid GenerationQueue'!$AY$5:$AY$467,$C245,'Grid GenerationQueue'!$BF$5:$BF$467,"&lt;&gt;"&amp;"")</f>
        <v>0</v>
      </c>
      <c r="AN245">
        <f>SUMIFS('Grid GenerationQueue'!AO$5:AO$467,'Grid GenerationQueue'!$AX$5:$AX$467,$B245,'Grid GenerationQueue'!$AY$5:$AY$467,$C245,'Grid GenerationQueue'!$BF$5:$BF$467,"&lt;&gt;"&amp;"")</f>
        <v>0</v>
      </c>
      <c r="AO245">
        <f>SUMIFS('Grid GenerationQueue'!AP$5:AP$467,'Grid GenerationQueue'!$AX$5:$AX$467,$B245,'Grid GenerationQueue'!$AY$5:$AY$467,$C245,'Grid GenerationQueue'!$BF$5:$BF$467,"&lt;&gt;"&amp;"")</f>
        <v>0</v>
      </c>
      <c r="AQ245">
        <f>SUMIFS('Grid GenerationQueue'!AE$5:AE$467,'Grid GenerationQueue'!$AX$5:$AX$467,$B245,'Grid GenerationQueue'!$AY$5:$AY$467,$C245)</f>
        <v>0</v>
      </c>
      <c r="AR245">
        <f>SUMIFS('Grid GenerationQueue'!AF$5:AF$467,'Grid GenerationQueue'!$AX$5:$AX$467,$B245,'Grid GenerationQueue'!$AY$5:$AY$467,$C245)</f>
        <v>0</v>
      </c>
      <c r="AS245">
        <f>SUMIFS('Grid GenerationQueue'!AG$5:AG$467,'Grid GenerationQueue'!$AX$5:$AX$467,$B245,'Grid GenerationQueue'!$AY$5:$AY$467,$C245)</f>
        <v>0</v>
      </c>
      <c r="AT245">
        <f>SUMIFS('Grid GenerationQueue'!AH$5:AH$467,'Grid GenerationQueue'!$AX$5:$AX$467,$B245,'Grid GenerationQueue'!$AY$5:$AY$467,$C245)</f>
        <v>0</v>
      </c>
      <c r="AU245">
        <f>SUMIFS('Grid GenerationQueue'!AI$5:AI$467,'Grid GenerationQueue'!$AX$5:$AX$467,$B245,'Grid GenerationQueue'!$AY$5:$AY$467,$C245)</f>
        <v>0</v>
      </c>
      <c r="AV245">
        <f>SUMIFS('Grid GenerationQueue'!AJ$5:AJ$467,'Grid GenerationQueue'!$AX$5:$AX$467,$B245,'Grid GenerationQueue'!$AY$5:$AY$467,$C245)</f>
        <v>0</v>
      </c>
      <c r="AW245">
        <f>SUMIFS('Grid GenerationQueue'!AK$5:AK$467,'Grid GenerationQueue'!$AX$5:$AX$467,$B245,'Grid GenerationQueue'!$AY$5:$AY$467,$C245)</f>
        <v>0</v>
      </c>
      <c r="AX245">
        <f>SUMIFS('Grid GenerationQueue'!AL$5:AL$467,'Grid GenerationQueue'!$AX$5:$AX$467,$B245,'Grid GenerationQueue'!$AY$5:$AY$467,$C245)</f>
        <v>0</v>
      </c>
      <c r="AY245">
        <f>SUMIFS('Grid GenerationQueue'!AM$5:AM$467,'Grid GenerationQueue'!$AX$5:$AX$467,$B245,'Grid GenerationQueue'!$AY$5:$AY$467,$C245)</f>
        <v>0</v>
      </c>
      <c r="AZ245">
        <f>SUMIFS('Grid GenerationQueue'!AN$5:AN$467,'Grid GenerationQueue'!$AX$5:$AX$467,$B245,'Grid GenerationQueue'!$AY$5:$AY$467,$C245)</f>
        <v>0</v>
      </c>
      <c r="BA245">
        <f>SUMIFS('Grid GenerationQueue'!AO$5:AO$467,'Grid GenerationQueue'!$AX$5:$AX$467,$B245,'Grid GenerationQueue'!$AY$5:$AY$467,$C245)</f>
        <v>0</v>
      </c>
      <c r="BB245">
        <f>SUMIFS('Grid GenerationQueue'!AP$5:AP$467,'Grid GenerationQueue'!$AX$5:$AX$467,$B245,'Grid GenerationQueue'!$AY$5:$AY$467,$C245)</f>
        <v>0</v>
      </c>
      <c r="BD245">
        <f>SUMIFS('Grid GenerationQueue'!AE$5:AE$467,'Grid GenerationQueue'!$AX$5:$AX$467,$B245,'Grid GenerationQueue'!$AY$5:$AY$467,$C245,'Grid GenerationQueue'!$BH$5:$BH$467,"Executed",'Grid GenerationQueue'!$BB$5:$BB$467,"&lt;"&amp;$BE$3)</f>
        <v>0</v>
      </c>
      <c r="BE245">
        <f>SUMIFS('Grid GenerationQueue'!AF$5:AF$467,'Grid GenerationQueue'!$AX$5:$AX$467,$B245,'Grid GenerationQueue'!$AY$5:$AY$467,$C245,'Grid GenerationQueue'!$BH$5:$BH$467,"Executed",'Grid GenerationQueue'!$BB$5:$BB$467,"&lt;"&amp;$BE$3)</f>
        <v>0</v>
      </c>
      <c r="BF245">
        <f>SUMIFS('Grid GenerationQueue'!AG$5:AG$467,'Grid GenerationQueue'!$AX$5:$AX$467,$B245,'Grid GenerationQueue'!$AY$5:$AY$467,$C245,'Grid GenerationQueue'!$BH$5:$BH$467,"Executed",'Grid GenerationQueue'!$BB$5:$BB$467,"&lt;"&amp;$BE$3)</f>
        <v>0</v>
      </c>
      <c r="BG245">
        <f>SUMIFS('Grid GenerationQueue'!AH$5:AH$467,'Grid GenerationQueue'!$AX$5:$AX$467,$B245,'Grid GenerationQueue'!$AY$5:$AY$467,$C245,'Grid GenerationQueue'!$BH$5:$BH$467,"Executed",'Grid GenerationQueue'!$BB$5:$BB$467,"&lt;"&amp;$BE$3)</f>
        <v>0</v>
      </c>
      <c r="BH245">
        <f>SUMIFS('Grid GenerationQueue'!AI$5:AI$467,'Grid GenerationQueue'!$AX$5:$AX$467,$B245,'Grid GenerationQueue'!$AY$5:$AY$467,$C245,'Grid GenerationQueue'!$BH$5:$BH$467,"Executed",'Grid GenerationQueue'!$BB$5:$BB$467,"&lt;"&amp;$BE$3)</f>
        <v>0</v>
      </c>
      <c r="BI245">
        <f>SUMIFS('Grid GenerationQueue'!AJ$5:AJ$467,'Grid GenerationQueue'!$AX$5:$AX$467,$B245,'Grid GenerationQueue'!$AY$5:$AY$467,$C245,'Grid GenerationQueue'!$BH$5:$BH$467,"Executed",'Grid GenerationQueue'!$BB$5:$BB$467,"&lt;"&amp;$BE$3)</f>
        <v>0</v>
      </c>
      <c r="BJ245">
        <f>SUMIFS('Grid GenerationQueue'!AK$5:AK$467,'Grid GenerationQueue'!$AX$5:$AX$467,$B245,'Grid GenerationQueue'!$AY$5:$AY$467,$C245,'Grid GenerationQueue'!$BH$5:$BH$467,"Executed",'Grid GenerationQueue'!$BB$5:$BB$467,"&lt;"&amp;$BE$3)</f>
        <v>0</v>
      </c>
      <c r="BK245">
        <f>SUMIFS('Grid GenerationQueue'!AL$5:AL$467,'Grid GenerationQueue'!$AX$5:$AX$467,$B245,'Grid GenerationQueue'!$AY$5:$AY$467,$C245,'Grid GenerationQueue'!$BH$5:$BH$467,"Executed",'Grid GenerationQueue'!$BB$5:$BB$467,"&lt;"&amp;$BE$3)</f>
        <v>0</v>
      </c>
      <c r="BL245">
        <f>SUMIFS('Grid GenerationQueue'!AM$5:AM$467,'Grid GenerationQueue'!$AX$5:$AX$467,$B245,'Grid GenerationQueue'!$AY$5:$AY$467,$C245,'Grid GenerationQueue'!$BH$5:$BH$467,"Executed",'Grid GenerationQueue'!$BB$5:$BB$467,"&lt;"&amp;$BE$3)</f>
        <v>0</v>
      </c>
      <c r="BM245">
        <f>SUMIFS('Grid GenerationQueue'!AN$5:AN$467,'Grid GenerationQueue'!$AX$5:$AX$467,$B245,'Grid GenerationQueue'!$AY$5:$AY$467,$C245,'Grid GenerationQueue'!$BH$5:$BH$467,"Executed",'Grid GenerationQueue'!$BB$5:$BB$467,"&lt;"&amp;$BE$3)</f>
        <v>0</v>
      </c>
      <c r="BN245">
        <f>SUMIFS('Grid GenerationQueue'!AO$5:AO$467,'Grid GenerationQueue'!$AX$5:$AX$467,$B245,'Grid GenerationQueue'!$AY$5:$AY$467,$C245,'Grid GenerationQueue'!$BH$5:$BH$467,"Executed",'Grid GenerationQueue'!$BB$5:$BB$467,"&lt;"&amp;$BE$3)</f>
        <v>0</v>
      </c>
      <c r="BO245">
        <f>SUMIFS('Grid GenerationQueue'!AP$5:AP$467,'Grid GenerationQueue'!$AX$5:$AX$467,$B245,'Grid GenerationQueue'!$AY$5:$AY$467,$C245,'Grid GenerationQueue'!$BH$5:$BH$467,"Executed",'Grid GenerationQueue'!$BB$5:$BB$467,"&lt;"&amp;$BE$3)</f>
        <v>0</v>
      </c>
      <c r="BQ245">
        <f>SUMIFS('Grid GenerationQueue'!AE$5:AE$467,'Grid GenerationQueue'!$AX$5:$AX$467,$B245,'Grid GenerationQueue'!$AY$5:$AY$467,$C245,'Grid GenerationQueue'!$BF$5:$BF$467,"&lt;&gt;"&amp;"",'Grid GenerationQueue'!$BB$5:$BB$467,"&lt;"&amp;$BE$3)</f>
        <v>0</v>
      </c>
      <c r="BR245">
        <f>SUMIFS('Grid GenerationQueue'!AF$5:AF$467,'Grid GenerationQueue'!$AX$5:$AX$467,$B245,'Grid GenerationQueue'!$AY$5:$AY$467,$C245,'Grid GenerationQueue'!$BF$5:$BF$467,"&lt;&gt;"&amp;"",'Grid GenerationQueue'!$BB$5:$BB$467,"&lt;"&amp;$BE$3)</f>
        <v>0</v>
      </c>
      <c r="BS245">
        <f>SUMIFS('Grid GenerationQueue'!AG$5:AG$467,'Grid GenerationQueue'!$AX$5:$AX$467,$B245,'Grid GenerationQueue'!$AY$5:$AY$467,$C245,'Grid GenerationQueue'!$BF$5:$BF$467,"&lt;&gt;"&amp;"",'Grid GenerationQueue'!$BB$5:$BB$467,"&lt;"&amp;$BE$3)</f>
        <v>0</v>
      </c>
      <c r="BT245">
        <f>SUMIFS('Grid GenerationQueue'!AH$5:AH$467,'Grid GenerationQueue'!$AX$5:$AX$467,$B245,'Grid GenerationQueue'!$AY$5:$AY$467,$C245,'Grid GenerationQueue'!$BF$5:$BF$467,"&lt;&gt;"&amp;"",'Grid GenerationQueue'!$BB$5:$BB$467,"&lt;"&amp;$BE$3)</f>
        <v>0</v>
      </c>
      <c r="BU245">
        <f>SUMIFS('Grid GenerationQueue'!AI$5:AI$467,'Grid GenerationQueue'!$AX$5:$AX$467,$B245,'Grid GenerationQueue'!$AY$5:$AY$467,$C245,'Grid GenerationQueue'!$BF$5:$BF$467,"&lt;&gt;"&amp;"",'Grid GenerationQueue'!$BB$5:$BB$467,"&lt;"&amp;$BE$3)</f>
        <v>0</v>
      </c>
      <c r="BV245">
        <f>SUMIFS('Grid GenerationQueue'!AJ$5:AJ$467,'Grid GenerationQueue'!$AX$5:$AX$467,$B245,'Grid GenerationQueue'!$AY$5:$AY$467,$C245,'Grid GenerationQueue'!$BF$5:$BF$467,"&lt;&gt;"&amp;"",'Grid GenerationQueue'!$BB$5:$BB$467,"&lt;"&amp;$BE$3)</f>
        <v>0</v>
      </c>
      <c r="BW245">
        <f>SUMIFS('Grid GenerationQueue'!AK$5:AK$467,'Grid GenerationQueue'!$AX$5:$AX$467,$B245,'Grid GenerationQueue'!$AY$5:$AY$467,$C245,'Grid GenerationQueue'!$BF$5:$BF$467,"&lt;&gt;"&amp;"",'Grid GenerationQueue'!$BB$5:$BB$467,"&lt;"&amp;$BE$3)</f>
        <v>0</v>
      </c>
      <c r="BX245">
        <f>SUMIFS('Grid GenerationQueue'!AL$5:AL$467,'Grid GenerationQueue'!$AX$5:$AX$467,$B245,'Grid GenerationQueue'!$AY$5:$AY$467,$C245,'Grid GenerationQueue'!$BF$5:$BF$467,"&lt;&gt;"&amp;"",'Grid GenerationQueue'!$BB$5:$BB$467,"&lt;"&amp;$BE$3)</f>
        <v>0</v>
      </c>
      <c r="BY245">
        <f>SUMIFS('Grid GenerationQueue'!AM$5:AM$467,'Grid GenerationQueue'!$AX$5:$AX$467,$B245,'Grid GenerationQueue'!$AY$5:$AY$467,$C245,'Grid GenerationQueue'!$BF$5:$BF$467,"&lt;&gt;"&amp;"",'Grid GenerationQueue'!$BB$5:$BB$467,"&lt;"&amp;$BE$3)</f>
        <v>0</v>
      </c>
      <c r="BZ245">
        <f>SUMIFS('Grid GenerationQueue'!AN$5:AN$467,'Grid GenerationQueue'!$AX$5:$AX$467,$B245,'Grid GenerationQueue'!$AY$5:$AY$467,$C245,'Grid GenerationQueue'!$BF$5:$BF$467,"&lt;&gt;"&amp;"",'Grid GenerationQueue'!$BB$5:$BB$467,"&lt;"&amp;$BE$3)</f>
        <v>0</v>
      </c>
      <c r="CA245">
        <f>SUMIFS('Grid GenerationQueue'!AO$5:AO$467,'Grid GenerationQueue'!$AX$5:$AX$467,$B245,'Grid GenerationQueue'!$AY$5:$AY$467,$C245,'Grid GenerationQueue'!$BF$5:$BF$467,"&lt;&gt;"&amp;"",'Grid GenerationQueue'!$BB$5:$BB$467,"&lt;"&amp;$BE$3)</f>
        <v>0</v>
      </c>
      <c r="CB245">
        <f>SUMIFS('Grid GenerationQueue'!AP$5:AP$467,'Grid GenerationQueue'!$AX$5:$AX$467,$B245,'Grid GenerationQueue'!$AY$5:$AY$467,$C245,'Grid GenerationQueue'!$BF$5:$BF$467,"&lt;&gt;"&amp;"",'Grid GenerationQueue'!$BB$5:$BB$467,"&lt;"&amp;$BE$3)</f>
        <v>0</v>
      </c>
      <c r="CD245">
        <f>SUMIFS('Grid GenerationQueue'!AE$5:AE$467,'Grid GenerationQueue'!$AX$5:$AX$467,$B245,'Grid GenerationQueue'!$AY$5:$AY$467,$C245,'Grid GenerationQueue'!$BB$5:$BB$467,"&lt;"&amp;$BE$3)</f>
        <v>0</v>
      </c>
      <c r="CE245">
        <f>SUMIFS('Grid GenerationQueue'!AF$5:AF$467,'Grid GenerationQueue'!$AX$5:$AX$467,$B245,'Grid GenerationQueue'!$AY$5:$AY$467,$C245,'Grid GenerationQueue'!$BB$5:$BB$467,"&lt;"&amp;$BE$3)</f>
        <v>0</v>
      </c>
      <c r="CF245">
        <f>SUMIFS('Grid GenerationQueue'!AG$5:AG$467,'Grid GenerationQueue'!$AX$5:$AX$467,$B245,'Grid GenerationQueue'!$AY$5:$AY$467,$C245,'Grid GenerationQueue'!$BB$5:$BB$467,"&lt;"&amp;$BE$3)</f>
        <v>0</v>
      </c>
      <c r="CG245">
        <f>SUMIFS('Grid GenerationQueue'!AH$5:AH$467,'Grid GenerationQueue'!$AX$5:$AX$467,$B245,'Grid GenerationQueue'!$AY$5:$AY$467,$C245,'Grid GenerationQueue'!$BB$5:$BB$467,"&lt;"&amp;$BE$3)</f>
        <v>0</v>
      </c>
      <c r="CH245">
        <f>SUMIFS('Grid GenerationQueue'!AI$5:AI$467,'Grid GenerationQueue'!$AX$5:$AX$467,$B245,'Grid GenerationQueue'!$AY$5:$AY$467,$C245,'Grid GenerationQueue'!$BB$5:$BB$467,"&lt;"&amp;$BE$3)</f>
        <v>0</v>
      </c>
      <c r="CI245">
        <f>SUMIFS('Grid GenerationQueue'!AJ$5:AJ$467,'Grid GenerationQueue'!$AX$5:$AX$467,$B245,'Grid GenerationQueue'!$AY$5:$AY$467,$C245,'Grid GenerationQueue'!$BB$5:$BB$467,"&lt;"&amp;$BE$3)</f>
        <v>0</v>
      </c>
      <c r="CJ245">
        <f>SUMIFS('Grid GenerationQueue'!AK$5:AK$467,'Grid GenerationQueue'!$AX$5:$AX$467,$B245,'Grid GenerationQueue'!$AY$5:$AY$467,$C245,'Grid GenerationQueue'!$BB$5:$BB$467,"&lt;"&amp;$BE$3)</f>
        <v>0</v>
      </c>
      <c r="CK245">
        <f>SUMIFS('Grid GenerationQueue'!AL$5:AL$467,'Grid GenerationQueue'!$AX$5:$AX$467,$B245,'Grid GenerationQueue'!$AY$5:$AY$467,$C245,'Grid GenerationQueue'!$BB$5:$BB$467,"&lt;"&amp;$BE$3)</f>
        <v>0</v>
      </c>
      <c r="CL245">
        <f>SUMIFS('Grid GenerationQueue'!AM$5:AM$467,'Grid GenerationQueue'!$AX$5:$AX$467,$B245,'Grid GenerationQueue'!$AY$5:$AY$467,$C245,'Grid GenerationQueue'!$BB$5:$BB$467,"&lt;"&amp;$BE$3)</f>
        <v>0</v>
      </c>
      <c r="CM245">
        <f>SUMIFS('Grid GenerationQueue'!AN$5:AN$467,'Grid GenerationQueue'!$AX$5:$AX$467,$B245,'Grid GenerationQueue'!$AY$5:$AY$467,$C245,'Grid GenerationQueue'!$BB$5:$BB$467,"&lt;"&amp;$BE$3)</f>
        <v>0</v>
      </c>
      <c r="CN245">
        <f>SUMIFS('Grid GenerationQueue'!AO$5:AO$467,'Grid GenerationQueue'!$AX$5:$AX$467,$B245,'Grid GenerationQueue'!$AY$5:$AY$467,$C245,'Grid GenerationQueue'!$BB$5:$BB$467,"&lt;"&amp;$BE$3)</f>
        <v>0</v>
      </c>
      <c r="CO245">
        <f>SUMIFS('Grid GenerationQueue'!AP$5:AP$467,'Grid GenerationQueue'!$AX$5:$AX$467,$B245,'Grid GenerationQueue'!$AY$5:$AY$467,$C245,'Grid GenerationQueue'!$BB$5:$BB$467,"&lt;"&amp;$BE$3)</f>
        <v>0</v>
      </c>
    </row>
    <row r="246" spans="1:93" x14ac:dyDescent="0.35">
      <c r="A246" t="s">
        <v>4653</v>
      </c>
      <c r="B246" t="s">
        <v>4751</v>
      </c>
      <c r="C246">
        <v>500</v>
      </c>
      <c r="D246">
        <f>SUMIFS('Grid GenerationQueue'!AE$5:AE$467,'Grid GenerationQueue'!$AX$5:$AX$467,$B246,'Grid GenerationQueue'!$AY$5:$AY$467,$C246,'Grid GenerationQueue'!$BI$5:$BI$467,"&lt;4")</f>
        <v>0</v>
      </c>
      <c r="E246">
        <f>SUMIFS('Grid GenerationQueue'!AF$5:AF$467,'Grid GenerationQueue'!$AX$5:$AX$467,$B246,'Grid GenerationQueue'!$AY$5:$AY$467,$C246,'Grid GenerationQueue'!$BI$5:$BI$467,"&lt;4")</f>
        <v>0</v>
      </c>
      <c r="F246">
        <f>SUMIFS('Grid GenerationQueue'!AG$5:AG$467,'Grid GenerationQueue'!$AX$5:$AX$467,$B246,'Grid GenerationQueue'!$AY$5:$AY$467,$C246,'Grid GenerationQueue'!$BI$5:$BI$467,"&lt;4")</f>
        <v>0</v>
      </c>
      <c r="G246">
        <f>SUMIFS('Grid GenerationQueue'!AH$5:AH$467,'Grid GenerationQueue'!$AX$5:$AX$467,$B246,'Grid GenerationQueue'!$AY$5:$AY$467,$C246,'Grid GenerationQueue'!$BI$5:$BI$467,"&lt;4")</f>
        <v>0</v>
      </c>
      <c r="H246">
        <f>SUMIFS('Grid GenerationQueue'!AI$5:AI$467,'Grid GenerationQueue'!$AX$5:$AX$467,$B246,'Grid GenerationQueue'!$AY$5:$AY$467,$C246,'Grid GenerationQueue'!$BI$5:$BI$467,"&lt;4")</f>
        <v>0</v>
      </c>
      <c r="I246">
        <f>SUMIFS('Grid GenerationQueue'!AJ$5:AJ$467,'Grid GenerationQueue'!$AX$5:$AX$467,$B246,'Grid GenerationQueue'!$AY$5:$AY$467,$C246,'Grid GenerationQueue'!$BI$5:$BI$467,"&lt;4")</f>
        <v>0</v>
      </c>
      <c r="J246">
        <f>SUMIFS('Grid GenerationQueue'!AK$5:AK$467,'Grid GenerationQueue'!$AX$5:$AX$467,$B246,'Grid GenerationQueue'!$AY$5:$AY$467,$C246,'Grid GenerationQueue'!$BI$5:$BI$467,"&lt;4")</f>
        <v>0</v>
      </c>
      <c r="K246">
        <f>SUMIFS('Grid GenerationQueue'!AL$5:AL$467,'Grid GenerationQueue'!$AX$5:$AX$467,$B246,'Grid GenerationQueue'!$AY$5:$AY$467,$C246,'Grid GenerationQueue'!$BI$5:$BI$467,"&lt;4")</f>
        <v>0</v>
      </c>
      <c r="L246">
        <f>SUMIFS('Grid GenerationQueue'!AM$5:AM$467,'Grid GenerationQueue'!$AX$5:$AX$467,$B246,'Grid GenerationQueue'!$AY$5:$AY$467,$C246,'Grid GenerationQueue'!$BI$5:$BI$467,"&lt;4")</f>
        <v>0</v>
      </c>
      <c r="M246">
        <f>SUMIFS('Grid GenerationQueue'!AN$5:AN$467,'Grid GenerationQueue'!$AX$5:$AX$467,$B246,'Grid GenerationQueue'!$AY$5:$AY$467,$C246,'Grid GenerationQueue'!$BI$5:$BI$467,"&lt;4")</f>
        <v>0</v>
      </c>
      <c r="N246">
        <f>SUMIFS('Grid GenerationQueue'!AO$5:AO$467,'Grid GenerationQueue'!$AX$5:$AX$467,$B246,'Grid GenerationQueue'!$AY$5:$AY$467,$C246,'Grid GenerationQueue'!$BI$5:$BI$467,"&lt;4")</f>
        <v>0</v>
      </c>
      <c r="O246">
        <f>SUMIFS('Grid GenerationQueue'!AP$5:AP$467,'Grid GenerationQueue'!$AX$5:$AX$467,$B246,'Grid GenerationQueue'!$AY$5:$AY$467,$C246,'Grid GenerationQueue'!$BI$5:$BI$467,"&lt;4")</f>
        <v>0</v>
      </c>
      <c r="Q246">
        <f>SUMIFS('Grid GenerationQueue'!AE$5:AE$467,'Grid GenerationQueue'!$AX$5:$AX$467,$B246,'Grid GenerationQueue'!$AY$5:$AY$467,$C246,'Grid GenerationQueue'!$BH$5:$BH$467,"Executed")</f>
        <v>0</v>
      </c>
      <c r="R246">
        <f>SUMIFS('Grid GenerationQueue'!AF$5:AF$467,'Grid GenerationQueue'!$AX$5:$AX$467,$B246,'Grid GenerationQueue'!$AY$5:$AY$467,$C246,'Grid GenerationQueue'!$BH$5:$BH$467,"Executed")</f>
        <v>0</v>
      </c>
      <c r="S246">
        <f>SUMIFS('Grid GenerationQueue'!AG$5:AG$467,'Grid GenerationQueue'!$AX$5:$AX$467,$B246,'Grid GenerationQueue'!$AY$5:$AY$467,$C246,'Grid GenerationQueue'!$BH$5:$BH$467,"Executed")</f>
        <v>0</v>
      </c>
      <c r="T246">
        <f>SUMIFS('Grid GenerationQueue'!AH$5:AH$467,'Grid GenerationQueue'!$AX$5:$AX$467,$B246,'Grid GenerationQueue'!$AY$5:$AY$467,$C246,'Grid GenerationQueue'!$BH$5:$BH$467,"Executed")</f>
        <v>0</v>
      </c>
      <c r="U246">
        <f>SUMIFS('Grid GenerationQueue'!AI$5:AI$467,'Grid GenerationQueue'!$AX$5:$AX$467,$B246,'Grid GenerationQueue'!$AY$5:$AY$467,$C246,'Grid GenerationQueue'!$BH$5:$BH$467,"Executed")</f>
        <v>0</v>
      </c>
      <c r="V246">
        <f>SUMIFS('Grid GenerationQueue'!AJ$5:AJ$467,'Grid GenerationQueue'!$AX$5:$AX$467,$B246,'Grid GenerationQueue'!$AY$5:$AY$467,$C246,'Grid GenerationQueue'!$BH$5:$BH$467,"Executed")</f>
        <v>0</v>
      </c>
      <c r="W246">
        <f>SUMIFS('Grid GenerationQueue'!AK$5:AK$467,'Grid GenerationQueue'!$AX$5:$AX$467,$B246,'Grid GenerationQueue'!$AY$5:$AY$467,$C246,'Grid GenerationQueue'!$BH$5:$BH$467,"Executed")</f>
        <v>0</v>
      </c>
      <c r="X246">
        <f>SUMIFS('Grid GenerationQueue'!AL$5:AL$467,'Grid GenerationQueue'!$AX$5:$AX$467,$B246,'Grid GenerationQueue'!$AY$5:$AY$467,$C246,'Grid GenerationQueue'!$BH$5:$BH$467,"Executed")</f>
        <v>0</v>
      </c>
      <c r="Y246">
        <f>SUMIFS('Grid GenerationQueue'!AM$5:AM$467,'Grid GenerationQueue'!$AX$5:$AX$467,$B246,'Grid GenerationQueue'!$AY$5:$AY$467,$C246,'Grid GenerationQueue'!$BH$5:$BH$467,"Executed")</f>
        <v>0</v>
      </c>
      <c r="Z246">
        <f>SUMIFS('Grid GenerationQueue'!AN$5:AN$467,'Grid GenerationQueue'!$AX$5:$AX$467,$B246,'Grid GenerationQueue'!$AY$5:$AY$467,$C246,'Grid GenerationQueue'!$BH$5:$BH$467,"Executed")</f>
        <v>0</v>
      </c>
      <c r="AA246">
        <f>SUMIFS('Grid GenerationQueue'!AO$5:AO$467,'Grid GenerationQueue'!$AX$5:$AX$467,$B246,'Grid GenerationQueue'!$AY$5:$AY$467,$C246,'Grid GenerationQueue'!$BH$5:$BH$467,"Executed")</f>
        <v>0</v>
      </c>
      <c r="AB246">
        <f>SUMIFS('Grid GenerationQueue'!AP$5:AP$467,'Grid GenerationQueue'!$AX$5:$AX$467,$B246,'Grid GenerationQueue'!$AY$5:$AY$467,$C246,'Grid GenerationQueue'!$BH$5:$BH$467,"Executed")</f>
        <v>0</v>
      </c>
      <c r="AD246">
        <f>SUMIFS('Grid GenerationQueue'!AE$5:AE$467,'Grid GenerationQueue'!$AX$5:$AX$467,$B246,'Grid GenerationQueue'!$AY$5:$AY$467,$C246,'Grid GenerationQueue'!$BF$5:$BF$467,"&lt;&gt;"&amp;"")</f>
        <v>0</v>
      </c>
      <c r="AE246">
        <f>SUMIFS('Grid GenerationQueue'!AF$5:AF$467,'Grid GenerationQueue'!$AX$5:$AX$467,$B246,'Grid GenerationQueue'!$AY$5:$AY$467,$C246,'Grid GenerationQueue'!$BF$5:$BF$467,"&lt;&gt;"&amp;"")</f>
        <v>0</v>
      </c>
      <c r="AF246">
        <f>SUMIFS('Grid GenerationQueue'!AG$5:AG$467,'Grid GenerationQueue'!$AX$5:$AX$467,$B246,'Grid GenerationQueue'!$AY$5:$AY$467,$C246,'Grid GenerationQueue'!$BF$5:$BF$467,"&lt;&gt;"&amp;"")</f>
        <v>0</v>
      </c>
      <c r="AG246">
        <f>SUMIFS('Grid GenerationQueue'!AH$5:AH$467,'Grid GenerationQueue'!$AX$5:$AX$467,$B246,'Grid GenerationQueue'!$AY$5:$AY$467,$C246,'Grid GenerationQueue'!$BF$5:$BF$467,"&lt;&gt;"&amp;"")</f>
        <v>0</v>
      </c>
      <c r="AH246">
        <f>SUMIFS('Grid GenerationQueue'!AI$5:AI$467,'Grid GenerationQueue'!$AX$5:$AX$467,$B246,'Grid GenerationQueue'!$AY$5:$AY$467,$C246,'Grid GenerationQueue'!$BF$5:$BF$467,"&lt;&gt;"&amp;"")</f>
        <v>0</v>
      </c>
      <c r="AI246">
        <f>SUMIFS('Grid GenerationQueue'!AJ$5:AJ$467,'Grid GenerationQueue'!$AX$5:$AX$467,$B246,'Grid GenerationQueue'!$AY$5:$AY$467,$C246,'Grid GenerationQueue'!$BF$5:$BF$467,"&lt;&gt;"&amp;"")</f>
        <v>0</v>
      </c>
      <c r="AJ246">
        <f>SUMIFS('Grid GenerationQueue'!AK$5:AK$467,'Grid GenerationQueue'!$AX$5:$AX$467,$B246,'Grid GenerationQueue'!$AY$5:$AY$467,$C246,'Grid GenerationQueue'!$BF$5:$BF$467,"&lt;&gt;"&amp;"")</f>
        <v>0</v>
      </c>
      <c r="AK246">
        <f>SUMIFS('Grid GenerationQueue'!AL$5:AL$467,'Grid GenerationQueue'!$AX$5:$AX$467,$B246,'Grid GenerationQueue'!$AY$5:$AY$467,$C246,'Grid GenerationQueue'!$BF$5:$BF$467,"&lt;&gt;"&amp;"")</f>
        <v>0</v>
      </c>
      <c r="AL246">
        <f>SUMIFS('Grid GenerationQueue'!AM$5:AM$467,'Grid GenerationQueue'!$AX$5:$AX$467,$B246,'Grid GenerationQueue'!$AY$5:$AY$467,$C246,'Grid GenerationQueue'!$BF$5:$BF$467,"&lt;&gt;"&amp;"")</f>
        <v>0</v>
      </c>
      <c r="AM246">
        <f>SUMIFS('Grid GenerationQueue'!AN$5:AN$467,'Grid GenerationQueue'!$AX$5:$AX$467,$B246,'Grid GenerationQueue'!$AY$5:$AY$467,$C246,'Grid GenerationQueue'!$BF$5:$BF$467,"&lt;&gt;"&amp;"")</f>
        <v>0</v>
      </c>
      <c r="AN246">
        <f>SUMIFS('Grid GenerationQueue'!AO$5:AO$467,'Grid GenerationQueue'!$AX$5:$AX$467,$B246,'Grid GenerationQueue'!$AY$5:$AY$467,$C246,'Grid GenerationQueue'!$BF$5:$BF$467,"&lt;&gt;"&amp;"")</f>
        <v>0</v>
      </c>
      <c r="AO246">
        <f>SUMIFS('Grid GenerationQueue'!AP$5:AP$467,'Grid GenerationQueue'!$AX$5:$AX$467,$B246,'Grid GenerationQueue'!$AY$5:$AY$467,$C246,'Grid GenerationQueue'!$BF$5:$BF$467,"&lt;&gt;"&amp;"")</f>
        <v>0</v>
      </c>
      <c r="AQ246">
        <f>SUMIFS('Grid GenerationQueue'!AE$5:AE$467,'Grid GenerationQueue'!$AX$5:$AX$467,$B246,'Grid GenerationQueue'!$AY$5:$AY$467,$C246)</f>
        <v>0</v>
      </c>
      <c r="AR246">
        <f>SUMIFS('Grid GenerationQueue'!AF$5:AF$467,'Grid GenerationQueue'!$AX$5:$AX$467,$B246,'Grid GenerationQueue'!$AY$5:$AY$467,$C246)</f>
        <v>0</v>
      </c>
      <c r="AS246">
        <f>SUMIFS('Grid GenerationQueue'!AG$5:AG$467,'Grid GenerationQueue'!$AX$5:$AX$467,$B246,'Grid GenerationQueue'!$AY$5:$AY$467,$C246)</f>
        <v>0</v>
      </c>
      <c r="AT246">
        <f>SUMIFS('Grid GenerationQueue'!AH$5:AH$467,'Grid GenerationQueue'!$AX$5:$AX$467,$B246,'Grid GenerationQueue'!$AY$5:$AY$467,$C246)</f>
        <v>0</v>
      </c>
      <c r="AU246">
        <f>SUMIFS('Grid GenerationQueue'!AI$5:AI$467,'Grid GenerationQueue'!$AX$5:$AX$467,$B246,'Grid GenerationQueue'!$AY$5:$AY$467,$C246)</f>
        <v>0</v>
      </c>
      <c r="AV246">
        <f>SUMIFS('Grid GenerationQueue'!AJ$5:AJ$467,'Grid GenerationQueue'!$AX$5:$AX$467,$B246,'Grid GenerationQueue'!$AY$5:$AY$467,$C246)</f>
        <v>0</v>
      </c>
      <c r="AW246">
        <f>SUMIFS('Grid GenerationQueue'!AK$5:AK$467,'Grid GenerationQueue'!$AX$5:$AX$467,$B246,'Grid GenerationQueue'!$AY$5:$AY$467,$C246)</f>
        <v>0</v>
      </c>
      <c r="AX246">
        <f>SUMIFS('Grid GenerationQueue'!AL$5:AL$467,'Grid GenerationQueue'!$AX$5:$AX$467,$B246,'Grid GenerationQueue'!$AY$5:$AY$467,$C246)</f>
        <v>0</v>
      </c>
      <c r="AY246">
        <f>SUMIFS('Grid GenerationQueue'!AM$5:AM$467,'Grid GenerationQueue'!$AX$5:$AX$467,$B246,'Grid GenerationQueue'!$AY$5:$AY$467,$C246)</f>
        <v>0</v>
      </c>
      <c r="AZ246">
        <f>SUMIFS('Grid GenerationQueue'!AN$5:AN$467,'Grid GenerationQueue'!$AX$5:$AX$467,$B246,'Grid GenerationQueue'!$AY$5:$AY$467,$C246)</f>
        <v>0</v>
      </c>
      <c r="BA246">
        <f>SUMIFS('Grid GenerationQueue'!AO$5:AO$467,'Grid GenerationQueue'!$AX$5:$AX$467,$B246,'Grid GenerationQueue'!$AY$5:$AY$467,$C246)</f>
        <v>0</v>
      </c>
      <c r="BB246">
        <f>SUMIFS('Grid GenerationQueue'!AP$5:AP$467,'Grid GenerationQueue'!$AX$5:$AX$467,$B246,'Grid GenerationQueue'!$AY$5:$AY$467,$C246)</f>
        <v>0</v>
      </c>
      <c r="BD246">
        <f>SUMIFS('Grid GenerationQueue'!AE$5:AE$467,'Grid GenerationQueue'!$AX$5:$AX$467,$B246,'Grid GenerationQueue'!$AY$5:$AY$467,$C246,'Grid GenerationQueue'!$BH$5:$BH$467,"Executed",'Grid GenerationQueue'!$BB$5:$BB$467,"&lt;"&amp;$BE$3)</f>
        <v>0</v>
      </c>
      <c r="BE246">
        <f>SUMIFS('Grid GenerationQueue'!AF$5:AF$467,'Grid GenerationQueue'!$AX$5:$AX$467,$B246,'Grid GenerationQueue'!$AY$5:$AY$467,$C246,'Grid GenerationQueue'!$BH$5:$BH$467,"Executed",'Grid GenerationQueue'!$BB$5:$BB$467,"&lt;"&amp;$BE$3)</f>
        <v>0</v>
      </c>
      <c r="BF246">
        <f>SUMIFS('Grid GenerationQueue'!AG$5:AG$467,'Grid GenerationQueue'!$AX$5:$AX$467,$B246,'Grid GenerationQueue'!$AY$5:$AY$467,$C246,'Grid GenerationQueue'!$BH$5:$BH$467,"Executed",'Grid GenerationQueue'!$BB$5:$BB$467,"&lt;"&amp;$BE$3)</f>
        <v>0</v>
      </c>
      <c r="BG246">
        <f>SUMIFS('Grid GenerationQueue'!AH$5:AH$467,'Grid GenerationQueue'!$AX$5:$AX$467,$B246,'Grid GenerationQueue'!$AY$5:$AY$467,$C246,'Grid GenerationQueue'!$BH$5:$BH$467,"Executed",'Grid GenerationQueue'!$BB$5:$BB$467,"&lt;"&amp;$BE$3)</f>
        <v>0</v>
      </c>
      <c r="BH246">
        <f>SUMIFS('Grid GenerationQueue'!AI$5:AI$467,'Grid GenerationQueue'!$AX$5:$AX$467,$B246,'Grid GenerationQueue'!$AY$5:$AY$467,$C246,'Grid GenerationQueue'!$BH$5:$BH$467,"Executed",'Grid GenerationQueue'!$BB$5:$BB$467,"&lt;"&amp;$BE$3)</f>
        <v>0</v>
      </c>
      <c r="BI246">
        <f>SUMIFS('Grid GenerationQueue'!AJ$5:AJ$467,'Grid GenerationQueue'!$AX$5:$AX$467,$B246,'Grid GenerationQueue'!$AY$5:$AY$467,$C246,'Grid GenerationQueue'!$BH$5:$BH$467,"Executed",'Grid GenerationQueue'!$BB$5:$BB$467,"&lt;"&amp;$BE$3)</f>
        <v>0</v>
      </c>
      <c r="BJ246">
        <f>SUMIFS('Grid GenerationQueue'!AK$5:AK$467,'Grid GenerationQueue'!$AX$5:$AX$467,$B246,'Grid GenerationQueue'!$AY$5:$AY$467,$C246,'Grid GenerationQueue'!$BH$5:$BH$467,"Executed",'Grid GenerationQueue'!$BB$5:$BB$467,"&lt;"&amp;$BE$3)</f>
        <v>0</v>
      </c>
      <c r="BK246">
        <f>SUMIFS('Grid GenerationQueue'!AL$5:AL$467,'Grid GenerationQueue'!$AX$5:$AX$467,$B246,'Grid GenerationQueue'!$AY$5:$AY$467,$C246,'Grid GenerationQueue'!$BH$5:$BH$467,"Executed",'Grid GenerationQueue'!$BB$5:$BB$467,"&lt;"&amp;$BE$3)</f>
        <v>0</v>
      </c>
      <c r="BL246">
        <f>SUMIFS('Grid GenerationQueue'!AM$5:AM$467,'Grid GenerationQueue'!$AX$5:$AX$467,$B246,'Grid GenerationQueue'!$AY$5:$AY$467,$C246,'Grid GenerationQueue'!$BH$5:$BH$467,"Executed",'Grid GenerationQueue'!$BB$5:$BB$467,"&lt;"&amp;$BE$3)</f>
        <v>0</v>
      </c>
      <c r="BM246">
        <f>SUMIFS('Grid GenerationQueue'!AN$5:AN$467,'Grid GenerationQueue'!$AX$5:$AX$467,$B246,'Grid GenerationQueue'!$AY$5:$AY$467,$C246,'Grid GenerationQueue'!$BH$5:$BH$467,"Executed",'Grid GenerationQueue'!$BB$5:$BB$467,"&lt;"&amp;$BE$3)</f>
        <v>0</v>
      </c>
      <c r="BN246">
        <f>SUMIFS('Grid GenerationQueue'!AO$5:AO$467,'Grid GenerationQueue'!$AX$5:$AX$467,$B246,'Grid GenerationQueue'!$AY$5:$AY$467,$C246,'Grid GenerationQueue'!$BH$5:$BH$467,"Executed",'Grid GenerationQueue'!$BB$5:$BB$467,"&lt;"&amp;$BE$3)</f>
        <v>0</v>
      </c>
      <c r="BO246">
        <f>SUMIFS('Grid GenerationQueue'!AP$5:AP$467,'Grid GenerationQueue'!$AX$5:$AX$467,$B246,'Grid GenerationQueue'!$AY$5:$AY$467,$C246,'Grid GenerationQueue'!$BH$5:$BH$467,"Executed",'Grid GenerationQueue'!$BB$5:$BB$467,"&lt;"&amp;$BE$3)</f>
        <v>0</v>
      </c>
      <c r="BQ246">
        <f>SUMIFS('Grid GenerationQueue'!AE$5:AE$467,'Grid GenerationQueue'!$AX$5:$AX$467,$B246,'Grid GenerationQueue'!$AY$5:$AY$467,$C246,'Grid GenerationQueue'!$BF$5:$BF$467,"&lt;&gt;"&amp;"",'Grid GenerationQueue'!$BB$5:$BB$467,"&lt;"&amp;$BE$3)</f>
        <v>0</v>
      </c>
      <c r="BR246">
        <f>SUMIFS('Grid GenerationQueue'!AF$5:AF$467,'Grid GenerationQueue'!$AX$5:$AX$467,$B246,'Grid GenerationQueue'!$AY$5:$AY$467,$C246,'Grid GenerationQueue'!$BF$5:$BF$467,"&lt;&gt;"&amp;"",'Grid GenerationQueue'!$BB$5:$BB$467,"&lt;"&amp;$BE$3)</f>
        <v>0</v>
      </c>
      <c r="BS246">
        <f>SUMIFS('Grid GenerationQueue'!AG$5:AG$467,'Grid GenerationQueue'!$AX$5:$AX$467,$B246,'Grid GenerationQueue'!$AY$5:$AY$467,$C246,'Grid GenerationQueue'!$BF$5:$BF$467,"&lt;&gt;"&amp;"",'Grid GenerationQueue'!$BB$5:$BB$467,"&lt;"&amp;$BE$3)</f>
        <v>0</v>
      </c>
      <c r="BT246">
        <f>SUMIFS('Grid GenerationQueue'!AH$5:AH$467,'Grid GenerationQueue'!$AX$5:$AX$467,$B246,'Grid GenerationQueue'!$AY$5:$AY$467,$C246,'Grid GenerationQueue'!$BF$5:$BF$467,"&lt;&gt;"&amp;"",'Grid GenerationQueue'!$BB$5:$BB$467,"&lt;"&amp;$BE$3)</f>
        <v>0</v>
      </c>
      <c r="BU246">
        <f>SUMIFS('Grid GenerationQueue'!AI$5:AI$467,'Grid GenerationQueue'!$AX$5:$AX$467,$B246,'Grid GenerationQueue'!$AY$5:$AY$467,$C246,'Grid GenerationQueue'!$BF$5:$BF$467,"&lt;&gt;"&amp;"",'Grid GenerationQueue'!$BB$5:$BB$467,"&lt;"&amp;$BE$3)</f>
        <v>0</v>
      </c>
      <c r="BV246">
        <f>SUMIFS('Grid GenerationQueue'!AJ$5:AJ$467,'Grid GenerationQueue'!$AX$5:$AX$467,$B246,'Grid GenerationQueue'!$AY$5:$AY$467,$C246,'Grid GenerationQueue'!$BF$5:$BF$467,"&lt;&gt;"&amp;"",'Grid GenerationQueue'!$BB$5:$BB$467,"&lt;"&amp;$BE$3)</f>
        <v>0</v>
      </c>
      <c r="BW246">
        <f>SUMIFS('Grid GenerationQueue'!AK$5:AK$467,'Grid GenerationQueue'!$AX$5:$AX$467,$B246,'Grid GenerationQueue'!$AY$5:$AY$467,$C246,'Grid GenerationQueue'!$BF$5:$BF$467,"&lt;&gt;"&amp;"",'Grid GenerationQueue'!$BB$5:$BB$467,"&lt;"&amp;$BE$3)</f>
        <v>0</v>
      </c>
      <c r="BX246">
        <f>SUMIFS('Grid GenerationQueue'!AL$5:AL$467,'Grid GenerationQueue'!$AX$5:$AX$467,$B246,'Grid GenerationQueue'!$AY$5:$AY$467,$C246,'Grid GenerationQueue'!$BF$5:$BF$467,"&lt;&gt;"&amp;"",'Grid GenerationQueue'!$BB$5:$BB$467,"&lt;"&amp;$BE$3)</f>
        <v>0</v>
      </c>
      <c r="BY246">
        <f>SUMIFS('Grid GenerationQueue'!AM$5:AM$467,'Grid GenerationQueue'!$AX$5:$AX$467,$B246,'Grid GenerationQueue'!$AY$5:$AY$467,$C246,'Grid GenerationQueue'!$BF$5:$BF$467,"&lt;&gt;"&amp;"",'Grid GenerationQueue'!$BB$5:$BB$467,"&lt;"&amp;$BE$3)</f>
        <v>0</v>
      </c>
      <c r="BZ246">
        <f>SUMIFS('Grid GenerationQueue'!AN$5:AN$467,'Grid GenerationQueue'!$AX$5:$AX$467,$B246,'Grid GenerationQueue'!$AY$5:$AY$467,$C246,'Grid GenerationQueue'!$BF$5:$BF$467,"&lt;&gt;"&amp;"",'Grid GenerationQueue'!$BB$5:$BB$467,"&lt;"&amp;$BE$3)</f>
        <v>0</v>
      </c>
      <c r="CA246">
        <f>SUMIFS('Grid GenerationQueue'!AO$5:AO$467,'Grid GenerationQueue'!$AX$5:$AX$467,$B246,'Grid GenerationQueue'!$AY$5:$AY$467,$C246,'Grid GenerationQueue'!$BF$5:$BF$467,"&lt;&gt;"&amp;"",'Grid GenerationQueue'!$BB$5:$BB$467,"&lt;"&amp;$BE$3)</f>
        <v>0</v>
      </c>
      <c r="CB246">
        <f>SUMIFS('Grid GenerationQueue'!AP$5:AP$467,'Grid GenerationQueue'!$AX$5:$AX$467,$B246,'Grid GenerationQueue'!$AY$5:$AY$467,$C246,'Grid GenerationQueue'!$BF$5:$BF$467,"&lt;&gt;"&amp;"",'Grid GenerationQueue'!$BB$5:$BB$467,"&lt;"&amp;$BE$3)</f>
        <v>0</v>
      </c>
      <c r="CD246">
        <f>SUMIFS('Grid GenerationQueue'!AE$5:AE$467,'Grid GenerationQueue'!$AX$5:$AX$467,$B246,'Grid GenerationQueue'!$AY$5:$AY$467,$C246,'Grid GenerationQueue'!$BB$5:$BB$467,"&lt;"&amp;$BE$3)</f>
        <v>0</v>
      </c>
      <c r="CE246">
        <f>SUMIFS('Grid GenerationQueue'!AF$5:AF$467,'Grid GenerationQueue'!$AX$5:$AX$467,$B246,'Grid GenerationQueue'!$AY$5:$AY$467,$C246,'Grid GenerationQueue'!$BB$5:$BB$467,"&lt;"&amp;$BE$3)</f>
        <v>0</v>
      </c>
      <c r="CF246">
        <f>SUMIFS('Grid GenerationQueue'!AG$5:AG$467,'Grid GenerationQueue'!$AX$5:$AX$467,$B246,'Grid GenerationQueue'!$AY$5:$AY$467,$C246,'Grid GenerationQueue'!$BB$5:$BB$467,"&lt;"&amp;$BE$3)</f>
        <v>0</v>
      </c>
      <c r="CG246">
        <f>SUMIFS('Grid GenerationQueue'!AH$5:AH$467,'Grid GenerationQueue'!$AX$5:$AX$467,$B246,'Grid GenerationQueue'!$AY$5:$AY$467,$C246,'Grid GenerationQueue'!$BB$5:$BB$467,"&lt;"&amp;$BE$3)</f>
        <v>0</v>
      </c>
      <c r="CH246">
        <f>SUMIFS('Grid GenerationQueue'!AI$5:AI$467,'Grid GenerationQueue'!$AX$5:$AX$467,$B246,'Grid GenerationQueue'!$AY$5:$AY$467,$C246,'Grid GenerationQueue'!$BB$5:$BB$467,"&lt;"&amp;$BE$3)</f>
        <v>0</v>
      </c>
      <c r="CI246">
        <f>SUMIFS('Grid GenerationQueue'!AJ$5:AJ$467,'Grid GenerationQueue'!$AX$5:$AX$467,$B246,'Grid GenerationQueue'!$AY$5:$AY$467,$C246,'Grid GenerationQueue'!$BB$5:$BB$467,"&lt;"&amp;$BE$3)</f>
        <v>0</v>
      </c>
      <c r="CJ246">
        <f>SUMIFS('Grid GenerationQueue'!AK$5:AK$467,'Grid GenerationQueue'!$AX$5:$AX$467,$B246,'Grid GenerationQueue'!$AY$5:$AY$467,$C246,'Grid GenerationQueue'!$BB$5:$BB$467,"&lt;"&amp;$BE$3)</f>
        <v>0</v>
      </c>
      <c r="CK246">
        <f>SUMIFS('Grid GenerationQueue'!AL$5:AL$467,'Grid GenerationQueue'!$AX$5:$AX$467,$B246,'Grid GenerationQueue'!$AY$5:$AY$467,$C246,'Grid GenerationQueue'!$BB$5:$BB$467,"&lt;"&amp;$BE$3)</f>
        <v>0</v>
      </c>
      <c r="CL246">
        <f>SUMIFS('Grid GenerationQueue'!AM$5:AM$467,'Grid GenerationQueue'!$AX$5:$AX$467,$B246,'Grid GenerationQueue'!$AY$5:$AY$467,$C246,'Grid GenerationQueue'!$BB$5:$BB$467,"&lt;"&amp;$BE$3)</f>
        <v>0</v>
      </c>
      <c r="CM246">
        <f>SUMIFS('Grid GenerationQueue'!AN$5:AN$467,'Grid GenerationQueue'!$AX$5:$AX$467,$B246,'Grid GenerationQueue'!$AY$5:$AY$467,$C246,'Grid GenerationQueue'!$BB$5:$BB$467,"&lt;"&amp;$BE$3)</f>
        <v>0</v>
      </c>
      <c r="CN246">
        <f>SUMIFS('Grid GenerationQueue'!AO$5:AO$467,'Grid GenerationQueue'!$AX$5:$AX$467,$B246,'Grid GenerationQueue'!$AY$5:$AY$467,$C246,'Grid GenerationQueue'!$BB$5:$BB$467,"&lt;"&amp;$BE$3)</f>
        <v>0</v>
      </c>
      <c r="CO246">
        <f>SUMIFS('Grid GenerationQueue'!AP$5:AP$467,'Grid GenerationQueue'!$AX$5:$AX$467,$B246,'Grid GenerationQueue'!$AY$5:$AY$467,$C246,'Grid GenerationQueue'!$BB$5:$BB$467,"&lt;"&amp;$BE$3)</f>
        <v>0</v>
      </c>
    </row>
    <row r="247" spans="1:93" x14ac:dyDescent="0.35">
      <c r="A247" t="s">
        <v>4649</v>
      </c>
      <c r="B247" t="s">
        <v>4466</v>
      </c>
      <c r="C247">
        <v>230</v>
      </c>
      <c r="D247">
        <f>SUMIFS('Grid GenerationQueue'!AE$5:AE$467,'Grid GenerationQueue'!$AX$5:$AX$467,$B247,'Grid GenerationQueue'!$AY$5:$AY$467,$C247,'Grid GenerationQueue'!$BI$5:$BI$467,"&lt;4")</f>
        <v>409</v>
      </c>
      <c r="E247">
        <f>SUMIFS('Grid GenerationQueue'!AF$5:AF$467,'Grid GenerationQueue'!$AX$5:$AX$467,$B247,'Grid GenerationQueue'!$AY$5:$AY$467,$C247,'Grid GenerationQueue'!$BI$5:$BI$467,"&lt;4")</f>
        <v>400</v>
      </c>
      <c r="F247">
        <f>SUMIFS('Grid GenerationQueue'!AG$5:AG$467,'Grid GenerationQueue'!$AX$5:$AX$467,$B247,'Grid GenerationQueue'!$AY$5:$AY$467,$C247,'Grid GenerationQueue'!$BI$5:$BI$467,"&lt;4")</f>
        <v>0</v>
      </c>
      <c r="G247">
        <f>SUMIFS('Grid GenerationQueue'!AH$5:AH$467,'Grid GenerationQueue'!$AX$5:$AX$467,$B247,'Grid GenerationQueue'!$AY$5:$AY$467,$C247,'Grid GenerationQueue'!$BI$5:$BI$467,"&lt;4")</f>
        <v>0</v>
      </c>
      <c r="H247">
        <f>SUMIFS('Grid GenerationQueue'!AI$5:AI$467,'Grid GenerationQueue'!$AX$5:$AX$467,$B247,'Grid GenerationQueue'!$AY$5:$AY$467,$C247,'Grid GenerationQueue'!$BI$5:$BI$467,"&lt;4")</f>
        <v>0</v>
      </c>
      <c r="I247">
        <f>SUMIFS('Grid GenerationQueue'!AJ$5:AJ$467,'Grid GenerationQueue'!$AX$5:$AX$467,$B247,'Grid GenerationQueue'!$AY$5:$AY$467,$C247,'Grid GenerationQueue'!$BI$5:$BI$467,"&lt;4")</f>
        <v>0</v>
      </c>
      <c r="J247">
        <f>SUMIFS('Grid GenerationQueue'!AK$5:AK$467,'Grid GenerationQueue'!$AX$5:$AX$467,$B247,'Grid GenerationQueue'!$AY$5:$AY$467,$C247,'Grid GenerationQueue'!$BI$5:$BI$467,"&lt;4")</f>
        <v>0</v>
      </c>
      <c r="K247">
        <f>SUMIFS('Grid GenerationQueue'!AL$5:AL$467,'Grid GenerationQueue'!$AX$5:$AX$467,$B247,'Grid GenerationQueue'!$AY$5:$AY$467,$C247,'Grid GenerationQueue'!$BI$5:$BI$467,"&lt;4")</f>
        <v>0</v>
      </c>
      <c r="L247">
        <f>SUMIFS('Grid GenerationQueue'!AM$5:AM$467,'Grid GenerationQueue'!$AX$5:$AX$467,$B247,'Grid GenerationQueue'!$AY$5:$AY$467,$C247,'Grid GenerationQueue'!$BI$5:$BI$467,"&lt;4")</f>
        <v>0</v>
      </c>
      <c r="M247">
        <f>SUMIFS('Grid GenerationQueue'!AN$5:AN$467,'Grid GenerationQueue'!$AX$5:$AX$467,$B247,'Grid GenerationQueue'!$AY$5:$AY$467,$C247,'Grid GenerationQueue'!$BI$5:$BI$467,"&lt;4")</f>
        <v>0</v>
      </c>
      <c r="N247">
        <f>SUMIFS('Grid GenerationQueue'!AO$5:AO$467,'Grid GenerationQueue'!$AX$5:$AX$467,$B247,'Grid GenerationQueue'!$AY$5:$AY$467,$C247,'Grid GenerationQueue'!$BI$5:$BI$467,"&lt;4")</f>
        <v>0</v>
      </c>
      <c r="O247">
        <f>SUMIFS('Grid GenerationQueue'!AP$5:AP$467,'Grid GenerationQueue'!$AX$5:$AX$467,$B247,'Grid GenerationQueue'!$AY$5:$AY$467,$C247,'Grid GenerationQueue'!$BI$5:$BI$467,"&lt;4")</f>
        <v>0</v>
      </c>
      <c r="Q247">
        <f>SUMIFS('Grid GenerationQueue'!AE$5:AE$467,'Grid GenerationQueue'!$AX$5:$AX$467,$B247,'Grid GenerationQueue'!$AY$5:$AY$467,$C247,'Grid GenerationQueue'!$BH$5:$BH$467,"Executed")</f>
        <v>0</v>
      </c>
      <c r="R247">
        <f>SUMIFS('Grid GenerationQueue'!AF$5:AF$467,'Grid GenerationQueue'!$AX$5:$AX$467,$B247,'Grid GenerationQueue'!$AY$5:$AY$467,$C247,'Grid GenerationQueue'!$BH$5:$BH$467,"Executed")</f>
        <v>0</v>
      </c>
      <c r="S247">
        <f>SUMIFS('Grid GenerationQueue'!AG$5:AG$467,'Grid GenerationQueue'!$AX$5:$AX$467,$B247,'Grid GenerationQueue'!$AY$5:$AY$467,$C247,'Grid GenerationQueue'!$BH$5:$BH$467,"Executed")</f>
        <v>0</v>
      </c>
      <c r="T247">
        <f>SUMIFS('Grid GenerationQueue'!AH$5:AH$467,'Grid GenerationQueue'!$AX$5:$AX$467,$B247,'Grid GenerationQueue'!$AY$5:$AY$467,$C247,'Grid GenerationQueue'!$BH$5:$BH$467,"Executed")</f>
        <v>0</v>
      </c>
      <c r="U247">
        <f>SUMIFS('Grid GenerationQueue'!AI$5:AI$467,'Grid GenerationQueue'!$AX$5:$AX$467,$B247,'Grid GenerationQueue'!$AY$5:$AY$467,$C247,'Grid GenerationQueue'!$BH$5:$BH$467,"Executed")</f>
        <v>0</v>
      </c>
      <c r="V247">
        <f>SUMIFS('Grid GenerationQueue'!AJ$5:AJ$467,'Grid GenerationQueue'!$AX$5:$AX$467,$B247,'Grid GenerationQueue'!$AY$5:$AY$467,$C247,'Grid GenerationQueue'!$BH$5:$BH$467,"Executed")</f>
        <v>0</v>
      </c>
      <c r="W247">
        <f>SUMIFS('Grid GenerationQueue'!AK$5:AK$467,'Grid GenerationQueue'!$AX$5:$AX$467,$B247,'Grid GenerationQueue'!$AY$5:$AY$467,$C247,'Grid GenerationQueue'!$BH$5:$BH$467,"Executed")</f>
        <v>0</v>
      </c>
      <c r="X247">
        <f>SUMIFS('Grid GenerationQueue'!AL$5:AL$467,'Grid GenerationQueue'!$AX$5:$AX$467,$B247,'Grid GenerationQueue'!$AY$5:$AY$467,$C247,'Grid GenerationQueue'!$BH$5:$BH$467,"Executed")</f>
        <v>0</v>
      </c>
      <c r="Y247">
        <f>SUMIFS('Grid GenerationQueue'!AM$5:AM$467,'Grid GenerationQueue'!$AX$5:$AX$467,$B247,'Grid GenerationQueue'!$AY$5:$AY$467,$C247,'Grid GenerationQueue'!$BH$5:$BH$467,"Executed")</f>
        <v>0</v>
      </c>
      <c r="Z247">
        <f>SUMIFS('Grid GenerationQueue'!AN$5:AN$467,'Grid GenerationQueue'!$AX$5:$AX$467,$B247,'Grid GenerationQueue'!$AY$5:$AY$467,$C247,'Grid GenerationQueue'!$BH$5:$BH$467,"Executed")</f>
        <v>0</v>
      </c>
      <c r="AA247">
        <f>SUMIFS('Grid GenerationQueue'!AO$5:AO$467,'Grid GenerationQueue'!$AX$5:$AX$467,$B247,'Grid GenerationQueue'!$AY$5:$AY$467,$C247,'Grid GenerationQueue'!$BH$5:$BH$467,"Executed")</f>
        <v>0</v>
      </c>
      <c r="AB247">
        <f>SUMIFS('Grid GenerationQueue'!AP$5:AP$467,'Grid GenerationQueue'!$AX$5:$AX$467,$B247,'Grid GenerationQueue'!$AY$5:$AY$467,$C247,'Grid GenerationQueue'!$BH$5:$BH$467,"Executed")</f>
        <v>0</v>
      </c>
      <c r="AD247">
        <f>SUMIFS('Grid GenerationQueue'!AE$5:AE$467,'Grid GenerationQueue'!$AX$5:$AX$467,$B247,'Grid GenerationQueue'!$AY$5:$AY$467,$C247,'Grid GenerationQueue'!$BF$5:$BF$467,"&lt;&gt;"&amp;"")</f>
        <v>409</v>
      </c>
      <c r="AE247">
        <f>SUMIFS('Grid GenerationQueue'!AF$5:AF$467,'Grid GenerationQueue'!$AX$5:$AX$467,$B247,'Grid GenerationQueue'!$AY$5:$AY$467,$C247,'Grid GenerationQueue'!$BF$5:$BF$467,"&lt;&gt;"&amp;"")</f>
        <v>400</v>
      </c>
      <c r="AF247">
        <f>SUMIFS('Grid GenerationQueue'!AG$5:AG$467,'Grid GenerationQueue'!$AX$5:$AX$467,$B247,'Grid GenerationQueue'!$AY$5:$AY$467,$C247,'Grid GenerationQueue'!$BF$5:$BF$467,"&lt;&gt;"&amp;"")</f>
        <v>0</v>
      </c>
      <c r="AG247">
        <f>SUMIFS('Grid GenerationQueue'!AH$5:AH$467,'Grid GenerationQueue'!$AX$5:$AX$467,$B247,'Grid GenerationQueue'!$AY$5:$AY$467,$C247,'Grid GenerationQueue'!$BF$5:$BF$467,"&lt;&gt;"&amp;"")</f>
        <v>0</v>
      </c>
      <c r="AH247">
        <f>SUMIFS('Grid GenerationQueue'!AI$5:AI$467,'Grid GenerationQueue'!$AX$5:$AX$467,$B247,'Grid GenerationQueue'!$AY$5:$AY$467,$C247,'Grid GenerationQueue'!$BF$5:$BF$467,"&lt;&gt;"&amp;"")</f>
        <v>0</v>
      </c>
      <c r="AI247">
        <f>SUMIFS('Grid GenerationQueue'!AJ$5:AJ$467,'Grid GenerationQueue'!$AX$5:$AX$467,$B247,'Grid GenerationQueue'!$AY$5:$AY$467,$C247,'Grid GenerationQueue'!$BF$5:$BF$467,"&lt;&gt;"&amp;"")</f>
        <v>0</v>
      </c>
      <c r="AJ247">
        <f>SUMIFS('Grid GenerationQueue'!AK$5:AK$467,'Grid GenerationQueue'!$AX$5:$AX$467,$B247,'Grid GenerationQueue'!$AY$5:$AY$467,$C247,'Grid GenerationQueue'!$BF$5:$BF$467,"&lt;&gt;"&amp;"")</f>
        <v>0</v>
      </c>
      <c r="AK247">
        <f>SUMIFS('Grid GenerationQueue'!AL$5:AL$467,'Grid GenerationQueue'!$AX$5:$AX$467,$B247,'Grid GenerationQueue'!$AY$5:$AY$467,$C247,'Grid GenerationQueue'!$BF$5:$BF$467,"&lt;&gt;"&amp;"")</f>
        <v>0</v>
      </c>
      <c r="AL247">
        <f>SUMIFS('Grid GenerationQueue'!AM$5:AM$467,'Grid GenerationQueue'!$AX$5:$AX$467,$B247,'Grid GenerationQueue'!$AY$5:$AY$467,$C247,'Grid GenerationQueue'!$BF$5:$BF$467,"&lt;&gt;"&amp;"")</f>
        <v>0</v>
      </c>
      <c r="AM247">
        <f>SUMIFS('Grid GenerationQueue'!AN$5:AN$467,'Grid GenerationQueue'!$AX$5:$AX$467,$B247,'Grid GenerationQueue'!$AY$5:$AY$467,$C247,'Grid GenerationQueue'!$BF$5:$BF$467,"&lt;&gt;"&amp;"")</f>
        <v>0</v>
      </c>
      <c r="AN247">
        <f>SUMIFS('Grid GenerationQueue'!AO$5:AO$467,'Grid GenerationQueue'!$AX$5:$AX$467,$B247,'Grid GenerationQueue'!$AY$5:$AY$467,$C247,'Grid GenerationQueue'!$BF$5:$BF$467,"&lt;&gt;"&amp;"")</f>
        <v>0</v>
      </c>
      <c r="AO247">
        <f>SUMIFS('Grid GenerationQueue'!AP$5:AP$467,'Grid GenerationQueue'!$AX$5:$AX$467,$B247,'Grid GenerationQueue'!$AY$5:$AY$467,$C247,'Grid GenerationQueue'!$BF$5:$BF$467,"&lt;&gt;"&amp;"")</f>
        <v>0</v>
      </c>
      <c r="AQ247">
        <f>SUMIFS('Grid GenerationQueue'!AE$5:AE$467,'Grid GenerationQueue'!$AX$5:$AX$467,$B247,'Grid GenerationQueue'!$AY$5:$AY$467,$C247)</f>
        <v>409</v>
      </c>
      <c r="AR247">
        <f>SUMIFS('Grid GenerationQueue'!AF$5:AF$467,'Grid GenerationQueue'!$AX$5:$AX$467,$B247,'Grid GenerationQueue'!$AY$5:$AY$467,$C247)</f>
        <v>400</v>
      </c>
      <c r="AS247">
        <f>SUMIFS('Grid GenerationQueue'!AG$5:AG$467,'Grid GenerationQueue'!$AX$5:$AX$467,$B247,'Grid GenerationQueue'!$AY$5:$AY$467,$C247)</f>
        <v>0</v>
      </c>
      <c r="AT247">
        <f>SUMIFS('Grid GenerationQueue'!AH$5:AH$467,'Grid GenerationQueue'!$AX$5:$AX$467,$B247,'Grid GenerationQueue'!$AY$5:$AY$467,$C247)</f>
        <v>0</v>
      </c>
      <c r="AU247">
        <f>SUMIFS('Grid GenerationQueue'!AI$5:AI$467,'Grid GenerationQueue'!$AX$5:$AX$467,$B247,'Grid GenerationQueue'!$AY$5:$AY$467,$C247)</f>
        <v>0</v>
      </c>
      <c r="AV247">
        <f>SUMIFS('Grid GenerationQueue'!AJ$5:AJ$467,'Grid GenerationQueue'!$AX$5:$AX$467,$B247,'Grid GenerationQueue'!$AY$5:$AY$467,$C247)</f>
        <v>0</v>
      </c>
      <c r="AW247">
        <f>SUMIFS('Grid GenerationQueue'!AK$5:AK$467,'Grid GenerationQueue'!$AX$5:$AX$467,$B247,'Grid GenerationQueue'!$AY$5:$AY$467,$C247)</f>
        <v>0</v>
      </c>
      <c r="AX247">
        <f>SUMIFS('Grid GenerationQueue'!AL$5:AL$467,'Grid GenerationQueue'!$AX$5:$AX$467,$B247,'Grid GenerationQueue'!$AY$5:$AY$467,$C247)</f>
        <v>0</v>
      </c>
      <c r="AY247">
        <f>SUMIFS('Grid GenerationQueue'!AM$5:AM$467,'Grid GenerationQueue'!$AX$5:$AX$467,$B247,'Grid GenerationQueue'!$AY$5:$AY$467,$C247)</f>
        <v>0</v>
      </c>
      <c r="AZ247">
        <f>SUMIFS('Grid GenerationQueue'!AN$5:AN$467,'Grid GenerationQueue'!$AX$5:$AX$467,$B247,'Grid GenerationQueue'!$AY$5:$AY$467,$C247)</f>
        <v>0</v>
      </c>
      <c r="BA247">
        <f>SUMIFS('Grid GenerationQueue'!AO$5:AO$467,'Grid GenerationQueue'!$AX$5:$AX$467,$B247,'Grid GenerationQueue'!$AY$5:$AY$467,$C247)</f>
        <v>0</v>
      </c>
      <c r="BB247">
        <f>SUMIFS('Grid GenerationQueue'!AP$5:AP$467,'Grid GenerationQueue'!$AX$5:$AX$467,$B247,'Grid GenerationQueue'!$AY$5:$AY$467,$C247)</f>
        <v>0</v>
      </c>
      <c r="BD247">
        <f>SUMIFS('Grid GenerationQueue'!AE$5:AE$467,'Grid GenerationQueue'!$AX$5:$AX$467,$B247,'Grid GenerationQueue'!$AY$5:$AY$467,$C247,'Grid GenerationQueue'!$BH$5:$BH$467,"Executed",'Grid GenerationQueue'!$BB$5:$BB$467,"&lt;"&amp;$BE$3)</f>
        <v>0</v>
      </c>
      <c r="BE247">
        <f>SUMIFS('Grid GenerationQueue'!AF$5:AF$467,'Grid GenerationQueue'!$AX$5:$AX$467,$B247,'Grid GenerationQueue'!$AY$5:$AY$467,$C247,'Grid GenerationQueue'!$BH$5:$BH$467,"Executed",'Grid GenerationQueue'!$BB$5:$BB$467,"&lt;"&amp;$BE$3)</f>
        <v>0</v>
      </c>
      <c r="BF247">
        <f>SUMIFS('Grid GenerationQueue'!AG$5:AG$467,'Grid GenerationQueue'!$AX$5:$AX$467,$B247,'Grid GenerationQueue'!$AY$5:$AY$467,$C247,'Grid GenerationQueue'!$BH$5:$BH$467,"Executed",'Grid GenerationQueue'!$BB$5:$BB$467,"&lt;"&amp;$BE$3)</f>
        <v>0</v>
      </c>
      <c r="BG247">
        <f>SUMIFS('Grid GenerationQueue'!AH$5:AH$467,'Grid GenerationQueue'!$AX$5:$AX$467,$B247,'Grid GenerationQueue'!$AY$5:$AY$467,$C247,'Grid GenerationQueue'!$BH$5:$BH$467,"Executed",'Grid GenerationQueue'!$BB$5:$BB$467,"&lt;"&amp;$BE$3)</f>
        <v>0</v>
      </c>
      <c r="BH247">
        <f>SUMIFS('Grid GenerationQueue'!AI$5:AI$467,'Grid GenerationQueue'!$AX$5:$AX$467,$B247,'Grid GenerationQueue'!$AY$5:$AY$467,$C247,'Grid GenerationQueue'!$BH$5:$BH$467,"Executed",'Grid GenerationQueue'!$BB$5:$BB$467,"&lt;"&amp;$BE$3)</f>
        <v>0</v>
      </c>
      <c r="BI247">
        <f>SUMIFS('Grid GenerationQueue'!AJ$5:AJ$467,'Grid GenerationQueue'!$AX$5:$AX$467,$B247,'Grid GenerationQueue'!$AY$5:$AY$467,$C247,'Grid GenerationQueue'!$BH$5:$BH$467,"Executed",'Grid GenerationQueue'!$BB$5:$BB$467,"&lt;"&amp;$BE$3)</f>
        <v>0</v>
      </c>
      <c r="BJ247">
        <f>SUMIFS('Grid GenerationQueue'!AK$5:AK$467,'Grid GenerationQueue'!$AX$5:$AX$467,$B247,'Grid GenerationQueue'!$AY$5:$AY$467,$C247,'Grid GenerationQueue'!$BH$5:$BH$467,"Executed",'Grid GenerationQueue'!$BB$5:$BB$467,"&lt;"&amp;$BE$3)</f>
        <v>0</v>
      </c>
      <c r="BK247">
        <f>SUMIFS('Grid GenerationQueue'!AL$5:AL$467,'Grid GenerationQueue'!$AX$5:$AX$467,$B247,'Grid GenerationQueue'!$AY$5:$AY$467,$C247,'Grid GenerationQueue'!$BH$5:$BH$467,"Executed",'Grid GenerationQueue'!$BB$5:$BB$467,"&lt;"&amp;$BE$3)</f>
        <v>0</v>
      </c>
      <c r="BL247">
        <f>SUMIFS('Grid GenerationQueue'!AM$5:AM$467,'Grid GenerationQueue'!$AX$5:$AX$467,$B247,'Grid GenerationQueue'!$AY$5:$AY$467,$C247,'Grid GenerationQueue'!$BH$5:$BH$467,"Executed",'Grid GenerationQueue'!$BB$5:$BB$467,"&lt;"&amp;$BE$3)</f>
        <v>0</v>
      </c>
      <c r="BM247">
        <f>SUMIFS('Grid GenerationQueue'!AN$5:AN$467,'Grid GenerationQueue'!$AX$5:$AX$467,$B247,'Grid GenerationQueue'!$AY$5:$AY$467,$C247,'Grid GenerationQueue'!$BH$5:$BH$467,"Executed",'Grid GenerationQueue'!$BB$5:$BB$467,"&lt;"&amp;$BE$3)</f>
        <v>0</v>
      </c>
      <c r="BN247">
        <f>SUMIFS('Grid GenerationQueue'!AO$5:AO$467,'Grid GenerationQueue'!$AX$5:$AX$467,$B247,'Grid GenerationQueue'!$AY$5:$AY$467,$C247,'Grid GenerationQueue'!$BH$5:$BH$467,"Executed",'Grid GenerationQueue'!$BB$5:$BB$467,"&lt;"&amp;$BE$3)</f>
        <v>0</v>
      </c>
      <c r="BO247">
        <f>SUMIFS('Grid GenerationQueue'!AP$5:AP$467,'Grid GenerationQueue'!$AX$5:$AX$467,$B247,'Grid GenerationQueue'!$AY$5:$AY$467,$C247,'Grid GenerationQueue'!$BH$5:$BH$467,"Executed",'Grid GenerationQueue'!$BB$5:$BB$467,"&lt;"&amp;$BE$3)</f>
        <v>0</v>
      </c>
      <c r="BQ247">
        <f>SUMIFS('Grid GenerationQueue'!AE$5:AE$467,'Grid GenerationQueue'!$AX$5:$AX$467,$B247,'Grid GenerationQueue'!$AY$5:$AY$467,$C247,'Grid GenerationQueue'!$BF$5:$BF$467,"&lt;&gt;"&amp;"",'Grid GenerationQueue'!$BB$5:$BB$467,"&lt;"&amp;$BE$3)</f>
        <v>409</v>
      </c>
      <c r="BR247">
        <f>SUMIFS('Grid GenerationQueue'!AF$5:AF$467,'Grid GenerationQueue'!$AX$5:$AX$467,$B247,'Grid GenerationQueue'!$AY$5:$AY$467,$C247,'Grid GenerationQueue'!$BF$5:$BF$467,"&lt;&gt;"&amp;"",'Grid GenerationQueue'!$BB$5:$BB$467,"&lt;"&amp;$BE$3)</f>
        <v>400</v>
      </c>
      <c r="BS247">
        <f>SUMIFS('Grid GenerationQueue'!AG$5:AG$467,'Grid GenerationQueue'!$AX$5:$AX$467,$B247,'Grid GenerationQueue'!$AY$5:$AY$467,$C247,'Grid GenerationQueue'!$BF$5:$BF$467,"&lt;&gt;"&amp;"",'Grid GenerationQueue'!$BB$5:$BB$467,"&lt;"&amp;$BE$3)</f>
        <v>0</v>
      </c>
      <c r="BT247">
        <f>SUMIFS('Grid GenerationQueue'!AH$5:AH$467,'Grid GenerationQueue'!$AX$5:$AX$467,$B247,'Grid GenerationQueue'!$AY$5:$AY$467,$C247,'Grid GenerationQueue'!$BF$5:$BF$467,"&lt;&gt;"&amp;"",'Grid GenerationQueue'!$BB$5:$BB$467,"&lt;"&amp;$BE$3)</f>
        <v>0</v>
      </c>
      <c r="BU247">
        <f>SUMIFS('Grid GenerationQueue'!AI$5:AI$467,'Grid GenerationQueue'!$AX$5:$AX$467,$B247,'Grid GenerationQueue'!$AY$5:$AY$467,$C247,'Grid GenerationQueue'!$BF$5:$BF$467,"&lt;&gt;"&amp;"",'Grid GenerationQueue'!$BB$5:$BB$467,"&lt;"&amp;$BE$3)</f>
        <v>0</v>
      </c>
      <c r="BV247">
        <f>SUMIFS('Grid GenerationQueue'!AJ$5:AJ$467,'Grid GenerationQueue'!$AX$5:$AX$467,$B247,'Grid GenerationQueue'!$AY$5:$AY$467,$C247,'Grid GenerationQueue'!$BF$5:$BF$467,"&lt;&gt;"&amp;"",'Grid GenerationQueue'!$BB$5:$BB$467,"&lt;"&amp;$BE$3)</f>
        <v>0</v>
      </c>
      <c r="BW247">
        <f>SUMIFS('Grid GenerationQueue'!AK$5:AK$467,'Grid GenerationQueue'!$AX$5:$AX$467,$B247,'Grid GenerationQueue'!$AY$5:$AY$467,$C247,'Grid GenerationQueue'!$BF$5:$BF$467,"&lt;&gt;"&amp;"",'Grid GenerationQueue'!$BB$5:$BB$467,"&lt;"&amp;$BE$3)</f>
        <v>0</v>
      </c>
      <c r="BX247">
        <f>SUMIFS('Grid GenerationQueue'!AL$5:AL$467,'Grid GenerationQueue'!$AX$5:$AX$467,$B247,'Grid GenerationQueue'!$AY$5:$AY$467,$C247,'Grid GenerationQueue'!$BF$5:$BF$467,"&lt;&gt;"&amp;"",'Grid GenerationQueue'!$BB$5:$BB$467,"&lt;"&amp;$BE$3)</f>
        <v>0</v>
      </c>
      <c r="BY247">
        <f>SUMIFS('Grid GenerationQueue'!AM$5:AM$467,'Grid GenerationQueue'!$AX$5:$AX$467,$B247,'Grid GenerationQueue'!$AY$5:$AY$467,$C247,'Grid GenerationQueue'!$BF$5:$BF$467,"&lt;&gt;"&amp;"",'Grid GenerationQueue'!$BB$5:$BB$467,"&lt;"&amp;$BE$3)</f>
        <v>0</v>
      </c>
      <c r="BZ247">
        <f>SUMIFS('Grid GenerationQueue'!AN$5:AN$467,'Grid GenerationQueue'!$AX$5:$AX$467,$B247,'Grid GenerationQueue'!$AY$5:$AY$467,$C247,'Grid GenerationQueue'!$BF$5:$BF$467,"&lt;&gt;"&amp;"",'Grid GenerationQueue'!$BB$5:$BB$467,"&lt;"&amp;$BE$3)</f>
        <v>0</v>
      </c>
      <c r="CA247">
        <f>SUMIFS('Grid GenerationQueue'!AO$5:AO$467,'Grid GenerationQueue'!$AX$5:$AX$467,$B247,'Grid GenerationQueue'!$AY$5:$AY$467,$C247,'Grid GenerationQueue'!$BF$5:$BF$467,"&lt;&gt;"&amp;"",'Grid GenerationQueue'!$BB$5:$BB$467,"&lt;"&amp;$BE$3)</f>
        <v>0</v>
      </c>
      <c r="CB247">
        <f>SUMIFS('Grid GenerationQueue'!AP$5:AP$467,'Grid GenerationQueue'!$AX$5:$AX$467,$B247,'Grid GenerationQueue'!$AY$5:$AY$467,$C247,'Grid GenerationQueue'!$BF$5:$BF$467,"&lt;&gt;"&amp;"",'Grid GenerationQueue'!$BB$5:$BB$467,"&lt;"&amp;$BE$3)</f>
        <v>0</v>
      </c>
      <c r="CD247">
        <f>SUMIFS('Grid GenerationQueue'!AE$5:AE$467,'Grid GenerationQueue'!$AX$5:$AX$467,$B247,'Grid GenerationQueue'!$AY$5:$AY$467,$C247,'Grid GenerationQueue'!$BB$5:$BB$467,"&lt;"&amp;$BE$3)</f>
        <v>409</v>
      </c>
      <c r="CE247">
        <f>SUMIFS('Grid GenerationQueue'!AF$5:AF$467,'Grid GenerationQueue'!$AX$5:$AX$467,$B247,'Grid GenerationQueue'!$AY$5:$AY$467,$C247,'Grid GenerationQueue'!$BB$5:$BB$467,"&lt;"&amp;$BE$3)</f>
        <v>400</v>
      </c>
      <c r="CF247">
        <f>SUMIFS('Grid GenerationQueue'!AG$5:AG$467,'Grid GenerationQueue'!$AX$5:$AX$467,$B247,'Grid GenerationQueue'!$AY$5:$AY$467,$C247,'Grid GenerationQueue'!$BB$5:$BB$467,"&lt;"&amp;$BE$3)</f>
        <v>0</v>
      </c>
      <c r="CG247">
        <f>SUMIFS('Grid GenerationQueue'!AH$5:AH$467,'Grid GenerationQueue'!$AX$5:$AX$467,$B247,'Grid GenerationQueue'!$AY$5:$AY$467,$C247,'Grid GenerationQueue'!$BB$5:$BB$467,"&lt;"&amp;$BE$3)</f>
        <v>0</v>
      </c>
      <c r="CH247">
        <f>SUMIFS('Grid GenerationQueue'!AI$5:AI$467,'Grid GenerationQueue'!$AX$5:$AX$467,$B247,'Grid GenerationQueue'!$AY$5:$AY$467,$C247,'Grid GenerationQueue'!$BB$5:$BB$467,"&lt;"&amp;$BE$3)</f>
        <v>0</v>
      </c>
      <c r="CI247">
        <f>SUMIFS('Grid GenerationQueue'!AJ$5:AJ$467,'Grid GenerationQueue'!$AX$5:$AX$467,$B247,'Grid GenerationQueue'!$AY$5:$AY$467,$C247,'Grid GenerationQueue'!$BB$5:$BB$467,"&lt;"&amp;$BE$3)</f>
        <v>0</v>
      </c>
      <c r="CJ247">
        <f>SUMIFS('Grid GenerationQueue'!AK$5:AK$467,'Grid GenerationQueue'!$AX$5:$AX$467,$B247,'Grid GenerationQueue'!$AY$5:$AY$467,$C247,'Grid GenerationQueue'!$BB$5:$BB$467,"&lt;"&amp;$BE$3)</f>
        <v>0</v>
      </c>
      <c r="CK247">
        <f>SUMIFS('Grid GenerationQueue'!AL$5:AL$467,'Grid GenerationQueue'!$AX$5:$AX$467,$B247,'Grid GenerationQueue'!$AY$5:$AY$467,$C247,'Grid GenerationQueue'!$BB$5:$BB$467,"&lt;"&amp;$BE$3)</f>
        <v>0</v>
      </c>
      <c r="CL247">
        <f>SUMIFS('Grid GenerationQueue'!AM$5:AM$467,'Grid GenerationQueue'!$AX$5:$AX$467,$B247,'Grid GenerationQueue'!$AY$5:$AY$467,$C247,'Grid GenerationQueue'!$BB$5:$BB$467,"&lt;"&amp;$BE$3)</f>
        <v>0</v>
      </c>
      <c r="CM247">
        <f>SUMIFS('Grid GenerationQueue'!AN$5:AN$467,'Grid GenerationQueue'!$AX$5:$AX$467,$B247,'Grid GenerationQueue'!$AY$5:$AY$467,$C247,'Grid GenerationQueue'!$BB$5:$BB$467,"&lt;"&amp;$BE$3)</f>
        <v>0</v>
      </c>
      <c r="CN247">
        <f>SUMIFS('Grid GenerationQueue'!AO$5:AO$467,'Grid GenerationQueue'!$AX$5:$AX$467,$B247,'Grid GenerationQueue'!$AY$5:$AY$467,$C247,'Grid GenerationQueue'!$BB$5:$BB$467,"&lt;"&amp;$BE$3)</f>
        <v>0</v>
      </c>
      <c r="CO247">
        <f>SUMIFS('Grid GenerationQueue'!AP$5:AP$467,'Grid GenerationQueue'!$AX$5:$AX$467,$B247,'Grid GenerationQueue'!$AY$5:$AY$467,$C247,'Grid GenerationQueue'!$BB$5:$BB$467,"&lt;"&amp;$BE$3)</f>
        <v>0</v>
      </c>
    </row>
    <row r="248" spans="1:93" x14ac:dyDescent="0.35">
      <c r="A248" t="s">
        <v>4651</v>
      </c>
      <c r="B248" t="s">
        <v>4752</v>
      </c>
      <c r="C248">
        <v>500</v>
      </c>
      <c r="D248">
        <f>SUMIFS('Grid GenerationQueue'!AE$5:AE$467,'Grid GenerationQueue'!$AX$5:$AX$467,$B248,'Grid GenerationQueue'!$AY$5:$AY$467,$C248,'Grid GenerationQueue'!$BI$5:$BI$467,"&lt;4")</f>
        <v>0</v>
      </c>
      <c r="E248">
        <f>SUMIFS('Grid GenerationQueue'!AF$5:AF$467,'Grid GenerationQueue'!$AX$5:$AX$467,$B248,'Grid GenerationQueue'!$AY$5:$AY$467,$C248,'Grid GenerationQueue'!$BI$5:$BI$467,"&lt;4")</f>
        <v>0</v>
      </c>
      <c r="F248">
        <f>SUMIFS('Grid GenerationQueue'!AG$5:AG$467,'Grid GenerationQueue'!$AX$5:$AX$467,$B248,'Grid GenerationQueue'!$AY$5:$AY$467,$C248,'Grid GenerationQueue'!$BI$5:$BI$467,"&lt;4")</f>
        <v>0</v>
      </c>
      <c r="G248">
        <f>SUMIFS('Grid GenerationQueue'!AH$5:AH$467,'Grid GenerationQueue'!$AX$5:$AX$467,$B248,'Grid GenerationQueue'!$AY$5:$AY$467,$C248,'Grid GenerationQueue'!$BI$5:$BI$467,"&lt;4")</f>
        <v>0</v>
      </c>
      <c r="H248">
        <f>SUMIFS('Grid GenerationQueue'!AI$5:AI$467,'Grid GenerationQueue'!$AX$5:$AX$467,$B248,'Grid GenerationQueue'!$AY$5:$AY$467,$C248,'Grid GenerationQueue'!$BI$5:$BI$467,"&lt;4")</f>
        <v>0</v>
      </c>
      <c r="I248">
        <f>SUMIFS('Grid GenerationQueue'!AJ$5:AJ$467,'Grid GenerationQueue'!$AX$5:$AX$467,$B248,'Grid GenerationQueue'!$AY$5:$AY$467,$C248,'Grid GenerationQueue'!$BI$5:$BI$467,"&lt;4")</f>
        <v>0</v>
      </c>
      <c r="J248">
        <f>SUMIFS('Grid GenerationQueue'!AK$5:AK$467,'Grid GenerationQueue'!$AX$5:$AX$467,$B248,'Grid GenerationQueue'!$AY$5:$AY$467,$C248,'Grid GenerationQueue'!$BI$5:$BI$467,"&lt;4")</f>
        <v>0</v>
      </c>
      <c r="K248">
        <f>SUMIFS('Grid GenerationQueue'!AL$5:AL$467,'Grid GenerationQueue'!$AX$5:$AX$467,$B248,'Grid GenerationQueue'!$AY$5:$AY$467,$C248,'Grid GenerationQueue'!$BI$5:$BI$467,"&lt;4")</f>
        <v>0</v>
      </c>
      <c r="L248">
        <f>SUMIFS('Grid GenerationQueue'!AM$5:AM$467,'Grid GenerationQueue'!$AX$5:$AX$467,$B248,'Grid GenerationQueue'!$AY$5:$AY$467,$C248,'Grid GenerationQueue'!$BI$5:$BI$467,"&lt;4")</f>
        <v>0</v>
      </c>
      <c r="M248">
        <f>SUMIFS('Grid GenerationQueue'!AN$5:AN$467,'Grid GenerationQueue'!$AX$5:$AX$467,$B248,'Grid GenerationQueue'!$AY$5:$AY$467,$C248,'Grid GenerationQueue'!$BI$5:$BI$467,"&lt;4")</f>
        <v>0</v>
      </c>
      <c r="N248">
        <f>SUMIFS('Grid GenerationQueue'!AO$5:AO$467,'Grid GenerationQueue'!$AX$5:$AX$467,$B248,'Grid GenerationQueue'!$AY$5:$AY$467,$C248,'Grid GenerationQueue'!$BI$5:$BI$467,"&lt;4")</f>
        <v>0</v>
      </c>
      <c r="O248">
        <f>SUMIFS('Grid GenerationQueue'!AP$5:AP$467,'Grid GenerationQueue'!$AX$5:$AX$467,$B248,'Grid GenerationQueue'!$AY$5:$AY$467,$C248,'Grid GenerationQueue'!$BI$5:$BI$467,"&lt;4")</f>
        <v>0</v>
      </c>
      <c r="Q248">
        <f>SUMIFS('Grid GenerationQueue'!AE$5:AE$467,'Grid GenerationQueue'!$AX$5:$AX$467,$B248,'Grid GenerationQueue'!$AY$5:$AY$467,$C248,'Grid GenerationQueue'!$BH$5:$BH$467,"Executed")</f>
        <v>0</v>
      </c>
      <c r="R248">
        <f>SUMIFS('Grid GenerationQueue'!AF$5:AF$467,'Grid GenerationQueue'!$AX$5:$AX$467,$B248,'Grid GenerationQueue'!$AY$5:$AY$467,$C248,'Grid GenerationQueue'!$BH$5:$BH$467,"Executed")</f>
        <v>0</v>
      </c>
      <c r="S248">
        <f>SUMIFS('Grid GenerationQueue'!AG$5:AG$467,'Grid GenerationQueue'!$AX$5:$AX$467,$B248,'Grid GenerationQueue'!$AY$5:$AY$467,$C248,'Grid GenerationQueue'!$BH$5:$BH$467,"Executed")</f>
        <v>0</v>
      </c>
      <c r="T248">
        <f>SUMIFS('Grid GenerationQueue'!AH$5:AH$467,'Grid GenerationQueue'!$AX$5:$AX$467,$B248,'Grid GenerationQueue'!$AY$5:$AY$467,$C248,'Grid GenerationQueue'!$BH$5:$BH$467,"Executed")</f>
        <v>0</v>
      </c>
      <c r="U248">
        <f>SUMIFS('Grid GenerationQueue'!AI$5:AI$467,'Grid GenerationQueue'!$AX$5:$AX$467,$B248,'Grid GenerationQueue'!$AY$5:$AY$467,$C248,'Grid GenerationQueue'!$BH$5:$BH$467,"Executed")</f>
        <v>0</v>
      </c>
      <c r="V248">
        <f>SUMIFS('Grid GenerationQueue'!AJ$5:AJ$467,'Grid GenerationQueue'!$AX$5:$AX$467,$B248,'Grid GenerationQueue'!$AY$5:$AY$467,$C248,'Grid GenerationQueue'!$BH$5:$BH$467,"Executed")</f>
        <v>0</v>
      </c>
      <c r="W248">
        <f>SUMIFS('Grid GenerationQueue'!AK$5:AK$467,'Grid GenerationQueue'!$AX$5:$AX$467,$B248,'Grid GenerationQueue'!$AY$5:$AY$467,$C248,'Grid GenerationQueue'!$BH$5:$BH$467,"Executed")</f>
        <v>0</v>
      </c>
      <c r="X248">
        <f>SUMIFS('Grid GenerationQueue'!AL$5:AL$467,'Grid GenerationQueue'!$AX$5:$AX$467,$B248,'Grid GenerationQueue'!$AY$5:$AY$467,$C248,'Grid GenerationQueue'!$BH$5:$BH$467,"Executed")</f>
        <v>0</v>
      </c>
      <c r="Y248">
        <f>SUMIFS('Grid GenerationQueue'!AM$5:AM$467,'Grid GenerationQueue'!$AX$5:$AX$467,$B248,'Grid GenerationQueue'!$AY$5:$AY$467,$C248,'Grid GenerationQueue'!$BH$5:$BH$467,"Executed")</f>
        <v>0</v>
      </c>
      <c r="Z248">
        <f>SUMIFS('Grid GenerationQueue'!AN$5:AN$467,'Grid GenerationQueue'!$AX$5:$AX$467,$B248,'Grid GenerationQueue'!$AY$5:$AY$467,$C248,'Grid GenerationQueue'!$BH$5:$BH$467,"Executed")</f>
        <v>0</v>
      </c>
      <c r="AA248">
        <f>SUMIFS('Grid GenerationQueue'!AO$5:AO$467,'Grid GenerationQueue'!$AX$5:$AX$467,$B248,'Grid GenerationQueue'!$AY$5:$AY$467,$C248,'Grid GenerationQueue'!$BH$5:$BH$467,"Executed")</f>
        <v>0</v>
      </c>
      <c r="AB248">
        <f>SUMIFS('Grid GenerationQueue'!AP$5:AP$467,'Grid GenerationQueue'!$AX$5:$AX$467,$B248,'Grid GenerationQueue'!$AY$5:$AY$467,$C248,'Grid GenerationQueue'!$BH$5:$BH$467,"Executed")</f>
        <v>0</v>
      </c>
      <c r="AD248">
        <f>SUMIFS('Grid GenerationQueue'!AE$5:AE$467,'Grid GenerationQueue'!$AX$5:$AX$467,$B248,'Grid GenerationQueue'!$AY$5:$AY$467,$C248,'Grid GenerationQueue'!$BF$5:$BF$467,"&lt;&gt;"&amp;"")</f>
        <v>0</v>
      </c>
      <c r="AE248">
        <f>SUMIFS('Grid GenerationQueue'!AF$5:AF$467,'Grid GenerationQueue'!$AX$5:$AX$467,$B248,'Grid GenerationQueue'!$AY$5:$AY$467,$C248,'Grid GenerationQueue'!$BF$5:$BF$467,"&lt;&gt;"&amp;"")</f>
        <v>0</v>
      </c>
      <c r="AF248">
        <f>SUMIFS('Grid GenerationQueue'!AG$5:AG$467,'Grid GenerationQueue'!$AX$5:$AX$467,$B248,'Grid GenerationQueue'!$AY$5:$AY$467,$C248,'Grid GenerationQueue'!$BF$5:$BF$467,"&lt;&gt;"&amp;"")</f>
        <v>0</v>
      </c>
      <c r="AG248">
        <f>SUMIFS('Grid GenerationQueue'!AH$5:AH$467,'Grid GenerationQueue'!$AX$5:$AX$467,$B248,'Grid GenerationQueue'!$AY$5:$AY$467,$C248,'Grid GenerationQueue'!$BF$5:$BF$467,"&lt;&gt;"&amp;"")</f>
        <v>0</v>
      </c>
      <c r="AH248">
        <f>SUMIFS('Grid GenerationQueue'!AI$5:AI$467,'Grid GenerationQueue'!$AX$5:$AX$467,$B248,'Grid GenerationQueue'!$AY$5:$AY$467,$C248,'Grid GenerationQueue'!$BF$5:$BF$467,"&lt;&gt;"&amp;"")</f>
        <v>0</v>
      </c>
      <c r="AI248">
        <f>SUMIFS('Grid GenerationQueue'!AJ$5:AJ$467,'Grid GenerationQueue'!$AX$5:$AX$467,$B248,'Grid GenerationQueue'!$AY$5:$AY$467,$C248,'Grid GenerationQueue'!$BF$5:$BF$467,"&lt;&gt;"&amp;"")</f>
        <v>0</v>
      </c>
      <c r="AJ248">
        <f>SUMIFS('Grid GenerationQueue'!AK$5:AK$467,'Grid GenerationQueue'!$AX$5:$AX$467,$B248,'Grid GenerationQueue'!$AY$5:$AY$467,$C248,'Grid GenerationQueue'!$BF$5:$BF$467,"&lt;&gt;"&amp;"")</f>
        <v>0</v>
      </c>
      <c r="AK248">
        <f>SUMIFS('Grid GenerationQueue'!AL$5:AL$467,'Grid GenerationQueue'!$AX$5:$AX$467,$B248,'Grid GenerationQueue'!$AY$5:$AY$467,$C248,'Grid GenerationQueue'!$BF$5:$BF$467,"&lt;&gt;"&amp;"")</f>
        <v>0</v>
      </c>
      <c r="AL248">
        <f>SUMIFS('Grid GenerationQueue'!AM$5:AM$467,'Grid GenerationQueue'!$AX$5:$AX$467,$B248,'Grid GenerationQueue'!$AY$5:$AY$467,$C248,'Grid GenerationQueue'!$BF$5:$BF$467,"&lt;&gt;"&amp;"")</f>
        <v>0</v>
      </c>
      <c r="AM248">
        <f>SUMIFS('Grid GenerationQueue'!AN$5:AN$467,'Grid GenerationQueue'!$AX$5:$AX$467,$B248,'Grid GenerationQueue'!$AY$5:$AY$467,$C248,'Grid GenerationQueue'!$BF$5:$BF$467,"&lt;&gt;"&amp;"")</f>
        <v>0</v>
      </c>
      <c r="AN248">
        <f>SUMIFS('Grid GenerationQueue'!AO$5:AO$467,'Grid GenerationQueue'!$AX$5:$AX$467,$B248,'Grid GenerationQueue'!$AY$5:$AY$467,$C248,'Grid GenerationQueue'!$BF$5:$BF$467,"&lt;&gt;"&amp;"")</f>
        <v>0</v>
      </c>
      <c r="AO248">
        <f>SUMIFS('Grid GenerationQueue'!AP$5:AP$467,'Grid GenerationQueue'!$AX$5:$AX$467,$B248,'Grid GenerationQueue'!$AY$5:$AY$467,$C248,'Grid GenerationQueue'!$BF$5:$BF$467,"&lt;&gt;"&amp;"")</f>
        <v>0</v>
      </c>
      <c r="AQ248">
        <f>SUMIFS('Grid GenerationQueue'!AE$5:AE$467,'Grid GenerationQueue'!$AX$5:$AX$467,$B248,'Grid GenerationQueue'!$AY$5:$AY$467,$C248)</f>
        <v>0</v>
      </c>
      <c r="AR248">
        <f>SUMIFS('Grid GenerationQueue'!AF$5:AF$467,'Grid GenerationQueue'!$AX$5:$AX$467,$B248,'Grid GenerationQueue'!$AY$5:$AY$467,$C248)</f>
        <v>0</v>
      </c>
      <c r="AS248">
        <f>SUMIFS('Grid GenerationQueue'!AG$5:AG$467,'Grid GenerationQueue'!$AX$5:$AX$467,$B248,'Grid GenerationQueue'!$AY$5:$AY$467,$C248)</f>
        <v>0</v>
      </c>
      <c r="AT248">
        <f>SUMIFS('Grid GenerationQueue'!AH$5:AH$467,'Grid GenerationQueue'!$AX$5:$AX$467,$B248,'Grid GenerationQueue'!$AY$5:$AY$467,$C248)</f>
        <v>0</v>
      </c>
      <c r="AU248">
        <f>SUMIFS('Grid GenerationQueue'!AI$5:AI$467,'Grid GenerationQueue'!$AX$5:$AX$467,$B248,'Grid GenerationQueue'!$AY$5:$AY$467,$C248)</f>
        <v>0</v>
      </c>
      <c r="AV248">
        <f>SUMIFS('Grid GenerationQueue'!AJ$5:AJ$467,'Grid GenerationQueue'!$AX$5:$AX$467,$B248,'Grid GenerationQueue'!$AY$5:$AY$467,$C248)</f>
        <v>0</v>
      </c>
      <c r="AW248">
        <f>SUMIFS('Grid GenerationQueue'!AK$5:AK$467,'Grid GenerationQueue'!$AX$5:$AX$467,$B248,'Grid GenerationQueue'!$AY$5:$AY$467,$C248)</f>
        <v>0</v>
      </c>
      <c r="AX248">
        <f>SUMIFS('Grid GenerationQueue'!AL$5:AL$467,'Grid GenerationQueue'!$AX$5:$AX$467,$B248,'Grid GenerationQueue'!$AY$5:$AY$467,$C248)</f>
        <v>0</v>
      </c>
      <c r="AY248">
        <f>SUMIFS('Grid GenerationQueue'!AM$5:AM$467,'Grid GenerationQueue'!$AX$5:$AX$467,$B248,'Grid GenerationQueue'!$AY$5:$AY$467,$C248)</f>
        <v>0</v>
      </c>
      <c r="AZ248">
        <f>SUMIFS('Grid GenerationQueue'!AN$5:AN$467,'Grid GenerationQueue'!$AX$5:$AX$467,$B248,'Grid GenerationQueue'!$AY$5:$AY$467,$C248)</f>
        <v>0</v>
      </c>
      <c r="BA248">
        <f>SUMIFS('Grid GenerationQueue'!AO$5:AO$467,'Grid GenerationQueue'!$AX$5:$AX$467,$B248,'Grid GenerationQueue'!$AY$5:$AY$467,$C248)</f>
        <v>0</v>
      </c>
      <c r="BB248">
        <f>SUMIFS('Grid GenerationQueue'!AP$5:AP$467,'Grid GenerationQueue'!$AX$5:$AX$467,$B248,'Grid GenerationQueue'!$AY$5:$AY$467,$C248)</f>
        <v>0</v>
      </c>
      <c r="BD248">
        <f>SUMIFS('Grid GenerationQueue'!AE$5:AE$467,'Grid GenerationQueue'!$AX$5:$AX$467,$B248,'Grid GenerationQueue'!$AY$5:$AY$467,$C248,'Grid GenerationQueue'!$BH$5:$BH$467,"Executed",'Grid GenerationQueue'!$BB$5:$BB$467,"&lt;"&amp;$BE$3)</f>
        <v>0</v>
      </c>
      <c r="BE248">
        <f>SUMIFS('Grid GenerationQueue'!AF$5:AF$467,'Grid GenerationQueue'!$AX$5:$AX$467,$B248,'Grid GenerationQueue'!$AY$5:$AY$467,$C248,'Grid GenerationQueue'!$BH$5:$BH$467,"Executed",'Grid GenerationQueue'!$BB$5:$BB$467,"&lt;"&amp;$BE$3)</f>
        <v>0</v>
      </c>
      <c r="BF248">
        <f>SUMIFS('Grid GenerationQueue'!AG$5:AG$467,'Grid GenerationQueue'!$AX$5:$AX$467,$B248,'Grid GenerationQueue'!$AY$5:$AY$467,$C248,'Grid GenerationQueue'!$BH$5:$BH$467,"Executed",'Grid GenerationQueue'!$BB$5:$BB$467,"&lt;"&amp;$BE$3)</f>
        <v>0</v>
      </c>
      <c r="BG248">
        <f>SUMIFS('Grid GenerationQueue'!AH$5:AH$467,'Grid GenerationQueue'!$AX$5:$AX$467,$B248,'Grid GenerationQueue'!$AY$5:$AY$467,$C248,'Grid GenerationQueue'!$BH$5:$BH$467,"Executed",'Grid GenerationQueue'!$BB$5:$BB$467,"&lt;"&amp;$BE$3)</f>
        <v>0</v>
      </c>
      <c r="BH248">
        <f>SUMIFS('Grid GenerationQueue'!AI$5:AI$467,'Grid GenerationQueue'!$AX$5:$AX$467,$B248,'Grid GenerationQueue'!$AY$5:$AY$467,$C248,'Grid GenerationQueue'!$BH$5:$BH$467,"Executed",'Grid GenerationQueue'!$BB$5:$BB$467,"&lt;"&amp;$BE$3)</f>
        <v>0</v>
      </c>
      <c r="BI248">
        <f>SUMIFS('Grid GenerationQueue'!AJ$5:AJ$467,'Grid GenerationQueue'!$AX$5:$AX$467,$B248,'Grid GenerationQueue'!$AY$5:$AY$467,$C248,'Grid GenerationQueue'!$BH$5:$BH$467,"Executed",'Grid GenerationQueue'!$BB$5:$BB$467,"&lt;"&amp;$BE$3)</f>
        <v>0</v>
      </c>
      <c r="BJ248">
        <f>SUMIFS('Grid GenerationQueue'!AK$5:AK$467,'Grid GenerationQueue'!$AX$5:$AX$467,$B248,'Grid GenerationQueue'!$AY$5:$AY$467,$C248,'Grid GenerationQueue'!$BH$5:$BH$467,"Executed",'Grid GenerationQueue'!$BB$5:$BB$467,"&lt;"&amp;$BE$3)</f>
        <v>0</v>
      </c>
      <c r="BK248">
        <f>SUMIFS('Grid GenerationQueue'!AL$5:AL$467,'Grid GenerationQueue'!$AX$5:$AX$467,$B248,'Grid GenerationQueue'!$AY$5:$AY$467,$C248,'Grid GenerationQueue'!$BH$5:$BH$467,"Executed",'Grid GenerationQueue'!$BB$5:$BB$467,"&lt;"&amp;$BE$3)</f>
        <v>0</v>
      </c>
      <c r="BL248">
        <f>SUMIFS('Grid GenerationQueue'!AM$5:AM$467,'Grid GenerationQueue'!$AX$5:$AX$467,$B248,'Grid GenerationQueue'!$AY$5:$AY$467,$C248,'Grid GenerationQueue'!$BH$5:$BH$467,"Executed",'Grid GenerationQueue'!$BB$5:$BB$467,"&lt;"&amp;$BE$3)</f>
        <v>0</v>
      </c>
      <c r="BM248">
        <f>SUMIFS('Grid GenerationQueue'!AN$5:AN$467,'Grid GenerationQueue'!$AX$5:$AX$467,$B248,'Grid GenerationQueue'!$AY$5:$AY$467,$C248,'Grid GenerationQueue'!$BH$5:$BH$467,"Executed",'Grid GenerationQueue'!$BB$5:$BB$467,"&lt;"&amp;$BE$3)</f>
        <v>0</v>
      </c>
      <c r="BN248">
        <f>SUMIFS('Grid GenerationQueue'!AO$5:AO$467,'Grid GenerationQueue'!$AX$5:$AX$467,$B248,'Grid GenerationQueue'!$AY$5:$AY$467,$C248,'Grid GenerationQueue'!$BH$5:$BH$467,"Executed",'Grid GenerationQueue'!$BB$5:$BB$467,"&lt;"&amp;$BE$3)</f>
        <v>0</v>
      </c>
      <c r="BO248">
        <f>SUMIFS('Grid GenerationQueue'!AP$5:AP$467,'Grid GenerationQueue'!$AX$5:$AX$467,$B248,'Grid GenerationQueue'!$AY$5:$AY$467,$C248,'Grid GenerationQueue'!$BH$5:$BH$467,"Executed",'Grid GenerationQueue'!$BB$5:$BB$467,"&lt;"&amp;$BE$3)</f>
        <v>0</v>
      </c>
      <c r="BQ248">
        <f>SUMIFS('Grid GenerationQueue'!AE$5:AE$467,'Grid GenerationQueue'!$AX$5:$AX$467,$B248,'Grid GenerationQueue'!$AY$5:$AY$467,$C248,'Grid GenerationQueue'!$BF$5:$BF$467,"&lt;&gt;"&amp;"",'Grid GenerationQueue'!$BB$5:$BB$467,"&lt;"&amp;$BE$3)</f>
        <v>0</v>
      </c>
      <c r="BR248">
        <f>SUMIFS('Grid GenerationQueue'!AF$5:AF$467,'Grid GenerationQueue'!$AX$5:$AX$467,$B248,'Grid GenerationQueue'!$AY$5:$AY$467,$C248,'Grid GenerationQueue'!$BF$5:$BF$467,"&lt;&gt;"&amp;"",'Grid GenerationQueue'!$BB$5:$BB$467,"&lt;"&amp;$BE$3)</f>
        <v>0</v>
      </c>
      <c r="BS248">
        <f>SUMIFS('Grid GenerationQueue'!AG$5:AG$467,'Grid GenerationQueue'!$AX$5:$AX$467,$B248,'Grid GenerationQueue'!$AY$5:$AY$467,$C248,'Grid GenerationQueue'!$BF$5:$BF$467,"&lt;&gt;"&amp;"",'Grid GenerationQueue'!$BB$5:$BB$467,"&lt;"&amp;$BE$3)</f>
        <v>0</v>
      </c>
      <c r="BT248">
        <f>SUMIFS('Grid GenerationQueue'!AH$5:AH$467,'Grid GenerationQueue'!$AX$5:$AX$467,$B248,'Grid GenerationQueue'!$AY$5:$AY$467,$C248,'Grid GenerationQueue'!$BF$5:$BF$467,"&lt;&gt;"&amp;"",'Grid GenerationQueue'!$BB$5:$BB$467,"&lt;"&amp;$BE$3)</f>
        <v>0</v>
      </c>
      <c r="BU248">
        <f>SUMIFS('Grid GenerationQueue'!AI$5:AI$467,'Grid GenerationQueue'!$AX$5:$AX$467,$B248,'Grid GenerationQueue'!$AY$5:$AY$467,$C248,'Grid GenerationQueue'!$BF$5:$BF$467,"&lt;&gt;"&amp;"",'Grid GenerationQueue'!$BB$5:$BB$467,"&lt;"&amp;$BE$3)</f>
        <v>0</v>
      </c>
      <c r="BV248">
        <f>SUMIFS('Grid GenerationQueue'!AJ$5:AJ$467,'Grid GenerationQueue'!$AX$5:$AX$467,$B248,'Grid GenerationQueue'!$AY$5:$AY$467,$C248,'Grid GenerationQueue'!$BF$5:$BF$467,"&lt;&gt;"&amp;"",'Grid GenerationQueue'!$BB$5:$BB$467,"&lt;"&amp;$BE$3)</f>
        <v>0</v>
      </c>
      <c r="BW248">
        <f>SUMIFS('Grid GenerationQueue'!AK$5:AK$467,'Grid GenerationQueue'!$AX$5:$AX$467,$B248,'Grid GenerationQueue'!$AY$5:$AY$467,$C248,'Grid GenerationQueue'!$BF$5:$BF$467,"&lt;&gt;"&amp;"",'Grid GenerationQueue'!$BB$5:$BB$467,"&lt;"&amp;$BE$3)</f>
        <v>0</v>
      </c>
      <c r="BX248">
        <f>SUMIFS('Grid GenerationQueue'!AL$5:AL$467,'Grid GenerationQueue'!$AX$5:$AX$467,$B248,'Grid GenerationQueue'!$AY$5:$AY$467,$C248,'Grid GenerationQueue'!$BF$5:$BF$467,"&lt;&gt;"&amp;"",'Grid GenerationQueue'!$BB$5:$BB$467,"&lt;"&amp;$BE$3)</f>
        <v>0</v>
      </c>
      <c r="BY248">
        <f>SUMIFS('Grid GenerationQueue'!AM$5:AM$467,'Grid GenerationQueue'!$AX$5:$AX$467,$B248,'Grid GenerationQueue'!$AY$5:$AY$467,$C248,'Grid GenerationQueue'!$BF$5:$BF$467,"&lt;&gt;"&amp;"",'Grid GenerationQueue'!$BB$5:$BB$467,"&lt;"&amp;$BE$3)</f>
        <v>0</v>
      </c>
      <c r="BZ248">
        <f>SUMIFS('Grid GenerationQueue'!AN$5:AN$467,'Grid GenerationQueue'!$AX$5:$AX$467,$B248,'Grid GenerationQueue'!$AY$5:$AY$467,$C248,'Grid GenerationQueue'!$BF$5:$BF$467,"&lt;&gt;"&amp;"",'Grid GenerationQueue'!$BB$5:$BB$467,"&lt;"&amp;$BE$3)</f>
        <v>0</v>
      </c>
      <c r="CA248">
        <f>SUMIFS('Grid GenerationQueue'!AO$5:AO$467,'Grid GenerationQueue'!$AX$5:$AX$467,$B248,'Grid GenerationQueue'!$AY$5:$AY$467,$C248,'Grid GenerationQueue'!$BF$5:$BF$467,"&lt;&gt;"&amp;"",'Grid GenerationQueue'!$BB$5:$BB$467,"&lt;"&amp;$BE$3)</f>
        <v>0</v>
      </c>
      <c r="CB248">
        <f>SUMIFS('Grid GenerationQueue'!AP$5:AP$467,'Grid GenerationQueue'!$AX$5:$AX$467,$B248,'Grid GenerationQueue'!$AY$5:$AY$467,$C248,'Grid GenerationQueue'!$BF$5:$BF$467,"&lt;&gt;"&amp;"",'Grid GenerationQueue'!$BB$5:$BB$467,"&lt;"&amp;$BE$3)</f>
        <v>0</v>
      </c>
      <c r="CD248">
        <f>SUMIFS('Grid GenerationQueue'!AE$5:AE$467,'Grid GenerationQueue'!$AX$5:$AX$467,$B248,'Grid GenerationQueue'!$AY$5:$AY$467,$C248,'Grid GenerationQueue'!$BB$5:$BB$467,"&lt;"&amp;$BE$3)</f>
        <v>0</v>
      </c>
      <c r="CE248">
        <f>SUMIFS('Grid GenerationQueue'!AF$5:AF$467,'Grid GenerationQueue'!$AX$5:$AX$467,$B248,'Grid GenerationQueue'!$AY$5:$AY$467,$C248,'Grid GenerationQueue'!$BB$5:$BB$467,"&lt;"&amp;$BE$3)</f>
        <v>0</v>
      </c>
      <c r="CF248">
        <f>SUMIFS('Grid GenerationQueue'!AG$5:AG$467,'Grid GenerationQueue'!$AX$5:$AX$467,$B248,'Grid GenerationQueue'!$AY$5:$AY$467,$C248,'Grid GenerationQueue'!$BB$5:$BB$467,"&lt;"&amp;$BE$3)</f>
        <v>0</v>
      </c>
      <c r="CG248">
        <f>SUMIFS('Grid GenerationQueue'!AH$5:AH$467,'Grid GenerationQueue'!$AX$5:$AX$467,$B248,'Grid GenerationQueue'!$AY$5:$AY$467,$C248,'Grid GenerationQueue'!$BB$5:$BB$467,"&lt;"&amp;$BE$3)</f>
        <v>0</v>
      </c>
      <c r="CH248">
        <f>SUMIFS('Grid GenerationQueue'!AI$5:AI$467,'Grid GenerationQueue'!$AX$5:$AX$467,$B248,'Grid GenerationQueue'!$AY$5:$AY$467,$C248,'Grid GenerationQueue'!$BB$5:$BB$467,"&lt;"&amp;$BE$3)</f>
        <v>0</v>
      </c>
      <c r="CI248">
        <f>SUMIFS('Grid GenerationQueue'!AJ$5:AJ$467,'Grid GenerationQueue'!$AX$5:$AX$467,$B248,'Grid GenerationQueue'!$AY$5:$AY$467,$C248,'Grid GenerationQueue'!$BB$5:$BB$467,"&lt;"&amp;$BE$3)</f>
        <v>0</v>
      </c>
      <c r="CJ248">
        <f>SUMIFS('Grid GenerationQueue'!AK$5:AK$467,'Grid GenerationQueue'!$AX$5:$AX$467,$B248,'Grid GenerationQueue'!$AY$5:$AY$467,$C248,'Grid GenerationQueue'!$BB$5:$BB$467,"&lt;"&amp;$BE$3)</f>
        <v>0</v>
      </c>
      <c r="CK248">
        <f>SUMIFS('Grid GenerationQueue'!AL$5:AL$467,'Grid GenerationQueue'!$AX$5:$AX$467,$B248,'Grid GenerationQueue'!$AY$5:$AY$467,$C248,'Grid GenerationQueue'!$BB$5:$BB$467,"&lt;"&amp;$BE$3)</f>
        <v>0</v>
      </c>
      <c r="CL248">
        <f>SUMIFS('Grid GenerationQueue'!AM$5:AM$467,'Grid GenerationQueue'!$AX$5:$AX$467,$B248,'Grid GenerationQueue'!$AY$5:$AY$467,$C248,'Grid GenerationQueue'!$BB$5:$BB$467,"&lt;"&amp;$BE$3)</f>
        <v>0</v>
      </c>
      <c r="CM248">
        <f>SUMIFS('Grid GenerationQueue'!AN$5:AN$467,'Grid GenerationQueue'!$AX$5:$AX$467,$B248,'Grid GenerationQueue'!$AY$5:$AY$467,$C248,'Grid GenerationQueue'!$BB$5:$BB$467,"&lt;"&amp;$BE$3)</f>
        <v>0</v>
      </c>
      <c r="CN248">
        <f>SUMIFS('Grid GenerationQueue'!AO$5:AO$467,'Grid GenerationQueue'!$AX$5:$AX$467,$B248,'Grid GenerationQueue'!$AY$5:$AY$467,$C248,'Grid GenerationQueue'!$BB$5:$BB$467,"&lt;"&amp;$BE$3)</f>
        <v>0</v>
      </c>
      <c r="CO248">
        <f>SUMIFS('Grid GenerationQueue'!AP$5:AP$467,'Grid GenerationQueue'!$AX$5:$AX$467,$B248,'Grid GenerationQueue'!$AY$5:$AY$467,$C248,'Grid GenerationQueue'!$BB$5:$BB$467,"&lt;"&amp;$BE$3)</f>
        <v>0</v>
      </c>
    </row>
    <row r="249" spans="1:93" x14ac:dyDescent="0.35">
      <c r="A249" t="s">
        <v>4651</v>
      </c>
      <c r="B249" t="s">
        <v>4752</v>
      </c>
      <c r="C249">
        <v>230</v>
      </c>
      <c r="D249">
        <f>SUMIFS('Grid GenerationQueue'!AE$5:AE$467,'Grid GenerationQueue'!$AX$5:$AX$467,$B249,'Grid GenerationQueue'!$AY$5:$AY$467,$C249,'Grid GenerationQueue'!$BI$5:$BI$467,"&lt;4")</f>
        <v>0</v>
      </c>
      <c r="E249">
        <f>SUMIFS('Grid GenerationQueue'!AF$5:AF$467,'Grid GenerationQueue'!$AX$5:$AX$467,$B249,'Grid GenerationQueue'!$AY$5:$AY$467,$C249,'Grid GenerationQueue'!$BI$5:$BI$467,"&lt;4")</f>
        <v>0</v>
      </c>
      <c r="F249">
        <f>SUMIFS('Grid GenerationQueue'!AG$5:AG$467,'Grid GenerationQueue'!$AX$5:$AX$467,$B249,'Grid GenerationQueue'!$AY$5:$AY$467,$C249,'Grid GenerationQueue'!$BI$5:$BI$467,"&lt;4")</f>
        <v>0</v>
      </c>
      <c r="G249">
        <f>SUMIFS('Grid GenerationQueue'!AH$5:AH$467,'Grid GenerationQueue'!$AX$5:$AX$467,$B249,'Grid GenerationQueue'!$AY$5:$AY$467,$C249,'Grid GenerationQueue'!$BI$5:$BI$467,"&lt;4")</f>
        <v>0</v>
      </c>
      <c r="H249">
        <f>SUMIFS('Grid GenerationQueue'!AI$5:AI$467,'Grid GenerationQueue'!$AX$5:$AX$467,$B249,'Grid GenerationQueue'!$AY$5:$AY$467,$C249,'Grid GenerationQueue'!$BI$5:$BI$467,"&lt;4")</f>
        <v>0</v>
      </c>
      <c r="I249">
        <f>SUMIFS('Grid GenerationQueue'!AJ$5:AJ$467,'Grid GenerationQueue'!$AX$5:$AX$467,$B249,'Grid GenerationQueue'!$AY$5:$AY$467,$C249,'Grid GenerationQueue'!$BI$5:$BI$467,"&lt;4")</f>
        <v>0</v>
      </c>
      <c r="J249">
        <f>SUMIFS('Grid GenerationQueue'!AK$5:AK$467,'Grid GenerationQueue'!$AX$5:$AX$467,$B249,'Grid GenerationQueue'!$AY$5:$AY$467,$C249,'Grid GenerationQueue'!$BI$5:$BI$467,"&lt;4")</f>
        <v>0</v>
      </c>
      <c r="K249">
        <f>SUMIFS('Grid GenerationQueue'!AL$5:AL$467,'Grid GenerationQueue'!$AX$5:$AX$467,$B249,'Grid GenerationQueue'!$AY$5:$AY$467,$C249,'Grid GenerationQueue'!$BI$5:$BI$467,"&lt;4")</f>
        <v>0</v>
      </c>
      <c r="L249">
        <f>SUMIFS('Grid GenerationQueue'!AM$5:AM$467,'Grid GenerationQueue'!$AX$5:$AX$467,$B249,'Grid GenerationQueue'!$AY$5:$AY$467,$C249,'Grid GenerationQueue'!$BI$5:$BI$467,"&lt;4")</f>
        <v>0</v>
      </c>
      <c r="M249">
        <f>SUMIFS('Grid GenerationQueue'!AN$5:AN$467,'Grid GenerationQueue'!$AX$5:$AX$467,$B249,'Grid GenerationQueue'!$AY$5:$AY$467,$C249,'Grid GenerationQueue'!$BI$5:$BI$467,"&lt;4")</f>
        <v>0</v>
      </c>
      <c r="N249">
        <f>SUMIFS('Grid GenerationQueue'!AO$5:AO$467,'Grid GenerationQueue'!$AX$5:$AX$467,$B249,'Grid GenerationQueue'!$AY$5:$AY$467,$C249,'Grid GenerationQueue'!$BI$5:$BI$467,"&lt;4")</f>
        <v>0</v>
      </c>
      <c r="O249">
        <f>SUMIFS('Grid GenerationQueue'!AP$5:AP$467,'Grid GenerationQueue'!$AX$5:$AX$467,$B249,'Grid GenerationQueue'!$AY$5:$AY$467,$C249,'Grid GenerationQueue'!$BI$5:$BI$467,"&lt;4")</f>
        <v>0</v>
      </c>
      <c r="Q249">
        <f>SUMIFS('Grid GenerationQueue'!AE$5:AE$467,'Grid GenerationQueue'!$AX$5:$AX$467,$B249,'Grid GenerationQueue'!$AY$5:$AY$467,$C249,'Grid GenerationQueue'!$BH$5:$BH$467,"Executed")</f>
        <v>0</v>
      </c>
      <c r="R249">
        <f>SUMIFS('Grid GenerationQueue'!AF$5:AF$467,'Grid GenerationQueue'!$AX$5:$AX$467,$B249,'Grid GenerationQueue'!$AY$5:$AY$467,$C249,'Grid GenerationQueue'!$BH$5:$BH$467,"Executed")</f>
        <v>0</v>
      </c>
      <c r="S249">
        <f>SUMIFS('Grid GenerationQueue'!AG$5:AG$467,'Grid GenerationQueue'!$AX$5:$AX$467,$B249,'Grid GenerationQueue'!$AY$5:$AY$467,$C249,'Grid GenerationQueue'!$BH$5:$BH$467,"Executed")</f>
        <v>0</v>
      </c>
      <c r="T249">
        <f>SUMIFS('Grid GenerationQueue'!AH$5:AH$467,'Grid GenerationQueue'!$AX$5:$AX$467,$B249,'Grid GenerationQueue'!$AY$5:$AY$467,$C249,'Grid GenerationQueue'!$BH$5:$BH$467,"Executed")</f>
        <v>0</v>
      </c>
      <c r="U249">
        <f>SUMIFS('Grid GenerationQueue'!AI$5:AI$467,'Grid GenerationQueue'!$AX$5:$AX$467,$B249,'Grid GenerationQueue'!$AY$5:$AY$467,$C249,'Grid GenerationQueue'!$BH$5:$BH$467,"Executed")</f>
        <v>0</v>
      </c>
      <c r="V249">
        <f>SUMIFS('Grid GenerationQueue'!AJ$5:AJ$467,'Grid GenerationQueue'!$AX$5:$AX$467,$B249,'Grid GenerationQueue'!$AY$5:$AY$467,$C249,'Grid GenerationQueue'!$BH$5:$BH$467,"Executed")</f>
        <v>0</v>
      </c>
      <c r="W249">
        <f>SUMIFS('Grid GenerationQueue'!AK$5:AK$467,'Grid GenerationQueue'!$AX$5:$AX$467,$B249,'Grid GenerationQueue'!$AY$5:$AY$467,$C249,'Grid GenerationQueue'!$BH$5:$BH$467,"Executed")</f>
        <v>0</v>
      </c>
      <c r="X249">
        <f>SUMIFS('Grid GenerationQueue'!AL$5:AL$467,'Grid GenerationQueue'!$AX$5:$AX$467,$B249,'Grid GenerationQueue'!$AY$5:$AY$467,$C249,'Grid GenerationQueue'!$BH$5:$BH$467,"Executed")</f>
        <v>0</v>
      </c>
      <c r="Y249">
        <f>SUMIFS('Grid GenerationQueue'!AM$5:AM$467,'Grid GenerationQueue'!$AX$5:$AX$467,$B249,'Grid GenerationQueue'!$AY$5:$AY$467,$C249,'Grid GenerationQueue'!$BH$5:$BH$467,"Executed")</f>
        <v>0</v>
      </c>
      <c r="Z249">
        <f>SUMIFS('Grid GenerationQueue'!AN$5:AN$467,'Grid GenerationQueue'!$AX$5:$AX$467,$B249,'Grid GenerationQueue'!$AY$5:$AY$467,$C249,'Grid GenerationQueue'!$BH$5:$BH$467,"Executed")</f>
        <v>0</v>
      </c>
      <c r="AA249">
        <f>SUMIFS('Grid GenerationQueue'!AO$5:AO$467,'Grid GenerationQueue'!$AX$5:$AX$467,$B249,'Grid GenerationQueue'!$AY$5:$AY$467,$C249,'Grid GenerationQueue'!$BH$5:$BH$467,"Executed")</f>
        <v>0</v>
      </c>
      <c r="AB249">
        <f>SUMIFS('Grid GenerationQueue'!AP$5:AP$467,'Grid GenerationQueue'!$AX$5:$AX$467,$B249,'Grid GenerationQueue'!$AY$5:$AY$467,$C249,'Grid GenerationQueue'!$BH$5:$BH$467,"Executed")</f>
        <v>0</v>
      </c>
      <c r="AD249">
        <f>SUMIFS('Grid GenerationQueue'!AE$5:AE$467,'Grid GenerationQueue'!$AX$5:$AX$467,$B249,'Grid GenerationQueue'!$AY$5:$AY$467,$C249,'Grid GenerationQueue'!$BF$5:$BF$467,"&lt;&gt;"&amp;"")</f>
        <v>0</v>
      </c>
      <c r="AE249">
        <f>SUMIFS('Grid GenerationQueue'!AF$5:AF$467,'Grid GenerationQueue'!$AX$5:$AX$467,$B249,'Grid GenerationQueue'!$AY$5:$AY$467,$C249,'Grid GenerationQueue'!$BF$5:$BF$467,"&lt;&gt;"&amp;"")</f>
        <v>0</v>
      </c>
      <c r="AF249">
        <f>SUMIFS('Grid GenerationQueue'!AG$5:AG$467,'Grid GenerationQueue'!$AX$5:$AX$467,$B249,'Grid GenerationQueue'!$AY$5:$AY$467,$C249,'Grid GenerationQueue'!$BF$5:$BF$467,"&lt;&gt;"&amp;"")</f>
        <v>0</v>
      </c>
      <c r="AG249">
        <f>SUMIFS('Grid GenerationQueue'!AH$5:AH$467,'Grid GenerationQueue'!$AX$5:$AX$467,$B249,'Grid GenerationQueue'!$AY$5:$AY$467,$C249,'Grid GenerationQueue'!$BF$5:$BF$467,"&lt;&gt;"&amp;"")</f>
        <v>0</v>
      </c>
      <c r="AH249">
        <f>SUMIFS('Grid GenerationQueue'!AI$5:AI$467,'Grid GenerationQueue'!$AX$5:$AX$467,$B249,'Grid GenerationQueue'!$AY$5:$AY$467,$C249,'Grid GenerationQueue'!$BF$5:$BF$467,"&lt;&gt;"&amp;"")</f>
        <v>0</v>
      </c>
      <c r="AI249">
        <f>SUMIFS('Grid GenerationQueue'!AJ$5:AJ$467,'Grid GenerationQueue'!$AX$5:$AX$467,$B249,'Grid GenerationQueue'!$AY$5:$AY$467,$C249,'Grid GenerationQueue'!$BF$5:$BF$467,"&lt;&gt;"&amp;"")</f>
        <v>0</v>
      </c>
      <c r="AJ249">
        <f>SUMIFS('Grid GenerationQueue'!AK$5:AK$467,'Grid GenerationQueue'!$AX$5:$AX$467,$B249,'Grid GenerationQueue'!$AY$5:$AY$467,$C249,'Grid GenerationQueue'!$BF$5:$BF$467,"&lt;&gt;"&amp;"")</f>
        <v>0</v>
      </c>
      <c r="AK249">
        <f>SUMIFS('Grid GenerationQueue'!AL$5:AL$467,'Grid GenerationQueue'!$AX$5:$AX$467,$B249,'Grid GenerationQueue'!$AY$5:$AY$467,$C249,'Grid GenerationQueue'!$BF$5:$BF$467,"&lt;&gt;"&amp;"")</f>
        <v>0</v>
      </c>
      <c r="AL249">
        <f>SUMIFS('Grid GenerationQueue'!AM$5:AM$467,'Grid GenerationQueue'!$AX$5:$AX$467,$B249,'Grid GenerationQueue'!$AY$5:$AY$467,$C249,'Grid GenerationQueue'!$BF$5:$BF$467,"&lt;&gt;"&amp;"")</f>
        <v>0</v>
      </c>
      <c r="AM249">
        <f>SUMIFS('Grid GenerationQueue'!AN$5:AN$467,'Grid GenerationQueue'!$AX$5:$AX$467,$B249,'Grid GenerationQueue'!$AY$5:$AY$467,$C249,'Grid GenerationQueue'!$BF$5:$BF$467,"&lt;&gt;"&amp;"")</f>
        <v>0</v>
      </c>
      <c r="AN249">
        <f>SUMIFS('Grid GenerationQueue'!AO$5:AO$467,'Grid GenerationQueue'!$AX$5:$AX$467,$B249,'Grid GenerationQueue'!$AY$5:$AY$467,$C249,'Grid GenerationQueue'!$BF$5:$BF$467,"&lt;&gt;"&amp;"")</f>
        <v>0</v>
      </c>
      <c r="AO249">
        <f>SUMIFS('Grid GenerationQueue'!AP$5:AP$467,'Grid GenerationQueue'!$AX$5:$AX$467,$B249,'Grid GenerationQueue'!$AY$5:$AY$467,$C249,'Grid GenerationQueue'!$BF$5:$BF$467,"&lt;&gt;"&amp;"")</f>
        <v>0</v>
      </c>
      <c r="AQ249">
        <f>SUMIFS('Grid GenerationQueue'!AE$5:AE$467,'Grid GenerationQueue'!$AX$5:$AX$467,$B249,'Grid GenerationQueue'!$AY$5:$AY$467,$C249)</f>
        <v>0</v>
      </c>
      <c r="AR249">
        <f>SUMIFS('Grid GenerationQueue'!AF$5:AF$467,'Grid GenerationQueue'!$AX$5:$AX$467,$B249,'Grid GenerationQueue'!$AY$5:$AY$467,$C249)</f>
        <v>0</v>
      </c>
      <c r="AS249">
        <f>SUMIFS('Grid GenerationQueue'!AG$5:AG$467,'Grid GenerationQueue'!$AX$5:$AX$467,$B249,'Grid GenerationQueue'!$AY$5:$AY$467,$C249)</f>
        <v>0</v>
      </c>
      <c r="AT249">
        <f>SUMIFS('Grid GenerationQueue'!AH$5:AH$467,'Grid GenerationQueue'!$AX$5:$AX$467,$B249,'Grid GenerationQueue'!$AY$5:$AY$467,$C249)</f>
        <v>0</v>
      </c>
      <c r="AU249">
        <f>SUMIFS('Grid GenerationQueue'!AI$5:AI$467,'Grid GenerationQueue'!$AX$5:$AX$467,$B249,'Grid GenerationQueue'!$AY$5:$AY$467,$C249)</f>
        <v>0</v>
      </c>
      <c r="AV249">
        <f>SUMIFS('Grid GenerationQueue'!AJ$5:AJ$467,'Grid GenerationQueue'!$AX$5:$AX$467,$B249,'Grid GenerationQueue'!$AY$5:$AY$467,$C249)</f>
        <v>0</v>
      </c>
      <c r="AW249">
        <f>SUMIFS('Grid GenerationQueue'!AK$5:AK$467,'Grid GenerationQueue'!$AX$5:$AX$467,$B249,'Grid GenerationQueue'!$AY$5:$AY$467,$C249)</f>
        <v>0</v>
      </c>
      <c r="AX249">
        <f>SUMIFS('Grid GenerationQueue'!AL$5:AL$467,'Grid GenerationQueue'!$AX$5:$AX$467,$B249,'Grid GenerationQueue'!$AY$5:$AY$467,$C249)</f>
        <v>0</v>
      </c>
      <c r="AY249">
        <f>SUMIFS('Grid GenerationQueue'!AM$5:AM$467,'Grid GenerationQueue'!$AX$5:$AX$467,$B249,'Grid GenerationQueue'!$AY$5:$AY$467,$C249)</f>
        <v>0</v>
      </c>
      <c r="AZ249">
        <f>SUMIFS('Grid GenerationQueue'!AN$5:AN$467,'Grid GenerationQueue'!$AX$5:$AX$467,$B249,'Grid GenerationQueue'!$AY$5:$AY$467,$C249)</f>
        <v>0</v>
      </c>
      <c r="BA249">
        <f>SUMIFS('Grid GenerationQueue'!AO$5:AO$467,'Grid GenerationQueue'!$AX$5:$AX$467,$B249,'Grid GenerationQueue'!$AY$5:$AY$467,$C249)</f>
        <v>0</v>
      </c>
      <c r="BB249">
        <f>SUMIFS('Grid GenerationQueue'!AP$5:AP$467,'Grid GenerationQueue'!$AX$5:$AX$467,$B249,'Grid GenerationQueue'!$AY$5:$AY$467,$C249)</f>
        <v>0</v>
      </c>
      <c r="BD249">
        <f>SUMIFS('Grid GenerationQueue'!AE$5:AE$467,'Grid GenerationQueue'!$AX$5:$AX$467,$B249,'Grid GenerationQueue'!$AY$5:$AY$467,$C249,'Grid GenerationQueue'!$BH$5:$BH$467,"Executed",'Grid GenerationQueue'!$BB$5:$BB$467,"&lt;"&amp;$BE$3)</f>
        <v>0</v>
      </c>
      <c r="BE249">
        <f>SUMIFS('Grid GenerationQueue'!AF$5:AF$467,'Grid GenerationQueue'!$AX$5:$AX$467,$B249,'Grid GenerationQueue'!$AY$5:$AY$467,$C249,'Grid GenerationQueue'!$BH$5:$BH$467,"Executed",'Grid GenerationQueue'!$BB$5:$BB$467,"&lt;"&amp;$BE$3)</f>
        <v>0</v>
      </c>
      <c r="BF249">
        <f>SUMIFS('Grid GenerationQueue'!AG$5:AG$467,'Grid GenerationQueue'!$AX$5:$AX$467,$B249,'Grid GenerationQueue'!$AY$5:$AY$467,$C249,'Grid GenerationQueue'!$BH$5:$BH$467,"Executed",'Grid GenerationQueue'!$BB$5:$BB$467,"&lt;"&amp;$BE$3)</f>
        <v>0</v>
      </c>
      <c r="BG249">
        <f>SUMIFS('Grid GenerationQueue'!AH$5:AH$467,'Grid GenerationQueue'!$AX$5:$AX$467,$B249,'Grid GenerationQueue'!$AY$5:$AY$467,$C249,'Grid GenerationQueue'!$BH$5:$BH$467,"Executed",'Grid GenerationQueue'!$BB$5:$BB$467,"&lt;"&amp;$BE$3)</f>
        <v>0</v>
      </c>
      <c r="BH249">
        <f>SUMIFS('Grid GenerationQueue'!AI$5:AI$467,'Grid GenerationQueue'!$AX$5:$AX$467,$B249,'Grid GenerationQueue'!$AY$5:$AY$467,$C249,'Grid GenerationQueue'!$BH$5:$BH$467,"Executed",'Grid GenerationQueue'!$BB$5:$BB$467,"&lt;"&amp;$BE$3)</f>
        <v>0</v>
      </c>
      <c r="BI249">
        <f>SUMIFS('Grid GenerationQueue'!AJ$5:AJ$467,'Grid GenerationQueue'!$AX$5:$AX$467,$B249,'Grid GenerationQueue'!$AY$5:$AY$467,$C249,'Grid GenerationQueue'!$BH$5:$BH$467,"Executed",'Grid GenerationQueue'!$BB$5:$BB$467,"&lt;"&amp;$BE$3)</f>
        <v>0</v>
      </c>
      <c r="BJ249">
        <f>SUMIFS('Grid GenerationQueue'!AK$5:AK$467,'Grid GenerationQueue'!$AX$5:$AX$467,$B249,'Grid GenerationQueue'!$AY$5:$AY$467,$C249,'Grid GenerationQueue'!$BH$5:$BH$467,"Executed",'Grid GenerationQueue'!$BB$5:$BB$467,"&lt;"&amp;$BE$3)</f>
        <v>0</v>
      </c>
      <c r="BK249">
        <f>SUMIFS('Grid GenerationQueue'!AL$5:AL$467,'Grid GenerationQueue'!$AX$5:$AX$467,$B249,'Grid GenerationQueue'!$AY$5:$AY$467,$C249,'Grid GenerationQueue'!$BH$5:$BH$467,"Executed",'Grid GenerationQueue'!$BB$5:$BB$467,"&lt;"&amp;$BE$3)</f>
        <v>0</v>
      </c>
      <c r="BL249">
        <f>SUMIFS('Grid GenerationQueue'!AM$5:AM$467,'Grid GenerationQueue'!$AX$5:$AX$467,$B249,'Grid GenerationQueue'!$AY$5:$AY$467,$C249,'Grid GenerationQueue'!$BH$5:$BH$467,"Executed",'Grid GenerationQueue'!$BB$5:$BB$467,"&lt;"&amp;$BE$3)</f>
        <v>0</v>
      </c>
      <c r="BM249">
        <f>SUMIFS('Grid GenerationQueue'!AN$5:AN$467,'Grid GenerationQueue'!$AX$5:$AX$467,$B249,'Grid GenerationQueue'!$AY$5:$AY$467,$C249,'Grid GenerationQueue'!$BH$5:$BH$467,"Executed",'Grid GenerationQueue'!$BB$5:$BB$467,"&lt;"&amp;$BE$3)</f>
        <v>0</v>
      </c>
      <c r="BN249">
        <f>SUMIFS('Grid GenerationQueue'!AO$5:AO$467,'Grid GenerationQueue'!$AX$5:$AX$467,$B249,'Grid GenerationQueue'!$AY$5:$AY$467,$C249,'Grid GenerationQueue'!$BH$5:$BH$467,"Executed",'Grid GenerationQueue'!$BB$5:$BB$467,"&lt;"&amp;$BE$3)</f>
        <v>0</v>
      </c>
      <c r="BO249">
        <f>SUMIFS('Grid GenerationQueue'!AP$5:AP$467,'Grid GenerationQueue'!$AX$5:$AX$467,$B249,'Grid GenerationQueue'!$AY$5:$AY$467,$C249,'Grid GenerationQueue'!$BH$5:$BH$467,"Executed",'Grid GenerationQueue'!$BB$5:$BB$467,"&lt;"&amp;$BE$3)</f>
        <v>0</v>
      </c>
      <c r="BQ249">
        <f>SUMIFS('Grid GenerationQueue'!AE$5:AE$467,'Grid GenerationQueue'!$AX$5:$AX$467,$B249,'Grid GenerationQueue'!$AY$5:$AY$467,$C249,'Grid GenerationQueue'!$BF$5:$BF$467,"&lt;&gt;"&amp;"",'Grid GenerationQueue'!$BB$5:$BB$467,"&lt;"&amp;$BE$3)</f>
        <v>0</v>
      </c>
      <c r="BR249">
        <f>SUMIFS('Grid GenerationQueue'!AF$5:AF$467,'Grid GenerationQueue'!$AX$5:$AX$467,$B249,'Grid GenerationQueue'!$AY$5:$AY$467,$C249,'Grid GenerationQueue'!$BF$5:$BF$467,"&lt;&gt;"&amp;"",'Grid GenerationQueue'!$BB$5:$BB$467,"&lt;"&amp;$BE$3)</f>
        <v>0</v>
      </c>
      <c r="BS249">
        <f>SUMIFS('Grid GenerationQueue'!AG$5:AG$467,'Grid GenerationQueue'!$AX$5:$AX$467,$B249,'Grid GenerationQueue'!$AY$5:$AY$467,$C249,'Grid GenerationQueue'!$BF$5:$BF$467,"&lt;&gt;"&amp;"",'Grid GenerationQueue'!$BB$5:$BB$467,"&lt;"&amp;$BE$3)</f>
        <v>0</v>
      </c>
      <c r="BT249">
        <f>SUMIFS('Grid GenerationQueue'!AH$5:AH$467,'Grid GenerationQueue'!$AX$5:$AX$467,$B249,'Grid GenerationQueue'!$AY$5:$AY$467,$C249,'Grid GenerationQueue'!$BF$5:$BF$467,"&lt;&gt;"&amp;"",'Grid GenerationQueue'!$BB$5:$BB$467,"&lt;"&amp;$BE$3)</f>
        <v>0</v>
      </c>
      <c r="BU249">
        <f>SUMIFS('Grid GenerationQueue'!AI$5:AI$467,'Grid GenerationQueue'!$AX$5:$AX$467,$B249,'Grid GenerationQueue'!$AY$5:$AY$467,$C249,'Grid GenerationQueue'!$BF$5:$BF$467,"&lt;&gt;"&amp;"",'Grid GenerationQueue'!$BB$5:$BB$467,"&lt;"&amp;$BE$3)</f>
        <v>0</v>
      </c>
      <c r="BV249">
        <f>SUMIFS('Grid GenerationQueue'!AJ$5:AJ$467,'Grid GenerationQueue'!$AX$5:$AX$467,$B249,'Grid GenerationQueue'!$AY$5:$AY$467,$C249,'Grid GenerationQueue'!$BF$5:$BF$467,"&lt;&gt;"&amp;"",'Grid GenerationQueue'!$BB$5:$BB$467,"&lt;"&amp;$BE$3)</f>
        <v>0</v>
      </c>
      <c r="BW249">
        <f>SUMIFS('Grid GenerationQueue'!AK$5:AK$467,'Grid GenerationQueue'!$AX$5:$AX$467,$B249,'Grid GenerationQueue'!$AY$5:$AY$467,$C249,'Grid GenerationQueue'!$BF$5:$BF$467,"&lt;&gt;"&amp;"",'Grid GenerationQueue'!$BB$5:$BB$467,"&lt;"&amp;$BE$3)</f>
        <v>0</v>
      </c>
      <c r="BX249">
        <f>SUMIFS('Grid GenerationQueue'!AL$5:AL$467,'Grid GenerationQueue'!$AX$5:$AX$467,$B249,'Grid GenerationQueue'!$AY$5:$AY$467,$C249,'Grid GenerationQueue'!$BF$5:$BF$467,"&lt;&gt;"&amp;"",'Grid GenerationQueue'!$BB$5:$BB$467,"&lt;"&amp;$BE$3)</f>
        <v>0</v>
      </c>
      <c r="BY249">
        <f>SUMIFS('Grid GenerationQueue'!AM$5:AM$467,'Grid GenerationQueue'!$AX$5:$AX$467,$B249,'Grid GenerationQueue'!$AY$5:$AY$467,$C249,'Grid GenerationQueue'!$BF$5:$BF$467,"&lt;&gt;"&amp;"",'Grid GenerationQueue'!$BB$5:$BB$467,"&lt;"&amp;$BE$3)</f>
        <v>0</v>
      </c>
      <c r="BZ249">
        <f>SUMIFS('Grid GenerationQueue'!AN$5:AN$467,'Grid GenerationQueue'!$AX$5:$AX$467,$B249,'Grid GenerationQueue'!$AY$5:$AY$467,$C249,'Grid GenerationQueue'!$BF$5:$BF$467,"&lt;&gt;"&amp;"",'Grid GenerationQueue'!$BB$5:$BB$467,"&lt;"&amp;$BE$3)</f>
        <v>0</v>
      </c>
      <c r="CA249">
        <f>SUMIFS('Grid GenerationQueue'!AO$5:AO$467,'Grid GenerationQueue'!$AX$5:$AX$467,$B249,'Grid GenerationQueue'!$AY$5:$AY$467,$C249,'Grid GenerationQueue'!$BF$5:$BF$467,"&lt;&gt;"&amp;"",'Grid GenerationQueue'!$BB$5:$BB$467,"&lt;"&amp;$BE$3)</f>
        <v>0</v>
      </c>
      <c r="CB249">
        <f>SUMIFS('Grid GenerationQueue'!AP$5:AP$467,'Grid GenerationQueue'!$AX$5:$AX$467,$B249,'Grid GenerationQueue'!$AY$5:$AY$467,$C249,'Grid GenerationQueue'!$BF$5:$BF$467,"&lt;&gt;"&amp;"",'Grid GenerationQueue'!$BB$5:$BB$467,"&lt;"&amp;$BE$3)</f>
        <v>0</v>
      </c>
      <c r="CD249">
        <f>SUMIFS('Grid GenerationQueue'!AE$5:AE$467,'Grid GenerationQueue'!$AX$5:$AX$467,$B249,'Grid GenerationQueue'!$AY$5:$AY$467,$C249,'Grid GenerationQueue'!$BB$5:$BB$467,"&lt;"&amp;$BE$3)</f>
        <v>0</v>
      </c>
      <c r="CE249">
        <f>SUMIFS('Grid GenerationQueue'!AF$5:AF$467,'Grid GenerationQueue'!$AX$5:$AX$467,$B249,'Grid GenerationQueue'!$AY$5:$AY$467,$C249,'Grid GenerationQueue'!$BB$5:$BB$467,"&lt;"&amp;$BE$3)</f>
        <v>0</v>
      </c>
      <c r="CF249">
        <f>SUMIFS('Grid GenerationQueue'!AG$5:AG$467,'Grid GenerationQueue'!$AX$5:$AX$467,$B249,'Grid GenerationQueue'!$AY$5:$AY$467,$C249,'Grid GenerationQueue'!$BB$5:$BB$467,"&lt;"&amp;$BE$3)</f>
        <v>0</v>
      </c>
      <c r="CG249">
        <f>SUMIFS('Grid GenerationQueue'!AH$5:AH$467,'Grid GenerationQueue'!$AX$5:$AX$467,$B249,'Grid GenerationQueue'!$AY$5:$AY$467,$C249,'Grid GenerationQueue'!$BB$5:$BB$467,"&lt;"&amp;$BE$3)</f>
        <v>0</v>
      </c>
      <c r="CH249">
        <f>SUMIFS('Grid GenerationQueue'!AI$5:AI$467,'Grid GenerationQueue'!$AX$5:$AX$467,$B249,'Grid GenerationQueue'!$AY$5:$AY$467,$C249,'Grid GenerationQueue'!$BB$5:$BB$467,"&lt;"&amp;$BE$3)</f>
        <v>0</v>
      </c>
      <c r="CI249">
        <f>SUMIFS('Grid GenerationQueue'!AJ$5:AJ$467,'Grid GenerationQueue'!$AX$5:$AX$467,$B249,'Grid GenerationQueue'!$AY$5:$AY$467,$C249,'Grid GenerationQueue'!$BB$5:$BB$467,"&lt;"&amp;$BE$3)</f>
        <v>0</v>
      </c>
      <c r="CJ249">
        <f>SUMIFS('Grid GenerationQueue'!AK$5:AK$467,'Grid GenerationQueue'!$AX$5:$AX$467,$B249,'Grid GenerationQueue'!$AY$5:$AY$467,$C249,'Grid GenerationQueue'!$BB$5:$BB$467,"&lt;"&amp;$BE$3)</f>
        <v>0</v>
      </c>
      <c r="CK249">
        <f>SUMIFS('Grid GenerationQueue'!AL$5:AL$467,'Grid GenerationQueue'!$AX$5:$AX$467,$B249,'Grid GenerationQueue'!$AY$5:$AY$467,$C249,'Grid GenerationQueue'!$BB$5:$BB$467,"&lt;"&amp;$BE$3)</f>
        <v>0</v>
      </c>
      <c r="CL249">
        <f>SUMIFS('Grid GenerationQueue'!AM$5:AM$467,'Grid GenerationQueue'!$AX$5:$AX$467,$B249,'Grid GenerationQueue'!$AY$5:$AY$467,$C249,'Grid GenerationQueue'!$BB$5:$BB$467,"&lt;"&amp;$BE$3)</f>
        <v>0</v>
      </c>
      <c r="CM249">
        <f>SUMIFS('Grid GenerationQueue'!AN$5:AN$467,'Grid GenerationQueue'!$AX$5:$AX$467,$B249,'Grid GenerationQueue'!$AY$5:$AY$467,$C249,'Grid GenerationQueue'!$BB$5:$BB$467,"&lt;"&amp;$BE$3)</f>
        <v>0</v>
      </c>
      <c r="CN249">
        <f>SUMIFS('Grid GenerationQueue'!AO$5:AO$467,'Grid GenerationQueue'!$AX$5:$AX$467,$B249,'Grid GenerationQueue'!$AY$5:$AY$467,$C249,'Grid GenerationQueue'!$BB$5:$BB$467,"&lt;"&amp;$BE$3)</f>
        <v>0</v>
      </c>
      <c r="CO249">
        <f>SUMIFS('Grid GenerationQueue'!AP$5:AP$467,'Grid GenerationQueue'!$AX$5:$AX$467,$B249,'Grid GenerationQueue'!$AY$5:$AY$467,$C249,'Grid GenerationQueue'!$BB$5:$BB$467,"&lt;"&amp;$BE$3)</f>
        <v>0</v>
      </c>
    </row>
    <row r="250" spans="1:93" x14ac:dyDescent="0.35">
      <c r="A250" t="s">
        <v>4648</v>
      </c>
      <c r="B250" t="s">
        <v>4753</v>
      </c>
      <c r="C250">
        <v>115</v>
      </c>
      <c r="D250">
        <f>SUMIFS('Grid GenerationQueue'!AE$5:AE$467,'Grid GenerationQueue'!$AX$5:$AX$467,$B250,'Grid GenerationQueue'!$AY$5:$AY$467,$C250,'Grid GenerationQueue'!$BI$5:$BI$467,"&lt;4")</f>
        <v>0</v>
      </c>
      <c r="E250">
        <f>SUMIFS('Grid GenerationQueue'!AF$5:AF$467,'Grid GenerationQueue'!$AX$5:$AX$467,$B250,'Grid GenerationQueue'!$AY$5:$AY$467,$C250,'Grid GenerationQueue'!$BI$5:$BI$467,"&lt;4")</f>
        <v>0</v>
      </c>
      <c r="F250">
        <f>SUMIFS('Grid GenerationQueue'!AG$5:AG$467,'Grid GenerationQueue'!$AX$5:$AX$467,$B250,'Grid GenerationQueue'!$AY$5:$AY$467,$C250,'Grid GenerationQueue'!$BI$5:$BI$467,"&lt;4")</f>
        <v>0</v>
      </c>
      <c r="G250">
        <f>SUMIFS('Grid GenerationQueue'!AH$5:AH$467,'Grid GenerationQueue'!$AX$5:$AX$467,$B250,'Grid GenerationQueue'!$AY$5:$AY$467,$C250,'Grid GenerationQueue'!$BI$5:$BI$467,"&lt;4")</f>
        <v>0</v>
      </c>
      <c r="H250">
        <f>SUMIFS('Grid GenerationQueue'!AI$5:AI$467,'Grid GenerationQueue'!$AX$5:$AX$467,$B250,'Grid GenerationQueue'!$AY$5:$AY$467,$C250,'Grid GenerationQueue'!$BI$5:$BI$467,"&lt;4")</f>
        <v>0</v>
      </c>
      <c r="I250">
        <f>SUMIFS('Grid GenerationQueue'!AJ$5:AJ$467,'Grid GenerationQueue'!$AX$5:$AX$467,$B250,'Grid GenerationQueue'!$AY$5:$AY$467,$C250,'Grid GenerationQueue'!$BI$5:$BI$467,"&lt;4")</f>
        <v>0</v>
      </c>
      <c r="J250">
        <f>SUMIFS('Grid GenerationQueue'!AK$5:AK$467,'Grid GenerationQueue'!$AX$5:$AX$467,$B250,'Grid GenerationQueue'!$AY$5:$AY$467,$C250,'Grid GenerationQueue'!$BI$5:$BI$467,"&lt;4")</f>
        <v>0</v>
      </c>
      <c r="K250">
        <f>SUMIFS('Grid GenerationQueue'!AL$5:AL$467,'Grid GenerationQueue'!$AX$5:$AX$467,$B250,'Grid GenerationQueue'!$AY$5:$AY$467,$C250,'Grid GenerationQueue'!$BI$5:$BI$467,"&lt;4")</f>
        <v>0</v>
      </c>
      <c r="L250">
        <f>SUMIFS('Grid GenerationQueue'!AM$5:AM$467,'Grid GenerationQueue'!$AX$5:$AX$467,$B250,'Grid GenerationQueue'!$AY$5:$AY$467,$C250,'Grid GenerationQueue'!$BI$5:$BI$467,"&lt;4")</f>
        <v>0</v>
      </c>
      <c r="M250">
        <f>SUMIFS('Grid GenerationQueue'!AN$5:AN$467,'Grid GenerationQueue'!$AX$5:$AX$467,$B250,'Grid GenerationQueue'!$AY$5:$AY$467,$C250,'Grid GenerationQueue'!$BI$5:$BI$467,"&lt;4")</f>
        <v>0</v>
      </c>
      <c r="N250">
        <f>SUMIFS('Grid GenerationQueue'!AO$5:AO$467,'Grid GenerationQueue'!$AX$5:$AX$467,$B250,'Grid GenerationQueue'!$AY$5:$AY$467,$C250,'Grid GenerationQueue'!$BI$5:$BI$467,"&lt;4")</f>
        <v>0</v>
      </c>
      <c r="O250">
        <f>SUMIFS('Grid GenerationQueue'!AP$5:AP$467,'Grid GenerationQueue'!$AX$5:$AX$467,$B250,'Grid GenerationQueue'!$AY$5:$AY$467,$C250,'Grid GenerationQueue'!$BI$5:$BI$467,"&lt;4")</f>
        <v>0</v>
      </c>
      <c r="Q250">
        <f>SUMIFS('Grid GenerationQueue'!AE$5:AE$467,'Grid GenerationQueue'!$AX$5:$AX$467,$B250,'Grid GenerationQueue'!$AY$5:$AY$467,$C250,'Grid GenerationQueue'!$BH$5:$BH$467,"Executed")</f>
        <v>0</v>
      </c>
      <c r="R250">
        <f>SUMIFS('Grid GenerationQueue'!AF$5:AF$467,'Grid GenerationQueue'!$AX$5:$AX$467,$B250,'Grid GenerationQueue'!$AY$5:$AY$467,$C250,'Grid GenerationQueue'!$BH$5:$BH$467,"Executed")</f>
        <v>0</v>
      </c>
      <c r="S250">
        <f>SUMIFS('Grid GenerationQueue'!AG$5:AG$467,'Grid GenerationQueue'!$AX$5:$AX$467,$B250,'Grid GenerationQueue'!$AY$5:$AY$467,$C250,'Grid GenerationQueue'!$BH$5:$BH$467,"Executed")</f>
        <v>0</v>
      </c>
      <c r="T250">
        <f>SUMIFS('Grid GenerationQueue'!AH$5:AH$467,'Grid GenerationQueue'!$AX$5:$AX$467,$B250,'Grid GenerationQueue'!$AY$5:$AY$467,$C250,'Grid GenerationQueue'!$BH$5:$BH$467,"Executed")</f>
        <v>0</v>
      </c>
      <c r="U250">
        <f>SUMIFS('Grid GenerationQueue'!AI$5:AI$467,'Grid GenerationQueue'!$AX$5:$AX$467,$B250,'Grid GenerationQueue'!$AY$5:$AY$467,$C250,'Grid GenerationQueue'!$BH$5:$BH$467,"Executed")</f>
        <v>0</v>
      </c>
      <c r="V250">
        <f>SUMIFS('Grid GenerationQueue'!AJ$5:AJ$467,'Grid GenerationQueue'!$AX$5:$AX$467,$B250,'Grid GenerationQueue'!$AY$5:$AY$467,$C250,'Grid GenerationQueue'!$BH$5:$BH$467,"Executed")</f>
        <v>0</v>
      </c>
      <c r="W250">
        <f>SUMIFS('Grid GenerationQueue'!AK$5:AK$467,'Grid GenerationQueue'!$AX$5:$AX$467,$B250,'Grid GenerationQueue'!$AY$5:$AY$467,$C250,'Grid GenerationQueue'!$BH$5:$BH$467,"Executed")</f>
        <v>0</v>
      </c>
      <c r="X250">
        <f>SUMIFS('Grid GenerationQueue'!AL$5:AL$467,'Grid GenerationQueue'!$AX$5:$AX$467,$B250,'Grid GenerationQueue'!$AY$5:$AY$467,$C250,'Grid GenerationQueue'!$BH$5:$BH$467,"Executed")</f>
        <v>0</v>
      </c>
      <c r="Y250">
        <f>SUMIFS('Grid GenerationQueue'!AM$5:AM$467,'Grid GenerationQueue'!$AX$5:$AX$467,$B250,'Grid GenerationQueue'!$AY$5:$AY$467,$C250,'Grid GenerationQueue'!$BH$5:$BH$467,"Executed")</f>
        <v>0</v>
      </c>
      <c r="Z250">
        <f>SUMIFS('Grid GenerationQueue'!AN$5:AN$467,'Grid GenerationQueue'!$AX$5:$AX$467,$B250,'Grid GenerationQueue'!$AY$5:$AY$467,$C250,'Grid GenerationQueue'!$BH$5:$BH$467,"Executed")</f>
        <v>0</v>
      </c>
      <c r="AA250">
        <f>SUMIFS('Grid GenerationQueue'!AO$5:AO$467,'Grid GenerationQueue'!$AX$5:$AX$467,$B250,'Grid GenerationQueue'!$AY$5:$AY$467,$C250,'Grid GenerationQueue'!$BH$5:$BH$467,"Executed")</f>
        <v>0</v>
      </c>
      <c r="AB250">
        <f>SUMIFS('Grid GenerationQueue'!AP$5:AP$467,'Grid GenerationQueue'!$AX$5:$AX$467,$B250,'Grid GenerationQueue'!$AY$5:$AY$467,$C250,'Grid GenerationQueue'!$BH$5:$BH$467,"Executed")</f>
        <v>0</v>
      </c>
      <c r="AD250">
        <f>SUMIFS('Grid GenerationQueue'!AE$5:AE$467,'Grid GenerationQueue'!$AX$5:$AX$467,$B250,'Grid GenerationQueue'!$AY$5:$AY$467,$C250,'Grid GenerationQueue'!$BF$5:$BF$467,"&lt;&gt;"&amp;"")</f>
        <v>0</v>
      </c>
      <c r="AE250">
        <f>SUMIFS('Grid GenerationQueue'!AF$5:AF$467,'Grid GenerationQueue'!$AX$5:$AX$467,$B250,'Grid GenerationQueue'!$AY$5:$AY$467,$C250,'Grid GenerationQueue'!$BF$5:$BF$467,"&lt;&gt;"&amp;"")</f>
        <v>0</v>
      </c>
      <c r="AF250">
        <f>SUMIFS('Grid GenerationQueue'!AG$5:AG$467,'Grid GenerationQueue'!$AX$5:$AX$467,$B250,'Grid GenerationQueue'!$AY$5:$AY$467,$C250,'Grid GenerationQueue'!$BF$5:$BF$467,"&lt;&gt;"&amp;"")</f>
        <v>0</v>
      </c>
      <c r="AG250">
        <f>SUMIFS('Grid GenerationQueue'!AH$5:AH$467,'Grid GenerationQueue'!$AX$5:$AX$467,$B250,'Grid GenerationQueue'!$AY$5:$AY$467,$C250,'Grid GenerationQueue'!$BF$5:$BF$467,"&lt;&gt;"&amp;"")</f>
        <v>0</v>
      </c>
      <c r="AH250">
        <f>SUMIFS('Grid GenerationQueue'!AI$5:AI$467,'Grid GenerationQueue'!$AX$5:$AX$467,$B250,'Grid GenerationQueue'!$AY$5:$AY$467,$C250,'Grid GenerationQueue'!$BF$5:$BF$467,"&lt;&gt;"&amp;"")</f>
        <v>0</v>
      </c>
      <c r="AI250">
        <f>SUMIFS('Grid GenerationQueue'!AJ$5:AJ$467,'Grid GenerationQueue'!$AX$5:$AX$467,$B250,'Grid GenerationQueue'!$AY$5:$AY$467,$C250,'Grid GenerationQueue'!$BF$5:$BF$467,"&lt;&gt;"&amp;"")</f>
        <v>0</v>
      </c>
      <c r="AJ250">
        <f>SUMIFS('Grid GenerationQueue'!AK$5:AK$467,'Grid GenerationQueue'!$AX$5:$AX$467,$B250,'Grid GenerationQueue'!$AY$5:$AY$467,$C250,'Grid GenerationQueue'!$BF$5:$BF$467,"&lt;&gt;"&amp;"")</f>
        <v>0</v>
      </c>
      <c r="AK250">
        <f>SUMIFS('Grid GenerationQueue'!AL$5:AL$467,'Grid GenerationQueue'!$AX$5:$AX$467,$B250,'Grid GenerationQueue'!$AY$5:$AY$467,$C250,'Grid GenerationQueue'!$BF$5:$BF$467,"&lt;&gt;"&amp;"")</f>
        <v>0</v>
      </c>
      <c r="AL250">
        <f>SUMIFS('Grid GenerationQueue'!AM$5:AM$467,'Grid GenerationQueue'!$AX$5:$AX$467,$B250,'Grid GenerationQueue'!$AY$5:$AY$467,$C250,'Grid GenerationQueue'!$BF$5:$BF$467,"&lt;&gt;"&amp;"")</f>
        <v>0</v>
      </c>
      <c r="AM250">
        <f>SUMIFS('Grid GenerationQueue'!AN$5:AN$467,'Grid GenerationQueue'!$AX$5:$AX$467,$B250,'Grid GenerationQueue'!$AY$5:$AY$467,$C250,'Grid GenerationQueue'!$BF$5:$BF$467,"&lt;&gt;"&amp;"")</f>
        <v>0</v>
      </c>
      <c r="AN250">
        <f>SUMIFS('Grid GenerationQueue'!AO$5:AO$467,'Grid GenerationQueue'!$AX$5:$AX$467,$B250,'Grid GenerationQueue'!$AY$5:$AY$467,$C250,'Grid GenerationQueue'!$BF$5:$BF$467,"&lt;&gt;"&amp;"")</f>
        <v>0</v>
      </c>
      <c r="AO250">
        <f>SUMIFS('Grid GenerationQueue'!AP$5:AP$467,'Grid GenerationQueue'!$AX$5:$AX$467,$B250,'Grid GenerationQueue'!$AY$5:$AY$467,$C250,'Grid GenerationQueue'!$BF$5:$BF$467,"&lt;&gt;"&amp;"")</f>
        <v>0</v>
      </c>
      <c r="AQ250">
        <f>SUMIFS('Grid GenerationQueue'!AE$5:AE$467,'Grid GenerationQueue'!$AX$5:$AX$467,$B250,'Grid GenerationQueue'!$AY$5:$AY$467,$C250)</f>
        <v>0</v>
      </c>
      <c r="AR250">
        <f>SUMIFS('Grid GenerationQueue'!AF$5:AF$467,'Grid GenerationQueue'!$AX$5:$AX$467,$B250,'Grid GenerationQueue'!$AY$5:$AY$467,$C250)</f>
        <v>0</v>
      </c>
      <c r="AS250">
        <f>SUMIFS('Grid GenerationQueue'!AG$5:AG$467,'Grid GenerationQueue'!$AX$5:$AX$467,$B250,'Grid GenerationQueue'!$AY$5:$AY$467,$C250)</f>
        <v>0</v>
      </c>
      <c r="AT250">
        <f>SUMIFS('Grid GenerationQueue'!AH$5:AH$467,'Grid GenerationQueue'!$AX$5:$AX$467,$B250,'Grid GenerationQueue'!$AY$5:$AY$467,$C250)</f>
        <v>0</v>
      </c>
      <c r="AU250">
        <f>SUMIFS('Grid GenerationQueue'!AI$5:AI$467,'Grid GenerationQueue'!$AX$5:$AX$467,$B250,'Grid GenerationQueue'!$AY$5:$AY$467,$C250)</f>
        <v>0</v>
      </c>
      <c r="AV250">
        <f>SUMIFS('Grid GenerationQueue'!AJ$5:AJ$467,'Grid GenerationQueue'!$AX$5:$AX$467,$B250,'Grid GenerationQueue'!$AY$5:$AY$467,$C250)</f>
        <v>0</v>
      </c>
      <c r="AW250">
        <f>SUMIFS('Grid GenerationQueue'!AK$5:AK$467,'Grid GenerationQueue'!$AX$5:$AX$467,$B250,'Grid GenerationQueue'!$AY$5:$AY$467,$C250)</f>
        <v>0</v>
      </c>
      <c r="AX250">
        <f>SUMIFS('Grid GenerationQueue'!AL$5:AL$467,'Grid GenerationQueue'!$AX$5:$AX$467,$B250,'Grid GenerationQueue'!$AY$5:$AY$467,$C250)</f>
        <v>0</v>
      </c>
      <c r="AY250">
        <f>SUMIFS('Grid GenerationQueue'!AM$5:AM$467,'Grid GenerationQueue'!$AX$5:$AX$467,$B250,'Grid GenerationQueue'!$AY$5:$AY$467,$C250)</f>
        <v>0</v>
      </c>
      <c r="AZ250">
        <f>SUMIFS('Grid GenerationQueue'!AN$5:AN$467,'Grid GenerationQueue'!$AX$5:$AX$467,$B250,'Grid GenerationQueue'!$AY$5:$AY$467,$C250)</f>
        <v>0</v>
      </c>
      <c r="BA250">
        <f>SUMIFS('Grid GenerationQueue'!AO$5:AO$467,'Grid GenerationQueue'!$AX$5:$AX$467,$B250,'Grid GenerationQueue'!$AY$5:$AY$467,$C250)</f>
        <v>0</v>
      </c>
      <c r="BB250">
        <f>SUMIFS('Grid GenerationQueue'!AP$5:AP$467,'Grid GenerationQueue'!$AX$5:$AX$467,$B250,'Grid GenerationQueue'!$AY$5:$AY$467,$C250)</f>
        <v>0</v>
      </c>
      <c r="BD250">
        <f>SUMIFS('Grid GenerationQueue'!AE$5:AE$467,'Grid GenerationQueue'!$AX$5:$AX$467,$B250,'Grid GenerationQueue'!$AY$5:$AY$467,$C250,'Grid GenerationQueue'!$BH$5:$BH$467,"Executed",'Grid GenerationQueue'!$BB$5:$BB$467,"&lt;"&amp;$BE$3)</f>
        <v>0</v>
      </c>
      <c r="BE250">
        <f>SUMIFS('Grid GenerationQueue'!AF$5:AF$467,'Grid GenerationQueue'!$AX$5:$AX$467,$B250,'Grid GenerationQueue'!$AY$5:$AY$467,$C250,'Grid GenerationQueue'!$BH$5:$BH$467,"Executed",'Grid GenerationQueue'!$BB$5:$BB$467,"&lt;"&amp;$BE$3)</f>
        <v>0</v>
      </c>
      <c r="BF250">
        <f>SUMIFS('Grid GenerationQueue'!AG$5:AG$467,'Grid GenerationQueue'!$AX$5:$AX$467,$B250,'Grid GenerationQueue'!$AY$5:$AY$467,$C250,'Grid GenerationQueue'!$BH$5:$BH$467,"Executed",'Grid GenerationQueue'!$BB$5:$BB$467,"&lt;"&amp;$BE$3)</f>
        <v>0</v>
      </c>
      <c r="BG250">
        <f>SUMIFS('Grid GenerationQueue'!AH$5:AH$467,'Grid GenerationQueue'!$AX$5:$AX$467,$B250,'Grid GenerationQueue'!$AY$5:$AY$467,$C250,'Grid GenerationQueue'!$BH$5:$BH$467,"Executed",'Grid GenerationQueue'!$BB$5:$BB$467,"&lt;"&amp;$BE$3)</f>
        <v>0</v>
      </c>
      <c r="BH250">
        <f>SUMIFS('Grid GenerationQueue'!AI$5:AI$467,'Grid GenerationQueue'!$AX$5:$AX$467,$B250,'Grid GenerationQueue'!$AY$5:$AY$467,$C250,'Grid GenerationQueue'!$BH$5:$BH$467,"Executed",'Grid GenerationQueue'!$BB$5:$BB$467,"&lt;"&amp;$BE$3)</f>
        <v>0</v>
      </c>
      <c r="BI250">
        <f>SUMIFS('Grid GenerationQueue'!AJ$5:AJ$467,'Grid GenerationQueue'!$AX$5:$AX$467,$B250,'Grid GenerationQueue'!$AY$5:$AY$467,$C250,'Grid GenerationQueue'!$BH$5:$BH$467,"Executed",'Grid GenerationQueue'!$BB$5:$BB$467,"&lt;"&amp;$BE$3)</f>
        <v>0</v>
      </c>
      <c r="BJ250">
        <f>SUMIFS('Grid GenerationQueue'!AK$5:AK$467,'Grid GenerationQueue'!$AX$5:$AX$467,$B250,'Grid GenerationQueue'!$AY$5:$AY$467,$C250,'Grid GenerationQueue'!$BH$5:$BH$467,"Executed",'Grid GenerationQueue'!$BB$5:$BB$467,"&lt;"&amp;$BE$3)</f>
        <v>0</v>
      </c>
      <c r="BK250">
        <f>SUMIFS('Grid GenerationQueue'!AL$5:AL$467,'Grid GenerationQueue'!$AX$5:$AX$467,$B250,'Grid GenerationQueue'!$AY$5:$AY$467,$C250,'Grid GenerationQueue'!$BH$5:$BH$467,"Executed",'Grid GenerationQueue'!$BB$5:$BB$467,"&lt;"&amp;$BE$3)</f>
        <v>0</v>
      </c>
      <c r="BL250">
        <f>SUMIFS('Grid GenerationQueue'!AM$5:AM$467,'Grid GenerationQueue'!$AX$5:$AX$467,$B250,'Grid GenerationQueue'!$AY$5:$AY$467,$C250,'Grid GenerationQueue'!$BH$5:$BH$467,"Executed",'Grid GenerationQueue'!$BB$5:$BB$467,"&lt;"&amp;$BE$3)</f>
        <v>0</v>
      </c>
      <c r="BM250">
        <f>SUMIFS('Grid GenerationQueue'!AN$5:AN$467,'Grid GenerationQueue'!$AX$5:$AX$467,$B250,'Grid GenerationQueue'!$AY$5:$AY$467,$C250,'Grid GenerationQueue'!$BH$5:$BH$467,"Executed",'Grid GenerationQueue'!$BB$5:$BB$467,"&lt;"&amp;$BE$3)</f>
        <v>0</v>
      </c>
      <c r="BN250">
        <f>SUMIFS('Grid GenerationQueue'!AO$5:AO$467,'Grid GenerationQueue'!$AX$5:$AX$467,$B250,'Grid GenerationQueue'!$AY$5:$AY$467,$C250,'Grid GenerationQueue'!$BH$5:$BH$467,"Executed",'Grid GenerationQueue'!$BB$5:$BB$467,"&lt;"&amp;$BE$3)</f>
        <v>0</v>
      </c>
      <c r="BO250">
        <f>SUMIFS('Grid GenerationQueue'!AP$5:AP$467,'Grid GenerationQueue'!$AX$5:$AX$467,$B250,'Grid GenerationQueue'!$AY$5:$AY$467,$C250,'Grid GenerationQueue'!$BH$5:$BH$467,"Executed",'Grid GenerationQueue'!$BB$5:$BB$467,"&lt;"&amp;$BE$3)</f>
        <v>0</v>
      </c>
      <c r="BQ250">
        <f>SUMIFS('Grid GenerationQueue'!AE$5:AE$467,'Grid GenerationQueue'!$AX$5:$AX$467,$B250,'Grid GenerationQueue'!$AY$5:$AY$467,$C250,'Grid GenerationQueue'!$BF$5:$BF$467,"&lt;&gt;"&amp;"",'Grid GenerationQueue'!$BB$5:$BB$467,"&lt;"&amp;$BE$3)</f>
        <v>0</v>
      </c>
      <c r="BR250">
        <f>SUMIFS('Grid GenerationQueue'!AF$5:AF$467,'Grid GenerationQueue'!$AX$5:$AX$467,$B250,'Grid GenerationQueue'!$AY$5:$AY$467,$C250,'Grid GenerationQueue'!$BF$5:$BF$467,"&lt;&gt;"&amp;"",'Grid GenerationQueue'!$BB$5:$BB$467,"&lt;"&amp;$BE$3)</f>
        <v>0</v>
      </c>
      <c r="BS250">
        <f>SUMIFS('Grid GenerationQueue'!AG$5:AG$467,'Grid GenerationQueue'!$AX$5:$AX$467,$B250,'Grid GenerationQueue'!$AY$5:$AY$467,$C250,'Grid GenerationQueue'!$BF$5:$BF$467,"&lt;&gt;"&amp;"",'Grid GenerationQueue'!$BB$5:$BB$467,"&lt;"&amp;$BE$3)</f>
        <v>0</v>
      </c>
      <c r="BT250">
        <f>SUMIFS('Grid GenerationQueue'!AH$5:AH$467,'Grid GenerationQueue'!$AX$5:$AX$467,$B250,'Grid GenerationQueue'!$AY$5:$AY$467,$C250,'Grid GenerationQueue'!$BF$5:$BF$467,"&lt;&gt;"&amp;"",'Grid GenerationQueue'!$BB$5:$BB$467,"&lt;"&amp;$BE$3)</f>
        <v>0</v>
      </c>
      <c r="BU250">
        <f>SUMIFS('Grid GenerationQueue'!AI$5:AI$467,'Grid GenerationQueue'!$AX$5:$AX$467,$B250,'Grid GenerationQueue'!$AY$5:$AY$467,$C250,'Grid GenerationQueue'!$BF$5:$BF$467,"&lt;&gt;"&amp;"",'Grid GenerationQueue'!$BB$5:$BB$467,"&lt;"&amp;$BE$3)</f>
        <v>0</v>
      </c>
      <c r="BV250">
        <f>SUMIFS('Grid GenerationQueue'!AJ$5:AJ$467,'Grid GenerationQueue'!$AX$5:$AX$467,$B250,'Grid GenerationQueue'!$AY$5:$AY$467,$C250,'Grid GenerationQueue'!$BF$5:$BF$467,"&lt;&gt;"&amp;"",'Grid GenerationQueue'!$BB$5:$BB$467,"&lt;"&amp;$BE$3)</f>
        <v>0</v>
      </c>
      <c r="BW250">
        <f>SUMIFS('Grid GenerationQueue'!AK$5:AK$467,'Grid GenerationQueue'!$AX$5:$AX$467,$B250,'Grid GenerationQueue'!$AY$5:$AY$467,$C250,'Grid GenerationQueue'!$BF$5:$BF$467,"&lt;&gt;"&amp;"",'Grid GenerationQueue'!$BB$5:$BB$467,"&lt;"&amp;$BE$3)</f>
        <v>0</v>
      </c>
      <c r="BX250">
        <f>SUMIFS('Grid GenerationQueue'!AL$5:AL$467,'Grid GenerationQueue'!$AX$5:$AX$467,$B250,'Grid GenerationQueue'!$AY$5:$AY$467,$C250,'Grid GenerationQueue'!$BF$5:$BF$467,"&lt;&gt;"&amp;"",'Grid GenerationQueue'!$BB$5:$BB$467,"&lt;"&amp;$BE$3)</f>
        <v>0</v>
      </c>
      <c r="BY250">
        <f>SUMIFS('Grid GenerationQueue'!AM$5:AM$467,'Grid GenerationQueue'!$AX$5:$AX$467,$B250,'Grid GenerationQueue'!$AY$5:$AY$467,$C250,'Grid GenerationQueue'!$BF$5:$BF$467,"&lt;&gt;"&amp;"",'Grid GenerationQueue'!$BB$5:$BB$467,"&lt;"&amp;$BE$3)</f>
        <v>0</v>
      </c>
      <c r="BZ250">
        <f>SUMIFS('Grid GenerationQueue'!AN$5:AN$467,'Grid GenerationQueue'!$AX$5:$AX$467,$B250,'Grid GenerationQueue'!$AY$5:$AY$467,$C250,'Grid GenerationQueue'!$BF$5:$BF$467,"&lt;&gt;"&amp;"",'Grid GenerationQueue'!$BB$5:$BB$467,"&lt;"&amp;$BE$3)</f>
        <v>0</v>
      </c>
      <c r="CA250">
        <f>SUMIFS('Grid GenerationQueue'!AO$5:AO$467,'Grid GenerationQueue'!$AX$5:$AX$467,$B250,'Grid GenerationQueue'!$AY$5:$AY$467,$C250,'Grid GenerationQueue'!$BF$5:$BF$467,"&lt;&gt;"&amp;"",'Grid GenerationQueue'!$BB$5:$BB$467,"&lt;"&amp;$BE$3)</f>
        <v>0</v>
      </c>
      <c r="CB250">
        <f>SUMIFS('Grid GenerationQueue'!AP$5:AP$467,'Grid GenerationQueue'!$AX$5:$AX$467,$B250,'Grid GenerationQueue'!$AY$5:$AY$467,$C250,'Grid GenerationQueue'!$BF$5:$BF$467,"&lt;&gt;"&amp;"",'Grid GenerationQueue'!$BB$5:$BB$467,"&lt;"&amp;$BE$3)</f>
        <v>0</v>
      </c>
      <c r="CD250">
        <f>SUMIFS('Grid GenerationQueue'!AE$5:AE$467,'Grid GenerationQueue'!$AX$5:$AX$467,$B250,'Grid GenerationQueue'!$AY$5:$AY$467,$C250,'Grid GenerationQueue'!$BB$5:$BB$467,"&lt;"&amp;$BE$3)</f>
        <v>0</v>
      </c>
      <c r="CE250">
        <f>SUMIFS('Grid GenerationQueue'!AF$5:AF$467,'Grid GenerationQueue'!$AX$5:$AX$467,$B250,'Grid GenerationQueue'!$AY$5:$AY$467,$C250,'Grid GenerationQueue'!$BB$5:$BB$467,"&lt;"&amp;$BE$3)</f>
        <v>0</v>
      </c>
      <c r="CF250">
        <f>SUMIFS('Grid GenerationQueue'!AG$5:AG$467,'Grid GenerationQueue'!$AX$5:$AX$467,$B250,'Grid GenerationQueue'!$AY$5:$AY$467,$C250,'Grid GenerationQueue'!$BB$5:$BB$467,"&lt;"&amp;$BE$3)</f>
        <v>0</v>
      </c>
      <c r="CG250">
        <f>SUMIFS('Grid GenerationQueue'!AH$5:AH$467,'Grid GenerationQueue'!$AX$5:$AX$467,$B250,'Grid GenerationQueue'!$AY$5:$AY$467,$C250,'Grid GenerationQueue'!$BB$5:$BB$467,"&lt;"&amp;$BE$3)</f>
        <v>0</v>
      </c>
      <c r="CH250">
        <f>SUMIFS('Grid GenerationQueue'!AI$5:AI$467,'Grid GenerationQueue'!$AX$5:$AX$467,$B250,'Grid GenerationQueue'!$AY$5:$AY$467,$C250,'Grid GenerationQueue'!$BB$5:$BB$467,"&lt;"&amp;$BE$3)</f>
        <v>0</v>
      </c>
      <c r="CI250">
        <f>SUMIFS('Grid GenerationQueue'!AJ$5:AJ$467,'Grid GenerationQueue'!$AX$5:$AX$467,$B250,'Grid GenerationQueue'!$AY$5:$AY$467,$C250,'Grid GenerationQueue'!$BB$5:$BB$467,"&lt;"&amp;$BE$3)</f>
        <v>0</v>
      </c>
      <c r="CJ250">
        <f>SUMIFS('Grid GenerationQueue'!AK$5:AK$467,'Grid GenerationQueue'!$AX$5:$AX$467,$B250,'Grid GenerationQueue'!$AY$5:$AY$467,$C250,'Grid GenerationQueue'!$BB$5:$BB$467,"&lt;"&amp;$BE$3)</f>
        <v>0</v>
      </c>
      <c r="CK250">
        <f>SUMIFS('Grid GenerationQueue'!AL$5:AL$467,'Grid GenerationQueue'!$AX$5:$AX$467,$B250,'Grid GenerationQueue'!$AY$5:$AY$467,$C250,'Grid GenerationQueue'!$BB$5:$BB$467,"&lt;"&amp;$BE$3)</f>
        <v>0</v>
      </c>
      <c r="CL250">
        <f>SUMIFS('Grid GenerationQueue'!AM$5:AM$467,'Grid GenerationQueue'!$AX$5:$AX$467,$B250,'Grid GenerationQueue'!$AY$5:$AY$467,$C250,'Grid GenerationQueue'!$BB$5:$BB$467,"&lt;"&amp;$BE$3)</f>
        <v>0</v>
      </c>
      <c r="CM250">
        <f>SUMIFS('Grid GenerationQueue'!AN$5:AN$467,'Grid GenerationQueue'!$AX$5:$AX$467,$B250,'Grid GenerationQueue'!$AY$5:$AY$467,$C250,'Grid GenerationQueue'!$BB$5:$BB$467,"&lt;"&amp;$BE$3)</f>
        <v>0</v>
      </c>
      <c r="CN250">
        <f>SUMIFS('Grid GenerationQueue'!AO$5:AO$467,'Grid GenerationQueue'!$AX$5:$AX$467,$B250,'Grid GenerationQueue'!$AY$5:$AY$467,$C250,'Grid GenerationQueue'!$BB$5:$BB$467,"&lt;"&amp;$BE$3)</f>
        <v>0</v>
      </c>
      <c r="CO250">
        <f>SUMIFS('Grid GenerationQueue'!AP$5:AP$467,'Grid GenerationQueue'!$AX$5:$AX$467,$B250,'Grid GenerationQueue'!$AY$5:$AY$467,$C250,'Grid GenerationQueue'!$BB$5:$BB$467,"&lt;"&amp;$BE$3)</f>
        <v>0</v>
      </c>
    </row>
    <row r="251" spans="1:93" x14ac:dyDescent="0.35">
      <c r="A251" t="s">
        <v>4647</v>
      </c>
      <c r="B251" t="s">
        <v>4754</v>
      </c>
      <c r="C251">
        <v>138</v>
      </c>
      <c r="D251">
        <f>SUMIFS('Grid GenerationQueue'!AE$5:AE$467,'Grid GenerationQueue'!$AX$5:$AX$467,$B251,'Grid GenerationQueue'!$AY$5:$AY$467,$C251,'Grid GenerationQueue'!$BI$5:$BI$467,"&lt;4")</f>
        <v>0</v>
      </c>
      <c r="E251">
        <f>SUMIFS('Grid GenerationQueue'!AF$5:AF$467,'Grid GenerationQueue'!$AX$5:$AX$467,$B251,'Grid GenerationQueue'!$AY$5:$AY$467,$C251,'Grid GenerationQueue'!$BI$5:$BI$467,"&lt;4")</f>
        <v>0</v>
      </c>
      <c r="F251">
        <f>SUMIFS('Grid GenerationQueue'!AG$5:AG$467,'Grid GenerationQueue'!$AX$5:$AX$467,$B251,'Grid GenerationQueue'!$AY$5:$AY$467,$C251,'Grid GenerationQueue'!$BI$5:$BI$467,"&lt;4")</f>
        <v>0</v>
      </c>
      <c r="G251">
        <f>SUMIFS('Grid GenerationQueue'!AH$5:AH$467,'Grid GenerationQueue'!$AX$5:$AX$467,$B251,'Grid GenerationQueue'!$AY$5:$AY$467,$C251,'Grid GenerationQueue'!$BI$5:$BI$467,"&lt;4")</f>
        <v>0</v>
      </c>
      <c r="H251">
        <f>SUMIFS('Grid GenerationQueue'!AI$5:AI$467,'Grid GenerationQueue'!$AX$5:$AX$467,$B251,'Grid GenerationQueue'!$AY$5:$AY$467,$C251,'Grid GenerationQueue'!$BI$5:$BI$467,"&lt;4")</f>
        <v>0</v>
      </c>
      <c r="I251">
        <f>SUMIFS('Grid GenerationQueue'!AJ$5:AJ$467,'Grid GenerationQueue'!$AX$5:$AX$467,$B251,'Grid GenerationQueue'!$AY$5:$AY$467,$C251,'Grid GenerationQueue'!$BI$5:$BI$467,"&lt;4")</f>
        <v>0</v>
      </c>
      <c r="J251">
        <f>SUMIFS('Grid GenerationQueue'!AK$5:AK$467,'Grid GenerationQueue'!$AX$5:$AX$467,$B251,'Grid GenerationQueue'!$AY$5:$AY$467,$C251,'Grid GenerationQueue'!$BI$5:$BI$467,"&lt;4")</f>
        <v>0</v>
      </c>
      <c r="K251">
        <f>SUMIFS('Grid GenerationQueue'!AL$5:AL$467,'Grid GenerationQueue'!$AX$5:$AX$467,$B251,'Grid GenerationQueue'!$AY$5:$AY$467,$C251,'Grid GenerationQueue'!$BI$5:$BI$467,"&lt;4")</f>
        <v>0</v>
      </c>
      <c r="L251">
        <f>SUMIFS('Grid GenerationQueue'!AM$5:AM$467,'Grid GenerationQueue'!$AX$5:$AX$467,$B251,'Grid GenerationQueue'!$AY$5:$AY$467,$C251,'Grid GenerationQueue'!$BI$5:$BI$467,"&lt;4")</f>
        <v>0</v>
      </c>
      <c r="M251">
        <f>SUMIFS('Grid GenerationQueue'!AN$5:AN$467,'Grid GenerationQueue'!$AX$5:$AX$467,$B251,'Grid GenerationQueue'!$AY$5:$AY$467,$C251,'Grid GenerationQueue'!$BI$5:$BI$467,"&lt;4")</f>
        <v>0</v>
      </c>
      <c r="N251">
        <f>SUMIFS('Grid GenerationQueue'!AO$5:AO$467,'Grid GenerationQueue'!$AX$5:$AX$467,$B251,'Grid GenerationQueue'!$AY$5:$AY$467,$C251,'Grid GenerationQueue'!$BI$5:$BI$467,"&lt;4")</f>
        <v>0</v>
      </c>
      <c r="O251">
        <f>SUMIFS('Grid GenerationQueue'!AP$5:AP$467,'Grid GenerationQueue'!$AX$5:$AX$467,$B251,'Grid GenerationQueue'!$AY$5:$AY$467,$C251,'Grid GenerationQueue'!$BI$5:$BI$467,"&lt;4")</f>
        <v>0</v>
      </c>
      <c r="Q251">
        <f>SUMIFS('Grid GenerationQueue'!AE$5:AE$467,'Grid GenerationQueue'!$AX$5:$AX$467,$B251,'Grid GenerationQueue'!$AY$5:$AY$467,$C251,'Grid GenerationQueue'!$BH$5:$BH$467,"Executed")</f>
        <v>0</v>
      </c>
      <c r="R251">
        <f>SUMIFS('Grid GenerationQueue'!AF$5:AF$467,'Grid GenerationQueue'!$AX$5:$AX$467,$B251,'Grid GenerationQueue'!$AY$5:$AY$467,$C251,'Grid GenerationQueue'!$BH$5:$BH$467,"Executed")</f>
        <v>0</v>
      </c>
      <c r="S251">
        <f>SUMIFS('Grid GenerationQueue'!AG$5:AG$467,'Grid GenerationQueue'!$AX$5:$AX$467,$B251,'Grid GenerationQueue'!$AY$5:$AY$467,$C251,'Grid GenerationQueue'!$BH$5:$BH$467,"Executed")</f>
        <v>0</v>
      </c>
      <c r="T251">
        <f>SUMIFS('Grid GenerationQueue'!AH$5:AH$467,'Grid GenerationQueue'!$AX$5:$AX$467,$B251,'Grid GenerationQueue'!$AY$5:$AY$467,$C251,'Grid GenerationQueue'!$BH$5:$BH$467,"Executed")</f>
        <v>0</v>
      </c>
      <c r="U251">
        <f>SUMIFS('Grid GenerationQueue'!AI$5:AI$467,'Grid GenerationQueue'!$AX$5:$AX$467,$B251,'Grid GenerationQueue'!$AY$5:$AY$467,$C251,'Grid GenerationQueue'!$BH$5:$BH$467,"Executed")</f>
        <v>0</v>
      </c>
      <c r="V251">
        <f>SUMIFS('Grid GenerationQueue'!AJ$5:AJ$467,'Grid GenerationQueue'!$AX$5:$AX$467,$B251,'Grid GenerationQueue'!$AY$5:$AY$467,$C251,'Grid GenerationQueue'!$BH$5:$BH$467,"Executed")</f>
        <v>0</v>
      </c>
      <c r="W251">
        <f>SUMIFS('Grid GenerationQueue'!AK$5:AK$467,'Grid GenerationQueue'!$AX$5:$AX$467,$B251,'Grid GenerationQueue'!$AY$5:$AY$467,$C251,'Grid GenerationQueue'!$BH$5:$BH$467,"Executed")</f>
        <v>0</v>
      </c>
      <c r="X251">
        <f>SUMIFS('Grid GenerationQueue'!AL$5:AL$467,'Grid GenerationQueue'!$AX$5:$AX$467,$B251,'Grid GenerationQueue'!$AY$5:$AY$467,$C251,'Grid GenerationQueue'!$BH$5:$BH$467,"Executed")</f>
        <v>0</v>
      </c>
      <c r="Y251">
        <f>SUMIFS('Grid GenerationQueue'!AM$5:AM$467,'Grid GenerationQueue'!$AX$5:$AX$467,$B251,'Grid GenerationQueue'!$AY$5:$AY$467,$C251,'Grid GenerationQueue'!$BH$5:$BH$467,"Executed")</f>
        <v>0</v>
      </c>
      <c r="Z251">
        <f>SUMIFS('Grid GenerationQueue'!AN$5:AN$467,'Grid GenerationQueue'!$AX$5:$AX$467,$B251,'Grid GenerationQueue'!$AY$5:$AY$467,$C251,'Grid GenerationQueue'!$BH$5:$BH$467,"Executed")</f>
        <v>0</v>
      </c>
      <c r="AA251">
        <f>SUMIFS('Grid GenerationQueue'!AO$5:AO$467,'Grid GenerationQueue'!$AX$5:$AX$467,$B251,'Grid GenerationQueue'!$AY$5:$AY$467,$C251,'Grid GenerationQueue'!$BH$5:$BH$467,"Executed")</f>
        <v>0</v>
      </c>
      <c r="AB251">
        <f>SUMIFS('Grid GenerationQueue'!AP$5:AP$467,'Grid GenerationQueue'!$AX$5:$AX$467,$B251,'Grid GenerationQueue'!$AY$5:$AY$467,$C251,'Grid GenerationQueue'!$BH$5:$BH$467,"Executed")</f>
        <v>0</v>
      </c>
      <c r="AD251">
        <f>SUMIFS('Grid GenerationQueue'!AE$5:AE$467,'Grid GenerationQueue'!$AX$5:$AX$467,$B251,'Grid GenerationQueue'!$AY$5:$AY$467,$C251,'Grid GenerationQueue'!$BF$5:$BF$467,"&lt;&gt;"&amp;"")</f>
        <v>0</v>
      </c>
      <c r="AE251">
        <f>SUMIFS('Grid GenerationQueue'!AF$5:AF$467,'Grid GenerationQueue'!$AX$5:$AX$467,$B251,'Grid GenerationQueue'!$AY$5:$AY$467,$C251,'Grid GenerationQueue'!$BF$5:$BF$467,"&lt;&gt;"&amp;"")</f>
        <v>0</v>
      </c>
      <c r="AF251">
        <f>SUMIFS('Grid GenerationQueue'!AG$5:AG$467,'Grid GenerationQueue'!$AX$5:$AX$467,$B251,'Grid GenerationQueue'!$AY$5:$AY$467,$C251,'Grid GenerationQueue'!$BF$5:$BF$467,"&lt;&gt;"&amp;"")</f>
        <v>0</v>
      </c>
      <c r="AG251">
        <f>SUMIFS('Grid GenerationQueue'!AH$5:AH$467,'Grid GenerationQueue'!$AX$5:$AX$467,$B251,'Grid GenerationQueue'!$AY$5:$AY$467,$C251,'Grid GenerationQueue'!$BF$5:$BF$467,"&lt;&gt;"&amp;"")</f>
        <v>0</v>
      </c>
      <c r="AH251">
        <f>SUMIFS('Grid GenerationQueue'!AI$5:AI$467,'Grid GenerationQueue'!$AX$5:$AX$467,$B251,'Grid GenerationQueue'!$AY$5:$AY$467,$C251,'Grid GenerationQueue'!$BF$5:$BF$467,"&lt;&gt;"&amp;"")</f>
        <v>0</v>
      </c>
      <c r="AI251">
        <f>SUMIFS('Grid GenerationQueue'!AJ$5:AJ$467,'Grid GenerationQueue'!$AX$5:$AX$467,$B251,'Grid GenerationQueue'!$AY$5:$AY$467,$C251,'Grid GenerationQueue'!$BF$5:$BF$467,"&lt;&gt;"&amp;"")</f>
        <v>0</v>
      </c>
      <c r="AJ251">
        <f>SUMIFS('Grid GenerationQueue'!AK$5:AK$467,'Grid GenerationQueue'!$AX$5:$AX$467,$B251,'Grid GenerationQueue'!$AY$5:$AY$467,$C251,'Grid GenerationQueue'!$BF$5:$BF$467,"&lt;&gt;"&amp;"")</f>
        <v>0</v>
      </c>
      <c r="AK251">
        <f>SUMIFS('Grid GenerationQueue'!AL$5:AL$467,'Grid GenerationQueue'!$AX$5:$AX$467,$B251,'Grid GenerationQueue'!$AY$5:$AY$467,$C251,'Grid GenerationQueue'!$BF$5:$BF$467,"&lt;&gt;"&amp;"")</f>
        <v>0</v>
      </c>
      <c r="AL251">
        <f>SUMIFS('Grid GenerationQueue'!AM$5:AM$467,'Grid GenerationQueue'!$AX$5:$AX$467,$B251,'Grid GenerationQueue'!$AY$5:$AY$467,$C251,'Grid GenerationQueue'!$BF$5:$BF$467,"&lt;&gt;"&amp;"")</f>
        <v>0</v>
      </c>
      <c r="AM251">
        <f>SUMIFS('Grid GenerationQueue'!AN$5:AN$467,'Grid GenerationQueue'!$AX$5:$AX$467,$B251,'Grid GenerationQueue'!$AY$5:$AY$467,$C251,'Grid GenerationQueue'!$BF$5:$BF$467,"&lt;&gt;"&amp;"")</f>
        <v>0</v>
      </c>
      <c r="AN251">
        <f>SUMIFS('Grid GenerationQueue'!AO$5:AO$467,'Grid GenerationQueue'!$AX$5:$AX$467,$B251,'Grid GenerationQueue'!$AY$5:$AY$467,$C251,'Grid GenerationQueue'!$BF$5:$BF$467,"&lt;&gt;"&amp;"")</f>
        <v>0</v>
      </c>
      <c r="AO251">
        <f>SUMIFS('Grid GenerationQueue'!AP$5:AP$467,'Grid GenerationQueue'!$AX$5:$AX$467,$B251,'Grid GenerationQueue'!$AY$5:$AY$467,$C251,'Grid GenerationQueue'!$BF$5:$BF$467,"&lt;&gt;"&amp;"")</f>
        <v>0</v>
      </c>
      <c r="AQ251">
        <f>SUMIFS('Grid GenerationQueue'!AE$5:AE$467,'Grid GenerationQueue'!$AX$5:$AX$467,$B251,'Grid GenerationQueue'!$AY$5:$AY$467,$C251)</f>
        <v>0</v>
      </c>
      <c r="AR251">
        <f>SUMIFS('Grid GenerationQueue'!AF$5:AF$467,'Grid GenerationQueue'!$AX$5:$AX$467,$B251,'Grid GenerationQueue'!$AY$5:$AY$467,$C251)</f>
        <v>0</v>
      </c>
      <c r="AS251">
        <f>SUMIFS('Grid GenerationQueue'!AG$5:AG$467,'Grid GenerationQueue'!$AX$5:$AX$467,$B251,'Grid GenerationQueue'!$AY$5:$AY$467,$C251)</f>
        <v>0</v>
      </c>
      <c r="AT251">
        <f>SUMIFS('Grid GenerationQueue'!AH$5:AH$467,'Grid GenerationQueue'!$AX$5:$AX$467,$B251,'Grid GenerationQueue'!$AY$5:$AY$467,$C251)</f>
        <v>0</v>
      </c>
      <c r="AU251">
        <f>SUMIFS('Grid GenerationQueue'!AI$5:AI$467,'Grid GenerationQueue'!$AX$5:$AX$467,$B251,'Grid GenerationQueue'!$AY$5:$AY$467,$C251)</f>
        <v>0</v>
      </c>
      <c r="AV251">
        <f>SUMIFS('Grid GenerationQueue'!AJ$5:AJ$467,'Grid GenerationQueue'!$AX$5:$AX$467,$B251,'Grid GenerationQueue'!$AY$5:$AY$467,$C251)</f>
        <v>0</v>
      </c>
      <c r="AW251">
        <f>SUMIFS('Grid GenerationQueue'!AK$5:AK$467,'Grid GenerationQueue'!$AX$5:$AX$467,$B251,'Grid GenerationQueue'!$AY$5:$AY$467,$C251)</f>
        <v>0</v>
      </c>
      <c r="AX251">
        <f>SUMIFS('Grid GenerationQueue'!AL$5:AL$467,'Grid GenerationQueue'!$AX$5:$AX$467,$B251,'Grid GenerationQueue'!$AY$5:$AY$467,$C251)</f>
        <v>0</v>
      </c>
      <c r="AY251">
        <f>SUMIFS('Grid GenerationQueue'!AM$5:AM$467,'Grid GenerationQueue'!$AX$5:$AX$467,$B251,'Grid GenerationQueue'!$AY$5:$AY$467,$C251)</f>
        <v>0</v>
      </c>
      <c r="AZ251">
        <f>SUMIFS('Grid GenerationQueue'!AN$5:AN$467,'Grid GenerationQueue'!$AX$5:$AX$467,$B251,'Grid GenerationQueue'!$AY$5:$AY$467,$C251)</f>
        <v>0</v>
      </c>
      <c r="BA251">
        <f>SUMIFS('Grid GenerationQueue'!AO$5:AO$467,'Grid GenerationQueue'!$AX$5:$AX$467,$B251,'Grid GenerationQueue'!$AY$5:$AY$467,$C251)</f>
        <v>0</v>
      </c>
      <c r="BB251">
        <f>SUMIFS('Grid GenerationQueue'!AP$5:AP$467,'Grid GenerationQueue'!$AX$5:$AX$467,$B251,'Grid GenerationQueue'!$AY$5:$AY$467,$C251)</f>
        <v>0</v>
      </c>
      <c r="BD251">
        <f>SUMIFS('Grid GenerationQueue'!AE$5:AE$467,'Grid GenerationQueue'!$AX$5:$AX$467,$B251,'Grid GenerationQueue'!$AY$5:$AY$467,$C251,'Grid GenerationQueue'!$BH$5:$BH$467,"Executed",'Grid GenerationQueue'!$BB$5:$BB$467,"&lt;"&amp;$BE$3)</f>
        <v>0</v>
      </c>
      <c r="BE251">
        <f>SUMIFS('Grid GenerationQueue'!AF$5:AF$467,'Grid GenerationQueue'!$AX$5:$AX$467,$B251,'Grid GenerationQueue'!$AY$5:$AY$467,$C251,'Grid GenerationQueue'!$BH$5:$BH$467,"Executed",'Grid GenerationQueue'!$BB$5:$BB$467,"&lt;"&amp;$BE$3)</f>
        <v>0</v>
      </c>
      <c r="BF251">
        <f>SUMIFS('Grid GenerationQueue'!AG$5:AG$467,'Grid GenerationQueue'!$AX$5:$AX$467,$B251,'Grid GenerationQueue'!$AY$5:$AY$467,$C251,'Grid GenerationQueue'!$BH$5:$BH$467,"Executed",'Grid GenerationQueue'!$BB$5:$BB$467,"&lt;"&amp;$BE$3)</f>
        <v>0</v>
      </c>
      <c r="BG251">
        <f>SUMIFS('Grid GenerationQueue'!AH$5:AH$467,'Grid GenerationQueue'!$AX$5:$AX$467,$B251,'Grid GenerationQueue'!$AY$5:$AY$467,$C251,'Grid GenerationQueue'!$BH$5:$BH$467,"Executed",'Grid GenerationQueue'!$BB$5:$BB$467,"&lt;"&amp;$BE$3)</f>
        <v>0</v>
      </c>
      <c r="BH251">
        <f>SUMIFS('Grid GenerationQueue'!AI$5:AI$467,'Grid GenerationQueue'!$AX$5:$AX$467,$B251,'Grid GenerationQueue'!$AY$5:$AY$467,$C251,'Grid GenerationQueue'!$BH$5:$BH$467,"Executed",'Grid GenerationQueue'!$BB$5:$BB$467,"&lt;"&amp;$BE$3)</f>
        <v>0</v>
      </c>
      <c r="BI251">
        <f>SUMIFS('Grid GenerationQueue'!AJ$5:AJ$467,'Grid GenerationQueue'!$AX$5:$AX$467,$B251,'Grid GenerationQueue'!$AY$5:$AY$467,$C251,'Grid GenerationQueue'!$BH$5:$BH$467,"Executed",'Grid GenerationQueue'!$BB$5:$BB$467,"&lt;"&amp;$BE$3)</f>
        <v>0</v>
      </c>
      <c r="BJ251">
        <f>SUMIFS('Grid GenerationQueue'!AK$5:AK$467,'Grid GenerationQueue'!$AX$5:$AX$467,$B251,'Grid GenerationQueue'!$AY$5:$AY$467,$C251,'Grid GenerationQueue'!$BH$5:$BH$467,"Executed",'Grid GenerationQueue'!$BB$5:$BB$467,"&lt;"&amp;$BE$3)</f>
        <v>0</v>
      </c>
      <c r="BK251">
        <f>SUMIFS('Grid GenerationQueue'!AL$5:AL$467,'Grid GenerationQueue'!$AX$5:$AX$467,$B251,'Grid GenerationQueue'!$AY$5:$AY$467,$C251,'Grid GenerationQueue'!$BH$5:$BH$467,"Executed",'Grid GenerationQueue'!$BB$5:$BB$467,"&lt;"&amp;$BE$3)</f>
        <v>0</v>
      </c>
      <c r="BL251">
        <f>SUMIFS('Grid GenerationQueue'!AM$5:AM$467,'Grid GenerationQueue'!$AX$5:$AX$467,$B251,'Grid GenerationQueue'!$AY$5:$AY$467,$C251,'Grid GenerationQueue'!$BH$5:$BH$467,"Executed",'Grid GenerationQueue'!$BB$5:$BB$467,"&lt;"&amp;$BE$3)</f>
        <v>0</v>
      </c>
      <c r="BM251">
        <f>SUMIFS('Grid GenerationQueue'!AN$5:AN$467,'Grid GenerationQueue'!$AX$5:$AX$467,$B251,'Grid GenerationQueue'!$AY$5:$AY$467,$C251,'Grid GenerationQueue'!$BH$5:$BH$467,"Executed",'Grid GenerationQueue'!$BB$5:$BB$467,"&lt;"&amp;$BE$3)</f>
        <v>0</v>
      </c>
      <c r="BN251">
        <f>SUMIFS('Grid GenerationQueue'!AO$5:AO$467,'Grid GenerationQueue'!$AX$5:$AX$467,$B251,'Grid GenerationQueue'!$AY$5:$AY$467,$C251,'Grid GenerationQueue'!$BH$5:$BH$467,"Executed",'Grid GenerationQueue'!$BB$5:$BB$467,"&lt;"&amp;$BE$3)</f>
        <v>0</v>
      </c>
      <c r="BO251">
        <f>SUMIFS('Grid GenerationQueue'!AP$5:AP$467,'Grid GenerationQueue'!$AX$5:$AX$467,$B251,'Grid GenerationQueue'!$AY$5:$AY$467,$C251,'Grid GenerationQueue'!$BH$5:$BH$467,"Executed",'Grid GenerationQueue'!$BB$5:$BB$467,"&lt;"&amp;$BE$3)</f>
        <v>0</v>
      </c>
      <c r="BQ251">
        <f>SUMIFS('Grid GenerationQueue'!AE$5:AE$467,'Grid GenerationQueue'!$AX$5:$AX$467,$B251,'Grid GenerationQueue'!$AY$5:$AY$467,$C251,'Grid GenerationQueue'!$BF$5:$BF$467,"&lt;&gt;"&amp;"",'Grid GenerationQueue'!$BB$5:$BB$467,"&lt;"&amp;$BE$3)</f>
        <v>0</v>
      </c>
      <c r="BR251">
        <f>SUMIFS('Grid GenerationQueue'!AF$5:AF$467,'Grid GenerationQueue'!$AX$5:$AX$467,$B251,'Grid GenerationQueue'!$AY$5:$AY$467,$C251,'Grid GenerationQueue'!$BF$5:$BF$467,"&lt;&gt;"&amp;"",'Grid GenerationQueue'!$BB$5:$BB$467,"&lt;"&amp;$BE$3)</f>
        <v>0</v>
      </c>
      <c r="BS251">
        <f>SUMIFS('Grid GenerationQueue'!AG$5:AG$467,'Grid GenerationQueue'!$AX$5:$AX$467,$B251,'Grid GenerationQueue'!$AY$5:$AY$467,$C251,'Grid GenerationQueue'!$BF$5:$BF$467,"&lt;&gt;"&amp;"",'Grid GenerationQueue'!$BB$5:$BB$467,"&lt;"&amp;$BE$3)</f>
        <v>0</v>
      </c>
      <c r="BT251">
        <f>SUMIFS('Grid GenerationQueue'!AH$5:AH$467,'Grid GenerationQueue'!$AX$5:$AX$467,$B251,'Grid GenerationQueue'!$AY$5:$AY$467,$C251,'Grid GenerationQueue'!$BF$5:$BF$467,"&lt;&gt;"&amp;"",'Grid GenerationQueue'!$BB$5:$BB$467,"&lt;"&amp;$BE$3)</f>
        <v>0</v>
      </c>
      <c r="BU251">
        <f>SUMIFS('Grid GenerationQueue'!AI$5:AI$467,'Grid GenerationQueue'!$AX$5:$AX$467,$B251,'Grid GenerationQueue'!$AY$5:$AY$467,$C251,'Grid GenerationQueue'!$BF$5:$BF$467,"&lt;&gt;"&amp;"",'Grid GenerationQueue'!$BB$5:$BB$467,"&lt;"&amp;$BE$3)</f>
        <v>0</v>
      </c>
      <c r="BV251">
        <f>SUMIFS('Grid GenerationQueue'!AJ$5:AJ$467,'Grid GenerationQueue'!$AX$5:$AX$467,$B251,'Grid GenerationQueue'!$AY$5:$AY$467,$C251,'Grid GenerationQueue'!$BF$5:$BF$467,"&lt;&gt;"&amp;"",'Grid GenerationQueue'!$BB$5:$BB$467,"&lt;"&amp;$BE$3)</f>
        <v>0</v>
      </c>
      <c r="BW251">
        <f>SUMIFS('Grid GenerationQueue'!AK$5:AK$467,'Grid GenerationQueue'!$AX$5:$AX$467,$B251,'Grid GenerationQueue'!$AY$5:$AY$467,$C251,'Grid GenerationQueue'!$BF$5:$BF$467,"&lt;&gt;"&amp;"",'Grid GenerationQueue'!$BB$5:$BB$467,"&lt;"&amp;$BE$3)</f>
        <v>0</v>
      </c>
      <c r="BX251">
        <f>SUMIFS('Grid GenerationQueue'!AL$5:AL$467,'Grid GenerationQueue'!$AX$5:$AX$467,$B251,'Grid GenerationQueue'!$AY$5:$AY$467,$C251,'Grid GenerationQueue'!$BF$5:$BF$467,"&lt;&gt;"&amp;"",'Grid GenerationQueue'!$BB$5:$BB$467,"&lt;"&amp;$BE$3)</f>
        <v>0</v>
      </c>
      <c r="BY251">
        <f>SUMIFS('Grid GenerationQueue'!AM$5:AM$467,'Grid GenerationQueue'!$AX$5:$AX$467,$B251,'Grid GenerationQueue'!$AY$5:$AY$467,$C251,'Grid GenerationQueue'!$BF$5:$BF$467,"&lt;&gt;"&amp;"",'Grid GenerationQueue'!$BB$5:$BB$467,"&lt;"&amp;$BE$3)</f>
        <v>0</v>
      </c>
      <c r="BZ251">
        <f>SUMIFS('Grid GenerationQueue'!AN$5:AN$467,'Grid GenerationQueue'!$AX$5:$AX$467,$B251,'Grid GenerationQueue'!$AY$5:$AY$467,$C251,'Grid GenerationQueue'!$BF$5:$BF$467,"&lt;&gt;"&amp;"",'Grid GenerationQueue'!$BB$5:$BB$467,"&lt;"&amp;$BE$3)</f>
        <v>0</v>
      </c>
      <c r="CA251">
        <f>SUMIFS('Grid GenerationQueue'!AO$5:AO$467,'Grid GenerationQueue'!$AX$5:$AX$467,$B251,'Grid GenerationQueue'!$AY$5:$AY$467,$C251,'Grid GenerationQueue'!$BF$5:$BF$467,"&lt;&gt;"&amp;"",'Grid GenerationQueue'!$BB$5:$BB$467,"&lt;"&amp;$BE$3)</f>
        <v>0</v>
      </c>
      <c r="CB251">
        <f>SUMIFS('Grid GenerationQueue'!AP$5:AP$467,'Grid GenerationQueue'!$AX$5:$AX$467,$B251,'Grid GenerationQueue'!$AY$5:$AY$467,$C251,'Grid GenerationQueue'!$BF$5:$BF$467,"&lt;&gt;"&amp;"",'Grid GenerationQueue'!$BB$5:$BB$467,"&lt;"&amp;$BE$3)</f>
        <v>0</v>
      </c>
      <c r="CD251">
        <f>SUMIFS('Grid GenerationQueue'!AE$5:AE$467,'Grid GenerationQueue'!$AX$5:$AX$467,$B251,'Grid GenerationQueue'!$AY$5:$AY$467,$C251,'Grid GenerationQueue'!$BB$5:$BB$467,"&lt;"&amp;$BE$3)</f>
        <v>0</v>
      </c>
      <c r="CE251">
        <f>SUMIFS('Grid GenerationQueue'!AF$5:AF$467,'Grid GenerationQueue'!$AX$5:$AX$467,$B251,'Grid GenerationQueue'!$AY$5:$AY$467,$C251,'Grid GenerationQueue'!$BB$5:$BB$467,"&lt;"&amp;$BE$3)</f>
        <v>0</v>
      </c>
      <c r="CF251">
        <f>SUMIFS('Grid GenerationQueue'!AG$5:AG$467,'Grid GenerationQueue'!$AX$5:$AX$467,$B251,'Grid GenerationQueue'!$AY$5:$AY$467,$C251,'Grid GenerationQueue'!$BB$5:$BB$467,"&lt;"&amp;$BE$3)</f>
        <v>0</v>
      </c>
      <c r="CG251">
        <f>SUMIFS('Grid GenerationQueue'!AH$5:AH$467,'Grid GenerationQueue'!$AX$5:$AX$467,$B251,'Grid GenerationQueue'!$AY$5:$AY$467,$C251,'Grid GenerationQueue'!$BB$5:$BB$467,"&lt;"&amp;$BE$3)</f>
        <v>0</v>
      </c>
      <c r="CH251">
        <f>SUMIFS('Grid GenerationQueue'!AI$5:AI$467,'Grid GenerationQueue'!$AX$5:$AX$467,$B251,'Grid GenerationQueue'!$AY$5:$AY$467,$C251,'Grid GenerationQueue'!$BB$5:$BB$467,"&lt;"&amp;$BE$3)</f>
        <v>0</v>
      </c>
      <c r="CI251">
        <f>SUMIFS('Grid GenerationQueue'!AJ$5:AJ$467,'Grid GenerationQueue'!$AX$5:$AX$467,$B251,'Grid GenerationQueue'!$AY$5:$AY$467,$C251,'Grid GenerationQueue'!$BB$5:$BB$467,"&lt;"&amp;$BE$3)</f>
        <v>0</v>
      </c>
      <c r="CJ251">
        <f>SUMIFS('Grid GenerationQueue'!AK$5:AK$467,'Grid GenerationQueue'!$AX$5:$AX$467,$B251,'Grid GenerationQueue'!$AY$5:$AY$467,$C251,'Grid GenerationQueue'!$BB$5:$BB$467,"&lt;"&amp;$BE$3)</f>
        <v>0</v>
      </c>
      <c r="CK251">
        <f>SUMIFS('Grid GenerationQueue'!AL$5:AL$467,'Grid GenerationQueue'!$AX$5:$AX$467,$B251,'Grid GenerationQueue'!$AY$5:$AY$467,$C251,'Grid GenerationQueue'!$BB$5:$BB$467,"&lt;"&amp;$BE$3)</f>
        <v>0</v>
      </c>
      <c r="CL251">
        <f>SUMIFS('Grid GenerationQueue'!AM$5:AM$467,'Grid GenerationQueue'!$AX$5:$AX$467,$B251,'Grid GenerationQueue'!$AY$5:$AY$467,$C251,'Grid GenerationQueue'!$BB$5:$BB$467,"&lt;"&amp;$BE$3)</f>
        <v>0</v>
      </c>
      <c r="CM251">
        <f>SUMIFS('Grid GenerationQueue'!AN$5:AN$467,'Grid GenerationQueue'!$AX$5:$AX$467,$B251,'Grid GenerationQueue'!$AY$5:$AY$467,$C251,'Grid GenerationQueue'!$BB$5:$BB$467,"&lt;"&amp;$BE$3)</f>
        <v>0</v>
      </c>
      <c r="CN251">
        <f>SUMIFS('Grid GenerationQueue'!AO$5:AO$467,'Grid GenerationQueue'!$AX$5:$AX$467,$B251,'Grid GenerationQueue'!$AY$5:$AY$467,$C251,'Grid GenerationQueue'!$BB$5:$BB$467,"&lt;"&amp;$BE$3)</f>
        <v>0</v>
      </c>
      <c r="CO251">
        <f>SUMIFS('Grid GenerationQueue'!AP$5:AP$467,'Grid GenerationQueue'!$AX$5:$AX$467,$B251,'Grid GenerationQueue'!$AY$5:$AY$467,$C251,'Grid GenerationQueue'!$BB$5:$BB$467,"&lt;"&amp;$BE$3)</f>
        <v>0</v>
      </c>
    </row>
    <row r="252" spans="1:93" x14ac:dyDescent="0.35">
      <c r="A252" t="s">
        <v>4648</v>
      </c>
      <c r="B252" t="s">
        <v>4755</v>
      </c>
      <c r="C252">
        <v>230</v>
      </c>
      <c r="D252">
        <f>SUMIFS('Grid GenerationQueue'!AE$5:AE$467,'Grid GenerationQueue'!$AX$5:$AX$467,$B252,'Grid GenerationQueue'!$AY$5:$AY$467,$C252,'Grid GenerationQueue'!$BI$5:$BI$467,"&lt;4")</f>
        <v>0</v>
      </c>
      <c r="E252">
        <f>SUMIFS('Grid GenerationQueue'!AF$5:AF$467,'Grid GenerationQueue'!$AX$5:$AX$467,$B252,'Grid GenerationQueue'!$AY$5:$AY$467,$C252,'Grid GenerationQueue'!$BI$5:$BI$467,"&lt;4")</f>
        <v>0</v>
      </c>
      <c r="F252">
        <f>SUMIFS('Grid GenerationQueue'!AG$5:AG$467,'Grid GenerationQueue'!$AX$5:$AX$467,$B252,'Grid GenerationQueue'!$AY$5:$AY$467,$C252,'Grid GenerationQueue'!$BI$5:$BI$467,"&lt;4")</f>
        <v>0</v>
      </c>
      <c r="G252">
        <f>SUMIFS('Grid GenerationQueue'!AH$5:AH$467,'Grid GenerationQueue'!$AX$5:$AX$467,$B252,'Grid GenerationQueue'!$AY$5:$AY$467,$C252,'Grid GenerationQueue'!$BI$5:$BI$467,"&lt;4")</f>
        <v>0</v>
      </c>
      <c r="H252">
        <f>SUMIFS('Grid GenerationQueue'!AI$5:AI$467,'Grid GenerationQueue'!$AX$5:$AX$467,$B252,'Grid GenerationQueue'!$AY$5:$AY$467,$C252,'Grid GenerationQueue'!$BI$5:$BI$467,"&lt;4")</f>
        <v>0</v>
      </c>
      <c r="I252">
        <f>SUMIFS('Grid GenerationQueue'!AJ$5:AJ$467,'Grid GenerationQueue'!$AX$5:$AX$467,$B252,'Grid GenerationQueue'!$AY$5:$AY$467,$C252,'Grid GenerationQueue'!$BI$5:$BI$467,"&lt;4")</f>
        <v>0</v>
      </c>
      <c r="J252">
        <f>SUMIFS('Grid GenerationQueue'!AK$5:AK$467,'Grid GenerationQueue'!$AX$5:$AX$467,$B252,'Grid GenerationQueue'!$AY$5:$AY$467,$C252,'Grid GenerationQueue'!$BI$5:$BI$467,"&lt;4")</f>
        <v>0</v>
      </c>
      <c r="K252">
        <f>SUMIFS('Grid GenerationQueue'!AL$5:AL$467,'Grid GenerationQueue'!$AX$5:$AX$467,$B252,'Grid GenerationQueue'!$AY$5:$AY$467,$C252,'Grid GenerationQueue'!$BI$5:$BI$467,"&lt;4")</f>
        <v>0</v>
      </c>
      <c r="L252">
        <f>SUMIFS('Grid GenerationQueue'!AM$5:AM$467,'Grid GenerationQueue'!$AX$5:$AX$467,$B252,'Grid GenerationQueue'!$AY$5:$AY$467,$C252,'Grid GenerationQueue'!$BI$5:$BI$467,"&lt;4")</f>
        <v>0</v>
      </c>
      <c r="M252">
        <f>SUMIFS('Grid GenerationQueue'!AN$5:AN$467,'Grid GenerationQueue'!$AX$5:$AX$467,$B252,'Grid GenerationQueue'!$AY$5:$AY$467,$C252,'Grid GenerationQueue'!$BI$5:$BI$467,"&lt;4")</f>
        <v>0</v>
      </c>
      <c r="N252">
        <f>SUMIFS('Grid GenerationQueue'!AO$5:AO$467,'Grid GenerationQueue'!$AX$5:$AX$467,$B252,'Grid GenerationQueue'!$AY$5:$AY$467,$C252,'Grid GenerationQueue'!$BI$5:$BI$467,"&lt;4")</f>
        <v>0</v>
      </c>
      <c r="O252">
        <f>SUMIFS('Grid GenerationQueue'!AP$5:AP$467,'Grid GenerationQueue'!$AX$5:$AX$467,$B252,'Grid GenerationQueue'!$AY$5:$AY$467,$C252,'Grid GenerationQueue'!$BI$5:$BI$467,"&lt;4")</f>
        <v>0</v>
      </c>
      <c r="Q252">
        <f>SUMIFS('Grid GenerationQueue'!AE$5:AE$467,'Grid GenerationQueue'!$AX$5:$AX$467,$B252,'Grid GenerationQueue'!$AY$5:$AY$467,$C252,'Grid GenerationQueue'!$BH$5:$BH$467,"Executed")</f>
        <v>0</v>
      </c>
      <c r="R252">
        <f>SUMIFS('Grid GenerationQueue'!AF$5:AF$467,'Grid GenerationQueue'!$AX$5:$AX$467,$B252,'Grid GenerationQueue'!$AY$5:$AY$467,$C252,'Grid GenerationQueue'!$BH$5:$BH$467,"Executed")</f>
        <v>0</v>
      </c>
      <c r="S252">
        <f>SUMIFS('Grid GenerationQueue'!AG$5:AG$467,'Grid GenerationQueue'!$AX$5:$AX$467,$B252,'Grid GenerationQueue'!$AY$5:$AY$467,$C252,'Grid GenerationQueue'!$BH$5:$BH$467,"Executed")</f>
        <v>0</v>
      </c>
      <c r="T252">
        <f>SUMIFS('Grid GenerationQueue'!AH$5:AH$467,'Grid GenerationQueue'!$AX$5:$AX$467,$B252,'Grid GenerationQueue'!$AY$5:$AY$467,$C252,'Grid GenerationQueue'!$BH$5:$BH$467,"Executed")</f>
        <v>0</v>
      </c>
      <c r="U252">
        <f>SUMIFS('Grid GenerationQueue'!AI$5:AI$467,'Grid GenerationQueue'!$AX$5:$AX$467,$B252,'Grid GenerationQueue'!$AY$5:$AY$467,$C252,'Grid GenerationQueue'!$BH$5:$BH$467,"Executed")</f>
        <v>0</v>
      </c>
      <c r="V252">
        <f>SUMIFS('Grid GenerationQueue'!AJ$5:AJ$467,'Grid GenerationQueue'!$AX$5:$AX$467,$B252,'Grid GenerationQueue'!$AY$5:$AY$467,$C252,'Grid GenerationQueue'!$BH$5:$BH$467,"Executed")</f>
        <v>0</v>
      </c>
      <c r="W252">
        <f>SUMIFS('Grid GenerationQueue'!AK$5:AK$467,'Grid GenerationQueue'!$AX$5:$AX$467,$B252,'Grid GenerationQueue'!$AY$5:$AY$467,$C252,'Grid GenerationQueue'!$BH$5:$BH$467,"Executed")</f>
        <v>0</v>
      </c>
      <c r="X252">
        <f>SUMIFS('Grid GenerationQueue'!AL$5:AL$467,'Grid GenerationQueue'!$AX$5:$AX$467,$B252,'Grid GenerationQueue'!$AY$5:$AY$467,$C252,'Grid GenerationQueue'!$BH$5:$BH$467,"Executed")</f>
        <v>0</v>
      </c>
      <c r="Y252">
        <f>SUMIFS('Grid GenerationQueue'!AM$5:AM$467,'Grid GenerationQueue'!$AX$5:$AX$467,$B252,'Grid GenerationQueue'!$AY$5:$AY$467,$C252,'Grid GenerationQueue'!$BH$5:$BH$467,"Executed")</f>
        <v>0</v>
      </c>
      <c r="Z252">
        <f>SUMIFS('Grid GenerationQueue'!AN$5:AN$467,'Grid GenerationQueue'!$AX$5:$AX$467,$B252,'Grid GenerationQueue'!$AY$5:$AY$467,$C252,'Grid GenerationQueue'!$BH$5:$BH$467,"Executed")</f>
        <v>0</v>
      </c>
      <c r="AA252">
        <f>SUMIFS('Grid GenerationQueue'!AO$5:AO$467,'Grid GenerationQueue'!$AX$5:$AX$467,$B252,'Grid GenerationQueue'!$AY$5:$AY$467,$C252,'Grid GenerationQueue'!$BH$5:$BH$467,"Executed")</f>
        <v>0</v>
      </c>
      <c r="AB252">
        <f>SUMIFS('Grid GenerationQueue'!AP$5:AP$467,'Grid GenerationQueue'!$AX$5:$AX$467,$B252,'Grid GenerationQueue'!$AY$5:$AY$467,$C252,'Grid GenerationQueue'!$BH$5:$BH$467,"Executed")</f>
        <v>0</v>
      </c>
      <c r="AD252">
        <f>SUMIFS('Grid GenerationQueue'!AE$5:AE$467,'Grid GenerationQueue'!$AX$5:$AX$467,$B252,'Grid GenerationQueue'!$AY$5:$AY$467,$C252,'Grid GenerationQueue'!$BF$5:$BF$467,"&lt;&gt;"&amp;"")</f>
        <v>0</v>
      </c>
      <c r="AE252">
        <f>SUMIFS('Grid GenerationQueue'!AF$5:AF$467,'Grid GenerationQueue'!$AX$5:$AX$467,$B252,'Grid GenerationQueue'!$AY$5:$AY$467,$C252,'Grid GenerationQueue'!$BF$5:$BF$467,"&lt;&gt;"&amp;"")</f>
        <v>0</v>
      </c>
      <c r="AF252">
        <f>SUMIFS('Grid GenerationQueue'!AG$5:AG$467,'Grid GenerationQueue'!$AX$5:$AX$467,$B252,'Grid GenerationQueue'!$AY$5:$AY$467,$C252,'Grid GenerationQueue'!$BF$5:$BF$467,"&lt;&gt;"&amp;"")</f>
        <v>0</v>
      </c>
      <c r="AG252">
        <f>SUMIFS('Grid GenerationQueue'!AH$5:AH$467,'Grid GenerationQueue'!$AX$5:$AX$467,$B252,'Grid GenerationQueue'!$AY$5:$AY$467,$C252,'Grid GenerationQueue'!$BF$5:$BF$467,"&lt;&gt;"&amp;"")</f>
        <v>0</v>
      </c>
      <c r="AH252">
        <f>SUMIFS('Grid GenerationQueue'!AI$5:AI$467,'Grid GenerationQueue'!$AX$5:$AX$467,$B252,'Grid GenerationQueue'!$AY$5:$AY$467,$C252,'Grid GenerationQueue'!$BF$5:$BF$467,"&lt;&gt;"&amp;"")</f>
        <v>0</v>
      </c>
      <c r="AI252">
        <f>SUMIFS('Grid GenerationQueue'!AJ$5:AJ$467,'Grid GenerationQueue'!$AX$5:$AX$467,$B252,'Grid GenerationQueue'!$AY$5:$AY$467,$C252,'Grid GenerationQueue'!$BF$5:$BF$467,"&lt;&gt;"&amp;"")</f>
        <v>0</v>
      </c>
      <c r="AJ252">
        <f>SUMIFS('Grid GenerationQueue'!AK$5:AK$467,'Grid GenerationQueue'!$AX$5:$AX$467,$B252,'Grid GenerationQueue'!$AY$5:$AY$467,$C252,'Grid GenerationQueue'!$BF$5:$BF$467,"&lt;&gt;"&amp;"")</f>
        <v>0</v>
      </c>
      <c r="AK252">
        <f>SUMIFS('Grid GenerationQueue'!AL$5:AL$467,'Grid GenerationQueue'!$AX$5:$AX$467,$B252,'Grid GenerationQueue'!$AY$5:$AY$467,$C252,'Grid GenerationQueue'!$BF$5:$BF$467,"&lt;&gt;"&amp;"")</f>
        <v>0</v>
      </c>
      <c r="AL252">
        <f>SUMIFS('Grid GenerationQueue'!AM$5:AM$467,'Grid GenerationQueue'!$AX$5:$AX$467,$B252,'Grid GenerationQueue'!$AY$5:$AY$467,$C252,'Grid GenerationQueue'!$BF$5:$BF$467,"&lt;&gt;"&amp;"")</f>
        <v>0</v>
      </c>
      <c r="AM252">
        <f>SUMIFS('Grid GenerationQueue'!AN$5:AN$467,'Grid GenerationQueue'!$AX$5:$AX$467,$B252,'Grid GenerationQueue'!$AY$5:$AY$467,$C252,'Grid GenerationQueue'!$BF$5:$BF$467,"&lt;&gt;"&amp;"")</f>
        <v>0</v>
      </c>
      <c r="AN252">
        <f>SUMIFS('Grid GenerationQueue'!AO$5:AO$467,'Grid GenerationQueue'!$AX$5:$AX$467,$B252,'Grid GenerationQueue'!$AY$5:$AY$467,$C252,'Grid GenerationQueue'!$BF$5:$BF$467,"&lt;&gt;"&amp;"")</f>
        <v>0</v>
      </c>
      <c r="AO252">
        <f>SUMIFS('Grid GenerationQueue'!AP$5:AP$467,'Grid GenerationQueue'!$AX$5:$AX$467,$B252,'Grid GenerationQueue'!$AY$5:$AY$467,$C252,'Grid GenerationQueue'!$BF$5:$BF$467,"&lt;&gt;"&amp;"")</f>
        <v>0</v>
      </c>
      <c r="AQ252">
        <f>SUMIFS('Grid GenerationQueue'!AE$5:AE$467,'Grid GenerationQueue'!$AX$5:$AX$467,$B252,'Grid GenerationQueue'!$AY$5:$AY$467,$C252)</f>
        <v>0</v>
      </c>
      <c r="AR252">
        <f>SUMIFS('Grid GenerationQueue'!AF$5:AF$467,'Grid GenerationQueue'!$AX$5:$AX$467,$B252,'Grid GenerationQueue'!$AY$5:$AY$467,$C252)</f>
        <v>0</v>
      </c>
      <c r="AS252">
        <f>SUMIFS('Grid GenerationQueue'!AG$5:AG$467,'Grid GenerationQueue'!$AX$5:$AX$467,$B252,'Grid GenerationQueue'!$AY$5:$AY$467,$C252)</f>
        <v>0</v>
      </c>
      <c r="AT252">
        <f>SUMIFS('Grid GenerationQueue'!AH$5:AH$467,'Grid GenerationQueue'!$AX$5:$AX$467,$B252,'Grid GenerationQueue'!$AY$5:$AY$467,$C252)</f>
        <v>0</v>
      </c>
      <c r="AU252">
        <f>SUMIFS('Grid GenerationQueue'!AI$5:AI$467,'Grid GenerationQueue'!$AX$5:$AX$467,$B252,'Grid GenerationQueue'!$AY$5:$AY$467,$C252)</f>
        <v>0</v>
      </c>
      <c r="AV252">
        <f>SUMIFS('Grid GenerationQueue'!AJ$5:AJ$467,'Grid GenerationQueue'!$AX$5:$AX$467,$B252,'Grid GenerationQueue'!$AY$5:$AY$467,$C252)</f>
        <v>0</v>
      </c>
      <c r="AW252">
        <f>SUMIFS('Grid GenerationQueue'!AK$5:AK$467,'Grid GenerationQueue'!$AX$5:$AX$467,$B252,'Grid GenerationQueue'!$AY$5:$AY$467,$C252)</f>
        <v>0</v>
      </c>
      <c r="AX252">
        <f>SUMIFS('Grid GenerationQueue'!AL$5:AL$467,'Grid GenerationQueue'!$AX$5:$AX$467,$B252,'Grid GenerationQueue'!$AY$5:$AY$467,$C252)</f>
        <v>0</v>
      </c>
      <c r="AY252">
        <f>SUMIFS('Grid GenerationQueue'!AM$5:AM$467,'Grid GenerationQueue'!$AX$5:$AX$467,$B252,'Grid GenerationQueue'!$AY$5:$AY$467,$C252)</f>
        <v>0</v>
      </c>
      <c r="AZ252">
        <f>SUMIFS('Grid GenerationQueue'!AN$5:AN$467,'Grid GenerationQueue'!$AX$5:$AX$467,$B252,'Grid GenerationQueue'!$AY$5:$AY$467,$C252)</f>
        <v>0</v>
      </c>
      <c r="BA252">
        <f>SUMIFS('Grid GenerationQueue'!AO$5:AO$467,'Grid GenerationQueue'!$AX$5:$AX$467,$B252,'Grid GenerationQueue'!$AY$5:$AY$467,$C252)</f>
        <v>0</v>
      </c>
      <c r="BB252">
        <f>SUMIFS('Grid GenerationQueue'!AP$5:AP$467,'Grid GenerationQueue'!$AX$5:$AX$467,$B252,'Grid GenerationQueue'!$AY$5:$AY$467,$C252)</f>
        <v>0</v>
      </c>
      <c r="BD252">
        <f>SUMIFS('Grid GenerationQueue'!AE$5:AE$467,'Grid GenerationQueue'!$AX$5:$AX$467,$B252,'Grid GenerationQueue'!$AY$5:$AY$467,$C252,'Grid GenerationQueue'!$BH$5:$BH$467,"Executed",'Grid GenerationQueue'!$BB$5:$BB$467,"&lt;"&amp;$BE$3)</f>
        <v>0</v>
      </c>
      <c r="BE252">
        <f>SUMIFS('Grid GenerationQueue'!AF$5:AF$467,'Grid GenerationQueue'!$AX$5:$AX$467,$B252,'Grid GenerationQueue'!$AY$5:$AY$467,$C252,'Grid GenerationQueue'!$BH$5:$BH$467,"Executed",'Grid GenerationQueue'!$BB$5:$BB$467,"&lt;"&amp;$BE$3)</f>
        <v>0</v>
      </c>
      <c r="BF252">
        <f>SUMIFS('Grid GenerationQueue'!AG$5:AG$467,'Grid GenerationQueue'!$AX$5:$AX$467,$B252,'Grid GenerationQueue'!$AY$5:$AY$467,$C252,'Grid GenerationQueue'!$BH$5:$BH$467,"Executed",'Grid GenerationQueue'!$BB$5:$BB$467,"&lt;"&amp;$BE$3)</f>
        <v>0</v>
      </c>
      <c r="BG252">
        <f>SUMIFS('Grid GenerationQueue'!AH$5:AH$467,'Grid GenerationQueue'!$AX$5:$AX$467,$B252,'Grid GenerationQueue'!$AY$5:$AY$467,$C252,'Grid GenerationQueue'!$BH$5:$BH$467,"Executed",'Grid GenerationQueue'!$BB$5:$BB$467,"&lt;"&amp;$BE$3)</f>
        <v>0</v>
      </c>
      <c r="BH252">
        <f>SUMIFS('Grid GenerationQueue'!AI$5:AI$467,'Grid GenerationQueue'!$AX$5:$AX$467,$B252,'Grid GenerationQueue'!$AY$5:$AY$467,$C252,'Grid GenerationQueue'!$BH$5:$BH$467,"Executed",'Grid GenerationQueue'!$BB$5:$BB$467,"&lt;"&amp;$BE$3)</f>
        <v>0</v>
      </c>
      <c r="BI252">
        <f>SUMIFS('Grid GenerationQueue'!AJ$5:AJ$467,'Grid GenerationQueue'!$AX$5:$AX$467,$B252,'Grid GenerationQueue'!$AY$5:$AY$467,$C252,'Grid GenerationQueue'!$BH$5:$BH$467,"Executed",'Grid GenerationQueue'!$BB$5:$BB$467,"&lt;"&amp;$BE$3)</f>
        <v>0</v>
      </c>
      <c r="BJ252">
        <f>SUMIFS('Grid GenerationQueue'!AK$5:AK$467,'Grid GenerationQueue'!$AX$5:$AX$467,$B252,'Grid GenerationQueue'!$AY$5:$AY$467,$C252,'Grid GenerationQueue'!$BH$5:$BH$467,"Executed",'Grid GenerationQueue'!$BB$5:$BB$467,"&lt;"&amp;$BE$3)</f>
        <v>0</v>
      </c>
      <c r="BK252">
        <f>SUMIFS('Grid GenerationQueue'!AL$5:AL$467,'Grid GenerationQueue'!$AX$5:$AX$467,$B252,'Grid GenerationQueue'!$AY$5:$AY$467,$C252,'Grid GenerationQueue'!$BH$5:$BH$467,"Executed",'Grid GenerationQueue'!$BB$5:$BB$467,"&lt;"&amp;$BE$3)</f>
        <v>0</v>
      </c>
      <c r="BL252">
        <f>SUMIFS('Grid GenerationQueue'!AM$5:AM$467,'Grid GenerationQueue'!$AX$5:$AX$467,$B252,'Grid GenerationQueue'!$AY$5:$AY$467,$C252,'Grid GenerationQueue'!$BH$5:$BH$467,"Executed",'Grid GenerationQueue'!$BB$5:$BB$467,"&lt;"&amp;$BE$3)</f>
        <v>0</v>
      </c>
      <c r="BM252">
        <f>SUMIFS('Grid GenerationQueue'!AN$5:AN$467,'Grid GenerationQueue'!$AX$5:$AX$467,$B252,'Grid GenerationQueue'!$AY$5:$AY$467,$C252,'Grid GenerationQueue'!$BH$5:$BH$467,"Executed",'Grid GenerationQueue'!$BB$5:$BB$467,"&lt;"&amp;$BE$3)</f>
        <v>0</v>
      </c>
      <c r="BN252">
        <f>SUMIFS('Grid GenerationQueue'!AO$5:AO$467,'Grid GenerationQueue'!$AX$5:$AX$467,$B252,'Grid GenerationQueue'!$AY$5:$AY$467,$C252,'Grid GenerationQueue'!$BH$5:$BH$467,"Executed",'Grid GenerationQueue'!$BB$5:$BB$467,"&lt;"&amp;$BE$3)</f>
        <v>0</v>
      </c>
      <c r="BO252">
        <f>SUMIFS('Grid GenerationQueue'!AP$5:AP$467,'Grid GenerationQueue'!$AX$5:$AX$467,$B252,'Grid GenerationQueue'!$AY$5:$AY$467,$C252,'Grid GenerationQueue'!$BH$5:$BH$467,"Executed",'Grid GenerationQueue'!$BB$5:$BB$467,"&lt;"&amp;$BE$3)</f>
        <v>0</v>
      </c>
      <c r="BQ252">
        <f>SUMIFS('Grid GenerationQueue'!AE$5:AE$467,'Grid GenerationQueue'!$AX$5:$AX$467,$B252,'Grid GenerationQueue'!$AY$5:$AY$467,$C252,'Grid GenerationQueue'!$BF$5:$BF$467,"&lt;&gt;"&amp;"",'Grid GenerationQueue'!$BB$5:$BB$467,"&lt;"&amp;$BE$3)</f>
        <v>0</v>
      </c>
      <c r="BR252">
        <f>SUMIFS('Grid GenerationQueue'!AF$5:AF$467,'Grid GenerationQueue'!$AX$5:$AX$467,$B252,'Grid GenerationQueue'!$AY$5:$AY$467,$C252,'Grid GenerationQueue'!$BF$5:$BF$467,"&lt;&gt;"&amp;"",'Grid GenerationQueue'!$BB$5:$BB$467,"&lt;"&amp;$BE$3)</f>
        <v>0</v>
      </c>
      <c r="BS252">
        <f>SUMIFS('Grid GenerationQueue'!AG$5:AG$467,'Grid GenerationQueue'!$AX$5:$AX$467,$B252,'Grid GenerationQueue'!$AY$5:$AY$467,$C252,'Grid GenerationQueue'!$BF$5:$BF$467,"&lt;&gt;"&amp;"",'Grid GenerationQueue'!$BB$5:$BB$467,"&lt;"&amp;$BE$3)</f>
        <v>0</v>
      </c>
      <c r="BT252">
        <f>SUMIFS('Grid GenerationQueue'!AH$5:AH$467,'Grid GenerationQueue'!$AX$5:$AX$467,$B252,'Grid GenerationQueue'!$AY$5:$AY$467,$C252,'Grid GenerationQueue'!$BF$5:$BF$467,"&lt;&gt;"&amp;"",'Grid GenerationQueue'!$BB$5:$BB$467,"&lt;"&amp;$BE$3)</f>
        <v>0</v>
      </c>
      <c r="BU252">
        <f>SUMIFS('Grid GenerationQueue'!AI$5:AI$467,'Grid GenerationQueue'!$AX$5:$AX$467,$B252,'Grid GenerationQueue'!$AY$5:$AY$467,$C252,'Grid GenerationQueue'!$BF$5:$BF$467,"&lt;&gt;"&amp;"",'Grid GenerationQueue'!$BB$5:$BB$467,"&lt;"&amp;$BE$3)</f>
        <v>0</v>
      </c>
      <c r="BV252">
        <f>SUMIFS('Grid GenerationQueue'!AJ$5:AJ$467,'Grid GenerationQueue'!$AX$5:$AX$467,$B252,'Grid GenerationQueue'!$AY$5:$AY$467,$C252,'Grid GenerationQueue'!$BF$5:$BF$467,"&lt;&gt;"&amp;"",'Grid GenerationQueue'!$BB$5:$BB$467,"&lt;"&amp;$BE$3)</f>
        <v>0</v>
      </c>
      <c r="BW252">
        <f>SUMIFS('Grid GenerationQueue'!AK$5:AK$467,'Grid GenerationQueue'!$AX$5:$AX$467,$B252,'Grid GenerationQueue'!$AY$5:$AY$467,$C252,'Grid GenerationQueue'!$BF$5:$BF$467,"&lt;&gt;"&amp;"",'Grid GenerationQueue'!$BB$5:$BB$467,"&lt;"&amp;$BE$3)</f>
        <v>0</v>
      </c>
      <c r="BX252">
        <f>SUMIFS('Grid GenerationQueue'!AL$5:AL$467,'Grid GenerationQueue'!$AX$5:$AX$467,$B252,'Grid GenerationQueue'!$AY$5:$AY$467,$C252,'Grid GenerationQueue'!$BF$5:$BF$467,"&lt;&gt;"&amp;"",'Grid GenerationQueue'!$BB$5:$BB$467,"&lt;"&amp;$BE$3)</f>
        <v>0</v>
      </c>
      <c r="BY252">
        <f>SUMIFS('Grid GenerationQueue'!AM$5:AM$467,'Grid GenerationQueue'!$AX$5:$AX$467,$B252,'Grid GenerationQueue'!$AY$5:$AY$467,$C252,'Grid GenerationQueue'!$BF$5:$BF$467,"&lt;&gt;"&amp;"",'Grid GenerationQueue'!$BB$5:$BB$467,"&lt;"&amp;$BE$3)</f>
        <v>0</v>
      </c>
      <c r="BZ252">
        <f>SUMIFS('Grid GenerationQueue'!AN$5:AN$467,'Grid GenerationQueue'!$AX$5:$AX$467,$B252,'Grid GenerationQueue'!$AY$5:$AY$467,$C252,'Grid GenerationQueue'!$BF$5:$BF$467,"&lt;&gt;"&amp;"",'Grid GenerationQueue'!$BB$5:$BB$467,"&lt;"&amp;$BE$3)</f>
        <v>0</v>
      </c>
      <c r="CA252">
        <f>SUMIFS('Grid GenerationQueue'!AO$5:AO$467,'Grid GenerationQueue'!$AX$5:$AX$467,$B252,'Grid GenerationQueue'!$AY$5:$AY$467,$C252,'Grid GenerationQueue'!$BF$5:$BF$467,"&lt;&gt;"&amp;"",'Grid GenerationQueue'!$BB$5:$BB$467,"&lt;"&amp;$BE$3)</f>
        <v>0</v>
      </c>
      <c r="CB252">
        <f>SUMIFS('Grid GenerationQueue'!AP$5:AP$467,'Grid GenerationQueue'!$AX$5:$AX$467,$B252,'Grid GenerationQueue'!$AY$5:$AY$467,$C252,'Grid GenerationQueue'!$BF$5:$BF$467,"&lt;&gt;"&amp;"",'Grid GenerationQueue'!$BB$5:$BB$467,"&lt;"&amp;$BE$3)</f>
        <v>0</v>
      </c>
      <c r="CD252">
        <f>SUMIFS('Grid GenerationQueue'!AE$5:AE$467,'Grid GenerationQueue'!$AX$5:$AX$467,$B252,'Grid GenerationQueue'!$AY$5:$AY$467,$C252,'Grid GenerationQueue'!$BB$5:$BB$467,"&lt;"&amp;$BE$3)</f>
        <v>0</v>
      </c>
      <c r="CE252">
        <f>SUMIFS('Grid GenerationQueue'!AF$5:AF$467,'Grid GenerationQueue'!$AX$5:$AX$467,$B252,'Grid GenerationQueue'!$AY$5:$AY$467,$C252,'Grid GenerationQueue'!$BB$5:$BB$467,"&lt;"&amp;$BE$3)</f>
        <v>0</v>
      </c>
      <c r="CF252">
        <f>SUMIFS('Grid GenerationQueue'!AG$5:AG$467,'Grid GenerationQueue'!$AX$5:$AX$467,$B252,'Grid GenerationQueue'!$AY$5:$AY$467,$C252,'Grid GenerationQueue'!$BB$5:$BB$467,"&lt;"&amp;$BE$3)</f>
        <v>0</v>
      </c>
      <c r="CG252">
        <f>SUMIFS('Grid GenerationQueue'!AH$5:AH$467,'Grid GenerationQueue'!$AX$5:$AX$467,$B252,'Grid GenerationQueue'!$AY$5:$AY$467,$C252,'Grid GenerationQueue'!$BB$5:$BB$467,"&lt;"&amp;$BE$3)</f>
        <v>0</v>
      </c>
      <c r="CH252">
        <f>SUMIFS('Grid GenerationQueue'!AI$5:AI$467,'Grid GenerationQueue'!$AX$5:$AX$467,$B252,'Grid GenerationQueue'!$AY$5:$AY$467,$C252,'Grid GenerationQueue'!$BB$5:$BB$467,"&lt;"&amp;$BE$3)</f>
        <v>0</v>
      </c>
      <c r="CI252">
        <f>SUMIFS('Grid GenerationQueue'!AJ$5:AJ$467,'Grid GenerationQueue'!$AX$5:$AX$467,$B252,'Grid GenerationQueue'!$AY$5:$AY$467,$C252,'Grid GenerationQueue'!$BB$5:$BB$467,"&lt;"&amp;$BE$3)</f>
        <v>0</v>
      </c>
      <c r="CJ252">
        <f>SUMIFS('Grid GenerationQueue'!AK$5:AK$467,'Grid GenerationQueue'!$AX$5:$AX$467,$B252,'Grid GenerationQueue'!$AY$5:$AY$467,$C252,'Grid GenerationQueue'!$BB$5:$BB$467,"&lt;"&amp;$BE$3)</f>
        <v>0</v>
      </c>
      <c r="CK252">
        <f>SUMIFS('Grid GenerationQueue'!AL$5:AL$467,'Grid GenerationQueue'!$AX$5:$AX$467,$B252,'Grid GenerationQueue'!$AY$5:$AY$467,$C252,'Grid GenerationQueue'!$BB$5:$BB$467,"&lt;"&amp;$BE$3)</f>
        <v>0</v>
      </c>
      <c r="CL252">
        <f>SUMIFS('Grid GenerationQueue'!AM$5:AM$467,'Grid GenerationQueue'!$AX$5:$AX$467,$B252,'Grid GenerationQueue'!$AY$5:$AY$467,$C252,'Grid GenerationQueue'!$BB$5:$BB$467,"&lt;"&amp;$BE$3)</f>
        <v>0</v>
      </c>
      <c r="CM252">
        <f>SUMIFS('Grid GenerationQueue'!AN$5:AN$467,'Grid GenerationQueue'!$AX$5:$AX$467,$B252,'Grid GenerationQueue'!$AY$5:$AY$467,$C252,'Grid GenerationQueue'!$BB$5:$BB$467,"&lt;"&amp;$BE$3)</f>
        <v>0</v>
      </c>
      <c r="CN252">
        <f>SUMIFS('Grid GenerationQueue'!AO$5:AO$467,'Grid GenerationQueue'!$AX$5:$AX$467,$B252,'Grid GenerationQueue'!$AY$5:$AY$467,$C252,'Grid GenerationQueue'!$BB$5:$BB$467,"&lt;"&amp;$BE$3)</f>
        <v>0</v>
      </c>
      <c r="CO252">
        <f>SUMIFS('Grid GenerationQueue'!AP$5:AP$467,'Grid GenerationQueue'!$AX$5:$AX$467,$B252,'Grid GenerationQueue'!$AY$5:$AY$467,$C252,'Grid GenerationQueue'!$BB$5:$BB$467,"&lt;"&amp;$BE$3)</f>
        <v>0</v>
      </c>
    </row>
    <row r="253" spans="1:93" x14ac:dyDescent="0.35">
      <c r="A253" t="s">
        <v>4648</v>
      </c>
      <c r="B253" t="s">
        <v>3935</v>
      </c>
      <c r="C253">
        <v>115</v>
      </c>
      <c r="D253">
        <f>SUMIFS('Grid GenerationQueue'!AE$5:AE$467,'Grid GenerationQueue'!$AX$5:$AX$467,$B253,'Grid GenerationQueue'!$AY$5:$AY$467,$C253,'Grid GenerationQueue'!$BI$5:$BI$467,"&lt;4")</f>
        <v>0</v>
      </c>
      <c r="E253">
        <f>SUMIFS('Grid GenerationQueue'!AF$5:AF$467,'Grid GenerationQueue'!$AX$5:$AX$467,$B253,'Grid GenerationQueue'!$AY$5:$AY$467,$C253,'Grid GenerationQueue'!$BI$5:$BI$467,"&lt;4")</f>
        <v>0</v>
      </c>
      <c r="F253">
        <f>SUMIFS('Grid GenerationQueue'!AG$5:AG$467,'Grid GenerationQueue'!$AX$5:$AX$467,$B253,'Grid GenerationQueue'!$AY$5:$AY$467,$C253,'Grid GenerationQueue'!$BI$5:$BI$467,"&lt;4")</f>
        <v>0</v>
      </c>
      <c r="G253">
        <f>SUMIFS('Grid GenerationQueue'!AH$5:AH$467,'Grid GenerationQueue'!$AX$5:$AX$467,$B253,'Grid GenerationQueue'!$AY$5:$AY$467,$C253,'Grid GenerationQueue'!$BI$5:$BI$467,"&lt;4")</f>
        <v>0</v>
      </c>
      <c r="H253">
        <f>SUMIFS('Grid GenerationQueue'!AI$5:AI$467,'Grid GenerationQueue'!$AX$5:$AX$467,$B253,'Grid GenerationQueue'!$AY$5:$AY$467,$C253,'Grid GenerationQueue'!$BI$5:$BI$467,"&lt;4")</f>
        <v>0</v>
      </c>
      <c r="I253">
        <f>SUMIFS('Grid GenerationQueue'!AJ$5:AJ$467,'Grid GenerationQueue'!$AX$5:$AX$467,$B253,'Grid GenerationQueue'!$AY$5:$AY$467,$C253,'Grid GenerationQueue'!$BI$5:$BI$467,"&lt;4")</f>
        <v>0</v>
      </c>
      <c r="J253">
        <f>SUMIFS('Grid GenerationQueue'!AK$5:AK$467,'Grid GenerationQueue'!$AX$5:$AX$467,$B253,'Grid GenerationQueue'!$AY$5:$AY$467,$C253,'Grid GenerationQueue'!$BI$5:$BI$467,"&lt;4")</f>
        <v>0</v>
      </c>
      <c r="K253">
        <f>SUMIFS('Grid GenerationQueue'!AL$5:AL$467,'Grid GenerationQueue'!$AX$5:$AX$467,$B253,'Grid GenerationQueue'!$AY$5:$AY$467,$C253,'Grid GenerationQueue'!$BI$5:$BI$467,"&lt;4")</f>
        <v>0</v>
      </c>
      <c r="L253">
        <f>SUMIFS('Grid GenerationQueue'!AM$5:AM$467,'Grid GenerationQueue'!$AX$5:$AX$467,$B253,'Grid GenerationQueue'!$AY$5:$AY$467,$C253,'Grid GenerationQueue'!$BI$5:$BI$467,"&lt;4")</f>
        <v>0</v>
      </c>
      <c r="M253">
        <f>SUMIFS('Grid GenerationQueue'!AN$5:AN$467,'Grid GenerationQueue'!$AX$5:$AX$467,$B253,'Grid GenerationQueue'!$AY$5:$AY$467,$C253,'Grid GenerationQueue'!$BI$5:$BI$467,"&lt;4")</f>
        <v>0</v>
      </c>
      <c r="N253">
        <f>SUMIFS('Grid GenerationQueue'!AO$5:AO$467,'Grid GenerationQueue'!$AX$5:$AX$467,$B253,'Grid GenerationQueue'!$AY$5:$AY$467,$C253,'Grid GenerationQueue'!$BI$5:$BI$467,"&lt;4")</f>
        <v>0</v>
      </c>
      <c r="O253">
        <f>SUMIFS('Grid GenerationQueue'!AP$5:AP$467,'Grid GenerationQueue'!$AX$5:$AX$467,$B253,'Grid GenerationQueue'!$AY$5:$AY$467,$C253,'Grid GenerationQueue'!$BI$5:$BI$467,"&lt;4")</f>
        <v>0</v>
      </c>
      <c r="Q253">
        <f>SUMIFS('Grid GenerationQueue'!AE$5:AE$467,'Grid GenerationQueue'!$AX$5:$AX$467,$B253,'Grid GenerationQueue'!$AY$5:$AY$467,$C253,'Grid GenerationQueue'!$BH$5:$BH$467,"Executed")</f>
        <v>250</v>
      </c>
      <c r="R253">
        <f>SUMIFS('Grid GenerationQueue'!AF$5:AF$467,'Grid GenerationQueue'!$AX$5:$AX$467,$B253,'Grid GenerationQueue'!$AY$5:$AY$467,$C253,'Grid GenerationQueue'!$BH$5:$BH$467,"Executed")</f>
        <v>250</v>
      </c>
      <c r="S253">
        <f>SUMIFS('Grid GenerationQueue'!AG$5:AG$467,'Grid GenerationQueue'!$AX$5:$AX$467,$B253,'Grid GenerationQueue'!$AY$5:$AY$467,$C253,'Grid GenerationQueue'!$BH$5:$BH$467,"Executed")</f>
        <v>0</v>
      </c>
      <c r="T253">
        <f>SUMIFS('Grid GenerationQueue'!AH$5:AH$467,'Grid GenerationQueue'!$AX$5:$AX$467,$B253,'Grid GenerationQueue'!$AY$5:$AY$467,$C253,'Grid GenerationQueue'!$BH$5:$BH$467,"Executed")</f>
        <v>0</v>
      </c>
      <c r="U253">
        <f>SUMIFS('Grid GenerationQueue'!AI$5:AI$467,'Grid GenerationQueue'!$AX$5:$AX$467,$B253,'Grid GenerationQueue'!$AY$5:$AY$467,$C253,'Grid GenerationQueue'!$BH$5:$BH$467,"Executed")</f>
        <v>0</v>
      </c>
      <c r="V253">
        <f>SUMIFS('Grid GenerationQueue'!AJ$5:AJ$467,'Grid GenerationQueue'!$AX$5:$AX$467,$B253,'Grid GenerationQueue'!$AY$5:$AY$467,$C253,'Grid GenerationQueue'!$BH$5:$BH$467,"Executed")</f>
        <v>0</v>
      </c>
      <c r="W253">
        <f>SUMIFS('Grid GenerationQueue'!AK$5:AK$467,'Grid GenerationQueue'!$AX$5:$AX$467,$B253,'Grid GenerationQueue'!$AY$5:$AY$467,$C253,'Grid GenerationQueue'!$BH$5:$BH$467,"Executed")</f>
        <v>0</v>
      </c>
      <c r="X253">
        <f>SUMIFS('Grid GenerationQueue'!AL$5:AL$467,'Grid GenerationQueue'!$AX$5:$AX$467,$B253,'Grid GenerationQueue'!$AY$5:$AY$467,$C253,'Grid GenerationQueue'!$BH$5:$BH$467,"Executed")</f>
        <v>0</v>
      </c>
      <c r="Y253">
        <f>SUMIFS('Grid GenerationQueue'!AM$5:AM$467,'Grid GenerationQueue'!$AX$5:$AX$467,$B253,'Grid GenerationQueue'!$AY$5:$AY$467,$C253,'Grid GenerationQueue'!$BH$5:$BH$467,"Executed")</f>
        <v>0</v>
      </c>
      <c r="Z253">
        <f>SUMIFS('Grid GenerationQueue'!AN$5:AN$467,'Grid GenerationQueue'!$AX$5:$AX$467,$B253,'Grid GenerationQueue'!$AY$5:$AY$467,$C253,'Grid GenerationQueue'!$BH$5:$BH$467,"Executed")</f>
        <v>0</v>
      </c>
      <c r="AA253">
        <f>SUMIFS('Grid GenerationQueue'!AO$5:AO$467,'Grid GenerationQueue'!$AX$5:$AX$467,$B253,'Grid GenerationQueue'!$AY$5:$AY$467,$C253,'Grid GenerationQueue'!$BH$5:$BH$467,"Executed")</f>
        <v>0</v>
      </c>
      <c r="AB253">
        <f>SUMIFS('Grid GenerationQueue'!AP$5:AP$467,'Grid GenerationQueue'!$AX$5:$AX$467,$B253,'Grid GenerationQueue'!$AY$5:$AY$467,$C253,'Grid GenerationQueue'!$BH$5:$BH$467,"Executed")</f>
        <v>0</v>
      </c>
      <c r="AD253">
        <f>SUMIFS('Grid GenerationQueue'!AE$5:AE$467,'Grid GenerationQueue'!$AX$5:$AX$467,$B253,'Grid GenerationQueue'!$AY$5:$AY$467,$C253,'Grid GenerationQueue'!$BF$5:$BF$467,"&lt;&gt;"&amp;"")</f>
        <v>250</v>
      </c>
      <c r="AE253">
        <f>SUMIFS('Grid GenerationQueue'!AF$5:AF$467,'Grid GenerationQueue'!$AX$5:$AX$467,$B253,'Grid GenerationQueue'!$AY$5:$AY$467,$C253,'Grid GenerationQueue'!$BF$5:$BF$467,"&lt;&gt;"&amp;"")</f>
        <v>250</v>
      </c>
      <c r="AF253">
        <f>SUMIFS('Grid GenerationQueue'!AG$5:AG$467,'Grid GenerationQueue'!$AX$5:$AX$467,$B253,'Grid GenerationQueue'!$AY$5:$AY$467,$C253,'Grid GenerationQueue'!$BF$5:$BF$467,"&lt;&gt;"&amp;"")</f>
        <v>0</v>
      </c>
      <c r="AG253">
        <f>SUMIFS('Grid GenerationQueue'!AH$5:AH$467,'Grid GenerationQueue'!$AX$5:$AX$467,$B253,'Grid GenerationQueue'!$AY$5:$AY$467,$C253,'Grid GenerationQueue'!$BF$5:$BF$467,"&lt;&gt;"&amp;"")</f>
        <v>0</v>
      </c>
      <c r="AH253">
        <f>SUMIFS('Grid GenerationQueue'!AI$5:AI$467,'Grid GenerationQueue'!$AX$5:$AX$467,$B253,'Grid GenerationQueue'!$AY$5:$AY$467,$C253,'Grid GenerationQueue'!$BF$5:$BF$467,"&lt;&gt;"&amp;"")</f>
        <v>0</v>
      </c>
      <c r="AI253">
        <f>SUMIFS('Grid GenerationQueue'!AJ$5:AJ$467,'Grid GenerationQueue'!$AX$5:$AX$467,$B253,'Grid GenerationQueue'!$AY$5:$AY$467,$C253,'Grid GenerationQueue'!$BF$5:$BF$467,"&lt;&gt;"&amp;"")</f>
        <v>0</v>
      </c>
      <c r="AJ253">
        <f>SUMIFS('Grid GenerationQueue'!AK$5:AK$467,'Grid GenerationQueue'!$AX$5:$AX$467,$B253,'Grid GenerationQueue'!$AY$5:$AY$467,$C253,'Grid GenerationQueue'!$BF$5:$BF$467,"&lt;&gt;"&amp;"")</f>
        <v>0</v>
      </c>
      <c r="AK253">
        <f>SUMIFS('Grid GenerationQueue'!AL$5:AL$467,'Grid GenerationQueue'!$AX$5:$AX$467,$B253,'Grid GenerationQueue'!$AY$5:$AY$467,$C253,'Grid GenerationQueue'!$BF$5:$BF$467,"&lt;&gt;"&amp;"")</f>
        <v>0</v>
      </c>
      <c r="AL253">
        <f>SUMIFS('Grid GenerationQueue'!AM$5:AM$467,'Grid GenerationQueue'!$AX$5:$AX$467,$B253,'Grid GenerationQueue'!$AY$5:$AY$467,$C253,'Grid GenerationQueue'!$BF$5:$BF$467,"&lt;&gt;"&amp;"")</f>
        <v>0</v>
      </c>
      <c r="AM253">
        <f>SUMIFS('Grid GenerationQueue'!AN$5:AN$467,'Grid GenerationQueue'!$AX$5:$AX$467,$B253,'Grid GenerationQueue'!$AY$5:$AY$467,$C253,'Grid GenerationQueue'!$BF$5:$BF$467,"&lt;&gt;"&amp;"")</f>
        <v>0</v>
      </c>
      <c r="AN253">
        <f>SUMIFS('Grid GenerationQueue'!AO$5:AO$467,'Grid GenerationQueue'!$AX$5:$AX$467,$B253,'Grid GenerationQueue'!$AY$5:$AY$467,$C253,'Grid GenerationQueue'!$BF$5:$BF$467,"&lt;&gt;"&amp;"")</f>
        <v>0</v>
      </c>
      <c r="AO253">
        <f>SUMIFS('Grid GenerationQueue'!AP$5:AP$467,'Grid GenerationQueue'!$AX$5:$AX$467,$B253,'Grid GenerationQueue'!$AY$5:$AY$467,$C253,'Grid GenerationQueue'!$BF$5:$BF$467,"&lt;&gt;"&amp;"")</f>
        <v>0</v>
      </c>
      <c r="AQ253">
        <f>SUMIFS('Grid GenerationQueue'!AE$5:AE$467,'Grid GenerationQueue'!$AX$5:$AX$467,$B253,'Grid GenerationQueue'!$AY$5:$AY$467,$C253)</f>
        <v>555.5</v>
      </c>
      <c r="AR253">
        <f>SUMIFS('Grid GenerationQueue'!AF$5:AF$467,'Grid GenerationQueue'!$AX$5:$AX$467,$B253,'Grid GenerationQueue'!$AY$5:$AY$467,$C253)</f>
        <v>250</v>
      </c>
      <c r="AS253">
        <f>SUMIFS('Grid GenerationQueue'!AG$5:AG$467,'Grid GenerationQueue'!$AX$5:$AX$467,$B253,'Grid GenerationQueue'!$AY$5:$AY$467,$C253)</f>
        <v>0</v>
      </c>
      <c r="AT253">
        <f>SUMIFS('Grid GenerationQueue'!AH$5:AH$467,'Grid GenerationQueue'!$AX$5:$AX$467,$B253,'Grid GenerationQueue'!$AY$5:$AY$467,$C253)</f>
        <v>0</v>
      </c>
      <c r="AU253">
        <f>SUMIFS('Grid GenerationQueue'!AI$5:AI$467,'Grid GenerationQueue'!$AX$5:$AX$467,$B253,'Grid GenerationQueue'!$AY$5:$AY$467,$C253)</f>
        <v>0</v>
      </c>
      <c r="AV253">
        <f>SUMIFS('Grid GenerationQueue'!AJ$5:AJ$467,'Grid GenerationQueue'!$AX$5:$AX$467,$B253,'Grid GenerationQueue'!$AY$5:$AY$467,$C253)</f>
        <v>0</v>
      </c>
      <c r="AW253">
        <f>SUMIFS('Grid GenerationQueue'!AK$5:AK$467,'Grid GenerationQueue'!$AX$5:$AX$467,$B253,'Grid GenerationQueue'!$AY$5:$AY$467,$C253)</f>
        <v>0</v>
      </c>
      <c r="AX253">
        <f>SUMIFS('Grid GenerationQueue'!AL$5:AL$467,'Grid GenerationQueue'!$AX$5:$AX$467,$B253,'Grid GenerationQueue'!$AY$5:$AY$467,$C253)</f>
        <v>0</v>
      </c>
      <c r="AY253">
        <f>SUMIFS('Grid GenerationQueue'!AM$5:AM$467,'Grid GenerationQueue'!$AX$5:$AX$467,$B253,'Grid GenerationQueue'!$AY$5:$AY$467,$C253)</f>
        <v>0</v>
      </c>
      <c r="AZ253">
        <f>SUMIFS('Grid GenerationQueue'!AN$5:AN$467,'Grid GenerationQueue'!$AX$5:$AX$467,$B253,'Grid GenerationQueue'!$AY$5:$AY$467,$C253)</f>
        <v>0</v>
      </c>
      <c r="BA253">
        <f>SUMIFS('Grid GenerationQueue'!AO$5:AO$467,'Grid GenerationQueue'!$AX$5:$AX$467,$B253,'Grid GenerationQueue'!$AY$5:$AY$467,$C253)</f>
        <v>0</v>
      </c>
      <c r="BB253">
        <f>SUMIFS('Grid GenerationQueue'!AP$5:AP$467,'Grid GenerationQueue'!$AX$5:$AX$467,$B253,'Grid GenerationQueue'!$AY$5:$AY$467,$C253)</f>
        <v>0</v>
      </c>
      <c r="BD253">
        <f>SUMIFS('Grid GenerationQueue'!AE$5:AE$467,'Grid GenerationQueue'!$AX$5:$AX$467,$B253,'Grid GenerationQueue'!$AY$5:$AY$467,$C253,'Grid GenerationQueue'!$BH$5:$BH$467,"Executed",'Grid GenerationQueue'!$BB$5:$BB$467,"&lt;"&amp;$BE$3)</f>
        <v>250</v>
      </c>
      <c r="BE253">
        <f>SUMIFS('Grid GenerationQueue'!AF$5:AF$467,'Grid GenerationQueue'!$AX$5:$AX$467,$B253,'Grid GenerationQueue'!$AY$5:$AY$467,$C253,'Grid GenerationQueue'!$BH$5:$BH$467,"Executed",'Grid GenerationQueue'!$BB$5:$BB$467,"&lt;"&amp;$BE$3)</f>
        <v>250</v>
      </c>
      <c r="BF253">
        <f>SUMIFS('Grid GenerationQueue'!AG$5:AG$467,'Grid GenerationQueue'!$AX$5:$AX$467,$B253,'Grid GenerationQueue'!$AY$5:$AY$467,$C253,'Grid GenerationQueue'!$BH$5:$BH$467,"Executed",'Grid GenerationQueue'!$BB$5:$BB$467,"&lt;"&amp;$BE$3)</f>
        <v>0</v>
      </c>
      <c r="BG253">
        <f>SUMIFS('Grid GenerationQueue'!AH$5:AH$467,'Grid GenerationQueue'!$AX$5:$AX$467,$B253,'Grid GenerationQueue'!$AY$5:$AY$467,$C253,'Grid GenerationQueue'!$BH$5:$BH$467,"Executed",'Grid GenerationQueue'!$BB$5:$BB$467,"&lt;"&amp;$BE$3)</f>
        <v>0</v>
      </c>
      <c r="BH253">
        <f>SUMIFS('Grid GenerationQueue'!AI$5:AI$467,'Grid GenerationQueue'!$AX$5:$AX$467,$B253,'Grid GenerationQueue'!$AY$5:$AY$467,$C253,'Grid GenerationQueue'!$BH$5:$BH$467,"Executed",'Grid GenerationQueue'!$BB$5:$BB$467,"&lt;"&amp;$BE$3)</f>
        <v>0</v>
      </c>
      <c r="BI253">
        <f>SUMIFS('Grid GenerationQueue'!AJ$5:AJ$467,'Grid GenerationQueue'!$AX$5:$AX$467,$B253,'Grid GenerationQueue'!$AY$5:$AY$467,$C253,'Grid GenerationQueue'!$BH$5:$BH$467,"Executed",'Grid GenerationQueue'!$BB$5:$BB$467,"&lt;"&amp;$BE$3)</f>
        <v>0</v>
      </c>
      <c r="BJ253">
        <f>SUMIFS('Grid GenerationQueue'!AK$5:AK$467,'Grid GenerationQueue'!$AX$5:$AX$467,$B253,'Grid GenerationQueue'!$AY$5:$AY$467,$C253,'Grid GenerationQueue'!$BH$5:$BH$467,"Executed",'Grid GenerationQueue'!$BB$5:$BB$467,"&lt;"&amp;$BE$3)</f>
        <v>0</v>
      </c>
      <c r="BK253">
        <f>SUMIFS('Grid GenerationQueue'!AL$5:AL$467,'Grid GenerationQueue'!$AX$5:$AX$467,$B253,'Grid GenerationQueue'!$AY$5:$AY$467,$C253,'Grid GenerationQueue'!$BH$5:$BH$467,"Executed",'Grid GenerationQueue'!$BB$5:$BB$467,"&lt;"&amp;$BE$3)</f>
        <v>0</v>
      </c>
      <c r="BL253">
        <f>SUMIFS('Grid GenerationQueue'!AM$5:AM$467,'Grid GenerationQueue'!$AX$5:$AX$467,$B253,'Grid GenerationQueue'!$AY$5:$AY$467,$C253,'Grid GenerationQueue'!$BH$5:$BH$467,"Executed",'Grid GenerationQueue'!$BB$5:$BB$467,"&lt;"&amp;$BE$3)</f>
        <v>0</v>
      </c>
      <c r="BM253">
        <f>SUMIFS('Grid GenerationQueue'!AN$5:AN$467,'Grid GenerationQueue'!$AX$5:$AX$467,$B253,'Grid GenerationQueue'!$AY$5:$AY$467,$C253,'Grid GenerationQueue'!$BH$5:$BH$467,"Executed",'Grid GenerationQueue'!$BB$5:$BB$467,"&lt;"&amp;$BE$3)</f>
        <v>0</v>
      </c>
      <c r="BN253">
        <f>SUMIFS('Grid GenerationQueue'!AO$5:AO$467,'Grid GenerationQueue'!$AX$5:$AX$467,$B253,'Grid GenerationQueue'!$AY$5:$AY$467,$C253,'Grid GenerationQueue'!$BH$5:$BH$467,"Executed",'Grid GenerationQueue'!$BB$5:$BB$467,"&lt;"&amp;$BE$3)</f>
        <v>0</v>
      </c>
      <c r="BO253">
        <f>SUMIFS('Grid GenerationQueue'!AP$5:AP$467,'Grid GenerationQueue'!$AX$5:$AX$467,$B253,'Grid GenerationQueue'!$AY$5:$AY$467,$C253,'Grid GenerationQueue'!$BH$5:$BH$467,"Executed",'Grid GenerationQueue'!$BB$5:$BB$467,"&lt;"&amp;$BE$3)</f>
        <v>0</v>
      </c>
      <c r="BQ253">
        <f>SUMIFS('Grid GenerationQueue'!AE$5:AE$467,'Grid GenerationQueue'!$AX$5:$AX$467,$B253,'Grid GenerationQueue'!$AY$5:$AY$467,$C253,'Grid GenerationQueue'!$BF$5:$BF$467,"&lt;&gt;"&amp;"",'Grid GenerationQueue'!$BB$5:$BB$467,"&lt;"&amp;$BE$3)</f>
        <v>250</v>
      </c>
      <c r="BR253">
        <f>SUMIFS('Grid GenerationQueue'!AF$5:AF$467,'Grid GenerationQueue'!$AX$5:$AX$467,$B253,'Grid GenerationQueue'!$AY$5:$AY$467,$C253,'Grid GenerationQueue'!$BF$5:$BF$467,"&lt;&gt;"&amp;"",'Grid GenerationQueue'!$BB$5:$BB$467,"&lt;"&amp;$BE$3)</f>
        <v>250</v>
      </c>
      <c r="BS253">
        <f>SUMIFS('Grid GenerationQueue'!AG$5:AG$467,'Grid GenerationQueue'!$AX$5:$AX$467,$B253,'Grid GenerationQueue'!$AY$5:$AY$467,$C253,'Grid GenerationQueue'!$BF$5:$BF$467,"&lt;&gt;"&amp;"",'Grid GenerationQueue'!$BB$5:$BB$467,"&lt;"&amp;$BE$3)</f>
        <v>0</v>
      </c>
      <c r="BT253">
        <f>SUMIFS('Grid GenerationQueue'!AH$5:AH$467,'Grid GenerationQueue'!$AX$5:$AX$467,$B253,'Grid GenerationQueue'!$AY$5:$AY$467,$C253,'Grid GenerationQueue'!$BF$5:$BF$467,"&lt;&gt;"&amp;"",'Grid GenerationQueue'!$BB$5:$BB$467,"&lt;"&amp;$BE$3)</f>
        <v>0</v>
      </c>
      <c r="BU253">
        <f>SUMIFS('Grid GenerationQueue'!AI$5:AI$467,'Grid GenerationQueue'!$AX$5:$AX$467,$B253,'Grid GenerationQueue'!$AY$5:$AY$467,$C253,'Grid GenerationQueue'!$BF$5:$BF$467,"&lt;&gt;"&amp;"",'Grid GenerationQueue'!$BB$5:$BB$467,"&lt;"&amp;$BE$3)</f>
        <v>0</v>
      </c>
      <c r="BV253">
        <f>SUMIFS('Grid GenerationQueue'!AJ$5:AJ$467,'Grid GenerationQueue'!$AX$5:$AX$467,$B253,'Grid GenerationQueue'!$AY$5:$AY$467,$C253,'Grid GenerationQueue'!$BF$5:$BF$467,"&lt;&gt;"&amp;"",'Grid GenerationQueue'!$BB$5:$BB$467,"&lt;"&amp;$BE$3)</f>
        <v>0</v>
      </c>
      <c r="BW253">
        <f>SUMIFS('Grid GenerationQueue'!AK$5:AK$467,'Grid GenerationQueue'!$AX$5:$AX$467,$B253,'Grid GenerationQueue'!$AY$5:$AY$467,$C253,'Grid GenerationQueue'!$BF$5:$BF$467,"&lt;&gt;"&amp;"",'Grid GenerationQueue'!$BB$5:$BB$467,"&lt;"&amp;$BE$3)</f>
        <v>0</v>
      </c>
      <c r="BX253">
        <f>SUMIFS('Grid GenerationQueue'!AL$5:AL$467,'Grid GenerationQueue'!$AX$5:$AX$467,$B253,'Grid GenerationQueue'!$AY$5:$AY$467,$C253,'Grid GenerationQueue'!$BF$5:$BF$467,"&lt;&gt;"&amp;"",'Grid GenerationQueue'!$BB$5:$BB$467,"&lt;"&amp;$BE$3)</f>
        <v>0</v>
      </c>
      <c r="BY253">
        <f>SUMIFS('Grid GenerationQueue'!AM$5:AM$467,'Grid GenerationQueue'!$AX$5:$AX$467,$B253,'Grid GenerationQueue'!$AY$5:$AY$467,$C253,'Grid GenerationQueue'!$BF$5:$BF$467,"&lt;&gt;"&amp;"",'Grid GenerationQueue'!$BB$5:$BB$467,"&lt;"&amp;$BE$3)</f>
        <v>0</v>
      </c>
      <c r="BZ253">
        <f>SUMIFS('Grid GenerationQueue'!AN$5:AN$467,'Grid GenerationQueue'!$AX$5:$AX$467,$B253,'Grid GenerationQueue'!$AY$5:$AY$467,$C253,'Grid GenerationQueue'!$BF$5:$BF$467,"&lt;&gt;"&amp;"",'Grid GenerationQueue'!$BB$5:$BB$467,"&lt;"&amp;$BE$3)</f>
        <v>0</v>
      </c>
      <c r="CA253">
        <f>SUMIFS('Grid GenerationQueue'!AO$5:AO$467,'Grid GenerationQueue'!$AX$5:$AX$467,$B253,'Grid GenerationQueue'!$AY$5:$AY$467,$C253,'Grid GenerationQueue'!$BF$5:$BF$467,"&lt;&gt;"&amp;"",'Grid GenerationQueue'!$BB$5:$BB$467,"&lt;"&amp;$BE$3)</f>
        <v>0</v>
      </c>
      <c r="CB253">
        <f>SUMIFS('Grid GenerationQueue'!AP$5:AP$467,'Grid GenerationQueue'!$AX$5:$AX$467,$B253,'Grid GenerationQueue'!$AY$5:$AY$467,$C253,'Grid GenerationQueue'!$BF$5:$BF$467,"&lt;&gt;"&amp;"",'Grid GenerationQueue'!$BB$5:$BB$467,"&lt;"&amp;$BE$3)</f>
        <v>0</v>
      </c>
      <c r="CD253">
        <f>SUMIFS('Grid GenerationQueue'!AE$5:AE$467,'Grid GenerationQueue'!$AX$5:$AX$467,$B253,'Grid GenerationQueue'!$AY$5:$AY$467,$C253,'Grid GenerationQueue'!$BB$5:$BB$467,"&lt;"&amp;$BE$3)</f>
        <v>555.5</v>
      </c>
      <c r="CE253">
        <f>SUMIFS('Grid GenerationQueue'!AF$5:AF$467,'Grid GenerationQueue'!$AX$5:$AX$467,$B253,'Grid GenerationQueue'!$AY$5:$AY$467,$C253,'Grid GenerationQueue'!$BB$5:$BB$467,"&lt;"&amp;$BE$3)</f>
        <v>250</v>
      </c>
      <c r="CF253">
        <f>SUMIFS('Grid GenerationQueue'!AG$5:AG$467,'Grid GenerationQueue'!$AX$5:$AX$467,$B253,'Grid GenerationQueue'!$AY$5:$AY$467,$C253,'Grid GenerationQueue'!$BB$5:$BB$467,"&lt;"&amp;$BE$3)</f>
        <v>0</v>
      </c>
      <c r="CG253">
        <f>SUMIFS('Grid GenerationQueue'!AH$5:AH$467,'Grid GenerationQueue'!$AX$5:$AX$467,$B253,'Grid GenerationQueue'!$AY$5:$AY$467,$C253,'Grid GenerationQueue'!$BB$5:$BB$467,"&lt;"&amp;$BE$3)</f>
        <v>0</v>
      </c>
      <c r="CH253">
        <f>SUMIFS('Grid GenerationQueue'!AI$5:AI$467,'Grid GenerationQueue'!$AX$5:$AX$467,$B253,'Grid GenerationQueue'!$AY$5:$AY$467,$C253,'Grid GenerationQueue'!$BB$5:$BB$467,"&lt;"&amp;$BE$3)</f>
        <v>0</v>
      </c>
      <c r="CI253">
        <f>SUMIFS('Grid GenerationQueue'!AJ$5:AJ$467,'Grid GenerationQueue'!$AX$5:$AX$467,$B253,'Grid GenerationQueue'!$AY$5:$AY$467,$C253,'Grid GenerationQueue'!$BB$5:$BB$467,"&lt;"&amp;$BE$3)</f>
        <v>0</v>
      </c>
      <c r="CJ253">
        <f>SUMIFS('Grid GenerationQueue'!AK$5:AK$467,'Grid GenerationQueue'!$AX$5:$AX$467,$B253,'Grid GenerationQueue'!$AY$5:$AY$467,$C253,'Grid GenerationQueue'!$BB$5:$BB$467,"&lt;"&amp;$BE$3)</f>
        <v>0</v>
      </c>
      <c r="CK253">
        <f>SUMIFS('Grid GenerationQueue'!AL$5:AL$467,'Grid GenerationQueue'!$AX$5:$AX$467,$B253,'Grid GenerationQueue'!$AY$5:$AY$467,$C253,'Grid GenerationQueue'!$BB$5:$BB$467,"&lt;"&amp;$BE$3)</f>
        <v>0</v>
      </c>
      <c r="CL253">
        <f>SUMIFS('Grid GenerationQueue'!AM$5:AM$467,'Grid GenerationQueue'!$AX$5:$AX$467,$B253,'Grid GenerationQueue'!$AY$5:$AY$467,$C253,'Grid GenerationQueue'!$BB$5:$BB$467,"&lt;"&amp;$BE$3)</f>
        <v>0</v>
      </c>
      <c r="CM253">
        <f>SUMIFS('Grid GenerationQueue'!AN$5:AN$467,'Grid GenerationQueue'!$AX$5:$AX$467,$B253,'Grid GenerationQueue'!$AY$5:$AY$467,$C253,'Grid GenerationQueue'!$BB$5:$BB$467,"&lt;"&amp;$BE$3)</f>
        <v>0</v>
      </c>
      <c r="CN253">
        <f>SUMIFS('Grid GenerationQueue'!AO$5:AO$467,'Grid GenerationQueue'!$AX$5:$AX$467,$B253,'Grid GenerationQueue'!$AY$5:$AY$467,$C253,'Grid GenerationQueue'!$BB$5:$BB$467,"&lt;"&amp;$BE$3)</f>
        <v>0</v>
      </c>
      <c r="CO253">
        <f>SUMIFS('Grid GenerationQueue'!AP$5:AP$467,'Grid GenerationQueue'!$AX$5:$AX$467,$B253,'Grid GenerationQueue'!$AY$5:$AY$467,$C253,'Grid GenerationQueue'!$BB$5:$BB$467,"&lt;"&amp;$BE$3)</f>
        <v>0</v>
      </c>
    </row>
    <row r="254" spans="1:93" x14ac:dyDescent="0.35">
      <c r="A254" t="s">
        <v>4648</v>
      </c>
      <c r="B254" t="s">
        <v>3935</v>
      </c>
      <c r="C254">
        <v>230</v>
      </c>
      <c r="D254">
        <f>SUMIFS('Grid GenerationQueue'!AE$5:AE$467,'Grid GenerationQueue'!$AX$5:$AX$467,$B254,'Grid GenerationQueue'!$AY$5:$AY$467,$C254,'Grid GenerationQueue'!$BI$5:$BI$467,"&lt;4")</f>
        <v>0</v>
      </c>
      <c r="E254">
        <f>SUMIFS('Grid GenerationQueue'!AF$5:AF$467,'Grid GenerationQueue'!$AX$5:$AX$467,$B254,'Grid GenerationQueue'!$AY$5:$AY$467,$C254,'Grid GenerationQueue'!$BI$5:$BI$467,"&lt;4")</f>
        <v>0</v>
      </c>
      <c r="F254">
        <f>SUMIFS('Grid GenerationQueue'!AG$5:AG$467,'Grid GenerationQueue'!$AX$5:$AX$467,$B254,'Grid GenerationQueue'!$AY$5:$AY$467,$C254,'Grid GenerationQueue'!$BI$5:$BI$467,"&lt;4")</f>
        <v>0</v>
      </c>
      <c r="G254">
        <f>SUMIFS('Grid GenerationQueue'!AH$5:AH$467,'Grid GenerationQueue'!$AX$5:$AX$467,$B254,'Grid GenerationQueue'!$AY$5:$AY$467,$C254,'Grid GenerationQueue'!$BI$5:$BI$467,"&lt;4")</f>
        <v>0</v>
      </c>
      <c r="H254">
        <f>SUMIFS('Grid GenerationQueue'!AI$5:AI$467,'Grid GenerationQueue'!$AX$5:$AX$467,$B254,'Grid GenerationQueue'!$AY$5:$AY$467,$C254,'Grid GenerationQueue'!$BI$5:$BI$467,"&lt;4")</f>
        <v>0</v>
      </c>
      <c r="I254">
        <f>SUMIFS('Grid GenerationQueue'!AJ$5:AJ$467,'Grid GenerationQueue'!$AX$5:$AX$467,$B254,'Grid GenerationQueue'!$AY$5:$AY$467,$C254,'Grid GenerationQueue'!$BI$5:$BI$467,"&lt;4")</f>
        <v>0</v>
      </c>
      <c r="J254">
        <f>SUMIFS('Grid GenerationQueue'!AK$5:AK$467,'Grid GenerationQueue'!$AX$5:$AX$467,$B254,'Grid GenerationQueue'!$AY$5:$AY$467,$C254,'Grid GenerationQueue'!$BI$5:$BI$467,"&lt;4")</f>
        <v>0</v>
      </c>
      <c r="K254">
        <f>SUMIFS('Grid GenerationQueue'!AL$5:AL$467,'Grid GenerationQueue'!$AX$5:$AX$467,$B254,'Grid GenerationQueue'!$AY$5:$AY$467,$C254,'Grid GenerationQueue'!$BI$5:$BI$467,"&lt;4")</f>
        <v>0</v>
      </c>
      <c r="L254">
        <f>SUMIFS('Grid GenerationQueue'!AM$5:AM$467,'Grid GenerationQueue'!$AX$5:$AX$467,$B254,'Grid GenerationQueue'!$AY$5:$AY$467,$C254,'Grid GenerationQueue'!$BI$5:$BI$467,"&lt;4")</f>
        <v>0</v>
      </c>
      <c r="M254">
        <f>SUMIFS('Grid GenerationQueue'!AN$5:AN$467,'Grid GenerationQueue'!$AX$5:$AX$467,$B254,'Grid GenerationQueue'!$AY$5:$AY$467,$C254,'Grid GenerationQueue'!$BI$5:$BI$467,"&lt;4")</f>
        <v>0</v>
      </c>
      <c r="N254">
        <f>SUMIFS('Grid GenerationQueue'!AO$5:AO$467,'Grid GenerationQueue'!$AX$5:$AX$467,$B254,'Grid GenerationQueue'!$AY$5:$AY$467,$C254,'Grid GenerationQueue'!$BI$5:$BI$467,"&lt;4")</f>
        <v>0</v>
      </c>
      <c r="O254">
        <f>SUMIFS('Grid GenerationQueue'!AP$5:AP$467,'Grid GenerationQueue'!$AX$5:$AX$467,$B254,'Grid GenerationQueue'!$AY$5:$AY$467,$C254,'Grid GenerationQueue'!$BI$5:$BI$467,"&lt;4")</f>
        <v>0</v>
      </c>
      <c r="Q254">
        <f>SUMIFS('Grid GenerationQueue'!AE$5:AE$467,'Grid GenerationQueue'!$AX$5:$AX$467,$B254,'Grid GenerationQueue'!$AY$5:$AY$467,$C254,'Grid GenerationQueue'!$BH$5:$BH$467,"Executed")</f>
        <v>0</v>
      </c>
      <c r="R254">
        <f>SUMIFS('Grid GenerationQueue'!AF$5:AF$467,'Grid GenerationQueue'!$AX$5:$AX$467,$B254,'Grid GenerationQueue'!$AY$5:$AY$467,$C254,'Grid GenerationQueue'!$BH$5:$BH$467,"Executed")</f>
        <v>0</v>
      </c>
      <c r="S254">
        <f>SUMIFS('Grid GenerationQueue'!AG$5:AG$467,'Grid GenerationQueue'!$AX$5:$AX$467,$B254,'Grid GenerationQueue'!$AY$5:$AY$467,$C254,'Grid GenerationQueue'!$BH$5:$BH$467,"Executed")</f>
        <v>0</v>
      </c>
      <c r="T254">
        <f>SUMIFS('Grid GenerationQueue'!AH$5:AH$467,'Grid GenerationQueue'!$AX$5:$AX$467,$B254,'Grid GenerationQueue'!$AY$5:$AY$467,$C254,'Grid GenerationQueue'!$BH$5:$BH$467,"Executed")</f>
        <v>0</v>
      </c>
      <c r="U254">
        <f>SUMIFS('Grid GenerationQueue'!AI$5:AI$467,'Grid GenerationQueue'!$AX$5:$AX$467,$B254,'Grid GenerationQueue'!$AY$5:$AY$467,$C254,'Grid GenerationQueue'!$BH$5:$BH$467,"Executed")</f>
        <v>0</v>
      </c>
      <c r="V254">
        <f>SUMIFS('Grid GenerationQueue'!AJ$5:AJ$467,'Grid GenerationQueue'!$AX$5:$AX$467,$B254,'Grid GenerationQueue'!$AY$5:$AY$467,$C254,'Grid GenerationQueue'!$BH$5:$BH$467,"Executed")</f>
        <v>0</v>
      </c>
      <c r="W254">
        <f>SUMIFS('Grid GenerationQueue'!AK$5:AK$467,'Grid GenerationQueue'!$AX$5:$AX$467,$B254,'Grid GenerationQueue'!$AY$5:$AY$467,$C254,'Grid GenerationQueue'!$BH$5:$BH$467,"Executed")</f>
        <v>0</v>
      </c>
      <c r="X254">
        <f>SUMIFS('Grid GenerationQueue'!AL$5:AL$467,'Grid GenerationQueue'!$AX$5:$AX$467,$B254,'Grid GenerationQueue'!$AY$5:$AY$467,$C254,'Grid GenerationQueue'!$BH$5:$BH$467,"Executed")</f>
        <v>0</v>
      </c>
      <c r="Y254">
        <f>SUMIFS('Grid GenerationQueue'!AM$5:AM$467,'Grid GenerationQueue'!$AX$5:$AX$467,$B254,'Grid GenerationQueue'!$AY$5:$AY$467,$C254,'Grid GenerationQueue'!$BH$5:$BH$467,"Executed")</f>
        <v>0</v>
      </c>
      <c r="Z254">
        <f>SUMIFS('Grid GenerationQueue'!AN$5:AN$467,'Grid GenerationQueue'!$AX$5:$AX$467,$B254,'Grid GenerationQueue'!$AY$5:$AY$467,$C254,'Grid GenerationQueue'!$BH$5:$BH$467,"Executed")</f>
        <v>0</v>
      </c>
      <c r="AA254">
        <f>SUMIFS('Grid GenerationQueue'!AO$5:AO$467,'Grid GenerationQueue'!$AX$5:$AX$467,$B254,'Grid GenerationQueue'!$AY$5:$AY$467,$C254,'Grid GenerationQueue'!$BH$5:$BH$467,"Executed")</f>
        <v>0</v>
      </c>
      <c r="AB254">
        <f>SUMIFS('Grid GenerationQueue'!AP$5:AP$467,'Grid GenerationQueue'!$AX$5:$AX$467,$B254,'Grid GenerationQueue'!$AY$5:$AY$467,$C254,'Grid GenerationQueue'!$BH$5:$BH$467,"Executed")</f>
        <v>0</v>
      </c>
      <c r="AD254">
        <f>SUMIFS('Grid GenerationQueue'!AE$5:AE$467,'Grid GenerationQueue'!$AX$5:$AX$467,$B254,'Grid GenerationQueue'!$AY$5:$AY$467,$C254,'Grid GenerationQueue'!$BF$5:$BF$467,"&lt;&gt;"&amp;"")</f>
        <v>0</v>
      </c>
      <c r="AE254">
        <f>SUMIFS('Grid GenerationQueue'!AF$5:AF$467,'Grid GenerationQueue'!$AX$5:$AX$467,$B254,'Grid GenerationQueue'!$AY$5:$AY$467,$C254,'Grid GenerationQueue'!$BF$5:$BF$467,"&lt;&gt;"&amp;"")</f>
        <v>0</v>
      </c>
      <c r="AF254">
        <f>SUMIFS('Grid GenerationQueue'!AG$5:AG$467,'Grid GenerationQueue'!$AX$5:$AX$467,$B254,'Grid GenerationQueue'!$AY$5:$AY$467,$C254,'Grid GenerationQueue'!$BF$5:$BF$467,"&lt;&gt;"&amp;"")</f>
        <v>0</v>
      </c>
      <c r="AG254">
        <f>SUMIFS('Grid GenerationQueue'!AH$5:AH$467,'Grid GenerationQueue'!$AX$5:$AX$467,$B254,'Grid GenerationQueue'!$AY$5:$AY$467,$C254,'Grid GenerationQueue'!$BF$5:$BF$467,"&lt;&gt;"&amp;"")</f>
        <v>0</v>
      </c>
      <c r="AH254">
        <f>SUMIFS('Grid GenerationQueue'!AI$5:AI$467,'Grid GenerationQueue'!$AX$5:$AX$467,$B254,'Grid GenerationQueue'!$AY$5:$AY$467,$C254,'Grid GenerationQueue'!$BF$5:$BF$467,"&lt;&gt;"&amp;"")</f>
        <v>0</v>
      </c>
      <c r="AI254">
        <f>SUMIFS('Grid GenerationQueue'!AJ$5:AJ$467,'Grid GenerationQueue'!$AX$5:$AX$467,$B254,'Grid GenerationQueue'!$AY$5:$AY$467,$C254,'Grid GenerationQueue'!$BF$5:$BF$467,"&lt;&gt;"&amp;"")</f>
        <v>0</v>
      </c>
      <c r="AJ254">
        <f>SUMIFS('Grid GenerationQueue'!AK$5:AK$467,'Grid GenerationQueue'!$AX$5:$AX$467,$B254,'Grid GenerationQueue'!$AY$5:$AY$467,$C254,'Grid GenerationQueue'!$BF$5:$BF$467,"&lt;&gt;"&amp;"")</f>
        <v>0</v>
      </c>
      <c r="AK254">
        <f>SUMIFS('Grid GenerationQueue'!AL$5:AL$467,'Grid GenerationQueue'!$AX$5:$AX$467,$B254,'Grid GenerationQueue'!$AY$5:$AY$467,$C254,'Grid GenerationQueue'!$BF$5:$BF$467,"&lt;&gt;"&amp;"")</f>
        <v>0</v>
      </c>
      <c r="AL254">
        <f>SUMIFS('Grid GenerationQueue'!AM$5:AM$467,'Grid GenerationQueue'!$AX$5:$AX$467,$B254,'Grid GenerationQueue'!$AY$5:$AY$467,$C254,'Grid GenerationQueue'!$BF$5:$BF$467,"&lt;&gt;"&amp;"")</f>
        <v>0</v>
      </c>
      <c r="AM254">
        <f>SUMIFS('Grid GenerationQueue'!AN$5:AN$467,'Grid GenerationQueue'!$AX$5:$AX$467,$B254,'Grid GenerationQueue'!$AY$5:$AY$467,$C254,'Grid GenerationQueue'!$BF$5:$BF$467,"&lt;&gt;"&amp;"")</f>
        <v>0</v>
      </c>
      <c r="AN254">
        <f>SUMIFS('Grid GenerationQueue'!AO$5:AO$467,'Grid GenerationQueue'!$AX$5:$AX$467,$B254,'Grid GenerationQueue'!$AY$5:$AY$467,$C254,'Grid GenerationQueue'!$BF$5:$BF$467,"&lt;&gt;"&amp;"")</f>
        <v>0</v>
      </c>
      <c r="AO254">
        <f>SUMIFS('Grid GenerationQueue'!AP$5:AP$467,'Grid GenerationQueue'!$AX$5:$AX$467,$B254,'Grid GenerationQueue'!$AY$5:$AY$467,$C254,'Grid GenerationQueue'!$BF$5:$BF$467,"&lt;&gt;"&amp;"")</f>
        <v>0</v>
      </c>
      <c r="AQ254">
        <f>SUMIFS('Grid GenerationQueue'!AE$5:AE$467,'Grid GenerationQueue'!$AX$5:$AX$467,$B254,'Grid GenerationQueue'!$AY$5:$AY$467,$C254)</f>
        <v>0</v>
      </c>
      <c r="AR254">
        <f>SUMIFS('Grid GenerationQueue'!AF$5:AF$467,'Grid GenerationQueue'!$AX$5:$AX$467,$B254,'Grid GenerationQueue'!$AY$5:$AY$467,$C254)</f>
        <v>0</v>
      </c>
      <c r="AS254">
        <f>SUMIFS('Grid GenerationQueue'!AG$5:AG$467,'Grid GenerationQueue'!$AX$5:$AX$467,$B254,'Grid GenerationQueue'!$AY$5:$AY$467,$C254)</f>
        <v>0</v>
      </c>
      <c r="AT254">
        <f>SUMIFS('Grid GenerationQueue'!AH$5:AH$467,'Grid GenerationQueue'!$AX$5:$AX$467,$B254,'Grid GenerationQueue'!$AY$5:$AY$467,$C254)</f>
        <v>0</v>
      </c>
      <c r="AU254">
        <f>SUMIFS('Grid GenerationQueue'!AI$5:AI$467,'Grid GenerationQueue'!$AX$5:$AX$467,$B254,'Grid GenerationQueue'!$AY$5:$AY$467,$C254)</f>
        <v>0</v>
      </c>
      <c r="AV254">
        <f>SUMIFS('Grid GenerationQueue'!AJ$5:AJ$467,'Grid GenerationQueue'!$AX$5:$AX$467,$B254,'Grid GenerationQueue'!$AY$5:$AY$467,$C254)</f>
        <v>0</v>
      </c>
      <c r="AW254">
        <f>SUMIFS('Grid GenerationQueue'!AK$5:AK$467,'Grid GenerationQueue'!$AX$5:$AX$467,$B254,'Grid GenerationQueue'!$AY$5:$AY$467,$C254)</f>
        <v>0</v>
      </c>
      <c r="AX254">
        <f>SUMIFS('Grid GenerationQueue'!AL$5:AL$467,'Grid GenerationQueue'!$AX$5:$AX$467,$B254,'Grid GenerationQueue'!$AY$5:$AY$467,$C254)</f>
        <v>0</v>
      </c>
      <c r="AY254">
        <f>SUMIFS('Grid GenerationQueue'!AM$5:AM$467,'Grid GenerationQueue'!$AX$5:$AX$467,$B254,'Grid GenerationQueue'!$AY$5:$AY$467,$C254)</f>
        <v>0</v>
      </c>
      <c r="AZ254">
        <f>SUMIFS('Grid GenerationQueue'!AN$5:AN$467,'Grid GenerationQueue'!$AX$5:$AX$467,$B254,'Grid GenerationQueue'!$AY$5:$AY$467,$C254)</f>
        <v>0</v>
      </c>
      <c r="BA254">
        <f>SUMIFS('Grid GenerationQueue'!AO$5:AO$467,'Grid GenerationQueue'!$AX$5:$AX$467,$B254,'Grid GenerationQueue'!$AY$5:$AY$467,$C254)</f>
        <v>0</v>
      </c>
      <c r="BB254">
        <f>SUMIFS('Grid GenerationQueue'!AP$5:AP$467,'Grid GenerationQueue'!$AX$5:$AX$467,$B254,'Grid GenerationQueue'!$AY$5:$AY$467,$C254)</f>
        <v>0</v>
      </c>
      <c r="BD254">
        <f>SUMIFS('Grid GenerationQueue'!AE$5:AE$467,'Grid GenerationQueue'!$AX$5:$AX$467,$B254,'Grid GenerationQueue'!$AY$5:$AY$467,$C254,'Grid GenerationQueue'!$BH$5:$BH$467,"Executed",'Grid GenerationQueue'!$BB$5:$BB$467,"&lt;"&amp;$BE$3)</f>
        <v>0</v>
      </c>
      <c r="BE254">
        <f>SUMIFS('Grid GenerationQueue'!AF$5:AF$467,'Grid GenerationQueue'!$AX$5:$AX$467,$B254,'Grid GenerationQueue'!$AY$5:$AY$467,$C254,'Grid GenerationQueue'!$BH$5:$BH$467,"Executed",'Grid GenerationQueue'!$BB$5:$BB$467,"&lt;"&amp;$BE$3)</f>
        <v>0</v>
      </c>
      <c r="BF254">
        <f>SUMIFS('Grid GenerationQueue'!AG$5:AG$467,'Grid GenerationQueue'!$AX$5:$AX$467,$B254,'Grid GenerationQueue'!$AY$5:$AY$467,$C254,'Grid GenerationQueue'!$BH$5:$BH$467,"Executed",'Grid GenerationQueue'!$BB$5:$BB$467,"&lt;"&amp;$BE$3)</f>
        <v>0</v>
      </c>
      <c r="BG254">
        <f>SUMIFS('Grid GenerationQueue'!AH$5:AH$467,'Grid GenerationQueue'!$AX$5:$AX$467,$B254,'Grid GenerationQueue'!$AY$5:$AY$467,$C254,'Grid GenerationQueue'!$BH$5:$BH$467,"Executed",'Grid GenerationQueue'!$BB$5:$BB$467,"&lt;"&amp;$BE$3)</f>
        <v>0</v>
      </c>
      <c r="BH254">
        <f>SUMIFS('Grid GenerationQueue'!AI$5:AI$467,'Grid GenerationQueue'!$AX$5:$AX$467,$B254,'Grid GenerationQueue'!$AY$5:$AY$467,$C254,'Grid GenerationQueue'!$BH$5:$BH$467,"Executed",'Grid GenerationQueue'!$BB$5:$BB$467,"&lt;"&amp;$BE$3)</f>
        <v>0</v>
      </c>
      <c r="BI254">
        <f>SUMIFS('Grid GenerationQueue'!AJ$5:AJ$467,'Grid GenerationQueue'!$AX$5:$AX$467,$B254,'Grid GenerationQueue'!$AY$5:$AY$467,$C254,'Grid GenerationQueue'!$BH$5:$BH$467,"Executed",'Grid GenerationQueue'!$BB$5:$BB$467,"&lt;"&amp;$BE$3)</f>
        <v>0</v>
      </c>
      <c r="BJ254">
        <f>SUMIFS('Grid GenerationQueue'!AK$5:AK$467,'Grid GenerationQueue'!$AX$5:$AX$467,$B254,'Grid GenerationQueue'!$AY$5:$AY$467,$C254,'Grid GenerationQueue'!$BH$5:$BH$467,"Executed",'Grid GenerationQueue'!$BB$5:$BB$467,"&lt;"&amp;$BE$3)</f>
        <v>0</v>
      </c>
      <c r="BK254">
        <f>SUMIFS('Grid GenerationQueue'!AL$5:AL$467,'Grid GenerationQueue'!$AX$5:$AX$467,$B254,'Grid GenerationQueue'!$AY$5:$AY$467,$C254,'Grid GenerationQueue'!$BH$5:$BH$467,"Executed",'Grid GenerationQueue'!$BB$5:$BB$467,"&lt;"&amp;$BE$3)</f>
        <v>0</v>
      </c>
      <c r="BL254">
        <f>SUMIFS('Grid GenerationQueue'!AM$5:AM$467,'Grid GenerationQueue'!$AX$5:$AX$467,$B254,'Grid GenerationQueue'!$AY$5:$AY$467,$C254,'Grid GenerationQueue'!$BH$5:$BH$467,"Executed",'Grid GenerationQueue'!$BB$5:$BB$467,"&lt;"&amp;$BE$3)</f>
        <v>0</v>
      </c>
      <c r="BM254">
        <f>SUMIFS('Grid GenerationQueue'!AN$5:AN$467,'Grid GenerationQueue'!$AX$5:$AX$467,$B254,'Grid GenerationQueue'!$AY$5:$AY$467,$C254,'Grid GenerationQueue'!$BH$5:$BH$467,"Executed",'Grid GenerationQueue'!$BB$5:$BB$467,"&lt;"&amp;$BE$3)</f>
        <v>0</v>
      </c>
      <c r="BN254">
        <f>SUMIFS('Grid GenerationQueue'!AO$5:AO$467,'Grid GenerationQueue'!$AX$5:$AX$467,$B254,'Grid GenerationQueue'!$AY$5:$AY$467,$C254,'Grid GenerationQueue'!$BH$5:$BH$467,"Executed",'Grid GenerationQueue'!$BB$5:$BB$467,"&lt;"&amp;$BE$3)</f>
        <v>0</v>
      </c>
      <c r="BO254">
        <f>SUMIFS('Grid GenerationQueue'!AP$5:AP$467,'Grid GenerationQueue'!$AX$5:$AX$467,$B254,'Grid GenerationQueue'!$AY$5:$AY$467,$C254,'Grid GenerationQueue'!$BH$5:$BH$467,"Executed",'Grid GenerationQueue'!$BB$5:$BB$467,"&lt;"&amp;$BE$3)</f>
        <v>0</v>
      </c>
      <c r="BQ254">
        <f>SUMIFS('Grid GenerationQueue'!AE$5:AE$467,'Grid GenerationQueue'!$AX$5:$AX$467,$B254,'Grid GenerationQueue'!$AY$5:$AY$467,$C254,'Grid GenerationQueue'!$BF$5:$BF$467,"&lt;&gt;"&amp;"",'Grid GenerationQueue'!$BB$5:$BB$467,"&lt;"&amp;$BE$3)</f>
        <v>0</v>
      </c>
      <c r="BR254">
        <f>SUMIFS('Grid GenerationQueue'!AF$5:AF$467,'Grid GenerationQueue'!$AX$5:$AX$467,$B254,'Grid GenerationQueue'!$AY$5:$AY$467,$C254,'Grid GenerationQueue'!$BF$5:$BF$467,"&lt;&gt;"&amp;"",'Grid GenerationQueue'!$BB$5:$BB$467,"&lt;"&amp;$BE$3)</f>
        <v>0</v>
      </c>
      <c r="BS254">
        <f>SUMIFS('Grid GenerationQueue'!AG$5:AG$467,'Grid GenerationQueue'!$AX$5:$AX$467,$B254,'Grid GenerationQueue'!$AY$5:$AY$467,$C254,'Grid GenerationQueue'!$BF$5:$BF$467,"&lt;&gt;"&amp;"",'Grid GenerationQueue'!$BB$5:$BB$467,"&lt;"&amp;$BE$3)</f>
        <v>0</v>
      </c>
      <c r="BT254">
        <f>SUMIFS('Grid GenerationQueue'!AH$5:AH$467,'Grid GenerationQueue'!$AX$5:$AX$467,$B254,'Grid GenerationQueue'!$AY$5:$AY$467,$C254,'Grid GenerationQueue'!$BF$5:$BF$467,"&lt;&gt;"&amp;"",'Grid GenerationQueue'!$BB$5:$BB$467,"&lt;"&amp;$BE$3)</f>
        <v>0</v>
      </c>
      <c r="BU254">
        <f>SUMIFS('Grid GenerationQueue'!AI$5:AI$467,'Grid GenerationQueue'!$AX$5:$AX$467,$B254,'Grid GenerationQueue'!$AY$5:$AY$467,$C254,'Grid GenerationQueue'!$BF$5:$BF$467,"&lt;&gt;"&amp;"",'Grid GenerationQueue'!$BB$5:$BB$467,"&lt;"&amp;$BE$3)</f>
        <v>0</v>
      </c>
      <c r="BV254">
        <f>SUMIFS('Grid GenerationQueue'!AJ$5:AJ$467,'Grid GenerationQueue'!$AX$5:$AX$467,$B254,'Grid GenerationQueue'!$AY$5:$AY$467,$C254,'Grid GenerationQueue'!$BF$5:$BF$467,"&lt;&gt;"&amp;"",'Grid GenerationQueue'!$BB$5:$BB$467,"&lt;"&amp;$BE$3)</f>
        <v>0</v>
      </c>
      <c r="BW254">
        <f>SUMIFS('Grid GenerationQueue'!AK$5:AK$467,'Grid GenerationQueue'!$AX$5:$AX$467,$B254,'Grid GenerationQueue'!$AY$5:$AY$467,$C254,'Grid GenerationQueue'!$BF$5:$BF$467,"&lt;&gt;"&amp;"",'Grid GenerationQueue'!$BB$5:$BB$467,"&lt;"&amp;$BE$3)</f>
        <v>0</v>
      </c>
      <c r="BX254">
        <f>SUMIFS('Grid GenerationQueue'!AL$5:AL$467,'Grid GenerationQueue'!$AX$5:$AX$467,$B254,'Grid GenerationQueue'!$AY$5:$AY$467,$C254,'Grid GenerationQueue'!$BF$5:$BF$467,"&lt;&gt;"&amp;"",'Grid GenerationQueue'!$BB$5:$BB$467,"&lt;"&amp;$BE$3)</f>
        <v>0</v>
      </c>
      <c r="BY254">
        <f>SUMIFS('Grid GenerationQueue'!AM$5:AM$467,'Grid GenerationQueue'!$AX$5:$AX$467,$B254,'Grid GenerationQueue'!$AY$5:$AY$467,$C254,'Grid GenerationQueue'!$BF$5:$BF$467,"&lt;&gt;"&amp;"",'Grid GenerationQueue'!$BB$5:$BB$467,"&lt;"&amp;$BE$3)</f>
        <v>0</v>
      </c>
      <c r="BZ254">
        <f>SUMIFS('Grid GenerationQueue'!AN$5:AN$467,'Grid GenerationQueue'!$AX$5:$AX$467,$B254,'Grid GenerationQueue'!$AY$5:$AY$467,$C254,'Grid GenerationQueue'!$BF$5:$BF$467,"&lt;&gt;"&amp;"",'Grid GenerationQueue'!$BB$5:$BB$467,"&lt;"&amp;$BE$3)</f>
        <v>0</v>
      </c>
      <c r="CA254">
        <f>SUMIFS('Grid GenerationQueue'!AO$5:AO$467,'Grid GenerationQueue'!$AX$5:$AX$467,$B254,'Grid GenerationQueue'!$AY$5:$AY$467,$C254,'Grid GenerationQueue'!$BF$5:$BF$467,"&lt;&gt;"&amp;"",'Grid GenerationQueue'!$BB$5:$BB$467,"&lt;"&amp;$BE$3)</f>
        <v>0</v>
      </c>
      <c r="CB254">
        <f>SUMIFS('Grid GenerationQueue'!AP$5:AP$467,'Grid GenerationQueue'!$AX$5:$AX$467,$B254,'Grid GenerationQueue'!$AY$5:$AY$467,$C254,'Grid GenerationQueue'!$BF$5:$BF$467,"&lt;&gt;"&amp;"",'Grid GenerationQueue'!$BB$5:$BB$467,"&lt;"&amp;$BE$3)</f>
        <v>0</v>
      </c>
      <c r="CD254">
        <f>SUMIFS('Grid GenerationQueue'!AE$5:AE$467,'Grid GenerationQueue'!$AX$5:$AX$467,$B254,'Grid GenerationQueue'!$AY$5:$AY$467,$C254,'Grid GenerationQueue'!$BB$5:$BB$467,"&lt;"&amp;$BE$3)</f>
        <v>0</v>
      </c>
      <c r="CE254">
        <f>SUMIFS('Grid GenerationQueue'!AF$5:AF$467,'Grid GenerationQueue'!$AX$5:$AX$467,$B254,'Grid GenerationQueue'!$AY$5:$AY$467,$C254,'Grid GenerationQueue'!$BB$5:$BB$467,"&lt;"&amp;$BE$3)</f>
        <v>0</v>
      </c>
      <c r="CF254">
        <f>SUMIFS('Grid GenerationQueue'!AG$5:AG$467,'Grid GenerationQueue'!$AX$5:$AX$467,$B254,'Grid GenerationQueue'!$AY$5:$AY$467,$C254,'Grid GenerationQueue'!$BB$5:$BB$467,"&lt;"&amp;$BE$3)</f>
        <v>0</v>
      </c>
      <c r="CG254">
        <f>SUMIFS('Grid GenerationQueue'!AH$5:AH$467,'Grid GenerationQueue'!$AX$5:$AX$467,$B254,'Grid GenerationQueue'!$AY$5:$AY$467,$C254,'Grid GenerationQueue'!$BB$5:$BB$467,"&lt;"&amp;$BE$3)</f>
        <v>0</v>
      </c>
      <c r="CH254">
        <f>SUMIFS('Grid GenerationQueue'!AI$5:AI$467,'Grid GenerationQueue'!$AX$5:$AX$467,$B254,'Grid GenerationQueue'!$AY$5:$AY$467,$C254,'Grid GenerationQueue'!$BB$5:$BB$467,"&lt;"&amp;$BE$3)</f>
        <v>0</v>
      </c>
      <c r="CI254">
        <f>SUMIFS('Grid GenerationQueue'!AJ$5:AJ$467,'Grid GenerationQueue'!$AX$5:$AX$467,$B254,'Grid GenerationQueue'!$AY$5:$AY$467,$C254,'Grid GenerationQueue'!$BB$5:$BB$467,"&lt;"&amp;$BE$3)</f>
        <v>0</v>
      </c>
      <c r="CJ254">
        <f>SUMIFS('Grid GenerationQueue'!AK$5:AK$467,'Grid GenerationQueue'!$AX$5:$AX$467,$B254,'Grid GenerationQueue'!$AY$5:$AY$467,$C254,'Grid GenerationQueue'!$BB$5:$BB$467,"&lt;"&amp;$BE$3)</f>
        <v>0</v>
      </c>
      <c r="CK254">
        <f>SUMIFS('Grid GenerationQueue'!AL$5:AL$467,'Grid GenerationQueue'!$AX$5:$AX$467,$B254,'Grid GenerationQueue'!$AY$5:$AY$467,$C254,'Grid GenerationQueue'!$BB$5:$BB$467,"&lt;"&amp;$BE$3)</f>
        <v>0</v>
      </c>
      <c r="CL254">
        <f>SUMIFS('Grid GenerationQueue'!AM$5:AM$467,'Grid GenerationQueue'!$AX$5:$AX$467,$B254,'Grid GenerationQueue'!$AY$5:$AY$467,$C254,'Grid GenerationQueue'!$BB$5:$BB$467,"&lt;"&amp;$BE$3)</f>
        <v>0</v>
      </c>
      <c r="CM254">
        <f>SUMIFS('Grid GenerationQueue'!AN$5:AN$467,'Grid GenerationQueue'!$AX$5:$AX$467,$B254,'Grid GenerationQueue'!$AY$5:$AY$467,$C254,'Grid GenerationQueue'!$BB$5:$BB$467,"&lt;"&amp;$BE$3)</f>
        <v>0</v>
      </c>
      <c r="CN254">
        <f>SUMIFS('Grid GenerationQueue'!AO$5:AO$467,'Grid GenerationQueue'!$AX$5:$AX$467,$B254,'Grid GenerationQueue'!$AY$5:$AY$467,$C254,'Grid GenerationQueue'!$BB$5:$BB$467,"&lt;"&amp;$BE$3)</f>
        <v>0</v>
      </c>
      <c r="CO254">
        <f>SUMIFS('Grid GenerationQueue'!AP$5:AP$467,'Grid GenerationQueue'!$AX$5:$AX$467,$B254,'Grid GenerationQueue'!$AY$5:$AY$467,$C254,'Grid GenerationQueue'!$BB$5:$BB$467,"&lt;"&amp;$BE$3)</f>
        <v>0</v>
      </c>
    </row>
    <row r="255" spans="1:93" x14ac:dyDescent="0.35">
      <c r="A255" t="s">
        <v>4648</v>
      </c>
      <c r="B255" t="s">
        <v>4395</v>
      </c>
      <c r="C255">
        <v>115</v>
      </c>
      <c r="D255">
        <f>SUMIFS('Grid GenerationQueue'!AE$5:AE$467,'Grid GenerationQueue'!$AX$5:$AX$467,$B255,'Grid GenerationQueue'!$AY$5:$AY$467,$C255,'Grid GenerationQueue'!$BI$5:$BI$467,"&lt;4")</f>
        <v>0</v>
      </c>
      <c r="E255">
        <f>SUMIFS('Grid GenerationQueue'!AF$5:AF$467,'Grid GenerationQueue'!$AX$5:$AX$467,$B255,'Grid GenerationQueue'!$AY$5:$AY$467,$C255,'Grid GenerationQueue'!$BI$5:$BI$467,"&lt;4")</f>
        <v>0</v>
      </c>
      <c r="F255">
        <f>SUMIFS('Grid GenerationQueue'!AG$5:AG$467,'Grid GenerationQueue'!$AX$5:$AX$467,$B255,'Grid GenerationQueue'!$AY$5:$AY$467,$C255,'Grid GenerationQueue'!$BI$5:$BI$467,"&lt;4")</f>
        <v>0</v>
      </c>
      <c r="G255">
        <f>SUMIFS('Grid GenerationQueue'!AH$5:AH$467,'Grid GenerationQueue'!$AX$5:$AX$467,$B255,'Grid GenerationQueue'!$AY$5:$AY$467,$C255,'Grid GenerationQueue'!$BI$5:$BI$467,"&lt;4")</f>
        <v>0</v>
      </c>
      <c r="H255">
        <f>SUMIFS('Grid GenerationQueue'!AI$5:AI$467,'Grid GenerationQueue'!$AX$5:$AX$467,$B255,'Grid GenerationQueue'!$AY$5:$AY$467,$C255,'Grid GenerationQueue'!$BI$5:$BI$467,"&lt;4")</f>
        <v>0</v>
      </c>
      <c r="I255">
        <f>SUMIFS('Grid GenerationQueue'!AJ$5:AJ$467,'Grid GenerationQueue'!$AX$5:$AX$467,$B255,'Grid GenerationQueue'!$AY$5:$AY$467,$C255,'Grid GenerationQueue'!$BI$5:$BI$467,"&lt;4")</f>
        <v>0</v>
      </c>
      <c r="J255">
        <f>SUMIFS('Grid GenerationQueue'!AK$5:AK$467,'Grid GenerationQueue'!$AX$5:$AX$467,$B255,'Grid GenerationQueue'!$AY$5:$AY$467,$C255,'Grid GenerationQueue'!$BI$5:$BI$467,"&lt;4")</f>
        <v>0</v>
      </c>
      <c r="K255">
        <f>SUMIFS('Grid GenerationQueue'!AL$5:AL$467,'Grid GenerationQueue'!$AX$5:$AX$467,$B255,'Grid GenerationQueue'!$AY$5:$AY$467,$C255,'Grid GenerationQueue'!$BI$5:$BI$467,"&lt;4")</f>
        <v>0</v>
      </c>
      <c r="L255">
        <f>SUMIFS('Grid GenerationQueue'!AM$5:AM$467,'Grid GenerationQueue'!$AX$5:$AX$467,$B255,'Grid GenerationQueue'!$AY$5:$AY$467,$C255,'Grid GenerationQueue'!$BI$5:$BI$467,"&lt;4")</f>
        <v>0</v>
      </c>
      <c r="M255">
        <f>SUMIFS('Grid GenerationQueue'!AN$5:AN$467,'Grid GenerationQueue'!$AX$5:$AX$467,$B255,'Grid GenerationQueue'!$AY$5:$AY$467,$C255,'Grid GenerationQueue'!$BI$5:$BI$467,"&lt;4")</f>
        <v>0</v>
      </c>
      <c r="N255">
        <f>SUMIFS('Grid GenerationQueue'!AO$5:AO$467,'Grid GenerationQueue'!$AX$5:$AX$467,$B255,'Grid GenerationQueue'!$AY$5:$AY$467,$C255,'Grid GenerationQueue'!$BI$5:$BI$467,"&lt;4")</f>
        <v>0</v>
      </c>
      <c r="O255">
        <f>SUMIFS('Grid GenerationQueue'!AP$5:AP$467,'Grid GenerationQueue'!$AX$5:$AX$467,$B255,'Grid GenerationQueue'!$AY$5:$AY$467,$C255,'Grid GenerationQueue'!$BI$5:$BI$467,"&lt;4")</f>
        <v>0</v>
      </c>
      <c r="Q255">
        <f>SUMIFS('Grid GenerationQueue'!AE$5:AE$467,'Grid GenerationQueue'!$AX$5:$AX$467,$B255,'Grid GenerationQueue'!$AY$5:$AY$467,$C255,'Grid GenerationQueue'!$BH$5:$BH$467,"Executed")</f>
        <v>0</v>
      </c>
      <c r="R255">
        <f>SUMIFS('Grid GenerationQueue'!AF$5:AF$467,'Grid GenerationQueue'!$AX$5:$AX$467,$B255,'Grid GenerationQueue'!$AY$5:$AY$467,$C255,'Grid GenerationQueue'!$BH$5:$BH$467,"Executed")</f>
        <v>0</v>
      </c>
      <c r="S255">
        <f>SUMIFS('Grid GenerationQueue'!AG$5:AG$467,'Grid GenerationQueue'!$AX$5:$AX$467,$B255,'Grid GenerationQueue'!$AY$5:$AY$467,$C255,'Grid GenerationQueue'!$BH$5:$BH$467,"Executed")</f>
        <v>0</v>
      </c>
      <c r="T255">
        <f>SUMIFS('Grid GenerationQueue'!AH$5:AH$467,'Grid GenerationQueue'!$AX$5:$AX$467,$B255,'Grid GenerationQueue'!$AY$5:$AY$467,$C255,'Grid GenerationQueue'!$BH$5:$BH$467,"Executed")</f>
        <v>0</v>
      </c>
      <c r="U255">
        <f>SUMIFS('Grid GenerationQueue'!AI$5:AI$467,'Grid GenerationQueue'!$AX$5:$AX$467,$B255,'Grid GenerationQueue'!$AY$5:$AY$467,$C255,'Grid GenerationQueue'!$BH$5:$BH$467,"Executed")</f>
        <v>0</v>
      </c>
      <c r="V255">
        <f>SUMIFS('Grid GenerationQueue'!AJ$5:AJ$467,'Grid GenerationQueue'!$AX$5:$AX$467,$B255,'Grid GenerationQueue'!$AY$5:$AY$467,$C255,'Grid GenerationQueue'!$BH$5:$BH$467,"Executed")</f>
        <v>0</v>
      </c>
      <c r="W255">
        <f>SUMIFS('Grid GenerationQueue'!AK$5:AK$467,'Grid GenerationQueue'!$AX$5:$AX$467,$B255,'Grid GenerationQueue'!$AY$5:$AY$467,$C255,'Grid GenerationQueue'!$BH$5:$BH$467,"Executed")</f>
        <v>0</v>
      </c>
      <c r="X255">
        <f>SUMIFS('Grid GenerationQueue'!AL$5:AL$467,'Grid GenerationQueue'!$AX$5:$AX$467,$B255,'Grid GenerationQueue'!$AY$5:$AY$467,$C255,'Grid GenerationQueue'!$BH$5:$BH$467,"Executed")</f>
        <v>0</v>
      </c>
      <c r="Y255">
        <f>SUMIFS('Grid GenerationQueue'!AM$5:AM$467,'Grid GenerationQueue'!$AX$5:$AX$467,$B255,'Grid GenerationQueue'!$AY$5:$AY$467,$C255,'Grid GenerationQueue'!$BH$5:$BH$467,"Executed")</f>
        <v>0</v>
      </c>
      <c r="Z255">
        <f>SUMIFS('Grid GenerationQueue'!AN$5:AN$467,'Grid GenerationQueue'!$AX$5:$AX$467,$B255,'Grid GenerationQueue'!$AY$5:$AY$467,$C255,'Grid GenerationQueue'!$BH$5:$BH$467,"Executed")</f>
        <v>0</v>
      </c>
      <c r="AA255">
        <f>SUMIFS('Grid GenerationQueue'!AO$5:AO$467,'Grid GenerationQueue'!$AX$5:$AX$467,$B255,'Grid GenerationQueue'!$AY$5:$AY$467,$C255,'Grid GenerationQueue'!$BH$5:$BH$467,"Executed")</f>
        <v>0</v>
      </c>
      <c r="AB255">
        <f>SUMIFS('Grid GenerationQueue'!AP$5:AP$467,'Grid GenerationQueue'!$AX$5:$AX$467,$B255,'Grid GenerationQueue'!$AY$5:$AY$467,$C255,'Grid GenerationQueue'!$BH$5:$BH$467,"Executed")</f>
        <v>0</v>
      </c>
      <c r="AD255">
        <f>SUMIFS('Grid GenerationQueue'!AE$5:AE$467,'Grid GenerationQueue'!$AX$5:$AX$467,$B255,'Grid GenerationQueue'!$AY$5:$AY$467,$C255,'Grid GenerationQueue'!$BF$5:$BF$467,"&lt;&gt;"&amp;"")</f>
        <v>0</v>
      </c>
      <c r="AE255">
        <f>SUMIFS('Grid GenerationQueue'!AF$5:AF$467,'Grid GenerationQueue'!$AX$5:$AX$467,$B255,'Grid GenerationQueue'!$AY$5:$AY$467,$C255,'Grid GenerationQueue'!$BF$5:$BF$467,"&lt;&gt;"&amp;"")</f>
        <v>0</v>
      </c>
      <c r="AF255">
        <f>SUMIFS('Grid GenerationQueue'!AG$5:AG$467,'Grid GenerationQueue'!$AX$5:$AX$467,$B255,'Grid GenerationQueue'!$AY$5:$AY$467,$C255,'Grid GenerationQueue'!$BF$5:$BF$467,"&lt;&gt;"&amp;"")</f>
        <v>0</v>
      </c>
      <c r="AG255">
        <f>SUMIFS('Grid GenerationQueue'!AH$5:AH$467,'Grid GenerationQueue'!$AX$5:$AX$467,$B255,'Grid GenerationQueue'!$AY$5:$AY$467,$C255,'Grid GenerationQueue'!$BF$5:$BF$467,"&lt;&gt;"&amp;"")</f>
        <v>0</v>
      </c>
      <c r="AH255">
        <f>SUMIFS('Grid GenerationQueue'!AI$5:AI$467,'Grid GenerationQueue'!$AX$5:$AX$467,$B255,'Grid GenerationQueue'!$AY$5:$AY$467,$C255,'Grid GenerationQueue'!$BF$5:$BF$467,"&lt;&gt;"&amp;"")</f>
        <v>0</v>
      </c>
      <c r="AI255">
        <f>SUMIFS('Grid GenerationQueue'!AJ$5:AJ$467,'Grid GenerationQueue'!$AX$5:$AX$467,$B255,'Grid GenerationQueue'!$AY$5:$AY$467,$C255,'Grid GenerationQueue'!$BF$5:$BF$467,"&lt;&gt;"&amp;"")</f>
        <v>0</v>
      </c>
      <c r="AJ255">
        <f>SUMIFS('Grid GenerationQueue'!AK$5:AK$467,'Grid GenerationQueue'!$AX$5:$AX$467,$B255,'Grid GenerationQueue'!$AY$5:$AY$467,$C255,'Grid GenerationQueue'!$BF$5:$BF$467,"&lt;&gt;"&amp;"")</f>
        <v>0</v>
      </c>
      <c r="AK255">
        <f>SUMIFS('Grid GenerationQueue'!AL$5:AL$467,'Grid GenerationQueue'!$AX$5:$AX$467,$B255,'Grid GenerationQueue'!$AY$5:$AY$467,$C255,'Grid GenerationQueue'!$BF$5:$BF$467,"&lt;&gt;"&amp;"")</f>
        <v>0</v>
      </c>
      <c r="AL255">
        <f>SUMIFS('Grid GenerationQueue'!AM$5:AM$467,'Grid GenerationQueue'!$AX$5:$AX$467,$B255,'Grid GenerationQueue'!$AY$5:$AY$467,$C255,'Grid GenerationQueue'!$BF$5:$BF$467,"&lt;&gt;"&amp;"")</f>
        <v>0</v>
      </c>
      <c r="AM255">
        <f>SUMIFS('Grid GenerationQueue'!AN$5:AN$467,'Grid GenerationQueue'!$AX$5:$AX$467,$B255,'Grid GenerationQueue'!$AY$5:$AY$467,$C255,'Grid GenerationQueue'!$BF$5:$BF$467,"&lt;&gt;"&amp;"")</f>
        <v>0</v>
      </c>
      <c r="AN255">
        <f>SUMIFS('Grid GenerationQueue'!AO$5:AO$467,'Grid GenerationQueue'!$AX$5:$AX$467,$B255,'Grid GenerationQueue'!$AY$5:$AY$467,$C255,'Grid GenerationQueue'!$BF$5:$BF$467,"&lt;&gt;"&amp;"")</f>
        <v>0</v>
      </c>
      <c r="AO255">
        <f>SUMIFS('Grid GenerationQueue'!AP$5:AP$467,'Grid GenerationQueue'!$AX$5:$AX$467,$B255,'Grid GenerationQueue'!$AY$5:$AY$467,$C255,'Grid GenerationQueue'!$BF$5:$BF$467,"&lt;&gt;"&amp;"")</f>
        <v>0</v>
      </c>
      <c r="AQ255">
        <f>SUMIFS('Grid GenerationQueue'!AE$5:AE$467,'Grid GenerationQueue'!$AX$5:$AX$467,$B255,'Grid GenerationQueue'!$AY$5:$AY$467,$C255)</f>
        <v>0</v>
      </c>
      <c r="AR255">
        <f>SUMIFS('Grid GenerationQueue'!AF$5:AF$467,'Grid GenerationQueue'!$AX$5:$AX$467,$B255,'Grid GenerationQueue'!$AY$5:$AY$467,$C255)</f>
        <v>0</v>
      </c>
      <c r="AS255">
        <f>SUMIFS('Grid GenerationQueue'!AG$5:AG$467,'Grid GenerationQueue'!$AX$5:$AX$467,$B255,'Grid GenerationQueue'!$AY$5:$AY$467,$C255)</f>
        <v>0</v>
      </c>
      <c r="AT255">
        <f>SUMIFS('Grid GenerationQueue'!AH$5:AH$467,'Grid GenerationQueue'!$AX$5:$AX$467,$B255,'Grid GenerationQueue'!$AY$5:$AY$467,$C255)</f>
        <v>0</v>
      </c>
      <c r="AU255">
        <f>SUMIFS('Grid GenerationQueue'!AI$5:AI$467,'Grid GenerationQueue'!$AX$5:$AX$467,$B255,'Grid GenerationQueue'!$AY$5:$AY$467,$C255)</f>
        <v>0</v>
      </c>
      <c r="AV255">
        <f>SUMIFS('Grid GenerationQueue'!AJ$5:AJ$467,'Grid GenerationQueue'!$AX$5:$AX$467,$B255,'Grid GenerationQueue'!$AY$5:$AY$467,$C255)</f>
        <v>0</v>
      </c>
      <c r="AW255">
        <f>SUMIFS('Grid GenerationQueue'!AK$5:AK$467,'Grid GenerationQueue'!$AX$5:$AX$467,$B255,'Grid GenerationQueue'!$AY$5:$AY$467,$C255)</f>
        <v>0</v>
      </c>
      <c r="AX255">
        <f>SUMIFS('Grid GenerationQueue'!AL$5:AL$467,'Grid GenerationQueue'!$AX$5:$AX$467,$B255,'Grid GenerationQueue'!$AY$5:$AY$467,$C255)</f>
        <v>0</v>
      </c>
      <c r="AY255">
        <f>SUMIFS('Grid GenerationQueue'!AM$5:AM$467,'Grid GenerationQueue'!$AX$5:$AX$467,$B255,'Grid GenerationQueue'!$AY$5:$AY$467,$C255)</f>
        <v>0</v>
      </c>
      <c r="AZ255">
        <f>SUMIFS('Grid GenerationQueue'!AN$5:AN$467,'Grid GenerationQueue'!$AX$5:$AX$467,$B255,'Grid GenerationQueue'!$AY$5:$AY$467,$C255)</f>
        <v>0</v>
      </c>
      <c r="BA255">
        <f>SUMIFS('Grid GenerationQueue'!AO$5:AO$467,'Grid GenerationQueue'!$AX$5:$AX$467,$B255,'Grid GenerationQueue'!$AY$5:$AY$467,$C255)</f>
        <v>0</v>
      </c>
      <c r="BB255">
        <f>SUMIFS('Grid GenerationQueue'!AP$5:AP$467,'Grid GenerationQueue'!$AX$5:$AX$467,$B255,'Grid GenerationQueue'!$AY$5:$AY$467,$C255)</f>
        <v>0</v>
      </c>
      <c r="BD255">
        <f>SUMIFS('Grid GenerationQueue'!AE$5:AE$467,'Grid GenerationQueue'!$AX$5:$AX$467,$B255,'Grid GenerationQueue'!$AY$5:$AY$467,$C255,'Grid GenerationQueue'!$BH$5:$BH$467,"Executed",'Grid GenerationQueue'!$BB$5:$BB$467,"&lt;"&amp;$BE$3)</f>
        <v>0</v>
      </c>
      <c r="BE255">
        <f>SUMIFS('Grid GenerationQueue'!AF$5:AF$467,'Grid GenerationQueue'!$AX$5:$AX$467,$B255,'Grid GenerationQueue'!$AY$5:$AY$467,$C255,'Grid GenerationQueue'!$BH$5:$BH$467,"Executed",'Grid GenerationQueue'!$BB$5:$BB$467,"&lt;"&amp;$BE$3)</f>
        <v>0</v>
      </c>
      <c r="BF255">
        <f>SUMIFS('Grid GenerationQueue'!AG$5:AG$467,'Grid GenerationQueue'!$AX$5:$AX$467,$B255,'Grid GenerationQueue'!$AY$5:$AY$467,$C255,'Grid GenerationQueue'!$BH$5:$BH$467,"Executed",'Grid GenerationQueue'!$BB$5:$BB$467,"&lt;"&amp;$BE$3)</f>
        <v>0</v>
      </c>
      <c r="BG255">
        <f>SUMIFS('Grid GenerationQueue'!AH$5:AH$467,'Grid GenerationQueue'!$AX$5:$AX$467,$B255,'Grid GenerationQueue'!$AY$5:$AY$467,$C255,'Grid GenerationQueue'!$BH$5:$BH$467,"Executed",'Grid GenerationQueue'!$BB$5:$BB$467,"&lt;"&amp;$BE$3)</f>
        <v>0</v>
      </c>
      <c r="BH255">
        <f>SUMIFS('Grid GenerationQueue'!AI$5:AI$467,'Grid GenerationQueue'!$AX$5:$AX$467,$B255,'Grid GenerationQueue'!$AY$5:$AY$467,$C255,'Grid GenerationQueue'!$BH$5:$BH$467,"Executed",'Grid GenerationQueue'!$BB$5:$BB$467,"&lt;"&amp;$BE$3)</f>
        <v>0</v>
      </c>
      <c r="BI255">
        <f>SUMIFS('Grid GenerationQueue'!AJ$5:AJ$467,'Grid GenerationQueue'!$AX$5:$AX$467,$B255,'Grid GenerationQueue'!$AY$5:$AY$467,$C255,'Grid GenerationQueue'!$BH$5:$BH$467,"Executed",'Grid GenerationQueue'!$BB$5:$BB$467,"&lt;"&amp;$BE$3)</f>
        <v>0</v>
      </c>
      <c r="BJ255">
        <f>SUMIFS('Grid GenerationQueue'!AK$5:AK$467,'Grid GenerationQueue'!$AX$5:$AX$467,$B255,'Grid GenerationQueue'!$AY$5:$AY$467,$C255,'Grid GenerationQueue'!$BH$5:$BH$467,"Executed",'Grid GenerationQueue'!$BB$5:$BB$467,"&lt;"&amp;$BE$3)</f>
        <v>0</v>
      </c>
      <c r="BK255">
        <f>SUMIFS('Grid GenerationQueue'!AL$5:AL$467,'Grid GenerationQueue'!$AX$5:$AX$467,$B255,'Grid GenerationQueue'!$AY$5:$AY$467,$C255,'Grid GenerationQueue'!$BH$5:$BH$467,"Executed",'Grid GenerationQueue'!$BB$5:$BB$467,"&lt;"&amp;$BE$3)</f>
        <v>0</v>
      </c>
      <c r="BL255">
        <f>SUMIFS('Grid GenerationQueue'!AM$5:AM$467,'Grid GenerationQueue'!$AX$5:$AX$467,$B255,'Grid GenerationQueue'!$AY$5:$AY$467,$C255,'Grid GenerationQueue'!$BH$5:$BH$467,"Executed",'Grid GenerationQueue'!$BB$5:$BB$467,"&lt;"&amp;$BE$3)</f>
        <v>0</v>
      </c>
      <c r="BM255">
        <f>SUMIFS('Grid GenerationQueue'!AN$5:AN$467,'Grid GenerationQueue'!$AX$5:$AX$467,$B255,'Grid GenerationQueue'!$AY$5:$AY$467,$C255,'Grid GenerationQueue'!$BH$5:$BH$467,"Executed",'Grid GenerationQueue'!$BB$5:$BB$467,"&lt;"&amp;$BE$3)</f>
        <v>0</v>
      </c>
      <c r="BN255">
        <f>SUMIFS('Grid GenerationQueue'!AO$5:AO$467,'Grid GenerationQueue'!$AX$5:$AX$467,$B255,'Grid GenerationQueue'!$AY$5:$AY$467,$C255,'Grid GenerationQueue'!$BH$5:$BH$467,"Executed",'Grid GenerationQueue'!$BB$5:$BB$467,"&lt;"&amp;$BE$3)</f>
        <v>0</v>
      </c>
      <c r="BO255">
        <f>SUMIFS('Grid GenerationQueue'!AP$5:AP$467,'Grid GenerationQueue'!$AX$5:$AX$467,$B255,'Grid GenerationQueue'!$AY$5:$AY$467,$C255,'Grid GenerationQueue'!$BH$5:$BH$467,"Executed",'Grid GenerationQueue'!$BB$5:$BB$467,"&lt;"&amp;$BE$3)</f>
        <v>0</v>
      </c>
      <c r="BQ255">
        <f>SUMIFS('Grid GenerationQueue'!AE$5:AE$467,'Grid GenerationQueue'!$AX$5:$AX$467,$B255,'Grid GenerationQueue'!$AY$5:$AY$467,$C255,'Grid GenerationQueue'!$BF$5:$BF$467,"&lt;&gt;"&amp;"",'Grid GenerationQueue'!$BB$5:$BB$467,"&lt;"&amp;$BE$3)</f>
        <v>0</v>
      </c>
      <c r="BR255">
        <f>SUMIFS('Grid GenerationQueue'!AF$5:AF$467,'Grid GenerationQueue'!$AX$5:$AX$467,$B255,'Grid GenerationQueue'!$AY$5:$AY$467,$C255,'Grid GenerationQueue'!$BF$5:$BF$467,"&lt;&gt;"&amp;"",'Grid GenerationQueue'!$BB$5:$BB$467,"&lt;"&amp;$BE$3)</f>
        <v>0</v>
      </c>
      <c r="BS255">
        <f>SUMIFS('Grid GenerationQueue'!AG$5:AG$467,'Grid GenerationQueue'!$AX$5:$AX$467,$B255,'Grid GenerationQueue'!$AY$5:$AY$467,$C255,'Grid GenerationQueue'!$BF$5:$BF$467,"&lt;&gt;"&amp;"",'Grid GenerationQueue'!$BB$5:$BB$467,"&lt;"&amp;$BE$3)</f>
        <v>0</v>
      </c>
      <c r="BT255">
        <f>SUMIFS('Grid GenerationQueue'!AH$5:AH$467,'Grid GenerationQueue'!$AX$5:$AX$467,$B255,'Grid GenerationQueue'!$AY$5:$AY$467,$C255,'Grid GenerationQueue'!$BF$5:$BF$467,"&lt;&gt;"&amp;"",'Grid GenerationQueue'!$BB$5:$BB$467,"&lt;"&amp;$BE$3)</f>
        <v>0</v>
      </c>
      <c r="BU255">
        <f>SUMIFS('Grid GenerationQueue'!AI$5:AI$467,'Grid GenerationQueue'!$AX$5:$AX$467,$B255,'Grid GenerationQueue'!$AY$5:$AY$467,$C255,'Grid GenerationQueue'!$BF$5:$BF$467,"&lt;&gt;"&amp;"",'Grid GenerationQueue'!$BB$5:$BB$467,"&lt;"&amp;$BE$3)</f>
        <v>0</v>
      </c>
      <c r="BV255">
        <f>SUMIFS('Grid GenerationQueue'!AJ$5:AJ$467,'Grid GenerationQueue'!$AX$5:$AX$467,$B255,'Grid GenerationQueue'!$AY$5:$AY$467,$C255,'Grid GenerationQueue'!$BF$5:$BF$467,"&lt;&gt;"&amp;"",'Grid GenerationQueue'!$BB$5:$BB$467,"&lt;"&amp;$BE$3)</f>
        <v>0</v>
      </c>
      <c r="BW255">
        <f>SUMIFS('Grid GenerationQueue'!AK$5:AK$467,'Grid GenerationQueue'!$AX$5:$AX$467,$B255,'Grid GenerationQueue'!$AY$5:$AY$467,$C255,'Grid GenerationQueue'!$BF$5:$BF$467,"&lt;&gt;"&amp;"",'Grid GenerationQueue'!$BB$5:$BB$467,"&lt;"&amp;$BE$3)</f>
        <v>0</v>
      </c>
      <c r="BX255">
        <f>SUMIFS('Grid GenerationQueue'!AL$5:AL$467,'Grid GenerationQueue'!$AX$5:$AX$467,$B255,'Grid GenerationQueue'!$AY$5:$AY$467,$C255,'Grid GenerationQueue'!$BF$5:$BF$467,"&lt;&gt;"&amp;"",'Grid GenerationQueue'!$BB$5:$BB$467,"&lt;"&amp;$BE$3)</f>
        <v>0</v>
      </c>
      <c r="BY255">
        <f>SUMIFS('Grid GenerationQueue'!AM$5:AM$467,'Grid GenerationQueue'!$AX$5:$AX$467,$B255,'Grid GenerationQueue'!$AY$5:$AY$467,$C255,'Grid GenerationQueue'!$BF$5:$BF$467,"&lt;&gt;"&amp;"",'Grid GenerationQueue'!$BB$5:$BB$467,"&lt;"&amp;$BE$3)</f>
        <v>0</v>
      </c>
      <c r="BZ255">
        <f>SUMIFS('Grid GenerationQueue'!AN$5:AN$467,'Grid GenerationQueue'!$AX$5:$AX$467,$B255,'Grid GenerationQueue'!$AY$5:$AY$467,$C255,'Grid GenerationQueue'!$BF$5:$BF$467,"&lt;&gt;"&amp;"",'Grid GenerationQueue'!$BB$5:$BB$467,"&lt;"&amp;$BE$3)</f>
        <v>0</v>
      </c>
      <c r="CA255">
        <f>SUMIFS('Grid GenerationQueue'!AO$5:AO$467,'Grid GenerationQueue'!$AX$5:$AX$467,$B255,'Grid GenerationQueue'!$AY$5:$AY$467,$C255,'Grid GenerationQueue'!$BF$5:$BF$467,"&lt;&gt;"&amp;"",'Grid GenerationQueue'!$BB$5:$BB$467,"&lt;"&amp;$BE$3)</f>
        <v>0</v>
      </c>
      <c r="CB255">
        <f>SUMIFS('Grid GenerationQueue'!AP$5:AP$467,'Grid GenerationQueue'!$AX$5:$AX$467,$B255,'Grid GenerationQueue'!$AY$5:$AY$467,$C255,'Grid GenerationQueue'!$BF$5:$BF$467,"&lt;&gt;"&amp;"",'Grid GenerationQueue'!$BB$5:$BB$467,"&lt;"&amp;$BE$3)</f>
        <v>0</v>
      </c>
      <c r="CD255">
        <f>SUMIFS('Grid GenerationQueue'!AE$5:AE$467,'Grid GenerationQueue'!$AX$5:$AX$467,$B255,'Grid GenerationQueue'!$AY$5:$AY$467,$C255,'Grid GenerationQueue'!$BB$5:$BB$467,"&lt;"&amp;$BE$3)</f>
        <v>0</v>
      </c>
      <c r="CE255">
        <f>SUMIFS('Grid GenerationQueue'!AF$5:AF$467,'Grid GenerationQueue'!$AX$5:$AX$467,$B255,'Grid GenerationQueue'!$AY$5:$AY$467,$C255,'Grid GenerationQueue'!$BB$5:$BB$467,"&lt;"&amp;$BE$3)</f>
        <v>0</v>
      </c>
      <c r="CF255">
        <f>SUMIFS('Grid GenerationQueue'!AG$5:AG$467,'Grid GenerationQueue'!$AX$5:$AX$467,$B255,'Grid GenerationQueue'!$AY$5:$AY$467,$C255,'Grid GenerationQueue'!$BB$5:$BB$467,"&lt;"&amp;$BE$3)</f>
        <v>0</v>
      </c>
      <c r="CG255">
        <f>SUMIFS('Grid GenerationQueue'!AH$5:AH$467,'Grid GenerationQueue'!$AX$5:$AX$467,$B255,'Grid GenerationQueue'!$AY$5:$AY$467,$C255,'Grid GenerationQueue'!$BB$5:$BB$467,"&lt;"&amp;$BE$3)</f>
        <v>0</v>
      </c>
      <c r="CH255">
        <f>SUMIFS('Grid GenerationQueue'!AI$5:AI$467,'Grid GenerationQueue'!$AX$5:$AX$467,$B255,'Grid GenerationQueue'!$AY$5:$AY$467,$C255,'Grid GenerationQueue'!$BB$5:$BB$467,"&lt;"&amp;$BE$3)</f>
        <v>0</v>
      </c>
      <c r="CI255">
        <f>SUMIFS('Grid GenerationQueue'!AJ$5:AJ$467,'Grid GenerationQueue'!$AX$5:$AX$467,$B255,'Grid GenerationQueue'!$AY$5:$AY$467,$C255,'Grid GenerationQueue'!$BB$5:$BB$467,"&lt;"&amp;$BE$3)</f>
        <v>0</v>
      </c>
      <c r="CJ255">
        <f>SUMIFS('Grid GenerationQueue'!AK$5:AK$467,'Grid GenerationQueue'!$AX$5:$AX$467,$B255,'Grid GenerationQueue'!$AY$5:$AY$467,$C255,'Grid GenerationQueue'!$BB$5:$BB$467,"&lt;"&amp;$BE$3)</f>
        <v>0</v>
      </c>
      <c r="CK255">
        <f>SUMIFS('Grid GenerationQueue'!AL$5:AL$467,'Grid GenerationQueue'!$AX$5:$AX$467,$B255,'Grid GenerationQueue'!$AY$5:$AY$467,$C255,'Grid GenerationQueue'!$BB$5:$BB$467,"&lt;"&amp;$BE$3)</f>
        <v>0</v>
      </c>
      <c r="CL255">
        <f>SUMIFS('Grid GenerationQueue'!AM$5:AM$467,'Grid GenerationQueue'!$AX$5:$AX$467,$B255,'Grid GenerationQueue'!$AY$5:$AY$467,$C255,'Grid GenerationQueue'!$BB$5:$BB$467,"&lt;"&amp;$BE$3)</f>
        <v>0</v>
      </c>
      <c r="CM255">
        <f>SUMIFS('Grid GenerationQueue'!AN$5:AN$467,'Grid GenerationQueue'!$AX$5:$AX$467,$B255,'Grid GenerationQueue'!$AY$5:$AY$467,$C255,'Grid GenerationQueue'!$BB$5:$BB$467,"&lt;"&amp;$BE$3)</f>
        <v>0</v>
      </c>
      <c r="CN255">
        <f>SUMIFS('Grid GenerationQueue'!AO$5:AO$467,'Grid GenerationQueue'!$AX$5:$AX$467,$B255,'Grid GenerationQueue'!$AY$5:$AY$467,$C255,'Grid GenerationQueue'!$BB$5:$BB$467,"&lt;"&amp;$BE$3)</f>
        <v>0</v>
      </c>
      <c r="CO255">
        <f>SUMIFS('Grid GenerationQueue'!AP$5:AP$467,'Grid GenerationQueue'!$AX$5:$AX$467,$B255,'Grid GenerationQueue'!$AY$5:$AY$467,$C255,'Grid GenerationQueue'!$BB$5:$BB$467,"&lt;"&amp;$BE$3)</f>
        <v>0</v>
      </c>
    </row>
    <row r="256" spans="1:93" x14ac:dyDescent="0.35">
      <c r="A256" t="s">
        <v>4651</v>
      </c>
      <c r="B256" t="s">
        <v>4756</v>
      </c>
      <c r="C256">
        <v>230</v>
      </c>
      <c r="D256">
        <f>SUMIFS('Grid GenerationQueue'!AE$5:AE$467,'Grid GenerationQueue'!$AX$5:$AX$467,$B256,'Grid GenerationQueue'!$AY$5:$AY$467,$C256,'Grid GenerationQueue'!$BI$5:$BI$467,"&lt;4")</f>
        <v>0</v>
      </c>
      <c r="E256">
        <f>SUMIFS('Grid GenerationQueue'!AF$5:AF$467,'Grid GenerationQueue'!$AX$5:$AX$467,$B256,'Grid GenerationQueue'!$AY$5:$AY$467,$C256,'Grid GenerationQueue'!$BI$5:$BI$467,"&lt;4")</f>
        <v>0</v>
      </c>
      <c r="F256">
        <f>SUMIFS('Grid GenerationQueue'!AG$5:AG$467,'Grid GenerationQueue'!$AX$5:$AX$467,$B256,'Grid GenerationQueue'!$AY$5:$AY$467,$C256,'Grid GenerationQueue'!$BI$5:$BI$467,"&lt;4")</f>
        <v>0</v>
      </c>
      <c r="G256">
        <f>SUMIFS('Grid GenerationQueue'!AH$5:AH$467,'Grid GenerationQueue'!$AX$5:$AX$467,$B256,'Grid GenerationQueue'!$AY$5:$AY$467,$C256,'Grid GenerationQueue'!$BI$5:$BI$467,"&lt;4")</f>
        <v>0</v>
      </c>
      <c r="H256">
        <f>SUMIFS('Grid GenerationQueue'!AI$5:AI$467,'Grid GenerationQueue'!$AX$5:$AX$467,$B256,'Grid GenerationQueue'!$AY$5:$AY$467,$C256,'Grid GenerationQueue'!$BI$5:$BI$467,"&lt;4")</f>
        <v>0</v>
      </c>
      <c r="I256">
        <f>SUMIFS('Grid GenerationQueue'!AJ$5:AJ$467,'Grid GenerationQueue'!$AX$5:$AX$467,$B256,'Grid GenerationQueue'!$AY$5:$AY$467,$C256,'Grid GenerationQueue'!$BI$5:$BI$467,"&lt;4")</f>
        <v>0</v>
      </c>
      <c r="J256">
        <f>SUMIFS('Grid GenerationQueue'!AK$5:AK$467,'Grid GenerationQueue'!$AX$5:$AX$467,$B256,'Grid GenerationQueue'!$AY$5:$AY$467,$C256,'Grid GenerationQueue'!$BI$5:$BI$467,"&lt;4")</f>
        <v>0</v>
      </c>
      <c r="K256">
        <f>SUMIFS('Grid GenerationQueue'!AL$5:AL$467,'Grid GenerationQueue'!$AX$5:$AX$467,$B256,'Grid GenerationQueue'!$AY$5:$AY$467,$C256,'Grid GenerationQueue'!$BI$5:$BI$467,"&lt;4")</f>
        <v>0</v>
      </c>
      <c r="L256">
        <f>SUMIFS('Grid GenerationQueue'!AM$5:AM$467,'Grid GenerationQueue'!$AX$5:$AX$467,$B256,'Grid GenerationQueue'!$AY$5:$AY$467,$C256,'Grid GenerationQueue'!$BI$5:$BI$467,"&lt;4")</f>
        <v>0</v>
      </c>
      <c r="M256">
        <f>SUMIFS('Grid GenerationQueue'!AN$5:AN$467,'Grid GenerationQueue'!$AX$5:$AX$467,$B256,'Grid GenerationQueue'!$AY$5:$AY$467,$C256,'Grid GenerationQueue'!$BI$5:$BI$467,"&lt;4")</f>
        <v>0</v>
      </c>
      <c r="N256">
        <f>SUMIFS('Grid GenerationQueue'!AO$5:AO$467,'Grid GenerationQueue'!$AX$5:$AX$467,$B256,'Grid GenerationQueue'!$AY$5:$AY$467,$C256,'Grid GenerationQueue'!$BI$5:$BI$467,"&lt;4")</f>
        <v>0</v>
      </c>
      <c r="O256">
        <f>SUMIFS('Grid GenerationQueue'!AP$5:AP$467,'Grid GenerationQueue'!$AX$5:$AX$467,$B256,'Grid GenerationQueue'!$AY$5:$AY$467,$C256,'Grid GenerationQueue'!$BI$5:$BI$467,"&lt;4")</f>
        <v>0</v>
      </c>
      <c r="Q256">
        <f>SUMIFS('Grid GenerationQueue'!AE$5:AE$467,'Grid GenerationQueue'!$AX$5:$AX$467,$B256,'Grid GenerationQueue'!$AY$5:$AY$467,$C256,'Grid GenerationQueue'!$BH$5:$BH$467,"Executed")</f>
        <v>0</v>
      </c>
      <c r="R256">
        <f>SUMIFS('Grid GenerationQueue'!AF$5:AF$467,'Grid GenerationQueue'!$AX$5:$AX$467,$B256,'Grid GenerationQueue'!$AY$5:$AY$467,$C256,'Grid GenerationQueue'!$BH$5:$BH$467,"Executed")</f>
        <v>0</v>
      </c>
      <c r="S256">
        <f>SUMIFS('Grid GenerationQueue'!AG$5:AG$467,'Grid GenerationQueue'!$AX$5:$AX$467,$B256,'Grid GenerationQueue'!$AY$5:$AY$467,$C256,'Grid GenerationQueue'!$BH$5:$BH$467,"Executed")</f>
        <v>0</v>
      </c>
      <c r="T256">
        <f>SUMIFS('Grid GenerationQueue'!AH$5:AH$467,'Grid GenerationQueue'!$AX$5:$AX$467,$B256,'Grid GenerationQueue'!$AY$5:$AY$467,$C256,'Grid GenerationQueue'!$BH$5:$BH$467,"Executed")</f>
        <v>0</v>
      </c>
      <c r="U256">
        <f>SUMIFS('Grid GenerationQueue'!AI$5:AI$467,'Grid GenerationQueue'!$AX$5:$AX$467,$B256,'Grid GenerationQueue'!$AY$5:$AY$467,$C256,'Grid GenerationQueue'!$BH$5:$BH$467,"Executed")</f>
        <v>0</v>
      </c>
      <c r="V256">
        <f>SUMIFS('Grid GenerationQueue'!AJ$5:AJ$467,'Grid GenerationQueue'!$AX$5:$AX$467,$B256,'Grid GenerationQueue'!$AY$5:$AY$467,$C256,'Grid GenerationQueue'!$BH$5:$BH$467,"Executed")</f>
        <v>0</v>
      </c>
      <c r="W256">
        <f>SUMIFS('Grid GenerationQueue'!AK$5:AK$467,'Grid GenerationQueue'!$AX$5:$AX$467,$B256,'Grid GenerationQueue'!$AY$5:$AY$467,$C256,'Grid GenerationQueue'!$BH$5:$BH$467,"Executed")</f>
        <v>0</v>
      </c>
      <c r="X256">
        <f>SUMIFS('Grid GenerationQueue'!AL$5:AL$467,'Grid GenerationQueue'!$AX$5:$AX$467,$B256,'Grid GenerationQueue'!$AY$5:$AY$467,$C256,'Grid GenerationQueue'!$BH$5:$BH$467,"Executed")</f>
        <v>0</v>
      </c>
      <c r="Y256">
        <f>SUMIFS('Grid GenerationQueue'!AM$5:AM$467,'Grid GenerationQueue'!$AX$5:$AX$467,$B256,'Grid GenerationQueue'!$AY$5:$AY$467,$C256,'Grid GenerationQueue'!$BH$5:$BH$467,"Executed")</f>
        <v>0</v>
      </c>
      <c r="Z256">
        <f>SUMIFS('Grid GenerationQueue'!AN$5:AN$467,'Grid GenerationQueue'!$AX$5:$AX$467,$B256,'Grid GenerationQueue'!$AY$5:$AY$467,$C256,'Grid GenerationQueue'!$BH$5:$BH$467,"Executed")</f>
        <v>0</v>
      </c>
      <c r="AA256">
        <f>SUMIFS('Grid GenerationQueue'!AO$5:AO$467,'Grid GenerationQueue'!$AX$5:$AX$467,$B256,'Grid GenerationQueue'!$AY$5:$AY$467,$C256,'Grid GenerationQueue'!$BH$5:$BH$467,"Executed")</f>
        <v>0</v>
      </c>
      <c r="AB256">
        <f>SUMIFS('Grid GenerationQueue'!AP$5:AP$467,'Grid GenerationQueue'!$AX$5:$AX$467,$B256,'Grid GenerationQueue'!$AY$5:$AY$467,$C256,'Grid GenerationQueue'!$BH$5:$BH$467,"Executed")</f>
        <v>0</v>
      </c>
      <c r="AD256">
        <f>SUMIFS('Grid GenerationQueue'!AE$5:AE$467,'Grid GenerationQueue'!$AX$5:$AX$467,$B256,'Grid GenerationQueue'!$AY$5:$AY$467,$C256,'Grid GenerationQueue'!$BF$5:$BF$467,"&lt;&gt;"&amp;"")</f>
        <v>0</v>
      </c>
      <c r="AE256">
        <f>SUMIFS('Grid GenerationQueue'!AF$5:AF$467,'Grid GenerationQueue'!$AX$5:$AX$467,$B256,'Grid GenerationQueue'!$AY$5:$AY$467,$C256,'Grid GenerationQueue'!$BF$5:$BF$467,"&lt;&gt;"&amp;"")</f>
        <v>0</v>
      </c>
      <c r="AF256">
        <f>SUMIFS('Grid GenerationQueue'!AG$5:AG$467,'Grid GenerationQueue'!$AX$5:$AX$467,$B256,'Grid GenerationQueue'!$AY$5:$AY$467,$C256,'Grid GenerationQueue'!$BF$5:$BF$467,"&lt;&gt;"&amp;"")</f>
        <v>0</v>
      </c>
      <c r="AG256">
        <f>SUMIFS('Grid GenerationQueue'!AH$5:AH$467,'Grid GenerationQueue'!$AX$5:$AX$467,$B256,'Grid GenerationQueue'!$AY$5:$AY$467,$C256,'Grid GenerationQueue'!$BF$5:$BF$467,"&lt;&gt;"&amp;"")</f>
        <v>0</v>
      </c>
      <c r="AH256">
        <f>SUMIFS('Grid GenerationQueue'!AI$5:AI$467,'Grid GenerationQueue'!$AX$5:$AX$467,$B256,'Grid GenerationQueue'!$AY$5:$AY$467,$C256,'Grid GenerationQueue'!$BF$5:$BF$467,"&lt;&gt;"&amp;"")</f>
        <v>0</v>
      </c>
      <c r="AI256">
        <f>SUMIFS('Grid GenerationQueue'!AJ$5:AJ$467,'Grid GenerationQueue'!$AX$5:$AX$467,$B256,'Grid GenerationQueue'!$AY$5:$AY$467,$C256,'Grid GenerationQueue'!$BF$5:$BF$467,"&lt;&gt;"&amp;"")</f>
        <v>0</v>
      </c>
      <c r="AJ256">
        <f>SUMIFS('Grid GenerationQueue'!AK$5:AK$467,'Grid GenerationQueue'!$AX$5:$AX$467,$B256,'Grid GenerationQueue'!$AY$5:$AY$467,$C256,'Grid GenerationQueue'!$BF$5:$BF$467,"&lt;&gt;"&amp;"")</f>
        <v>0</v>
      </c>
      <c r="AK256">
        <f>SUMIFS('Grid GenerationQueue'!AL$5:AL$467,'Grid GenerationQueue'!$AX$5:$AX$467,$B256,'Grid GenerationQueue'!$AY$5:$AY$467,$C256,'Grid GenerationQueue'!$BF$5:$BF$467,"&lt;&gt;"&amp;"")</f>
        <v>0</v>
      </c>
      <c r="AL256">
        <f>SUMIFS('Grid GenerationQueue'!AM$5:AM$467,'Grid GenerationQueue'!$AX$5:$AX$467,$B256,'Grid GenerationQueue'!$AY$5:$AY$467,$C256,'Grid GenerationQueue'!$BF$5:$BF$467,"&lt;&gt;"&amp;"")</f>
        <v>0</v>
      </c>
      <c r="AM256">
        <f>SUMIFS('Grid GenerationQueue'!AN$5:AN$467,'Grid GenerationQueue'!$AX$5:$AX$467,$B256,'Grid GenerationQueue'!$AY$5:$AY$467,$C256,'Grid GenerationQueue'!$BF$5:$BF$467,"&lt;&gt;"&amp;"")</f>
        <v>0</v>
      </c>
      <c r="AN256">
        <f>SUMIFS('Grid GenerationQueue'!AO$5:AO$467,'Grid GenerationQueue'!$AX$5:$AX$467,$B256,'Grid GenerationQueue'!$AY$5:$AY$467,$C256,'Grid GenerationQueue'!$BF$5:$BF$467,"&lt;&gt;"&amp;"")</f>
        <v>0</v>
      </c>
      <c r="AO256">
        <f>SUMIFS('Grid GenerationQueue'!AP$5:AP$467,'Grid GenerationQueue'!$AX$5:$AX$467,$B256,'Grid GenerationQueue'!$AY$5:$AY$467,$C256,'Grid GenerationQueue'!$BF$5:$BF$467,"&lt;&gt;"&amp;"")</f>
        <v>0</v>
      </c>
      <c r="AQ256">
        <f>SUMIFS('Grid GenerationQueue'!AE$5:AE$467,'Grid GenerationQueue'!$AX$5:$AX$467,$B256,'Grid GenerationQueue'!$AY$5:$AY$467,$C256)</f>
        <v>0</v>
      </c>
      <c r="AR256">
        <f>SUMIFS('Grid GenerationQueue'!AF$5:AF$467,'Grid GenerationQueue'!$AX$5:$AX$467,$B256,'Grid GenerationQueue'!$AY$5:$AY$467,$C256)</f>
        <v>0</v>
      </c>
      <c r="AS256">
        <f>SUMIFS('Grid GenerationQueue'!AG$5:AG$467,'Grid GenerationQueue'!$AX$5:$AX$467,$B256,'Grid GenerationQueue'!$AY$5:$AY$467,$C256)</f>
        <v>0</v>
      </c>
      <c r="AT256">
        <f>SUMIFS('Grid GenerationQueue'!AH$5:AH$467,'Grid GenerationQueue'!$AX$5:$AX$467,$B256,'Grid GenerationQueue'!$AY$5:$AY$467,$C256)</f>
        <v>0</v>
      </c>
      <c r="AU256">
        <f>SUMIFS('Grid GenerationQueue'!AI$5:AI$467,'Grid GenerationQueue'!$AX$5:$AX$467,$B256,'Grid GenerationQueue'!$AY$5:$AY$467,$C256)</f>
        <v>0</v>
      </c>
      <c r="AV256">
        <f>SUMIFS('Grid GenerationQueue'!AJ$5:AJ$467,'Grid GenerationQueue'!$AX$5:$AX$467,$B256,'Grid GenerationQueue'!$AY$5:$AY$467,$C256)</f>
        <v>0</v>
      </c>
      <c r="AW256">
        <f>SUMIFS('Grid GenerationQueue'!AK$5:AK$467,'Grid GenerationQueue'!$AX$5:$AX$467,$B256,'Grid GenerationQueue'!$AY$5:$AY$467,$C256)</f>
        <v>0</v>
      </c>
      <c r="AX256">
        <f>SUMIFS('Grid GenerationQueue'!AL$5:AL$467,'Grid GenerationQueue'!$AX$5:$AX$467,$B256,'Grid GenerationQueue'!$AY$5:$AY$467,$C256)</f>
        <v>0</v>
      </c>
      <c r="AY256">
        <f>SUMIFS('Grid GenerationQueue'!AM$5:AM$467,'Grid GenerationQueue'!$AX$5:$AX$467,$B256,'Grid GenerationQueue'!$AY$5:$AY$467,$C256)</f>
        <v>0</v>
      </c>
      <c r="AZ256">
        <f>SUMIFS('Grid GenerationQueue'!AN$5:AN$467,'Grid GenerationQueue'!$AX$5:$AX$467,$B256,'Grid GenerationQueue'!$AY$5:$AY$467,$C256)</f>
        <v>0</v>
      </c>
      <c r="BA256">
        <f>SUMIFS('Grid GenerationQueue'!AO$5:AO$467,'Grid GenerationQueue'!$AX$5:$AX$467,$B256,'Grid GenerationQueue'!$AY$5:$AY$467,$C256)</f>
        <v>0</v>
      </c>
      <c r="BB256">
        <f>SUMIFS('Grid GenerationQueue'!AP$5:AP$467,'Grid GenerationQueue'!$AX$5:$AX$467,$B256,'Grid GenerationQueue'!$AY$5:$AY$467,$C256)</f>
        <v>0</v>
      </c>
      <c r="BD256">
        <f>SUMIFS('Grid GenerationQueue'!AE$5:AE$467,'Grid GenerationQueue'!$AX$5:$AX$467,$B256,'Grid GenerationQueue'!$AY$5:$AY$467,$C256,'Grid GenerationQueue'!$BH$5:$BH$467,"Executed",'Grid GenerationQueue'!$BB$5:$BB$467,"&lt;"&amp;$BE$3)</f>
        <v>0</v>
      </c>
      <c r="BE256">
        <f>SUMIFS('Grid GenerationQueue'!AF$5:AF$467,'Grid GenerationQueue'!$AX$5:$AX$467,$B256,'Grid GenerationQueue'!$AY$5:$AY$467,$C256,'Grid GenerationQueue'!$BH$5:$BH$467,"Executed",'Grid GenerationQueue'!$BB$5:$BB$467,"&lt;"&amp;$BE$3)</f>
        <v>0</v>
      </c>
      <c r="BF256">
        <f>SUMIFS('Grid GenerationQueue'!AG$5:AG$467,'Grid GenerationQueue'!$AX$5:$AX$467,$B256,'Grid GenerationQueue'!$AY$5:$AY$467,$C256,'Grid GenerationQueue'!$BH$5:$BH$467,"Executed",'Grid GenerationQueue'!$BB$5:$BB$467,"&lt;"&amp;$BE$3)</f>
        <v>0</v>
      </c>
      <c r="BG256">
        <f>SUMIFS('Grid GenerationQueue'!AH$5:AH$467,'Grid GenerationQueue'!$AX$5:$AX$467,$B256,'Grid GenerationQueue'!$AY$5:$AY$467,$C256,'Grid GenerationQueue'!$BH$5:$BH$467,"Executed",'Grid GenerationQueue'!$BB$5:$BB$467,"&lt;"&amp;$BE$3)</f>
        <v>0</v>
      </c>
      <c r="BH256">
        <f>SUMIFS('Grid GenerationQueue'!AI$5:AI$467,'Grid GenerationQueue'!$AX$5:$AX$467,$B256,'Grid GenerationQueue'!$AY$5:$AY$467,$C256,'Grid GenerationQueue'!$BH$5:$BH$467,"Executed",'Grid GenerationQueue'!$BB$5:$BB$467,"&lt;"&amp;$BE$3)</f>
        <v>0</v>
      </c>
      <c r="BI256">
        <f>SUMIFS('Grid GenerationQueue'!AJ$5:AJ$467,'Grid GenerationQueue'!$AX$5:$AX$467,$B256,'Grid GenerationQueue'!$AY$5:$AY$467,$C256,'Grid GenerationQueue'!$BH$5:$BH$467,"Executed",'Grid GenerationQueue'!$BB$5:$BB$467,"&lt;"&amp;$BE$3)</f>
        <v>0</v>
      </c>
      <c r="BJ256">
        <f>SUMIFS('Grid GenerationQueue'!AK$5:AK$467,'Grid GenerationQueue'!$AX$5:$AX$467,$B256,'Grid GenerationQueue'!$AY$5:$AY$467,$C256,'Grid GenerationQueue'!$BH$5:$BH$467,"Executed",'Grid GenerationQueue'!$BB$5:$BB$467,"&lt;"&amp;$BE$3)</f>
        <v>0</v>
      </c>
      <c r="BK256">
        <f>SUMIFS('Grid GenerationQueue'!AL$5:AL$467,'Grid GenerationQueue'!$AX$5:$AX$467,$B256,'Grid GenerationQueue'!$AY$5:$AY$467,$C256,'Grid GenerationQueue'!$BH$5:$BH$467,"Executed",'Grid GenerationQueue'!$BB$5:$BB$467,"&lt;"&amp;$BE$3)</f>
        <v>0</v>
      </c>
      <c r="BL256">
        <f>SUMIFS('Grid GenerationQueue'!AM$5:AM$467,'Grid GenerationQueue'!$AX$5:$AX$467,$B256,'Grid GenerationQueue'!$AY$5:$AY$467,$C256,'Grid GenerationQueue'!$BH$5:$BH$467,"Executed",'Grid GenerationQueue'!$BB$5:$BB$467,"&lt;"&amp;$BE$3)</f>
        <v>0</v>
      </c>
      <c r="BM256">
        <f>SUMIFS('Grid GenerationQueue'!AN$5:AN$467,'Grid GenerationQueue'!$AX$5:$AX$467,$B256,'Grid GenerationQueue'!$AY$5:$AY$467,$C256,'Grid GenerationQueue'!$BH$5:$BH$467,"Executed",'Grid GenerationQueue'!$BB$5:$BB$467,"&lt;"&amp;$BE$3)</f>
        <v>0</v>
      </c>
      <c r="BN256">
        <f>SUMIFS('Grid GenerationQueue'!AO$5:AO$467,'Grid GenerationQueue'!$AX$5:$AX$467,$B256,'Grid GenerationQueue'!$AY$5:$AY$467,$C256,'Grid GenerationQueue'!$BH$5:$BH$467,"Executed",'Grid GenerationQueue'!$BB$5:$BB$467,"&lt;"&amp;$BE$3)</f>
        <v>0</v>
      </c>
      <c r="BO256">
        <f>SUMIFS('Grid GenerationQueue'!AP$5:AP$467,'Grid GenerationQueue'!$AX$5:$AX$467,$B256,'Grid GenerationQueue'!$AY$5:$AY$467,$C256,'Grid GenerationQueue'!$BH$5:$BH$467,"Executed",'Grid GenerationQueue'!$BB$5:$BB$467,"&lt;"&amp;$BE$3)</f>
        <v>0</v>
      </c>
      <c r="BQ256">
        <f>SUMIFS('Grid GenerationQueue'!AE$5:AE$467,'Grid GenerationQueue'!$AX$5:$AX$467,$B256,'Grid GenerationQueue'!$AY$5:$AY$467,$C256,'Grid GenerationQueue'!$BF$5:$BF$467,"&lt;&gt;"&amp;"",'Grid GenerationQueue'!$BB$5:$BB$467,"&lt;"&amp;$BE$3)</f>
        <v>0</v>
      </c>
      <c r="BR256">
        <f>SUMIFS('Grid GenerationQueue'!AF$5:AF$467,'Grid GenerationQueue'!$AX$5:$AX$467,$B256,'Grid GenerationQueue'!$AY$5:$AY$467,$C256,'Grid GenerationQueue'!$BF$5:$BF$467,"&lt;&gt;"&amp;"",'Grid GenerationQueue'!$BB$5:$BB$467,"&lt;"&amp;$BE$3)</f>
        <v>0</v>
      </c>
      <c r="BS256">
        <f>SUMIFS('Grid GenerationQueue'!AG$5:AG$467,'Grid GenerationQueue'!$AX$5:$AX$467,$B256,'Grid GenerationQueue'!$AY$5:$AY$467,$C256,'Grid GenerationQueue'!$BF$5:$BF$467,"&lt;&gt;"&amp;"",'Grid GenerationQueue'!$BB$5:$BB$467,"&lt;"&amp;$BE$3)</f>
        <v>0</v>
      </c>
      <c r="BT256">
        <f>SUMIFS('Grid GenerationQueue'!AH$5:AH$467,'Grid GenerationQueue'!$AX$5:$AX$467,$B256,'Grid GenerationQueue'!$AY$5:$AY$467,$C256,'Grid GenerationQueue'!$BF$5:$BF$467,"&lt;&gt;"&amp;"",'Grid GenerationQueue'!$BB$5:$BB$467,"&lt;"&amp;$BE$3)</f>
        <v>0</v>
      </c>
      <c r="BU256">
        <f>SUMIFS('Grid GenerationQueue'!AI$5:AI$467,'Grid GenerationQueue'!$AX$5:$AX$467,$B256,'Grid GenerationQueue'!$AY$5:$AY$467,$C256,'Grid GenerationQueue'!$BF$5:$BF$467,"&lt;&gt;"&amp;"",'Grid GenerationQueue'!$BB$5:$BB$467,"&lt;"&amp;$BE$3)</f>
        <v>0</v>
      </c>
      <c r="BV256">
        <f>SUMIFS('Grid GenerationQueue'!AJ$5:AJ$467,'Grid GenerationQueue'!$AX$5:$AX$467,$B256,'Grid GenerationQueue'!$AY$5:$AY$467,$C256,'Grid GenerationQueue'!$BF$5:$BF$467,"&lt;&gt;"&amp;"",'Grid GenerationQueue'!$BB$5:$BB$467,"&lt;"&amp;$BE$3)</f>
        <v>0</v>
      </c>
      <c r="BW256">
        <f>SUMIFS('Grid GenerationQueue'!AK$5:AK$467,'Grid GenerationQueue'!$AX$5:$AX$467,$B256,'Grid GenerationQueue'!$AY$5:$AY$467,$C256,'Grid GenerationQueue'!$BF$5:$BF$467,"&lt;&gt;"&amp;"",'Grid GenerationQueue'!$BB$5:$BB$467,"&lt;"&amp;$BE$3)</f>
        <v>0</v>
      </c>
      <c r="BX256">
        <f>SUMIFS('Grid GenerationQueue'!AL$5:AL$467,'Grid GenerationQueue'!$AX$5:$AX$467,$B256,'Grid GenerationQueue'!$AY$5:$AY$467,$C256,'Grid GenerationQueue'!$BF$5:$BF$467,"&lt;&gt;"&amp;"",'Grid GenerationQueue'!$BB$5:$BB$467,"&lt;"&amp;$BE$3)</f>
        <v>0</v>
      </c>
      <c r="BY256">
        <f>SUMIFS('Grid GenerationQueue'!AM$5:AM$467,'Grid GenerationQueue'!$AX$5:$AX$467,$B256,'Grid GenerationQueue'!$AY$5:$AY$467,$C256,'Grid GenerationQueue'!$BF$5:$BF$467,"&lt;&gt;"&amp;"",'Grid GenerationQueue'!$BB$5:$BB$467,"&lt;"&amp;$BE$3)</f>
        <v>0</v>
      </c>
      <c r="BZ256">
        <f>SUMIFS('Grid GenerationQueue'!AN$5:AN$467,'Grid GenerationQueue'!$AX$5:$AX$467,$B256,'Grid GenerationQueue'!$AY$5:$AY$467,$C256,'Grid GenerationQueue'!$BF$5:$BF$467,"&lt;&gt;"&amp;"",'Grid GenerationQueue'!$BB$5:$BB$467,"&lt;"&amp;$BE$3)</f>
        <v>0</v>
      </c>
      <c r="CA256">
        <f>SUMIFS('Grid GenerationQueue'!AO$5:AO$467,'Grid GenerationQueue'!$AX$5:$AX$467,$B256,'Grid GenerationQueue'!$AY$5:$AY$467,$C256,'Grid GenerationQueue'!$BF$5:$BF$467,"&lt;&gt;"&amp;"",'Grid GenerationQueue'!$BB$5:$BB$467,"&lt;"&amp;$BE$3)</f>
        <v>0</v>
      </c>
      <c r="CB256">
        <f>SUMIFS('Grid GenerationQueue'!AP$5:AP$467,'Grid GenerationQueue'!$AX$5:$AX$467,$B256,'Grid GenerationQueue'!$AY$5:$AY$467,$C256,'Grid GenerationQueue'!$BF$5:$BF$467,"&lt;&gt;"&amp;"",'Grid GenerationQueue'!$BB$5:$BB$467,"&lt;"&amp;$BE$3)</f>
        <v>0</v>
      </c>
      <c r="CD256">
        <f>SUMIFS('Grid GenerationQueue'!AE$5:AE$467,'Grid GenerationQueue'!$AX$5:$AX$467,$B256,'Grid GenerationQueue'!$AY$5:$AY$467,$C256,'Grid GenerationQueue'!$BB$5:$BB$467,"&lt;"&amp;$BE$3)</f>
        <v>0</v>
      </c>
      <c r="CE256">
        <f>SUMIFS('Grid GenerationQueue'!AF$5:AF$467,'Grid GenerationQueue'!$AX$5:$AX$467,$B256,'Grid GenerationQueue'!$AY$5:$AY$467,$C256,'Grid GenerationQueue'!$BB$5:$BB$467,"&lt;"&amp;$BE$3)</f>
        <v>0</v>
      </c>
      <c r="CF256">
        <f>SUMIFS('Grid GenerationQueue'!AG$5:AG$467,'Grid GenerationQueue'!$AX$5:$AX$467,$B256,'Grid GenerationQueue'!$AY$5:$AY$467,$C256,'Grid GenerationQueue'!$BB$5:$BB$467,"&lt;"&amp;$BE$3)</f>
        <v>0</v>
      </c>
      <c r="CG256">
        <f>SUMIFS('Grid GenerationQueue'!AH$5:AH$467,'Grid GenerationQueue'!$AX$5:$AX$467,$B256,'Grid GenerationQueue'!$AY$5:$AY$467,$C256,'Grid GenerationQueue'!$BB$5:$BB$467,"&lt;"&amp;$BE$3)</f>
        <v>0</v>
      </c>
      <c r="CH256">
        <f>SUMIFS('Grid GenerationQueue'!AI$5:AI$467,'Grid GenerationQueue'!$AX$5:$AX$467,$B256,'Grid GenerationQueue'!$AY$5:$AY$467,$C256,'Grid GenerationQueue'!$BB$5:$BB$467,"&lt;"&amp;$BE$3)</f>
        <v>0</v>
      </c>
      <c r="CI256">
        <f>SUMIFS('Grid GenerationQueue'!AJ$5:AJ$467,'Grid GenerationQueue'!$AX$5:$AX$467,$B256,'Grid GenerationQueue'!$AY$5:$AY$467,$C256,'Grid GenerationQueue'!$BB$5:$BB$467,"&lt;"&amp;$BE$3)</f>
        <v>0</v>
      </c>
      <c r="CJ256">
        <f>SUMIFS('Grid GenerationQueue'!AK$5:AK$467,'Grid GenerationQueue'!$AX$5:$AX$467,$B256,'Grid GenerationQueue'!$AY$5:$AY$467,$C256,'Grid GenerationQueue'!$BB$5:$BB$467,"&lt;"&amp;$BE$3)</f>
        <v>0</v>
      </c>
      <c r="CK256">
        <f>SUMIFS('Grid GenerationQueue'!AL$5:AL$467,'Grid GenerationQueue'!$AX$5:$AX$467,$B256,'Grid GenerationQueue'!$AY$5:$AY$467,$C256,'Grid GenerationQueue'!$BB$5:$BB$467,"&lt;"&amp;$BE$3)</f>
        <v>0</v>
      </c>
      <c r="CL256">
        <f>SUMIFS('Grid GenerationQueue'!AM$5:AM$467,'Grid GenerationQueue'!$AX$5:$AX$467,$B256,'Grid GenerationQueue'!$AY$5:$AY$467,$C256,'Grid GenerationQueue'!$BB$5:$BB$467,"&lt;"&amp;$BE$3)</f>
        <v>0</v>
      </c>
      <c r="CM256">
        <f>SUMIFS('Grid GenerationQueue'!AN$5:AN$467,'Grid GenerationQueue'!$AX$5:$AX$467,$B256,'Grid GenerationQueue'!$AY$5:$AY$467,$C256,'Grid GenerationQueue'!$BB$5:$BB$467,"&lt;"&amp;$BE$3)</f>
        <v>0</v>
      </c>
      <c r="CN256">
        <f>SUMIFS('Grid GenerationQueue'!AO$5:AO$467,'Grid GenerationQueue'!$AX$5:$AX$467,$B256,'Grid GenerationQueue'!$AY$5:$AY$467,$C256,'Grid GenerationQueue'!$BB$5:$BB$467,"&lt;"&amp;$BE$3)</f>
        <v>0</v>
      </c>
      <c r="CO256">
        <f>SUMIFS('Grid GenerationQueue'!AP$5:AP$467,'Grid GenerationQueue'!$AX$5:$AX$467,$B256,'Grid GenerationQueue'!$AY$5:$AY$467,$C256,'Grid GenerationQueue'!$BB$5:$BB$467,"&lt;"&amp;$BE$3)</f>
        <v>0</v>
      </c>
    </row>
    <row r="257" spans="1:93" x14ac:dyDescent="0.35">
      <c r="A257" t="s">
        <v>4651</v>
      </c>
      <c r="B257" t="s">
        <v>4467</v>
      </c>
      <c r="C257">
        <v>230</v>
      </c>
      <c r="D257">
        <f>SUMIFS('Grid GenerationQueue'!AE$5:AE$467,'Grid GenerationQueue'!$AX$5:$AX$467,$B257,'Grid GenerationQueue'!$AY$5:$AY$467,$C257,'Grid GenerationQueue'!$BI$5:$BI$467,"&lt;4")</f>
        <v>0</v>
      </c>
      <c r="E257">
        <f>SUMIFS('Grid GenerationQueue'!AF$5:AF$467,'Grid GenerationQueue'!$AX$5:$AX$467,$B257,'Grid GenerationQueue'!$AY$5:$AY$467,$C257,'Grid GenerationQueue'!$BI$5:$BI$467,"&lt;4")</f>
        <v>0</v>
      </c>
      <c r="F257">
        <f>SUMIFS('Grid GenerationQueue'!AG$5:AG$467,'Grid GenerationQueue'!$AX$5:$AX$467,$B257,'Grid GenerationQueue'!$AY$5:$AY$467,$C257,'Grid GenerationQueue'!$BI$5:$BI$467,"&lt;4")</f>
        <v>0</v>
      </c>
      <c r="G257">
        <f>SUMIFS('Grid GenerationQueue'!AH$5:AH$467,'Grid GenerationQueue'!$AX$5:$AX$467,$B257,'Grid GenerationQueue'!$AY$5:$AY$467,$C257,'Grid GenerationQueue'!$BI$5:$BI$467,"&lt;4")</f>
        <v>0</v>
      </c>
      <c r="H257">
        <f>SUMIFS('Grid GenerationQueue'!AI$5:AI$467,'Grid GenerationQueue'!$AX$5:$AX$467,$B257,'Grid GenerationQueue'!$AY$5:$AY$467,$C257,'Grid GenerationQueue'!$BI$5:$BI$467,"&lt;4")</f>
        <v>0</v>
      </c>
      <c r="I257">
        <f>SUMIFS('Grid GenerationQueue'!AJ$5:AJ$467,'Grid GenerationQueue'!$AX$5:$AX$467,$B257,'Grid GenerationQueue'!$AY$5:$AY$467,$C257,'Grid GenerationQueue'!$BI$5:$BI$467,"&lt;4")</f>
        <v>0</v>
      </c>
      <c r="J257">
        <f>SUMIFS('Grid GenerationQueue'!AK$5:AK$467,'Grid GenerationQueue'!$AX$5:$AX$467,$B257,'Grid GenerationQueue'!$AY$5:$AY$467,$C257,'Grid GenerationQueue'!$BI$5:$BI$467,"&lt;4")</f>
        <v>0</v>
      </c>
      <c r="K257">
        <f>SUMIFS('Grid GenerationQueue'!AL$5:AL$467,'Grid GenerationQueue'!$AX$5:$AX$467,$B257,'Grid GenerationQueue'!$AY$5:$AY$467,$C257,'Grid GenerationQueue'!$BI$5:$BI$467,"&lt;4")</f>
        <v>0</v>
      </c>
      <c r="L257">
        <f>SUMIFS('Grid GenerationQueue'!AM$5:AM$467,'Grid GenerationQueue'!$AX$5:$AX$467,$B257,'Grid GenerationQueue'!$AY$5:$AY$467,$C257,'Grid GenerationQueue'!$BI$5:$BI$467,"&lt;4")</f>
        <v>0</v>
      </c>
      <c r="M257">
        <f>SUMIFS('Grid GenerationQueue'!AN$5:AN$467,'Grid GenerationQueue'!$AX$5:$AX$467,$B257,'Grid GenerationQueue'!$AY$5:$AY$467,$C257,'Grid GenerationQueue'!$BI$5:$BI$467,"&lt;4")</f>
        <v>0</v>
      </c>
      <c r="N257">
        <f>SUMIFS('Grid GenerationQueue'!AO$5:AO$467,'Grid GenerationQueue'!$AX$5:$AX$467,$B257,'Grid GenerationQueue'!$AY$5:$AY$467,$C257,'Grid GenerationQueue'!$BI$5:$BI$467,"&lt;4")</f>
        <v>0</v>
      </c>
      <c r="O257">
        <f>SUMIFS('Grid GenerationQueue'!AP$5:AP$467,'Grid GenerationQueue'!$AX$5:$AX$467,$B257,'Grid GenerationQueue'!$AY$5:$AY$467,$C257,'Grid GenerationQueue'!$BI$5:$BI$467,"&lt;4")</f>
        <v>0</v>
      </c>
      <c r="Q257">
        <f>SUMIFS('Grid GenerationQueue'!AE$5:AE$467,'Grid GenerationQueue'!$AX$5:$AX$467,$B257,'Grid GenerationQueue'!$AY$5:$AY$467,$C257,'Grid GenerationQueue'!$BH$5:$BH$467,"Executed")</f>
        <v>0</v>
      </c>
      <c r="R257">
        <f>SUMIFS('Grid GenerationQueue'!AF$5:AF$467,'Grid GenerationQueue'!$AX$5:$AX$467,$B257,'Grid GenerationQueue'!$AY$5:$AY$467,$C257,'Grid GenerationQueue'!$BH$5:$BH$467,"Executed")</f>
        <v>0</v>
      </c>
      <c r="S257">
        <f>SUMIFS('Grid GenerationQueue'!AG$5:AG$467,'Grid GenerationQueue'!$AX$5:$AX$467,$B257,'Grid GenerationQueue'!$AY$5:$AY$467,$C257,'Grid GenerationQueue'!$BH$5:$BH$467,"Executed")</f>
        <v>0</v>
      </c>
      <c r="T257">
        <f>SUMIFS('Grid GenerationQueue'!AH$5:AH$467,'Grid GenerationQueue'!$AX$5:$AX$467,$B257,'Grid GenerationQueue'!$AY$5:$AY$467,$C257,'Grid GenerationQueue'!$BH$5:$BH$467,"Executed")</f>
        <v>0</v>
      </c>
      <c r="U257">
        <f>SUMIFS('Grid GenerationQueue'!AI$5:AI$467,'Grid GenerationQueue'!$AX$5:$AX$467,$B257,'Grid GenerationQueue'!$AY$5:$AY$467,$C257,'Grid GenerationQueue'!$BH$5:$BH$467,"Executed")</f>
        <v>0</v>
      </c>
      <c r="V257">
        <f>SUMIFS('Grid GenerationQueue'!AJ$5:AJ$467,'Grid GenerationQueue'!$AX$5:$AX$467,$B257,'Grid GenerationQueue'!$AY$5:$AY$467,$C257,'Grid GenerationQueue'!$BH$5:$BH$467,"Executed")</f>
        <v>0</v>
      </c>
      <c r="W257">
        <f>SUMIFS('Grid GenerationQueue'!AK$5:AK$467,'Grid GenerationQueue'!$AX$5:$AX$467,$B257,'Grid GenerationQueue'!$AY$5:$AY$467,$C257,'Grid GenerationQueue'!$BH$5:$BH$467,"Executed")</f>
        <v>0</v>
      </c>
      <c r="X257">
        <f>SUMIFS('Grid GenerationQueue'!AL$5:AL$467,'Grid GenerationQueue'!$AX$5:$AX$467,$B257,'Grid GenerationQueue'!$AY$5:$AY$467,$C257,'Grid GenerationQueue'!$BH$5:$BH$467,"Executed")</f>
        <v>0</v>
      </c>
      <c r="Y257">
        <f>SUMIFS('Grid GenerationQueue'!AM$5:AM$467,'Grid GenerationQueue'!$AX$5:$AX$467,$B257,'Grid GenerationQueue'!$AY$5:$AY$467,$C257,'Grid GenerationQueue'!$BH$5:$BH$467,"Executed")</f>
        <v>0</v>
      </c>
      <c r="Z257">
        <f>SUMIFS('Grid GenerationQueue'!AN$5:AN$467,'Grid GenerationQueue'!$AX$5:$AX$467,$B257,'Grid GenerationQueue'!$AY$5:$AY$467,$C257,'Grid GenerationQueue'!$BH$5:$BH$467,"Executed")</f>
        <v>0</v>
      </c>
      <c r="AA257">
        <f>SUMIFS('Grid GenerationQueue'!AO$5:AO$467,'Grid GenerationQueue'!$AX$5:$AX$467,$B257,'Grid GenerationQueue'!$AY$5:$AY$467,$C257,'Grid GenerationQueue'!$BH$5:$BH$467,"Executed")</f>
        <v>0</v>
      </c>
      <c r="AB257">
        <f>SUMIFS('Grid GenerationQueue'!AP$5:AP$467,'Grid GenerationQueue'!$AX$5:$AX$467,$B257,'Grid GenerationQueue'!$AY$5:$AY$467,$C257,'Grid GenerationQueue'!$BH$5:$BH$467,"Executed")</f>
        <v>0</v>
      </c>
      <c r="AD257">
        <f>SUMIFS('Grid GenerationQueue'!AE$5:AE$467,'Grid GenerationQueue'!$AX$5:$AX$467,$B257,'Grid GenerationQueue'!$AY$5:$AY$467,$C257,'Grid GenerationQueue'!$BF$5:$BF$467,"&lt;&gt;"&amp;"")</f>
        <v>0</v>
      </c>
      <c r="AE257">
        <f>SUMIFS('Grid GenerationQueue'!AF$5:AF$467,'Grid GenerationQueue'!$AX$5:$AX$467,$B257,'Grid GenerationQueue'!$AY$5:$AY$467,$C257,'Grid GenerationQueue'!$BF$5:$BF$467,"&lt;&gt;"&amp;"")</f>
        <v>0</v>
      </c>
      <c r="AF257">
        <f>SUMIFS('Grid GenerationQueue'!AG$5:AG$467,'Grid GenerationQueue'!$AX$5:$AX$467,$B257,'Grid GenerationQueue'!$AY$5:$AY$467,$C257,'Grid GenerationQueue'!$BF$5:$BF$467,"&lt;&gt;"&amp;"")</f>
        <v>0</v>
      </c>
      <c r="AG257">
        <f>SUMIFS('Grid GenerationQueue'!AH$5:AH$467,'Grid GenerationQueue'!$AX$5:$AX$467,$B257,'Grid GenerationQueue'!$AY$5:$AY$467,$C257,'Grid GenerationQueue'!$BF$5:$BF$467,"&lt;&gt;"&amp;"")</f>
        <v>0</v>
      </c>
      <c r="AH257">
        <f>SUMIFS('Grid GenerationQueue'!AI$5:AI$467,'Grid GenerationQueue'!$AX$5:$AX$467,$B257,'Grid GenerationQueue'!$AY$5:$AY$467,$C257,'Grid GenerationQueue'!$BF$5:$BF$467,"&lt;&gt;"&amp;"")</f>
        <v>0</v>
      </c>
      <c r="AI257">
        <f>SUMIFS('Grid GenerationQueue'!AJ$5:AJ$467,'Grid GenerationQueue'!$AX$5:$AX$467,$B257,'Grid GenerationQueue'!$AY$5:$AY$467,$C257,'Grid GenerationQueue'!$BF$5:$BF$467,"&lt;&gt;"&amp;"")</f>
        <v>0</v>
      </c>
      <c r="AJ257">
        <f>SUMIFS('Grid GenerationQueue'!AK$5:AK$467,'Grid GenerationQueue'!$AX$5:$AX$467,$B257,'Grid GenerationQueue'!$AY$5:$AY$467,$C257,'Grid GenerationQueue'!$BF$5:$BF$467,"&lt;&gt;"&amp;"")</f>
        <v>0</v>
      </c>
      <c r="AK257">
        <f>SUMIFS('Grid GenerationQueue'!AL$5:AL$467,'Grid GenerationQueue'!$AX$5:$AX$467,$B257,'Grid GenerationQueue'!$AY$5:$AY$467,$C257,'Grid GenerationQueue'!$BF$5:$BF$467,"&lt;&gt;"&amp;"")</f>
        <v>0</v>
      </c>
      <c r="AL257">
        <f>SUMIFS('Grid GenerationQueue'!AM$5:AM$467,'Grid GenerationQueue'!$AX$5:$AX$467,$B257,'Grid GenerationQueue'!$AY$5:$AY$467,$C257,'Grid GenerationQueue'!$BF$5:$BF$467,"&lt;&gt;"&amp;"")</f>
        <v>0</v>
      </c>
      <c r="AM257">
        <f>SUMIFS('Grid GenerationQueue'!AN$5:AN$467,'Grid GenerationQueue'!$AX$5:$AX$467,$B257,'Grid GenerationQueue'!$AY$5:$AY$467,$C257,'Grid GenerationQueue'!$BF$5:$BF$467,"&lt;&gt;"&amp;"")</f>
        <v>0</v>
      </c>
      <c r="AN257">
        <f>SUMIFS('Grid GenerationQueue'!AO$5:AO$467,'Grid GenerationQueue'!$AX$5:$AX$467,$B257,'Grid GenerationQueue'!$AY$5:$AY$467,$C257,'Grid GenerationQueue'!$BF$5:$BF$467,"&lt;&gt;"&amp;"")</f>
        <v>0</v>
      </c>
      <c r="AO257">
        <f>SUMIFS('Grid GenerationQueue'!AP$5:AP$467,'Grid GenerationQueue'!$AX$5:$AX$467,$B257,'Grid GenerationQueue'!$AY$5:$AY$467,$C257,'Grid GenerationQueue'!$BF$5:$BF$467,"&lt;&gt;"&amp;"")</f>
        <v>0</v>
      </c>
      <c r="AQ257">
        <f>SUMIFS('Grid GenerationQueue'!AE$5:AE$467,'Grid GenerationQueue'!$AX$5:$AX$467,$B257,'Grid GenerationQueue'!$AY$5:$AY$467,$C257)</f>
        <v>46.28</v>
      </c>
      <c r="AR257">
        <f>SUMIFS('Grid GenerationQueue'!AF$5:AF$467,'Grid GenerationQueue'!$AX$5:$AX$467,$B257,'Grid GenerationQueue'!$AY$5:$AY$467,$C257)</f>
        <v>0</v>
      </c>
      <c r="AS257">
        <f>SUMIFS('Grid GenerationQueue'!AG$5:AG$467,'Grid GenerationQueue'!$AX$5:$AX$467,$B257,'Grid GenerationQueue'!$AY$5:$AY$467,$C257)</f>
        <v>0</v>
      </c>
      <c r="AT257">
        <f>SUMIFS('Grid GenerationQueue'!AH$5:AH$467,'Grid GenerationQueue'!$AX$5:$AX$467,$B257,'Grid GenerationQueue'!$AY$5:$AY$467,$C257)</f>
        <v>0</v>
      </c>
      <c r="AU257">
        <f>SUMIFS('Grid GenerationQueue'!AI$5:AI$467,'Grid GenerationQueue'!$AX$5:$AX$467,$B257,'Grid GenerationQueue'!$AY$5:$AY$467,$C257)</f>
        <v>0</v>
      </c>
      <c r="AV257">
        <f>SUMIFS('Grid GenerationQueue'!AJ$5:AJ$467,'Grid GenerationQueue'!$AX$5:$AX$467,$B257,'Grid GenerationQueue'!$AY$5:$AY$467,$C257)</f>
        <v>0</v>
      </c>
      <c r="AW257">
        <f>SUMIFS('Grid GenerationQueue'!AK$5:AK$467,'Grid GenerationQueue'!$AX$5:$AX$467,$B257,'Grid GenerationQueue'!$AY$5:$AY$467,$C257)</f>
        <v>0</v>
      </c>
      <c r="AX257">
        <f>SUMIFS('Grid GenerationQueue'!AL$5:AL$467,'Grid GenerationQueue'!$AX$5:$AX$467,$B257,'Grid GenerationQueue'!$AY$5:$AY$467,$C257)</f>
        <v>0</v>
      </c>
      <c r="AY257">
        <f>SUMIFS('Grid GenerationQueue'!AM$5:AM$467,'Grid GenerationQueue'!$AX$5:$AX$467,$B257,'Grid GenerationQueue'!$AY$5:$AY$467,$C257)</f>
        <v>0</v>
      </c>
      <c r="AZ257">
        <f>SUMIFS('Grid GenerationQueue'!AN$5:AN$467,'Grid GenerationQueue'!$AX$5:$AX$467,$B257,'Grid GenerationQueue'!$AY$5:$AY$467,$C257)</f>
        <v>0</v>
      </c>
      <c r="BA257">
        <f>SUMIFS('Grid GenerationQueue'!AO$5:AO$467,'Grid GenerationQueue'!$AX$5:$AX$467,$B257,'Grid GenerationQueue'!$AY$5:$AY$467,$C257)</f>
        <v>0</v>
      </c>
      <c r="BB257">
        <f>SUMIFS('Grid GenerationQueue'!AP$5:AP$467,'Grid GenerationQueue'!$AX$5:$AX$467,$B257,'Grid GenerationQueue'!$AY$5:$AY$467,$C257)</f>
        <v>0</v>
      </c>
      <c r="BD257">
        <f>SUMIFS('Grid GenerationQueue'!AE$5:AE$467,'Grid GenerationQueue'!$AX$5:$AX$467,$B257,'Grid GenerationQueue'!$AY$5:$AY$467,$C257,'Grid GenerationQueue'!$BH$5:$BH$467,"Executed",'Grid GenerationQueue'!$BB$5:$BB$467,"&lt;"&amp;$BE$3)</f>
        <v>0</v>
      </c>
      <c r="BE257">
        <f>SUMIFS('Grid GenerationQueue'!AF$5:AF$467,'Grid GenerationQueue'!$AX$5:$AX$467,$B257,'Grid GenerationQueue'!$AY$5:$AY$467,$C257,'Grid GenerationQueue'!$BH$5:$BH$467,"Executed",'Grid GenerationQueue'!$BB$5:$BB$467,"&lt;"&amp;$BE$3)</f>
        <v>0</v>
      </c>
      <c r="BF257">
        <f>SUMIFS('Grid GenerationQueue'!AG$5:AG$467,'Grid GenerationQueue'!$AX$5:$AX$467,$B257,'Grid GenerationQueue'!$AY$5:$AY$467,$C257,'Grid GenerationQueue'!$BH$5:$BH$467,"Executed",'Grid GenerationQueue'!$BB$5:$BB$467,"&lt;"&amp;$BE$3)</f>
        <v>0</v>
      </c>
      <c r="BG257">
        <f>SUMIFS('Grid GenerationQueue'!AH$5:AH$467,'Grid GenerationQueue'!$AX$5:$AX$467,$B257,'Grid GenerationQueue'!$AY$5:$AY$467,$C257,'Grid GenerationQueue'!$BH$5:$BH$467,"Executed",'Grid GenerationQueue'!$BB$5:$BB$467,"&lt;"&amp;$BE$3)</f>
        <v>0</v>
      </c>
      <c r="BH257">
        <f>SUMIFS('Grid GenerationQueue'!AI$5:AI$467,'Grid GenerationQueue'!$AX$5:$AX$467,$B257,'Grid GenerationQueue'!$AY$5:$AY$467,$C257,'Grid GenerationQueue'!$BH$5:$BH$467,"Executed",'Grid GenerationQueue'!$BB$5:$BB$467,"&lt;"&amp;$BE$3)</f>
        <v>0</v>
      </c>
      <c r="BI257">
        <f>SUMIFS('Grid GenerationQueue'!AJ$5:AJ$467,'Grid GenerationQueue'!$AX$5:$AX$467,$B257,'Grid GenerationQueue'!$AY$5:$AY$467,$C257,'Grid GenerationQueue'!$BH$5:$BH$467,"Executed",'Grid GenerationQueue'!$BB$5:$BB$467,"&lt;"&amp;$BE$3)</f>
        <v>0</v>
      </c>
      <c r="BJ257">
        <f>SUMIFS('Grid GenerationQueue'!AK$5:AK$467,'Grid GenerationQueue'!$AX$5:$AX$467,$B257,'Grid GenerationQueue'!$AY$5:$AY$467,$C257,'Grid GenerationQueue'!$BH$5:$BH$467,"Executed",'Grid GenerationQueue'!$BB$5:$BB$467,"&lt;"&amp;$BE$3)</f>
        <v>0</v>
      </c>
      <c r="BK257">
        <f>SUMIFS('Grid GenerationQueue'!AL$5:AL$467,'Grid GenerationQueue'!$AX$5:$AX$467,$B257,'Grid GenerationQueue'!$AY$5:$AY$467,$C257,'Grid GenerationQueue'!$BH$5:$BH$467,"Executed",'Grid GenerationQueue'!$BB$5:$BB$467,"&lt;"&amp;$BE$3)</f>
        <v>0</v>
      </c>
      <c r="BL257">
        <f>SUMIFS('Grid GenerationQueue'!AM$5:AM$467,'Grid GenerationQueue'!$AX$5:$AX$467,$B257,'Grid GenerationQueue'!$AY$5:$AY$467,$C257,'Grid GenerationQueue'!$BH$5:$BH$467,"Executed",'Grid GenerationQueue'!$BB$5:$BB$467,"&lt;"&amp;$BE$3)</f>
        <v>0</v>
      </c>
      <c r="BM257">
        <f>SUMIFS('Grid GenerationQueue'!AN$5:AN$467,'Grid GenerationQueue'!$AX$5:$AX$467,$B257,'Grid GenerationQueue'!$AY$5:$AY$467,$C257,'Grid GenerationQueue'!$BH$5:$BH$467,"Executed",'Grid GenerationQueue'!$BB$5:$BB$467,"&lt;"&amp;$BE$3)</f>
        <v>0</v>
      </c>
      <c r="BN257">
        <f>SUMIFS('Grid GenerationQueue'!AO$5:AO$467,'Grid GenerationQueue'!$AX$5:$AX$467,$B257,'Grid GenerationQueue'!$AY$5:$AY$467,$C257,'Grid GenerationQueue'!$BH$5:$BH$467,"Executed",'Grid GenerationQueue'!$BB$5:$BB$467,"&lt;"&amp;$BE$3)</f>
        <v>0</v>
      </c>
      <c r="BO257">
        <f>SUMIFS('Grid GenerationQueue'!AP$5:AP$467,'Grid GenerationQueue'!$AX$5:$AX$467,$B257,'Grid GenerationQueue'!$AY$5:$AY$467,$C257,'Grid GenerationQueue'!$BH$5:$BH$467,"Executed",'Grid GenerationQueue'!$BB$5:$BB$467,"&lt;"&amp;$BE$3)</f>
        <v>0</v>
      </c>
      <c r="BQ257">
        <f>SUMIFS('Grid GenerationQueue'!AE$5:AE$467,'Grid GenerationQueue'!$AX$5:$AX$467,$B257,'Grid GenerationQueue'!$AY$5:$AY$467,$C257,'Grid GenerationQueue'!$BF$5:$BF$467,"&lt;&gt;"&amp;"",'Grid GenerationQueue'!$BB$5:$BB$467,"&lt;"&amp;$BE$3)</f>
        <v>0</v>
      </c>
      <c r="BR257">
        <f>SUMIFS('Grid GenerationQueue'!AF$5:AF$467,'Grid GenerationQueue'!$AX$5:$AX$467,$B257,'Grid GenerationQueue'!$AY$5:$AY$467,$C257,'Grid GenerationQueue'!$BF$5:$BF$467,"&lt;&gt;"&amp;"",'Grid GenerationQueue'!$BB$5:$BB$467,"&lt;"&amp;$BE$3)</f>
        <v>0</v>
      </c>
      <c r="BS257">
        <f>SUMIFS('Grid GenerationQueue'!AG$5:AG$467,'Grid GenerationQueue'!$AX$5:$AX$467,$B257,'Grid GenerationQueue'!$AY$5:$AY$467,$C257,'Grid GenerationQueue'!$BF$5:$BF$467,"&lt;&gt;"&amp;"",'Grid GenerationQueue'!$BB$5:$BB$467,"&lt;"&amp;$BE$3)</f>
        <v>0</v>
      </c>
      <c r="BT257">
        <f>SUMIFS('Grid GenerationQueue'!AH$5:AH$467,'Grid GenerationQueue'!$AX$5:$AX$467,$B257,'Grid GenerationQueue'!$AY$5:$AY$467,$C257,'Grid GenerationQueue'!$BF$5:$BF$467,"&lt;&gt;"&amp;"",'Grid GenerationQueue'!$BB$5:$BB$467,"&lt;"&amp;$BE$3)</f>
        <v>0</v>
      </c>
      <c r="BU257">
        <f>SUMIFS('Grid GenerationQueue'!AI$5:AI$467,'Grid GenerationQueue'!$AX$5:$AX$467,$B257,'Grid GenerationQueue'!$AY$5:$AY$467,$C257,'Grid GenerationQueue'!$BF$5:$BF$467,"&lt;&gt;"&amp;"",'Grid GenerationQueue'!$BB$5:$BB$467,"&lt;"&amp;$BE$3)</f>
        <v>0</v>
      </c>
      <c r="BV257">
        <f>SUMIFS('Grid GenerationQueue'!AJ$5:AJ$467,'Grid GenerationQueue'!$AX$5:$AX$467,$B257,'Grid GenerationQueue'!$AY$5:$AY$467,$C257,'Grid GenerationQueue'!$BF$5:$BF$467,"&lt;&gt;"&amp;"",'Grid GenerationQueue'!$BB$5:$BB$467,"&lt;"&amp;$BE$3)</f>
        <v>0</v>
      </c>
      <c r="BW257">
        <f>SUMIFS('Grid GenerationQueue'!AK$5:AK$467,'Grid GenerationQueue'!$AX$5:$AX$467,$B257,'Grid GenerationQueue'!$AY$5:$AY$467,$C257,'Grid GenerationQueue'!$BF$5:$BF$467,"&lt;&gt;"&amp;"",'Grid GenerationQueue'!$BB$5:$BB$467,"&lt;"&amp;$BE$3)</f>
        <v>0</v>
      </c>
      <c r="BX257">
        <f>SUMIFS('Grid GenerationQueue'!AL$5:AL$467,'Grid GenerationQueue'!$AX$5:$AX$467,$B257,'Grid GenerationQueue'!$AY$5:$AY$467,$C257,'Grid GenerationQueue'!$BF$5:$BF$467,"&lt;&gt;"&amp;"",'Grid GenerationQueue'!$BB$5:$BB$467,"&lt;"&amp;$BE$3)</f>
        <v>0</v>
      </c>
      <c r="BY257">
        <f>SUMIFS('Grid GenerationQueue'!AM$5:AM$467,'Grid GenerationQueue'!$AX$5:$AX$467,$B257,'Grid GenerationQueue'!$AY$5:$AY$467,$C257,'Grid GenerationQueue'!$BF$5:$BF$467,"&lt;&gt;"&amp;"",'Grid GenerationQueue'!$BB$5:$BB$467,"&lt;"&amp;$BE$3)</f>
        <v>0</v>
      </c>
      <c r="BZ257">
        <f>SUMIFS('Grid GenerationQueue'!AN$5:AN$467,'Grid GenerationQueue'!$AX$5:$AX$467,$B257,'Grid GenerationQueue'!$AY$5:$AY$467,$C257,'Grid GenerationQueue'!$BF$5:$BF$467,"&lt;&gt;"&amp;"",'Grid GenerationQueue'!$BB$5:$BB$467,"&lt;"&amp;$BE$3)</f>
        <v>0</v>
      </c>
      <c r="CA257">
        <f>SUMIFS('Grid GenerationQueue'!AO$5:AO$467,'Grid GenerationQueue'!$AX$5:$AX$467,$B257,'Grid GenerationQueue'!$AY$5:$AY$467,$C257,'Grid GenerationQueue'!$BF$5:$BF$467,"&lt;&gt;"&amp;"",'Grid GenerationQueue'!$BB$5:$BB$467,"&lt;"&amp;$BE$3)</f>
        <v>0</v>
      </c>
      <c r="CB257">
        <f>SUMIFS('Grid GenerationQueue'!AP$5:AP$467,'Grid GenerationQueue'!$AX$5:$AX$467,$B257,'Grid GenerationQueue'!$AY$5:$AY$467,$C257,'Grid GenerationQueue'!$BF$5:$BF$467,"&lt;&gt;"&amp;"",'Grid GenerationQueue'!$BB$5:$BB$467,"&lt;"&amp;$BE$3)</f>
        <v>0</v>
      </c>
      <c r="CD257">
        <f>SUMIFS('Grid GenerationQueue'!AE$5:AE$467,'Grid GenerationQueue'!$AX$5:$AX$467,$B257,'Grid GenerationQueue'!$AY$5:$AY$467,$C257,'Grid GenerationQueue'!$BB$5:$BB$467,"&lt;"&amp;$BE$3)</f>
        <v>46.28</v>
      </c>
      <c r="CE257">
        <f>SUMIFS('Grid GenerationQueue'!AF$5:AF$467,'Grid GenerationQueue'!$AX$5:$AX$467,$B257,'Grid GenerationQueue'!$AY$5:$AY$467,$C257,'Grid GenerationQueue'!$BB$5:$BB$467,"&lt;"&amp;$BE$3)</f>
        <v>0</v>
      </c>
      <c r="CF257">
        <f>SUMIFS('Grid GenerationQueue'!AG$5:AG$467,'Grid GenerationQueue'!$AX$5:$AX$467,$B257,'Grid GenerationQueue'!$AY$5:$AY$467,$C257,'Grid GenerationQueue'!$BB$5:$BB$467,"&lt;"&amp;$BE$3)</f>
        <v>0</v>
      </c>
      <c r="CG257">
        <f>SUMIFS('Grid GenerationQueue'!AH$5:AH$467,'Grid GenerationQueue'!$AX$5:$AX$467,$B257,'Grid GenerationQueue'!$AY$5:$AY$467,$C257,'Grid GenerationQueue'!$BB$5:$BB$467,"&lt;"&amp;$BE$3)</f>
        <v>0</v>
      </c>
      <c r="CH257">
        <f>SUMIFS('Grid GenerationQueue'!AI$5:AI$467,'Grid GenerationQueue'!$AX$5:$AX$467,$B257,'Grid GenerationQueue'!$AY$5:$AY$467,$C257,'Grid GenerationQueue'!$BB$5:$BB$467,"&lt;"&amp;$BE$3)</f>
        <v>0</v>
      </c>
      <c r="CI257">
        <f>SUMIFS('Grid GenerationQueue'!AJ$5:AJ$467,'Grid GenerationQueue'!$AX$5:$AX$467,$B257,'Grid GenerationQueue'!$AY$5:$AY$467,$C257,'Grid GenerationQueue'!$BB$5:$BB$467,"&lt;"&amp;$BE$3)</f>
        <v>0</v>
      </c>
      <c r="CJ257">
        <f>SUMIFS('Grid GenerationQueue'!AK$5:AK$467,'Grid GenerationQueue'!$AX$5:$AX$467,$B257,'Grid GenerationQueue'!$AY$5:$AY$467,$C257,'Grid GenerationQueue'!$BB$5:$BB$467,"&lt;"&amp;$BE$3)</f>
        <v>0</v>
      </c>
      <c r="CK257">
        <f>SUMIFS('Grid GenerationQueue'!AL$5:AL$467,'Grid GenerationQueue'!$AX$5:$AX$467,$B257,'Grid GenerationQueue'!$AY$5:$AY$467,$C257,'Grid GenerationQueue'!$BB$5:$BB$467,"&lt;"&amp;$BE$3)</f>
        <v>0</v>
      </c>
      <c r="CL257">
        <f>SUMIFS('Grid GenerationQueue'!AM$5:AM$467,'Grid GenerationQueue'!$AX$5:$AX$467,$B257,'Grid GenerationQueue'!$AY$5:$AY$467,$C257,'Grid GenerationQueue'!$BB$5:$BB$467,"&lt;"&amp;$BE$3)</f>
        <v>0</v>
      </c>
      <c r="CM257">
        <f>SUMIFS('Grid GenerationQueue'!AN$5:AN$467,'Grid GenerationQueue'!$AX$5:$AX$467,$B257,'Grid GenerationQueue'!$AY$5:$AY$467,$C257,'Grid GenerationQueue'!$BB$5:$BB$467,"&lt;"&amp;$BE$3)</f>
        <v>0</v>
      </c>
      <c r="CN257">
        <f>SUMIFS('Grid GenerationQueue'!AO$5:AO$467,'Grid GenerationQueue'!$AX$5:$AX$467,$B257,'Grid GenerationQueue'!$AY$5:$AY$467,$C257,'Grid GenerationQueue'!$BB$5:$BB$467,"&lt;"&amp;$BE$3)</f>
        <v>0</v>
      </c>
      <c r="CO257">
        <f>SUMIFS('Grid GenerationQueue'!AP$5:AP$467,'Grid GenerationQueue'!$AX$5:$AX$467,$B257,'Grid GenerationQueue'!$AY$5:$AY$467,$C257,'Grid GenerationQueue'!$BB$5:$BB$467,"&lt;"&amp;$BE$3)</f>
        <v>0</v>
      </c>
    </row>
    <row r="258" spans="1:93" x14ac:dyDescent="0.35">
      <c r="A258" t="s">
        <v>4659</v>
      </c>
      <c r="B258" t="s">
        <v>4757</v>
      </c>
      <c r="C258">
        <v>500</v>
      </c>
      <c r="D258">
        <f>SUMIFS('Grid GenerationQueue'!AE$5:AE$467,'Grid GenerationQueue'!$AX$5:$AX$467,$B258,'Grid GenerationQueue'!$AY$5:$AY$467,$C258,'Grid GenerationQueue'!$BI$5:$BI$467,"&lt;4")</f>
        <v>0</v>
      </c>
      <c r="E258">
        <f>SUMIFS('Grid GenerationQueue'!AF$5:AF$467,'Grid GenerationQueue'!$AX$5:$AX$467,$B258,'Grid GenerationQueue'!$AY$5:$AY$467,$C258,'Grid GenerationQueue'!$BI$5:$BI$467,"&lt;4")</f>
        <v>0</v>
      </c>
      <c r="F258">
        <f>SUMIFS('Grid GenerationQueue'!AG$5:AG$467,'Grid GenerationQueue'!$AX$5:$AX$467,$B258,'Grid GenerationQueue'!$AY$5:$AY$467,$C258,'Grid GenerationQueue'!$BI$5:$BI$467,"&lt;4")</f>
        <v>0</v>
      </c>
      <c r="G258">
        <f>SUMIFS('Grid GenerationQueue'!AH$5:AH$467,'Grid GenerationQueue'!$AX$5:$AX$467,$B258,'Grid GenerationQueue'!$AY$5:$AY$467,$C258,'Grid GenerationQueue'!$BI$5:$BI$467,"&lt;4")</f>
        <v>0</v>
      </c>
      <c r="H258">
        <f>SUMIFS('Grid GenerationQueue'!AI$5:AI$467,'Grid GenerationQueue'!$AX$5:$AX$467,$B258,'Grid GenerationQueue'!$AY$5:$AY$467,$C258,'Grid GenerationQueue'!$BI$5:$BI$467,"&lt;4")</f>
        <v>0</v>
      </c>
      <c r="I258">
        <f>SUMIFS('Grid GenerationQueue'!AJ$5:AJ$467,'Grid GenerationQueue'!$AX$5:$AX$467,$B258,'Grid GenerationQueue'!$AY$5:$AY$467,$C258,'Grid GenerationQueue'!$BI$5:$BI$467,"&lt;4")</f>
        <v>0</v>
      </c>
      <c r="J258">
        <f>SUMIFS('Grid GenerationQueue'!AK$5:AK$467,'Grid GenerationQueue'!$AX$5:$AX$467,$B258,'Grid GenerationQueue'!$AY$5:$AY$467,$C258,'Grid GenerationQueue'!$BI$5:$BI$467,"&lt;4")</f>
        <v>0</v>
      </c>
      <c r="K258">
        <f>SUMIFS('Grid GenerationQueue'!AL$5:AL$467,'Grid GenerationQueue'!$AX$5:$AX$467,$B258,'Grid GenerationQueue'!$AY$5:$AY$467,$C258,'Grid GenerationQueue'!$BI$5:$BI$467,"&lt;4")</f>
        <v>0</v>
      </c>
      <c r="L258">
        <f>SUMIFS('Grid GenerationQueue'!AM$5:AM$467,'Grid GenerationQueue'!$AX$5:$AX$467,$B258,'Grid GenerationQueue'!$AY$5:$AY$467,$C258,'Grid GenerationQueue'!$BI$5:$BI$467,"&lt;4")</f>
        <v>0</v>
      </c>
      <c r="M258">
        <f>SUMIFS('Grid GenerationQueue'!AN$5:AN$467,'Grid GenerationQueue'!$AX$5:$AX$467,$B258,'Grid GenerationQueue'!$AY$5:$AY$467,$C258,'Grid GenerationQueue'!$BI$5:$BI$467,"&lt;4")</f>
        <v>0</v>
      </c>
      <c r="N258">
        <f>SUMIFS('Grid GenerationQueue'!AO$5:AO$467,'Grid GenerationQueue'!$AX$5:$AX$467,$B258,'Grid GenerationQueue'!$AY$5:$AY$467,$C258,'Grid GenerationQueue'!$BI$5:$BI$467,"&lt;4")</f>
        <v>0</v>
      </c>
      <c r="O258">
        <f>SUMIFS('Grid GenerationQueue'!AP$5:AP$467,'Grid GenerationQueue'!$AX$5:$AX$467,$B258,'Grid GenerationQueue'!$AY$5:$AY$467,$C258,'Grid GenerationQueue'!$BI$5:$BI$467,"&lt;4")</f>
        <v>0</v>
      </c>
      <c r="Q258">
        <f>SUMIFS('Grid GenerationQueue'!AE$5:AE$467,'Grid GenerationQueue'!$AX$5:$AX$467,$B258,'Grid GenerationQueue'!$AY$5:$AY$467,$C258,'Grid GenerationQueue'!$BH$5:$BH$467,"Executed")</f>
        <v>0</v>
      </c>
      <c r="R258">
        <f>SUMIFS('Grid GenerationQueue'!AF$5:AF$467,'Grid GenerationQueue'!$AX$5:$AX$467,$B258,'Grid GenerationQueue'!$AY$5:$AY$467,$C258,'Grid GenerationQueue'!$BH$5:$BH$467,"Executed")</f>
        <v>0</v>
      </c>
      <c r="S258">
        <f>SUMIFS('Grid GenerationQueue'!AG$5:AG$467,'Grid GenerationQueue'!$AX$5:$AX$467,$B258,'Grid GenerationQueue'!$AY$5:$AY$467,$C258,'Grid GenerationQueue'!$BH$5:$BH$467,"Executed")</f>
        <v>0</v>
      </c>
      <c r="T258">
        <f>SUMIFS('Grid GenerationQueue'!AH$5:AH$467,'Grid GenerationQueue'!$AX$5:$AX$467,$B258,'Grid GenerationQueue'!$AY$5:$AY$467,$C258,'Grid GenerationQueue'!$BH$5:$BH$467,"Executed")</f>
        <v>0</v>
      </c>
      <c r="U258">
        <f>SUMIFS('Grid GenerationQueue'!AI$5:AI$467,'Grid GenerationQueue'!$AX$5:$AX$467,$B258,'Grid GenerationQueue'!$AY$5:$AY$467,$C258,'Grid GenerationQueue'!$BH$5:$BH$467,"Executed")</f>
        <v>0</v>
      </c>
      <c r="V258">
        <f>SUMIFS('Grid GenerationQueue'!AJ$5:AJ$467,'Grid GenerationQueue'!$AX$5:$AX$467,$B258,'Grid GenerationQueue'!$AY$5:$AY$467,$C258,'Grid GenerationQueue'!$BH$5:$BH$467,"Executed")</f>
        <v>0</v>
      </c>
      <c r="W258">
        <f>SUMIFS('Grid GenerationQueue'!AK$5:AK$467,'Grid GenerationQueue'!$AX$5:$AX$467,$B258,'Grid GenerationQueue'!$AY$5:$AY$467,$C258,'Grid GenerationQueue'!$BH$5:$BH$467,"Executed")</f>
        <v>0</v>
      </c>
      <c r="X258">
        <f>SUMIFS('Grid GenerationQueue'!AL$5:AL$467,'Grid GenerationQueue'!$AX$5:$AX$467,$B258,'Grid GenerationQueue'!$AY$5:$AY$467,$C258,'Grid GenerationQueue'!$BH$5:$BH$467,"Executed")</f>
        <v>0</v>
      </c>
      <c r="Y258">
        <f>SUMIFS('Grid GenerationQueue'!AM$5:AM$467,'Grid GenerationQueue'!$AX$5:$AX$467,$B258,'Grid GenerationQueue'!$AY$5:$AY$467,$C258,'Grid GenerationQueue'!$BH$5:$BH$467,"Executed")</f>
        <v>0</v>
      </c>
      <c r="Z258">
        <f>SUMIFS('Grid GenerationQueue'!AN$5:AN$467,'Grid GenerationQueue'!$AX$5:$AX$467,$B258,'Grid GenerationQueue'!$AY$5:$AY$467,$C258,'Grid GenerationQueue'!$BH$5:$BH$467,"Executed")</f>
        <v>0</v>
      </c>
      <c r="AA258">
        <f>SUMIFS('Grid GenerationQueue'!AO$5:AO$467,'Grid GenerationQueue'!$AX$5:$AX$467,$B258,'Grid GenerationQueue'!$AY$5:$AY$467,$C258,'Grid GenerationQueue'!$BH$5:$BH$467,"Executed")</f>
        <v>0</v>
      </c>
      <c r="AB258">
        <f>SUMIFS('Grid GenerationQueue'!AP$5:AP$467,'Grid GenerationQueue'!$AX$5:$AX$467,$B258,'Grid GenerationQueue'!$AY$5:$AY$467,$C258,'Grid GenerationQueue'!$BH$5:$BH$467,"Executed")</f>
        <v>0</v>
      </c>
      <c r="AD258">
        <f>SUMIFS('Grid GenerationQueue'!AE$5:AE$467,'Grid GenerationQueue'!$AX$5:$AX$467,$B258,'Grid GenerationQueue'!$AY$5:$AY$467,$C258,'Grid GenerationQueue'!$BF$5:$BF$467,"&lt;&gt;"&amp;"")</f>
        <v>0</v>
      </c>
      <c r="AE258">
        <f>SUMIFS('Grid GenerationQueue'!AF$5:AF$467,'Grid GenerationQueue'!$AX$5:$AX$467,$B258,'Grid GenerationQueue'!$AY$5:$AY$467,$C258,'Grid GenerationQueue'!$BF$5:$BF$467,"&lt;&gt;"&amp;"")</f>
        <v>0</v>
      </c>
      <c r="AF258">
        <f>SUMIFS('Grid GenerationQueue'!AG$5:AG$467,'Grid GenerationQueue'!$AX$5:$AX$467,$B258,'Grid GenerationQueue'!$AY$5:$AY$467,$C258,'Grid GenerationQueue'!$BF$5:$BF$467,"&lt;&gt;"&amp;"")</f>
        <v>0</v>
      </c>
      <c r="AG258">
        <f>SUMIFS('Grid GenerationQueue'!AH$5:AH$467,'Grid GenerationQueue'!$AX$5:$AX$467,$B258,'Grid GenerationQueue'!$AY$5:$AY$467,$C258,'Grid GenerationQueue'!$BF$5:$BF$467,"&lt;&gt;"&amp;"")</f>
        <v>0</v>
      </c>
      <c r="AH258">
        <f>SUMIFS('Grid GenerationQueue'!AI$5:AI$467,'Grid GenerationQueue'!$AX$5:$AX$467,$B258,'Grid GenerationQueue'!$AY$5:$AY$467,$C258,'Grid GenerationQueue'!$BF$5:$BF$467,"&lt;&gt;"&amp;"")</f>
        <v>0</v>
      </c>
      <c r="AI258">
        <f>SUMIFS('Grid GenerationQueue'!AJ$5:AJ$467,'Grid GenerationQueue'!$AX$5:$AX$467,$B258,'Grid GenerationQueue'!$AY$5:$AY$467,$C258,'Grid GenerationQueue'!$BF$5:$BF$467,"&lt;&gt;"&amp;"")</f>
        <v>0</v>
      </c>
      <c r="AJ258">
        <f>SUMIFS('Grid GenerationQueue'!AK$5:AK$467,'Grid GenerationQueue'!$AX$5:$AX$467,$B258,'Grid GenerationQueue'!$AY$5:$AY$467,$C258,'Grid GenerationQueue'!$BF$5:$BF$467,"&lt;&gt;"&amp;"")</f>
        <v>0</v>
      </c>
      <c r="AK258">
        <f>SUMIFS('Grid GenerationQueue'!AL$5:AL$467,'Grid GenerationQueue'!$AX$5:$AX$467,$B258,'Grid GenerationQueue'!$AY$5:$AY$467,$C258,'Grid GenerationQueue'!$BF$5:$BF$467,"&lt;&gt;"&amp;"")</f>
        <v>0</v>
      </c>
      <c r="AL258">
        <f>SUMIFS('Grid GenerationQueue'!AM$5:AM$467,'Grid GenerationQueue'!$AX$5:$AX$467,$B258,'Grid GenerationQueue'!$AY$5:$AY$467,$C258,'Grid GenerationQueue'!$BF$5:$BF$467,"&lt;&gt;"&amp;"")</f>
        <v>0</v>
      </c>
      <c r="AM258">
        <f>SUMIFS('Grid GenerationQueue'!AN$5:AN$467,'Grid GenerationQueue'!$AX$5:$AX$467,$B258,'Grid GenerationQueue'!$AY$5:$AY$467,$C258,'Grid GenerationQueue'!$BF$5:$BF$467,"&lt;&gt;"&amp;"")</f>
        <v>0</v>
      </c>
      <c r="AN258">
        <f>SUMIFS('Grid GenerationQueue'!AO$5:AO$467,'Grid GenerationQueue'!$AX$5:$AX$467,$B258,'Grid GenerationQueue'!$AY$5:$AY$467,$C258,'Grid GenerationQueue'!$BF$5:$BF$467,"&lt;&gt;"&amp;"")</f>
        <v>0</v>
      </c>
      <c r="AO258">
        <f>SUMIFS('Grid GenerationQueue'!AP$5:AP$467,'Grid GenerationQueue'!$AX$5:$AX$467,$B258,'Grid GenerationQueue'!$AY$5:$AY$467,$C258,'Grid GenerationQueue'!$BF$5:$BF$467,"&lt;&gt;"&amp;"")</f>
        <v>0</v>
      </c>
      <c r="AQ258">
        <f>SUMIFS('Grid GenerationQueue'!AE$5:AE$467,'Grid GenerationQueue'!$AX$5:$AX$467,$B258,'Grid GenerationQueue'!$AY$5:$AY$467,$C258)</f>
        <v>0</v>
      </c>
      <c r="AR258">
        <f>SUMIFS('Grid GenerationQueue'!AF$5:AF$467,'Grid GenerationQueue'!$AX$5:$AX$467,$B258,'Grid GenerationQueue'!$AY$5:$AY$467,$C258)</f>
        <v>0</v>
      </c>
      <c r="AS258">
        <f>SUMIFS('Grid GenerationQueue'!AG$5:AG$467,'Grid GenerationQueue'!$AX$5:$AX$467,$B258,'Grid GenerationQueue'!$AY$5:$AY$467,$C258)</f>
        <v>0</v>
      </c>
      <c r="AT258">
        <f>SUMIFS('Grid GenerationQueue'!AH$5:AH$467,'Grid GenerationQueue'!$AX$5:$AX$467,$B258,'Grid GenerationQueue'!$AY$5:$AY$467,$C258)</f>
        <v>0</v>
      </c>
      <c r="AU258">
        <f>SUMIFS('Grid GenerationQueue'!AI$5:AI$467,'Grid GenerationQueue'!$AX$5:$AX$467,$B258,'Grid GenerationQueue'!$AY$5:$AY$467,$C258)</f>
        <v>0</v>
      </c>
      <c r="AV258">
        <f>SUMIFS('Grid GenerationQueue'!AJ$5:AJ$467,'Grid GenerationQueue'!$AX$5:$AX$467,$B258,'Grid GenerationQueue'!$AY$5:$AY$467,$C258)</f>
        <v>0</v>
      </c>
      <c r="AW258">
        <f>SUMIFS('Grid GenerationQueue'!AK$5:AK$467,'Grid GenerationQueue'!$AX$5:$AX$467,$B258,'Grid GenerationQueue'!$AY$5:$AY$467,$C258)</f>
        <v>0</v>
      </c>
      <c r="AX258">
        <f>SUMIFS('Grid GenerationQueue'!AL$5:AL$467,'Grid GenerationQueue'!$AX$5:$AX$467,$B258,'Grid GenerationQueue'!$AY$5:$AY$467,$C258)</f>
        <v>0</v>
      </c>
      <c r="AY258">
        <f>SUMIFS('Grid GenerationQueue'!AM$5:AM$467,'Grid GenerationQueue'!$AX$5:$AX$467,$B258,'Grid GenerationQueue'!$AY$5:$AY$467,$C258)</f>
        <v>0</v>
      </c>
      <c r="AZ258">
        <f>SUMIFS('Grid GenerationQueue'!AN$5:AN$467,'Grid GenerationQueue'!$AX$5:$AX$467,$B258,'Grid GenerationQueue'!$AY$5:$AY$467,$C258)</f>
        <v>0</v>
      </c>
      <c r="BA258">
        <f>SUMIFS('Grid GenerationQueue'!AO$5:AO$467,'Grid GenerationQueue'!$AX$5:$AX$467,$B258,'Grid GenerationQueue'!$AY$5:$AY$467,$C258)</f>
        <v>0</v>
      </c>
      <c r="BB258">
        <f>SUMIFS('Grid GenerationQueue'!AP$5:AP$467,'Grid GenerationQueue'!$AX$5:$AX$467,$B258,'Grid GenerationQueue'!$AY$5:$AY$467,$C258)</f>
        <v>0</v>
      </c>
      <c r="BD258">
        <f>SUMIFS('Grid GenerationQueue'!AE$5:AE$467,'Grid GenerationQueue'!$AX$5:$AX$467,$B258,'Grid GenerationQueue'!$AY$5:$AY$467,$C258,'Grid GenerationQueue'!$BH$5:$BH$467,"Executed",'Grid GenerationQueue'!$BB$5:$BB$467,"&lt;"&amp;$BE$3)</f>
        <v>0</v>
      </c>
      <c r="BE258">
        <f>SUMIFS('Grid GenerationQueue'!AF$5:AF$467,'Grid GenerationQueue'!$AX$5:$AX$467,$B258,'Grid GenerationQueue'!$AY$5:$AY$467,$C258,'Grid GenerationQueue'!$BH$5:$BH$467,"Executed",'Grid GenerationQueue'!$BB$5:$BB$467,"&lt;"&amp;$BE$3)</f>
        <v>0</v>
      </c>
      <c r="BF258">
        <f>SUMIFS('Grid GenerationQueue'!AG$5:AG$467,'Grid GenerationQueue'!$AX$5:$AX$467,$B258,'Grid GenerationQueue'!$AY$5:$AY$467,$C258,'Grid GenerationQueue'!$BH$5:$BH$467,"Executed",'Grid GenerationQueue'!$BB$5:$BB$467,"&lt;"&amp;$BE$3)</f>
        <v>0</v>
      </c>
      <c r="BG258">
        <f>SUMIFS('Grid GenerationQueue'!AH$5:AH$467,'Grid GenerationQueue'!$AX$5:$AX$467,$B258,'Grid GenerationQueue'!$AY$5:$AY$467,$C258,'Grid GenerationQueue'!$BH$5:$BH$467,"Executed",'Grid GenerationQueue'!$BB$5:$BB$467,"&lt;"&amp;$BE$3)</f>
        <v>0</v>
      </c>
      <c r="BH258">
        <f>SUMIFS('Grid GenerationQueue'!AI$5:AI$467,'Grid GenerationQueue'!$AX$5:$AX$467,$B258,'Grid GenerationQueue'!$AY$5:$AY$467,$C258,'Grid GenerationQueue'!$BH$5:$BH$467,"Executed",'Grid GenerationQueue'!$BB$5:$BB$467,"&lt;"&amp;$BE$3)</f>
        <v>0</v>
      </c>
      <c r="BI258">
        <f>SUMIFS('Grid GenerationQueue'!AJ$5:AJ$467,'Grid GenerationQueue'!$AX$5:$AX$467,$B258,'Grid GenerationQueue'!$AY$5:$AY$467,$C258,'Grid GenerationQueue'!$BH$5:$BH$467,"Executed",'Grid GenerationQueue'!$BB$5:$BB$467,"&lt;"&amp;$BE$3)</f>
        <v>0</v>
      </c>
      <c r="BJ258">
        <f>SUMIFS('Grid GenerationQueue'!AK$5:AK$467,'Grid GenerationQueue'!$AX$5:$AX$467,$B258,'Grid GenerationQueue'!$AY$5:$AY$467,$C258,'Grid GenerationQueue'!$BH$5:$BH$467,"Executed",'Grid GenerationQueue'!$BB$5:$BB$467,"&lt;"&amp;$BE$3)</f>
        <v>0</v>
      </c>
      <c r="BK258">
        <f>SUMIFS('Grid GenerationQueue'!AL$5:AL$467,'Grid GenerationQueue'!$AX$5:$AX$467,$B258,'Grid GenerationQueue'!$AY$5:$AY$467,$C258,'Grid GenerationQueue'!$BH$5:$BH$467,"Executed",'Grid GenerationQueue'!$BB$5:$BB$467,"&lt;"&amp;$BE$3)</f>
        <v>0</v>
      </c>
      <c r="BL258">
        <f>SUMIFS('Grid GenerationQueue'!AM$5:AM$467,'Grid GenerationQueue'!$AX$5:$AX$467,$B258,'Grid GenerationQueue'!$AY$5:$AY$467,$C258,'Grid GenerationQueue'!$BH$5:$BH$467,"Executed",'Grid GenerationQueue'!$BB$5:$BB$467,"&lt;"&amp;$BE$3)</f>
        <v>0</v>
      </c>
      <c r="BM258">
        <f>SUMIFS('Grid GenerationQueue'!AN$5:AN$467,'Grid GenerationQueue'!$AX$5:$AX$467,$B258,'Grid GenerationQueue'!$AY$5:$AY$467,$C258,'Grid GenerationQueue'!$BH$5:$BH$467,"Executed",'Grid GenerationQueue'!$BB$5:$BB$467,"&lt;"&amp;$BE$3)</f>
        <v>0</v>
      </c>
      <c r="BN258">
        <f>SUMIFS('Grid GenerationQueue'!AO$5:AO$467,'Grid GenerationQueue'!$AX$5:$AX$467,$B258,'Grid GenerationQueue'!$AY$5:$AY$467,$C258,'Grid GenerationQueue'!$BH$5:$BH$467,"Executed",'Grid GenerationQueue'!$BB$5:$BB$467,"&lt;"&amp;$BE$3)</f>
        <v>0</v>
      </c>
      <c r="BO258">
        <f>SUMIFS('Grid GenerationQueue'!AP$5:AP$467,'Grid GenerationQueue'!$AX$5:$AX$467,$B258,'Grid GenerationQueue'!$AY$5:$AY$467,$C258,'Grid GenerationQueue'!$BH$5:$BH$467,"Executed",'Grid GenerationQueue'!$BB$5:$BB$467,"&lt;"&amp;$BE$3)</f>
        <v>0</v>
      </c>
      <c r="BQ258">
        <f>SUMIFS('Grid GenerationQueue'!AE$5:AE$467,'Grid GenerationQueue'!$AX$5:$AX$467,$B258,'Grid GenerationQueue'!$AY$5:$AY$467,$C258,'Grid GenerationQueue'!$BF$5:$BF$467,"&lt;&gt;"&amp;"",'Grid GenerationQueue'!$BB$5:$BB$467,"&lt;"&amp;$BE$3)</f>
        <v>0</v>
      </c>
      <c r="BR258">
        <f>SUMIFS('Grid GenerationQueue'!AF$5:AF$467,'Grid GenerationQueue'!$AX$5:$AX$467,$B258,'Grid GenerationQueue'!$AY$5:$AY$467,$C258,'Grid GenerationQueue'!$BF$5:$BF$467,"&lt;&gt;"&amp;"",'Grid GenerationQueue'!$BB$5:$BB$467,"&lt;"&amp;$BE$3)</f>
        <v>0</v>
      </c>
      <c r="BS258">
        <f>SUMIFS('Grid GenerationQueue'!AG$5:AG$467,'Grid GenerationQueue'!$AX$5:$AX$467,$B258,'Grid GenerationQueue'!$AY$5:$AY$467,$C258,'Grid GenerationQueue'!$BF$5:$BF$467,"&lt;&gt;"&amp;"",'Grid GenerationQueue'!$BB$5:$BB$467,"&lt;"&amp;$BE$3)</f>
        <v>0</v>
      </c>
      <c r="BT258">
        <f>SUMIFS('Grid GenerationQueue'!AH$5:AH$467,'Grid GenerationQueue'!$AX$5:$AX$467,$B258,'Grid GenerationQueue'!$AY$5:$AY$467,$C258,'Grid GenerationQueue'!$BF$5:$BF$467,"&lt;&gt;"&amp;"",'Grid GenerationQueue'!$BB$5:$BB$467,"&lt;"&amp;$BE$3)</f>
        <v>0</v>
      </c>
      <c r="BU258">
        <f>SUMIFS('Grid GenerationQueue'!AI$5:AI$467,'Grid GenerationQueue'!$AX$5:$AX$467,$B258,'Grid GenerationQueue'!$AY$5:$AY$467,$C258,'Grid GenerationQueue'!$BF$5:$BF$467,"&lt;&gt;"&amp;"",'Grid GenerationQueue'!$BB$5:$BB$467,"&lt;"&amp;$BE$3)</f>
        <v>0</v>
      </c>
      <c r="BV258">
        <f>SUMIFS('Grid GenerationQueue'!AJ$5:AJ$467,'Grid GenerationQueue'!$AX$5:$AX$467,$B258,'Grid GenerationQueue'!$AY$5:$AY$467,$C258,'Grid GenerationQueue'!$BF$5:$BF$467,"&lt;&gt;"&amp;"",'Grid GenerationQueue'!$BB$5:$BB$467,"&lt;"&amp;$BE$3)</f>
        <v>0</v>
      </c>
      <c r="BW258">
        <f>SUMIFS('Grid GenerationQueue'!AK$5:AK$467,'Grid GenerationQueue'!$AX$5:$AX$467,$B258,'Grid GenerationQueue'!$AY$5:$AY$467,$C258,'Grid GenerationQueue'!$BF$5:$BF$467,"&lt;&gt;"&amp;"",'Grid GenerationQueue'!$BB$5:$BB$467,"&lt;"&amp;$BE$3)</f>
        <v>0</v>
      </c>
      <c r="BX258">
        <f>SUMIFS('Grid GenerationQueue'!AL$5:AL$467,'Grid GenerationQueue'!$AX$5:$AX$467,$B258,'Grid GenerationQueue'!$AY$5:$AY$467,$C258,'Grid GenerationQueue'!$BF$5:$BF$467,"&lt;&gt;"&amp;"",'Grid GenerationQueue'!$BB$5:$BB$467,"&lt;"&amp;$BE$3)</f>
        <v>0</v>
      </c>
      <c r="BY258">
        <f>SUMIFS('Grid GenerationQueue'!AM$5:AM$467,'Grid GenerationQueue'!$AX$5:$AX$467,$B258,'Grid GenerationQueue'!$AY$5:$AY$467,$C258,'Grid GenerationQueue'!$BF$5:$BF$467,"&lt;&gt;"&amp;"",'Grid GenerationQueue'!$BB$5:$BB$467,"&lt;"&amp;$BE$3)</f>
        <v>0</v>
      </c>
      <c r="BZ258">
        <f>SUMIFS('Grid GenerationQueue'!AN$5:AN$467,'Grid GenerationQueue'!$AX$5:$AX$467,$B258,'Grid GenerationQueue'!$AY$5:$AY$467,$C258,'Grid GenerationQueue'!$BF$5:$BF$467,"&lt;&gt;"&amp;"",'Grid GenerationQueue'!$BB$5:$BB$467,"&lt;"&amp;$BE$3)</f>
        <v>0</v>
      </c>
      <c r="CA258">
        <f>SUMIFS('Grid GenerationQueue'!AO$5:AO$467,'Grid GenerationQueue'!$AX$5:$AX$467,$B258,'Grid GenerationQueue'!$AY$5:$AY$467,$C258,'Grid GenerationQueue'!$BF$5:$BF$467,"&lt;&gt;"&amp;"",'Grid GenerationQueue'!$BB$5:$BB$467,"&lt;"&amp;$BE$3)</f>
        <v>0</v>
      </c>
      <c r="CB258">
        <f>SUMIFS('Grid GenerationQueue'!AP$5:AP$467,'Grid GenerationQueue'!$AX$5:$AX$467,$B258,'Grid GenerationQueue'!$AY$5:$AY$467,$C258,'Grid GenerationQueue'!$BF$5:$BF$467,"&lt;&gt;"&amp;"",'Grid GenerationQueue'!$BB$5:$BB$467,"&lt;"&amp;$BE$3)</f>
        <v>0</v>
      </c>
      <c r="CD258">
        <f>SUMIFS('Grid GenerationQueue'!AE$5:AE$467,'Grid GenerationQueue'!$AX$5:$AX$467,$B258,'Grid GenerationQueue'!$AY$5:$AY$467,$C258,'Grid GenerationQueue'!$BB$5:$BB$467,"&lt;"&amp;$BE$3)</f>
        <v>0</v>
      </c>
      <c r="CE258">
        <f>SUMIFS('Grid GenerationQueue'!AF$5:AF$467,'Grid GenerationQueue'!$AX$5:$AX$467,$B258,'Grid GenerationQueue'!$AY$5:$AY$467,$C258,'Grid GenerationQueue'!$BB$5:$BB$467,"&lt;"&amp;$BE$3)</f>
        <v>0</v>
      </c>
      <c r="CF258">
        <f>SUMIFS('Grid GenerationQueue'!AG$5:AG$467,'Grid GenerationQueue'!$AX$5:$AX$467,$B258,'Grid GenerationQueue'!$AY$5:$AY$467,$C258,'Grid GenerationQueue'!$BB$5:$BB$467,"&lt;"&amp;$BE$3)</f>
        <v>0</v>
      </c>
      <c r="CG258">
        <f>SUMIFS('Grid GenerationQueue'!AH$5:AH$467,'Grid GenerationQueue'!$AX$5:$AX$467,$B258,'Grid GenerationQueue'!$AY$5:$AY$467,$C258,'Grid GenerationQueue'!$BB$5:$BB$467,"&lt;"&amp;$BE$3)</f>
        <v>0</v>
      </c>
      <c r="CH258">
        <f>SUMIFS('Grid GenerationQueue'!AI$5:AI$467,'Grid GenerationQueue'!$AX$5:$AX$467,$B258,'Grid GenerationQueue'!$AY$5:$AY$467,$C258,'Grid GenerationQueue'!$BB$5:$BB$467,"&lt;"&amp;$BE$3)</f>
        <v>0</v>
      </c>
      <c r="CI258">
        <f>SUMIFS('Grid GenerationQueue'!AJ$5:AJ$467,'Grid GenerationQueue'!$AX$5:$AX$467,$B258,'Grid GenerationQueue'!$AY$5:$AY$467,$C258,'Grid GenerationQueue'!$BB$5:$BB$467,"&lt;"&amp;$BE$3)</f>
        <v>0</v>
      </c>
      <c r="CJ258">
        <f>SUMIFS('Grid GenerationQueue'!AK$5:AK$467,'Grid GenerationQueue'!$AX$5:$AX$467,$B258,'Grid GenerationQueue'!$AY$5:$AY$467,$C258,'Grid GenerationQueue'!$BB$5:$BB$467,"&lt;"&amp;$BE$3)</f>
        <v>0</v>
      </c>
      <c r="CK258">
        <f>SUMIFS('Grid GenerationQueue'!AL$5:AL$467,'Grid GenerationQueue'!$AX$5:$AX$467,$B258,'Grid GenerationQueue'!$AY$5:$AY$467,$C258,'Grid GenerationQueue'!$BB$5:$BB$467,"&lt;"&amp;$BE$3)</f>
        <v>0</v>
      </c>
      <c r="CL258">
        <f>SUMIFS('Grid GenerationQueue'!AM$5:AM$467,'Grid GenerationQueue'!$AX$5:$AX$467,$B258,'Grid GenerationQueue'!$AY$5:$AY$467,$C258,'Grid GenerationQueue'!$BB$5:$BB$467,"&lt;"&amp;$BE$3)</f>
        <v>0</v>
      </c>
      <c r="CM258">
        <f>SUMIFS('Grid GenerationQueue'!AN$5:AN$467,'Grid GenerationQueue'!$AX$5:$AX$467,$B258,'Grid GenerationQueue'!$AY$5:$AY$467,$C258,'Grid GenerationQueue'!$BB$5:$BB$467,"&lt;"&amp;$BE$3)</f>
        <v>0</v>
      </c>
      <c r="CN258">
        <f>SUMIFS('Grid GenerationQueue'!AO$5:AO$467,'Grid GenerationQueue'!$AX$5:$AX$467,$B258,'Grid GenerationQueue'!$AY$5:$AY$467,$C258,'Grid GenerationQueue'!$BB$5:$BB$467,"&lt;"&amp;$BE$3)</f>
        <v>0</v>
      </c>
      <c r="CO258">
        <f>SUMIFS('Grid GenerationQueue'!AP$5:AP$467,'Grid GenerationQueue'!$AX$5:$AX$467,$B258,'Grid GenerationQueue'!$AY$5:$AY$467,$C258,'Grid GenerationQueue'!$BB$5:$BB$467,"&lt;"&amp;$BE$3)</f>
        <v>0</v>
      </c>
    </row>
    <row r="259" spans="1:93" x14ac:dyDescent="0.35">
      <c r="A259" t="s">
        <v>4659</v>
      </c>
      <c r="B259" t="s">
        <v>4758</v>
      </c>
      <c r="C259">
        <v>230</v>
      </c>
      <c r="D259">
        <f>SUMIFS('Grid GenerationQueue'!AE$5:AE$467,'Grid GenerationQueue'!$AX$5:$AX$467,$B259,'Grid GenerationQueue'!$AY$5:$AY$467,$C259,'Grid GenerationQueue'!$BI$5:$BI$467,"&lt;4")</f>
        <v>0</v>
      </c>
      <c r="E259">
        <f>SUMIFS('Grid GenerationQueue'!AF$5:AF$467,'Grid GenerationQueue'!$AX$5:$AX$467,$B259,'Grid GenerationQueue'!$AY$5:$AY$467,$C259,'Grid GenerationQueue'!$BI$5:$BI$467,"&lt;4")</f>
        <v>0</v>
      </c>
      <c r="F259">
        <f>SUMIFS('Grid GenerationQueue'!AG$5:AG$467,'Grid GenerationQueue'!$AX$5:$AX$467,$B259,'Grid GenerationQueue'!$AY$5:$AY$467,$C259,'Grid GenerationQueue'!$BI$5:$BI$467,"&lt;4")</f>
        <v>0</v>
      </c>
      <c r="G259">
        <f>SUMIFS('Grid GenerationQueue'!AH$5:AH$467,'Grid GenerationQueue'!$AX$5:$AX$467,$B259,'Grid GenerationQueue'!$AY$5:$AY$467,$C259,'Grid GenerationQueue'!$BI$5:$BI$467,"&lt;4")</f>
        <v>0</v>
      </c>
      <c r="H259">
        <f>SUMIFS('Grid GenerationQueue'!AI$5:AI$467,'Grid GenerationQueue'!$AX$5:$AX$467,$B259,'Grid GenerationQueue'!$AY$5:$AY$467,$C259,'Grid GenerationQueue'!$BI$5:$BI$467,"&lt;4")</f>
        <v>0</v>
      </c>
      <c r="I259">
        <f>SUMIFS('Grid GenerationQueue'!AJ$5:AJ$467,'Grid GenerationQueue'!$AX$5:$AX$467,$B259,'Grid GenerationQueue'!$AY$5:$AY$467,$C259,'Grid GenerationQueue'!$BI$5:$BI$467,"&lt;4")</f>
        <v>0</v>
      </c>
      <c r="J259">
        <f>SUMIFS('Grid GenerationQueue'!AK$5:AK$467,'Grid GenerationQueue'!$AX$5:$AX$467,$B259,'Grid GenerationQueue'!$AY$5:$AY$467,$C259,'Grid GenerationQueue'!$BI$5:$BI$467,"&lt;4")</f>
        <v>0</v>
      </c>
      <c r="K259">
        <f>SUMIFS('Grid GenerationQueue'!AL$5:AL$467,'Grid GenerationQueue'!$AX$5:$AX$467,$B259,'Grid GenerationQueue'!$AY$5:$AY$467,$C259,'Grid GenerationQueue'!$BI$5:$BI$467,"&lt;4")</f>
        <v>0</v>
      </c>
      <c r="L259">
        <f>SUMIFS('Grid GenerationQueue'!AM$5:AM$467,'Grid GenerationQueue'!$AX$5:$AX$467,$B259,'Grid GenerationQueue'!$AY$5:$AY$467,$C259,'Grid GenerationQueue'!$BI$5:$BI$467,"&lt;4")</f>
        <v>0</v>
      </c>
      <c r="M259">
        <f>SUMIFS('Grid GenerationQueue'!AN$5:AN$467,'Grid GenerationQueue'!$AX$5:$AX$467,$B259,'Grid GenerationQueue'!$AY$5:$AY$467,$C259,'Grid GenerationQueue'!$BI$5:$BI$467,"&lt;4")</f>
        <v>0</v>
      </c>
      <c r="N259">
        <f>SUMIFS('Grid GenerationQueue'!AO$5:AO$467,'Grid GenerationQueue'!$AX$5:$AX$467,$B259,'Grid GenerationQueue'!$AY$5:$AY$467,$C259,'Grid GenerationQueue'!$BI$5:$BI$467,"&lt;4")</f>
        <v>0</v>
      </c>
      <c r="O259">
        <f>SUMIFS('Grid GenerationQueue'!AP$5:AP$467,'Grid GenerationQueue'!$AX$5:$AX$467,$B259,'Grid GenerationQueue'!$AY$5:$AY$467,$C259,'Grid GenerationQueue'!$BI$5:$BI$467,"&lt;4")</f>
        <v>0</v>
      </c>
      <c r="Q259">
        <f>SUMIFS('Grid GenerationQueue'!AE$5:AE$467,'Grid GenerationQueue'!$AX$5:$AX$467,$B259,'Grid GenerationQueue'!$AY$5:$AY$467,$C259,'Grid GenerationQueue'!$BH$5:$BH$467,"Executed")</f>
        <v>0</v>
      </c>
      <c r="R259">
        <f>SUMIFS('Grid GenerationQueue'!AF$5:AF$467,'Grid GenerationQueue'!$AX$5:$AX$467,$B259,'Grid GenerationQueue'!$AY$5:$AY$467,$C259,'Grid GenerationQueue'!$BH$5:$BH$467,"Executed")</f>
        <v>0</v>
      </c>
      <c r="S259">
        <f>SUMIFS('Grid GenerationQueue'!AG$5:AG$467,'Grid GenerationQueue'!$AX$5:$AX$467,$B259,'Grid GenerationQueue'!$AY$5:$AY$467,$C259,'Grid GenerationQueue'!$BH$5:$BH$467,"Executed")</f>
        <v>0</v>
      </c>
      <c r="T259">
        <f>SUMIFS('Grid GenerationQueue'!AH$5:AH$467,'Grid GenerationQueue'!$AX$5:$AX$467,$B259,'Grid GenerationQueue'!$AY$5:$AY$467,$C259,'Grid GenerationQueue'!$BH$5:$BH$467,"Executed")</f>
        <v>0</v>
      </c>
      <c r="U259">
        <f>SUMIFS('Grid GenerationQueue'!AI$5:AI$467,'Grid GenerationQueue'!$AX$5:$AX$467,$B259,'Grid GenerationQueue'!$AY$5:$AY$467,$C259,'Grid GenerationQueue'!$BH$5:$BH$467,"Executed")</f>
        <v>0</v>
      </c>
      <c r="V259">
        <f>SUMIFS('Grid GenerationQueue'!AJ$5:AJ$467,'Grid GenerationQueue'!$AX$5:$AX$467,$B259,'Grid GenerationQueue'!$AY$5:$AY$467,$C259,'Grid GenerationQueue'!$BH$5:$BH$467,"Executed")</f>
        <v>0</v>
      </c>
      <c r="W259">
        <f>SUMIFS('Grid GenerationQueue'!AK$5:AK$467,'Grid GenerationQueue'!$AX$5:$AX$467,$B259,'Grid GenerationQueue'!$AY$5:$AY$467,$C259,'Grid GenerationQueue'!$BH$5:$BH$467,"Executed")</f>
        <v>0</v>
      </c>
      <c r="X259">
        <f>SUMIFS('Grid GenerationQueue'!AL$5:AL$467,'Grid GenerationQueue'!$AX$5:$AX$467,$B259,'Grid GenerationQueue'!$AY$5:$AY$467,$C259,'Grid GenerationQueue'!$BH$5:$BH$467,"Executed")</f>
        <v>0</v>
      </c>
      <c r="Y259">
        <f>SUMIFS('Grid GenerationQueue'!AM$5:AM$467,'Grid GenerationQueue'!$AX$5:$AX$467,$B259,'Grid GenerationQueue'!$AY$5:$AY$467,$C259,'Grid GenerationQueue'!$BH$5:$BH$467,"Executed")</f>
        <v>0</v>
      </c>
      <c r="Z259">
        <f>SUMIFS('Grid GenerationQueue'!AN$5:AN$467,'Grid GenerationQueue'!$AX$5:$AX$467,$B259,'Grid GenerationQueue'!$AY$5:$AY$467,$C259,'Grid GenerationQueue'!$BH$5:$BH$467,"Executed")</f>
        <v>0</v>
      </c>
      <c r="AA259">
        <f>SUMIFS('Grid GenerationQueue'!AO$5:AO$467,'Grid GenerationQueue'!$AX$5:$AX$467,$B259,'Grid GenerationQueue'!$AY$5:$AY$467,$C259,'Grid GenerationQueue'!$BH$5:$BH$467,"Executed")</f>
        <v>0</v>
      </c>
      <c r="AB259">
        <f>SUMIFS('Grid GenerationQueue'!AP$5:AP$467,'Grid GenerationQueue'!$AX$5:$AX$467,$B259,'Grid GenerationQueue'!$AY$5:$AY$467,$C259,'Grid GenerationQueue'!$BH$5:$BH$467,"Executed")</f>
        <v>0</v>
      </c>
      <c r="AD259">
        <f>SUMIFS('Grid GenerationQueue'!AE$5:AE$467,'Grid GenerationQueue'!$AX$5:$AX$467,$B259,'Grid GenerationQueue'!$AY$5:$AY$467,$C259,'Grid GenerationQueue'!$BF$5:$BF$467,"&lt;&gt;"&amp;"")</f>
        <v>0</v>
      </c>
      <c r="AE259">
        <f>SUMIFS('Grid GenerationQueue'!AF$5:AF$467,'Grid GenerationQueue'!$AX$5:$AX$467,$B259,'Grid GenerationQueue'!$AY$5:$AY$467,$C259,'Grid GenerationQueue'!$BF$5:$BF$467,"&lt;&gt;"&amp;"")</f>
        <v>0</v>
      </c>
      <c r="AF259">
        <f>SUMIFS('Grid GenerationQueue'!AG$5:AG$467,'Grid GenerationQueue'!$AX$5:$AX$467,$B259,'Grid GenerationQueue'!$AY$5:$AY$467,$C259,'Grid GenerationQueue'!$BF$5:$BF$467,"&lt;&gt;"&amp;"")</f>
        <v>0</v>
      </c>
      <c r="AG259">
        <f>SUMIFS('Grid GenerationQueue'!AH$5:AH$467,'Grid GenerationQueue'!$AX$5:$AX$467,$B259,'Grid GenerationQueue'!$AY$5:$AY$467,$C259,'Grid GenerationQueue'!$BF$5:$BF$467,"&lt;&gt;"&amp;"")</f>
        <v>0</v>
      </c>
      <c r="AH259">
        <f>SUMIFS('Grid GenerationQueue'!AI$5:AI$467,'Grid GenerationQueue'!$AX$5:$AX$467,$B259,'Grid GenerationQueue'!$AY$5:$AY$467,$C259,'Grid GenerationQueue'!$BF$5:$BF$467,"&lt;&gt;"&amp;"")</f>
        <v>0</v>
      </c>
      <c r="AI259">
        <f>SUMIFS('Grid GenerationQueue'!AJ$5:AJ$467,'Grid GenerationQueue'!$AX$5:$AX$467,$B259,'Grid GenerationQueue'!$AY$5:$AY$467,$C259,'Grid GenerationQueue'!$BF$5:$BF$467,"&lt;&gt;"&amp;"")</f>
        <v>0</v>
      </c>
      <c r="AJ259">
        <f>SUMIFS('Grid GenerationQueue'!AK$5:AK$467,'Grid GenerationQueue'!$AX$5:$AX$467,$B259,'Grid GenerationQueue'!$AY$5:$AY$467,$C259,'Grid GenerationQueue'!$BF$5:$BF$467,"&lt;&gt;"&amp;"")</f>
        <v>0</v>
      </c>
      <c r="AK259">
        <f>SUMIFS('Grid GenerationQueue'!AL$5:AL$467,'Grid GenerationQueue'!$AX$5:$AX$467,$B259,'Grid GenerationQueue'!$AY$5:$AY$467,$C259,'Grid GenerationQueue'!$BF$5:$BF$467,"&lt;&gt;"&amp;"")</f>
        <v>0</v>
      </c>
      <c r="AL259">
        <f>SUMIFS('Grid GenerationQueue'!AM$5:AM$467,'Grid GenerationQueue'!$AX$5:$AX$467,$B259,'Grid GenerationQueue'!$AY$5:$AY$467,$C259,'Grid GenerationQueue'!$BF$5:$BF$467,"&lt;&gt;"&amp;"")</f>
        <v>0</v>
      </c>
      <c r="AM259">
        <f>SUMIFS('Grid GenerationQueue'!AN$5:AN$467,'Grid GenerationQueue'!$AX$5:$AX$467,$B259,'Grid GenerationQueue'!$AY$5:$AY$467,$C259,'Grid GenerationQueue'!$BF$5:$BF$467,"&lt;&gt;"&amp;"")</f>
        <v>0</v>
      </c>
      <c r="AN259">
        <f>SUMIFS('Grid GenerationQueue'!AO$5:AO$467,'Grid GenerationQueue'!$AX$5:$AX$467,$B259,'Grid GenerationQueue'!$AY$5:$AY$467,$C259,'Grid GenerationQueue'!$BF$5:$BF$467,"&lt;&gt;"&amp;"")</f>
        <v>0</v>
      </c>
      <c r="AO259">
        <f>SUMIFS('Grid GenerationQueue'!AP$5:AP$467,'Grid GenerationQueue'!$AX$5:$AX$467,$B259,'Grid GenerationQueue'!$AY$5:$AY$467,$C259,'Grid GenerationQueue'!$BF$5:$BF$467,"&lt;&gt;"&amp;"")</f>
        <v>0</v>
      </c>
      <c r="AQ259">
        <f>SUMIFS('Grid GenerationQueue'!AE$5:AE$467,'Grid GenerationQueue'!$AX$5:$AX$467,$B259,'Grid GenerationQueue'!$AY$5:$AY$467,$C259)</f>
        <v>0</v>
      </c>
      <c r="AR259">
        <f>SUMIFS('Grid GenerationQueue'!AF$5:AF$467,'Grid GenerationQueue'!$AX$5:$AX$467,$B259,'Grid GenerationQueue'!$AY$5:$AY$467,$C259)</f>
        <v>0</v>
      </c>
      <c r="AS259">
        <f>SUMIFS('Grid GenerationQueue'!AG$5:AG$467,'Grid GenerationQueue'!$AX$5:$AX$467,$B259,'Grid GenerationQueue'!$AY$5:$AY$467,$C259)</f>
        <v>0</v>
      </c>
      <c r="AT259">
        <f>SUMIFS('Grid GenerationQueue'!AH$5:AH$467,'Grid GenerationQueue'!$AX$5:$AX$467,$B259,'Grid GenerationQueue'!$AY$5:$AY$467,$C259)</f>
        <v>0</v>
      </c>
      <c r="AU259">
        <f>SUMIFS('Grid GenerationQueue'!AI$5:AI$467,'Grid GenerationQueue'!$AX$5:$AX$467,$B259,'Grid GenerationQueue'!$AY$5:$AY$467,$C259)</f>
        <v>0</v>
      </c>
      <c r="AV259">
        <f>SUMIFS('Grid GenerationQueue'!AJ$5:AJ$467,'Grid GenerationQueue'!$AX$5:$AX$467,$B259,'Grid GenerationQueue'!$AY$5:$AY$467,$C259)</f>
        <v>0</v>
      </c>
      <c r="AW259">
        <f>SUMIFS('Grid GenerationQueue'!AK$5:AK$467,'Grid GenerationQueue'!$AX$5:$AX$467,$B259,'Grid GenerationQueue'!$AY$5:$AY$467,$C259)</f>
        <v>0</v>
      </c>
      <c r="AX259">
        <f>SUMIFS('Grid GenerationQueue'!AL$5:AL$467,'Grid GenerationQueue'!$AX$5:$AX$467,$B259,'Grid GenerationQueue'!$AY$5:$AY$467,$C259)</f>
        <v>0</v>
      </c>
      <c r="AY259">
        <f>SUMIFS('Grid GenerationQueue'!AM$5:AM$467,'Grid GenerationQueue'!$AX$5:$AX$467,$B259,'Grid GenerationQueue'!$AY$5:$AY$467,$C259)</f>
        <v>0</v>
      </c>
      <c r="AZ259">
        <f>SUMIFS('Grid GenerationQueue'!AN$5:AN$467,'Grid GenerationQueue'!$AX$5:$AX$467,$B259,'Grid GenerationQueue'!$AY$5:$AY$467,$C259)</f>
        <v>0</v>
      </c>
      <c r="BA259">
        <f>SUMIFS('Grid GenerationQueue'!AO$5:AO$467,'Grid GenerationQueue'!$AX$5:$AX$467,$B259,'Grid GenerationQueue'!$AY$5:$AY$467,$C259)</f>
        <v>0</v>
      </c>
      <c r="BB259">
        <f>SUMIFS('Grid GenerationQueue'!AP$5:AP$467,'Grid GenerationQueue'!$AX$5:$AX$467,$B259,'Grid GenerationQueue'!$AY$5:$AY$467,$C259)</f>
        <v>0</v>
      </c>
      <c r="BD259">
        <f>SUMIFS('Grid GenerationQueue'!AE$5:AE$467,'Grid GenerationQueue'!$AX$5:$AX$467,$B259,'Grid GenerationQueue'!$AY$5:$AY$467,$C259,'Grid GenerationQueue'!$BH$5:$BH$467,"Executed",'Grid GenerationQueue'!$BB$5:$BB$467,"&lt;"&amp;$BE$3)</f>
        <v>0</v>
      </c>
      <c r="BE259">
        <f>SUMIFS('Grid GenerationQueue'!AF$5:AF$467,'Grid GenerationQueue'!$AX$5:$AX$467,$B259,'Grid GenerationQueue'!$AY$5:$AY$467,$C259,'Grid GenerationQueue'!$BH$5:$BH$467,"Executed",'Grid GenerationQueue'!$BB$5:$BB$467,"&lt;"&amp;$BE$3)</f>
        <v>0</v>
      </c>
      <c r="BF259">
        <f>SUMIFS('Grid GenerationQueue'!AG$5:AG$467,'Grid GenerationQueue'!$AX$5:$AX$467,$B259,'Grid GenerationQueue'!$AY$5:$AY$467,$C259,'Grid GenerationQueue'!$BH$5:$BH$467,"Executed",'Grid GenerationQueue'!$BB$5:$BB$467,"&lt;"&amp;$BE$3)</f>
        <v>0</v>
      </c>
      <c r="BG259">
        <f>SUMIFS('Grid GenerationQueue'!AH$5:AH$467,'Grid GenerationQueue'!$AX$5:$AX$467,$B259,'Grid GenerationQueue'!$AY$5:$AY$467,$C259,'Grid GenerationQueue'!$BH$5:$BH$467,"Executed",'Grid GenerationQueue'!$BB$5:$BB$467,"&lt;"&amp;$BE$3)</f>
        <v>0</v>
      </c>
      <c r="BH259">
        <f>SUMIFS('Grid GenerationQueue'!AI$5:AI$467,'Grid GenerationQueue'!$AX$5:$AX$467,$B259,'Grid GenerationQueue'!$AY$5:$AY$467,$C259,'Grid GenerationQueue'!$BH$5:$BH$467,"Executed",'Grid GenerationQueue'!$BB$5:$BB$467,"&lt;"&amp;$BE$3)</f>
        <v>0</v>
      </c>
      <c r="BI259">
        <f>SUMIFS('Grid GenerationQueue'!AJ$5:AJ$467,'Grid GenerationQueue'!$AX$5:$AX$467,$B259,'Grid GenerationQueue'!$AY$5:$AY$467,$C259,'Grid GenerationQueue'!$BH$5:$BH$467,"Executed",'Grid GenerationQueue'!$BB$5:$BB$467,"&lt;"&amp;$BE$3)</f>
        <v>0</v>
      </c>
      <c r="BJ259">
        <f>SUMIFS('Grid GenerationQueue'!AK$5:AK$467,'Grid GenerationQueue'!$AX$5:$AX$467,$B259,'Grid GenerationQueue'!$AY$5:$AY$467,$C259,'Grid GenerationQueue'!$BH$5:$BH$467,"Executed",'Grid GenerationQueue'!$BB$5:$BB$467,"&lt;"&amp;$BE$3)</f>
        <v>0</v>
      </c>
      <c r="BK259">
        <f>SUMIFS('Grid GenerationQueue'!AL$5:AL$467,'Grid GenerationQueue'!$AX$5:$AX$467,$B259,'Grid GenerationQueue'!$AY$5:$AY$467,$C259,'Grid GenerationQueue'!$BH$5:$BH$467,"Executed",'Grid GenerationQueue'!$BB$5:$BB$467,"&lt;"&amp;$BE$3)</f>
        <v>0</v>
      </c>
      <c r="BL259">
        <f>SUMIFS('Grid GenerationQueue'!AM$5:AM$467,'Grid GenerationQueue'!$AX$5:$AX$467,$B259,'Grid GenerationQueue'!$AY$5:$AY$467,$C259,'Grid GenerationQueue'!$BH$5:$BH$467,"Executed",'Grid GenerationQueue'!$BB$5:$BB$467,"&lt;"&amp;$BE$3)</f>
        <v>0</v>
      </c>
      <c r="BM259">
        <f>SUMIFS('Grid GenerationQueue'!AN$5:AN$467,'Grid GenerationQueue'!$AX$5:$AX$467,$B259,'Grid GenerationQueue'!$AY$5:$AY$467,$C259,'Grid GenerationQueue'!$BH$5:$BH$467,"Executed",'Grid GenerationQueue'!$BB$5:$BB$467,"&lt;"&amp;$BE$3)</f>
        <v>0</v>
      </c>
      <c r="BN259">
        <f>SUMIFS('Grid GenerationQueue'!AO$5:AO$467,'Grid GenerationQueue'!$AX$5:$AX$467,$B259,'Grid GenerationQueue'!$AY$5:$AY$467,$C259,'Grid GenerationQueue'!$BH$5:$BH$467,"Executed",'Grid GenerationQueue'!$BB$5:$BB$467,"&lt;"&amp;$BE$3)</f>
        <v>0</v>
      </c>
      <c r="BO259">
        <f>SUMIFS('Grid GenerationQueue'!AP$5:AP$467,'Grid GenerationQueue'!$AX$5:$AX$467,$B259,'Grid GenerationQueue'!$AY$5:$AY$467,$C259,'Grid GenerationQueue'!$BH$5:$BH$467,"Executed",'Grid GenerationQueue'!$BB$5:$BB$467,"&lt;"&amp;$BE$3)</f>
        <v>0</v>
      </c>
      <c r="BQ259">
        <f>SUMIFS('Grid GenerationQueue'!AE$5:AE$467,'Grid GenerationQueue'!$AX$5:$AX$467,$B259,'Grid GenerationQueue'!$AY$5:$AY$467,$C259,'Grid GenerationQueue'!$BF$5:$BF$467,"&lt;&gt;"&amp;"",'Grid GenerationQueue'!$BB$5:$BB$467,"&lt;"&amp;$BE$3)</f>
        <v>0</v>
      </c>
      <c r="BR259">
        <f>SUMIFS('Grid GenerationQueue'!AF$5:AF$467,'Grid GenerationQueue'!$AX$5:$AX$467,$B259,'Grid GenerationQueue'!$AY$5:$AY$467,$C259,'Grid GenerationQueue'!$BF$5:$BF$467,"&lt;&gt;"&amp;"",'Grid GenerationQueue'!$BB$5:$BB$467,"&lt;"&amp;$BE$3)</f>
        <v>0</v>
      </c>
      <c r="BS259">
        <f>SUMIFS('Grid GenerationQueue'!AG$5:AG$467,'Grid GenerationQueue'!$AX$5:$AX$467,$B259,'Grid GenerationQueue'!$AY$5:$AY$467,$C259,'Grid GenerationQueue'!$BF$5:$BF$467,"&lt;&gt;"&amp;"",'Grid GenerationQueue'!$BB$5:$BB$467,"&lt;"&amp;$BE$3)</f>
        <v>0</v>
      </c>
      <c r="BT259">
        <f>SUMIFS('Grid GenerationQueue'!AH$5:AH$467,'Grid GenerationQueue'!$AX$5:$AX$467,$B259,'Grid GenerationQueue'!$AY$5:$AY$467,$C259,'Grid GenerationQueue'!$BF$5:$BF$467,"&lt;&gt;"&amp;"",'Grid GenerationQueue'!$BB$5:$BB$467,"&lt;"&amp;$BE$3)</f>
        <v>0</v>
      </c>
      <c r="BU259">
        <f>SUMIFS('Grid GenerationQueue'!AI$5:AI$467,'Grid GenerationQueue'!$AX$5:$AX$467,$B259,'Grid GenerationQueue'!$AY$5:$AY$467,$C259,'Grid GenerationQueue'!$BF$5:$BF$467,"&lt;&gt;"&amp;"",'Grid GenerationQueue'!$BB$5:$BB$467,"&lt;"&amp;$BE$3)</f>
        <v>0</v>
      </c>
      <c r="BV259">
        <f>SUMIFS('Grid GenerationQueue'!AJ$5:AJ$467,'Grid GenerationQueue'!$AX$5:$AX$467,$B259,'Grid GenerationQueue'!$AY$5:$AY$467,$C259,'Grid GenerationQueue'!$BF$5:$BF$467,"&lt;&gt;"&amp;"",'Grid GenerationQueue'!$BB$5:$BB$467,"&lt;"&amp;$BE$3)</f>
        <v>0</v>
      </c>
      <c r="BW259">
        <f>SUMIFS('Grid GenerationQueue'!AK$5:AK$467,'Grid GenerationQueue'!$AX$5:$AX$467,$B259,'Grid GenerationQueue'!$AY$5:$AY$467,$C259,'Grid GenerationQueue'!$BF$5:$BF$467,"&lt;&gt;"&amp;"",'Grid GenerationQueue'!$BB$5:$BB$467,"&lt;"&amp;$BE$3)</f>
        <v>0</v>
      </c>
      <c r="BX259">
        <f>SUMIFS('Grid GenerationQueue'!AL$5:AL$467,'Grid GenerationQueue'!$AX$5:$AX$467,$B259,'Grid GenerationQueue'!$AY$5:$AY$467,$C259,'Grid GenerationQueue'!$BF$5:$BF$467,"&lt;&gt;"&amp;"",'Grid GenerationQueue'!$BB$5:$BB$467,"&lt;"&amp;$BE$3)</f>
        <v>0</v>
      </c>
      <c r="BY259">
        <f>SUMIFS('Grid GenerationQueue'!AM$5:AM$467,'Grid GenerationQueue'!$AX$5:$AX$467,$B259,'Grid GenerationQueue'!$AY$5:$AY$467,$C259,'Grid GenerationQueue'!$BF$5:$BF$467,"&lt;&gt;"&amp;"",'Grid GenerationQueue'!$BB$5:$BB$467,"&lt;"&amp;$BE$3)</f>
        <v>0</v>
      </c>
      <c r="BZ259">
        <f>SUMIFS('Grid GenerationQueue'!AN$5:AN$467,'Grid GenerationQueue'!$AX$5:$AX$467,$B259,'Grid GenerationQueue'!$AY$5:$AY$467,$C259,'Grid GenerationQueue'!$BF$5:$BF$467,"&lt;&gt;"&amp;"",'Grid GenerationQueue'!$BB$5:$BB$467,"&lt;"&amp;$BE$3)</f>
        <v>0</v>
      </c>
      <c r="CA259">
        <f>SUMIFS('Grid GenerationQueue'!AO$5:AO$467,'Grid GenerationQueue'!$AX$5:$AX$467,$B259,'Grid GenerationQueue'!$AY$5:$AY$467,$C259,'Grid GenerationQueue'!$BF$5:$BF$467,"&lt;&gt;"&amp;"",'Grid GenerationQueue'!$BB$5:$BB$467,"&lt;"&amp;$BE$3)</f>
        <v>0</v>
      </c>
      <c r="CB259">
        <f>SUMIFS('Grid GenerationQueue'!AP$5:AP$467,'Grid GenerationQueue'!$AX$5:$AX$467,$B259,'Grid GenerationQueue'!$AY$5:$AY$467,$C259,'Grid GenerationQueue'!$BF$5:$BF$467,"&lt;&gt;"&amp;"",'Grid GenerationQueue'!$BB$5:$BB$467,"&lt;"&amp;$BE$3)</f>
        <v>0</v>
      </c>
      <c r="CD259">
        <f>SUMIFS('Grid GenerationQueue'!AE$5:AE$467,'Grid GenerationQueue'!$AX$5:$AX$467,$B259,'Grid GenerationQueue'!$AY$5:$AY$467,$C259,'Grid GenerationQueue'!$BB$5:$BB$467,"&lt;"&amp;$BE$3)</f>
        <v>0</v>
      </c>
      <c r="CE259">
        <f>SUMIFS('Grid GenerationQueue'!AF$5:AF$467,'Grid GenerationQueue'!$AX$5:$AX$467,$B259,'Grid GenerationQueue'!$AY$5:$AY$467,$C259,'Grid GenerationQueue'!$BB$5:$BB$467,"&lt;"&amp;$BE$3)</f>
        <v>0</v>
      </c>
      <c r="CF259">
        <f>SUMIFS('Grid GenerationQueue'!AG$5:AG$467,'Grid GenerationQueue'!$AX$5:$AX$467,$B259,'Grid GenerationQueue'!$AY$5:$AY$467,$C259,'Grid GenerationQueue'!$BB$5:$BB$467,"&lt;"&amp;$BE$3)</f>
        <v>0</v>
      </c>
      <c r="CG259">
        <f>SUMIFS('Grid GenerationQueue'!AH$5:AH$467,'Grid GenerationQueue'!$AX$5:$AX$467,$B259,'Grid GenerationQueue'!$AY$5:$AY$467,$C259,'Grid GenerationQueue'!$BB$5:$BB$467,"&lt;"&amp;$BE$3)</f>
        <v>0</v>
      </c>
      <c r="CH259">
        <f>SUMIFS('Grid GenerationQueue'!AI$5:AI$467,'Grid GenerationQueue'!$AX$5:$AX$467,$B259,'Grid GenerationQueue'!$AY$5:$AY$467,$C259,'Grid GenerationQueue'!$BB$5:$BB$467,"&lt;"&amp;$BE$3)</f>
        <v>0</v>
      </c>
      <c r="CI259">
        <f>SUMIFS('Grid GenerationQueue'!AJ$5:AJ$467,'Grid GenerationQueue'!$AX$5:$AX$467,$B259,'Grid GenerationQueue'!$AY$5:$AY$467,$C259,'Grid GenerationQueue'!$BB$5:$BB$467,"&lt;"&amp;$BE$3)</f>
        <v>0</v>
      </c>
      <c r="CJ259">
        <f>SUMIFS('Grid GenerationQueue'!AK$5:AK$467,'Grid GenerationQueue'!$AX$5:$AX$467,$B259,'Grid GenerationQueue'!$AY$5:$AY$467,$C259,'Grid GenerationQueue'!$BB$5:$BB$467,"&lt;"&amp;$BE$3)</f>
        <v>0</v>
      </c>
      <c r="CK259">
        <f>SUMIFS('Grid GenerationQueue'!AL$5:AL$467,'Grid GenerationQueue'!$AX$5:$AX$467,$B259,'Grid GenerationQueue'!$AY$5:$AY$467,$C259,'Grid GenerationQueue'!$BB$5:$BB$467,"&lt;"&amp;$BE$3)</f>
        <v>0</v>
      </c>
      <c r="CL259">
        <f>SUMIFS('Grid GenerationQueue'!AM$5:AM$467,'Grid GenerationQueue'!$AX$5:$AX$467,$B259,'Grid GenerationQueue'!$AY$5:$AY$467,$C259,'Grid GenerationQueue'!$BB$5:$BB$467,"&lt;"&amp;$BE$3)</f>
        <v>0</v>
      </c>
      <c r="CM259">
        <f>SUMIFS('Grid GenerationQueue'!AN$5:AN$467,'Grid GenerationQueue'!$AX$5:$AX$467,$B259,'Grid GenerationQueue'!$AY$5:$AY$467,$C259,'Grid GenerationQueue'!$BB$5:$BB$467,"&lt;"&amp;$BE$3)</f>
        <v>0</v>
      </c>
      <c r="CN259">
        <f>SUMIFS('Grid GenerationQueue'!AO$5:AO$467,'Grid GenerationQueue'!$AX$5:$AX$467,$B259,'Grid GenerationQueue'!$AY$5:$AY$467,$C259,'Grid GenerationQueue'!$BB$5:$BB$467,"&lt;"&amp;$BE$3)</f>
        <v>0</v>
      </c>
      <c r="CO259">
        <f>SUMIFS('Grid GenerationQueue'!AP$5:AP$467,'Grid GenerationQueue'!$AX$5:$AX$467,$B259,'Grid GenerationQueue'!$AY$5:$AY$467,$C259,'Grid GenerationQueue'!$BB$5:$BB$467,"&lt;"&amp;$BE$3)</f>
        <v>0</v>
      </c>
    </row>
    <row r="260" spans="1:93" x14ac:dyDescent="0.35">
      <c r="A260" t="s">
        <v>4648</v>
      </c>
      <c r="B260" t="s">
        <v>4759</v>
      </c>
      <c r="C260">
        <v>115</v>
      </c>
      <c r="D260">
        <f>SUMIFS('Grid GenerationQueue'!AE$5:AE$467,'Grid GenerationQueue'!$AX$5:$AX$467,$B260,'Grid GenerationQueue'!$AY$5:$AY$467,$C260,'Grid GenerationQueue'!$BI$5:$BI$467,"&lt;4")</f>
        <v>0</v>
      </c>
      <c r="E260">
        <f>SUMIFS('Grid GenerationQueue'!AF$5:AF$467,'Grid GenerationQueue'!$AX$5:$AX$467,$B260,'Grid GenerationQueue'!$AY$5:$AY$467,$C260,'Grid GenerationQueue'!$BI$5:$BI$467,"&lt;4")</f>
        <v>0</v>
      </c>
      <c r="F260">
        <f>SUMIFS('Grid GenerationQueue'!AG$5:AG$467,'Grid GenerationQueue'!$AX$5:$AX$467,$B260,'Grid GenerationQueue'!$AY$5:$AY$467,$C260,'Grid GenerationQueue'!$BI$5:$BI$467,"&lt;4")</f>
        <v>0</v>
      </c>
      <c r="G260">
        <f>SUMIFS('Grid GenerationQueue'!AH$5:AH$467,'Grid GenerationQueue'!$AX$5:$AX$467,$B260,'Grid GenerationQueue'!$AY$5:$AY$467,$C260,'Grid GenerationQueue'!$BI$5:$BI$467,"&lt;4")</f>
        <v>0</v>
      </c>
      <c r="H260">
        <f>SUMIFS('Grid GenerationQueue'!AI$5:AI$467,'Grid GenerationQueue'!$AX$5:$AX$467,$B260,'Grid GenerationQueue'!$AY$5:$AY$467,$C260,'Grid GenerationQueue'!$BI$5:$BI$467,"&lt;4")</f>
        <v>0</v>
      </c>
      <c r="I260">
        <f>SUMIFS('Grid GenerationQueue'!AJ$5:AJ$467,'Grid GenerationQueue'!$AX$5:$AX$467,$B260,'Grid GenerationQueue'!$AY$5:$AY$467,$C260,'Grid GenerationQueue'!$BI$5:$BI$467,"&lt;4")</f>
        <v>0</v>
      </c>
      <c r="J260">
        <f>SUMIFS('Grid GenerationQueue'!AK$5:AK$467,'Grid GenerationQueue'!$AX$5:$AX$467,$B260,'Grid GenerationQueue'!$AY$5:$AY$467,$C260,'Grid GenerationQueue'!$BI$5:$BI$467,"&lt;4")</f>
        <v>0</v>
      </c>
      <c r="K260">
        <f>SUMIFS('Grid GenerationQueue'!AL$5:AL$467,'Grid GenerationQueue'!$AX$5:$AX$467,$B260,'Grid GenerationQueue'!$AY$5:$AY$467,$C260,'Grid GenerationQueue'!$BI$5:$BI$467,"&lt;4")</f>
        <v>0</v>
      </c>
      <c r="L260">
        <f>SUMIFS('Grid GenerationQueue'!AM$5:AM$467,'Grid GenerationQueue'!$AX$5:$AX$467,$B260,'Grid GenerationQueue'!$AY$5:$AY$467,$C260,'Grid GenerationQueue'!$BI$5:$BI$467,"&lt;4")</f>
        <v>0</v>
      </c>
      <c r="M260">
        <f>SUMIFS('Grid GenerationQueue'!AN$5:AN$467,'Grid GenerationQueue'!$AX$5:$AX$467,$B260,'Grid GenerationQueue'!$AY$5:$AY$467,$C260,'Grid GenerationQueue'!$BI$5:$BI$467,"&lt;4")</f>
        <v>0</v>
      </c>
      <c r="N260">
        <f>SUMIFS('Grid GenerationQueue'!AO$5:AO$467,'Grid GenerationQueue'!$AX$5:$AX$467,$B260,'Grid GenerationQueue'!$AY$5:$AY$467,$C260,'Grid GenerationQueue'!$BI$5:$BI$467,"&lt;4")</f>
        <v>0</v>
      </c>
      <c r="O260">
        <f>SUMIFS('Grid GenerationQueue'!AP$5:AP$467,'Grid GenerationQueue'!$AX$5:$AX$467,$B260,'Grid GenerationQueue'!$AY$5:$AY$467,$C260,'Grid GenerationQueue'!$BI$5:$BI$467,"&lt;4")</f>
        <v>0</v>
      </c>
      <c r="Q260">
        <f>SUMIFS('Grid GenerationQueue'!AE$5:AE$467,'Grid GenerationQueue'!$AX$5:$AX$467,$B260,'Grid GenerationQueue'!$AY$5:$AY$467,$C260,'Grid GenerationQueue'!$BH$5:$BH$467,"Executed")</f>
        <v>0</v>
      </c>
      <c r="R260">
        <f>SUMIFS('Grid GenerationQueue'!AF$5:AF$467,'Grid GenerationQueue'!$AX$5:$AX$467,$B260,'Grid GenerationQueue'!$AY$5:$AY$467,$C260,'Grid GenerationQueue'!$BH$5:$BH$467,"Executed")</f>
        <v>0</v>
      </c>
      <c r="S260">
        <f>SUMIFS('Grid GenerationQueue'!AG$5:AG$467,'Grid GenerationQueue'!$AX$5:$AX$467,$B260,'Grid GenerationQueue'!$AY$5:$AY$467,$C260,'Grid GenerationQueue'!$BH$5:$BH$467,"Executed")</f>
        <v>0</v>
      </c>
      <c r="T260">
        <f>SUMIFS('Grid GenerationQueue'!AH$5:AH$467,'Grid GenerationQueue'!$AX$5:$AX$467,$B260,'Grid GenerationQueue'!$AY$5:$AY$467,$C260,'Grid GenerationQueue'!$BH$5:$BH$467,"Executed")</f>
        <v>0</v>
      </c>
      <c r="U260">
        <f>SUMIFS('Grid GenerationQueue'!AI$5:AI$467,'Grid GenerationQueue'!$AX$5:$AX$467,$B260,'Grid GenerationQueue'!$AY$5:$AY$467,$C260,'Grid GenerationQueue'!$BH$5:$BH$467,"Executed")</f>
        <v>0</v>
      </c>
      <c r="V260">
        <f>SUMIFS('Grid GenerationQueue'!AJ$5:AJ$467,'Grid GenerationQueue'!$AX$5:$AX$467,$B260,'Grid GenerationQueue'!$AY$5:$AY$467,$C260,'Grid GenerationQueue'!$BH$5:$BH$467,"Executed")</f>
        <v>0</v>
      </c>
      <c r="W260">
        <f>SUMIFS('Grid GenerationQueue'!AK$5:AK$467,'Grid GenerationQueue'!$AX$5:$AX$467,$B260,'Grid GenerationQueue'!$AY$5:$AY$467,$C260,'Grid GenerationQueue'!$BH$5:$BH$467,"Executed")</f>
        <v>0</v>
      </c>
      <c r="X260">
        <f>SUMIFS('Grid GenerationQueue'!AL$5:AL$467,'Grid GenerationQueue'!$AX$5:$AX$467,$B260,'Grid GenerationQueue'!$AY$5:$AY$467,$C260,'Grid GenerationQueue'!$BH$5:$BH$467,"Executed")</f>
        <v>0</v>
      </c>
      <c r="Y260">
        <f>SUMIFS('Grid GenerationQueue'!AM$5:AM$467,'Grid GenerationQueue'!$AX$5:$AX$467,$B260,'Grid GenerationQueue'!$AY$5:$AY$467,$C260,'Grid GenerationQueue'!$BH$5:$BH$467,"Executed")</f>
        <v>0</v>
      </c>
      <c r="Z260">
        <f>SUMIFS('Grid GenerationQueue'!AN$5:AN$467,'Grid GenerationQueue'!$AX$5:$AX$467,$B260,'Grid GenerationQueue'!$AY$5:$AY$467,$C260,'Grid GenerationQueue'!$BH$5:$BH$467,"Executed")</f>
        <v>0</v>
      </c>
      <c r="AA260">
        <f>SUMIFS('Grid GenerationQueue'!AO$5:AO$467,'Grid GenerationQueue'!$AX$5:$AX$467,$B260,'Grid GenerationQueue'!$AY$5:$AY$467,$C260,'Grid GenerationQueue'!$BH$5:$BH$467,"Executed")</f>
        <v>0</v>
      </c>
      <c r="AB260">
        <f>SUMIFS('Grid GenerationQueue'!AP$5:AP$467,'Grid GenerationQueue'!$AX$5:$AX$467,$B260,'Grid GenerationQueue'!$AY$5:$AY$467,$C260,'Grid GenerationQueue'!$BH$5:$BH$467,"Executed")</f>
        <v>0</v>
      </c>
      <c r="AD260">
        <f>SUMIFS('Grid GenerationQueue'!AE$5:AE$467,'Grid GenerationQueue'!$AX$5:$AX$467,$B260,'Grid GenerationQueue'!$AY$5:$AY$467,$C260,'Grid GenerationQueue'!$BF$5:$BF$467,"&lt;&gt;"&amp;"")</f>
        <v>0</v>
      </c>
      <c r="AE260">
        <f>SUMIFS('Grid GenerationQueue'!AF$5:AF$467,'Grid GenerationQueue'!$AX$5:$AX$467,$B260,'Grid GenerationQueue'!$AY$5:$AY$467,$C260,'Grid GenerationQueue'!$BF$5:$BF$467,"&lt;&gt;"&amp;"")</f>
        <v>0</v>
      </c>
      <c r="AF260">
        <f>SUMIFS('Grid GenerationQueue'!AG$5:AG$467,'Grid GenerationQueue'!$AX$5:$AX$467,$B260,'Grid GenerationQueue'!$AY$5:$AY$467,$C260,'Grid GenerationQueue'!$BF$5:$BF$467,"&lt;&gt;"&amp;"")</f>
        <v>0</v>
      </c>
      <c r="AG260">
        <f>SUMIFS('Grid GenerationQueue'!AH$5:AH$467,'Grid GenerationQueue'!$AX$5:$AX$467,$B260,'Grid GenerationQueue'!$AY$5:$AY$467,$C260,'Grid GenerationQueue'!$BF$5:$BF$467,"&lt;&gt;"&amp;"")</f>
        <v>0</v>
      </c>
      <c r="AH260">
        <f>SUMIFS('Grid GenerationQueue'!AI$5:AI$467,'Grid GenerationQueue'!$AX$5:$AX$467,$B260,'Grid GenerationQueue'!$AY$5:$AY$467,$C260,'Grid GenerationQueue'!$BF$5:$BF$467,"&lt;&gt;"&amp;"")</f>
        <v>0</v>
      </c>
      <c r="AI260">
        <f>SUMIFS('Grid GenerationQueue'!AJ$5:AJ$467,'Grid GenerationQueue'!$AX$5:$AX$467,$B260,'Grid GenerationQueue'!$AY$5:$AY$467,$C260,'Grid GenerationQueue'!$BF$5:$BF$467,"&lt;&gt;"&amp;"")</f>
        <v>0</v>
      </c>
      <c r="AJ260">
        <f>SUMIFS('Grid GenerationQueue'!AK$5:AK$467,'Grid GenerationQueue'!$AX$5:$AX$467,$B260,'Grid GenerationQueue'!$AY$5:$AY$467,$C260,'Grid GenerationQueue'!$BF$5:$BF$467,"&lt;&gt;"&amp;"")</f>
        <v>0</v>
      </c>
      <c r="AK260">
        <f>SUMIFS('Grid GenerationQueue'!AL$5:AL$467,'Grid GenerationQueue'!$AX$5:$AX$467,$B260,'Grid GenerationQueue'!$AY$5:$AY$467,$C260,'Grid GenerationQueue'!$BF$5:$BF$467,"&lt;&gt;"&amp;"")</f>
        <v>0</v>
      </c>
      <c r="AL260">
        <f>SUMIFS('Grid GenerationQueue'!AM$5:AM$467,'Grid GenerationQueue'!$AX$5:$AX$467,$B260,'Grid GenerationQueue'!$AY$5:$AY$467,$C260,'Grid GenerationQueue'!$BF$5:$BF$467,"&lt;&gt;"&amp;"")</f>
        <v>0</v>
      </c>
      <c r="AM260">
        <f>SUMIFS('Grid GenerationQueue'!AN$5:AN$467,'Grid GenerationQueue'!$AX$5:$AX$467,$B260,'Grid GenerationQueue'!$AY$5:$AY$467,$C260,'Grid GenerationQueue'!$BF$5:$BF$467,"&lt;&gt;"&amp;"")</f>
        <v>0</v>
      </c>
      <c r="AN260">
        <f>SUMIFS('Grid GenerationQueue'!AO$5:AO$467,'Grid GenerationQueue'!$AX$5:$AX$467,$B260,'Grid GenerationQueue'!$AY$5:$AY$467,$C260,'Grid GenerationQueue'!$BF$5:$BF$467,"&lt;&gt;"&amp;"")</f>
        <v>0</v>
      </c>
      <c r="AO260">
        <f>SUMIFS('Grid GenerationQueue'!AP$5:AP$467,'Grid GenerationQueue'!$AX$5:$AX$467,$B260,'Grid GenerationQueue'!$AY$5:$AY$467,$C260,'Grid GenerationQueue'!$BF$5:$BF$467,"&lt;&gt;"&amp;"")</f>
        <v>0</v>
      </c>
      <c r="AQ260">
        <f>SUMIFS('Grid GenerationQueue'!AE$5:AE$467,'Grid GenerationQueue'!$AX$5:$AX$467,$B260,'Grid GenerationQueue'!$AY$5:$AY$467,$C260)</f>
        <v>0</v>
      </c>
      <c r="AR260">
        <f>SUMIFS('Grid GenerationQueue'!AF$5:AF$467,'Grid GenerationQueue'!$AX$5:$AX$467,$B260,'Grid GenerationQueue'!$AY$5:$AY$467,$C260)</f>
        <v>0</v>
      </c>
      <c r="AS260">
        <f>SUMIFS('Grid GenerationQueue'!AG$5:AG$467,'Grid GenerationQueue'!$AX$5:$AX$467,$B260,'Grid GenerationQueue'!$AY$5:$AY$467,$C260)</f>
        <v>0</v>
      </c>
      <c r="AT260">
        <f>SUMIFS('Grid GenerationQueue'!AH$5:AH$467,'Grid GenerationQueue'!$AX$5:$AX$467,$B260,'Grid GenerationQueue'!$AY$5:$AY$467,$C260)</f>
        <v>0</v>
      </c>
      <c r="AU260">
        <f>SUMIFS('Grid GenerationQueue'!AI$5:AI$467,'Grid GenerationQueue'!$AX$5:$AX$467,$B260,'Grid GenerationQueue'!$AY$5:$AY$467,$C260)</f>
        <v>0</v>
      </c>
      <c r="AV260">
        <f>SUMIFS('Grid GenerationQueue'!AJ$5:AJ$467,'Grid GenerationQueue'!$AX$5:$AX$467,$B260,'Grid GenerationQueue'!$AY$5:$AY$467,$C260)</f>
        <v>0</v>
      </c>
      <c r="AW260">
        <f>SUMIFS('Grid GenerationQueue'!AK$5:AK$467,'Grid GenerationQueue'!$AX$5:$AX$467,$B260,'Grid GenerationQueue'!$AY$5:$AY$467,$C260)</f>
        <v>0</v>
      </c>
      <c r="AX260">
        <f>SUMIFS('Grid GenerationQueue'!AL$5:AL$467,'Grid GenerationQueue'!$AX$5:$AX$467,$B260,'Grid GenerationQueue'!$AY$5:$AY$467,$C260)</f>
        <v>0</v>
      </c>
      <c r="AY260">
        <f>SUMIFS('Grid GenerationQueue'!AM$5:AM$467,'Grid GenerationQueue'!$AX$5:$AX$467,$B260,'Grid GenerationQueue'!$AY$5:$AY$467,$C260)</f>
        <v>0</v>
      </c>
      <c r="AZ260">
        <f>SUMIFS('Grid GenerationQueue'!AN$5:AN$467,'Grid GenerationQueue'!$AX$5:$AX$467,$B260,'Grid GenerationQueue'!$AY$5:$AY$467,$C260)</f>
        <v>0</v>
      </c>
      <c r="BA260">
        <f>SUMIFS('Grid GenerationQueue'!AO$5:AO$467,'Grid GenerationQueue'!$AX$5:$AX$467,$B260,'Grid GenerationQueue'!$AY$5:$AY$467,$C260)</f>
        <v>0</v>
      </c>
      <c r="BB260">
        <f>SUMIFS('Grid GenerationQueue'!AP$5:AP$467,'Grid GenerationQueue'!$AX$5:$AX$467,$B260,'Grid GenerationQueue'!$AY$5:$AY$467,$C260)</f>
        <v>0</v>
      </c>
      <c r="BD260">
        <f>SUMIFS('Grid GenerationQueue'!AE$5:AE$467,'Grid GenerationQueue'!$AX$5:$AX$467,$B260,'Grid GenerationQueue'!$AY$5:$AY$467,$C260,'Grid GenerationQueue'!$BH$5:$BH$467,"Executed",'Grid GenerationQueue'!$BB$5:$BB$467,"&lt;"&amp;$BE$3)</f>
        <v>0</v>
      </c>
      <c r="BE260">
        <f>SUMIFS('Grid GenerationQueue'!AF$5:AF$467,'Grid GenerationQueue'!$AX$5:$AX$467,$B260,'Grid GenerationQueue'!$AY$5:$AY$467,$C260,'Grid GenerationQueue'!$BH$5:$BH$467,"Executed",'Grid GenerationQueue'!$BB$5:$BB$467,"&lt;"&amp;$BE$3)</f>
        <v>0</v>
      </c>
      <c r="BF260">
        <f>SUMIFS('Grid GenerationQueue'!AG$5:AG$467,'Grid GenerationQueue'!$AX$5:$AX$467,$B260,'Grid GenerationQueue'!$AY$5:$AY$467,$C260,'Grid GenerationQueue'!$BH$5:$BH$467,"Executed",'Grid GenerationQueue'!$BB$5:$BB$467,"&lt;"&amp;$BE$3)</f>
        <v>0</v>
      </c>
      <c r="BG260">
        <f>SUMIFS('Grid GenerationQueue'!AH$5:AH$467,'Grid GenerationQueue'!$AX$5:$AX$467,$B260,'Grid GenerationQueue'!$AY$5:$AY$467,$C260,'Grid GenerationQueue'!$BH$5:$BH$467,"Executed",'Grid GenerationQueue'!$BB$5:$BB$467,"&lt;"&amp;$BE$3)</f>
        <v>0</v>
      </c>
      <c r="BH260">
        <f>SUMIFS('Grid GenerationQueue'!AI$5:AI$467,'Grid GenerationQueue'!$AX$5:$AX$467,$B260,'Grid GenerationQueue'!$AY$5:$AY$467,$C260,'Grid GenerationQueue'!$BH$5:$BH$467,"Executed",'Grid GenerationQueue'!$BB$5:$BB$467,"&lt;"&amp;$BE$3)</f>
        <v>0</v>
      </c>
      <c r="BI260">
        <f>SUMIFS('Grid GenerationQueue'!AJ$5:AJ$467,'Grid GenerationQueue'!$AX$5:$AX$467,$B260,'Grid GenerationQueue'!$AY$5:$AY$467,$C260,'Grid GenerationQueue'!$BH$5:$BH$467,"Executed",'Grid GenerationQueue'!$BB$5:$BB$467,"&lt;"&amp;$BE$3)</f>
        <v>0</v>
      </c>
      <c r="BJ260">
        <f>SUMIFS('Grid GenerationQueue'!AK$5:AK$467,'Grid GenerationQueue'!$AX$5:$AX$467,$B260,'Grid GenerationQueue'!$AY$5:$AY$467,$C260,'Grid GenerationQueue'!$BH$5:$BH$467,"Executed",'Grid GenerationQueue'!$BB$5:$BB$467,"&lt;"&amp;$BE$3)</f>
        <v>0</v>
      </c>
      <c r="BK260">
        <f>SUMIFS('Grid GenerationQueue'!AL$5:AL$467,'Grid GenerationQueue'!$AX$5:$AX$467,$B260,'Grid GenerationQueue'!$AY$5:$AY$467,$C260,'Grid GenerationQueue'!$BH$5:$BH$467,"Executed",'Grid GenerationQueue'!$BB$5:$BB$467,"&lt;"&amp;$BE$3)</f>
        <v>0</v>
      </c>
      <c r="BL260">
        <f>SUMIFS('Grid GenerationQueue'!AM$5:AM$467,'Grid GenerationQueue'!$AX$5:$AX$467,$B260,'Grid GenerationQueue'!$AY$5:$AY$467,$C260,'Grid GenerationQueue'!$BH$5:$BH$467,"Executed",'Grid GenerationQueue'!$BB$5:$BB$467,"&lt;"&amp;$BE$3)</f>
        <v>0</v>
      </c>
      <c r="BM260">
        <f>SUMIFS('Grid GenerationQueue'!AN$5:AN$467,'Grid GenerationQueue'!$AX$5:$AX$467,$B260,'Grid GenerationQueue'!$AY$5:$AY$467,$C260,'Grid GenerationQueue'!$BH$5:$BH$467,"Executed",'Grid GenerationQueue'!$BB$5:$BB$467,"&lt;"&amp;$BE$3)</f>
        <v>0</v>
      </c>
      <c r="BN260">
        <f>SUMIFS('Grid GenerationQueue'!AO$5:AO$467,'Grid GenerationQueue'!$AX$5:$AX$467,$B260,'Grid GenerationQueue'!$AY$5:$AY$467,$C260,'Grid GenerationQueue'!$BH$5:$BH$467,"Executed",'Grid GenerationQueue'!$BB$5:$BB$467,"&lt;"&amp;$BE$3)</f>
        <v>0</v>
      </c>
      <c r="BO260">
        <f>SUMIFS('Grid GenerationQueue'!AP$5:AP$467,'Grid GenerationQueue'!$AX$5:$AX$467,$B260,'Grid GenerationQueue'!$AY$5:$AY$467,$C260,'Grid GenerationQueue'!$BH$5:$BH$467,"Executed",'Grid GenerationQueue'!$BB$5:$BB$467,"&lt;"&amp;$BE$3)</f>
        <v>0</v>
      </c>
      <c r="BQ260">
        <f>SUMIFS('Grid GenerationQueue'!AE$5:AE$467,'Grid GenerationQueue'!$AX$5:$AX$467,$B260,'Grid GenerationQueue'!$AY$5:$AY$467,$C260,'Grid GenerationQueue'!$BF$5:$BF$467,"&lt;&gt;"&amp;"",'Grid GenerationQueue'!$BB$5:$BB$467,"&lt;"&amp;$BE$3)</f>
        <v>0</v>
      </c>
      <c r="BR260">
        <f>SUMIFS('Grid GenerationQueue'!AF$5:AF$467,'Grid GenerationQueue'!$AX$5:$AX$467,$B260,'Grid GenerationQueue'!$AY$5:$AY$467,$C260,'Grid GenerationQueue'!$BF$5:$BF$467,"&lt;&gt;"&amp;"",'Grid GenerationQueue'!$BB$5:$BB$467,"&lt;"&amp;$BE$3)</f>
        <v>0</v>
      </c>
      <c r="BS260">
        <f>SUMIFS('Grid GenerationQueue'!AG$5:AG$467,'Grid GenerationQueue'!$AX$5:$AX$467,$B260,'Grid GenerationQueue'!$AY$5:$AY$467,$C260,'Grid GenerationQueue'!$BF$5:$BF$467,"&lt;&gt;"&amp;"",'Grid GenerationQueue'!$BB$5:$BB$467,"&lt;"&amp;$BE$3)</f>
        <v>0</v>
      </c>
      <c r="BT260">
        <f>SUMIFS('Grid GenerationQueue'!AH$5:AH$467,'Grid GenerationQueue'!$AX$5:$AX$467,$B260,'Grid GenerationQueue'!$AY$5:$AY$467,$C260,'Grid GenerationQueue'!$BF$5:$BF$467,"&lt;&gt;"&amp;"",'Grid GenerationQueue'!$BB$5:$BB$467,"&lt;"&amp;$BE$3)</f>
        <v>0</v>
      </c>
      <c r="BU260">
        <f>SUMIFS('Grid GenerationQueue'!AI$5:AI$467,'Grid GenerationQueue'!$AX$5:$AX$467,$B260,'Grid GenerationQueue'!$AY$5:$AY$467,$C260,'Grid GenerationQueue'!$BF$5:$BF$467,"&lt;&gt;"&amp;"",'Grid GenerationQueue'!$BB$5:$BB$467,"&lt;"&amp;$BE$3)</f>
        <v>0</v>
      </c>
      <c r="BV260">
        <f>SUMIFS('Grid GenerationQueue'!AJ$5:AJ$467,'Grid GenerationQueue'!$AX$5:$AX$467,$B260,'Grid GenerationQueue'!$AY$5:$AY$467,$C260,'Grid GenerationQueue'!$BF$5:$BF$467,"&lt;&gt;"&amp;"",'Grid GenerationQueue'!$BB$5:$BB$467,"&lt;"&amp;$BE$3)</f>
        <v>0</v>
      </c>
      <c r="BW260">
        <f>SUMIFS('Grid GenerationQueue'!AK$5:AK$467,'Grid GenerationQueue'!$AX$5:$AX$467,$B260,'Grid GenerationQueue'!$AY$5:$AY$467,$C260,'Grid GenerationQueue'!$BF$5:$BF$467,"&lt;&gt;"&amp;"",'Grid GenerationQueue'!$BB$5:$BB$467,"&lt;"&amp;$BE$3)</f>
        <v>0</v>
      </c>
      <c r="BX260">
        <f>SUMIFS('Grid GenerationQueue'!AL$5:AL$467,'Grid GenerationQueue'!$AX$5:$AX$467,$B260,'Grid GenerationQueue'!$AY$5:$AY$467,$C260,'Grid GenerationQueue'!$BF$5:$BF$467,"&lt;&gt;"&amp;"",'Grid GenerationQueue'!$BB$5:$BB$467,"&lt;"&amp;$BE$3)</f>
        <v>0</v>
      </c>
      <c r="BY260">
        <f>SUMIFS('Grid GenerationQueue'!AM$5:AM$467,'Grid GenerationQueue'!$AX$5:$AX$467,$B260,'Grid GenerationQueue'!$AY$5:$AY$467,$C260,'Grid GenerationQueue'!$BF$5:$BF$467,"&lt;&gt;"&amp;"",'Grid GenerationQueue'!$BB$5:$BB$467,"&lt;"&amp;$BE$3)</f>
        <v>0</v>
      </c>
      <c r="BZ260">
        <f>SUMIFS('Grid GenerationQueue'!AN$5:AN$467,'Grid GenerationQueue'!$AX$5:$AX$467,$B260,'Grid GenerationQueue'!$AY$5:$AY$467,$C260,'Grid GenerationQueue'!$BF$5:$BF$467,"&lt;&gt;"&amp;"",'Grid GenerationQueue'!$BB$5:$BB$467,"&lt;"&amp;$BE$3)</f>
        <v>0</v>
      </c>
      <c r="CA260">
        <f>SUMIFS('Grid GenerationQueue'!AO$5:AO$467,'Grid GenerationQueue'!$AX$5:$AX$467,$B260,'Grid GenerationQueue'!$AY$5:$AY$467,$C260,'Grid GenerationQueue'!$BF$5:$BF$467,"&lt;&gt;"&amp;"",'Grid GenerationQueue'!$BB$5:$BB$467,"&lt;"&amp;$BE$3)</f>
        <v>0</v>
      </c>
      <c r="CB260">
        <f>SUMIFS('Grid GenerationQueue'!AP$5:AP$467,'Grid GenerationQueue'!$AX$5:$AX$467,$B260,'Grid GenerationQueue'!$AY$5:$AY$467,$C260,'Grid GenerationQueue'!$BF$5:$BF$467,"&lt;&gt;"&amp;"",'Grid GenerationQueue'!$BB$5:$BB$467,"&lt;"&amp;$BE$3)</f>
        <v>0</v>
      </c>
      <c r="CD260">
        <f>SUMIFS('Grid GenerationQueue'!AE$5:AE$467,'Grid GenerationQueue'!$AX$5:$AX$467,$B260,'Grid GenerationQueue'!$AY$5:$AY$467,$C260,'Grid GenerationQueue'!$BB$5:$BB$467,"&lt;"&amp;$BE$3)</f>
        <v>0</v>
      </c>
      <c r="CE260">
        <f>SUMIFS('Grid GenerationQueue'!AF$5:AF$467,'Grid GenerationQueue'!$AX$5:$AX$467,$B260,'Grid GenerationQueue'!$AY$5:$AY$467,$C260,'Grid GenerationQueue'!$BB$5:$BB$467,"&lt;"&amp;$BE$3)</f>
        <v>0</v>
      </c>
      <c r="CF260">
        <f>SUMIFS('Grid GenerationQueue'!AG$5:AG$467,'Grid GenerationQueue'!$AX$5:$AX$467,$B260,'Grid GenerationQueue'!$AY$5:$AY$467,$C260,'Grid GenerationQueue'!$BB$5:$BB$467,"&lt;"&amp;$BE$3)</f>
        <v>0</v>
      </c>
      <c r="CG260">
        <f>SUMIFS('Grid GenerationQueue'!AH$5:AH$467,'Grid GenerationQueue'!$AX$5:$AX$467,$B260,'Grid GenerationQueue'!$AY$5:$AY$467,$C260,'Grid GenerationQueue'!$BB$5:$BB$467,"&lt;"&amp;$BE$3)</f>
        <v>0</v>
      </c>
      <c r="CH260">
        <f>SUMIFS('Grid GenerationQueue'!AI$5:AI$467,'Grid GenerationQueue'!$AX$5:$AX$467,$B260,'Grid GenerationQueue'!$AY$5:$AY$467,$C260,'Grid GenerationQueue'!$BB$5:$BB$467,"&lt;"&amp;$BE$3)</f>
        <v>0</v>
      </c>
      <c r="CI260">
        <f>SUMIFS('Grid GenerationQueue'!AJ$5:AJ$467,'Grid GenerationQueue'!$AX$5:$AX$467,$B260,'Grid GenerationQueue'!$AY$5:$AY$467,$C260,'Grid GenerationQueue'!$BB$5:$BB$467,"&lt;"&amp;$BE$3)</f>
        <v>0</v>
      </c>
      <c r="CJ260">
        <f>SUMIFS('Grid GenerationQueue'!AK$5:AK$467,'Grid GenerationQueue'!$AX$5:$AX$467,$B260,'Grid GenerationQueue'!$AY$5:$AY$467,$C260,'Grid GenerationQueue'!$BB$5:$BB$467,"&lt;"&amp;$BE$3)</f>
        <v>0</v>
      </c>
      <c r="CK260">
        <f>SUMIFS('Grid GenerationQueue'!AL$5:AL$467,'Grid GenerationQueue'!$AX$5:$AX$467,$B260,'Grid GenerationQueue'!$AY$5:$AY$467,$C260,'Grid GenerationQueue'!$BB$5:$BB$467,"&lt;"&amp;$BE$3)</f>
        <v>0</v>
      </c>
      <c r="CL260">
        <f>SUMIFS('Grid GenerationQueue'!AM$5:AM$467,'Grid GenerationQueue'!$AX$5:$AX$467,$B260,'Grid GenerationQueue'!$AY$5:$AY$467,$C260,'Grid GenerationQueue'!$BB$5:$BB$467,"&lt;"&amp;$BE$3)</f>
        <v>0</v>
      </c>
      <c r="CM260">
        <f>SUMIFS('Grid GenerationQueue'!AN$5:AN$467,'Grid GenerationQueue'!$AX$5:$AX$467,$B260,'Grid GenerationQueue'!$AY$5:$AY$467,$C260,'Grid GenerationQueue'!$BB$5:$BB$467,"&lt;"&amp;$BE$3)</f>
        <v>0</v>
      </c>
      <c r="CN260">
        <f>SUMIFS('Grid GenerationQueue'!AO$5:AO$467,'Grid GenerationQueue'!$AX$5:$AX$467,$B260,'Grid GenerationQueue'!$AY$5:$AY$467,$C260,'Grid GenerationQueue'!$BB$5:$BB$467,"&lt;"&amp;$BE$3)</f>
        <v>0</v>
      </c>
      <c r="CO260">
        <f>SUMIFS('Grid GenerationQueue'!AP$5:AP$467,'Grid GenerationQueue'!$AX$5:$AX$467,$B260,'Grid GenerationQueue'!$AY$5:$AY$467,$C260,'Grid GenerationQueue'!$BB$5:$BB$467,"&lt;"&amp;$BE$3)</f>
        <v>0</v>
      </c>
    </row>
    <row r="261" spans="1:93" x14ac:dyDescent="0.35">
      <c r="A261" t="s">
        <v>4653</v>
      </c>
      <c r="B261" t="s">
        <v>4760</v>
      </c>
      <c r="C261">
        <v>115</v>
      </c>
      <c r="D261">
        <f>SUMIFS('Grid GenerationQueue'!AE$5:AE$467,'Grid GenerationQueue'!$AX$5:$AX$467,$B261,'Grid GenerationQueue'!$AY$5:$AY$467,$C261,'Grid GenerationQueue'!$BI$5:$BI$467,"&lt;4")</f>
        <v>0</v>
      </c>
      <c r="E261">
        <f>SUMIFS('Grid GenerationQueue'!AF$5:AF$467,'Grid GenerationQueue'!$AX$5:$AX$467,$B261,'Grid GenerationQueue'!$AY$5:$AY$467,$C261,'Grid GenerationQueue'!$BI$5:$BI$467,"&lt;4")</f>
        <v>0</v>
      </c>
      <c r="F261">
        <f>SUMIFS('Grid GenerationQueue'!AG$5:AG$467,'Grid GenerationQueue'!$AX$5:$AX$467,$B261,'Grid GenerationQueue'!$AY$5:$AY$467,$C261,'Grid GenerationQueue'!$BI$5:$BI$467,"&lt;4")</f>
        <v>0</v>
      </c>
      <c r="G261">
        <f>SUMIFS('Grid GenerationQueue'!AH$5:AH$467,'Grid GenerationQueue'!$AX$5:$AX$467,$B261,'Grid GenerationQueue'!$AY$5:$AY$467,$C261,'Grid GenerationQueue'!$BI$5:$BI$467,"&lt;4")</f>
        <v>0</v>
      </c>
      <c r="H261">
        <f>SUMIFS('Grid GenerationQueue'!AI$5:AI$467,'Grid GenerationQueue'!$AX$5:$AX$467,$B261,'Grid GenerationQueue'!$AY$5:$AY$467,$C261,'Grid GenerationQueue'!$BI$5:$BI$467,"&lt;4")</f>
        <v>0</v>
      </c>
      <c r="I261">
        <f>SUMIFS('Grid GenerationQueue'!AJ$5:AJ$467,'Grid GenerationQueue'!$AX$5:$AX$467,$B261,'Grid GenerationQueue'!$AY$5:$AY$467,$C261,'Grid GenerationQueue'!$BI$5:$BI$467,"&lt;4")</f>
        <v>0</v>
      </c>
      <c r="J261">
        <f>SUMIFS('Grid GenerationQueue'!AK$5:AK$467,'Grid GenerationQueue'!$AX$5:$AX$467,$B261,'Grid GenerationQueue'!$AY$5:$AY$467,$C261,'Grid GenerationQueue'!$BI$5:$BI$467,"&lt;4")</f>
        <v>0</v>
      </c>
      <c r="K261">
        <f>SUMIFS('Grid GenerationQueue'!AL$5:AL$467,'Grid GenerationQueue'!$AX$5:$AX$467,$B261,'Grid GenerationQueue'!$AY$5:$AY$467,$C261,'Grid GenerationQueue'!$BI$5:$BI$467,"&lt;4")</f>
        <v>0</v>
      </c>
      <c r="L261">
        <f>SUMIFS('Grid GenerationQueue'!AM$5:AM$467,'Grid GenerationQueue'!$AX$5:$AX$467,$B261,'Grid GenerationQueue'!$AY$5:$AY$467,$C261,'Grid GenerationQueue'!$BI$5:$BI$467,"&lt;4")</f>
        <v>0</v>
      </c>
      <c r="M261">
        <f>SUMIFS('Grid GenerationQueue'!AN$5:AN$467,'Grid GenerationQueue'!$AX$5:$AX$467,$B261,'Grid GenerationQueue'!$AY$5:$AY$467,$C261,'Grid GenerationQueue'!$BI$5:$BI$467,"&lt;4")</f>
        <v>0</v>
      </c>
      <c r="N261">
        <f>SUMIFS('Grid GenerationQueue'!AO$5:AO$467,'Grid GenerationQueue'!$AX$5:$AX$467,$B261,'Grid GenerationQueue'!$AY$5:$AY$467,$C261,'Grid GenerationQueue'!$BI$5:$BI$467,"&lt;4")</f>
        <v>0</v>
      </c>
      <c r="O261">
        <f>SUMIFS('Grid GenerationQueue'!AP$5:AP$467,'Grid GenerationQueue'!$AX$5:$AX$467,$B261,'Grid GenerationQueue'!$AY$5:$AY$467,$C261,'Grid GenerationQueue'!$BI$5:$BI$467,"&lt;4")</f>
        <v>0</v>
      </c>
      <c r="Q261">
        <f>SUMIFS('Grid GenerationQueue'!AE$5:AE$467,'Grid GenerationQueue'!$AX$5:$AX$467,$B261,'Grid GenerationQueue'!$AY$5:$AY$467,$C261,'Grid GenerationQueue'!$BH$5:$BH$467,"Executed")</f>
        <v>0</v>
      </c>
      <c r="R261">
        <f>SUMIFS('Grid GenerationQueue'!AF$5:AF$467,'Grid GenerationQueue'!$AX$5:$AX$467,$B261,'Grid GenerationQueue'!$AY$5:$AY$467,$C261,'Grid GenerationQueue'!$BH$5:$BH$467,"Executed")</f>
        <v>0</v>
      </c>
      <c r="S261">
        <f>SUMIFS('Grid GenerationQueue'!AG$5:AG$467,'Grid GenerationQueue'!$AX$5:$AX$467,$B261,'Grid GenerationQueue'!$AY$5:$AY$467,$C261,'Grid GenerationQueue'!$BH$5:$BH$467,"Executed")</f>
        <v>0</v>
      </c>
      <c r="T261">
        <f>SUMIFS('Grid GenerationQueue'!AH$5:AH$467,'Grid GenerationQueue'!$AX$5:$AX$467,$B261,'Grid GenerationQueue'!$AY$5:$AY$467,$C261,'Grid GenerationQueue'!$BH$5:$BH$467,"Executed")</f>
        <v>0</v>
      </c>
      <c r="U261">
        <f>SUMIFS('Grid GenerationQueue'!AI$5:AI$467,'Grid GenerationQueue'!$AX$5:$AX$467,$B261,'Grid GenerationQueue'!$AY$5:$AY$467,$C261,'Grid GenerationQueue'!$BH$5:$BH$467,"Executed")</f>
        <v>0</v>
      </c>
      <c r="V261">
        <f>SUMIFS('Grid GenerationQueue'!AJ$5:AJ$467,'Grid GenerationQueue'!$AX$5:$AX$467,$B261,'Grid GenerationQueue'!$AY$5:$AY$467,$C261,'Grid GenerationQueue'!$BH$5:$BH$467,"Executed")</f>
        <v>0</v>
      </c>
      <c r="W261">
        <f>SUMIFS('Grid GenerationQueue'!AK$5:AK$467,'Grid GenerationQueue'!$AX$5:$AX$467,$B261,'Grid GenerationQueue'!$AY$5:$AY$467,$C261,'Grid GenerationQueue'!$BH$5:$BH$467,"Executed")</f>
        <v>0</v>
      </c>
      <c r="X261">
        <f>SUMIFS('Grid GenerationQueue'!AL$5:AL$467,'Grid GenerationQueue'!$AX$5:$AX$467,$B261,'Grid GenerationQueue'!$AY$5:$AY$467,$C261,'Grid GenerationQueue'!$BH$5:$BH$467,"Executed")</f>
        <v>0</v>
      </c>
      <c r="Y261">
        <f>SUMIFS('Grid GenerationQueue'!AM$5:AM$467,'Grid GenerationQueue'!$AX$5:$AX$467,$B261,'Grid GenerationQueue'!$AY$5:$AY$467,$C261,'Grid GenerationQueue'!$BH$5:$BH$467,"Executed")</f>
        <v>0</v>
      </c>
      <c r="Z261">
        <f>SUMIFS('Grid GenerationQueue'!AN$5:AN$467,'Grid GenerationQueue'!$AX$5:$AX$467,$B261,'Grid GenerationQueue'!$AY$5:$AY$467,$C261,'Grid GenerationQueue'!$BH$5:$BH$467,"Executed")</f>
        <v>0</v>
      </c>
      <c r="AA261">
        <f>SUMIFS('Grid GenerationQueue'!AO$5:AO$467,'Grid GenerationQueue'!$AX$5:$AX$467,$B261,'Grid GenerationQueue'!$AY$5:$AY$467,$C261,'Grid GenerationQueue'!$BH$5:$BH$467,"Executed")</f>
        <v>0</v>
      </c>
      <c r="AB261">
        <f>SUMIFS('Grid GenerationQueue'!AP$5:AP$467,'Grid GenerationQueue'!$AX$5:$AX$467,$B261,'Grid GenerationQueue'!$AY$5:$AY$467,$C261,'Grid GenerationQueue'!$BH$5:$BH$467,"Executed")</f>
        <v>0</v>
      </c>
      <c r="AD261">
        <f>SUMIFS('Grid GenerationQueue'!AE$5:AE$467,'Grid GenerationQueue'!$AX$5:$AX$467,$B261,'Grid GenerationQueue'!$AY$5:$AY$467,$C261,'Grid GenerationQueue'!$BF$5:$BF$467,"&lt;&gt;"&amp;"")</f>
        <v>0</v>
      </c>
      <c r="AE261">
        <f>SUMIFS('Grid GenerationQueue'!AF$5:AF$467,'Grid GenerationQueue'!$AX$5:$AX$467,$B261,'Grid GenerationQueue'!$AY$5:$AY$467,$C261,'Grid GenerationQueue'!$BF$5:$BF$467,"&lt;&gt;"&amp;"")</f>
        <v>0</v>
      </c>
      <c r="AF261">
        <f>SUMIFS('Grid GenerationQueue'!AG$5:AG$467,'Grid GenerationQueue'!$AX$5:$AX$467,$B261,'Grid GenerationQueue'!$AY$5:$AY$467,$C261,'Grid GenerationQueue'!$BF$5:$BF$467,"&lt;&gt;"&amp;"")</f>
        <v>0</v>
      </c>
      <c r="AG261">
        <f>SUMIFS('Grid GenerationQueue'!AH$5:AH$467,'Grid GenerationQueue'!$AX$5:$AX$467,$B261,'Grid GenerationQueue'!$AY$5:$AY$467,$C261,'Grid GenerationQueue'!$BF$5:$BF$467,"&lt;&gt;"&amp;"")</f>
        <v>0</v>
      </c>
      <c r="AH261">
        <f>SUMIFS('Grid GenerationQueue'!AI$5:AI$467,'Grid GenerationQueue'!$AX$5:$AX$467,$B261,'Grid GenerationQueue'!$AY$5:$AY$467,$C261,'Grid GenerationQueue'!$BF$5:$BF$467,"&lt;&gt;"&amp;"")</f>
        <v>0</v>
      </c>
      <c r="AI261">
        <f>SUMIFS('Grid GenerationQueue'!AJ$5:AJ$467,'Grid GenerationQueue'!$AX$5:$AX$467,$B261,'Grid GenerationQueue'!$AY$5:$AY$467,$C261,'Grid GenerationQueue'!$BF$5:$BF$467,"&lt;&gt;"&amp;"")</f>
        <v>0</v>
      </c>
      <c r="AJ261">
        <f>SUMIFS('Grid GenerationQueue'!AK$5:AK$467,'Grid GenerationQueue'!$AX$5:$AX$467,$B261,'Grid GenerationQueue'!$AY$5:$AY$467,$C261,'Grid GenerationQueue'!$BF$5:$BF$467,"&lt;&gt;"&amp;"")</f>
        <v>0</v>
      </c>
      <c r="AK261">
        <f>SUMIFS('Grid GenerationQueue'!AL$5:AL$467,'Grid GenerationQueue'!$AX$5:$AX$467,$B261,'Grid GenerationQueue'!$AY$5:$AY$467,$C261,'Grid GenerationQueue'!$BF$5:$BF$467,"&lt;&gt;"&amp;"")</f>
        <v>0</v>
      </c>
      <c r="AL261">
        <f>SUMIFS('Grid GenerationQueue'!AM$5:AM$467,'Grid GenerationQueue'!$AX$5:$AX$467,$B261,'Grid GenerationQueue'!$AY$5:$AY$467,$C261,'Grid GenerationQueue'!$BF$5:$BF$467,"&lt;&gt;"&amp;"")</f>
        <v>0</v>
      </c>
      <c r="AM261">
        <f>SUMIFS('Grid GenerationQueue'!AN$5:AN$467,'Grid GenerationQueue'!$AX$5:$AX$467,$B261,'Grid GenerationQueue'!$AY$5:$AY$467,$C261,'Grid GenerationQueue'!$BF$5:$BF$467,"&lt;&gt;"&amp;"")</f>
        <v>0</v>
      </c>
      <c r="AN261">
        <f>SUMIFS('Grid GenerationQueue'!AO$5:AO$467,'Grid GenerationQueue'!$AX$5:$AX$467,$B261,'Grid GenerationQueue'!$AY$5:$AY$467,$C261,'Grid GenerationQueue'!$BF$5:$BF$467,"&lt;&gt;"&amp;"")</f>
        <v>0</v>
      </c>
      <c r="AO261">
        <f>SUMIFS('Grid GenerationQueue'!AP$5:AP$467,'Grid GenerationQueue'!$AX$5:$AX$467,$B261,'Grid GenerationQueue'!$AY$5:$AY$467,$C261,'Grid GenerationQueue'!$BF$5:$BF$467,"&lt;&gt;"&amp;"")</f>
        <v>0</v>
      </c>
      <c r="AQ261">
        <f>SUMIFS('Grid GenerationQueue'!AE$5:AE$467,'Grid GenerationQueue'!$AX$5:$AX$467,$B261,'Grid GenerationQueue'!$AY$5:$AY$467,$C261)</f>
        <v>0</v>
      </c>
      <c r="AR261">
        <f>SUMIFS('Grid GenerationQueue'!AF$5:AF$467,'Grid GenerationQueue'!$AX$5:$AX$467,$B261,'Grid GenerationQueue'!$AY$5:$AY$467,$C261)</f>
        <v>0</v>
      </c>
      <c r="AS261">
        <f>SUMIFS('Grid GenerationQueue'!AG$5:AG$467,'Grid GenerationQueue'!$AX$5:$AX$467,$B261,'Grid GenerationQueue'!$AY$5:$AY$467,$C261)</f>
        <v>0</v>
      </c>
      <c r="AT261">
        <f>SUMIFS('Grid GenerationQueue'!AH$5:AH$467,'Grid GenerationQueue'!$AX$5:$AX$467,$B261,'Grid GenerationQueue'!$AY$5:$AY$467,$C261)</f>
        <v>0</v>
      </c>
      <c r="AU261">
        <f>SUMIFS('Grid GenerationQueue'!AI$5:AI$467,'Grid GenerationQueue'!$AX$5:$AX$467,$B261,'Grid GenerationQueue'!$AY$5:$AY$467,$C261)</f>
        <v>0</v>
      </c>
      <c r="AV261">
        <f>SUMIFS('Grid GenerationQueue'!AJ$5:AJ$467,'Grid GenerationQueue'!$AX$5:$AX$467,$B261,'Grid GenerationQueue'!$AY$5:$AY$467,$C261)</f>
        <v>0</v>
      </c>
      <c r="AW261">
        <f>SUMIFS('Grid GenerationQueue'!AK$5:AK$467,'Grid GenerationQueue'!$AX$5:$AX$467,$B261,'Grid GenerationQueue'!$AY$5:$AY$467,$C261)</f>
        <v>0</v>
      </c>
      <c r="AX261">
        <f>SUMIFS('Grid GenerationQueue'!AL$5:AL$467,'Grid GenerationQueue'!$AX$5:$AX$467,$B261,'Grid GenerationQueue'!$AY$5:$AY$467,$C261)</f>
        <v>0</v>
      </c>
      <c r="AY261">
        <f>SUMIFS('Grid GenerationQueue'!AM$5:AM$467,'Grid GenerationQueue'!$AX$5:$AX$467,$B261,'Grid GenerationQueue'!$AY$5:$AY$467,$C261)</f>
        <v>0</v>
      </c>
      <c r="AZ261">
        <f>SUMIFS('Grid GenerationQueue'!AN$5:AN$467,'Grid GenerationQueue'!$AX$5:$AX$467,$B261,'Grid GenerationQueue'!$AY$5:$AY$467,$C261)</f>
        <v>0</v>
      </c>
      <c r="BA261">
        <f>SUMIFS('Grid GenerationQueue'!AO$5:AO$467,'Grid GenerationQueue'!$AX$5:$AX$467,$B261,'Grid GenerationQueue'!$AY$5:$AY$467,$C261)</f>
        <v>0</v>
      </c>
      <c r="BB261">
        <f>SUMIFS('Grid GenerationQueue'!AP$5:AP$467,'Grid GenerationQueue'!$AX$5:$AX$467,$B261,'Grid GenerationQueue'!$AY$5:$AY$467,$C261)</f>
        <v>0</v>
      </c>
      <c r="BD261">
        <f>SUMIFS('Grid GenerationQueue'!AE$5:AE$467,'Grid GenerationQueue'!$AX$5:$AX$467,$B261,'Grid GenerationQueue'!$AY$5:$AY$467,$C261,'Grid GenerationQueue'!$BH$5:$BH$467,"Executed",'Grid GenerationQueue'!$BB$5:$BB$467,"&lt;"&amp;$BE$3)</f>
        <v>0</v>
      </c>
      <c r="BE261">
        <f>SUMIFS('Grid GenerationQueue'!AF$5:AF$467,'Grid GenerationQueue'!$AX$5:$AX$467,$B261,'Grid GenerationQueue'!$AY$5:$AY$467,$C261,'Grid GenerationQueue'!$BH$5:$BH$467,"Executed",'Grid GenerationQueue'!$BB$5:$BB$467,"&lt;"&amp;$BE$3)</f>
        <v>0</v>
      </c>
      <c r="BF261">
        <f>SUMIFS('Grid GenerationQueue'!AG$5:AG$467,'Grid GenerationQueue'!$AX$5:$AX$467,$B261,'Grid GenerationQueue'!$AY$5:$AY$467,$C261,'Grid GenerationQueue'!$BH$5:$BH$467,"Executed",'Grid GenerationQueue'!$BB$5:$BB$467,"&lt;"&amp;$BE$3)</f>
        <v>0</v>
      </c>
      <c r="BG261">
        <f>SUMIFS('Grid GenerationQueue'!AH$5:AH$467,'Grid GenerationQueue'!$AX$5:$AX$467,$B261,'Grid GenerationQueue'!$AY$5:$AY$467,$C261,'Grid GenerationQueue'!$BH$5:$BH$467,"Executed",'Grid GenerationQueue'!$BB$5:$BB$467,"&lt;"&amp;$BE$3)</f>
        <v>0</v>
      </c>
      <c r="BH261">
        <f>SUMIFS('Grid GenerationQueue'!AI$5:AI$467,'Grid GenerationQueue'!$AX$5:$AX$467,$B261,'Grid GenerationQueue'!$AY$5:$AY$467,$C261,'Grid GenerationQueue'!$BH$5:$BH$467,"Executed",'Grid GenerationQueue'!$BB$5:$BB$467,"&lt;"&amp;$BE$3)</f>
        <v>0</v>
      </c>
      <c r="BI261">
        <f>SUMIFS('Grid GenerationQueue'!AJ$5:AJ$467,'Grid GenerationQueue'!$AX$5:$AX$467,$B261,'Grid GenerationQueue'!$AY$5:$AY$467,$C261,'Grid GenerationQueue'!$BH$5:$BH$467,"Executed",'Grid GenerationQueue'!$BB$5:$BB$467,"&lt;"&amp;$BE$3)</f>
        <v>0</v>
      </c>
      <c r="BJ261">
        <f>SUMIFS('Grid GenerationQueue'!AK$5:AK$467,'Grid GenerationQueue'!$AX$5:$AX$467,$B261,'Grid GenerationQueue'!$AY$5:$AY$467,$C261,'Grid GenerationQueue'!$BH$5:$BH$467,"Executed",'Grid GenerationQueue'!$BB$5:$BB$467,"&lt;"&amp;$BE$3)</f>
        <v>0</v>
      </c>
      <c r="BK261">
        <f>SUMIFS('Grid GenerationQueue'!AL$5:AL$467,'Grid GenerationQueue'!$AX$5:$AX$467,$B261,'Grid GenerationQueue'!$AY$5:$AY$467,$C261,'Grid GenerationQueue'!$BH$5:$BH$467,"Executed",'Grid GenerationQueue'!$BB$5:$BB$467,"&lt;"&amp;$BE$3)</f>
        <v>0</v>
      </c>
      <c r="BL261">
        <f>SUMIFS('Grid GenerationQueue'!AM$5:AM$467,'Grid GenerationQueue'!$AX$5:$AX$467,$B261,'Grid GenerationQueue'!$AY$5:$AY$467,$C261,'Grid GenerationQueue'!$BH$5:$BH$467,"Executed",'Grid GenerationQueue'!$BB$5:$BB$467,"&lt;"&amp;$BE$3)</f>
        <v>0</v>
      </c>
      <c r="BM261">
        <f>SUMIFS('Grid GenerationQueue'!AN$5:AN$467,'Grid GenerationQueue'!$AX$5:$AX$467,$B261,'Grid GenerationQueue'!$AY$5:$AY$467,$C261,'Grid GenerationQueue'!$BH$5:$BH$467,"Executed",'Grid GenerationQueue'!$BB$5:$BB$467,"&lt;"&amp;$BE$3)</f>
        <v>0</v>
      </c>
      <c r="BN261">
        <f>SUMIFS('Grid GenerationQueue'!AO$5:AO$467,'Grid GenerationQueue'!$AX$5:$AX$467,$B261,'Grid GenerationQueue'!$AY$5:$AY$467,$C261,'Grid GenerationQueue'!$BH$5:$BH$467,"Executed",'Grid GenerationQueue'!$BB$5:$BB$467,"&lt;"&amp;$BE$3)</f>
        <v>0</v>
      </c>
      <c r="BO261">
        <f>SUMIFS('Grid GenerationQueue'!AP$5:AP$467,'Grid GenerationQueue'!$AX$5:$AX$467,$B261,'Grid GenerationQueue'!$AY$5:$AY$467,$C261,'Grid GenerationQueue'!$BH$5:$BH$467,"Executed",'Grid GenerationQueue'!$BB$5:$BB$467,"&lt;"&amp;$BE$3)</f>
        <v>0</v>
      </c>
      <c r="BQ261">
        <f>SUMIFS('Grid GenerationQueue'!AE$5:AE$467,'Grid GenerationQueue'!$AX$5:$AX$467,$B261,'Grid GenerationQueue'!$AY$5:$AY$467,$C261,'Grid GenerationQueue'!$BF$5:$BF$467,"&lt;&gt;"&amp;"",'Grid GenerationQueue'!$BB$5:$BB$467,"&lt;"&amp;$BE$3)</f>
        <v>0</v>
      </c>
      <c r="BR261">
        <f>SUMIFS('Grid GenerationQueue'!AF$5:AF$467,'Grid GenerationQueue'!$AX$5:$AX$467,$B261,'Grid GenerationQueue'!$AY$5:$AY$467,$C261,'Grid GenerationQueue'!$BF$5:$BF$467,"&lt;&gt;"&amp;"",'Grid GenerationQueue'!$BB$5:$BB$467,"&lt;"&amp;$BE$3)</f>
        <v>0</v>
      </c>
      <c r="BS261">
        <f>SUMIFS('Grid GenerationQueue'!AG$5:AG$467,'Grid GenerationQueue'!$AX$5:$AX$467,$B261,'Grid GenerationQueue'!$AY$5:$AY$467,$C261,'Grid GenerationQueue'!$BF$5:$BF$467,"&lt;&gt;"&amp;"",'Grid GenerationQueue'!$BB$5:$BB$467,"&lt;"&amp;$BE$3)</f>
        <v>0</v>
      </c>
      <c r="BT261">
        <f>SUMIFS('Grid GenerationQueue'!AH$5:AH$467,'Grid GenerationQueue'!$AX$5:$AX$467,$B261,'Grid GenerationQueue'!$AY$5:$AY$467,$C261,'Grid GenerationQueue'!$BF$5:$BF$467,"&lt;&gt;"&amp;"",'Grid GenerationQueue'!$BB$5:$BB$467,"&lt;"&amp;$BE$3)</f>
        <v>0</v>
      </c>
      <c r="BU261">
        <f>SUMIFS('Grid GenerationQueue'!AI$5:AI$467,'Grid GenerationQueue'!$AX$5:$AX$467,$B261,'Grid GenerationQueue'!$AY$5:$AY$467,$C261,'Grid GenerationQueue'!$BF$5:$BF$467,"&lt;&gt;"&amp;"",'Grid GenerationQueue'!$BB$5:$BB$467,"&lt;"&amp;$BE$3)</f>
        <v>0</v>
      </c>
      <c r="BV261">
        <f>SUMIFS('Grid GenerationQueue'!AJ$5:AJ$467,'Grid GenerationQueue'!$AX$5:$AX$467,$B261,'Grid GenerationQueue'!$AY$5:$AY$467,$C261,'Grid GenerationQueue'!$BF$5:$BF$467,"&lt;&gt;"&amp;"",'Grid GenerationQueue'!$BB$5:$BB$467,"&lt;"&amp;$BE$3)</f>
        <v>0</v>
      </c>
      <c r="BW261">
        <f>SUMIFS('Grid GenerationQueue'!AK$5:AK$467,'Grid GenerationQueue'!$AX$5:$AX$467,$B261,'Grid GenerationQueue'!$AY$5:$AY$467,$C261,'Grid GenerationQueue'!$BF$5:$BF$467,"&lt;&gt;"&amp;"",'Grid GenerationQueue'!$BB$5:$BB$467,"&lt;"&amp;$BE$3)</f>
        <v>0</v>
      </c>
      <c r="BX261">
        <f>SUMIFS('Grid GenerationQueue'!AL$5:AL$467,'Grid GenerationQueue'!$AX$5:$AX$467,$B261,'Grid GenerationQueue'!$AY$5:$AY$467,$C261,'Grid GenerationQueue'!$BF$5:$BF$467,"&lt;&gt;"&amp;"",'Grid GenerationQueue'!$BB$5:$BB$467,"&lt;"&amp;$BE$3)</f>
        <v>0</v>
      </c>
      <c r="BY261">
        <f>SUMIFS('Grid GenerationQueue'!AM$5:AM$467,'Grid GenerationQueue'!$AX$5:$AX$467,$B261,'Grid GenerationQueue'!$AY$5:$AY$467,$C261,'Grid GenerationQueue'!$BF$5:$BF$467,"&lt;&gt;"&amp;"",'Grid GenerationQueue'!$BB$5:$BB$467,"&lt;"&amp;$BE$3)</f>
        <v>0</v>
      </c>
      <c r="BZ261">
        <f>SUMIFS('Grid GenerationQueue'!AN$5:AN$467,'Grid GenerationQueue'!$AX$5:$AX$467,$B261,'Grid GenerationQueue'!$AY$5:$AY$467,$C261,'Grid GenerationQueue'!$BF$5:$BF$467,"&lt;&gt;"&amp;"",'Grid GenerationQueue'!$BB$5:$BB$467,"&lt;"&amp;$BE$3)</f>
        <v>0</v>
      </c>
      <c r="CA261">
        <f>SUMIFS('Grid GenerationQueue'!AO$5:AO$467,'Grid GenerationQueue'!$AX$5:$AX$467,$B261,'Grid GenerationQueue'!$AY$5:$AY$467,$C261,'Grid GenerationQueue'!$BF$5:$BF$467,"&lt;&gt;"&amp;"",'Grid GenerationQueue'!$BB$5:$BB$467,"&lt;"&amp;$BE$3)</f>
        <v>0</v>
      </c>
      <c r="CB261">
        <f>SUMIFS('Grid GenerationQueue'!AP$5:AP$467,'Grid GenerationQueue'!$AX$5:$AX$467,$B261,'Grid GenerationQueue'!$AY$5:$AY$467,$C261,'Grid GenerationQueue'!$BF$5:$BF$467,"&lt;&gt;"&amp;"",'Grid GenerationQueue'!$BB$5:$BB$467,"&lt;"&amp;$BE$3)</f>
        <v>0</v>
      </c>
      <c r="CD261">
        <f>SUMIFS('Grid GenerationQueue'!AE$5:AE$467,'Grid GenerationQueue'!$AX$5:$AX$467,$B261,'Grid GenerationQueue'!$AY$5:$AY$467,$C261,'Grid GenerationQueue'!$BB$5:$BB$467,"&lt;"&amp;$BE$3)</f>
        <v>0</v>
      </c>
      <c r="CE261">
        <f>SUMIFS('Grid GenerationQueue'!AF$5:AF$467,'Grid GenerationQueue'!$AX$5:$AX$467,$B261,'Grid GenerationQueue'!$AY$5:$AY$467,$C261,'Grid GenerationQueue'!$BB$5:$BB$467,"&lt;"&amp;$BE$3)</f>
        <v>0</v>
      </c>
      <c r="CF261">
        <f>SUMIFS('Grid GenerationQueue'!AG$5:AG$467,'Grid GenerationQueue'!$AX$5:$AX$467,$B261,'Grid GenerationQueue'!$AY$5:$AY$467,$C261,'Grid GenerationQueue'!$BB$5:$BB$467,"&lt;"&amp;$BE$3)</f>
        <v>0</v>
      </c>
      <c r="CG261">
        <f>SUMIFS('Grid GenerationQueue'!AH$5:AH$467,'Grid GenerationQueue'!$AX$5:$AX$467,$B261,'Grid GenerationQueue'!$AY$5:$AY$467,$C261,'Grid GenerationQueue'!$BB$5:$BB$467,"&lt;"&amp;$BE$3)</f>
        <v>0</v>
      </c>
      <c r="CH261">
        <f>SUMIFS('Grid GenerationQueue'!AI$5:AI$467,'Grid GenerationQueue'!$AX$5:$AX$467,$B261,'Grid GenerationQueue'!$AY$5:$AY$467,$C261,'Grid GenerationQueue'!$BB$5:$BB$467,"&lt;"&amp;$BE$3)</f>
        <v>0</v>
      </c>
      <c r="CI261">
        <f>SUMIFS('Grid GenerationQueue'!AJ$5:AJ$467,'Grid GenerationQueue'!$AX$5:$AX$467,$B261,'Grid GenerationQueue'!$AY$5:$AY$467,$C261,'Grid GenerationQueue'!$BB$5:$BB$467,"&lt;"&amp;$BE$3)</f>
        <v>0</v>
      </c>
      <c r="CJ261">
        <f>SUMIFS('Grid GenerationQueue'!AK$5:AK$467,'Grid GenerationQueue'!$AX$5:$AX$467,$B261,'Grid GenerationQueue'!$AY$5:$AY$467,$C261,'Grid GenerationQueue'!$BB$5:$BB$467,"&lt;"&amp;$BE$3)</f>
        <v>0</v>
      </c>
      <c r="CK261">
        <f>SUMIFS('Grid GenerationQueue'!AL$5:AL$467,'Grid GenerationQueue'!$AX$5:$AX$467,$B261,'Grid GenerationQueue'!$AY$5:$AY$467,$C261,'Grid GenerationQueue'!$BB$5:$BB$467,"&lt;"&amp;$BE$3)</f>
        <v>0</v>
      </c>
      <c r="CL261">
        <f>SUMIFS('Grid GenerationQueue'!AM$5:AM$467,'Grid GenerationQueue'!$AX$5:$AX$467,$B261,'Grid GenerationQueue'!$AY$5:$AY$467,$C261,'Grid GenerationQueue'!$BB$5:$BB$467,"&lt;"&amp;$BE$3)</f>
        <v>0</v>
      </c>
      <c r="CM261">
        <f>SUMIFS('Grid GenerationQueue'!AN$5:AN$467,'Grid GenerationQueue'!$AX$5:$AX$467,$B261,'Grid GenerationQueue'!$AY$5:$AY$467,$C261,'Grid GenerationQueue'!$BB$5:$BB$467,"&lt;"&amp;$BE$3)</f>
        <v>0</v>
      </c>
      <c r="CN261">
        <f>SUMIFS('Grid GenerationQueue'!AO$5:AO$467,'Grid GenerationQueue'!$AX$5:$AX$467,$B261,'Grid GenerationQueue'!$AY$5:$AY$467,$C261,'Grid GenerationQueue'!$BB$5:$BB$467,"&lt;"&amp;$BE$3)</f>
        <v>0</v>
      </c>
      <c r="CO261">
        <f>SUMIFS('Grid GenerationQueue'!AP$5:AP$467,'Grid GenerationQueue'!$AX$5:$AX$467,$B261,'Grid GenerationQueue'!$AY$5:$AY$467,$C261,'Grid GenerationQueue'!$BB$5:$BB$467,"&lt;"&amp;$BE$3)</f>
        <v>0</v>
      </c>
    </row>
    <row r="262" spans="1:93" x14ac:dyDescent="0.35">
      <c r="A262" t="s">
        <v>4651</v>
      </c>
      <c r="B262" t="s">
        <v>4469</v>
      </c>
      <c r="C262">
        <v>115</v>
      </c>
      <c r="D262">
        <f>SUMIFS('Grid GenerationQueue'!AE$5:AE$467,'Grid GenerationQueue'!$AX$5:$AX$467,$B262,'Grid GenerationQueue'!$AY$5:$AY$467,$C262,'Grid GenerationQueue'!$BI$5:$BI$467,"&lt;4")</f>
        <v>0</v>
      </c>
      <c r="E262">
        <f>SUMIFS('Grid GenerationQueue'!AF$5:AF$467,'Grid GenerationQueue'!$AX$5:$AX$467,$B262,'Grid GenerationQueue'!$AY$5:$AY$467,$C262,'Grid GenerationQueue'!$BI$5:$BI$467,"&lt;4")</f>
        <v>0</v>
      </c>
      <c r="F262">
        <f>SUMIFS('Grid GenerationQueue'!AG$5:AG$467,'Grid GenerationQueue'!$AX$5:$AX$467,$B262,'Grid GenerationQueue'!$AY$5:$AY$467,$C262,'Grid GenerationQueue'!$BI$5:$BI$467,"&lt;4")</f>
        <v>0</v>
      </c>
      <c r="G262">
        <f>SUMIFS('Grid GenerationQueue'!AH$5:AH$467,'Grid GenerationQueue'!$AX$5:$AX$467,$B262,'Grid GenerationQueue'!$AY$5:$AY$467,$C262,'Grid GenerationQueue'!$BI$5:$BI$467,"&lt;4")</f>
        <v>0</v>
      </c>
      <c r="H262">
        <f>SUMIFS('Grid GenerationQueue'!AI$5:AI$467,'Grid GenerationQueue'!$AX$5:$AX$467,$B262,'Grid GenerationQueue'!$AY$5:$AY$467,$C262,'Grid GenerationQueue'!$BI$5:$BI$467,"&lt;4")</f>
        <v>0</v>
      </c>
      <c r="I262">
        <f>SUMIFS('Grid GenerationQueue'!AJ$5:AJ$467,'Grid GenerationQueue'!$AX$5:$AX$467,$B262,'Grid GenerationQueue'!$AY$5:$AY$467,$C262,'Grid GenerationQueue'!$BI$5:$BI$467,"&lt;4")</f>
        <v>0</v>
      </c>
      <c r="J262">
        <f>SUMIFS('Grid GenerationQueue'!AK$5:AK$467,'Grid GenerationQueue'!$AX$5:$AX$467,$B262,'Grid GenerationQueue'!$AY$5:$AY$467,$C262,'Grid GenerationQueue'!$BI$5:$BI$467,"&lt;4")</f>
        <v>0</v>
      </c>
      <c r="K262">
        <f>SUMIFS('Grid GenerationQueue'!AL$5:AL$467,'Grid GenerationQueue'!$AX$5:$AX$467,$B262,'Grid GenerationQueue'!$AY$5:$AY$467,$C262,'Grid GenerationQueue'!$BI$5:$BI$467,"&lt;4")</f>
        <v>0</v>
      </c>
      <c r="L262">
        <f>SUMIFS('Grid GenerationQueue'!AM$5:AM$467,'Grid GenerationQueue'!$AX$5:$AX$467,$B262,'Grid GenerationQueue'!$AY$5:$AY$467,$C262,'Grid GenerationQueue'!$BI$5:$BI$467,"&lt;4")</f>
        <v>0</v>
      </c>
      <c r="M262">
        <f>SUMIFS('Grid GenerationQueue'!AN$5:AN$467,'Grid GenerationQueue'!$AX$5:$AX$467,$B262,'Grid GenerationQueue'!$AY$5:$AY$467,$C262,'Grid GenerationQueue'!$BI$5:$BI$467,"&lt;4")</f>
        <v>0</v>
      </c>
      <c r="N262">
        <f>SUMIFS('Grid GenerationQueue'!AO$5:AO$467,'Grid GenerationQueue'!$AX$5:$AX$467,$B262,'Grid GenerationQueue'!$AY$5:$AY$467,$C262,'Grid GenerationQueue'!$BI$5:$BI$467,"&lt;4")</f>
        <v>0</v>
      </c>
      <c r="O262">
        <f>SUMIFS('Grid GenerationQueue'!AP$5:AP$467,'Grid GenerationQueue'!$AX$5:$AX$467,$B262,'Grid GenerationQueue'!$AY$5:$AY$467,$C262,'Grid GenerationQueue'!$BI$5:$BI$467,"&lt;4")</f>
        <v>0</v>
      </c>
      <c r="Q262">
        <f>SUMIFS('Grid GenerationQueue'!AE$5:AE$467,'Grid GenerationQueue'!$AX$5:$AX$467,$B262,'Grid GenerationQueue'!$AY$5:$AY$467,$C262,'Grid GenerationQueue'!$BH$5:$BH$467,"Executed")</f>
        <v>0</v>
      </c>
      <c r="R262">
        <f>SUMIFS('Grid GenerationQueue'!AF$5:AF$467,'Grid GenerationQueue'!$AX$5:$AX$467,$B262,'Grid GenerationQueue'!$AY$5:$AY$467,$C262,'Grid GenerationQueue'!$BH$5:$BH$467,"Executed")</f>
        <v>0</v>
      </c>
      <c r="S262">
        <f>SUMIFS('Grid GenerationQueue'!AG$5:AG$467,'Grid GenerationQueue'!$AX$5:$AX$467,$B262,'Grid GenerationQueue'!$AY$5:$AY$467,$C262,'Grid GenerationQueue'!$BH$5:$BH$467,"Executed")</f>
        <v>0</v>
      </c>
      <c r="T262">
        <f>SUMIFS('Grid GenerationQueue'!AH$5:AH$467,'Grid GenerationQueue'!$AX$5:$AX$467,$B262,'Grid GenerationQueue'!$AY$5:$AY$467,$C262,'Grid GenerationQueue'!$BH$5:$BH$467,"Executed")</f>
        <v>0</v>
      </c>
      <c r="U262">
        <f>SUMIFS('Grid GenerationQueue'!AI$5:AI$467,'Grid GenerationQueue'!$AX$5:$AX$467,$B262,'Grid GenerationQueue'!$AY$5:$AY$467,$C262,'Grid GenerationQueue'!$BH$5:$BH$467,"Executed")</f>
        <v>0</v>
      </c>
      <c r="V262">
        <f>SUMIFS('Grid GenerationQueue'!AJ$5:AJ$467,'Grid GenerationQueue'!$AX$5:$AX$467,$B262,'Grid GenerationQueue'!$AY$5:$AY$467,$C262,'Grid GenerationQueue'!$BH$5:$BH$467,"Executed")</f>
        <v>0</v>
      </c>
      <c r="W262">
        <f>SUMIFS('Grid GenerationQueue'!AK$5:AK$467,'Grid GenerationQueue'!$AX$5:$AX$467,$B262,'Grid GenerationQueue'!$AY$5:$AY$467,$C262,'Grid GenerationQueue'!$BH$5:$BH$467,"Executed")</f>
        <v>0</v>
      </c>
      <c r="X262">
        <f>SUMIFS('Grid GenerationQueue'!AL$5:AL$467,'Grid GenerationQueue'!$AX$5:$AX$467,$B262,'Grid GenerationQueue'!$AY$5:$AY$467,$C262,'Grid GenerationQueue'!$BH$5:$BH$467,"Executed")</f>
        <v>0</v>
      </c>
      <c r="Y262">
        <f>SUMIFS('Grid GenerationQueue'!AM$5:AM$467,'Grid GenerationQueue'!$AX$5:$AX$467,$B262,'Grid GenerationQueue'!$AY$5:$AY$467,$C262,'Grid GenerationQueue'!$BH$5:$BH$467,"Executed")</f>
        <v>0</v>
      </c>
      <c r="Z262">
        <f>SUMIFS('Grid GenerationQueue'!AN$5:AN$467,'Grid GenerationQueue'!$AX$5:$AX$467,$B262,'Grid GenerationQueue'!$AY$5:$AY$467,$C262,'Grid GenerationQueue'!$BH$5:$BH$467,"Executed")</f>
        <v>0</v>
      </c>
      <c r="AA262">
        <f>SUMIFS('Grid GenerationQueue'!AO$5:AO$467,'Grid GenerationQueue'!$AX$5:$AX$467,$B262,'Grid GenerationQueue'!$AY$5:$AY$467,$C262,'Grid GenerationQueue'!$BH$5:$BH$467,"Executed")</f>
        <v>0</v>
      </c>
      <c r="AB262">
        <f>SUMIFS('Grid GenerationQueue'!AP$5:AP$467,'Grid GenerationQueue'!$AX$5:$AX$467,$B262,'Grid GenerationQueue'!$AY$5:$AY$467,$C262,'Grid GenerationQueue'!$BH$5:$BH$467,"Executed")</f>
        <v>0</v>
      </c>
      <c r="AD262">
        <f>SUMIFS('Grid GenerationQueue'!AE$5:AE$467,'Grid GenerationQueue'!$AX$5:$AX$467,$B262,'Grid GenerationQueue'!$AY$5:$AY$467,$C262,'Grid GenerationQueue'!$BF$5:$BF$467,"&lt;&gt;"&amp;"")</f>
        <v>0</v>
      </c>
      <c r="AE262">
        <f>SUMIFS('Grid GenerationQueue'!AF$5:AF$467,'Grid GenerationQueue'!$AX$5:$AX$467,$B262,'Grid GenerationQueue'!$AY$5:$AY$467,$C262,'Grid GenerationQueue'!$BF$5:$BF$467,"&lt;&gt;"&amp;"")</f>
        <v>0</v>
      </c>
      <c r="AF262">
        <f>SUMIFS('Grid GenerationQueue'!AG$5:AG$467,'Grid GenerationQueue'!$AX$5:$AX$467,$B262,'Grid GenerationQueue'!$AY$5:$AY$467,$C262,'Grid GenerationQueue'!$BF$5:$BF$467,"&lt;&gt;"&amp;"")</f>
        <v>0</v>
      </c>
      <c r="AG262">
        <f>SUMIFS('Grid GenerationQueue'!AH$5:AH$467,'Grid GenerationQueue'!$AX$5:$AX$467,$B262,'Grid GenerationQueue'!$AY$5:$AY$467,$C262,'Grid GenerationQueue'!$BF$5:$BF$467,"&lt;&gt;"&amp;"")</f>
        <v>0</v>
      </c>
      <c r="AH262">
        <f>SUMIFS('Grid GenerationQueue'!AI$5:AI$467,'Grid GenerationQueue'!$AX$5:$AX$467,$B262,'Grid GenerationQueue'!$AY$5:$AY$467,$C262,'Grid GenerationQueue'!$BF$5:$BF$467,"&lt;&gt;"&amp;"")</f>
        <v>0</v>
      </c>
      <c r="AI262">
        <f>SUMIFS('Grid GenerationQueue'!AJ$5:AJ$467,'Grid GenerationQueue'!$AX$5:$AX$467,$B262,'Grid GenerationQueue'!$AY$5:$AY$467,$C262,'Grid GenerationQueue'!$BF$5:$BF$467,"&lt;&gt;"&amp;"")</f>
        <v>0</v>
      </c>
      <c r="AJ262">
        <f>SUMIFS('Grid GenerationQueue'!AK$5:AK$467,'Grid GenerationQueue'!$AX$5:$AX$467,$B262,'Grid GenerationQueue'!$AY$5:$AY$467,$C262,'Grid GenerationQueue'!$BF$5:$BF$467,"&lt;&gt;"&amp;"")</f>
        <v>0</v>
      </c>
      <c r="AK262">
        <f>SUMIFS('Grid GenerationQueue'!AL$5:AL$467,'Grid GenerationQueue'!$AX$5:$AX$467,$B262,'Grid GenerationQueue'!$AY$5:$AY$467,$C262,'Grid GenerationQueue'!$BF$5:$BF$467,"&lt;&gt;"&amp;"")</f>
        <v>0</v>
      </c>
      <c r="AL262">
        <f>SUMIFS('Grid GenerationQueue'!AM$5:AM$467,'Grid GenerationQueue'!$AX$5:$AX$467,$B262,'Grid GenerationQueue'!$AY$5:$AY$467,$C262,'Grid GenerationQueue'!$BF$5:$BF$467,"&lt;&gt;"&amp;"")</f>
        <v>0</v>
      </c>
      <c r="AM262">
        <f>SUMIFS('Grid GenerationQueue'!AN$5:AN$467,'Grid GenerationQueue'!$AX$5:$AX$467,$B262,'Grid GenerationQueue'!$AY$5:$AY$467,$C262,'Grid GenerationQueue'!$BF$5:$BF$467,"&lt;&gt;"&amp;"")</f>
        <v>0</v>
      </c>
      <c r="AN262">
        <f>SUMIFS('Grid GenerationQueue'!AO$5:AO$467,'Grid GenerationQueue'!$AX$5:$AX$467,$B262,'Grid GenerationQueue'!$AY$5:$AY$467,$C262,'Grid GenerationQueue'!$BF$5:$BF$467,"&lt;&gt;"&amp;"")</f>
        <v>0</v>
      </c>
      <c r="AO262">
        <f>SUMIFS('Grid GenerationQueue'!AP$5:AP$467,'Grid GenerationQueue'!$AX$5:$AX$467,$B262,'Grid GenerationQueue'!$AY$5:$AY$467,$C262,'Grid GenerationQueue'!$BF$5:$BF$467,"&lt;&gt;"&amp;"")</f>
        <v>0</v>
      </c>
      <c r="AQ262">
        <f>SUMIFS('Grid GenerationQueue'!AE$5:AE$467,'Grid GenerationQueue'!$AX$5:$AX$467,$B262,'Grid GenerationQueue'!$AY$5:$AY$467,$C262)</f>
        <v>153</v>
      </c>
      <c r="AR262">
        <f>SUMIFS('Grid GenerationQueue'!AF$5:AF$467,'Grid GenerationQueue'!$AX$5:$AX$467,$B262,'Grid GenerationQueue'!$AY$5:$AY$467,$C262)</f>
        <v>0</v>
      </c>
      <c r="AS262">
        <f>SUMIFS('Grid GenerationQueue'!AG$5:AG$467,'Grid GenerationQueue'!$AX$5:$AX$467,$B262,'Grid GenerationQueue'!$AY$5:$AY$467,$C262)</f>
        <v>0</v>
      </c>
      <c r="AT262">
        <f>SUMIFS('Grid GenerationQueue'!AH$5:AH$467,'Grid GenerationQueue'!$AX$5:$AX$467,$B262,'Grid GenerationQueue'!$AY$5:$AY$467,$C262)</f>
        <v>0</v>
      </c>
      <c r="AU262">
        <f>SUMIFS('Grid GenerationQueue'!AI$5:AI$467,'Grid GenerationQueue'!$AX$5:$AX$467,$B262,'Grid GenerationQueue'!$AY$5:$AY$467,$C262)</f>
        <v>153.30000000000001</v>
      </c>
      <c r="AV262">
        <f>SUMIFS('Grid GenerationQueue'!AJ$5:AJ$467,'Grid GenerationQueue'!$AX$5:$AX$467,$B262,'Grid GenerationQueue'!$AY$5:$AY$467,$C262)</f>
        <v>0</v>
      </c>
      <c r="AW262">
        <f>SUMIFS('Grid GenerationQueue'!AK$5:AK$467,'Grid GenerationQueue'!$AX$5:$AX$467,$B262,'Grid GenerationQueue'!$AY$5:$AY$467,$C262)</f>
        <v>0</v>
      </c>
      <c r="AX262">
        <f>SUMIFS('Grid GenerationQueue'!AL$5:AL$467,'Grid GenerationQueue'!$AX$5:$AX$467,$B262,'Grid GenerationQueue'!$AY$5:$AY$467,$C262)</f>
        <v>0</v>
      </c>
      <c r="AY262">
        <f>SUMIFS('Grid GenerationQueue'!AM$5:AM$467,'Grid GenerationQueue'!$AX$5:$AX$467,$B262,'Grid GenerationQueue'!$AY$5:$AY$467,$C262)</f>
        <v>0</v>
      </c>
      <c r="AZ262">
        <f>SUMIFS('Grid GenerationQueue'!AN$5:AN$467,'Grid GenerationQueue'!$AX$5:$AX$467,$B262,'Grid GenerationQueue'!$AY$5:$AY$467,$C262)</f>
        <v>0</v>
      </c>
      <c r="BA262">
        <f>SUMIFS('Grid GenerationQueue'!AO$5:AO$467,'Grid GenerationQueue'!$AX$5:$AX$467,$B262,'Grid GenerationQueue'!$AY$5:$AY$467,$C262)</f>
        <v>0</v>
      </c>
      <c r="BB262">
        <f>SUMIFS('Grid GenerationQueue'!AP$5:AP$467,'Grid GenerationQueue'!$AX$5:$AX$467,$B262,'Grid GenerationQueue'!$AY$5:$AY$467,$C262)</f>
        <v>0</v>
      </c>
      <c r="BD262">
        <f>SUMIFS('Grid GenerationQueue'!AE$5:AE$467,'Grid GenerationQueue'!$AX$5:$AX$467,$B262,'Grid GenerationQueue'!$AY$5:$AY$467,$C262,'Grid GenerationQueue'!$BH$5:$BH$467,"Executed",'Grid GenerationQueue'!$BB$5:$BB$467,"&lt;"&amp;$BE$3)</f>
        <v>0</v>
      </c>
      <c r="BE262">
        <f>SUMIFS('Grid GenerationQueue'!AF$5:AF$467,'Grid GenerationQueue'!$AX$5:$AX$467,$B262,'Grid GenerationQueue'!$AY$5:$AY$467,$C262,'Grid GenerationQueue'!$BH$5:$BH$467,"Executed",'Grid GenerationQueue'!$BB$5:$BB$467,"&lt;"&amp;$BE$3)</f>
        <v>0</v>
      </c>
      <c r="BF262">
        <f>SUMIFS('Grid GenerationQueue'!AG$5:AG$467,'Grid GenerationQueue'!$AX$5:$AX$467,$B262,'Grid GenerationQueue'!$AY$5:$AY$467,$C262,'Grid GenerationQueue'!$BH$5:$BH$467,"Executed",'Grid GenerationQueue'!$BB$5:$BB$467,"&lt;"&amp;$BE$3)</f>
        <v>0</v>
      </c>
      <c r="BG262">
        <f>SUMIFS('Grid GenerationQueue'!AH$5:AH$467,'Grid GenerationQueue'!$AX$5:$AX$467,$B262,'Grid GenerationQueue'!$AY$5:$AY$467,$C262,'Grid GenerationQueue'!$BH$5:$BH$467,"Executed",'Grid GenerationQueue'!$BB$5:$BB$467,"&lt;"&amp;$BE$3)</f>
        <v>0</v>
      </c>
      <c r="BH262">
        <f>SUMIFS('Grid GenerationQueue'!AI$5:AI$467,'Grid GenerationQueue'!$AX$5:$AX$467,$B262,'Grid GenerationQueue'!$AY$5:$AY$467,$C262,'Grid GenerationQueue'!$BH$5:$BH$467,"Executed",'Grid GenerationQueue'!$BB$5:$BB$467,"&lt;"&amp;$BE$3)</f>
        <v>0</v>
      </c>
      <c r="BI262">
        <f>SUMIFS('Grid GenerationQueue'!AJ$5:AJ$467,'Grid GenerationQueue'!$AX$5:$AX$467,$B262,'Grid GenerationQueue'!$AY$5:$AY$467,$C262,'Grid GenerationQueue'!$BH$5:$BH$467,"Executed",'Grid GenerationQueue'!$BB$5:$BB$467,"&lt;"&amp;$BE$3)</f>
        <v>0</v>
      </c>
      <c r="BJ262">
        <f>SUMIFS('Grid GenerationQueue'!AK$5:AK$467,'Grid GenerationQueue'!$AX$5:$AX$467,$B262,'Grid GenerationQueue'!$AY$5:$AY$467,$C262,'Grid GenerationQueue'!$BH$5:$BH$467,"Executed",'Grid GenerationQueue'!$BB$5:$BB$467,"&lt;"&amp;$BE$3)</f>
        <v>0</v>
      </c>
      <c r="BK262">
        <f>SUMIFS('Grid GenerationQueue'!AL$5:AL$467,'Grid GenerationQueue'!$AX$5:$AX$467,$B262,'Grid GenerationQueue'!$AY$5:$AY$467,$C262,'Grid GenerationQueue'!$BH$5:$BH$467,"Executed",'Grid GenerationQueue'!$BB$5:$BB$467,"&lt;"&amp;$BE$3)</f>
        <v>0</v>
      </c>
      <c r="BL262">
        <f>SUMIFS('Grid GenerationQueue'!AM$5:AM$467,'Grid GenerationQueue'!$AX$5:$AX$467,$B262,'Grid GenerationQueue'!$AY$5:$AY$467,$C262,'Grid GenerationQueue'!$BH$5:$BH$467,"Executed",'Grid GenerationQueue'!$BB$5:$BB$467,"&lt;"&amp;$BE$3)</f>
        <v>0</v>
      </c>
      <c r="BM262">
        <f>SUMIFS('Grid GenerationQueue'!AN$5:AN$467,'Grid GenerationQueue'!$AX$5:$AX$467,$B262,'Grid GenerationQueue'!$AY$5:$AY$467,$C262,'Grid GenerationQueue'!$BH$5:$BH$467,"Executed",'Grid GenerationQueue'!$BB$5:$BB$467,"&lt;"&amp;$BE$3)</f>
        <v>0</v>
      </c>
      <c r="BN262">
        <f>SUMIFS('Grid GenerationQueue'!AO$5:AO$467,'Grid GenerationQueue'!$AX$5:$AX$467,$B262,'Grid GenerationQueue'!$AY$5:$AY$467,$C262,'Grid GenerationQueue'!$BH$5:$BH$467,"Executed",'Grid GenerationQueue'!$BB$5:$BB$467,"&lt;"&amp;$BE$3)</f>
        <v>0</v>
      </c>
      <c r="BO262">
        <f>SUMIFS('Grid GenerationQueue'!AP$5:AP$467,'Grid GenerationQueue'!$AX$5:$AX$467,$B262,'Grid GenerationQueue'!$AY$5:$AY$467,$C262,'Grid GenerationQueue'!$BH$5:$BH$467,"Executed",'Grid GenerationQueue'!$BB$5:$BB$467,"&lt;"&amp;$BE$3)</f>
        <v>0</v>
      </c>
      <c r="BQ262">
        <f>SUMIFS('Grid GenerationQueue'!AE$5:AE$467,'Grid GenerationQueue'!$AX$5:$AX$467,$B262,'Grid GenerationQueue'!$AY$5:$AY$467,$C262,'Grid GenerationQueue'!$BF$5:$BF$467,"&lt;&gt;"&amp;"",'Grid GenerationQueue'!$BB$5:$BB$467,"&lt;"&amp;$BE$3)</f>
        <v>0</v>
      </c>
      <c r="BR262">
        <f>SUMIFS('Grid GenerationQueue'!AF$5:AF$467,'Grid GenerationQueue'!$AX$5:$AX$467,$B262,'Grid GenerationQueue'!$AY$5:$AY$467,$C262,'Grid GenerationQueue'!$BF$5:$BF$467,"&lt;&gt;"&amp;"",'Grid GenerationQueue'!$BB$5:$BB$467,"&lt;"&amp;$BE$3)</f>
        <v>0</v>
      </c>
      <c r="BS262">
        <f>SUMIFS('Grid GenerationQueue'!AG$5:AG$467,'Grid GenerationQueue'!$AX$5:$AX$467,$B262,'Grid GenerationQueue'!$AY$5:$AY$467,$C262,'Grid GenerationQueue'!$BF$5:$BF$467,"&lt;&gt;"&amp;"",'Grid GenerationQueue'!$BB$5:$BB$467,"&lt;"&amp;$BE$3)</f>
        <v>0</v>
      </c>
      <c r="BT262">
        <f>SUMIFS('Grid GenerationQueue'!AH$5:AH$467,'Grid GenerationQueue'!$AX$5:$AX$467,$B262,'Grid GenerationQueue'!$AY$5:$AY$467,$C262,'Grid GenerationQueue'!$BF$5:$BF$467,"&lt;&gt;"&amp;"",'Grid GenerationQueue'!$BB$5:$BB$467,"&lt;"&amp;$BE$3)</f>
        <v>0</v>
      </c>
      <c r="BU262">
        <f>SUMIFS('Grid GenerationQueue'!AI$5:AI$467,'Grid GenerationQueue'!$AX$5:$AX$467,$B262,'Grid GenerationQueue'!$AY$5:$AY$467,$C262,'Grid GenerationQueue'!$BF$5:$BF$467,"&lt;&gt;"&amp;"",'Grid GenerationQueue'!$BB$5:$BB$467,"&lt;"&amp;$BE$3)</f>
        <v>0</v>
      </c>
      <c r="BV262">
        <f>SUMIFS('Grid GenerationQueue'!AJ$5:AJ$467,'Grid GenerationQueue'!$AX$5:$AX$467,$B262,'Grid GenerationQueue'!$AY$5:$AY$467,$C262,'Grid GenerationQueue'!$BF$5:$BF$467,"&lt;&gt;"&amp;"",'Grid GenerationQueue'!$BB$5:$BB$467,"&lt;"&amp;$BE$3)</f>
        <v>0</v>
      </c>
      <c r="BW262">
        <f>SUMIFS('Grid GenerationQueue'!AK$5:AK$467,'Grid GenerationQueue'!$AX$5:$AX$467,$B262,'Grid GenerationQueue'!$AY$5:$AY$467,$C262,'Grid GenerationQueue'!$BF$5:$BF$467,"&lt;&gt;"&amp;"",'Grid GenerationQueue'!$BB$5:$BB$467,"&lt;"&amp;$BE$3)</f>
        <v>0</v>
      </c>
      <c r="BX262">
        <f>SUMIFS('Grid GenerationQueue'!AL$5:AL$467,'Grid GenerationQueue'!$AX$5:$AX$467,$B262,'Grid GenerationQueue'!$AY$5:$AY$467,$C262,'Grid GenerationQueue'!$BF$5:$BF$467,"&lt;&gt;"&amp;"",'Grid GenerationQueue'!$BB$5:$BB$467,"&lt;"&amp;$BE$3)</f>
        <v>0</v>
      </c>
      <c r="BY262">
        <f>SUMIFS('Grid GenerationQueue'!AM$5:AM$467,'Grid GenerationQueue'!$AX$5:$AX$467,$B262,'Grid GenerationQueue'!$AY$5:$AY$467,$C262,'Grid GenerationQueue'!$BF$5:$BF$467,"&lt;&gt;"&amp;"",'Grid GenerationQueue'!$BB$5:$BB$467,"&lt;"&amp;$BE$3)</f>
        <v>0</v>
      </c>
      <c r="BZ262">
        <f>SUMIFS('Grid GenerationQueue'!AN$5:AN$467,'Grid GenerationQueue'!$AX$5:$AX$467,$B262,'Grid GenerationQueue'!$AY$5:$AY$467,$C262,'Grid GenerationQueue'!$BF$5:$BF$467,"&lt;&gt;"&amp;"",'Grid GenerationQueue'!$BB$5:$BB$467,"&lt;"&amp;$BE$3)</f>
        <v>0</v>
      </c>
      <c r="CA262">
        <f>SUMIFS('Grid GenerationQueue'!AO$5:AO$467,'Grid GenerationQueue'!$AX$5:$AX$467,$B262,'Grid GenerationQueue'!$AY$5:$AY$467,$C262,'Grid GenerationQueue'!$BF$5:$BF$467,"&lt;&gt;"&amp;"",'Grid GenerationQueue'!$BB$5:$BB$467,"&lt;"&amp;$BE$3)</f>
        <v>0</v>
      </c>
      <c r="CB262">
        <f>SUMIFS('Grid GenerationQueue'!AP$5:AP$467,'Grid GenerationQueue'!$AX$5:$AX$467,$B262,'Grid GenerationQueue'!$AY$5:$AY$467,$C262,'Grid GenerationQueue'!$BF$5:$BF$467,"&lt;&gt;"&amp;"",'Grid GenerationQueue'!$BB$5:$BB$467,"&lt;"&amp;$BE$3)</f>
        <v>0</v>
      </c>
      <c r="CD262">
        <f>SUMIFS('Grid GenerationQueue'!AE$5:AE$467,'Grid GenerationQueue'!$AX$5:$AX$467,$B262,'Grid GenerationQueue'!$AY$5:$AY$467,$C262,'Grid GenerationQueue'!$BB$5:$BB$467,"&lt;"&amp;$BE$3)</f>
        <v>153</v>
      </c>
      <c r="CE262">
        <f>SUMIFS('Grid GenerationQueue'!AF$5:AF$467,'Grid GenerationQueue'!$AX$5:$AX$467,$B262,'Grid GenerationQueue'!$AY$5:$AY$467,$C262,'Grid GenerationQueue'!$BB$5:$BB$467,"&lt;"&amp;$BE$3)</f>
        <v>0</v>
      </c>
      <c r="CF262">
        <f>SUMIFS('Grid GenerationQueue'!AG$5:AG$467,'Grid GenerationQueue'!$AX$5:$AX$467,$B262,'Grid GenerationQueue'!$AY$5:$AY$467,$C262,'Grid GenerationQueue'!$BB$5:$BB$467,"&lt;"&amp;$BE$3)</f>
        <v>0</v>
      </c>
      <c r="CG262">
        <f>SUMIFS('Grid GenerationQueue'!AH$5:AH$467,'Grid GenerationQueue'!$AX$5:$AX$467,$B262,'Grid GenerationQueue'!$AY$5:$AY$467,$C262,'Grid GenerationQueue'!$BB$5:$BB$467,"&lt;"&amp;$BE$3)</f>
        <v>0</v>
      </c>
      <c r="CH262">
        <f>SUMIFS('Grid GenerationQueue'!AI$5:AI$467,'Grid GenerationQueue'!$AX$5:$AX$467,$B262,'Grid GenerationQueue'!$AY$5:$AY$467,$C262,'Grid GenerationQueue'!$BB$5:$BB$467,"&lt;"&amp;$BE$3)</f>
        <v>153.30000000000001</v>
      </c>
      <c r="CI262">
        <f>SUMIFS('Grid GenerationQueue'!AJ$5:AJ$467,'Grid GenerationQueue'!$AX$5:$AX$467,$B262,'Grid GenerationQueue'!$AY$5:$AY$467,$C262,'Grid GenerationQueue'!$BB$5:$BB$467,"&lt;"&amp;$BE$3)</f>
        <v>0</v>
      </c>
      <c r="CJ262">
        <f>SUMIFS('Grid GenerationQueue'!AK$5:AK$467,'Grid GenerationQueue'!$AX$5:$AX$467,$B262,'Grid GenerationQueue'!$AY$5:$AY$467,$C262,'Grid GenerationQueue'!$BB$5:$BB$467,"&lt;"&amp;$BE$3)</f>
        <v>0</v>
      </c>
      <c r="CK262">
        <f>SUMIFS('Grid GenerationQueue'!AL$5:AL$467,'Grid GenerationQueue'!$AX$5:$AX$467,$B262,'Grid GenerationQueue'!$AY$5:$AY$467,$C262,'Grid GenerationQueue'!$BB$5:$BB$467,"&lt;"&amp;$BE$3)</f>
        <v>0</v>
      </c>
      <c r="CL262">
        <f>SUMIFS('Grid GenerationQueue'!AM$5:AM$467,'Grid GenerationQueue'!$AX$5:$AX$467,$B262,'Grid GenerationQueue'!$AY$5:$AY$467,$C262,'Grid GenerationQueue'!$BB$5:$BB$467,"&lt;"&amp;$BE$3)</f>
        <v>0</v>
      </c>
      <c r="CM262">
        <f>SUMIFS('Grid GenerationQueue'!AN$5:AN$467,'Grid GenerationQueue'!$AX$5:$AX$467,$B262,'Grid GenerationQueue'!$AY$5:$AY$467,$C262,'Grid GenerationQueue'!$BB$5:$BB$467,"&lt;"&amp;$BE$3)</f>
        <v>0</v>
      </c>
      <c r="CN262">
        <f>SUMIFS('Grid GenerationQueue'!AO$5:AO$467,'Grid GenerationQueue'!$AX$5:$AX$467,$B262,'Grid GenerationQueue'!$AY$5:$AY$467,$C262,'Grid GenerationQueue'!$BB$5:$BB$467,"&lt;"&amp;$BE$3)</f>
        <v>0</v>
      </c>
      <c r="CO262">
        <f>SUMIFS('Grid GenerationQueue'!AP$5:AP$467,'Grid GenerationQueue'!$AX$5:$AX$467,$B262,'Grid GenerationQueue'!$AY$5:$AY$467,$C262,'Grid GenerationQueue'!$BB$5:$BB$467,"&lt;"&amp;$BE$3)</f>
        <v>0</v>
      </c>
    </row>
    <row r="263" spans="1:93" x14ac:dyDescent="0.35">
      <c r="A263" t="s">
        <v>4651</v>
      </c>
      <c r="B263" t="s">
        <v>4538</v>
      </c>
      <c r="C263">
        <v>115</v>
      </c>
      <c r="D263">
        <f>SUMIFS('Grid GenerationQueue'!AE$5:AE$467,'Grid GenerationQueue'!$AX$5:$AX$467,$B263,'Grid GenerationQueue'!$AY$5:$AY$467,$C263,'Grid GenerationQueue'!$BI$5:$BI$467,"&lt;4")</f>
        <v>0</v>
      </c>
      <c r="E263">
        <f>SUMIFS('Grid GenerationQueue'!AF$5:AF$467,'Grid GenerationQueue'!$AX$5:$AX$467,$B263,'Grid GenerationQueue'!$AY$5:$AY$467,$C263,'Grid GenerationQueue'!$BI$5:$BI$467,"&lt;4")</f>
        <v>0</v>
      </c>
      <c r="F263">
        <f>SUMIFS('Grid GenerationQueue'!AG$5:AG$467,'Grid GenerationQueue'!$AX$5:$AX$467,$B263,'Grid GenerationQueue'!$AY$5:$AY$467,$C263,'Grid GenerationQueue'!$BI$5:$BI$467,"&lt;4")</f>
        <v>0</v>
      </c>
      <c r="G263">
        <f>SUMIFS('Grid GenerationQueue'!AH$5:AH$467,'Grid GenerationQueue'!$AX$5:$AX$467,$B263,'Grid GenerationQueue'!$AY$5:$AY$467,$C263,'Grid GenerationQueue'!$BI$5:$BI$467,"&lt;4")</f>
        <v>0</v>
      </c>
      <c r="H263">
        <f>SUMIFS('Grid GenerationQueue'!AI$5:AI$467,'Grid GenerationQueue'!$AX$5:$AX$467,$B263,'Grid GenerationQueue'!$AY$5:$AY$467,$C263,'Grid GenerationQueue'!$BI$5:$BI$467,"&lt;4")</f>
        <v>0</v>
      </c>
      <c r="I263">
        <f>SUMIFS('Grid GenerationQueue'!AJ$5:AJ$467,'Grid GenerationQueue'!$AX$5:$AX$467,$B263,'Grid GenerationQueue'!$AY$5:$AY$467,$C263,'Grid GenerationQueue'!$BI$5:$BI$467,"&lt;4")</f>
        <v>0</v>
      </c>
      <c r="J263">
        <f>SUMIFS('Grid GenerationQueue'!AK$5:AK$467,'Grid GenerationQueue'!$AX$5:$AX$467,$B263,'Grid GenerationQueue'!$AY$5:$AY$467,$C263,'Grid GenerationQueue'!$BI$5:$BI$467,"&lt;4")</f>
        <v>0</v>
      </c>
      <c r="K263">
        <f>SUMIFS('Grid GenerationQueue'!AL$5:AL$467,'Grid GenerationQueue'!$AX$5:$AX$467,$B263,'Grid GenerationQueue'!$AY$5:$AY$467,$C263,'Grid GenerationQueue'!$BI$5:$BI$467,"&lt;4")</f>
        <v>0</v>
      </c>
      <c r="L263">
        <f>SUMIFS('Grid GenerationQueue'!AM$5:AM$467,'Grid GenerationQueue'!$AX$5:$AX$467,$B263,'Grid GenerationQueue'!$AY$5:$AY$467,$C263,'Grid GenerationQueue'!$BI$5:$BI$467,"&lt;4")</f>
        <v>0</v>
      </c>
      <c r="M263">
        <f>SUMIFS('Grid GenerationQueue'!AN$5:AN$467,'Grid GenerationQueue'!$AX$5:$AX$467,$B263,'Grid GenerationQueue'!$AY$5:$AY$467,$C263,'Grid GenerationQueue'!$BI$5:$BI$467,"&lt;4")</f>
        <v>0</v>
      </c>
      <c r="N263">
        <f>SUMIFS('Grid GenerationQueue'!AO$5:AO$467,'Grid GenerationQueue'!$AX$5:$AX$467,$B263,'Grid GenerationQueue'!$AY$5:$AY$467,$C263,'Grid GenerationQueue'!$BI$5:$BI$467,"&lt;4")</f>
        <v>0</v>
      </c>
      <c r="O263">
        <f>SUMIFS('Grid GenerationQueue'!AP$5:AP$467,'Grid GenerationQueue'!$AX$5:$AX$467,$B263,'Grid GenerationQueue'!$AY$5:$AY$467,$C263,'Grid GenerationQueue'!$BI$5:$BI$467,"&lt;4")</f>
        <v>0</v>
      </c>
      <c r="Q263">
        <f>SUMIFS('Grid GenerationQueue'!AE$5:AE$467,'Grid GenerationQueue'!$AX$5:$AX$467,$B263,'Grid GenerationQueue'!$AY$5:$AY$467,$C263,'Grid GenerationQueue'!$BH$5:$BH$467,"Executed")</f>
        <v>0</v>
      </c>
      <c r="R263">
        <f>SUMIFS('Grid GenerationQueue'!AF$5:AF$467,'Grid GenerationQueue'!$AX$5:$AX$467,$B263,'Grid GenerationQueue'!$AY$5:$AY$467,$C263,'Grid GenerationQueue'!$BH$5:$BH$467,"Executed")</f>
        <v>0</v>
      </c>
      <c r="S263">
        <f>SUMIFS('Grid GenerationQueue'!AG$5:AG$467,'Grid GenerationQueue'!$AX$5:$AX$467,$B263,'Grid GenerationQueue'!$AY$5:$AY$467,$C263,'Grid GenerationQueue'!$BH$5:$BH$467,"Executed")</f>
        <v>0</v>
      </c>
      <c r="T263">
        <f>SUMIFS('Grid GenerationQueue'!AH$5:AH$467,'Grid GenerationQueue'!$AX$5:$AX$467,$B263,'Grid GenerationQueue'!$AY$5:$AY$467,$C263,'Grid GenerationQueue'!$BH$5:$BH$467,"Executed")</f>
        <v>0</v>
      </c>
      <c r="U263">
        <f>SUMIFS('Grid GenerationQueue'!AI$5:AI$467,'Grid GenerationQueue'!$AX$5:$AX$467,$B263,'Grid GenerationQueue'!$AY$5:$AY$467,$C263,'Grid GenerationQueue'!$BH$5:$BH$467,"Executed")</f>
        <v>0</v>
      </c>
      <c r="V263">
        <f>SUMIFS('Grid GenerationQueue'!AJ$5:AJ$467,'Grid GenerationQueue'!$AX$5:$AX$467,$B263,'Grid GenerationQueue'!$AY$5:$AY$467,$C263,'Grid GenerationQueue'!$BH$5:$BH$467,"Executed")</f>
        <v>0</v>
      </c>
      <c r="W263">
        <f>SUMIFS('Grid GenerationQueue'!AK$5:AK$467,'Grid GenerationQueue'!$AX$5:$AX$467,$B263,'Grid GenerationQueue'!$AY$5:$AY$467,$C263,'Grid GenerationQueue'!$BH$5:$BH$467,"Executed")</f>
        <v>0</v>
      </c>
      <c r="X263">
        <f>SUMIFS('Grid GenerationQueue'!AL$5:AL$467,'Grid GenerationQueue'!$AX$5:$AX$467,$B263,'Grid GenerationQueue'!$AY$5:$AY$467,$C263,'Grid GenerationQueue'!$BH$5:$BH$467,"Executed")</f>
        <v>0</v>
      </c>
      <c r="Y263">
        <f>SUMIFS('Grid GenerationQueue'!AM$5:AM$467,'Grid GenerationQueue'!$AX$5:$AX$467,$B263,'Grid GenerationQueue'!$AY$5:$AY$467,$C263,'Grid GenerationQueue'!$BH$5:$BH$467,"Executed")</f>
        <v>0</v>
      </c>
      <c r="Z263">
        <f>SUMIFS('Grid GenerationQueue'!AN$5:AN$467,'Grid GenerationQueue'!$AX$5:$AX$467,$B263,'Grid GenerationQueue'!$AY$5:$AY$467,$C263,'Grid GenerationQueue'!$BH$5:$BH$467,"Executed")</f>
        <v>0</v>
      </c>
      <c r="AA263">
        <f>SUMIFS('Grid GenerationQueue'!AO$5:AO$467,'Grid GenerationQueue'!$AX$5:$AX$467,$B263,'Grid GenerationQueue'!$AY$5:$AY$467,$C263,'Grid GenerationQueue'!$BH$5:$BH$467,"Executed")</f>
        <v>0</v>
      </c>
      <c r="AB263">
        <f>SUMIFS('Grid GenerationQueue'!AP$5:AP$467,'Grid GenerationQueue'!$AX$5:$AX$467,$B263,'Grid GenerationQueue'!$AY$5:$AY$467,$C263,'Grid GenerationQueue'!$BH$5:$BH$467,"Executed")</f>
        <v>0</v>
      </c>
      <c r="AD263">
        <f>SUMIFS('Grid GenerationQueue'!AE$5:AE$467,'Grid GenerationQueue'!$AX$5:$AX$467,$B263,'Grid GenerationQueue'!$AY$5:$AY$467,$C263,'Grid GenerationQueue'!$BF$5:$BF$467,"&lt;&gt;"&amp;"")</f>
        <v>0</v>
      </c>
      <c r="AE263">
        <f>SUMIFS('Grid GenerationQueue'!AF$5:AF$467,'Grid GenerationQueue'!$AX$5:$AX$467,$B263,'Grid GenerationQueue'!$AY$5:$AY$467,$C263,'Grid GenerationQueue'!$BF$5:$BF$467,"&lt;&gt;"&amp;"")</f>
        <v>0</v>
      </c>
      <c r="AF263">
        <f>SUMIFS('Grid GenerationQueue'!AG$5:AG$467,'Grid GenerationQueue'!$AX$5:$AX$467,$B263,'Grid GenerationQueue'!$AY$5:$AY$467,$C263,'Grid GenerationQueue'!$BF$5:$BF$467,"&lt;&gt;"&amp;"")</f>
        <v>0</v>
      </c>
      <c r="AG263">
        <f>SUMIFS('Grid GenerationQueue'!AH$5:AH$467,'Grid GenerationQueue'!$AX$5:$AX$467,$B263,'Grid GenerationQueue'!$AY$5:$AY$467,$C263,'Grid GenerationQueue'!$BF$5:$BF$467,"&lt;&gt;"&amp;"")</f>
        <v>0</v>
      </c>
      <c r="AH263">
        <f>SUMIFS('Grid GenerationQueue'!AI$5:AI$467,'Grid GenerationQueue'!$AX$5:$AX$467,$B263,'Grid GenerationQueue'!$AY$5:$AY$467,$C263,'Grid GenerationQueue'!$BF$5:$BF$467,"&lt;&gt;"&amp;"")</f>
        <v>0</v>
      </c>
      <c r="AI263">
        <f>SUMIFS('Grid GenerationQueue'!AJ$5:AJ$467,'Grid GenerationQueue'!$AX$5:$AX$467,$B263,'Grid GenerationQueue'!$AY$5:$AY$467,$C263,'Grid GenerationQueue'!$BF$5:$BF$467,"&lt;&gt;"&amp;"")</f>
        <v>0</v>
      </c>
      <c r="AJ263">
        <f>SUMIFS('Grid GenerationQueue'!AK$5:AK$467,'Grid GenerationQueue'!$AX$5:$AX$467,$B263,'Grid GenerationQueue'!$AY$5:$AY$467,$C263,'Grid GenerationQueue'!$BF$5:$BF$467,"&lt;&gt;"&amp;"")</f>
        <v>0</v>
      </c>
      <c r="AK263">
        <f>SUMIFS('Grid GenerationQueue'!AL$5:AL$467,'Grid GenerationQueue'!$AX$5:$AX$467,$B263,'Grid GenerationQueue'!$AY$5:$AY$467,$C263,'Grid GenerationQueue'!$BF$5:$BF$467,"&lt;&gt;"&amp;"")</f>
        <v>0</v>
      </c>
      <c r="AL263">
        <f>SUMIFS('Grid GenerationQueue'!AM$5:AM$467,'Grid GenerationQueue'!$AX$5:$AX$467,$B263,'Grid GenerationQueue'!$AY$5:$AY$467,$C263,'Grid GenerationQueue'!$BF$5:$BF$467,"&lt;&gt;"&amp;"")</f>
        <v>0</v>
      </c>
      <c r="AM263">
        <f>SUMIFS('Grid GenerationQueue'!AN$5:AN$467,'Grid GenerationQueue'!$AX$5:$AX$467,$B263,'Grid GenerationQueue'!$AY$5:$AY$467,$C263,'Grid GenerationQueue'!$BF$5:$BF$467,"&lt;&gt;"&amp;"")</f>
        <v>0</v>
      </c>
      <c r="AN263">
        <f>SUMIFS('Grid GenerationQueue'!AO$5:AO$467,'Grid GenerationQueue'!$AX$5:$AX$467,$B263,'Grid GenerationQueue'!$AY$5:$AY$467,$C263,'Grid GenerationQueue'!$BF$5:$BF$467,"&lt;&gt;"&amp;"")</f>
        <v>0</v>
      </c>
      <c r="AO263">
        <f>SUMIFS('Grid GenerationQueue'!AP$5:AP$467,'Grid GenerationQueue'!$AX$5:$AX$467,$B263,'Grid GenerationQueue'!$AY$5:$AY$467,$C263,'Grid GenerationQueue'!$BF$5:$BF$467,"&lt;&gt;"&amp;"")</f>
        <v>0</v>
      </c>
      <c r="AQ263">
        <f>SUMIFS('Grid GenerationQueue'!AE$5:AE$467,'Grid GenerationQueue'!$AX$5:$AX$467,$B263,'Grid GenerationQueue'!$AY$5:$AY$467,$C263)</f>
        <v>0</v>
      </c>
      <c r="AR263">
        <f>SUMIFS('Grid GenerationQueue'!AF$5:AF$467,'Grid GenerationQueue'!$AX$5:$AX$467,$B263,'Grid GenerationQueue'!$AY$5:$AY$467,$C263)</f>
        <v>0</v>
      </c>
      <c r="AS263">
        <f>SUMIFS('Grid GenerationQueue'!AG$5:AG$467,'Grid GenerationQueue'!$AX$5:$AX$467,$B263,'Grid GenerationQueue'!$AY$5:$AY$467,$C263)</f>
        <v>0</v>
      </c>
      <c r="AT263">
        <f>SUMIFS('Grid GenerationQueue'!AH$5:AH$467,'Grid GenerationQueue'!$AX$5:$AX$467,$B263,'Grid GenerationQueue'!$AY$5:$AY$467,$C263)</f>
        <v>0</v>
      </c>
      <c r="AU263">
        <f>SUMIFS('Grid GenerationQueue'!AI$5:AI$467,'Grid GenerationQueue'!$AX$5:$AX$467,$B263,'Grid GenerationQueue'!$AY$5:$AY$467,$C263)</f>
        <v>0</v>
      </c>
      <c r="AV263">
        <f>SUMIFS('Grid GenerationQueue'!AJ$5:AJ$467,'Grid GenerationQueue'!$AX$5:$AX$467,$B263,'Grid GenerationQueue'!$AY$5:$AY$467,$C263)</f>
        <v>0</v>
      </c>
      <c r="AW263">
        <f>SUMIFS('Grid GenerationQueue'!AK$5:AK$467,'Grid GenerationQueue'!$AX$5:$AX$467,$B263,'Grid GenerationQueue'!$AY$5:$AY$467,$C263)</f>
        <v>0</v>
      </c>
      <c r="AX263">
        <f>SUMIFS('Grid GenerationQueue'!AL$5:AL$467,'Grid GenerationQueue'!$AX$5:$AX$467,$B263,'Grid GenerationQueue'!$AY$5:$AY$467,$C263)</f>
        <v>0</v>
      </c>
      <c r="AY263">
        <f>SUMIFS('Grid GenerationQueue'!AM$5:AM$467,'Grid GenerationQueue'!$AX$5:$AX$467,$B263,'Grid GenerationQueue'!$AY$5:$AY$467,$C263)</f>
        <v>0</v>
      </c>
      <c r="AZ263">
        <f>SUMIFS('Grid GenerationQueue'!AN$5:AN$467,'Grid GenerationQueue'!$AX$5:$AX$467,$B263,'Grid GenerationQueue'!$AY$5:$AY$467,$C263)</f>
        <v>0</v>
      </c>
      <c r="BA263">
        <f>SUMIFS('Grid GenerationQueue'!AO$5:AO$467,'Grid GenerationQueue'!$AX$5:$AX$467,$B263,'Grid GenerationQueue'!$AY$5:$AY$467,$C263)</f>
        <v>0</v>
      </c>
      <c r="BB263">
        <f>SUMIFS('Grid GenerationQueue'!AP$5:AP$467,'Grid GenerationQueue'!$AX$5:$AX$467,$B263,'Grid GenerationQueue'!$AY$5:$AY$467,$C263)</f>
        <v>0</v>
      </c>
      <c r="BD263">
        <f>SUMIFS('Grid GenerationQueue'!AE$5:AE$467,'Grid GenerationQueue'!$AX$5:$AX$467,$B263,'Grid GenerationQueue'!$AY$5:$AY$467,$C263,'Grid GenerationQueue'!$BH$5:$BH$467,"Executed",'Grid GenerationQueue'!$BB$5:$BB$467,"&lt;"&amp;$BE$3)</f>
        <v>0</v>
      </c>
      <c r="BE263">
        <f>SUMIFS('Grid GenerationQueue'!AF$5:AF$467,'Grid GenerationQueue'!$AX$5:$AX$467,$B263,'Grid GenerationQueue'!$AY$5:$AY$467,$C263,'Grid GenerationQueue'!$BH$5:$BH$467,"Executed",'Grid GenerationQueue'!$BB$5:$BB$467,"&lt;"&amp;$BE$3)</f>
        <v>0</v>
      </c>
      <c r="BF263">
        <f>SUMIFS('Grid GenerationQueue'!AG$5:AG$467,'Grid GenerationQueue'!$AX$5:$AX$467,$B263,'Grid GenerationQueue'!$AY$5:$AY$467,$C263,'Grid GenerationQueue'!$BH$5:$BH$467,"Executed",'Grid GenerationQueue'!$BB$5:$BB$467,"&lt;"&amp;$BE$3)</f>
        <v>0</v>
      </c>
      <c r="BG263">
        <f>SUMIFS('Grid GenerationQueue'!AH$5:AH$467,'Grid GenerationQueue'!$AX$5:$AX$467,$B263,'Grid GenerationQueue'!$AY$5:$AY$467,$C263,'Grid GenerationQueue'!$BH$5:$BH$467,"Executed",'Grid GenerationQueue'!$BB$5:$BB$467,"&lt;"&amp;$BE$3)</f>
        <v>0</v>
      </c>
      <c r="BH263">
        <f>SUMIFS('Grid GenerationQueue'!AI$5:AI$467,'Grid GenerationQueue'!$AX$5:$AX$467,$B263,'Grid GenerationQueue'!$AY$5:$AY$467,$C263,'Grid GenerationQueue'!$BH$5:$BH$467,"Executed",'Grid GenerationQueue'!$BB$5:$BB$467,"&lt;"&amp;$BE$3)</f>
        <v>0</v>
      </c>
      <c r="BI263">
        <f>SUMIFS('Grid GenerationQueue'!AJ$5:AJ$467,'Grid GenerationQueue'!$AX$5:$AX$467,$B263,'Grid GenerationQueue'!$AY$5:$AY$467,$C263,'Grid GenerationQueue'!$BH$5:$BH$467,"Executed",'Grid GenerationQueue'!$BB$5:$BB$467,"&lt;"&amp;$BE$3)</f>
        <v>0</v>
      </c>
      <c r="BJ263">
        <f>SUMIFS('Grid GenerationQueue'!AK$5:AK$467,'Grid GenerationQueue'!$AX$5:$AX$467,$B263,'Grid GenerationQueue'!$AY$5:$AY$467,$C263,'Grid GenerationQueue'!$BH$5:$BH$467,"Executed",'Grid GenerationQueue'!$BB$5:$BB$467,"&lt;"&amp;$BE$3)</f>
        <v>0</v>
      </c>
      <c r="BK263">
        <f>SUMIFS('Grid GenerationQueue'!AL$5:AL$467,'Grid GenerationQueue'!$AX$5:$AX$467,$B263,'Grid GenerationQueue'!$AY$5:$AY$467,$C263,'Grid GenerationQueue'!$BH$5:$BH$467,"Executed",'Grid GenerationQueue'!$BB$5:$BB$467,"&lt;"&amp;$BE$3)</f>
        <v>0</v>
      </c>
      <c r="BL263">
        <f>SUMIFS('Grid GenerationQueue'!AM$5:AM$467,'Grid GenerationQueue'!$AX$5:$AX$467,$B263,'Grid GenerationQueue'!$AY$5:$AY$467,$C263,'Grid GenerationQueue'!$BH$5:$BH$467,"Executed",'Grid GenerationQueue'!$BB$5:$BB$467,"&lt;"&amp;$BE$3)</f>
        <v>0</v>
      </c>
      <c r="BM263">
        <f>SUMIFS('Grid GenerationQueue'!AN$5:AN$467,'Grid GenerationQueue'!$AX$5:$AX$467,$B263,'Grid GenerationQueue'!$AY$5:$AY$467,$C263,'Grid GenerationQueue'!$BH$5:$BH$467,"Executed",'Grid GenerationQueue'!$BB$5:$BB$467,"&lt;"&amp;$BE$3)</f>
        <v>0</v>
      </c>
      <c r="BN263">
        <f>SUMIFS('Grid GenerationQueue'!AO$5:AO$467,'Grid GenerationQueue'!$AX$5:$AX$467,$B263,'Grid GenerationQueue'!$AY$5:$AY$467,$C263,'Grid GenerationQueue'!$BH$5:$BH$467,"Executed",'Grid GenerationQueue'!$BB$5:$BB$467,"&lt;"&amp;$BE$3)</f>
        <v>0</v>
      </c>
      <c r="BO263">
        <f>SUMIFS('Grid GenerationQueue'!AP$5:AP$467,'Grid GenerationQueue'!$AX$5:$AX$467,$B263,'Grid GenerationQueue'!$AY$5:$AY$467,$C263,'Grid GenerationQueue'!$BH$5:$BH$467,"Executed",'Grid GenerationQueue'!$BB$5:$BB$467,"&lt;"&amp;$BE$3)</f>
        <v>0</v>
      </c>
      <c r="BQ263">
        <f>SUMIFS('Grid GenerationQueue'!AE$5:AE$467,'Grid GenerationQueue'!$AX$5:$AX$467,$B263,'Grid GenerationQueue'!$AY$5:$AY$467,$C263,'Grid GenerationQueue'!$BF$5:$BF$467,"&lt;&gt;"&amp;"",'Grid GenerationQueue'!$BB$5:$BB$467,"&lt;"&amp;$BE$3)</f>
        <v>0</v>
      </c>
      <c r="BR263">
        <f>SUMIFS('Grid GenerationQueue'!AF$5:AF$467,'Grid GenerationQueue'!$AX$5:$AX$467,$B263,'Grid GenerationQueue'!$AY$5:$AY$467,$C263,'Grid GenerationQueue'!$BF$5:$BF$467,"&lt;&gt;"&amp;"",'Grid GenerationQueue'!$BB$5:$BB$467,"&lt;"&amp;$BE$3)</f>
        <v>0</v>
      </c>
      <c r="BS263">
        <f>SUMIFS('Grid GenerationQueue'!AG$5:AG$467,'Grid GenerationQueue'!$AX$5:$AX$467,$B263,'Grid GenerationQueue'!$AY$5:$AY$467,$C263,'Grid GenerationQueue'!$BF$5:$BF$467,"&lt;&gt;"&amp;"",'Grid GenerationQueue'!$BB$5:$BB$467,"&lt;"&amp;$BE$3)</f>
        <v>0</v>
      </c>
      <c r="BT263">
        <f>SUMIFS('Grid GenerationQueue'!AH$5:AH$467,'Grid GenerationQueue'!$AX$5:$AX$467,$B263,'Grid GenerationQueue'!$AY$5:$AY$467,$C263,'Grid GenerationQueue'!$BF$5:$BF$467,"&lt;&gt;"&amp;"",'Grid GenerationQueue'!$BB$5:$BB$467,"&lt;"&amp;$BE$3)</f>
        <v>0</v>
      </c>
      <c r="BU263">
        <f>SUMIFS('Grid GenerationQueue'!AI$5:AI$467,'Grid GenerationQueue'!$AX$5:$AX$467,$B263,'Grid GenerationQueue'!$AY$5:$AY$467,$C263,'Grid GenerationQueue'!$BF$5:$BF$467,"&lt;&gt;"&amp;"",'Grid GenerationQueue'!$BB$5:$BB$467,"&lt;"&amp;$BE$3)</f>
        <v>0</v>
      </c>
      <c r="BV263">
        <f>SUMIFS('Grid GenerationQueue'!AJ$5:AJ$467,'Grid GenerationQueue'!$AX$5:$AX$467,$B263,'Grid GenerationQueue'!$AY$5:$AY$467,$C263,'Grid GenerationQueue'!$BF$5:$BF$467,"&lt;&gt;"&amp;"",'Grid GenerationQueue'!$BB$5:$BB$467,"&lt;"&amp;$BE$3)</f>
        <v>0</v>
      </c>
      <c r="BW263">
        <f>SUMIFS('Grid GenerationQueue'!AK$5:AK$467,'Grid GenerationQueue'!$AX$5:$AX$467,$B263,'Grid GenerationQueue'!$AY$5:$AY$467,$C263,'Grid GenerationQueue'!$BF$5:$BF$467,"&lt;&gt;"&amp;"",'Grid GenerationQueue'!$BB$5:$BB$467,"&lt;"&amp;$BE$3)</f>
        <v>0</v>
      </c>
      <c r="BX263">
        <f>SUMIFS('Grid GenerationQueue'!AL$5:AL$467,'Grid GenerationQueue'!$AX$5:$AX$467,$B263,'Grid GenerationQueue'!$AY$5:$AY$467,$C263,'Grid GenerationQueue'!$BF$5:$BF$467,"&lt;&gt;"&amp;"",'Grid GenerationQueue'!$BB$5:$BB$467,"&lt;"&amp;$BE$3)</f>
        <v>0</v>
      </c>
      <c r="BY263">
        <f>SUMIFS('Grid GenerationQueue'!AM$5:AM$467,'Grid GenerationQueue'!$AX$5:$AX$467,$B263,'Grid GenerationQueue'!$AY$5:$AY$467,$C263,'Grid GenerationQueue'!$BF$5:$BF$467,"&lt;&gt;"&amp;"",'Grid GenerationQueue'!$BB$5:$BB$467,"&lt;"&amp;$BE$3)</f>
        <v>0</v>
      </c>
      <c r="BZ263">
        <f>SUMIFS('Grid GenerationQueue'!AN$5:AN$467,'Grid GenerationQueue'!$AX$5:$AX$467,$B263,'Grid GenerationQueue'!$AY$5:$AY$467,$C263,'Grid GenerationQueue'!$BF$5:$BF$467,"&lt;&gt;"&amp;"",'Grid GenerationQueue'!$BB$5:$BB$467,"&lt;"&amp;$BE$3)</f>
        <v>0</v>
      </c>
      <c r="CA263">
        <f>SUMIFS('Grid GenerationQueue'!AO$5:AO$467,'Grid GenerationQueue'!$AX$5:$AX$467,$B263,'Grid GenerationQueue'!$AY$5:$AY$467,$C263,'Grid GenerationQueue'!$BF$5:$BF$467,"&lt;&gt;"&amp;"",'Grid GenerationQueue'!$BB$5:$BB$467,"&lt;"&amp;$BE$3)</f>
        <v>0</v>
      </c>
      <c r="CB263">
        <f>SUMIFS('Grid GenerationQueue'!AP$5:AP$467,'Grid GenerationQueue'!$AX$5:$AX$467,$B263,'Grid GenerationQueue'!$AY$5:$AY$467,$C263,'Grid GenerationQueue'!$BF$5:$BF$467,"&lt;&gt;"&amp;"",'Grid GenerationQueue'!$BB$5:$BB$467,"&lt;"&amp;$BE$3)</f>
        <v>0</v>
      </c>
      <c r="CD263">
        <f>SUMIFS('Grid GenerationQueue'!AE$5:AE$467,'Grid GenerationQueue'!$AX$5:$AX$467,$B263,'Grid GenerationQueue'!$AY$5:$AY$467,$C263,'Grid GenerationQueue'!$BB$5:$BB$467,"&lt;"&amp;$BE$3)</f>
        <v>0</v>
      </c>
      <c r="CE263">
        <f>SUMIFS('Grid GenerationQueue'!AF$5:AF$467,'Grid GenerationQueue'!$AX$5:$AX$467,$B263,'Grid GenerationQueue'!$AY$5:$AY$467,$C263,'Grid GenerationQueue'!$BB$5:$BB$467,"&lt;"&amp;$BE$3)</f>
        <v>0</v>
      </c>
      <c r="CF263">
        <f>SUMIFS('Grid GenerationQueue'!AG$5:AG$467,'Grid GenerationQueue'!$AX$5:$AX$467,$B263,'Grid GenerationQueue'!$AY$5:$AY$467,$C263,'Grid GenerationQueue'!$BB$5:$BB$467,"&lt;"&amp;$BE$3)</f>
        <v>0</v>
      </c>
      <c r="CG263">
        <f>SUMIFS('Grid GenerationQueue'!AH$5:AH$467,'Grid GenerationQueue'!$AX$5:$AX$467,$B263,'Grid GenerationQueue'!$AY$5:$AY$467,$C263,'Grid GenerationQueue'!$BB$5:$BB$467,"&lt;"&amp;$BE$3)</f>
        <v>0</v>
      </c>
      <c r="CH263">
        <f>SUMIFS('Grid GenerationQueue'!AI$5:AI$467,'Grid GenerationQueue'!$AX$5:$AX$467,$B263,'Grid GenerationQueue'!$AY$5:$AY$467,$C263,'Grid GenerationQueue'!$BB$5:$BB$467,"&lt;"&amp;$BE$3)</f>
        <v>0</v>
      </c>
      <c r="CI263">
        <f>SUMIFS('Grid GenerationQueue'!AJ$5:AJ$467,'Grid GenerationQueue'!$AX$5:$AX$467,$B263,'Grid GenerationQueue'!$AY$5:$AY$467,$C263,'Grid GenerationQueue'!$BB$5:$BB$467,"&lt;"&amp;$BE$3)</f>
        <v>0</v>
      </c>
      <c r="CJ263">
        <f>SUMIFS('Grid GenerationQueue'!AK$5:AK$467,'Grid GenerationQueue'!$AX$5:$AX$467,$B263,'Grid GenerationQueue'!$AY$5:$AY$467,$C263,'Grid GenerationQueue'!$BB$5:$BB$467,"&lt;"&amp;$BE$3)</f>
        <v>0</v>
      </c>
      <c r="CK263">
        <f>SUMIFS('Grid GenerationQueue'!AL$5:AL$467,'Grid GenerationQueue'!$AX$5:$AX$467,$B263,'Grid GenerationQueue'!$AY$5:$AY$467,$C263,'Grid GenerationQueue'!$BB$5:$BB$467,"&lt;"&amp;$BE$3)</f>
        <v>0</v>
      </c>
      <c r="CL263">
        <f>SUMIFS('Grid GenerationQueue'!AM$5:AM$467,'Grid GenerationQueue'!$AX$5:$AX$467,$B263,'Grid GenerationQueue'!$AY$5:$AY$467,$C263,'Grid GenerationQueue'!$BB$5:$BB$467,"&lt;"&amp;$BE$3)</f>
        <v>0</v>
      </c>
      <c r="CM263">
        <f>SUMIFS('Grid GenerationQueue'!AN$5:AN$467,'Grid GenerationQueue'!$AX$5:$AX$467,$B263,'Grid GenerationQueue'!$AY$5:$AY$467,$C263,'Grid GenerationQueue'!$BB$5:$BB$467,"&lt;"&amp;$BE$3)</f>
        <v>0</v>
      </c>
      <c r="CN263">
        <f>SUMIFS('Grid GenerationQueue'!AO$5:AO$467,'Grid GenerationQueue'!$AX$5:$AX$467,$B263,'Grid GenerationQueue'!$AY$5:$AY$467,$C263,'Grid GenerationQueue'!$BB$5:$BB$467,"&lt;"&amp;$BE$3)</f>
        <v>0</v>
      </c>
      <c r="CO263">
        <f>SUMIFS('Grid GenerationQueue'!AP$5:AP$467,'Grid GenerationQueue'!$AX$5:$AX$467,$B263,'Grid GenerationQueue'!$AY$5:$AY$467,$C263,'Grid GenerationQueue'!$BB$5:$BB$467,"&lt;"&amp;$BE$3)</f>
        <v>0</v>
      </c>
    </row>
    <row r="264" spans="1:93" x14ac:dyDescent="0.35">
      <c r="A264" t="s">
        <v>4659</v>
      </c>
      <c r="B264" t="s">
        <v>4761</v>
      </c>
      <c r="C264">
        <v>138</v>
      </c>
      <c r="D264">
        <f>SUMIFS('Grid GenerationQueue'!AE$5:AE$467,'Grid GenerationQueue'!$AX$5:$AX$467,$B264,'Grid GenerationQueue'!$AY$5:$AY$467,$C264,'Grid GenerationQueue'!$BI$5:$BI$467,"&lt;4")</f>
        <v>0</v>
      </c>
      <c r="E264">
        <f>SUMIFS('Grid GenerationQueue'!AF$5:AF$467,'Grid GenerationQueue'!$AX$5:$AX$467,$B264,'Grid GenerationQueue'!$AY$5:$AY$467,$C264,'Grid GenerationQueue'!$BI$5:$BI$467,"&lt;4")</f>
        <v>0</v>
      </c>
      <c r="F264">
        <f>SUMIFS('Grid GenerationQueue'!AG$5:AG$467,'Grid GenerationQueue'!$AX$5:$AX$467,$B264,'Grid GenerationQueue'!$AY$5:$AY$467,$C264,'Grid GenerationQueue'!$BI$5:$BI$467,"&lt;4")</f>
        <v>0</v>
      </c>
      <c r="G264">
        <f>SUMIFS('Grid GenerationQueue'!AH$5:AH$467,'Grid GenerationQueue'!$AX$5:$AX$467,$B264,'Grid GenerationQueue'!$AY$5:$AY$467,$C264,'Grid GenerationQueue'!$BI$5:$BI$467,"&lt;4")</f>
        <v>0</v>
      </c>
      <c r="H264">
        <f>SUMIFS('Grid GenerationQueue'!AI$5:AI$467,'Grid GenerationQueue'!$AX$5:$AX$467,$B264,'Grid GenerationQueue'!$AY$5:$AY$467,$C264,'Grid GenerationQueue'!$BI$5:$BI$467,"&lt;4")</f>
        <v>0</v>
      </c>
      <c r="I264">
        <f>SUMIFS('Grid GenerationQueue'!AJ$5:AJ$467,'Grid GenerationQueue'!$AX$5:$AX$467,$B264,'Grid GenerationQueue'!$AY$5:$AY$467,$C264,'Grid GenerationQueue'!$BI$5:$BI$467,"&lt;4")</f>
        <v>0</v>
      </c>
      <c r="J264">
        <f>SUMIFS('Grid GenerationQueue'!AK$5:AK$467,'Grid GenerationQueue'!$AX$5:$AX$467,$B264,'Grid GenerationQueue'!$AY$5:$AY$467,$C264,'Grid GenerationQueue'!$BI$5:$BI$467,"&lt;4")</f>
        <v>0</v>
      </c>
      <c r="K264">
        <f>SUMIFS('Grid GenerationQueue'!AL$5:AL$467,'Grid GenerationQueue'!$AX$5:$AX$467,$B264,'Grid GenerationQueue'!$AY$5:$AY$467,$C264,'Grid GenerationQueue'!$BI$5:$BI$467,"&lt;4")</f>
        <v>0</v>
      </c>
      <c r="L264">
        <f>SUMIFS('Grid GenerationQueue'!AM$5:AM$467,'Grid GenerationQueue'!$AX$5:$AX$467,$B264,'Grid GenerationQueue'!$AY$5:$AY$467,$C264,'Grid GenerationQueue'!$BI$5:$BI$467,"&lt;4")</f>
        <v>0</v>
      </c>
      <c r="M264">
        <f>SUMIFS('Grid GenerationQueue'!AN$5:AN$467,'Grid GenerationQueue'!$AX$5:$AX$467,$B264,'Grid GenerationQueue'!$AY$5:$AY$467,$C264,'Grid GenerationQueue'!$BI$5:$BI$467,"&lt;4")</f>
        <v>0</v>
      </c>
      <c r="N264">
        <f>SUMIFS('Grid GenerationQueue'!AO$5:AO$467,'Grid GenerationQueue'!$AX$5:$AX$467,$B264,'Grid GenerationQueue'!$AY$5:$AY$467,$C264,'Grid GenerationQueue'!$BI$5:$BI$467,"&lt;4")</f>
        <v>0</v>
      </c>
      <c r="O264">
        <f>SUMIFS('Grid GenerationQueue'!AP$5:AP$467,'Grid GenerationQueue'!$AX$5:$AX$467,$B264,'Grid GenerationQueue'!$AY$5:$AY$467,$C264,'Grid GenerationQueue'!$BI$5:$BI$467,"&lt;4")</f>
        <v>0</v>
      </c>
      <c r="Q264">
        <f>SUMIFS('Grid GenerationQueue'!AE$5:AE$467,'Grid GenerationQueue'!$AX$5:$AX$467,$B264,'Grid GenerationQueue'!$AY$5:$AY$467,$C264,'Grid GenerationQueue'!$BH$5:$BH$467,"Executed")</f>
        <v>0</v>
      </c>
      <c r="R264">
        <f>SUMIFS('Grid GenerationQueue'!AF$5:AF$467,'Grid GenerationQueue'!$AX$5:$AX$467,$B264,'Grid GenerationQueue'!$AY$5:$AY$467,$C264,'Grid GenerationQueue'!$BH$5:$BH$467,"Executed")</f>
        <v>0</v>
      </c>
      <c r="S264">
        <f>SUMIFS('Grid GenerationQueue'!AG$5:AG$467,'Grid GenerationQueue'!$AX$5:$AX$467,$B264,'Grid GenerationQueue'!$AY$5:$AY$467,$C264,'Grid GenerationQueue'!$BH$5:$BH$467,"Executed")</f>
        <v>0</v>
      </c>
      <c r="T264">
        <f>SUMIFS('Grid GenerationQueue'!AH$5:AH$467,'Grid GenerationQueue'!$AX$5:$AX$467,$B264,'Grid GenerationQueue'!$AY$5:$AY$467,$C264,'Grid GenerationQueue'!$BH$5:$BH$467,"Executed")</f>
        <v>0</v>
      </c>
      <c r="U264">
        <f>SUMIFS('Grid GenerationQueue'!AI$5:AI$467,'Grid GenerationQueue'!$AX$5:$AX$467,$B264,'Grid GenerationQueue'!$AY$5:$AY$467,$C264,'Grid GenerationQueue'!$BH$5:$BH$467,"Executed")</f>
        <v>0</v>
      </c>
      <c r="V264">
        <f>SUMIFS('Grid GenerationQueue'!AJ$5:AJ$467,'Grid GenerationQueue'!$AX$5:$AX$467,$B264,'Grid GenerationQueue'!$AY$5:$AY$467,$C264,'Grid GenerationQueue'!$BH$5:$BH$467,"Executed")</f>
        <v>0</v>
      </c>
      <c r="W264">
        <f>SUMIFS('Grid GenerationQueue'!AK$5:AK$467,'Grid GenerationQueue'!$AX$5:$AX$467,$B264,'Grid GenerationQueue'!$AY$5:$AY$467,$C264,'Grid GenerationQueue'!$BH$5:$BH$467,"Executed")</f>
        <v>0</v>
      </c>
      <c r="X264">
        <f>SUMIFS('Grid GenerationQueue'!AL$5:AL$467,'Grid GenerationQueue'!$AX$5:$AX$467,$B264,'Grid GenerationQueue'!$AY$5:$AY$467,$C264,'Grid GenerationQueue'!$BH$5:$BH$467,"Executed")</f>
        <v>0</v>
      </c>
      <c r="Y264">
        <f>SUMIFS('Grid GenerationQueue'!AM$5:AM$467,'Grid GenerationQueue'!$AX$5:$AX$467,$B264,'Grid GenerationQueue'!$AY$5:$AY$467,$C264,'Grid GenerationQueue'!$BH$5:$BH$467,"Executed")</f>
        <v>0</v>
      </c>
      <c r="Z264">
        <f>SUMIFS('Grid GenerationQueue'!AN$5:AN$467,'Grid GenerationQueue'!$AX$5:$AX$467,$B264,'Grid GenerationQueue'!$AY$5:$AY$467,$C264,'Grid GenerationQueue'!$BH$5:$BH$467,"Executed")</f>
        <v>0</v>
      </c>
      <c r="AA264">
        <f>SUMIFS('Grid GenerationQueue'!AO$5:AO$467,'Grid GenerationQueue'!$AX$5:$AX$467,$B264,'Grid GenerationQueue'!$AY$5:$AY$467,$C264,'Grid GenerationQueue'!$BH$5:$BH$467,"Executed")</f>
        <v>0</v>
      </c>
      <c r="AB264">
        <f>SUMIFS('Grid GenerationQueue'!AP$5:AP$467,'Grid GenerationQueue'!$AX$5:$AX$467,$B264,'Grid GenerationQueue'!$AY$5:$AY$467,$C264,'Grid GenerationQueue'!$BH$5:$BH$467,"Executed")</f>
        <v>0</v>
      </c>
      <c r="AD264">
        <f>SUMIFS('Grid GenerationQueue'!AE$5:AE$467,'Grid GenerationQueue'!$AX$5:$AX$467,$B264,'Grid GenerationQueue'!$AY$5:$AY$467,$C264,'Grid GenerationQueue'!$BF$5:$BF$467,"&lt;&gt;"&amp;"")</f>
        <v>0</v>
      </c>
      <c r="AE264">
        <f>SUMIFS('Grid GenerationQueue'!AF$5:AF$467,'Grid GenerationQueue'!$AX$5:$AX$467,$B264,'Grid GenerationQueue'!$AY$5:$AY$467,$C264,'Grid GenerationQueue'!$BF$5:$BF$467,"&lt;&gt;"&amp;"")</f>
        <v>0</v>
      </c>
      <c r="AF264">
        <f>SUMIFS('Grid GenerationQueue'!AG$5:AG$467,'Grid GenerationQueue'!$AX$5:$AX$467,$B264,'Grid GenerationQueue'!$AY$5:$AY$467,$C264,'Grid GenerationQueue'!$BF$5:$BF$467,"&lt;&gt;"&amp;"")</f>
        <v>0</v>
      </c>
      <c r="AG264">
        <f>SUMIFS('Grid GenerationQueue'!AH$5:AH$467,'Grid GenerationQueue'!$AX$5:$AX$467,$B264,'Grid GenerationQueue'!$AY$5:$AY$467,$C264,'Grid GenerationQueue'!$BF$5:$BF$467,"&lt;&gt;"&amp;"")</f>
        <v>0</v>
      </c>
      <c r="AH264">
        <f>SUMIFS('Grid GenerationQueue'!AI$5:AI$467,'Grid GenerationQueue'!$AX$5:$AX$467,$B264,'Grid GenerationQueue'!$AY$5:$AY$467,$C264,'Grid GenerationQueue'!$BF$5:$BF$467,"&lt;&gt;"&amp;"")</f>
        <v>0</v>
      </c>
      <c r="AI264">
        <f>SUMIFS('Grid GenerationQueue'!AJ$5:AJ$467,'Grid GenerationQueue'!$AX$5:$AX$467,$B264,'Grid GenerationQueue'!$AY$5:$AY$467,$C264,'Grid GenerationQueue'!$BF$5:$BF$467,"&lt;&gt;"&amp;"")</f>
        <v>0</v>
      </c>
      <c r="AJ264">
        <f>SUMIFS('Grid GenerationQueue'!AK$5:AK$467,'Grid GenerationQueue'!$AX$5:$AX$467,$B264,'Grid GenerationQueue'!$AY$5:$AY$467,$C264,'Grid GenerationQueue'!$BF$5:$BF$467,"&lt;&gt;"&amp;"")</f>
        <v>0</v>
      </c>
      <c r="AK264">
        <f>SUMIFS('Grid GenerationQueue'!AL$5:AL$467,'Grid GenerationQueue'!$AX$5:$AX$467,$B264,'Grid GenerationQueue'!$AY$5:$AY$467,$C264,'Grid GenerationQueue'!$BF$5:$BF$467,"&lt;&gt;"&amp;"")</f>
        <v>0</v>
      </c>
      <c r="AL264">
        <f>SUMIFS('Grid GenerationQueue'!AM$5:AM$467,'Grid GenerationQueue'!$AX$5:$AX$467,$B264,'Grid GenerationQueue'!$AY$5:$AY$467,$C264,'Grid GenerationQueue'!$BF$5:$BF$467,"&lt;&gt;"&amp;"")</f>
        <v>0</v>
      </c>
      <c r="AM264">
        <f>SUMIFS('Grid GenerationQueue'!AN$5:AN$467,'Grid GenerationQueue'!$AX$5:$AX$467,$B264,'Grid GenerationQueue'!$AY$5:$AY$467,$C264,'Grid GenerationQueue'!$BF$5:$BF$467,"&lt;&gt;"&amp;"")</f>
        <v>0</v>
      </c>
      <c r="AN264">
        <f>SUMIFS('Grid GenerationQueue'!AO$5:AO$467,'Grid GenerationQueue'!$AX$5:$AX$467,$B264,'Grid GenerationQueue'!$AY$5:$AY$467,$C264,'Grid GenerationQueue'!$BF$5:$BF$467,"&lt;&gt;"&amp;"")</f>
        <v>0</v>
      </c>
      <c r="AO264">
        <f>SUMIFS('Grid GenerationQueue'!AP$5:AP$467,'Grid GenerationQueue'!$AX$5:$AX$467,$B264,'Grid GenerationQueue'!$AY$5:$AY$467,$C264,'Grid GenerationQueue'!$BF$5:$BF$467,"&lt;&gt;"&amp;"")</f>
        <v>0</v>
      </c>
      <c r="AQ264">
        <f>SUMIFS('Grid GenerationQueue'!AE$5:AE$467,'Grid GenerationQueue'!$AX$5:$AX$467,$B264,'Grid GenerationQueue'!$AY$5:$AY$467,$C264)</f>
        <v>0</v>
      </c>
      <c r="AR264">
        <f>SUMIFS('Grid GenerationQueue'!AF$5:AF$467,'Grid GenerationQueue'!$AX$5:$AX$467,$B264,'Grid GenerationQueue'!$AY$5:$AY$467,$C264)</f>
        <v>0</v>
      </c>
      <c r="AS264">
        <f>SUMIFS('Grid GenerationQueue'!AG$5:AG$467,'Grid GenerationQueue'!$AX$5:$AX$467,$B264,'Grid GenerationQueue'!$AY$5:$AY$467,$C264)</f>
        <v>0</v>
      </c>
      <c r="AT264">
        <f>SUMIFS('Grid GenerationQueue'!AH$5:AH$467,'Grid GenerationQueue'!$AX$5:$AX$467,$B264,'Grid GenerationQueue'!$AY$5:$AY$467,$C264)</f>
        <v>0</v>
      </c>
      <c r="AU264">
        <f>SUMIFS('Grid GenerationQueue'!AI$5:AI$467,'Grid GenerationQueue'!$AX$5:$AX$467,$B264,'Grid GenerationQueue'!$AY$5:$AY$467,$C264)</f>
        <v>0</v>
      </c>
      <c r="AV264">
        <f>SUMIFS('Grid GenerationQueue'!AJ$5:AJ$467,'Grid GenerationQueue'!$AX$5:$AX$467,$B264,'Grid GenerationQueue'!$AY$5:$AY$467,$C264)</f>
        <v>0</v>
      </c>
      <c r="AW264">
        <f>SUMIFS('Grid GenerationQueue'!AK$5:AK$467,'Grid GenerationQueue'!$AX$5:$AX$467,$B264,'Grid GenerationQueue'!$AY$5:$AY$467,$C264)</f>
        <v>0</v>
      </c>
      <c r="AX264">
        <f>SUMIFS('Grid GenerationQueue'!AL$5:AL$467,'Grid GenerationQueue'!$AX$5:$AX$467,$B264,'Grid GenerationQueue'!$AY$5:$AY$467,$C264)</f>
        <v>0</v>
      </c>
      <c r="AY264">
        <f>SUMIFS('Grid GenerationQueue'!AM$5:AM$467,'Grid GenerationQueue'!$AX$5:$AX$467,$B264,'Grid GenerationQueue'!$AY$5:$AY$467,$C264)</f>
        <v>0</v>
      </c>
      <c r="AZ264">
        <f>SUMIFS('Grid GenerationQueue'!AN$5:AN$467,'Grid GenerationQueue'!$AX$5:$AX$467,$B264,'Grid GenerationQueue'!$AY$5:$AY$467,$C264)</f>
        <v>0</v>
      </c>
      <c r="BA264">
        <f>SUMIFS('Grid GenerationQueue'!AO$5:AO$467,'Grid GenerationQueue'!$AX$5:$AX$467,$B264,'Grid GenerationQueue'!$AY$5:$AY$467,$C264)</f>
        <v>0</v>
      </c>
      <c r="BB264">
        <f>SUMIFS('Grid GenerationQueue'!AP$5:AP$467,'Grid GenerationQueue'!$AX$5:$AX$467,$B264,'Grid GenerationQueue'!$AY$5:$AY$467,$C264)</f>
        <v>0</v>
      </c>
      <c r="BD264">
        <f>SUMIFS('Grid GenerationQueue'!AE$5:AE$467,'Grid GenerationQueue'!$AX$5:$AX$467,$B264,'Grid GenerationQueue'!$AY$5:$AY$467,$C264,'Grid GenerationQueue'!$BH$5:$BH$467,"Executed",'Grid GenerationQueue'!$BB$5:$BB$467,"&lt;"&amp;$BE$3)</f>
        <v>0</v>
      </c>
      <c r="BE264">
        <f>SUMIFS('Grid GenerationQueue'!AF$5:AF$467,'Grid GenerationQueue'!$AX$5:$AX$467,$B264,'Grid GenerationQueue'!$AY$5:$AY$467,$C264,'Grid GenerationQueue'!$BH$5:$BH$467,"Executed",'Grid GenerationQueue'!$BB$5:$BB$467,"&lt;"&amp;$BE$3)</f>
        <v>0</v>
      </c>
      <c r="BF264">
        <f>SUMIFS('Grid GenerationQueue'!AG$5:AG$467,'Grid GenerationQueue'!$AX$5:$AX$467,$B264,'Grid GenerationQueue'!$AY$5:$AY$467,$C264,'Grid GenerationQueue'!$BH$5:$BH$467,"Executed",'Grid GenerationQueue'!$BB$5:$BB$467,"&lt;"&amp;$BE$3)</f>
        <v>0</v>
      </c>
      <c r="BG264">
        <f>SUMIFS('Grid GenerationQueue'!AH$5:AH$467,'Grid GenerationQueue'!$AX$5:$AX$467,$B264,'Grid GenerationQueue'!$AY$5:$AY$467,$C264,'Grid GenerationQueue'!$BH$5:$BH$467,"Executed",'Grid GenerationQueue'!$BB$5:$BB$467,"&lt;"&amp;$BE$3)</f>
        <v>0</v>
      </c>
      <c r="BH264">
        <f>SUMIFS('Grid GenerationQueue'!AI$5:AI$467,'Grid GenerationQueue'!$AX$5:$AX$467,$B264,'Grid GenerationQueue'!$AY$5:$AY$467,$C264,'Grid GenerationQueue'!$BH$5:$BH$467,"Executed",'Grid GenerationQueue'!$BB$5:$BB$467,"&lt;"&amp;$BE$3)</f>
        <v>0</v>
      </c>
      <c r="BI264">
        <f>SUMIFS('Grid GenerationQueue'!AJ$5:AJ$467,'Grid GenerationQueue'!$AX$5:$AX$467,$B264,'Grid GenerationQueue'!$AY$5:$AY$467,$C264,'Grid GenerationQueue'!$BH$5:$BH$467,"Executed",'Grid GenerationQueue'!$BB$5:$BB$467,"&lt;"&amp;$BE$3)</f>
        <v>0</v>
      </c>
      <c r="BJ264">
        <f>SUMIFS('Grid GenerationQueue'!AK$5:AK$467,'Grid GenerationQueue'!$AX$5:$AX$467,$B264,'Grid GenerationQueue'!$AY$5:$AY$467,$C264,'Grid GenerationQueue'!$BH$5:$BH$467,"Executed",'Grid GenerationQueue'!$BB$5:$BB$467,"&lt;"&amp;$BE$3)</f>
        <v>0</v>
      </c>
      <c r="BK264">
        <f>SUMIFS('Grid GenerationQueue'!AL$5:AL$467,'Grid GenerationQueue'!$AX$5:$AX$467,$B264,'Grid GenerationQueue'!$AY$5:$AY$467,$C264,'Grid GenerationQueue'!$BH$5:$BH$467,"Executed",'Grid GenerationQueue'!$BB$5:$BB$467,"&lt;"&amp;$BE$3)</f>
        <v>0</v>
      </c>
      <c r="BL264">
        <f>SUMIFS('Grid GenerationQueue'!AM$5:AM$467,'Grid GenerationQueue'!$AX$5:$AX$467,$B264,'Grid GenerationQueue'!$AY$5:$AY$467,$C264,'Grid GenerationQueue'!$BH$5:$BH$467,"Executed",'Grid GenerationQueue'!$BB$5:$BB$467,"&lt;"&amp;$BE$3)</f>
        <v>0</v>
      </c>
      <c r="BM264">
        <f>SUMIFS('Grid GenerationQueue'!AN$5:AN$467,'Grid GenerationQueue'!$AX$5:$AX$467,$B264,'Grid GenerationQueue'!$AY$5:$AY$467,$C264,'Grid GenerationQueue'!$BH$5:$BH$467,"Executed",'Grid GenerationQueue'!$BB$5:$BB$467,"&lt;"&amp;$BE$3)</f>
        <v>0</v>
      </c>
      <c r="BN264">
        <f>SUMIFS('Grid GenerationQueue'!AO$5:AO$467,'Grid GenerationQueue'!$AX$5:$AX$467,$B264,'Grid GenerationQueue'!$AY$5:$AY$467,$C264,'Grid GenerationQueue'!$BH$5:$BH$467,"Executed",'Grid GenerationQueue'!$BB$5:$BB$467,"&lt;"&amp;$BE$3)</f>
        <v>0</v>
      </c>
      <c r="BO264">
        <f>SUMIFS('Grid GenerationQueue'!AP$5:AP$467,'Grid GenerationQueue'!$AX$5:$AX$467,$B264,'Grid GenerationQueue'!$AY$5:$AY$467,$C264,'Grid GenerationQueue'!$BH$5:$BH$467,"Executed",'Grid GenerationQueue'!$BB$5:$BB$467,"&lt;"&amp;$BE$3)</f>
        <v>0</v>
      </c>
      <c r="BQ264">
        <f>SUMIFS('Grid GenerationQueue'!AE$5:AE$467,'Grid GenerationQueue'!$AX$5:$AX$467,$B264,'Grid GenerationQueue'!$AY$5:$AY$467,$C264,'Grid GenerationQueue'!$BF$5:$BF$467,"&lt;&gt;"&amp;"",'Grid GenerationQueue'!$BB$5:$BB$467,"&lt;"&amp;$BE$3)</f>
        <v>0</v>
      </c>
      <c r="BR264">
        <f>SUMIFS('Grid GenerationQueue'!AF$5:AF$467,'Grid GenerationQueue'!$AX$5:$AX$467,$B264,'Grid GenerationQueue'!$AY$5:$AY$467,$C264,'Grid GenerationQueue'!$BF$5:$BF$467,"&lt;&gt;"&amp;"",'Grid GenerationQueue'!$BB$5:$BB$467,"&lt;"&amp;$BE$3)</f>
        <v>0</v>
      </c>
      <c r="BS264">
        <f>SUMIFS('Grid GenerationQueue'!AG$5:AG$467,'Grid GenerationQueue'!$AX$5:$AX$467,$B264,'Grid GenerationQueue'!$AY$5:$AY$467,$C264,'Grid GenerationQueue'!$BF$5:$BF$467,"&lt;&gt;"&amp;"",'Grid GenerationQueue'!$BB$5:$BB$467,"&lt;"&amp;$BE$3)</f>
        <v>0</v>
      </c>
      <c r="BT264">
        <f>SUMIFS('Grid GenerationQueue'!AH$5:AH$467,'Grid GenerationQueue'!$AX$5:$AX$467,$B264,'Grid GenerationQueue'!$AY$5:$AY$467,$C264,'Grid GenerationQueue'!$BF$5:$BF$467,"&lt;&gt;"&amp;"",'Grid GenerationQueue'!$BB$5:$BB$467,"&lt;"&amp;$BE$3)</f>
        <v>0</v>
      </c>
      <c r="BU264">
        <f>SUMIFS('Grid GenerationQueue'!AI$5:AI$467,'Grid GenerationQueue'!$AX$5:$AX$467,$B264,'Grid GenerationQueue'!$AY$5:$AY$467,$C264,'Grid GenerationQueue'!$BF$5:$BF$467,"&lt;&gt;"&amp;"",'Grid GenerationQueue'!$BB$5:$BB$467,"&lt;"&amp;$BE$3)</f>
        <v>0</v>
      </c>
      <c r="BV264">
        <f>SUMIFS('Grid GenerationQueue'!AJ$5:AJ$467,'Grid GenerationQueue'!$AX$5:$AX$467,$B264,'Grid GenerationQueue'!$AY$5:$AY$467,$C264,'Grid GenerationQueue'!$BF$5:$BF$467,"&lt;&gt;"&amp;"",'Grid GenerationQueue'!$BB$5:$BB$467,"&lt;"&amp;$BE$3)</f>
        <v>0</v>
      </c>
      <c r="BW264">
        <f>SUMIFS('Grid GenerationQueue'!AK$5:AK$467,'Grid GenerationQueue'!$AX$5:$AX$467,$B264,'Grid GenerationQueue'!$AY$5:$AY$467,$C264,'Grid GenerationQueue'!$BF$5:$BF$467,"&lt;&gt;"&amp;"",'Grid GenerationQueue'!$BB$5:$BB$467,"&lt;"&amp;$BE$3)</f>
        <v>0</v>
      </c>
      <c r="BX264">
        <f>SUMIFS('Grid GenerationQueue'!AL$5:AL$467,'Grid GenerationQueue'!$AX$5:$AX$467,$B264,'Grid GenerationQueue'!$AY$5:$AY$467,$C264,'Grid GenerationQueue'!$BF$5:$BF$467,"&lt;&gt;"&amp;"",'Grid GenerationQueue'!$BB$5:$BB$467,"&lt;"&amp;$BE$3)</f>
        <v>0</v>
      </c>
      <c r="BY264">
        <f>SUMIFS('Grid GenerationQueue'!AM$5:AM$467,'Grid GenerationQueue'!$AX$5:$AX$467,$B264,'Grid GenerationQueue'!$AY$5:$AY$467,$C264,'Grid GenerationQueue'!$BF$5:$BF$467,"&lt;&gt;"&amp;"",'Grid GenerationQueue'!$BB$5:$BB$467,"&lt;"&amp;$BE$3)</f>
        <v>0</v>
      </c>
      <c r="BZ264">
        <f>SUMIFS('Grid GenerationQueue'!AN$5:AN$467,'Grid GenerationQueue'!$AX$5:$AX$467,$B264,'Grid GenerationQueue'!$AY$5:$AY$467,$C264,'Grid GenerationQueue'!$BF$5:$BF$467,"&lt;&gt;"&amp;"",'Grid GenerationQueue'!$BB$5:$BB$467,"&lt;"&amp;$BE$3)</f>
        <v>0</v>
      </c>
      <c r="CA264">
        <f>SUMIFS('Grid GenerationQueue'!AO$5:AO$467,'Grid GenerationQueue'!$AX$5:$AX$467,$B264,'Grid GenerationQueue'!$AY$5:$AY$467,$C264,'Grid GenerationQueue'!$BF$5:$BF$467,"&lt;&gt;"&amp;"",'Grid GenerationQueue'!$BB$5:$BB$467,"&lt;"&amp;$BE$3)</f>
        <v>0</v>
      </c>
      <c r="CB264">
        <f>SUMIFS('Grid GenerationQueue'!AP$5:AP$467,'Grid GenerationQueue'!$AX$5:$AX$467,$B264,'Grid GenerationQueue'!$AY$5:$AY$467,$C264,'Grid GenerationQueue'!$BF$5:$BF$467,"&lt;&gt;"&amp;"",'Grid GenerationQueue'!$BB$5:$BB$467,"&lt;"&amp;$BE$3)</f>
        <v>0</v>
      </c>
      <c r="CD264">
        <f>SUMIFS('Grid GenerationQueue'!AE$5:AE$467,'Grid GenerationQueue'!$AX$5:$AX$467,$B264,'Grid GenerationQueue'!$AY$5:$AY$467,$C264,'Grid GenerationQueue'!$BB$5:$BB$467,"&lt;"&amp;$BE$3)</f>
        <v>0</v>
      </c>
      <c r="CE264">
        <f>SUMIFS('Grid GenerationQueue'!AF$5:AF$467,'Grid GenerationQueue'!$AX$5:$AX$467,$B264,'Grid GenerationQueue'!$AY$5:$AY$467,$C264,'Grid GenerationQueue'!$BB$5:$BB$467,"&lt;"&amp;$BE$3)</f>
        <v>0</v>
      </c>
      <c r="CF264">
        <f>SUMIFS('Grid GenerationQueue'!AG$5:AG$467,'Grid GenerationQueue'!$AX$5:$AX$467,$B264,'Grid GenerationQueue'!$AY$5:$AY$467,$C264,'Grid GenerationQueue'!$BB$5:$BB$467,"&lt;"&amp;$BE$3)</f>
        <v>0</v>
      </c>
      <c r="CG264">
        <f>SUMIFS('Grid GenerationQueue'!AH$5:AH$467,'Grid GenerationQueue'!$AX$5:$AX$467,$B264,'Grid GenerationQueue'!$AY$5:$AY$467,$C264,'Grid GenerationQueue'!$BB$5:$BB$467,"&lt;"&amp;$BE$3)</f>
        <v>0</v>
      </c>
      <c r="CH264">
        <f>SUMIFS('Grid GenerationQueue'!AI$5:AI$467,'Grid GenerationQueue'!$AX$5:$AX$467,$B264,'Grid GenerationQueue'!$AY$5:$AY$467,$C264,'Grid GenerationQueue'!$BB$5:$BB$467,"&lt;"&amp;$BE$3)</f>
        <v>0</v>
      </c>
      <c r="CI264">
        <f>SUMIFS('Grid GenerationQueue'!AJ$5:AJ$467,'Grid GenerationQueue'!$AX$5:$AX$467,$B264,'Grid GenerationQueue'!$AY$5:$AY$467,$C264,'Grid GenerationQueue'!$BB$5:$BB$467,"&lt;"&amp;$BE$3)</f>
        <v>0</v>
      </c>
      <c r="CJ264">
        <f>SUMIFS('Grid GenerationQueue'!AK$5:AK$467,'Grid GenerationQueue'!$AX$5:$AX$467,$B264,'Grid GenerationQueue'!$AY$5:$AY$467,$C264,'Grid GenerationQueue'!$BB$5:$BB$467,"&lt;"&amp;$BE$3)</f>
        <v>0</v>
      </c>
      <c r="CK264">
        <f>SUMIFS('Grid GenerationQueue'!AL$5:AL$467,'Grid GenerationQueue'!$AX$5:$AX$467,$B264,'Grid GenerationQueue'!$AY$5:$AY$467,$C264,'Grid GenerationQueue'!$BB$5:$BB$467,"&lt;"&amp;$BE$3)</f>
        <v>0</v>
      </c>
      <c r="CL264">
        <f>SUMIFS('Grid GenerationQueue'!AM$5:AM$467,'Grid GenerationQueue'!$AX$5:$AX$467,$B264,'Grid GenerationQueue'!$AY$5:$AY$467,$C264,'Grid GenerationQueue'!$BB$5:$BB$467,"&lt;"&amp;$BE$3)</f>
        <v>0</v>
      </c>
      <c r="CM264">
        <f>SUMIFS('Grid GenerationQueue'!AN$5:AN$467,'Grid GenerationQueue'!$AX$5:$AX$467,$B264,'Grid GenerationQueue'!$AY$5:$AY$467,$C264,'Grid GenerationQueue'!$BB$5:$BB$467,"&lt;"&amp;$BE$3)</f>
        <v>0</v>
      </c>
      <c r="CN264">
        <f>SUMIFS('Grid GenerationQueue'!AO$5:AO$467,'Grid GenerationQueue'!$AX$5:$AX$467,$B264,'Grid GenerationQueue'!$AY$5:$AY$467,$C264,'Grid GenerationQueue'!$BB$5:$BB$467,"&lt;"&amp;$BE$3)</f>
        <v>0</v>
      </c>
      <c r="CO264">
        <f>SUMIFS('Grid GenerationQueue'!AP$5:AP$467,'Grid GenerationQueue'!$AX$5:$AX$467,$B264,'Grid GenerationQueue'!$AY$5:$AY$467,$C264,'Grid GenerationQueue'!$BB$5:$BB$467,"&lt;"&amp;$BE$3)</f>
        <v>0</v>
      </c>
    </row>
    <row r="265" spans="1:93" x14ac:dyDescent="0.35">
      <c r="A265" t="s">
        <v>4644</v>
      </c>
      <c r="B265" t="s">
        <v>4388</v>
      </c>
      <c r="C265">
        <v>230</v>
      </c>
      <c r="D265">
        <f>SUMIFS('Grid GenerationQueue'!AE$5:AE$467,'Grid GenerationQueue'!$AX$5:$AX$467,$B265,'Grid GenerationQueue'!$AY$5:$AY$467,$C265,'Grid GenerationQueue'!$BI$5:$BI$467,"&lt;4")</f>
        <v>0</v>
      </c>
      <c r="E265">
        <f>SUMIFS('Grid GenerationQueue'!AF$5:AF$467,'Grid GenerationQueue'!$AX$5:$AX$467,$B265,'Grid GenerationQueue'!$AY$5:$AY$467,$C265,'Grid GenerationQueue'!$BI$5:$BI$467,"&lt;4")</f>
        <v>0</v>
      </c>
      <c r="F265">
        <f>SUMIFS('Grid GenerationQueue'!AG$5:AG$467,'Grid GenerationQueue'!$AX$5:$AX$467,$B265,'Grid GenerationQueue'!$AY$5:$AY$467,$C265,'Grid GenerationQueue'!$BI$5:$BI$467,"&lt;4")</f>
        <v>0</v>
      </c>
      <c r="G265">
        <f>SUMIFS('Grid GenerationQueue'!AH$5:AH$467,'Grid GenerationQueue'!$AX$5:$AX$467,$B265,'Grid GenerationQueue'!$AY$5:$AY$467,$C265,'Grid GenerationQueue'!$BI$5:$BI$467,"&lt;4")</f>
        <v>0</v>
      </c>
      <c r="H265">
        <f>SUMIFS('Grid GenerationQueue'!AI$5:AI$467,'Grid GenerationQueue'!$AX$5:$AX$467,$B265,'Grid GenerationQueue'!$AY$5:$AY$467,$C265,'Grid GenerationQueue'!$BI$5:$BI$467,"&lt;4")</f>
        <v>0</v>
      </c>
      <c r="I265">
        <f>SUMIFS('Grid GenerationQueue'!AJ$5:AJ$467,'Grid GenerationQueue'!$AX$5:$AX$467,$B265,'Grid GenerationQueue'!$AY$5:$AY$467,$C265,'Grid GenerationQueue'!$BI$5:$BI$467,"&lt;4")</f>
        <v>0</v>
      </c>
      <c r="J265">
        <f>SUMIFS('Grid GenerationQueue'!AK$5:AK$467,'Grid GenerationQueue'!$AX$5:$AX$467,$B265,'Grid GenerationQueue'!$AY$5:$AY$467,$C265,'Grid GenerationQueue'!$BI$5:$BI$467,"&lt;4")</f>
        <v>0</v>
      </c>
      <c r="K265">
        <f>SUMIFS('Grid GenerationQueue'!AL$5:AL$467,'Grid GenerationQueue'!$AX$5:$AX$467,$B265,'Grid GenerationQueue'!$AY$5:$AY$467,$C265,'Grid GenerationQueue'!$BI$5:$BI$467,"&lt;4")</f>
        <v>0</v>
      </c>
      <c r="L265">
        <f>SUMIFS('Grid GenerationQueue'!AM$5:AM$467,'Grid GenerationQueue'!$AX$5:$AX$467,$B265,'Grid GenerationQueue'!$AY$5:$AY$467,$C265,'Grid GenerationQueue'!$BI$5:$BI$467,"&lt;4")</f>
        <v>0</v>
      </c>
      <c r="M265">
        <f>SUMIFS('Grid GenerationQueue'!AN$5:AN$467,'Grid GenerationQueue'!$AX$5:$AX$467,$B265,'Grid GenerationQueue'!$AY$5:$AY$467,$C265,'Grid GenerationQueue'!$BI$5:$BI$467,"&lt;4")</f>
        <v>0</v>
      </c>
      <c r="N265">
        <f>SUMIFS('Grid GenerationQueue'!AO$5:AO$467,'Grid GenerationQueue'!$AX$5:$AX$467,$B265,'Grid GenerationQueue'!$AY$5:$AY$467,$C265,'Grid GenerationQueue'!$BI$5:$BI$467,"&lt;4")</f>
        <v>0</v>
      </c>
      <c r="O265">
        <f>SUMIFS('Grid GenerationQueue'!AP$5:AP$467,'Grid GenerationQueue'!$AX$5:$AX$467,$B265,'Grid GenerationQueue'!$AY$5:$AY$467,$C265,'Grid GenerationQueue'!$BI$5:$BI$467,"&lt;4")</f>
        <v>0</v>
      </c>
      <c r="Q265">
        <f>SUMIFS('Grid GenerationQueue'!AE$5:AE$467,'Grid GenerationQueue'!$AX$5:$AX$467,$B265,'Grid GenerationQueue'!$AY$5:$AY$467,$C265,'Grid GenerationQueue'!$BH$5:$BH$467,"Executed")</f>
        <v>6.5</v>
      </c>
      <c r="R265">
        <f>SUMIFS('Grid GenerationQueue'!AF$5:AF$467,'Grid GenerationQueue'!$AX$5:$AX$467,$B265,'Grid GenerationQueue'!$AY$5:$AY$467,$C265,'Grid GenerationQueue'!$BH$5:$BH$467,"Executed")</f>
        <v>0</v>
      </c>
      <c r="S265">
        <f>SUMIFS('Grid GenerationQueue'!AG$5:AG$467,'Grid GenerationQueue'!$AX$5:$AX$467,$B265,'Grid GenerationQueue'!$AY$5:$AY$467,$C265,'Grid GenerationQueue'!$BH$5:$BH$467,"Executed")</f>
        <v>0</v>
      </c>
      <c r="T265">
        <f>SUMIFS('Grid GenerationQueue'!AH$5:AH$467,'Grid GenerationQueue'!$AX$5:$AX$467,$B265,'Grid GenerationQueue'!$AY$5:$AY$467,$C265,'Grid GenerationQueue'!$BH$5:$BH$467,"Executed")</f>
        <v>0</v>
      </c>
      <c r="U265">
        <f>SUMIFS('Grid GenerationQueue'!AI$5:AI$467,'Grid GenerationQueue'!$AX$5:$AX$467,$B265,'Grid GenerationQueue'!$AY$5:$AY$467,$C265,'Grid GenerationQueue'!$BH$5:$BH$467,"Executed")</f>
        <v>0</v>
      </c>
      <c r="V265">
        <f>SUMIFS('Grid GenerationQueue'!AJ$5:AJ$467,'Grid GenerationQueue'!$AX$5:$AX$467,$B265,'Grid GenerationQueue'!$AY$5:$AY$467,$C265,'Grid GenerationQueue'!$BH$5:$BH$467,"Executed")</f>
        <v>0</v>
      </c>
      <c r="W265">
        <f>SUMIFS('Grid GenerationQueue'!AK$5:AK$467,'Grid GenerationQueue'!$AX$5:$AX$467,$B265,'Grid GenerationQueue'!$AY$5:$AY$467,$C265,'Grid GenerationQueue'!$BH$5:$BH$467,"Executed")</f>
        <v>0</v>
      </c>
      <c r="X265">
        <f>SUMIFS('Grid GenerationQueue'!AL$5:AL$467,'Grid GenerationQueue'!$AX$5:$AX$467,$B265,'Grid GenerationQueue'!$AY$5:$AY$467,$C265,'Grid GenerationQueue'!$BH$5:$BH$467,"Executed")</f>
        <v>0</v>
      </c>
      <c r="Y265">
        <f>SUMIFS('Grid GenerationQueue'!AM$5:AM$467,'Grid GenerationQueue'!$AX$5:$AX$467,$B265,'Grid GenerationQueue'!$AY$5:$AY$467,$C265,'Grid GenerationQueue'!$BH$5:$BH$467,"Executed")</f>
        <v>0</v>
      </c>
      <c r="Z265">
        <f>SUMIFS('Grid GenerationQueue'!AN$5:AN$467,'Grid GenerationQueue'!$AX$5:$AX$467,$B265,'Grid GenerationQueue'!$AY$5:$AY$467,$C265,'Grid GenerationQueue'!$BH$5:$BH$467,"Executed")</f>
        <v>0</v>
      </c>
      <c r="AA265">
        <f>SUMIFS('Grid GenerationQueue'!AO$5:AO$467,'Grid GenerationQueue'!$AX$5:$AX$467,$B265,'Grid GenerationQueue'!$AY$5:$AY$467,$C265,'Grid GenerationQueue'!$BH$5:$BH$467,"Executed")</f>
        <v>0</v>
      </c>
      <c r="AB265">
        <f>SUMIFS('Grid GenerationQueue'!AP$5:AP$467,'Grid GenerationQueue'!$AX$5:$AX$467,$B265,'Grid GenerationQueue'!$AY$5:$AY$467,$C265,'Grid GenerationQueue'!$BH$5:$BH$467,"Executed")</f>
        <v>0</v>
      </c>
      <c r="AD265">
        <f>SUMIFS('Grid GenerationQueue'!AE$5:AE$467,'Grid GenerationQueue'!$AX$5:$AX$467,$B265,'Grid GenerationQueue'!$AY$5:$AY$467,$C265,'Grid GenerationQueue'!$BF$5:$BF$467,"&lt;&gt;"&amp;"")</f>
        <v>638.94000000000005</v>
      </c>
      <c r="AE265">
        <f>SUMIFS('Grid GenerationQueue'!AF$5:AF$467,'Grid GenerationQueue'!$AX$5:$AX$467,$B265,'Grid GenerationQueue'!$AY$5:$AY$467,$C265,'Grid GenerationQueue'!$BF$5:$BF$467,"&lt;&gt;"&amp;"")</f>
        <v>0</v>
      </c>
      <c r="AF265">
        <f>SUMIFS('Grid GenerationQueue'!AG$5:AG$467,'Grid GenerationQueue'!$AX$5:$AX$467,$B265,'Grid GenerationQueue'!$AY$5:$AY$467,$C265,'Grid GenerationQueue'!$BF$5:$BF$467,"&lt;&gt;"&amp;"")</f>
        <v>0</v>
      </c>
      <c r="AG265">
        <f>SUMIFS('Grid GenerationQueue'!AH$5:AH$467,'Grid GenerationQueue'!$AX$5:$AX$467,$B265,'Grid GenerationQueue'!$AY$5:$AY$467,$C265,'Grid GenerationQueue'!$BF$5:$BF$467,"&lt;&gt;"&amp;"")</f>
        <v>0</v>
      </c>
      <c r="AH265">
        <f>SUMIFS('Grid GenerationQueue'!AI$5:AI$467,'Grid GenerationQueue'!$AX$5:$AX$467,$B265,'Grid GenerationQueue'!$AY$5:$AY$467,$C265,'Grid GenerationQueue'!$BF$5:$BF$467,"&lt;&gt;"&amp;"")</f>
        <v>0</v>
      </c>
      <c r="AI265">
        <f>SUMIFS('Grid GenerationQueue'!AJ$5:AJ$467,'Grid GenerationQueue'!$AX$5:$AX$467,$B265,'Grid GenerationQueue'!$AY$5:$AY$467,$C265,'Grid GenerationQueue'!$BF$5:$BF$467,"&lt;&gt;"&amp;"")</f>
        <v>0</v>
      </c>
      <c r="AJ265">
        <f>SUMIFS('Grid GenerationQueue'!AK$5:AK$467,'Grid GenerationQueue'!$AX$5:$AX$467,$B265,'Grid GenerationQueue'!$AY$5:$AY$467,$C265,'Grid GenerationQueue'!$BF$5:$BF$467,"&lt;&gt;"&amp;"")</f>
        <v>0</v>
      </c>
      <c r="AK265">
        <f>SUMIFS('Grid GenerationQueue'!AL$5:AL$467,'Grid GenerationQueue'!$AX$5:$AX$467,$B265,'Grid GenerationQueue'!$AY$5:$AY$467,$C265,'Grid GenerationQueue'!$BF$5:$BF$467,"&lt;&gt;"&amp;"")</f>
        <v>0</v>
      </c>
      <c r="AL265">
        <f>SUMIFS('Grid GenerationQueue'!AM$5:AM$467,'Grid GenerationQueue'!$AX$5:$AX$467,$B265,'Grid GenerationQueue'!$AY$5:$AY$467,$C265,'Grid GenerationQueue'!$BF$5:$BF$467,"&lt;&gt;"&amp;"")</f>
        <v>0</v>
      </c>
      <c r="AM265">
        <f>SUMIFS('Grid GenerationQueue'!AN$5:AN$467,'Grid GenerationQueue'!$AX$5:$AX$467,$B265,'Grid GenerationQueue'!$AY$5:$AY$467,$C265,'Grid GenerationQueue'!$BF$5:$BF$467,"&lt;&gt;"&amp;"")</f>
        <v>0</v>
      </c>
      <c r="AN265">
        <f>SUMIFS('Grid GenerationQueue'!AO$5:AO$467,'Grid GenerationQueue'!$AX$5:$AX$467,$B265,'Grid GenerationQueue'!$AY$5:$AY$467,$C265,'Grid GenerationQueue'!$BF$5:$BF$467,"&lt;&gt;"&amp;"")</f>
        <v>0</v>
      </c>
      <c r="AO265">
        <f>SUMIFS('Grid GenerationQueue'!AP$5:AP$467,'Grid GenerationQueue'!$AX$5:$AX$467,$B265,'Grid GenerationQueue'!$AY$5:$AY$467,$C265,'Grid GenerationQueue'!$BF$5:$BF$467,"&lt;&gt;"&amp;"")</f>
        <v>0</v>
      </c>
      <c r="AQ265">
        <f>SUMIFS('Grid GenerationQueue'!AE$5:AE$467,'Grid GenerationQueue'!$AX$5:$AX$467,$B265,'Grid GenerationQueue'!$AY$5:$AY$467,$C265)</f>
        <v>638.94000000000005</v>
      </c>
      <c r="AR265">
        <f>SUMIFS('Grid GenerationQueue'!AF$5:AF$467,'Grid GenerationQueue'!$AX$5:$AX$467,$B265,'Grid GenerationQueue'!$AY$5:$AY$467,$C265)</f>
        <v>0</v>
      </c>
      <c r="AS265">
        <f>SUMIFS('Grid GenerationQueue'!AG$5:AG$467,'Grid GenerationQueue'!$AX$5:$AX$467,$B265,'Grid GenerationQueue'!$AY$5:$AY$467,$C265)</f>
        <v>0</v>
      </c>
      <c r="AT265">
        <f>SUMIFS('Grid GenerationQueue'!AH$5:AH$467,'Grid GenerationQueue'!$AX$5:$AX$467,$B265,'Grid GenerationQueue'!$AY$5:$AY$467,$C265)</f>
        <v>0</v>
      </c>
      <c r="AU265">
        <f>SUMIFS('Grid GenerationQueue'!AI$5:AI$467,'Grid GenerationQueue'!$AX$5:$AX$467,$B265,'Grid GenerationQueue'!$AY$5:$AY$467,$C265)</f>
        <v>0</v>
      </c>
      <c r="AV265">
        <f>SUMIFS('Grid GenerationQueue'!AJ$5:AJ$467,'Grid GenerationQueue'!$AX$5:$AX$467,$B265,'Grid GenerationQueue'!$AY$5:$AY$467,$C265)</f>
        <v>0</v>
      </c>
      <c r="AW265">
        <f>SUMIFS('Grid GenerationQueue'!AK$5:AK$467,'Grid GenerationQueue'!$AX$5:$AX$467,$B265,'Grid GenerationQueue'!$AY$5:$AY$467,$C265)</f>
        <v>0</v>
      </c>
      <c r="AX265">
        <f>SUMIFS('Grid GenerationQueue'!AL$5:AL$467,'Grid GenerationQueue'!$AX$5:$AX$467,$B265,'Grid GenerationQueue'!$AY$5:$AY$467,$C265)</f>
        <v>0</v>
      </c>
      <c r="AY265">
        <f>SUMIFS('Grid GenerationQueue'!AM$5:AM$467,'Grid GenerationQueue'!$AX$5:$AX$467,$B265,'Grid GenerationQueue'!$AY$5:$AY$467,$C265)</f>
        <v>0</v>
      </c>
      <c r="AZ265">
        <f>SUMIFS('Grid GenerationQueue'!AN$5:AN$467,'Grid GenerationQueue'!$AX$5:$AX$467,$B265,'Grid GenerationQueue'!$AY$5:$AY$467,$C265)</f>
        <v>0</v>
      </c>
      <c r="BA265">
        <f>SUMIFS('Grid GenerationQueue'!AO$5:AO$467,'Grid GenerationQueue'!$AX$5:$AX$467,$B265,'Grid GenerationQueue'!$AY$5:$AY$467,$C265)</f>
        <v>0</v>
      </c>
      <c r="BB265">
        <f>SUMIFS('Grid GenerationQueue'!AP$5:AP$467,'Grid GenerationQueue'!$AX$5:$AX$467,$B265,'Grid GenerationQueue'!$AY$5:$AY$467,$C265)</f>
        <v>0</v>
      </c>
      <c r="BD265">
        <f>SUMIFS('Grid GenerationQueue'!AE$5:AE$467,'Grid GenerationQueue'!$AX$5:$AX$467,$B265,'Grid GenerationQueue'!$AY$5:$AY$467,$C265,'Grid GenerationQueue'!$BH$5:$BH$467,"Executed",'Grid GenerationQueue'!$BB$5:$BB$467,"&lt;"&amp;$BE$3)</f>
        <v>6.5</v>
      </c>
      <c r="BE265">
        <f>SUMIFS('Grid GenerationQueue'!AF$5:AF$467,'Grid GenerationQueue'!$AX$5:$AX$467,$B265,'Grid GenerationQueue'!$AY$5:$AY$467,$C265,'Grid GenerationQueue'!$BH$5:$BH$467,"Executed",'Grid GenerationQueue'!$BB$5:$BB$467,"&lt;"&amp;$BE$3)</f>
        <v>0</v>
      </c>
      <c r="BF265">
        <f>SUMIFS('Grid GenerationQueue'!AG$5:AG$467,'Grid GenerationQueue'!$AX$5:$AX$467,$B265,'Grid GenerationQueue'!$AY$5:$AY$467,$C265,'Grid GenerationQueue'!$BH$5:$BH$467,"Executed",'Grid GenerationQueue'!$BB$5:$BB$467,"&lt;"&amp;$BE$3)</f>
        <v>0</v>
      </c>
      <c r="BG265">
        <f>SUMIFS('Grid GenerationQueue'!AH$5:AH$467,'Grid GenerationQueue'!$AX$5:$AX$467,$B265,'Grid GenerationQueue'!$AY$5:$AY$467,$C265,'Grid GenerationQueue'!$BH$5:$BH$467,"Executed",'Grid GenerationQueue'!$BB$5:$BB$467,"&lt;"&amp;$BE$3)</f>
        <v>0</v>
      </c>
      <c r="BH265">
        <f>SUMIFS('Grid GenerationQueue'!AI$5:AI$467,'Grid GenerationQueue'!$AX$5:$AX$467,$B265,'Grid GenerationQueue'!$AY$5:$AY$467,$C265,'Grid GenerationQueue'!$BH$5:$BH$467,"Executed",'Grid GenerationQueue'!$BB$5:$BB$467,"&lt;"&amp;$BE$3)</f>
        <v>0</v>
      </c>
      <c r="BI265">
        <f>SUMIFS('Grid GenerationQueue'!AJ$5:AJ$467,'Grid GenerationQueue'!$AX$5:$AX$467,$B265,'Grid GenerationQueue'!$AY$5:$AY$467,$C265,'Grid GenerationQueue'!$BH$5:$BH$467,"Executed",'Grid GenerationQueue'!$BB$5:$BB$467,"&lt;"&amp;$BE$3)</f>
        <v>0</v>
      </c>
      <c r="BJ265">
        <f>SUMIFS('Grid GenerationQueue'!AK$5:AK$467,'Grid GenerationQueue'!$AX$5:$AX$467,$B265,'Grid GenerationQueue'!$AY$5:$AY$467,$C265,'Grid GenerationQueue'!$BH$5:$BH$467,"Executed",'Grid GenerationQueue'!$BB$5:$BB$467,"&lt;"&amp;$BE$3)</f>
        <v>0</v>
      </c>
      <c r="BK265">
        <f>SUMIFS('Grid GenerationQueue'!AL$5:AL$467,'Grid GenerationQueue'!$AX$5:$AX$467,$B265,'Grid GenerationQueue'!$AY$5:$AY$467,$C265,'Grid GenerationQueue'!$BH$5:$BH$467,"Executed",'Grid GenerationQueue'!$BB$5:$BB$467,"&lt;"&amp;$BE$3)</f>
        <v>0</v>
      </c>
      <c r="BL265">
        <f>SUMIFS('Grid GenerationQueue'!AM$5:AM$467,'Grid GenerationQueue'!$AX$5:$AX$467,$B265,'Grid GenerationQueue'!$AY$5:$AY$467,$C265,'Grid GenerationQueue'!$BH$5:$BH$467,"Executed",'Grid GenerationQueue'!$BB$5:$BB$467,"&lt;"&amp;$BE$3)</f>
        <v>0</v>
      </c>
      <c r="BM265">
        <f>SUMIFS('Grid GenerationQueue'!AN$5:AN$467,'Grid GenerationQueue'!$AX$5:$AX$467,$B265,'Grid GenerationQueue'!$AY$5:$AY$467,$C265,'Grid GenerationQueue'!$BH$5:$BH$467,"Executed",'Grid GenerationQueue'!$BB$5:$BB$467,"&lt;"&amp;$BE$3)</f>
        <v>0</v>
      </c>
      <c r="BN265">
        <f>SUMIFS('Grid GenerationQueue'!AO$5:AO$467,'Grid GenerationQueue'!$AX$5:$AX$467,$B265,'Grid GenerationQueue'!$AY$5:$AY$467,$C265,'Grid GenerationQueue'!$BH$5:$BH$467,"Executed",'Grid GenerationQueue'!$BB$5:$BB$467,"&lt;"&amp;$BE$3)</f>
        <v>0</v>
      </c>
      <c r="BO265">
        <f>SUMIFS('Grid GenerationQueue'!AP$5:AP$467,'Grid GenerationQueue'!$AX$5:$AX$467,$B265,'Grid GenerationQueue'!$AY$5:$AY$467,$C265,'Grid GenerationQueue'!$BH$5:$BH$467,"Executed",'Grid GenerationQueue'!$BB$5:$BB$467,"&lt;"&amp;$BE$3)</f>
        <v>0</v>
      </c>
      <c r="BQ265">
        <f>SUMIFS('Grid GenerationQueue'!AE$5:AE$467,'Grid GenerationQueue'!$AX$5:$AX$467,$B265,'Grid GenerationQueue'!$AY$5:$AY$467,$C265,'Grid GenerationQueue'!$BF$5:$BF$467,"&lt;&gt;"&amp;"",'Grid GenerationQueue'!$BB$5:$BB$467,"&lt;"&amp;$BE$3)</f>
        <v>638.94000000000005</v>
      </c>
      <c r="BR265">
        <f>SUMIFS('Grid GenerationQueue'!AF$5:AF$467,'Grid GenerationQueue'!$AX$5:$AX$467,$B265,'Grid GenerationQueue'!$AY$5:$AY$467,$C265,'Grid GenerationQueue'!$BF$5:$BF$467,"&lt;&gt;"&amp;"",'Grid GenerationQueue'!$BB$5:$BB$467,"&lt;"&amp;$BE$3)</f>
        <v>0</v>
      </c>
      <c r="BS265">
        <f>SUMIFS('Grid GenerationQueue'!AG$5:AG$467,'Grid GenerationQueue'!$AX$5:$AX$467,$B265,'Grid GenerationQueue'!$AY$5:$AY$467,$C265,'Grid GenerationQueue'!$BF$5:$BF$467,"&lt;&gt;"&amp;"",'Grid GenerationQueue'!$BB$5:$BB$467,"&lt;"&amp;$BE$3)</f>
        <v>0</v>
      </c>
      <c r="BT265">
        <f>SUMIFS('Grid GenerationQueue'!AH$5:AH$467,'Grid GenerationQueue'!$AX$5:$AX$467,$B265,'Grid GenerationQueue'!$AY$5:$AY$467,$C265,'Grid GenerationQueue'!$BF$5:$BF$467,"&lt;&gt;"&amp;"",'Grid GenerationQueue'!$BB$5:$BB$467,"&lt;"&amp;$BE$3)</f>
        <v>0</v>
      </c>
      <c r="BU265">
        <f>SUMIFS('Grid GenerationQueue'!AI$5:AI$467,'Grid GenerationQueue'!$AX$5:$AX$467,$B265,'Grid GenerationQueue'!$AY$5:$AY$467,$C265,'Grid GenerationQueue'!$BF$5:$BF$467,"&lt;&gt;"&amp;"",'Grid GenerationQueue'!$BB$5:$BB$467,"&lt;"&amp;$BE$3)</f>
        <v>0</v>
      </c>
      <c r="BV265">
        <f>SUMIFS('Grid GenerationQueue'!AJ$5:AJ$467,'Grid GenerationQueue'!$AX$5:$AX$467,$B265,'Grid GenerationQueue'!$AY$5:$AY$467,$C265,'Grid GenerationQueue'!$BF$5:$BF$467,"&lt;&gt;"&amp;"",'Grid GenerationQueue'!$BB$5:$BB$467,"&lt;"&amp;$BE$3)</f>
        <v>0</v>
      </c>
      <c r="BW265">
        <f>SUMIFS('Grid GenerationQueue'!AK$5:AK$467,'Grid GenerationQueue'!$AX$5:$AX$467,$B265,'Grid GenerationQueue'!$AY$5:$AY$467,$C265,'Grid GenerationQueue'!$BF$5:$BF$467,"&lt;&gt;"&amp;"",'Grid GenerationQueue'!$BB$5:$BB$467,"&lt;"&amp;$BE$3)</f>
        <v>0</v>
      </c>
      <c r="BX265">
        <f>SUMIFS('Grid GenerationQueue'!AL$5:AL$467,'Grid GenerationQueue'!$AX$5:$AX$467,$B265,'Grid GenerationQueue'!$AY$5:$AY$467,$C265,'Grid GenerationQueue'!$BF$5:$BF$467,"&lt;&gt;"&amp;"",'Grid GenerationQueue'!$BB$5:$BB$467,"&lt;"&amp;$BE$3)</f>
        <v>0</v>
      </c>
      <c r="BY265">
        <f>SUMIFS('Grid GenerationQueue'!AM$5:AM$467,'Grid GenerationQueue'!$AX$5:$AX$467,$B265,'Grid GenerationQueue'!$AY$5:$AY$467,$C265,'Grid GenerationQueue'!$BF$5:$BF$467,"&lt;&gt;"&amp;"",'Grid GenerationQueue'!$BB$5:$BB$467,"&lt;"&amp;$BE$3)</f>
        <v>0</v>
      </c>
      <c r="BZ265">
        <f>SUMIFS('Grid GenerationQueue'!AN$5:AN$467,'Grid GenerationQueue'!$AX$5:$AX$467,$B265,'Grid GenerationQueue'!$AY$5:$AY$467,$C265,'Grid GenerationQueue'!$BF$5:$BF$467,"&lt;&gt;"&amp;"",'Grid GenerationQueue'!$BB$5:$BB$467,"&lt;"&amp;$BE$3)</f>
        <v>0</v>
      </c>
      <c r="CA265">
        <f>SUMIFS('Grid GenerationQueue'!AO$5:AO$467,'Grid GenerationQueue'!$AX$5:$AX$467,$B265,'Grid GenerationQueue'!$AY$5:$AY$467,$C265,'Grid GenerationQueue'!$BF$5:$BF$467,"&lt;&gt;"&amp;"",'Grid GenerationQueue'!$BB$5:$BB$467,"&lt;"&amp;$BE$3)</f>
        <v>0</v>
      </c>
      <c r="CB265">
        <f>SUMIFS('Grid GenerationQueue'!AP$5:AP$467,'Grid GenerationQueue'!$AX$5:$AX$467,$B265,'Grid GenerationQueue'!$AY$5:$AY$467,$C265,'Grid GenerationQueue'!$BF$5:$BF$467,"&lt;&gt;"&amp;"",'Grid GenerationQueue'!$BB$5:$BB$467,"&lt;"&amp;$BE$3)</f>
        <v>0</v>
      </c>
      <c r="CD265">
        <f>SUMIFS('Grid GenerationQueue'!AE$5:AE$467,'Grid GenerationQueue'!$AX$5:$AX$467,$B265,'Grid GenerationQueue'!$AY$5:$AY$467,$C265,'Grid GenerationQueue'!$BB$5:$BB$467,"&lt;"&amp;$BE$3)</f>
        <v>638.94000000000005</v>
      </c>
      <c r="CE265">
        <f>SUMIFS('Grid GenerationQueue'!AF$5:AF$467,'Grid GenerationQueue'!$AX$5:$AX$467,$B265,'Grid GenerationQueue'!$AY$5:$AY$467,$C265,'Grid GenerationQueue'!$BB$5:$BB$467,"&lt;"&amp;$BE$3)</f>
        <v>0</v>
      </c>
      <c r="CF265">
        <f>SUMIFS('Grid GenerationQueue'!AG$5:AG$467,'Grid GenerationQueue'!$AX$5:$AX$467,$B265,'Grid GenerationQueue'!$AY$5:$AY$467,$C265,'Grid GenerationQueue'!$BB$5:$BB$467,"&lt;"&amp;$BE$3)</f>
        <v>0</v>
      </c>
      <c r="CG265">
        <f>SUMIFS('Grid GenerationQueue'!AH$5:AH$467,'Grid GenerationQueue'!$AX$5:$AX$467,$B265,'Grid GenerationQueue'!$AY$5:$AY$467,$C265,'Grid GenerationQueue'!$BB$5:$BB$467,"&lt;"&amp;$BE$3)</f>
        <v>0</v>
      </c>
      <c r="CH265">
        <f>SUMIFS('Grid GenerationQueue'!AI$5:AI$467,'Grid GenerationQueue'!$AX$5:$AX$467,$B265,'Grid GenerationQueue'!$AY$5:$AY$467,$C265,'Grid GenerationQueue'!$BB$5:$BB$467,"&lt;"&amp;$BE$3)</f>
        <v>0</v>
      </c>
      <c r="CI265">
        <f>SUMIFS('Grid GenerationQueue'!AJ$5:AJ$467,'Grid GenerationQueue'!$AX$5:$AX$467,$B265,'Grid GenerationQueue'!$AY$5:$AY$467,$C265,'Grid GenerationQueue'!$BB$5:$BB$467,"&lt;"&amp;$BE$3)</f>
        <v>0</v>
      </c>
      <c r="CJ265">
        <f>SUMIFS('Grid GenerationQueue'!AK$5:AK$467,'Grid GenerationQueue'!$AX$5:$AX$467,$B265,'Grid GenerationQueue'!$AY$5:$AY$467,$C265,'Grid GenerationQueue'!$BB$5:$BB$467,"&lt;"&amp;$BE$3)</f>
        <v>0</v>
      </c>
      <c r="CK265">
        <f>SUMIFS('Grid GenerationQueue'!AL$5:AL$467,'Grid GenerationQueue'!$AX$5:$AX$467,$B265,'Grid GenerationQueue'!$AY$5:$AY$467,$C265,'Grid GenerationQueue'!$BB$5:$BB$467,"&lt;"&amp;$BE$3)</f>
        <v>0</v>
      </c>
      <c r="CL265">
        <f>SUMIFS('Grid GenerationQueue'!AM$5:AM$467,'Grid GenerationQueue'!$AX$5:$AX$467,$B265,'Grid GenerationQueue'!$AY$5:$AY$467,$C265,'Grid GenerationQueue'!$BB$5:$BB$467,"&lt;"&amp;$BE$3)</f>
        <v>0</v>
      </c>
      <c r="CM265">
        <f>SUMIFS('Grid GenerationQueue'!AN$5:AN$467,'Grid GenerationQueue'!$AX$5:$AX$467,$B265,'Grid GenerationQueue'!$AY$5:$AY$467,$C265,'Grid GenerationQueue'!$BB$5:$BB$467,"&lt;"&amp;$BE$3)</f>
        <v>0</v>
      </c>
      <c r="CN265">
        <f>SUMIFS('Grid GenerationQueue'!AO$5:AO$467,'Grid GenerationQueue'!$AX$5:$AX$467,$B265,'Grid GenerationQueue'!$AY$5:$AY$467,$C265,'Grid GenerationQueue'!$BB$5:$BB$467,"&lt;"&amp;$BE$3)</f>
        <v>0</v>
      </c>
      <c r="CO265">
        <f>SUMIFS('Grid GenerationQueue'!AP$5:AP$467,'Grid GenerationQueue'!$AX$5:$AX$467,$B265,'Grid GenerationQueue'!$AY$5:$AY$467,$C265,'Grid GenerationQueue'!$BB$5:$BB$467,"&lt;"&amp;$BE$3)</f>
        <v>0</v>
      </c>
    </row>
    <row r="266" spans="1:93" x14ac:dyDescent="0.35">
      <c r="A266" t="s">
        <v>4644</v>
      </c>
      <c r="B266" t="s">
        <v>4388</v>
      </c>
      <c r="C266">
        <v>115</v>
      </c>
      <c r="D266">
        <f>SUMIFS('Grid GenerationQueue'!AE$5:AE$467,'Grid GenerationQueue'!$AX$5:$AX$467,$B266,'Grid GenerationQueue'!$AY$5:$AY$467,$C266,'Grid GenerationQueue'!$BI$5:$BI$467,"&lt;4")</f>
        <v>0</v>
      </c>
      <c r="E266">
        <f>SUMIFS('Grid GenerationQueue'!AF$5:AF$467,'Grid GenerationQueue'!$AX$5:$AX$467,$B266,'Grid GenerationQueue'!$AY$5:$AY$467,$C266,'Grid GenerationQueue'!$BI$5:$BI$467,"&lt;4")</f>
        <v>0</v>
      </c>
      <c r="F266">
        <f>SUMIFS('Grid GenerationQueue'!AG$5:AG$467,'Grid GenerationQueue'!$AX$5:$AX$467,$B266,'Grid GenerationQueue'!$AY$5:$AY$467,$C266,'Grid GenerationQueue'!$BI$5:$BI$467,"&lt;4")</f>
        <v>0</v>
      </c>
      <c r="G266">
        <f>SUMIFS('Grid GenerationQueue'!AH$5:AH$467,'Grid GenerationQueue'!$AX$5:$AX$467,$B266,'Grid GenerationQueue'!$AY$5:$AY$467,$C266,'Grid GenerationQueue'!$BI$5:$BI$467,"&lt;4")</f>
        <v>0</v>
      </c>
      <c r="H266">
        <f>SUMIFS('Grid GenerationQueue'!AI$5:AI$467,'Grid GenerationQueue'!$AX$5:$AX$467,$B266,'Grid GenerationQueue'!$AY$5:$AY$467,$C266,'Grid GenerationQueue'!$BI$5:$BI$467,"&lt;4")</f>
        <v>0</v>
      </c>
      <c r="I266">
        <f>SUMIFS('Grid GenerationQueue'!AJ$5:AJ$467,'Grid GenerationQueue'!$AX$5:$AX$467,$B266,'Grid GenerationQueue'!$AY$5:$AY$467,$C266,'Grid GenerationQueue'!$BI$5:$BI$467,"&lt;4")</f>
        <v>0</v>
      </c>
      <c r="J266">
        <f>SUMIFS('Grid GenerationQueue'!AK$5:AK$467,'Grid GenerationQueue'!$AX$5:$AX$467,$B266,'Grid GenerationQueue'!$AY$5:$AY$467,$C266,'Grid GenerationQueue'!$BI$5:$BI$467,"&lt;4")</f>
        <v>0</v>
      </c>
      <c r="K266">
        <f>SUMIFS('Grid GenerationQueue'!AL$5:AL$467,'Grid GenerationQueue'!$AX$5:$AX$467,$B266,'Grid GenerationQueue'!$AY$5:$AY$467,$C266,'Grid GenerationQueue'!$BI$5:$BI$467,"&lt;4")</f>
        <v>0</v>
      </c>
      <c r="L266">
        <f>SUMIFS('Grid GenerationQueue'!AM$5:AM$467,'Grid GenerationQueue'!$AX$5:$AX$467,$B266,'Grid GenerationQueue'!$AY$5:$AY$467,$C266,'Grid GenerationQueue'!$BI$5:$BI$467,"&lt;4")</f>
        <v>0</v>
      </c>
      <c r="M266">
        <f>SUMIFS('Grid GenerationQueue'!AN$5:AN$467,'Grid GenerationQueue'!$AX$5:$AX$467,$B266,'Grid GenerationQueue'!$AY$5:$AY$467,$C266,'Grid GenerationQueue'!$BI$5:$BI$467,"&lt;4")</f>
        <v>0</v>
      </c>
      <c r="N266">
        <f>SUMIFS('Grid GenerationQueue'!AO$5:AO$467,'Grid GenerationQueue'!$AX$5:$AX$467,$B266,'Grid GenerationQueue'!$AY$5:$AY$467,$C266,'Grid GenerationQueue'!$BI$5:$BI$467,"&lt;4")</f>
        <v>0</v>
      </c>
      <c r="O266">
        <f>SUMIFS('Grid GenerationQueue'!AP$5:AP$467,'Grid GenerationQueue'!$AX$5:$AX$467,$B266,'Grid GenerationQueue'!$AY$5:$AY$467,$C266,'Grid GenerationQueue'!$BI$5:$BI$467,"&lt;4")</f>
        <v>0</v>
      </c>
      <c r="Q266">
        <f>SUMIFS('Grid GenerationQueue'!AE$5:AE$467,'Grid GenerationQueue'!$AX$5:$AX$467,$B266,'Grid GenerationQueue'!$AY$5:$AY$467,$C266,'Grid GenerationQueue'!$BH$5:$BH$467,"Executed")</f>
        <v>0</v>
      </c>
      <c r="R266">
        <f>SUMIFS('Grid GenerationQueue'!AF$5:AF$467,'Grid GenerationQueue'!$AX$5:$AX$467,$B266,'Grid GenerationQueue'!$AY$5:$AY$467,$C266,'Grid GenerationQueue'!$BH$5:$BH$467,"Executed")</f>
        <v>0</v>
      </c>
      <c r="S266">
        <f>SUMIFS('Grid GenerationQueue'!AG$5:AG$467,'Grid GenerationQueue'!$AX$5:$AX$467,$B266,'Grid GenerationQueue'!$AY$5:$AY$467,$C266,'Grid GenerationQueue'!$BH$5:$BH$467,"Executed")</f>
        <v>0</v>
      </c>
      <c r="T266">
        <f>SUMIFS('Grid GenerationQueue'!AH$5:AH$467,'Grid GenerationQueue'!$AX$5:$AX$467,$B266,'Grid GenerationQueue'!$AY$5:$AY$467,$C266,'Grid GenerationQueue'!$BH$5:$BH$467,"Executed")</f>
        <v>0</v>
      </c>
      <c r="U266">
        <f>SUMIFS('Grid GenerationQueue'!AI$5:AI$467,'Grid GenerationQueue'!$AX$5:$AX$467,$B266,'Grid GenerationQueue'!$AY$5:$AY$467,$C266,'Grid GenerationQueue'!$BH$5:$BH$467,"Executed")</f>
        <v>0</v>
      </c>
      <c r="V266">
        <f>SUMIFS('Grid GenerationQueue'!AJ$5:AJ$467,'Grid GenerationQueue'!$AX$5:$AX$467,$B266,'Grid GenerationQueue'!$AY$5:$AY$467,$C266,'Grid GenerationQueue'!$BH$5:$BH$467,"Executed")</f>
        <v>0</v>
      </c>
      <c r="W266">
        <f>SUMIFS('Grid GenerationQueue'!AK$5:AK$467,'Grid GenerationQueue'!$AX$5:$AX$467,$B266,'Grid GenerationQueue'!$AY$5:$AY$467,$C266,'Grid GenerationQueue'!$BH$5:$BH$467,"Executed")</f>
        <v>0</v>
      </c>
      <c r="X266">
        <f>SUMIFS('Grid GenerationQueue'!AL$5:AL$467,'Grid GenerationQueue'!$AX$5:$AX$467,$B266,'Grid GenerationQueue'!$AY$5:$AY$467,$C266,'Grid GenerationQueue'!$BH$5:$BH$467,"Executed")</f>
        <v>0</v>
      </c>
      <c r="Y266">
        <f>SUMIFS('Grid GenerationQueue'!AM$5:AM$467,'Grid GenerationQueue'!$AX$5:$AX$467,$B266,'Grid GenerationQueue'!$AY$5:$AY$467,$C266,'Grid GenerationQueue'!$BH$5:$BH$467,"Executed")</f>
        <v>0</v>
      </c>
      <c r="Z266">
        <f>SUMIFS('Grid GenerationQueue'!AN$5:AN$467,'Grid GenerationQueue'!$AX$5:$AX$467,$B266,'Grid GenerationQueue'!$AY$5:$AY$467,$C266,'Grid GenerationQueue'!$BH$5:$BH$467,"Executed")</f>
        <v>0</v>
      </c>
      <c r="AA266">
        <f>SUMIFS('Grid GenerationQueue'!AO$5:AO$467,'Grid GenerationQueue'!$AX$5:$AX$467,$B266,'Grid GenerationQueue'!$AY$5:$AY$467,$C266,'Grid GenerationQueue'!$BH$5:$BH$467,"Executed")</f>
        <v>0</v>
      </c>
      <c r="AB266">
        <f>SUMIFS('Grid GenerationQueue'!AP$5:AP$467,'Grid GenerationQueue'!$AX$5:$AX$467,$B266,'Grid GenerationQueue'!$AY$5:$AY$467,$C266,'Grid GenerationQueue'!$BH$5:$BH$467,"Executed")</f>
        <v>0</v>
      </c>
      <c r="AD266">
        <f>SUMIFS('Grid GenerationQueue'!AE$5:AE$467,'Grid GenerationQueue'!$AX$5:$AX$467,$B266,'Grid GenerationQueue'!$AY$5:$AY$467,$C266,'Grid GenerationQueue'!$BF$5:$BF$467,"&lt;&gt;"&amp;"")</f>
        <v>0</v>
      </c>
      <c r="AE266">
        <f>SUMIFS('Grid GenerationQueue'!AF$5:AF$467,'Grid GenerationQueue'!$AX$5:$AX$467,$B266,'Grid GenerationQueue'!$AY$5:$AY$467,$C266,'Grid GenerationQueue'!$BF$5:$BF$467,"&lt;&gt;"&amp;"")</f>
        <v>0</v>
      </c>
      <c r="AF266">
        <f>SUMIFS('Grid GenerationQueue'!AG$5:AG$467,'Grid GenerationQueue'!$AX$5:$AX$467,$B266,'Grid GenerationQueue'!$AY$5:$AY$467,$C266,'Grid GenerationQueue'!$BF$5:$BF$467,"&lt;&gt;"&amp;"")</f>
        <v>0</v>
      </c>
      <c r="AG266">
        <f>SUMIFS('Grid GenerationQueue'!AH$5:AH$467,'Grid GenerationQueue'!$AX$5:$AX$467,$B266,'Grid GenerationQueue'!$AY$5:$AY$467,$C266,'Grid GenerationQueue'!$BF$5:$BF$467,"&lt;&gt;"&amp;"")</f>
        <v>0</v>
      </c>
      <c r="AH266">
        <f>SUMIFS('Grid GenerationQueue'!AI$5:AI$467,'Grid GenerationQueue'!$AX$5:$AX$467,$B266,'Grid GenerationQueue'!$AY$5:$AY$467,$C266,'Grid GenerationQueue'!$BF$5:$BF$467,"&lt;&gt;"&amp;"")</f>
        <v>0</v>
      </c>
      <c r="AI266">
        <f>SUMIFS('Grid GenerationQueue'!AJ$5:AJ$467,'Grid GenerationQueue'!$AX$5:$AX$467,$B266,'Grid GenerationQueue'!$AY$5:$AY$467,$C266,'Grid GenerationQueue'!$BF$5:$BF$467,"&lt;&gt;"&amp;"")</f>
        <v>0</v>
      </c>
      <c r="AJ266">
        <f>SUMIFS('Grid GenerationQueue'!AK$5:AK$467,'Grid GenerationQueue'!$AX$5:$AX$467,$B266,'Grid GenerationQueue'!$AY$5:$AY$467,$C266,'Grid GenerationQueue'!$BF$5:$BF$467,"&lt;&gt;"&amp;"")</f>
        <v>0</v>
      </c>
      <c r="AK266">
        <f>SUMIFS('Grid GenerationQueue'!AL$5:AL$467,'Grid GenerationQueue'!$AX$5:$AX$467,$B266,'Grid GenerationQueue'!$AY$5:$AY$467,$C266,'Grid GenerationQueue'!$BF$5:$BF$467,"&lt;&gt;"&amp;"")</f>
        <v>0</v>
      </c>
      <c r="AL266">
        <f>SUMIFS('Grid GenerationQueue'!AM$5:AM$467,'Grid GenerationQueue'!$AX$5:$AX$467,$B266,'Grid GenerationQueue'!$AY$5:$AY$467,$C266,'Grid GenerationQueue'!$BF$5:$BF$467,"&lt;&gt;"&amp;"")</f>
        <v>0</v>
      </c>
      <c r="AM266">
        <f>SUMIFS('Grid GenerationQueue'!AN$5:AN$467,'Grid GenerationQueue'!$AX$5:$AX$467,$B266,'Grid GenerationQueue'!$AY$5:$AY$467,$C266,'Grid GenerationQueue'!$BF$5:$BF$467,"&lt;&gt;"&amp;"")</f>
        <v>0</v>
      </c>
      <c r="AN266">
        <f>SUMIFS('Grid GenerationQueue'!AO$5:AO$467,'Grid GenerationQueue'!$AX$5:$AX$467,$B266,'Grid GenerationQueue'!$AY$5:$AY$467,$C266,'Grid GenerationQueue'!$BF$5:$BF$467,"&lt;&gt;"&amp;"")</f>
        <v>0</v>
      </c>
      <c r="AO266">
        <f>SUMIFS('Grid GenerationQueue'!AP$5:AP$467,'Grid GenerationQueue'!$AX$5:$AX$467,$B266,'Grid GenerationQueue'!$AY$5:$AY$467,$C266,'Grid GenerationQueue'!$BF$5:$BF$467,"&lt;&gt;"&amp;"")</f>
        <v>0</v>
      </c>
      <c r="AQ266">
        <f>SUMIFS('Grid GenerationQueue'!AE$5:AE$467,'Grid GenerationQueue'!$AX$5:$AX$467,$B266,'Grid GenerationQueue'!$AY$5:$AY$467,$C266)</f>
        <v>0</v>
      </c>
      <c r="AR266">
        <f>SUMIFS('Grid GenerationQueue'!AF$5:AF$467,'Grid GenerationQueue'!$AX$5:$AX$467,$B266,'Grid GenerationQueue'!$AY$5:$AY$467,$C266)</f>
        <v>0</v>
      </c>
      <c r="AS266">
        <f>SUMIFS('Grid GenerationQueue'!AG$5:AG$467,'Grid GenerationQueue'!$AX$5:$AX$467,$B266,'Grid GenerationQueue'!$AY$5:$AY$467,$C266)</f>
        <v>0</v>
      </c>
      <c r="AT266">
        <f>SUMIFS('Grid GenerationQueue'!AH$5:AH$467,'Grid GenerationQueue'!$AX$5:$AX$467,$B266,'Grid GenerationQueue'!$AY$5:$AY$467,$C266)</f>
        <v>0</v>
      </c>
      <c r="AU266">
        <f>SUMIFS('Grid GenerationQueue'!AI$5:AI$467,'Grid GenerationQueue'!$AX$5:$AX$467,$B266,'Grid GenerationQueue'!$AY$5:$AY$467,$C266)</f>
        <v>0</v>
      </c>
      <c r="AV266">
        <f>SUMIFS('Grid GenerationQueue'!AJ$5:AJ$467,'Grid GenerationQueue'!$AX$5:$AX$467,$B266,'Grid GenerationQueue'!$AY$5:$AY$467,$C266)</f>
        <v>0</v>
      </c>
      <c r="AW266">
        <f>SUMIFS('Grid GenerationQueue'!AK$5:AK$467,'Grid GenerationQueue'!$AX$5:$AX$467,$B266,'Grid GenerationQueue'!$AY$5:$AY$467,$C266)</f>
        <v>0</v>
      </c>
      <c r="AX266">
        <f>SUMIFS('Grid GenerationQueue'!AL$5:AL$467,'Grid GenerationQueue'!$AX$5:$AX$467,$B266,'Grid GenerationQueue'!$AY$5:$AY$467,$C266)</f>
        <v>0</v>
      </c>
      <c r="AY266">
        <f>SUMIFS('Grid GenerationQueue'!AM$5:AM$467,'Grid GenerationQueue'!$AX$5:$AX$467,$B266,'Grid GenerationQueue'!$AY$5:$AY$467,$C266)</f>
        <v>0</v>
      </c>
      <c r="AZ266">
        <f>SUMIFS('Grid GenerationQueue'!AN$5:AN$467,'Grid GenerationQueue'!$AX$5:$AX$467,$B266,'Grid GenerationQueue'!$AY$5:$AY$467,$C266)</f>
        <v>0</v>
      </c>
      <c r="BA266">
        <f>SUMIFS('Grid GenerationQueue'!AO$5:AO$467,'Grid GenerationQueue'!$AX$5:$AX$467,$B266,'Grid GenerationQueue'!$AY$5:$AY$467,$C266)</f>
        <v>0</v>
      </c>
      <c r="BB266">
        <f>SUMIFS('Grid GenerationQueue'!AP$5:AP$467,'Grid GenerationQueue'!$AX$5:$AX$467,$B266,'Grid GenerationQueue'!$AY$5:$AY$467,$C266)</f>
        <v>0</v>
      </c>
      <c r="BD266">
        <f>SUMIFS('Grid GenerationQueue'!AE$5:AE$467,'Grid GenerationQueue'!$AX$5:$AX$467,$B266,'Grid GenerationQueue'!$AY$5:$AY$467,$C266,'Grid GenerationQueue'!$BH$5:$BH$467,"Executed",'Grid GenerationQueue'!$BB$5:$BB$467,"&lt;"&amp;$BE$3)</f>
        <v>0</v>
      </c>
      <c r="BE266">
        <f>SUMIFS('Grid GenerationQueue'!AF$5:AF$467,'Grid GenerationQueue'!$AX$5:$AX$467,$B266,'Grid GenerationQueue'!$AY$5:$AY$467,$C266,'Grid GenerationQueue'!$BH$5:$BH$467,"Executed",'Grid GenerationQueue'!$BB$5:$BB$467,"&lt;"&amp;$BE$3)</f>
        <v>0</v>
      </c>
      <c r="BF266">
        <f>SUMIFS('Grid GenerationQueue'!AG$5:AG$467,'Grid GenerationQueue'!$AX$5:$AX$467,$B266,'Grid GenerationQueue'!$AY$5:$AY$467,$C266,'Grid GenerationQueue'!$BH$5:$BH$467,"Executed",'Grid GenerationQueue'!$BB$5:$BB$467,"&lt;"&amp;$BE$3)</f>
        <v>0</v>
      </c>
      <c r="BG266">
        <f>SUMIFS('Grid GenerationQueue'!AH$5:AH$467,'Grid GenerationQueue'!$AX$5:$AX$467,$B266,'Grid GenerationQueue'!$AY$5:$AY$467,$C266,'Grid GenerationQueue'!$BH$5:$BH$467,"Executed",'Grid GenerationQueue'!$BB$5:$BB$467,"&lt;"&amp;$BE$3)</f>
        <v>0</v>
      </c>
      <c r="BH266">
        <f>SUMIFS('Grid GenerationQueue'!AI$5:AI$467,'Grid GenerationQueue'!$AX$5:$AX$467,$B266,'Grid GenerationQueue'!$AY$5:$AY$467,$C266,'Grid GenerationQueue'!$BH$5:$BH$467,"Executed",'Grid GenerationQueue'!$BB$5:$BB$467,"&lt;"&amp;$BE$3)</f>
        <v>0</v>
      </c>
      <c r="BI266">
        <f>SUMIFS('Grid GenerationQueue'!AJ$5:AJ$467,'Grid GenerationQueue'!$AX$5:$AX$467,$B266,'Grid GenerationQueue'!$AY$5:$AY$467,$C266,'Grid GenerationQueue'!$BH$5:$BH$467,"Executed",'Grid GenerationQueue'!$BB$5:$BB$467,"&lt;"&amp;$BE$3)</f>
        <v>0</v>
      </c>
      <c r="BJ266">
        <f>SUMIFS('Grid GenerationQueue'!AK$5:AK$467,'Grid GenerationQueue'!$AX$5:$AX$467,$B266,'Grid GenerationQueue'!$AY$5:$AY$467,$C266,'Grid GenerationQueue'!$BH$5:$BH$467,"Executed",'Grid GenerationQueue'!$BB$5:$BB$467,"&lt;"&amp;$BE$3)</f>
        <v>0</v>
      </c>
      <c r="BK266">
        <f>SUMIFS('Grid GenerationQueue'!AL$5:AL$467,'Grid GenerationQueue'!$AX$5:$AX$467,$B266,'Grid GenerationQueue'!$AY$5:$AY$467,$C266,'Grid GenerationQueue'!$BH$5:$BH$467,"Executed",'Grid GenerationQueue'!$BB$5:$BB$467,"&lt;"&amp;$BE$3)</f>
        <v>0</v>
      </c>
      <c r="BL266">
        <f>SUMIFS('Grid GenerationQueue'!AM$5:AM$467,'Grid GenerationQueue'!$AX$5:$AX$467,$B266,'Grid GenerationQueue'!$AY$5:$AY$467,$C266,'Grid GenerationQueue'!$BH$5:$BH$467,"Executed",'Grid GenerationQueue'!$BB$5:$BB$467,"&lt;"&amp;$BE$3)</f>
        <v>0</v>
      </c>
      <c r="BM266">
        <f>SUMIFS('Grid GenerationQueue'!AN$5:AN$467,'Grid GenerationQueue'!$AX$5:$AX$467,$B266,'Grid GenerationQueue'!$AY$5:$AY$467,$C266,'Grid GenerationQueue'!$BH$5:$BH$467,"Executed",'Grid GenerationQueue'!$BB$5:$BB$467,"&lt;"&amp;$BE$3)</f>
        <v>0</v>
      </c>
      <c r="BN266">
        <f>SUMIFS('Grid GenerationQueue'!AO$5:AO$467,'Grid GenerationQueue'!$AX$5:$AX$467,$B266,'Grid GenerationQueue'!$AY$5:$AY$467,$C266,'Grid GenerationQueue'!$BH$5:$BH$467,"Executed",'Grid GenerationQueue'!$BB$5:$BB$467,"&lt;"&amp;$BE$3)</f>
        <v>0</v>
      </c>
      <c r="BO266">
        <f>SUMIFS('Grid GenerationQueue'!AP$5:AP$467,'Grid GenerationQueue'!$AX$5:$AX$467,$B266,'Grid GenerationQueue'!$AY$5:$AY$467,$C266,'Grid GenerationQueue'!$BH$5:$BH$467,"Executed",'Grid GenerationQueue'!$BB$5:$BB$467,"&lt;"&amp;$BE$3)</f>
        <v>0</v>
      </c>
      <c r="BQ266">
        <f>SUMIFS('Grid GenerationQueue'!AE$5:AE$467,'Grid GenerationQueue'!$AX$5:$AX$467,$B266,'Grid GenerationQueue'!$AY$5:$AY$467,$C266,'Grid GenerationQueue'!$BF$5:$BF$467,"&lt;&gt;"&amp;"",'Grid GenerationQueue'!$BB$5:$BB$467,"&lt;"&amp;$BE$3)</f>
        <v>0</v>
      </c>
      <c r="BR266">
        <f>SUMIFS('Grid GenerationQueue'!AF$5:AF$467,'Grid GenerationQueue'!$AX$5:$AX$467,$B266,'Grid GenerationQueue'!$AY$5:$AY$467,$C266,'Grid GenerationQueue'!$BF$5:$BF$467,"&lt;&gt;"&amp;"",'Grid GenerationQueue'!$BB$5:$BB$467,"&lt;"&amp;$BE$3)</f>
        <v>0</v>
      </c>
      <c r="BS266">
        <f>SUMIFS('Grid GenerationQueue'!AG$5:AG$467,'Grid GenerationQueue'!$AX$5:$AX$467,$B266,'Grid GenerationQueue'!$AY$5:$AY$467,$C266,'Grid GenerationQueue'!$BF$5:$BF$467,"&lt;&gt;"&amp;"",'Grid GenerationQueue'!$BB$5:$BB$467,"&lt;"&amp;$BE$3)</f>
        <v>0</v>
      </c>
      <c r="BT266">
        <f>SUMIFS('Grid GenerationQueue'!AH$5:AH$467,'Grid GenerationQueue'!$AX$5:$AX$467,$B266,'Grid GenerationQueue'!$AY$5:$AY$467,$C266,'Grid GenerationQueue'!$BF$5:$BF$467,"&lt;&gt;"&amp;"",'Grid GenerationQueue'!$BB$5:$BB$467,"&lt;"&amp;$BE$3)</f>
        <v>0</v>
      </c>
      <c r="BU266">
        <f>SUMIFS('Grid GenerationQueue'!AI$5:AI$467,'Grid GenerationQueue'!$AX$5:$AX$467,$B266,'Grid GenerationQueue'!$AY$5:$AY$467,$C266,'Grid GenerationQueue'!$BF$5:$BF$467,"&lt;&gt;"&amp;"",'Grid GenerationQueue'!$BB$5:$BB$467,"&lt;"&amp;$BE$3)</f>
        <v>0</v>
      </c>
      <c r="BV266">
        <f>SUMIFS('Grid GenerationQueue'!AJ$5:AJ$467,'Grid GenerationQueue'!$AX$5:$AX$467,$B266,'Grid GenerationQueue'!$AY$5:$AY$467,$C266,'Grid GenerationQueue'!$BF$5:$BF$467,"&lt;&gt;"&amp;"",'Grid GenerationQueue'!$BB$5:$BB$467,"&lt;"&amp;$BE$3)</f>
        <v>0</v>
      </c>
      <c r="BW266">
        <f>SUMIFS('Grid GenerationQueue'!AK$5:AK$467,'Grid GenerationQueue'!$AX$5:$AX$467,$B266,'Grid GenerationQueue'!$AY$5:$AY$467,$C266,'Grid GenerationQueue'!$BF$5:$BF$467,"&lt;&gt;"&amp;"",'Grid GenerationQueue'!$BB$5:$BB$467,"&lt;"&amp;$BE$3)</f>
        <v>0</v>
      </c>
      <c r="BX266">
        <f>SUMIFS('Grid GenerationQueue'!AL$5:AL$467,'Grid GenerationQueue'!$AX$5:$AX$467,$B266,'Grid GenerationQueue'!$AY$5:$AY$467,$C266,'Grid GenerationQueue'!$BF$5:$BF$467,"&lt;&gt;"&amp;"",'Grid GenerationQueue'!$BB$5:$BB$467,"&lt;"&amp;$BE$3)</f>
        <v>0</v>
      </c>
      <c r="BY266">
        <f>SUMIFS('Grid GenerationQueue'!AM$5:AM$467,'Grid GenerationQueue'!$AX$5:$AX$467,$B266,'Grid GenerationQueue'!$AY$5:$AY$467,$C266,'Grid GenerationQueue'!$BF$5:$BF$467,"&lt;&gt;"&amp;"",'Grid GenerationQueue'!$BB$5:$BB$467,"&lt;"&amp;$BE$3)</f>
        <v>0</v>
      </c>
      <c r="BZ266">
        <f>SUMIFS('Grid GenerationQueue'!AN$5:AN$467,'Grid GenerationQueue'!$AX$5:$AX$467,$B266,'Grid GenerationQueue'!$AY$5:$AY$467,$C266,'Grid GenerationQueue'!$BF$5:$BF$467,"&lt;&gt;"&amp;"",'Grid GenerationQueue'!$BB$5:$BB$467,"&lt;"&amp;$BE$3)</f>
        <v>0</v>
      </c>
      <c r="CA266">
        <f>SUMIFS('Grid GenerationQueue'!AO$5:AO$467,'Grid GenerationQueue'!$AX$5:$AX$467,$B266,'Grid GenerationQueue'!$AY$5:$AY$467,$C266,'Grid GenerationQueue'!$BF$5:$BF$467,"&lt;&gt;"&amp;"",'Grid GenerationQueue'!$BB$5:$BB$467,"&lt;"&amp;$BE$3)</f>
        <v>0</v>
      </c>
      <c r="CB266">
        <f>SUMIFS('Grid GenerationQueue'!AP$5:AP$467,'Grid GenerationQueue'!$AX$5:$AX$467,$B266,'Grid GenerationQueue'!$AY$5:$AY$467,$C266,'Grid GenerationQueue'!$BF$5:$BF$467,"&lt;&gt;"&amp;"",'Grid GenerationQueue'!$BB$5:$BB$467,"&lt;"&amp;$BE$3)</f>
        <v>0</v>
      </c>
      <c r="CD266">
        <f>SUMIFS('Grid GenerationQueue'!AE$5:AE$467,'Grid GenerationQueue'!$AX$5:$AX$467,$B266,'Grid GenerationQueue'!$AY$5:$AY$467,$C266,'Grid GenerationQueue'!$BB$5:$BB$467,"&lt;"&amp;$BE$3)</f>
        <v>0</v>
      </c>
      <c r="CE266">
        <f>SUMIFS('Grid GenerationQueue'!AF$5:AF$467,'Grid GenerationQueue'!$AX$5:$AX$467,$B266,'Grid GenerationQueue'!$AY$5:$AY$467,$C266,'Grid GenerationQueue'!$BB$5:$BB$467,"&lt;"&amp;$BE$3)</f>
        <v>0</v>
      </c>
      <c r="CF266">
        <f>SUMIFS('Grid GenerationQueue'!AG$5:AG$467,'Grid GenerationQueue'!$AX$5:$AX$467,$B266,'Grid GenerationQueue'!$AY$5:$AY$467,$C266,'Grid GenerationQueue'!$BB$5:$BB$467,"&lt;"&amp;$BE$3)</f>
        <v>0</v>
      </c>
      <c r="CG266">
        <f>SUMIFS('Grid GenerationQueue'!AH$5:AH$467,'Grid GenerationQueue'!$AX$5:$AX$467,$B266,'Grid GenerationQueue'!$AY$5:$AY$467,$C266,'Grid GenerationQueue'!$BB$5:$BB$467,"&lt;"&amp;$BE$3)</f>
        <v>0</v>
      </c>
      <c r="CH266">
        <f>SUMIFS('Grid GenerationQueue'!AI$5:AI$467,'Grid GenerationQueue'!$AX$5:$AX$467,$B266,'Grid GenerationQueue'!$AY$5:$AY$467,$C266,'Grid GenerationQueue'!$BB$5:$BB$467,"&lt;"&amp;$BE$3)</f>
        <v>0</v>
      </c>
      <c r="CI266">
        <f>SUMIFS('Grid GenerationQueue'!AJ$5:AJ$467,'Grid GenerationQueue'!$AX$5:$AX$467,$B266,'Grid GenerationQueue'!$AY$5:$AY$467,$C266,'Grid GenerationQueue'!$BB$5:$BB$467,"&lt;"&amp;$BE$3)</f>
        <v>0</v>
      </c>
      <c r="CJ266">
        <f>SUMIFS('Grid GenerationQueue'!AK$5:AK$467,'Grid GenerationQueue'!$AX$5:$AX$467,$B266,'Grid GenerationQueue'!$AY$5:$AY$467,$C266,'Grid GenerationQueue'!$BB$5:$BB$467,"&lt;"&amp;$BE$3)</f>
        <v>0</v>
      </c>
      <c r="CK266">
        <f>SUMIFS('Grid GenerationQueue'!AL$5:AL$467,'Grid GenerationQueue'!$AX$5:$AX$467,$B266,'Grid GenerationQueue'!$AY$5:$AY$467,$C266,'Grid GenerationQueue'!$BB$5:$BB$467,"&lt;"&amp;$BE$3)</f>
        <v>0</v>
      </c>
      <c r="CL266">
        <f>SUMIFS('Grid GenerationQueue'!AM$5:AM$467,'Grid GenerationQueue'!$AX$5:$AX$467,$B266,'Grid GenerationQueue'!$AY$5:$AY$467,$C266,'Grid GenerationQueue'!$BB$5:$BB$467,"&lt;"&amp;$BE$3)</f>
        <v>0</v>
      </c>
      <c r="CM266">
        <f>SUMIFS('Grid GenerationQueue'!AN$5:AN$467,'Grid GenerationQueue'!$AX$5:$AX$467,$B266,'Grid GenerationQueue'!$AY$5:$AY$467,$C266,'Grid GenerationQueue'!$BB$5:$BB$467,"&lt;"&amp;$BE$3)</f>
        <v>0</v>
      </c>
      <c r="CN266">
        <f>SUMIFS('Grid GenerationQueue'!AO$5:AO$467,'Grid GenerationQueue'!$AX$5:$AX$467,$B266,'Grid GenerationQueue'!$AY$5:$AY$467,$C266,'Grid GenerationQueue'!$BB$5:$BB$467,"&lt;"&amp;$BE$3)</f>
        <v>0</v>
      </c>
      <c r="CO266">
        <f>SUMIFS('Grid GenerationQueue'!AP$5:AP$467,'Grid GenerationQueue'!$AX$5:$AX$467,$B266,'Grid GenerationQueue'!$AY$5:$AY$467,$C266,'Grid GenerationQueue'!$BB$5:$BB$467,"&lt;"&amp;$BE$3)</f>
        <v>0</v>
      </c>
    </row>
    <row r="267" spans="1:93" x14ac:dyDescent="0.35">
      <c r="A267" t="s">
        <v>4645</v>
      </c>
      <c r="B267" t="s">
        <v>4554</v>
      </c>
      <c r="C267">
        <v>500</v>
      </c>
      <c r="D267">
        <f>SUMIFS('Grid GenerationQueue'!AE$5:AE$467,'Grid GenerationQueue'!$AX$5:$AX$467,$B267,'Grid GenerationQueue'!$AY$5:$AY$467,$C267,'Grid GenerationQueue'!$BI$5:$BI$467,"&lt;4")</f>
        <v>0</v>
      </c>
      <c r="E267">
        <f>SUMIFS('Grid GenerationQueue'!AF$5:AF$467,'Grid GenerationQueue'!$AX$5:$AX$467,$B267,'Grid GenerationQueue'!$AY$5:$AY$467,$C267,'Grid GenerationQueue'!$BI$5:$BI$467,"&lt;4")</f>
        <v>0</v>
      </c>
      <c r="F267">
        <f>SUMIFS('Grid GenerationQueue'!AG$5:AG$467,'Grid GenerationQueue'!$AX$5:$AX$467,$B267,'Grid GenerationQueue'!$AY$5:$AY$467,$C267,'Grid GenerationQueue'!$BI$5:$BI$467,"&lt;4")</f>
        <v>0</v>
      </c>
      <c r="G267">
        <f>SUMIFS('Grid GenerationQueue'!AH$5:AH$467,'Grid GenerationQueue'!$AX$5:$AX$467,$B267,'Grid GenerationQueue'!$AY$5:$AY$467,$C267,'Grid GenerationQueue'!$BI$5:$BI$467,"&lt;4")</f>
        <v>0</v>
      </c>
      <c r="H267">
        <f>SUMIFS('Grid GenerationQueue'!AI$5:AI$467,'Grid GenerationQueue'!$AX$5:$AX$467,$B267,'Grid GenerationQueue'!$AY$5:$AY$467,$C267,'Grid GenerationQueue'!$BI$5:$BI$467,"&lt;4")</f>
        <v>0</v>
      </c>
      <c r="I267">
        <f>SUMIFS('Grid GenerationQueue'!AJ$5:AJ$467,'Grid GenerationQueue'!$AX$5:$AX$467,$B267,'Grid GenerationQueue'!$AY$5:$AY$467,$C267,'Grid GenerationQueue'!$BI$5:$BI$467,"&lt;4")</f>
        <v>0</v>
      </c>
      <c r="J267">
        <f>SUMIFS('Grid GenerationQueue'!AK$5:AK$467,'Grid GenerationQueue'!$AX$5:$AX$467,$B267,'Grid GenerationQueue'!$AY$5:$AY$467,$C267,'Grid GenerationQueue'!$BI$5:$BI$467,"&lt;4")</f>
        <v>0</v>
      </c>
      <c r="K267">
        <f>SUMIFS('Grid GenerationQueue'!AL$5:AL$467,'Grid GenerationQueue'!$AX$5:$AX$467,$B267,'Grid GenerationQueue'!$AY$5:$AY$467,$C267,'Grid GenerationQueue'!$BI$5:$BI$467,"&lt;4")</f>
        <v>0</v>
      </c>
      <c r="L267">
        <f>SUMIFS('Grid GenerationQueue'!AM$5:AM$467,'Grid GenerationQueue'!$AX$5:$AX$467,$B267,'Grid GenerationQueue'!$AY$5:$AY$467,$C267,'Grid GenerationQueue'!$BI$5:$BI$467,"&lt;4")</f>
        <v>0</v>
      </c>
      <c r="M267">
        <f>SUMIFS('Grid GenerationQueue'!AN$5:AN$467,'Grid GenerationQueue'!$AX$5:$AX$467,$B267,'Grid GenerationQueue'!$AY$5:$AY$467,$C267,'Grid GenerationQueue'!$BI$5:$BI$467,"&lt;4")</f>
        <v>0</v>
      </c>
      <c r="N267">
        <f>SUMIFS('Grid GenerationQueue'!AO$5:AO$467,'Grid GenerationQueue'!$AX$5:$AX$467,$B267,'Grid GenerationQueue'!$AY$5:$AY$467,$C267,'Grid GenerationQueue'!$BI$5:$BI$467,"&lt;4")</f>
        <v>0</v>
      </c>
      <c r="O267">
        <f>SUMIFS('Grid GenerationQueue'!AP$5:AP$467,'Grid GenerationQueue'!$AX$5:$AX$467,$B267,'Grid GenerationQueue'!$AY$5:$AY$467,$C267,'Grid GenerationQueue'!$BI$5:$BI$467,"&lt;4")</f>
        <v>0</v>
      </c>
      <c r="Q267">
        <f>SUMIFS('Grid GenerationQueue'!AE$5:AE$467,'Grid GenerationQueue'!$AX$5:$AX$467,$B267,'Grid GenerationQueue'!$AY$5:$AY$467,$C267,'Grid GenerationQueue'!$BH$5:$BH$467,"Executed")</f>
        <v>0</v>
      </c>
      <c r="R267">
        <f>SUMIFS('Grid GenerationQueue'!AF$5:AF$467,'Grid GenerationQueue'!$AX$5:$AX$467,$B267,'Grid GenerationQueue'!$AY$5:$AY$467,$C267,'Grid GenerationQueue'!$BH$5:$BH$467,"Executed")</f>
        <v>0</v>
      </c>
      <c r="S267">
        <f>SUMIFS('Grid GenerationQueue'!AG$5:AG$467,'Grid GenerationQueue'!$AX$5:$AX$467,$B267,'Grid GenerationQueue'!$AY$5:$AY$467,$C267,'Grid GenerationQueue'!$BH$5:$BH$467,"Executed")</f>
        <v>0</v>
      </c>
      <c r="T267">
        <f>SUMIFS('Grid GenerationQueue'!AH$5:AH$467,'Grid GenerationQueue'!$AX$5:$AX$467,$B267,'Grid GenerationQueue'!$AY$5:$AY$467,$C267,'Grid GenerationQueue'!$BH$5:$BH$467,"Executed")</f>
        <v>0</v>
      </c>
      <c r="U267">
        <f>SUMIFS('Grid GenerationQueue'!AI$5:AI$467,'Grid GenerationQueue'!$AX$5:$AX$467,$B267,'Grid GenerationQueue'!$AY$5:$AY$467,$C267,'Grid GenerationQueue'!$BH$5:$BH$467,"Executed")</f>
        <v>0</v>
      </c>
      <c r="V267">
        <f>SUMIFS('Grid GenerationQueue'!AJ$5:AJ$467,'Grid GenerationQueue'!$AX$5:$AX$467,$B267,'Grid GenerationQueue'!$AY$5:$AY$467,$C267,'Grid GenerationQueue'!$BH$5:$BH$467,"Executed")</f>
        <v>0</v>
      </c>
      <c r="W267">
        <f>SUMIFS('Grid GenerationQueue'!AK$5:AK$467,'Grid GenerationQueue'!$AX$5:$AX$467,$B267,'Grid GenerationQueue'!$AY$5:$AY$467,$C267,'Grid GenerationQueue'!$BH$5:$BH$467,"Executed")</f>
        <v>0</v>
      </c>
      <c r="X267">
        <f>SUMIFS('Grid GenerationQueue'!AL$5:AL$467,'Grid GenerationQueue'!$AX$5:$AX$467,$B267,'Grid GenerationQueue'!$AY$5:$AY$467,$C267,'Grid GenerationQueue'!$BH$5:$BH$467,"Executed")</f>
        <v>0</v>
      </c>
      <c r="Y267">
        <f>SUMIFS('Grid GenerationQueue'!AM$5:AM$467,'Grid GenerationQueue'!$AX$5:$AX$467,$B267,'Grid GenerationQueue'!$AY$5:$AY$467,$C267,'Grid GenerationQueue'!$BH$5:$BH$467,"Executed")</f>
        <v>0</v>
      </c>
      <c r="Z267">
        <f>SUMIFS('Grid GenerationQueue'!AN$5:AN$467,'Grid GenerationQueue'!$AX$5:$AX$467,$B267,'Grid GenerationQueue'!$AY$5:$AY$467,$C267,'Grid GenerationQueue'!$BH$5:$BH$467,"Executed")</f>
        <v>0</v>
      </c>
      <c r="AA267">
        <f>SUMIFS('Grid GenerationQueue'!AO$5:AO$467,'Grid GenerationQueue'!$AX$5:$AX$467,$B267,'Grid GenerationQueue'!$AY$5:$AY$467,$C267,'Grid GenerationQueue'!$BH$5:$BH$467,"Executed")</f>
        <v>0</v>
      </c>
      <c r="AB267">
        <f>SUMIFS('Grid GenerationQueue'!AP$5:AP$467,'Grid GenerationQueue'!$AX$5:$AX$467,$B267,'Grid GenerationQueue'!$AY$5:$AY$467,$C267,'Grid GenerationQueue'!$BH$5:$BH$467,"Executed")</f>
        <v>0</v>
      </c>
      <c r="AD267">
        <f>SUMIFS('Grid GenerationQueue'!AE$5:AE$467,'Grid GenerationQueue'!$AX$5:$AX$467,$B267,'Grid GenerationQueue'!$AY$5:$AY$467,$C267,'Grid GenerationQueue'!$BF$5:$BF$467,"&lt;&gt;"&amp;"")</f>
        <v>0</v>
      </c>
      <c r="AE267">
        <f>SUMIFS('Grid GenerationQueue'!AF$5:AF$467,'Grid GenerationQueue'!$AX$5:$AX$467,$B267,'Grid GenerationQueue'!$AY$5:$AY$467,$C267,'Grid GenerationQueue'!$BF$5:$BF$467,"&lt;&gt;"&amp;"")</f>
        <v>0</v>
      </c>
      <c r="AF267">
        <f>SUMIFS('Grid GenerationQueue'!AG$5:AG$467,'Grid GenerationQueue'!$AX$5:$AX$467,$B267,'Grid GenerationQueue'!$AY$5:$AY$467,$C267,'Grid GenerationQueue'!$BF$5:$BF$467,"&lt;&gt;"&amp;"")</f>
        <v>0</v>
      </c>
      <c r="AG267">
        <f>SUMIFS('Grid GenerationQueue'!AH$5:AH$467,'Grid GenerationQueue'!$AX$5:$AX$467,$B267,'Grid GenerationQueue'!$AY$5:$AY$467,$C267,'Grid GenerationQueue'!$BF$5:$BF$467,"&lt;&gt;"&amp;"")</f>
        <v>0</v>
      </c>
      <c r="AH267">
        <f>SUMIFS('Grid GenerationQueue'!AI$5:AI$467,'Grid GenerationQueue'!$AX$5:$AX$467,$B267,'Grid GenerationQueue'!$AY$5:$AY$467,$C267,'Grid GenerationQueue'!$BF$5:$BF$467,"&lt;&gt;"&amp;"")</f>
        <v>0</v>
      </c>
      <c r="AI267">
        <f>SUMIFS('Grid GenerationQueue'!AJ$5:AJ$467,'Grid GenerationQueue'!$AX$5:$AX$467,$B267,'Grid GenerationQueue'!$AY$5:$AY$467,$C267,'Grid GenerationQueue'!$BF$5:$BF$467,"&lt;&gt;"&amp;"")</f>
        <v>0</v>
      </c>
      <c r="AJ267">
        <f>SUMIFS('Grid GenerationQueue'!AK$5:AK$467,'Grid GenerationQueue'!$AX$5:$AX$467,$B267,'Grid GenerationQueue'!$AY$5:$AY$467,$C267,'Grid GenerationQueue'!$BF$5:$BF$467,"&lt;&gt;"&amp;"")</f>
        <v>0</v>
      </c>
      <c r="AK267">
        <f>SUMIFS('Grid GenerationQueue'!AL$5:AL$467,'Grid GenerationQueue'!$AX$5:$AX$467,$B267,'Grid GenerationQueue'!$AY$5:$AY$467,$C267,'Grid GenerationQueue'!$BF$5:$BF$467,"&lt;&gt;"&amp;"")</f>
        <v>0</v>
      </c>
      <c r="AL267">
        <f>SUMIFS('Grid GenerationQueue'!AM$5:AM$467,'Grid GenerationQueue'!$AX$5:$AX$467,$B267,'Grid GenerationQueue'!$AY$5:$AY$467,$C267,'Grid GenerationQueue'!$BF$5:$BF$467,"&lt;&gt;"&amp;"")</f>
        <v>0</v>
      </c>
      <c r="AM267">
        <f>SUMIFS('Grid GenerationQueue'!AN$5:AN$467,'Grid GenerationQueue'!$AX$5:$AX$467,$B267,'Grid GenerationQueue'!$AY$5:$AY$467,$C267,'Grid GenerationQueue'!$BF$5:$BF$467,"&lt;&gt;"&amp;"")</f>
        <v>0</v>
      </c>
      <c r="AN267">
        <f>SUMIFS('Grid GenerationQueue'!AO$5:AO$467,'Grid GenerationQueue'!$AX$5:$AX$467,$B267,'Grid GenerationQueue'!$AY$5:$AY$467,$C267,'Grid GenerationQueue'!$BF$5:$BF$467,"&lt;&gt;"&amp;"")</f>
        <v>0</v>
      </c>
      <c r="AO267">
        <f>SUMIFS('Grid GenerationQueue'!AP$5:AP$467,'Grid GenerationQueue'!$AX$5:$AX$467,$B267,'Grid GenerationQueue'!$AY$5:$AY$467,$C267,'Grid GenerationQueue'!$BF$5:$BF$467,"&lt;&gt;"&amp;"")</f>
        <v>0</v>
      </c>
      <c r="AQ267">
        <f>SUMIFS('Grid GenerationQueue'!AE$5:AE$467,'Grid GenerationQueue'!$AX$5:$AX$467,$B267,'Grid GenerationQueue'!$AY$5:$AY$467,$C267)</f>
        <v>252</v>
      </c>
      <c r="AR267">
        <f>SUMIFS('Grid GenerationQueue'!AF$5:AF$467,'Grid GenerationQueue'!$AX$5:$AX$467,$B267,'Grid GenerationQueue'!$AY$5:$AY$467,$C267)</f>
        <v>0</v>
      </c>
      <c r="AS267">
        <f>SUMIFS('Grid GenerationQueue'!AG$5:AG$467,'Grid GenerationQueue'!$AX$5:$AX$467,$B267,'Grid GenerationQueue'!$AY$5:$AY$467,$C267)</f>
        <v>0</v>
      </c>
      <c r="AT267">
        <f>SUMIFS('Grid GenerationQueue'!AH$5:AH$467,'Grid GenerationQueue'!$AX$5:$AX$467,$B267,'Grid GenerationQueue'!$AY$5:$AY$467,$C267)</f>
        <v>0</v>
      </c>
      <c r="AU267">
        <f>SUMIFS('Grid GenerationQueue'!AI$5:AI$467,'Grid GenerationQueue'!$AX$5:$AX$467,$B267,'Grid GenerationQueue'!$AY$5:$AY$467,$C267)</f>
        <v>0</v>
      </c>
      <c r="AV267">
        <f>SUMIFS('Grid GenerationQueue'!AJ$5:AJ$467,'Grid GenerationQueue'!$AX$5:$AX$467,$B267,'Grid GenerationQueue'!$AY$5:$AY$467,$C267)</f>
        <v>0</v>
      </c>
      <c r="AW267">
        <f>SUMIFS('Grid GenerationQueue'!AK$5:AK$467,'Grid GenerationQueue'!$AX$5:$AX$467,$B267,'Grid GenerationQueue'!$AY$5:$AY$467,$C267)</f>
        <v>0</v>
      </c>
      <c r="AX267">
        <f>SUMIFS('Grid GenerationQueue'!AL$5:AL$467,'Grid GenerationQueue'!$AX$5:$AX$467,$B267,'Grid GenerationQueue'!$AY$5:$AY$467,$C267)</f>
        <v>0</v>
      </c>
      <c r="AY267">
        <f>SUMIFS('Grid GenerationQueue'!AM$5:AM$467,'Grid GenerationQueue'!$AX$5:$AX$467,$B267,'Grid GenerationQueue'!$AY$5:$AY$467,$C267)</f>
        <v>0</v>
      </c>
      <c r="AZ267">
        <f>SUMIFS('Grid GenerationQueue'!AN$5:AN$467,'Grid GenerationQueue'!$AX$5:$AX$467,$B267,'Grid GenerationQueue'!$AY$5:$AY$467,$C267)</f>
        <v>0</v>
      </c>
      <c r="BA267">
        <f>SUMIFS('Grid GenerationQueue'!AO$5:AO$467,'Grid GenerationQueue'!$AX$5:$AX$467,$B267,'Grid GenerationQueue'!$AY$5:$AY$467,$C267)</f>
        <v>0</v>
      </c>
      <c r="BB267">
        <f>SUMIFS('Grid GenerationQueue'!AP$5:AP$467,'Grid GenerationQueue'!$AX$5:$AX$467,$B267,'Grid GenerationQueue'!$AY$5:$AY$467,$C267)</f>
        <v>0</v>
      </c>
      <c r="BD267">
        <f>SUMIFS('Grid GenerationQueue'!AE$5:AE$467,'Grid GenerationQueue'!$AX$5:$AX$467,$B267,'Grid GenerationQueue'!$AY$5:$AY$467,$C267,'Grid GenerationQueue'!$BH$5:$BH$467,"Executed",'Grid GenerationQueue'!$BB$5:$BB$467,"&lt;"&amp;$BE$3)</f>
        <v>0</v>
      </c>
      <c r="BE267">
        <f>SUMIFS('Grid GenerationQueue'!AF$5:AF$467,'Grid GenerationQueue'!$AX$5:$AX$467,$B267,'Grid GenerationQueue'!$AY$5:$AY$467,$C267,'Grid GenerationQueue'!$BH$5:$BH$467,"Executed",'Grid GenerationQueue'!$BB$5:$BB$467,"&lt;"&amp;$BE$3)</f>
        <v>0</v>
      </c>
      <c r="BF267">
        <f>SUMIFS('Grid GenerationQueue'!AG$5:AG$467,'Grid GenerationQueue'!$AX$5:$AX$467,$B267,'Grid GenerationQueue'!$AY$5:$AY$467,$C267,'Grid GenerationQueue'!$BH$5:$BH$467,"Executed",'Grid GenerationQueue'!$BB$5:$BB$467,"&lt;"&amp;$BE$3)</f>
        <v>0</v>
      </c>
      <c r="BG267">
        <f>SUMIFS('Grid GenerationQueue'!AH$5:AH$467,'Grid GenerationQueue'!$AX$5:$AX$467,$B267,'Grid GenerationQueue'!$AY$5:$AY$467,$C267,'Grid GenerationQueue'!$BH$5:$BH$467,"Executed",'Grid GenerationQueue'!$BB$5:$BB$467,"&lt;"&amp;$BE$3)</f>
        <v>0</v>
      </c>
      <c r="BH267">
        <f>SUMIFS('Grid GenerationQueue'!AI$5:AI$467,'Grid GenerationQueue'!$AX$5:$AX$467,$B267,'Grid GenerationQueue'!$AY$5:$AY$467,$C267,'Grid GenerationQueue'!$BH$5:$BH$467,"Executed",'Grid GenerationQueue'!$BB$5:$BB$467,"&lt;"&amp;$BE$3)</f>
        <v>0</v>
      </c>
      <c r="BI267">
        <f>SUMIFS('Grid GenerationQueue'!AJ$5:AJ$467,'Grid GenerationQueue'!$AX$5:$AX$467,$B267,'Grid GenerationQueue'!$AY$5:$AY$467,$C267,'Grid GenerationQueue'!$BH$5:$BH$467,"Executed",'Grid GenerationQueue'!$BB$5:$BB$467,"&lt;"&amp;$BE$3)</f>
        <v>0</v>
      </c>
      <c r="BJ267">
        <f>SUMIFS('Grid GenerationQueue'!AK$5:AK$467,'Grid GenerationQueue'!$AX$5:$AX$467,$B267,'Grid GenerationQueue'!$AY$5:$AY$467,$C267,'Grid GenerationQueue'!$BH$5:$BH$467,"Executed",'Grid GenerationQueue'!$BB$5:$BB$467,"&lt;"&amp;$BE$3)</f>
        <v>0</v>
      </c>
      <c r="BK267">
        <f>SUMIFS('Grid GenerationQueue'!AL$5:AL$467,'Grid GenerationQueue'!$AX$5:$AX$467,$B267,'Grid GenerationQueue'!$AY$5:$AY$467,$C267,'Grid GenerationQueue'!$BH$5:$BH$467,"Executed",'Grid GenerationQueue'!$BB$5:$BB$467,"&lt;"&amp;$BE$3)</f>
        <v>0</v>
      </c>
      <c r="BL267">
        <f>SUMIFS('Grid GenerationQueue'!AM$5:AM$467,'Grid GenerationQueue'!$AX$5:$AX$467,$B267,'Grid GenerationQueue'!$AY$5:$AY$467,$C267,'Grid GenerationQueue'!$BH$5:$BH$467,"Executed",'Grid GenerationQueue'!$BB$5:$BB$467,"&lt;"&amp;$BE$3)</f>
        <v>0</v>
      </c>
      <c r="BM267">
        <f>SUMIFS('Grid GenerationQueue'!AN$5:AN$467,'Grid GenerationQueue'!$AX$5:$AX$467,$B267,'Grid GenerationQueue'!$AY$5:$AY$467,$C267,'Grid GenerationQueue'!$BH$5:$BH$467,"Executed",'Grid GenerationQueue'!$BB$5:$BB$467,"&lt;"&amp;$BE$3)</f>
        <v>0</v>
      </c>
      <c r="BN267">
        <f>SUMIFS('Grid GenerationQueue'!AO$5:AO$467,'Grid GenerationQueue'!$AX$5:$AX$467,$B267,'Grid GenerationQueue'!$AY$5:$AY$467,$C267,'Grid GenerationQueue'!$BH$5:$BH$467,"Executed",'Grid GenerationQueue'!$BB$5:$BB$467,"&lt;"&amp;$BE$3)</f>
        <v>0</v>
      </c>
      <c r="BO267">
        <f>SUMIFS('Grid GenerationQueue'!AP$5:AP$467,'Grid GenerationQueue'!$AX$5:$AX$467,$B267,'Grid GenerationQueue'!$AY$5:$AY$467,$C267,'Grid GenerationQueue'!$BH$5:$BH$467,"Executed",'Grid GenerationQueue'!$BB$5:$BB$467,"&lt;"&amp;$BE$3)</f>
        <v>0</v>
      </c>
      <c r="BQ267">
        <f>SUMIFS('Grid GenerationQueue'!AE$5:AE$467,'Grid GenerationQueue'!$AX$5:$AX$467,$B267,'Grid GenerationQueue'!$AY$5:$AY$467,$C267,'Grid GenerationQueue'!$BF$5:$BF$467,"&lt;&gt;"&amp;"",'Grid GenerationQueue'!$BB$5:$BB$467,"&lt;"&amp;$BE$3)</f>
        <v>0</v>
      </c>
      <c r="BR267">
        <f>SUMIFS('Grid GenerationQueue'!AF$5:AF$467,'Grid GenerationQueue'!$AX$5:$AX$467,$B267,'Grid GenerationQueue'!$AY$5:$AY$467,$C267,'Grid GenerationQueue'!$BF$5:$BF$467,"&lt;&gt;"&amp;"",'Grid GenerationQueue'!$BB$5:$BB$467,"&lt;"&amp;$BE$3)</f>
        <v>0</v>
      </c>
      <c r="BS267">
        <f>SUMIFS('Grid GenerationQueue'!AG$5:AG$467,'Grid GenerationQueue'!$AX$5:$AX$467,$B267,'Grid GenerationQueue'!$AY$5:$AY$467,$C267,'Grid GenerationQueue'!$BF$5:$BF$467,"&lt;&gt;"&amp;"",'Grid GenerationQueue'!$BB$5:$BB$467,"&lt;"&amp;$BE$3)</f>
        <v>0</v>
      </c>
      <c r="BT267">
        <f>SUMIFS('Grid GenerationQueue'!AH$5:AH$467,'Grid GenerationQueue'!$AX$5:$AX$467,$B267,'Grid GenerationQueue'!$AY$5:$AY$467,$C267,'Grid GenerationQueue'!$BF$5:$BF$467,"&lt;&gt;"&amp;"",'Grid GenerationQueue'!$BB$5:$BB$467,"&lt;"&amp;$BE$3)</f>
        <v>0</v>
      </c>
      <c r="BU267">
        <f>SUMIFS('Grid GenerationQueue'!AI$5:AI$467,'Grid GenerationQueue'!$AX$5:$AX$467,$B267,'Grid GenerationQueue'!$AY$5:$AY$467,$C267,'Grid GenerationQueue'!$BF$5:$BF$467,"&lt;&gt;"&amp;"",'Grid GenerationQueue'!$BB$5:$BB$467,"&lt;"&amp;$BE$3)</f>
        <v>0</v>
      </c>
      <c r="BV267">
        <f>SUMIFS('Grid GenerationQueue'!AJ$5:AJ$467,'Grid GenerationQueue'!$AX$5:$AX$467,$B267,'Grid GenerationQueue'!$AY$5:$AY$467,$C267,'Grid GenerationQueue'!$BF$5:$BF$467,"&lt;&gt;"&amp;"",'Grid GenerationQueue'!$BB$5:$BB$467,"&lt;"&amp;$BE$3)</f>
        <v>0</v>
      </c>
      <c r="BW267">
        <f>SUMIFS('Grid GenerationQueue'!AK$5:AK$467,'Grid GenerationQueue'!$AX$5:$AX$467,$B267,'Grid GenerationQueue'!$AY$5:$AY$467,$C267,'Grid GenerationQueue'!$BF$5:$BF$467,"&lt;&gt;"&amp;"",'Grid GenerationQueue'!$BB$5:$BB$467,"&lt;"&amp;$BE$3)</f>
        <v>0</v>
      </c>
      <c r="BX267">
        <f>SUMIFS('Grid GenerationQueue'!AL$5:AL$467,'Grid GenerationQueue'!$AX$5:$AX$467,$B267,'Grid GenerationQueue'!$AY$5:$AY$467,$C267,'Grid GenerationQueue'!$BF$5:$BF$467,"&lt;&gt;"&amp;"",'Grid GenerationQueue'!$BB$5:$BB$467,"&lt;"&amp;$BE$3)</f>
        <v>0</v>
      </c>
      <c r="BY267">
        <f>SUMIFS('Grid GenerationQueue'!AM$5:AM$467,'Grid GenerationQueue'!$AX$5:$AX$467,$B267,'Grid GenerationQueue'!$AY$5:$AY$467,$C267,'Grid GenerationQueue'!$BF$5:$BF$467,"&lt;&gt;"&amp;"",'Grid GenerationQueue'!$BB$5:$BB$467,"&lt;"&amp;$BE$3)</f>
        <v>0</v>
      </c>
      <c r="BZ267">
        <f>SUMIFS('Grid GenerationQueue'!AN$5:AN$467,'Grid GenerationQueue'!$AX$5:$AX$467,$B267,'Grid GenerationQueue'!$AY$5:$AY$467,$C267,'Grid GenerationQueue'!$BF$5:$BF$467,"&lt;&gt;"&amp;"",'Grid GenerationQueue'!$BB$5:$BB$467,"&lt;"&amp;$BE$3)</f>
        <v>0</v>
      </c>
      <c r="CA267">
        <f>SUMIFS('Grid GenerationQueue'!AO$5:AO$467,'Grid GenerationQueue'!$AX$5:$AX$467,$B267,'Grid GenerationQueue'!$AY$5:$AY$467,$C267,'Grid GenerationQueue'!$BF$5:$BF$467,"&lt;&gt;"&amp;"",'Grid GenerationQueue'!$BB$5:$BB$467,"&lt;"&amp;$BE$3)</f>
        <v>0</v>
      </c>
      <c r="CB267">
        <f>SUMIFS('Grid GenerationQueue'!AP$5:AP$467,'Grid GenerationQueue'!$AX$5:$AX$467,$B267,'Grid GenerationQueue'!$AY$5:$AY$467,$C267,'Grid GenerationQueue'!$BF$5:$BF$467,"&lt;&gt;"&amp;"",'Grid GenerationQueue'!$BB$5:$BB$467,"&lt;"&amp;$BE$3)</f>
        <v>0</v>
      </c>
      <c r="CD267">
        <f>SUMIFS('Grid GenerationQueue'!AE$5:AE$467,'Grid GenerationQueue'!$AX$5:$AX$467,$B267,'Grid GenerationQueue'!$AY$5:$AY$467,$C267,'Grid GenerationQueue'!$BB$5:$BB$467,"&lt;"&amp;$BE$3)</f>
        <v>252</v>
      </c>
      <c r="CE267">
        <f>SUMIFS('Grid GenerationQueue'!AF$5:AF$467,'Grid GenerationQueue'!$AX$5:$AX$467,$B267,'Grid GenerationQueue'!$AY$5:$AY$467,$C267,'Grid GenerationQueue'!$BB$5:$BB$467,"&lt;"&amp;$BE$3)</f>
        <v>0</v>
      </c>
      <c r="CF267">
        <f>SUMIFS('Grid GenerationQueue'!AG$5:AG$467,'Grid GenerationQueue'!$AX$5:$AX$467,$B267,'Grid GenerationQueue'!$AY$5:$AY$467,$C267,'Grid GenerationQueue'!$BB$5:$BB$467,"&lt;"&amp;$BE$3)</f>
        <v>0</v>
      </c>
      <c r="CG267">
        <f>SUMIFS('Grid GenerationQueue'!AH$5:AH$467,'Grid GenerationQueue'!$AX$5:$AX$467,$B267,'Grid GenerationQueue'!$AY$5:$AY$467,$C267,'Grid GenerationQueue'!$BB$5:$BB$467,"&lt;"&amp;$BE$3)</f>
        <v>0</v>
      </c>
      <c r="CH267">
        <f>SUMIFS('Grid GenerationQueue'!AI$5:AI$467,'Grid GenerationQueue'!$AX$5:$AX$467,$B267,'Grid GenerationQueue'!$AY$5:$AY$467,$C267,'Grid GenerationQueue'!$BB$5:$BB$467,"&lt;"&amp;$BE$3)</f>
        <v>0</v>
      </c>
      <c r="CI267">
        <f>SUMIFS('Grid GenerationQueue'!AJ$5:AJ$467,'Grid GenerationQueue'!$AX$5:$AX$467,$B267,'Grid GenerationQueue'!$AY$5:$AY$467,$C267,'Grid GenerationQueue'!$BB$5:$BB$467,"&lt;"&amp;$BE$3)</f>
        <v>0</v>
      </c>
      <c r="CJ267">
        <f>SUMIFS('Grid GenerationQueue'!AK$5:AK$467,'Grid GenerationQueue'!$AX$5:$AX$467,$B267,'Grid GenerationQueue'!$AY$5:$AY$467,$C267,'Grid GenerationQueue'!$BB$5:$BB$467,"&lt;"&amp;$BE$3)</f>
        <v>0</v>
      </c>
      <c r="CK267">
        <f>SUMIFS('Grid GenerationQueue'!AL$5:AL$467,'Grid GenerationQueue'!$AX$5:$AX$467,$B267,'Grid GenerationQueue'!$AY$5:$AY$467,$C267,'Grid GenerationQueue'!$BB$5:$BB$467,"&lt;"&amp;$BE$3)</f>
        <v>0</v>
      </c>
      <c r="CL267">
        <f>SUMIFS('Grid GenerationQueue'!AM$5:AM$467,'Grid GenerationQueue'!$AX$5:$AX$467,$B267,'Grid GenerationQueue'!$AY$5:$AY$467,$C267,'Grid GenerationQueue'!$BB$5:$BB$467,"&lt;"&amp;$BE$3)</f>
        <v>0</v>
      </c>
      <c r="CM267">
        <f>SUMIFS('Grid GenerationQueue'!AN$5:AN$467,'Grid GenerationQueue'!$AX$5:$AX$467,$B267,'Grid GenerationQueue'!$AY$5:$AY$467,$C267,'Grid GenerationQueue'!$BB$5:$BB$467,"&lt;"&amp;$BE$3)</f>
        <v>0</v>
      </c>
      <c r="CN267">
        <f>SUMIFS('Grid GenerationQueue'!AO$5:AO$467,'Grid GenerationQueue'!$AX$5:$AX$467,$B267,'Grid GenerationQueue'!$AY$5:$AY$467,$C267,'Grid GenerationQueue'!$BB$5:$BB$467,"&lt;"&amp;$BE$3)</f>
        <v>0</v>
      </c>
      <c r="CO267">
        <f>SUMIFS('Grid GenerationQueue'!AP$5:AP$467,'Grid GenerationQueue'!$AX$5:$AX$467,$B267,'Grid GenerationQueue'!$AY$5:$AY$467,$C267,'Grid GenerationQueue'!$BB$5:$BB$467,"&lt;"&amp;$BE$3)</f>
        <v>0</v>
      </c>
    </row>
    <row r="268" spans="1:93" x14ac:dyDescent="0.35">
      <c r="A268" t="s">
        <v>4645</v>
      </c>
      <c r="B268" t="s">
        <v>4554</v>
      </c>
      <c r="C268">
        <v>230</v>
      </c>
      <c r="D268">
        <f>SUMIFS('Grid GenerationQueue'!AE$5:AE$467,'Grid GenerationQueue'!$AX$5:$AX$467,$B268,'Grid GenerationQueue'!$AY$5:$AY$467,$C268,'Grid GenerationQueue'!$BI$5:$BI$467,"&lt;4")</f>
        <v>0</v>
      </c>
      <c r="E268">
        <f>SUMIFS('Grid GenerationQueue'!AF$5:AF$467,'Grid GenerationQueue'!$AX$5:$AX$467,$B268,'Grid GenerationQueue'!$AY$5:$AY$467,$C268,'Grid GenerationQueue'!$BI$5:$BI$467,"&lt;4")</f>
        <v>0</v>
      </c>
      <c r="F268">
        <f>SUMIFS('Grid GenerationQueue'!AG$5:AG$467,'Grid GenerationQueue'!$AX$5:$AX$467,$B268,'Grid GenerationQueue'!$AY$5:$AY$467,$C268,'Grid GenerationQueue'!$BI$5:$BI$467,"&lt;4")</f>
        <v>0</v>
      </c>
      <c r="G268">
        <f>SUMIFS('Grid GenerationQueue'!AH$5:AH$467,'Grid GenerationQueue'!$AX$5:$AX$467,$B268,'Grid GenerationQueue'!$AY$5:$AY$467,$C268,'Grid GenerationQueue'!$BI$5:$BI$467,"&lt;4")</f>
        <v>0</v>
      </c>
      <c r="H268">
        <f>SUMIFS('Grid GenerationQueue'!AI$5:AI$467,'Grid GenerationQueue'!$AX$5:$AX$467,$B268,'Grid GenerationQueue'!$AY$5:$AY$467,$C268,'Grid GenerationQueue'!$BI$5:$BI$467,"&lt;4")</f>
        <v>0</v>
      </c>
      <c r="I268">
        <f>SUMIFS('Grid GenerationQueue'!AJ$5:AJ$467,'Grid GenerationQueue'!$AX$5:$AX$467,$B268,'Grid GenerationQueue'!$AY$5:$AY$467,$C268,'Grid GenerationQueue'!$BI$5:$BI$467,"&lt;4")</f>
        <v>0</v>
      </c>
      <c r="J268">
        <f>SUMIFS('Grid GenerationQueue'!AK$5:AK$467,'Grid GenerationQueue'!$AX$5:$AX$467,$B268,'Grid GenerationQueue'!$AY$5:$AY$467,$C268,'Grid GenerationQueue'!$BI$5:$BI$467,"&lt;4")</f>
        <v>0</v>
      </c>
      <c r="K268">
        <f>SUMIFS('Grid GenerationQueue'!AL$5:AL$467,'Grid GenerationQueue'!$AX$5:$AX$467,$B268,'Grid GenerationQueue'!$AY$5:$AY$467,$C268,'Grid GenerationQueue'!$BI$5:$BI$467,"&lt;4")</f>
        <v>0</v>
      </c>
      <c r="L268">
        <f>SUMIFS('Grid GenerationQueue'!AM$5:AM$467,'Grid GenerationQueue'!$AX$5:$AX$467,$B268,'Grid GenerationQueue'!$AY$5:$AY$467,$C268,'Grid GenerationQueue'!$BI$5:$BI$467,"&lt;4")</f>
        <v>0</v>
      </c>
      <c r="M268">
        <f>SUMIFS('Grid GenerationQueue'!AN$5:AN$467,'Grid GenerationQueue'!$AX$5:$AX$467,$B268,'Grid GenerationQueue'!$AY$5:$AY$467,$C268,'Grid GenerationQueue'!$BI$5:$BI$467,"&lt;4")</f>
        <v>0</v>
      </c>
      <c r="N268">
        <f>SUMIFS('Grid GenerationQueue'!AO$5:AO$467,'Grid GenerationQueue'!$AX$5:$AX$467,$B268,'Grid GenerationQueue'!$AY$5:$AY$467,$C268,'Grid GenerationQueue'!$BI$5:$BI$467,"&lt;4")</f>
        <v>0</v>
      </c>
      <c r="O268">
        <f>SUMIFS('Grid GenerationQueue'!AP$5:AP$467,'Grid GenerationQueue'!$AX$5:$AX$467,$B268,'Grid GenerationQueue'!$AY$5:$AY$467,$C268,'Grid GenerationQueue'!$BI$5:$BI$467,"&lt;4")</f>
        <v>0</v>
      </c>
      <c r="Q268">
        <f>SUMIFS('Grid GenerationQueue'!AE$5:AE$467,'Grid GenerationQueue'!$AX$5:$AX$467,$B268,'Grid GenerationQueue'!$AY$5:$AY$467,$C268,'Grid GenerationQueue'!$BH$5:$BH$467,"Executed")</f>
        <v>0</v>
      </c>
      <c r="R268">
        <f>SUMIFS('Grid GenerationQueue'!AF$5:AF$467,'Grid GenerationQueue'!$AX$5:$AX$467,$B268,'Grid GenerationQueue'!$AY$5:$AY$467,$C268,'Grid GenerationQueue'!$BH$5:$BH$467,"Executed")</f>
        <v>0</v>
      </c>
      <c r="S268">
        <f>SUMIFS('Grid GenerationQueue'!AG$5:AG$467,'Grid GenerationQueue'!$AX$5:$AX$467,$B268,'Grid GenerationQueue'!$AY$5:$AY$467,$C268,'Grid GenerationQueue'!$BH$5:$BH$467,"Executed")</f>
        <v>0</v>
      </c>
      <c r="T268">
        <f>SUMIFS('Grid GenerationQueue'!AH$5:AH$467,'Grid GenerationQueue'!$AX$5:$AX$467,$B268,'Grid GenerationQueue'!$AY$5:$AY$467,$C268,'Grid GenerationQueue'!$BH$5:$BH$467,"Executed")</f>
        <v>0</v>
      </c>
      <c r="U268">
        <f>SUMIFS('Grid GenerationQueue'!AI$5:AI$467,'Grid GenerationQueue'!$AX$5:$AX$467,$B268,'Grid GenerationQueue'!$AY$5:$AY$467,$C268,'Grid GenerationQueue'!$BH$5:$BH$467,"Executed")</f>
        <v>0</v>
      </c>
      <c r="V268">
        <f>SUMIFS('Grid GenerationQueue'!AJ$5:AJ$467,'Grid GenerationQueue'!$AX$5:$AX$467,$B268,'Grid GenerationQueue'!$AY$5:$AY$467,$C268,'Grid GenerationQueue'!$BH$5:$BH$467,"Executed")</f>
        <v>0</v>
      </c>
      <c r="W268">
        <f>SUMIFS('Grid GenerationQueue'!AK$5:AK$467,'Grid GenerationQueue'!$AX$5:$AX$467,$B268,'Grid GenerationQueue'!$AY$5:$AY$467,$C268,'Grid GenerationQueue'!$BH$5:$BH$467,"Executed")</f>
        <v>0</v>
      </c>
      <c r="X268">
        <f>SUMIFS('Grid GenerationQueue'!AL$5:AL$467,'Grid GenerationQueue'!$AX$5:$AX$467,$B268,'Grid GenerationQueue'!$AY$5:$AY$467,$C268,'Grid GenerationQueue'!$BH$5:$BH$467,"Executed")</f>
        <v>0</v>
      </c>
      <c r="Y268">
        <f>SUMIFS('Grid GenerationQueue'!AM$5:AM$467,'Grid GenerationQueue'!$AX$5:$AX$467,$B268,'Grid GenerationQueue'!$AY$5:$AY$467,$C268,'Grid GenerationQueue'!$BH$5:$BH$467,"Executed")</f>
        <v>0</v>
      </c>
      <c r="Z268">
        <f>SUMIFS('Grid GenerationQueue'!AN$5:AN$467,'Grid GenerationQueue'!$AX$5:$AX$467,$B268,'Grid GenerationQueue'!$AY$5:$AY$467,$C268,'Grid GenerationQueue'!$BH$5:$BH$467,"Executed")</f>
        <v>0</v>
      </c>
      <c r="AA268">
        <f>SUMIFS('Grid GenerationQueue'!AO$5:AO$467,'Grid GenerationQueue'!$AX$5:$AX$467,$B268,'Grid GenerationQueue'!$AY$5:$AY$467,$C268,'Grid GenerationQueue'!$BH$5:$BH$467,"Executed")</f>
        <v>0</v>
      </c>
      <c r="AB268">
        <f>SUMIFS('Grid GenerationQueue'!AP$5:AP$467,'Grid GenerationQueue'!$AX$5:$AX$467,$B268,'Grid GenerationQueue'!$AY$5:$AY$467,$C268,'Grid GenerationQueue'!$BH$5:$BH$467,"Executed")</f>
        <v>0</v>
      </c>
      <c r="AD268">
        <f>SUMIFS('Grid GenerationQueue'!AE$5:AE$467,'Grid GenerationQueue'!$AX$5:$AX$467,$B268,'Grid GenerationQueue'!$AY$5:$AY$467,$C268,'Grid GenerationQueue'!$BF$5:$BF$467,"&lt;&gt;"&amp;"")</f>
        <v>0</v>
      </c>
      <c r="AE268">
        <f>SUMIFS('Grid GenerationQueue'!AF$5:AF$467,'Grid GenerationQueue'!$AX$5:$AX$467,$B268,'Grid GenerationQueue'!$AY$5:$AY$467,$C268,'Grid GenerationQueue'!$BF$5:$BF$467,"&lt;&gt;"&amp;"")</f>
        <v>0</v>
      </c>
      <c r="AF268">
        <f>SUMIFS('Grid GenerationQueue'!AG$5:AG$467,'Grid GenerationQueue'!$AX$5:$AX$467,$B268,'Grid GenerationQueue'!$AY$5:$AY$467,$C268,'Grid GenerationQueue'!$BF$5:$BF$467,"&lt;&gt;"&amp;"")</f>
        <v>0</v>
      </c>
      <c r="AG268">
        <f>SUMIFS('Grid GenerationQueue'!AH$5:AH$467,'Grid GenerationQueue'!$AX$5:$AX$467,$B268,'Grid GenerationQueue'!$AY$5:$AY$467,$C268,'Grid GenerationQueue'!$BF$5:$BF$467,"&lt;&gt;"&amp;"")</f>
        <v>0</v>
      </c>
      <c r="AH268">
        <f>SUMIFS('Grid GenerationQueue'!AI$5:AI$467,'Grid GenerationQueue'!$AX$5:$AX$467,$B268,'Grid GenerationQueue'!$AY$5:$AY$467,$C268,'Grid GenerationQueue'!$BF$5:$BF$467,"&lt;&gt;"&amp;"")</f>
        <v>0</v>
      </c>
      <c r="AI268">
        <f>SUMIFS('Grid GenerationQueue'!AJ$5:AJ$467,'Grid GenerationQueue'!$AX$5:$AX$467,$B268,'Grid GenerationQueue'!$AY$5:$AY$467,$C268,'Grid GenerationQueue'!$BF$5:$BF$467,"&lt;&gt;"&amp;"")</f>
        <v>0</v>
      </c>
      <c r="AJ268">
        <f>SUMIFS('Grid GenerationQueue'!AK$5:AK$467,'Grid GenerationQueue'!$AX$5:$AX$467,$B268,'Grid GenerationQueue'!$AY$5:$AY$467,$C268,'Grid GenerationQueue'!$BF$5:$BF$467,"&lt;&gt;"&amp;"")</f>
        <v>0</v>
      </c>
      <c r="AK268">
        <f>SUMIFS('Grid GenerationQueue'!AL$5:AL$467,'Grid GenerationQueue'!$AX$5:$AX$467,$B268,'Grid GenerationQueue'!$AY$5:$AY$467,$C268,'Grid GenerationQueue'!$BF$5:$BF$467,"&lt;&gt;"&amp;"")</f>
        <v>0</v>
      </c>
      <c r="AL268">
        <f>SUMIFS('Grid GenerationQueue'!AM$5:AM$467,'Grid GenerationQueue'!$AX$5:$AX$467,$B268,'Grid GenerationQueue'!$AY$5:$AY$467,$C268,'Grid GenerationQueue'!$BF$5:$BF$467,"&lt;&gt;"&amp;"")</f>
        <v>0</v>
      </c>
      <c r="AM268">
        <f>SUMIFS('Grid GenerationQueue'!AN$5:AN$467,'Grid GenerationQueue'!$AX$5:$AX$467,$B268,'Grid GenerationQueue'!$AY$5:$AY$467,$C268,'Grid GenerationQueue'!$BF$5:$BF$467,"&lt;&gt;"&amp;"")</f>
        <v>0</v>
      </c>
      <c r="AN268">
        <f>SUMIFS('Grid GenerationQueue'!AO$5:AO$467,'Grid GenerationQueue'!$AX$5:$AX$467,$B268,'Grid GenerationQueue'!$AY$5:$AY$467,$C268,'Grid GenerationQueue'!$BF$5:$BF$467,"&lt;&gt;"&amp;"")</f>
        <v>0</v>
      </c>
      <c r="AO268">
        <f>SUMIFS('Grid GenerationQueue'!AP$5:AP$467,'Grid GenerationQueue'!$AX$5:$AX$467,$B268,'Grid GenerationQueue'!$AY$5:$AY$467,$C268,'Grid GenerationQueue'!$BF$5:$BF$467,"&lt;&gt;"&amp;"")</f>
        <v>0</v>
      </c>
      <c r="AQ268">
        <f>SUMIFS('Grid GenerationQueue'!AE$5:AE$467,'Grid GenerationQueue'!$AX$5:$AX$467,$B268,'Grid GenerationQueue'!$AY$5:$AY$467,$C268)</f>
        <v>0</v>
      </c>
      <c r="AR268">
        <f>SUMIFS('Grid GenerationQueue'!AF$5:AF$467,'Grid GenerationQueue'!$AX$5:$AX$467,$B268,'Grid GenerationQueue'!$AY$5:$AY$467,$C268)</f>
        <v>0</v>
      </c>
      <c r="AS268">
        <f>SUMIFS('Grid GenerationQueue'!AG$5:AG$467,'Grid GenerationQueue'!$AX$5:$AX$467,$B268,'Grid GenerationQueue'!$AY$5:$AY$467,$C268)</f>
        <v>0</v>
      </c>
      <c r="AT268">
        <f>SUMIFS('Grid GenerationQueue'!AH$5:AH$467,'Grid GenerationQueue'!$AX$5:$AX$467,$B268,'Grid GenerationQueue'!$AY$5:$AY$467,$C268)</f>
        <v>0</v>
      </c>
      <c r="AU268">
        <f>SUMIFS('Grid GenerationQueue'!AI$5:AI$467,'Grid GenerationQueue'!$AX$5:$AX$467,$B268,'Grid GenerationQueue'!$AY$5:$AY$467,$C268)</f>
        <v>0</v>
      </c>
      <c r="AV268">
        <f>SUMIFS('Grid GenerationQueue'!AJ$5:AJ$467,'Grid GenerationQueue'!$AX$5:$AX$467,$B268,'Grid GenerationQueue'!$AY$5:$AY$467,$C268)</f>
        <v>0</v>
      </c>
      <c r="AW268">
        <f>SUMIFS('Grid GenerationQueue'!AK$5:AK$467,'Grid GenerationQueue'!$AX$5:$AX$467,$B268,'Grid GenerationQueue'!$AY$5:$AY$467,$C268)</f>
        <v>0</v>
      </c>
      <c r="AX268">
        <f>SUMIFS('Grid GenerationQueue'!AL$5:AL$467,'Grid GenerationQueue'!$AX$5:$AX$467,$B268,'Grid GenerationQueue'!$AY$5:$AY$467,$C268)</f>
        <v>0</v>
      </c>
      <c r="AY268">
        <f>SUMIFS('Grid GenerationQueue'!AM$5:AM$467,'Grid GenerationQueue'!$AX$5:$AX$467,$B268,'Grid GenerationQueue'!$AY$5:$AY$467,$C268)</f>
        <v>0</v>
      </c>
      <c r="AZ268">
        <f>SUMIFS('Grid GenerationQueue'!AN$5:AN$467,'Grid GenerationQueue'!$AX$5:$AX$467,$B268,'Grid GenerationQueue'!$AY$5:$AY$467,$C268)</f>
        <v>0</v>
      </c>
      <c r="BA268">
        <f>SUMIFS('Grid GenerationQueue'!AO$5:AO$467,'Grid GenerationQueue'!$AX$5:$AX$467,$B268,'Grid GenerationQueue'!$AY$5:$AY$467,$C268)</f>
        <v>0</v>
      </c>
      <c r="BB268">
        <f>SUMIFS('Grid GenerationQueue'!AP$5:AP$467,'Grid GenerationQueue'!$AX$5:$AX$467,$B268,'Grid GenerationQueue'!$AY$5:$AY$467,$C268)</f>
        <v>0</v>
      </c>
      <c r="BD268">
        <f>SUMIFS('Grid GenerationQueue'!AE$5:AE$467,'Grid GenerationQueue'!$AX$5:$AX$467,$B268,'Grid GenerationQueue'!$AY$5:$AY$467,$C268,'Grid GenerationQueue'!$BH$5:$BH$467,"Executed",'Grid GenerationQueue'!$BB$5:$BB$467,"&lt;"&amp;$BE$3)</f>
        <v>0</v>
      </c>
      <c r="BE268">
        <f>SUMIFS('Grid GenerationQueue'!AF$5:AF$467,'Grid GenerationQueue'!$AX$5:$AX$467,$B268,'Grid GenerationQueue'!$AY$5:$AY$467,$C268,'Grid GenerationQueue'!$BH$5:$BH$467,"Executed",'Grid GenerationQueue'!$BB$5:$BB$467,"&lt;"&amp;$BE$3)</f>
        <v>0</v>
      </c>
      <c r="BF268">
        <f>SUMIFS('Grid GenerationQueue'!AG$5:AG$467,'Grid GenerationQueue'!$AX$5:$AX$467,$B268,'Grid GenerationQueue'!$AY$5:$AY$467,$C268,'Grid GenerationQueue'!$BH$5:$BH$467,"Executed",'Grid GenerationQueue'!$BB$5:$BB$467,"&lt;"&amp;$BE$3)</f>
        <v>0</v>
      </c>
      <c r="BG268">
        <f>SUMIFS('Grid GenerationQueue'!AH$5:AH$467,'Grid GenerationQueue'!$AX$5:$AX$467,$B268,'Grid GenerationQueue'!$AY$5:$AY$467,$C268,'Grid GenerationQueue'!$BH$5:$BH$467,"Executed",'Grid GenerationQueue'!$BB$5:$BB$467,"&lt;"&amp;$BE$3)</f>
        <v>0</v>
      </c>
      <c r="BH268">
        <f>SUMIFS('Grid GenerationQueue'!AI$5:AI$467,'Grid GenerationQueue'!$AX$5:$AX$467,$B268,'Grid GenerationQueue'!$AY$5:$AY$467,$C268,'Grid GenerationQueue'!$BH$5:$BH$467,"Executed",'Grid GenerationQueue'!$BB$5:$BB$467,"&lt;"&amp;$BE$3)</f>
        <v>0</v>
      </c>
      <c r="BI268">
        <f>SUMIFS('Grid GenerationQueue'!AJ$5:AJ$467,'Grid GenerationQueue'!$AX$5:$AX$467,$B268,'Grid GenerationQueue'!$AY$5:$AY$467,$C268,'Grid GenerationQueue'!$BH$5:$BH$467,"Executed",'Grid GenerationQueue'!$BB$5:$BB$467,"&lt;"&amp;$BE$3)</f>
        <v>0</v>
      </c>
      <c r="BJ268">
        <f>SUMIFS('Grid GenerationQueue'!AK$5:AK$467,'Grid GenerationQueue'!$AX$5:$AX$467,$B268,'Grid GenerationQueue'!$AY$5:$AY$467,$C268,'Grid GenerationQueue'!$BH$5:$BH$467,"Executed",'Grid GenerationQueue'!$BB$5:$BB$467,"&lt;"&amp;$BE$3)</f>
        <v>0</v>
      </c>
      <c r="BK268">
        <f>SUMIFS('Grid GenerationQueue'!AL$5:AL$467,'Grid GenerationQueue'!$AX$5:$AX$467,$B268,'Grid GenerationQueue'!$AY$5:$AY$467,$C268,'Grid GenerationQueue'!$BH$5:$BH$467,"Executed",'Grid GenerationQueue'!$BB$5:$BB$467,"&lt;"&amp;$BE$3)</f>
        <v>0</v>
      </c>
      <c r="BL268">
        <f>SUMIFS('Grid GenerationQueue'!AM$5:AM$467,'Grid GenerationQueue'!$AX$5:$AX$467,$B268,'Grid GenerationQueue'!$AY$5:$AY$467,$C268,'Grid GenerationQueue'!$BH$5:$BH$467,"Executed",'Grid GenerationQueue'!$BB$5:$BB$467,"&lt;"&amp;$BE$3)</f>
        <v>0</v>
      </c>
      <c r="BM268">
        <f>SUMIFS('Grid GenerationQueue'!AN$5:AN$467,'Grid GenerationQueue'!$AX$5:$AX$467,$B268,'Grid GenerationQueue'!$AY$5:$AY$467,$C268,'Grid GenerationQueue'!$BH$5:$BH$467,"Executed",'Grid GenerationQueue'!$BB$5:$BB$467,"&lt;"&amp;$BE$3)</f>
        <v>0</v>
      </c>
      <c r="BN268">
        <f>SUMIFS('Grid GenerationQueue'!AO$5:AO$467,'Grid GenerationQueue'!$AX$5:$AX$467,$B268,'Grid GenerationQueue'!$AY$5:$AY$467,$C268,'Grid GenerationQueue'!$BH$5:$BH$467,"Executed",'Grid GenerationQueue'!$BB$5:$BB$467,"&lt;"&amp;$BE$3)</f>
        <v>0</v>
      </c>
      <c r="BO268">
        <f>SUMIFS('Grid GenerationQueue'!AP$5:AP$467,'Grid GenerationQueue'!$AX$5:$AX$467,$B268,'Grid GenerationQueue'!$AY$5:$AY$467,$C268,'Grid GenerationQueue'!$BH$5:$BH$467,"Executed",'Grid GenerationQueue'!$BB$5:$BB$467,"&lt;"&amp;$BE$3)</f>
        <v>0</v>
      </c>
      <c r="BQ268">
        <f>SUMIFS('Grid GenerationQueue'!AE$5:AE$467,'Grid GenerationQueue'!$AX$5:$AX$467,$B268,'Grid GenerationQueue'!$AY$5:$AY$467,$C268,'Grid GenerationQueue'!$BF$5:$BF$467,"&lt;&gt;"&amp;"",'Grid GenerationQueue'!$BB$5:$BB$467,"&lt;"&amp;$BE$3)</f>
        <v>0</v>
      </c>
      <c r="BR268">
        <f>SUMIFS('Grid GenerationQueue'!AF$5:AF$467,'Grid GenerationQueue'!$AX$5:$AX$467,$B268,'Grid GenerationQueue'!$AY$5:$AY$467,$C268,'Grid GenerationQueue'!$BF$5:$BF$467,"&lt;&gt;"&amp;"",'Grid GenerationQueue'!$BB$5:$BB$467,"&lt;"&amp;$BE$3)</f>
        <v>0</v>
      </c>
      <c r="BS268">
        <f>SUMIFS('Grid GenerationQueue'!AG$5:AG$467,'Grid GenerationQueue'!$AX$5:$AX$467,$B268,'Grid GenerationQueue'!$AY$5:$AY$467,$C268,'Grid GenerationQueue'!$BF$5:$BF$467,"&lt;&gt;"&amp;"",'Grid GenerationQueue'!$BB$5:$BB$467,"&lt;"&amp;$BE$3)</f>
        <v>0</v>
      </c>
      <c r="BT268">
        <f>SUMIFS('Grid GenerationQueue'!AH$5:AH$467,'Grid GenerationQueue'!$AX$5:$AX$467,$B268,'Grid GenerationQueue'!$AY$5:$AY$467,$C268,'Grid GenerationQueue'!$BF$5:$BF$467,"&lt;&gt;"&amp;"",'Grid GenerationQueue'!$BB$5:$BB$467,"&lt;"&amp;$BE$3)</f>
        <v>0</v>
      </c>
      <c r="BU268">
        <f>SUMIFS('Grid GenerationQueue'!AI$5:AI$467,'Grid GenerationQueue'!$AX$5:$AX$467,$B268,'Grid GenerationQueue'!$AY$5:$AY$467,$C268,'Grid GenerationQueue'!$BF$5:$BF$467,"&lt;&gt;"&amp;"",'Grid GenerationQueue'!$BB$5:$BB$467,"&lt;"&amp;$BE$3)</f>
        <v>0</v>
      </c>
      <c r="BV268">
        <f>SUMIFS('Grid GenerationQueue'!AJ$5:AJ$467,'Grid GenerationQueue'!$AX$5:$AX$467,$B268,'Grid GenerationQueue'!$AY$5:$AY$467,$C268,'Grid GenerationQueue'!$BF$5:$BF$467,"&lt;&gt;"&amp;"",'Grid GenerationQueue'!$BB$5:$BB$467,"&lt;"&amp;$BE$3)</f>
        <v>0</v>
      </c>
      <c r="BW268">
        <f>SUMIFS('Grid GenerationQueue'!AK$5:AK$467,'Grid GenerationQueue'!$AX$5:$AX$467,$B268,'Grid GenerationQueue'!$AY$5:$AY$467,$C268,'Grid GenerationQueue'!$BF$5:$BF$467,"&lt;&gt;"&amp;"",'Grid GenerationQueue'!$BB$5:$BB$467,"&lt;"&amp;$BE$3)</f>
        <v>0</v>
      </c>
      <c r="BX268">
        <f>SUMIFS('Grid GenerationQueue'!AL$5:AL$467,'Grid GenerationQueue'!$AX$5:$AX$467,$B268,'Grid GenerationQueue'!$AY$5:$AY$467,$C268,'Grid GenerationQueue'!$BF$5:$BF$467,"&lt;&gt;"&amp;"",'Grid GenerationQueue'!$BB$5:$BB$467,"&lt;"&amp;$BE$3)</f>
        <v>0</v>
      </c>
      <c r="BY268">
        <f>SUMIFS('Grid GenerationQueue'!AM$5:AM$467,'Grid GenerationQueue'!$AX$5:$AX$467,$B268,'Grid GenerationQueue'!$AY$5:$AY$467,$C268,'Grid GenerationQueue'!$BF$5:$BF$467,"&lt;&gt;"&amp;"",'Grid GenerationQueue'!$BB$5:$BB$467,"&lt;"&amp;$BE$3)</f>
        <v>0</v>
      </c>
      <c r="BZ268">
        <f>SUMIFS('Grid GenerationQueue'!AN$5:AN$467,'Grid GenerationQueue'!$AX$5:$AX$467,$B268,'Grid GenerationQueue'!$AY$5:$AY$467,$C268,'Grid GenerationQueue'!$BF$5:$BF$467,"&lt;&gt;"&amp;"",'Grid GenerationQueue'!$BB$5:$BB$467,"&lt;"&amp;$BE$3)</f>
        <v>0</v>
      </c>
      <c r="CA268">
        <f>SUMIFS('Grid GenerationQueue'!AO$5:AO$467,'Grid GenerationQueue'!$AX$5:$AX$467,$B268,'Grid GenerationQueue'!$AY$5:$AY$467,$C268,'Grid GenerationQueue'!$BF$5:$BF$467,"&lt;&gt;"&amp;"",'Grid GenerationQueue'!$BB$5:$BB$467,"&lt;"&amp;$BE$3)</f>
        <v>0</v>
      </c>
      <c r="CB268">
        <f>SUMIFS('Grid GenerationQueue'!AP$5:AP$467,'Grid GenerationQueue'!$AX$5:$AX$467,$B268,'Grid GenerationQueue'!$AY$5:$AY$467,$C268,'Grid GenerationQueue'!$BF$5:$BF$467,"&lt;&gt;"&amp;"",'Grid GenerationQueue'!$BB$5:$BB$467,"&lt;"&amp;$BE$3)</f>
        <v>0</v>
      </c>
      <c r="CD268">
        <f>SUMIFS('Grid GenerationQueue'!AE$5:AE$467,'Grid GenerationQueue'!$AX$5:$AX$467,$B268,'Grid GenerationQueue'!$AY$5:$AY$467,$C268,'Grid GenerationQueue'!$BB$5:$BB$467,"&lt;"&amp;$BE$3)</f>
        <v>0</v>
      </c>
      <c r="CE268">
        <f>SUMIFS('Grid GenerationQueue'!AF$5:AF$467,'Grid GenerationQueue'!$AX$5:$AX$467,$B268,'Grid GenerationQueue'!$AY$5:$AY$467,$C268,'Grid GenerationQueue'!$BB$5:$BB$467,"&lt;"&amp;$BE$3)</f>
        <v>0</v>
      </c>
      <c r="CF268">
        <f>SUMIFS('Grid GenerationQueue'!AG$5:AG$467,'Grid GenerationQueue'!$AX$5:$AX$467,$B268,'Grid GenerationQueue'!$AY$5:$AY$467,$C268,'Grid GenerationQueue'!$BB$5:$BB$467,"&lt;"&amp;$BE$3)</f>
        <v>0</v>
      </c>
      <c r="CG268">
        <f>SUMIFS('Grid GenerationQueue'!AH$5:AH$467,'Grid GenerationQueue'!$AX$5:$AX$467,$B268,'Grid GenerationQueue'!$AY$5:$AY$467,$C268,'Grid GenerationQueue'!$BB$5:$BB$467,"&lt;"&amp;$BE$3)</f>
        <v>0</v>
      </c>
      <c r="CH268">
        <f>SUMIFS('Grid GenerationQueue'!AI$5:AI$467,'Grid GenerationQueue'!$AX$5:$AX$467,$B268,'Grid GenerationQueue'!$AY$5:$AY$467,$C268,'Grid GenerationQueue'!$BB$5:$BB$467,"&lt;"&amp;$BE$3)</f>
        <v>0</v>
      </c>
      <c r="CI268">
        <f>SUMIFS('Grid GenerationQueue'!AJ$5:AJ$467,'Grid GenerationQueue'!$AX$5:$AX$467,$B268,'Grid GenerationQueue'!$AY$5:$AY$467,$C268,'Grid GenerationQueue'!$BB$5:$BB$467,"&lt;"&amp;$BE$3)</f>
        <v>0</v>
      </c>
      <c r="CJ268">
        <f>SUMIFS('Grid GenerationQueue'!AK$5:AK$467,'Grid GenerationQueue'!$AX$5:$AX$467,$B268,'Grid GenerationQueue'!$AY$5:$AY$467,$C268,'Grid GenerationQueue'!$BB$5:$BB$467,"&lt;"&amp;$BE$3)</f>
        <v>0</v>
      </c>
      <c r="CK268">
        <f>SUMIFS('Grid GenerationQueue'!AL$5:AL$467,'Grid GenerationQueue'!$AX$5:$AX$467,$B268,'Grid GenerationQueue'!$AY$5:$AY$467,$C268,'Grid GenerationQueue'!$BB$5:$BB$467,"&lt;"&amp;$BE$3)</f>
        <v>0</v>
      </c>
      <c r="CL268">
        <f>SUMIFS('Grid GenerationQueue'!AM$5:AM$467,'Grid GenerationQueue'!$AX$5:$AX$467,$B268,'Grid GenerationQueue'!$AY$5:$AY$467,$C268,'Grid GenerationQueue'!$BB$5:$BB$467,"&lt;"&amp;$BE$3)</f>
        <v>0</v>
      </c>
      <c r="CM268">
        <f>SUMIFS('Grid GenerationQueue'!AN$5:AN$467,'Grid GenerationQueue'!$AX$5:$AX$467,$B268,'Grid GenerationQueue'!$AY$5:$AY$467,$C268,'Grid GenerationQueue'!$BB$5:$BB$467,"&lt;"&amp;$BE$3)</f>
        <v>0</v>
      </c>
      <c r="CN268">
        <f>SUMIFS('Grid GenerationQueue'!AO$5:AO$467,'Grid GenerationQueue'!$AX$5:$AX$467,$B268,'Grid GenerationQueue'!$AY$5:$AY$467,$C268,'Grid GenerationQueue'!$BB$5:$BB$467,"&lt;"&amp;$BE$3)</f>
        <v>0</v>
      </c>
      <c r="CO268">
        <f>SUMIFS('Grid GenerationQueue'!AP$5:AP$467,'Grid GenerationQueue'!$AX$5:$AX$467,$B268,'Grid GenerationQueue'!$AY$5:$AY$467,$C268,'Grid GenerationQueue'!$BB$5:$BB$467,"&lt;"&amp;$BE$3)</f>
        <v>0</v>
      </c>
    </row>
    <row r="269" spans="1:93" x14ac:dyDescent="0.35">
      <c r="A269" t="s">
        <v>4648</v>
      </c>
      <c r="B269" t="s">
        <v>4470</v>
      </c>
      <c r="C269">
        <v>500</v>
      </c>
      <c r="D269">
        <f>SUMIFS('Grid GenerationQueue'!AE$5:AE$467,'Grid GenerationQueue'!$AX$5:$AX$467,$B269,'Grid GenerationQueue'!$AY$5:$AY$467,$C269,'Grid GenerationQueue'!$BI$5:$BI$467,"&lt;4")</f>
        <v>0</v>
      </c>
      <c r="E269">
        <f>SUMIFS('Grid GenerationQueue'!AF$5:AF$467,'Grid GenerationQueue'!$AX$5:$AX$467,$B269,'Grid GenerationQueue'!$AY$5:$AY$467,$C269,'Grid GenerationQueue'!$BI$5:$BI$467,"&lt;4")</f>
        <v>0</v>
      </c>
      <c r="F269">
        <f>SUMIFS('Grid GenerationQueue'!AG$5:AG$467,'Grid GenerationQueue'!$AX$5:$AX$467,$B269,'Grid GenerationQueue'!$AY$5:$AY$467,$C269,'Grid GenerationQueue'!$BI$5:$BI$467,"&lt;4")</f>
        <v>0</v>
      </c>
      <c r="G269">
        <f>SUMIFS('Grid GenerationQueue'!AH$5:AH$467,'Grid GenerationQueue'!$AX$5:$AX$467,$B269,'Grid GenerationQueue'!$AY$5:$AY$467,$C269,'Grid GenerationQueue'!$BI$5:$BI$467,"&lt;4")</f>
        <v>0</v>
      </c>
      <c r="H269">
        <f>SUMIFS('Grid GenerationQueue'!AI$5:AI$467,'Grid GenerationQueue'!$AX$5:$AX$467,$B269,'Grid GenerationQueue'!$AY$5:$AY$467,$C269,'Grid GenerationQueue'!$BI$5:$BI$467,"&lt;4")</f>
        <v>0</v>
      </c>
      <c r="I269">
        <f>SUMIFS('Grid GenerationQueue'!AJ$5:AJ$467,'Grid GenerationQueue'!$AX$5:$AX$467,$B269,'Grid GenerationQueue'!$AY$5:$AY$467,$C269,'Grid GenerationQueue'!$BI$5:$BI$467,"&lt;4")</f>
        <v>0</v>
      </c>
      <c r="J269">
        <f>SUMIFS('Grid GenerationQueue'!AK$5:AK$467,'Grid GenerationQueue'!$AX$5:$AX$467,$B269,'Grid GenerationQueue'!$AY$5:$AY$467,$C269,'Grid GenerationQueue'!$BI$5:$BI$467,"&lt;4")</f>
        <v>0</v>
      </c>
      <c r="K269">
        <f>SUMIFS('Grid GenerationQueue'!AL$5:AL$467,'Grid GenerationQueue'!$AX$5:$AX$467,$B269,'Grid GenerationQueue'!$AY$5:$AY$467,$C269,'Grid GenerationQueue'!$BI$5:$BI$467,"&lt;4")</f>
        <v>0</v>
      </c>
      <c r="L269">
        <f>SUMIFS('Grid GenerationQueue'!AM$5:AM$467,'Grid GenerationQueue'!$AX$5:$AX$467,$B269,'Grid GenerationQueue'!$AY$5:$AY$467,$C269,'Grid GenerationQueue'!$BI$5:$BI$467,"&lt;4")</f>
        <v>0</v>
      </c>
      <c r="M269">
        <f>SUMIFS('Grid GenerationQueue'!AN$5:AN$467,'Grid GenerationQueue'!$AX$5:$AX$467,$B269,'Grid GenerationQueue'!$AY$5:$AY$467,$C269,'Grid GenerationQueue'!$BI$5:$BI$467,"&lt;4")</f>
        <v>0</v>
      </c>
      <c r="N269">
        <f>SUMIFS('Grid GenerationQueue'!AO$5:AO$467,'Grid GenerationQueue'!$AX$5:$AX$467,$B269,'Grid GenerationQueue'!$AY$5:$AY$467,$C269,'Grid GenerationQueue'!$BI$5:$BI$467,"&lt;4")</f>
        <v>0</v>
      </c>
      <c r="O269">
        <f>SUMIFS('Grid GenerationQueue'!AP$5:AP$467,'Grid GenerationQueue'!$AX$5:$AX$467,$B269,'Grid GenerationQueue'!$AY$5:$AY$467,$C269,'Grid GenerationQueue'!$BI$5:$BI$467,"&lt;4")</f>
        <v>0</v>
      </c>
      <c r="Q269">
        <f>SUMIFS('Grid GenerationQueue'!AE$5:AE$467,'Grid GenerationQueue'!$AX$5:$AX$467,$B269,'Grid GenerationQueue'!$AY$5:$AY$467,$C269,'Grid GenerationQueue'!$BH$5:$BH$467,"Executed")</f>
        <v>0</v>
      </c>
      <c r="R269">
        <f>SUMIFS('Grid GenerationQueue'!AF$5:AF$467,'Grid GenerationQueue'!$AX$5:$AX$467,$B269,'Grid GenerationQueue'!$AY$5:$AY$467,$C269,'Grid GenerationQueue'!$BH$5:$BH$467,"Executed")</f>
        <v>0</v>
      </c>
      <c r="S269">
        <f>SUMIFS('Grid GenerationQueue'!AG$5:AG$467,'Grid GenerationQueue'!$AX$5:$AX$467,$B269,'Grid GenerationQueue'!$AY$5:$AY$467,$C269,'Grid GenerationQueue'!$BH$5:$BH$467,"Executed")</f>
        <v>0</v>
      </c>
      <c r="T269">
        <f>SUMIFS('Grid GenerationQueue'!AH$5:AH$467,'Grid GenerationQueue'!$AX$5:$AX$467,$B269,'Grid GenerationQueue'!$AY$5:$AY$467,$C269,'Grid GenerationQueue'!$BH$5:$BH$467,"Executed")</f>
        <v>0</v>
      </c>
      <c r="U269">
        <f>SUMIFS('Grid GenerationQueue'!AI$5:AI$467,'Grid GenerationQueue'!$AX$5:$AX$467,$B269,'Grid GenerationQueue'!$AY$5:$AY$467,$C269,'Grid GenerationQueue'!$BH$5:$BH$467,"Executed")</f>
        <v>0</v>
      </c>
      <c r="V269">
        <f>SUMIFS('Grid GenerationQueue'!AJ$5:AJ$467,'Grid GenerationQueue'!$AX$5:$AX$467,$B269,'Grid GenerationQueue'!$AY$5:$AY$467,$C269,'Grid GenerationQueue'!$BH$5:$BH$467,"Executed")</f>
        <v>0</v>
      </c>
      <c r="W269">
        <f>SUMIFS('Grid GenerationQueue'!AK$5:AK$467,'Grid GenerationQueue'!$AX$5:$AX$467,$B269,'Grid GenerationQueue'!$AY$5:$AY$467,$C269,'Grid GenerationQueue'!$BH$5:$BH$467,"Executed")</f>
        <v>0</v>
      </c>
      <c r="X269">
        <f>SUMIFS('Grid GenerationQueue'!AL$5:AL$467,'Grid GenerationQueue'!$AX$5:$AX$467,$B269,'Grid GenerationQueue'!$AY$5:$AY$467,$C269,'Grid GenerationQueue'!$BH$5:$BH$467,"Executed")</f>
        <v>0</v>
      </c>
      <c r="Y269">
        <f>SUMIFS('Grid GenerationQueue'!AM$5:AM$467,'Grid GenerationQueue'!$AX$5:$AX$467,$B269,'Grid GenerationQueue'!$AY$5:$AY$467,$C269,'Grid GenerationQueue'!$BH$5:$BH$467,"Executed")</f>
        <v>0</v>
      </c>
      <c r="Z269">
        <f>SUMIFS('Grid GenerationQueue'!AN$5:AN$467,'Grid GenerationQueue'!$AX$5:$AX$467,$B269,'Grid GenerationQueue'!$AY$5:$AY$467,$C269,'Grid GenerationQueue'!$BH$5:$BH$467,"Executed")</f>
        <v>0</v>
      </c>
      <c r="AA269">
        <f>SUMIFS('Grid GenerationQueue'!AO$5:AO$467,'Grid GenerationQueue'!$AX$5:$AX$467,$B269,'Grid GenerationQueue'!$AY$5:$AY$467,$C269,'Grid GenerationQueue'!$BH$5:$BH$467,"Executed")</f>
        <v>0</v>
      </c>
      <c r="AB269">
        <f>SUMIFS('Grid GenerationQueue'!AP$5:AP$467,'Grid GenerationQueue'!$AX$5:$AX$467,$B269,'Grid GenerationQueue'!$AY$5:$AY$467,$C269,'Grid GenerationQueue'!$BH$5:$BH$467,"Executed")</f>
        <v>0</v>
      </c>
      <c r="AD269">
        <f>SUMIFS('Grid GenerationQueue'!AE$5:AE$467,'Grid GenerationQueue'!$AX$5:$AX$467,$B269,'Grid GenerationQueue'!$AY$5:$AY$467,$C269,'Grid GenerationQueue'!$BF$5:$BF$467,"&lt;&gt;"&amp;"")</f>
        <v>0</v>
      </c>
      <c r="AE269">
        <f>SUMIFS('Grid GenerationQueue'!AF$5:AF$467,'Grid GenerationQueue'!$AX$5:$AX$467,$B269,'Grid GenerationQueue'!$AY$5:$AY$467,$C269,'Grid GenerationQueue'!$BF$5:$BF$467,"&lt;&gt;"&amp;"")</f>
        <v>0</v>
      </c>
      <c r="AF269">
        <f>SUMIFS('Grid GenerationQueue'!AG$5:AG$467,'Grid GenerationQueue'!$AX$5:$AX$467,$B269,'Grid GenerationQueue'!$AY$5:$AY$467,$C269,'Grid GenerationQueue'!$BF$5:$BF$467,"&lt;&gt;"&amp;"")</f>
        <v>0</v>
      </c>
      <c r="AG269">
        <f>SUMIFS('Grid GenerationQueue'!AH$5:AH$467,'Grid GenerationQueue'!$AX$5:$AX$467,$B269,'Grid GenerationQueue'!$AY$5:$AY$467,$C269,'Grid GenerationQueue'!$BF$5:$BF$467,"&lt;&gt;"&amp;"")</f>
        <v>0</v>
      </c>
      <c r="AH269">
        <f>SUMIFS('Grid GenerationQueue'!AI$5:AI$467,'Grid GenerationQueue'!$AX$5:$AX$467,$B269,'Grid GenerationQueue'!$AY$5:$AY$467,$C269,'Grid GenerationQueue'!$BF$5:$BF$467,"&lt;&gt;"&amp;"")</f>
        <v>0</v>
      </c>
      <c r="AI269">
        <f>SUMIFS('Grid GenerationQueue'!AJ$5:AJ$467,'Grid GenerationQueue'!$AX$5:$AX$467,$B269,'Grid GenerationQueue'!$AY$5:$AY$467,$C269,'Grid GenerationQueue'!$BF$5:$BF$467,"&lt;&gt;"&amp;"")</f>
        <v>0</v>
      </c>
      <c r="AJ269">
        <f>SUMIFS('Grid GenerationQueue'!AK$5:AK$467,'Grid GenerationQueue'!$AX$5:$AX$467,$B269,'Grid GenerationQueue'!$AY$5:$AY$467,$C269,'Grid GenerationQueue'!$BF$5:$BF$467,"&lt;&gt;"&amp;"")</f>
        <v>0</v>
      </c>
      <c r="AK269">
        <f>SUMIFS('Grid GenerationQueue'!AL$5:AL$467,'Grid GenerationQueue'!$AX$5:$AX$467,$B269,'Grid GenerationQueue'!$AY$5:$AY$467,$C269,'Grid GenerationQueue'!$BF$5:$BF$467,"&lt;&gt;"&amp;"")</f>
        <v>0</v>
      </c>
      <c r="AL269">
        <f>SUMIFS('Grid GenerationQueue'!AM$5:AM$467,'Grid GenerationQueue'!$AX$5:$AX$467,$B269,'Grid GenerationQueue'!$AY$5:$AY$467,$C269,'Grid GenerationQueue'!$BF$5:$BF$467,"&lt;&gt;"&amp;"")</f>
        <v>0</v>
      </c>
      <c r="AM269">
        <f>SUMIFS('Grid GenerationQueue'!AN$5:AN$467,'Grid GenerationQueue'!$AX$5:$AX$467,$B269,'Grid GenerationQueue'!$AY$5:$AY$467,$C269,'Grid GenerationQueue'!$BF$5:$BF$467,"&lt;&gt;"&amp;"")</f>
        <v>0</v>
      </c>
      <c r="AN269">
        <f>SUMIFS('Grid GenerationQueue'!AO$5:AO$467,'Grid GenerationQueue'!$AX$5:$AX$467,$B269,'Grid GenerationQueue'!$AY$5:$AY$467,$C269,'Grid GenerationQueue'!$BF$5:$BF$467,"&lt;&gt;"&amp;"")</f>
        <v>0</v>
      </c>
      <c r="AO269">
        <f>SUMIFS('Grid GenerationQueue'!AP$5:AP$467,'Grid GenerationQueue'!$AX$5:$AX$467,$B269,'Grid GenerationQueue'!$AY$5:$AY$467,$C269,'Grid GenerationQueue'!$BF$5:$BF$467,"&lt;&gt;"&amp;"")</f>
        <v>0</v>
      </c>
      <c r="AQ269">
        <f>SUMIFS('Grid GenerationQueue'!AE$5:AE$467,'Grid GenerationQueue'!$AX$5:$AX$467,$B269,'Grid GenerationQueue'!$AY$5:$AY$467,$C269)</f>
        <v>0</v>
      </c>
      <c r="AR269">
        <f>SUMIFS('Grid GenerationQueue'!AF$5:AF$467,'Grid GenerationQueue'!$AX$5:$AX$467,$B269,'Grid GenerationQueue'!$AY$5:$AY$467,$C269)</f>
        <v>0</v>
      </c>
      <c r="AS269">
        <f>SUMIFS('Grid GenerationQueue'!AG$5:AG$467,'Grid GenerationQueue'!$AX$5:$AX$467,$B269,'Grid GenerationQueue'!$AY$5:$AY$467,$C269)</f>
        <v>0</v>
      </c>
      <c r="AT269">
        <f>SUMIFS('Grid GenerationQueue'!AH$5:AH$467,'Grid GenerationQueue'!$AX$5:$AX$467,$B269,'Grid GenerationQueue'!$AY$5:$AY$467,$C269)</f>
        <v>0</v>
      </c>
      <c r="AU269">
        <f>SUMIFS('Grid GenerationQueue'!AI$5:AI$467,'Grid GenerationQueue'!$AX$5:$AX$467,$B269,'Grid GenerationQueue'!$AY$5:$AY$467,$C269)</f>
        <v>0</v>
      </c>
      <c r="AV269">
        <f>SUMIFS('Grid GenerationQueue'!AJ$5:AJ$467,'Grid GenerationQueue'!$AX$5:$AX$467,$B269,'Grid GenerationQueue'!$AY$5:$AY$467,$C269)</f>
        <v>0</v>
      </c>
      <c r="AW269">
        <f>SUMIFS('Grid GenerationQueue'!AK$5:AK$467,'Grid GenerationQueue'!$AX$5:$AX$467,$B269,'Grid GenerationQueue'!$AY$5:$AY$467,$C269)</f>
        <v>0</v>
      </c>
      <c r="AX269">
        <f>SUMIFS('Grid GenerationQueue'!AL$5:AL$467,'Grid GenerationQueue'!$AX$5:$AX$467,$B269,'Grid GenerationQueue'!$AY$5:$AY$467,$C269)</f>
        <v>0</v>
      </c>
      <c r="AY269">
        <f>SUMIFS('Grid GenerationQueue'!AM$5:AM$467,'Grid GenerationQueue'!$AX$5:$AX$467,$B269,'Grid GenerationQueue'!$AY$5:$AY$467,$C269)</f>
        <v>0</v>
      </c>
      <c r="AZ269">
        <f>SUMIFS('Grid GenerationQueue'!AN$5:AN$467,'Grid GenerationQueue'!$AX$5:$AX$467,$B269,'Grid GenerationQueue'!$AY$5:$AY$467,$C269)</f>
        <v>0</v>
      </c>
      <c r="BA269">
        <f>SUMIFS('Grid GenerationQueue'!AO$5:AO$467,'Grid GenerationQueue'!$AX$5:$AX$467,$B269,'Grid GenerationQueue'!$AY$5:$AY$467,$C269)</f>
        <v>0</v>
      </c>
      <c r="BB269">
        <f>SUMIFS('Grid GenerationQueue'!AP$5:AP$467,'Grid GenerationQueue'!$AX$5:$AX$467,$B269,'Grid GenerationQueue'!$AY$5:$AY$467,$C269)</f>
        <v>0</v>
      </c>
      <c r="BD269">
        <f>SUMIFS('Grid GenerationQueue'!AE$5:AE$467,'Grid GenerationQueue'!$AX$5:$AX$467,$B269,'Grid GenerationQueue'!$AY$5:$AY$467,$C269,'Grid GenerationQueue'!$BH$5:$BH$467,"Executed",'Grid GenerationQueue'!$BB$5:$BB$467,"&lt;"&amp;$BE$3)</f>
        <v>0</v>
      </c>
      <c r="BE269">
        <f>SUMIFS('Grid GenerationQueue'!AF$5:AF$467,'Grid GenerationQueue'!$AX$5:$AX$467,$B269,'Grid GenerationQueue'!$AY$5:$AY$467,$C269,'Grid GenerationQueue'!$BH$5:$BH$467,"Executed",'Grid GenerationQueue'!$BB$5:$BB$467,"&lt;"&amp;$BE$3)</f>
        <v>0</v>
      </c>
      <c r="BF269">
        <f>SUMIFS('Grid GenerationQueue'!AG$5:AG$467,'Grid GenerationQueue'!$AX$5:$AX$467,$B269,'Grid GenerationQueue'!$AY$5:$AY$467,$C269,'Grid GenerationQueue'!$BH$5:$BH$467,"Executed",'Grid GenerationQueue'!$BB$5:$BB$467,"&lt;"&amp;$BE$3)</f>
        <v>0</v>
      </c>
      <c r="BG269">
        <f>SUMIFS('Grid GenerationQueue'!AH$5:AH$467,'Grid GenerationQueue'!$AX$5:$AX$467,$B269,'Grid GenerationQueue'!$AY$5:$AY$467,$C269,'Grid GenerationQueue'!$BH$5:$BH$467,"Executed",'Grid GenerationQueue'!$BB$5:$BB$467,"&lt;"&amp;$BE$3)</f>
        <v>0</v>
      </c>
      <c r="BH269">
        <f>SUMIFS('Grid GenerationQueue'!AI$5:AI$467,'Grid GenerationQueue'!$AX$5:$AX$467,$B269,'Grid GenerationQueue'!$AY$5:$AY$467,$C269,'Grid GenerationQueue'!$BH$5:$BH$467,"Executed",'Grid GenerationQueue'!$BB$5:$BB$467,"&lt;"&amp;$BE$3)</f>
        <v>0</v>
      </c>
      <c r="BI269">
        <f>SUMIFS('Grid GenerationQueue'!AJ$5:AJ$467,'Grid GenerationQueue'!$AX$5:$AX$467,$B269,'Grid GenerationQueue'!$AY$5:$AY$467,$C269,'Grid GenerationQueue'!$BH$5:$BH$467,"Executed",'Grid GenerationQueue'!$BB$5:$BB$467,"&lt;"&amp;$BE$3)</f>
        <v>0</v>
      </c>
      <c r="BJ269">
        <f>SUMIFS('Grid GenerationQueue'!AK$5:AK$467,'Grid GenerationQueue'!$AX$5:$AX$467,$B269,'Grid GenerationQueue'!$AY$5:$AY$467,$C269,'Grid GenerationQueue'!$BH$5:$BH$467,"Executed",'Grid GenerationQueue'!$BB$5:$BB$467,"&lt;"&amp;$BE$3)</f>
        <v>0</v>
      </c>
      <c r="BK269">
        <f>SUMIFS('Grid GenerationQueue'!AL$5:AL$467,'Grid GenerationQueue'!$AX$5:$AX$467,$B269,'Grid GenerationQueue'!$AY$5:$AY$467,$C269,'Grid GenerationQueue'!$BH$5:$BH$467,"Executed",'Grid GenerationQueue'!$BB$5:$BB$467,"&lt;"&amp;$BE$3)</f>
        <v>0</v>
      </c>
      <c r="BL269">
        <f>SUMIFS('Grid GenerationQueue'!AM$5:AM$467,'Grid GenerationQueue'!$AX$5:$AX$467,$B269,'Grid GenerationQueue'!$AY$5:$AY$467,$C269,'Grid GenerationQueue'!$BH$5:$BH$467,"Executed",'Grid GenerationQueue'!$BB$5:$BB$467,"&lt;"&amp;$BE$3)</f>
        <v>0</v>
      </c>
      <c r="BM269">
        <f>SUMIFS('Grid GenerationQueue'!AN$5:AN$467,'Grid GenerationQueue'!$AX$5:$AX$467,$B269,'Grid GenerationQueue'!$AY$5:$AY$467,$C269,'Grid GenerationQueue'!$BH$5:$BH$467,"Executed",'Grid GenerationQueue'!$BB$5:$BB$467,"&lt;"&amp;$BE$3)</f>
        <v>0</v>
      </c>
      <c r="BN269">
        <f>SUMIFS('Grid GenerationQueue'!AO$5:AO$467,'Grid GenerationQueue'!$AX$5:$AX$467,$B269,'Grid GenerationQueue'!$AY$5:$AY$467,$C269,'Grid GenerationQueue'!$BH$5:$BH$467,"Executed",'Grid GenerationQueue'!$BB$5:$BB$467,"&lt;"&amp;$BE$3)</f>
        <v>0</v>
      </c>
      <c r="BO269">
        <f>SUMIFS('Grid GenerationQueue'!AP$5:AP$467,'Grid GenerationQueue'!$AX$5:$AX$467,$B269,'Grid GenerationQueue'!$AY$5:$AY$467,$C269,'Grid GenerationQueue'!$BH$5:$BH$467,"Executed",'Grid GenerationQueue'!$BB$5:$BB$467,"&lt;"&amp;$BE$3)</f>
        <v>0</v>
      </c>
      <c r="BQ269">
        <f>SUMIFS('Grid GenerationQueue'!AE$5:AE$467,'Grid GenerationQueue'!$AX$5:$AX$467,$B269,'Grid GenerationQueue'!$AY$5:$AY$467,$C269,'Grid GenerationQueue'!$BF$5:$BF$467,"&lt;&gt;"&amp;"",'Grid GenerationQueue'!$BB$5:$BB$467,"&lt;"&amp;$BE$3)</f>
        <v>0</v>
      </c>
      <c r="BR269">
        <f>SUMIFS('Grid GenerationQueue'!AF$5:AF$467,'Grid GenerationQueue'!$AX$5:$AX$467,$B269,'Grid GenerationQueue'!$AY$5:$AY$467,$C269,'Grid GenerationQueue'!$BF$5:$BF$467,"&lt;&gt;"&amp;"",'Grid GenerationQueue'!$BB$5:$BB$467,"&lt;"&amp;$BE$3)</f>
        <v>0</v>
      </c>
      <c r="BS269">
        <f>SUMIFS('Grid GenerationQueue'!AG$5:AG$467,'Grid GenerationQueue'!$AX$5:$AX$467,$B269,'Grid GenerationQueue'!$AY$5:$AY$467,$C269,'Grid GenerationQueue'!$BF$5:$BF$467,"&lt;&gt;"&amp;"",'Grid GenerationQueue'!$BB$5:$BB$467,"&lt;"&amp;$BE$3)</f>
        <v>0</v>
      </c>
      <c r="BT269">
        <f>SUMIFS('Grid GenerationQueue'!AH$5:AH$467,'Grid GenerationQueue'!$AX$5:$AX$467,$B269,'Grid GenerationQueue'!$AY$5:$AY$467,$C269,'Grid GenerationQueue'!$BF$5:$BF$467,"&lt;&gt;"&amp;"",'Grid GenerationQueue'!$BB$5:$BB$467,"&lt;"&amp;$BE$3)</f>
        <v>0</v>
      </c>
      <c r="BU269">
        <f>SUMIFS('Grid GenerationQueue'!AI$5:AI$467,'Grid GenerationQueue'!$AX$5:$AX$467,$B269,'Grid GenerationQueue'!$AY$5:$AY$467,$C269,'Grid GenerationQueue'!$BF$5:$BF$467,"&lt;&gt;"&amp;"",'Grid GenerationQueue'!$BB$5:$BB$467,"&lt;"&amp;$BE$3)</f>
        <v>0</v>
      </c>
      <c r="BV269">
        <f>SUMIFS('Grid GenerationQueue'!AJ$5:AJ$467,'Grid GenerationQueue'!$AX$5:$AX$467,$B269,'Grid GenerationQueue'!$AY$5:$AY$467,$C269,'Grid GenerationQueue'!$BF$5:$BF$467,"&lt;&gt;"&amp;"",'Grid GenerationQueue'!$BB$5:$BB$467,"&lt;"&amp;$BE$3)</f>
        <v>0</v>
      </c>
      <c r="BW269">
        <f>SUMIFS('Grid GenerationQueue'!AK$5:AK$467,'Grid GenerationQueue'!$AX$5:$AX$467,$B269,'Grid GenerationQueue'!$AY$5:$AY$467,$C269,'Grid GenerationQueue'!$BF$5:$BF$467,"&lt;&gt;"&amp;"",'Grid GenerationQueue'!$BB$5:$BB$467,"&lt;"&amp;$BE$3)</f>
        <v>0</v>
      </c>
      <c r="BX269">
        <f>SUMIFS('Grid GenerationQueue'!AL$5:AL$467,'Grid GenerationQueue'!$AX$5:$AX$467,$B269,'Grid GenerationQueue'!$AY$5:$AY$467,$C269,'Grid GenerationQueue'!$BF$5:$BF$467,"&lt;&gt;"&amp;"",'Grid GenerationQueue'!$BB$5:$BB$467,"&lt;"&amp;$BE$3)</f>
        <v>0</v>
      </c>
      <c r="BY269">
        <f>SUMIFS('Grid GenerationQueue'!AM$5:AM$467,'Grid GenerationQueue'!$AX$5:$AX$467,$B269,'Grid GenerationQueue'!$AY$5:$AY$467,$C269,'Grid GenerationQueue'!$BF$5:$BF$467,"&lt;&gt;"&amp;"",'Grid GenerationQueue'!$BB$5:$BB$467,"&lt;"&amp;$BE$3)</f>
        <v>0</v>
      </c>
      <c r="BZ269">
        <f>SUMIFS('Grid GenerationQueue'!AN$5:AN$467,'Grid GenerationQueue'!$AX$5:$AX$467,$B269,'Grid GenerationQueue'!$AY$5:$AY$467,$C269,'Grid GenerationQueue'!$BF$5:$BF$467,"&lt;&gt;"&amp;"",'Grid GenerationQueue'!$BB$5:$BB$467,"&lt;"&amp;$BE$3)</f>
        <v>0</v>
      </c>
      <c r="CA269">
        <f>SUMIFS('Grid GenerationQueue'!AO$5:AO$467,'Grid GenerationQueue'!$AX$5:$AX$467,$B269,'Grid GenerationQueue'!$AY$5:$AY$467,$C269,'Grid GenerationQueue'!$BF$5:$BF$467,"&lt;&gt;"&amp;"",'Grid GenerationQueue'!$BB$5:$BB$467,"&lt;"&amp;$BE$3)</f>
        <v>0</v>
      </c>
      <c r="CB269">
        <f>SUMIFS('Grid GenerationQueue'!AP$5:AP$467,'Grid GenerationQueue'!$AX$5:$AX$467,$B269,'Grid GenerationQueue'!$AY$5:$AY$467,$C269,'Grid GenerationQueue'!$BF$5:$BF$467,"&lt;&gt;"&amp;"",'Grid GenerationQueue'!$BB$5:$BB$467,"&lt;"&amp;$BE$3)</f>
        <v>0</v>
      </c>
      <c r="CD269">
        <f>SUMIFS('Grid GenerationQueue'!AE$5:AE$467,'Grid GenerationQueue'!$AX$5:$AX$467,$B269,'Grid GenerationQueue'!$AY$5:$AY$467,$C269,'Grid GenerationQueue'!$BB$5:$BB$467,"&lt;"&amp;$BE$3)</f>
        <v>0</v>
      </c>
      <c r="CE269">
        <f>SUMIFS('Grid GenerationQueue'!AF$5:AF$467,'Grid GenerationQueue'!$AX$5:$AX$467,$B269,'Grid GenerationQueue'!$AY$5:$AY$467,$C269,'Grid GenerationQueue'!$BB$5:$BB$467,"&lt;"&amp;$BE$3)</f>
        <v>0</v>
      </c>
      <c r="CF269">
        <f>SUMIFS('Grid GenerationQueue'!AG$5:AG$467,'Grid GenerationQueue'!$AX$5:$AX$467,$B269,'Grid GenerationQueue'!$AY$5:$AY$467,$C269,'Grid GenerationQueue'!$BB$5:$BB$467,"&lt;"&amp;$BE$3)</f>
        <v>0</v>
      </c>
      <c r="CG269">
        <f>SUMIFS('Grid GenerationQueue'!AH$5:AH$467,'Grid GenerationQueue'!$AX$5:$AX$467,$B269,'Grid GenerationQueue'!$AY$5:$AY$467,$C269,'Grid GenerationQueue'!$BB$5:$BB$467,"&lt;"&amp;$BE$3)</f>
        <v>0</v>
      </c>
      <c r="CH269">
        <f>SUMIFS('Grid GenerationQueue'!AI$5:AI$467,'Grid GenerationQueue'!$AX$5:$AX$467,$B269,'Grid GenerationQueue'!$AY$5:$AY$467,$C269,'Grid GenerationQueue'!$BB$5:$BB$467,"&lt;"&amp;$BE$3)</f>
        <v>0</v>
      </c>
      <c r="CI269">
        <f>SUMIFS('Grid GenerationQueue'!AJ$5:AJ$467,'Grid GenerationQueue'!$AX$5:$AX$467,$B269,'Grid GenerationQueue'!$AY$5:$AY$467,$C269,'Grid GenerationQueue'!$BB$5:$BB$467,"&lt;"&amp;$BE$3)</f>
        <v>0</v>
      </c>
      <c r="CJ269">
        <f>SUMIFS('Grid GenerationQueue'!AK$5:AK$467,'Grid GenerationQueue'!$AX$5:$AX$467,$B269,'Grid GenerationQueue'!$AY$5:$AY$467,$C269,'Grid GenerationQueue'!$BB$5:$BB$467,"&lt;"&amp;$BE$3)</f>
        <v>0</v>
      </c>
      <c r="CK269">
        <f>SUMIFS('Grid GenerationQueue'!AL$5:AL$467,'Grid GenerationQueue'!$AX$5:$AX$467,$B269,'Grid GenerationQueue'!$AY$5:$AY$467,$C269,'Grid GenerationQueue'!$BB$5:$BB$467,"&lt;"&amp;$BE$3)</f>
        <v>0</v>
      </c>
      <c r="CL269">
        <f>SUMIFS('Grid GenerationQueue'!AM$5:AM$467,'Grid GenerationQueue'!$AX$5:$AX$467,$B269,'Grid GenerationQueue'!$AY$5:$AY$467,$C269,'Grid GenerationQueue'!$BB$5:$BB$467,"&lt;"&amp;$BE$3)</f>
        <v>0</v>
      </c>
      <c r="CM269">
        <f>SUMIFS('Grid GenerationQueue'!AN$5:AN$467,'Grid GenerationQueue'!$AX$5:$AX$467,$B269,'Grid GenerationQueue'!$AY$5:$AY$467,$C269,'Grid GenerationQueue'!$BB$5:$BB$467,"&lt;"&amp;$BE$3)</f>
        <v>0</v>
      </c>
      <c r="CN269">
        <f>SUMIFS('Grid GenerationQueue'!AO$5:AO$467,'Grid GenerationQueue'!$AX$5:$AX$467,$B269,'Grid GenerationQueue'!$AY$5:$AY$467,$C269,'Grid GenerationQueue'!$BB$5:$BB$467,"&lt;"&amp;$BE$3)</f>
        <v>0</v>
      </c>
      <c r="CO269">
        <f>SUMIFS('Grid GenerationQueue'!AP$5:AP$467,'Grid GenerationQueue'!$AX$5:$AX$467,$B269,'Grid GenerationQueue'!$AY$5:$AY$467,$C269,'Grid GenerationQueue'!$BB$5:$BB$467,"&lt;"&amp;$BE$3)</f>
        <v>0</v>
      </c>
    </row>
    <row r="270" spans="1:93" x14ac:dyDescent="0.35">
      <c r="A270" t="s">
        <v>4648</v>
      </c>
      <c r="B270" t="s">
        <v>4470</v>
      </c>
      <c r="C270">
        <v>230</v>
      </c>
      <c r="D270">
        <f>SUMIFS('Grid GenerationQueue'!AE$5:AE$467,'Grid GenerationQueue'!$AX$5:$AX$467,$B270,'Grid GenerationQueue'!$AY$5:$AY$467,$C270,'Grid GenerationQueue'!$BI$5:$BI$467,"&lt;4")</f>
        <v>0</v>
      </c>
      <c r="E270">
        <f>SUMIFS('Grid GenerationQueue'!AF$5:AF$467,'Grid GenerationQueue'!$AX$5:$AX$467,$B270,'Grid GenerationQueue'!$AY$5:$AY$467,$C270,'Grid GenerationQueue'!$BI$5:$BI$467,"&lt;4")</f>
        <v>0</v>
      </c>
      <c r="F270">
        <f>SUMIFS('Grid GenerationQueue'!AG$5:AG$467,'Grid GenerationQueue'!$AX$5:$AX$467,$B270,'Grid GenerationQueue'!$AY$5:$AY$467,$C270,'Grid GenerationQueue'!$BI$5:$BI$467,"&lt;4")</f>
        <v>0</v>
      </c>
      <c r="G270">
        <f>SUMIFS('Grid GenerationQueue'!AH$5:AH$467,'Grid GenerationQueue'!$AX$5:$AX$467,$B270,'Grid GenerationQueue'!$AY$5:$AY$467,$C270,'Grid GenerationQueue'!$BI$5:$BI$467,"&lt;4")</f>
        <v>0</v>
      </c>
      <c r="H270">
        <f>SUMIFS('Grid GenerationQueue'!AI$5:AI$467,'Grid GenerationQueue'!$AX$5:$AX$467,$B270,'Grid GenerationQueue'!$AY$5:$AY$467,$C270,'Grid GenerationQueue'!$BI$5:$BI$467,"&lt;4")</f>
        <v>0</v>
      </c>
      <c r="I270">
        <f>SUMIFS('Grid GenerationQueue'!AJ$5:AJ$467,'Grid GenerationQueue'!$AX$5:$AX$467,$B270,'Grid GenerationQueue'!$AY$5:$AY$467,$C270,'Grid GenerationQueue'!$BI$5:$BI$467,"&lt;4")</f>
        <v>0</v>
      </c>
      <c r="J270">
        <f>SUMIFS('Grid GenerationQueue'!AK$5:AK$467,'Grid GenerationQueue'!$AX$5:$AX$467,$B270,'Grid GenerationQueue'!$AY$5:$AY$467,$C270,'Grid GenerationQueue'!$BI$5:$BI$467,"&lt;4")</f>
        <v>0</v>
      </c>
      <c r="K270">
        <f>SUMIFS('Grid GenerationQueue'!AL$5:AL$467,'Grid GenerationQueue'!$AX$5:$AX$467,$B270,'Grid GenerationQueue'!$AY$5:$AY$467,$C270,'Grid GenerationQueue'!$BI$5:$BI$467,"&lt;4")</f>
        <v>0</v>
      </c>
      <c r="L270">
        <f>SUMIFS('Grid GenerationQueue'!AM$5:AM$467,'Grid GenerationQueue'!$AX$5:$AX$467,$B270,'Grid GenerationQueue'!$AY$5:$AY$467,$C270,'Grid GenerationQueue'!$BI$5:$BI$467,"&lt;4")</f>
        <v>0</v>
      </c>
      <c r="M270">
        <f>SUMIFS('Grid GenerationQueue'!AN$5:AN$467,'Grid GenerationQueue'!$AX$5:$AX$467,$B270,'Grid GenerationQueue'!$AY$5:$AY$467,$C270,'Grid GenerationQueue'!$BI$5:$BI$467,"&lt;4")</f>
        <v>0</v>
      </c>
      <c r="N270">
        <f>SUMIFS('Grid GenerationQueue'!AO$5:AO$467,'Grid GenerationQueue'!$AX$5:$AX$467,$B270,'Grid GenerationQueue'!$AY$5:$AY$467,$C270,'Grid GenerationQueue'!$BI$5:$BI$467,"&lt;4")</f>
        <v>0</v>
      </c>
      <c r="O270">
        <f>SUMIFS('Grid GenerationQueue'!AP$5:AP$467,'Grid GenerationQueue'!$AX$5:$AX$467,$B270,'Grid GenerationQueue'!$AY$5:$AY$467,$C270,'Grid GenerationQueue'!$BI$5:$BI$467,"&lt;4")</f>
        <v>0</v>
      </c>
      <c r="Q270">
        <f>SUMIFS('Grid GenerationQueue'!AE$5:AE$467,'Grid GenerationQueue'!$AX$5:$AX$467,$B270,'Grid GenerationQueue'!$AY$5:$AY$467,$C270,'Grid GenerationQueue'!$BH$5:$BH$467,"Executed")</f>
        <v>0</v>
      </c>
      <c r="R270">
        <f>SUMIFS('Grid GenerationQueue'!AF$5:AF$467,'Grid GenerationQueue'!$AX$5:$AX$467,$B270,'Grid GenerationQueue'!$AY$5:$AY$467,$C270,'Grid GenerationQueue'!$BH$5:$BH$467,"Executed")</f>
        <v>0</v>
      </c>
      <c r="S270">
        <f>SUMIFS('Grid GenerationQueue'!AG$5:AG$467,'Grid GenerationQueue'!$AX$5:$AX$467,$B270,'Grid GenerationQueue'!$AY$5:$AY$467,$C270,'Grid GenerationQueue'!$BH$5:$BH$467,"Executed")</f>
        <v>0</v>
      </c>
      <c r="T270">
        <f>SUMIFS('Grid GenerationQueue'!AH$5:AH$467,'Grid GenerationQueue'!$AX$5:$AX$467,$B270,'Grid GenerationQueue'!$AY$5:$AY$467,$C270,'Grid GenerationQueue'!$BH$5:$BH$467,"Executed")</f>
        <v>0</v>
      </c>
      <c r="U270">
        <f>SUMIFS('Grid GenerationQueue'!AI$5:AI$467,'Grid GenerationQueue'!$AX$5:$AX$467,$B270,'Grid GenerationQueue'!$AY$5:$AY$467,$C270,'Grid GenerationQueue'!$BH$5:$BH$467,"Executed")</f>
        <v>0</v>
      </c>
      <c r="V270">
        <f>SUMIFS('Grid GenerationQueue'!AJ$5:AJ$467,'Grid GenerationQueue'!$AX$5:$AX$467,$B270,'Grid GenerationQueue'!$AY$5:$AY$467,$C270,'Grid GenerationQueue'!$BH$5:$BH$467,"Executed")</f>
        <v>0</v>
      </c>
      <c r="W270">
        <f>SUMIFS('Grid GenerationQueue'!AK$5:AK$467,'Grid GenerationQueue'!$AX$5:$AX$467,$B270,'Grid GenerationQueue'!$AY$5:$AY$467,$C270,'Grid GenerationQueue'!$BH$5:$BH$467,"Executed")</f>
        <v>0</v>
      </c>
      <c r="X270">
        <f>SUMIFS('Grid GenerationQueue'!AL$5:AL$467,'Grid GenerationQueue'!$AX$5:$AX$467,$B270,'Grid GenerationQueue'!$AY$5:$AY$467,$C270,'Grid GenerationQueue'!$BH$5:$BH$467,"Executed")</f>
        <v>0</v>
      </c>
      <c r="Y270">
        <f>SUMIFS('Grid GenerationQueue'!AM$5:AM$467,'Grid GenerationQueue'!$AX$5:$AX$467,$B270,'Grid GenerationQueue'!$AY$5:$AY$467,$C270,'Grid GenerationQueue'!$BH$5:$BH$467,"Executed")</f>
        <v>0</v>
      </c>
      <c r="Z270">
        <f>SUMIFS('Grid GenerationQueue'!AN$5:AN$467,'Grid GenerationQueue'!$AX$5:$AX$467,$B270,'Grid GenerationQueue'!$AY$5:$AY$467,$C270,'Grid GenerationQueue'!$BH$5:$BH$467,"Executed")</f>
        <v>0</v>
      </c>
      <c r="AA270">
        <f>SUMIFS('Grid GenerationQueue'!AO$5:AO$467,'Grid GenerationQueue'!$AX$5:$AX$467,$B270,'Grid GenerationQueue'!$AY$5:$AY$467,$C270,'Grid GenerationQueue'!$BH$5:$BH$467,"Executed")</f>
        <v>0</v>
      </c>
      <c r="AB270">
        <f>SUMIFS('Grid GenerationQueue'!AP$5:AP$467,'Grid GenerationQueue'!$AX$5:$AX$467,$B270,'Grid GenerationQueue'!$AY$5:$AY$467,$C270,'Grid GenerationQueue'!$BH$5:$BH$467,"Executed")</f>
        <v>0</v>
      </c>
      <c r="AD270">
        <f>SUMIFS('Grid GenerationQueue'!AE$5:AE$467,'Grid GenerationQueue'!$AX$5:$AX$467,$B270,'Grid GenerationQueue'!$AY$5:$AY$467,$C270,'Grid GenerationQueue'!$BF$5:$BF$467,"&lt;&gt;"&amp;"")</f>
        <v>354.88</v>
      </c>
      <c r="AE270">
        <f>SUMIFS('Grid GenerationQueue'!AF$5:AF$467,'Grid GenerationQueue'!$AX$5:$AX$467,$B270,'Grid GenerationQueue'!$AY$5:$AY$467,$C270,'Grid GenerationQueue'!$BF$5:$BF$467,"&lt;&gt;"&amp;"")</f>
        <v>350</v>
      </c>
      <c r="AF270">
        <f>SUMIFS('Grid GenerationQueue'!AG$5:AG$467,'Grid GenerationQueue'!$AX$5:$AX$467,$B270,'Grid GenerationQueue'!$AY$5:$AY$467,$C270,'Grid GenerationQueue'!$BF$5:$BF$467,"&lt;&gt;"&amp;"")</f>
        <v>0</v>
      </c>
      <c r="AG270">
        <f>SUMIFS('Grid GenerationQueue'!AH$5:AH$467,'Grid GenerationQueue'!$AX$5:$AX$467,$B270,'Grid GenerationQueue'!$AY$5:$AY$467,$C270,'Grid GenerationQueue'!$BF$5:$BF$467,"&lt;&gt;"&amp;"")</f>
        <v>0</v>
      </c>
      <c r="AH270">
        <f>SUMIFS('Grid GenerationQueue'!AI$5:AI$467,'Grid GenerationQueue'!$AX$5:$AX$467,$B270,'Grid GenerationQueue'!$AY$5:$AY$467,$C270,'Grid GenerationQueue'!$BF$5:$BF$467,"&lt;&gt;"&amp;"")</f>
        <v>0</v>
      </c>
      <c r="AI270">
        <f>SUMIFS('Grid GenerationQueue'!AJ$5:AJ$467,'Grid GenerationQueue'!$AX$5:$AX$467,$B270,'Grid GenerationQueue'!$AY$5:$AY$467,$C270,'Grid GenerationQueue'!$BF$5:$BF$467,"&lt;&gt;"&amp;"")</f>
        <v>0</v>
      </c>
      <c r="AJ270">
        <f>SUMIFS('Grid GenerationQueue'!AK$5:AK$467,'Grid GenerationQueue'!$AX$5:$AX$467,$B270,'Grid GenerationQueue'!$AY$5:$AY$467,$C270,'Grid GenerationQueue'!$BF$5:$BF$467,"&lt;&gt;"&amp;"")</f>
        <v>0</v>
      </c>
      <c r="AK270">
        <f>SUMIFS('Grid GenerationQueue'!AL$5:AL$467,'Grid GenerationQueue'!$AX$5:$AX$467,$B270,'Grid GenerationQueue'!$AY$5:$AY$467,$C270,'Grid GenerationQueue'!$BF$5:$BF$467,"&lt;&gt;"&amp;"")</f>
        <v>0</v>
      </c>
      <c r="AL270">
        <f>SUMIFS('Grid GenerationQueue'!AM$5:AM$467,'Grid GenerationQueue'!$AX$5:$AX$467,$B270,'Grid GenerationQueue'!$AY$5:$AY$467,$C270,'Grid GenerationQueue'!$BF$5:$BF$467,"&lt;&gt;"&amp;"")</f>
        <v>0</v>
      </c>
      <c r="AM270">
        <f>SUMIFS('Grid GenerationQueue'!AN$5:AN$467,'Grid GenerationQueue'!$AX$5:$AX$467,$B270,'Grid GenerationQueue'!$AY$5:$AY$467,$C270,'Grid GenerationQueue'!$BF$5:$BF$467,"&lt;&gt;"&amp;"")</f>
        <v>0</v>
      </c>
      <c r="AN270">
        <f>SUMIFS('Grid GenerationQueue'!AO$5:AO$467,'Grid GenerationQueue'!$AX$5:$AX$467,$B270,'Grid GenerationQueue'!$AY$5:$AY$467,$C270,'Grid GenerationQueue'!$BF$5:$BF$467,"&lt;&gt;"&amp;"")</f>
        <v>0</v>
      </c>
      <c r="AO270">
        <f>SUMIFS('Grid GenerationQueue'!AP$5:AP$467,'Grid GenerationQueue'!$AX$5:$AX$467,$B270,'Grid GenerationQueue'!$AY$5:$AY$467,$C270,'Grid GenerationQueue'!$BF$5:$BF$467,"&lt;&gt;"&amp;"")</f>
        <v>0</v>
      </c>
      <c r="AQ270">
        <f>SUMIFS('Grid GenerationQueue'!AE$5:AE$467,'Grid GenerationQueue'!$AX$5:$AX$467,$B270,'Grid GenerationQueue'!$AY$5:$AY$467,$C270)</f>
        <v>354.88</v>
      </c>
      <c r="AR270">
        <f>SUMIFS('Grid GenerationQueue'!AF$5:AF$467,'Grid GenerationQueue'!$AX$5:$AX$467,$B270,'Grid GenerationQueue'!$AY$5:$AY$467,$C270)</f>
        <v>350</v>
      </c>
      <c r="AS270">
        <f>SUMIFS('Grid GenerationQueue'!AG$5:AG$467,'Grid GenerationQueue'!$AX$5:$AX$467,$B270,'Grid GenerationQueue'!$AY$5:$AY$467,$C270)</f>
        <v>0</v>
      </c>
      <c r="AT270">
        <f>SUMIFS('Grid GenerationQueue'!AH$5:AH$467,'Grid GenerationQueue'!$AX$5:$AX$467,$B270,'Grid GenerationQueue'!$AY$5:$AY$467,$C270)</f>
        <v>0</v>
      </c>
      <c r="AU270">
        <f>SUMIFS('Grid GenerationQueue'!AI$5:AI$467,'Grid GenerationQueue'!$AX$5:$AX$467,$B270,'Grid GenerationQueue'!$AY$5:$AY$467,$C270)</f>
        <v>0</v>
      </c>
      <c r="AV270">
        <f>SUMIFS('Grid GenerationQueue'!AJ$5:AJ$467,'Grid GenerationQueue'!$AX$5:$AX$467,$B270,'Grid GenerationQueue'!$AY$5:$AY$467,$C270)</f>
        <v>0</v>
      </c>
      <c r="AW270">
        <f>SUMIFS('Grid GenerationQueue'!AK$5:AK$467,'Grid GenerationQueue'!$AX$5:$AX$467,$B270,'Grid GenerationQueue'!$AY$5:$AY$467,$C270)</f>
        <v>0</v>
      </c>
      <c r="AX270">
        <f>SUMIFS('Grid GenerationQueue'!AL$5:AL$467,'Grid GenerationQueue'!$AX$5:$AX$467,$B270,'Grid GenerationQueue'!$AY$5:$AY$467,$C270)</f>
        <v>0</v>
      </c>
      <c r="AY270">
        <f>SUMIFS('Grid GenerationQueue'!AM$5:AM$467,'Grid GenerationQueue'!$AX$5:$AX$467,$B270,'Grid GenerationQueue'!$AY$5:$AY$467,$C270)</f>
        <v>0</v>
      </c>
      <c r="AZ270">
        <f>SUMIFS('Grid GenerationQueue'!AN$5:AN$467,'Grid GenerationQueue'!$AX$5:$AX$467,$B270,'Grid GenerationQueue'!$AY$5:$AY$467,$C270)</f>
        <v>0</v>
      </c>
      <c r="BA270">
        <f>SUMIFS('Grid GenerationQueue'!AO$5:AO$467,'Grid GenerationQueue'!$AX$5:$AX$467,$B270,'Grid GenerationQueue'!$AY$5:$AY$467,$C270)</f>
        <v>0</v>
      </c>
      <c r="BB270">
        <f>SUMIFS('Grid GenerationQueue'!AP$5:AP$467,'Grid GenerationQueue'!$AX$5:$AX$467,$B270,'Grid GenerationQueue'!$AY$5:$AY$467,$C270)</f>
        <v>0</v>
      </c>
      <c r="BD270">
        <f>SUMIFS('Grid GenerationQueue'!AE$5:AE$467,'Grid GenerationQueue'!$AX$5:$AX$467,$B270,'Grid GenerationQueue'!$AY$5:$AY$467,$C270,'Grid GenerationQueue'!$BH$5:$BH$467,"Executed",'Grid GenerationQueue'!$BB$5:$BB$467,"&lt;"&amp;$BE$3)</f>
        <v>0</v>
      </c>
      <c r="BE270">
        <f>SUMIFS('Grid GenerationQueue'!AF$5:AF$467,'Grid GenerationQueue'!$AX$5:$AX$467,$B270,'Grid GenerationQueue'!$AY$5:$AY$467,$C270,'Grid GenerationQueue'!$BH$5:$BH$467,"Executed",'Grid GenerationQueue'!$BB$5:$BB$467,"&lt;"&amp;$BE$3)</f>
        <v>0</v>
      </c>
      <c r="BF270">
        <f>SUMIFS('Grid GenerationQueue'!AG$5:AG$467,'Grid GenerationQueue'!$AX$5:$AX$467,$B270,'Grid GenerationQueue'!$AY$5:$AY$467,$C270,'Grid GenerationQueue'!$BH$5:$BH$467,"Executed",'Grid GenerationQueue'!$BB$5:$BB$467,"&lt;"&amp;$BE$3)</f>
        <v>0</v>
      </c>
      <c r="BG270">
        <f>SUMIFS('Grid GenerationQueue'!AH$5:AH$467,'Grid GenerationQueue'!$AX$5:$AX$467,$B270,'Grid GenerationQueue'!$AY$5:$AY$467,$C270,'Grid GenerationQueue'!$BH$5:$BH$467,"Executed",'Grid GenerationQueue'!$BB$5:$BB$467,"&lt;"&amp;$BE$3)</f>
        <v>0</v>
      </c>
      <c r="BH270">
        <f>SUMIFS('Grid GenerationQueue'!AI$5:AI$467,'Grid GenerationQueue'!$AX$5:$AX$467,$B270,'Grid GenerationQueue'!$AY$5:$AY$467,$C270,'Grid GenerationQueue'!$BH$5:$BH$467,"Executed",'Grid GenerationQueue'!$BB$5:$BB$467,"&lt;"&amp;$BE$3)</f>
        <v>0</v>
      </c>
      <c r="BI270">
        <f>SUMIFS('Grid GenerationQueue'!AJ$5:AJ$467,'Grid GenerationQueue'!$AX$5:$AX$467,$B270,'Grid GenerationQueue'!$AY$5:$AY$467,$C270,'Grid GenerationQueue'!$BH$5:$BH$467,"Executed",'Grid GenerationQueue'!$BB$5:$BB$467,"&lt;"&amp;$BE$3)</f>
        <v>0</v>
      </c>
      <c r="BJ270">
        <f>SUMIFS('Grid GenerationQueue'!AK$5:AK$467,'Grid GenerationQueue'!$AX$5:$AX$467,$B270,'Grid GenerationQueue'!$AY$5:$AY$467,$C270,'Grid GenerationQueue'!$BH$5:$BH$467,"Executed",'Grid GenerationQueue'!$BB$5:$BB$467,"&lt;"&amp;$BE$3)</f>
        <v>0</v>
      </c>
      <c r="BK270">
        <f>SUMIFS('Grid GenerationQueue'!AL$5:AL$467,'Grid GenerationQueue'!$AX$5:$AX$467,$B270,'Grid GenerationQueue'!$AY$5:$AY$467,$C270,'Grid GenerationQueue'!$BH$5:$BH$467,"Executed",'Grid GenerationQueue'!$BB$5:$BB$467,"&lt;"&amp;$BE$3)</f>
        <v>0</v>
      </c>
      <c r="BL270">
        <f>SUMIFS('Grid GenerationQueue'!AM$5:AM$467,'Grid GenerationQueue'!$AX$5:$AX$467,$B270,'Grid GenerationQueue'!$AY$5:$AY$467,$C270,'Grid GenerationQueue'!$BH$5:$BH$467,"Executed",'Grid GenerationQueue'!$BB$5:$BB$467,"&lt;"&amp;$BE$3)</f>
        <v>0</v>
      </c>
      <c r="BM270">
        <f>SUMIFS('Grid GenerationQueue'!AN$5:AN$467,'Grid GenerationQueue'!$AX$5:$AX$467,$B270,'Grid GenerationQueue'!$AY$5:$AY$467,$C270,'Grid GenerationQueue'!$BH$5:$BH$467,"Executed",'Grid GenerationQueue'!$BB$5:$BB$467,"&lt;"&amp;$BE$3)</f>
        <v>0</v>
      </c>
      <c r="BN270">
        <f>SUMIFS('Grid GenerationQueue'!AO$5:AO$467,'Grid GenerationQueue'!$AX$5:$AX$467,$B270,'Grid GenerationQueue'!$AY$5:$AY$467,$C270,'Grid GenerationQueue'!$BH$5:$BH$467,"Executed",'Grid GenerationQueue'!$BB$5:$BB$467,"&lt;"&amp;$BE$3)</f>
        <v>0</v>
      </c>
      <c r="BO270">
        <f>SUMIFS('Grid GenerationQueue'!AP$5:AP$467,'Grid GenerationQueue'!$AX$5:$AX$467,$B270,'Grid GenerationQueue'!$AY$5:$AY$467,$C270,'Grid GenerationQueue'!$BH$5:$BH$467,"Executed",'Grid GenerationQueue'!$BB$5:$BB$467,"&lt;"&amp;$BE$3)</f>
        <v>0</v>
      </c>
      <c r="BQ270">
        <f>SUMIFS('Grid GenerationQueue'!AE$5:AE$467,'Grid GenerationQueue'!$AX$5:$AX$467,$B270,'Grid GenerationQueue'!$AY$5:$AY$467,$C270,'Grid GenerationQueue'!$BF$5:$BF$467,"&lt;&gt;"&amp;"",'Grid GenerationQueue'!$BB$5:$BB$467,"&lt;"&amp;$BE$3)</f>
        <v>354.88</v>
      </c>
      <c r="BR270">
        <f>SUMIFS('Grid GenerationQueue'!AF$5:AF$467,'Grid GenerationQueue'!$AX$5:$AX$467,$B270,'Grid GenerationQueue'!$AY$5:$AY$467,$C270,'Grid GenerationQueue'!$BF$5:$BF$467,"&lt;&gt;"&amp;"",'Grid GenerationQueue'!$BB$5:$BB$467,"&lt;"&amp;$BE$3)</f>
        <v>350</v>
      </c>
      <c r="BS270">
        <f>SUMIFS('Grid GenerationQueue'!AG$5:AG$467,'Grid GenerationQueue'!$AX$5:$AX$467,$B270,'Grid GenerationQueue'!$AY$5:$AY$467,$C270,'Grid GenerationQueue'!$BF$5:$BF$467,"&lt;&gt;"&amp;"",'Grid GenerationQueue'!$BB$5:$BB$467,"&lt;"&amp;$BE$3)</f>
        <v>0</v>
      </c>
      <c r="BT270">
        <f>SUMIFS('Grid GenerationQueue'!AH$5:AH$467,'Grid GenerationQueue'!$AX$5:$AX$467,$B270,'Grid GenerationQueue'!$AY$5:$AY$467,$C270,'Grid GenerationQueue'!$BF$5:$BF$467,"&lt;&gt;"&amp;"",'Grid GenerationQueue'!$BB$5:$BB$467,"&lt;"&amp;$BE$3)</f>
        <v>0</v>
      </c>
      <c r="BU270">
        <f>SUMIFS('Grid GenerationQueue'!AI$5:AI$467,'Grid GenerationQueue'!$AX$5:$AX$467,$B270,'Grid GenerationQueue'!$AY$5:$AY$467,$C270,'Grid GenerationQueue'!$BF$5:$BF$467,"&lt;&gt;"&amp;"",'Grid GenerationQueue'!$BB$5:$BB$467,"&lt;"&amp;$BE$3)</f>
        <v>0</v>
      </c>
      <c r="BV270">
        <f>SUMIFS('Grid GenerationQueue'!AJ$5:AJ$467,'Grid GenerationQueue'!$AX$5:$AX$467,$B270,'Grid GenerationQueue'!$AY$5:$AY$467,$C270,'Grid GenerationQueue'!$BF$5:$BF$467,"&lt;&gt;"&amp;"",'Grid GenerationQueue'!$BB$5:$BB$467,"&lt;"&amp;$BE$3)</f>
        <v>0</v>
      </c>
      <c r="BW270">
        <f>SUMIFS('Grid GenerationQueue'!AK$5:AK$467,'Grid GenerationQueue'!$AX$5:$AX$467,$B270,'Grid GenerationQueue'!$AY$5:$AY$467,$C270,'Grid GenerationQueue'!$BF$5:$BF$467,"&lt;&gt;"&amp;"",'Grid GenerationQueue'!$BB$5:$BB$467,"&lt;"&amp;$BE$3)</f>
        <v>0</v>
      </c>
      <c r="BX270">
        <f>SUMIFS('Grid GenerationQueue'!AL$5:AL$467,'Grid GenerationQueue'!$AX$5:$AX$467,$B270,'Grid GenerationQueue'!$AY$5:$AY$467,$C270,'Grid GenerationQueue'!$BF$5:$BF$467,"&lt;&gt;"&amp;"",'Grid GenerationQueue'!$BB$5:$BB$467,"&lt;"&amp;$BE$3)</f>
        <v>0</v>
      </c>
      <c r="BY270">
        <f>SUMIFS('Grid GenerationQueue'!AM$5:AM$467,'Grid GenerationQueue'!$AX$5:$AX$467,$B270,'Grid GenerationQueue'!$AY$5:$AY$467,$C270,'Grid GenerationQueue'!$BF$5:$BF$467,"&lt;&gt;"&amp;"",'Grid GenerationQueue'!$BB$5:$BB$467,"&lt;"&amp;$BE$3)</f>
        <v>0</v>
      </c>
      <c r="BZ270">
        <f>SUMIFS('Grid GenerationQueue'!AN$5:AN$467,'Grid GenerationQueue'!$AX$5:$AX$467,$B270,'Grid GenerationQueue'!$AY$5:$AY$467,$C270,'Grid GenerationQueue'!$BF$5:$BF$467,"&lt;&gt;"&amp;"",'Grid GenerationQueue'!$BB$5:$BB$467,"&lt;"&amp;$BE$3)</f>
        <v>0</v>
      </c>
      <c r="CA270">
        <f>SUMIFS('Grid GenerationQueue'!AO$5:AO$467,'Grid GenerationQueue'!$AX$5:$AX$467,$B270,'Grid GenerationQueue'!$AY$5:$AY$467,$C270,'Grid GenerationQueue'!$BF$5:$BF$467,"&lt;&gt;"&amp;"",'Grid GenerationQueue'!$BB$5:$BB$467,"&lt;"&amp;$BE$3)</f>
        <v>0</v>
      </c>
      <c r="CB270">
        <f>SUMIFS('Grid GenerationQueue'!AP$5:AP$467,'Grid GenerationQueue'!$AX$5:$AX$467,$B270,'Grid GenerationQueue'!$AY$5:$AY$467,$C270,'Grid GenerationQueue'!$BF$5:$BF$467,"&lt;&gt;"&amp;"",'Grid GenerationQueue'!$BB$5:$BB$467,"&lt;"&amp;$BE$3)</f>
        <v>0</v>
      </c>
      <c r="CD270">
        <f>SUMIFS('Grid GenerationQueue'!AE$5:AE$467,'Grid GenerationQueue'!$AX$5:$AX$467,$B270,'Grid GenerationQueue'!$AY$5:$AY$467,$C270,'Grid GenerationQueue'!$BB$5:$BB$467,"&lt;"&amp;$BE$3)</f>
        <v>354.88</v>
      </c>
      <c r="CE270">
        <f>SUMIFS('Grid GenerationQueue'!AF$5:AF$467,'Grid GenerationQueue'!$AX$5:$AX$467,$B270,'Grid GenerationQueue'!$AY$5:$AY$467,$C270,'Grid GenerationQueue'!$BB$5:$BB$467,"&lt;"&amp;$BE$3)</f>
        <v>350</v>
      </c>
      <c r="CF270">
        <f>SUMIFS('Grid GenerationQueue'!AG$5:AG$467,'Grid GenerationQueue'!$AX$5:$AX$467,$B270,'Grid GenerationQueue'!$AY$5:$AY$467,$C270,'Grid GenerationQueue'!$BB$5:$BB$467,"&lt;"&amp;$BE$3)</f>
        <v>0</v>
      </c>
      <c r="CG270">
        <f>SUMIFS('Grid GenerationQueue'!AH$5:AH$467,'Grid GenerationQueue'!$AX$5:$AX$467,$B270,'Grid GenerationQueue'!$AY$5:$AY$467,$C270,'Grid GenerationQueue'!$BB$5:$BB$467,"&lt;"&amp;$BE$3)</f>
        <v>0</v>
      </c>
      <c r="CH270">
        <f>SUMIFS('Grid GenerationQueue'!AI$5:AI$467,'Grid GenerationQueue'!$AX$5:$AX$467,$B270,'Grid GenerationQueue'!$AY$5:$AY$467,$C270,'Grid GenerationQueue'!$BB$5:$BB$467,"&lt;"&amp;$BE$3)</f>
        <v>0</v>
      </c>
      <c r="CI270">
        <f>SUMIFS('Grid GenerationQueue'!AJ$5:AJ$467,'Grid GenerationQueue'!$AX$5:$AX$467,$B270,'Grid GenerationQueue'!$AY$5:$AY$467,$C270,'Grid GenerationQueue'!$BB$5:$BB$467,"&lt;"&amp;$BE$3)</f>
        <v>0</v>
      </c>
      <c r="CJ270">
        <f>SUMIFS('Grid GenerationQueue'!AK$5:AK$467,'Grid GenerationQueue'!$AX$5:$AX$467,$B270,'Grid GenerationQueue'!$AY$5:$AY$467,$C270,'Grid GenerationQueue'!$BB$5:$BB$467,"&lt;"&amp;$BE$3)</f>
        <v>0</v>
      </c>
      <c r="CK270">
        <f>SUMIFS('Grid GenerationQueue'!AL$5:AL$467,'Grid GenerationQueue'!$AX$5:$AX$467,$B270,'Grid GenerationQueue'!$AY$5:$AY$467,$C270,'Grid GenerationQueue'!$BB$5:$BB$467,"&lt;"&amp;$BE$3)</f>
        <v>0</v>
      </c>
      <c r="CL270">
        <f>SUMIFS('Grid GenerationQueue'!AM$5:AM$467,'Grid GenerationQueue'!$AX$5:$AX$467,$B270,'Grid GenerationQueue'!$AY$5:$AY$467,$C270,'Grid GenerationQueue'!$BB$5:$BB$467,"&lt;"&amp;$BE$3)</f>
        <v>0</v>
      </c>
      <c r="CM270">
        <f>SUMIFS('Grid GenerationQueue'!AN$5:AN$467,'Grid GenerationQueue'!$AX$5:$AX$467,$B270,'Grid GenerationQueue'!$AY$5:$AY$467,$C270,'Grid GenerationQueue'!$BB$5:$BB$467,"&lt;"&amp;$BE$3)</f>
        <v>0</v>
      </c>
      <c r="CN270">
        <f>SUMIFS('Grid GenerationQueue'!AO$5:AO$467,'Grid GenerationQueue'!$AX$5:$AX$467,$B270,'Grid GenerationQueue'!$AY$5:$AY$467,$C270,'Grid GenerationQueue'!$BB$5:$BB$467,"&lt;"&amp;$BE$3)</f>
        <v>0</v>
      </c>
      <c r="CO270">
        <f>SUMIFS('Grid GenerationQueue'!AP$5:AP$467,'Grid GenerationQueue'!$AX$5:$AX$467,$B270,'Grid GenerationQueue'!$AY$5:$AY$467,$C270,'Grid GenerationQueue'!$BB$5:$BB$467,"&lt;"&amp;$BE$3)</f>
        <v>0</v>
      </c>
    </row>
    <row r="271" spans="1:93" x14ac:dyDescent="0.35">
      <c r="A271" t="s">
        <v>4648</v>
      </c>
      <c r="B271" t="s">
        <v>4470</v>
      </c>
      <c r="C271">
        <v>115</v>
      </c>
      <c r="D271">
        <f>SUMIFS('Grid GenerationQueue'!AE$5:AE$467,'Grid GenerationQueue'!$AX$5:$AX$467,$B271,'Grid GenerationQueue'!$AY$5:$AY$467,$C271,'Grid GenerationQueue'!$BI$5:$BI$467,"&lt;4")</f>
        <v>0</v>
      </c>
      <c r="E271">
        <f>SUMIFS('Grid GenerationQueue'!AF$5:AF$467,'Grid GenerationQueue'!$AX$5:$AX$467,$B271,'Grid GenerationQueue'!$AY$5:$AY$467,$C271,'Grid GenerationQueue'!$BI$5:$BI$467,"&lt;4")</f>
        <v>0</v>
      </c>
      <c r="F271">
        <f>SUMIFS('Grid GenerationQueue'!AG$5:AG$467,'Grid GenerationQueue'!$AX$5:$AX$467,$B271,'Grid GenerationQueue'!$AY$5:$AY$467,$C271,'Grid GenerationQueue'!$BI$5:$BI$467,"&lt;4")</f>
        <v>0</v>
      </c>
      <c r="G271">
        <f>SUMIFS('Grid GenerationQueue'!AH$5:AH$467,'Grid GenerationQueue'!$AX$5:$AX$467,$B271,'Grid GenerationQueue'!$AY$5:$AY$467,$C271,'Grid GenerationQueue'!$BI$5:$BI$467,"&lt;4")</f>
        <v>0</v>
      </c>
      <c r="H271">
        <f>SUMIFS('Grid GenerationQueue'!AI$5:AI$467,'Grid GenerationQueue'!$AX$5:$AX$467,$B271,'Grid GenerationQueue'!$AY$5:$AY$467,$C271,'Grid GenerationQueue'!$BI$5:$BI$467,"&lt;4")</f>
        <v>0</v>
      </c>
      <c r="I271">
        <f>SUMIFS('Grid GenerationQueue'!AJ$5:AJ$467,'Grid GenerationQueue'!$AX$5:$AX$467,$B271,'Grid GenerationQueue'!$AY$5:$AY$467,$C271,'Grid GenerationQueue'!$BI$5:$BI$467,"&lt;4")</f>
        <v>0</v>
      </c>
      <c r="J271">
        <f>SUMIFS('Grid GenerationQueue'!AK$5:AK$467,'Grid GenerationQueue'!$AX$5:$AX$467,$B271,'Grid GenerationQueue'!$AY$5:$AY$467,$C271,'Grid GenerationQueue'!$BI$5:$BI$467,"&lt;4")</f>
        <v>0</v>
      </c>
      <c r="K271">
        <f>SUMIFS('Grid GenerationQueue'!AL$5:AL$467,'Grid GenerationQueue'!$AX$5:$AX$467,$B271,'Grid GenerationQueue'!$AY$5:$AY$467,$C271,'Grid GenerationQueue'!$BI$5:$BI$467,"&lt;4")</f>
        <v>0</v>
      </c>
      <c r="L271">
        <f>SUMIFS('Grid GenerationQueue'!AM$5:AM$467,'Grid GenerationQueue'!$AX$5:$AX$467,$B271,'Grid GenerationQueue'!$AY$5:$AY$467,$C271,'Grid GenerationQueue'!$BI$5:$BI$467,"&lt;4")</f>
        <v>0</v>
      </c>
      <c r="M271">
        <f>SUMIFS('Grid GenerationQueue'!AN$5:AN$467,'Grid GenerationQueue'!$AX$5:$AX$467,$B271,'Grid GenerationQueue'!$AY$5:$AY$467,$C271,'Grid GenerationQueue'!$BI$5:$BI$467,"&lt;4")</f>
        <v>0</v>
      </c>
      <c r="N271">
        <f>SUMIFS('Grid GenerationQueue'!AO$5:AO$467,'Grid GenerationQueue'!$AX$5:$AX$467,$B271,'Grid GenerationQueue'!$AY$5:$AY$467,$C271,'Grid GenerationQueue'!$BI$5:$BI$467,"&lt;4")</f>
        <v>0</v>
      </c>
      <c r="O271">
        <f>SUMIFS('Grid GenerationQueue'!AP$5:AP$467,'Grid GenerationQueue'!$AX$5:$AX$467,$B271,'Grid GenerationQueue'!$AY$5:$AY$467,$C271,'Grid GenerationQueue'!$BI$5:$BI$467,"&lt;4")</f>
        <v>0</v>
      </c>
      <c r="Q271">
        <f>SUMIFS('Grid GenerationQueue'!AE$5:AE$467,'Grid GenerationQueue'!$AX$5:$AX$467,$B271,'Grid GenerationQueue'!$AY$5:$AY$467,$C271,'Grid GenerationQueue'!$BH$5:$BH$467,"Executed")</f>
        <v>0</v>
      </c>
      <c r="R271">
        <f>SUMIFS('Grid GenerationQueue'!AF$5:AF$467,'Grid GenerationQueue'!$AX$5:$AX$467,$B271,'Grid GenerationQueue'!$AY$5:$AY$467,$C271,'Grid GenerationQueue'!$BH$5:$BH$467,"Executed")</f>
        <v>0</v>
      </c>
      <c r="S271">
        <f>SUMIFS('Grid GenerationQueue'!AG$5:AG$467,'Grid GenerationQueue'!$AX$5:$AX$467,$B271,'Grid GenerationQueue'!$AY$5:$AY$467,$C271,'Grid GenerationQueue'!$BH$5:$BH$467,"Executed")</f>
        <v>0</v>
      </c>
      <c r="T271">
        <f>SUMIFS('Grid GenerationQueue'!AH$5:AH$467,'Grid GenerationQueue'!$AX$5:$AX$467,$B271,'Grid GenerationQueue'!$AY$5:$AY$467,$C271,'Grid GenerationQueue'!$BH$5:$BH$467,"Executed")</f>
        <v>0</v>
      </c>
      <c r="U271">
        <f>SUMIFS('Grid GenerationQueue'!AI$5:AI$467,'Grid GenerationQueue'!$AX$5:$AX$467,$B271,'Grid GenerationQueue'!$AY$5:$AY$467,$C271,'Grid GenerationQueue'!$BH$5:$BH$467,"Executed")</f>
        <v>0</v>
      </c>
      <c r="V271">
        <f>SUMIFS('Grid GenerationQueue'!AJ$5:AJ$467,'Grid GenerationQueue'!$AX$5:$AX$467,$B271,'Grid GenerationQueue'!$AY$5:$AY$467,$C271,'Grid GenerationQueue'!$BH$5:$BH$467,"Executed")</f>
        <v>0</v>
      </c>
      <c r="W271">
        <f>SUMIFS('Grid GenerationQueue'!AK$5:AK$467,'Grid GenerationQueue'!$AX$5:$AX$467,$B271,'Grid GenerationQueue'!$AY$5:$AY$467,$C271,'Grid GenerationQueue'!$BH$5:$BH$467,"Executed")</f>
        <v>0</v>
      </c>
      <c r="X271">
        <f>SUMIFS('Grid GenerationQueue'!AL$5:AL$467,'Grid GenerationQueue'!$AX$5:$AX$467,$B271,'Grid GenerationQueue'!$AY$5:$AY$467,$C271,'Grid GenerationQueue'!$BH$5:$BH$467,"Executed")</f>
        <v>0</v>
      </c>
      <c r="Y271">
        <f>SUMIFS('Grid GenerationQueue'!AM$5:AM$467,'Grid GenerationQueue'!$AX$5:$AX$467,$B271,'Grid GenerationQueue'!$AY$5:$AY$467,$C271,'Grid GenerationQueue'!$BH$5:$BH$467,"Executed")</f>
        <v>0</v>
      </c>
      <c r="Z271">
        <f>SUMIFS('Grid GenerationQueue'!AN$5:AN$467,'Grid GenerationQueue'!$AX$5:$AX$467,$B271,'Grid GenerationQueue'!$AY$5:$AY$467,$C271,'Grid GenerationQueue'!$BH$5:$BH$467,"Executed")</f>
        <v>0</v>
      </c>
      <c r="AA271">
        <f>SUMIFS('Grid GenerationQueue'!AO$5:AO$467,'Grid GenerationQueue'!$AX$5:$AX$467,$B271,'Grid GenerationQueue'!$AY$5:$AY$467,$C271,'Grid GenerationQueue'!$BH$5:$BH$467,"Executed")</f>
        <v>0</v>
      </c>
      <c r="AB271">
        <f>SUMIFS('Grid GenerationQueue'!AP$5:AP$467,'Grid GenerationQueue'!$AX$5:$AX$467,$B271,'Grid GenerationQueue'!$AY$5:$AY$467,$C271,'Grid GenerationQueue'!$BH$5:$BH$467,"Executed")</f>
        <v>0</v>
      </c>
      <c r="AD271">
        <f>SUMIFS('Grid GenerationQueue'!AE$5:AE$467,'Grid GenerationQueue'!$AX$5:$AX$467,$B271,'Grid GenerationQueue'!$AY$5:$AY$467,$C271,'Grid GenerationQueue'!$BF$5:$BF$467,"&lt;&gt;"&amp;"")</f>
        <v>0</v>
      </c>
      <c r="AE271">
        <f>SUMIFS('Grid GenerationQueue'!AF$5:AF$467,'Grid GenerationQueue'!$AX$5:$AX$467,$B271,'Grid GenerationQueue'!$AY$5:$AY$467,$C271,'Grid GenerationQueue'!$BF$5:$BF$467,"&lt;&gt;"&amp;"")</f>
        <v>0</v>
      </c>
      <c r="AF271">
        <f>SUMIFS('Grid GenerationQueue'!AG$5:AG$467,'Grid GenerationQueue'!$AX$5:$AX$467,$B271,'Grid GenerationQueue'!$AY$5:$AY$467,$C271,'Grid GenerationQueue'!$BF$5:$BF$467,"&lt;&gt;"&amp;"")</f>
        <v>0</v>
      </c>
      <c r="AG271">
        <f>SUMIFS('Grid GenerationQueue'!AH$5:AH$467,'Grid GenerationQueue'!$AX$5:$AX$467,$B271,'Grid GenerationQueue'!$AY$5:$AY$467,$C271,'Grid GenerationQueue'!$BF$5:$BF$467,"&lt;&gt;"&amp;"")</f>
        <v>0</v>
      </c>
      <c r="AH271">
        <f>SUMIFS('Grid GenerationQueue'!AI$5:AI$467,'Grid GenerationQueue'!$AX$5:$AX$467,$B271,'Grid GenerationQueue'!$AY$5:$AY$467,$C271,'Grid GenerationQueue'!$BF$5:$BF$467,"&lt;&gt;"&amp;"")</f>
        <v>0</v>
      </c>
      <c r="AI271">
        <f>SUMIFS('Grid GenerationQueue'!AJ$5:AJ$467,'Grid GenerationQueue'!$AX$5:$AX$467,$B271,'Grid GenerationQueue'!$AY$5:$AY$467,$C271,'Grid GenerationQueue'!$BF$5:$BF$467,"&lt;&gt;"&amp;"")</f>
        <v>0</v>
      </c>
      <c r="AJ271">
        <f>SUMIFS('Grid GenerationQueue'!AK$5:AK$467,'Grid GenerationQueue'!$AX$5:$AX$467,$B271,'Grid GenerationQueue'!$AY$5:$AY$467,$C271,'Grid GenerationQueue'!$BF$5:$BF$467,"&lt;&gt;"&amp;"")</f>
        <v>0</v>
      </c>
      <c r="AK271">
        <f>SUMIFS('Grid GenerationQueue'!AL$5:AL$467,'Grid GenerationQueue'!$AX$5:$AX$467,$B271,'Grid GenerationQueue'!$AY$5:$AY$467,$C271,'Grid GenerationQueue'!$BF$5:$BF$467,"&lt;&gt;"&amp;"")</f>
        <v>0</v>
      </c>
      <c r="AL271">
        <f>SUMIFS('Grid GenerationQueue'!AM$5:AM$467,'Grid GenerationQueue'!$AX$5:$AX$467,$B271,'Grid GenerationQueue'!$AY$5:$AY$467,$C271,'Grid GenerationQueue'!$BF$5:$BF$467,"&lt;&gt;"&amp;"")</f>
        <v>0</v>
      </c>
      <c r="AM271">
        <f>SUMIFS('Grid GenerationQueue'!AN$5:AN$467,'Grid GenerationQueue'!$AX$5:$AX$467,$B271,'Grid GenerationQueue'!$AY$5:$AY$467,$C271,'Grid GenerationQueue'!$BF$5:$BF$467,"&lt;&gt;"&amp;"")</f>
        <v>0</v>
      </c>
      <c r="AN271">
        <f>SUMIFS('Grid GenerationQueue'!AO$5:AO$467,'Grid GenerationQueue'!$AX$5:$AX$467,$B271,'Grid GenerationQueue'!$AY$5:$AY$467,$C271,'Grid GenerationQueue'!$BF$5:$BF$467,"&lt;&gt;"&amp;"")</f>
        <v>0</v>
      </c>
      <c r="AO271">
        <f>SUMIFS('Grid GenerationQueue'!AP$5:AP$467,'Grid GenerationQueue'!$AX$5:$AX$467,$B271,'Grid GenerationQueue'!$AY$5:$AY$467,$C271,'Grid GenerationQueue'!$BF$5:$BF$467,"&lt;&gt;"&amp;"")</f>
        <v>0</v>
      </c>
      <c r="AQ271">
        <f>SUMIFS('Grid GenerationQueue'!AE$5:AE$467,'Grid GenerationQueue'!$AX$5:$AX$467,$B271,'Grid GenerationQueue'!$AY$5:$AY$467,$C271)</f>
        <v>0</v>
      </c>
      <c r="AR271">
        <f>SUMIFS('Grid GenerationQueue'!AF$5:AF$467,'Grid GenerationQueue'!$AX$5:$AX$467,$B271,'Grid GenerationQueue'!$AY$5:$AY$467,$C271)</f>
        <v>0</v>
      </c>
      <c r="AS271">
        <f>SUMIFS('Grid GenerationQueue'!AG$5:AG$467,'Grid GenerationQueue'!$AX$5:$AX$467,$B271,'Grid GenerationQueue'!$AY$5:$AY$467,$C271)</f>
        <v>0</v>
      </c>
      <c r="AT271">
        <f>SUMIFS('Grid GenerationQueue'!AH$5:AH$467,'Grid GenerationQueue'!$AX$5:$AX$467,$B271,'Grid GenerationQueue'!$AY$5:$AY$467,$C271)</f>
        <v>0</v>
      </c>
      <c r="AU271">
        <f>SUMIFS('Grid GenerationQueue'!AI$5:AI$467,'Grid GenerationQueue'!$AX$5:$AX$467,$B271,'Grid GenerationQueue'!$AY$5:$AY$467,$C271)</f>
        <v>0</v>
      </c>
      <c r="AV271">
        <f>SUMIFS('Grid GenerationQueue'!AJ$5:AJ$467,'Grid GenerationQueue'!$AX$5:$AX$467,$B271,'Grid GenerationQueue'!$AY$5:$AY$467,$C271)</f>
        <v>0</v>
      </c>
      <c r="AW271">
        <f>SUMIFS('Grid GenerationQueue'!AK$5:AK$467,'Grid GenerationQueue'!$AX$5:$AX$467,$B271,'Grid GenerationQueue'!$AY$5:$AY$467,$C271)</f>
        <v>0</v>
      </c>
      <c r="AX271">
        <f>SUMIFS('Grid GenerationQueue'!AL$5:AL$467,'Grid GenerationQueue'!$AX$5:$AX$467,$B271,'Grid GenerationQueue'!$AY$5:$AY$467,$C271)</f>
        <v>0</v>
      </c>
      <c r="AY271">
        <f>SUMIFS('Grid GenerationQueue'!AM$5:AM$467,'Grid GenerationQueue'!$AX$5:$AX$467,$B271,'Grid GenerationQueue'!$AY$5:$AY$467,$C271)</f>
        <v>0</v>
      </c>
      <c r="AZ271">
        <f>SUMIFS('Grid GenerationQueue'!AN$5:AN$467,'Grid GenerationQueue'!$AX$5:$AX$467,$B271,'Grid GenerationQueue'!$AY$5:$AY$467,$C271)</f>
        <v>0</v>
      </c>
      <c r="BA271">
        <f>SUMIFS('Grid GenerationQueue'!AO$5:AO$467,'Grid GenerationQueue'!$AX$5:$AX$467,$B271,'Grid GenerationQueue'!$AY$5:$AY$467,$C271)</f>
        <v>0</v>
      </c>
      <c r="BB271">
        <f>SUMIFS('Grid GenerationQueue'!AP$5:AP$467,'Grid GenerationQueue'!$AX$5:$AX$467,$B271,'Grid GenerationQueue'!$AY$5:$AY$467,$C271)</f>
        <v>0</v>
      </c>
      <c r="BD271">
        <f>SUMIFS('Grid GenerationQueue'!AE$5:AE$467,'Grid GenerationQueue'!$AX$5:$AX$467,$B271,'Grid GenerationQueue'!$AY$5:$AY$467,$C271,'Grid GenerationQueue'!$BH$5:$BH$467,"Executed",'Grid GenerationQueue'!$BB$5:$BB$467,"&lt;"&amp;$BE$3)</f>
        <v>0</v>
      </c>
      <c r="BE271">
        <f>SUMIFS('Grid GenerationQueue'!AF$5:AF$467,'Grid GenerationQueue'!$AX$5:$AX$467,$B271,'Grid GenerationQueue'!$AY$5:$AY$467,$C271,'Grid GenerationQueue'!$BH$5:$BH$467,"Executed",'Grid GenerationQueue'!$BB$5:$BB$467,"&lt;"&amp;$BE$3)</f>
        <v>0</v>
      </c>
      <c r="BF271">
        <f>SUMIFS('Grid GenerationQueue'!AG$5:AG$467,'Grid GenerationQueue'!$AX$5:$AX$467,$B271,'Grid GenerationQueue'!$AY$5:$AY$467,$C271,'Grid GenerationQueue'!$BH$5:$BH$467,"Executed",'Grid GenerationQueue'!$BB$5:$BB$467,"&lt;"&amp;$BE$3)</f>
        <v>0</v>
      </c>
      <c r="BG271">
        <f>SUMIFS('Grid GenerationQueue'!AH$5:AH$467,'Grid GenerationQueue'!$AX$5:$AX$467,$B271,'Grid GenerationQueue'!$AY$5:$AY$467,$C271,'Grid GenerationQueue'!$BH$5:$BH$467,"Executed",'Grid GenerationQueue'!$BB$5:$BB$467,"&lt;"&amp;$BE$3)</f>
        <v>0</v>
      </c>
      <c r="BH271">
        <f>SUMIFS('Grid GenerationQueue'!AI$5:AI$467,'Grid GenerationQueue'!$AX$5:$AX$467,$B271,'Grid GenerationQueue'!$AY$5:$AY$467,$C271,'Grid GenerationQueue'!$BH$5:$BH$467,"Executed",'Grid GenerationQueue'!$BB$5:$BB$467,"&lt;"&amp;$BE$3)</f>
        <v>0</v>
      </c>
      <c r="BI271">
        <f>SUMIFS('Grid GenerationQueue'!AJ$5:AJ$467,'Grid GenerationQueue'!$AX$5:$AX$467,$B271,'Grid GenerationQueue'!$AY$5:$AY$467,$C271,'Grid GenerationQueue'!$BH$5:$BH$467,"Executed",'Grid GenerationQueue'!$BB$5:$BB$467,"&lt;"&amp;$BE$3)</f>
        <v>0</v>
      </c>
      <c r="BJ271">
        <f>SUMIFS('Grid GenerationQueue'!AK$5:AK$467,'Grid GenerationQueue'!$AX$5:$AX$467,$B271,'Grid GenerationQueue'!$AY$5:$AY$467,$C271,'Grid GenerationQueue'!$BH$5:$BH$467,"Executed",'Grid GenerationQueue'!$BB$5:$BB$467,"&lt;"&amp;$BE$3)</f>
        <v>0</v>
      </c>
      <c r="BK271">
        <f>SUMIFS('Grid GenerationQueue'!AL$5:AL$467,'Grid GenerationQueue'!$AX$5:$AX$467,$B271,'Grid GenerationQueue'!$AY$5:$AY$467,$C271,'Grid GenerationQueue'!$BH$5:$BH$467,"Executed",'Grid GenerationQueue'!$BB$5:$BB$467,"&lt;"&amp;$BE$3)</f>
        <v>0</v>
      </c>
      <c r="BL271">
        <f>SUMIFS('Grid GenerationQueue'!AM$5:AM$467,'Grid GenerationQueue'!$AX$5:$AX$467,$B271,'Grid GenerationQueue'!$AY$5:$AY$467,$C271,'Grid GenerationQueue'!$BH$5:$BH$467,"Executed",'Grid GenerationQueue'!$BB$5:$BB$467,"&lt;"&amp;$BE$3)</f>
        <v>0</v>
      </c>
      <c r="BM271">
        <f>SUMIFS('Grid GenerationQueue'!AN$5:AN$467,'Grid GenerationQueue'!$AX$5:$AX$467,$B271,'Grid GenerationQueue'!$AY$5:$AY$467,$C271,'Grid GenerationQueue'!$BH$5:$BH$467,"Executed",'Grid GenerationQueue'!$BB$5:$BB$467,"&lt;"&amp;$BE$3)</f>
        <v>0</v>
      </c>
      <c r="BN271">
        <f>SUMIFS('Grid GenerationQueue'!AO$5:AO$467,'Grid GenerationQueue'!$AX$5:$AX$467,$B271,'Grid GenerationQueue'!$AY$5:$AY$467,$C271,'Grid GenerationQueue'!$BH$5:$BH$467,"Executed",'Grid GenerationQueue'!$BB$5:$BB$467,"&lt;"&amp;$BE$3)</f>
        <v>0</v>
      </c>
      <c r="BO271">
        <f>SUMIFS('Grid GenerationQueue'!AP$5:AP$467,'Grid GenerationQueue'!$AX$5:$AX$467,$B271,'Grid GenerationQueue'!$AY$5:$AY$467,$C271,'Grid GenerationQueue'!$BH$5:$BH$467,"Executed",'Grid GenerationQueue'!$BB$5:$BB$467,"&lt;"&amp;$BE$3)</f>
        <v>0</v>
      </c>
      <c r="BQ271">
        <f>SUMIFS('Grid GenerationQueue'!AE$5:AE$467,'Grid GenerationQueue'!$AX$5:$AX$467,$B271,'Grid GenerationQueue'!$AY$5:$AY$467,$C271,'Grid GenerationQueue'!$BF$5:$BF$467,"&lt;&gt;"&amp;"",'Grid GenerationQueue'!$BB$5:$BB$467,"&lt;"&amp;$BE$3)</f>
        <v>0</v>
      </c>
      <c r="BR271">
        <f>SUMIFS('Grid GenerationQueue'!AF$5:AF$467,'Grid GenerationQueue'!$AX$5:$AX$467,$B271,'Grid GenerationQueue'!$AY$5:$AY$467,$C271,'Grid GenerationQueue'!$BF$5:$BF$467,"&lt;&gt;"&amp;"",'Grid GenerationQueue'!$BB$5:$BB$467,"&lt;"&amp;$BE$3)</f>
        <v>0</v>
      </c>
      <c r="BS271">
        <f>SUMIFS('Grid GenerationQueue'!AG$5:AG$467,'Grid GenerationQueue'!$AX$5:$AX$467,$B271,'Grid GenerationQueue'!$AY$5:$AY$467,$C271,'Grid GenerationQueue'!$BF$5:$BF$467,"&lt;&gt;"&amp;"",'Grid GenerationQueue'!$BB$5:$BB$467,"&lt;"&amp;$BE$3)</f>
        <v>0</v>
      </c>
      <c r="BT271">
        <f>SUMIFS('Grid GenerationQueue'!AH$5:AH$467,'Grid GenerationQueue'!$AX$5:$AX$467,$B271,'Grid GenerationQueue'!$AY$5:$AY$467,$C271,'Grid GenerationQueue'!$BF$5:$BF$467,"&lt;&gt;"&amp;"",'Grid GenerationQueue'!$BB$5:$BB$467,"&lt;"&amp;$BE$3)</f>
        <v>0</v>
      </c>
      <c r="BU271">
        <f>SUMIFS('Grid GenerationQueue'!AI$5:AI$467,'Grid GenerationQueue'!$AX$5:$AX$467,$B271,'Grid GenerationQueue'!$AY$5:$AY$467,$C271,'Grid GenerationQueue'!$BF$5:$BF$467,"&lt;&gt;"&amp;"",'Grid GenerationQueue'!$BB$5:$BB$467,"&lt;"&amp;$BE$3)</f>
        <v>0</v>
      </c>
      <c r="BV271">
        <f>SUMIFS('Grid GenerationQueue'!AJ$5:AJ$467,'Grid GenerationQueue'!$AX$5:$AX$467,$B271,'Grid GenerationQueue'!$AY$5:$AY$467,$C271,'Grid GenerationQueue'!$BF$5:$BF$467,"&lt;&gt;"&amp;"",'Grid GenerationQueue'!$BB$5:$BB$467,"&lt;"&amp;$BE$3)</f>
        <v>0</v>
      </c>
      <c r="BW271">
        <f>SUMIFS('Grid GenerationQueue'!AK$5:AK$467,'Grid GenerationQueue'!$AX$5:$AX$467,$B271,'Grid GenerationQueue'!$AY$5:$AY$467,$C271,'Grid GenerationQueue'!$BF$5:$BF$467,"&lt;&gt;"&amp;"",'Grid GenerationQueue'!$BB$5:$BB$467,"&lt;"&amp;$BE$3)</f>
        <v>0</v>
      </c>
      <c r="BX271">
        <f>SUMIFS('Grid GenerationQueue'!AL$5:AL$467,'Grid GenerationQueue'!$AX$5:$AX$467,$B271,'Grid GenerationQueue'!$AY$5:$AY$467,$C271,'Grid GenerationQueue'!$BF$5:$BF$467,"&lt;&gt;"&amp;"",'Grid GenerationQueue'!$BB$5:$BB$467,"&lt;"&amp;$BE$3)</f>
        <v>0</v>
      </c>
      <c r="BY271">
        <f>SUMIFS('Grid GenerationQueue'!AM$5:AM$467,'Grid GenerationQueue'!$AX$5:$AX$467,$B271,'Grid GenerationQueue'!$AY$5:$AY$467,$C271,'Grid GenerationQueue'!$BF$5:$BF$467,"&lt;&gt;"&amp;"",'Grid GenerationQueue'!$BB$5:$BB$467,"&lt;"&amp;$BE$3)</f>
        <v>0</v>
      </c>
      <c r="BZ271">
        <f>SUMIFS('Grid GenerationQueue'!AN$5:AN$467,'Grid GenerationQueue'!$AX$5:$AX$467,$B271,'Grid GenerationQueue'!$AY$5:$AY$467,$C271,'Grid GenerationQueue'!$BF$5:$BF$467,"&lt;&gt;"&amp;"",'Grid GenerationQueue'!$BB$5:$BB$467,"&lt;"&amp;$BE$3)</f>
        <v>0</v>
      </c>
      <c r="CA271">
        <f>SUMIFS('Grid GenerationQueue'!AO$5:AO$467,'Grid GenerationQueue'!$AX$5:$AX$467,$B271,'Grid GenerationQueue'!$AY$5:$AY$467,$C271,'Grid GenerationQueue'!$BF$5:$BF$467,"&lt;&gt;"&amp;"",'Grid GenerationQueue'!$BB$5:$BB$467,"&lt;"&amp;$BE$3)</f>
        <v>0</v>
      </c>
      <c r="CB271">
        <f>SUMIFS('Grid GenerationQueue'!AP$5:AP$467,'Grid GenerationQueue'!$AX$5:$AX$467,$B271,'Grid GenerationQueue'!$AY$5:$AY$467,$C271,'Grid GenerationQueue'!$BF$5:$BF$467,"&lt;&gt;"&amp;"",'Grid GenerationQueue'!$BB$5:$BB$467,"&lt;"&amp;$BE$3)</f>
        <v>0</v>
      </c>
      <c r="CD271">
        <f>SUMIFS('Grid GenerationQueue'!AE$5:AE$467,'Grid GenerationQueue'!$AX$5:$AX$467,$B271,'Grid GenerationQueue'!$AY$5:$AY$467,$C271,'Grid GenerationQueue'!$BB$5:$BB$467,"&lt;"&amp;$BE$3)</f>
        <v>0</v>
      </c>
      <c r="CE271">
        <f>SUMIFS('Grid GenerationQueue'!AF$5:AF$467,'Grid GenerationQueue'!$AX$5:$AX$467,$B271,'Grid GenerationQueue'!$AY$5:$AY$467,$C271,'Grid GenerationQueue'!$BB$5:$BB$467,"&lt;"&amp;$BE$3)</f>
        <v>0</v>
      </c>
      <c r="CF271">
        <f>SUMIFS('Grid GenerationQueue'!AG$5:AG$467,'Grid GenerationQueue'!$AX$5:$AX$467,$B271,'Grid GenerationQueue'!$AY$5:$AY$467,$C271,'Grid GenerationQueue'!$BB$5:$BB$467,"&lt;"&amp;$BE$3)</f>
        <v>0</v>
      </c>
      <c r="CG271">
        <f>SUMIFS('Grid GenerationQueue'!AH$5:AH$467,'Grid GenerationQueue'!$AX$5:$AX$467,$B271,'Grid GenerationQueue'!$AY$5:$AY$467,$C271,'Grid GenerationQueue'!$BB$5:$BB$467,"&lt;"&amp;$BE$3)</f>
        <v>0</v>
      </c>
      <c r="CH271">
        <f>SUMIFS('Grid GenerationQueue'!AI$5:AI$467,'Grid GenerationQueue'!$AX$5:$AX$467,$B271,'Grid GenerationQueue'!$AY$5:$AY$467,$C271,'Grid GenerationQueue'!$BB$5:$BB$467,"&lt;"&amp;$BE$3)</f>
        <v>0</v>
      </c>
      <c r="CI271">
        <f>SUMIFS('Grid GenerationQueue'!AJ$5:AJ$467,'Grid GenerationQueue'!$AX$5:$AX$467,$B271,'Grid GenerationQueue'!$AY$5:$AY$467,$C271,'Grid GenerationQueue'!$BB$5:$BB$467,"&lt;"&amp;$BE$3)</f>
        <v>0</v>
      </c>
      <c r="CJ271">
        <f>SUMIFS('Grid GenerationQueue'!AK$5:AK$467,'Grid GenerationQueue'!$AX$5:$AX$467,$B271,'Grid GenerationQueue'!$AY$5:$AY$467,$C271,'Grid GenerationQueue'!$BB$5:$BB$467,"&lt;"&amp;$BE$3)</f>
        <v>0</v>
      </c>
      <c r="CK271">
        <f>SUMIFS('Grid GenerationQueue'!AL$5:AL$467,'Grid GenerationQueue'!$AX$5:$AX$467,$B271,'Grid GenerationQueue'!$AY$5:$AY$467,$C271,'Grid GenerationQueue'!$BB$5:$BB$467,"&lt;"&amp;$BE$3)</f>
        <v>0</v>
      </c>
      <c r="CL271">
        <f>SUMIFS('Grid GenerationQueue'!AM$5:AM$467,'Grid GenerationQueue'!$AX$5:$AX$467,$B271,'Grid GenerationQueue'!$AY$5:$AY$467,$C271,'Grid GenerationQueue'!$BB$5:$BB$467,"&lt;"&amp;$BE$3)</f>
        <v>0</v>
      </c>
      <c r="CM271">
        <f>SUMIFS('Grid GenerationQueue'!AN$5:AN$467,'Grid GenerationQueue'!$AX$5:$AX$467,$B271,'Grid GenerationQueue'!$AY$5:$AY$467,$C271,'Grid GenerationQueue'!$BB$5:$BB$467,"&lt;"&amp;$BE$3)</f>
        <v>0</v>
      </c>
      <c r="CN271">
        <f>SUMIFS('Grid GenerationQueue'!AO$5:AO$467,'Grid GenerationQueue'!$AX$5:$AX$467,$B271,'Grid GenerationQueue'!$AY$5:$AY$467,$C271,'Grid GenerationQueue'!$BB$5:$BB$467,"&lt;"&amp;$BE$3)</f>
        <v>0</v>
      </c>
      <c r="CO271">
        <f>SUMIFS('Grid GenerationQueue'!AP$5:AP$467,'Grid GenerationQueue'!$AX$5:$AX$467,$B271,'Grid GenerationQueue'!$AY$5:$AY$467,$C271,'Grid GenerationQueue'!$BB$5:$BB$467,"&lt;"&amp;$BE$3)</f>
        <v>0</v>
      </c>
    </row>
    <row r="272" spans="1:93" x14ac:dyDescent="0.35">
      <c r="A272" t="s">
        <v>4644</v>
      </c>
      <c r="B272" t="s">
        <v>796</v>
      </c>
      <c r="C272">
        <v>500</v>
      </c>
      <c r="D272">
        <f>SUMIFS('Grid GenerationQueue'!AE$5:AE$467,'Grid GenerationQueue'!$AX$5:$AX$467,$B272,'Grid GenerationQueue'!$AY$5:$AY$467,$C272,'Grid GenerationQueue'!$BI$5:$BI$467,"&lt;4")</f>
        <v>818</v>
      </c>
      <c r="E272">
        <f>SUMIFS('Grid GenerationQueue'!AF$5:AF$467,'Grid GenerationQueue'!$AX$5:$AX$467,$B272,'Grid GenerationQueue'!$AY$5:$AY$467,$C272,'Grid GenerationQueue'!$BI$5:$BI$467,"&lt;4")</f>
        <v>800</v>
      </c>
      <c r="F272">
        <f>SUMIFS('Grid GenerationQueue'!AG$5:AG$467,'Grid GenerationQueue'!$AX$5:$AX$467,$B272,'Grid GenerationQueue'!$AY$5:$AY$467,$C272,'Grid GenerationQueue'!$BI$5:$BI$467,"&lt;4")</f>
        <v>0</v>
      </c>
      <c r="G272">
        <f>SUMIFS('Grid GenerationQueue'!AH$5:AH$467,'Grid GenerationQueue'!$AX$5:$AX$467,$B272,'Grid GenerationQueue'!$AY$5:$AY$467,$C272,'Grid GenerationQueue'!$BI$5:$BI$467,"&lt;4")</f>
        <v>0</v>
      </c>
      <c r="H272">
        <f>SUMIFS('Grid GenerationQueue'!AI$5:AI$467,'Grid GenerationQueue'!$AX$5:$AX$467,$B272,'Grid GenerationQueue'!$AY$5:$AY$467,$C272,'Grid GenerationQueue'!$BI$5:$BI$467,"&lt;4")</f>
        <v>818</v>
      </c>
      <c r="I272">
        <f>SUMIFS('Grid GenerationQueue'!AJ$5:AJ$467,'Grid GenerationQueue'!$AX$5:$AX$467,$B272,'Grid GenerationQueue'!$AY$5:$AY$467,$C272,'Grid GenerationQueue'!$BI$5:$BI$467,"&lt;4")</f>
        <v>0</v>
      </c>
      <c r="J272">
        <f>SUMIFS('Grid GenerationQueue'!AK$5:AK$467,'Grid GenerationQueue'!$AX$5:$AX$467,$B272,'Grid GenerationQueue'!$AY$5:$AY$467,$C272,'Grid GenerationQueue'!$BI$5:$BI$467,"&lt;4")</f>
        <v>0</v>
      </c>
      <c r="K272">
        <f>SUMIFS('Grid GenerationQueue'!AL$5:AL$467,'Grid GenerationQueue'!$AX$5:$AX$467,$B272,'Grid GenerationQueue'!$AY$5:$AY$467,$C272,'Grid GenerationQueue'!$BI$5:$BI$467,"&lt;4")</f>
        <v>0</v>
      </c>
      <c r="L272">
        <f>SUMIFS('Grid GenerationQueue'!AM$5:AM$467,'Grid GenerationQueue'!$AX$5:$AX$467,$B272,'Grid GenerationQueue'!$AY$5:$AY$467,$C272,'Grid GenerationQueue'!$BI$5:$BI$467,"&lt;4")</f>
        <v>0</v>
      </c>
      <c r="M272">
        <f>SUMIFS('Grid GenerationQueue'!AN$5:AN$467,'Grid GenerationQueue'!$AX$5:$AX$467,$B272,'Grid GenerationQueue'!$AY$5:$AY$467,$C272,'Grid GenerationQueue'!$BI$5:$BI$467,"&lt;4")</f>
        <v>0</v>
      </c>
      <c r="N272">
        <f>SUMIFS('Grid GenerationQueue'!AO$5:AO$467,'Grid GenerationQueue'!$AX$5:$AX$467,$B272,'Grid GenerationQueue'!$AY$5:$AY$467,$C272,'Grid GenerationQueue'!$BI$5:$BI$467,"&lt;4")</f>
        <v>0</v>
      </c>
      <c r="O272">
        <f>SUMIFS('Grid GenerationQueue'!AP$5:AP$467,'Grid GenerationQueue'!$AX$5:$AX$467,$B272,'Grid GenerationQueue'!$AY$5:$AY$467,$C272,'Grid GenerationQueue'!$BI$5:$BI$467,"&lt;4")</f>
        <v>0</v>
      </c>
      <c r="Q272">
        <f>SUMIFS('Grid GenerationQueue'!AE$5:AE$467,'Grid GenerationQueue'!$AX$5:$AX$467,$B272,'Grid GenerationQueue'!$AY$5:$AY$467,$C272,'Grid GenerationQueue'!$BH$5:$BH$467,"Executed")</f>
        <v>818</v>
      </c>
      <c r="R272">
        <f>SUMIFS('Grid GenerationQueue'!AF$5:AF$467,'Grid GenerationQueue'!$AX$5:$AX$467,$B272,'Grid GenerationQueue'!$AY$5:$AY$467,$C272,'Grid GenerationQueue'!$BH$5:$BH$467,"Executed")</f>
        <v>800</v>
      </c>
      <c r="S272">
        <f>SUMIFS('Grid GenerationQueue'!AG$5:AG$467,'Grid GenerationQueue'!$AX$5:$AX$467,$B272,'Grid GenerationQueue'!$AY$5:$AY$467,$C272,'Grid GenerationQueue'!$BH$5:$BH$467,"Executed")</f>
        <v>0</v>
      </c>
      <c r="T272">
        <f>SUMIFS('Grid GenerationQueue'!AH$5:AH$467,'Grid GenerationQueue'!$AX$5:$AX$467,$B272,'Grid GenerationQueue'!$AY$5:$AY$467,$C272,'Grid GenerationQueue'!$BH$5:$BH$467,"Executed")</f>
        <v>0</v>
      </c>
      <c r="U272">
        <f>SUMIFS('Grid GenerationQueue'!AI$5:AI$467,'Grid GenerationQueue'!$AX$5:$AX$467,$B272,'Grid GenerationQueue'!$AY$5:$AY$467,$C272,'Grid GenerationQueue'!$BH$5:$BH$467,"Executed")</f>
        <v>818</v>
      </c>
      <c r="V272">
        <f>SUMIFS('Grid GenerationQueue'!AJ$5:AJ$467,'Grid GenerationQueue'!$AX$5:$AX$467,$B272,'Grid GenerationQueue'!$AY$5:$AY$467,$C272,'Grid GenerationQueue'!$BH$5:$BH$467,"Executed")</f>
        <v>0</v>
      </c>
      <c r="W272">
        <f>SUMIFS('Grid GenerationQueue'!AK$5:AK$467,'Grid GenerationQueue'!$AX$5:$AX$467,$B272,'Grid GenerationQueue'!$AY$5:$AY$467,$C272,'Grid GenerationQueue'!$BH$5:$BH$467,"Executed")</f>
        <v>0</v>
      </c>
      <c r="X272">
        <f>SUMIFS('Grid GenerationQueue'!AL$5:AL$467,'Grid GenerationQueue'!$AX$5:$AX$467,$B272,'Grid GenerationQueue'!$AY$5:$AY$467,$C272,'Grid GenerationQueue'!$BH$5:$BH$467,"Executed")</f>
        <v>0</v>
      </c>
      <c r="Y272">
        <f>SUMIFS('Grid GenerationQueue'!AM$5:AM$467,'Grid GenerationQueue'!$AX$5:$AX$467,$B272,'Grid GenerationQueue'!$AY$5:$AY$467,$C272,'Grid GenerationQueue'!$BH$5:$BH$467,"Executed")</f>
        <v>0</v>
      </c>
      <c r="Z272">
        <f>SUMIFS('Grid GenerationQueue'!AN$5:AN$467,'Grid GenerationQueue'!$AX$5:$AX$467,$B272,'Grid GenerationQueue'!$AY$5:$AY$467,$C272,'Grid GenerationQueue'!$BH$5:$BH$467,"Executed")</f>
        <v>0</v>
      </c>
      <c r="AA272">
        <f>SUMIFS('Grid GenerationQueue'!AO$5:AO$467,'Grid GenerationQueue'!$AX$5:$AX$467,$B272,'Grid GenerationQueue'!$AY$5:$AY$467,$C272,'Grid GenerationQueue'!$BH$5:$BH$467,"Executed")</f>
        <v>0</v>
      </c>
      <c r="AB272">
        <f>SUMIFS('Grid GenerationQueue'!AP$5:AP$467,'Grid GenerationQueue'!$AX$5:$AX$467,$B272,'Grid GenerationQueue'!$AY$5:$AY$467,$C272,'Grid GenerationQueue'!$BH$5:$BH$467,"Executed")</f>
        <v>0</v>
      </c>
      <c r="AD272">
        <f>SUMIFS('Grid GenerationQueue'!AE$5:AE$467,'Grid GenerationQueue'!$AX$5:$AX$467,$B272,'Grid GenerationQueue'!$AY$5:$AY$467,$C272,'Grid GenerationQueue'!$BF$5:$BF$467,"&lt;&gt;"&amp;"")</f>
        <v>818</v>
      </c>
      <c r="AE272">
        <f>SUMIFS('Grid GenerationQueue'!AF$5:AF$467,'Grid GenerationQueue'!$AX$5:$AX$467,$B272,'Grid GenerationQueue'!$AY$5:$AY$467,$C272,'Grid GenerationQueue'!$BF$5:$BF$467,"&lt;&gt;"&amp;"")</f>
        <v>800</v>
      </c>
      <c r="AF272">
        <f>SUMIFS('Grid GenerationQueue'!AG$5:AG$467,'Grid GenerationQueue'!$AX$5:$AX$467,$B272,'Grid GenerationQueue'!$AY$5:$AY$467,$C272,'Grid GenerationQueue'!$BF$5:$BF$467,"&lt;&gt;"&amp;"")</f>
        <v>0</v>
      </c>
      <c r="AG272">
        <f>SUMIFS('Grid GenerationQueue'!AH$5:AH$467,'Grid GenerationQueue'!$AX$5:$AX$467,$B272,'Grid GenerationQueue'!$AY$5:$AY$467,$C272,'Grid GenerationQueue'!$BF$5:$BF$467,"&lt;&gt;"&amp;"")</f>
        <v>0</v>
      </c>
      <c r="AH272">
        <f>SUMIFS('Grid GenerationQueue'!AI$5:AI$467,'Grid GenerationQueue'!$AX$5:$AX$467,$B272,'Grid GenerationQueue'!$AY$5:$AY$467,$C272,'Grid GenerationQueue'!$BF$5:$BF$467,"&lt;&gt;"&amp;"")</f>
        <v>818</v>
      </c>
      <c r="AI272">
        <f>SUMIFS('Grid GenerationQueue'!AJ$5:AJ$467,'Grid GenerationQueue'!$AX$5:$AX$467,$B272,'Grid GenerationQueue'!$AY$5:$AY$467,$C272,'Grid GenerationQueue'!$BF$5:$BF$467,"&lt;&gt;"&amp;"")</f>
        <v>0</v>
      </c>
      <c r="AJ272">
        <f>SUMIFS('Grid GenerationQueue'!AK$5:AK$467,'Grid GenerationQueue'!$AX$5:$AX$467,$B272,'Grid GenerationQueue'!$AY$5:$AY$467,$C272,'Grid GenerationQueue'!$BF$5:$BF$467,"&lt;&gt;"&amp;"")</f>
        <v>0</v>
      </c>
      <c r="AK272">
        <f>SUMIFS('Grid GenerationQueue'!AL$5:AL$467,'Grid GenerationQueue'!$AX$5:$AX$467,$B272,'Grid GenerationQueue'!$AY$5:$AY$467,$C272,'Grid GenerationQueue'!$BF$5:$BF$467,"&lt;&gt;"&amp;"")</f>
        <v>0</v>
      </c>
      <c r="AL272">
        <f>SUMIFS('Grid GenerationQueue'!AM$5:AM$467,'Grid GenerationQueue'!$AX$5:$AX$467,$B272,'Grid GenerationQueue'!$AY$5:$AY$467,$C272,'Grid GenerationQueue'!$BF$5:$BF$467,"&lt;&gt;"&amp;"")</f>
        <v>0</v>
      </c>
      <c r="AM272">
        <f>SUMIFS('Grid GenerationQueue'!AN$5:AN$467,'Grid GenerationQueue'!$AX$5:$AX$467,$B272,'Grid GenerationQueue'!$AY$5:$AY$467,$C272,'Grid GenerationQueue'!$BF$5:$BF$467,"&lt;&gt;"&amp;"")</f>
        <v>0</v>
      </c>
      <c r="AN272">
        <f>SUMIFS('Grid GenerationQueue'!AO$5:AO$467,'Grid GenerationQueue'!$AX$5:$AX$467,$B272,'Grid GenerationQueue'!$AY$5:$AY$467,$C272,'Grid GenerationQueue'!$BF$5:$BF$467,"&lt;&gt;"&amp;"")</f>
        <v>0</v>
      </c>
      <c r="AO272">
        <f>SUMIFS('Grid GenerationQueue'!AP$5:AP$467,'Grid GenerationQueue'!$AX$5:$AX$467,$B272,'Grid GenerationQueue'!$AY$5:$AY$467,$C272,'Grid GenerationQueue'!$BF$5:$BF$467,"&lt;&gt;"&amp;"")</f>
        <v>0</v>
      </c>
      <c r="AQ272">
        <f>SUMIFS('Grid GenerationQueue'!AE$5:AE$467,'Grid GenerationQueue'!$AX$5:$AX$467,$B272,'Grid GenerationQueue'!$AY$5:$AY$467,$C272)</f>
        <v>818</v>
      </c>
      <c r="AR272">
        <f>SUMIFS('Grid GenerationQueue'!AF$5:AF$467,'Grid GenerationQueue'!$AX$5:$AX$467,$B272,'Grid GenerationQueue'!$AY$5:$AY$467,$C272)</f>
        <v>800</v>
      </c>
      <c r="AS272">
        <f>SUMIFS('Grid GenerationQueue'!AG$5:AG$467,'Grid GenerationQueue'!$AX$5:$AX$467,$B272,'Grid GenerationQueue'!$AY$5:$AY$467,$C272)</f>
        <v>0</v>
      </c>
      <c r="AT272">
        <f>SUMIFS('Grid GenerationQueue'!AH$5:AH$467,'Grid GenerationQueue'!$AX$5:$AX$467,$B272,'Grid GenerationQueue'!$AY$5:$AY$467,$C272)</f>
        <v>0</v>
      </c>
      <c r="AU272">
        <f>SUMIFS('Grid GenerationQueue'!AI$5:AI$467,'Grid GenerationQueue'!$AX$5:$AX$467,$B272,'Grid GenerationQueue'!$AY$5:$AY$467,$C272)</f>
        <v>818</v>
      </c>
      <c r="AV272">
        <f>SUMIFS('Grid GenerationQueue'!AJ$5:AJ$467,'Grid GenerationQueue'!$AX$5:$AX$467,$B272,'Grid GenerationQueue'!$AY$5:$AY$467,$C272)</f>
        <v>0</v>
      </c>
      <c r="AW272">
        <f>SUMIFS('Grid GenerationQueue'!AK$5:AK$467,'Grid GenerationQueue'!$AX$5:$AX$467,$B272,'Grid GenerationQueue'!$AY$5:$AY$467,$C272)</f>
        <v>0</v>
      </c>
      <c r="AX272">
        <f>SUMIFS('Grid GenerationQueue'!AL$5:AL$467,'Grid GenerationQueue'!$AX$5:$AX$467,$B272,'Grid GenerationQueue'!$AY$5:$AY$467,$C272)</f>
        <v>0</v>
      </c>
      <c r="AY272">
        <f>SUMIFS('Grid GenerationQueue'!AM$5:AM$467,'Grid GenerationQueue'!$AX$5:$AX$467,$B272,'Grid GenerationQueue'!$AY$5:$AY$467,$C272)</f>
        <v>0</v>
      </c>
      <c r="AZ272">
        <f>SUMIFS('Grid GenerationQueue'!AN$5:AN$467,'Grid GenerationQueue'!$AX$5:$AX$467,$B272,'Grid GenerationQueue'!$AY$5:$AY$467,$C272)</f>
        <v>0</v>
      </c>
      <c r="BA272">
        <f>SUMIFS('Grid GenerationQueue'!AO$5:AO$467,'Grid GenerationQueue'!$AX$5:$AX$467,$B272,'Grid GenerationQueue'!$AY$5:$AY$467,$C272)</f>
        <v>0</v>
      </c>
      <c r="BB272">
        <f>SUMIFS('Grid GenerationQueue'!AP$5:AP$467,'Grid GenerationQueue'!$AX$5:$AX$467,$B272,'Grid GenerationQueue'!$AY$5:$AY$467,$C272)</f>
        <v>0</v>
      </c>
      <c r="BD272">
        <f>SUMIFS('Grid GenerationQueue'!AE$5:AE$467,'Grid GenerationQueue'!$AX$5:$AX$467,$B272,'Grid GenerationQueue'!$AY$5:$AY$467,$C272,'Grid GenerationQueue'!$BH$5:$BH$467,"Executed",'Grid GenerationQueue'!$BB$5:$BB$467,"&lt;"&amp;$BE$3)</f>
        <v>818</v>
      </c>
      <c r="BE272">
        <f>SUMIFS('Grid GenerationQueue'!AF$5:AF$467,'Grid GenerationQueue'!$AX$5:$AX$467,$B272,'Grid GenerationQueue'!$AY$5:$AY$467,$C272,'Grid GenerationQueue'!$BH$5:$BH$467,"Executed",'Grid GenerationQueue'!$BB$5:$BB$467,"&lt;"&amp;$BE$3)</f>
        <v>800</v>
      </c>
      <c r="BF272">
        <f>SUMIFS('Grid GenerationQueue'!AG$5:AG$467,'Grid GenerationQueue'!$AX$5:$AX$467,$B272,'Grid GenerationQueue'!$AY$5:$AY$467,$C272,'Grid GenerationQueue'!$BH$5:$BH$467,"Executed",'Grid GenerationQueue'!$BB$5:$BB$467,"&lt;"&amp;$BE$3)</f>
        <v>0</v>
      </c>
      <c r="BG272">
        <f>SUMIFS('Grid GenerationQueue'!AH$5:AH$467,'Grid GenerationQueue'!$AX$5:$AX$467,$B272,'Grid GenerationQueue'!$AY$5:$AY$467,$C272,'Grid GenerationQueue'!$BH$5:$BH$467,"Executed",'Grid GenerationQueue'!$BB$5:$BB$467,"&lt;"&amp;$BE$3)</f>
        <v>0</v>
      </c>
      <c r="BH272">
        <f>SUMIFS('Grid GenerationQueue'!AI$5:AI$467,'Grid GenerationQueue'!$AX$5:$AX$467,$B272,'Grid GenerationQueue'!$AY$5:$AY$467,$C272,'Grid GenerationQueue'!$BH$5:$BH$467,"Executed",'Grid GenerationQueue'!$BB$5:$BB$467,"&lt;"&amp;$BE$3)</f>
        <v>818</v>
      </c>
      <c r="BI272">
        <f>SUMIFS('Grid GenerationQueue'!AJ$5:AJ$467,'Grid GenerationQueue'!$AX$5:$AX$467,$B272,'Grid GenerationQueue'!$AY$5:$AY$467,$C272,'Grid GenerationQueue'!$BH$5:$BH$467,"Executed",'Grid GenerationQueue'!$BB$5:$BB$467,"&lt;"&amp;$BE$3)</f>
        <v>0</v>
      </c>
      <c r="BJ272">
        <f>SUMIFS('Grid GenerationQueue'!AK$5:AK$467,'Grid GenerationQueue'!$AX$5:$AX$467,$B272,'Grid GenerationQueue'!$AY$5:$AY$467,$C272,'Grid GenerationQueue'!$BH$5:$BH$467,"Executed",'Grid GenerationQueue'!$BB$5:$BB$467,"&lt;"&amp;$BE$3)</f>
        <v>0</v>
      </c>
      <c r="BK272">
        <f>SUMIFS('Grid GenerationQueue'!AL$5:AL$467,'Grid GenerationQueue'!$AX$5:$AX$467,$B272,'Grid GenerationQueue'!$AY$5:$AY$467,$C272,'Grid GenerationQueue'!$BH$5:$BH$467,"Executed",'Grid GenerationQueue'!$BB$5:$BB$467,"&lt;"&amp;$BE$3)</f>
        <v>0</v>
      </c>
      <c r="BL272">
        <f>SUMIFS('Grid GenerationQueue'!AM$5:AM$467,'Grid GenerationQueue'!$AX$5:$AX$467,$B272,'Grid GenerationQueue'!$AY$5:$AY$467,$C272,'Grid GenerationQueue'!$BH$5:$BH$467,"Executed",'Grid GenerationQueue'!$BB$5:$BB$467,"&lt;"&amp;$BE$3)</f>
        <v>0</v>
      </c>
      <c r="BM272">
        <f>SUMIFS('Grid GenerationQueue'!AN$5:AN$467,'Grid GenerationQueue'!$AX$5:$AX$467,$B272,'Grid GenerationQueue'!$AY$5:$AY$467,$C272,'Grid GenerationQueue'!$BH$5:$BH$467,"Executed",'Grid GenerationQueue'!$BB$5:$BB$467,"&lt;"&amp;$BE$3)</f>
        <v>0</v>
      </c>
      <c r="BN272">
        <f>SUMIFS('Grid GenerationQueue'!AO$5:AO$467,'Grid GenerationQueue'!$AX$5:$AX$467,$B272,'Grid GenerationQueue'!$AY$5:$AY$467,$C272,'Grid GenerationQueue'!$BH$5:$BH$467,"Executed",'Grid GenerationQueue'!$BB$5:$BB$467,"&lt;"&amp;$BE$3)</f>
        <v>0</v>
      </c>
      <c r="BO272">
        <f>SUMIFS('Grid GenerationQueue'!AP$5:AP$467,'Grid GenerationQueue'!$AX$5:$AX$467,$B272,'Grid GenerationQueue'!$AY$5:$AY$467,$C272,'Grid GenerationQueue'!$BH$5:$BH$467,"Executed",'Grid GenerationQueue'!$BB$5:$BB$467,"&lt;"&amp;$BE$3)</f>
        <v>0</v>
      </c>
      <c r="BQ272">
        <f>SUMIFS('Grid GenerationQueue'!AE$5:AE$467,'Grid GenerationQueue'!$AX$5:$AX$467,$B272,'Grid GenerationQueue'!$AY$5:$AY$467,$C272,'Grid GenerationQueue'!$BF$5:$BF$467,"&lt;&gt;"&amp;"",'Grid GenerationQueue'!$BB$5:$BB$467,"&lt;"&amp;$BE$3)</f>
        <v>818</v>
      </c>
      <c r="BR272">
        <f>SUMIFS('Grid GenerationQueue'!AF$5:AF$467,'Grid GenerationQueue'!$AX$5:$AX$467,$B272,'Grid GenerationQueue'!$AY$5:$AY$467,$C272,'Grid GenerationQueue'!$BF$5:$BF$467,"&lt;&gt;"&amp;"",'Grid GenerationQueue'!$BB$5:$BB$467,"&lt;"&amp;$BE$3)</f>
        <v>800</v>
      </c>
      <c r="BS272">
        <f>SUMIFS('Grid GenerationQueue'!AG$5:AG$467,'Grid GenerationQueue'!$AX$5:$AX$467,$B272,'Grid GenerationQueue'!$AY$5:$AY$467,$C272,'Grid GenerationQueue'!$BF$5:$BF$467,"&lt;&gt;"&amp;"",'Grid GenerationQueue'!$BB$5:$BB$467,"&lt;"&amp;$BE$3)</f>
        <v>0</v>
      </c>
      <c r="BT272">
        <f>SUMIFS('Grid GenerationQueue'!AH$5:AH$467,'Grid GenerationQueue'!$AX$5:$AX$467,$B272,'Grid GenerationQueue'!$AY$5:$AY$467,$C272,'Grid GenerationQueue'!$BF$5:$BF$467,"&lt;&gt;"&amp;"",'Grid GenerationQueue'!$BB$5:$BB$467,"&lt;"&amp;$BE$3)</f>
        <v>0</v>
      </c>
      <c r="BU272">
        <f>SUMIFS('Grid GenerationQueue'!AI$5:AI$467,'Grid GenerationQueue'!$AX$5:$AX$467,$B272,'Grid GenerationQueue'!$AY$5:$AY$467,$C272,'Grid GenerationQueue'!$BF$5:$BF$467,"&lt;&gt;"&amp;"",'Grid GenerationQueue'!$BB$5:$BB$467,"&lt;"&amp;$BE$3)</f>
        <v>818</v>
      </c>
      <c r="BV272">
        <f>SUMIFS('Grid GenerationQueue'!AJ$5:AJ$467,'Grid GenerationQueue'!$AX$5:$AX$467,$B272,'Grid GenerationQueue'!$AY$5:$AY$467,$C272,'Grid GenerationQueue'!$BF$5:$BF$467,"&lt;&gt;"&amp;"",'Grid GenerationQueue'!$BB$5:$BB$467,"&lt;"&amp;$BE$3)</f>
        <v>0</v>
      </c>
      <c r="BW272">
        <f>SUMIFS('Grid GenerationQueue'!AK$5:AK$467,'Grid GenerationQueue'!$AX$5:$AX$467,$B272,'Grid GenerationQueue'!$AY$5:$AY$467,$C272,'Grid GenerationQueue'!$BF$5:$BF$467,"&lt;&gt;"&amp;"",'Grid GenerationQueue'!$BB$5:$BB$467,"&lt;"&amp;$BE$3)</f>
        <v>0</v>
      </c>
      <c r="BX272">
        <f>SUMIFS('Grid GenerationQueue'!AL$5:AL$467,'Grid GenerationQueue'!$AX$5:$AX$467,$B272,'Grid GenerationQueue'!$AY$5:$AY$467,$C272,'Grid GenerationQueue'!$BF$5:$BF$467,"&lt;&gt;"&amp;"",'Grid GenerationQueue'!$BB$5:$BB$467,"&lt;"&amp;$BE$3)</f>
        <v>0</v>
      </c>
      <c r="BY272">
        <f>SUMIFS('Grid GenerationQueue'!AM$5:AM$467,'Grid GenerationQueue'!$AX$5:$AX$467,$B272,'Grid GenerationQueue'!$AY$5:$AY$467,$C272,'Grid GenerationQueue'!$BF$5:$BF$467,"&lt;&gt;"&amp;"",'Grid GenerationQueue'!$BB$5:$BB$467,"&lt;"&amp;$BE$3)</f>
        <v>0</v>
      </c>
      <c r="BZ272">
        <f>SUMIFS('Grid GenerationQueue'!AN$5:AN$467,'Grid GenerationQueue'!$AX$5:$AX$467,$B272,'Grid GenerationQueue'!$AY$5:$AY$467,$C272,'Grid GenerationQueue'!$BF$5:$BF$467,"&lt;&gt;"&amp;"",'Grid GenerationQueue'!$BB$5:$BB$467,"&lt;"&amp;$BE$3)</f>
        <v>0</v>
      </c>
      <c r="CA272">
        <f>SUMIFS('Grid GenerationQueue'!AO$5:AO$467,'Grid GenerationQueue'!$AX$5:$AX$467,$B272,'Grid GenerationQueue'!$AY$5:$AY$467,$C272,'Grid GenerationQueue'!$BF$5:$BF$467,"&lt;&gt;"&amp;"",'Grid GenerationQueue'!$BB$5:$BB$467,"&lt;"&amp;$BE$3)</f>
        <v>0</v>
      </c>
      <c r="CB272">
        <f>SUMIFS('Grid GenerationQueue'!AP$5:AP$467,'Grid GenerationQueue'!$AX$5:$AX$467,$B272,'Grid GenerationQueue'!$AY$5:$AY$467,$C272,'Grid GenerationQueue'!$BF$5:$BF$467,"&lt;&gt;"&amp;"",'Grid GenerationQueue'!$BB$5:$BB$467,"&lt;"&amp;$BE$3)</f>
        <v>0</v>
      </c>
      <c r="CD272">
        <f>SUMIFS('Grid GenerationQueue'!AE$5:AE$467,'Grid GenerationQueue'!$AX$5:$AX$467,$B272,'Grid GenerationQueue'!$AY$5:$AY$467,$C272,'Grid GenerationQueue'!$BB$5:$BB$467,"&lt;"&amp;$BE$3)</f>
        <v>818</v>
      </c>
      <c r="CE272">
        <f>SUMIFS('Grid GenerationQueue'!AF$5:AF$467,'Grid GenerationQueue'!$AX$5:$AX$467,$B272,'Grid GenerationQueue'!$AY$5:$AY$467,$C272,'Grid GenerationQueue'!$BB$5:$BB$467,"&lt;"&amp;$BE$3)</f>
        <v>800</v>
      </c>
      <c r="CF272">
        <f>SUMIFS('Grid GenerationQueue'!AG$5:AG$467,'Grid GenerationQueue'!$AX$5:$AX$467,$B272,'Grid GenerationQueue'!$AY$5:$AY$467,$C272,'Grid GenerationQueue'!$BB$5:$BB$467,"&lt;"&amp;$BE$3)</f>
        <v>0</v>
      </c>
      <c r="CG272">
        <f>SUMIFS('Grid GenerationQueue'!AH$5:AH$467,'Grid GenerationQueue'!$AX$5:$AX$467,$B272,'Grid GenerationQueue'!$AY$5:$AY$467,$C272,'Grid GenerationQueue'!$BB$5:$BB$467,"&lt;"&amp;$BE$3)</f>
        <v>0</v>
      </c>
      <c r="CH272">
        <f>SUMIFS('Grid GenerationQueue'!AI$5:AI$467,'Grid GenerationQueue'!$AX$5:$AX$467,$B272,'Grid GenerationQueue'!$AY$5:$AY$467,$C272,'Grid GenerationQueue'!$BB$5:$BB$467,"&lt;"&amp;$BE$3)</f>
        <v>818</v>
      </c>
      <c r="CI272">
        <f>SUMIFS('Grid GenerationQueue'!AJ$5:AJ$467,'Grid GenerationQueue'!$AX$5:$AX$467,$B272,'Grid GenerationQueue'!$AY$5:$AY$467,$C272,'Grid GenerationQueue'!$BB$5:$BB$467,"&lt;"&amp;$BE$3)</f>
        <v>0</v>
      </c>
      <c r="CJ272">
        <f>SUMIFS('Grid GenerationQueue'!AK$5:AK$467,'Grid GenerationQueue'!$AX$5:$AX$467,$B272,'Grid GenerationQueue'!$AY$5:$AY$467,$C272,'Grid GenerationQueue'!$BB$5:$BB$467,"&lt;"&amp;$BE$3)</f>
        <v>0</v>
      </c>
      <c r="CK272">
        <f>SUMIFS('Grid GenerationQueue'!AL$5:AL$467,'Grid GenerationQueue'!$AX$5:$AX$467,$B272,'Grid GenerationQueue'!$AY$5:$AY$467,$C272,'Grid GenerationQueue'!$BB$5:$BB$467,"&lt;"&amp;$BE$3)</f>
        <v>0</v>
      </c>
      <c r="CL272">
        <f>SUMIFS('Grid GenerationQueue'!AM$5:AM$467,'Grid GenerationQueue'!$AX$5:$AX$467,$B272,'Grid GenerationQueue'!$AY$5:$AY$467,$C272,'Grid GenerationQueue'!$BB$5:$BB$467,"&lt;"&amp;$BE$3)</f>
        <v>0</v>
      </c>
      <c r="CM272">
        <f>SUMIFS('Grid GenerationQueue'!AN$5:AN$467,'Grid GenerationQueue'!$AX$5:$AX$467,$B272,'Grid GenerationQueue'!$AY$5:$AY$467,$C272,'Grid GenerationQueue'!$BB$5:$BB$467,"&lt;"&amp;$BE$3)</f>
        <v>0</v>
      </c>
      <c r="CN272">
        <f>SUMIFS('Grid GenerationQueue'!AO$5:AO$467,'Grid GenerationQueue'!$AX$5:$AX$467,$B272,'Grid GenerationQueue'!$AY$5:$AY$467,$C272,'Grid GenerationQueue'!$BB$5:$BB$467,"&lt;"&amp;$BE$3)</f>
        <v>0</v>
      </c>
      <c r="CO272">
        <f>SUMIFS('Grid GenerationQueue'!AP$5:AP$467,'Grid GenerationQueue'!$AX$5:$AX$467,$B272,'Grid GenerationQueue'!$AY$5:$AY$467,$C272,'Grid GenerationQueue'!$BB$5:$BB$467,"&lt;"&amp;$BE$3)</f>
        <v>0</v>
      </c>
    </row>
    <row r="273" spans="1:93" x14ac:dyDescent="0.35">
      <c r="A273" t="s">
        <v>4644</v>
      </c>
      <c r="B273" t="s">
        <v>796</v>
      </c>
      <c r="C273">
        <v>230</v>
      </c>
      <c r="D273">
        <f>SUMIFS('Grid GenerationQueue'!AE$5:AE$467,'Grid GenerationQueue'!$AX$5:$AX$467,$B273,'Grid GenerationQueue'!$AY$5:$AY$467,$C273,'Grid GenerationQueue'!$BI$5:$BI$467,"&lt;4")</f>
        <v>0</v>
      </c>
      <c r="E273">
        <f>SUMIFS('Grid GenerationQueue'!AF$5:AF$467,'Grid GenerationQueue'!$AX$5:$AX$467,$B273,'Grid GenerationQueue'!$AY$5:$AY$467,$C273,'Grid GenerationQueue'!$BI$5:$BI$467,"&lt;4")</f>
        <v>0</v>
      </c>
      <c r="F273">
        <f>SUMIFS('Grid GenerationQueue'!AG$5:AG$467,'Grid GenerationQueue'!$AX$5:$AX$467,$B273,'Grid GenerationQueue'!$AY$5:$AY$467,$C273,'Grid GenerationQueue'!$BI$5:$BI$467,"&lt;4")</f>
        <v>0</v>
      </c>
      <c r="G273">
        <f>SUMIFS('Grid GenerationQueue'!AH$5:AH$467,'Grid GenerationQueue'!$AX$5:$AX$467,$B273,'Grid GenerationQueue'!$AY$5:$AY$467,$C273,'Grid GenerationQueue'!$BI$5:$BI$467,"&lt;4")</f>
        <v>0</v>
      </c>
      <c r="H273">
        <f>SUMIFS('Grid GenerationQueue'!AI$5:AI$467,'Grid GenerationQueue'!$AX$5:$AX$467,$B273,'Grid GenerationQueue'!$AY$5:$AY$467,$C273,'Grid GenerationQueue'!$BI$5:$BI$467,"&lt;4")</f>
        <v>0</v>
      </c>
      <c r="I273">
        <f>SUMIFS('Grid GenerationQueue'!AJ$5:AJ$467,'Grid GenerationQueue'!$AX$5:$AX$467,$B273,'Grid GenerationQueue'!$AY$5:$AY$467,$C273,'Grid GenerationQueue'!$BI$5:$BI$467,"&lt;4")</f>
        <v>0</v>
      </c>
      <c r="J273">
        <f>SUMIFS('Grid GenerationQueue'!AK$5:AK$467,'Grid GenerationQueue'!$AX$5:$AX$467,$B273,'Grid GenerationQueue'!$AY$5:$AY$467,$C273,'Grid GenerationQueue'!$BI$5:$BI$467,"&lt;4")</f>
        <v>0</v>
      </c>
      <c r="K273">
        <f>SUMIFS('Grid GenerationQueue'!AL$5:AL$467,'Grid GenerationQueue'!$AX$5:$AX$467,$B273,'Grid GenerationQueue'!$AY$5:$AY$467,$C273,'Grid GenerationQueue'!$BI$5:$BI$467,"&lt;4")</f>
        <v>0</v>
      </c>
      <c r="L273">
        <f>SUMIFS('Grid GenerationQueue'!AM$5:AM$467,'Grid GenerationQueue'!$AX$5:$AX$467,$B273,'Grid GenerationQueue'!$AY$5:$AY$467,$C273,'Grid GenerationQueue'!$BI$5:$BI$467,"&lt;4")</f>
        <v>0</v>
      </c>
      <c r="M273">
        <f>SUMIFS('Grid GenerationQueue'!AN$5:AN$467,'Grid GenerationQueue'!$AX$5:$AX$467,$B273,'Grid GenerationQueue'!$AY$5:$AY$467,$C273,'Grid GenerationQueue'!$BI$5:$BI$467,"&lt;4")</f>
        <v>0</v>
      </c>
      <c r="N273">
        <f>SUMIFS('Grid GenerationQueue'!AO$5:AO$467,'Grid GenerationQueue'!$AX$5:$AX$467,$B273,'Grid GenerationQueue'!$AY$5:$AY$467,$C273,'Grid GenerationQueue'!$BI$5:$BI$467,"&lt;4")</f>
        <v>0</v>
      </c>
      <c r="O273">
        <f>SUMIFS('Grid GenerationQueue'!AP$5:AP$467,'Grid GenerationQueue'!$AX$5:$AX$467,$B273,'Grid GenerationQueue'!$AY$5:$AY$467,$C273,'Grid GenerationQueue'!$BI$5:$BI$467,"&lt;4")</f>
        <v>0</v>
      </c>
      <c r="Q273">
        <f>SUMIFS('Grid GenerationQueue'!AE$5:AE$467,'Grid GenerationQueue'!$AX$5:$AX$467,$B273,'Grid GenerationQueue'!$AY$5:$AY$467,$C273,'Grid GenerationQueue'!$BH$5:$BH$467,"Executed")</f>
        <v>0</v>
      </c>
      <c r="R273">
        <f>SUMIFS('Grid GenerationQueue'!AF$5:AF$467,'Grid GenerationQueue'!$AX$5:$AX$467,$B273,'Grid GenerationQueue'!$AY$5:$AY$467,$C273,'Grid GenerationQueue'!$BH$5:$BH$467,"Executed")</f>
        <v>0</v>
      </c>
      <c r="S273">
        <f>SUMIFS('Grid GenerationQueue'!AG$5:AG$467,'Grid GenerationQueue'!$AX$5:$AX$467,$B273,'Grid GenerationQueue'!$AY$5:$AY$467,$C273,'Grid GenerationQueue'!$BH$5:$BH$467,"Executed")</f>
        <v>0</v>
      </c>
      <c r="T273">
        <f>SUMIFS('Grid GenerationQueue'!AH$5:AH$467,'Grid GenerationQueue'!$AX$5:$AX$467,$B273,'Grid GenerationQueue'!$AY$5:$AY$467,$C273,'Grid GenerationQueue'!$BH$5:$BH$467,"Executed")</f>
        <v>0</v>
      </c>
      <c r="U273">
        <f>SUMIFS('Grid GenerationQueue'!AI$5:AI$467,'Grid GenerationQueue'!$AX$5:$AX$467,$B273,'Grid GenerationQueue'!$AY$5:$AY$467,$C273,'Grid GenerationQueue'!$BH$5:$BH$467,"Executed")</f>
        <v>0</v>
      </c>
      <c r="V273">
        <f>SUMIFS('Grid GenerationQueue'!AJ$5:AJ$467,'Grid GenerationQueue'!$AX$5:$AX$467,$B273,'Grid GenerationQueue'!$AY$5:$AY$467,$C273,'Grid GenerationQueue'!$BH$5:$BH$467,"Executed")</f>
        <v>0</v>
      </c>
      <c r="W273">
        <f>SUMIFS('Grid GenerationQueue'!AK$5:AK$467,'Grid GenerationQueue'!$AX$5:$AX$467,$B273,'Grid GenerationQueue'!$AY$5:$AY$467,$C273,'Grid GenerationQueue'!$BH$5:$BH$467,"Executed")</f>
        <v>0</v>
      </c>
      <c r="X273">
        <f>SUMIFS('Grid GenerationQueue'!AL$5:AL$467,'Grid GenerationQueue'!$AX$5:$AX$467,$B273,'Grid GenerationQueue'!$AY$5:$AY$467,$C273,'Grid GenerationQueue'!$BH$5:$BH$467,"Executed")</f>
        <v>0</v>
      </c>
      <c r="Y273">
        <f>SUMIFS('Grid GenerationQueue'!AM$5:AM$467,'Grid GenerationQueue'!$AX$5:$AX$467,$B273,'Grid GenerationQueue'!$AY$5:$AY$467,$C273,'Grid GenerationQueue'!$BH$5:$BH$467,"Executed")</f>
        <v>0</v>
      </c>
      <c r="Z273">
        <f>SUMIFS('Grid GenerationQueue'!AN$5:AN$467,'Grid GenerationQueue'!$AX$5:$AX$467,$B273,'Grid GenerationQueue'!$AY$5:$AY$467,$C273,'Grid GenerationQueue'!$BH$5:$BH$467,"Executed")</f>
        <v>0</v>
      </c>
      <c r="AA273">
        <f>SUMIFS('Grid GenerationQueue'!AO$5:AO$467,'Grid GenerationQueue'!$AX$5:$AX$467,$B273,'Grid GenerationQueue'!$AY$5:$AY$467,$C273,'Grid GenerationQueue'!$BH$5:$BH$467,"Executed")</f>
        <v>0</v>
      </c>
      <c r="AB273">
        <f>SUMIFS('Grid GenerationQueue'!AP$5:AP$467,'Grid GenerationQueue'!$AX$5:$AX$467,$B273,'Grid GenerationQueue'!$AY$5:$AY$467,$C273,'Grid GenerationQueue'!$BH$5:$BH$467,"Executed")</f>
        <v>0</v>
      </c>
      <c r="AD273">
        <f>SUMIFS('Grid GenerationQueue'!AE$5:AE$467,'Grid GenerationQueue'!$AX$5:$AX$467,$B273,'Grid GenerationQueue'!$AY$5:$AY$467,$C273,'Grid GenerationQueue'!$BF$5:$BF$467,"&lt;&gt;"&amp;"")</f>
        <v>0</v>
      </c>
      <c r="AE273">
        <f>SUMIFS('Grid GenerationQueue'!AF$5:AF$467,'Grid GenerationQueue'!$AX$5:$AX$467,$B273,'Grid GenerationQueue'!$AY$5:$AY$467,$C273,'Grid GenerationQueue'!$BF$5:$BF$467,"&lt;&gt;"&amp;"")</f>
        <v>0</v>
      </c>
      <c r="AF273">
        <f>SUMIFS('Grid GenerationQueue'!AG$5:AG$467,'Grid GenerationQueue'!$AX$5:$AX$467,$B273,'Grid GenerationQueue'!$AY$5:$AY$467,$C273,'Grid GenerationQueue'!$BF$5:$BF$467,"&lt;&gt;"&amp;"")</f>
        <v>0</v>
      </c>
      <c r="AG273">
        <f>SUMIFS('Grid GenerationQueue'!AH$5:AH$467,'Grid GenerationQueue'!$AX$5:$AX$467,$B273,'Grid GenerationQueue'!$AY$5:$AY$467,$C273,'Grid GenerationQueue'!$BF$5:$BF$467,"&lt;&gt;"&amp;"")</f>
        <v>0</v>
      </c>
      <c r="AH273">
        <f>SUMIFS('Grid GenerationQueue'!AI$5:AI$467,'Grid GenerationQueue'!$AX$5:$AX$467,$B273,'Grid GenerationQueue'!$AY$5:$AY$467,$C273,'Grid GenerationQueue'!$BF$5:$BF$467,"&lt;&gt;"&amp;"")</f>
        <v>0</v>
      </c>
      <c r="AI273">
        <f>SUMIFS('Grid GenerationQueue'!AJ$5:AJ$467,'Grid GenerationQueue'!$AX$5:$AX$467,$B273,'Grid GenerationQueue'!$AY$5:$AY$467,$C273,'Grid GenerationQueue'!$BF$5:$BF$467,"&lt;&gt;"&amp;"")</f>
        <v>0</v>
      </c>
      <c r="AJ273">
        <f>SUMIFS('Grid GenerationQueue'!AK$5:AK$467,'Grid GenerationQueue'!$AX$5:$AX$467,$B273,'Grid GenerationQueue'!$AY$5:$AY$467,$C273,'Grid GenerationQueue'!$BF$5:$BF$467,"&lt;&gt;"&amp;"")</f>
        <v>0</v>
      </c>
      <c r="AK273">
        <f>SUMIFS('Grid GenerationQueue'!AL$5:AL$467,'Grid GenerationQueue'!$AX$5:$AX$467,$B273,'Grid GenerationQueue'!$AY$5:$AY$467,$C273,'Grid GenerationQueue'!$BF$5:$BF$467,"&lt;&gt;"&amp;"")</f>
        <v>0</v>
      </c>
      <c r="AL273">
        <f>SUMIFS('Grid GenerationQueue'!AM$5:AM$467,'Grid GenerationQueue'!$AX$5:$AX$467,$B273,'Grid GenerationQueue'!$AY$5:$AY$467,$C273,'Grid GenerationQueue'!$BF$5:$BF$467,"&lt;&gt;"&amp;"")</f>
        <v>0</v>
      </c>
      <c r="AM273">
        <f>SUMIFS('Grid GenerationQueue'!AN$5:AN$467,'Grid GenerationQueue'!$AX$5:$AX$467,$B273,'Grid GenerationQueue'!$AY$5:$AY$467,$C273,'Grid GenerationQueue'!$BF$5:$BF$467,"&lt;&gt;"&amp;"")</f>
        <v>0</v>
      </c>
      <c r="AN273">
        <f>SUMIFS('Grid GenerationQueue'!AO$5:AO$467,'Grid GenerationQueue'!$AX$5:$AX$467,$B273,'Grid GenerationQueue'!$AY$5:$AY$467,$C273,'Grid GenerationQueue'!$BF$5:$BF$467,"&lt;&gt;"&amp;"")</f>
        <v>0</v>
      </c>
      <c r="AO273">
        <f>SUMIFS('Grid GenerationQueue'!AP$5:AP$467,'Grid GenerationQueue'!$AX$5:$AX$467,$B273,'Grid GenerationQueue'!$AY$5:$AY$467,$C273,'Grid GenerationQueue'!$BF$5:$BF$467,"&lt;&gt;"&amp;"")</f>
        <v>0</v>
      </c>
      <c r="AQ273">
        <f>SUMIFS('Grid GenerationQueue'!AE$5:AE$467,'Grid GenerationQueue'!$AX$5:$AX$467,$B273,'Grid GenerationQueue'!$AY$5:$AY$467,$C273)</f>
        <v>0</v>
      </c>
      <c r="AR273">
        <f>SUMIFS('Grid GenerationQueue'!AF$5:AF$467,'Grid GenerationQueue'!$AX$5:$AX$467,$B273,'Grid GenerationQueue'!$AY$5:$AY$467,$C273)</f>
        <v>0</v>
      </c>
      <c r="AS273">
        <f>SUMIFS('Grid GenerationQueue'!AG$5:AG$467,'Grid GenerationQueue'!$AX$5:$AX$467,$B273,'Grid GenerationQueue'!$AY$5:$AY$467,$C273)</f>
        <v>0</v>
      </c>
      <c r="AT273">
        <f>SUMIFS('Grid GenerationQueue'!AH$5:AH$467,'Grid GenerationQueue'!$AX$5:$AX$467,$B273,'Grid GenerationQueue'!$AY$5:$AY$467,$C273)</f>
        <v>0</v>
      </c>
      <c r="AU273">
        <f>SUMIFS('Grid GenerationQueue'!AI$5:AI$467,'Grid GenerationQueue'!$AX$5:$AX$467,$B273,'Grid GenerationQueue'!$AY$5:$AY$467,$C273)</f>
        <v>0</v>
      </c>
      <c r="AV273">
        <f>SUMIFS('Grid GenerationQueue'!AJ$5:AJ$467,'Grid GenerationQueue'!$AX$5:$AX$467,$B273,'Grid GenerationQueue'!$AY$5:$AY$467,$C273)</f>
        <v>0</v>
      </c>
      <c r="AW273">
        <f>SUMIFS('Grid GenerationQueue'!AK$5:AK$467,'Grid GenerationQueue'!$AX$5:$AX$467,$B273,'Grid GenerationQueue'!$AY$5:$AY$467,$C273)</f>
        <v>0</v>
      </c>
      <c r="AX273">
        <f>SUMIFS('Grid GenerationQueue'!AL$5:AL$467,'Grid GenerationQueue'!$AX$5:$AX$467,$B273,'Grid GenerationQueue'!$AY$5:$AY$467,$C273)</f>
        <v>0</v>
      </c>
      <c r="AY273">
        <f>SUMIFS('Grid GenerationQueue'!AM$5:AM$467,'Grid GenerationQueue'!$AX$5:$AX$467,$B273,'Grid GenerationQueue'!$AY$5:$AY$467,$C273)</f>
        <v>0</v>
      </c>
      <c r="AZ273">
        <f>SUMIFS('Grid GenerationQueue'!AN$5:AN$467,'Grid GenerationQueue'!$AX$5:$AX$467,$B273,'Grid GenerationQueue'!$AY$5:$AY$467,$C273)</f>
        <v>0</v>
      </c>
      <c r="BA273">
        <f>SUMIFS('Grid GenerationQueue'!AO$5:AO$467,'Grid GenerationQueue'!$AX$5:$AX$467,$B273,'Grid GenerationQueue'!$AY$5:$AY$467,$C273)</f>
        <v>0</v>
      </c>
      <c r="BB273">
        <f>SUMIFS('Grid GenerationQueue'!AP$5:AP$467,'Grid GenerationQueue'!$AX$5:$AX$467,$B273,'Grid GenerationQueue'!$AY$5:$AY$467,$C273)</f>
        <v>0</v>
      </c>
      <c r="BD273">
        <f>SUMIFS('Grid GenerationQueue'!AE$5:AE$467,'Grid GenerationQueue'!$AX$5:$AX$467,$B273,'Grid GenerationQueue'!$AY$5:$AY$467,$C273,'Grid GenerationQueue'!$BH$5:$BH$467,"Executed",'Grid GenerationQueue'!$BB$5:$BB$467,"&lt;"&amp;$BE$3)</f>
        <v>0</v>
      </c>
      <c r="BE273">
        <f>SUMIFS('Grid GenerationQueue'!AF$5:AF$467,'Grid GenerationQueue'!$AX$5:$AX$467,$B273,'Grid GenerationQueue'!$AY$5:$AY$467,$C273,'Grid GenerationQueue'!$BH$5:$BH$467,"Executed",'Grid GenerationQueue'!$BB$5:$BB$467,"&lt;"&amp;$BE$3)</f>
        <v>0</v>
      </c>
      <c r="BF273">
        <f>SUMIFS('Grid GenerationQueue'!AG$5:AG$467,'Grid GenerationQueue'!$AX$5:$AX$467,$B273,'Grid GenerationQueue'!$AY$5:$AY$467,$C273,'Grid GenerationQueue'!$BH$5:$BH$467,"Executed",'Grid GenerationQueue'!$BB$5:$BB$467,"&lt;"&amp;$BE$3)</f>
        <v>0</v>
      </c>
      <c r="BG273">
        <f>SUMIFS('Grid GenerationQueue'!AH$5:AH$467,'Grid GenerationQueue'!$AX$5:$AX$467,$B273,'Grid GenerationQueue'!$AY$5:$AY$467,$C273,'Grid GenerationQueue'!$BH$5:$BH$467,"Executed",'Grid GenerationQueue'!$BB$5:$BB$467,"&lt;"&amp;$BE$3)</f>
        <v>0</v>
      </c>
      <c r="BH273">
        <f>SUMIFS('Grid GenerationQueue'!AI$5:AI$467,'Grid GenerationQueue'!$AX$5:$AX$467,$B273,'Grid GenerationQueue'!$AY$5:$AY$467,$C273,'Grid GenerationQueue'!$BH$5:$BH$467,"Executed",'Grid GenerationQueue'!$BB$5:$BB$467,"&lt;"&amp;$BE$3)</f>
        <v>0</v>
      </c>
      <c r="BI273">
        <f>SUMIFS('Grid GenerationQueue'!AJ$5:AJ$467,'Grid GenerationQueue'!$AX$5:$AX$467,$B273,'Grid GenerationQueue'!$AY$5:$AY$467,$C273,'Grid GenerationQueue'!$BH$5:$BH$467,"Executed",'Grid GenerationQueue'!$BB$5:$BB$467,"&lt;"&amp;$BE$3)</f>
        <v>0</v>
      </c>
      <c r="BJ273">
        <f>SUMIFS('Grid GenerationQueue'!AK$5:AK$467,'Grid GenerationQueue'!$AX$5:$AX$467,$B273,'Grid GenerationQueue'!$AY$5:$AY$467,$C273,'Grid GenerationQueue'!$BH$5:$BH$467,"Executed",'Grid GenerationQueue'!$BB$5:$BB$467,"&lt;"&amp;$BE$3)</f>
        <v>0</v>
      </c>
      <c r="BK273">
        <f>SUMIFS('Grid GenerationQueue'!AL$5:AL$467,'Grid GenerationQueue'!$AX$5:$AX$467,$B273,'Grid GenerationQueue'!$AY$5:$AY$467,$C273,'Grid GenerationQueue'!$BH$5:$BH$467,"Executed",'Grid GenerationQueue'!$BB$5:$BB$467,"&lt;"&amp;$BE$3)</f>
        <v>0</v>
      </c>
      <c r="BL273">
        <f>SUMIFS('Grid GenerationQueue'!AM$5:AM$467,'Grid GenerationQueue'!$AX$5:$AX$467,$B273,'Grid GenerationQueue'!$AY$5:$AY$467,$C273,'Grid GenerationQueue'!$BH$5:$BH$467,"Executed",'Grid GenerationQueue'!$BB$5:$BB$467,"&lt;"&amp;$BE$3)</f>
        <v>0</v>
      </c>
      <c r="BM273">
        <f>SUMIFS('Grid GenerationQueue'!AN$5:AN$467,'Grid GenerationQueue'!$AX$5:$AX$467,$B273,'Grid GenerationQueue'!$AY$5:$AY$467,$C273,'Grid GenerationQueue'!$BH$5:$BH$467,"Executed",'Grid GenerationQueue'!$BB$5:$BB$467,"&lt;"&amp;$BE$3)</f>
        <v>0</v>
      </c>
      <c r="BN273">
        <f>SUMIFS('Grid GenerationQueue'!AO$5:AO$467,'Grid GenerationQueue'!$AX$5:$AX$467,$B273,'Grid GenerationQueue'!$AY$5:$AY$467,$C273,'Grid GenerationQueue'!$BH$5:$BH$467,"Executed",'Grid GenerationQueue'!$BB$5:$BB$467,"&lt;"&amp;$BE$3)</f>
        <v>0</v>
      </c>
      <c r="BO273">
        <f>SUMIFS('Grid GenerationQueue'!AP$5:AP$467,'Grid GenerationQueue'!$AX$5:$AX$467,$B273,'Grid GenerationQueue'!$AY$5:$AY$467,$C273,'Grid GenerationQueue'!$BH$5:$BH$467,"Executed",'Grid GenerationQueue'!$BB$5:$BB$467,"&lt;"&amp;$BE$3)</f>
        <v>0</v>
      </c>
      <c r="BQ273">
        <f>SUMIFS('Grid GenerationQueue'!AE$5:AE$467,'Grid GenerationQueue'!$AX$5:$AX$467,$B273,'Grid GenerationQueue'!$AY$5:$AY$467,$C273,'Grid GenerationQueue'!$BF$5:$BF$467,"&lt;&gt;"&amp;"",'Grid GenerationQueue'!$BB$5:$BB$467,"&lt;"&amp;$BE$3)</f>
        <v>0</v>
      </c>
      <c r="BR273">
        <f>SUMIFS('Grid GenerationQueue'!AF$5:AF$467,'Grid GenerationQueue'!$AX$5:$AX$467,$B273,'Grid GenerationQueue'!$AY$5:$AY$467,$C273,'Grid GenerationQueue'!$BF$5:$BF$467,"&lt;&gt;"&amp;"",'Grid GenerationQueue'!$BB$5:$BB$467,"&lt;"&amp;$BE$3)</f>
        <v>0</v>
      </c>
      <c r="BS273">
        <f>SUMIFS('Grid GenerationQueue'!AG$5:AG$467,'Grid GenerationQueue'!$AX$5:$AX$467,$B273,'Grid GenerationQueue'!$AY$5:$AY$467,$C273,'Grid GenerationQueue'!$BF$5:$BF$467,"&lt;&gt;"&amp;"",'Grid GenerationQueue'!$BB$5:$BB$467,"&lt;"&amp;$BE$3)</f>
        <v>0</v>
      </c>
      <c r="BT273">
        <f>SUMIFS('Grid GenerationQueue'!AH$5:AH$467,'Grid GenerationQueue'!$AX$5:$AX$467,$B273,'Grid GenerationQueue'!$AY$5:$AY$467,$C273,'Grid GenerationQueue'!$BF$5:$BF$467,"&lt;&gt;"&amp;"",'Grid GenerationQueue'!$BB$5:$BB$467,"&lt;"&amp;$BE$3)</f>
        <v>0</v>
      </c>
      <c r="BU273">
        <f>SUMIFS('Grid GenerationQueue'!AI$5:AI$467,'Grid GenerationQueue'!$AX$5:$AX$467,$B273,'Grid GenerationQueue'!$AY$5:$AY$467,$C273,'Grid GenerationQueue'!$BF$5:$BF$467,"&lt;&gt;"&amp;"",'Grid GenerationQueue'!$BB$5:$BB$467,"&lt;"&amp;$BE$3)</f>
        <v>0</v>
      </c>
      <c r="BV273">
        <f>SUMIFS('Grid GenerationQueue'!AJ$5:AJ$467,'Grid GenerationQueue'!$AX$5:$AX$467,$B273,'Grid GenerationQueue'!$AY$5:$AY$467,$C273,'Grid GenerationQueue'!$BF$5:$BF$467,"&lt;&gt;"&amp;"",'Grid GenerationQueue'!$BB$5:$BB$467,"&lt;"&amp;$BE$3)</f>
        <v>0</v>
      </c>
      <c r="BW273">
        <f>SUMIFS('Grid GenerationQueue'!AK$5:AK$467,'Grid GenerationQueue'!$AX$5:$AX$467,$B273,'Grid GenerationQueue'!$AY$5:$AY$467,$C273,'Grid GenerationQueue'!$BF$5:$BF$467,"&lt;&gt;"&amp;"",'Grid GenerationQueue'!$BB$5:$BB$467,"&lt;"&amp;$BE$3)</f>
        <v>0</v>
      </c>
      <c r="BX273">
        <f>SUMIFS('Grid GenerationQueue'!AL$5:AL$467,'Grid GenerationQueue'!$AX$5:$AX$467,$B273,'Grid GenerationQueue'!$AY$5:$AY$467,$C273,'Grid GenerationQueue'!$BF$5:$BF$467,"&lt;&gt;"&amp;"",'Grid GenerationQueue'!$BB$5:$BB$467,"&lt;"&amp;$BE$3)</f>
        <v>0</v>
      </c>
      <c r="BY273">
        <f>SUMIFS('Grid GenerationQueue'!AM$5:AM$467,'Grid GenerationQueue'!$AX$5:$AX$467,$B273,'Grid GenerationQueue'!$AY$5:$AY$467,$C273,'Grid GenerationQueue'!$BF$5:$BF$467,"&lt;&gt;"&amp;"",'Grid GenerationQueue'!$BB$5:$BB$467,"&lt;"&amp;$BE$3)</f>
        <v>0</v>
      </c>
      <c r="BZ273">
        <f>SUMIFS('Grid GenerationQueue'!AN$5:AN$467,'Grid GenerationQueue'!$AX$5:$AX$467,$B273,'Grid GenerationQueue'!$AY$5:$AY$467,$C273,'Grid GenerationQueue'!$BF$5:$BF$467,"&lt;&gt;"&amp;"",'Grid GenerationQueue'!$BB$5:$BB$467,"&lt;"&amp;$BE$3)</f>
        <v>0</v>
      </c>
      <c r="CA273">
        <f>SUMIFS('Grid GenerationQueue'!AO$5:AO$467,'Grid GenerationQueue'!$AX$5:$AX$467,$B273,'Grid GenerationQueue'!$AY$5:$AY$467,$C273,'Grid GenerationQueue'!$BF$5:$BF$467,"&lt;&gt;"&amp;"",'Grid GenerationQueue'!$BB$5:$BB$467,"&lt;"&amp;$BE$3)</f>
        <v>0</v>
      </c>
      <c r="CB273">
        <f>SUMIFS('Grid GenerationQueue'!AP$5:AP$467,'Grid GenerationQueue'!$AX$5:$AX$467,$B273,'Grid GenerationQueue'!$AY$5:$AY$467,$C273,'Grid GenerationQueue'!$BF$5:$BF$467,"&lt;&gt;"&amp;"",'Grid GenerationQueue'!$BB$5:$BB$467,"&lt;"&amp;$BE$3)</f>
        <v>0</v>
      </c>
      <c r="CD273">
        <f>SUMIFS('Grid GenerationQueue'!AE$5:AE$467,'Grid GenerationQueue'!$AX$5:$AX$467,$B273,'Grid GenerationQueue'!$AY$5:$AY$467,$C273,'Grid GenerationQueue'!$BB$5:$BB$467,"&lt;"&amp;$BE$3)</f>
        <v>0</v>
      </c>
      <c r="CE273">
        <f>SUMIFS('Grid GenerationQueue'!AF$5:AF$467,'Grid GenerationQueue'!$AX$5:$AX$467,$B273,'Grid GenerationQueue'!$AY$5:$AY$467,$C273,'Grid GenerationQueue'!$BB$5:$BB$467,"&lt;"&amp;$BE$3)</f>
        <v>0</v>
      </c>
      <c r="CF273">
        <f>SUMIFS('Grid GenerationQueue'!AG$5:AG$467,'Grid GenerationQueue'!$AX$5:$AX$467,$B273,'Grid GenerationQueue'!$AY$5:$AY$467,$C273,'Grid GenerationQueue'!$BB$5:$BB$467,"&lt;"&amp;$BE$3)</f>
        <v>0</v>
      </c>
      <c r="CG273">
        <f>SUMIFS('Grid GenerationQueue'!AH$5:AH$467,'Grid GenerationQueue'!$AX$5:$AX$467,$B273,'Grid GenerationQueue'!$AY$5:$AY$467,$C273,'Grid GenerationQueue'!$BB$5:$BB$467,"&lt;"&amp;$BE$3)</f>
        <v>0</v>
      </c>
      <c r="CH273">
        <f>SUMIFS('Grid GenerationQueue'!AI$5:AI$467,'Grid GenerationQueue'!$AX$5:$AX$467,$B273,'Grid GenerationQueue'!$AY$5:$AY$467,$C273,'Grid GenerationQueue'!$BB$5:$BB$467,"&lt;"&amp;$BE$3)</f>
        <v>0</v>
      </c>
      <c r="CI273">
        <f>SUMIFS('Grid GenerationQueue'!AJ$5:AJ$467,'Grid GenerationQueue'!$AX$5:$AX$467,$B273,'Grid GenerationQueue'!$AY$5:$AY$467,$C273,'Grid GenerationQueue'!$BB$5:$BB$467,"&lt;"&amp;$BE$3)</f>
        <v>0</v>
      </c>
      <c r="CJ273">
        <f>SUMIFS('Grid GenerationQueue'!AK$5:AK$467,'Grid GenerationQueue'!$AX$5:$AX$467,$B273,'Grid GenerationQueue'!$AY$5:$AY$467,$C273,'Grid GenerationQueue'!$BB$5:$BB$467,"&lt;"&amp;$BE$3)</f>
        <v>0</v>
      </c>
      <c r="CK273">
        <f>SUMIFS('Grid GenerationQueue'!AL$5:AL$467,'Grid GenerationQueue'!$AX$5:$AX$467,$B273,'Grid GenerationQueue'!$AY$5:$AY$467,$C273,'Grid GenerationQueue'!$BB$5:$BB$467,"&lt;"&amp;$BE$3)</f>
        <v>0</v>
      </c>
      <c r="CL273">
        <f>SUMIFS('Grid GenerationQueue'!AM$5:AM$467,'Grid GenerationQueue'!$AX$5:$AX$467,$B273,'Grid GenerationQueue'!$AY$5:$AY$467,$C273,'Grid GenerationQueue'!$BB$5:$BB$467,"&lt;"&amp;$BE$3)</f>
        <v>0</v>
      </c>
      <c r="CM273">
        <f>SUMIFS('Grid GenerationQueue'!AN$5:AN$467,'Grid GenerationQueue'!$AX$5:$AX$467,$B273,'Grid GenerationQueue'!$AY$5:$AY$467,$C273,'Grid GenerationQueue'!$BB$5:$BB$467,"&lt;"&amp;$BE$3)</f>
        <v>0</v>
      </c>
      <c r="CN273">
        <f>SUMIFS('Grid GenerationQueue'!AO$5:AO$467,'Grid GenerationQueue'!$AX$5:$AX$467,$B273,'Grid GenerationQueue'!$AY$5:$AY$467,$C273,'Grid GenerationQueue'!$BB$5:$BB$467,"&lt;"&amp;$BE$3)</f>
        <v>0</v>
      </c>
      <c r="CO273">
        <f>SUMIFS('Grid GenerationQueue'!AP$5:AP$467,'Grid GenerationQueue'!$AX$5:$AX$467,$B273,'Grid GenerationQueue'!$AY$5:$AY$467,$C273,'Grid GenerationQueue'!$BB$5:$BB$467,"&lt;"&amp;$BE$3)</f>
        <v>0</v>
      </c>
    </row>
    <row r="274" spans="1:93" x14ac:dyDescent="0.35">
      <c r="A274" t="s">
        <v>4644</v>
      </c>
      <c r="B274" t="s">
        <v>796</v>
      </c>
      <c r="C274">
        <v>115</v>
      </c>
      <c r="D274">
        <f>SUMIFS('Grid GenerationQueue'!AE$5:AE$467,'Grid GenerationQueue'!$AX$5:$AX$467,$B274,'Grid GenerationQueue'!$AY$5:$AY$467,$C274,'Grid GenerationQueue'!$BI$5:$BI$467,"&lt;4")</f>
        <v>102</v>
      </c>
      <c r="E274">
        <f>SUMIFS('Grid GenerationQueue'!AF$5:AF$467,'Grid GenerationQueue'!$AX$5:$AX$467,$B274,'Grid GenerationQueue'!$AY$5:$AY$467,$C274,'Grid GenerationQueue'!$BI$5:$BI$467,"&lt;4")</f>
        <v>102</v>
      </c>
      <c r="F274">
        <f>SUMIFS('Grid GenerationQueue'!AG$5:AG$467,'Grid GenerationQueue'!$AX$5:$AX$467,$B274,'Grid GenerationQueue'!$AY$5:$AY$467,$C274,'Grid GenerationQueue'!$BI$5:$BI$467,"&lt;4")</f>
        <v>0</v>
      </c>
      <c r="G274">
        <f>SUMIFS('Grid GenerationQueue'!AH$5:AH$467,'Grid GenerationQueue'!$AX$5:$AX$467,$B274,'Grid GenerationQueue'!$AY$5:$AY$467,$C274,'Grid GenerationQueue'!$BI$5:$BI$467,"&lt;4")</f>
        <v>0</v>
      </c>
      <c r="H274">
        <f>SUMIFS('Grid GenerationQueue'!AI$5:AI$467,'Grid GenerationQueue'!$AX$5:$AX$467,$B274,'Grid GenerationQueue'!$AY$5:$AY$467,$C274,'Grid GenerationQueue'!$BI$5:$BI$467,"&lt;4")</f>
        <v>204</v>
      </c>
      <c r="I274">
        <f>SUMIFS('Grid GenerationQueue'!AJ$5:AJ$467,'Grid GenerationQueue'!$AX$5:$AX$467,$B274,'Grid GenerationQueue'!$AY$5:$AY$467,$C274,'Grid GenerationQueue'!$BI$5:$BI$467,"&lt;4")</f>
        <v>204</v>
      </c>
      <c r="J274">
        <f>SUMIFS('Grid GenerationQueue'!AK$5:AK$467,'Grid GenerationQueue'!$AX$5:$AX$467,$B274,'Grid GenerationQueue'!$AY$5:$AY$467,$C274,'Grid GenerationQueue'!$BI$5:$BI$467,"&lt;4")</f>
        <v>0</v>
      </c>
      <c r="K274">
        <f>SUMIFS('Grid GenerationQueue'!AL$5:AL$467,'Grid GenerationQueue'!$AX$5:$AX$467,$B274,'Grid GenerationQueue'!$AY$5:$AY$467,$C274,'Grid GenerationQueue'!$BI$5:$BI$467,"&lt;4")</f>
        <v>0</v>
      </c>
      <c r="L274">
        <f>SUMIFS('Grid GenerationQueue'!AM$5:AM$467,'Grid GenerationQueue'!$AX$5:$AX$467,$B274,'Grid GenerationQueue'!$AY$5:$AY$467,$C274,'Grid GenerationQueue'!$BI$5:$BI$467,"&lt;4")</f>
        <v>0</v>
      </c>
      <c r="M274">
        <f>SUMIFS('Grid GenerationQueue'!AN$5:AN$467,'Grid GenerationQueue'!$AX$5:$AX$467,$B274,'Grid GenerationQueue'!$AY$5:$AY$467,$C274,'Grid GenerationQueue'!$BI$5:$BI$467,"&lt;4")</f>
        <v>0</v>
      </c>
      <c r="N274">
        <f>SUMIFS('Grid GenerationQueue'!AO$5:AO$467,'Grid GenerationQueue'!$AX$5:$AX$467,$B274,'Grid GenerationQueue'!$AY$5:$AY$467,$C274,'Grid GenerationQueue'!$BI$5:$BI$467,"&lt;4")</f>
        <v>0</v>
      </c>
      <c r="O274">
        <f>SUMIFS('Grid GenerationQueue'!AP$5:AP$467,'Grid GenerationQueue'!$AX$5:$AX$467,$B274,'Grid GenerationQueue'!$AY$5:$AY$467,$C274,'Grid GenerationQueue'!$BI$5:$BI$467,"&lt;4")</f>
        <v>0</v>
      </c>
      <c r="Q274">
        <f>SUMIFS('Grid GenerationQueue'!AE$5:AE$467,'Grid GenerationQueue'!$AX$5:$AX$467,$B274,'Grid GenerationQueue'!$AY$5:$AY$467,$C274,'Grid GenerationQueue'!$BH$5:$BH$467,"Executed")</f>
        <v>184</v>
      </c>
      <c r="R274">
        <f>SUMIFS('Grid GenerationQueue'!AF$5:AF$467,'Grid GenerationQueue'!$AX$5:$AX$467,$B274,'Grid GenerationQueue'!$AY$5:$AY$467,$C274,'Grid GenerationQueue'!$BH$5:$BH$467,"Executed")</f>
        <v>0</v>
      </c>
      <c r="S274">
        <f>SUMIFS('Grid GenerationQueue'!AG$5:AG$467,'Grid GenerationQueue'!$AX$5:$AX$467,$B274,'Grid GenerationQueue'!$AY$5:$AY$467,$C274,'Grid GenerationQueue'!$BH$5:$BH$467,"Executed")</f>
        <v>0</v>
      </c>
      <c r="T274">
        <f>SUMIFS('Grid GenerationQueue'!AH$5:AH$467,'Grid GenerationQueue'!$AX$5:$AX$467,$B274,'Grid GenerationQueue'!$AY$5:$AY$467,$C274,'Grid GenerationQueue'!$BH$5:$BH$467,"Executed")</f>
        <v>0</v>
      </c>
      <c r="U274">
        <f>SUMIFS('Grid GenerationQueue'!AI$5:AI$467,'Grid GenerationQueue'!$AX$5:$AX$467,$B274,'Grid GenerationQueue'!$AY$5:$AY$467,$C274,'Grid GenerationQueue'!$BH$5:$BH$467,"Executed")</f>
        <v>207.4</v>
      </c>
      <c r="V274">
        <f>SUMIFS('Grid GenerationQueue'!AJ$5:AJ$467,'Grid GenerationQueue'!$AX$5:$AX$467,$B274,'Grid GenerationQueue'!$AY$5:$AY$467,$C274,'Grid GenerationQueue'!$BH$5:$BH$467,"Executed")</f>
        <v>0</v>
      </c>
      <c r="W274">
        <f>SUMIFS('Grid GenerationQueue'!AK$5:AK$467,'Grid GenerationQueue'!$AX$5:$AX$467,$B274,'Grid GenerationQueue'!$AY$5:$AY$467,$C274,'Grid GenerationQueue'!$BH$5:$BH$467,"Executed")</f>
        <v>0</v>
      </c>
      <c r="X274">
        <f>SUMIFS('Grid GenerationQueue'!AL$5:AL$467,'Grid GenerationQueue'!$AX$5:$AX$467,$B274,'Grid GenerationQueue'!$AY$5:$AY$467,$C274,'Grid GenerationQueue'!$BH$5:$BH$467,"Executed")</f>
        <v>0</v>
      </c>
      <c r="Y274">
        <f>SUMIFS('Grid GenerationQueue'!AM$5:AM$467,'Grid GenerationQueue'!$AX$5:$AX$467,$B274,'Grid GenerationQueue'!$AY$5:$AY$467,$C274,'Grid GenerationQueue'!$BH$5:$BH$467,"Executed")</f>
        <v>0</v>
      </c>
      <c r="Z274">
        <f>SUMIFS('Grid GenerationQueue'!AN$5:AN$467,'Grid GenerationQueue'!$AX$5:$AX$467,$B274,'Grid GenerationQueue'!$AY$5:$AY$467,$C274,'Grid GenerationQueue'!$BH$5:$BH$467,"Executed")</f>
        <v>0</v>
      </c>
      <c r="AA274">
        <f>SUMIFS('Grid GenerationQueue'!AO$5:AO$467,'Grid GenerationQueue'!$AX$5:$AX$467,$B274,'Grid GenerationQueue'!$AY$5:$AY$467,$C274,'Grid GenerationQueue'!$BH$5:$BH$467,"Executed")</f>
        <v>0</v>
      </c>
      <c r="AB274">
        <f>SUMIFS('Grid GenerationQueue'!AP$5:AP$467,'Grid GenerationQueue'!$AX$5:$AX$467,$B274,'Grid GenerationQueue'!$AY$5:$AY$467,$C274,'Grid GenerationQueue'!$BH$5:$BH$467,"Executed")</f>
        <v>0</v>
      </c>
      <c r="AD274">
        <f>SUMIFS('Grid GenerationQueue'!AE$5:AE$467,'Grid GenerationQueue'!$AX$5:$AX$467,$B274,'Grid GenerationQueue'!$AY$5:$AY$467,$C274,'Grid GenerationQueue'!$BF$5:$BF$467,"&lt;&gt;"&amp;"")</f>
        <v>286</v>
      </c>
      <c r="AE274">
        <f>SUMIFS('Grid GenerationQueue'!AF$5:AF$467,'Grid GenerationQueue'!$AX$5:$AX$467,$B274,'Grid GenerationQueue'!$AY$5:$AY$467,$C274,'Grid GenerationQueue'!$BF$5:$BF$467,"&lt;&gt;"&amp;"")</f>
        <v>102</v>
      </c>
      <c r="AF274">
        <f>SUMIFS('Grid GenerationQueue'!AG$5:AG$467,'Grid GenerationQueue'!$AX$5:$AX$467,$B274,'Grid GenerationQueue'!$AY$5:$AY$467,$C274,'Grid GenerationQueue'!$BF$5:$BF$467,"&lt;&gt;"&amp;"")</f>
        <v>0</v>
      </c>
      <c r="AG274">
        <f>SUMIFS('Grid GenerationQueue'!AH$5:AH$467,'Grid GenerationQueue'!$AX$5:$AX$467,$B274,'Grid GenerationQueue'!$AY$5:$AY$467,$C274,'Grid GenerationQueue'!$BF$5:$BF$467,"&lt;&gt;"&amp;"")</f>
        <v>0</v>
      </c>
      <c r="AH274">
        <f>SUMIFS('Grid GenerationQueue'!AI$5:AI$467,'Grid GenerationQueue'!$AX$5:$AX$467,$B274,'Grid GenerationQueue'!$AY$5:$AY$467,$C274,'Grid GenerationQueue'!$BF$5:$BF$467,"&lt;&gt;"&amp;"")</f>
        <v>411.4</v>
      </c>
      <c r="AI274">
        <f>SUMIFS('Grid GenerationQueue'!AJ$5:AJ$467,'Grid GenerationQueue'!$AX$5:$AX$467,$B274,'Grid GenerationQueue'!$AY$5:$AY$467,$C274,'Grid GenerationQueue'!$BF$5:$BF$467,"&lt;&gt;"&amp;"")</f>
        <v>204</v>
      </c>
      <c r="AJ274">
        <f>SUMIFS('Grid GenerationQueue'!AK$5:AK$467,'Grid GenerationQueue'!$AX$5:$AX$467,$B274,'Grid GenerationQueue'!$AY$5:$AY$467,$C274,'Grid GenerationQueue'!$BF$5:$BF$467,"&lt;&gt;"&amp;"")</f>
        <v>0</v>
      </c>
      <c r="AK274">
        <f>SUMIFS('Grid GenerationQueue'!AL$5:AL$467,'Grid GenerationQueue'!$AX$5:$AX$467,$B274,'Grid GenerationQueue'!$AY$5:$AY$467,$C274,'Grid GenerationQueue'!$BF$5:$BF$467,"&lt;&gt;"&amp;"")</f>
        <v>0</v>
      </c>
      <c r="AL274">
        <f>SUMIFS('Grid GenerationQueue'!AM$5:AM$467,'Grid GenerationQueue'!$AX$5:$AX$467,$B274,'Grid GenerationQueue'!$AY$5:$AY$467,$C274,'Grid GenerationQueue'!$BF$5:$BF$467,"&lt;&gt;"&amp;"")</f>
        <v>0</v>
      </c>
      <c r="AM274">
        <f>SUMIFS('Grid GenerationQueue'!AN$5:AN$467,'Grid GenerationQueue'!$AX$5:$AX$467,$B274,'Grid GenerationQueue'!$AY$5:$AY$467,$C274,'Grid GenerationQueue'!$BF$5:$BF$467,"&lt;&gt;"&amp;"")</f>
        <v>0</v>
      </c>
      <c r="AN274">
        <f>SUMIFS('Grid GenerationQueue'!AO$5:AO$467,'Grid GenerationQueue'!$AX$5:$AX$467,$B274,'Grid GenerationQueue'!$AY$5:$AY$467,$C274,'Grid GenerationQueue'!$BF$5:$BF$467,"&lt;&gt;"&amp;"")</f>
        <v>0</v>
      </c>
      <c r="AO274">
        <f>SUMIFS('Grid GenerationQueue'!AP$5:AP$467,'Grid GenerationQueue'!$AX$5:$AX$467,$B274,'Grid GenerationQueue'!$AY$5:$AY$467,$C274,'Grid GenerationQueue'!$BF$5:$BF$467,"&lt;&gt;"&amp;"")</f>
        <v>0</v>
      </c>
      <c r="AQ274">
        <f>SUMIFS('Grid GenerationQueue'!AE$5:AE$467,'Grid GenerationQueue'!$AX$5:$AX$467,$B274,'Grid GenerationQueue'!$AY$5:$AY$467,$C274)</f>
        <v>759.2</v>
      </c>
      <c r="AR274">
        <f>SUMIFS('Grid GenerationQueue'!AF$5:AF$467,'Grid GenerationQueue'!$AX$5:$AX$467,$B274,'Grid GenerationQueue'!$AY$5:$AY$467,$C274)</f>
        <v>102</v>
      </c>
      <c r="AS274">
        <f>SUMIFS('Grid GenerationQueue'!AG$5:AG$467,'Grid GenerationQueue'!$AX$5:$AX$467,$B274,'Grid GenerationQueue'!$AY$5:$AY$467,$C274)</f>
        <v>0</v>
      </c>
      <c r="AT274">
        <f>SUMIFS('Grid GenerationQueue'!AH$5:AH$467,'Grid GenerationQueue'!$AX$5:$AX$467,$B274,'Grid GenerationQueue'!$AY$5:$AY$467,$C274)</f>
        <v>0</v>
      </c>
      <c r="AU274">
        <f>SUMIFS('Grid GenerationQueue'!AI$5:AI$467,'Grid GenerationQueue'!$AX$5:$AX$467,$B274,'Grid GenerationQueue'!$AY$5:$AY$467,$C274)</f>
        <v>888.09999999999991</v>
      </c>
      <c r="AV274">
        <f>SUMIFS('Grid GenerationQueue'!AJ$5:AJ$467,'Grid GenerationQueue'!$AX$5:$AX$467,$B274,'Grid GenerationQueue'!$AY$5:$AY$467,$C274)</f>
        <v>204</v>
      </c>
      <c r="AW274">
        <f>SUMIFS('Grid GenerationQueue'!AK$5:AK$467,'Grid GenerationQueue'!$AX$5:$AX$467,$B274,'Grid GenerationQueue'!$AY$5:$AY$467,$C274)</f>
        <v>0</v>
      </c>
      <c r="AX274">
        <f>SUMIFS('Grid GenerationQueue'!AL$5:AL$467,'Grid GenerationQueue'!$AX$5:$AX$467,$B274,'Grid GenerationQueue'!$AY$5:$AY$467,$C274)</f>
        <v>0</v>
      </c>
      <c r="AY274">
        <f>SUMIFS('Grid GenerationQueue'!AM$5:AM$467,'Grid GenerationQueue'!$AX$5:$AX$467,$B274,'Grid GenerationQueue'!$AY$5:$AY$467,$C274)</f>
        <v>0</v>
      </c>
      <c r="AZ274">
        <f>SUMIFS('Grid GenerationQueue'!AN$5:AN$467,'Grid GenerationQueue'!$AX$5:$AX$467,$B274,'Grid GenerationQueue'!$AY$5:$AY$467,$C274)</f>
        <v>0</v>
      </c>
      <c r="BA274">
        <f>SUMIFS('Grid GenerationQueue'!AO$5:AO$467,'Grid GenerationQueue'!$AX$5:$AX$467,$B274,'Grid GenerationQueue'!$AY$5:$AY$467,$C274)</f>
        <v>0</v>
      </c>
      <c r="BB274">
        <f>SUMIFS('Grid GenerationQueue'!AP$5:AP$467,'Grid GenerationQueue'!$AX$5:$AX$467,$B274,'Grid GenerationQueue'!$AY$5:$AY$467,$C274)</f>
        <v>0</v>
      </c>
      <c r="BD274">
        <f>SUMIFS('Grid GenerationQueue'!AE$5:AE$467,'Grid GenerationQueue'!$AX$5:$AX$467,$B274,'Grid GenerationQueue'!$AY$5:$AY$467,$C274,'Grid GenerationQueue'!$BH$5:$BH$467,"Executed",'Grid GenerationQueue'!$BB$5:$BB$467,"&lt;"&amp;$BE$3)</f>
        <v>184</v>
      </c>
      <c r="BE274">
        <f>SUMIFS('Grid GenerationQueue'!AF$5:AF$467,'Grid GenerationQueue'!$AX$5:$AX$467,$B274,'Grid GenerationQueue'!$AY$5:$AY$467,$C274,'Grid GenerationQueue'!$BH$5:$BH$467,"Executed",'Grid GenerationQueue'!$BB$5:$BB$467,"&lt;"&amp;$BE$3)</f>
        <v>0</v>
      </c>
      <c r="BF274">
        <f>SUMIFS('Grid GenerationQueue'!AG$5:AG$467,'Grid GenerationQueue'!$AX$5:$AX$467,$B274,'Grid GenerationQueue'!$AY$5:$AY$467,$C274,'Grid GenerationQueue'!$BH$5:$BH$467,"Executed",'Grid GenerationQueue'!$BB$5:$BB$467,"&lt;"&amp;$BE$3)</f>
        <v>0</v>
      </c>
      <c r="BG274">
        <f>SUMIFS('Grid GenerationQueue'!AH$5:AH$467,'Grid GenerationQueue'!$AX$5:$AX$467,$B274,'Grid GenerationQueue'!$AY$5:$AY$467,$C274,'Grid GenerationQueue'!$BH$5:$BH$467,"Executed",'Grid GenerationQueue'!$BB$5:$BB$467,"&lt;"&amp;$BE$3)</f>
        <v>0</v>
      </c>
      <c r="BH274">
        <f>SUMIFS('Grid GenerationQueue'!AI$5:AI$467,'Grid GenerationQueue'!$AX$5:$AX$467,$B274,'Grid GenerationQueue'!$AY$5:$AY$467,$C274,'Grid GenerationQueue'!$BH$5:$BH$467,"Executed",'Grid GenerationQueue'!$BB$5:$BB$467,"&lt;"&amp;$BE$3)</f>
        <v>207.4</v>
      </c>
      <c r="BI274">
        <f>SUMIFS('Grid GenerationQueue'!AJ$5:AJ$467,'Grid GenerationQueue'!$AX$5:$AX$467,$B274,'Grid GenerationQueue'!$AY$5:$AY$467,$C274,'Grid GenerationQueue'!$BH$5:$BH$467,"Executed",'Grid GenerationQueue'!$BB$5:$BB$467,"&lt;"&amp;$BE$3)</f>
        <v>0</v>
      </c>
      <c r="BJ274">
        <f>SUMIFS('Grid GenerationQueue'!AK$5:AK$467,'Grid GenerationQueue'!$AX$5:$AX$467,$B274,'Grid GenerationQueue'!$AY$5:$AY$467,$C274,'Grid GenerationQueue'!$BH$5:$BH$467,"Executed",'Grid GenerationQueue'!$BB$5:$BB$467,"&lt;"&amp;$BE$3)</f>
        <v>0</v>
      </c>
      <c r="BK274">
        <f>SUMIFS('Grid GenerationQueue'!AL$5:AL$467,'Grid GenerationQueue'!$AX$5:$AX$467,$B274,'Grid GenerationQueue'!$AY$5:$AY$467,$C274,'Grid GenerationQueue'!$BH$5:$BH$467,"Executed",'Grid GenerationQueue'!$BB$5:$BB$467,"&lt;"&amp;$BE$3)</f>
        <v>0</v>
      </c>
      <c r="BL274">
        <f>SUMIFS('Grid GenerationQueue'!AM$5:AM$467,'Grid GenerationQueue'!$AX$5:$AX$467,$B274,'Grid GenerationQueue'!$AY$5:$AY$467,$C274,'Grid GenerationQueue'!$BH$5:$BH$467,"Executed",'Grid GenerationQueue'!$BB$5:$BB$467,"&lt;"&amp;$BE$3)</f>
        <v>0</v>
      </c>
      <c r="BM274">
        <f>SUMIFS('Grid GenerationQueue'!AN$5:AN$467,'Grid GenerationQueue'!$AX$5:$AX$467,$B274,'Grid GenerationQueue'!$AY$5:$AY$467,$C274,'Grid GenerationQueue'!$BH$5:$BH$467,"Executed",'Grid GenerationQueue'!$BB$5:$BB$467,"&lt;"&amp;$BE$3)</f>
        <v>0</v>
      </c>
      <c r="BN274">
        <f>SUMIFS('Grid GenerationQueue'!AO$5:AO$467,'Grid GenerationQueue'!$AX$5:$AX$467,$B274,'Grid GenerationQueue'!$AY$5:$AY$467,$C274,'Grid GenerationQueue'!$BH$5:$BH$467,"Executed",'Grid GenerationQueue'!$BB$5:$BB$467,"&lt;"&amp;$BE$3)</f>
        <v>0</v>
      </c>
      <c r="BO274">
        <f>SUMIFS('Grid GenerationQueue'!AP$5:AP$467,'Grid GenerationQueue'!$AX$5:$AX$467,$B274,'Grid GenerationQueue'!$AY$5:$AY$467,$C274,'Grid GenerationQueue'!$BH$5:$BH$467,"Executed",'Grid GenerationQueue'!$BB$5:$BB$467,"&lt;"&amp;$BE$3)</f>
        <v>0</v>
      </c>
      <c r="BQ274">
        <f>SUMIFS('Grid GenerationQueue'!AE$5:AE$467,'Grid GenerationQueue'!$AX$5:$AX$467,$B274,'Grid GenerationQueue'!$AY$5:$AY$467,$C274,'Grid GenerationQueue'!$BF$5:$BF$467,"&lt;&gt;"&amp;"",'Grid GenerationQueue'!$BB$5:$BB$467,"&lt;"&amp;$BE$3)</f>
        <v>286</v>
      </c>
      <c r="BR274">
        <f>SUMIFS('Grid GenerationQueue'!AF$5:AF$467,'Grid GenerationQueue'!$AX$5:$AX$467,$B274,'Grid GenerationQueue'!$AY$5:$AY$467,$C274,'Grid GenerationQueue'!$BF$5:$BF$467,"&lt;&gt;"&amp;"",'Grid GenerationQueue'!$BB$5:$BB$467,"&lt;"&amp;$BE$3)</f>
        <v>102</v>
      </c>
      <c r="BS274">
        <f>SUMIFS('Grid GenerationQueue'!AG$5:AG$467,'Grid GenerationQueue'!$AX$5:$AX$467,$B274,'Grid GenerationQueue'!$AY$5:$AY$467,$C274,'Grid GenerationQueue'!$BF$5:$BF$467,"&lt;&gt;"&amp;"",'Grid GenerationQueue'!$BB$5:$BB$467,"&lt;"&amp;$BE$3)</f>
        <v>0</v>
      </c>
      <c r="BT274">
        <f>SUMIFS('Grid GenerationQueue'!AH$5:AH$467,'Grid GenerationQueue'!$AX$5:$AX$467,$B274,'Grid GenerationQueue'!$AY$5:$AY$467,$C274,'Grid GenerationQueue'!$BF$5:$BF$467,"&lt;&gt;"&amp;"",'Grid GenerationQueue'!$BB$5:$BB$467,"&lt;"&amp;$BE$3)</f>
        <v>0</v>
      </c>
      <c r="BU274">
        <f>SUMIFS('Grid GenerationQueue'!AI$5:AI$467,'Grid GenerationQueue'!$AX$5:$AX$467,$B274,'Grid GenerationQueue'!$AY$5:$AY$467,$C274,'Grid GenerationQueue'!$BF$5:$BF$467,"&lt;&gt;"&amp;"",'Grid GenerationQueue'!$BB$5:$BB$467,"&lt;"&amp;$BE$3)</f>
        <v>411.4</v>
      </c>
      <c r="BV274">
        <f>SUMIFS('Grid GenerationQueue'!AJ$5:AJ$467,'Grid GenerationQueue'!$AX$5:$AX$467,$B274,'Grid GenerationQueue'!$AY$5:$AY$467,$C274,'Grid GenerationQueue'!$BF$5:$BF$467,"&lt;&gt;"&amp;"",'Grid GenerationQueue'!$BB$5:$BB$467,"&lt;"&amp;$BE$3)</f>
        <v>204</v>
      </c>
      <c r="BW274">
        <f>SUMIFS('Grid GenerationQueue'!AK$5:AK$467,'Grid GenerationQueue'!$AX$5:$AX$467,$B274,'Grid GenerationQueue'!$AY$5:$AY$467,$C274,'Grid GenerationQueue'!$BF$5:$BF$467,"&lt;&gt;"&amp;"",'Grid GenerationQueue'!$BB$5:$BB$467,"&lt;"&amp;$BE$3)</f>
        <v>0</v>
      </c>
      <c r="BX274">
        <f>SUMIFS('Grid GenerationQueue'!AL$5:AL$467,'Grid GenerationQueue'!$AX$5:$AX$467,$B274,'Grid GenerationQueue'!$AY$5:$AY$467,$C274,'Grid GenerationQueue'!$BF$5:$BF$467,"&lt;&gt;"&amp;"",'Grid GenerationQueue'!$BB$5:$BB$467,"&lt;"&amp;$BE$3)</f>
        <v>0</v>
      </c>
      <c r="BY274">
        <f>SUMIFS('Grid GenerationQueue'!AM$5:AM$467,'Grid GenerationQueue'!$AX$5:$AX$467,$B274,'Grid GenerationQueue'!$AY$5:$AY$467,$C274,'Grid GenerationQueue'!$BF$5:$BF$467,"&lt;&gt;"&amp;"",'Grid GenerationQueue'!$BB$5:$BB$467,"&lt;"&amp;$BE$3)</f>
        <v>0</v>
      </c>
      <c r="BZ274">
        <f>SUMIFS('Grid GenerationQueue'!AN$5:AN$467,'Grid GenerationQueue'!$AX$5:$AX$467,$B274,'Grid GenerationQueue'!$AY$5:$AY$467,$C274,'Grid GenerationQueue'!$BF$5:$BF$467,"&lt;&gt;"&amp;"",'Grid GenerationQueue'!$BB$5:$BB$467,"&lt;"&amp;$BE$3)</f>
        <v>0</v>
      </c>
      <c r="CA274">
        <f>SUMIFS('Grid GenerationQueue'!AO$5:AO$467,'Grid GenerationQueue'!$AX$5:$AX$467,$B274,'Grid GenerationQueue'!$AY$5:$AY$467,$C274,'Grid GenerationQueue'!$BF$5:$BF$467,"&lt;&gt;"&amp;"",'Grid GenerationQueue'!$BB$5:$BB$467,"&lt;"&amp;$BE$3)</f>
        <v>0</v>
      </c>
      <c r="CB274">
        <f>SUMIFS('Grid GenerationQueue'!AP$5:AP$467,'Grid GenerationQueue'!$AX$5:$AX$467,$B274,'Grid GenerationQueue'!$AY$5:$AY$467,$C274,'Grid GenerationQueue'!$BF$5:$BF$467,"&lt;&gt;"&amp;"",'Grid GenerationQueue'!$BB$5:$BB$467,"&lt;"&amp;$BE$3)</f>
        <v>0</v>
      </c>
      <c r="CD274">
        <f>SUMIFS('Grid GenerationQueue'!AE$5:AE$467,'Grid GenerationQueue'!$AX$5:$AX$467,$B274,'Grid GenerationQueue'!$AY$5:$AY$467,$C274,'Grid GenerationQueue'!$BB$5:$BB$467,"&lt;"&amp;$BE$3)</f>
        <v>759.2</v>
      </c>
      <c r="CE274">
        <f>SUMIFS('Grid GenerationQueue'!AF$5:AF$467,'Grid GenerationQueue'!$AX$5:$AX$467,$B274,'Grid GenerationQueue'!$AY$5:$AY$467,$C274,'Grid GenerationQueue'!$BB$5:$BB$467,"&lt;"&amp;$BE$3)</f>
        <v>102</v>
      </c>
      <c r="CF274">
        <f>SUMIFS('Grid GenerationQueue'!AG$5:AG$467,'Grid GenerationQueue'!$AX$5:$AX$467,$B274,'Grid GenerationQueue'!$AY$5:$AY$467,$C274,'Grid GenerationQueue'!$BB$5:$BB$467,"&lt;"&amp;$BE$3)</f>
        <v>0</v>
      </c>
      <c r="CG274">
        <f>SUMIFS('Grid GenerationQueue'!AH$5:AH$467,'Grid GenerationQueue'!$AX$5:$AX$467,$B274,'Grid GenerationQueue'!$AY$5:$AY$467,$C274,'Grid GenerationQueue'!$BB$5:$BB$467,"&lt;"&amp;$BE$3)</f>
        <v>0</v>
      </c>
      <c r="CH274">
        <f>SUMIFS('Grid GenerationQueue'!AI$5:AI$467,'Grid GenerationQueue'!$AX$5:$AX$467,$B274,'Grid GenerationQueue'!$AY$5:$AY$467,$C274,'Grid GenerationQueue'!$BB$5:$BB$467,"&lt;"&amp;$BE$3)</f>
        <v>888.09999999999991</v>
      </c>
      <c r="CI274">
        <f>SUMIFS('Grid GenerationQueue'!AJ$5:AJ$467,'Grid GenerationQueue'!$AX$5:$AX$467,$B274,'Grid GenerationQueue'!$AY$5:$AY$467,$C274,'Grid GenerationQueue'!$BB$5:$BB$467,"&lt;"&amp;$BE$3)</f>
        <v>204</v>
      </c>
      <c r="CJ274">
        <f>SUMIFS('Grid GenerationQueue'!AK$5:AK$467,'Grid GenerationQueue'!$AX$5:$AX$467,$B274,'Grid GenerationQueue'!$AY$5:$AY$467,$C274,'Grid GenerationQueue'!$BB$5:$BB$467,"&lt;"&amp;$BE$3)</f>
        <v>0</v>
      </c>
      <c r="CK274">
        <f>SUMIFS('Grid GenerationQueue'!AL$5:AL$467,'Grid GenerationQueue'!$AX$5:$AX$467,$B274,'Grid GenerationQueue'!$AY$5:$AY$467,$C274,'Grid GenerationQueue'!$BB$5:$BB$467,"&lt;"&amp;$BE$3)</f>
        <v>0</v>
      </c>
      <c r="CL274">
        <f>SUMIFS('Grid GenerationQueue'!AM$5:AM$467,'Grid GenerationQueue'!$AX$5:$AX$467,$B274,'Grid GenerationQueue'!$AY$5:$AY$467,$C274,'Grid GenerationQueue'!$BB$5:$BB$467,"&lt;"&amp;$BE$3)</f>
        <v>0</v>
      </c>
      <c r="CM274">
        <f>SUMIFS('Grid GenerationQueue'!AN$5:AN$467,'Grid GenerationQueue'!$AX$5:$AX$467,$B274,'Grid GenerationQueue'!$AY$5:$AY$467,$C274,'Grid GenerationQueue'!$BB$5:$BB$467,"&lt;"&amp;$BE$3)</f>
        <v>0</v>
      </c>
      <c r="CN274">
        <f>SUMIFS('Grid GenerationQueue'!AO$5:AO$467,'Grid GenerationQueue'!$AX$5:$AX$467,$B274,'Grid GenerationQueue'!$AY$5:$AY$467,$C274,'Grid GenerationQueue'!$BB$5:$BB$467,"&lt;"&amp;$BE$3)</f>
        <v>0</v>
      </c>
      <c r="CO274">
        <f>SUMIFS('Grid GenerationQueue'!AP$5:AP$467,'Grid GenerationQueue'!$AX$5:$AX$467,$B274,'Grid GenerationQueue'!$AY$5:$AY$467,$C274,'Grid GenerationQueue'!$BB$5:$BB$467,"&lt;"&amp;$BE$3)</f>
        <v>0</v>
      </c>
    </row>
    <row r="275" spans="1:93" x14ac:dyDescent="0.35">
      <c r="A275" t="s">
        <v>4647</v>
      </c>
      <c r="B275" t="s">
        <v>4449</v>
      </c>
      <c r="C275">
        <v>500</v>
      </c>
      <c r="D275">
        <f>SUMIFS('Grid GenerationQueue'!AE$5:AE$467,'Grid GenerationQueue'!$AX$5:$AX$467,$B275,'Grid GenerationQueue'!$AY$5:$AY$467,$C275,'Grid GenerationQueue'!$BI$5:$BI$467,"&lt;4")</f>
        <v>0</v>
      </c>
      <c r="E275">
        <f>SUMIFS('Grid GenerationQueue'!AF$5:AF$467,'Grid GenerationQueue'!$AX$5:$AX$467,$B275,'Grid GenerationQueue'!$AY$5:$AY$467,$C275,'Grid GenerationQueue'!$BI$5:$BI$467,"&lt;4")</f>
        <v>0</v>
      </c>
      <c r="F275">
        <f>SUMIFS('Grid GenerationQueue'!AG$5:AG$467,'Grid GenerationQueue'!$AX$5:$AX$467,$B275,'Grid GenerationQueue'!$AY$5:$AY$467,$C275,'Grid GenerationQueue'!$BI$5:$BI$467,"&lt;4")</f>
        <v>0</v>
      </c>
      <c r="G275">
        <f>SUMIFS('Grid GenerationQueue'!AH$5:AH$467,'Grid GenerationQueue'!$AX$5:$AX$467,$B275,'Grid GenerationQueue'!$AY$5:$AY$467,$C275,'Grid GenerationQueue'!$BI$5:$BI$467,"&lt;4")</f>
        <v>0</v>
      </c>
      <c r="H275">
        <f>SUMIFS('Grid GenerationQueue'!AI$5:AI$467,'Grid GenerationQueue'!$AX$5:$AX$467,$B275,'Grid GenerationQueue'!$AY$5:$AY$467,$C275,'Grid GenerationQueue'!$BI$5:$BI$467,"&lt;4")</f>
        <v>0</v>
      </c>
      <c r="I275">
        <f>SUMIFS('Grid GenerationQueue'!AJ$5:AJ$467,'Grid GenerationQueue'!$AX$5:$AX$467,$B275,'Grid GenerationQueue'!$AY$5:$AY$467,$C275,'Grid GenerationQueue'!$BI$5:$BI$467,"&lt;4")</f>
        <v>0</v>
      </c>
      <c r="J275">
        <f>SUMIFS('Grid GenerationQueue'!AK$5:AK$467,'Grid GenerationQueue'!$AX$5:$AX$467,$B275,'Grid GenerationQueue'!$AY$5:$AY$467,$C275,'Grid GenerationQueue'!$BI$5:$BI$467,"&lt;4")</f>
        <v>0</v>
      </c>
      <c r="K275">
        <f>SUMIFS('Grid GenerationQueue'!AL$5:AL$467,'Grid GenerationQueue'!$AX$5:$AX$467,$B275,'Grid GenerationQueue'!$AY$5:$AY$467,$C275,'Grid GenerationQueue'!$BI$5:$BI$467,"&lt;4")</f>
        <v>0</v>
      </c>
      <c r="L275">
        <f>SUMIFS('Grid GenerationQueue'!AM$5:AM$467,'Grid GenerationQueue'!$AX$5:$AX$467,$B275,'Grid GenerationQueue'!$AY$5:$AY$467,$C275,'Grid GenerationQueue'!$BI$5:$BI$467,"&lt;4")</f>
        <v>0</v>
      </c>
      <c r="M275">
        <f>SUMIFS('Grid GenerationQueue'!AN$5:AN$467,'Grid GenerationQueue'!$AX$5:$AX$467,$B275,'Grid GenerationQueue'!$AY$5:$AY$467,$C275,'Grid GenerationQueue'!$BI$5:$BI$467,"&lt;4")</f>
        <v>0</v>
      </c>
      <c r="N275">
        <f>SUMIFS('Grid GenerationQueue'!AO$5:AO$467,'Grid GenerationQueue'!$AX$5:$AX$467,$B275,'Grid GenerationQueue'!$AY$5:$AY$467,$C275,'Grid GenerationQueue'!$BI$5:$BI$467,"&lt;4")</f>
        <v>0</v>
      </c>
      <c r="O275">
        <f>SUMIFS('Grid GenerationQueue'!AP$5:AP$467,'Grid GenerationQueue'!$AX$5:$AX$467,$B275,'Grid GenerationQueue'!$AY$5:$AY$467,$C275,'Grid GenerationQueue'!$BI$5:$BI$467,"&lt;4")</f>
        <v>0</v>
      </c>
      <c r="Q275">
        <f>SUMIFS('Grid GenerationQueue'!AE$5:AE$467,'Grid GenerationQueue'!$AX$5:$AX$467,$B275,'Grid GenerationQueue'!$AY$5:$AY$467,$C275,'Grid GenerationQueue'!$BH$5:$BH$467,"Executed")</f>
        <v>0</v>
      </c>
      <c r="R275">
        <f>SUMIFS('Grid GenerationQueue'!AF$5:AF$467,'Grid GenerationQueue'!$AX$5:$AX$467,$B275,'Grid GenerationQueue'!$AY$5:$AY$467,$C275,'Grid GenerationQueue'!$BH$5:$BH$467,"Executed")</f>
        <v>0</v>
      </c>
      <c r="S275">
        <f>SUMIFS('Grid GenerationQueue'!AG$5:AG$467,'Grid GenerationQueue'!$AX$5:$AX$467,$B275,'Grid GenerationQueue'!$AY$5:$AY$467,$C275,'Grid GenerationQueue'!$BH$5:$BH$467,"Executed")</f>
        <v>0</v>
      </c>
      <c r="T275">
        <f>SUMIFS('Grid GenerationQueue'!AH$5:AH$467,'Grid GenerationQueue'!$AX$5:$AX$467,$B275,'Grid GenerationQueue'!$AY$5:$AY$467,$C275,'Grid GenerationQueue'!$BH$5:$BH$467,"Executed")</f>
        <v>0</v>
      </c>
      <c r="U275">
        <f>SUMIFS('Grid GenerationQueue'!AI$5:AI$467,'Grid GenerationQueue'!$AX$5:$AX$467,$B275,'Grid GenerationQueue'!$AY$5:$AY$467,$C275,'Grid GenerationQueue'!$BH$5:$BH$467,"Executed")</f>
        <v>0</v>
      </c>
      <c r="V275">
        <f>SUMIFS('Grid GenerationQueue'!AJ$5:AJ$467,'Grid GenerationQueue'!$AX$5:$AX$467,$B275,'Grid GenerationQueue'!$AY$5:$AY$467,$C275,'Grid GenerationQueue'!$BH$5:$BH$467,"Executed")</f>
        <v>0</v>
      </c>
      <c r="W275">
        <f>SUMIFS('Grid GenerationQueue'!AK$5:AK$467,'Grid GenerationQueue'!$AX$5:$AX$467,$B275,'Grid GenerationQueue'!$AY$5:$AY$467,$C275,'Grid GenerationQueue'!$BH$5:$BH$467,"Executed")</f>
        <v>0</v>
      </c>
      <c r="X275">
        <f>SUMIFS('Grid GenerationQueue'!AL$5:AL$467,'Grid GenerationQueue'!$AX$5:$AX$467,$B275,'Grid GenerationQueue'!$AY$5:$AY$467,$C275,'Grid GenerationQueue'!$BH$5:$BH$467,"Executed")</f>
        <v>0</v>
      </c>
      <c r="Y275">
        <f>SUMIFS('Grid GenerationQueue'!AM$5:AM$467,'Grid GenerationQueue'!$AX$5:$AX$467,$B275,'Grid GenerationQueue'!$AY$5:$AY$467,$C275,'Grid GenerationQueue'!$BH$5:$BH$467,"Executed")</f>
        <v>0</v>
      </c>
      <c r="Z275">
        <f>SUMIFS('Grid GenerationQueue'!AN$5:AN$467,'Grid GenerationQueue'!$AX$5:$AX$467,$B275,'Grid GenerationQueue'!$AY$5:$AY$467,$C275,'Grid GenerationQueue'!$BH$5:$BH$467,"Executed")</f>
        <v>0</v>
      </c>
      <c r="AA275">
        <f>SUMIFS('Grid GenerationQueue'!AO$5:AO$467,'Grid GenerationQueue'!$AX$5:$AX$467,$B275,'Grid GenerationQueue'!$AY$5:$AY$467,$C275,'Grid GenerationQueue'!$BH$5:$BH$467,"Executed")</f>
        <v>0</v>
      </c>
      <c r="AB275">
        <f>SUMIFS('Grid GenerationQueue'!AP$5:AP$467,'Grid GenerationQueue'!$AX$5:$AX$467,$B275,'Grid GenerationQueue'!$AY$5:$AY$467,$C275,'Grid GenerationQueue'!$BH$5:$BH$467,"Executed")</f>
        <v>0</v>
      </c>
      <c r="AD275">
        <f>SUMIFS('Grid GenerationQueue'!AE$5:AE$467,'Grid GenerationQueue'!$AX$5:$AX$467,$B275,'Grid GenerationQueue'!$AY$5:$AY$467,$C275,'Grid GenerationQueue'!$BF$5:$BF$467,"&lt;&gt;"&amp;"")</f>
        <v>0</v>
      </c>
      <c r="AE275">
        <f>SUMIFS('Grid GenerationQueue'!AF$5:AF$467,'Grid GenerationQueue'!$AX$5:$AX$467,$B275,'Grid GenerationQueue'!$AY$5:$AY$467,$C275,'Grid GenerationQueue'!$BF$5:$BF$467,"&lt;&gt;"&amp;"")</f>
        <v>0</v>
      </c>
      <c r="AF275">
        <f>SUMIFS('Grid GenerationQueue'!AG$5:AG$467,'Grid GenerationQueue'!$AX$5:$AX$467,$B275,'Grid GenerationQueue'!$AY$5:$AY$467,$C275,'Grid GenerationQueue'!$BF$5:$BF$467,"&lt;&gt;"&amp;"")</f>
        <v>0</v>
      </c>
      <c r="AG275">
        <f>SUMIFS('Grid GenerationQueue'!AH$5:AH$467,'Grid GenerationQueue'!$AX$5:$AX$467,$B275,'Grid GenerationQueue'!$AY$5:$AY$467,$C275,'Grid GenerationQueue'!$BF$5:$BF$467,"&lt;&gt;"&amp;"")</f>
        <v>0</v>
      </c>
      <c r="AH275">
        <f>SUMIFS('Grid GenerationQueue'!AI$5:AI$467,'Grid GenerationQueue'!$AX$5:$AX$467,$B275,'Grid GenerationQueue'!$AY$5:$AY$467,$C275,'Grid GenerationQueue'!$BF$5:$BF$467,"&lt;&gt;"&amp;"")</f>
        <v>0</v>
      </c>
      <c r="AI275">
        <f>SUMIFS('Grid GenerationQueue'!AJ$5:AJ$467,'Grid GenerationQueue'!$AX$5:$AX$467,$B275,'Grid GenerationQueue'!$AY$5:$AY$467,$C275,'Grid GenerationQueue'!$BF$5:$BF$467,"&lt;&gt;"&amp;"")</f>
        <v>0</v>
      </c>
      <c r="AJ275">
        <f>SUMIFS('Grid GenerationQueue'!AK$5:AK$467,'Grid GenerationQueue'!$AX$5:$AX$467,$B275,'Grid GenerationQueue'!$AY$5:$AY$467,$C275,'Grid GenerationQueue'!$BF$5:$BF$467,"&lt;&gt;"&amp;"")</f>
        <v>0</v>
      </c>
      <c r="AK275">
        <f>SUMIFS('Grid GenerationQueue'!AL$5:AL$467,'Grid GenerationQueue'!$AX$5:$AX$467,$B275,'Grid GenerationQueue'!$AY$5:$AY$467,$C275,'Grid GenerationQueue'!$BF$5:$BF$467,"&lt;&gt;"&amp;"")</f>
        <v>0</v>
      </c>
      <c r="AL275">
        <f>SUMIFS('Grid GenerationQueue'!AM$5:AM$467,'Grid GenerationQueue'!$AX$5:$AX$467,$B275,'Grid GenerationQueue'!$AY$5:$AY$467,$C275,'Grid GenerationQueue'!$BF$5:$BF$467,"&lt;&gt;"&amp;"")</f>
        <v>0</v>
      </c>
      <c r="AM275">
        <f>SUMIFS('Grid GenerationQueue'!AN$5:AN$467,'Grid GenerationQueue'!$AX$5:$AX$467,$B275,'Grid GenerationQueue'!$AY$5:$AY$467,$C275,'Grid GenerationQueue'!$BF$5:$BF$467,"&lt;&gt;"&amp;"")</f>
        <v>0</v>
      </c>
      <c r="AN275">
        <f>SUMIFS('Grid GenerationQueue'!AO$5:AO$467,'Grid GenerationQueue'!$AX$5:$AX$467,$B275,'Grid GenerationQueue'!$AY$5:$AY$467,$C275,'Grid GenerationQueue'!$BF$5:$BF$467,"&lt;&gt;"&amp;"")</f>
        <v>0</v>
      </c>
      <c r="AO275">
        <f>SUMIFS('Grid GenerationQueue'!AP$5:AP$467,'Grid GenerationQueue'!$AX$5:$AX$467,$B275,'Grid GenerationQueue'!$AY$5:$AY$467,$C275,'Grid GenerationQueue'!$BF$5:$BF$467,"&lt;&gt;"&amp;"")</f>
        <v>0</v>
      </c>
      <c r="AQ275">
        <f>SUMIFS('Grid GenerationQueue'!AE$5:AE$467,'Grid GenerationQueue'!$AX$5:$AX$467,$B275,'Grid GenerationQueue'!$AY$5:$AY$467,$C275)</f>
        <v>0</v>
      </c>
      <c r="AR275">
        <f>SUMIFS('Grid GenerationQueue'!AF$5:AF$467,'Grid GenerationQueue'!$AX$5:$AX$467,$B275,'Grid GenerationQueue'!$AY$5:$AY$467,$C275)</f>
        <v>0</v>
      </c>
      <c r="AS275">
        <f>SUMIFS('Grid GenerationQueue'!AG$5:AG$467,'Grid GenerationQueue'!$AX$5:$AX$467,$B275,'Grid GenerationQueue'!$AY$5:$AY$467,$C275)</f>
        <v>0</v>
      </c>
      <c r="AT275">
        <f>SUMIFS('Grid GenerationQueue'!AH$5:AH$467,'Grid GenerationQueue'!$AX$5:$AX$467,$B275,'Grid GenerationQueue'!$AY$5:$AY$467,$C275)</f>
        <v>0</v>
      </c>
      <c r="AU275">
        <f>SUMIFS('Grid GenerationQueue'!AI$5:AI$467,'Grid GenerationQueue'!$AX$5:$AX$467,$B275,'Grid GenerationQueue'!$AY$5:$AY$467,$C275)</f>
        <v>0</v>
      </c>
      <c r="AV275">
        <f>SUMIFS('Grid GenerationQueue'!AJ$5:AJ$467,'Grid GenerationQueue'!$AX$5:$AX$467,$B275,'Grid GenerationQueue'!$AY$5:$AY$467,$C275)</f>
        <v>0</v>
      </c>
      <c r="AW275">
        <f>SUMIFS('Grid GenerationQueue'!AK$5:AK$467,'Grid GenerationQueue'!$AX$5:$AX$467,$B275,'Grid GenerationQueue'!$AY$5:$AY$467,$C275)</f>
        <v>0</v>
      </c>
      <c r="AX275">
        <f>SUMIFS('Grid GenerationQueue'!AL$5:AL$467,'Grid GenerationQueue'!$AX$5:$AX$467,$B275,'Grid GenerationQueue'!$AY$5:$AY$467,$C275)</f>
        <v>0</v>
      </c>
      <c r="AY275">
        <f>SUMIFS('Grid GenerationQueue'!AM$5:AM$467,'Grid GenerationQueue'!$AX$5:$AX$467,$B275,'Grid GenerationQueue'!$AY$5:$AY$467,$C275)</f>
        <v>0</v>
      </c>
      <c r="AZ275">
        <f>SUMIFS('Grid GenerationQueue'!AN$5:AN$467,'Grid GenerationQueue'!$AX$5:$AX$467,$B275,'Grid GenerationQueue'!$AY$5:$AY$467,$C275)</f>
        <v>0</v>
      </c>
      <c r="BA275">
        <f>SUMIFS('Grid GenerationQueue'!AO$5:AO$467,'Grid GenerationQueue'!$AX$5:$AX$467,$B275,'Grid GenerationQueue'!$AY$5:$AY$467,$C275)</f>
        <v>0</v>
      </c>
      <c r="BB275">
        <f>SUMIFS('Grid GenerationQueue'!AP$5:AP$467,'Grid GenerationQueue'!$AX$5:$AX$467,$B275,'Grid GenerationQueue'!$AY$5:$AY$467,$C275)</f>
        <v>0</v>
      </c>
      <c r="BD275">
        <f>SUMIFS('Grid GenerationQueue'!AE$5:AE$467,'Grid GenerationQueue'!$AX$5:$AX$467,$B275,'Grid GenerationQueue'!$AY$5:$AY$467,$C275,'Grid GenerationQueue'!$BH$5:$BH$467,"Executed",'Grid GenerationQueue'!$BB$5:$BB$467,"&lt;"&amp;$BE$3)</f>
        <v>0</v>
      </c>
      <c r="BE275">
        <f>SUMIFS('Grid GenerationQueue'!AF$5:AF$467,'Grid GenerationQueue'!$AX$5:$AX$467,$B275,'Grid GenerationQueue'!$AY$5:$AY$467,$C275,'Grid GenerationQueue'!$BH$5:$BH$467,"Executed",'Grid GenerationQueue'!$BB$5:$BB$467,"&lt;"&amp;$BE$3)</f>
        <v>0</v>
      </c>
      <c r="BF275">
        <f>SUMIFS('Grid GenerationQueue'!AG$5:AG$467,'Grid GenerationQueue'!$AX$5:$AX$467,$B275,'Grid GenerationQueue'!$AY$5:$AY$467,$C275,'Grid GenerationQueue'!$BH$5:$BH$467,"Executed",'Grid GenerationQueue'!$BB$5:$BB$467,"&lt;"&amp;$BE$3)</f>
        <v>0</v>
      </c>
      <c r="BG275">
        <f>SUMIFS('Grid GenerationQueue'!AH$5:AH$467,'Grid GenerationQueue'!$AX$5:$AX$467,$B275,'Grid GenerationQueue'!$AY$5:$AY$467,$C275,'Grid GenerationQueue'!$BH$5:$BH$467,"Executed",'Grid GenerationQueue'!$BB$5:$BB$467,"&lt;"&amp;$BE$3)</f>
        <v>0</v>
      </c>
      <c r="BH275">
        <f>SUMIFS('Grid GenerationQueue'!AI$5:AI$467,'Grid GenerationQueue'!$AX$5:$AX$467,$B275,'Grid GenerationQueue'!$AY$5:$AY$467,$C275,'Grid GenerationQueue'!$BH$5:$BH$467,"Executed",'Grid GenerationQueue'!$BB$5:$BB$467,"&lt;"&amp;$BE$3)</f>
        <v>0</v>
      </c>
      <c r="BI275">
        <f>SUMIFS('Grid GenerationQueue'!AJ$5:AJ$467,'Grid GenerationQueue'!$AX$5:$AX$467,$B275,'Grid GenerationQueue'!$AY$5:$AY$467,$C275,'Grid GenerationQueue'!$BH$5:$BH$467,"Executed",'Grid GenerationQueue'!$BB$5:$BB$467,"&lt;"&amp;$BE$3)</f>
        <v>0</v>
      </c>
      <c r="BJ275">
        <f>SUMIFS('Grid GenerationQueue'!AK$5:AK$467,'Grid GenerationQueue'!$AX$5:$AX$467,$B275,'Grid GenerationQueue'!$AY$5:$AY$467,$C275,'Grid GenerationQueue'!$BH$5:$BH$467,"Executed",'Grid GenerationQueue'!$BB$5:$BB$467,"&lt;"&amp;$BE$3)</f>
        <v>0</v>
      </c>
      <c r="BK275">
        <f>SUMIFS('Grid GenerationQueue'!AL$5:AL$467,'Grid GenerationQueue'!$AX$5:$AX$467,$B275,'Grid GenerationQueue'!$AY$5:$AY$467,$C275,'Grid GenerationQueue'!$BH$5:$BH$467,"Executed",'Grid GenerationQueue'!$BB$5:$BB$467,"&lt;"&amp;$BE$3)</f>
        <v>0</v>
      </c>
      <c r="BL275">
        <f>SUMIFS('Grid GenerationQueue'!AM$5:AM$467,'Grid GenerationQueue'!$AX$5:$AX$467,$B275,'Grid GenerationQueue'!$AY$5:$AY$467,$C275,'Grid GenerationQueue'!$BH$5:$BH$467,"Executed",'Grid GenerationQueue'!$BB$5:$BB$467,"&lt;"&amp;$BE$3)</f>
        <v>0</v>
      </c>
      <c r="BM275">
        <f>SUMIFS('Grid GenerationQueue'!AN$5:AN$467,'Grid GenerationQueue'!$AX$5:$AX$467,$B275,'Grid GenerationQueue'!$AY$5:$AY$467,$C275,'Grid GenerationQueue'!$BH$5:$BH$467,"Executed",'Grid GenerationQueue'!$BB$5:$BB$467,"&lt;"&amp;$BE$3)</f>
        <v>0</v>
      </c>
      <c r="BN275">
        <f>SUMIFS('Grid GenerationQueue'!AO$5:AO$467,'Grid GenerationQueue'!$AX$5:$AX$467,$B275,'Grid GenerationQueue'!$AY$5:$AY$467,$C275,'Grid GenerationQueue'!$BH$5:$BH$467,"Executed",'Grid GenerationQueue'!$BB$5:$BB$467,"&lt;"&amp;$BE$3)</f>
        <v>0</v>
      </c>
      <c r="BO275">
        <f>SUMIFS('Grid GenerationQueue'!AP$5:AP$467,'Grid GenerationQueue'!$AX$5:$AX$467,$B275,'Grid GenerationQueue'!$AY$5:$AY$467,$C275,'Grid GenerationQueue'!$BH$5:$BH$467,"Executed",'Grid GenerationQueue'!$BB$5:$BB$467,"&lt;"&amp;$BE$3)</f>
        <v>0</v>
      </c>
      <c r="BQ275">
        <f>SUMIFS('Grid GenerationQueue'!AE$5:AE$467,'Grid GenerationQueue'!$AX$5:$AX$467,$B275,'Grid GenerationQueue'!$AY$5:$AY$467,$C275,'Grid GenerationQueue'!$BF$5:$BF$467,"&lt;&gt;"&amp;"",'Grid GenerationQueue'!$BB$5:$BB$467,"&lt;"&amp;$BE$3)</f>
        <v>0</v>
      </c>
      <c r="BR275">
        <f>SUMIFS('Grid GenerationQueue'!AF$5:AF$467,'Grid GenerationQueue'!$AX$5:$AX$467,$B275,'Grid GenerationQueue'!$AY$5:$AY$467,$C275,'Grid GenerationQueue'!$BF$5:$BF$467,"&lt;&gt;"&amp;"",'Grid GenerationQueue'!$BB$5:$BB$467,"&lt;"&amp;$BE$3)</f>
        <v>0</v>
      </c>
      <c r="BS275">
        <f>SUMIFS('Grid GenerationQueue'!AG$5:AG$467,'Grid GenerationQueue'!$AX$5:$AX$467,$B275,'Grid GenerationQueue'!$AY$5:$AY$467,$C275,'Grid GenerationQueue'!$BF$5:$BF$467,"&lt;&gt;"&amp;"",'Grid GenerationQueue'!$BB$5:$BB$467,"&lt;"&amp;$BE$3)</f>
        <v>0</v>
      </c>
      <c r="BT275">
        <f>SUMIFS('Grid GenerationQueue'!AH$5:AH$467,'Grid GenerationQueue'!$AX$5:$AX$467,$B275,'Grid GenerationQueue'!$AY$5:$AY$467,$C275,'Grid GenerationQueue'!$BF$5:$BF$467,"&lt;&gt;"&amp;"",'Grid GenerationQueue'!$BB$5:$BB$467,"&lt;"&amp;$BE$3)</f>
        <v>0</v>
      </c>
      <c r="BU275">
        <f>SUMIFS('Grid GenerationQueue'!AI$5:AI$467,'Grid GenerationQueue'!$AX$5:$AX$467,$B275,'Grid GenerationQueue'!$AY$5:$AY$467,$C275,'Grid GenerationQueue'!$BF$5:$BF$467,"&lt;&gt;"&amp;"",'Grid GenerationQueue'!$BB$5:$BB$467,"&lt;"&amp;$BE$3)</f>
        <v>0</v>
      </c>
      <c r="BV275">
        <f>SUMIFS('Grid GenerationQueue'!AJ$5:AJ$467,'Grid GenerationQueue'!$AX$5:$AX$467,$B275,'Grid GenerationQueue'!$AY$5:$AY$467,$C275,'Grid GenerationQueue'!$BF$5:$BF$467,"&lt;&gt;"&amp;"",'Grid GenerationQueue'!$BB$5:$BB$467,"&lt;"&amp;$BE$3)</f>
        <v>0</v>
      </c>
      <c r="BW275">
        <f>SUMIFS('Grid GenerationQueue'!AK$5:AK$467,'Grid GenerationQueue'!$AX$5:$AX$467,$B275,'Grid GenerationQueue'!$AY$5:$AY$467,$C275,'Grid GenerationQueue'!$BF$5:$BF$467,"&lt;&gt;"&amp;"",'Grid GenerationQueue'!$BB$5:$BB$467,"&lt;"&amp;$BE$3)</f>
        <v>0</v>
      </c>
      <c r="BX275">
        <f>SUMIFS('Grid GenerationQueue'!AL$5:AL$467,'Grid GenerationQueue'!$AX$5:$AX$467,$B275,'Grid GenerationQueue'!$AY$5:$AY$467,$C275,'Grid GenerationQueue'!$BF$5:$BF$467,"&lt;&gt;"&amp;"",'Grid GenerationQueue'!$BB$5:$BB$467,"&lt;"&amp;$BE$3)</f>
        <v>0</v>
      </c>
      <c r="BY275">
        <f>SUMIFS('Grid GenerationQueue'!AM$5:AM$467,'Grid GenerationQueue'!$AX$5:$AX$467,$B275,'Grid GenerationQueue'!$AY$5:$AY$467,$C275,'Grid GenerationQueue'!$BF$5:$BF$467,"&lt;&gt;"&amp;"",'Grid GenerationQueue'!$BB$5:$BB$467,"&lt;"&amp;$BE$3)</f>
        <v>0</v>
      </c>
      <c r="BZ275">
        <f>SUMIFS('Grid GenerationQueue'!AN$5:AN$467,'Grid GenerationQueue'!$AX$5:$AX$467,$B275,'Grid GenerationQueue'!$AY$5:$AY$467,$C275,'Grid GenerationQueue'!$BF$5:$BF$467,"&lt;&gt;"&amp;"",'Grid GenerationQueue'!$BB$5:$BB$467,"&lt;"&amp;$BE$3)</f>
        <v>0</v>
      </c>
      <c r="CA275">
        <f>SUMIFS('Grid GenerationQueue'!AO$5:AO$467,'Grid GenerationQueue'!$AX$5:$AX$467,$B275,'Grid GenerationQueue'!$AY$5:$AY$467,$C275,'Grid GenerationQueue'!$BF$5:$BF$467,"&lt;&gt;"&amp;"",'Grid GenerationQueue'!$BB$5:$BB$467,"&lt;"&amp;$BE$3)</f>
        <v>0</v>
      </c>
      <c r="CB275">
        <f>SUMIFS('Grid GenerationQueue'!AP$5:AP$467,'Grid GenerationQueue'!$AX$5:$AX$467,$B275,'Grid GenerationQueue'!$AY$5:$AY$467,$C275,'Grid GenerationQueue'!$BF$5:$BF$467,"&lt;&gt;"&amp;"",'Grid GenerationQueue'!$BB$5:$BB$467,"&lt;"&amp;$BE$3)</f>
        <v>0</v>
      </c>
      <c r="CD275">
        <f>SUMIFS('Grid GenerationQueue'!AE$5:AE$467,'Grid GenerationQueue'!$AX$5:$AX$467,$B275,'Grid GenerationQueue'!$AY$5:$AY$467,$C275,'Grid GenerationQueue'!$BB$5:$BB$467,"&lt;"&amp;$BE$3)</f>
        <v>0</v>
      </c>
      <c r="CE275">
        <f>SUMIFS('Grid GenerationQueue'!AF$5:AF$467,'Grid GenerationQueue'!$AX$5:$AX$467,$B275,'Grid GenerationQueue'!$AY$5:$AY$467,$C275,'Grid GenerationQueue'!$BB$5:$BB$467,"&lt;"&amp;$BE$3)</f>
        <v>0</v>
      </c>
      <c r="CF275">
        <f>SUMIFS('Grid GenerationQueue'!AG$5:AG$467,'Grid GenerationQueue'!$AX$5:$AX$467,$B275,'Grid GenerationQueue'!$AY$5:$AY$467,$C275,'Grid GenerationQueue'!$BB$5:$BB$467,"&lt;"&amp;$BE$3)</f>
        <v>0</v>
      </c>
      <c r="CG275">
        <f>SUMIFS('Grid GenerationQueue'!AH$5:AH$467,'Grid GenerationQueue'!$AX$5:$AX$467,$B275,'Grid GenerationQueue'!$AY$5:$AY$467,$C275,'Grid GenerationQueue'!$BB$5:$BB$467,"&lt;"&amp;$BE$3)</f>
        <v>0</v>
      </c>
      <c r="CH275">
        <f>SUMIFS('Grid GenerationQueue'!AI$5:AI$467,'Grid GenerationQueue'!$AX$5:$AX$467,$B275,'Grid GenerationQueue'!$AY$5:$AY$467,$C275,'Grid GenerationQueue'!$BB$5:$BB$467,"&lt;"&amp;$BE$3)</f>
        <v>0</v>
      </c>
      <c r="CI275">
        <f>SUMIFS('Grid GenerationQueue'!AJ$5:AJ$467,'Grid GenerationQueue'!$AX$5:$AX$467,$B275,'Grid GenerationQueue'!$AY$5:$AY$467,$C275,'Grid GenerationQueue'!$BB$5:$BB$467,"&lt;"&amp;$BE$3)</f>
        <v>0</v>
      </c>
      <c r="CJ275">
        <f>SUMIFS('Grid GenerationQueue'!AK$5:AK$467,'Grid GenerationQueue'!$AX$5:$AX$467,$B275,'Grid GenerationQueue'!$AY$5:$AY$467,$C275,'Grid GenerationQueue'!$BB$5:$BB$467,"&lt;"&amp;$BE$3)</f>
        <v>0</v>
      </c>
      <c r="CK275">
        <f>SUMIFS('Grid GenerationQueue'!AL$5:AL$467,'Grid GenerationQueue'!$AX$5:$AX$467,$B275,'Grid GenerationQueue'!$AY$5:$AY$467,$C275,'Grid GenerationQueue'!$BB$5:$BB$467,"&lt;"&amp;$BE$3)</f>
        <v>0</v>
      </c>
      <c r="CL275">
        <f>SUMIFS('Grid GenerationQueue'!AM$5:AM$467,'Grid GenerationQueue'!$AX$5:$AX$467,$B275,'Grid GenerationQueue'!$AY$5:$AY$467,$C275,'Grid GenerationQueue'!$BB$5:$BB$467,"&lt;"&amp;$BE$3)</f>
        <v>0</v>
      </c>
      <c r="CM275">
        <f>SUMIFS('Grid GenerationQueue'!AN$5:AN$467,'Grid GenerationQueue'!$AX$5:$AX$467,$B275,'Grid GenerationQueue'!$AY$5:$AY$467,$C275,'Grid GenerationQueue'!$BB$5:$BB$467,"&lt;"&amp;$BE$3)</f>
        <v>0</v>
      </c>
      <c r="CN275">
        <f>SUMIFS('Grid GenerationQueue'!AO$5:AO$467,'Grid GenerationQueue'!$AX$5:$AX$467,$B275,'Grid GenerationQueue'!$AY$5:$AY$467,$C275,'Grid GenerationQueue'!$BB$5:$BB$467,"&lt;"&amp;$BE$3)</f>
        <v>0</v>
      </c>
      <c r="CO275">
        <f>SUMIFS('Grid GenerationQueue'!AP$5:AP$467,'Grid GenerationQueue'!$AX$5:$AX$467,$B275,'Grid GenerationQueue'!$AY$5:$AY$467,$C275,'Grid GenerationQueue'!$BB$5:$BB$467,"&lt;"&amp;$BE$3)</f>
        <v>0</v>
      </c>
    </row>
    <row r="276" spans="1:93" x14ac:dyDescent="0.35">
      <c r="A276" t="s">
        <v>4647</v>
      </c>
      <c r="B276" t="s">
        <v>4449</v>
      </c>
      <c r="C276">
        <v>230</v>
      </c>
      <c r="D276">
        <f>SUMIFS('Grid GenerationQueue'!AE$5:AE$467,'Grid GenerationQueue'!$AX$5:$AX$467,$B276,'Grid GenerationQueue'!$AY$5:$AY$467,$C276,'Grid GenerationQueue'!$BI$5:$BI$467,"&lt;4")</f>
        <v>0</v>
      </c>
      <c r="E276">
        <f>SUMIFS('Grid GenerationQueue'!AF$5:AF$467,'Grid GenerationQueue'!$AX$5:$AX$467,$B276,'Grid GenerationQueue'!$AY$5:$AY$467,$C276,'Grid GenerationQueue'!$BI$5:$BI$467,"&lt;4")</f>
        <v>0</v>
      </c>
      <c r="F276">
        <f>SUMIFS('Grid GenerationQueue'!AG$5:AG$467,'Grid GenerationQueue'!$AX$5:$AX$467,$B276,'Grid GenerationQueue'!$AY$5:$AY$467,$C276,'Grid GenerationQueue'!$BI$5:$BI$467,"&lt;4")</f>
        <v>0</v>
      </c>
      <c r="G276">
        <f>SUMIFS('Grid GenerationQueue'!AH$5:AH$467,'Grid GenerationQueue'!$AX$5:$AX$467,$B276,'Grid GenerationQueue'!$AY$5:$AY$467,$C276,'Grid GenerationQueue'!$BI$5:$BI$467,"&lt;4")</f>
        <v>0</v>
      </c>
      <c r="H276">
        <f>SUMIFS('Grid GenerationQueue'!AI$5:AI$467,'Grid GenerationQueue'!$AX$5:$AX$467,$B276,'Grid GenerationQueue'!$AY$5:$AY$467,$C276,'Grid GenerationQueue'!$BI$5:$BI$467,"&lt;4")</f>
        <v>0</v>
      </c>
      <c r="I276">
        <f>SUMIFS('Grid GenerationQueue'!AJ$5:AJ$467,'Grid GenerationQueue'!$AX$5:$AX$467,$B276,'Grid GenerationQueue'!$AY$5:$AY$467,$C276,'Grid GenerationQueue'!$BI$5:$BI$467,"&lt;4")</f>
        <v>0</v>
      </c>
      <c r="J276">
        <f>SUMIFS('Grid GenerationQueue'!AK$5:AK$467,'Grid GenerationQueue'!$AX$5:$AX$467,$B276,'Grid GenerationQueue'!$AY$5:$AY$467,$C276,'Grid GenerationQueue'!$BI$5:$BI$467,"&lt;4")</f>
        <v>0</v>
      </c>
      <c r="K276">
        <f>SUMIFS('Grid GenerationQueue'!AL$5:AL$467,'Grid GenerationQueue'!$AX$5:$AX$467,$B276,'Grid GenerationQueue'!$AY$5:$AY$467,$C276,'Grid GenerationQueue'!$BI$5:$BI$467,"&lt;4")</f>
        <v>0</v>
      </c>
      <c r="L276">
        <f>SUMIFS('Grid GenerationQueue'!AM$5:AM$467,'Grid GenerationQueue'!$AX$5:$AX$467,$B276,'Grid GenerationQueue'!$AY$5:$AY$467,$C276,'Grid GenerationQueue'!$BI$5:$BI$467,"&lt;4")</f>
        <v>0</v>
      </c>
      <c r="M276">
        <f>SUMIFS('Grid GenerationQueue'!AN$5:AN$467,'Grid GenerationQueue'!$AX$5:$AX$467,$B276,'Grid GenerationQueue'!$AY$5:$AY$467,$C276,'Grid GenerationQueue'!$BI$5:$BI$467,"&lt;4")</f>
        <v>0</v>
      </c>
      <c r="N276">
        <f>SUMIFS('Grid GenerationQueue'!AO$5:AO$467,'Grid GenerationQueue'!$AX$5:$AX$467,$B276,'Grid GenerationQueue'!$AY$5:$AY$467,$C276,'Grid GenerationQueue'!$BI$5:$BI$467,"&lt;4")</f>
        <v>0</v>
      </c>
      <c r="O276">
        <f>SUMIFS('Grid GenerationQueue'!AP$5:AP$467,'Grid GenerationQueue'!$AX$5:$AX$467,$B276,'Grid GenerationQueue'!$AY$5:$AY$467,$C276,'Grid GenerationQueue'!$BI$5:$BI$467,"&lt;4")</f>
        <v>0</v>
      </c>
      <c r="Q276">
        <f>SUMIFS('Grid GenerationQueue'!AE$5:AE$467,'Grid GenerationQueue'!$AX$5:$AX$467,$B276,'Grid GenerationQueue'!$AY$5:$AY$467,$C276,'Grid GenerationQueue'!$BH$5:$BH$467,"Executed")</f>
        <v>0</v>
      </c>
      <c r="R276">
        <f>SUMIFS('Grid GenerationQueue'!AF$5:AF$467,'Grid GenerationQueue'!$AX$5:$AX$467,$B276,'Grid GenerationQueue'!$AY$5:$AY$467,$C276,'Grid GenerationQueue'!$BH$5:$BH$467,"Executed")</f>
        <v>0</v>
      </c>
      <c r="S276">
        <f>SUMIFS('Grid GenerationQueue'!AG$5:AG$467,'Grid GenerationQueue'!$AX$5:$AX$467,$B276,'Grid GenerationQueue'!$AY$5:$AY$467,$C276,'Grid GenerationQueue'!$BH$5:$BH$467,"Executed")</f>
        <v>0</v>
      </c>
      <c r="T276">
        <f>SUMIFS('Grid GenerationQueue'!AH$5:AH$467,'Grid GenerationQueue'!$AX$5:$AX$467,$B276,'Grid GenerationQueue'!$AY$5:$AY$467,$C276,'Grid GenerationQueue'!$BH$5:$BH$467,"Executed")</f>
        <v>0</v>
      </c>
      <c r="U276">
        <f>SUMIFS('Grid GenerationQueue'!AI$5:AI$467,'Grid GenerationQueue'!$AX$5:$AX$467,$B276,'Grid GenerationQueue'!$AY$5:$AY$467,$C276,'Grid GenerationQueue'!$BH$5:$BH$467,"Executed")</f>
        <v>0</v>
      </c>
      <c r="V276">
        <f>SUMIFS('Grid GenerationQueue'!AJ$5:AJ$467,'Grid GenerationQueue'!$AX$5:$AX$467,$B276,'Grid GenerationQueue'!$AY$5:$AY$467,$C276,'Grid GenerationQueue'!$BH$5:$BH$467,"Executed")</f>
        <v>0</v>
      </c>
      <c r="W276">
        <f>SUMIFS('Grid GenerationQueue'!AK$5:AK$467,'Grid GenerationQueue'!$AX$5:$AX$467,$B276,'Grid GenerationQueue'!$AY$5:$AY$467,$C276,'Grid GenerationQueue'!$BH$5:$BH$467,"Executed")</f>
        <v>0</v>
      </c>
      <c r="X276">
        <f>SUMIFS('Grid GenerationQueue'!AL$5:AL$467,'Grid GenerationQueue'!$AX$5:$AX$467,$B276,'Grid GenerationQueue'!$AY$5:$AY$467,$C276,'Grid GenerationQueue'!$BH$5:$BH$467,"Executed")</f>
        <v>0</v>
      </c>
      <c r="Y276">
        <f>SUMIFS('Grid GenerationQueue'!AM$5:AM$467,'Grid GenerationQueue'!$AX$5:$AX$467,$B276,'Grid GenerationQueue'!$AY$5:$AY$467,$C276,'Grid GenerationQueue'!$BH$5:$BH$467,"Executed")</f>
        <v>0</v>
      </c>
      <c r="Z276">
        <f>SUMIFS('Grid GenerationQueue'!AN$5:AN$467,'Grid GenerationQueue'!$AX$5:$AX$467,$B276,'Grid GenerationQueue'!$AY$5:$AY$467,$C276,'Grid GenerationQueue'!$BH$5:$BH$467,"Executed")</f>
        <v>0</v>
      </c>
      <c r="AA276">
        <f>SUMIFS('Grid GenerationQueue'!AO$5:AO$467,'Grid GenerationQueue'!$AX$5:$AX$467,$B276,'Grid GenerationQueue'!$AY$5:$AY$467,$C276,'Grid GenerationQueue'!$BH$5:$BH$467,"Executed")</f>
        <v>0</v>
      </c>
      <c r="AB276">
        <f>SUMIFS('Grid GenerationQueue'!AP$5:AP$467,'Grid GenerationQueue'!$AX$5:$AX$467,$B276,'Grid GenerationQueue'!$AY$5:$AY$467,$C276,'Grid GenerationQueue'!$BH$5:$BH$467,"Executed")</f>
        <v>0</v>
      </c>
      <c r="AD276">
        <f>SUMIFS('Grid GenerationQueue'!AE$5:AE$467,'Grid GenerationQueue'!$AX$5:$AX$467,$B276,'Grid GenerationQueue'!$AY$5:$AY$467,$C276,'Grid GenerationQueue'!$BF$5:$BF$467,"&lt;&gt;"&amp;"")</f>
        <v>0</v>
      </c>
      <c r="AE276">
        <f>SUMIFS('Grid GenerationQueue'!AF$5:AF$467,'Grid GenerationQueue'!$AX$5:$AX$467,$B276,'Grid GenerationQueue'!$AY$5:$AY$467,$C276,'Grid GenerationQueue'!$BF$5:$BF$467,"&lt;&gt;"&amp;"")</f>
        <v>0</v>
      </c>
      <c r="AF276">
        <f>SUMIFS('Grid GenerationQueue'!AG$5:AG$467,'Grid GenerationQueue'!$AX$5:$AX$467,$B276,'Grid GenerationQueue'!$AY$5:$AY$467,$C276,'Grid GenerationQueue'!$BF$5:$BF$467,"&lt;&gt;"&amp;"")</f>
        <v>0</v>
      </c>
      <c r="AG276">
        <f>SUMIFS('Grid GenerationQueue'!AH$5:AH$467,'Grid GenerationQueue'!$AX$5:$AX$467,$B276,'Grid GenerationQueue'!$AY$5:$AY$467,$C276,'Grid GenerationQueue'!$BF$5:$BF$467,"&lt;&gt;"&amp;"")</f>
        <v>0</v>
      </c>
      <c r="AH276">
        <f>SUMIFS('Grid GenerationQueue'!AI$5:AI$467,'Grid GenerationQueue'!$AX$5:$AX$467,$B276,'Grid GenerationQueue'!$AY$5:$AY$467,$C276,'Grid GenerationQueue'!$BF$5:$BF$467,"&lt;&gt;"&amp;"")</f>
        <v>0</v>
      </c>
      <c r="AI276">
        <f>SUMIFS('Grid GenerationQueue'!AJ$5:AJ$467,'Grid GenerationQueue'!$AX$5:$AX$467,$B276,'Grid GenerationQueue'!$AY$5:$AY$467,$C276,'Grid GenerationQueue'!$BF$5:$BF$467,"&lt;&gt;"&amp;"")</f>
        <v>0</v>
      </c>
      <c r="AJ276">
        <f>SUMIFS('Grid GenerationQueue'!AK$5:AK$467,'Grid GenerationQueue'!$AX$5:$AX$467,$B276,'Grid GenerationQueue'!$AY$5:$AY$467,$C276,'Grid GenerationQueue'!$BF$5:$BF$467,"&lt;&gt;"&amp;"")</f>
        <v>0</v>
      </c>
      <c r="AK276">
        <f>SUMIFS('Grid GenerationQueue'!AL$5:AL$467,'Grid GenerationQueue'!$AX$5:$AX$467,$B276,'Grid GenerationQueue'!$AY$5:$AY$467,$C276,'Grid GenerationQueue'!$BF$5:$BF$467,"&lt;&gt;"&amp;"")</f>
        <v>0</v>
      </c>
      <c r="AL276">
        <f>SUMIFS('Grid GenerationQueue'!AM$5:AM$467,'Grid GenerationQueue'!$AX$5:$AX$467,$B276,'Grid GenerationQueue'!$AY$5:$AY$467,$C276,'Grid GenerationQueue'!$BF$5:$BF$467,"&lt;&gt;"&amp;"")</f>
        <v>0</v>
      </c>
      <c r="AM276">
        <f>SUMIFS('Grid GenerationQueue'!AN$5:AN$467,'Grid GenerationQueue'!$AX$5:$AX$467,$B276,'Grid GenerationQueue'!$AY$5:$AY$467,$C276,'Grid GenerationQueue'!$BF$5:$BF$467,"&lt;&gt;"&amp;"")</f>
        <v>0</v>
      </c>
      <c r="AN276">
        <f>SUMIFS('Grid GenerationQueue'!AO$5:AO$467,'Grid GenerationQueue'!$AX$5:$AX$467,$B276,'Grid GenerationQueue'!$AY$5:$AY$467,$C276,'Grid GenerationQueue'!$BF$5:$BF$467,"&lt;&gt;"&amp;"")</f>
        <v>0</v>
      </c>
      <c r="AO276">
        <f>SUMIFS('Grid GenerationQueue'!AP$5:AP$467,'Grid GenerationQueue'!$AX$5:$AX$467,$B276,'Grid GenerationQueue'!$AY$5:$AY$467,$C276,'Grid GenerationQueue'!$BF$5:$BF$467,"&lt;&gt;"&amp;"")</f>
        <v>0</v>
      </c>
      <c r="AQ276">
        <f>SUMIFS('Grid GenerationQueue'!AE$5:AE$467,'Grid GenerationQueue'!$AX$5:$AX$467,$B276,'Grid GenerationQueue'!$AY$5:$AY$467,$C276)</f>
        <v>51.4</v>
      </c>
      <c r="AR276">
        <f>SUMIFS('Grid GenerationQueue'!AF$5:AF$467,'Grid GenerationQueue'!$AX$5:$AX$467,$B276,'Grid GenerationQueue'!$AY$5:$AY$467,$C276)</f>
        <v>0</v>
      </c>
      <c r="AS276">
        <f>SUMIFS('Grid GenerationQueue'!AG$5:AG$467,'Grid GenerationQueue'!$AX$5:$AX$467,$B276,'Grid GenerationQueue'!$AY$5:$AY$467,$C276)</f>
        <v>0</v>
      </c>
      <c r="AT276">
        <f>SUMIFS('Grid GenerationQueue'!AH$5:AH$467,'Grid GenerationQueue'!$AX$5:$AX$467,$B276,'Grid GenerationQueue'!$AY$5:$AY$467,$C276)</f>
        <v>0</v>
      </c>
      <c r="AU276">
        <f>SUMIFS('Grid GenerationQueue'!AI$5:AI$467,'Grid GenerationQueue'!$AX$5:$AX$467,$B276,'Grid GenerationQueue'!$AY$5:$AY$467,$C276)</f>
        <v>0</v>
      </c>
      <c r="AV276">
        <f>SUMIFS('Grid GenerationQueue'!AJ$5:AJ$467,'Grid GenerationQueue'!$AX$5:$AX$467,$B276,'Grid GenerationQueue'!$AY$5:$AY$467,$C276)</f>
        <v>0</v>
      </c>
      <c r="AW276">
        <f>SUMIFS('Grid GenerationQueue'!AK$5:AK$467,'Grid GenerationQueue'!$AX$5:$AX$467,$B276,'Grid GenerationQueue'!$AY$5:$AY$467,$C276)</f>
        <v>0</v>
      </c>
      <c r="AX276">
        <f>SUMIFS('Grid GenerationQueue'!AL$5:AL$467,'Grid GenerationQueue'!$AX$5:$AX$467,$B276,'Grid GenerationQueue'!$AY$5:$AY$467,$C276)</f>
        <v>0</v>
      </c>
      <c r="AY276">
        <f>SUMIFS('Grid GenerationQueue'!AM$5:AM$467,'Grid GenerationQueue'!$AX$5:$AX$467,$B276,'Grid GenerationQueue'!$AY$5:$AY$467,$C276)</f>
        <v>0</v>
      </c>
      <c r="AZ276">
        <f>SUMIFS('Grid GenerationQueue'!AN$5:AN$467,'Grid GenerationQueue'!$AX$5:$AX$467,$B276,'Grid GenerationQueue'!$AY$5:$AY$467,$C276)</f>
        <v>0</v>
      </c>
      <c r="BA276">
        <f>SUMIFS('Grid GenerationQueue'!AO$5:AO$467,'Grid GenerationQueue'!$AX$5:$AX$467,$B276,'Grid GenerationQueue'!$AY$5:$AY$467,$C276)</f>
        <v>0</v>
      </c>
      <c r="BB276">
        <f>SUMIFS('Grid GenerationQueue'!AP$5:AP$467,'Grid GenerationQueue'!$AX$5:$AX$467,$B276,'Grid GenerationQueue'!$AY$5:$AY$467,$C276)</f>
        <v>0</v>
      </c>
      <c r="BD276">
        <f>SUMIFS('Grid GenerationQueue'!AE$5:AE$467,'Grid GenerationQueue'!$AX$5:$AX$467,$B276,'Grid GenerationQueue'!$AY$5:$AY$467,$C276,'Grid GenerationQueue'!$BH$5:$BH$467,"Executed",'Grid GenerationQueue'!$BB$5:$BB$467,"&lt;"&amp;$BE$3)</f>
        <v>0</v>
      </c>
      <c r="BE276">
        <f>SUMIFS('Grid GenerationQueue'!AF$5:AF$467,'Grid GenerationQueue'!$AX$5:$AX$467,$B276,'Grid GenerationQueue'!$AY$5:$AY$467,$C276,'Grid GenerationQueue'!$BH$5:$BH$467,"Executed",'Grid GenerationQueue'!$BB$5:$BB$467,"&lt;"&amp;$BE$3)</f>
        <v>0</v>
      </c>
      <c r="BF276">
        <f>SUMIFS('Grid GenerationQueue'!AG$5:AG$467,'Grid GenerationQueue'!$AX$5:$AX$467,$B276,'Grid GenerationQueue'!$AY$5:$AY$467,$C276,'Grid GenerationQueue'!$BH$5:$BH$467,"Executed",'Grid GenerationQueue'!$BB$5:$BB$467,"&lt;"&amp;$BE$3)</f>
        <v>0</v>
      </c>
      <c r="BG276">
        <f>SUMIFS('Grid GenerationQueue'!AH$5:AH$467,'Grid GenerationQueue'!$AX$5:$AX$467,$B276,'Grid GenerationQueue'!$AY$5:$AY$467,$C276,'Grid GenerationQueue'!$BH$5:$BH$467,"Executed",'Grid GenerationQueue'!$BB$5:$BB$467,"&lt;"&amp;$BE$3)</f>
        <v>0</v>
      </c>
      <c r="BH276">
        <f>SUMIFS('Grid GenerationQueue'!AI$5:AI$467,'Grid GenerationQueue'!$AX$5:$AX$467,$B276,'Grid GenerationQueue'!$AY$5:$AY$467,$C276,'Grid GenerationQueue'!$BH$5:$BH$467,"Executed",'Grid GenerationQueue'!$BB$5:$BB$467,"&lt;"&amp;$BE$3)</f>
        <v>0</v>
      </c>
      <c r="BI276">
        <f>SUMIFS('Grid GenerationQueue'!AJ$5:AJ$467,'Grid GenerationQueue'!$AX$5:$AX$467,$B276,'Grid GenerationQueue'!$AY$5:$AY$467,$C276,'Grid GenerationQueue'!$BH$5:$BH$467,"Executed",'Grid GenerationQueue'!$BB$5:$BB$467,"&lt;"&amp;$BE$3)</f>
        <v>0</v>
      </c>
      <c r="BJ276">
        <f>SUMIFS('Grid GenerationQueue'!AK$5:AK$467,'Grid GenerationQueue'!$AX$5:$AX$467,$B276,'Grid GenerationQueue'!$AY$5:$AY$467,$C276,'Grid GenerationQueue'!$BH$5:$BH$467,"Executed",'Grid GenerationQueue'!$BB$5:$BB$467,"&lt;"&amp;$BE$3)</f>
        <v>0</v>
      </c>
      <c r="BK276">
        <f>SUMIFS('Grid GenerationQueue'!AL$5:AL$467,'Grid GenerationQueue'!$AX$5:$AX$467,$B276,'Grid GenerationQueue'!$AY$5:$AY$467,$C276,'Grid GenerationQueue'!$BH$5:$BH$467,"Executed",'Grid GenerationQueue'!$BB$5:$BB$467,"&lt;"&amp;$BE$3)</f>
        <v>0</v>
      </c>
      <c r="BL276">
        <f>SUMIFS('Grid GenerationQueue'!AM$5:AM$467,'Grid GenerationQueue'!$AX$5:$AX$467,$B276,'Grid GenerationQueue'!$AY$5:$AY$467,$C276,'Grid GenerationQueue'!$BH$5:$BH$467,"Executed",'Grid GenerationQueue'!$BB$5:$BB$467,"&lt;"&amp;$BE$3)</f>
        <v>0</v>
      </c>
      <c r="BM276">
        <f>SUMIFS('Grid GenerationQueue'!AN$5:AN$467,'Grid GenerationQueue'!$AX$5:$AX$467,$B276,'Grid GenerationQueue'!$AY$5:$AY$467,$C276,'Grid GenerationQueue'!$BH$5:$BH$467,"Executed",'Grid GenerationQueue'!$BB$5:$BB$467,"&lt;"&amp;$BE$3)</f>
        <v>0</v>
      </c>
      <c r="BN276">
        <f>SUMIFS('Grid GenerationQueue'!AO$5:AO$467,'Grid GenerationQueue'!$AX$5:$AX$467,$B276,'Grid GenerationQueue'!$AY$5:$AY$467,$C276,'Grid GenerationQueue'!$BH$5:$BH$467,"Executed",'Grid GenerationQueue'!$BB$5:$BB$467,"&lt;"&amp;$BE$3)</f>
        <v>0</v>
      </c>
      <c r="BO276">
        <f>SUMIFS('Grid GenerationQueue'!AP$5:AP$467,'Grid GenerationQueue'!$AX$5:$AX$467,$B276,'Grid GenerationQueue'!$AY$5:$AY$467,$C276,'Grid GenerationQueue'!$BH$5:$BH$467,"Executed",'Grid GenerationQueue'!$BB$5:$BB$467,"&lt;"&amp;$BE$3)</f>
        <v>0</v>
      </c>
      <c r="BQ276">
        <f>SUMIFS('Grid GenerationQueue'!AE$5:AE$467,'Grid GenerationQueue'!$AX$5:$AX$467,$B276,'Grid GenerationQueue'!$AY$5:$AY$467,$C276,'Grid GenerationQueue'!$BF$5:$BF$467,"&lt;&gt;"&amp;"",'Grid GenerationQueue'!$BB$5:$BB$467,"&lt;"&amp;$BE$3)</f>
        <v>0</v>
      </c>
      <c r="BR276">
        <f>SUMIFS('Grid GenerationQueue'!AF$5:AF$467,'Grid GenerationQueue'!$AX$5:$AX$467,$B276,'Grid GenerationQueue'!$AY$5:$AY$467,$C276,'Grid GenerationQueue'!$BF$5:$BF$467,"&lt;&gt;"&amp;"",'Grid GenerationQueue'!$BB$5:$BB$467,"&lt;"&amp;$BE$3)</f>
        <v>0</v>
      </c>
      <c r="BS276">
        <f>SUMIFS('Grid GenerationQueue'!AG$5:AG$467,'Grid GenerationQueue'!$AX$5:$AX$467,$B276,'Grid GenerationQueue'!$AY$5:$AY$467,$C276,'Grid GenerationQueue'!$BF$5:$BF$467,"&lt;&gt;"&amp;"",'Grid GenerationQueue'!$BB$5:$BB$467,"&lt;"&amp;$BE$3)</f>
        <v>0</v>
      </c>
      <c r="BT276">
        <f>SUMIFS('Grid GenerationQueue'!AH$5:AH$467,'Grid GenerationQueue'!$AX$5:$AX$467,$B276,'Grid GenerationQueue'!$AY$5:$AY$467,$C276,'Grid GenerationQueue'!$BF$5:$BF$467,"&lt;&gt;"&amp;"",'Grid GenerationQueue'!$BB$5:$BB$467,"&lt;"&amp;$BE$3)</f>
        <v>0</v>
      </c>
      <c r="BU276">
        <f>SUMIFS('Grid GenerationQueue'!AI$5:AI$467,'Grid GenerationQueue'!$AX$5:$AX$467,$B276,'Grid GenerationQueue'!$AY$5:$AY$467,$C276,'Grid GenerationQueue'!$BF$5:$BF$467,"&lt;&gt;"&amp;"",'Grid GenerationQueue'!$BB$5:$BB$467,"&lt;"&amp;$BE$3)</f>
        <v>0</v>
      </c>
      <c r="BV276">
        <f>SUMIFS('Grid GenerationQueue'!AJ$5:AJ$467,'Grid GenerationQueue'!$AX$5:$AX$467,$B276,'Grid GenerationQueue'!$AY$5:$AY$467,$C276,'Grid GenerationQueue'!$BF$5:$BF$467,"&lt;&gt;"&amp;"",'Grid GenerationQueue'!$BB$5:$BB$467,"&lt;"&amp;$BE$3)</f>
        <v>0</v>
      </c>
      <c r="BW276">
        <f>SUMIFS('Grid GenerationQueue'!AK$5:AK$467,'Grid GenerationQueue'!$AX$5:$AX$467,$B276,'Grid GenerationQueue'!$AY$5:$AY$467,$C276,'Grid GenerationQueue'!$BF$5:$BF$467,"&lt;&gt;"&amp;"",'Grid GenerationQueue'!$BB$5:$BB$467,"&lt;"&amp;$BE$3)</f>
        <v>0</v>
      </c>
      <c r="BX276">
        <f>SUMIFS('Grid GenerationQueue'!AL$5:AL$467,'Grid GenerationQueue'!$AX$5:$AX$467,$B276,'Grid GenerationQueue'!$AY$5:$AY$467,$C276,'Grid GenerationQueue'!$BF$5:$BF$467,"&lt;&gt;"&amp;"",'Grid GenerationQueue'!$BB$5:$BB$467,"&lt;"&amp;$BE$3)</f>
        <v>0</v>
      </c>
      <c r="BY276">
        <f>SUMIFS('Grid GenerationQueue'!AM$5:AM$467,'Grid GenerationQueue'!$AX$5:$AX$467,$B276,'Grid GenerationQueue'!$AY$5:$AY$467,$C276,'Grid GenerationQueue'!$BF$5:$BF$467,"&lt;&gt;"&amp;"",'Grid GenerationQueue'!$BB$5:$BB$467,"&lt;"&amp;$BE$3)</f>
        <v>0</v>
      </c>
      <c r="BZ276">
        <f>SUMIFS('Grid GenerationQueue'!AN$5:AN$467,'Grid GenerationQueue'!$AX$5:$AX$467,$B276,'Grid GenerationQueue'!$AY$5:$AY$467,$C276,'Grid GenerationQueue'!$BF$5:$BF$467,"&lt;&gt;"&amp;"",'Grid GenerationQueue'!$BB$5:$BB$467,"&lt;"&amp;$BE$3)</f>
        <v>0</v>
      </c>
      <c r="CA276">
        <f>SUMIFS('Grid GenerationQueue'!AO$5:AO$467,'Grid GenerationQueue'!$AX$5:$AX$467,$B276,'Grid GenerationQueue'!$AY$5:$AY$467,$C276,'Grid GenerationQueue'!$BF$5:$BF$467,"&lt;&gt;"&amp;"",'Grid GenerationQueue'!$BB$5:$BB$467,"&lt;"&amp;$BE$3)</f>
        <v>0</v>
      </c>
      <c r="CB276">
        <f>SUMIFS('Grid GenerationQueue'!AP$5:AP$467,'Grid GenerationQueue'!$AX$5:$AX$467,$B276,'Grid GenerationQueue'!$AY$5:$AY$467,$C276,'Grid GenerationQueue'!$BF$5:$BF$467,"&lt;&gt;"&amp;"",'Grid GenerationQueue'!$BB$5:$BB$467,"&lt;"&amp;$BE$3)</f>
        <v>0</v>
      </c>
      <c r="CD276">
        <f>SUMIFS('Grid GenerationQueue'!AE$5:AE$467,'Grid GenerationQueue'!$AX$5:$AX$467,$B276,'Grid GenerationQueue'!$AY$5:$AY$467,$C276,'Grid GenerationQueue'!$BB$5:$BB$467,"&lt;"&amp;$BE$3)</f>
        <v>0</v>
      </c>
      <c r="CE276">
        <f>SUMIFS('Grid GenerationQueue'!AF$5:AF$467,'Grid GenerationQueue'!$AX$5:$AX$467,$B276,'Grid GenerationQueue'!$AY$5:$AY$467,$C276,'Grid GenerationQueue'!$BB$5:$BB$467,"&lt;"&amp;$BE$3)</f>
        <v>0</v>
      </c>
      <c r="CF276">
        <f>SUMIFS('Grid GenerationQueue'!AG$5:AG$467,'Grid GenerationQueue'!$AX$5:$AX$467,$B276,'Grid GenerationQueue'!$AY$5:$AY$467,$C276,'Grid GenerationQueue'!$BB$5:$BB$467,"&lt;"&amp;$BE$3)</f>
        <v>0</v>
      </c>
      <c r="CG276">
        <f>SUMIFS('Grid GenerationQueue'!AH$5:AH$467,'Grid GenerationQueue'!$AX$5:$AX$467,$B276,'Grid GenerationQueue'!$AY$5:$AY$467,$C276,'Grid GenerationQueue'!$BB$5:$BB$467,"&lt;"&amp;$BE$3)</f>
        <v>0</v>
      </c>
      <c r="CH276">
        <f>SUMIFS('Grid GenerationQueue'!AI$5:AI$467,'Grid GenerationQueue'!$AX$5:$AX$467,$B276,'Grid GenerationQueue'!$AY$5:$AY$467,$C276,'Grid GenerationQueue'!$BB$5:$BB$467,"&lt;"&amp;$BE$3)</f>
        <v>0</v>
      </c>
      <c r="CI276">
        <f>SUMIFS('Grid GenerationQueue'!AJ$5:AJ$467,'Grid GenerationQueue'!$AX$5:$AX$467,$B276,'Grid GenerationQueue'!$AY$5:$AY$467,$C276,'Grid GenerationQueue'!$BB$5:$BB$467,"&lt;"&amp;$BE$3)</f>
        <v>0</v>
      </c>
      <c r="CJ276">
        <f>SUMIFS('Grid GenerationQueue'!AK$5:AK$467,'Grid GenerationQueue'!$AX$5:$AX$467,$B276,'Grid GenerationQueue'!$AY$5:$AY$467,$C276,'Grid GenerationQueue'!$BB$5:$BB$467,"&lt;"&amp;$BE$3)</f>
        <v>0</v>
      </c>
      <c r="CK276">
        <f>SUMIFS('Grid GenerationQueue'!AL$5:AL$467,'Grid GenerationQueue'!$AX$5:$AX$467,$B276,'Grid GenerationQueue'!$AY$5:$AY$467,$C276,'Grid GenerationQueue'!$BB$5:$BB$467,"&lt;"&amp;$BE$3)</f>
        <v>0</v>
      </c>
      <c r="CL276">
        <f>SUMIFS('Grid GenerationQueue'!AM$5:AM$467,'Grid GenerationQueue'!$AX$5:$AX$467,$B276,'Grid GenerationQueue'!$AY$5:$AY$467,$C276,'Grid GenerationQueue'!$BB$5:$BB$467,"&lt;"&amp;$BE$3)</f>
        <v>0</v>
      </c>
      <c r="CM276">
        <f>SUMIFS('Grid GenerationQueue'!AN$5:AN$467,'Grid GenerationQueue'!$AX$5:$AX$467,$B276,'Grid GenerationQueue'!$AY$5:$AY$467,$C276,'Grid GenerationQueue'!$BB$5:$BB$467,"&lt;"&amp;$BE$3)</f>
        <v>0</v>
      </c>
      <c r="CN276">
        <f>SUMIFS('Grid GenerationQueue'!AO$5:AO$467,'Grid GenerationQueue'!$AX$5:$AX$467,$B276,'Grid GenerationQueue'!$AY$5:$AY$467,$C276,'Grid GenerationQueue'!$BB$5:$BB$467,"&lt;"&amp;$BE$3)</f>
        <v>0</v>
      </c>
      <c r="CO276">
        <f>SUMIFS('Grid GenerationQueue'!AP$5:AP$467,'Grid GenerationQueue'!$AX$5:$AX$467,$B276,'Grid GenerationQueue'!$AY$5:$AY$467,$C276,'Grid GenerationQueue'!$BB$5:$BB$467,"&lt;"&amp;$BE$3)</f>
        <v>0</v>
      </c>
    </row>
    <row r="277" spans="1:93" x14ac:dyDescent="0.35">
      <c r="A277" t="s">
        <v>4648</v>
      </c>
      <c r="B277" t="s">
        <v>4472</v>
      </c>
      <c r="C277">
        <v>115</v>
      </c>
      <c r="D277">
        <f>SUMIFS('Grid GenerationQueue'!AE$5:AE$467,'Grid GenerationQueue'!$AX$5:$AX$467,$B277,'Grid GenerationQueue'!$AY$5:$AY$467,$C277,'Grid GenerationQueue'!$BI$5:$BI$467,"&lt;4")</f>
        <v>0</v>
      </c>
      <c r="E277">
        <f>SUMIFS('Grid GenerationQueue'!AF$5:AF$467,'Grid GenerationQueue'!$AX$5:$AX$467,$B277,'Grid GenerationQueue'!$AY$5:$AY$467,$C277,'Grid GenerationQueue'!$BI$5:$BI$467,"&lt;4")</f>
        <v>0</v>
      </c>
      <c r="F277">
        <f>SUMIFS('Grid GenerationQueue'!AG$5:AG$467,'Grid GenerationQueue'!$AX$5:$AX$467,$B277,'Grid GenerationQueue'!$AY$5:$AY$467,$C277,'Grid GenerationQueue'!$BI$5:$BI$467,"&lt;4")</f>
        <v>0</v>
      </c>
      <c r="G277">
        <f>SUMIFS('Grid GenerationQueue'!AH$5:AH$467,'Grid GenerationQueue'!$AX$5:$AX$467,$B277,'Grid GenerationQueue'!$AY$5:$AY$467,$C277,'Grid GenerationQueue'!$BI$5:$BI$467,"&lt;4")</f>
        <v>0</v>
      </c>
      <c r="H277">
        <f>SUMIFS('Grid GenerationQueue'!AI$5:AI$467,'Grid GenerationQueue'!$AX$5:$AX$467,$B277,'Grid GenerationQueue'!$AY$5:$AY$467,$C277,'Grid GenerationQueue'!$BI$5:$BI$467,"&lt;4")</f>
        <v>0</v>
      </c>
      <c r="I277">
        <f>SUMIFS('Grid GenerationQueue'!AJ$5:AJ$467,'Grid GenerationQueue'!$AX$5:$AX$467,$B277,'Grid GenerationQueue'!$AY$5:$AY$467,$C277,'Grid GenerationQueue'!$BI$5:$BI$467,"&lt;4")</f>
        <v>0</v>
      </c>
      <c r="J277">
        <f>SUMIFS('Grid GenerationQueue'!AK$5:AK$467,'Grid GenerationQueue'!$AX$5:$AX$467,$B277,'Grid GenerationQueue'!$AY$5:$AY$467,$C277,'Grid GenerationQueue'!$BI$5:$BI$467,"&lt;4")</f>
        <v>0</v>
      </c>
      <c r="K277">
        <f>SUMIFS('Grid GenerationQueue'!AL$5:AL$467,'Grid GenerationQueue'!$AX$5:$AX$467,$B277,'Grid GenerationQueue'!$AY$5:$AY$467,$C277,'Grid GenerationQueue'!$BI$5:$BI$467,"&lt;4")</f>
        <v>0</v>
      </c>
      <c r="L277">
        <f>SUMIFS('Grid GenerationQueue'!AM$5:AM$467,'Grid GenerationQueue'!$AX$5:$AX$467,$B277,'Grid GenerationQueue'!$AY$5:$AY$467,$C277,'Grid GenerationQueue'!$BI$5:$BI$467,"&lt;4")</f>
        <v>0</v>
      </c>
      <c r="M277">
        <f>SUMIFS('Grid GenerationQueue'!AN$5:AN$467,'Grid GenerationQueue'!$AX$5:$AX$467,$B277,'Grid GenerationQueue'!$AY$5:$AY$467,$C277,'Grid GenerationQueue'!$BI$5:$BI$467,"&lt;4")</f>
        <v>0</v>
      </c>
      <c r="N277">
        <f>SUMIFS('Grid GenerationQueue'!AO$5:AO$467,'Grid GenerationQueue'!$AX$5:$AX$467,$B277,'Grid GenerationQueue'!$AY$5:$AY$467,$C277,'Grid GenerationQueue'!$BI$5:$BI$467,"&lt;4")</f>
        <v>0</v>
      </c>
      <c r="O277">
        <f>SUMIFS('Grid GenerationQueue'!AP$5:AP$467,'Grid GenerationQueue'!$AX$5:$AX$467,$B277,'Grid GenerationQueue'!$AY$5:$AY$467,$C277,'Grid GenerationQueue'!$BI$5:$BI$467,"&lt;4")</f>
        <v>0</v>
      </c>
      <c r="Q277">
        <f>SUMIFS('Grid GenerationQueue'!AE$5:AE$467,'Grid GenerationQueue'!$AX$5:$AX$467,$B277,'Grid GenerationQueue'!$AY$5:$AY$467,$C277,'Grid GenerationQueue'!$BH$5:$BH$467,"Executed")</f>
        <v>0</v>
      </c>
      <c r="R277">
        <f>SUMIFS('Grid GenerationQueue'!AF$5:AF$467,'Grid GenerationQueue'!$AX$5:$AX$467,$B277,'Grid GenerationQueue'!$AY$5:$AY$467,$C277,'Grid GenerationQueue'!$BH$5:$BH$467,"Executed")</f>
        <v>0</v>
      </c>
      <c r="S277">
        <f>SUMIFS('Grid GenerationQueue'!AG$5:AG$467,'Grid GenerationQueue'!$AX$5:$AX$467,$B277,'Grid GenerationQueue'!$AY$5:$AY$467,$C277,'Grid GenerationQueue'!$BH$5:$BH$467,"Executed")</f>
        <v>0</v>
      </c>
      <c r="T277">
        <f>SUMIFS('Grid GenerationQueue'!AH$5:AH$467,'Grid GenerationQueue'!$AX$5:$AX$467,$B277,'Grid GenerationQueue'!$AY$5:$AY$467,$C277,'Grid GenerationQueue'!$BH$5:$BH$467,"Executed")</f>
        <v>0</v>
      </c>
      <c r="U277">
        <f>SUMIFS('Grid GenerationQueue'!AI$5:AI$467,'Grid GenerationQueue'!$AX$5:$AX$467,$B277,'Grid GenerationQueue'!$AY$5:$AY$467,$C277,'Grid GenerationQueue'!$BH$5:$BH$467,"Executed")</f>
        <v>0</v>
      </c>
      <c r="V277">
        <f>SUMIFS('Grid GenerationQueue'!AJ$5:AJ$467,'Grid GenerationQueue'!$AX$5:$AX$467,$B277,'Grid GenerationQueue'!$AY$5:$AY$467,$C277,'Grid GenerationQueue'!$BH$5:$BH$467,"Executed")</f>
        <v>0</v>
      </c>
      <c r="W277">
        <f>SUMIFS('Grid GenerationQueue'!AK$5:AK$467,'Grid GenerationQueue'!$AX$5:$AX$467,$B277,'Grid GenerationQueue'!$AY$5:$AY$467,$C277,'Grid GenerationQueue'!$BH$5:$BH$467,"Executed")</f>
        <v>0</v>
      </c>
      <c r="X277">
        <f>SUMIFS('Grid GenerationQueue'!AL$5:AL$467,'Grid GenerationQueue'!$AX$5:$AX$467,$B277,'Grid GenerationQueue'!$AY$5:$AY$467,$C277,'Grid GenerationQueue'!$BH$5:$BH$467,"Executed")</f>
        <v>0</v>
      </c>
      <c r="Y277">
        <f>SUMIFS('Grid GenerationQueue'!AM$5:AM$467,'Grid GenerationQueue'!$AX$5:$AX$467,$B277,'Grid GenerationQueue'!$AY$5:$AY$467,$C277,'Grid GenerationQueue'!$BH$5:$BH$467,"Executed")</f>
        <v>0</v>
      </c>
      <c r="Z277">
        <f>SUMIFS('Grid GenerationQueue'!AN$5:AN$467,'Grid GenerationQueue'!$AX$5:$AX$467,$B277,'Grid GenerationQueue'!$AY$5:$AY$467,$C277,'Grid GenerationQueue'!$BH$5:$BH$467,"Executed")</f>
        <v>0</v>
      </c>
      <c r="AA277">
        <f>SUMIFS('Grid GenerationQueue'!AO$5:AO$467,'Grid GenerationQueue'!$AX$5:$AX$467,$B277,'Grid GenerationQueue'!$AY$5:$AY$467,$C277,'Grid GenerationQueue'!$BH$5:$BH$467,"Executed")</f>
        <v>0</v>
      </c>
      <c r="AB277">
        <f>SUMIFS('Grid GenerationQueue'!AP$5:AP$467,'Grid GenerationQueue'!$AX$5:$AX$467,$B277,'Grid GenerationQueue'!$AY$5:$AY$467,$C277,'Grid GenerationQueue'!$BH$5:$BH$467,"Executed")</f>
        <v>0</v>
      </c>
      <c r="AD277">
        <f>SUMIFS('Grid GenerationQueue'!AE$5:AE$467,'Grid GenerationQueue'!$AX$5:$AX$467,$B277,'Grid GenerationQueue'!$AY$5:$AY$467,$C277,'Grid GenerationQueue'!$BF$5:$BF$467,"&lt;&gt;"&amp;"")</f>
        <v>41.436</v>
      </c>
      <c r="AE277">
        <f>SUMIFS('Grid GenerationQueue'!AF$5:AF$467,'Grid GenerationQueue'!$AX$5:$AX$467,$B277,'Grid GenerationQueue'!$AY$5:$AY$467,$C277,'Grid GenerationQueue'!$BF$5:$BF$467,"&lt;&gt;"&amp;"")</f>
        <v>0</v>
      </c>
      <c r="AF277">
        <f>SUMIFS('Grid GenerationQueue'!AG$5:AG$467,'Grid GenerationQueue'!$AX$5:$AX$467,$B277,'Grid GenerationQueue'!$AY$5:$AY$467,$C277,'Grid GenerationQueue'!$BF$5:$BF$467,"&lt;&gt;"&amp;"")</f>
        <v>0</v>
      </c>
      <c r="AG277">
        <f>SUMIFS('Grid GenerationQueue'!AH$5:AH$467,'Grid GenerationQueue'!$AX$5:$AX$467,$B277,'Grid GenerationQueue'!$AY$5:$AY$467,$C277,'Grid GenerationQueue'!$BF$5:$BF$467,"&lt;&gt;"&amp;"")</f>
        <v>0</v>
      </c>
      <c r="AH277">
        <f>SUMIFS('Grid GenerationQueue'!AI$5:AI$467,'Grid GenerationQueue'!$AX$5:$AX$467,$B277,'Grid GenerationQueue'!$AY$5:$AY$467,$C277,'Grid GenerationQueue'!$BF$5:$BF$467,"&lt;&gt;"&amp;"")</f>
        <v>40.561999999999998</v>
      </c>
      <c r="AI277">
        <f>SUMIFS('Grid GenerationQueue'!AJ$5:AJ$467,'Grid GenerationQueue'!$AX$5:$AX$467,$B277,'Grid GenerationQueue'!$AY$5:$AY$467,$C277,'Grid GenerationQueue'!$BF$5:$BF$467,"&lt;&gt;"&amp;"")</f>
        <v>0</v>
      </c>
      <c r="AJ277">
        <f>SUMIFS('Grid GenerationQueue'!AK$5:AK$467,'Grid GenerationQueue'!$AX$5:$AX$467,$B277,'Grid GenerationQueue'!$AY$5:$AY$467,$C277,'Grid GenerationQueue'!$BF$5:$BF$467,"&lt;&gt;"&amp;"")</f>
        <v>0</v>
      </c>
      <c r="AK277">
        <f>SUMIFS('Grid GenerationQueue'!AL$5:AL$467,'Grid GenerationQueue'!$AX$5:$AX$467,$B277,'Grid GenerationQueue'!$AY$5:$AY$467,$C277,'Grid GenerationQueue'!$BF$5:$BF$467,"&lt;&gt;"&amp;"")</f>
        <v>0</v>
      </c>
      <c r="AL277">
        <f>SUMIFS('Grid GenerationQueue'!AM$5:AM$467,'Grid GenerationQueue'!$AX$5:$AX$467,$B277,'Grid GenerationQueue'!$AY$5:$AY$467,$C277,'Grid GenerationQueue'!$BF$5:$BF$467,"&lt;&gt;"&amp;"")</f>
        <v>0</v>
      </c>
      <c r="AM277">
        <f>SUMIFS('Grid GenerationQueue'!AN$5:AN$467,'Grid GenerationQueue'!$AX$5:$AX$467,$B277,'Grid GenerationQueue'!$AY$5:$AY$467,$C277,'Grid GenerationQueue'!$BF$5:$BF$467,"&lt;&gt;"&amp;"")</f>
        <v>0</v>
      </c>
      <c r="AN277">
        <f>SUMIFS('Grid GenerationQueue'!AO$5:AO$467,'Grid GenerationQueue'!$AX$5:$AX$467,$B277,'Grid GenerationQueue'!$AY$5:$AY$467,$C277,'Grid GenerationQueue'!$BF$5:$BF$467,"&lt;&gt;"&amp;"")</f>
        <v>0</v>
      </c>
      <c r="AO277">
        <f>SUMIFS('Grid GenerationQueue'!AP$5:AP$467,'Grid GenerationQueue'!$AX$5:$AX$467,$B277,'Grid GenerationQueue'!$AY$5:$AY$467,$C277,'Grid GenerationQueue'!$BF$5:$BF$467,"&lt;&gt;"&amp;"")</f>
        <v>0</v>
      </c>
      <c r="AQ277">
        <f>SUMIFS('Grid GenerationQueue'!AE$5:AE$467,'Grid GenerationQueue'!$AX$5:$AX$467,$B277,'Grid GenerationQueue'!$AY$5:$AY$467,$C277)</f>
        <v>41.436</v>
      </c>
      <c r="AR277">
        <f>SUMIFS('Grid GenerationQueue'!AF$5:AF$467,'Grid GenerationQueue'!$AX$5:$AX$467,$B277,'Grid GenerationQueue'!$AY$5:$AY$467,$C277)</f>
        <v>0</v>
      </c>
      <c r="AS277">
        <f>SUMIFS('Grid GenerationQueue'!AG$5:AG$467,'Grid GenerationQueue'!$AX$5:$AX$467,$B277,'Grid GenerationQueue'!$AY$5:$AY$467,$C277)</f>
        <v>0</v>
      </c>
      <c r="AT277">
        <f>SUMIFS('Grid GenerationQueue'!AH$5:AH$467,'Grid GenerationQueue'!$AX$5:$AX$467,$B277,'Grid GenerationQueue'!$AY$5:$AY$467,$C277)</f>
        <v>0</v>
      </c>
      <c r="AU277">
        <f>SUMIFS('Grid GenerationQueue'!AI$5:AI$467,'Grid GenerationQueue'!$AX$5:$AX$467,$B277,'Grid GenerationQueue'!$AY$5:$AY$467,$C277)</f>
        <v>40.561999999999998</v>
      </c>
      <c r="AV277">
        <f>SUMIFS('Grid GenerationQueue'!AJ$5:AJ$467,'Grid GenerationQueue'!$AX$5:$AX$467,$B277,'Grid GenerationQueue'!$AY$5:$AY$467,$C277)</f>
        <v>0</v>
      </c>
      <c r="AW277">
        <f>SUMIFS('Grid GenerationQueue'!AK$5:AK$467,'Grid GenerationQueue'!$AX$5:$AX$467,$B277,'Grid GenerationQueue'!$AY$5:$AY$467,$C277)</f>
        <v>0</v>
      </c>
      <c r="AX277">
        <f>SUMIFS('Grid GenerationQueue'!AL$5:AL$467,'Grid GenerationQueue'!$AX$5:$AX$467,$B277,'Grid GenerationQueue'!$AY$5:$AY$467,$C277)</f>
        <v>0</v>
      </c>
      <c r="AY277">
        <f>SUMIFS('Grid GenerationQueue'!AM$5:AM$467,'Grid GenerationQueue'!$AX$5:$AX$467,$B277,'Grid GenerationQueue'!$AY$5:$AY$467,$C277)</f>
        <v>0</v>
      </c>
      <c r="AZ277">
        <f>SUMIFS('Grid GenerationQueue'!AN$5:AN$467,'Grid GenerationQueue'!$AX$5:$AX$467,$B277,'Grid GenerationQueue'!$AY$5:$AY$467,$C277)</f>
        <v>0</v>
      </c>
      <c r="BA277">
        <f>SUMIFS('Grid GenerationQueue'!AO$5:AO$467,'Grid GenerationQueue'!$AX$5:$AX$467,$B277,'Grid GenerationQueue'!$AY$5:$AY$467,$C277)</f>
        <v>0</v>
      </c>
      <c r="BB277">
        <f>SUMIFS('Grid GenerationQueue'!AP$5:AP$467,'Grid GenerationQueue'!$AX$5:$AX$467,$B277,'Grid GenerationQueue'!$AY$5:$AY$467,$C277)</f>
        <v>0</v>
      </c>
      <c r="BD277">
        <f>SUMIFS('Grid GenerationQueue'!AE$5:AE$467,'Grid GenerationQueue'!$AX$5:$AX$467,$B277,'Grid GenerationQueue'!$AY$5:$AY$467,$C277,'Grid GenerationQueue'!$BH$5:$BH$467,"Executed",'Grid GenerationQueue'!$BB$5:$BB$467,"&lt;"&amp;$BE$3)</f>
        <v>0</v>
      </c>
      <c r="BE277">
        <f>SUMIFS('Grid GenerationQueue'!AF$5:AF$467,'Grid GenerationQueue'!$AX$5:$AX$467,$B277,'Grid GenerationQueue'!$AY$5:$AY$467,$C277,'Grid GenerationQueue'!$BH$5:$BH$467,"Executed",'Grid GenerationQueue'!$BB$5:$BB$467,"&lt;"&amp;$BE$3)</f>
        <v>0</v>
      </c>
      <c r="BF277">
        <f>SUMIFS('Grid GenerationQueue'!AG$5:AG$467,'Grid GenerationQueue'!$AX$5:$AX$467,$B277,'Grid GenerationQueue'!$AY$5:$AY$467,$C277,'Grid GenerationQueue'!$BH$5:$BH$467,"Executed",'Grid GenerationQueue'!$BB$5:$BB$467,"&lt;"&amp;$BE$3)</f>
        <v>0</v>
      </c>
      <c r="BG277">
        <f>SUMIFS('Grid GenerationQueue'!AH$5:AH$467,'Grid GenerationQueue'!$AX$5:$AX$467,$B277,'Grid GenerationQueue'!$AY$5:$AY$467,$C277,'Grid GenerationQueue'!$BH$5:$BH$467,"Executed",'Grid GenerationQueue'!$BB$5:$BB$467,"&lt;"&amp;$BE$3)</f>
        <v>0</v>
      </c>
      <c r="BH277">
        <f>SUMIFS('Grid GenerationQueue'!AI$5:AI$467,'Grid GenerationQueue'!$AX$5:$AX$467,$B277,'Grid GenerationQueue'!$AY$5:$AY$467,$C277,'Grid GenerationQueue'!$BH$5:$BH$467,"Executed",'Grid GenerationQueue'!$BB$5:$BB$467,"&lt;"&amp;$BE$3)</f>
        <v>0</v>
      </c>
      <c r="BI277">
        <f>SUMIFS('Grid GenerationQueue'!AJ$5:AJ$467,'Grid GenerationQueue'!$AX$5:$AX$467,$B277,'Grid GenerationQueue'!$AY$5:$AY$467,$C277,'Grid GenerationQueue'!$BH$5:$BH$467,"Executed",'Grid GenerationQueue'!$BB$5:$BB$467,"&lt;"&amp;$BE$3)</f>
        <v>0</v>
      </c>
      <c r="BJ277">
        <f>SUMIFS('Grid GenerationQueue'!AK$5:AK$467,'Grid GenerationQueue'!$AX$5:$AX$467,$B277,'Grid GenerationQueue'!$AY$5:$AY$467,$C277,'Grid GenerationQueue'!$BH$5:$BH$467,"Executed",'Grid GenerationQueue'!$BB$5:$BB$467,"&lt;"&amp;$BE$3)</f>
        <v>0</v>
      </c>
      <c r="BK277">
        <f>SUMIFS('Grid GenerationQueue'!AL$5:AL$467,'Grid GenerationQueue'!$AX$5:$AX$467,$B277,'Grid GenerationQueue'!$AY$5:$AY$467,$C277,'Grid GenerationQueue'!$BH$5:$BH$467,"Executed",'Grid GenerationQueue'!$BB$5:$BB$467,"&lt;"&amp;$BE$3)</f>
        <v>0</v>
      </c>
      <c r="BL277">
        <f>SUMIFS('Grid GenerationQueue'!AM$5:AM$467,'Grid GenerationQueue'!$AX$5:$AX$467,$B277,'Grid GenerationQueue'!$AY$5:$AY$467,$C277,'Grid GenerationQueue'!$BH$5:$BH$467,"Executed",'Grid GenerationQueue'!$BB$5:$BB$467,"&lt;"&amp;$BE$3)</f>
        <v>0</v>
      </c>
      <c r="BM277">
        <f>SUMIFS('Grid GenerationQueue'!AN$5:AN$467,'Grid GenerationQueue'!$AX$5:$AX$467,$B277,'Grid GenerationQueue'!$AY$5:$AY$467,$C277,'Grid GenerationQueue'!$BH$5:$BH$467,"Executed",'Grid GenerationQueue'!$BB$5:$BB$467,"&lt;"&amp;$BE$3)</f>
        <v>0</v>
      </c>
      <c r="BN277">
        <f>SUMIFS('Grid GenerationQueue'!AO$5:AO$467,'Grid GenerationQueue'!$AX$5:$AX$467,$B277,'Grid GenerationQueue'!$AY$5:$AY$467,$C277,'Grid GenerationQueue'!$BH$5:$BH$467,"Executed",'Grid GenerationQueue'!$BB$5:$BB$467,"&lt;"&amp;$BE$3)</f>
        <v>0</v>
      </c>
      <c r="BO277">
        <f>SUMIFS('Grid GenerationQueue'!AP$5:AP$467,'Grid GenerationQueue'!$AX$5:$AX$467,$B277,'Grid GenerationQueue'!$AY$5:$AY$467,$C277,'Grid GenerationQueue'!$BH$5:$BH$467,"Executed",'Grid GenerationQueue'!$BB$5:$BB$467,"&lt;"&amp;$BE$3)</f>
        <v>0</v>
      </c>
      <c r="BQ277">
        <f>SUMIFS('Grid GenerationQueue'!AE$5:AE$467,'Grid GenerationQueue'!$AX$5:$AX$467,$B277,'Grid GenerationQueue'!$AY$5:$AY$467,$C277,'Grid GenerationQueue'!$BF$5:$BF$467,"&lt;&gt;"&amp;"",'Grid GenerationQueue'!$BB$5:$BB$467,"&lt;"&amp;$BE$3)</f>
        <v>41.436</v>
      </c>
      <c r="BR277">
        <f>SUMIFS('Grid GenerationQueue'!AF$5:AF$467,'Grid GenerationQueue'!$AX$5:$AX$467,$B277,'Grid GenerationQueue'!$AY$5:$AY$467,$C277,'Grid GenerationQueue'!$BF$5:$BF$467,"&lt;&gt;"&amp;"",'Grid GenerationQueue'!$BB$5:$BB$467,"&lt;"&amp;$BE$3)</f>
        <v>0</v>
      </c>
      <c r="BS277">
        <f>SUMIFS('Grid GenerationQueue'!AG$5:AG$467,'Grid GenerationQueue'!$AX$5:$AX$467,$B277,'Grid GenerationQueue'!$AY$5:$AY$467,$C277,'Grid GenerationQueue'!$BF$5:$BF$467,"&lt;&gt;"&amp;"",'Grid GenerationQueue'!$BB$5:$BB$467,"&lt;"&amp;$BE$3)</f>
        <v>0</v>
      </c>
      <c r="BT277">
        <f>SUMIFS('Grid GenerationQueue'!AH$5:AH$467,'Grid GenerationQueue'!$AX$5:$AX$467,$B277,'Grid GenerationQueue'!$AY$5:$AY$467,$C277,'Grid GenerationQueue'!$BF$5:$BF$467,"&lt;&gt;"&amp;"",'Grid GenerationQueue'!$BB$5:$BB$467,"&lt;"&amp;$BE$3)</f>
        <v>0</v>
      </c>
      <c r="BU277">
        <f>SUMIFS('Grid GenerationQueue'!AI$5:AI$467,'Grid GenerationQueue'!$AX$5:$AX$467,$B277,'Grid GenerationQueue'!$AY$5:$AY$467,$C277,'Grid GenerationQueue'!$BF$5:$BF$467,"&lt;&gt;"&amp;"",'Grid GenerationQueue'!$BB$5:$BB$467,"&lt;"&amp;$BE$3)</f>
        <v>40.561999999999998</v>
      </c>
      <c r="BV277">
        <f>SUMIFS('Grid GenerationQueue'!AJ$5:AJ$467,'Grid GenerationQueue'!$AX$5:$AX$467,$B277,'Grid GenerationQueue'!$AY$5:$AY$467,$C277,'Grid GenerationQueue'!$BF$5:$BF$467,"&lt;&gt;"&amp;"",'Grid GenerationQueue'!$BB$5:$BB$467,"&lt;"&amp;$BE$3)</f>
        <v>0</v>
      </c>
      <c r="BW277">
        <f>SUMIFS('Grid GenerationQueue'!AK$5:AK$467,'Grid GenerationQueue'!$AX$5:$AX$467,$B277,'Grid GenerationQueue'!$AY$5:$AY$467,$C277,'Grid GenerationQueue'!$BF$5:$BF$467,"&lt;&gt;"&amp;"",'Grid GenerationQueue'!$BB$5:$BB$467,"&lt;"&amp;$BE$3)</f>
        <v>0</v>
      </c>
      <c r="BX277">
        <f>SUMIFS('Grid GenerationQueue'!AL$5:AL$467,'Grid GenerationQueue'!$AX$5:$AX$467,$B277,'Grid GenerationQueue'!$AY$5:$AY$467,$C277,'Grid GenerationQueue'!$BF$5:$BF$467,"&lt;&gt;"&amp;"",'Grid GenerationQueue'!$BB$5:$BB$467,"&lt;"&amp;$BE$3)</f>
        <v>0</v>
      </c>
      <c r="BY277">
        <f>SUMIFS('Grid GenerationQueue'!AM$5:AM$467,'Grid GenerationQueue'!$AX$5:$AX$467,$B277,'Grid GenerationQueue'!$AY$5:$AY$467,$C277,'Grid GenerationQueue'!$BF$5:$BF$467,"&lt;&gt;"&amp;"",'Grid GenerationQueue'!$BB$5:$BB$467,"&lt;"&amp;$BE$3)</f>
        <v>0</v>
      </c>
      <c r="BZ277">
        <f>SUMIFS('Grid GenerationQueue'!AN$5:AN$467,'Grid GenerationQueue'!$AX$5:$AX$467,$B277,'Grid GenerationQueue'!$AY$5:$AY$467,$C277,'Grid GenerationQueue'!$BF$5:$BF$467,"&lt;&gt;"&amp;"",'Grid GenerationQueue'!$BB$5:$BB$467,"&lt;"&amp;$BE$3)</f>
        <v>0</v>
      </c>
      <c r="CA277">
        <f>SUMIFS('Grid GenerationQueue'!AO$5:AO$467,'Grid GenerationQueue'!$AX$5:$AX$467,$B277,'Grid GenerationQueue'!$AY$5:$AY$467,$C277,'Grid GenerationQueue'!$BF$5:$BF$467,"&lt;&gt;"&amp;"",'Grid GenerationQueue'!$BB$5:$BB$467,"&lt;"&amp;$BE$3)</f>
        <v>0</v>
      </c>
      <c r="CB277">
        <f>SUMIFS('Grid GenerationQueue'!AP$5:AP$467,'Grid GenerationQueue'!$AX$5:$AX$467,$B277,'Grid GenerationQueue'!$AY$5:$AY$467,$C277,'Grid GenerationQueue'!$BF$5:$BF$467,"&lt;&gt;"&amp;"",'Grid GenerationQueue'!$BB$5:$BB$467,"&lt;"&amp;$BE$3)</f>
        <v>0</v>
      </c>
      <c r="CD277">
        <f>SUMIFS('Grid GenerationQueue'!AE$5:AE$467,'Grid GenerationQueue'!$AX$5:$AX$467,$B277,'Grid GenerationQueue'!$AY$5:$AY$467,$C277,'Grid GenerationQueue'!$BB$5:$BB$467,"&lt;"&amp;$BE$3)</f>
        <v>41.436</v>
      </c>
      <c r="CE277">
        <f>SUMIFS('Grid GenerationQueue'!AF$5:AF$467,'Grid GenerationQueue'!$AX$5:$AX$467,$B277,'Grid GenerationQueue'!$AY$5:$AY$467,$C277,'Grid GenerationQueue'!$BB$5:$BB$467,"&lt;"&amp;$BE$3)</f>
        <v>0</v>
      </c>
      <c r="CF277">
        <f>SUMIFS('Grid GenerationQueue'!AG$5:AG$467,'Grid GenerationQueue'!$AX$5:$AX$467,$B277,'Grid GenerationQueue'!$AY$5:$AY$467,$C277,'Grid GenerationQueue'!$BB$5:$BB$467,"&lt;"&amp;$BE$3)</f>
        <v>0</v>
      </c>
      <c r="CG277">
        <f>SUMIFS('Grid GenerationQueue'!AH$5:AH$467,'Grid GenerationQueue'!$AX$5:$AX$467,$B277,'Grid GenerationQueue'!$AY$5:$AY$467,$C277,'Grid GenerationQueue'!$BB$5:$BB$467,"&lt;"&amp;$BE$3)</f>
        <v>0</v>
      </c>
      <c r="CH277">
        <f>SUMIFS('Grid GenerationQueue'!AI$5:AI$467,'Grid GenerationQueue'!$AX$5:$AX$467,$B277,'Grid GenerationQueue'!$AY$5:$AY$467,$C277,'Grid GenerationQueue'!$BB$5:$BB$467,"&lt;"&amp;$BE$3)</f>
        <v>40.561999999999998</v>
      </c>
      <c r="CI277">
        <f>SUMIFS('Grid GenerationQueue'!AJ$5:AJ$467,'Grid GenerationQueue'!$AX$5:$AX$467,$B277,'Grid GenerationQueue'!$AY$5:$AY$467,$C277,'Grid GenerationQueue'!$BB$5:$BB$467,"&lt;"&amp;$BE$3)</f>
        <v>0</v>
      </c>
      <c r="CJ277">
        <f>SUMIFS('Grid GenerationQueue'!AK$5:AK$467,'Grid GenerationQueue'!$AX$5:$AX$467,$B277,'Grid GenerationQueue'!$AY$5:$AY$467,$C277,'Grid GenerationQueue'!$BB$5:$BB$467,"&lt;"&amp;$BE$3)</f>
        <v>0</v>
      </c>
      <c r="CK277">
        <f>SUMIFS('Grid GenerationQueue'!AL$5:AL$467,'Grid GenerationQueue'!$AX$5:$AX$467,$B277,'Grid GenerationQueue'!$AY$5:$AY$467,$C277,'Grid GenerationQueue'!$BB$5:$BB$467,"&lt;"&amp;$BE$3)</f>
        <v>0</v>
      </c>
      <c r="CL277">
        <f>SUMIFS('Grid GenerationQueue'!AM$5:AM$467,'Grid GenerationQueue'!$AX$5:$AX$467,$B277,'Grid GenerationQueue'!$AY$5:$AY$467,$C277,'Grid GenerationQueue'!$BB$5:$BB$467,"&lt;"&amp;$BE$3)</f>
        <v>0</v>
      </c>
      <c r="CM277">
        <f>SUMIFS('Grid GenerationQueue'!AN$5:AN$467,'Grid GenerationQueue'!$AX$5:$AX$467,$B277,'Grid GenerationQueue'!$AY$5:$AY$467,$C277,'Grid GenerationQueue'!$BB$5:$BB$467,"&lt;"&amp;$BE$3)</f>
        <v>0</v>
      </c>
      <c r="CN277">
        <f>SUMIFS('Grid GenerationQueue'!AO$5:AO$467,'Grid GenerationQueue'!$AX$5:$AX$467,$B277,'Grid GenerationQueue'!$AY$5:$AY$467,$C277,'Grid GenerationQueue'!$BB$5:$BB$467,"&lt;"&amp;$BE$3)</f>
        <v>0</v>
      </c>
      <c r="CO277">
        <f>SUMIFS('Grid GenerationQueue'!AP$5:AP$467,'Grid GenerationQueue'!$AX$5:$AX$467,$B277,'Grid GenerationQueue'!$AY$5:$AY$467,$C277,'Grid GenerationQueue'!$BB$5:$BB$467,"&lt;"&amp;$BE$3)</f>
        <v>0</v>
      </c>
    </row>
    <row r="278" spans="1:93" x14ac:dyDescent="0.35">
      <c r="A278" t="s">
        <v>4645</v>
      </c>
      <c r="B278" t="s">
        <v>4473</v>
      </c>
      <c r="C278">
        <v>500</v>
      </c>
      <c r="D278">
        <f>SUMIFS('Grid GenerationQueue'!AE$5:AE$467,'Grid GenerationQueue'!$AX$5:$AX$467,$B278,'Grid GenerationQueue'!$AY$5:$AY$467,$C278,'Grid GenerationQueue'!$BI$5:$BI$467,"&lt;4")</f>
        <v>0</v>
      </c>
      <c r="E278">
        <f>SUMIFS('Grid GenerationQueue'!AF$5:AF$467,'Grid GenerationQueue'!$AX$5:$AX$467,$B278,'Grid GenerationQueue'!$AY$5:$AY$467,$C278,'Grid GenerationQueue'!$BI$5:$BI$467,"&lt;4")</f>
        <v>0</v>
      </c>
      <c r="F278">
        <f>SUMIFS('Grid GenerationQueue'!AG$5:AG$467,'Grid GenerationQueue'!$AX$5:$AX$467,$B278,'Grid GenerationQueue'!$AY$5:$AY$467,$C278,'Grid GenerationQueue'!$BI$5:$BI$467,"&lt;4")</f>
        <v>0</v>
      </c>
      <c r="G278">
        <f>SUMIFS('Grid GenerationQueue'!AH$5:AH$467,'Grid GenerationQueue'!$AX$5:$AX$467,$B278,'Grid GenerationQueue'!$AY$5:$AY$467,$C278,'Grid GenerationQueue'!$BI$5:$BI$467,"&lt;4")</f>
        <v>0</v>
      </c>
      <c r="H278">
        <f>SUMIFS('Grid GenerationQueue'!AI$5:AI$467,'Grid GenerationQueue'!$AX$5:$AX$467,$B278,'Grid GenerationQueue'!$AY$5:$AY$467,$C278,'Grid GenerationQueue'!$BI$5:$BI$467,"&lt;4")</f>
        <v>0</v>
      </c>
      <c r="I278">
        <f>SUMIFS('Grid GenerationQueue'!AJ$5:AJ$467,'Grid GenerationQueue'!$AX$5:$AX$467,$B278,'Grid GenerationQueue'!$AY$5:$AY$467,$C278,'Grid GenerationQueue'!$BI$5:$BI$467,"&lt;4")</f>
        <v>0</v>
      </c>
      <c r="J278">
        <f>SUMIFS('Grid GenerationQueue'!AK$5:AK$467,'Grid GenerationQueue'!$AX$5:$AX$467,$B278,'Grid GenerationQueue'!$AY$5:$AY$467,$C278,'Grid GenerationQueue'!$BI$5:$BI$467,"&lt;4")</f>
        <v>0</v>
      </c>
      <c r="K278">
        <f>SUMIFS('Grid GenerationQueue'!AL$5:AL$467,'Grid GenerationQueue'!$AX$5:$AX$467,$B278,'Grid GenerationQueue'!$AY$5:$AY$467,$C278,'Grid GenerationQueue'!$BI$5:$BI$467,"&lt;4")</f>
        <v>0</v>
      </c>
      <c r="L278">
        <f>SUMIFS('Grid GenerationQueue'!AM$5:AM$467,'Grid GenerationQueue'!$AX$5:$AX$467,$B278,'Grid GenerationQueue'!$AY$5:$AY$467,$C278,'Grid GenerationQueue'!$BI$5:$BI$467,"&lt;4")</f>
        <v>0</v>
      </c>
      <c r="M278">
        <f>SUMIFS('Grid GenerationQueue'!AN$5:AN$467,'Grid GenerationQueue'!$AX$5:$AX$467,$B278,'Grid GenerationQueue'!$AY$5:$AY$467,$C278,'Grid GenerationQueue'!$BI$5:$BI$467,"&lt;4")</f>
        <v>0</v>
      </c>
      <c r="N278">
        <f>SUMIFS('Grid GenerationQueue'!AO$5:AO$467,'Grid GenerationQueue'!$AX$5:$AX$467,$B278,'Grid GenerationQueue'!$AY$5:$AY$467,$C278,'Grid GenerationQueue'!$BI$5:$BI$467,"&lt;4")</f>
        <v>0</v>
      </c>
      <c r="O278">
        <f>SUMIFS('Grid GenerationQueue'!AP$5:AP$467,'Grid GenerationQueue'!$AX$5:$AX$467,$B278,'Grid GenerationQueue'!$AY$5:$AY$467,$C278,'Grid GenerationQueue'!$BI$5:$BI$467,"&lt;4")</f>
        <v>0</v>
      </c>
      <c r="Q278">
        <f>SUMIFS('Grid GenerationQueue'!AE$5:AE$467,'Grid GenerationQueue'!$AX$5:$AX$467,$B278,'Grid GenerationQueue'!$AY$5:$AY$467,$C278,'Grid GenerationQueue'!$BH$5:$BH$467,"Executed")</f>
        <v>0</v>
      </c>
      <c r="R278">
        <f>SUMIFS('Grid GenerationQueue'!AF$5:AF$467,'Grid GenerationQueue'!$AX$5:$AX$467,$B278,'Grid GenerationQueue'!$AY$5:$AY$467,$C278,'Grid GenerationQueue'!$BH$5:$BH$467,"Executed")</f>
        <v>0</v>
      </c>
      <c r="S278">
        <f>SUMIFS('Grid GenerationQueue'!AG$5:AG$467,'Grid GenerationQueue'!$AX$5:$AX$467,$B278,'Grid GenerationQueue'!$AY$5:$AY$467,$C278,'Grid GenerationQueue'!$BH$5:$BH$467,"Executed")</f>
        <v>0</v>
      </c>
      <c r="T278">
        <f>SUMIFS('Grid GenerationQueue'!AH$5:AH$467,'Grid GenerationQueue'!$AX$5:$AX$467,$B278,'Grid GenerationQueue'!$AY$5:$AY$467,$C278,'Grid GenerationQueue'!$BH$5:$BH$467,"Executed")</f>
        <v>0</v>
      </c>
      <c r="U278">
        <f>SUMIFS('Grid GenerationQueue'!AI$5:AI$467,'Grid GenerationQueue'!$AX$5:$AX$467,$B278,'Grid GenerationQueue'!$AY$5:$AY$467,$C278,'Grid GenerationQueue'!$BH$5:$BH$467,"Executed")</f>
        <v>0</v>
      </c>
      <c r="V278">
        <f>SUMIFS('Grid GenerationQueue'!AJ$5:AJ$467,'Grid GenerationQueue'!$AX$5:$AX$467,$B278,'Grid GenerationQueue'!$AY$5:$AY$467,$C278,'Grid GenerationQueue'!$BH$5:$BH$467,"Executed")</f>
        <v>0</v>
      </c>
      <c r="W278">
        <f>SUMIFS('Grid GenerationQueue'!AK$5:AK$467,'Grid GenerationQueue'!$AX$5:$AX$467,$B278,'Grid GenerationQueue'!$AY$5:$AY$467,$C278,'Grid GenerationQueue'!$BH$5:$BH$467,"Executed")</f>
        <v>0</v>
      </c>
      <c r="X278">
        <f>SUMIFS('Grid GenerationQueue'!AL$5:AL$467,'Grid GenerationQueue'!$AX$5:$AX$467,$B278,'Grid GenerationQueue'!$AY$5:$AY$467,$C278,'Grid GenerationQueue'!$BH$5:$BH$467,"Executed")</f>
        <v>0</v>
      </c>
      <c r="Y278">
        <f>SUMIFS('Grid GenerationQueue'!AM$5:AM$467,'Grid GenerationQueue'!$AX$5:$AX$467,$B278,'Grid GenerationQueue'!$AY$5:$AY$467,$C278,'Grid GenerationQueue'!$BH$5:$BH$467,"Executed")</f>
        <v>0</v>
      </c>
      <c r="Z278">
        <f>SUMIFS('Grid GenerationQueue'!AN$5:AN$467,'Grid GenerationQueue'!$AX$5:$AX$467,$B278,'Grid GenerationQueue'!$AY$5:$AY$467,$C278,'Grid GenerationQueue'!$BH$5:$BH$467,"Executed")</f>
        <v>0</v>
      </c>
      <c r="AA278">
        <f>SUMIFS('Grid GenerationQueue'!AO$5:AO$467,'Grid GenerationQueue'!$AX$5:$AX$467,$B278,'Grid GenerationQueue'!$AY$5:$AY$467,$C278,'Grid GenerationQueue'!$BH$5:$BH$467,"Executed")</f>
        <v>0</v>
      </c>
      <c r="AB278">
        <f>SUMIFS('Grid GenerationQueue'!AP$5:AP$467,'Grid GenerationQueue'!$AX$5:$AX$467,$B278,'Grid GenerationQueue'!$AY$5:$AY$467,$C278,'Grid GenerationQueue'!$BH$5:$BH$467,"Executed")</f>
        <v>0</v>
      </c>
      <c r="AD278">
        <f>SUMIFS('Grid GenerationQueue'!AE$5:AE$467,'Grid GenerationQueue'!$AX$5:$AX$467,$B278,'Grid GenerationQueue'!$AY$5:$AY$467,$C278,'Grid GenerationQueue'!$BF$5:$BF$467,"&lt;&gt;"&amp;"")</f>
        <v>0</v>
      </c>
      <c r="AE278">
        <f>SUMIFS('Grid GenerationQueue'!AF$5:AF$467,'Grid GenerationQueue'!$AX$5:$AX$467,$B278,'Grid GenerationQueue'!$AY$5:$AY$467,$C278,'Grid GenerationQueue'!$BF$5:$BF$467,"&lt;&gt;"&amp;"")</f>
        <v>0</v>
      </c>
      <c r="AF278">
        <f>SUMIFS('Grid GenerationQueue'!AG$5:AG$467,'Grid GenerationQueue'!$AX$5:$AX$467,$B278,'Grid GenerationQueue'!$AY$5:$AY$467,$C278,'Grid GenerationQueue'!$BF$5:$BF$467,"&lt;&gt;"&amp;"")</f>
        <v>0</v>
      </c>
      <c r="AG278">
        <f>SUMIFS('Grid GenerationQueue'!AH$5:AH$467,'Grid GenerationQueue'!$AX$5:$AX$467,$B278,'Grid GenerationQueue'!$AY$5:$AY$467,$C278,'Grid GenerationQueue'!$BF$5:$BF$467,"&lt;&gt;"&amp;"")</f>
        <v>0</v>
      </c>
      <c r="AH278">
        <f>SUMIFS('Grid GenerationQueue'!AI$5:AI$467,'Grid GenerationQueue'!$AX$5:$AX$467,$B278,'Grid GenerationQueue'!$AY$5:$AY$467,$C278,'Grid GenerationQueue'!$BF$5:$BF$467,"&lt;&gt;"&amp;"")</f>
        <v>0</v>
      </c>
      <c r="AI278">
        <f>SUMIFS('Grid GenerationQueue'!AJ$5:AJ$467,'Grid GenerationQueue'!$AX$5:$AX$467,$B278,'Grid GenerationQueue'!$AY$5:$AY$467,$C278,'Grid GenerationQueue'!$BF$5:$BF$467,"&lt;&gt;"&amp;"")</f>
        <v>0</v>
      </c>
      <c r="AJ278">
        <f>SUMIFS('Grid GenerationQueue'!AK$5:AK$467,'Grid GenerationQueue'!$AX$5:$AX$467,$B278,'Grid GenerationQueue'!$AY$5:$AY$467,$C278,'Grid GenerationQueue'!$BF$5:$BF$467,"&lt;&gt;"&amp;"")</f>
        <v>0</v>
      </c>
      <c r="AK278">
        <f>SUMIFS('Grid GenerationQueue'!AL$5:AL$467,'Grid GenerationQueue'!$AX$5:$AX$467,$B278,'Grid GenerationQueue'!$AY$5:$AY$467,$C278,'Grid GenerationQueue'!$BF$5:$BF$467,"&lt;&gt;"&amp;"")</f>
        <v>0</v>
      </c>
      <c r="AL278">
        <f>SUMIFS('Grid GenerationQueue'!AM$5:AM$467,'Grid GenerationQueue'!$AX$5:$AX$467,$B278,'Grid GenerationQueue'!$AY$5:$AY$467,$C278,'Grid GenerationQueue'!$BF$5:$BF$467,"&lt;&gt;"&amp;"")</f>
        <v>0</v>
      </c>
      <c r="AM278">
        <f>SUMIFS('Grid GenerationQueue'!AN$5:AN$467,'Grid GenerationQueue'!$AX$5:$AX$467,$B278,'Grid GenerationQueue'!$AY$5:$AY$467,$C278,'Grid GenerationQueue'!$BF$5:$BF$467,"&lt;&gt;"&amp;"")</f>
        <v>0</v>
      </c>
      <c r="AN278">
        <f>SUMIFS('Grid GenerationQueue'!AO$5:AO$467,'Grid GenerationQueue'!$AX$5:$AX$467,$B278,'Grid GenerationQueue'!$AY$5:$AY$467,$C278,'Grid GenerationQueue'!$BF$5:$BF$467,"&lt;&gt;"&amp;"")</f>
        <v>0</v>
      </c>
      <c r="AO278">
        <f>SUMIFS('Grid GenerationQueue'!AP$5:AP$467,'Grid GenerationQueue'!$AX$5:$AX$467,$B278,'Grid GenerationQueue'!$AY$5:$AY$467,$C278,'Grid GenerationQueue'!$BF$5:$BF$467,"&lt;&gt;"&amp;"")</f>
        <v>0</v>
      </c>
      <c r="AQ278">
        <f>SUMIFS('Grid GenerationQueue'!AE$5:AE$467,'Grid GenerationQueue'!$AX$5:$AX$467,$B278,'Grid GenerationQueue'!$AY$5:$AY$467,$C278)</f>
        <v>0</v>
      </c>
      <c r="AR278">
        <f>SUMIFS('Grid GenerationQueue'!AF$5:AF$467,'Grid GenerationQueue'!$AX$5:$AX$467,$B278,'Grid GenerationQueue'!$AY$5:$AY$467,$C278)</f>
        <v>0</v>
      </c>
      <c r="AS278">
        <f>SUMIFS('Grid GenerationQueue'!AG$5:AG$467,'Grid GenerationQueue'!$AX$5:$AX$467,$B278,'Grid GenerationQueue'!$AY$5:$AY$467,$C278)</f>
        <v>0</v>
      </c>
      <c r="AT278">
        <f>SUMIFS('Grid GenerationQueue'!AH$5:AH$467,'Grid GenerationQueue'!$AX$5:$AX$467,$B278,'Grid GenerationQueue'!$AY$5:$AY$467,$C278)</f>
        <v>0</v>
      </c>
      <c r="AU278">
        <f>SUMIFS('Grid GenerationQueue'!AI$5:AI$467,'Grid GenerationQueue'!$AX$5:$AX$467,$B278,'Grid GenerationQueue'!$AY$5:$AY$467,$C278)</f>
        <v>0</v>
      </c>
      <c r="AV278">
        <f>SUMIFS('Grid GenerationQueue'!AJ$5:AJ$467,'Grid GenerationQueue'!$AX$5:$AX$467,$B278,'Grid GenerationQueue'!$AY$5:$AY$467,$C278)</f>
        <v>0</v>
      </c>
      <c r="AW278">
        <f>SUMIFS('Grid GenerationQueue'!AK$5:AK$467,'Grid GenerationQueue'!$AX$5:$AX$467,$B278,'Grid GenerationQueue'!$AY$5:$AY$467,$C278)</f>
        <v>0</v>
      </c>
      <c r="AX278">
        <f>SUMIFS('Grid GenerationQueue'!AL$5:AL$467,'Grid GenerationQueue'!$AX$5:$AX$467,$B278,'Grid GenerationQueue'!$AY$5:$AY$467,$C278)</f>
        <v>0</v>
      </c>
      <c r="AY278">
        <f>SUMIFS('Grid GenerationQueue'!AM$5:AM$467,'Grid GenerationQueue'!$AX$5:$AX$467,$B278,'Grid GenerationQueue'!$AY$5:$AY$467,$C278)</f>
        <v>0</v>
      </c>
      <c r="AZ278">
        <f>SUMIFS('Grid GenerationQueue'!AN$5:AN$467,'Grid GenerationQueue'!$AX$5:$AX$467,$B278,'Grid GenerationQueue'!$AY$5:$AY$467,$C278)</f>
        <v>0</v>
      </c>
      <c r="BA278">
        <f>SUMIFS('Grid GenerationQueue'!AO$5:AO$467,'Grid GenerationQueue'!$AX$5:$AX$467,$B278,'Grid GenerationQueue'!$AY$5:$AY$467,$C278)</f>
        <v>0</v>
      </c>
      <c r="BB278">
        <f>SUMIFS('Grid GenerationQueue'!AP$5:AP$467,'Grid GenerationQueue'!$AX$5:$AX$467,$B278,'Grid GenerationQueue'!$AY$5:$AY$467,$C278)</f>
        <v>0</v>
      </c>
      <c r="BD278">
        <f>SUMIFS('Grid GenerationQueue'!AE$5:AE$467,'Grid GenerationQueue'!$AX$5:$AX$467,$B278,'Grid GenerationQueue'!$AY$5:$AY$467,$C278,'Grid GenerationQueue'!$BH$5:$BH$467,"Executed",'Grid GenerationQueue'!$BB$5:$BB$467,"&lt;"&amp;$BE$3)</f>
        <v>0</v>
      </c>
      <c r="BE278">
        <f>SUMIFS('Grid GenerationQueue'!AF$5:AF$467,'Grid GenerationQueue'!$AX$5:$AX$467,$B278,'Grid GenerationQueue'!$AY$5:$AY$467,$C278,'Grid GenerationQueue'!$BH$5:$BH$467,"Executed",'Grid GenerationQueue'!$BB$5:$BB$467,"&lt;"&amp;$BE$3)</f>
        <v>0</v>
      </c>
      <c r="BF278">
        <f>SUMIFS('Grid GenerationQueue'!AG$5:AG$467,'Grid GenerationQueue'!$AX$5:$AX$467,$B278,'Grid GenerationQueue'!$AY$5:$AY$467,$C278,'Grid GenerationQueue'!$BH$5:$BH$467,"Executed",'Grid GenerationQueue'!$BB$5:$BB$467,"&lt;"&amp;$BE$3)</f>
        <v>0</v>
      </c>
      <c r="BG278">
        <f>SUMIFS('Grid GenerationQueue'!AH$5:AH$467,'Grid GenerationQueue'!$AX$5:$AX$467,$B278,'Grid GenerationQueue'!$AY$5:$AY$467,$C278,'Grid GenerationQueue'!$BH$5:$BH$467,"Executed",'Grid GenerationQueue'!$BB$5:$BB$467,"&lt;"&amp;$BE$3)</f>
        <v>0</v>
      </c>
      <c r="BH278">
        <f>SUMIFS('Grid GenerationQueue'!AI$5:AI$467,'Grid GenerationQueue'!$AX$5:$AX$467,$B278,'Grid GenerationQueue'!$AY$5:$AY$467,$C278,'Grid GenerationQueue'!$BH$5:$BH$467,"Executed",'Grid GenerationQueue'!$BB$5:$BB$467,"&lt;"&amp;$BE$3)</f>
        <v>0</v>
      </c>
      <c r="BI278">
        <f>SUMIFS('Grid GenerationQueue'!AJ$5:AJ$467,'Grid GenerationQueue'!$AX$5:$AX$467,$B278,'Grid GenerationQueue'!$AY$5:$AY$467,$C278,'Grid GenerationQueue'!$BH$5:$BH$467,"Executed",'Grid GenerationQueue'!$BB$5:$BB$467,"&lt;"&amp;$BE$3)</f>
        <v>0</v>
      </c>
      <c r="BJ278">
        <f>SUMIFS('Grid GenerationQueue'!AK$5:AK$467,'Grid GenerationQueue'!$AX$5:$AX$467,$B278,'Grid GenerationQueue'!$AY$5:$AY$467,$C278,'Grid GenerationQueue'!$BH$5:$BH$467,"Executed",'Grid GenerationQueue'!$BB$5:$BB$467,"&lt;"&amp;$BE$3)</f>
        <v>0</v>
      </c>
      <c r="BK278">
        <f>SUMIFS('Grid GenerationQueue'!AL$5:AL$467,'Grid GenerationQueue'!$AX$5:$AX$467,$B278,'Grid GenerationQueue'!$AY$5:$AY$467,$C278,'Grid GenerationQueue'!$BH$5:$BH$467,"Executed",'Grid GenerationQueue'!$BB$5:$BB$467,"&lt;"&amp;$BE$3)</f>
        <v>0</v>
      </c>
      <c r="BL278">
        <f>SUMIFS('Grid GenerationQueue'!AM$5:AM$467,'Grid GenerationQueue'!$AX$5:$AX$467,$B278,'Grid GenerationQueue'!$AY$5:$AY$467,$C278,'Grid GenerationQueue'!$BH$5:$BH$467,"Executed",'Grid GenerationQueue'!$BB$5:$BB$467,"&lt;"&amp;$BE$3)</f>
        <v>0</v>
      </c>
      <c r="BM278">
        <f>SUMIFS('Grid GenerationQueue'!AN$5:AN$467,'Grid GenerationQueue'!$AX$5:$AX$467,$B278,'Grid GenerationQueue'!$AY$5:$AY$467,$C278,'Grid GenerationQueue'!$BH$5:$BH$467,"Executed",'Grid GenerationQueue'!$BB$5:$BB$467,"&lt;"&amp;$BE$3)</f>
        <v>0</v>
      </c>
      <c r="BN278">
        <f>SUMIFS('Grid GenerationQueue'!AO$5:AO$467,'Grid GenerationQueue'!$AX$5:$AX$467,$B278,'Grid GenerationQueue'!$AY$5:$AY$467,$C278,'Grid GenerationQueue'!$BH$5:$BH$467,"Executed",'Grid GenerationQueue'!$BB$5:$BB$467,"&lt;"&amp;$BE$3)</f>
        <v>0</v>
      </c>
      <c r="BO278">
        <f>SUMIFS('Grid GenerationQueue'!AP$5:AP$467,'Grid GenerationQueue'!$AX$5:$AX$467,$B278,'Grid GenerationQueue'!$AY$5:$AY$467,$C278,'Grid GenerationQueue'!$BH$5:$BH$467,"Executed",'Grid GenerationQueue'!$BB$5:$BB$467,"&lt;"&amp;$BE$3)</f>
        <v>0</v>
      </c>
      <c r="BQ278">
        <f>SUMIFS('Grid GenerationQueue'!AE$5:AE$467,'Grid GenerationQueue'!$AX$5:$AX$467,$B278,'Grid GenerationQueue'!$AY$5:$AY$467,$C278,'Grid GenerationQueue'!$BF$5:$BF$467,"&lt;&gt;"&amp;"",'Grid GenerationQueue'!$BB$5:$BB$467,"&lt;"&amp;$BE$3)</f>
        <v>0</v>
      </c>
      <c r="BR278">
        <f>SUMIFS('Grid GenerationQueue'!AF$5:AF$467,'Grid GenerationQueue'!$AX$5:$AX$467,$B278,'Grid GenerationQueue'!$AY$5:$AY$467,$C278,'Grid GenerationQueue'!$BF$5:$BF$467,"&lt;&gt;"&amp;"",'Grid GenerationQueue'!$BB$5:$BB$467,"&lt;"&amp;$BE$3)</f>
        <v>0</v>
      </c>
      <c r="BS278">
        <f>SUMIFS('Grid GenerationQueue'!AG$5:AG$467,'Grid GenerationQueue'!$AX$5:$AX$467,$B278,'Grid GenerationQueue'!$AY$5:$AY$467,$C278,'Grid GenerationQueue'!$BF$5:$BF$467,"&lt;&gt;"&amp;"",'Grid GenerationQueue'!$BB$5:$BB$467,"&lt;"&amp;$BE$3)</f>
        <v>0</v>
      </c>
      <c r="BT278">
        <f>SUMIFS('Grid GenerationQueue'!AH$5:AH$467,'Grid GenerationQueue'!$AX$5:$AX$467,$B278,'Grid GenerationQueue'!$AY$5:$AY$467,$C278,'Grid GenerationQueue'!$BF$5:$BF$467,"&lt;&gt;"&amp;"",'Grid GenerationQueue'!$BB$5:$BB$467,"&lt;"&amp;$BE$3)</f>
        <v>0</v>
      </c>
      <c r="BU278">
        <f>SUMIFS('Grid GenerationQueue'!AI$5:AI$467,'Grid GenerationQueue'!$AX$5:$AX$467,$B278,'Grid GenerationQueue'!$AY$5:$AY$467,$C278,'Grid GenerationQueue'!$BF$5:$BF$467,"&lt;&gt;"&amp;"",'Grid GenerationQueue'!$BB$5:$BB$467,"&lt;"&amp;$BE$3)</f>
        <v>0</v>
      </c>
      <c r="BV278">
        <f>SUMIFS('Grid GenerationQueue'!AJ$5:AJ$467,'Grid GenerationQueue'!$AX$5:$AX$467,$B278,'Grid GenerationQueue'!$AY$5:$AY$467,$C278,'Grid GenerationQueue'!$BF$5:$BF$467,"&lt;&gt;"&amp;"",'Grid GenerationQueue'!$BB$5:$BB$467,"&lt;"&amp;$BE$3)</f>
        <v>0</v>
      </c>
      <c r="BW278">
        <f>SUMIFS('Grid GenerationQueue'!AK$5:AK$467,'Grid GenerationQueue'!$AX$5:$AX$467,$B278,'Grid GenerationQueue'!$AY$5:$AY$467,$C278,'Grid GenerationQueue'!$BF$5:$BF$467,"&lt;&gt;"&amp;"",'Grid GenerationQueue'!$BB$5:$BB$467,"&lt;"&amp;$BE$3)</f>
        <v>0</v>
      </c>
      <c r="BX278">
        <f>SUMIFS('Grid GenerationQueue'!AL$5:AL$467,'Grid GenerationQueue'!$AX$5:$AX$467,$B278,'Grid GenerationQueue'!$AY$5:$AY$467,$C278,'Grid GenerationQueue'!$BF$5:$BF$467,"&lt;&gt;"&amp;"",'Grid GenerationQueue'!$BB$5:$BB$467,"&lt;"&amp;$BE$3)</f>
        <v>0</v>
      </c>
      <c r="BY278">
        <f>SUMIFS('Grid GenerationQueue'!AM$5:AM$467,'Grid GenerationQueue'!$AX$5:$AX$467,$B278,'Grid GenerationQueue'!$AY$5:$AY$467,$C278,'Grid GenerationQueue'!$BF$5:$BF$467,"&lt;&gt;"&amp;"",'Grid GenerationQueue'!$BB$5:$BB$467,"&lt;"&amp;$BE$3)</f>
        <v>0</v>
      </c>
      <c r="BZ278">
        <f>SUMIFS('Grid GenerationQueue'!AN$5:AN$467,'Grid GenerationQueue'!$AX$5:$AX$467,$B278,'Grid GenerationQueue'!$AY$5:$AY$467,$C278,'Grid GenerationQueue'!$BF$5:$BF$467,"&lt;&gt;"&amp;"",'Grid GenerationQueue'!$BB$5:$BB$467,"&lt;"&amp;$BE$3)</f>
        <v>0</v>
      </c>
      <c r="CA278">
        <f>SUMIFS('Grid GenerationQueue'!AO$5:AO$467,'Grid GenerationQueue'!$AX$5:$AX$467,$B278,'Grid GenerationQueue'!$AY$5:$AY$467,$C278,'Grid GenerationQueue'!$BF$5:$BF$467,"&lt;&gt;"&amp;"",'Grid GenerationQueue'!$BB$5:$BB$467,"&lt;"&amp;$BE$3)</f>
        <v>0</v>
      </c>
      <c r="CB278">
        <f>SUMIFS('Grid GenerationQueue'!AP$5:AP$467,'Grid GenerationQueue'!$AX$5:$AX$467,$B278,'Grid GenerationQueue'!$AY$5:$AY$467,$C278,'Grid GenerationQueue'!$BF$5:$BF$467,"&lt;&gt;"&amp;"",'Grid GenerationQueue'!$BB$5:$BB$467,"&lt;"&amp;$BE$3)</f>
        <v>0</v>
      </c>
      <c r="CD278">
        <f>SUMIFS('Grid GenerationQueue'!AE$5:AE$467,'Grid GenerationQueue'!$AX$5:$AX$467,$B278,'Grid GenerationQueue'!$AY$5:$AY$467,$C278,'Grid GenerationQueue'!$BB$5:$BB$467,"&lt;"&amp;$BE$3)</f>
        <v>0</v>
      </c>
      <c r="CE278">
        <f>SUMIFS('Grid GenerationQueue'!AF$5:AF$467,'Grid GenerationQueue'!$AX$5:$AX$467,$B278,'Grid GenerationQueue'!$AY$5:$AY$467,$C278,'Grid GenerationQueue'!$BB$5:$BB$467,"&lt;"&amp;$BE$3)</f>
        <v>0</v>
      </c>
      <c r="CF278">
        <f>SUMIFS('Grid GenerationQueue'!AG$5:AG$467,'Grid GenerationQueue'!$AX$5:$AX$467,$B278,'Grid GenerationQueue'!$AY$5:$AY$467,$C278,'Grid GenerationQueue'!$BB$5:$BB$467,"&lt;"&amp;$BE$3)</f>
        <v>0</v>
      </c>
      <c r="CG278">
        <f>SUMIFS('Grid GenerationQueue'!AH$5:AH$467,'Grid GenerationQueue'!$AX$5:$AX$467,$B278,'Grid GenerationQueue'!$AY$5:$AY$467,$C278,'Grid GenerationQueue'!$BB$5:$BB$467,"&lt;"&amp;$BE$3)</f>
        <v>0</v>
      </c>
      <c r="CH278">
        <f>SUMIFS('Grid GenerationQueue'!AI$5:AI$467,'Grid GenerationQueue'!$AX$5:$AX$467,$B278,'Grid GenerationQueue'!$AY$5:$AY$467,$C278,'Grid GenerationQueue'!$BB$5:$BB$467,"&lt;"&amp;$BE$3)</f>
        <v>0</v>
      </c>
      <c r="CI278">
        <f>SUMIFS('Grid GenerationQueue'!AJ$5:AJ$467,'Grid GenerationQueue'!$AX$5:$AX$467,$B278,'Grid GenerationQueue'!$AY$5:$AY$467,$C278,'Grid GenerationQueue'!$BB$5:$BB$467,"&lt;"&amp;$BE$3)</f>
        <v>0</v>
      </c>
      <c r="CJ278">
        <f>SUMIFS('Grid GenerationQueue'!AK$5:AK$467,'Grid GenerationQueue'!$AX$5:$AX$467,$B278,'Grid GenerationQueue'!$AY$5:$AY$467,$C278,'Grid GenerationQueue'!$BB$5:$BB$467,"&lt;"&amp;$BE$3)</f>
        <v>0</v>
      </c>
      <c r="CK278">
        <f>SUMIFS('Grid GenerationQueue'!AL$5:AL$467,'Grid GenerationQueue'!$AX$5:$AX$467,$B278,'Grid GenerationQueue'!$AY$5:$AY$467,$C278,'Grid GenerationQueue'!$BB$5:$BB$467,"&lt;"&amp;$BE$3)</f>
        <v>0</v>
      </c>
      <c r="CL278">
        <f>SUMIFS('Grid GenerationQueue'!AM$5:AM$467,'Grid GenerationQueue'!$AX$5:$AX$467,$B278,'Grid GenerationQueue'!$AY$5:$AY$467,$C278,'Grid GenerationQueue'!$BB$5:$BB$467,"&lt;"&amp;$BE$3)</f>
        <v>0</v>
      </c>
      <c r="CM278">
        <f>SUMIFS('Grid GenerationQueue'!AN$5:AN$467,'Grid GenerationQueue'!$AX$5:$AX$467,$B278,'Grid GenerationQueue'!$AY$5:$AY$467,$C278,'Grid GenerationQueue'!$BB$5:$BB$467,"&lt;"&amp;$BE$3)</f>
        <v>0</v>
      </c>
      <c r="CN278">
        <f>SUMIFS('Grid GenerationQueue'!AO$5:AO$467,'Grid GenerationQueue'!$AX$5:$AX$467,$B278,'Grid GenerationQueue'!$AY$5:$AY$467,$C278,'Grid GenerationQueue'!$BB$5:$BB$467,"&lt;"&amp;$BE$3)</f>
        <v>0</v>
      </c>
      <c r="CO278">
        <f>SUMIFS('Grid GenerationQueue'!AP$5:AP$467,'Grid GenerationQueue'!$AX$5:$AX$467,$B278,'Grid GenerationQueue'!$AY$5:$AY$467,$C278,'Grid GenerationQueue'!$BB$5:$BB$467,"&lt;"&amp;$BE$3)</f>
        <v>0</v>
      </c>
    </row>
    <row r="279" spans="1:93" x14ac:dyDescent="0.35">
      <c r="A279" t="s">
        <v>4645</v>
      </c>
      <c r="B279" t="s">
        <v>4473</v>
      </c>
      <c r="C279">
        <v>230</v>
      </c>
      <c r="D279">
        <f>SUMIFS('Grid GenerationQueue'!AE$5:AE$467,'Grid GenerationQueue'!$AX$5:$AX$467,$B279,'Grid GenerationQueue'!$AY$5:$AY$467,$C279,'Grid GenerationQueue'!$BI$5:$BI$467,"&lt;4")</f>
        <v>0</v>
      </c>
      <c r="E279">
        <f>SUMIFS('Grid GenerationQueue'!AF$5:AF$467,'Grid GenerationQueue'!$AX$5:$AX$467,$B279,'Grid GenerationQueue'!$AY$5:$AY$467,$C279,'Grid GenerationQueue'!$BI$5:$BI$467,"&lt;4")</f>
        <v>0</v>
      </c>
      <c r="F279">
        <f>SUMIFS('Grid GenerationQueue'!AG$5:AG$467,'Grid GenerationQueue'!$AX$5:$AX$467,$B279,'Grid GenerationQueue'!$AY$5:$AY$467,$C279,'Grid GenerationQueue'!$BI$5:$BI$467,"&lt;4")</f>
        <v>0</v>
      </c>
      <c r="G279">
        <f>SUMIFS('Grid GenerationQueue'!AH$5:AH$467,'Grid GenerationQueue'!$AX$5:$AX$467,$B279,'Grid GenerationQueue'!$AY$5:$AY$467,$C279,'Grid GenerationQueue'!$BI$5:$BI$467,"&lt;4")</f>
        <v>0</v>
      </c>
      <c r="H279">
        <f>SUMIFS('Grid GenerationQueue'!AI$5:AI$467,'Grid GenerationQueue'!$AX$5:$AX$467,$B279,'Grid GenerationQueue'!$AY$5:$AY$467,$C279,'Grid GenerationQueue'!$BI$5:$BI$467,"&lt;4")</f>
        <v>0</v>
      </c>
      <c r="I279">
        <f>SUMIFS('Grid GenerationQueue'!AJ$5:AJ$467,'Grid GenerationQueue'!$AX$5:$AX$467,$B279,'Grid GenerationQueue'!$AY$5:$AY$467,$C279,'Grid GenerationQueue'!$BI$5:$BI$467,"&lt;4")</f>
        <v>0</v>
      </c>
      <c r="J279">
        <f>SUMIFS('Grid GenerationQueue'!AK$5:AK$467,'Grid GenerationQueue'!$AX$5:$AX$467,$B279,'Grid GenerationQueue'!$AY$5:$AY$467,$C279,'Grid GenerationQueue'!$BI$5:$BI$467,"&lt;4")</f>
        <v>0</v>
      </c>
      <c r="K279">
        <f>SUMIFS('Grid GenerationQueue'!AL$5:AL$467,'Grid GenerationQueue'!$AX$5:$AX$467,$B279,'Grid GenerationQueue'!$AY$5:$AY$467,$C279,'Grid GenerationQueue'!$BI$5:$BI$467,"&lt;4")</f>
        <v>0</v>
      </c>
      <c r="L279">
        <f>SUMIFS('Grid GenerationQueue'!AM$5:AM$467,'Grid GenerationQueue'!$AX$5:$AX$467,$B279,'Grid GenerationQueue'!$AY$5:$AY$467,$C279,'Grid GenerationQueue'!$BI$5:$BI$467,"&lt;4")</f>
        <v>0</v>
      </c>
      <c r="M279">
        <f>SUMIFS('Grid GenerationQueue'!AN$5:AN$467,'Grid GenerationQueue'!$AX$5:$AX$467,$B279,'Grid GenerationQueue'!$AY$5:$AY$467,$C279,'Grid GenerationQueue'!$BI$5:$BI$467,"&lt;4")</f>
        <v>0</v>
      </c>
      <c r="N279">
        <f>SUMIFS('Grid GenerationQueue'!AO$5:AO$467,'Grid GenerationQueue'!$AX$5:$AX$467,$B279,'Grid GenerationQueue'!$AY$5:$AY$467,$C279,'Grid GenerationQueue'!$BI$5:$BI$467,"&lt;4")</f>
        <v>0</v>
      </c>
      <c r="O279">
        <f>SUMIFS('Grid GenerationQueue'!AP$5:AP$467,'Grid GenerationQueue'!$AX$5:$AX$467,$B279,'Grid GenerationQueue'!$AY$5:$AY$467,$C279,'Grid GenerationQueue'!$BI$5:$BI$467,"&lt;4")</f>
        <v>0</v>
      </c>
      <c r="Q279">
        <f>SUMIFS('Grid GenerationQueue'!AE$5:AE$467,'Grid GenerationQueue'!$AX$5:$AX$467,$B279,'Grid GenerationQueue'!$AY$5:$AY$467,$C279,'Grid GenerationQueue'!$BH$5:$BH$467,"Executed")</f>
        <v>312.95999999999998</v>
      </c>
      <c r="R279">
        <f>SUMIFS('Grid GenerationQueue'!AF$5:AF$467,'Grid GenerationQueue'!$AX$5:$AX$467,$B279,'Grid GenerationQueue'!$AY$5:$AY$467,$C279,'Grid GenerationQueue'!$BH$5:$BH$467,"Executed")</f>
        <v>300</v>
      </c>
      <c r="S279">
        <f>SUMIFS('Grid GenerationQueue'!AG$5:AG$467,'Grid GenerationQueue'!$AX$5:$AX$467,$B279,'Grid GenerationQueue'!$AY$5:$AY$467,$C279,'Grid GenerationQueue'!$BH$5:$BH$467,"Executed")</f>
        <v>0</v>
      </c>
      <c r="T279">
        <f>SUMIFS('Grid GenerationQueue'!AH$5:AH$467,'Grid GenerationQueue'!$AX$5:$AX$467,$B279,'Grid GenerationQueue'!$AY$5:$AY$467,$C279,'Grid GenerationQueue'!$BH$5:$BH$467,"Executed")</f>
        <v>0</v>
      </c>
      <c r="U279">
        <f>SUMIFS('Grid GenerationQueue'!AI$5:AI$467,'Grid GenerationQueue'!$AX$5:$AX$467,$B279,'Grid GenerationQueue'!$AY$5:$AY$467,$C279,'Grid GenerationQueue'!$BH$5:$BH$467,"Executed")</f>
        <v>0</v>
      </c>
      <c r="V279">
        <f>SUMIFS('Grid GenerationQueue'!AJ$5:AJ$467,'Grid GenerationQueue'!$AX$5:$AX$467,$B279,'Grid GenerationQueue'!$AY$5:$AY$467,$C279,'Grid GenerationQueue'!$BH$5:$BH$467,"Executed")</f>
        <v>0</v>
      </c>
      <c r="W279">
        <f>SUMIFS('Grid GenerationQueue'!AK$5:AK$467,'Grid GenerationQueue'!$AX$5:$AX$467,$B279,'Grid GenerationQueue'!$AY$5:$AY$467,$C279,'Grid GenerationQueue'!$BH$5:$BH$467,"Executed")</f>
        <v>0</v>
      </c>
      <c r="X279">
        <f>SUMIFS('Grid GenerationQueue'!AL$5:AL$467,'Grid GenerationQueue'!$AX$5:$AX$467,$B279,'Grid GenerationQueue'!$AY$5:$AY$467,$C279,'Grid GenerationQueue'!$BH$5:$BH$467,"Executed")</f>
        <v>0</v>
      </c>
      <c r="Y279">
        <f>SUMIFS('Grid GenerationQueue'!AM$5:AM$467,'Grid GenerationQueue'!$AX$5:$AX$467,$B279,'Grid GenerationQueue'!$AY$5:$AY$467,$C279,'Grid GenerationQueue'!$BH$5:$BH$467,"Executed")</f>
        <v>0</v>
      </c>
      <c r="Z279">
        <f>SUMIFS('Grid GenerationQueue'!AN$5:AN$467,'Grid GenerationQueue'!$AX$5:$AX$467,$B279,'Grid GenerationQueue'!$AY$5:$AY$467,$C279,'Grid GenerationQueue'!$BH$5:$BH$467,"Executed")</f>
        <v>0</v>
      </c>
      <c r="AA279">
        <f>SUMIFS('Grid GenerationQueue'!AO$5:AO$467,'Grid GenerationQueue'!$AX$5:$AX$467,$B279,'Grid GenerationQueue'!$AY$5:$AY$467,$C279,'Grid GenerationQueue'!$BH$5:$BH$467,"Executed")</f>
        <v>0</v>
      </c>
      <c r="AB279">
        <f>SUMIFS('Grid GenerationQueue'!AP$5:AP$467,'Grid GenerationQueue'!$AX$5:$AX$467,$B279,'Grid GenerationQueue'!$AY$5:$AY$467,$C279,'Grid GenerationQueue'!$BH$5:$BH$467,"Executed")</f>
        <v>0</v>
      </c>
      <c r="AD279">
        <f>SUMIFS('Grid GenerationQueue'!AE$5:AE$467,'Grid GenerationQueue'!$AX$5:$AX$467,$B279,'Grid GenerationQueue'!$AY$5:$AY$467,$C279,'Grid GenerationQueue'!$BF$5:$BF$467,"&lt;&gt;"&amp;"")</f>
        <v>312.95999999999998</v>
      </c>
      <c r="AE279">
        <f>SUMIFS('Grid GenerationQueue'!AF$5:AF$467,'Grid GenerationQueue'!$AX$5:$AX$467,$B279,'Grid GenerationQueue'!$AY$5:$AY$467,$C279,'Grid GenerationQueue'!$BF$5:$BF$467,"&lt;&gt;"&amp;"")</f>
        <v>300</v>
      </c>
      <c r="AF279">
        <f>SUMIFS('Grid GenerationQueue'!AG$5:AG$467,'Grid GenerationQueue'!$AX$5:$AX$467,$B279,'Grid GenerationQueue'!$AY$5:$AY$467,$C279,'Grid GenerationQueue'!$BF$5:$BF$467,"&lt;&gt;"&amp;"")</f>
        <v>0</v>
      </c>
      <c r="AG279">
        <f>SUMIFS('Grid GenerationQueue'!AH$5:AH$467,'Grid GenerationQueue'!$AX$5:$AX$467,$B279,'Grid GenerationQueue'!$AY$5:$AY$467,$C279,'Grid GenerationQueue'!$BF$5:$BF$467,"&lt;&gt;"&amp;"")</f>
        <v>0</v>
      </c>
      <c r="AH279">
        <f>SUMIFS('Grid GenerationQueue'!AI$5:AI$467,'Grid GenerationQueue'!$AX$5:$AX$467,$B279,'Grid GenerationQueue'!$AY$5:$AY$467,$C279,'Grid GenerationQueue'!$BF$5:$BF$467,"&lt;&gt;"&amp;"")</f>
        <v>0</v>
      </c>
      <c r="AI279">
        <f>SUMIFS('Grid GenerationQueue'!AJ$5:AJ$467,'Grid GenerationQueue'!$AX$5:$AX$467,$B279,'Grid GenerationQueue'!$AY$5:$AY$467,$C279,'Grid GenerationQueue'!$BF$5:$BF$467,"&lt;&gt;"&amp;"")</f>
        <v>0</v>
      </c>
      <c r="AJ279">
        <f>SUMIFS('Grid GenerationQueue'!AK$5:AK$467,'Grid GenerationQueue'!$AX$5:$AX$467,$B279,'Grid GenerationQueue'!$AY$5:$AY$467,$C279,'Grid GenerationQueue'!$BF$5:$BF$467,"&lt;&gt;"&amp;"")</f>
        <v>0</v>
      </c>
      <c r="AK279">
        <f>SUMIFS('Grid GenerationQueue'!AL$5:AL$467,'Grid GenerationQueue'!$AX$5:$AX$467,$B279,'Grid GenerationQueue'!$AY$5:$AY$467,$C279,'Grid GenerationQueue'!$BF$5:$BF$467,"&lt;&gt;"&amp;"")</f>
        <v>0</v>
      </c>
      <c r="AL279">
        <f>SUMIFS('Grid GenerationQueue'!AM$5:AM$467,'Grid GenerationQueue'!$AX$5:$AX$467,$B279,'Grid GenerationQueue'!$AY$5:$AY$467,$C279,'Grid GenerationQueue'!$BF$5:$BF$467,"&lt;&gt;"&amp;"")</f>
        <v>0</v>
      </c>
      <c r="AM279">
        <f>SUMIFS('Grid GenerationQueue'!AN$5:AN$467,'Grid GenerationQueue'!$AX$5:$AX$467,$B279,'Grid GenerationQueue'!$AY$5:$AY$467,$C279,'Grid GenerationQueue'!$BF$5:$BF$467,"&lt;&gt;"&amp;"")</f>
        <v>0</v>
      </c>
      <c r="AN279">
        <f>SUMIFS('Grid GenerationQueue'!AO$5:AO$467,'Grid GenerationQueue'!$AX$5:$AX$467,$B279,'Grid GenerationQueue'!$AY$5:$AY$467,$C279,'Grid GenerationQueue'!$BF$5:$BF$467,"&lt;&gt;"&amp;"")</f>
        <v>0</v>
      </c>
      <c r="AO279">
        <f>SUMIFS('Grid GenerationQueue'!AP$5:AP$467,'Grid GenerationQueue'!$AX$5:$AX$467,$B279,'Grid GenerationQueue'!$AY$5:$AY$467,$C279,'Grid GenerationQueue'!$BF$5:$BF$467,"&lt;&gt;"&amp;"")</f>
        <v>0</v>
      </c>
      <c r="AQ279">
        <f>SUMIFS('Grid GenerationQueue'!AE$5:AE$467,'Grid GenerationQueue'!$AX$5:$AX$467,$B279,'Grid GenerationQueue'!$AY$5:$AY$467,$C279)</f>
        <v>1031.6309999999999</v>
      </c>
      <c r="AR279">
        <f>SUMIFS('Grid GenerationQueue'!AF$5:AF$467,'Grid GenerationQueue'!$AX$5:$AX$467,$B279,'Grid GenerationQueue'!$AY$5:$AY$467,$C279)</f>
        <v>300</v>
      </c>
      <c r="AS279">
        <f>SUMIFS('Grid GenerationQueue'!AG$5:AG$467,'Grid GenerationQueue'!$AX$5:$AX$467,$B279,'Grid GenerationQueue'!$AY$5:$AY$467,$C279)</f>
        <v>0</v>
      </c>
      <c r="AT279">
        <f>SUMIFS('Grid GenerationQueue'!AH$5:AH$467,'Grid GenerationQueue'!$AX$5:$AX$467,$B279,'Grid GenerationQueue'!$AY$5:$AY$467,$C279)</f>
        <v>0</v>
      </c>
      <c r="AU279">
        <f>SUMIFS('Grid GenerationQueue'!AI$5:AI$467,'Grid GenerationQueue'!$AX$5:$AX$467,$B279,'Grid GenerationQueue'!$AY$5:$AY$467,$C279)</f>
        <v>0</v>
      </c>
      <c r="AV279">
        <f>SUMIFS('Grid GenerationQueue'!AJ$5:AJ$467,'Grid GenerationQueue'!$AX$5:$AX$467,$B279,'Grid GenerationQueue'!$AY$5:$AY$467,$C279)</f>
        <v>0</v>
      </c>
      <c r="AW279">
        <f>SUMIFS('Grid GenerationQueue'!AK$5:AK$467,'Grid GenerationQueue'!$AX$5:$AX$467,$B279,'Grid GenerationQueue'!$AY$5:$AY$467,$C279)</f>
        <v>0</v>
      </c>
      <c r="AX279">
        <f>SUMIFS('Grid GenerationQueue'!AL$5:AL$467,'Grid GenerationQueue'!$AX$5:$AX$467,$B279,'Grid GenerationQueue'!$AY$5:$AY$467,$C279)</f>
        <v>0</v>
      </c>
      <c r="AY279">
        <f>SUMIFS('Grid GenerationQueue'!AM$5:AM$467,'Grid GenerationQueue'!$AX$5:$AX$467,$B279,'Grid GenerationQueue'!$AY$5:$AY$467,$C279)</f>
        <v>0</v>
      </c>
      <c r="AZ279">
        <f>SUMIFS('Grid GenerationQueue'!AN$5:AN$467,'Grid GenerationQueue'!$AX$5:$AX$467,$B279,'Grid GenerationQueue'!$AY$5:$AY$467,$C279)</f>
        <v>0</v>
      </c>
      <c r="BA279">
        <f>SUMIFS('Grid GenerationQueue'!AO$5:AO$467,'Grid GenerationQueue'!$AX$5:$AX$467,$B279,'Grid GenerationQueue'!$AY$5:$AY$467,$C279)</f>
        <v>0</v>
      </c>
      <c r="BB279">
        <f>SUMIFS('Grid GenerationQueue'!AP$5:AP$467,'Grid GenerationQueue'!$AX$5:$AX$467,$B279,'Grid GenerationQueue'!$AY$5:$AY$467,$C279)</f>
        <v>0</v>
      </c>
      <c r="BD279">
        <f>SUMIFS('Grid GenerationQueue'!AE$5:AE$467,'Grid GenerationQueue'!$AX$5:$AX$467,$B279,'Grid GenerationQueue'!$AY$5:$AY$467,$C279,'Grid GenerationQueue'!$BH$5:$BH$467,"Executed",'Grid GenerationQueue'!$BB$5:$BB$467,"&lt;"&amp;$BE$3)</f>
        <v>312.95999999999998</v>
      </c>
      <c r="BE279">
        <f>SUMIFS('Grid GenerationQueue'!AF$5:AF$467,'Grid GenerationQueue'!$AX$5:$AX$467,$B279,'Grid GenerationQueue'!$AY$5:$AY$467,$C279,'Grid GenerationQueue'!$BH$5:$BH$467,"Executed",'Grid GenerationQueue'!$BB$5:$BB$467,"&lt;"&amp;$BE$3)</f>
        <v>300</v>
      </c>
      <c r="BF279">
        <f>SUMIFS('Grid GenerationQueue'!AG$5:AG$467,'Grid GenerationQueue'!$AX$5:$AX$467,$B279,'Grid GenerationQueue'!$AY$5:$AY$467,$C279,'Grid GenerationQueue'!$BH$5:$BH$467,"Executed",'Grid GenerationQueue'!$BB$5:$BB$467,"&lt;"&amp;$BE$3)</f>
        <v>0</v>
      </c>
      <c r="BG279">
        <f>SUMIFS('Grid GenerationQueue'!AH$5:AH$467,'Grid GenerationQueue'!$AX$5:$AX$467,$B279,'Grid GenerationQueue'!$AY$5:$AY$467,$C279,'Grid GenerationQueue'!$BH$5:$BH$467,"Executed",'Grid GenerationQueue'!$BB$5:$BB$467,"&lt;"&amp;$BE$3)</f>
        <v>0</v>
      </c>
      <c r="BH279">
        <f>SUMIFS('Grid GenerationQueue'!AI$5:AI$467,'Grid GenerationQueue'!$AX$5:$AX$467,$B279,'Grid GenerationQueue'!$AY$5:$AY$467,$C279,'Grid GenerationQueue'!$BH$5:$BH$467,"Executed",'Grid GenerationQueue'!$BB$5:$BB$467,"&lt;"&amp;$BE$3)</f>
        <v>0</v>
      </c>
      <c r="BI279">
        <f>SUMIFS('Grid GenerationQueue'!AJ$5:AJ$467,'Grid GenerationQueue'!$AX$5:$AX$467,$B279,'Grid GenerationQueue'!$AY$5:$AY$467,$C279,'Grid GenerationQueue'!$BH$5:$BH$467,"Executed",'Grid GenerationQueue'!$BB$5:$BB$467,"&lt;"&amp;$BE$3)</f>
        <v>0</v>
      </c>
      <c r="BJ279">
        <f>SUMIFS('Grid GenerationQueue'!AK$5:AK$467,'Grid GenerationQueue'!$AX$5:$AX$467,$B279,'Grid GenerationQueue'!$AY$5:$AY$467,$C279,'Grid GenerationQueue'!$BH$5:$BH$467,"Executed",'Grid GenerationQueue'!$BB$5:$BB$467,"&lt;"&amp;$BE$3)</f>
        <v>0</v>
      </c>
      <c r="BK279">
        <f>SUMIFS('Grid GenerationQueue'!AL$5:AL$467,'Grid GenerationQueue'!$AX$5:$AX$467,$B279,'Grid GenerationQueue'!$AY$5:$AY$467,$C279,'Grid GenerationQueue'!$BH$5:$BH$467,"Executed",'Grid GenerationQueue'!$BB$5:$BB$467,"&lt;"&amp;$BE$3)</f>
        <v>0</v>
      </c>
      <c r="BL279">
        <f>SUMIFS('Grid GenerationQueue'!AM$5:AM$467,'Grid GenerationQueue'!$AX$5:$AX$467,$B279,'Grid GenerationQueue'!$AY$5:$AY$467,$C279,'Grid GenerationQueue'!$BH$5:$BH$467,"Executed",'Grid GenerationQueue'!$BB$5:$BB$467,"&lt;"&amp;$BE$3)</f>
        <v>0</v>
      </c>
      <c r="BM279">
        <f>SUMIFS('Grid GenerationQueue'!AN$5:AN$467,'Grid GenerationQueue'!$AX$5:$AX$467,$B279,'Grid GenerationQueue'!$AY$5:$AY$467,$C279,'Grid GenerationQueue'!$BH$5:$BH$467,"Executed",'Grid GenerationQueue'!$BB$5:$BB$467,"&lt;"&amp;$BE$3)</f>
        <v>0</v>
      </c>
      <c r="BN279">
        <f>SUMIFS('Grid GenerationQueue'!AO$5:AO$467,'Grid GenerationQueue'!$AX$5:$AX$467,$B279,'Grid GenerationQueue'!$AY$5:$AY$467,$C279,'Grid GenerationQueue'!$BH$5:$BH$467,"Executed",'Grid GenerationQueue'!$BB$5:$BB$467,"&lt;"&amp;$BE$3)</f>
        <v>0</v>
      </c>
      <c r="BO279">
        <f>SUMIFS('Grid GenerationQueue'!AP$5:AP$467,'Grid GenerationQueue'!$AX$5:$AX$467,$B279,'Grid GenerationQueue'!$AY$5:$AY$467,$C279,'Grid GenerationQueue'!$BH$5:$BH$467,"Executed",'Grid GenerationQueue'!$BB$5:$BB$467,"&lt;"&amp;$BE$3)</f>
        <v>0</v>
      </c>
      <c r="BQ279">
        <f>SUMIFS('Grid GenerationQueue'!AE$5:AE$467,'Grid GenerationQueue'!$AX$5:$AX$467,$B279,'Grid GenerationQueue'!$AY$5:$AY$467,$C279,'Grid GenerationQueue'!$BF$5:$BF$467,"&lt;&gt;"&amp;"",'Grid GenerationQueue'!$BB$5:$BB$467,"&lt;"&amp;$BE$3)</f>
        <v>312.95999999999998</v>
      </c>
      <c r="BR279">
        <f>SUMIFS('Grid GenerationQueue'!AF$5:AF$467,'Grid GenerationQueue'!$AX$5:$AX$467,$B279,'Grid GenerationQueue'!$AY$5:$AY$467,$C279,'Grid GenerationQueue'!$BF$5:$BF$467,"&lt;&gt;"&amp;"",'Grid GenerationQueue'!$BB$5:$BB$467,"&lt;"&amp;$BE$3)</f>
        <v>300</v>
      </c>
      <c r="BS279">
        <f>SUMIFS('Grid GenerationQueue'!AG$5:AG$467,'Grid GenerationQueue'!$AX$5:$AX$467,$B279,'Grid GenerationQueue'!$AY$5:$AY$467,$C279,'Grid GenerationQueue'!$BF$5:$BF$467,"&lt;&gt;"&amp;"",'Grid GenerationQueue'!$BB$5:$BB$467,"&lt;"&amp;$BE$3)</f>
        <v>0</v>
      </c>
      <c r="BT279">
        <f>SUMIFS('Grid GenerationQueue'!AH$5:AH$467,'Grid GenerationQueue'!$AX$5:$AX$467,$B279,'Grid GenerationQueue'!$AY$5:$AY$467,$C279,'Grid GenerationQueue'!$BF$5:$BF$467,"&lt;&gt;"&amp;"",'Grid GenerationQueue'!$BB$5:$BB$467,"&lt;"&amp;$BE$3)</f>
        <v>0</v>
      </c>
      <c r="BU279">
        <f>SUMIFS('Grid GenerationQueue'!AI$5:AI$467,'Grid GenerationQueue'!$AX$5:$AX$467,$B279,'Grid GenerationQueue'!$AY$5:$AY$467,$C279,'Grid GenerationQueue'!$BF$5:$BF$467,"&lt;&gt;"&amp;"",'Grid GenerationQueue'!$BB$5:$BB$467,"&lt;"&amp;$BE$3)</f>
        <v>0</v>
      </c>
      <c r="BV279">
        <f>SUMIFS('Grid GenerationQueue'!AJ$5:AJ$467,'Grid GenerationQueue'!$AX$5:$AX$467,$B279,'Grid GenerationQueue'!$AY$5:$AY$467,$C279,'Grid GenerationQueue'!$BF$5:$BF$467,"&lt;&gt;"&amp;"",'Grid GenerationQueue'!$BB$5:$BB$467,"&lt;"&amp;$BE$3)</f>
        <v>0</v>
      </c>
      <c r="BW279">
        <f>SUMIFS('Grid GenerationQueue'!AK$5:AK$467,'Grid GenerationQueue'!$AX$5:$AX$467,$B279,'Grid GenerationQueue'!$AY$5:$AY$467,$C279,'Grid GenerationQueue'!$BF$5:$BF$467,"&lt;&gt;"&amp;"",'Grid GenerationQueue'!$BB$5:$BB$467,"&lt;"&amp;$BE$3)</f>
        <v>0</v>
      </c>
      <c r="BX279">
        <f>SUMIFS('Grid GenerationQueue'!AL$5:AL$467,'Grid GenerationQueue'!$AX$5:$AX$467,$B279,'Grid GenerationQueue'!$AY$5:$AY$467,$C279,'Grid GenerationQueue'!$BF$5:$BF$467,"&lt;&gt;"&amp;"",'Grid GenerationQueue'!$BB$5:$BB$467,"&lt;"&amp;$BE$3)</f>
        <v>0</v>
      </c>
      <c r="BY279">
        <f>SUMIFS('Grid GenerationQueue'!AM$5:AM$467,'Grid GenerationQueue'!$AX$5:$AX$467,$B279,'Grid GenerationQueue'!$AY$5:$AY$467,$C279,'Grid GenerationQueue'!$BF$5:$BF$467,"&lt;&gt;"&amp;"",'Grid GenerationQueue'!$BB$5:$BB$467,"&lt;"&amp;$BE$3)</f>
        <v>0</v>
      </c>
      <c r="BZ279">
        <f>SUMIFS('Grid GenerationQueue'!AN$5:AN$467,'Grid GenerationQueue'!$AX$5:$AX$467,$B279,'Grid GenerationQueue'!$AY$5:$AY$467,$C279,'Grid GenerationQueue'!$BF$5:$BF$467,"&lt;&gt;"&amp;"",'Grid GenerationQueue'!$BB$5:$BB$467,"&lt;"&amp;$BE$3)</f>
        <v>0</v>
      </c>
      <c r="CA279">
        <f>SUMIFS('Grid GenerationQueue'!AO$5:AO$467,'Grid GenerationQueue'!$AX$5:$AX$467,$B279,'Grid GenerationQueue'!$AY$5:$AY$467,$C279,'Grid GenerationQueue'!$BF$5:$BF$467,"&lt;&gt;"&amp;"",'Grid GenerationQueue'!$BB$5:$BB$467,"&lt;"&amp;$BE$3)</f>
        <v>0</v>
      </c>
      <c r="CB279">
        <f>SUMIFS('Grid GenerationQueue'!AP$5:AP$467,'Grid GenerationQueue'!$AX$5:$AX$467,$B279,'Grid GenerationQueue'!$AY$5:$AY$467,$C279,'Grid GenerationQueue'!$BF$5:$BF$467,"&lt;&gt;"&amp;"",'Grid GenerationQueue'!$BB$5:$BB$467,"&lt;"&amp;$BE$3)</f>
        <v>0</v>
      </c>
      <c r="CD279">
        <f>SUMIFS('Grid GenerationQueue'!AE$5:AE$467,'Grid GenerationQueue'!$AX$5:$AX$467,$B279,'Grid GenerationQueue'!$AY$5:$AY$467,$C279,'Grid GenerationQueue'!$BB$5:$BB$467,"&lt;"&amp;$BE$3)</f>
        <v>519.05099999999993</v>
      </c>
      <c r="CE279">
        <f>SUMIFS('Grid GenerationQueue'!AF$5:AF$467,'Grid GenerationQueue'!$AX$5:$AX$467,$B279,'Grid GenerationQueue'!$AY$5:$AY$467,$C279,'Grid GenerationQueue'!$BB$5:$BB$467,"&lt;"&amp;$BE$3)</f>
        <v>300</v>
      </c>
      <c r="CF279">
        <f>SUMIFS('Grid GenerationQueue'!AG$5:AG$467,'Grid GenerationQueue'!$AX$5:$AX$467,$B279,'Grid GenerationQueue'!$AY$5:$AY$467,$C279,'Grid GenerationQueue'!$BB$5:$BB$467,"&lt;"&amp;$BE$3)</f>
        <v>0</v>
      </c>
      <c r="CG279">
        <f>SUMIFS('Grid GenerationQueue'!AH$5:AH$467,'Grid GenerationQueue'!$AX$5:$AX$467,$B279,'Grid GenerationQueue'!$AY$5:$AY$467,$C279,'Grid GenerationQueue'!$BB$5:$BB$467,"&lt;"&amp;$BE$3)</f>
        <v>0</v>
      </c>
      <c r="CH279">
        <f>SUMIFS('Grid GenerationQueue'!AI$5:AI$467,'Grid GenerationQueue'!$AX$5:$AX$467,$B279,'Grid GenerationQueue'!$AY$5:$AY$467,$C279,'Grid GenerationQueue'!$BB$5:$BB$467,"&lt;"&amp;$BE$3)</f>
        <v>0</v>
      </c>
      <c r="CI279">
        <f>SUMIFS('Grid GenerationQueue'!AJ$5:AJ$467,'Grid GenerationQueue'!$AX$5:$AX$467,$B279,'Grid GenerationQueue'!$AY$5:$AY$467,$C279,'Grid GenerationQueue'!$BB$5:$BB$467,"&lt;"&amp;$BE$3)</f>
        <v>0</v>
      </c>
      <c r="CJ279">
        <f>SUMIFS('Grid GenerationQueue'!AK$5:AK$467,'Grid GenerationQueue'!$AX$5:$AX$467,$B279,'Grid GenerationQueue'!$AY$5:$AY$467,$C279,'Grid GenerationQueue'!$BB$5:$BB$467,"&lt;"&amp;$BE$3)</f>
        <v>0</v>
      </c>
      <c r="CK279">
        <f>SUMIFS('Grid GenerationQueue'!AL$5:AL$467,'Grid GenerationQueue'!$AX$5:$AX$467,$B279,'Grid GenerationQueue'!$AY$5:$AY$467,$C279,'Grid GenerationQueue'!$BB$5:$BB$467,"&lt;"&amp;$BE$3)</f>
        <v>0</v>
      </c>
      <c r="CL279">
        <f>SUMIFS('Grid GenerationQueue'!AM$5:AM$467,'Grid GenerationQueue'!$AX$5:$AX$467,$B279,'Grid GenerationQueue'!$AY$5:$AY$467,$C279,'Grid GenerationQueue'!$BB$5:$BB$467,"&lt;"&amp;$BE$3)</f>
        <v>0</v>
      </c>
      <c r="CM279">
        <f>SUMIFS('Grid GenerationQueue'!AN$5:AN$467,'Grid GenerationQueue'!$AX$5:$AX$467,$B279,'Grid GenerationQueue'!$AY$5:$AY$467,$C279,'Grid GenerationQueue'!$BB$5:$BB$467,"&lt;"&amp;$BE$3)</f>
        <v>0</v>
      </c>
      <c r="CN279">
        <f>SUMIFS('Grid GenerationQueue'!AO$5:AO$467,'Grid GenerationQueue'!$AX$5:$AX$467,$B279,'Grid GenerationQueue'!$AY$5:$AY$467,$C279,'Grid GenerationQueue'!$BB$5:$BB$467,"&lt;"&amp;$BE$3)</f>
        <v>0</v>
      </c>
      <c r="CO279">
        <f>SUMIFS('Grid GenerationQueue'!AP$5:AP$467,'Grid GenerationQueue'!$AX$5:$AX$467,$B279,'Grid GenerationQueue'!$AY$5:$AY$467,$C279,'Grid GenerationQueue'!$BB$5:$BB$467,"&lt;"&amp;$BE$3)</f>
        <v>0</v>
      </c>
    </row>
    <row r="280" spans="1:93" x14ac:dyDescent="0.35">
      <c r="A280" t="s">
        <v>4646</v>
      </c>
      <c r="B280" t="s">
        <v>4474</v>
      </c>
      <c r="C280">
        <v>230</v>
      </c>
      <c r="D280">
        <f>SUMIFS('Grid GenerationQueue'!AE$5:AE$467,'Grid GenerationQueue'!$AX$5:$AX$467,$B280,'Grid GenerationQueue'!$AY$5:$AY$467,$C280,'Grid GenerationQueue'!$BI$5:$BI$467,"&lt;4")</f>
        <v>0</v>
      </c>
      <c r="E280">
        <f>SUMIFS('Grid GenerationQueue'!AF$5:AF$467,'Grid GenerationQueue'!$AX$5:$AX$467,$B280,'Grid GenerationQueue'!$AY$5:$AY$467,$C280,'Grid GenerationQueue'!$BI$5:$BI$467,"&lt;4")</f>
        <v>0</v>
      </c>
      <c r="F280">
        <f>SUMIFS('Grid GenerationQueue'!AG$5:AG$467,'Grid GenerationQueue'!$AX$5:$AX$467,$B280,'Grid GenerationQueue'!$AY$5:$AY$467,$C280,'Grid GenerationQueue'!$BI$5:$BI$467,"&lt;4")</f>
        <v>0</v>
      </c>
      <c r="G280">
        <f>SUMIFS('Grid GenerationQueue'!AH$5:AH$467,'Grid GenerationQueue'!$AX$5:$AX$467,$B280,'Grid GenerationQueue'!$AY$5:$AY$467,$C280,'Grid GenerationQueue'!$BI$5:$BI$467,"&lt;4")</f>
        <v>0</v>
      </c>
      <c r="H280">
        <f>SUMIFS('Grid GenerationQueue'!AI$5:AI$467,'Grid GenerationQueue'!$AX$5:$AX$467,$B280,'Grid GenerationQueue'!$AY$5:$AY$467,$C280,'Grid GenerationQueue'!$BI$5:$BI$467,"&lt;4")</f>
        <v>0</v>
      </c>
      <c r="I280">
        <f>SUMIFS('Grid GenerationQueue'!AJ$5:AJ$467,'Grid GenerationQueue'!$AX$5:$AX$467,$B280,'Grid GenerationQueue'!$AY$5:$AY$467,$C280,'Grid GenerationQueue'!$BI$5:$BI$467,"&lt;4")</f>
        <v>0</v>
      </c>
      <c r="J280">
        <f>SUMIFS('Grid GenerationQueue'!AK$5:AK$467,'Grid GenerationQueue'!$AX$5:$AX$467,$B280,'Grid GenerationQueue'!$AY$5:$AY$467,$C280,'Grid GenerationQueue'!$BI$5:$BI$467,"&lt;4")</f>
        <v>0</v>
      </c>
      <c r="K280">
        <f>SUMIFS('Grid GenerationQueue'!AL$5:AL$467,'Grid GenerationQueue'!$AX$5:$AX$467,$B280,'Grid GenerationQueue'!$AY$5:$AY$467,$C280,'Grid GenerationQueue'!$BI$5:$BI$467,"&lt;4")</f>
        <v>0</v>
      </c>
      <c r="L280">
        <f>SUMIFS('Grid GenerationQueue'!AM$5:AM$467,'Grid GenerationQueue'!$AX$5:$AX$467,$B280,'Grid GenerationQueue'!$AY$5:$AY$467,$C280,'Grid GenerationQueue'!$BI$5:$BI$467,"&lt;4")</f>
        <v>0</v>
      </c>
      <c r="M280">
        <f>SUMIFS('Grid GenerationQueue'!AN$5:AN$467,'Grid GenerationQueue'!$AX$5:$AX$467,$B280,'Grid GenerationQueue'!$AY$5:$AY$467,$C280,'Grid GenerationQueue'!$BI$5:$BI$467,"&lt;4")</f>
        <v>0</v>
      </c>
      <c r="N280">
        <f>SUMIFS('Grid GenerationQueue'!AO$5:AO$467,'Grid GenerationQueue'!$AX$5:$AX$467,$B280,'Grid GenerationQueue'!$AY$5:$AY$467,$C280,'Grid GenerationQueue'!$BI$5:$BI$467,"&lt;4")</f>
        <v>0</v>
      </c>
      <c r="O280">
        <f>SUMIFS('Grid GenerationQueue'!AP$5:AP$467,'Grid GenerationQueue'!$AX$5:$AX$467,$B280,'Grid GenerationQueue'!$AY$5:$AY$467,$C280,'Grid GenerationQueue'!$BI$5:$BI$467,"&lt;4")</f>
        <v>0</v>
      </c>
      <c r="Q280">
        <f>SUMIFS('Grid GenerationQueue'!AE$5:AE$467,'Grid GenerationQueue'!$AX$5:$AX$467,$B280,'Grid GenerationQueue'!$AY$5:$AY$467,$C280,'Grid GenerationQueue'!$BH$5:$BH$467,"Executed")</f>
        <v>0</v>
      </c>
      <c r="R280">
        <f>SUMIFS('Grid GenerationQueue'!AF$5:AF$467,'Grid GenerationQueue'!$AX$5:$AX$467,$B280,'Grid GenerationQueue'!$AY$5:$AY$467,$C280,'Grid GenerationQueue'!$BH$5:$BH$467,"Executed")</f>
        <v>0</v>
      </c>
      <c r="S280">
        <f>SUMIFS('Grid GenerationQueue'!AG$5:AG$467,'Grid GenerationQueue'!$AX$5:$AX$467,$B280,'Grid GenerationQueue'!$AY$5:$AY$467,$C280,'Grid GenerationQueue'!$BH$5:$BH$467,"Executed")</f>
        <v>0</v>
      </c>
      <c r="T280">
        <f>SUMIFS('Grid GenerationQueue'!AH$5:AH$467,'Grid GenerationQueue'!$AX$5:$AX$467,$B280,'Grid GenerationQueue'!$AY$5:$AY$467,$C280,'Grid GenerationQueue'!$BH$5:$BH$467,"Executed")</f>
        <v>0</v>
      </c>
      <c r="U280">
        <f>SUMIFS('Grid GenerationQueue'!AI$5:AI$467,'Grid GenerationQueue'!$AX$5:$AX$467,$B280,'Grid GenerationQueue'!$AY$5:$AY$467,$C280,'Grid GenerationQueue'!$BH$5:$BH$467,"Executed")</f>
        <v>0</v>
      </c>
      <c r="V280">
        <f>SUMIFS('Grid GenerationQueue'!AJ$5:AJ$467,'Grid GenerationQueue'!$AX$5:$AX$467,$B280,'Grid GenerationQueue'!$AY$5:$AY$467,$C280,'Grid GenerationQueue'!$BH$5:$BH$467,"Executed")</f>
        <v>0</v>
      </c>
      <c r="W280">
        <f>SUMIFS('Grid GenerationQueue'!AK$5:AK$467,'Grid GenerationQueue'!$AX$5:$AX$467,$B280,'Grid GenerationQueue'!$AY$5:$AY$467,$C280,'Grid GenerationQueue'!$BH$5:$BH$467,"Executed")</f>
        <v>0</v>
      </c>
      <c r="X280">
        <f>SUMIFS('Grid GenerationQueue'!AL$5:AL$467,'Grid GenerationQueue'!$AX$5:$AX$467,$B280,'Grid GenerationQueue'!$AY$5:$AY$467,$C280,'Grid GenerationQueue'!$BH$5:$BH$467,"Executed")</f>
        <v>0</v>
      </c>
      <c r="Y280">
        <f>SUMIFS('Grid GenerationQueue'!AM$5:AM$467,'Grid GenerationQueue'!$AX$5:$AX$467,$B280,'Grid GenerationQueue'!$AY$5:$AY$467,$C280,'Grid GenerationQueue'!$BH$5:$BH$467,"Executed")</f>
        <v>0</v>
      </c>
      <c r="Z280">
        <f>SUMIFS('Grid GenerationQueue'!AN$5:AN$467,'Grid GenerationQueue'!$AX$5:$AX$467,$B280,'Grid GenerationQueue'!$AY$5:$AY$467,$C280,'Grid GenerationQueue'!$BH$5:$BH$467,"Executed")</f>
        <v>0</v>
      </c>
      <c r="AA280">
        <f>SUMIFS('Grid GenerationQueue'!AO$5:AO$467,'Grid GenerationQueue'!$AX$5:$AX$467,$B280,'Grid GenerationQueue'!$AY$5:$AY$467,$C280,'Grid GenerationQueue'!$BH$5:$BH$467,"Executed")</f>
        <v>0</v>
      </c>
      <c r="AB280">
        <f>SUMIFS('Grid GenerationQueue'!AP$5:AP$467,'Grid GenerationQueue'!$AX$5:$AX$467,$B280,'Grid GenerationQueue'!$AY$5:$AY$467,$C280,'Grid GenerationQueue'!$BH$5:$BH$467,"Executed")</f>
        <v>0</v>
      </c>
      <c r="AD280">
        <f>SUMIFS('Grid GenerationQueue'!AE$5:AE$467,'Grid GenerationQueue'!$AX$5:$AX$467,$B280,'Grid GenerationQueue'!$AY$5:$AY$467,$C280,'Grid GenerationQueue'!$BF$5:$BF$467,"&lt;&gt;"&amp;"")</f>
        <v>0</v>
      </c>
      <c r="AE280">
        <f>SUMIFS('Grid GenerationQueue'!AF$5:AF$467,'Grid GenerationQueue'!$AX$5:$AX$467,$B280,'Grid GenerationQueue'!$AY$5:$AY$467,$C280,'Grid GenerationQueue'!$BF$5:$BF$467,"&lt;&gt;"&amp;"")</f>
        <v>0</v>
      </c>
      <c r="AF280">
        <f>SUMIFS('Grid GenerationQueue'!AG$5:AG$467,'Grid GenerationQueue'!$AX$5:$AX$467,$B280,'Grid GenerationQueue'!$AY$5:$AY$467,$C280,'Grid GenerationQueue'!$BF$5:$BF$467,"&lt;&gt;"&amp;"")</f>
        <v>0</v>
      </c>
      <c r="AG280">
        <f>SUMIFS('Grid GenerationQueue'!AH$5:AH$467,'Grid GenerationQueue'!$AX$5:$AX$467,$B280,'Grid GenerationQueue'!$AY$5:$AY$467,$C280,'Grid GenerationQueue'!$BF$5:$BF$467,"&lt;&gt;"&amp;"")</f>
        <v>0</v>
      </c>
      <c r="AH280">
        <f>SUMIFS('Grid GenerationQueue'!AI$5:AI$467,'Grid GenerationQueue'!$AX$5:$AX$467,$B280,'Grid GenerationQueue'!$AY$5:$AY$467,$C280,'Grid GenerationQueue'!$BF$5:$BF$467,"&lt;&gt;"&amp;"")</f>
        <v>0</v>
      </c>
      <c r="AI280">
        <f>SUMIFS('Grid GenerationQueue'!AJ$5:AJ$467,'Grid GenerationQueue'!$AX$5:$AX$467,$B280,'Grid GenerationQueue'!$AY$5:$AY$467,$C280,'Grid GenerationQueue'!$BF$5:$BF$467,"&lt;&gt;"&amp;"")</f>
        <v>0</v>
      </c>
      <c r="AJ280">
        <f>SUMIFS('Grid GenerationQueue'!AK$5:AK$467,'Grid GenerationQueue'!$AX$5:$AX$467,$B280,'Grid GenerationQueue'!$AY$5:$AY$467,$C280,'Grid GenerationQueue'!$BF$5:$BF$467,"&lt;&gt;"&amp;"")</f>
        <v>0</v>
      </c>
      <c r="AK280">
        <f>SUMIFS('Grid GenerationQueue'!AL$5:AL$467,'Grid GenerationQueue'!$AX$5:$AX$467,$B280,'Grid GenerationQueue'!$AY$5:$AY$467,$C280,'Grid GenerationQueue'!$BF$5:$BF$467,"&lt;&gt;"&amp;"")</f>
        <v>0</v>
      </c>
      <c r="AL280">
        <f>SUMIFS('Grid GenerationQueue'!AM$5:AM$467,'Grid GenerationQueue'!$AX$5:$AX$467,$B280,'Grid GenerationQueue'!$AY$5:$AY$467,$C280,'Grid GenerationQueue'!$BF$5:$BF$467,"&lt;&gt;"&amp;"")</f>
        <v>0</v>
      </c>
      <c r="AM280">
        <f>SUMIFS('Grid GenerationQueue'!AN$5:AN$467,'Grid GenerationQueue'!$AX$5:$AX$467,$B280,'Grid GenerationQueue'!$AY$5:$AY$467,$C280,'Grid GenerationQueue'!$BF$5:$BF$467,"&lt;&gt;"&amp;"")</f>
        <v>0</v>
      </c>
      <c r="AN280">
        <f>SUMIFS('Grid GenerationQueue'!AO$5:AO$467,'Grid GenerationQueue'!$AX$5:$AX$467,$B280,'Grid GenerationQueue'!$AY$5:$AY$467,$C280,'Grid GenerationQueue'!$BF$5:$BF$467,"&lt;&gt;"&amp;"")</f>
        <v>0</v>
      </c>
      <c r="AO280">
        <f>SUMIFS('Grid GenerationQueue'!AP$5:AP$467,'Grid GenerationQueue'!$AX$5:$AX$467,$B280,'Grid GenerationQueue'!$AY$5:$AY$467,$C280,'Grid GenerationQueue'!$BF$5:$BF$467,"&lt;&gt;"&amp;"")</f>
        <v>0</v>
      </c>
      <c r="AQ280">
        <f>SUMIFS('Grid GenerationQueue'!AE$5:AE$467,'Grid GenerationQueue'!$AX$5:$AX$467,$B280,'Grid GenerationQueue'!$AY$5:$AY$467,$C280)</f>
        <v>404.8</v>
      </c>
      <c r="AR280">
        <f>SUMIFS('Grid GenerationQueue'!AF$5:AF$467,'Grid GenerationQueue'!$AX$5:$AX$467,$B280,'Grid GenerationQueue'!$AY$5:$AY$467,$C280)</f>
        <v>0</v>
      </c>
      <c r="AS280">
        <f>SUMIFS('Grid GenerationQueue'!AG$5:AG$467,'Grid GenerationQueue'!$AX$5:$AX$467,$B280,'Grid GenerationQueue'!$AY$5:$AY$467,$C280)</f>
        <v>0</v>
      </c>
      <c r="AT280">
        <f>SUMIFS('Grid GenerationQueue'!AH$5:AH$467,'Grid GenerationQueue'!$AX$5:$AX$467,$B280,'Grid GenerationQueue'!$AY$5:$AY$467,$C280)</f>
        <v>0</v>
      </c>
      <c r="AU280">
        <f>SUMIFS('Grid GenerationQueue'!AI$5:AI$467,'Grid GenerationQueue'!$AX$5:$AX$467,$B280,'Grid GenerationQueue'!$AY$5:$AY$467,$C280)</f>
        <v>65</v>
      </c>
      <c r="AV280">
        <f>SUMIFS('Grid GenerationQueue'!AJ$5:AJ$467,'Grid GenerationQueue'!$AX$5:$AX$467,$B280,'Grid GenerationQueue'!$AY$5:$AY$467,$C280)</f>
        <v>0</v>
      </c>
      <c r="AW280">
        <f>SUMIFS('Grid GenerationQueue'!AK$5:AK$467,'Grid GenerationQueue'!$AX$5:$AX$467,$B280,'Grid GenerationQueue'!$AY$5:$AY$467,$C280)</f>
        <v>0</v>
      </c>
      <c r="AX280">
        <f>SUMIFS('Grid GenerationQueue'!AL$5:AL$467,'Grid GenerationQueue'!$AX$5:$AX$467,$B280,'Grid GenerationQueue'!$AY$5:$AY$467,$C280)</f>
        <v>0</v>
      </c>
      <c r="AY280">
        <f>SUMIFS('Grid GenerationQueue'!AM$5:AM$467,'Grid GenerationQueue'!$AX$5:$AX$467,$B280,'Grid GenerationQueue'!$AY$5:$AY$467,$C280)</f>
        <v>0</v>
      </c>
      <c r="AZ280">
        <f>SUMIFS('Grid GenerationQueue'!AN$5:AN$467,'Grid GenerationQueue'!$AX$5:$AX$467,$B280,'Grid GenerationQueue'!$AY$5:$AY$467,$C280)</f>
        <v>0</v>
      </c>
      <c r="BA280">
        <f>SUMIFS('Grid GenerationQueue'!AO$5:AO$467,'Grid GenerationQueue'!$AX$5:$AX$467,$B280,'Grid GenerationQueue'!$AY$5:$AY$467,$C280)</f>
        <v>0</v>
      </c>
      <c r="BB280">
        <f>SUMIFS('Grid GenerationQueue'!AP$5:AP$467,'Grid GenerationQueue'!$AX$5:$AX$467,$B280,'Grid GenerationQueue'!$AY$5:$AY$467,$C280)</f>
        <v>0</v>
      </c>
      <c r="BD280">
        <f>SUMIFS('Grid GenerationQueue'!AE$5:AE$467,'Grid GenerationQueue'!$AX$5:$AX$467,$B280,'Grid GenerationQueue'!$AY$5:$AY$467,$C280,'Grid GenerationQueue'!$BH$5:$BH$467,"Executed",'Grid GenerationQueue'!$BB$5:$BB$467,"&lt;"&amp;$BE$3)</f>
        <v>0</v>
      </c>
      <c r="BE280">
        <f>SUMIFS('Grid GenerationQueue'!AF$5:AF$467,'Grid GenerationQueue'!$AX$5:$AX$467,$B280,'Grid GenerationQueue'!$AY$5:$AY$467,$C280,'Grid GenerationQueue'!$BH$5:$BH$467,"Executed",'Grid GenerationQueue'!$BB$5:$BB$467,"&lt;"&amp;$BE$3)</f>
        <v>0</v>
      </c>
      <c r="BF280">
        <f>SUMIFS('Grid GenerationQueue'!AG$5:AG$467,'Grid GenerationQueue'!$AX$5:$AX$467,$B280,'Grid GenerationQueue'!$AY$5:$AY$467,$C280,'Grid GenerationQueue'!$BH$5:$BH$467,"Executed",'Grid GenerationQueue'!$BB$5:$BB$467,"&lt;"&amp;$BE$3)</f>
        <v>0</v>
      </c>
      <c r="BG280">
        <f>SUMIFS('Grid GenerationQueue'!AH$5:AH$467,'Grid GenerationQueue'!$AX$5:$AX$467,$B280,'Grid GenerationQueue'!$AY$5:$AY$467,$C280,'Grid GenerationQueue'!$BH$5:$BH$467,"Executed",'Grid GenerationQueue'!$BB$5:$BB$467,"&lt;"&amp;$BE$3)</f>
        <v>0</v>
      </c>
      <c r="BH280">
        <f>SUMIFS('Grid GenerationQueue'!AI$5:AI$467,'Grid GenerationQueue'!$AX$5:$AX$467,$B280,'Grid GenerationQueue'!$AY$5:$AY$467,$C280,'Grid GenerationQueue'!$BH$5:$BH$467,"Executed",'Grid GenerationQueue'!$BB$5:$BB$467,"&lt;"&amp;$BE$3)</f>
        <v>0</v>
      </c>
      <c r="BI280">
        <f>SUMIFS('Grid GenerationQueue'!AJ$5:AJ$467,'Grid GenerationQueue'!$AX$5:$AX$467,$B280,'Grid GenerationQueue'!$AY$5:$AY$467,$C280,'Grid GenerationQueue'!$BH$5:$BH$467,"Executed",'Grid GenerationQueue'!$BB$5:$BB$467,"&lt;"&amp;$BE$3)</f>
        <v>0</v>
      </c>
      <c r="BJ280">
        <f>SUMIFS('Grid GenerationQueue'!AK$5:AK$467,'Grid GenerationQueue'!$AX$5:$AX$467,$B280,'Grid GenerationQueue'!$AY$5:$AY$467,$C280,'Grid GenerationQueue'!$BH$5:$BH$467,"Executed",'Grid GenerationQueue'!$BB$5:$BB$467,"&lt;"&amp;$BE$3)</f>
        <v>0</v>
      </c>
      <c r="BK280">
        <f>SUMIFS('Grid GenerationQueue'!AL$5:AL$467,'Grid GenerationQueue'!$AX$5:$AX$467,$B280,'Grid GenerationQueue'!$AY$5:$AY$467,$C280,'Grid GenerationQueue'!$BH$5:$BH$467,"Executed",'Grid GenerationQueue'!$BB$5:$BB$467,"&lt;"&amp;$BE$3)</f>
        <v>0</v>
      </c>
      <c r="BL280">
        <f>SUMIFS('Grid GenerationQueue'!AM$5:AM$467,'Grid GenerationQueue'!$AX$5:$AX$467,$B280,'Grid GenerationQueue'!$AY$5:$AY$467,$C280,'Grid GenerationQueue'!$BH$5:$BH$467,"Executed",'Grid GenerationQueue'!$BB$5:$BB$467,"&lt;"&amp;$BE$3)</f>
        <v>0</v>
      </c>
      <c r="BM280">
        <f>SUMIFS('Grid GenerationQueue'!AN$5:AN$467,'Grid GenerationQueue'!$AX$5:$AX$467,$B280,'Grid GenerationQueue'!$AY$5:$AY$467,$C280,'Grid GenerationQueue'!$BH$5:$BH$467,"Executed",'Grid GenerationQueue'!$BB$5:$BB$467,"&lt;"&amp;$BE$3)</f>
        <v>0</v>
      </c>
      <c r="BN280">
        <f>SUMIFS('Grid GenerationQueue'!AO$5:AO$467,'Grid GenerationQueue'!$AX$5:$AX$467,$B280,'Grid GenerationQueue'!$AY$5:$AY$467,$C280,'Grid GenerationQueue'!$BH$5:$BH$467,"Executed",'Grid GenerationQueue'!$BB$5:$BB$467,"&lt;"&amp;$BE$3)</f>
        <v>0</v>
      </c>
      <c r="BO280">
        <f>SUMIFS('Grid GenerationQueue'!AP$5:AP$467,'Grid GenerationQueue'!$AX$5:$AX$467,$B280,'Grid GenerationQueue'!$AY$5:$AY$467,$C280,'Grid GenerationQueue'!$BH$5:$BH$467,"Executed",'Grid GenerationQueue'!$BB$5:$BB$467,"&lt;"&amp;$BE$3)</f>
        <v>0</v>
      </c>
      <c r="BQ280">
        <f>SUMIFS('Grid GenerationQueue'!AE$5:AE$467,'Grid GenerationQueue'!$AX$5:$AX$467,$B280,'Grid GenerationQueue'!$AY$5:$AY$467,$C280,'Grid GenerationQueue'!$BF$5:$BF$467,"&lt;&gt;"&amp;"",'Grid GenerationQueue'!$BB$5:$BB$467,"&lt;"&amp;$BE$3)</f>
        <v>0</v>
      </c>
      <c r="BR280">
        <f>SUMIFS('Grid GenerationQueue'!AF$5:AF$467,'Grid GenerationQueue'!$AX$5:$AX$467,$B280,'Grid GenerationQueue'!$AY$5:$AY$467,$C280,'Grid GenerationQueue'!$BF$5:$BF$467,"&lt;&gt;"&amp;"",'Grid GenerationQueue'!$BB$5:$BB$467,"&lt;"&amp;$BE$3)</f>
        <v>0</v>
      </c>
      <c r="BS280">
        <f>SUMIFS('Grid GenerationQueue'!AG$5:AG$467,'Grid GenerationQueue'!$AX$5:$AX$467,$B280,'Grid GenerationQueue'!$AY$5:$AY$467,$C280,'Grid GenerationQueue'!$BF$5:$BF$467,"&lt;&gt;"&amp;"",'Grid GenerationQueue'!$BB$5:$BB$467,"&lt;"&amp;$BE$3)</f>
        <v>0</v>
      </c>
      <c r="BT280">
        <f>SUMIFS('Grid GenerationQueue'!AH$5:AH$467,'Grid GenerationQueue'!$AX$5:$AX$467,$B280,'Grid GenerationQueue'!$AY$5:$AY$467,$C280,'Grid GenerationQueue'!$BF$5:$BF$467,"&lt;&gt;"&amp;"",'Grid GenerationQueue'!$BB$5:$BB$467,"&lt;"&amp;$BE$3)</f>
        <v>0</v>
      </c>
      <c r="BU280">
        <f>SUMIFS('Grid GenerationQueue'!AI$5:AI$467,'Grid GenerationQueue'!$AX$5:$AX$467,$B280,'Grid GenerationQueue'!$AY$5:$AY$467,$C280,'Grid GenerationQueue'!$BF$5:$BF$467,"&lt;&gt;"&amp;"",'Grid GenerationQueue'!$BB$5:$BB$467,"&lt;"&amp;$BE$3)</f>
        <v>0</v>
      </c>
      <c r="BV280">
        <f>SUMIFS('Grid GenerationQueue'!AJ$5:AJ$467,'Grid GenerationQueue'!$AX$5:$AX$467,$B280,'Grid GenerationQueue'!$AY$5:$AY$467,$C280,'Grid GenerationQueue'!$BF$5:$BF$467,"&lt;&gt;"&amp;"",'Grid GenerationQueue'!$BB$5:$BB$467,"&lt;"&amp;$BE$3)</f>
        <v>0</v>
      </c>
      <c r="BW280">
        <f>SUMIFS('Grid GenerationQueue'!AK$5:AK$467,'Grid GenerationQueue'!$AX$5:$AX$467,$B280,'Grid GenerationQueue'!$AY$5:$AY$467,$C280,'Grid GenerationQueue'!$BF$5:$BF$467,"&lt;&gt;"&amp;"",'Grid GenerationQueue'!$BB$5:$BB$467,"&lt;"&amp;$BE$3)</f>
        <v>0</v>
      </c>
      <c r="BX280">
        <f>SUMIFS('Grid GenerationQueue'!AL$5:AL$467,'Grid GenerationQueue'!$AX$5:$AX$467,$B280,'Grid GenerationQueue'!$AY$5:$AY$467,$C280,'Grid GenerationQueue'!$BF$5:$BF$467,"&lt;&gt;"&amp;"",'Grid GenerationQueue'!$BB$5:$BB$467,"&lt;"&amp;$BE$3)</f>
        <v>0</v>
      </c>
      <c r="BY280">
        <f>SUMIFS('Grid GenerationQueue'!AM$5:AM$467,'Grid GenerationQueue'!$AX$5:$AX$467,$B280,'Grid GenerationQueue'!$AY$5:$AY$467,$C280,'Grid GenerationQueue'!$BF$5:$BF$467,"&lt;&gt;"&amp;"",'Grid GenerationQueue'!$BB$5:$BB$467,"&lt;"&amp;$BE$3)</f>
        <v>0</v>
      </c>
      <c r="BZ280">
        <f>SUMIFS('Grid GenerationQueue'!AN$5:AN$467,'Grid GenerationQueue'!$AX$5:$AX$467,$B280,'Grid GenerationQueue'!$AY$5:$AY$467,$C280,'Grid GenerationQueue'!$BF$5:$BF$467,"&lt;&gt;"&amp;"",'Grid GenerationQueue'!$BB$5:$BB$467,"&lt;"&amp;$BE$3)</f>
        <v>0</v>
      </c>
      <c r="CA280">
        <f>SUMIFS('Grid GenerationQueue'!AO$5:AO$467,'Grid GenerationQueue'!$AX$5:$AX$467,$B280,'Grid GenerationQueue'!$AY$5:$AY$467,$C280,'Grid GenerationQueue'!$BF$5:$BF$467,"&lt;&gt;"&amp;"",'Grid GenerationQueue'!$BB$5:$BB$467,"&lt;"&amp;$BE$3)</f>
        <v>0</v>
      </c>
      <c r="CB280">
        <f>SUMIFS('Grid GenerationQueue'!AP$5:AP$467,'Grid GenerationQueue'!$AX$5:$AX$467,$B280,'Grid GenerationQueue'!$AY$5:$AY$467,$C280,'Grid GenerationQueue'!$BF$5:$BF$467,"&lt;&gt;"&amp;"",'Grid GenerationQueue'!$BB$5:$BB$467,"&lt;"&amp;$BE$3)</f>
        <v>0</v>
      </c>
      <c r="CD280">
        <f>SUMIFS('Grid GenerationQueue'!AE$5:AE$467,'Grid GenerationQueue'!$AX$5:$AX$467,$B280,'Grid GenerationQueue'!$AY$5:$AY$467,$C280,'Grid GenerationQueue'!$BB$5:$BB$467,"&lt;"&amp;$BE$3)</f>
        <v>404.8</v>
      </c>
      <c r="CE280">
        <f>SUMIFS('Grid GenerationQueue'!AF$5:AF$467,'Grid GenerationQueue'!$AX$5:$AX$467,$B280,'Grid GenerationQueue'!$AY$5:$AY$467,$C280,'Grid GenerationQueue'!$BB$5:$BB$467,"&lt;"&amp;$BE$3)</f>
        <v>0</v>
      </c>
      <c r="CF280">
        <f>SUMIFS('Grid GenerationQueue'!AG$5:AG$467,'Grid GenerationQueue'!$AX$5:$AX$467,$B280,'Grid GenerationQueue'!$AY$5:$AY$467,$C280,'Grid GenerationQueue'!$BB$5:$BB$467,"&lt;"&amp;$BE$3)</f>
        <v>0</v>
      </c>
      <c r="CG280">
        <f>SUMIFS('Grid GenerationQueue'!AH$5:AH$467,'Grid GenerationQueue'!$AX$5:$AX$467,$B280,'Grid GenerationQueue'!$AY$5:$AY$467,$C280,'Grid GenerationQueue'!$BB$5:$BB$467,"&lt;"&amp;$BE$3)</f>
        <v>0</v>
      </c>
      <c r="CH280">
        <f>SUMIFS('Grid GenerationQueue'!AI$5:AI$467,'Grid GenerationQueue'!$AX$5:$AX$467,$B280,'Grid GenerationQueue'!$AY$5:$AY$467,$C280,'Grid GenerationQueue'!$BB$5:$BB$467,"&lt;"&amp;$BE$3)</f>
        <v>65</v>
      </c>
      <c r="CI280">
        <f>SUMIFS('Grid GenerationQueue'!AJ$5:AJ$467,'Grid GenerationQueue'!$AX$5:$AX$467,$B280,'Grid GenerationQueue'!$AY$5:$AY$467,$C280,'Grid GenerationQueue'!$BB$5:$BB$467,"&lt;"&amp;$BE$3)</f>
        <v>0</v>
      </c>
      <c r="CJ280">
        <f>SUMIFS('Grid GenerationQueue'!AK$5:AK$467,'Grid GenerationQueue'!$AX$5:$AX$467,$B280,'Grid GenerationQueue'!$AY$5:$AY$467,$C280,'Grid GenerationQueue'!$BB$5:$BB$467,"&lt;"&amp;$BE$3)</f>
        <v>0</v>
      </c>
      <c r="CK280">
        <f>SUMIFS('Grid GenerationQueue'!AL$5:AL$467,'Grid GenerationQueue'!$AX$5:$AX$467,$B280,'Grid GenerationQueue'!$AY$5:$AY$467,$C280,'Grid GenerationQueue'!$BB$5:$BB$467,"&lt;"&amp;$BE$3)</f>
        <v>0</v>
      </c>
      <c r="CL280">
        <f>SUMIFS('Grid GenerationQueue'!AM$5:AM$467,'Grid GenerationQueue'!$AX$5:$AX$467,$B280,'Grid GenerationQueue'!$AY$5:$AY$467,$C280,'Grid GenerationQueue'!$BB$5:$BB$467,"&lt;"&amp;$BE$3)</f>
        <v>0</v>
      </c>
      <c r="CM280">
        <f>SUMIFS('Grid GenerationQueue'!AN$5:AN$467,'Grid GenerationQueue'!$AX$5:$AX$467,$B280,'Grid GenerationQueue'!$AY$5:$AY$467,$C280,'Grid GenerationQueue'!$BB$5:$BB$467,"&lt;"&amp;$BE$3)</f>
        <v>0</v>
      </c>
      <c r="CN280">
        <f>SUMIFS('Grid GenerationQueue'!AO$5:AO$467,'Grid GenerationQueue'!$AX$5:$AX$467,$B280,'Grid GenerationQueue'!$AY$5:$AY$467,$C280,'Grid GenerationQueue'!$BB$5:$BB$467,"&lt;"&amp;$BE$3)</f>
        <v>0</v>
      </c>
      <c r="CO280">
        <f>SUMIFS('Grid GenerationQueue'!AP$5:AP$467,'Grid GenerationQueue'!$AX$5:$AX$467,$B280,'Grid GenerationQueue'!$AY$5:$AY$467,$C280,'Grid GenerationQueue'!$BB$5:$BB$467,"&lt;"&amp;$BE$3)</f>
        <v>0</v>
      </c>
    </row>
    <row r="281" spans="1:93" x14ac:dyDescent="0.35">
      <c r="A281" t="s">
        <v>4647</v>
      </c>
      <c r="B281" t="s">
        <v>4421</v>
      </c>
      <c r="C281">
        <v>230</v>
      </c>
      <c r="D281">
        <f>SUMIFS('Grid GenerationQueue'!AE$5:AE$467,'Grid GenerationQueue'!$AX$5:$AX$467,$B281,'Grid GenerationQueue'!$AY$5:$AY$467,$C281,'Grid GenerationQueue'!$BI$5:$BI$467,"&lt;4")</f>
        <v>0</v>
      </c>
      <c r="E281">
        <f>SUMIFS('Grid GenerationQueue'!AF$5:AF$467,'Grid GenerationQueue'!$AX$5:$AX$467,$B281,'Grid GenerationQueue'!$AY$5:$AY$467,$C281,'Grid GenerationQueue'!$BI$5:$BI$467,"&lt;4")</f>
        <v>0</v>
      </c>
      <c r="F281">
        <f>SUMIFS('Grid GenerationQueue'!AG$5:AG$467,'Grid GenerationQueue'!$AX$5:$AX$467,$B281,'Grid GenerationQueue'!$AY$5:$AY$467,$C281,'Grid GenerationQueue'!$BI$5:$BI$467,"&lt;4")</f>
        <v>0</v>
      </c>
      <c r="G281">
        <f>SUMIFS('Grid GenerationQueue'!AH$5:AH$467,'Grid GenerationQueue'!$AX$5:$AX$467,$B281,'Grid GenerationQueue'!$AY$5:$AY$467,$C281,'Grid GenerationQueue'!$BI$5:$BI$467,"&lt;4")</f>
        <v>0</v>
      </c>
      <c r="H281">
        <f>SUMIFS('Grid GenerationQueue'!AI$5:AI$467,'Grid GenerationQueue'!$AX$5:$AX$467,$B281,'Grid GenerationQueue'!$AY$5:$AY$467,$C281,'Grid GenerationQueue'!$BI$5:$BI$467,"&lt;4")</f>
        <v>0</v>
      </c>
      <c r="I281">
        <f>SUMIFS('Grid GenerationQueue'!AJ$5:AJ$467,'Grid GenerationQueue'!$AX$5:$AX$467,$B281,'Grid GenerationQueue'!$AY$5:$AY$467,$C281,'Grid GenerationQueue'!$BI$5:$BI$467,"&lt;4")</f>
        <v>0</v>
      </c>
      <c r="J281">
        <f>SUMIFS('Grid GenerationQueue'!AK$5:AK$467,'Grid GenerationQueue'!$AX$5:$AX$467,$B281,'Grid GenerationQueue'!$AY$5:$AY$467,$C281,'Grid GenerationQueue'!$BI$5:$BI$467,"&lt;4")</f>
        <v>0</v>
      </c>
      <c r="K281">
        <f>SUMIFS('Grid GenerationQueue'!AL$5:AL$467,'Grid GenerationQueue'!$AX$5:$AX$467,$B281,'Grid GenerationQueue'!$AY$5:$AY$467,$C281,'Grid GenerationQueue'!$BI$5:$BI$467,"&lt;4")</f>
        <v>0</v>
      </c>
      <c r="L281">
        <f>SUMIFS('Grid GenerationQueue'!AM$5:AM$467,'Grid GenerationQueue'!$AX$5:$AX$467,$B281,'Grid GenerationQueue'!$AY$5:$AY$467,$C281,'Grid GenerationQueue'!$BI$5:$BI$467,"&lt;4")</f>
        <v>0</v>
      </c>
      <c r="M281">
        <f>SUMIFS('Grid GenerationQueue'!AN$5:AN$467,'Grid GenerationQueue'!$AX$5:$AX$467,$B281,'Grid GenerationQueue'!$AY$5:$AY$467,$C281,'Grid GenerationQueue'!$BI$5:$BI$467,"&lt;4")</f>
        <v>0</v>
      </c>
      <c r="N281">
        <f>SUMIFS('Grid GenerationQueue'!AO$5:AO$467,'Grid GenerationQueue'!$AX$5:$AX$467,$B281,'Grid GenerationQueue'!$AY$5:$AY$467,$C281,'Grid GenerationQueue'!$BI$5:$BI$467,"&lt;4")</f>
        <v>0</v>
      </c>
      <c r="O281">
        <f>SUMIFS('Grid GenerationQueue'!AP$5:AP$467,'Grid GenerationQueue'!$AX$5:$AX$467,$B281,'Grid GenerationQueue'!$AY$5:$AY$467,$C281,'Grid GenerationQueue'!$BI$5:$BI$467,"&lt;4")</f>
        <v>0</v>
      </c>
      <c r="Q281">
        <f>SUMIFS('Grid GenerationQueue'!AE$5:AE$467,'Grid GenerationQueue'!$AX$5:$AX$467,$B281,'Grid GenerationQueue'!$AY$5:$AY$467,$C281,'Grid GenerationQueue'!$BH$5:$BH$467,"Executed")</f>
        <v>0</v>
      </c>
      <c r="R281">
        <f>SUMIFS('Grid GenerationQueue'!AF$5:AF$467,'Grid GenerationQueue'!$AX$5:$AX$467,$B281,'Grid GenerationQueue'!$AY$5:$AY$467,$C281,'Grid GenerationQueue'!$BH$5:$BH$467,"Executed")</f>
        <v>0</v>
      </c>
      <c r="S281">
        <f>SUMIFS('Grid GenerationQueue'!AG$5:AG$467,'Grid GenerationQueue'!$AX$5:$AX$467,$B281,'Grid GenerationQueue'!$AY$5:$AY$467,$C281,'Grid GenerationQueue'!$BH$5:$BH$467,"Executed")</f>
        <v>0</v>
      </c>
      <c r="T281">
        <f>SUMIFS('Grid GenerationQueue'!AH$5:AH$467,'Grid GenerationQueue'!$AX$5:$AX$467,$B281,'Grid GenerationQueue'!$AY$5:$AY$467,$C281,'Grid GenerationQueue'!$BH$5:$BH$467,"Executed")</f>
        <v>0</v>
      </c>
      <c r="U281">
        <f>SUMIFS('Grid GenerationQueue'!AI$5:AI$467,'Grid GenerationQueue'!$AX$5:$AX$467,$B281,'Grid GenerationQueue'!$AY$5:$AY$467,$C281,'Grid GenerationQueue'!$BH$5:$BH$467,"Executed")</f>
        <v>0</v>
      </c>
      <c r="V281">
        <f>SUMIFS('Grid GenerationQueue'!AJ$5:AJ$467,'Grid GenerationQueue'!$AX$5:$AX$467,$B281,'Grid GenerationQueue'!$AY$5:$AY$467,$C281,'Grid GenerationQueue'!$BH$5:$BH$467,"Executed")</f>
        <v>0</v>
      </c>
      <c r="W281">
        <f>SUMIFS('Grid GenerationQueue'!AK$5:AK$467,'Grid GenerationQueue'!$AX$5:$AX$467,$B281,'Grid GenerationQueue'!$AY$5:$AY$467,$C281,'Grid GenerationQueue'!$BH$5:$BH$467,"Executed")</f>
        <v>0</v>
      </c>
      <c r="X281">
        <f>SUMIFS('Grid GenerationQueue'!AL$5:AL$467,'Grid GenerationQueue'!$AX$5:$AX$467,$B281,'Grid GenerationQueue'!$AY$5:$AY$467,$C281,'Grid GenerationQueue'!$BH$5:$BH$467,"Executed")</f>
        <v>0</v>
      </c>
      <c r="Y281">
        <f>SUMIFS('Grid GenerationQueue'!AM$5:AM$467,'Grid GenerationQueue'!$AX$5:$AX$467,$B281,'Grid GenerationQueue'!$AY$5:$AY$467,$C281,'Grid GenerationQueue'!$BH$5:$BH$467,"Executed")</f>
        <v>0</v>
      </c>
      <c r="Z281">
        <f>SUMIFS('Grid GenerationQueue'!AN$5:AN$467,'Grid GenerationQueue'!$AX$5:$AX$467,$B281,'Grid GenerationQueue'!$AY$5:$AY$467,$C281,'Grid GenerationQueue'!$BH$5:$BH$467,"Executed")</f>
        <v>0</v>
      </c>
      <c r="AA281">
        <f>SUMIFS('Grid GenerationQueue'!AO$5:AO$467,'Grid GenerationQueue'!$AX$5:$AX$467,$B281,'Grid GenerationQueue'!$AY$5:$AY$467,$C281,'Grid GenerationQueue'!$BH$5:$BH$467,"Executed")</f>
        <v>0</v>
      </c>
      <c r="AB281">
        <f>SUMIFS('Grid GenerationQueue'!AP$5:AP$467,'Grid GenerationQueue'!$AX$5:$AX$467,$B281,'Grid GenerationQueue'!$AY$5:$AY$467,$C281,'Grid GenerationQueue'!$BH$5:$BH$467,"Executed")</f>
        <v>0</v>
      </c>
      <c r="AD281">
        <f>SUMIFS('Grid GenerationQueue'!AE$5:AE$467,'Grid GenerationQueue'!$AX$5:$AX$467,$B281,'Grid GenerationQueue'!$AY$5:$AY$467,$C281,'Grid GenerationQueue'!$BF$5:$BF$467,"&lt;&gt;"&amp;"")</f>
        <v>0</v>
      </c>
      <c r="AE281">
        <f>SUMIFS('Grid GenerationQueue'!AF$5:AF$467,'Grid GenerationQueue'!$AX$5:$AX$467,$B281,'Grid GenerationQueue'!$AY$5:$AY$467,$C281,'Grid GenerationQueue'!$BF$5:$BF$467,"&lt;&gt;"&amp;"")</f>
        <v>0</v>
      </c>
      <c r="AF281">
        <f>SUMIFS('Grid GenerationQueue'!AG$5:AG$467,'Grid GenerationQueue'!$AX$5:$AX$467,$B281,'Grid GenerationQueue'!$AY$5:$AY$467,$C281,'Grid GenerationQueue'!$BF$5:$BF$467,"&lt;&gt;"&amp;"")</f>
        <v>0</v>
      </c>
      <c r="AG281">
        <f>SUMIFS('Grid GenerationQueue'!AH$5:AH$467,'Grid GenerationQueue'!$AX$5:$AX$467,$B281,'Grid GenerationQueue'!$AY$5:$AY$467,$C281,'Grid GenerationQueue'!$BF$5:$BF$467,"&lt;&gt;"&amp;"")</f>
        <v>0</v>
      </c>
      <c r="AH281">
        <f>SUMIFS('Grid GenerationQueue'!AI$5:AI$467,'Grid GenerationQueue'!$AX$5:$AX$467,$B281,'Grid GenerationQueue'!$AY$5:$AY$467,$C281,'Grid GenerationQueue'!$BF$5:$BF$467,"&lt;&gt;"&amp;"")</f>
        <v>0</v>
      </c>
      <c r="AI281">
        <f>SUMIFS('Grid GenerationQueue'!AJ$5:AJ$467,'Grid GenerationQueue'!$AX$5:$AX$467,$B281,'Grid GenerationQueue'!$AY$5:$AY$467,$C281,'Grid GenerationQueue'!$BF$5:$BF$467,"&lt;&gt;"&amp;"")</f>
        <v>0</v>
      </c>
      <c r="AJ281">
        <f>SUMIFS('Grid GenerationQueue'!AK$5:AK$467,'Grid GenerationQueue'!$AX$5:$AX$467,$B281,'Grid GenerationQueue'!$AY$5:$AY$467,$C281,'Grid GenerationQueue'!$BF$5:$BF$467,"&lt;&gt;"&amp;"")</f>
        <v>0</v>
      </c>
      <c r="AK281">
        <f>SUMIFS('Grid GenerationQueue'!AL$5:AL$467,'Grid GenerationQueue'!$AX$5:$AX$467,$B281,'Grid GenerationQueue'!$AY$5:$AY$467,$C281,'Grid GenerationQueue'!$BF$5:$BF$467,"&lt;&gt;"&amp;"")</f>
        <v>0</v>
      </c>
      <c r="AL281">
        <f>SUMIFS('Grid GenerationQueue'!AM$5:AM$467,'Grid GenerationQueue'!$AX$5:$AX$467,$B281,'Grid GenerationQueue'!$AY$5:$AY$467,$C281,'Grid GenerationQueue'!$BF$5:$BF$467,"&lt;&gt;"&amp;"")</f>
        <v>0</v>
      </c>
      <c r="AM281">
        <f>SUMIFS('Grid GenerationQueue'!AN$5:AN$467,'Grid GenerationQueue'!$AX$5:$AX$467,$B281,'Grid GenerationQueue'!$AY$5:$AY$467,$C281,'Grid GenerationQueue'!$BF$5:$BF$467,"&lt;&gt;"&amp;"")</f>
        <v>0</v>
      </c>
      <c r="AN281">
        <f>SUMIFS('Grid GenerationQueue'!AO$5:AO$467,'Grid GenerationQueue'!$AX$5:$AX$467,$B281,'Grid GenerationQueue'!$AY$5:$AY$467,$C281,'Grid GenerationQueue'!$BF$5:$BF$467,"&lt;&gt;"&amp;"")</f>
        <v>0</v>
      </c>
      <c r="AO281">
        <f>SUMIFS('Grid GenerationQueue'!AP$5:AP$467,'Grid GenerationQueue'!$AX$5:$AX$467,$B281,'Grid GenerationQueue'!$AY$5:$AY$467,$C281,'Grid GenerationQueue'!$BF$5:$BF$467,"&lt;&gt;"&amp;"")</f>
        <v>0</v>
      </c>
      <c r="AQ281">
        <f>SUMIFS('Grid GenerationQueue'!AE$5:AE$467,'Grid GenerationQueue'!$AX$5:$AX$467,$B281,'Grid GenerationQueue'!$AY$5:$AY$467,$C281)</f>
        <v>0</v>
      </c>
      <c r="AR281">
        <f>SUMIFS('Grid GenerationQueue'!AF$5:AF$467,'Grid GenerationQueue'!$AX$5:$AX$467,$B281,'Grid GenerationQueue'!$AY$5:$AY$467,$C281)</f>
        <v>0</v>
      </c>
      <c r="AS281">
        <f>SUMIFS('Grid GenerationQueue'!AG$5:AG$467,'Grid GenerationQueue'!$AX$5:$AX$467,$B281,'Grid GenerationQueue'!$AY$5:$AY$467,$C281)</f>
        <v>0</v>
      </c>
      <c r="AT281">
        <f>SUMIFS('Grid GenerationQueue'!AH$5:AH$467,'Grid GenerationQueue'!$AX$5:$AX$467,$B281,'Grid GenerationQueue'!$AY$5:$AY$467,$C281)</f>
        <v>0</v>
      </c>
      <c r="AU281">
        <f>SUMIFS('Grid GenerationQueue'!AI$5:AI$467,'Grid GenerationQueue'!$AX$5:$AX$467,$B281,'Grid GenerationQueue'!$AY$5:$AY$467,$C281)</f>
        <v>0</v>
      </c>
      <c r="AV281">
        <f>SUMIFS('Grid GenerationQueue'!AJ$5:AJ$467,'Grid GenerationQueue'!$AX$5:$AX$467,$B281,'Grid GenerationQueue'!$AY$5:$AY$467,$C281)</f>
        <v>0</v>
      </c>
      <c r="AW281">
        <f>SUMIFS('Grid GenerationQueue'!AK$5:AK$467,'Grid GenerationQueue'!$AX$5:$AX$467,$B281,'Grid GenerationQueue'!$AY$5:$AY$467,$C281)</f>
        <v>0</v>
      </c>
      <c r="AX281">
        <f>SUMIFS('Grid GenerationQueue'!AL$5:AL$467,'Grid GenerationQueue'!$AX$5:$AX$467,$B281,'Grid GenerationQueue'!$AY$5:$AY$467,$C281)</f>
        <v>0</v>
      </c>
      <c r="AY281">
        <f>SUMIFS('Grid GenerationQueue'!AM$5:AM$467,'Grid GenerationQueue'!$AX$5:$AX$467,$B281,'Grid GenerationQueue'!$AY$5:$AY$467,$C281)</f>
        <v>0</v>
      </c>
      <c r="AZ281">
        <f>SUMIFS('Grid GenerationQueue'!AN$5:AN$467,'Grid GenerationQueue'!$AX$5:$AX$467,$B281,'Grid GenerationQueue'!$AY$5:$AY$467,$C281)</f>
        <v>0</v>
      </c>
      <c r="BA281">
        <f>SUMIFS('Grid GenerationQueue'!AO$5:AO$467,'Grid GenerationQueue'!$AX$5:$AX$467,$B281,'Grid GenerationQueue'!$AY$5:$AY$467,$C281)</f>
        <v>0</v>
      </c>
      <c r="BB281">
        <f>SUMIFS('Grid GenerationQueue'!AP$5:AP$467,'Grid GenerationQueue'!$AX$5:$AX$467,$B281,'Grid GenerationQueue'!$AY$5:$AY$467,$C281)</f>
        <v>0</v>
      </c>
      <c r="BD281">
        <f>SUMIFS('Grid GenerationQueue'!AE$5:AE$467,'Grid GenerationQueue'!$AX$5:$AX$467,$B281,'Grid GenerationQueue'!$AY$5:$AY$467,$C281,'Grid GenerationQueue'!$BH$5:$BH$467,"Executed",'Grid GenerationQueue'!$BB$5:$BB$467,"&lt;"&amp;$BE$3)</f>
        <v>0</v>
      </c>
      <c r="BE281">
        <f>SUMIFS('Grid GenerationQueue'!AF$5:AF$467,'Grid GenerationQueue'!$AX$5:$AX$467,$B281,'Grid GenerationQueue'!$AY$5:$AY$467,$C281,'Grid GenerationQueue'!$BH$5:$BH$467,"Executed",'Grid GenerationQueue'!$BB$5:$BB$467,"&lt;"&amp;$BE$3)</f>
        <v>0</v>
      </c>
      <c r="BF281">
        <f>SUMIFS('Grid GenerationQueue'!AG$5:AG$467,'Grid GenerationQueue'!$AX$5:$AX$467,$B281,'Grid GenerationQueue'!$AY$5:$AY$467,$C281,'Grid GenerationQueue'!$BH$5:$BH$467,"Executed",'Grid GenerationQueue'!$BB$5:$BB$467,"&lt;"&amp;$BE$3)</f>
        <v>0</v>
      </c>
      <c r="BG281">
        <f>SUMIFS('Grid GenerationQueue'!AH$5:AH$467,'Grid GenerationQueue'!$AX$5:$AX$467,$B281,'Grid GenerationQueue'!$AY$5:$AY$467,$C281,'Grid GenerationQueue'!$BH$5:$BH$467,"Executed",'Grid GenerationQueue'!$BB$5:$BB$467,"&lt;"&amp;$BE$3)</f>
        <v>0</v>
      </c>
      <c r="BH281">
        <f>SUMIFS('Grid GenerationQueue'!AI$5:AI$467,'Grid GenerationQueue'!$AX$5:$AX$467,$B281,'Grid GenerationQueue'!$AY$5:$AY$467,$C281,'Grid GenerationQueue'!$BH$5:$BH$467,"Executed",'Grid GenerationQueue'!$BB$5:$BB$467,"&lt;"&amp;$BE$3)</f>
        <v>0</v>
      </c>
      <c r="BI281">
        <f>SUMIFS('Grid GenerationQueue'!AJ$5:AJ$467,'Grid GenerationQueue'!$AX$5:$AX$467,$B281,'Grid GenerationQueue'!$AY$5:$AY$467,$C281,'Grid GenerationQueue'!$BH$5:$BH$467,"Executed",'Grid GenerationQueue'!$BB$5:$BB$467,"&lt;"&amp;$BE$3)</f>
        <v>0</v>
      </c>
      <c r="BJ281">
        <f>SUMIFS('Grid GenerationQueue'!AK$5:AK$467,'Grid GenerationQueue'!$AX$5:$AX$467,$B281,'Grid GenerationQueue'!$AY$5:$AY$467,$C281,'Grid GenerationQueue'!$BH$5:$BH$467,"Executed",'Grid GenerationQueue'!$BB$5:$BB$467,"&lt;"&amp;$BE$3)</f>
        <v>0</v>
      </c>
      <c r="BK281">
        <f>SUMIFS('Grid GenerationQueue'!AL$5:AL$467,'Grid GenerationQueue'!$AX$5:$AX$467,$B281,'Grid GenerationQueue'!$AY$5:$AY$467,$C281,'Grid GenerationQueue'!$BH$5:$BH$467,"Executed",'Grid GenerationQueue'!$BB$5:$BB$467,"&lt;"&amp;$BE$3)</f>
        <v>0</v>
      </c>
      <c r="BL281">
        <f>SUMIFS('Grid GenerationQueue'!AM$5:AM$467,'Grid GenerationQueue'!$AX$5:$AX$467,$B281,'Grid GenerationQueue'!$AY$5:$AY$467,$C281,'Grid GenerationQueue'!$BH$5:$BH$467,"Executed",'Grid GenerationQueue'!$BB$5:$BB$467,"&lt;"&amp;$BE$3)</f>
        <v>0</v>
      </c>
      <c r="BM281">
        <f>SUMIFS('Grid GenerationQueue'!AN$5:AN$467,'Grid GenerationQueue'!$AX$5:$AX$467,$B281,'Grid GenerationQueue'!$AY$5:$AY$467,$C281,'Grid GenerationQueue'!$BH$5:$BH$467,"Executed",'Grid GenerationQueue'!$BB$5:$BB$467,"&lt;"&amp;$BE$3)</f>
        <v>0</v>
      </c>
      <c r="BN281">
        <f>SUMIFS('Grid GenerationQueue'!AO$5:AO$467,'Grid GenerationQueue'!$AX$5:$AX$467,$B281,'Grid GenerationQueue'!$AY$5:$AY$467,$C281,'Grid GenerationQueue'!$BH$5:$BH$467,"Executed",'Grid GenerationQueue'!$BB$5:$BB$467,"&lt;"&amp;$BE$3)</f>
        <v>0</v>
      </c>
      <c r="BO281">
        <f>SUMIFS('Grid GenerationQueue'!AP$5:AP$467,'Grid GenerationQueue'!$AX$5:$AX$467,$B281,'Grid GenerationQueue'!$AY$5:$AY$467,$C281,'Grid GenerationQueue'!$BH$5:$BH$467,"Executed",'Grid GenerationQueue'!$BB$5:$BB$467,"&lt;"&amp;$BE$3)</f>
        <v>0</v>
      </c>
      <c r="BQ281">
        <f>SUMIFS('Grid GenerationQueue'!AE$5:AE$467,'Grid GenerationQueue'!$AX$5:$AX$467,$B281,'Grid GenerationQueue'!$AY$5:$AY$467,$C281,'Grid GenerationQueue'!$BF$5:$BF$467,"&lt;&gt;"&amp;"",'Grid GenerationQueue'!$BB$5:$BB$467,"&lt;"&amp;$BE$3)</f>
        <v>0</v>
      </c>
      <c r="BR281">
        <f>SUMIFS('Grid GenerationQueue'!AF$5:AF$467,'Grid GenerationQueue'!$AX$5:$AX$467,$B281,'Grid GenerationQueue'!$AY$5:$AY$467,$C281,'Grid GenerationQueue'!$BF$5:$BF$467,"&lt;&gt;"&amp;"",'Grid GenerationQueue'!$BB$5:$BB$467,"&lt;"&amp;$BE$3)</f>
        <v>0</v>
      </c>
      <c r="BS281">
        <f>SUMIFS('Grid GenerationQueue'!AG$5:AG$467,'Grid GenerationQueue'!$AX$5:$AX$467,$B281,'Grid GenerationQueue'!$AY$5:$AY$467,$C281,'Grid GenerationQueue'!$BF$5:$BF$467,"&lt;&gt;"&amp;"",'Grid GenerationQueue'!$BB$5:$BB$467,"&lt;"&amp;$BE$3)</f>
        <v>0</v>
      </c>
      <c r="BT281">
        <f>SUMIFS('Grid GenerationQueue'!AH$5:AH$467,'Grid GenerationQueue'!$AX$5:$AX$467,$B281,'Grid GenerationQueue'!$AY$5:$AY$467,$C281,'Grid GenerationQueue'!$BF$5:$BF$467,"&lt;&gt;"&amp;"",'Grid GenerationQueue'!$BB$5:$BB$467,"&lt;"&amp;$BE$3)</f>
        <v>0</v>
      </c>
      <c r="BU281">
        <f>SUMIFS('Grid GenerationQueue'!AI$5:AI$467,'Grid GenerationQueue'!$AX$5:$AX$467,$B281,'Grid GenerationQueue'!$AY$5:$AY$467,$C281,'Grid GenerationQueue'!$BF$5:$BF$467,"&lt;&gt;"&amp;"",'Grid GenerationQueue'!$BB$5:$BB$467,"&lt;"&amp;$BE$3)</f>
        <v>0</v>
      </c>
      <c r="BV281">
        <f>SUMIFS('Grid GenerationQueue'!AJ$5:AJ$467,'Grid GenerationQueue'!$AX$5:$AX$467,$B281,'Grid GenerationQueue'!$AY$5:$AY$467,$C281,'Grid GenerationQueue'!$BF$5:$BF$467,"&lt;&gt;"&amp;"",'Grid GenerationQueue'!$BB$5:$BB$467,"&lt;"&amp;$BE$3)</f>
        <v>0</v>
      </c>
      <c r="BW281">
        <f>SUMIFS('Grid GenerationQueue'!AK$5:AK$467,'Grid GenerationQueue'!$AX$5:$AX$467,$B281,'Grid GenerationQueue'!$AY$5:$AY$467,$C281,'Grid GenerationQueue'!$BF$5:$BF$467,"&lt;&gt;"&amp;"",'Grid GenerationQueue'!$BB$5:$BB$467,"&lt;"&amp;$BE$3)</f>
        <v>0</v>
      </c>
      <c r="BX281">
        <f>SUMIFS('Grid GenerationQueue'!AL$5:AL$467,'Grid GenerationQueue'!$AX$5:$AX$467,$B281,'Grid GenerationQueue'!$AY$5:$AY$467,$C281,'Grid GenerationQueue'!$BF$5:$BF$467,"&lt;&gt;"&amp;"",'Grid GenerationQueue'!$BB$5:$BB$467,"&lt;"&amp;$BE$3)</f>
        <v>0</v>
      </c>
      <c r="BY281">
        <f>SUMIFS('Grid GenerationQueue'!AM$5:AM$467,'Grid GenerationQueue'!$AX$5:$AX$467,$B281,'Grid GenerationQueue'!$AY$5:$AY$467,$C281,'Grid GenerationQueue'!$BF$5:$BF$467,"&lt;&gt;"&amp;"",'Grid GenerationQueue'!$BB$5:$BB$467,"&lt;"&amp;$BE$3)</f>
        <v>0</v>
      </c>
      <c r="BZ281">
        <f>SUMIFS('Grid GenerationQueue'!AN$5:AN$467,'Grid GenerationQueue'!$AX$5:$AX$467,$B281,'Grid GenerationQueue'!$AY$5:$AY$467,$C281,'Grid GenerationQueue'!$BF$5:$BF$467,"&lt;&gt;"&amp;"",'Grid GenerationQueue'!$BB$5:$BB$467,"&lt;"&amp;$BE$3)</f>
        <v>0</v>
      </c>
      <c r="CA281">
        <f>SUMIFS('Grid GenerationQueue'!AO$5:AO$467,'Grid GenerationQueue'!$AX$5:$AX$467,$B281,'Grid GenerationQueue'!$AY$5:$AY$467,$C281,'Grid GenerationQueue'!$BF$5:$BF$467,"&lt;&gt;"&amp;"",'Grid GenerationQueue'!$BB$5:$BB$467,"&lt;"&amp;$BE$3)</f>
        <v>0</v>
      </c>
      <c r="CB281">
        <f>SUMIFS('Grid GenerationQueue'!AP$5:AP$467,'Grid GenerationQueue'!$AX$5:$AX$467,$B281,'Grid GenerationQueue'!$AY$5:$AY$467,$C281,'Grid GenerationQueue'!$BF$5:$BF$467,"&lt;&gt;"&amp;"",'Grid GenerationQueue'!$BB$5:$BB$467,"&lt;"&amp;$BE$3)</f>
        <v>0</v>
      </c>
      <c r="CD281">
        <f>SUMIFS('Grid GenerationQueue'!AE$5:AE$467,'Grid GenerationQueue'!$AX$5:$AX$467,$B281,'Grid GenerationQueue'!$AY$5:$AY$467,$C281,'Grid GenerationQueue'!$BB$5:$BB$467,"&lt;"&amp;$BE$3)</f>
        <v>0</v>
      </c>
      <c r="CE281">
        <f>SUMIFS('Grid GenerationQueue'!AF$5:AF$467,'Grid GenerationQueue'!$AX$5:$AX$467,$B281,'Grid GenerationQueue'!$AY$5:$AY$467,$C281,'Grid GenerationQueue'!$BB$5:$BB$467,"&lt;"&amp;$BE$3)</f>
        <v>0</v>
      </c>
      <c r="CF281">
        <f>SUMIFS('Grid GenerationQueue'!AG$5:AG$467,'Grid GenerationQueue'!$AX$5:$AX$467,$B281,'Grid GenerationQueue'!$AY$5:$AY$467,$C281,'Grid GenerationQueue'!$BB$5:$BB$467,"&lt;"&amp;$BE$3)</f>
        <v>0</v>
      </c>
      <c r="CG281">
        <f>SUMIFS('Grid GenerationQueue'!AH$5:AH$467,'Grid GenerationQueue'!$AX$5:$AX$467,$B281,'Grid GenerationQueue'!$AY$5:$AY$467,$C281,'Grid GenerationQueue'!$BB$5:$BB$467,"&lt;"&amp;$BE$3)</f>
        <v>0</v>
      </c>
      <c r="CH281">
        <f>SUMIFS('Grid GenerationQueue'!AI$5:AI$467,'Grid GenerationQueue'!$AX$5:$AX$467,$B281,'Grid GenerationQueue'!$AY$5:$AY$467,$C281,'Grid GenerationQueue'!$BB$5:$BB$467,"&lt;"&amp;$BE$3)</f>
        <v>0</v>
      </c>
      <c r="CI281">
        <f>SUMIFS('Grid GenerationQueue'!AJ$5:AJ$467,'Grid GenerationQueue'!$AX$5:$AX$467,$B281,'Grid GenerationQueue'!$AY$5:$AY$467,$C281,'Grid GenerationQueue'!$BB$5:$BB$467,"&lt;"&amp;$BE$3)</f>
        <v>0</v>
      </c>
      <c r="CJ281">
        <f>SUMIFS('Grid GenerationQueue'!AK$5:AK$467,'Grid GenerationQueue'!$AX$5:$AX$467,$B281,'Grid GenerationQueue'!$AY$5:$AY$467,$C281,'Grid GenerationQueue'!$BB$5:$BB$467,"&lt;"&amp;$BE$3)</f>
        <v>0</v>
      </c>
      <c r="CK281">
        <f>SUMIFS('Grid GenerationQueue'!AL$5:AL$467,'Grid GenerationQueue'!$AX$5:$AX$467,$B281,'Grid GenerationQueue'!$AY$5:$AY$467,$C281,'Grid GenerationQueue'!$BB$5:$BB$467,"&lt;"&amp;$BE$3)</f>
        <v>0</v>
      </c>
      <c r="CL281">
        <f>SUMIFS('Grid GenerationQueue'!AM$5:AM$467,'Grid GenerationQueue'!$AX$5:$AX$467,$B281,'Grid GenerationQueue'!$AY$5:$AY$467,$C281,'Grid GenerationQueue'!$BB$5:$BB$467,"&lt;"&amp;$BE$3)</f>
        <v>0</v>
      </c>
      <c r="CM281">
        <f>SUMIFS('Grid GenerationQueue'!AN$5:AN$467,'Grid GenerationQueue'!$AX$5:$AX$467,$B281,'Grid GenerationQueue'!$AY$5:$AY$467,$C281,'Grid GenerationQueue'!$BB$5:$BB$467,"&lt;"&amp;$BE$3)</f>
        <v>0</v>
      </c>
      <c r="CN281">
        <f>SUMIFS('Grid GenerationQueue'!AO$5:AO$467,'Grid GenerationQueue'!$AX$5:$AX$467,$B281,'Grid GenerationQueue'!$AY$5:$AY$467,$C281,'Grid GenerationQueue'!$BB$5:$BB$467,"&lt;"&amp;$BE$3)</f>
        <v>0</v>
      </c>
      <c r="CO281">
        <f>SUMIFS('Grid GenerationQueue'!AP$5:AP$467,'Grid GenerationQueue'!$AX$5:$AX$467,$B281,'Grid GenerationQueue'!$AY$5:$AY$467,$C281,'Grid GenerationQueue'!$BB$5:$BB$467,"&lt;"&amp;$BE$3)</f>
        <v>0</v>
      </c>
    </row>
    <row r="282" spans="1:93" x14ac:dyDescent="0.35">
      <c r="A282" t="s">
        <v>4648</v>
      </c>
      <c r="B282" t="s">
        <v>4762</v>
      </c>
      <c r="C282">
        <v>115</v>
      </c>
      <c r="D282">
        <f>SUMIFS('Grid GenerationQueue'!AE$5:AE$467,'Grid GenerationQueue'!$AX$5:$AX$467,$B282,'Grid GenerationQueue'!$AY$5:$AY$467,$C282,'Grid GenerationQueue'!$BI$5:$BI$467,"&lt;4")</f>
        <v>0</v>
      </c>
      <c r="E282">
        <f>SUMIFS('Grid GenerationQueue'!AF$5:AF$467,'Grid GenerationQueue'!$AX$5:$AX$467,$B282,'Grid GenerationQueue'!$AY$5:$AY$467,$C282,'Grid GenerationQueue'!$BI$5:$BI$467,"&lt;4")</f>
        <v>0</v>
      </c>
      <c r="F282">
        <f>SUMIFS('Grid GenerationQueue'!AG$5:AG$467,'Grid GenerationQueue'!$AX$5:$AX$467,$B282,'Grid GenerationQueue'!$AY$5:$AY$467,$C282,'Grid GenerationQueue'!$BI$5:$BI$467,"&lt;4")</f>
        <v>0</v>
      </c>
      <c r="G282">
        <f>SUMIFS('Grid GenerationQueue'!AH$5:AH$467,'Grid GenerationQueue'!$AX$5:$AX$467,$B282,'Grid GenerationQueue'!$AY$5:$AY$467,$C282,'Grid GenerationQueue'!$BI$5:$BI$467,"&lt;4")</f>
        <v>0</v>
      </c>
      <c r="H282">
        <f>SUMIFS('Grid GenerationQueue'!AI$5:AI$467,'Grid GenerationQueue'!$AX$5:$AX$467,$B282,'Grid GenerationQueue'!$AY$5:$AY$467,$C282,'Grid GenerationQueue'!$BI$5:$BI$467,"&lt;4")</f>
        <v>0</v>
      </c>
      <c r="I282">
        <f>SUMIFS('Grid GenerationQueue'!AJ$5:AJ$467,'Grid GenerationQueue'!$AX$5:$AX$467,$B282,'Grid GenerationQueue'!$AY$5:$AY$467,$C282,'Grid GenerationQueue'!$BI$5:$BI$467,"&lt;4")</f>
        <v>0</v>
      </c>
      <c r="J282">
        <f>SUMIFS('Grid GenerationQueue'!AK$5:AK$467,'Grid GenerationQueue'!$AX$5:$AX$467,$B282,'Grid GenerationQueue'!$AY$5:$AY$467,$C282,'Grid GenerationQueue'!$BI$5:$BI$467,"&lt;4")</f>
        <v>0</v>
      </c>
      <c r="K282">
        <f>SUMIFS('Grid GenerationQueue'!AL$5:AL$467,'Grid GenerationQueue'!$AX$5:$AX$467,$B282,'Grid GenerationQueue'!$AY$5:$AY$467,$C282,'Grid GenerationQueue'!$BI$5:$BI$467,"&lt;4")</f>
        <v>0</v>
      </c>
      <c r="L282">
        <f>SUMIFS('Grid GenerationQueue'!AM$5:AM$467,'Grid GenerationQueue'!$AX$5:$AX$467,$B282,'Grid GenerationQueue'!$AY$5:$AY$467,$C282,'Grid GenerationQueue'!$BI$5:$BI$467,"&lt;4")</f>
        <v>0</v>
      </c>
      <c r="M282">
        <f>SUMIFS('Grid GenerationQueue'!AN$5:AN$467,'Grid GenerationQueue'!$AX$5:$AX$467,$B282,'Grid GenerationQueue'!$AY$5:$AY$467,$C282,'Grid GenerationQueue'!$BI$5:$BI$467,"&lt;4")</f>
        <v>0</v>
      </c>
      <c r="N282">
        <f>SUMIFS('Grid GenerationQueue'!AO$5:AO$467,'Grid GenerationQueue'!$AX$5:$AX$467,$B282,'Grid GenerationQueue'!$AY$5:$AY$467,$C282,'Grid GenerationQueue'!$BI$5:$BI$467,"&lt;4")</f>
        <v>0</v>
      </c>
      <c r="O282">
        <f>SUMIFS('Grid GenerationQueue'!AP$5:AP$467,'Grid GenerationQueue'!$AX$5:$AX$467,$B282,'Grid GenerationQueue'!$AY$5:$AY$467,$C282,'Grid GenerationQueue'!$BI$5:$BI$467,"&lt;4")</f>
        <v>0</v>
      </c>
      <c r="Q282">
        <f>SUMIFS('Grid GenerationQueue'!AE$5:AE$467,'Grid GenerationQueue'!$AX$5:$AX$467,$B282,'Grid GenerationQueue'!$AY$5:$AY$467,$C282,'Grid GenerationQueue'!$BH$5:$BH$467,"Executed")</f>
        <v>0</v>
      </c>
      <c r="R282">
        <f>SUMIFS('Grid GenerationQueue'!AF$5:AF$467,'Grid GenerationQueue'!$AX$5:$AX$467,$B282,'Grid GenerationQueue'!$AY$5:$AY$467,$C282,'Grid GenerationQueue'!$BH$5:$BH$467,"Executed")</f>
        <v>0</v>
      </c>
      <c r="S282">
        <f>SUMIFS('Grid GenerationQueue'!AG$5:AG$467,'Grid GenerationQueue'!$AX$5:$AX$467,$B282,'Grid GenerationQueue'!$AY$5:$AY$467,$C282,'Grid GenerationQueue'!$BH$5:$BH$467,"Executed")</f>
        <v>0</v>
      </c>
      <c r="T282">
        <f>SUMIFS('Grid GenerationQueue'!AH$5:AH$467,'Grid GenerationQueue'!$AX$5:$AX$467,$B282,'Grid GenerationQueue'!$AY$5:$AY$467,$C282,'Grid GenerationQueue'!$BH$5:$BH$467,"Executed")</f>
        <v>0</v>
      </c>
      <c r="U282">
        <f>SUMIFS('Grid GenerationQueue'!AI$5:AI$467,'Grid GenerationQueue'!$AX$5:$AX$467,$B282,'Grid GenerationQueue'!$AY$5:$AY$467,$C282,'Grid GenerationQueue'!$BH$5:$BH$467,"Executed")</f>
        <v>0</v>
      </c>
      <c r="V282">
        <f>SUMIFS('Grid GenerationQueue'!AJ$5:AJ$467,'Grid GenerationQueue'!$AX$5:$AX$467,$B282,'Grid GenerationQueue'!$AY$5:$AY$467,$C282,'Grid GenerationQueue'!$BH$5:$BH$467,"Executed")</f>
        <v>0</v>
      </c>
      <c r="W282">
        <f>SUMIFS('Grid GenerationQueue'!AK$5:AK$467,'Grid GenerationQueue'!$AX$5:$AX$467,$B282,'Grid GenerationQueue'!$AY$5:$AY$467,$C282,'Grid GenerationQueue'!$BH$5:$BH$467,"Executed")</f>
        <v>0</v>
      </c>
      <c r="X282">
        <f>SUMIFS('Grid GenerationQueue'!AL$5:AL$467,'Grid GenerationQueue'!$AX$5:$AX$467,$B282,'Grid GenerationQueue'!$AY$5:$AY$467,$C282,'Grid GenerationQueue'!$BH$5:$BH$467,"Executed")</f>
        <v>0</v>
      </c>
      <c r="Y282">
        <f>SUMIFS('Grid GenerationQueue'!AM$5:AM$467,'Grid GenerationQueue'!$AX$5:$AX$467,$B282,'Grid GenerationQueue'!$AY$5:$AY$467,$C282,'Grid GenerationQueue'!$BH$5:$BH$467,"Executed")</f>
        <v>0</v>
      </c>
      <c r="Z282">
        <f>SUMIFS('Grid GenerationQueue'!AN$5:AN$467,'Grid GenerationQueue'!$AX$5:$AX$467,$B282,'Grid GenerationQueue'!$AY$5:$AY$467,$C282,'Grid GenerationQueue'!$BH$5:$BH$467,"Executed")</f>
        <v>0</v>
      </c>
      <c r="AA282">
        <f>SUMIFS('Grid GenerationQueue'!AO$5:AO$467,'Grid GenerationQueue'!$AX$5:$AX$467,$B282,'Grid GenerationQueue'!$AY$5:$AY$467,$C282,'Grid GenerationQueue'!$BH$5:$BH$467,"Executed")</f>
        <v>0</v>
      </c>
      <c r="AB282">
        <f>SUMIFS('Grid GenerationQueue'!AP$5:AP$467,'Grid GenerationQueue'!$AX$5:$AX$467,$B282,'Grid GenerationQueue'!$AY$5:$AY$467,$C282,'Grid GenerationQueue'!$BH$5:$BH$467,"Executed")</f>
        <v>0</v>
      </c>
      <c r="AD282">
        <f>SUMIFS('Grid GenerationQueue'!AE$5:AE$467,'Grid GenerationQueue'!$AX$5:$AX$467,$B282,'Grid GenerationQueue'!$AY$5:$AY$467,$C282,'Grid GenerationQueue'!$BF$5:$BF$467,"&lt;&gt;"&amp;"")</f>
        <v>0</v>
      </c>
      <c r="AE282">
        <f>SUMIFS('Grid GenerationQueue'!AF$5:AF$467,'Grid GenerationQueue'!$AX$5:$AX$467,$B282,'Grid GenerationQueue'!$AY$5:$AY$467,$C282,'Grid GenerationQueue'!$BF$5:$BF$467,"&lt;&gt;"&amp;"")</f>
        <v>0</v>
      </c>
      <c r="AF282">
        <f>SUMIFS('Grid GenerationQueue'!AG$5:AG$467,'Grid GenerationQueue'!$AX$5:$AX$467,$B282,'Grid GenerationQueue'!$AY$5:$AY$467,$C282,'Grid GenerationQueue'!$BF$5:$BF$467,"&lt;&gt;"&amp;"")</f>
        <v>0</v>
      </c>
      <c r="AG282">
        <f>SUMIFS('Grid GenerationQueue'!AH$5:AH$467,'Grid GenerationQueue'!$AX$5:$AX$467,$B282,'Grid GenerationQueue'!$AY$5:$AY$467,$C282,'Grid GenerationQueue'!$BF$5:$BF$467,"&lt;&gt;"&amp;"")</f>
        <v>0</v>
      </c>
      <c r="AH282">
        <f>SUMIFS('Grid GenerationQueue'!AI$5:AI$467,'Grid GenerationQueue'!$AX$5:$AX$467,$B282,'Grid GenerationQueue'!$AY$5:$AY$467,$C282,'Grid GenerationQueue'!$BF$5:$BF$467,"&lt;&gt;"&amp;"")</f>
        <v>0</v>
      </c>
      <c r="AI282">
        <f>SUMIFS('Grid GenerationQueue'!AJ$5:AJ$467,'Grid GenerationQueue'!$AX$5:$AX$467,$B282,'Grid GenerationQueue'!$AY$5:$AY$467,$C282,'Grid GenerationQueue'!$BF$5:$BF$467,"&lt;&gt;"&amp;"")</f>
        <v>0</v>
      </c>
      <c r="AJ282">
        <f>SUMIFS('Grid GenerationQueue'!AK$5:AK$467,'Grid GenerationQueue'!$AX$5:$AX$467,$B282,'Grid GenerationQueue'!$AY$5:$AY$467,$C282,'Grid GenerationQueue'!$BF$5:$BF$467,"&lt;&gt;"&amp;"")</f>
        <v>0</v>
      </c>
      <c r="AK282">
        <f>SUMIFS('Grid GenerationQueue'!AL$5:AL$467,'Grid GenerationQueue'!$AX$5:$AX$467,$B282,'Grid GenerationQueue'!$AY$5:$AY$467,$C282,'Grid GenerationQueue'!$BF$5:$BF$467,"&lt;&gt;"&amp;"")</f>
        <v>0</v>
      </c>
      <c r="AL282">
        <f>SUMIFS('Grid GenerationQueue'!AM$5:AM$467,'Grid GenerationQueue'!$AX$5:$AX$467,$B282,'Grid GenerationQueue'!$AY$5:$AY$467,$C282,'Grid GenerationQueue'!$BF$5:$BF$467,"&lt;&gt;"&amp;"")</f>
        <v>0</v>
      </c>
      <c r="AM282">
        <f>SUMIFS('Grid GenerationQueue'!AN$5:AN$467,'Grid GenerationQueue'!$AX$5:$AX$467,$B282,'Grid GenerationQueue'!$AY$5:$AY$467,$C282,'Grid GenerationQueue'!$BF$5:$BF$467,"&lt;&gt;"&amp;"")</f>
        <v>0</v>
      </c>
      <c r="AN282">
        <f>SUMIFS('Grid GenerationQueue'!AO$5:AO$467,'Grid GenerationQueue'!$AX$5:$AX$467,$B282,'Grid GenerationQueue'!$AY$5:$AY$467,$C282,'Grid GenerationQueue'!$BF$5:$BF$467,"&lt;&gt;"&amp;"")</f>
        <v>0</v>
      </c>
      <c r="AO282">
        <f>SUMIFS('Grid GenerationQueue'!AP$5:AP$467,'Grid GenerationQueue'!$AX$5:$AX$467,$B282,'Grid GenerationQueue'!$AY$5:$AY$467,$C282,'Grid GenerationQueue'!$BF$5:$BF$467,"&lt;&gt;"&amp;"")</f>
        <v>0</v>
      </c>
      <c r="AQ282">
        <f>SUMIFS('Grid GenerationQueue'!AE$5:AE$467,'Grid GenerationQueue'!$AX$5:$AX$467,$B282,'Grid GenerationQueue'!$AY$5:$AY$467,$C282)</f>
        <v>0</v>
      </c>
      <c r="AR282">
        <f>SUMIFS('Grid GenerationQueue'!AF$5:AF$467,'Grid GenerationQueue'!$AX$5:$AX$467,$B282,'Grid GenerationQueue'!$AY$5:$AY$467,$C282)</f>
        <v>0</v>
      </c>
      <c r="AS282">
        <f>SUMIFS('Grid GenerationQueue'!AG$5:AG$467,'Grid GenerationQueue'!$AX$5:$AX$467,$B282,'Grid GenerationQueue'!$AY$5:$AY$467,$C282)</f>
        <v>0</v>
      </c>
      <c r="AT282">
        <f>SUMIFS('Grid GenerationQueue'!AH$5:AH$467,'Grid GenerationQueue'!$AX$5:$AX$467,$B282,'Grid GenerationQueue'!$AY$5:$AY$467,$C282)</f>
        <v>0</v>
      </c>
      <c r="AU282">
        <f>SUMIFS('Grid GenerationQueue'!AI$5:AI$467,'Grid GenerationQueue'!$AX$5:$AX$467,$B282,'Grid GenerationQueue'!$AY$5:$AY$467,$C282)</f>
        <v>0</v>
      </c>
      <c r="AV282">
        <f>SUMIFS('Grid GenerationQueue'!AJ$5:AJ$467,'Grid GenerationQueue'!$AX$5:$AX$467,$B282,'Grid GenerationQueue'!$AY$5:$AY$467,$C282)</f>
        <v>0</v>
      </c>
      <c r="AW282">
        <f>SUMIFS('Grid GenerationQueue'!AK$5:AK$467,'Grid GenerationQueue'!$AX$5:$AX$467,$B282,'Grid GenerationQueue'!$AY$5:$AY$467,$C282)</f>
        <v>0</v>
      </c>
      <c r="AX282">
        <f>SUMIFS('Grid GenerationQueue'!AL$5:AL$467,'Grid GenerationQueue'!$AX$5:$AX$467,$B282,'Grid GenerationQueue'!$AY$5:$AY$467,$C282)</f>
        <v>0</v>
      </c>
      <c r="AY282">
        <f>SUMIFS('Grid GenerationQueue'!AM$5:AM$467,'Grid GenerationQueue'!$AX$5:$AX$467,$B282,'Grid GenerationQueue'!$AY$5:$AY$467,$C282)</f>
        <v>0</v>
      </c>
      <c r="AZ282">
        <f>SUMIFS('Grid GenerationQueue'!AN$5:AN$467,'Grid GenerationQueue'!$AX$5:$AX$467,$B282,'Grid GenerationQueue'!$AY$5:$AY$467,$C282)</f>
        <v>0</v>
      </c>
      <c r="BA282">
        <f>SUMIFS('Grid GenerationQueue'!AO$5:AO$467,'Grid GenerationQueue'!$AX$5:$AX$467,$B282,'Grid GenerationQueue'!$AY$5:$AY$467,$C282)</f>
        <v>0</v>
      </c>
      <c r="BB282">
        <f>SUMIFS('Grid GenerationQueue'!AP$5:AP$467,'Grid GenerationQueue'!$AX$5:$AX$467,$B282,'Grid GenerationQueue'!$AY$5:$AY$467,$C282)</f>
        <v>0</v>
      </c>
      <c r="BD282">
        <f>SUMIFS('Grid GenerationQueue'!AE$5:AE$467,'Grid GenerationQueue'!$AX$5:$AX$467,$B282,'Grid GenerationQueue'!$AY$5:$AY$467,$C282,'Grid GenerationQueue'!$BH$5:$BH$467,"Executed",'Grid GenerationQueue'!$BB$5:$BB$467,"&lt;"&amp;$BE$3)</f>
        <v>0</v>
      </c>
      <c r="BE282">
        <f>SUMIFS('Grid GenerationQueue'!AF$5:AF$467,'Grid GenerationQueue'!$AX$5:$AX$467,$B282,'Grid GenerationQueue'!$AY$5:$AY$467,$C282,'Grid GenerationQueue'!$BH$5:$BH$467,"Executed",'Grid GenerationQueue'!$BB$5:$BB$467,"&lt;"&amp;$BE$3)</f>
        <v>0</v>
      </c>
      <c r="BF282">
        <f>SUMIFS('Grid GenerationQueue'!AG$5:AG$467,'Grid GenerationQueue'!$AX$5:$AX$467,$B282,'Grid GenerationQueue'!$AY$5:$AY$467,$C282,'Grid GenerationQueue'!$BH$5:$BH$467,"Executed",'Grid GenerationQueue'!$BB$5:$BB$467,"&lt;"&amp;$BE$3)</f>
        <v>0</v>
      </c>
      <c r="BG282">
        <f>SUMIFS('Grid GenerationQueue'!AH$5:AH$467,'Grid GenerationQueue'!$AX$5:$AX$467,$B282,'Grid GenerationQueue'!$AY$5:$AY$467,$C282,'Grid GenerationQueue'!$BH$5:$BH$467,"Executed",'Grid GenerationQueue'!$BB$5:$BB$467,"&lt;"&amp;$BE$3)</f>
        <v>0</v>
      </c>
      <c r="BH282">
        <f>SUMIFS('Grid GenerationQueue'!AI$5:AI$467,'Grid GenerationQueue'!$AX$5:$AX$467,$B282,'Grid GenerationQueue'!$AY$5:$AY$467,$C282,'Grid GenerationQueue'!$BH$5:$BH$467,"Executed",'Grid GenerationQueue'!$BB$5:$BB$467,"&lt;"&amp;$BE$3)</f>
        <v>0</v>
      </c>
      <c r="BI282">
        <f>SUMIFS('Grid GenerationQueue'!AJ$5:AJ$467,'Grid GenerationQueue'!$AX$5:$AX$467,$B282,'Grid GenerationQueue'!$AY$5:$AY$467,$C282,'Grid GenerationQueue'!$BH$5:$BH$467,"Executed",'Grid GenerationQueue'!$BB$5:$BB$467,"&lt;"&amp;$BE$3)</f>
        <v>0</v>
      </c>
      <c r="BJ282">
        <f>SUMIFS('Grid GenerationQueue'!AK$5:AK$467,'Grid GenerationQueue'!$AX$5:$AX$467,$B282,'Grid GenerationQueue'!$AY$5:$AY$467,$C282,'Grid GenerationQueue'!$BH$5:$BH$467,"Executed",'Grid GenerationQueue'!$BB$5:$BB$467,"&lt;"&amp;$BE$3)</f>
        <v>0</v>
      </c>
      <c r="BK282">
        <f>SUMIFS('Grid GenerationQueue'!AL$5:AL$467,'Grid GenerationQueue'!$AX$5:$AX$467,$B282,'Grid GenerationQueue'!$AY$5:$AY$467,$C282,'Grid GenerationQueue'!$BH$5:$BH$467,"Executed",'Grid GenerationQueue'!$BB$5:$BB$467,"&lt;"&amp;$BE$3)</f>
        <v>0</v>
      </c>
      <c r="BL282">
        <f>SUMIFS('Grid GenerationQueue'!AM$5:AM$467,'Grid GenerationQueue'!$AX$5:$AX$467,$B282,'Grid GenerationQueue'!$AY$5:$AY$467,$C282,'Grid GenerationQueue'!$BH$5:$BH$467,"Executed",'Grid GenerationQueue'!$BB$5:$BB$467,"&lt;"&amp;$BE$3)</f>
        <v>0</v>
      </c>
      <c r="BM282">
        <f>SUMIFS('Grid GenerationQueue'!AN$5:AN$467,'Grid GenerationQueue'!$AX$5:$AX$467,$B282,'Grid GenerationQueue'!$AY$5:$AY$467,$C282,'Grid GenerationQueue'!$BH$5:$BH$467,"Executed",'Grid GenerationQueue'!$BB$5:$BB$467,"&lt;"&amp;$BE$3)</f>
        <v>0</v>
      </c>
      <c r="BN282">
        <f>SUMIFS('Grid GenerationQueue'!AO$5:AO$467,'Grid GenerationQueue'!$AX$5:$AX$467,$B282,'Grid GenerationQueue'!$AY$5:$AY$467,$C282,'Grid GenerationQueue'!$BH$5:$BH$467,"Executed",'Grid GenerationQueue'!$BB$5:$BB$467,"&lt;"&amp;$BE$3)</f>
        <v>0</v>
      </c>
      <c r="BO282">
        <f>SUMIFS('Grid GenerationQueue'!AP$5:AP$467,'Grid GenerationQueue'!$AX$5:$AX$467,$B282,'Grid GenerationQueue'!$AY$5:$AY$467,$C282,'Grid GenerationQueue'!$BH$5:$BH$467,"Executed",'Grid GenerationQueue'!$BB$5:$BB$467,"&lt;"&amp;$BE$3)</f>
        <v>0</v>
      </c>
      <c r="BQ282">
        <f>SUMIFS('Grid GenerationQueue'!AE$5:AE$467,'Grid GenerationQueue'!$AX$5:$AX$467,$B282,'Grid GenerationQueue'!$AY$5:$AY$467,$C282,'Grid GenerationQueue'!$BF$5:$BF$467,"&lt;&gt;"&amp;"",'Grid GenerationQueue'!$BB$5:$BB$467,"&lt;"&amp;$BE$3)</f>
        <v>0</v>
      </c>
      <c r="BR282">
        <f>SUMIFS('Grid GenerationQueue'!AF$5:AF$467,'Grid GenerationQueue'!$AX$5:$AX$467,$B282,'Grid GenerationQueue'!$AY$5:$AY$467,$C282,'Grid GenerationQueue'!$BF$5:$BF$467,"&lt;&gt;"&amp;"",'Grid GenerationQueue'!$BB$5:$BB$467,"&lt;"&amp;$BE$3)</f>
        <v>0</v>
      </c>
      <c r="BS282">
        <f>SUMIFS('Grid GenerationQueue'!AG$5:AG$467,'Grid GenerationQueue'!$AX$5:$AX$467,$B282,'Grid GenerationQueue'!$AY$5:$AY$467,$C282,'Grid GenerationQueue'!$BF$5:$BF$467,"&lt;&gt;"&amp;"",'Grid GenerationQueue'!$BB$5:$BB$467,"&lt;"&amp;$BE$3)</f>
        <v>0</v>
      </c>
      <c r="BT282">
        <f>SUMIFS('Grid GenerationQueue'!AH$5:AH$467,'Grid GenerationQueue'!$AX$5:$AX$467,$B282,'Grid GenerationQueue'!$AY$5:$AY$467,$C282,'Grid GenerationQueue'!$BF$5:$BF$467,"&lt;&gt;"&amp;"",'Grid GenerationQueue'!$BB$5:$BB$467,"&lt;"&amp;$BE$3)</f>
        <v>0</v>
      </c>
      <c r="BU282">
        <f>SUMIFS('Grid GenerationQueue'!AI$5:AI$467,'Grid GenerationQueue'!$AX$5:$AX$467,$B282,'Grid GenerationQueue'!$AY$5:$AY$467,$C282,'Grid GenerationQueue'!$BF$5:$BF$467,"&lt;&gt;"&amp;"",'Grid GenerationQueue'!$BB$5:$BB$467,"&lt;"&amp;$BE$3)</f>
        <v>0</v>
      </c>
      <c r="BV282">
        <f>SUMIFS('Grid GenerationQueue'!AJ$5:AJ$467,'Grid GenerationQueue'!$AX$5:$AX$467,$B282,'Grid GenerationQueue'!$AY$5:$AY$467,$C282,'Grid GenerationQueue'!$BF$5:$BF$467,"&lt;&gt;"&amp;"",'Grid GenerationQueue'!$BB$5:$BB$467,"&lt;"&amp;$BE$3)</f>
        <v>0</v>
      </c>
      <c r="BW282">
        <f>SUMIFS('Grid GenerationQueue'!AK$5:AK$467,'Grid GenerationQueue'!$AX$5:$AX$467,$B282,'Grid GenerationQueue'!$AY$5:$AY$467,$C282,'Grid GenerationQueue'!$BF$5:$BF$467,"&lt;&gt;"&amp;"",'Grid GenerationQueue'!$BB$5:$BB$467,"&lt;"&amp;$BE$3)</f>
        <v>0</v>
      </c>
      <c r="BX282">
        <f>SUMIFS('Grid GenerationQueue'!AL$5:AL$467,'Grid GenerationQueue'!$AX$5:$AX$467,$B282,'Grid GenerationQueue'!$AY$5:$AY$467,$C282,'Grid GenerationQueue'!$BF$5:$BF$467,"&lt;&gt;"&amp;"",'Grid GenerationQueue'!$BB$5:$BB$467,"&lt;"&amp;$BE$3)</f>
        <v>0</v>
      </c>
      <c r="BY282">
        <f>SUMIFS('Grid GenerationQueue'!AM$5:AM$467,'Grid GenerationQueue'!$AX$5:$AX$467,$B282,'Grid GenerationQueue'!$AY$5:$AY$467,$C282,'Grid GenerationQueue'!$BF$5:$BF$467,"&lt;&gt;"&amp;"",'Grid GenerationQueue'!$BB$5:$BB$467,"&lt;"&amp;$BE$3)</f>
        <v>0</v>
      </c>
      <c r="BZ282">
        <f>SUMIFS('Grid GenerationQueue'!AN$5:AN$467,'Grid GenerationQueue'!$AX$5:$AX$467,$B282,'Grid GenerationQueue'!$AY$5:$AY$467,$C282,'Grid GenerationQueue'!$BF$5:$BF$467,"&lt;&gt;"&amp;"",'Grid GenerationQueue'!$BB$5:$BB$467,"&lt;"&amp;$BE$3)</f>
        <v>0</v>
      </c>
      <c r="CA282">
        <f>SUMIFS('Grid GenerationQueue'!AO$5:AO$467,'Grid GenerationQueue'!$AX$5:$AX$467,$B282,'Grid GenerationQueue'!$AY$5:$AY$467,$C282,'Grid GenerationQueue'!$BF$5:$BF$467,"&lt;&gt;"&amp;"",'Grid GenerationQueue'!$BB$5:$BB$467,"&lt;"&amp;$BE$3)</f>
        <v>0</v>
      </c>
      <c r="CB282">
        <f>SUMIFS('Grid GenerationQueue'!AP$5:AP$467,'Grid GenerationQueue'!$AX$5:$AX$467,$B282,'Grid GenerationQueue'!$AY$5:$AY$467,$C282,'Grid GenerationQueue'!$BF$5:$BF$467,"&lt;&gt;"&amp;"",'Grid GenerationQueue'!$BB$5:$BB$467,"&lt;"&amp;$BE$3)</f>
        <v>0</v>
      </c>
      <c r="CD282">
        <f>SUMIFS('Grid GenerationQueue'!AE$5:AE$467,'Grid GenerationQueue'!$AX$5:$AX$467,$B282,'Grid GenerationQueue'!$AY$5:$AY$467,$C282,'Grid GenerationQueue'!$BB$5:$BB$467,"&lt;"&amp;$BE$3)</f>
        <v>0</v>
      </c>
      <c r="CE282">
        <f>SUMIFS('Grid GenerationQueue'!AF$5:AF$467,'Grid GenerationQueue'!$AX$5:$AX$467,$B282,'Grid GenerationQueue'!$AY$5:$AY$467,$C282,'Grid GenerationQueue'!$BB$5:$BB$467,"&lt;"&amp;$BE$3)</f>
        <v>0</v>
      </c>
      <c r="CF282">
        <f>SUMIFS('Grid GenerationQueue'!AG$5:AG$467,'Grid GenerationQueue'!$AX$5:$AX$467,$B282,'Grid GenerationQueue'!$AY$5:$AY$467,$C282,'Grid GenerationQueue'!$BB$5:$BB$467,"&lt;"&amp;$BE$3)</f>
        <v>0</v>
      </c>
      <c r="CG282">
        <f>SUMIFS('Grid GenerationQueue'!AH$5:AH$467,'Grid GenerationQueue'!$AX$5:$AX$467,$B282,'Grid GenerationQueue'!$AY$5:$AY$467,$C282,'Grid GenerationQueue'!$BB$5:$BB$467,"&lt;"&amp;$BE$3)</f>
        <v>0</v>
      </c>
      <c r="CH282">
        <f>SUMIFS('Grid GenerationQueue'!AI$5:AI$467,'Grid GenerationQueue'!$AX$5:$AX$467,$B282,'Grid GenerationQueue'!$AY$5:$AY$467,$C282,'Grid GenerationQueue'!$BB$5:$BB$467,"&lt;"&amp;$BE$3)</f>
        <v>0</v>
      </c>
      <c r="CI282">
        <f>SUMIFS('Grid GenerationQueue'!AJ$5:AJ$467,'Grid GenerationQueue'!$AX$5:$AX$467,$B282,'Grid GenerationQueue'!$AY$5:$AY$467,$C282,'Grid GenerationQueue'!$BB$5:$BB$467,"&lt;"&amp;$BE$3)</f>
        <v>0</v>
      </c>
      <c r="CJ282">
        <f>SUMIFS('Grid GenerationQueue'!AK$5:AK$467,'Grid GenerationQueue'!$AX$5:$AX$467,$B282,'Grid GenerationQueue'!$AY$5:$AY$467,$C282,'Grid GenerationQueue'!$BB$5:$BB$467,"&lt;"&amp;$BE$3)</f>
        <v>0</v>
      </c>
      <c r="CK282">
        <f>SUMIFS('Grid GenerationQueue'!AL$5:AL$467,'Grid GenerationQueue'!$AX$5:$AX$467,$B282,'Grid GenerationQueue'!$AY$5:$AY$467,$C282,'Grid GenerationQueue'!$BB$5:$BB$467,"&lt;"&amp;$BE$3)</f>
        <v>0</v>
      </c>
      <c r="CL282">
        <f>SUMIFS('Grid GenerationQueue'!AM$5:AM$467,'Grid GenerationQueue'!$AX$5:$AX$467,$B282,'Grid GenerationQueue'!$AY$5:$AY$467,$C282,'Grid GenerationQueue'!$BB$5:$BB$467,"&lt;"&amp;$BE$3)</f>
        <v>0</v>
      </c>
      <c r="CM282">
        <f>SUMIFS('Grid GenerationQueue'!AN$5:AN$467,'Grid GenerationQueue'!$AX$5:$AX$467,$B282,'Grid GenerationQueue'!$AY$5:$AY$467,$C282,'Grid GenerationQueue'!$BB$5:$BB$467,"&lt;"&amp;$BE$3)</f>
        <v>0</v>
      </c>
      <c r="CN282">
        <f>SUMIFS('Grid GenerationQueue'!AO$5:AO$467,'Grid GenerationQueue'!$AX$5:$AX$467,$B282,'Grid GenerationQueue'!$AY$5:$AY$467,$C282,'Grid GenerationQueue'!$BB$5:$BB$467,"&lt;"&amp;$BE$3)</f>
        <v>0</v>
      </c>
      <c r="CO282">
        <f>SUMIFS('Grid GenerationQueue'!AP$5:AP$467,'Grid GenerationQueue'!$AX$5:$AX$467,$B282,'Grid GenerationQueue'!$AY$5:$AY$467,$C282,'Grid GenerationQueue'!$BB$5:$BB$467,"&lt;"&amp;$BE$3)</f>
        <v>0</v>
      </c>
    </row>
    <row r="283" spans="1:93" x14ac:dyDescent="0.35">
      <c r="A283" t="s">
        <v>4659</v>
      </c>
      <c r="B283" t="s">
        <v>4475</v>
      </c>
      <c r="C283">
        <v>500</v>
      </c>
      <c r="D283">
        <f>SUMIFS('Grid GenerationQueue'!AE$5:AE$467,'Grid GenerationQueue'!$AX$5:$AX$467,$B283,'Grid GenerationQueue'!$AY$5:$AY$467,$C283,'Grid GenerationQueue'!$BI$5:$BI$467,"&lt;4")</f>
        <v>820</v>
      </c>
      <c r="E283">
        <f>SUMIFS('Grid GenerationQueue'!AF$5:AF$467,'Grid GenerationQueue'!$AX$5:$AX$467,$B283,'Grid GenerationQueue'!$AY$5:$AY$467,$C283,'Grid GenerationQueue'!$BI$5:$BI$467,"&lt;4")</f>
        <v>820</v>
      </c>
      <c r="F283">
        <f>SUMIFS('Grid GenerationQueue'!AG$5:AG$467,'Grid GenerationQueue'!$AX$5:$AX$467,$B283,'Grid GenerationQueue'!$AY$5:$AY$467,$C283,'Grid GenerationQueue'!$BI$5:$BI$467,"&lt;4")</f>
        <v>0</v>
      </c>
      <c r="G283">
        <f>SUMIFS('Grid GenerationQueue'!AH$5:AH$467,'Grid GenerationQueue'!$AX$5:$AX$467,$B283,'Grid GenerationQueue'!$AY$5:$AY$467,$C283,'Grid GenerationQueue'!$BI$5:$BI$467,"&lt;4")</f>
        <v>0</v>
      </c>
      <c r="H283">
        <f>SUMIFS('Grid GenerationQueue'!AI$5:AI$467,'Grid GenerationQueue'!$AX$5:$AX$467,$B283,'Grid GenerationQueue'!$AY$5:$AY$467,$C283,'Grid GenerationQueue'!$BI$5:$BI$467,"&lt;4")</f>
        <v>820</v>
      </c>
      <c r="I283">
        <f>SUMIFS('Grid GenerationQueue'!AJ$5:AJ$467,'Grid GenerationQueue'!$AX$5:$AX$467,$B283,'Grid GenerationQueue'!$AY$5:$AY$467,$C283,'Grid GenerationQueue'!$BI$5:$BI$467,"&lt;4")</f>
        <v>0</v>
      </c>
      <c r="J283">
        <f>SUMIFS('Grid GenerationQueue'!AK$5:AK$467,'Grid GenerationQueue'!$AX$5:$AX$467,$B283,'Grid GenerationQueue'!$AY$5:$AY$467,$C283,'Grid GenerationQueue'!$BI$5:$BI$467,"&lt;4")</f>
        <v>0</v>
      </c>
      <c r="K283">
        <f>SUMIFS('Grid GenerationQueue'!AL$5:AL$467,'Grid GenerationQueue'!$AX$5:$AX$467,$B283,'Grid GenerationQueue'!$AY$5:$AY$467,$C283,'Grid GenerationQueue'!$BI$5:$BI$467,"&lt;4")</f>
        <v>0</v>
      </c>
      <c r="L283">
        <f>SUMIFS('Grid GenerationQueue'!AM$5:AM$467,'Grid GenerationQueue'!$AX$5:$AX$467,$B283,'Grid GenerationQueue'!$AY$5:$AY$467,$C283,'Grid GenerationQueue'!$BI$5:$BI$467,"&lt;4")</f>
        <v>0</v>
      </c>
      <c r="M283">
        <f>SUMIFS('Grid GenerationQueue'!AN$5:AN$467,'Grid GenerationQueue'!$AX$5:$AX$467,$B283,'Grid GenerationQueue'!$AY$5:$AY$467,$C283,'Grid GenerationQueue'!$BI$5:$BI$467,"&lt;4")</f>
        <v>0</v>
      </c>
      <c r="N283">
        <f>SUMIFS('Grid GenerationQueue'!AO$5:AO$467,'Grid GenerationQueue'!$AX$5:$AX$467,$B283,'Grid GenerationQueue'!$AY$5:$AY$467,$C283,'Grid GenerationQueue'!$BI$5:$BI$467,"&lt;4")</f>
        <v>0</v>
      </c>
      <c r="O283">
        <f>SUMIFS('Grid GenerationQueue'!AP$5:AP$467,'Grid GenerationQueue'!$AX$5:$AX$467,$B283,'Grid GenerationQueue'!$AY$5:$AY$467,$C283,'Grid GenerationQueue'!$BI$5:$BI$467,"&lt;4")</f>
        <v>0</v>
      </c>
      <c r="Q283">
        <f>SUMIFS('Grid GenerationQueue'!AE$5:AE$467,'Grid GenerationQueue'!$AX$5:$AX$467,$B283,'Grid GenerationQueue'!$AY$5:$AY$467,$C283,'Grid GenerationQueue'!$BH$5:$BH$467,"Executed")</f>
        <v>0</v>
      </c>
      <c r="R283">
        <f>SUMIFS('Grid GenerationQueue'!AF$5:AF$467,'Grid GenerationQueue'!$AX$5:$AX$467,$B283,'Grid GenerationQueue'!$AY$5:$AY$467,$C283,'Grid GenerationQueue'!$BH$5:$BH$467,"Executed")</f>
        <v>0</v>
      </c>
      <c r="S283">
        <f>SUMIFS('Grid GenerationQueue'!AG$5:AG$467,'Grid GenerationQueue'!$AX$5:$AX$467,$B283,'Grid GenerationQueue'!$AY$5:$AY$467,$C283,'Grid GenerationQueue'!$BH$5:$BH$467,"Executed")</f>
        <v>0</v>
      </c>
      <c r="T283">
        <f>SUMIFS('Grid GenerationQueue'!AH$5:AH$467,'Grid GenerationQueue'!$AX$5:$AX$467,$B283,'Grid GenerationQueue'!$AY$5:$AY$467,$C283,'Grid GenerationQueue'!$BH$5:$BH$467,"Executed")</f>
        <v>0</v>
      </c>
      <c r="U283">
        <f>SUMIFS('Grid GenerationQueue'!AI$5:AI$467,'Grid GenerationQueue'!$AX$5:$AX$467,$B283,'Grid GenerationQueue'!$AY$5:$AY$467,$C283,'Grid GenerationQueue'!$BH$5:$BH$467,"Executed")</f>
        <v>0</v>
      </c>
      <c r="V283">
        <f>SUMIFS('Grid GenerationQueue'!AJ$5:AJ$467,'Grid GenerationQueue'!$AX$5:$AX$467,$B283,'Grid GenerationQueue'!$AY$5:$AY$467,$C283,'Grid GenerationQueue'!$BH$5:$BH$467,"Executed")</f>
        <v>0</v>
      </c>
      <c r="W283">
        <f>SUMIFS('Grid GenerationQueue'!AK$5:AK$467,'Grid GenerationQueue'!$AX$5:$AX$467,$B283,'Grid GenerationQueue'!$AY$5:$AY$467,$C283,'Grid GenerationQueue'!$BH$5:$BH$467,"Executed")</f>
        <v>0</v>
      </c>
      <c r="X283">
        <f>SUMIFS('Grid GenerationQueue'!AL$5:AL$467,'Grid GenerationQueue'!$AX$5:$AX$467,$B283,'Grid GenerationQueue'!$AY$5:$AY$467,$C283,'Grid GenerationQueue'!$BH$5:$BH$467,"Executed")</f>
        <v>0</v>
      </c>
      <c r="Y283">
        <f>SUMIFS('Grid GenerationQueue'!AM$5:AM$467,'Grid GenerationQueue'!$AX$5:$AX$467,$B283,'Grid GenerationQueue'!$AY$5:$AY$467,$C283,'Grid GenerationQueue'!$BH$5:$BH$467,"Executed")</f>
        <v>0</v>
      </c>
      <c r="Z283">
        <f>SUMIFS('Grid GenerationQueue'!AN$5:AN$467,'Grid GenerationQueue'!$AX$5:$AX$467,$B283,'Grid GenerationQueue'!$AY$5:$AY$467,$C283,'Grid GenerationQueue'!$BH$5:$BH$467,"Executed")</f>
        <v>0</v>
      </c>
      <c r="AA283">
        <f>SUMIFS('Grid GenerationQueue'!AO$5:AO$467,'Grid GenerationQueue'!$AX$5:$AX$467,$B283,'Grid GenerationQueue'!$AY$5:$AY$467,$C283,'Grid GenerationQueue'!$BH$5:$BH$467,"Executed")</f>
        <v>0</v>
      </c>
      <c r="AB283">
        <f>SUMIFS('Grid GenerationQueue'!AP$5:AP$467,'Grid GenerationQueue'!$AX$5:$AX$467,$B283,'Grid GenerationQueue'!$AY$5:$AY$467,$C283,'Grid GenerationQueue'!$BH$5:$BH$467,"Executed")</f>
        <v>0</v>
      </c>
      <c r="AD283">
        <f>SUMIFS('Grid GenerationQueue'!AE$5:AE$467,'Grid GenerationQueue'!$AX$5:$AX$467,$B283,'Grid GenerationQueue'!$AY$5:$AY$467,$C283,'Grid GenerationQueue'!$BF$5:$BF$467,"&lt;&gt;"&amp;"")</f>
        <v>1520</v>
      </c>
      <c r="AE283">
        <f>SUMIFS('Grid GenerationQueue'!AF$5:AF$467,'Grid GenerationQueue'!$AX$5:$AX$467,$B283,'Grid GenerationQueue'!$AY$5:$AY$467,$C283,'Grid GenerationQueue'!$BF$5:$BF$467,"&lt;&gt;"&amp;"")</f>
        <v>1520</v>
      </c>
      <c r="AF283">
        <f>SUMIFS('Grid GenerationQueue'!AG$5:AG$467,'Grid GenerationQueue'!$AX$5:$AX$467,$B283,'Grid GenerationQueue'!$AY$5:$AY$467,$C283,'Grid GenerationQueue'!$BF$5:$BF$467,"&lt;&gt;"&amp;"")</f>
        <v>0</v>
      </c>
      <c r="AG283">
        <f>SUMIFS('Grid GenerationQueue'!AH$5:AH$467,'Grid GenerationQueue'!$AX$5:$AX$467,$B283,'Grid GenerationQueue'!$AY$5:$AY$467,$C283,'Grid GenerationQueue'!$BF$5:$BF$467,"&lt;&gt;"&amp;"")</f>
        <v>0</v>
      </c>
      <c r="AH283">
        <f>SUMIFS('Grid GenerationQueue'!AI$5:AI$467,'Grid GenerationQueue'!$AX$5:$AX$467,$B283,'Grid GenerationQueue'!$AY$5:$AY$467,$C283,'Grid GenerationQueue'!$BF$5:$BF$467,"&lt;&gt;"&amp;"")</f>
        <v>1520</v>
      </c>
      <c r="AI283">
        <f>SUMIFS('Grid GenerationQueue'!AJ$5:AJ$467,'Grid GenerationQueue'!$AX$5:$AX$467,$B283,'Grid GenerationQueue'!$AY$5:$AY$467,$C283,'Grid GenerationQueue'!$BF$5:$BF$467,"&lt;&gt;"&amp;"")</f>
        <v>0</v>
      </c>
      <c r="AJ283">
        <f>SUMIFS('Grid GenerationQueue'!AK$5:AK$467,'Grid GenerationQueue'!$AX$5:$AX$467,$B283,'Grid GenerationQueue'!$AY$5:$AY$467,$C283,'Grid GenerationQueue'!$BF$5:$BF$467,"&lt;&gt;"&amp;"")</f>
        <v>0</v>
      </c>
      <c r="AK283">
        <f>SUMIFS('Grid GenerationQueue'!AL$5:AL$467,'Grid GenerationQueue'!$AX$5:$AX$467,$B283,'Grid GenerationQueue'!$AY$5:$AY$467,$C283,'Grid GenerationQueue'!$BF$5:$BF$467,"&lt;&gt;"&amp;"")</f>
        <v>0</v>
      </c>
      <c r="AL283">
        <f>SUMIFS('Grid GenerationQueue'!AM$5:AM$467,'Grid GenerationQueue'!$AX$5:$AX$467,$B283,'Grid GenerationQueue'!$AY$5:$AY$467,$C283,'Grid GenerationQueue'!$BF$5:$BF$467,"&lt;&gt;"&amp;"")</f>
        <v>0</v>
      </c>
      <c r="AM283">
        <f>SUMIFS('Grid GenerationQueue'!AN$5:AN$467,'Grid GenerationQueue'!$AX$5:$AX$467,$B283,'Grid GenerationQueue'!$AY$5:$AY$467,$C283,'Grid GenerationQueue'!$BF$5:$BF$467,"&lt;&gt;"&amp;"")</f>
        <v>0</v>
      </c>
      <c r="AN283">
        <f>SUMIFS('Grid GenerationQueue'!AO$5:AO$467,'Grid GenerationQueue'!$AX$5:$AX$467,$B283,'Grid GenerationQueue'!$AY$5:$AY$467,$C283,'Grid GenerationQueue'!$BF$5:$BF$467,"&lt;&gt;"&amp;"")</f>
        <v>0</v>
      </c>
      <c r="AO283">
        <f>SUMIFS('Grid GenerationQueue'!AP$5:AP$467,'Grid GenerationQueue'!$AX$5:$AX$467,$B283,'Grid GenerationQueue'!$AY$5:$AY$467,$C283,'Grid GenerationQueue'!$BF$5:$BF$467,"&lt;&gt;"&amp;"")</f>
        <v>0</v>
      </c>
      <c r="AQ283">
        <f>SUMIFS('Grid GenerationQueue'!AE$5:AE$467,'Grid GenerationQueue'!$AX$5:$AX$467,$B283,'Grid GenerationQueue'!$AY$5:$AY$467,$C283)</f>
        <v>1770</v>
      </c>
      <c r="AR283">
        <f>SUMIFS('Grid GenerationQueue'!AF$5:AF$467,'Grid GenerationQueue'!$AX$5:$AX$467,$B283,'Grid GenerationQueue'!$AY$5:$AY$467,$C283)</f>
        <v>1520</v>
      </c>
      <c r="AS283">
        <f>SUMIFS('Grid GenerationQueue'!AG$5:AG$467,'Grid GenerationQueue'!$AX$5:$AX$467,$B283,'Grid GenerationQueue'!$AY$5:$AY$467,$C283)</f>
        <v>0</v>
      </c>
      <c r="AT283">
        <f>SUMIFS('Grid GenerationQueue'!AH$5:AH$467,'Grid GenerationQueue'!$AX$5:$AX$467,$B283,'Grid GenerationQueue'!$AY$5:$AY$467,$C283)</f>
        <v>0</v>
      </c>
      <c r="AU283">
        <f>SUMIFS('Grid GenerationQueue'!AI$5:AI$467,'Grid GenerationQueue'!$AX$5:$AX$467,$B283,'Grid GenerationQueue'!$AY$5:$AY$467,$C283)</f>
        <v>1770</v>
      </c>
      <c r="AV283">
        <f>SUMIFS('Grid GenerationQueue'!AJ$5:AJ$467,'Grid GenerationQueue'!$AX$5:$AX$467,$B283,'Grid GenerationQueue'!$AY$5:$AY$467,$C283)</f>
        <v>0</v>
      </c>
      <c r="AW283">
        <f>SUMIFS('Grid GenerationQueue'!AK$5:AK$467,'Grid GenerationQueue'!$AX$5:$AX$467,$B283,'Grid GenerationQueue'!$AY$5:$AY$467,$C283)</f>
        <v>0</v>
      </c>
      <c r="AX283">
        <f>SUMIFS('Grid GenerationQueue'!AL$5:AL$467,'Grid GenerationQueue'!$AX$5:$AX$467,$B283,'Grid GenerationQueue'!$AY$5:$AY$467,$C283)</f>
        <v>0</v>
      </c>
      <c r="AY283">
        <f>SUMIFS('Grid GenerationQueue'!AM$5:AM$467,'Grid GenerationQueue'!$AX$5:$AX$467,$B283,'Grid GenerationQueue'!$AY$5:$AY$467,$C283)</f>
        <v>0</v>
      </c>
      <c r="AZ283">
        <f>SUMIFS('Grid GenerationQueue'!AN$5:AN$467,'Grid GenerationQueue'!$AX$5:$AX$467,$B283,'Grid GenerationQueue'!$AY$5:$AY$467,$C283)</f>
        <v>0</v>
      </c>
      <c r="BA283">
        <f>SUMIFS('Grid GenerationQueue'!AO$5:AO$467,'Grid GenerationQueue'!$AX$5:$AX$467,$B283,'Grid GenerationQueue'!$AY$5:$AY$467,$C283)</f>
        <v>0</v>
      </c>
      <c r="BB283">
        <f>SUMIFS('Grid GenerationQueue'!AP$5:AP$467,'Grid GenerationQueue'!$AX$5:$AX$467,$B283,'Grid GenerationQueue'!$AY$5:$AY$467,$C283)</f>
        <v>0</v>
      </c>
      <c r="BD283">
        <f>SUMIFS('Grid GenerationQueue'!AE$5:AE$467,'Grid GenerationQueue'!$AX$5:$AX$467,$B283,'Grid GenerationQueue'!$AY$5:$AY$467,$C283,'Grid GenerationQueue'!$BH$5:$BH$467,"Executed",'Grid GenerationQueue'!$BB$5:$BB$467,"&lt;"&amp;$BE$3)</f>
        <v>0</v>
      </c>
      <c r="BE283">
        <f>SUMIFS('Grid GenerationQueue'!AF$5:AF$467,'Grid GenerationQueue'!$AX$5:$AX$467,$B283,'Grid GenerationQueue'!$AY$5:$AY$467,$C283,'Grid GenerationQueue'!$BH$5:$BH$467,"Executed",'Grid GenerationQueue'!$BB$5:$BB$467,"&lt;"&amp;$BE$3)</f>
        <v>0</v>
      </c>
      <c r="BF283">
        <f>SUMIFS('Grid GenerationQueue'!AG$5:AG$467,'Grid GenerationQueue'!$AX$5:$AX$467,$B283,'Grid GenerationQueue'!$AY$5:$AY$467,$C283,'Grid GenerationQueue'!$BH$5:$BH$467,"Executed",'Grid GenerationQueue'!$BB$5:$BB$467,"&lt;"&amp;$BE$3)</f>
        <v>0</v>
      </c>
      <c r="BG283">
        <f>SUMIFS('Grid GenerationQueue'!AH$5:AH$467,'Grid GenerationQueue'!$AX$5:$AX$467,$B283,'Grid GenerationQueue'!$AY$5:$AY$467,$C283,'Grid GenerationQueue'!$BH$5:$BH$467,"Executed",'Grid GenerationQueue'!$BB$5:$BB$467,"&lt;"&amp;$BE$3)</f>
        <v>0</v>
      </c>
      <c r="BH283">
        <f>SUMIFS('Grid GenerationQueue'!AI$5:AI$467,'Grid GenerationQueue'!$AX$5:$AX$467,$B283,'Grid GenerationQueue'!$AY$5:$AY$467,$C283,'Grid GenerationQueue'!$BH$5:$BH$467,"Executed",'Grid GenerationQueue'!$BB$5:$BB$467,"&lt;"&amp;$BE$3)</f>
        <v>0</v>
      </c>
      <c r="BI283">
        <f>SUMIFS('Grid GenerationQueue'!AJ$5:AJ$467,'Grid GenerationQueue'!$AX$5:$AX$467,$B283,'Grid GenerationQueue'!$AY$5:$AY$467,$C283,'Grid GenerationQueue'!$BH$5:$BH$467,"Executed",'Grid GenerationQueue'!$BB$5:$BB$467,"&lt;"&amp;$BE$3)</f>
        <v>0</v>
      </c>
      <c r="BJ283">
        <f>SUMIFS('Grid GenerationQueue'!AK$5:AK$467,'Grid GenerationQueue'!$AX$5:$AX$467,$B283,'Grid GenerationQueue'!$AY$5:$AY$467,$C283,'Grid GenerationQueue'!$BH$5:$BH$467,"Executed",'Grid GenerationQueue'!$BB$5:$BB$467,"&lt;"&amp;$BE$3)</f>
        <v>0</v>
      </c>
      <c r="BK283">
        <f>SUMIFS('Grid GenerationQueue'!AL$5:AL$467,'Grid GenerationQueue'!$AX$5:$AX$467,$B283,'Grid GenerationQueue'!$AY$5:$AY$467,$C283,'Grid GenerationQueue'!$BH$5:$BH$467,"Executed",'Grid GenerationQueue'!$BB$5:$BB$467,"&lt;"&amp;$BE$3)</f>
        <v>0</v>
      </c>
      <c r="BL283">
        <f>SUMIFS('Grid GenerationQueue'!AM$5:AM$467,'Grid GenerationQueue'!$AX$5:$AX$467,$B283,'Grid GenerationQueue'!$AY$5:$AY$467,$C283,'Grid GenerationQueue'!$BH$5:$BH$467,"Executed",'Grid GenerationQueue'!$BB$5:$BB$467,"&lt;"&amp;$BE$3)</f>
        <v>0</v>
      </c>
      <c r="BM283">
        <f>SUMIFS('Grid GenerationQueue'!AN$5:AN$467,'Grid GenerationQueue'!$AX$5:$AX$467,$B283,'Grid GenerationQueue'!$AY$5:$AY$467,$C283,'Grid GenerationQueue'!$BH$5:$BH$467,"Executed",'Grid GenerationQueue'!$BB$5:$BB$467,"&lt;"&amp;$BE$3)</f>
        <v>0</v>
      </c>
      <c r="BN283">
        <f>SUMIFS('Grid GenerationQueue'!AO$5:AO$467,'Grid GenerationQueue'!$AX$5:$AX$467,$B283,'Grid GenerationQueue'!$AY$5:$AY$467,$C283,'Grid GenerationQueue'!$BH$5:$BH$467,"Executed",'Grid GenerationQueue'!$BB$5:$BB$467,"&lt;"&amp;$BE$3)</f>
        <v>0</v>
      </c>
      <c r="BO283">
        <f>SUMIFS('Grid GenerationQueue'!AP$5:AP$467,'Grid GenerationQueue'!$AX$5:$AX$467,$B283,'Grid GenerationQueue'!$AY$5:$AY$467,$C283,'Grid GenerationQueue'!$BH$5:$BH$467,"Executed",'Grid GenerationQueue'!$BB$5:$BB$467,"&lt;"&amp;$BE$3)</f>
        <v>0</v>
      </c>
      <c r="BQ283">
        <f>SUMIFS('Grid GenerationQueue'!AE$5:AE$467,'Grid GenerationQueue'!$AX$5:$AX$467,$B283,'Grid GenerationQueue'!$AY$5:$AY$467,$C283,'Grid GenerationQueue'!$BF$5:$BF$467,"&lt;&gt;"&amp;"",'Grid GenerationQueue'!$BB$5:$BB$467,"&lt;"&amp;$BE$3)</f>
        <v>1520</v>
      </c>
      <c r="BR283">
        <f>SUMIFS('Grid GenerationQueue'!AF$5:AF$467,'Grid GenerationQueue'!$AX$5:$AX$467,$B283,'Grid GenerationQueue'!$AY$5:$AY$467,$C283,'Grid GenerationQueue'!$BF$5:$BF$467,"&lt;&gt;"&amp;"",'Grid GenerationQueue'!$BB$5:$BB$467,"&lt;"&amp;$BE$3)</f>
        <v>1520</v>
      </c>
      <c r="BS283">
        <f>SUMIFS('Grid GenerationQueue'!AG$5:AG$467,'Grid GenerationQueue'!$AX$5:$AX$467,$B283,'Grid GenerationQueue'!$AY$5:$AY$467,$C283,'Grid GenerationQueue'!$BF$5:$BF$467,"&lt;&gt;"&amp;"",'Grid GenerationQueue'!$BB$5:$BB$467,"&lt;"&amp;$BE$3)</f>
        <v>0</v>
      </c>
      <c r="BT283">
        <f>SUMIFS('Grid GenerationQueue'!AH$5:AH$467,'Grid GenerationQueue'!$AX$5:$AX$467,$B283,'Grid GenerationQueue'!$AY$5:$AY$467,$C283,'Grid GenerationQueue'!$BF$5:$BF$467,"&lt;&gt;"&amp;"",'Grid GenerationQueue'!$BB$5:$BB$467,"&lt;"&amp;$BE$3)</f>
        <v>0</v>
      </c>
      <c r="BU283">
        <f>SUMIFS('Grid GenerationQueue'!AI$5:AI$467,'Grid GenerationQueue'!$AX$5:$AX$467,$B283,'Grid GenerationQueue'!$AY$5:$AY$467,$C283,'Grid GenerationQueue'!$BF$5:$BF$467,"&lt;&gt;"&amp;"",'Grid GenerationQueue'!$BB$5:$BB$467,"&lt;"&amp;$BE$3)</f>
        <v>1520</v>
      </c>
      <c r="BV283">
        <f>SUMIFS('Grid GenerationQueue'!AJ$5:AJ$467,'Grid GenerationQueue'!$AX$5:$AX$467,$B283,'Grid GenerationQueue'!$AY$5:$AY$467,$C283,'Grid GenerationQueue'!$BF$5:$BF$467,"&lt;&gt;"&amp;"",'Grid GenerationQueue'!$BB$5:$BB$467,"&lt;"&amp;$BE$3)</f>
        <v>0</v>
      </c>
      <c r="BW283">
        <f>SUMIFS('Grid GenerationQueue'!AK$5:AK$467,'Grid GenerationQueue'!$AX$5:$AX$467,$B283,'Grid GenerationQueue'!$AY$5:$AY$467,$C283,'Grid GenerationQueue'!$BF$5:$BF$467,"&lt;&gt;"&amp;"",'Grid GenerationQueue'!$BB$5:$BB$467,"&lt;"&amp;$BE$3)</f>
        <v>0</v>
      </c>
      <c r="BX283">
        <f>SUMIFS('Grid GenerationQueue'!AL$5:AL$467,'Grid GenerationQueue'!$AX$5:$AX$467,$B283,'Grid GenerationQueue'!$AY$5:$AY$467,$C283,'Grid GenerationQueue'!$BF$5:$BF$467,"&lt;&gt;"&amp;"",'Grid GenerationQueue'!$BB$5:$BB$467,"&lt;"&amp;$BE$3)</f>
        <v>0</v>
      </c>
      <c r="BY283">
        <f>SUMIFS('Grid GenerationQueue'!AM$5:AM$467,'Grid GenerationQueue'!$AX$5:$AX$467,$B283,'Grid GenerationQueue'!$AY$5:$AY$467,$C283,'Grid GenerationQueue'!$BF$5:$BF$467,"&lt;&gt;"&amp;"",'Grid GenerationQueue'!$BB$5:$BB$467,"&lt;"&amp;$BE$3)</f>
        <v>0</v>
      </c>
      <c r="BZ283">
        <f>SUMIFS('Grid GenerationQueue'!AN$5:AN$467,'Grid GenerationQueue'!$AX$5:$AX$467,$B283,'Grid GenerationQueue'!$AY$5:$AY$467,$C283,'Grid GenerationQueue'!$BF$5:$BF$467,"&lt;&gt;"&amp;"",'Grid GenerationQueue'!$BB$5:$BB$467,"&lt;"&amp;$BE$3)</f>
        <v>0</v>
      </c>
      <c r="CA283">
        <f>SUMIFS('Grid GenerationQueue'!AO$5:AO$467,'Grid GenerationQueue'!$AX$5:$AX$467,$B283,'Grid GenerationQueue'!$AY$5:$AY$467,$C283,'Grid GenerationQueue'!$BF$5:$BF$467,"&lt;&gt;"&amp;"",'Grid GenerationQueue'!$BB$5:$BB$467,"&lt;"&amp;$BE$3)</f>
        <v>0</v>
      </c>
      <c r="CB283">
        <f>SUMIFS('Grid GenerationQueue'!AP$5:AP$467,'Grid GenerationQueue'!$AX$5:$AX$467,$B283,'Grid GenerationQueue'!$AY$5:$AY$467,$C283,'Grid GenerationQueue'!$BF$5:$BF$467,"&lt;&gt;"&amp;"",'Grid GenerationQueue'!$BB$5:$BB$467,"&lt;"&amp;$BE$3)</f>
        <v>0</v>
      </c>
      <c r="CD283">
        <f>SUMIFS('Grid GenerationQueue'!AE$5:AE$467,'Grid GenerationQueue'!$AX$5:$AX$467,$B283,'Grid GenerationQueue'!$AY$5:$AY$467,$C283,'Grid GenerationQueue'!$BB$5:$BB$467,"&lt;"&amp;$BE$3)</f>
        <v>1520</v>
      </c>
      <c r="CE283">
        <f>SUMIFS('Grid GenerationQueue'!AF$5:AF$467,'Grid GenerationQueue'!$AX$5:$AX$467,$B283,'Grid GenerationQueue'!$AY$5:$AY$467,$C283,'Grid GenerationQueue'!$BB$5:$BB$467,"&lt;"&amp;$BE$3)</f>
        <v>1520</v>
      </c>
      <c r="CF283">
        <f>SUMIFS('Grid GenerationQueue'!AG$5:AG$467,'Grid GenerationQueue'!$AX$5:$AX$467,$B283,'Grid GenerationQueue'!$AY$5:$AY$467,$C283,'Grid GenerationQueue'!$BB$5:$BB$467,"&lt;"&amp;$BE$3)</f>
        <v>0</v>
      </c>
      <c r="CG283">
        <f>SUMIFS('Grid GenerationQueue'!AH$5:AH$467,'Grid GenerationQueue'!$AX$5:$AX$467,$B283,'Grid GenerationQueue'!$AY$5:$AY$467,$C283,'Grid GenerationQueue'!$BB$5:$BB$467,"&lt;"&amp;$BE$3)</f>
        <v>0</v>
      </c>
      <c r="CH283">
        <f>SUMIFS('Grid GenerationQueue'!AI$5:AI$467,'Grid GenerationQueue'!$AX$5:$AX$467,$B283,'Grid GenerationQueue'!$AY$5:$AY$467,$C283,'Grid GenerationQueue'!$BB$5:$BB$467,"&lt;"&amp;$BE$3)</f>
        <v>1520</v>
      </c>
      <c r="CI283">
        <f>SUMIFS('Grid GenerationQueue'!AJ$5:AJ$467,'Grid GenerationQueue'!$AX$5:$AX$467,$B283,'Grid GenerationQueue'!$AY$5:$AY$467,$C283,'Grid GenerationQueue'!$BB$5:$BB$467,"&lt;"&amp;$BE$3)</f>
        <v>0</v>
      </c>
      <c r="CJ283">
        <f>SUMIFS('Grid GenerationQueue'!AK$5:AK$467,'Grid GenerationQueue'!$AX$5:$AX$467,$B283,'Grid GenerationQueue'!$AY$5:$AY$467,$C283,'Grid GenerationQueue'!$BB$5:$BB$467,"&lt;"&amp;$BE$3)</f>
        <v>0</v>
      </c>
      <c r="CK283">
        <f>SUMIFS('Grid GenerationQueue'!AL$5:AL$467,'Grid GenerationQueue'!$AX$5:$AX$467,$B283,'Grid GenerationQueue'!$AY$5:$AY$467,$C283,'Grid GenerationQueue'!$BB$5:$BB$467,"&lt;"&amp;$BE$3)</f>
        <v>0</v>
      </c>
      <c r="CL283">
        <f>SUMIFS('Grid GenerationQueue'!AM$5:AM$467,'Grid GenerationQueue'!$AX$5:$AX$467,$B283,'Grid GenerationQueue'!$AY$5:$AY$467,$C283,'Grid GenerationQueue'!$BB$5:$BB$467,"&lt;"&amp;$BE$3)</f>
        <v>0</v>
      </c>
      <c r="CM283">
        <f>SUMIFS('Grid GenerationQueue'!AN$5:AN$467,'Grid GenerationQueue'!$AX$5:$AX$467,$B283,'Grid GenerationQueue'!$AY$5:$AY$467,$C283,'Grid GenerationQueue'!$BB$5:$BB$467,"&lt;"&amp;$BE$3)</f>
        <v>0</v>
      </c>
      <c r="CN283">
        <f>SUMIFS('Grid GenerationQueue'!AO$5:AO$467,'Grid GenerationQueue'!$AX$5:$AX$467,$B283,'Grid GenerationQueue'!$AY$5:$AY$467,$C283,'Grid GenerationQueue'!$BB$5:$BB$467,"&lt;"&amp;$BE$3)</f>
        <v>0</v>
      </c>
      <c r="CO283">
        <f>SUMIFS('Grid GenerationQueue'!AP$5:AP$467,'Grid GenerationQueue'!$AX$5:$AX$467,$B283,'Grid GenerationQueue'!$AY$5:$AY$467,$C283,'Grid GenerationQueue'!$BB$5:$BB$467,"&lt;"&amp;$BE$3)</f>
        <v>0</v>
      </c>
    </row>
    <row r="284" spans="1:93" x14ac:dyDescent="0.35">
      <c r="A284" t="s">
        <v>4653</v>
      </c>
      <c r="B284" t="s">
        <v>4763</v>
      </c>
      <c r="C284">
        <v>115</v>
      </c>
      <c r="D284">
        <f>SUMIFS('Grid GenerationQueue'!AE$5:AE$467,'Grid GenerationQueue'!$AX$5:$AX$467,$B284,'Grid GenerationQueue'!$AY$5:$AY$467,$C284,'Grid GenerationQueue'!$BI$5:$BI$467,"&lt;4")</f>
        <v>0</v>
      </c>
      <c r="E284">
        <f>SUMIFS('Grid GenerationQueue'!AF$5:AF$467,'Grid GenerationQueue'!$AX$5:$AX$467,$B284,'Grid GenerationQueue'!$AY$5:$AY$467,$C284,'Grid GenerationQueue'!$BI$5:$BI$467,"&lt;4")</f>
        <v>0</v>
      </c>
      <c r="F284">
        <f>SUMIFS('Grid GenerationQueue'!AG$5:AG$467,'Grid GenerationQueue'!$AX$5:$AX$467,$B284,'Grid GenerationQueue'!$AY$5:$AY$467,$C284,'Grid GenerationQueue'!$BI$5:$BI$467,"&lt;4")</f>
        <v>0</v>
      </c>
      <c r="G284">
        <f>SUMIFS('Grid GenerationQueue'!AH$5:AH$467,'Grid GenerationQueue'!$AX$5:$AX$467,$B284,'Grid GenerationQueue'!$AY$5:$AY$467,$C284,'Grid GenerationQueue'!$BI$5:$BI$467,"&lt;4")</f>
        <v>0</v>
      </c>
      <c r="H284">
        <f>SUMIFS('Grid GenerationQueue'!AI$5:AI$467,'Grid GenerationQueue'!$AX$5:$AX$467,$B284,'Grid GenerationQueue'!$AY$5:$AY$467,$C284,'Grid GenerationQueue'!$BI$5:$BI$467,"&lt;4")</f>
        <v>0</v>
      </c>
      <c r="I284">
        <f>SUMIFS('Grid GenerationQueue'!AJ$5:AJ$467,'Grid GenerationQueue'!$AX$5:$AX$467,$B284,'Grid GenerationQueue'!$AY$5:$AY$467,$C284,'Grid GenerationQueue'!$BI$5:$BI$467,"&lt;4")</f>
        <v>0</v>
      </c>
      <c r="J284">
        <f>SUMIFS('Grid GenerationQueue'!AK$5:AK$467,'Grid GenerationQueue'!$AX$5:$AX$467,$B284,'Grid GenerationQueue'!$AY$5:$AY$467,$C284,'Grid GenerationQueue'!$BI$5:$BI$467,"&lt;4")</f>
        <v>0</v>
      </c>
      <c r="K284">
        <f>SUMIFS('Grid GenerationQueue'!AL$5:AL$467,'Grid GenerationQueue'!$AX$5:$AX$467,$B284,'Grid GenerationQueue'!$AY$5:$AY$467,$C284,'Grid GenerationQueue'!$BI$5:$BI$467,"&lt;4")</f>
        <v>0</v>
      </c>
      <c r="L284">
        <f>SUMIFS('Grid GenerationQueue'!AM$5:AM$467,'Grid GenerationQueue'!$AX$5:$AX$467,$B284,'Grid GenerationQueue'!$AY$5:$AY$467,$C284,'Grid GenerationQueue'!$BI$5:$BI$467,"&lt;4")</f>
        <v>0</v>
      </c>
      <c r="M284">
        <f>SUMIFS('Grid GenerationQueue'!AN$5:AN$467,'Grid GenerationQueue'!$AX$5:$AX$467,$B284,'Grid GenerationQueue'!$AY$5:$AY$467,$C284,'Grid GenerationQueue'!$BI$5:$BI$467,"&lt;4")</f>
        <v>0</v>
      </c>
      <c r="N284">
        <f>SUMIFS('Grid GenerationQueue'!AO$5:AO$467,'Grid GenerationQueue'!$AX$5:$AX$467,$B284,'Grid GenerationQueue'!$AY$5:$AY$467,$C284,'Grid GenerationQueue'!$BI$5:$BI$467,"&lt;4")</f>
        <v>0</v>
      </c>
      <c r="O284">
        <f>SUMIFS('Grid GenerationQueue'!AP$5:AP$467,'Grid GenerationQueue'!$AX$5:$AX$467,$B284,'Grid GenerationQueue'!$AY$5:$AY$467,$C284,'Grid GenerationQueue'!$BI$5:$BI$467,"&lt;4")</f>
        <v>0</v>
      </c>
      <c r="Q284">
        <f>SUMIFS('Grid GenerationQueue'!AE$5:AE$467,'Grid GenerationQueue'!$AX$5:$AX$467,$B284,'Grid GenerationQueue'!$AY$5:$AY$467,$C284,'Grid GenerationQueue'!$BH$5:$BH$467,"Executed")</f>
        <v>0</v>
      </c>
      <c r="R284">
        <f>SUMIFS('Grid GenerationQueue'!AF$5:AF$467,'Grid GenerationQueue'!$AX$5:$AX$467,$B284,'Grid GenerationQueue'!$AY$5:$AY$467,$C284,'Grid GenerationQueue'!$BH$5:$BH$467,"Executed")</f>
        <v>0</v>
      </c>
      <c r="S284">
        <f>SUMIFS('Grid GenerationQueue'!AG$5:AG$467,'Grid GenerationQueue'!$AX$5:$AX$467,$B284,'Grid GenerationQueue'!$AY$5:$AY$467,$C284,'Grid GenerationQueue'!$BH$5:$BH$467,"Executed")</f>
        <v>0</v>
      </c>
      <c r="T284">
        <f>SUMIFS('Grid GenerationQueue'!AH$5:AH$467,'Grid GenerationQueue'!$AX$5:$AX$467,$B284,'Grid GenerationQueue'!$AY$5:$AY$467,$C284,'Grid GenerationQueue'!$BH$5:$BH$467,"Executed")</f>
        <v>0</v>
      </c>
      <c r="U284">
        <f>SUMIFS('Grid GenerationQueue'!AI$5:AI$467,'Grid GenerationQueue'!$AX$5:$AX$467,$B284,'Grid GenerationQueue'!$AY$5:$AY$467,$C284,'Grid GenerationQueue'!$BH$5:$BH$467,"Executed")</f>
        <v>0</v>
      </c>
      <c r="V284">
        <f>SUMIFS('Grid GenerationQueue'!AJ$5:AJ$467,'Grid GenerationQueue'!$AX$5:$AX$467,$B284,'Grid GenerationQueue'!$AY$5:$AY$467,$C284,'Grid GenerationQueue'!$BH$5:$BH$467,"Executed")</f>
        <v>0</v>
      </c>
      <c r="W284">
        <f>SUMIFS('Grid GenerationQueue'!AK$5:AK$467,'Grid GenerationQueue'!$AX$5:$AX$467,$B284,'Grid GenerationQueue'!$AY$5:$AY$467,$C284,'Grid GenerationQueue'!$BH$5:$BH$467,"Executed")</f>
        <v>0</v>
      </c>
      <c r="X284">
        <f>SUMIFS('Grid GenerationQueue'!AL$5:AL$467,'Grid GenerationQueue'!$AX$5:$AX$467,$B284,'Grid GenerationQueue'!$AY$5:$AY$467,$C284,'Grid GenerationQueue'!$BH$5:$BH$467,"Executed")</f>
        <v>0</v>
      </c>
      <c r="Y284">
        <f>SUMIFS('Grid GenerationQueue'!AM$5:AM$467,'Grid GenerationQueue'!$AX$5:$AX$467,$B284,'Grid GenerationQueue'!$AY$5:$AY$467,$C284,'Grid GenerationQueue'!$BH$5:$BH$467,"Executed")</f>
        <v>0</v>
      </c>
      <c r="Z284">
        <f>SUMIFS('Grid GenerationQueue'!AN$5:AN$467,'Grid GenerationQueue'!$AX$5:$AX$467,$B284,'Grid GenerationQueue'!$AY$5:$AY$467,$C284,'Grid GenerationQueue'!$BH$5:$BH$467,"Executed")</f>
        <v>0</v>
      </c>
      <c r="AA284">
        <f>SUMIFS('Grid GenerationQueue'!AO$5:AO$467,'Grid GenerationQueue'!$AX$5:$AX$467,$B284,'Grid GenerationQueue'!$AY$5:$AY$467,$C284,'Grid GenerationQueue'!$BH$5:$BH$467,"Executed")</f>
        <v>0</v>
      </c>
      <c r="AB284">
        <f>SUMIFS('Grid GenerationQueue'!AP$5:AP$467,'Grid GenerationQueue'!$AX$5:$AX$467,$B284,'Grid GenerationQueue'!$AY$5:$AY$467,$C284,'Grid GenerationQueue'!$BH$5:$BH$467,"Executed")</f>
        <v>0</v>
      </c>
      <c r="AD284">
        <f>SUMIFS('Grid GenerationQueue'!AE$5:AE$467,'Grid GenerationQueue'!$AX$5:$AX$467,$B284,'Grid GenerationQueue'!$AY$5:$AY$467,$C284,'Grid GenerationQueue'!$BF$5:$BF$467,"&lt;&gt;"&amp;"")</f>
        <v>0</v>
      </c>
      <c r="AE284">
        <f>SUMIFS('Grid GenerationQueue'!AF$5:AF$467,'Grid GenerationQueue'!$AX$5:$AX$467,$B284,'Grid GenerationQueue'!$AY$5:$AY$467,$C284,'Grid GenerationQueue'!$BF$5:$BF$467,"&lt;&gt;"&amp;"")</f>
        <v>0</v>
      </c>
      <c r="AF284">
        <f>SUMIFS('Grid GenerationQueue'!AG$5:AG$467,'Grid GenerationQueue'!$AX$5:$AX$467,$B284,'Grid GenerationQueue'!$AY$5:$AY$467,$C284,'Grid GenerationQueue'!$BF$5:$BF$467,"&lt;&gt;"&amp;"")</f>
        <v>0</v>
      </c>
      <c r="AG284">
        <f>SUMIFS('Grid GenerationQueue'!AH$5:AH$467,'Grid GenerationQueue'!$AX$5:$AX$467,$B284,'Grid GenerationQueue'!$AY$5:$AY$467,$C284,'Grid GenerationQueue'!$BF$5:$BF$467,"&lt;&gt;"&amp;"")</f>
        <v>0</v>
      </c>
      <c r="AH284">
        <f>SUMIFS('Grid GenerationQueue'!AI$5:AI$467,'Grid GenerationQueue'!$AX$5:$AX$467,$B284,'Grid GenerationQueue'!$AY$5:$AY$467,$C284,'Grid GenerationQueue'!$BF$5:$BF$467,"&lt;&gt;"&amp;"")</f>
        <v>0</v>
      </c>
      <c r="AI284">
        <f>SUMIFS('Grid GenerationQueue'!AJ$5:AJ$467,'Grid GenerationQueue'!$AX$5:$AX$467,$B284,'Grid GenerationQueue'!$AY$5:$AY$467,$C284,'Grid GenerationQueue'!$BF$5:$BF$467,"&lt;&gt;"&amp;"")</f>
        <v>0</v>
      </c>
      <c r="AJ284">
        <f>SUMIFS('Grid GenerationQueue'!AK$5:AK$467,'Grid GenerationQueue'!$AX$5:$AX$467,$B284,'Grid GenerationQueue'!$AY$5:$AY$467,$C284,'Grid GenerationQueue'!$BF$5:$BF$467,"&lt;&gt;"&amp;"")</f>
        <v>0</v>
      </c>
      <c r="AK284">
        <f>SUMIFS('Grid GenerationQueue'!AL$5:AL$467,'Grid GenerationQueue'!$AX$5:$AX$467,$B284,'Grid GenerationQueue'!$AY$5:$AY$467,$C284,'Grid GenerationQueue'!$BF$5:$BF$467,"&lt;&gt;"&amp;"")</f>
        <v>0</v>
      </c>
      <c r="AL284">
        <f>SUMIFS('Grid GenerationQueue'!AM$5:AM$467,'Grid GenerationQueue'!$AX$5:$AX$467,$B284,'Grid GenerationQueue'!$AY$5:$AY$467,$C284,'Grid GenerationQueue'!$BF$5:$BF$467,"&lt;&gt;"&amp;"")</f>
        <v>0</v>
      </c>
      <c r="AM284">
        <f>SUMIFS('Grid GenerationQueue'!AN$5:AN$467,'Grid GenerationQueue'!$AX$5:$AX$467,$B284,'Grid GenerationQueue'!$AY$5:$AY$467,$C284,'Grid GenerationQueue'!$BF$5:$BF$467,"&lt;&gt;"&amp;"")</f>
        <v>0</v>
      </c>
      <c r="AN284">
        <f>SUMIFS('Grid GenerationQueue'!AO$5:AO$467,'Grid GenerationQueue'!$AX$5:$AX$467,$B284,'Grid GenerationQueue'!$AY$5:$AY$467,$C284,'Grid GenerationQueue'!$BF$5:$BF$467,"&lt;&gt;"&amp;"")</f>
        <v>0</v>
      </c>
      <c r="AO284">
        <f>SUMIFS('Grid GenerationQueue'!AP$5:AP$467,'Grid GenerationQueue'!$AX$5:$AX$467,$B284,'Grid GenerationQueue'!$AY$5:$AY$467,$C284,'Grid GenerationQueue'!$BF$5:$BF$467,"&lt;&gt;"&amp;"")</f>
        <v>0</v>
      </c>
      <c r="AQ284">
        <f>SUMIFS('Grid GenerationQueue'!AE$5:AE$467,'Grid GenerationQueue'!$AX$5:$AX$467,$B284,'Grid GenerationQueue'!$AY$5:$AY$467,$C284)</f>
        <v>0</v>
      </c>
      <c r="AR284">
        <f>SUMIFS('Grid GenerationQueue'!AF$5:AF$467,'Grid GenerationQueue'!$AX$5:$AX$467,$B284,'Grid GenerationQueue'!$AY$5:$AY$467,$C284)</f>
        <v>0</v>
      </c>
      <c r="AS284">
        <f>SUMIFS('Grid GenerationQueue'!AG$5:AG$467,'Grid GenerationQueue'!$AX$5:$AX$467,$B284,'Grid GenerationQueue'!$AY$5:$AY$467,$C284)</f>
        <v>0</v>
      </c>
      <c r="AT284">
        <f>SUMIFS('Grid GenerationQueue'!AH$5:AH$467,'Grid GenerationQueue'!$AX$5:$AX$467,$B284,'Grid GenerationQueue'!$AY$5:$AY$467,$C284)</f>
        <v>0</v>
      </c>
      <c r="AU284">
        <f>SUMIFS('Grid GenerationQueue'!AI$5:AI$467,'Grid GenerationQueue'!$AX$5:$AX$467,$B284,'Grid GenerationQueue'!$AY$5:$AY$467,$C284)</f>
        <v>0</v>
      </c>
      <c r="AV284">
        <f>SUMIFS('Grid GenerationQueue'!AJ$5:AJ$467,'Grid GenerationQueue'!$AX$5:$AX$467,$B284,'Grid GenerationQueue'!$AY$5:$AY$467,$C284)</f>
        <v>0</v>
      </c>
      <c r="AW284">
        <f>SUMIFS('Grid GenerationQueue'!AK$5:AK$467,'Grid GenerationQueue'!$AX$5:$AX$467,$B284,'Grid GenerationQueue'!$AY$5:$AY$467,$C284)</f>
        <v>0</v>
      </c>
      <c r="AX284">
        <f>SUMIFS('Grid GenerationQueue'!AL$5:AL$467,'Grid GenerationQueue'!$AX$5:$AX$467,$B284,'Grid GenerationQueue'!$AY$5:$AY$467,$C284)</f>
        <v>0</v>
      </c>
      <c r="AY284">
        <f>SUMIFS('Grid GenerationQueue'!AM$5:AM$467,'Grid GenerationQueue'!$AX$5:$AX$467,$B284,'Grid GenerationQueue'!$AY$5:$AY$467,$C284)</f>
        <v>0</v>
      </c>
      <c r="AZ284">
        <f>SUMIFS('Grid GenerationQueue'!AN$5:AN$467,'Grid GenerationQueue'!$AX$5:$AX$467,$B284,'Grid GenerationQueue'!$AY$5:$AY$467,$C284)</f>
        <v>0</v>
      </c>
      <c r="BA284">
        <f>SUMIFS('Grid GenerationQueue'!AO$5:AO$467,'Grid GenerationQueue'!$AX$5:$AX$467,$B284,'Grid GenerationQueue'!$AY$5:$AY$467,$C284)</f>
        <v>0</v>
      </c>
      <c r="BB284">
        <f>SUMIFS('Grid GenerationQueue'!AP$5:AP$467,'Grid GenerationQueue'!$AX$5:$AX$467,$B284,'Grid GenerationQueue'!$AY$5:$AY$467,$C284)</f>
        <v>0</v>
      </c>
      <c r="BD284">
        <f>SUMIFS('Grid GenerationQueue'!AE$5:AE$467,'Grid GenerationQueue'!$AX$5:$AX$467,$B284,'Grid GenerationQueue'!$AY$5:$AY$467,$C284,'Grid GenerationQueue'!$BH$5:$BH$467,"Executed",'Grid GenerationQueue'!$BB$5:$BB$467,"&lt;"&amp;$BE$3)</f>
        <v>0</v>
      </c>
      <c r="BE284">
        <f>SUMIFS('Grid GenerationQueue'!AF$5:AF$467,'Grid GenerationQueue'!$AX$5:$AX$467,$B284,'Grid GenerationQueue'!$AY$5:$AY$467,$C284,'Grid GenerationQueue'!$BH$5:$BH$467,"Executed",'Grid GenerationQueue'!$BB$5:$BB$467,"&lt;"&amp;$BE$3)</f>
        <v>0</v>
      </c>
      <c r="BF284">
        <f>SUMIFS('Grid GenerationQueue'!AG$5:AG$467,'Grid GenerationQueue'!$AX$5:$AX$467,$B284,'Grid GenerationQueue'!$AY$5:$AY$467,$C284,'Grid GenerationQueue'!$BH$5:$BH$467,"Executed",'Grid GenerationQueue'!$BB$5:$BB$467,"&lt;"&amp;$BE$3)</f>
        <v>0</v>
      </c>
      <c r="BG284">
        <f>SUMIFS('Grid GenerationQueue'!AH$5:AH$467,'Grid GenerationQueue'!$AX$5:$AX$467,$B284,'Grid GenerationQueue'!$AY$5:$AY$467,$C284,'Grid GenerationQueue'!$BH$5:$BH$467,"Executed",'Grid GenerationQueue'!$BB$5:$BB$467,"&lt;"&amp;$BE$3)</f>
        <v>0</v>
      </c>
      <c r="BH284">
        <f>SUMIFS('Grid GenerationQueue'!AI$5:AI$467,'Grid GenerationQueue'!$AX$5:$AX$467,$B284,'Grid GenerationQueue'!$AY$5:$AY$467,$C284,'Grid GenerationQueue'!$BH$5:$BH$467,"Executed",'Grid GenerationQueue'!$BB$5:$BB$467,"&lt;"&amp;$BE$3)</f>
        <v>0</v>
      </c>
      <c r="BI284">
        <f>SUMIFS('Grid GenerationQueue'!AJ$5:AJ$467,'Grid GenerationQueue'!$AX$5:$AX$467,$B284,'Grid GenerationQueue'!$AY$5:$AY$467,$C284,'Grid GenerationQueue'!$BH$5:$BH$467,"Executed",'Grid GenerationQueue'!$BB$5:$BB$467,"&lt;"&amp;$BE$3)</f>
        <v>0</v>
      </c>
      <c r="BJ284">
        <f>SUMIFS('Grid GenerationQueue'!AK$5:AK$467,'Grid GenerationQueue'!$AX$5:$AX$467,$B284,'Grid GenerationQueue'!$AY$5:$AY$467,$C284,'Grid GenerationQueue'!$BH$5:$BH$467,"Executed",'Grid GenerationQueue'!$BB$5:$BB$467,"&lt;"&amp;$BE$3)</f>
        <v>0</v>
      </c>
      <c r="BK284">
        <f>SUMIFS('Grid GenerationQueue'!AL$5:AL$467,'Grid GenerationQueue'!$AX$5:$AX$467,$B284,'Grid GenerationQueue'!$AY$5:$AY$467,$C284,'Grid GenerationQueue'!$BH$5:$BH$467,"Executed",'Grid GenerationQueue'!$BB$5:$BB$467,"&lt;"&amp;$BE$3)</f>
        <v>0</v>
      </c>
      <c r="BL284">
        <f>SUMIFS('Grid GenerationQueue'!AM$5:AM$467,'Grid GenerationQueue'!$AX$5:$AX$467,$B284,'Grid GenerationQueue'!$AY$5:$AY$467,$C284,'Grid GenerationQueue'!$BH$5:$BH$467,"Executed",'Grid GenerationQueue'!$BB$5:$BB$467,"&lt;"&amp;$BE$3)</f>
        <v>0</v>
      </c>
      <c r="BM284">
        <f>SUMIFS('Grid GenerationQueue'!AN$5:AN$467,'Grid GenerationQueue'!$AX$5:$AX$467,$B284,'Grid GenerationQueue'!$AY$5:$AY$467,$C284,'Grid GenerationQueue'!$BH$5:$BH$467,"Executed",'Grid GenerationQueue'!$BB$5:$BB$467,"&lt;"&amp;$BE$3)</f>
        <v>0</v>
      </c>
      <c r="BN284">
        <f>SUMIFS('Grid GenerationQueue'!AO$5:AO$467,'Grid GenerationQueue'!$AX$5:$AX$467,$B284,'Grid GenerationQueue'!$AY$5:$AY$467,$C284,'Grid GenerationQueue'!$BH$5:$BH$467,"Executed",'Grid GenerationQueue'!$BB$5:$BB$467,"&lt;"&amp;$BE$3)</f>
        <v>0</v>
      </c>
      <c r="BO284">
        <f>SUMIFS('Grid GenerationQueue'!AP$5:AP$467,'Grid GenerationQueue'!$AX$5:$AX$467,$B284,'Grid GenerationQueue'!$AY$5:$AY$467,$C284,'Grid GenerationQueue'!$BH$5:$BH$467,"Executed",'Grid GenerationQueue'!$BB$5:$BB$467,"&lt;"&amp;$BE$3)</f>
        <v>0</v>
      </c>
      <c r="BQ284">
        <f>SUMIFS('Grid GenerationQueue'!AE$5:AE$467,'Grid GenerationQueue'!$AX$5:$AX$467,$B284,'Grid GenerationQueue'!$AY$5:$AY$467,$C284,'Grid GenerationQueue'!$BF$5:$BF$467,"&lt;&gt;"&amp;"",'Grid GenerationQueue'!$BB$5:$BB$467,"&lt;"&amp;$BE$3)</f>
        <v>0</v>
      </c>
      <c r="BR284">
        <f>SUMIFS('Grid GenerationQueue'!AF$5:AF$467,'Grid GenerationQueue'!$AX$5:$AX$467,$B284,'Grid GenerationQueue'!$AY$5:$AY$467,$C284,'Grid GenerationQueue'!$BF$5:$BF$467,"&lt;&gt;"&amp;"",'Grid GenerationQueue'!$BB$5:$BB$467,"&lt;"&amp;$BE$3)</f>
        <v>0</v>
      </c>
      <c r="BS284">
        <f>SUMIFS('Grid GenerationQueue'!AG$5:AG$467,'Grid GenerationQueue'!$AX$5:$AX$467,$B284,'Grid GenerationQueue'!$AY$5:$AY$467,$C284,'Grid GenerationQueue'!$BF$5:$BF$467,"&lt;&gt;"&amp;"",'Grid GenerationQueue'!$BB$5:$BB$467,"&lt;"&amp;$BE$3)</f>
        <v>0</v>
      </c>
      <c r="BT284">
        <f>SUMIFS('Grid GenerationQueue'!AH$5:AH$467,'Grid GenerationQueue'!$AX$5:$AX$467,$B284,'Grid GenerationQueue'!$AY$5:$AY$467,$C284,'Grid GenerationQueue'!$BF$5:$BF$467,"&lt;&gt;"&amp;"",'Grid GenerationQueue'!$BB$5:$BB$467,"&lt;"&amp;$BE$3)</f>
        <v>0</v>
      </c>
      <c r="BU284">
        <f>SUMIFS('Grid GenerationQueue'!AI$5:AI$467,'Grid GenerationQueue'!$AX$5:$AX$467,$B284,'Grid GenerationQueue'!$AY$5:$AY$467,$C284,'Grid GenerationQueue'!$BF$5:$BF$467,"&lt;&gt;"&amp;"",'Grid GenerationQueue'!$BB$5:$BB$467,"&lt;"&amp;$BE$3)</f>
        <v>0</v>
      </c>
      <c r="BV284">
        <f>SUMIFS('Grid GenerationQueue'!AJ$5:AJ$467,'Grid GenerationQueue'!$AX$5:$AX$467,$B284,'Grid GenerationQueue'!$AY$5:$AY$467,$C284,'Grid GenerationQueue'!$BF$5:$BF$467,"&lt;&gt;"&amp;"",'Grid GenerationQueue'!$BB$5:$BB$467,"&lt;"&amp;$BE$3)</f>
        <v>0</v>
      </c>
      <c r="BW284">
        <f>SUMIFS('Grid GenerationQueue'!AK$5:AK$467,'Grid GenerationQueue'!$AX$5:$AX$467,$B284,'Grid GenerationQueue'!$AY$5:$AY$467,$C284,'Grid GenerationQueue'!$BF$5:$BF$467,"&lt;&gt;"&amp;"",'Grid GenerationQueue'!$BB$5:$BB$467,"&lt;"&amp;$BE$3)</f>
        <v>0</v>
      </c>
      <c r="BX284">
        <f>SUMIFS('Grid GenerationQueue'!AL$5:AL$467,'Grid GenerationQueue'!$AX$5:$AX$467,$B284,'Grid GenerationQueue'!$AY$5:$AY$467,$C284,'Grid GenerationQueue'!$BF$5:$BF$467,"&lt;&gt;"&amp;"",'Grid GenerationQueue'!$BB$5:$BB$467,"&lt;"&amp;$BE$3)</f>
        <v>0</v>
      </c>
      <c r="BY284">
        <f>SUMIFS('Grid GenerationQueue'!AM$5:AM$467,'Grid GenerationQueue'!$AX$5:$AX$467,$B284,'Grid GenerationQueue'!$AY$5:$AY$467,$C284,'Grid GenerationQueue'!$BF$5:$BF$467,"&lt;&gt;"&amp;"",'Grid GenerationQueue'!$BB$5:$BB$467,"&lt;"&amp;$BE$3)</f>
        <v>0</v>
      </c>
      <c r="BZ284">
        <f>SUMIFS('Grid GenerationQueue'!AN$5:AN$467,'Grid GenerationQueue'!$AX$5:$AX$467,$B284,'Grid GenerationQueue'!$AY$5:$AY$467,$C284,'Grid GenerationQueue'!$BF$5:$BF$467,"&lt;&gt;"&amp;"",'Grid GenerationQueue'!$BB$5:$BB$467,"&lt;"&amp;$BE$3)</f>
        <v>0</v>
      </c>
      <c r="CA284">
        <f>SUMIFS('Grid GenerationQueue'!AO$5:AO$467,'Grid GenerationQueue'!$AX$5:$AX$467,$B284,'Grid GenerationQueue'!$AY$5:$AY$467,$C284,'Grid GenerationQueue'!$BF$5:$BF$467,"&lt;&gt;"&amp;"",'Grid GenerationQueue'!$BB$5:$BB$467,"&lt;"&amp;$BE$3)</f>
        <v>0</v>
      </c>
      <c r="CB284">
        <f>SUMIFS('Grid GenerationQueue'!AP$5:AP$467,'Grid GenerationQueue'!$AX$5:$AX$467,$B284,'Grid GenerationQueue'!$AY$5:$AY$467,$C284,'Grid GenerationQueue'!$BF$5:$BF$467,"&lt;&gt;"&amp;"",'Grid GenerationQueue'!$BB$5:$BB$467,"&lt;"&amp;$BE$3)</f>
        <v>0</v>
      </c>
      <c r="CD284">
        <f>SUMIFS('Grid GenerationQueue'!AE$5:AE$467,'Grid GenerationQueue'!$AX$5:$AX$467,$B284,'Grid GenerationQueue'!$AY$5:$AY$467,$C284,'Grid GenerationQueue'!$BB$5:$BB$467,"&lt;"&amp;$BE$3)</f>
        <v>0</v>
      </c>
      <c r="CE284">
        <f>SUMIFS('Grid GenerationQueue'!AF$5:AF$467,'Grid GenerationQueue'!$AX$5:$AX$467,$B284,'Grid GenerationQueue'!$AY$5:$AY$467,$C284,'Grid GenerationQueue'!$BB$5:$BB$467,"&lt;"&amp;$BE$3)</f>
        <v>0</v>
      </c>
      <c r="CF284">
        <f>SUMIFS('Grid GenerationQueue'!AG$5:AG$467,'Grid GenerationQueue'!$AX$5:$AX$467,$B284,'Grid GenerationQueue'!$AY$5:$AY$467,$C284,'Grid GenerationQueue'!$BB$5:$BB$467,"&lt;"&amp;$BE$3)</f>
        <v>0</v>
      </c>
      <c r="CG284">
        <f>SUMIFS('Grid GenerationQueue'!AH$5:AH$467,'Grid GenerationQueue'!$AX$5:$AX$467,$B284,'Grid GenerationQueue'!$AY$5:$AY$467,$C284,'Grid GenerationQueue'!$BB$5:$BB$467,"&lt;"&amp;$BE$3)</f>
        <v>0</v>
      </c>
      <c r="CH284">
        <f>SUMIFS('Grid GenerationQueue'!AI$5:AI$467,'Grid GenerationQueue'!$AX$5:$AX$467,$B284,'Grid GenerationQueue'!$AY$5:$AY$467,$C284,'Grid GenerationQueue'!$BB$5:$BB$467,"&lt;"&amp;$BE$3)</f>
        <v>0</v>
      </c>
      <c r="CI284">
        <f>SUMIFS('Grid GenerationQueue'!AJ$5:AJ$467,'Grid GenerationQueue'!$AX$5:$AX$467,$B284,'Grid GenerationQueue'!$AY$5:$AY$467,$C284,'Grid GenerationQueue'!$BB$5:$BB$467,"&lt;"&amp;$BE$3)</f>
        <v>0</v>
      </c>
      <c r="CJ284">
        <f>SUMIFS('Grid GenerationQueue'!AK$5:AK$467,'Grid GenerationQueue'!$AX$5:$AX$467,$B284,'Grid GenerationQueue'!$AY$5:$AY$467,$C284,'Grid GenerationQueue'!$BB$5:$BB$467,"&lt;"&amp;$BE$3)</f>
        <v>0</v>
      </c>
      <c r="CK284">
        <f>SUMIFS('Grid GenerationQueue'!AL$5:AL$467,'Grid GenerationQueue'!$AX$5:$AX$467,$B284,'Grid GenerationQueue'!$AY$5:$AY$467,$C284,'Grid GenerationQueue'!$BB$5:$BB$467,"&lt;"&amp;$BE$3)</f>
        <v>0</v>
      </c>
      <c r="CL284">
        <f>SUMIFS('Grid GenerationQueue'!AM$5:AM$467,'Grid GenerationQueue'!$AX$5:$AX$467,$B284,'Grid GenerationQueue'!$AY$5:$AY$467,$C284,'Grid GenerationQueue'!$BB$5:$BB$467,"&lt;"&amp;$BE$3)</f>
        <v>0</v>
      </c>
      <c r="CM284">
        <f>SUMIFS('Grid GenerationQueue'!AN$5:AN$467,'Grid GenerationQueue'!$AX$5:$AX$467,$B284,'Grid GenerationQueue'!$AY$5:$AY$467,$C284,'Grid GenerationQueue'!$BB$5:$BB$467,"&lt;"&amp;$BE$3)</f>
        <v>0</v>
      </c>
      <c r="CN284">
        <f>SUMIFS('Grid GenerationQueue'!AO$5:AO$467,'Grid GenerationQueue'!$AX$5:$AX$467,$B284,'Grid GenerationQueue'!$AY$5:$AY$467,$C284,'Grid GenerationQueue'!$BB$5:$BB$467,"&lt;"&amp;$BE$3)</f>
        <v>0</v>
      </c>
      <c r="CO284">
        <f>SUMIFS('Grid GenerationQueue'!AP$5:AP$467,'Grid GenerationQueue'!$AX$5:$AX$467,$B284,'Grid GenerationQueue'!$AY$5:$AY$467,$C284,'Grid GenerationQueue'!$BB$5:$BB$467,"&lt;"&amp;$BE$3)</f>
        <v>0</v>
      </c>
    </row>
    <row r="285" spans="1:93" x14ac:dyDescent="0.35">
      <c r="A285" t="s">
        <v>4648</v>
      </c>
      <c r="B285" t="s">
        <v>4476</v>
      </c>
      <c r="C285">
        <v>230</v>
      </c>
      <c r="D285">
        <f>SUMIFS('Grid GenerationQueue'!AE$5:AE$467,'Grid GenerationQueue'!$AX$5:$AX$467,$B285,'Grid GenerationQueue'!$AY$5:$AY$467,$C285,'Grid GenerationQueue'!$BI$5:$BI$467,"&lt;4")</f>
        <v>0</v>
      </c>
      <c r="E285">
        <f>SUMIFS('Grid GenerationQueue'!AF$5:AF$467,'Grid GenerationQueue'!$AX$5:$AX$467,$B285,'Grid GenerationQueue'!$AY$5:$AY$467,$C285,'Grid GenerationQueue'!$BI$5:$BI$467,"&lt;4")</f>
        <v>0</v>
      </c>
      <c r="F285">
        <f>SUMIFS('Grid GenerationQueue'!AG$5:AG$467,'Grid GenerationQueue'!$AX$5:$AX$467,$B285,'Grid GenerationQueue'!$AY$5:$AY$467,$C285,'Grid GenerationQueue'!$BI$5:$BI$467,"&lt;4")</f>
        <v>0</v>
      </c>
      <c r="G285">
        <f>SUMIFS('Grid GenerationQueue'!AH$5:AH$467,'Grid GenerationQueue'!$AX$5:$AX$467,$B285,'Grid GenerationQueue'!$AY$5:$AY$467,$C285,'Grid GenerationQueue'!$BI$5:$BI$467,"&lt;4")</f>
        <v>0</v>
      </c>
      <c r="H285">
        <f>SUMIFS('Grid GenerationQueue'!AI$5:AI$467,'Grid GenerationQueue'!$AX$5:$AX$467,$B285,'Grid GenerationQueue'!$AY$5:$AY$467,$C285,'Grid GenerationQueue'!$BI$5:$BI$467,"&lt;4")</f>
        <v>0</v>
      </c>
      <c r="I285">
        <f>SUMIFS('Grid GenerationQueue'!AJ$5:AJ$467,'Grid GenerationQueue'!$AX$5:$AX$467,$B285,'Grid GenerationQueue'!$AY$5:$AY$467,$C285,'Grid GenerationQueue'!$BI$5:$BI$467,"&lt;4")</f>
        <v>0</v>
      </c>
      <c r="J285">
        <f>SUMIFS('Grid GenerationQueue'!AK$5:AK$467,'Grid GenerationQueue'!$AX$5:$AX$467,$B285,'Grid GenerationQueue'!$AY$5:$AY$467,$C285,'Grid GenerationQueue'!$BI$5:$BI$467,"&lt;4")</f>
        <v>0</v>
      </c>
      <c r="K285">
        <f>SUMIFS('Grid GenerationQueue'!AL$5:AL$467,'Grid GenerationQueue'!$AX$5:$AX$467,$B285,'Grid GenerationQueue'!$AY$5:$AY$467,$C285,'Grid GenerationQueue'!$BI$5:$BI$467,"&lt;4")</f>
        <v>0</v>
      </c>
      <c r="L285">
        <f>SUMIFS('Grid GenerationQueue'!AM$5:AM$467,'Grid GenerationQueue'!$AX$5:$AX$467,$B285,'Grid GenerationQueue'!$AY$5:$AY$467,$C285,'Grid GenerationQueue'!$BI$5:$BI$467,"&lt;4")</f>
        <v>0</v>
      </c>
      <c r="M285">
        <f>SUMIFS('Grid GenerationQueue'!AN$5:AN$467,'Grid GenerationQueue'!$AX$5:$AX$467,$B285,'Grid GenerationQueue'!$AY$5:$AY$467,$C285,'Grid GenerationQueue'!$BI$5:$BI$467,"&lt;4")</f>
        <v>0</v>
      </c>
      <c r="N285">
        <f>SUMIFS('Grid GenerationQueue'!AO$5:AO$467,'Grid GenerationQueue'!$AX$5:$AX$467,$B285,'Grid GenerationQueue'!$AY$5:$AY$467,$C285,'Grid GenerationQueue'!$BI$5:$BI$467,"&lt;4")</f>
        <v>0</v>
      </c>
      <c r="O285">
        <f>SUMIFS('Grid GenerationQueue'!AP$5:AP$467,'Grid GenerationQueue'!$AX$5:$AX$467,$B285,'Grid GenerationQueue'!$AY$5:$AY$467,$C285,'Grid GenerationQueue'!$BI$5:$BI$467,"&lt;4")</f>
        <v>0</v>
      </c>
      <c r="Q285">
        <f>SUMIFS('Grid GenerationQueue'!AE$5:AE$467,'Grid GenerationQueue'!$AX$5:$AX$467,$B285,'Grid GenerationQueue'!$AY$5:$AY$467,$C285,'Grid GenerationQueue'!$BH$5:$BH$467,"Executed")</f>
        <v>0</v>
      </c>
      <c r="R285">
        <f>SUMIFS('Grid GenerationQueue'!AF$5:AF$467,'Grid GenerationQueue'!$AX$5:$AX$467,$B285,'Grid GenerationQueue'!$AY$5:$AY$467,$C285,'Grid GenerationQueue'!$BH$5:$BH$467,"Executed")</f>
        <v>0</v>
      </c>
      <c r="S285">
        <f>SUMIFS('Grid GenerationQueue'!AG$5:AG$467,'Grid GenerationQueue'!$AX$5:$AX$467,$B285,'Grid GenerationQueue'!$AY$5:$AY$467,$C285,'Grid GenerationQueue'!$BH$5:$BH$467,"Executed")</f>
        <v>0</v>
      </c>
      <c r="T285">
        <f>SUMIFS('Grid GenerationQueue'!AH$5:AH$467,'Grid GenerationQueue'!$AX$5:$AX$467,$B285,'Grid GenerationQueue'!$AY$5:$AY$467,$C285,'Grid GenerationQueue'!$BH$5:$BH$467,"Executed")</f>
        <v>0</v>
      </c>
      <c r="U285">
        <f>SUMIFS('Grid GenerationQueue'!AI$5:AI$467,'Grid GenerationQueue'!$AX$5:$AX$467,$B285,'Grid GenerationQueue'!$AY$5:$AY$467,$C285,'Grid GenerationQueue'!$BH$5:$BH$467,"Executed")</f>
        <v>0</v>
      </c>
      <c r="V285">
        <f>SUMIFS('Grid GenerationQueue'!AJ$5:AJ$467,'Grid GenerationQueue'!$AX$5:$AX$467,$B285,'Grid GenerationQueue'!$AY$5:$AY$467,$C285,'Grid GenerationQueue'!$BH$5:$BH$467,"Executed")</f>
        <v>0</v>
      </c>
      <c r="W285">
        <f>SUMIFS('Grid GenerationQueue'!AK$5:AK$467,'Grid GenerationQueue'!$AX$5:$AX$467,$B285,'Grid GenerationQueue'!$AY$5:$AY$467,$C285,'Grid GenerationQueue'!$BH$5:$BH$467,"Executed")</f>
        <v>0</v>
      </c>
      <c r="X285">
        <f>SUMIFS('Grid GenerationQueue'!AL$5:AL$467,'Grid GenerationQueue'!$AX$5:$AX$467,$B285,'Grid GenerationQueue'!$AY$5:$AY$467,$C285,'Grid GenerationQueue'!$BH$5:$BH$467,"Executed")</f>
        <v>0</v>
      </c>
      <c r="Y285">
        <f>SUMIFS('Grid GenerationQueue'!AM$5:AM$467,'Grid GenerationQueue'!$AX$5:$AX$467,$B285,'Grid GenerationQueue'!$AY$5:$AY$467,$C285,'Grid GenerationQueue'!$BH$5:$BH$467,"Executed")</f>
        <v>0</v>
      </c>
      <c r="Z285">
        <f>SUMIFS('Grid GenerationQueue'!AN$5:AN$467,'Grid GenerationQueue'!$AX$5:$AX$467,$B285,'Grid GenerationQueue'!$AY$5:$AY$467,$C285,'Grid GenerationQueue'!$BH$5:$BH$467,"Executed")</f>
        <v>0</v>
      </c>
      <c r="AA285">
        <f>SUMIFS('Grid GenerationQueue'!AO$5:AO$467,'Grid GenerationQueue'!$AX$5:$AX$467,$B285,'Grid GenerationQueue'!$AY$5:$AY$467,$C285,'Grid GenerationQueue'!$BH$5:$BH$467,"Executed")</f>
        <v>0</v>
      </c>
      <c r="AB285">
        <f>SUMIFS('Grid GenerationQueue'!AP$5:AP$467,'Grid GenerationQueue'!$AX$5:$AX$467,$B285,'Grid GenerationQueue'!$AY$5:$AY$467,$C285,'Grid GenerationQueue'!$BH$5:$BH$467,"Executed")</f>
        <v>0</v>
      </c>
      <c r="AD285">
        <f>SUMIFS('Grid GenerationQueue'!AE$5:AE$467,'Grid GenerationQueue'!$AX$5:$AX$467,$B285,'Grid GenerationQueue'!$AY$5:$AY$467,$C285,'Grid GenerationQueue'!$BF$5:$BF$467,"&lt;&gt;"&amp;"")</f>
        <v>0</v>
      </c>
      <c r="AE285">
        <f>SUMIFS('Grid GenerationQueue'!AF$5:AF$467,'Grid GenerationQueue'!$AX$5:$AX$467,$B285,'Grid GenerationQueue'!$AY$5:$AY$467,$C285,'Grid GenerationQueue'!$BF$5:$BF$467,"&lt;&gt;"&amp;"")</f>
        <v>0</v>
      </c>
      <c r="AF285">
        <f>SUMIFS('Grid GenerationQueue'!AG$5:AG$467,'Grid GenerationQueue'!$AX$5:$AX$467,$B285,'Grid GenerationQueue'!$AY$5:$AY$467,$C285,'Grid GenerationQueue'!$BF$5:$BF$467,"&lt;&gt;"&amp;"")</f>
        <v>0</v>
      </c>
      <c r="AG285">
        <f>SUMIFS('Grid GenerationQueue'!AH$5:AH$467,'Grid GenerationQueue'!$AX$5:$AX$467,$B285,'Grid GenerationQueue'!$AY$5:$AY$467,$C285,'Grid GenerationQueue'!$BF$5:$BF$467,"&lt;&gt;"&amp;"")</f>
        <v>0</v>
      </c>
      <c r="AH285">
        <f>SUMIFS('Grid GenerationQueue'!AI$5:AI$467,'Grid GenerationQueue'!$AX$5:$AX$467,$B285,'Grid GenerationQueue'!$AY$5:$AY$467,$C285,'Grid GenerationQueue'!$BF$5:$BF$467,"&lt;&gt;"&amp;"")</f>
        <v>0</v>
      </c>
      <c r="AI285">
        <f>SUMIFS('Grid GenerationQueue'!AJ$5:AJ$467,'Grid GenerationQueue'!$AX$5:$AX$467,$B285,'Grid GenerationQueue'!$AY$5:$AY$467,$C285,'Grid GenerationQueue'!$BF$5:$BF$467,"&lt;&gt;"&amp;"")</f>
        <v>0</v>
      </c>
      <c r="AJ285">
        <f>SUMIFS('Grid GenerationQueue'!AK$5:AK$467,'Grid GenerationQueue'!$AX$5:$AX$467,$B285,'Grid GenerationQueue'!$AY$5:$AY$467,$C285,'Grid GenerationQueue'!$BF$5:$BF$467,"&lt;&gt;"&amp;"")</f>
        <v>0</v>
      </c>
      <c r="AK285">
        <f>SUMIFS('Grid GenerationQueue'!AL$5:AL$467,'Grid GenerationQueue'!$AX$5:$AX$467,$B285,'Grid GenerationQueue'!$AY$5:$AY$467,$C285,'Grid GenerationQueue'!$BF$5:$BF$467,"&lt;&gt;"&amp;"")</f>
        <v>0</v>
      </c>
      <c r="AL285">
        <f>SUMIFS('Grid GenerationQueue'!AM$5:AM$467,'Grid GenerationQueue'!$AX$5:$AX$467,$B285,'Grid GenerationQueue'!$AY$5:$AY$467,$C285,'Grid GenerationQueue'!$BF$5:$BF$467,"&lt;&gt;"&amp;"")</f>
        <v>0</v>
      </c>
      <c r="AM285">
        <f>SUMIFS('Grid GenerationQueue'!AN$5:AN$467,'Grid GenerationQueue'!$AX$5:$AX$467,$B285,'Grid GenerationQueue'!$AY$5:$AY$467,$C285,'Grid GenerationQueue'!$BF$5:$BF$467,"&lt;&gt;"&amp;"")</f>
        <v>0</v>
      </c>
      <c r="AN285">
        <f>SUMIFS('Grid GenerationQueue'!AO$5:AO$467,'Grid GenerationQueue'!$AX$5:$AX$467,$B285,'Grid GenerationQueue'!$AY$5:$AY$467,$C285,'Grid GenerationQueue'!$BF$5:$BF$467,"&lt;&gt;"&amp;"")</f>
        <v>0</v>
      </c>
      <c r="AO285">
        <f>SUMIFS('Grid GenerationQueue'!AP$5:AP$467,'Grid GenerationQueue'!$AX$5:$AX$467,$B285,'Grid GenerationQueue'!$AY$5:$AY$467,$C285,'Grid GenerationQueue'!$BF$5:$BF$467,"&lt;&gt;"&amp;"")</f>
        <v>0</v>
      </c>
      <c r="AQ285">
        <f>SUMIFS('Grid GenerationQueue'!AE$5:AE$467,'Grid GenerationQueue'!$AX$5:$AX$467,$B285,'Grid GenerationQueue'!$AY$5:$AY$467,$C285)</f>
        <v>606.1</v>
      </c>
      <c r="AR285">
        <f>SUMIFS('Grid GenerationQueue'!AF$5:AF$467,'Grid GenerationQueue'!$AX$5:$AX$467,$B285,'Grid GenerationQueue'!$AY$5:$AY$467,$C285)</f>
        <v>0</v>
      </c>
      <c r="AS285">
        <f>SUMIFS('Grid GenerationQueue'!AG$5:AG$467,'Grid GenerationQueue'!$AX$5:$AX$467,$B285,'Grid GenerationQueue'!$AY$5:$AY$467,$C285)</f>
        <v>0</v>
      </c>
      <c r="AT285">
        <f>SUMIFS('Grid GenerationQueue'!AH$5:AH$467,'Grid GenerationQueue'!$AX$5:$AX$467,$B285,'Grid GenerationQueue'!$AY$5:$AY$467,$C285)</f>
        <v>0</v>
      </c>
      <c r="AU285">
        <f>SUMIFS('Grid GenerationQueue'!AI$5:AI$467,'Grid GenerationQueue'!$AX$5:$AX$467,$B285,'Grid GenerationQueue'!$AY$5:$AY$467,$C285)</f>
        <v>0</v>
      </c>
      <c r="AV285">
        <f>SUMIFS('Grid GenerationQueue'!AJ$5:AJ$467,'Grid GenerationQueue'!$AX$5:$AX$467,$B285,'Grid GenerationQueue'!$AY$5:$AY$467,$C285)</f>
        <v>0</v>
      </c>
      <c r="AW285">
        <f>SUMIFS('Grid GenerationQueue'!AK$5:AK$467,'Grid GenerationQueue'!$AX$5:$AX$467,$B285,'Grid GenerationQueue'!$AY$5:$AY$467,$C285)</f>
        <v>0</v>
      </c>
      <c r="AX285">
        <f>SUMIFS('Grid GenerationQueue'!AL$5:AL$467,'Grid GenerationQueue'!$AX$5:$AX$467,$B285,'Grid GenerationQueue'!$AY$5:$AY$467,$C285)</f>
        <v>0</v>
      </c>
      <c r="AY285">
        <f>SUMIFS('Grid GenerationQueue'!AM$5:AM$467,'Grid GenerationQueue'!$AX$5:$AX$467,$B285,'Grid GenerationQueue'!$AY$5:$AY$467,$C285)</f>
        <v>0</v>
      </c>
      <c r="AZ285">
        <f>SUMIFS('Grid GenerationQueue'!AN$5:AN$467,'Grid GenerationQueue'!$AX$5:$AX$467,$B285,'Grid GenerationQueue'!$AY$5:$AY$467,$C285)</f>
        <v>0</v>
      </c>
      <c r="BA285">
        <f>SUMIFS('Grid GenerationQueue'!AO$5:AO$467,'Grid GenerationQueue'!$AX$5:$AX$467,$B285,'Grid GenerationQueue'!$AY$5:$AY$467,$C285)</f>
        <v>0</v>
      </c>
      <c r="BB285">
        <f>SUMIFS('Grid GenerationQueue'!AP$5:AP$467,'Grid GenerationQueue'!$AX$5:$AX$467,$B285,'Grid GenerationQueue'!$AY$5:$AY$467,$C285)</f>
        <v>0</v>
      </c>
      <c r="BD285">
        <f>SUMIFS('Grid GenerationQueue'!AE$5:AE$467,'Grid GenerationQueue'!$AX$5:$AX$467,$B285,'Grid GenerationQueue'!$AY$5:$AY$467,$C285,'Grid GenerationQueue'!$BH$5:$BH$467,"Executed",'Grid GenerationQueue'!$BB$5:$BB$467,"&lt;"&amp;$BE$3)</f>
        <v>0</v>
      </c>
      <c r="BE285">
        <f>SUMIFS('Grid GenerationQueue'!AF$5:AF$467,'Grid GenerationQueue'!$AX$5:$AX$467,$B285,'Grid GenerationQueue'!$AY$5:$AY$467,$C285,'Grid GenerationQueue'!$BH$5:$BH$467,"Executed",'Grid GenerationQueue'!$BB$5:$BB$467,"&lt;"&amp;$BE$3)</f>
        <v>0</v>
      </c>
      <c r="BF285">
        <f>SUMIFS('Grid GenerationQueue'!AG$5:AG$467,'Grid GenerationQueue'!$AX$5:$AX$467,$B285,'Grid GenerationQueue'!$AY$5:$AY$467,$C285,'Grid GenerationQueue'!$BH$5:$BH$467,"Executed",'Grid GenerationQueue'!$BB$5:$BB$467,"&lt;"&amp;$BE$3)</f>
        <v>0</v>
      </c>
      <c r="BG285">
        <f>SUMIFS('Grid GenerationQueue'!AH$5:AH$467,'Grid GenerationQueue'!$AX$5:$AX$467,$B285,'Grid GenerationQueue'!$AY$5:$AY$467,$C285,'Grid GenerationQueue'!$BH$5:$BH$467,"Executed",'Grid GenerationQueue'!$BB$5:$BB$467,"&lt;"&amp;$BE$3)</f>
        <v>0</v>
      </c>
      <c r="BH285">
        <f>SUMIFS('Grid GenerationQueue'!AI$5:AI$467,'Grid GenerationQueue'!$AX$5:$AX$467,$B285,'Grid GenerationQueue'!$AY$5:$AY$467,$C285,'Grid GenerationQueue'!$BH$5:$BH$467,"Executed",'Grid GenerationQueue'!$BB$5:$BB$467,"&lt;"&amp;$BE$3)</f>
        <v>0</v>
      </c>
      <c r="BI285">
        <f>SUMIFS('Grid GenerationQueue'!AJ$5:AJ$467,'Grid GenerationQueue'!$AX$5:$AX$467,$B285,'Grid GenerationQueue'!$AY$5:$AY$467,$C285,'Grid GenerationQueue'!$BH$5:$BH$467,"Executed",'Grid GenerationQueue'!$BB$5:$BB$467,"&lt;"&amp;$BE$3)</f>
        <v>0</v>
      </c>
      <c r="BJ285">
        <f>SUMIFS('Grid GenerationQueue'!AK$5:AK$467,'Grid GenerationQueue'!$AX$5:$AX$467,$B285,'Grid GenerationQueue'!$AY$5:$AY$467,$C285,'Grid GenerationQueue'!$BH$5:$BH$467,"Executed",'Grid GenerationQueue'!$BB$5:$BB$467,"&lt;"&amp;$BE$3)</f>
        <v>0</v>
      </c>
      <c r="BK285">
        <f>SUMIFS('Grid GenerationQueue'!AL$5:AL$467,'Grid GenerationQueue'!$AX$5:$AX$467,$B285,'Grid GenerationQueue'!$AY$5:$AY$467,$C285,'Grid GenerationQueue'!$BH$5:$BH$467,"Executed",'Grid GenerationQueue'!$BB$5:$BB$467,"&lt;"&amp;$BE$3)</f>
        <v>0</v>
      </c>
      <c r="BL285">
        <f>SUMIFS('Grid GenerationQueue'!AM$5:AM$467,'Grid GenerationQueue'!$AX$5:$AX$467,$B285,'Grid GenerationQueue'!$AY$5:$AY$467,$C285,'Grid GenerationQueue'!$BH$5:$BH$467,"Executed",'Grid GenerationQueue'!$BB$5:$BB$467,"&lt;"&amp;$BE$3)</f>
        <v>0</v>
      </c>
      <c r="BM285">
        <f>SUMIFS('Grid GenerationQueue'!AN$5:AN$467,'Grid GenerationQueue'!$AX$5:$AX$467,$B285,'Grid GenerationQueue'!$AY$5:$AY$467,$C285,'Grid GenerationQueue'!$BH$5:$BH$467,"Executed",'Grid GenerationQueue'!$BB$5:$BB$467,"&lt;"&amp;$BE$3)</f>
        <v>0</v>
      </c>
      <c r="BN285">
        <f>SUMIFS('Grid GenerationQueue'!AO$5:AO$467,'Grid GenerationQueue'!$AX$5:$AX$467,$B285,'Grid GenerationQueue'!$AY$5:$AY$467,$C285,'Grid GenerationQueue'!$BH$5:$BH$467,"Executed",'Grid GenerationQueue'!$BB$5:$BB$467,"&lt;"&amp;$BE$3)</f>
        <v>0</v>
      </c>
      <c r="BO285">
        <f>SUMIFS('Grid GenerationQueue'!AP$5:AP$467,'Grid GenerationQueue'!$AX$5:$AX$467,$B285,'Grid GenerationQueue'!$AY$5:$AY$467,$C285,'Grid GenerationQueue'!$BH$5:$BH$467,"Executed",'Grid GenerationQueue'!$BB$5:$BB$467,"&lt;"&amp;$BE$3)</f>
        <v>0</v>
      </c>
      <c r="BQ285">
        <f>SUMIFS('Grid GenerationQueue'!AE$5:AE$467,'Grid GenerationQueue'!$AX$5:$AX$467,$B285,'Grid GenerationQueue'!$AY$5:$AY$467,$C285,'Grid GenerationQueue'!$BF$5:$BF$467,"&lt;&gt;"&amp;"",'Grid GenerationQueue'!$BB$5:$BB$467,"&lt;"&amp;$BE$3)</f>
        <v>0</v>
      </c>
      <c r="BR285">
        <f>SUMIFS('Grid GenerationQueue'!AF$5:AF$467,'Grid GenerationQueue'!$AX$5:$AX$467,$B285,'Grid GenerationQueue'!$AY$5:$AY$467,$C285,'Grid GenerationQueue'!$BF$5:$BF$467,"&lt;&gt;"&amp;"",'Grid GenerationQueue'!$BB$5:$BB$467,"&lt;"&amp;$BE$3)</f>
        <v>0</v>
      </c>
      <c r="BS285">
        <f>SUMIFS('Grid GenerationQueue'!AG$5:AG$467,'Grid GenerationQueue'!$AX$5:$AX$467,$B285,'Grid GenerationQueue'!$AY$5:$AY$467,$C285,'Grid GenerationQueue'!$BF$5:$BF$467,"&lt;&gt;"&amp;"",'Grid GenerationQueue'!$BB$5:$BB$467,"&lt;"&amp;$BE$3)</f>
        <v>0</v>
      </c>
      <c r="BT285">
        <f>SUMIFS('Grid GenerationQueue'!AH$5:AH$467,'Grid GenerationQueue'!$AX$5:$AX$467,$B285,'Grid GenerationQueue'!$AY$5:$AY$467,$C285,'Grid GenerationQueue'!$BF$5:$BF$467,"&lt;&gt;"&amp;"",'Grid GenerationQueue'!$BB$5:$BB$467,"&lt;"&amp;$BE$3)</f>
        <v>0</v>
      </c>
      <c r="BU285">
        <f>SUMIFS('Grid GenerationQueue'!AI$5:AI$467,'Grid GenerationQueue'!$AX$5:$AX$467,$B285,'Grid GenerationQueue'!$AY$5:$AY$467,$C285,'Grid GenerationQueue'!$BF$5:$BF$467,"&lt;&gt;"&amp;"",'Grid GenerationQueue'!$BB$5:$BB$467,"&lt;"&amp;$BE$3)</f>
        <v>0</v>
      </c>
      <c r="BV285">
        <f>SUMIFS('Grid GenerationQueue'!AJ$5:AJ$467,'Grid GenerationQueue'!$AX$5:$AX$467,$B285,'Grid GenerationQueue'!$AY$5:$AY$467,$C285,'Grid GenerationQueue'!$BF$5:$BF$467,"&lt;&gt;"&amp;"",'Grid GenerationQueue'!$BB$5:$BB$467,"&lt;"&amp;$BE$3)</f>
        <v>0</v>
      </c>
      <c r="BW285">
        <f>SUMIFS('Grid GenerationQueue'!AK$5:AK$467,'Grid GenerationQueue'!$AX$5:$AX$467,$B285,'Grid GenerationQueue'!$AY$5:$AY$467,$C285,'Grid GenerationQueue'!$BF$5:$BF$467,"&lt;&gt;"&amp;"",'Grid GenerationQueue'!$BB$5:$BB$467,"&lt;"&amp;$BE$3)</f>
        <v>0</v>
      </c>
      <c r="BX285">
        <f>SUMIFS('Grid GenerationQueue'!AL$5:AL$467,'Grid GenerationQueue'!$AX$5:$AX$467,$B285,'Grid GenerationQueue'!$AY$5:$AY$467,$C285,'Grid GenerationQueue'!$BF$5:$BF$467,"&lt;&gt;"&amp;"",'Grid GenerationQueue'!$BB$5:$BB$467,"&lt;"&amp;$BE$3)</f>
        <v>0</v>
      </c>
      <c r="BY285">
        <f>SUMIFS('Grid GenerationQueue'!AM$5:AM$467,'Grid GenerationQueue'!$AX$5:$AX$467,$B285,'Grid GenerationQueue'!$AY$5:$AY$467,$C285,'Grid GenerationQueue'!$BF$5:$BF$467,"&lt;&gt;"&amp;"",'Grid GenerationQueue'!$BB$5:$BB$467,"&lt;"&amp;$BE$3)</f>
        <v>0</v>
      </c>
      <c r="BZ285">
        <f>SUMIFS('Grid GenerationQueue'!AN$5:AN$467,'Grid GenerationQueue'!$AX$5:$AX$467,$B285,'Grid GenerationQueue'!$AY$5:$AY$467,$C285,'Grid GenerationQueue'!$BF$5:$BF$467,"&lt;&gt;"&amp;"",'Grid GenerationQueue'!$BB$5:$BB$467,"&lt;"&amp;$BE$3)</f>
        <v>0</v>
      </c>
      <c r="CA285">
        <f>SUMIFS('Grid GenerationQueue'!AO$5:AO$467,'Grid GenerationQueue'!$AX$5:$AX$467,$B285,'Grid GenerationQueue'!$AY$5:$AY$467,$C285,'Grid GenerationQueue'!$BF$5:$BF$467,"&lt;&gt;"&amp;"",'Grid GenerationQueue'!$BB$5:$BB$467,"&lt;"&amp;$BE$3)</f>
        <v>0</v>
      </c>
      <c r="CB285">
        <f>SUMIFS('Grid GenerationQueue'!AP$5:AP$467,'Grid GenerationQueue'!$AX$5:$AX$467,$B285,'Grid GenerationQueue'!$AY$5:$AY$467,$C285,'Grid GenerationQueue'!$BF$5:$BF$467,"&lt;&gt;"&amp;"",'Grid GenerationQueue'!$BB$5:$BB$467,"&lt;"&amp;$BE$3)</f>
        <v>0</v>
      </c>
      <c r="CD285">
        <f>SUMIFS('Grid GenerationQueue'!AE$5:AE$467,'Grid GenerationQueue'!$AX$5:$AX$467,$B285,'Grid GenerationQueue'!$AY$5:$AY$467,$C285,'Grid GenerationQueue'!$BB$5:$BB$467,"&lt;"&amp;$BE$3)</f>
        <v>606.1</v>
      </c>
      <c r="CE285">
        <f>SUMIFS('Grid GenerationQueue'!AF$5:AF$467,'Grid GenerationQueue'!$AX$5:$AX$467,$B285,'Grid GenerationQueue'!$AY$5:$AY$467,$C285,'Grid GenerationQueue'!$BB$5:$BB$467,"&lt;"&amp;$BE$3)</f>
        <v>0</v>
      </c>
      <c r="CF285">
        <f>SUMIFS('Grid GenerationQueue'!AG$5:AG$467,'Grid GenerationQueue'!$AX$5:$AX$467,$B285,'Grid GenerationQueue'!$AY$5:$AY$467,$C285,'Grid GenerationQueue'!$BB$5:$BB$467,"&lt;"&amp;$BE$3)</f>
        <v>0</v>
      </c>
      <c r="CG285">
        <f>SUMIFS('Grid GenerationQueue'!AH$5:AH$467,'Grid GenerationQueue'!$AX$5:$AX$467,$B285,'Grid GenerationQueue'!$AY$5:$AY$467,$C285,'Grid GenerationQueue'!$BB$5:$BB$467,"&lt;"&amp;$BE$3)</f>
        <v>0</v>
      </c>
      <c r="CH285">
        <f>SUMIFS('Grid GenerationQueue'!AI$5:AI$467,'Grid GenerationQueue'!$AX$5:$AX$467,$B285,'Grid GenerationQueue'!$AY$5:$AY$467,$C285,'Grid GenerationQueue'!$BB$5:$BB$467,"&lt;"&amp;$BE$3)</f>
        <v>0</v>
      </c>
      <c r="CI285">
        <f>SUMIFS('Grid GenerationQueue'!AJ$5:AJ$467,'Grid GenerationQueue'!$AX$5:$AX$467,$B285,'Grid GenerationQueue'!$AY$5:$AY$467,$C285,'Grid GenerationQueue'!$BB$5:$BB$467,"&lt;"&amp;$BE$3)</f>
        <v>0</v>
      </c>
      <c r="CJ285">
        <f>SUMIFS('Grid GenerationQueue'!AK$5:AK$467,'Grid GenerationQueue'!$AX$5:$AX$467,$B285,'Grid GenerationQueue'!$AY$5:$AY$467,$C285,'Grid GenerationQueue'!$BB$5:$BB$467,"&lt;"&amp;$BE$3)</f>
        <v>0</v>
      </c>
      <c r="CK285">
        <f>SUMIFS('Grid GenerationQueue'!AL$5:AL$467,'Grid GenerationQueue'!$AX$5:$AX$467,$B285,'Grid GenerationQueue'!$AY$5:$AY$467,$C285,'Grid GenerationQueue'!$BB$5:$BB$467,"&lt;"&amp;$BE$3)</f>
        <v>0</v>
      </c>
      <c r="CL285">
        <f>SUMIFS('Grid GenerationQueue'!AM$5:AM$467,'Grid GenerationQueue'!$AX$5:$AX$467,$B285,'Grid GenerationQueue'!$AY$5:$AY$467,$C285,'Grid GenerationQueue'!$BB$5:$BB$467,"&lt;"&amp;$BE$3)</f>
        <v>0</v>
      </c>
      <c r="CM285">
        <f>SUMIFS('Grid GenerationQueue'!AN$5:AN$467,'Grid GenerationQueue'!$AX$5:$AX$467,$B285,'Grid GenerationQueue'!$AY$5:$AY$467,$C285,'Grid GenerationQueue'!$BB$5:$BB$467,"&lt;"&amp;$BE$3)</f>
        <v>0</v>
      </c>
      <c r="CN285">
        <f>SUMIFS('Grid GenerationQueue'!AO$5:AO$467,'Grid GenerationQueue'!$AX$5:$AX$467,$B285,'Grid GenerationQueue'!$AY$5:$AY$467,$C285,'Grid GenerationQueue'!$BB$5:$BB$467,"&lt;"&amp;$BE$3)</f>
        <v>0</v>
      </c>
      <c r="CO285">
        <f>SUMIFS('Grid GenerationQueue'!AP$5:AP$467,'Grid GenerationQueue'!$AX$5:$AX$467,$B285,'Grid GenerationQueue'!$AY$5:$AY$467,$C285,'Grid GenerationQueue'!$BB$5:$BB$467,"&lt;"&amp;$BE$3)</f>
        <v>0</v>
      </c>
    </row>
    <row r="286" spans="1:93" x14ac:dyDescent="0.35">
      <c r="A286" t="s">
        <v>4653</v>
      </c>
      <c r="B286" t="s">
        <v>4764</v>
      </c>
      <c r="C286">
        <v>115</v>
      </c>
      <c r="D286">
        <f>SUMIFS('Grid GenerationQueue'!AE$5:AE$467,'Grid GenerationQueue'!$AX$5:$AX$467,$B286,'Grid GenerationQueue'!$AY$5:$AY$467,$C286,'Grid GenerationQueue'!$BI$5:$BI$467,"&lt;4")</f>
        <v>0</v>
      </c>
      <c r="E286">
        <f>SUMIFS('Grid GenerationQueue'!AF$5:AF$467,'Grid GenerationQueue'!$AX$5:$AX$467,$B286,'Grid GenerationQueue'!$AY$5:$AY$467,$C286,'Grid GenerationQueue'!$BI$5:$BI$467,"&lt;4")</f>
        <v>0</v>
      </c>
      <c r="F286">
        <f>SUMIFS('Grid GenerationQueue'!AG$5:AG$467,'Grid GenerationQueue'!$AX$5:$AX$467,$B286,'Grid GenerationQueue'!$AY$5:$AY$467,$C286,'Grid GenerationQueue'!$BI$5:$BI$467,"&lt;4")</f>
        <v>0</v>
      </c>
      <c r="G286">
        <f>SUMIFS('Grid GenerationQueue'!AH$5:AH$467,'Grid GenerationQueue'!$AX$5:$AX$467,$B286,'Grid GenerationQueue'!$AY$5:$AY$467,$C286,'Grid GenerationQueue'!$BI$5:$BI$467,"&lt;4")</f>
        <v>0</v>
      </c>
      <c r="H286">
        <f>SUMIFS('Grid GenerationQueue'!AI$5:AI$467,'Grid GenerationQueue'!$AX$5:$AX$467,$B286,'Grid GenerationQueue'!$AY$5:$AY$467,$C286,'Grid GenerationQueue'!$BI$5:$BI$467,"&lt;4")</f>
        <v>0</v>
      </c>
      <c r="I286">
        <f>SUMIFS('Grid GenerationQueue'!AJ$5:AJ$467,'Grid GenerationQueue'!$AX$5:$AX$467,$B286,'Grid GenerationQueue'!$AY$5:$AY$467,$C286,'Grid GenerationQueue'!$BI$5:$BI$467,"&lt;4")</f>
        <v>0</v>
      </c>
      <c r="J286">
        <f>SUMIFS('Grid GenerationQueue'!AK$5:AK$467,'Grid GenerationQueue'!$AX$5:$AX$467,$B286,'Grid GenerationQueue'!$AY$5:$AY$467,$C286,'Grid GenerationQueue'!$BI$5:$BI$467,"&lt;4")</f>
        <v>0</v>
      </c>
      <c r="K286">
        <f>SUMIFS('Grid GenerationQueue'!AL$5:AL$467,'Grid GenerationQueue'!$AX$5:$AX$467,$B286,'Grid GenerationQueue'!$AY$5:$AY$467,$C286,'Grid GenerationQueue'!$BI$5:$BI$467,"&lt;4")</f>
        <v>0</v>
      </c>
      <c r="L286">
        <f>SUMIFS('Grid GenerationQueue'!AM$5:AM$467,'Grid GenerationQueue'!$AX$5:$AX$467,$B286,'Grid GenerationQueue'!$AY$5:$AY$467,$C286,'Grid GenerationQueue'!$BI$5:$BI$467,"&lt;4")</f>
        <v>0</v>
      </c>
      <c r="M286">
        <f>SUMIFS('Grid GenerationQueue'!AN$5:AN$467,'Grid GenerationQueue'!$AX$5:$AX$467,$B286,'Grid GenerationQueue'!$AY$5:$AY$467,$C286,'Grid GenerationQueue'!$BI$5:$BI$467,"&lt;4")</f>
        <v>0</v>
      </c>
      <c r="N286">
        <f>SUMIFS('Grid GenerationQueue'!AO$5:AO$467,'Grid GenerationQueue'!$AX$5:$AX$467,$B286,'Grid GenerationQueue'!$AY$5:$AY$467,$C286,'Grid GenerationQueue'!$BI$5:$BI$467,"&lt;4")</f>
        <v>0</v>
      </c>
      <c r="O286">
        <f>SUMIFS('Grid GenerationQueue'!AP$5:AP$467,'Grid GenerationQueue'!$AX$5:$AX$467,$B286,'Grid GenerationQueue'!$AY$5:$AY$467,$C286,'Grid GenerationQueue'!$BI$5:$BI$467,"&lt;4")</f>
        <v>0</v>
      </c>
      <c r="Q286">
        <f>SUMIFS('Grid GenerationQueue'!AE$5:AE$467,'Grid GenerationQueue'!$AX$5:$AX$467,$B286,'Grid GenerationQueue'!$AY$5:$AY$467,$C286,'Grid GenerationQueue'!$BH$5:$BH$467,"Executed")</f>
        <v>0</v>
      </c>
      <c r="R286">
        <f>SUMIFS('Grid GenerationQueue'!AF$5:AF$467,'Grid GenerationQueue'!$AX$5:$AX$467,$B286,'Grid GenerationQueue'!$AY$5:$AY$467,$C286,'Grid GenerationQueue'!$BH$5:$BH$467,"Executed")</f>
        <v>0</v>
      </c>
      <c r="S286">
        <f>SUMIFS('Grid GenerationQueue'!AG$5:AG$467,'Grid GenerationQueue'!$AX$5:$AX$467,$B286,'Grid GenerationQueue'!$AY$5:$AY$467,$C286,'Grid GenerationQueue'!$BH$5:$BH$467,"Executed")</f>
        <v>0</v>
      </c>
      <c r="T286">
        <f>SUMIFS('Grid GenerationQueue'!AH$5:AH$467,'Grid GenerationQueue'!$AX$5:$AX$467,$B286,'Grid GenerationQueue'!$AY$5:$AY$467,$C286,'Grid GenerationQueue'!$BH$5:$BH$467,"Executed")</f>
        <v>0</v>
      </c>
      <c r="U286">
        <f>SUMIFS('Grid GenerationQueue'!AI$5:AI$467,'Grid GenerationQueue'!$AX$5:$AX$467,$B286,'Grid GenerationQueue'!$AY$5:$AY$467,$C286,'Grid GenerationQueue'!$BH$5:$BH$467,"Executed")</f>
        <v>0</v>
      </c>
      <c r="V286">
        <f>SUMIFS('Grid GenerationQueue'!AJ$5:AJ$467,'Grid GenerationQueue'!$AX$5:$AX$467,$B286,'Grid GenerationQueue'!$AY$5:$AY$467,$C286,'Grid GenerationQueue'!$BH$5:$BH$467,"Executed")</f>
        <v>0</v>
      </c>
      <c r="W286">
        <f>SUMIFS('Grid GenerationQueue'!AK$5:AK$467,'Grid GenerationQueue'!$AX$5:$AX$467,$B286,'Grid GenerationQueue'!$AY$5:$AY$467,$C286,'Grid GenerationQueue'!$BH$5:$BH$467,"Executed")</f>
        <v>0</v>
      </c>
      <c r="X286">
        <f>SUMIFS('Grid GenerationQueue'!AL$5:AL$467,'Grid GenerationQueue'!$AX$5:$AX$467,$B286,'Grid GenerationQueue'!$AY$5:$AY$467,$C286,'Grid GenerationQueue'!$BH$5:$BH$467,"Executed")</f>
        <v>0</v>
      </c>
      <c r="Y286">
        <f>SUMIFS('Grid GenerationQueue'!AM$5:AM$467,'Grid GenerationQueue'!$AX$5:$AX$467,$B286,'Grid GenerationQueue'!$AY$5:$AY$467,$C286,'Grid GenerationQueue'!$BH$5:$BH$467,"Executed")</f>
        <v>0</v>
      </c>
      <c r="Z286">
        <f>SUMIFS('Grid GenerationQueue'!AN$5:AN$467,'Grid GenerationQueue'!$AX$5:$AX$467,$B286,'Grid GenerationQueue'!$AY$5:$AY$467,$C286,'Grid GenerationQueue'!$BH$5:$BH$467,"Executed")</f>
        <v>0</v>
      </c>
      <c r="AA286">
        <f>SUMIFS('Grid GenerationQueue'!AO$5:AO$467,'Grid GenerationQueue'!$AX$5:$AX$467,$B286,'Grid GenerationQueue'!$AY$5:$AY$467,$C286,'Grid GenerationQueue'!$BH$5:$BH$467,"Executed")</f>
        <v>0</v>
      </c>
      <c r="AB286">
        <f>SUMIFS('Grid GenerationQueue'!AP$5:AP$467,'Grid GenerationQueue'!$AX$5:$AX$467,$B286,'Grid GenerationQueue'!$AY$5:$AY$467,$C286,'Grid GenerationQueue'!$BH$5:$BH$467,"Executed")</f>
        <v>0</v>
      </c>
      <c r="AD286">
        <f>SUMIFS('Grid GenerationQueue'!AE$5:AE$467,'Grid GenerationQueue'!$AX$5:$AX$467,$B286,'Grid GenerationQueue'!$AY$5:$AY$467,$C286,'Grid GenerationQueue'!$BF$5:$BF$467,"&lt;&gt;"&amp;"")</f>
        <v>0</v>
      </c>
      <c r="AE286">
        <f>SUMIFS('Grid GenerationQueue'!AF$5:AF$467,'Grid GenerationQueue'!$AX$5:$AX$467,$B286,'Grid GenerationQueue'!$AY$5:$AY$467,$C286,'Grid GenerationQueue'!$BF$5:$BF$467,"&lt;&gt;"&amp;"")</f>
        <v>0</v>
      </c>
      <c r="AF286">
        <f>SUMIFS('Grid GenerationQueue'!AG$5:AG$467,'Grid GenerationQueue'!$AX$5:$AX$467,$B286,'Grid GenerationQueue'!$AY$5:$AY$467,$C286,'Grid GenerationQueue'!$BF$5:$BF$467,"&lt;&gt;"&amp;"")</f>
        <v>0</v>
      </c>
      <c r="AG286">
        <f>SUMIFS('Grid GenerationQueue'!AH$5:AH$467,'Grid GenerationQueue'!$AX$5:$AX$467,$B286,'Grid GenerationQueue'!$AY$5:$AY$467,$C286,'Grid GenerationQueue'!$BF$5:$BF$467,"&lt;&gt;"&amp;"")</f>
        <v>0</v>
      </c>
      <c r="AH286">
        <f>SUMIFS('Grid GenerationQueue'!AI$5:AI$467,'Grid GenerationQueue'!$AX$5:$AX$467,$B286,'Grid GenerationQueue'!$AY$5:$AY$467,$C286,'Grid GenerationQueue'!$BF$5:$BF$467,"&lt;&gt;"&amp;"")</f>
        <v>0</v>
      </c>
      <c r="AI286">
        <f>SUMIFS('Grid GenerationQueue'!AJ$5:AJ$467,'Grid GenerationQueue'!$AX$5:$AX$467,$B286,'Grid GenerationQueue'!$AY$5:$AY$467,$C286,'Grid GenerationQueue'!$BF$5:$BF$467,"&lt;&gt;"&amp;"")</f>
        <v>0</v>
      </c>
      <c r="AJ286">
        <f>SUMIFS('Grid GenerationQueue'!AK$5:AK$467,'Grid GenerationQueue'!$AX$5:$AX$467,$B286,'Grid GenerationQueue'!$AY$5:$AY$467,$C286,'Grid GenerationQueue'!$BF$5:$BF$467,"&lt;&gt;"&amp;"")</f>
        <v>0</v>
      </c>
      <c r="AK286">
        <f>SUMIFS('Grid GenerationQueue'!AL$5:AL$467,'Grid GenerationQueue'!$AX$5:$AX$467,$B286,'Grid GenerationQueue'!$AY$5:$AY$467,$C286,'Grid GenerationQueue'!$BF$5:$BF$467,"&lt;&gt;"&amp;"")</f>
        <v>0</v>
      </c>
      <c r="AL286">
        <f>SUMIFS('Grid GenerationQueue'!AM$5:AM$467,'Grid GenerationQueue'!$AX$5:$AX$467,$B286,'Grid GenerationQueue'!$AY$5:$AY$467,$C286,'Grid GenerationQueue'!$BF$5:$BF$467,"&lt;&gt;"&amp;"")</f>
        <v>0</v>
      </c>
      <c r="AM286">
        <f>SUMIFS('Grid GenerationQueue'!AN$5:AN$467,'Grid GenerationQueue'!$AX$5:$AX$467,$B286,'Grid GenerationQueue'!$AY$5:$AY$467,$C286,'Grid GenerationQueue'!$BF$5:$BF$467,"&lt;&gt;"&amp;"")</f>
        <v>0</v>
      </c>
      <c r="AN286">
        <f>SUMIFS('Grid GenerationQueue'!AO$5:AO$467,'Grid GenerationQueue'!$AX$5:$AX$467,$B286,'Grid GenerationQueue'!$AY$5:$AY$467,$C286,'Grid GenerationQueue'!$BF$5:$BF$467,"&lt;&gt;"&amp;"")</f>
        <v>0</v>
      </c>
      <c r="AO286">
        <f>SUMIFS('Grid GenerationQueue'!AP$5:AP$467,'Grid GenerationQueue'!$AX$5:$AX$467,$B286,'Grid GenerationQueue'!$AY$5:$AY$467,$C286,'Grid GenerationQueue'!$BF$5:$BF$467,"&lt;&gt;"&amp;"")</f>
        <v>0</v>
      </c>
      <c r="AQ286">
        <f>SUMIFS('Grid GenerationQueue'!AE$5:AE$467,'Grid GenerationQueue'!$AX$5:$AX$467,$B286,'Grid GenerationQueue'!$AY$5:$AY$467,$C286)</f>
        <v>0</v>
      </c>
      <c r="AR286">
        <f>SUMIFS('Grid GenerationQueue'!AF$5:AF$467,'Grid GenerationQueue'!$AX$5:$AX$467,$B286,'Grid GenerationQueue'!$AY$5:$AY$467,$C286)</f>
        <v>0</v>
      </c>
      <c r="AS286">
        <f>SUMIFS('Grid GenerationQueue'!AG$5:AG$467,'Grid GenerationQueue'!$AX$5:$AX$467,$B286,'Grid GenerationQueue'!$AY$5:$AY$467,$C286)</f>
        <v>0</v>
      </c>
      <c r="AT286">
        <f>SUMIFS('Grid GenerationQueue'!AH$5:AH$467,'Grid GenerationQueue'!$AX$5:$AX$467,$B286,'Grid GenerationQueue'!$AY$5:$AY$467,$C286)</f>
        <v>0</v>
      </c>
      <c r="AU286">
        <f>SUMIFS('Grid GenerationQueue'!AI$5:AI$467,'Grid GenerationQueue'!$AX$5:$AX$467,$B286,'Grid GenerationQueue'!$AY$5:$AY$467,$C286)</f>
        <v>0</v>
      </c>
      <c r="AV286">
        <f>SUMIFS('Grid GenerationQueue'!AJ$5:AJ$467,'Grid GenerationQueue'!$AX$5:$AX$467,$B286,'Grid GenerationQueue'!$AY$5:$AY$467,$C286)</f>
        <v>0</v>
      </c>
      <c r="AW286">
        <f>SUMIFS('Grid GenerationQueue'!AK$5:AK$467,'Grid GenerationQueue'!$AX$5:$AX$467,$B286,'Grid GenerationQueue'!$AY$5:$AY$467,$C286)</f>
        <v>0</v>
      </c>
      <c r="AX286">
        <f>SUMIFS('Grid GenerationQueue'!AL$5:AL$467,'Grid GenerationQueue'!$AX$5:$AX$467,$B286,'Grid GenerationQueue'!$AY$5:$AY$467,$C286)</f>
        <v>0</v>
      </c>
      <c r="AY286">
        <f>SUMIFS('Grid GenerationQueue'!AM$5:AM$467,'Grid GenerationQueue'!$AX$5:$AX$467,$B286,'Grid GenerationQueue'!$AY$5:$AY$467,$C286)</f>
        <v>0</v>
      </c>
      <c r="AZ286">
        <f>SUMIFS('Grid GenerationQueue'!AN$5:AN$467,'Grid GenerationQueue'!$AX$5:$AX$467,$B286,'Grid GenerationQueue'!$AY$5:$AY$467,$C286)</f>
        <v>0</v>
      </c>
      <c r="BA286">
        <f>SUMIFS('Grid GenerationQueue'!AO$5:AO$467,'Grid GenerationQueue'!$AX$5:$AX$467,$B286,'Grid GenerationQueue'!$AY$5:$AY$467,$C286)</f>
        <v>0</v>
      </c>
      <c r="BB286">
        <f>SUMIFS('Grid GenerationQueue'!AP$5:AP$467,'Grid GenerationQueue'!$AX$5:$AX$467,$B286,'Grid GenerationQueue'!$AY$5:$AY$467,$C286)</f>
        <v>0</v>
      </c>
      <c r="BD286">
        <f>SUMIFS('Grid GenerationQueue'!AE$5:AE$467,'Grid GenerationQueue'!$AX$5:$AX$467,$B286,'Grid GenerationQueue'!$AY$5:$AY$467,$C286,'Grid GenerationQueue'!$BH$5:$BH$467,"Executed",'Grid GenerationQueue'!$BB$5:$BB$467,"&lt;"&amp;$BE$3)</f>
        <v>0</v>
      </c>
      <c r="BE286">
        <f>SUMIFS('Grid GenerationQueue'!AF$5:AF$467,'Grid GenerationQueue'!$AX$5:$AX$467,$B286,'Grid GenerationQueue'!$AY$5:$AY$467,$C286,'Grid GenerationQueue'!$BH$5:$BH$467,"Executed",'Grid GenerationQueue'!$BB$5:$BB$467,"&lt;"&amp;$BE$3)</f>
        <v>0</v>
      </c>
      <c r="BF286">
        <f>SUMIFS('Grid GenerationQueue'!AG$5:AG$467,'Grid GenerationQueue'!$AX$5:$AX$467,$B286,'Grid GenerationQueue'!$AY$5:$AY$467,$C286,'Grid GenerationQueue'!$BH$5:$BH$467,"Executed",'Grid GenerationQueue'!$BB$5:$BB$467,"&lt;"&amp;$BE$3)</f>
        <v>0</v>
      </c>
      <c r="BG286">
        <f>SUMIFS('Grid GenerationQueue'!AH$5:AH$467,'Grid GenerationQueue'!$AX$5:$AX$467,$B286,'Grid GenerationQueue'!$AY$5:$AY$467,$C286,'Grid GenerationQueue'!$BH$5:$BH$467,"Executed",'Grid GenerationQueue'!$BB$5:$BB$467,"&lt;"&amp;$BE$3)</f>
        <v>0</v>
      </c>
      <c r="BH286">
        <f>SUMIFS('Grid GenerationQueue'!AI$5:AI$467,'Grid GenerationQueue'!$AX$5:$AX$467,$B286,'Grid GenerationQueue'!$AY$5:$AY$467,$C286,'Grid GenerationQueue'!$BH$5:$BH$467,"Executed",'Grid GenerationQueue'!$BB$5:$BB$467,"&lt;"&amp;$BE$3)</f>
        <v>0</v>
      </c>
      <c r="BI286">
        <f>SUMIFS('Grid GenerationQueue'!AJ$5:AJ$467,'Grid GenerationQueue'!$AX$5:$AX$467,$B286,'Grid GenerationQueue'!$AY$5:$AY$467,$C286,'Grid GenerationQueue'!$BH$5:$BH$467,"Executed",'Grid GenerationQueue'!$BB$5:$BB$467,"&lt;"&amp;$BE$3)</f>
        <v>0</v>
      </c>
      <c r="BJ286">
        <f>SUMIFS('Grid GenerationQueue'!AK$5:AK$467,'Grid GenerationQueue'!$AX$5:$AX$467,$B286,'Grid GenerationQueue'!$AY$5:$AY$467,$C286,'Grid GenerationQueue'!$BH$5:$BH$467,"Executed",'Grid GenerationQueue'!$BB$5:$BB$467,"&lt;"&amp;$BE$3)</f>
        <v>0</v>
      </c>
      <c r="BK286">
        <f>SUMIFS('Grid GenerationQueue'!AL$5:AL$467,'Grid GenerationQueue'!$AX$5:$AX$467,$B286,'Grid GenerationQueue'!$AY$5:$AY$467,$C286,'Grid GenerationQueue'!$BH$5:$BH$467,"Executed",'Grid GenerationQueue'!$BB$5:$BB$467,"&lt;"&amp;$BE$3)</f>
        <v>0</v>
      </c>
      <c r="BL286">
        <f>SUMIFS('Grid GenerationQueue'!AM$5:AM$467,'Grid GenerationQueue'!$AX$5:$AX$467,$B286,'Grid GenerationQueue'!$AY$5:$AY$467,$C286,'Grid GenerationQueue'!$BH$5:$BH$467,"Executed",'Grid GenerationQueue'!$BB$5:$BB$467,"&lt;"&amp;$BE$3)</f>
        <v>0</v>
      </c>
      <c r="BM286">
        <f>SUMIFS('Grid GenerationQueue'!AN$5:AN$467,'Grid GenerationQueue'!$AX$5:$AX$467,$B286,'Grid GenerationQueue'!$AY$5:$AY$467,$C286,'Grid GenerationQueue'!$BH$5:$BH$467,"Executed",'Grid GenerationQueue'!$BB$5:$BB$467,"&lt;"&amp;$BE$3)</f>
        <v>0</v>
      </c>
      <c r="BN286">
        <f>SUMIFS('Grid GenerationQueue'!AO$5:AO$467,'Grid GenerationQueue'!$AX$5:$AX$467,$B286,'Grid GenerationQueue'!$AY$5:$AY$467,$C286,'Grid GenerationQueue'!$BH$5:$BH$467,"Executed",'Grid GenerationQueue'!$BB$5:$BB$467,"&lt;"&amp;$BE$3)</f>
        <v>0</v>
      </c>
      <c r="BO286">
        <f>SUMIFS('Grid GenerationQueue'!AP$5:AP$467,'Grid GenerationQueue'!$AX$5:$AX$467,$B286,'Grid GenerationQueue'!$AY$5:$AY$467,$C286,'Grid GenerationQueue'!$BH$5:$BH$467,"Executed",'Grid GenerationQueue'!$BB$5:$BB$467,"&lt;"&amp;$BE$3)</f>
        <v>0</v>
      </c>
      <c r="BQ286">
        <f>SUMIFS('Grid GenerationQueue'!AE$5:AE$467,'Grid GenerationQueue'!$AX$5:$AX$467,$B286,'Grid GenerationQueue'!$AY$5:$AY$467,$C286,'Grid GenerationQueue'!$BF$5:$BF$467,"&lt;&gt;"&amp;"",'Grid GenerationQueue'!$BB$5:$BB$467,"&lt;"&amp;$BE$3)</f>
        <v>0</v>
      </c>
      <c r="BR286">
        <f>SUMIFS('Grid GenerationQueue'!AF$5:AF$467,'Grid GenerationQueue'!$AX$5:$AX$467,$B286,'Grid GenerationQueue'!$AY$5:$AY$467,$C286,'Grid GenerationQueue'!$BF$5:$BF$467,"&lt;&gt;"&amp;"",'Grid GenerationQueue'!$BB$5:$BB$467,"&lt;"&amp;$BE$3)</f>
        <v>0</v>
      </c>
      <c r="BS286">
        <f>SUMIFS('Grid GenerationQueue'!AG$5:AG$467,'Grid GenerationQueue'!$AX$5:$AX$467,$B286,'Grid GenerationQueue'!$AY$5:$AY$467,$C286,'Grid GenerationQueue'!$BF$5:$BF$467,"&lt;&gt;"&amp;"",'Grid GenerationQueue'!$BB$5:$BB$467,"&lt;"&amp;$BE$3)</f>
        <v>0</v>
      </c>
      <c r="BT286">
        <f>SUMIFS('Grid GenerationQueue'!AH$5:AH$467,'Grid GenerationQueue'!$AX$5:$AX$467,$B286,'Grid GenerationQueue'!$AY$5:$AY$467,$C286,'Grid GenerationQueue'!$BF$5:$BF$467,"&lt;&gt;"&amp;"",'Grid GenerationQueue'!$BB$5:$BB$467,"&lt;"&amp;$BE$3)</f>
        <v>0</v>
      </c>
      <c r="BU286">
        <f>SUMIFS('Grid GenerationQueue'!AI$5:AI$467,'Grid GenerationQueue'!$AX$5:$AX$467,$B286,'Grid GenerationQueue'!$AY$5:$AY$467,$C286,'Grid GenerationQueue'!$BF$5:$BF$467,"&lt;&gt;"&amp;"",'Grid GenerationQueue'!$BB$5:$BB$467,"&lt;"&amp;$BE$3)</f>
        <v>0</v>
      </c>
      <c r="BV286">
        <f>SUMIFS('Grid GenerationQueue'!AJ$5:AJ$467,'Grid GenerationQueue'!$AX$5:$AX$467,$B286,'Grid GenerationQueue'!$AY$5:$AY$467,$C286,'Grid GenerationQueue'!$BF$5:$BF$467,"&lt;&gt;"&amp;"",'Grid GenerationQueue'!$BB$5:$BB$467,"&lt;"&amp;$BE$3)</f>
        <v>0</v>
      </c>
      <c r="BW286">
        <f>SUMIFS('Grid GenerationQueue'!AK$5:AK$467,'Grid GenerationQueue'!$AX$5:$AX$467,$B286,'Grid GenerationQueue'!$AY$5:$AY$467,$C286,'Grid GenerationQueue'!$BF$5:$BF$467,"&lt;&gt;"&amp;"",'Grid GenerationQueue'!$BB$5:$BB$467,"&lt;"&amp;$BE$3)</f>
        <v>0</v>
      </c>
      <c r="BX286">
        <f>SUMIFS('Grid GenerationQueue'!AL$5:AL$467,'Grid GenerationQueue'!$AX$5:$AX$467,$B286,'Grid GenerationQueue'!$AY$5:$AY$467,$C286,'Grid GenerationQueue'!$BF$5:$BF$467,"&lt;&gt;"&amp;"",'Grid GenerationQueue'!$BB$5:$BB$467,"&lt;"&amp;$BE$3)</f>
        <v>0</v>
      </c>
      <c r="BY286">
        <f>SUMIFS('Grid GenerationQueue'!AM$5:AM$467,'Grid GenerationQueue'!$AX$5:$AX$467,$B286,'Grid GenerationQueue'!$AY$5:$AY$467,$C286,'Grid GenerationQueue'!$BF$5:$BF$467,"&lt;&gt;"&amp;"",'Grid GenerationQueue'!$BB$5:$BB$467,"&lt;"&amp;$BE$3)</f>
        <v>0</v>
      </c>
      <c r="BZ286">
        <f>SUMIFS('Grid GenerationQueue'!AN$5:AN$467,'Grid GenerationQueue'!$AX$5:$AX$467,$B286,'Grid GenerationQueue'!$AY$5:$AY$467,$C286,'Grid GenerationQueue'!$BF$5:$BF$467,"&lt;&gt;"&amp;"",'Grid GenerationQueue'!$BB$5:$BB$467,"&lt;"&amp;$BE$3)</f>
        <v>0</v>
      </c>
      <c r="CA286">
        <f>SUMIFS('Grid GenerationQueue'!AO$5:AO$467,'Grid GenerationQueue'!$AX$5:$AX$467,$B286,'Grid GenerationQueue'!$AY$5:$AY$467,$C286,'Grid GenerationQueue'!$BF$5:$BF$467,"&lt;&gt;"&amp;"",'Grid GenerationQueue'!$BB$5:$BB$467,"&lt;"&amp;$BE$3)</f>
        <v>0</v>
      </c>
      <c r="CB286">
        <f>SUMIFS('Grid GenerationQueue'!AP$5:AP$467,'Grid GenerationQueue'!$AX$5:$AX$467,$B286,'Grid GenerationQueue'!$AY$5:$AY$467,$C286,'Grid GenerationQueue'!$BF$5:$BF$467,"&lt;&gt;"&amp;"",'Grid GenerationQueue'!$BB$5:$BB$467,"&lt;"&amp;$BE$3)</f>
        <v>0</v>
      </c>
      <c r="CD286">
        <f>SUMIFS('Grid GenerationQueue'!AE$5:AE$467,'Grid GenerationQueue'!$AX$5:$AX$467,$B286,'Grid GenerationQueue'!$AY$5:$AY$467,$C286,'Grid GenerationQueue'!$BB$5:$BB$467,"&lt;"&amp;$BE$3)</f>
        <v>0</v>
      </c>
      <c r="CE286">
        <f>SUMIFS('Grid GenerationQueue'!AF$5:AF$467,'Grid GenerationQueue'!$AX$5:$AX$467,$B286,'Grid GenerationQueue'!$AY$5:$AY$467,$C286,'Grid GenerationQueue'!$BB$5:$BB$467,"&lt;"&amp;$BE$3)</f>
        <v>0</v>
      </c>
      <c r="CF286">
        <f>SUMIFS('Grid GenerationQueue'!AG$5:AG$467,'Grid GenerationQueue'!$AX$5:$AX$467,$B286,'Grid GenerationQueue'!$AY$5:$AY$467,$C286,'Grid GenerationQueue'!$BB$5:$BB$467,"&lt;"&amp;$BE$3)</f>
        <v>0</v>
      </c>
      <c r="CG286">
        <f>SUMIFS('Grid GenerationQueue'!AH$5:AH$467,'Grid GenerationQueue'!$AX$5:$AX$467,$B286,'Grid GenerationQueue'!$AY$5:$AY$467,$C286,'Grid GenerationQueue'!$BB$5:$BB$467,"&lt;"&amp;$BE$3)</f>
        <v>0</v>
      </c>
      <c r="CH286">
        <f>SUMIFS('Grid GenerationQueue'!AI$5:AI$467,'Grid GenerationQueue'!$AX$5:$AX$467,$B286,'Grid GenerationQueue'!$AY$5:$AY$467,$C286,'Grid GenerationQueue'!$BB$5:$BB$467,"&lt;"&amp;$BE$3)</f>
        <v>0</v>
      </c>
      <c r="CI286">
        <f>SUMIFS('Grid GenerationQueue'!AJ$5:AJ$467,'Grid GenerationQueue'!$AX$5:$AX$467,$B286,'Grid GenerationQueue'!$AY$5:$AY$467,$C286,'Grid GenerationQueue'!$BB$5:$BB$467,"&lt;"&amp;$BE$3)</f>
        <v>0</v>
      </c>
      <c r="CJ286">
        <f>SUMIFS('Grid GenerationQueue'!AK$5:AK$467,'Grid GenerationQueue'!$AX$5:$AX$467,$B286,'Grid GenerationQueue'!$AY$5:$AY$467,$C286,'Grid GenerationQueue'!$BB$5:$BB$467,"&lt;"&amp;$BE$3)</f>
        <v>0</v>
      </c>
      <c r="CK286">
        <f>SUMIFS('Grid GenerationQueue'!AL$5:AL$467,'Grid GenerationQueue'!$AX$5:$AX$467,$B286,'Grid GenerationQueue'!$AY$5:$AY$467,$C286,'Grid GenerationQueue'!$BB$5:$BB$467,"&lt;"&amp;$BE$3)</f>
        <v>0</v>
      </c>
      <c r="CL286">
        <f>SUMIFS('Grid GenerationQueue'!AM$5:AM$467,'Grid GenerationQueue'!$AX$5:$AX$467,$B286,'Grid GenerationQueue'!$AY$5:$AY$467,$C286,'Grid GenerationQueue'!$BB$5:$BB$467,"&lt;"&amp;$BE$3)</f>
        <v>0</v>
      </c>
      <c r="CM286">
        <f>SUMIFS('Grid GenerationQueue'!AN$5:AN$467,'Grid GenerationQueue'!$AX$5:$AX$467,$B286,'Grid GenerationQueue'!$AY$5:$AY$467,$C286,'Grid GenerationQueue'!$BB$5:$BB$467,"&lt;"&amp;$BE$3)</f>
        <v>0</v>
      </c>
      <c r="CN286">
        <f>SUMIFS('Grid GenerationQueue'!AO$5:AO$467,'Grid GenerationQueue'!$AX$5:$AX$467,$B286,'Grid GenerationQueue'!$AY$5:$AY$467,$C286,'Grid GenerationQueue'!$BB$5:$BB$467,"&lt;"&amp;$BE$3)</f>
        <v>0</v>
      </c>
      <c r="CO286">
        <f>SUMIFS('Grid GenerationQueue'!AP$5:AP$467,'Grid GenerationQueue'!$AX$5:$AX$467,$B286,'Grid GenerationQueue'!$AY$5:$AY$467,$C286,'Grid GenerationQueue'!$BB$5:$BB$467,"&lt;"&amp;$BE$3)</f>
        <v>0</v>
      </c>
    </row>
    <row r="287" spans="1:93" x14ac:dyDescent="0.35">
      <c r="A287" t="s">
        <v>4649</v>
      </c>
      <c r="B287" t="s">
        <v>4477</v>
      </c>
      <c r="C287">
        <v>230</v>
      </c>
      <c r="D287">
        <f>SUMIFS('Grid GenerationQueue'!AE$5:AE$467,'Grid GenerationQueue'!$AX$5:$AX$467,$B287,'Grid GenerationQueue'!$AY$5:$AY$467,$C287,'Grid GenerationQueue'!$BI$5:$BI$467,"&lt;4")</f>
        <v>500</v>
      </c>
      <c r="E287">
        <f>SUMIFS('Grid GenerationQueue'!AF$5:AF$467,'Grid GenerationQueue'!$AX$5:$AX$467,$B287,'Grid GenerationQueue'!$AY$5:$AY$467,$C287,'Grid GenerationQueue'!$BI$5:$BI$467,"&lt;4")</f>
        <v>500</v>
      </c>
      <c r="F287">
        <f>SUMIFS('Grid GenerationQueue'!AG$5:AG$467,'Grid GenerationQueue'!$AX$5:$AX$467,$B287,'Grid GenerationQueue'!$AY$5:$AY$467,$C287,'Grid GenerationQueue'!$BI$5:$BI$467,"&lt;4")</f>
        <v>0</v>
      </c>
      <c r="G287">
        <f>SUMIFS('Grid GenerationQueue'!AH$5:AH$467,'Grid GenerationQueue'!$AX$5:$AX$467,$B287,'Grid GenerationQueue'!$AY$5:$AY$467,$C287,'Grid GenerationQueue'!$BI$5:$BI$467,"&lt;4")</f>
        <v>0</v>
      </c>
      <c r="H287">
        <f>SUMIFS('Grid GenerationQueue'!AI$5:AI$467,'Grid GenerationQueue'!$AX$5:$AX$467,$B287,'Grid GenerationQueue'!$AY$5:$AY$467,$C287,'Grid GenerationQueue'!$BI$5:$BI$467,"&lt;4")</f>
        <v>0</v>
      </c>
      <c r="I287">
        <f>SUMIFS('Grid GenerationQueue'!AJ$5:AJ$467,'Grid GenerationQueue'!$AX$5:$AX$467,$B287,'Grid GenerationQueue'!$AY$5:$AY$467,$C287,'Grid GenerationQueue'!$BI$5:$BI$467,"&lt;4")</f>
        <v>0</v>
      </c>
      <c r="J287">
        <f>SUMIFS('Grid GenerationQueue'!AK$5:AK$467,'Grid GenerationQueue'!$AX$5:$AX$467,$B287,'Grid GenerationQueue'!$AY$5:$AY$467,$C287,'Grid GenerationQueue'!$BI$5:$BI$467,"&lt;4")</f>
        <v>0</v>
      </c>
      <c r="K287">
        <f>SUMIFS('Grid GenerationQueue'!AL$5:AL$467,'Grid GenerationQueue'!$AX$5:$AX$467,$B287,'Grid GenerationQueue'!$AY$5:$AY$467,$C287,'Grid GenerationQueue'!$BI$5:$BI$467,"&lt;4")</f>
        <v>0</v>
      </c>
      <c r="L287">
        <f>SUMIFS('Grid GenerationQueue'!AM$5:AM$467,'Grid GenerationQueue'!$AX$5:$AX$467,$B287,'Grid GenerationQueue'!$AY$5:$AY$467,$C287,'Grid GenerationQueue'!$BI$5:$BI$467,"&lt;4")</f>
        <v>0</v>
      </c>
      <c r="M287">
        <f>SUMIFS('Grid GenerationQueue'!AN$5:AN$467,'Grid GenerationQueue'!$AX$5:$AX$467,$B287,'Grid GenerationQueue'!$AY$5:$AY$467,$C287,'Grid GenerationQueue'!$BI$5:$BI$467,"&lt;4")</f>
        <v>0</v>
      </c>
      <c r="N287">
        <f>SUMIFS('Grid GenerationQueue'!AO$5:AO$467,'Grid GenerationQueue'!$AX$5:$AX$467,$B287,'Grid GenerationQueue'!$AY$5:$AY$467,$C287,'Grid GenerationQueue'!$BI$5:$BI$467,"&lt;4")</f>
        <v>0</v>
      </c>
      <c r="O287">
        <f>SUMIFS('Grid GenerationQueue'!AP$5:AP$467,'Grid GenerationQueue'!$AX$5:$AX$467,$B287,'Grid GenerationQueue'!$AY$5:$AY$467,$C287,'Grid GenerationQueue'!$BI$5:$BI$467,"&lt;4")</f>
        <v>0</v>
      </c>
      <c r="Q287">
        <f>SUMIFS('Grid GenerationQueue'!AE$5:AE$467,'Grid GenerationQueue'!$AX$5:$AX$467,$B287,'Grid GenerationQueue'!$AY$5:$AY$467,$C287,'Grid GenerationQueue'!$BH$5:$BH$467,"Executed")</f>
        <v>500</v>
      </c>
      <c r="R287">
        <f>SUMIFS('Grid GenerationQueue'!AF$5:AF$467,'Grid GenerationQueue'!$AX$5:$AX$467,$B287,'Grid GenerationQueue'!$AY$5:$AY$467,$C287,'Grid GenerationQueue'!$BH$5:$BH$467,"Executed")</f>
        <v>500</v>
      </c>
      <c r="S287">
        <f>SUMIFS('Grid GenerationQueue'!AG$5:AG$467,'Grid GenerationQueue'!$AX$5:$AX$467,$B287,'Grid GenerationQueue'!$AY$5:$AY$467,$C287,'Grid GenerationQueue'!$BH$5:$BH$467,"Executed")</f>
        <v>0</v>
      </c>
      <c r="T287">
        <f>SUMIFS('Grid GenerationQueue'!AH$5:AH$467,'Grid GenerationQueue'!$AX$5:$AX$467,$B287,'Grid GenerationQueue'!$AY$5:$AY$467,$C287,'Grid GenerationQueue'!$BH$5:$BH$467,"Executed")</f>
        <v>0</v>
      </c>
      <c r="U287">
        <f>SUMIFS('Grid GenerationQueue'!AI$5:AI$467,'Grid GenerationQueue'!$AX$5:$AX$467,$B287,'Grid GenerationQueue'!$AY$5:$AY$467,$C287,'Grid GenerationQueue'!$BH$5:$BH$467,"Executed")</f>
        <v>0</v>
      </c>
      <c r="V287">
        <f>SUMIFS('Grid GenerationQueue'!AJ$5:AJ$467,'Grid GenerationQueue'!$AX$5:$AX$467,$B287,'Grid GenerationQueue'!$AY$5:$AY$467,$C287,'Grid GenerationQueue'!$BH$5:$BH$467,"Executed")</f>
        <v>0</v>
      </c>
      <c r="W287">
        <f>SUMIFS('Grid GenerationQueue'!AK$5:AK$467,'Grid GenerationQueue'!$AX$5:$AX$467,$B287,'Grid GenerationQueue'!$AY$5:$AY$467,$C287,'Grid GenerationQueue'!$BH$5:$BH$467,"Executed")</f>
        <v>0</v>
      </c>
      <c r="X287">
        <f>SUMIFS('Grid GenerationQueue'!AL$5:AL$467,'Grid GenerationQueue'!$AX$5:$AX$467,$B287,'Grid GenerationQueue'!$AY$5:$AY$467,$C287,'Grid GenerationQueue'!$BH$5:$BH$467,"Executed")</f>
        <v>0</v>
      </c>
      <c r="Y287">
        <f>SUMIFS('Grid GenerationQueue'!AM$5:AM$467,'Grid GenerationQueue'!$AX$5:$AX$467,$B287,'Grid GenerationQueue'!$AY$5:$AY$467,$C287,'Grid GenerationQueue'!$BH$5:$BH$467,"Executed")</f>
        <v>0</v>
      </c>
      <c r="Z287">
        <f>SUMIFS('Grid GenerationQueue'!AN$5:AN$467,'Grid GenerationQueue'!$AX$5:$AX$467,$B287,'Grid GenerationQueue'!$AY$5:$AY$467,$C287,'Grid GenerationQueue'!$BH$5:$BH$467,"Executed")</f>
        <v>0</v>
      </c>
      <c r="AA287">
        <f>SUMIFS('Grid GenerationQueue'!AO$5:AO$467,'Grid GenerationQueue'!$AX$5:$AX$467,$B287,'Grid GenerationQueue'!$AY$5:$AY$467,$C287,'Grid GenerationQueue'!$BH$5:$BH$467,"Executed")</f>
        <v>0</v>
      </c>
      <c r="AB287">
        <f>SUMIFS('Grid GenerationQueue'!AP$5:AP$467,'Grid GenerationQueue'!$AX$5:$AX$467,$B287,'Grid GenerationQueue'!$AY$5:$AY$467,$C287,'Grid GenerationQueue'!$BH$5:$BH$467,"Executed")</f>
        <v>0</v>
      </c>
      <c r="AD287">
        <f>SUMIFS('Grid GenerationQueue'!AE$5:AE$467,'Grid GenerationQueue'!$AX$5:$AX$467,$B287,'Grid GenerationQueue'!$AY$5:$AY$467,$C287,'Grid GenerationQueue'!$BF$5:$BF$467,"&lt;&gt;"&amp;"")</f>
        <v>500</v>
      </c>
      <c r="AE287">
        <f>SUMIFS('Grid GenerationQueue'!AF$5:AF$467,'Grid GenerationQueue'!$AX$5:$AX$467,$B287,'Grid GenerationQueue'!$AY$5:$AY$467,$C287,'Grid GenerationQueue'!$BF$5:$BF$467,"&lt;&gt;"&amp;"")</f>
        <v>500</v>
      </c>
      <c r="AF287">
        <f>SUMIFS('Grid GenerationQueue'!AG$5:AG$467,'Grid GenerationQueue'!$AX$5:$AX$467,$B287,'Grid GenerationQueue'!$AY$5:$AY$467,$C287,'Grid GenerationQueue'!$BF$5:$BF$467,"&lt;&gt;"&amp;"")</f>
        <v>0</v>
      </c>
      <c r="AG287">
        <f>SUMIFS('Grid GenerationQueue'!AH$5:AH$467,'Grid GenerationQueue'!$AX$5:$AX$467,$B287,'Grid GenerationQueue'!$AY$5:$AY$467,$C287,'Grid GenerationQueue'!$BF$5:$BF$467,"&lt;&gt;"&amp;"")</f>
        <v>0</v>
      </c>
      <c r="AH287">
        <f>SUMIFS('Grid GenerationQueue'!AI$5:AI$467,'Grid GenerationQueue'!$AX$5:$AX$467,$B287,'Grid GenerationQueue'!$AY$5:$AY$467,$C287,'Grid GenerationQueue'!$BF$5:$BF$467,"&lt;&gt;"&amp;"")</f>
        <v>0</v>
      </c>
      <c r="AI287">
        <f>SUMIFS('Grid GenerationQueue'!AJ$5:AJ$467,'Grid GenerationQueue'!$AX$5:$AX$467,$B287,'Grid GenerationQueue'!$AY$5:$AY$467,$C287,'Grid GenerationQueue'!$BF$5:$BF$467,"&lt;&gt;"&amp;"")</f>
        <v>0</v>
      </c>
      <c r="AJ287">
        <f>SUMIFS('Grid GenerationQueue'!AK$5:AK$467,'Grid GenerationQueue'!$AX$5:$AX$467,$B287,'Grid GenerationQueue'!$AY$5:$AY$467,$C287,'Grid GenerationQueue'!$BF$5:$BF$467,"&lt;&gt;"&amp;"")</f>
        <v>0</v>
      </c>
      <c r="AK287">
        <f>SUMIFS('Grid GenerationQueue'!AL$5:AL$467,'Grid GenerationQueue'!$AX$5:$AX$467,$B287,'Grid GenerationQueue'!$AY$5:$AY$467,$C287,'Grid GenerationQueue'!$BF$5:$BF$467,"&lt;&gt;"&amp;"")</f>
        <v>0</v>
      </c>
      <c r="AL287">
        <f>SUMIFS('Grid GenerationQueue'!AM$5:AM$467,'Grid GenerationQueue'!$AX$5:$AX$467,$B287,'Grid GenerationQueue'!$AY$5:$AY$467,$C287,'Grid GenerationQueue'!$BF$5:$BF$467,"&lt;&gt;"&amp;"")</f>
        <v>0</v>
      </c>
      <c r="AM287">
        <f>SUMIFS('Grid GenerationQueue'!AN$5:AN$467,'Grid GenerationQueue'!$AX$5:$AX$467,$B287,'Grid GenerationQueue'!$AY$5:$AY$467,$C287,'Grid GenerationQueue'!$BF$5:$BF$467,"&lt;&gt;"&amp;"")</f>
        <v>0</v>
      </c>
      <c r="AN287">
        <f>SUMIFS('Grid GenerationQueue'!AO$5:AO$467,'Grid GenerationQueue'!$AX$5:$AX$467,$B287,'Grid GenerationQueue'!$AY$5:$AY$467,$C287,'Grid GenerationQueue'!$BF$5:$BF$467,"&lt;&gt;"&amp;"")</f>
        <v>0</v>
      </c>
      <c r="AO287">
        <f>SUMIFS('Grid GenerationQueue'!AP$5:AP$467,'Grid GenerationQueue'!$AX$5:$AX$467,$B287,'Grid GenerationQueue'!$AY$5:$AY$467,$C287,'Grid GenerationQueue'!$BF$5:$BF$467,"&lt;&gt;"&amp;"")</f>
        <v>0</v>
      </c>
      <c r="AQ287">
        <f>SUMIFS('Grid GenerationQueue'!AE$5:AE$467,'Grid GenerationQueue'!$AX$5:$AX$467,$B287,'Grid GenerationQueue'!$AY$5:$AY$467,$C287)</f>
        <v>1989.5250000000001</v>
      </c>
      <c r="AR287">
        <f>SUMIFS('Grid GenerationQueue'!AF$5:AF$467,'Grid GenerationQueue'!$AX$5:$AX$467,$B287,'Grid GenerationQueue'!$AY$5:$AY$467,$C287)</f>
        <v>500</v>
      </c>
      <c r="AS287">
        <f>SUMIFS('Grid GenerationQueue'!AG$5:AG$467,'Grid GenerationQueue'!$AX$5:$AX$467,$B287,'Grid GenerationQueue'!$AY$5:$AY$467,$C287)</f>
        <v>0</v>
      </c>
      <c r="AT287">
        <f>SUMIFS('Grid GenerationQueue'!AH$5:AH$467,'Grid GenerationQueue'!$AX$5:$AX$467,$B287,'Grid GenerationQueue'!$AY$5:$AY$467,$C287)</f>
        <v>0</v>
      </c>
      <c r="AU287">
        <f>SUMIFS('Grid GenerationQueue'!AI$5:AI$467,'Grid GenerationQueue'!$AX$5:$AX$467,$B287,'Grid GenerationQueue'!$AY$5:$AY$467,$C287)</f>
        <v>0</v>
      </c>
      <c r="AV287">
        <f>SUMIFS('Grid GenerationQueue'!AJ$5:AJ$467,'Grid GenerationQueue'!$AX$5:$AX$467,$B287,'Grid GenerationQueue'!$AY$5:$AY$467,$C287)</f>
        <v>0</v>
      </c>
      <c r="AW287">
        <f>SUMIFS('Grid GenerationQueue'!AK$5:AK$467,'Grid GenerationQueue'!$AX$5:$AX$467,$B287,'Grid GenerationQueue'!$AY$5:$AY$467,$C287)</f>
        <v>0</v>
      </c>
      <c r="AX287">
        <f>SUMIFS('Grid GenerationQueue'!AL$5:AL$467,'Grid GenerationQueue'!$AX$5:$AX$467,$B287,'Grid GenerationQueue'!$AY$5:$AY$467,$C287)</f>
        <v>0</v>
      </c>
      <c r="AY287">
        <f>SUMIFS('Grid GenerationQueue'!AM$5:AM$467,'Grid GenerationQueue'!$AX$5:$AX$467,$B287,'Grid GenerationQueue'!$AY$5:$AY$467,$C287)</f>
        <v>0</v>
      </c>
      <c r="AZ287">
        <f>SUMIFS('Grid GenerationQueue'!AN$5:AN$467,'Grid GenerationQueue'!$AX$5:$AX$467,$B287,'Grid GenerationQueue'!$AY$5:$AY$467,$C287)</f>
        <v>0</v>
      </c>
      <c r="BA287">
        <f>SUMIFS('Grid GenerationQueue'!AO$5:AO$467,'Grid GenerationQueue'!$AX$5:$AX$467,$B287,'Grid GenerationQueue'!$AY$5:$AY$467,$C287)</f>
        <v>0</v>
      </c>
      <c r="BB287">
        <f>SUMIFS('Grid GenerationQueue'!AP$5:AP$467,'Grid GenerationQueue'!$AX$5:$AX$467,$B287,'Grid GenerationQueue'!$AY$5:$AY$467,$C287)</f>
        <v>0</v>
      </c>
      <c r="BD287">
        <f>SUMIFS('Grid GenerationQueue'!AE$5:AE$467,'Grid GenerationQueue'!$AX$5:$AX$467,$B287,'Grid GenerationQueue'!$AY$5:$AY$467,$C287,'Grid GenerationQueue'!$BH$5:$BH$467,"Executed",'Grid GenerationQueue'!$BB$5:$BB$467,"&lt;"&amp;$BE$3)</f>
        <v>500</v>
      </c>
      <c r="BE287">
        <f>SUMIFS('Grid GenerationQueue'!AF$5:AF$467,'Grid GenerationQueue'!$AX$5:$AX$467,$B287,'Grid GenerationQueue'!$AY$5:$AY$467,$C287,'Grid GenerationQueue'!$BH$5:$BH$467,"Executed",'Grid GenerationQueue'!$BB$5:$BB$467,"&lt;"&amp;$BE$3)</f>
        <v>500</v>
      </c>
      <c r="BF287">
        <f>SUMIFS('Grid GenerationQueue'!AG$5:AG$467,'Grid GenerationQueue'!$AX$5:$AX$467,$B287,'Grid GenerationQueue'!$AY$5:$AY$467,$C287,'Grid GenerationQueue'!$BH$5:$BH$467,"Executed",'Grid GenerationQueue'!$BB$5:$BB$467,"&lt;"&amp;$BE$3)</f>
        <v>0</v>
      </c>
      <c r="BG287">
        <f>SUMIFS('Grid GenerationQueue'!AH$5:AH$467,'Grid GenerationQueue'!$AX$5:$AX$467,$B287,'Grid GenerationQueue'!$AY$5:$AY$467,$C287,'Grid GenerationQueue'!$BH$5:$BH$467,"Executed",'Grid GenerationQueue'!$BB$5:$BB$467,"&lt;"&amp;$BE$3)</f>
        <v>0</v>
      </c>
      <c r="BH287">
        <f>SUMIFS('Grid GenerationQueue'!AI$5:AI$467,'Grid GenerationQueue'!$AX$5:$AX$467,$B287,'Grid GenerationQueue'!$AY$5:$AY$467,$C287,'Grid GenerationQueue'!$BH$5:$BH$467,"Executed",'Grid GenerationQueue'!$BB$5:$BB$467,"&lt;"&amp;$BE$3)</f>
        <v>0</v>
      </c>
      <c r="BI287">
        <f>SUMIFS('Grid GenerationQueue'!AJ$5:AJ$467,'Grid GenerationQueue'!$AX$5:$AX$467,$B287,'Grid GenerationQueue'!$AY$5:$AY$467,$C287,'Grid GenerationQueue'!$BH$5:$BH$467,"Executed",'Grid GenerationQueue'!$BB$5:$BB$467,"&lt;"&amp;$BE$3)</f>
        <v>0</v>
      </c>
      <c r="BJ287">
        <f>SUMIFS('Grid GenerationQueue'!AK$5:AK$467,'Grid GenerationQueue'!$AX$5:$AX$467,$B287,'Grid GenerationQueue'!$AY$5:$AY$467,$C287,'Grid GenerationQueue'!$BH$5:$BH$467,"Executed",'Grid GenerationQueue'!$BB$5:$BB$467,"&lt;"&amp;$BE$3)</f>
        <v>0</v>
      </c>
      <c r="BK287">
        <f>SUMIFS('Grid GenerationQueue'!AL$5:AL$467,'Grid GenerationQueue'!$AX$5:$AX$467,$B287,'Grid GenerationQueue'!$AY$5:$AY$467,$C287,'Grid GenerationQueue'!$BH$5:$BH$467,"Executed",'Grid GenerationQueue'!$BB$5:$BB$467,"&lt;"&amp;$BE$3)</f>
        <v>0</v>
      </c>
      <c r="BL287">
        <f>SUMIFS('Grid GenerationQueue'!AM$5:AM$467,'Grid GenerationQueue'!$AX$5:$AX$467,$B287,'Grid GenerationQueue'!$AY$5:$AY$467,$C287,'Grid GenerationQueue'!$BH$5:$BH$467,"Executed",'Grid GenerationQueue'!$BB$5:$BB$467,"&lt;"&amp;$BE$3)</f>
        <v>0</v>
      </c>
      <c r="BM287">
        <f>SUMIFS('Grid GenerationQueue'!AN$5:AN$467,'Grid GenerationQueue'!$AX$5:$AX$467,$B287,'Grid GenerationQueue'!$AY$5:$AY$467,$C287,'Grid GenerationQueue'!$BH$5:$BH$467,"Executed",'Grid GenerationQueue'!$BB$5:$BB$467,"&lt;"&amp;$BE$3)</f>
        <v>0</v>
      </c>
      <c r="BN287">
        <f>SUMIFS('Grid GenerationQueue'!AO$5:AO$467,'Grid GenerationQueue'!$AX$5:$AX$467,$B287,'Grid GenerationQueue'!$AY$5:$AY$467,$C287,'Grid GenerationQueue'!$BH$5:$BH$467,"Executed",'Grid GenerationQueue'!$BB$5:$BB$467,"&lt;"&amp;$BE$3)</f>
        <v>0</v>
      </c>
      <c r="BO287">
        <f>SUMIFS('Grid GenerationQueue'!AP$5:AP$467,'Grid GenerationQueue'!$AX$5:$AX$467,$B287,'Grid GenerationQueue'!$AY$5:$AY$467,$C287,'Grid GenerationQueue'!$BH$5:$BH$467,"Executed",'Grid GenerationQueue'!$BB$5:$BB$467,"&lt;"&amp;$BE$3)</f>
        <v>0</v>
      </c>
      <c r="BQ287">
        <f>SUMIFS('Grid GenerationQueue'!AE$5:AE$467,'Grid GenerationQueue'!$AX$5:$AX$467,$B287,'Grid GenerationQueue'!$AY$5:$AY$467,$C287,'Grid GenerationQueue'!$BF$5:$BF$467,"&lt;&gt;"&amp;"",'Grid GenerationQueue'!$BB$5:$BB$467,"&lt;"&amp;$BE$3)</f>
        <v>500</v>
      </c>
      <c r="BR287">
        <f>SUMIFS('Grid GenerationQueue'!AF$5:AF$467,'Grid GenerationQueue'!$AX$5:$AX$467,$B287,'Grid GenerationQueue'!$AY$5:$AY$467,$C287,'Grid GenerationQueue'!$BF$5:$BF$467,"&lt;&gt;"&amp;"",'Grid GenerationQueue'!$BB$5:$BB$467,"&lt;"&amp;$BE$3)</f>
        <v>500</v>
      </c>
      <c r="BS287">
        <f>SUMIFS('Grid GenerationQueue'!AG$5:AG$467,'Grid GenerationQueue'!$AX$5:$AX$467,$B287,'Grid GenerationQueue'!$AY$5:$AY$467,$C287,'Grid GenerationQueue'!$BF$5:$BF$467,"&lt;&gt;"&amp;"",'Grid GenerationQueue'!$BB$5:$BB$467,"&lt;"&amp;$BE$3)</f>
        <v>0</v>
      </c>
      <c r="BT287">
        <f>SUMIFS('Grid GenerationQueue'!AH$5:AH$467,'Grid GenerationQueue'!$AX$5:$AX$467,$B287,'Grid GenerationQueue'!$AY$5:$AY$467,$C287,'Grid GenerationQueue'!$BF$5:$BF$467,"&lt;&gt;"&amp;"",'Grid GenerationQueue'!$BB$5:$BB$467,"&lt;"&amp;$BE$3)</f>
        <v>0</v>
      </c>
      <c r="BU287">
        <f>SUMIFS('Grid GenerationQueue'!AI$5:AI$467,'Grid GenerationQueue'!$AX$5:$AX$467,$B287,'Grid GenerationQueue'!$AY$5:$AY$467,$C287,'Grid GenerationQueue'!$BF$5:$BF$467,"&lt;&gt;"&amp;"",'Grid GenerationQueue'!$BB$5:$BB$467,"&lt;"&amp;$BE$3)</f>
        <v>0</v>
      </c>
      <c r="BV287">
        <f>SUMIFS('Grid GenerationQueue'!AJ$5:AJ$467,'Grid GenerationQueue'!$AX$5:$AX$467,$B287,'Grid GenerationQueue'!$AY$5:$AY$467,$C287,'Grid GenerationQueue'!$BF$5:$BF$467,"&lt;&gt;"&amp;"",'Grid GenerationQueue'!$BB$5:$BB$467,"&lt;"&amp;$BE$3)</f>
        <v>0</v>
      </c>
      <c r="BW287">
        <f>SUMIFS('Grid GenerationQueue'!AK$5:AK$467,'Grid GenerationQueue'!$AX$5:$AX$467,$B287,'Grid GenerationQueue'!$AY$5:$AY$467,$C287,'Grid GenerationQueue'!$BF$5:$BF$467,"&lt;&gt;"&amp;"",'Grid GenerationQueue'!$BB$5:$BB$467,"&lt;"&amp;$BE$3)</f>
        <v>0</v>
      </c>
      <c r="BX287">
        <f>SUMIFS('Grid GenerationQueue'!AL$5:AL$467,'Grid GenerationQueue'!$AX$5:$AX$467,$B287,'Grid GenerationQueue'!$AY$5:$AY$467,$C287,'Grid GenerationQueue'!$BF$5:$BF$467,"&lt;&gt;"&amp;"",'Grid GenerationQueue'!$BB$5:$BB$467,"&lt;"&amp;$BE$3)</f>
        <v>0</v>
      </c>
      <c r="BY287">
        <f>SUMIFS('Grid GenerationQueue'!AM$5:AM$467,'Grid GenerationQueue'!$AX$5:$AX$467,$B287,'Grid GenerationQueue'!$AY$5:$AY$467,$C287,'Grid GenerationQueue'!$BF$5:$BF$467,"&lt;&gt;"&amp;"",'Grid GenerationQueue'!$BB$5:$BB$467,"&lt;"&amp;$BE$3)</f>
        <v>0</v>
      </c>
      <c r="BZ287">
        <f>SUMIFS('Grid GenerationQueue'!AN$5:AN$467,'Grid GenerationQueue'!$AX$5:$AX$467,$B287,'Grid GenerationQueue'!$AY$5:$AY$467,$C287,'Grid GenerationQueue'!$BF$5:$BF$467,"&lt;&gt;"&amp;"",'Grid GenerationQueue'!$BB$5:$BB$467,"&lt;"&amp;$BE$3)</f>
        <v>0</v>
      </c>
      <c r="CA287">
        <f>SUMIFS('Grid GenerationQueue'!AO$5:AO$467,'Grid GenerationQueue'!$AX$5:$AX$467,$B287,'Grid GenerationQueue'!$AY$5:$AY$467,$C287,'Grid GenerationQueue'!$BF$5:$BF$467,"&lt;&gt;"&amp;"",'Grid GenerationQueue'!$BB$5:$BB$467,"&lt;"&amp;$BE$3)</f>
        <v>0</v>
      </c>
      <c r="CB287">
        <f>SUMIFS('Grid GenerationQueue'!AP$5:AP$467,'Grid GenerationQueue'!$AX$5:$AX$467,$B287,'Grid GenerationQueue'!$AY$5:$AY$467,$C287,'Grid GenerationQueue'!$BF$5:$BF$467,"&lt;&gt;"&amp;"",'Grid GenerationQueue'!$BB$5:$BB$467,"&lt;"&amp;$BE$3)</f>
        <v>0</v>
      </c>
      <c r="CD287">
        <f>SUMIFS('Grid GenerationQueue'!AE$5:AE$467,'Grid GenerationQueue'!$AX$5:$AX$467,$B287,'Grid GenerationQueue'!$AY$5:$AY$467,$C287,'Grid GenerationQueue'!$BB$5:$BB$467,"&lt;"&amp;$BE$3)</f>
        <v>1989.5250000000001</v>
      </c>
      <c r="CE287">
        <f>SUMIFS('Grid GenerationQueue'!AF$5:AF$467,'Grid GenerationQueue'!$AX$5:$AX$467,$B287,'Grid GenerationQueue'!$AY$5:$AY$467,$C287,'Grid GenerationQueue'!$BB$5:$BB$467,"&lt;"&amp;$BE$3)</f>
        <v>500</v>
      </c>
      <c r="CF287">
        <f>SUMIFS('Grid GenerationQueue'!AG$5:AG$467,'Grid GenerationQueue'!$AX$5:$AX$467,$B287,'Grid GenerationQueue'!$AY$5:$AY$467,$C287,'Grid GenerationQueue'!$BB$5:$BB$467,"&lt;"&amp;$BE$3)</f>
        <v>0</v>
      </c>
      <c r="CG287">
        <f>SUMIFS('Grid GenerationQueue'!AH$5:AH$467,'Grid GenerationQueue'!$AX$5:$AX$467,$B287,'Grid GenerationQueue'!$AY$5:$AY$467,$C287,'Grid GenerationQueue'!$BB$5:$BB$467,"&lt;"&amp;$BE$3)</f>
        <v>0</v>
      </c>
      <c r="CH287">
        <f>SUMIFS('Grid GenerationQueue'!AI$5:AI$467,'Grid GenerationQueue'!$AX$5:$AX$467,$B287,'Grid GenerationQueue'!$AY$5:$AY$467,$C287,'Grid GenerationQueue'!$BB$5:$BB$467,"&lt;"&amp;$BE$3)</f>
        <v>0</v>
      </c>
      <c r="CI287">
        <f>SUMIFS('Grid GenerationQueue'!AJ$5:AJ$467,'Grid GenerationQueue'!$AX$5:$AX$467,$B287,'Grid GenerationQueue'!$AY$5:$AY$467,$C287,'Grid GenerationQueue'!$BB$5:$BB$467,"&lt;"&amp;$BE$3)</f>
        <v>0</v>
      </c>
      <c r="CJ287">
        <f>SUMIFS('Grid GenerationQueue'!AK$5:AK$467,'Grid GenerationQueue'!$AX$5:$AX$467,$B287,'Grid GenerationQueue'!$AY$5:$AY$467,$C287,'Grid GenerationQueue'!$BB$5:$BB$467,"&lt;"&amp;$BE$3)</f>
        <v>0</v>
      </c>
      <c r="CK287">
        <f>SUMIFS('Grid GenerationQueue'!AL$5:AL$467,'Grid GenerationQueue'!$AX$5:$AX$467,$B287,'Grid GenerationQueue'!$AY$5:$AY$467,$C287,'Grid GenerationQueue'!$BB$5:$BB$467,"&lt;"&amp;$BE$3)</f>
        <v>0</v>
      </c>
      <c r="CL287">
        <f>SUMIFS('Grid GenerationQueue'!AM$5:AM$467,'Grid GenerationQueue'!$AX$5:$AX$467,$B287,'Grid GenerationQueue'!$AY$5:$AY$467,$C287,'Grid GenerationQueue'!$BB$5:$BB$467,"&lt;"&amp;$BE$3)</f>
        <v>0</v>
      </c>
      <c r="CM287">
        <f>SUMIFS('Grid GenerationQueue'!AN$5:AN$467,'Grid GenerationQueue'!$AX$5:$AX$467,$B287,'Grid GenerationQueue'!$AY$5:$AY$467,$C287,'Grid GenerationQueue'!$BB$5:$BB$467,"&lt;"&amp;$BE$3)</f>
        <v>0</v>
      </c>
      <c r="CN287">
        <f>SUMIFS('Grid GenerationQueue'!AO$5:AO$467,'Grid GenerationQueue'!$AX$5:$AX$467,$B287,'Grid GenerationQueue'!$AY$5:$AY$467,$C287,'Grid GenerationQueue'!$BB$5:$BB$467,"&lt;"&amp;$BE$3)</f>
        <v>0</v>
      </c>
      <c r="CO287">
        <f>SUMIFS('Grid GenerationQueue'!AP$5:AP$467,'Grid GenerationQueue'!$AX$5:$AX$467,$B287,'Grid GenerationQueue'!$AY$5:$AY$467,$C287,'Grid GenerationQueue'!$BB$5:$BB$467,"&lt;"&amp;$BE$3)</f>
        <v>0</v>
      </c>
    </row>
    <row r="288" spans="1:93" x14ac:dyDescent="0.35">
      <c r="A288" t="s">
        <v>4648</v>
      </c>
      <c r="B288" t="s">
        <v>4553</v>
      </c>
      <c r="C288">
        <v>230</v>
      </c>
      <c r="D288">
        <f>SUMIFS('Grid GenerationQueue'!AE$5:AE$467,'Grid GenerationQueue'!$AX$5:$AX$467,$B288,'Grid GenerationQueue'!$AY$5:$AY$467,$C288,'Grid GenerationQueue'!$BI$5:$BI$467,"&lt;4")</f>
        <v>0</v>
      </c>
      <c r="E288">
        <f>SUMIFS('Grid GenerationQueue'!AF$5:AF$467,'Grid GenerationQueue'!$AX$5:$AX$467,$B288,'Grid GenerationQueue'!$AY$5:$AY$467,$C288,'Grid GenerationQueue'!$BI$5:$BI$467,"&lt;4")</f>
        <v>0</v>
      </c>
      <c r="F288">
        <f>SUMIFS('Grid GenerationQueue'!AG$5:AG$467,'Grid GenerationQueue'!$AX$5:$AX$467,$B288,'Grid GenerationQueue'!$AY$5:$AY$467,$C288,'Grid GenerationQueue'!$BI$5:$BI$467,"&lt;4")</f>
        <v>0</v>
      </c>
      <c r="G288">
        <f>SUMIFS('Grid GenerationQueue'!AH$5:AH$467,'Grid GenerationQueue'!$AX$5:$AX$467,$B288,'Grid GenerationQueue'!$AY$5:$AY$467,$C288,'Grid GenerationQueue'!$BI$5:$BI$467,"&lt;4")</f>
        <v>0</v>
      </c>
      <c r="H288">
        <f>SUMIFS('Grid GenerationQueue'!AI$5:AI$467,'Grid GenerationQueue'!$AX$5:$AX$467,$B288,'Grid GenerationQueue'!$AY$5:$AY$467,$C288,'Grid GenerationQueue'!$BI$5:$BI$467,"&lt;4")</f>
        <v>0</v>
      </c>
      <c r="I288">
        <f>SUMIFS('Grid GenerationQueue'!AJ$5:AJ$467,'Grid GenerationQueue'!$AX$5:$AX$467,$B288,'Grid GenerationQueue'!$AY$5:$AY$467,$C288,'Grid GenerationQueue'!$BI$5:$BI$467,"&lt;4")</f>
        <v>0</v>
      </c>
      <c r="J288">
        <f>SUMIFS('Grid GenerationQueue'!AK$5:AK$467,'Grid GenerationQueue'!$AX$5:$AX$467,$B288,'Grid GenerationQueue'!$AY$5:$AY$467,$C288,'Grid GenerationQueue'!$BI$5:$BI$467,"&lt;4")</f>
        <v>0</v>
      </c>
      <c r="K288">
        <f>SUMIFS('Grid GenerationQueue'!AL$5:AL$467,'Grid GenerationQueue'!$AX$5:$AX$467,$B288,'Grid GenerationQueue'!$AY$5:$AY$467,$C288,'Grid GenerationQueue'!$BI$5:$BI$467,"&lt;4")</f>
        <v>0</v>
      </c>
      <c r="L288">
        <f>SUMIFS('Grid GenerationQueue'!AM$5:AM$467,'Grid GenerationQueue'!$AX$5:$AX$467,$B288,'Grid GenerationQueue'!$AY$5:$AY$467,$C288,'Grid GenerationQueue'!$BI$5:$BI$467,"&lt;4")</f>
        <v>0</v>
      </c>
      <c r="M288">
        <f>SUMIFS('Grid GenerationQueue'!AN$5:AN$467,'Grid GenerationQueue'!$AX$5:$AX$467,$B288,'Grid GenerationQueue'!$AY$5:$AY$467,$C288,'Grid GenerationQueue'!$BI$5:$BI$467,"&lt;4")</f>
        <v>0</v>
      </c>
      <c r="N288">
        <f>SUMIFS('Grid GenerationQueue'!AO$5:AO$467,'Grid GenerationQueue'!$AX$5:$AX$467,$B288,'Grid GenerationQueue'!$AY$5:$AY$467,$C288,'Grid GenerationQueue'!$BI$5:$BI$467,"&lt;4")</f>
        <v>0</v>
      </c>
      <c r="O288">
        <f>SUMIFS('Grid GenerationQueue'!AP$5:AP$467,'Grid GenerationQueue'!$AX$5:$AX$467,$B288,'Grid GenerationQueue'!$AY$5:$AY$467,$C288,'Grid GenerationQueue'!$BI$5:$BI$467,"&lt;4")</f>
        <v>0</v>
      </c>
      <c r="Q288">
        <f>SUMIFS('Grid GenerationQueue'!AE$5:AE$467,'Grid GenerationQueue'!$AX$5:$AX$467,$B288,'Grid GenerationQueue'!$AY$5:$AY$467,$C288,'Grid GenerationQueue'!$BH$5:$BH$467,"Executed")</f>
        <v>0</v>
      </c>
      <c r="R288">
        <f>SUMIFS('Grid GenerationQueue'!AF$5:AF$467,'Grid GenerationQueue'!$AX$5:$AX$467,$B288,'Grid GenerationQueue'!$AY$5:$AY$467,$C288,'Grid GenerationQueue'!$BH$5:$BH$467,"Executed")</f>
        <v>0</v>
      </c>
      <c r="S288">
        <f>SUMIFS('Grid GenerationQueue'!AG$5:AG$467,'Grid GenerationQueue'!$AX$5:$AX$467,$B288,'Grid GenerationQueue'!$AY$5:$AY$467,$C288,'Grid GenerationQueue'!$BH$5:$BH$467,"Executed")</f>
        <v>0</v>
      </c>
      <c r="T288">
        <f>SUMIFS('Grid GenerationQueue'!AH$5:AH$467,'Grid GenerationQueue'!$AX$5:$AX$467,$B288,'Grid GenerationQueue'!$AY$5:$AY$467,$C288,'Grid GenerationQueue'!$BH$5:$BH$467,"Executed")</f>
        <v>0</v>
      </c>
      <c r="U288">
        <f>SUMIFS('Grid GenerationQueue'!AI$5:AI$467,'Grid GenerationQueue'!$AX$5:$AX$467,$B288,'Grid GenerationQueue'!$AY$5:$AY$467,$C288,'Grid GenerationQueue'!$BH$5:$BH$467,"Executed")</f>
        <v>0</v>
      </c>
      <c r="V288">
        <f>SUMIFS('Grid GenerationQueue'!AJ$5:AJ$467,'Grid GenerationQueue'!$AX$5:$AX$467,$B288,'Grid GenerationQueue'!$AY$5:$AY$467,$C288,'Grid GenerationQueue'!$BH$5:$BH$467,"Executed")</f>
        <v>0</v>
      </c>
      <c r="W288">
        <f>SUMIFS('Grid GenerationQueue'!AK$5:AK$467,'Grid GenerationQueue'!$AX$5:$AX$467,$B288,'Grid GenerationQueue'!$AY$5:$AY$467,$C288,'Grid GenerationQueue'!$BH$5:$BH$467,"Executed")</f>
        <v>0</v>
      </c>
      <c r="X288">
        <f>SUMIFS('Grid GenerationQueue'!AL$5:AL$467,'Grid GenerationQueue'!$AX$5:$AX$467,$B288,'Grid GenerationQueue'!$AY$5:$AY$467,$C288,'Grid GenerationQueue'!$BH$5:$BH$467,"Executed")</f>
        <v>0</v>
      </c>
      <c r="Y288">
        <f>SUMIFS('Grid GenerationQueue'!AM$5:AM$467,'Grid GenerationQueue'!$AX$5:$AX$467,$B288,'Grid GenerationQueue'!$AY$5:$AY$467,$C288,'Grid GenerationQueue'!$BH$5:$BH$467,"Executed")</f>
        <v>0</v>
      </c>
      <c r="Z288">
        <f>SUMIFS('Grid GenerationQueue'!AN$5:AN$467,'Grid GenerationQueue'!$AX$5:$AX$467,$B288,'Grid GenerationQueue'!$AY$5:$AY$467,$C288,'Grid GenerationQueue'!$BH$5:$BH$467,"Executed")</f>
        <v>0</v>
      </c>
      <c r="AA288">
        <f>SUMIFS('Grid GenerationQueue'!AO$5:AO$467,'Grid GenerationQueue'!$AX$5:$AX$467,$B288,'Grid GenerationQueue'!$AY$5:$AY$467,$C288,'Grid GenerationQueue'!$BH$5:$BH$467,"Executed")</f>
        <v>0</v>
      </c>
      <c r="AB288">
        <f>SUMIFS('Grid GenerationQueue'!AP$5:AP$467,'Grid GenerationQueue'!$AX$5:$AX$467,$B288,'Grid GenerationQueue'!$AY$5:$AY$467,$C288,'Grid GenerationQueue'!$BH$5:$BH$467,"Executed")</f>
        <v>0</v>
      </c>
      <c r="AD288">
        <f>SUMIFS('Grid GenerationQueue'!AE$5:AE$467,'Grid GenerationQueue'!$AX$5:$AX$467,$B288,'Grid GenerationQueue'!$AY$5:$AY$467,$C288,'Grid GenerationQueue'!$BF$5:$BF$467,"&lt;&gt;"&amp;"")</f>
        <v>0</v>
      </c>
      <c r="AE288">
        <f>SUMIFS('Grid GenerationQueue'!AF$5:AF$467,'Grid GenerationQueue'!$AX$5:$AX$467,$B288,'Grid GenerationQueue'!$AY$5:$AY$467,$C288,'Grid GenerationQueue'!$BF$5:$BF$467,"&lt;&gt;"&amp;"")</f>
        <v>0</v>
      </c>
      <c r="AF288">
        <f>SUMIFS('Grid GenerationQueue'!AG$5:AG$467,'Grid GenerationQueue'!$AX$5:$AX$467,$B288,'Grid GenerationQueue'!$AY$5:$AY$467,$C288,'Grid GenerationQueue'!$BF$5:$BF$467,"&lt;&gt;"&amp;"")</f>
        <v>0</v>
      </c>
      <c r="AG288">
        <f>SUMIFS('Grid GenerationQueue'!AH$5:AH$467,'Grid GenerationQueue'!$AX$5:$AX$467,$B288,'Grid GenerationQueue'!$AY$5:$AY$467,$C288,'Grid GenerationQueue'!$BF$5:$BF$467,"&lt;&gt;"&amp;"")</f>
        <v>0</v>
      </c>
      <c r="AH288">
        <f>SUMIFS('Grid GenerationQueue'!AI$5:AI$467,'Grid GenerationQueue'!$AX$5:$AX$467,$B288,'Grid GenerationQueue'!$AY$5:$AY$467,$C288,'Grid GenerationQueue'!$BF$5:$BF$467,"&lt;&gt;"&amp;"")</f>
        <v>0</v>
      </c>
      <c r="AI288">
        <f>SUMIFS('Grid GenerationQueue'!AJ$5:AJ$467,'Grid GenerationQueue'!$AX$5:$AX$467,$B288,'Grid GenerationQueue'!$AY$5:$AY$467,$C288,'Grid GenerationQueue'!$BF$5:$BF$467,"&lt;&gt;"&amp;"")</f>
        <v>0</v>
      </c>
      <c r="AJ288">
        <f>SUMIFS('Grid GenerationQueue'!AK$5:AK$467,'Grid GenerationQueue'!$AX$5:$AX$467,$B288,'Grid GenerationQueue'!$AY$5:$AY$467,$C288,'Grid GenerationQueue'!$BF$5:$BF$467,"&lt;&gt;"&amp;"")</f>
        <v>0</v>
      </c>
      <c r="AK288">
        <f>SUMIFS('Grid GenerationQueue'!AL$5:AL$467,'Grid GenerationQueue'!$AX$5:$AX$467,$B288,'Grid GenerationQueue'!$AY$5:$AY$467,$C288,'Grid GenerationQueue'!$BF$5:$BF$467,"&lt;&gt;"&amp;"")</f>
        <v>0</v>
      </c>
      <c r="AL288">
        <f>SUMIFS('Grid GenerationQueue'!AM$5:AM$467,'Grid GenerationQueue'!$AX$5:$AX$467,$B288,'Grid GenerationQueue'!$AY$5:$AY$467,$C288,'Grid GenerationQueue'!$BF$5:$BF$467,"&lt;&gt;"&amp;"")</f>
        <v>0</v>
      </c>
      <c r="AM288">
        <f>SUMIFS('Grid GenerationQueue'!AN$5:AN$467,'Grid GenerationQueue'!$AX$5:$AX$467,$B288,'Grid GenerationQueue'!$AY$5:$AY$467,$C288,'Grid GenerationQueue'!$BF$5:$BF$467,"&lt;&gt;"&amp;"")</f>
        <v>0</v>
      </c>
      <c r="AN288">
        <f>SUMIFS('Grid GenerationQueue'!AO$5:AO$467,'Grid GenerationQueue'!$AX$5:$AX$467,$B288,'Grid GenerationQueue'!$AY$5:$AY$467,$C288,'Grid GenerationQueue'!$BF$5:$BF$467,"&lt;&gt;"&amp;"")</f>
        <v>0</v>
      </c>
      <c r="AO288">
        <f>SUMIFS('Grid GenerationQueue'!AP$5:AP$467,'Grid GenerationQueue'!$AX$5:$AX$467,$B288,'Grid GenerationQueue'!$AY$5:$AY$467,$C288,'Grid GenerationQueue'!$BF$5:$BF$467,"&lt;&gt;"&amp;"")</f>
        <v>0</v>
      </c>
      <c r="AQ288">
        <f>SUMIFS('Grid GenerationQueue'!AE$5:AE$467,'Grid GenerationQueue'!$AX$5:$AX$467,$B288,'Grid GenerationQueue'!$AY$5:$AY$467,$C288)</f>
        <v>305</v>
      </c>
      <c r="AR288">
        <f>SUMIFS('Grid GenerationQueue'!AF$5:AF$467,'Grid GenerationQueue'!$AX$5:$AX$467,$B288,'Grid GenerationQueue'!$AY$5:$AY$467,$C288)</f>
        <v>0</v>
      </c>
      <c r="AS288">
        <f>SUMIFS('Grid GenerationQueue'!AG$5:AG$467,'Grid GenerationQueue'!$AX$5:$AX$467,$B288,'Grid GenerationQueue'!$AY$5:$AY$467,$C288)</f>
        <v>0</v>
      </c>
      <c r="AT288">
        <f>SUMIFS('Grid GenerationQueue'!AH$5:AH$467,'Grid GenerationQueue'!$AX$5:$AX$467,$B288,'Grid GenerationQueue'!$AY$5:$AY$467,$C288)</f>
        <v>0</v>
      </c>
      <c r="AU288">
        <f>SUMIFS('Grid GenerationQueue'!AI$5:AI$467,'Grid GenerationQueue'!$AX$5:$AX$467,$B288,'Grid GenerationQueue'!$AY$5:$AY$467,$C288)</f>
        <v>0</v>
      </c>
      <c r="AV288">
        <f>SUMIFS('Grid GenerationQueue'!AJ$5:AJ$467,'Grid GenerationQueue'!$AX$5:$AX$467,$B288,'Grid GenerationQueue'!$AY$5:$AY$467,$C288)</f>
        <v>0</v>
      </c>
      <c r="AW288">
        <f>SUMIFS('Grid GenerationQueue'!AK$5:AK$467,'Grid GenerationQueue'!$AX$5:$AX$467,$B288,'Grid GenerationQueue'!$AY$5:$AY$467,$C288)</f>
        <v>0</v>
      </c>
      <c r="AX288">
        <f>SUMIFS('Grid GenerationQueue'!AL$5:AL$467,'Grid GenerationQueue'!$AX$5:$AX$467,$B288,'Grid GenerationQueue'!$AY$5:$AY$467,$C288)</f>
        <v>0</v>
      </c>
      <c r="AY288">
        <f>SUMIFS('Grid GenerationQueue'!AM$5:AM$467,'Grid GenerationQueue'!$AX$5:$AX$467,$B288,'Grid GenerationQueue'!$AY$5:$AY$467,$C288)</f>
        <v>0</v>
      </c>
      <c r="AZ288">
        <f>SUMIFS('Grid GenerationQueue'!AN$5:AN$467,'Grid GenerationQueue'!$AX$5:$AX$467,$B288,'Grid GenerationQueue'!$AY$5:$AY$467,$C288)</f>
        <v>0</v>
      </c>
      <c r="BA288">
        <f>SUMIFS('Grid GenerationQueue'!AO$5:AO$467,'Grid GenerationQueue'!$AX$5:$AX$467,$B288,'Grid GenerationQueue'!$AY$5:$AY$467,$C288)</f>
        <v>0</v>
      </c>
      <c r="BB288">
        <f>SUMIFS('Grid GenerationQueue'!AP$5:AP$467,'Grid GenerationQueue'!$AX$5:$AX$467,$B288,'Grid GenerationQueue'!$AY$5:$AY$467,$C288)</f>
        <v>0</v>
      </c>
      <c r="BD288">
        <f>SUMIFS('Grid GenerationQueue'!AE$5:AE$467,'Grid GenerationQueue'!$AX$5:$AX$467,$B288,'Grid GenerationQueue'!$AY$5:$AY$467,$C288,'Grid GenerationQueue'!$BH$5:$BH$467,"Executed",'Grid GenerationQueue'!$BB$5:$BB$467,"&lt;"&amp;$BE$3)</f>
        <v>0</v>
      </c>
      <c r="BE288">
        <f>SUMIFS('Grid GenerationQueue'!AF$5:AF$467,'Grid GenerationQueue'!$AX$5:$AX$467,$B288,'Grid GenerationQueue'!$AY$5:$AY$467,$C288,'Grid GenerationQueue'!$BH$5:$BH$467,"Executed",'Grid GenerationQueue'!$BB$5:$BB$467,"&lt;"&amp;$BE$3)</f>
        <v>0</v>
      </c>
      <c r="BF288">
        <f>SUMIFS('Grid GenerationQueue'!AG$5:AG$467,'Grid GenerationQueue'!$AX$5:$AX$467,$B288,'Grid GenerationQueue'!$AY$5:$AY$467,$C288,'Grid GenerationQueue'!$BH$5:$BH$467,"Executed",'Grid GenerationQueue'!$BB$5:$BB$467,"&lt;"&amp;$BE$3)</f>
        <v>0</v>
      </c>
      <c r="BG288">
        <f>SUMIFS('Grid GenerationQueue'!AH$5:AH$467,'Grid GenerationQueue'!$AX$5:$AX$467,$B288,'Grid GenerationQueue'!$AY$5:$AY$467,$C288,'Grid GenerationQueue'!$BH$5:$BH$467,"Executed",'Grid GenerationQueue'!$BB$5:$BB$467,"&lt;"&amp;$BE$3)</f>
        <v>0</v>
      </c>
      <c r="BH288">
        <f>SUMIFS('Grid GenerationQueue'!AI$5:AI$467,'Grid GenerationQueue'!$AX$5:$AX$467,$B288,'Grid GenerationQueue'!$AY$5:$AY$467,$C288,'Grid GenerationQueue'!$BH$5:$BH$467,"Executed",'Grid GenerationQueue'!$BB$5:$BB$467,"&lt;"&amp;$BE$3)</f>
        <v>0</v>
      </c>
      <c r="BI288">
        <f>SUMIFS('Grid GenerationQueue'!AJ$5:AJ$467,'Grid GenerationQueue'!$AX$5:$AX$467,$B288,'Grid GenerationQueue'!$AY$5:$AY$467,$C288,'Grid GenerationQueue'!$BH$5:$BH$467,"Executed",'Grid GenerationQueue'!$BB$5:$BB$467,"&lt;"&amp;$BE$3)</f>
        <v>0</v>
      </c>
      <c r="BJ288">
        <f>SUMIFS('Grid GenerationQueue'!AK$5:AK$467,'Grid GenerationQueue'!$AX$5:$AX$467,$B288,'Grid GenerationQueue'!$AY$5:$AY$467,$C288,'Grid GenerationQueue'!$BH$5:$BH$467,"Executed",'Grid GenerationQueue'!$BB$5:$BB$467,"&lt;"&amp;$BE$3)</f>
        <v>0</v>
      </c>
      <c r="BK288">
        <f>SUMIFS('Grid GenerationQueue'!AL$5:AL$467,'Grid GenerationQueue'!$AX$5:$AX$467,$B288,'Grid GenerationQueue'!$AY$5:$AY$467,$C288,'Grid GenerationQueue'!$BH$5:$BH$467,"Executed",'Grid GenerationQueue'!$BB$5:$BB$467,"&lt;"&amp;$BE$3)</f>
        <v>0</v>
      </c>
      <c r="BL288">
        <f>SUMIFS('Grid GenerationQueue'!AM$5:AM$467,'Grid GenerationQueue'!$AX$5:$AX$467,$B288,'Grid GenerationQueue'!$AY$5:$AY$467,$C288,'Grid GenerationQueue'!$BH$5:$BH$467,"Executed",'Grid GenerationQueue'!$BB$5:$BB$467,"&lt;"&amp;$BE$3)</f>
        <v>0</v>
      </c>
      <c r="BM288">
        <f>SUMIFS('Grid GenerationQueue'!AN$5:AN$467,'Grid GenerationQueue'!$AX$5:$AX$467,$B288,'Grid GenerationQueue'!$AY$5:$AY$467,$C288,'Grid GenerationQueue'!$BH$5:$BH$467,"Executed",'Grid GenerationQueue'!$BB$5:$BB$467,"&lt;"&amp;$BE$3)</f>
        <v>0</v>
      </c>
      <c r="BN288">
        <f>SUMIFS('Grid GenerationQueue'!AO$5:AO$467,'Grid GenerationQueue'!$AX$5:$AX$467,$B288,'Grid GenerationQueue'!$AY$5:$AY$467,$C288,'Grid GenerationQueue'!$BH$5:$BH$467,"Executed",'Grid GenerationQueue'!$BB$5:$BB$467,"&lt;"&amp;$BE$3)</f>
        <v>0</v>
      </c>
      <c r="BO288">
        <f>SUMIFS('Grid GenerationQueue'!AP$5:AP$467,'Grid GenerationQueue'!$AX$5:$AX$467,$B288,'Grid GenerationQueue'!$AY$5:$AY$467,$C288,'Grid GenerationQueue'!$BH$5:$BH$467,"Executed",'Grid GenerationQueue'!$BB$5:$BB$467,"&lt;"&amp;$BE$3)</f>
        <v>0</v>
      </c>
      <c r="BQ288">
        <f>SUMIFS('Grid GenerationQueue'!AE$5:AE$467,'Grid GenerationQueue'!$AX$5:$AX$467,$B288,'Grid GenerationQueue'!$AY$5:$AY$467,$C288,'Grid GenerationQueue'!$BF$5:$BF$467,"&lt;&gt;"&amp;"",'Grid GenerationQueue'!$BB$5:$BB$467,"&lt;"&amp;$BE$3)</f>
        <v>0</v>
      </c>
      <c r="BR288">
        <f>SUMIFS('Grid GenerationQueue'!AF$5:AF$467,'Grid GenerationQueue'!$AX$5:$AX$467,$B288,'Grid GenerationQueue'!$AY$5:$AY$467,$C288,'Grid GenerationQueue'!$BF$5:$BF$467,"&lt;&gt;"&amp;"",'Grid GenerationQueue'!$BB$5:$BB$467,"&lt;"&amp;$BE$3)</f>
        <v>0</v>
      </c>
      <c r="BS288">
        <f>SUMIFS('Grid GenerationQueue'!AG$5:AG$467,'Grid GenerationQueue'!$AX$5:$AX$467,$B288,'Grid GenerationQueue'!$AY$5:$AY$467,$C288,'Grid GenerationQueue'!$BF$5:$BF$467,"&lt;&gt;"&amp;"",'Grid GenerationQueue'!$BB$5:$BB$467,"&lt;"&amp;$BE$3)</f>
        <v>0</v>
      </c>
      <c r="BT288">
        <f>SUMIFS('Grid GenerationQueue'!AH$5:AH$467,'Grid GenerationQueue'!$AX$5:$AX$467,$B288,'Grid GenerationQueue'!$AY$5:$AY$467,$C288,'Grid GenerationQueue'!$BF$5:$BF$467,"&lt;&gt;"&amp;"",'Grid GenerationQueue'!$BB$5:$BB$467,"&lt;"&amp;$BE$3)</f>
        <v>0</v>
      </c>
      <c r="BU288">
        <f>SUMIFS('Grid GenerationQueue'!AI$5:AI$467,'Grid GenerationQueue'!$AX$5:$AX$467,$B288,'Grid GenerationQueue'!$AY$5:$AY$467,$C288,'Grid GenerationQueue'!$BF$5:$BF$467,"&lt;&gt;"&amp;"",'Grid GenerationQueue'!$BB$5:$BB$467,"&lt;"&amp;$BE$3)</f>
        <v>0</v>
      </c>
      <c r="BV288">
        <f>SUMIFS('Grid GenerationQueue'!AJ$5:AJ$467,'Grid GenerationQueue'!$AX$5:$AX$467,$B288,'Grid GenerationQueue'!$AY$5:$AY$467,$C288,'Grid GenerationQueue'!$BF$5:$BF$467,"&lt;&gt;"&amp;"",'Grid GenerationQueue'!$BB$5:$BB$467,"&lt;"&amp;$BE$3)</f>
        <v>0</v>
      </c>
      <c r="BW288">
        <f>SUMIFS('Grid GenerationQueue'!AK$5:AK$467,'Grid GenerationQueue'!$AX$5:$AX$467,$B288,'Grid GenerationQueue'!$AY$5:$AY$467,$C288,'Grid GenerationQueue'!$BF$5:$BF$467,"&lt;&gt;"&amp;"",'Grid GenerationQueue'!$BB$5:$BB$467,"&lt;"&amp;$BE$3)</f>
        <v>0</v>
      </c>
      <c r="BX288">
        <f>SUMIFS('Grid GenerationQueue'!AL$5:AL$467,'Grid GenerationQueue'!$AX$5:$AX$467,$B288,'Grid GenerationQueue'!$AY$5:$AY$467,$C288,'Grid GenerationQueue'!$BF$5:$BF$467,"&lt;&gt;"&amp;"",'Grid GenerationQueue'!$BB$5:$BB$467,"&lt;"&amp;$BE$3)</f>
        <v>0</v>
      </c>
      <c r="BY288">
        <f>SUMIFS('Grid GenerationQueue'!AM$5:AM$467,'Grid GenerationQueue'!$AX$5:$AX$467,$B288,'Grid GenerationQueue'!$AY$5:$AY$467,$C288,'Grid GenerationQueue'!$BF$5:$BF$467,"&lt;&gt;"&amp;"",'Grid GenerationQueue'!$BB$5:$BB$467,"&lt;"&amp;$BE$3)</f>
        <v>0</v>
      </c>
      <c r="BZ288">
        <f>SUMIFS('Grid GenerationQueue'!AN$5:AN$467,'Grid GenerationQueue'!$AX$5:$AX$467,$B288,'Grid GenerationQueue'!$AY$5:$AY$467,$C288,'Grid GenerationQueue'!$BF$5:$BF$467,"&lt;&gt;"&amp;"",'Grid GenerationQueue'!$BB$5:$BB$467,"&lt;"&amp;$BE$3)</f>
        <v>0</v>
      </c>
      <c r="CA288">
        <f>SUMIFS('Grid GenerationQueue'!AO$5:AO$467,'Grid GenerationQueue'!$AX$5:$AX$467,$B288,'Grid GenerationQueue'!$AY$5:$AY$467,$C288,'Grid GenerationQueue'!$BF$5:$BF$467,"&lt;&gt;"&amp;"",'Grid GenerationQueue'!$BB$5:$BB$467,"&lt;"&amp;$BE$3)</f>
        <v>0</v>
      </c>
      <c r="CB288">
        <f>SUMIFS('Grid GenerationQueue'!AP$5:AP$467,'Grid GenerationQueue'!$AX$5:$AX$467,$B288,'Grid GenerationQueue'!$AY$5:$AY$467,$C288,'Grid GenerationQueue'!$BF$5:$BF$467,"&lt;&gt;"&amp;"",'Grid GenerationQueue'!$BB$5:$BB$467,"&lt;"&amp;$BE$3)</f>
        <v>0</v>
      </c>
      <c r="CD288">
        <f>SUMIFS('Grid GenerationQueue'!AE$5:AE$467,'Grid GenerationQueue'!$AX$5:$AX$467,$B288,'Grid GenerationQueue'!$AY$5:$AY$467,$C288,'Grid GenerationQueue'!$BB$5:$BB$467,"&lt;"&amp;$BE$3)</f>
        <v>305</v>
      </c>
      <c r="CE288">
        <f>SUMIFS('Grid GenerationQueue'!AF$5:AF$467,'Grid GenerationQueue'!$AX$5:$AX$467,$B288,'Grid GenerationQueue'!$AY$5:$AY$467,$C288,'Grid GenerationQueue'!$BB$5:$BB$467,"&lt;"&amp;$BE$3)</f>
        <v>0</v>
      </c>
      <c r="CF288">
        <f>SUMIFS('Grid GenerationQueue'!AG$5:AG$467,'Grid GenerationQueue'!$AX$5:$AX$467,$B288,'Grid GenerationQueue'!$AY$5:$AY$467,$C288,'Grid GenerationQueue'!$BB$5:$BB$467,"&lt;"&amp;$BE$3)</f>
        <v>0</v>
      </c>
      <c r="CG288">
        <f>SUMIFS('Grid GenerationQueue'!AH$5:AH$467,'Grid GenerationQueue'!$AX$5:$AX$467,$B288,'Grid GenerationQueue'!$AY$5:$AY$467,$C288,'Grid GenerationQueue'!$BB$5:$BB$467,"&lt;"&amp;$BE$3)</f>
        <v>0</v>
      </c>
      <c r="CH288">
        <f>SUMIFS('Grid GenerationQueue'!AI$5:AI$467,'Grid GenerationQueue'!$AX$5:$AX$467,$B288,'Grid GenerationQueue'!$AY$5:$AY$467,$C288,'Grid GenerationQueue'!$BB$5:$BB$467,"&lt;"&amp;$BE$3)</f>
        <v>0</v>
      </c>
      <c r="CI288">
        <f>SUMIFS('Grid GenerationQueue'!AJ$5:AJ$467,'Grid GenerationQueue'!$AX$5:$AX$467,$B288,'Grid GenerationQueue'!$AY$5:$AY$467,$C288,'Grid GenerationQueue'!$BB$5:$BB$467,"&lt;"&amp;$BE$3)</f>
        <v>0</v>
      </c>
      <c r="CJ288">
        <f>SUMIFS('Grid GenerationQueue'!AK$5:AK$467,'Grid GenerationQueue'!$AX$5:$AX$467,$B288,'Grid GenerationQueue'!$AY$5:$AY$467,$C288,'Grid GenerationQueue'!$BB$5:$BB$467,"&lt;"&amp;$BE$3)</f>
        <v>0</v>
      </c>
      <c r="CK288">
        <f>SUMIFS('Grid GenerationQueue'!AL$5:AL$467,'Grid GenerationQueue'!$AX$5:$AX$467,$B288,'Grid GenerationQueue'!$AY$5:$AY$467,$C288,'Grid GenerationQueue'!$BB$5:$BB$467,"&lt;"&amp;$BE$3)</f>
        <v>0</v>
      </c>
      <c r="CL288">
        <f>SUMIFS('Grid GenerationQueue'!AM$5:AM$467,'Grid GenerationQueue'!$AX$5:$AX$467,$B288,'Grid GenerationQueue'!$AY$5:$AY$467,$C288,'Grid GenerationQueue'!$BB$5:$BB$467,"&lt;"&amp;$BE$3)</f>
        <v>0</v>
      </c>
      <c r="CM288">
        <f>SUMIFS('Grid GenerationQueue'!AN$5:AN$467,'Grid GenerationQueue'!$AX$5:$AX$467,$B288,'Grid GenerationQueue'!$AY$5:$AY$467,$C288,'Grid GenerationQueue'!$BB$5:$BB$467,"&lt;"&amp;$BE$3)</f>
        <v>0</v>
      </c>
      <c r="CN288">
        <f>SUMIFS('Grid GenerationQueue'!AO$5:AO$467,'Grid GenerationQueue'!$AX$5:$AX$467,$B288,'Grid GenerationQueue'!$AY$5:$AY$467,$C288,'Grid GenerationQueue'!$BB$5:$BB$467,"&lt;"&amp;$BE$3)</f>
        <v>0</v>
      </c>
      <c r="CO288">
        <f>SUMIFS('Grid GenerationQueue'!AP$5:AP$467,'Grid GenerationQueue'!$AX$5:$AX$467,$B288,'Grid GenerationQueue'!$AY$5:$AY$467,$C288,'Grid GenerationQueue'!$BB$5:$BB$467,"&lt;"&amp;$BE$3)</f>
        <v>0</v>
      </c>
    </row>
    <row r="289" spans="1:93" x14ac:dyDescent="0.35">
      <c r="A289" t="s">
        <v>4648</v>
      </c>
      <c r="B289" t="s">
        <v>4553</v>
      </c>
      <c r="C289">
        <v>115</v>
      </c>
      <c r="D289">
        <f>SUMIFS('Grid GenerationQueue'!AE$5:AE$467,'Grid GenerationQueue'!$AX$5:$AX$467,$B289,'Grid GenerationQueue'!$AY$5:$AY$467,$C289,'Grid GenerationQueue'!$BI$5:$BI$467,"&lt;4")</f>
        <v>0</v>
      </c>
      <c r="E289">
        <f>SUMIFS('Grid GenerationQueue'!AF$5:AF$467,'Grid GenerationQueue'!$AX$5:$AX$467,$B289,'Grid GenerationQueue'!$AY$5:$AY$467,$C289,'Grid GenerationQueue'!$BI$5:$BI$467,"&lt;4")</f>
        <v>0</v>
      </c>
      <c r="F289">
        <f>SUMIFS('Grid GenerationQueue'!AG$5:AG$467,'Grid GenerationQueue'!$AX$5:$AX$467,$B289,'Grid GenerationQueue'!$AY$5:$AY$467,$C289,'Grid GenerationQueue'!$BI$5:$BI$467,"&lt;4")</f>
        <v>0</v>
      </c>
      <c r="G289">
        <f>SUMIFS('Grid GenerationQueue'!AH$5:AH$467,'Grid GenerationQueue'!$AX$5:$AX$467,$B289,'Grid GenerationQueue'!$AY$5:$AY$467,$C289,'Grid GenerationQueue'!$BI$5:$BI$467,"&lt;4")</f>
        <v>0</v>
      </c>
      <c r="H289">
        <f>SUMIFS('Grid GenerationQueue'!AI$5:AI$467,'Grid GenerationQueue'!$AX$5:$AX$467,$B289,'Grid GenerationQueue'!$AY$5:$AY$467,$C289,'Grid GenerationQueue'!$BI$5:$BI$467,"&lt;4")</f>
        <v>0</v>
      </c>
      <c r="I289">
        <f>SUMIFS('Grid GenerationQueue'!AJ$5:AJ$467,'Grid GenerationQueue'!$AX$5:$AX$467,$B289,'Grid GenerationQueue'!$AY$5:$AY$467,$C289,'Grid GenerationQueue'!$BI$5:$BI$467,"&lt;4")</f>
        <v>0</v>
      </c>
      <c r="J289">
        <f>SUMIFS('Grid GenerationQueue'!AK$5:AK$467,'Grid GenerationQueue'!$AX$5:$AX$467,$B289,'Grid GenerationQueue'!$AY$5:$AY$467,$C289,'Grid GenerationQueue'!$BI$5:$BI$467,"&lt;4")</f>
        <v>0</v>
      </c>
      <c r="K289">
        <f>SUMIFS('Grid GenerationQueue'!AL$5:AL$467,'Grid GenerationQueue'!$AX$5:$AX$467,$B289,'Grid GenerationQueue'!$AY$5:$AY$467,$C289,'Grid GenerationQueue'!$BI$5:$BI$467,"&lt;4")</f>
        <v>0</v>
      </c>
      <c r="L289">
        <f>SUMIFS('Grid GenerationQueue'!AM$5:AM$467,'Grid GenerationQueue'!$AX$5:$AX$467,$B289,'Grid GenerationQueue'!$AY$5:$AY$467,$C289,'Grid GenerationQueue'!$BI$5:$BI$467,"&lt;4")</f>
        <v>0</v>
      </c>
      <c r="M289">
        <f>SUMIFS('Grid GenerationQueue'!AN$5:AN$467,'Grid GenerationQueue'!$AX$5:$AX$467,$B289,'Grid GenerationQueue'!$AY$5:$AY$467,$C289,'Grid GenerationQueue'!$BI$5:$BI$467,"&lt;4")</f>
        <v>0</v>
      </c>
      <c r="N289">
        <f>SUMIFS('Grid GenerationQueue'!AO$5:AO$467,'Grid GenerationQueue'!$AX$5:$AX$467,$B289,'Grid GenerationQueue'!$AY$5:$AY$467,$C289,'Grid GenerationQueue'!$BI$5:$BI$467,"&lt;4")</f>
        <v>0</v>
      </c>
      <c r="O289">
        <f>SUMIFS('Grid GenerationQueue'!AP$5:AP$467,'Grid GenerationQueue'!$AX$5:$AX$467,$B289,'Grid GenerationQueue'!$AY$5:$AY$467,$C289,'Grid GenerationQueue'!$BI$5:$BI$467,"&lt;4")</f>
        <v>0</v>
      </c>
      <c r="Q289">
        <f>SUMIFS('Grid GenerationQueue'!AE$5:AE$467,'Grid GenerationQueue'!$AX$5:$AX$467,$B289,'Grid GenerationQueue'!$AY$5:$AY$467,$C289,'Grid GenerationQueue'!$BH$5:$BH$467,"Executed")</f>
        <v>0</v>
      </c>
      <c r="R289">
        <f>SUMIFS('Grid GenerationQueue'!AF$5:AF$467,'Grid GenerationQueue'!$AX$5:$AX$467,$B289,'Grid GenerationQueue'!$AY$5:$AY$467,$C289,'Grid GenerationQueue'!$BH$5:$BH$467,"Executed")</f>
        <v>0</v>
      </c>
      <c r="S289">
        <f>SUMIFS('Grid GenerationQueue'!AG$5:AG$467,'Grid GenerationQueue'!$AX$5:$AX$467,$B289,'Grid GenerationQueue'!$AY$5:$AY$467,$C289,'Grid GenerationQueue'!$BH$5:$BH$467,"Executed")</f>
        <v>0</v>
      </c>
      <c r="T289">
        <f>SUMIFS('Grid GenerationQueue'!AH$5:AH$467,'Grid GenerationQueue'!$AX$5:$AX$467,$B289,'Grid GenerationQueue'!$AY$5:$AY$467,$C289,'Grid GenerationQueue'!$BH$5:$BH$467,"Executed")</f>
        <v>0</v>
      </c>
      <c r="U289">
        <f>SUMIFS('Grid GenerationQueue'!AI$5:AI$467,'Grid GenerationQueue'!$AX$5:$AX$467,$B289,'Grid GenerationQueue'!$AY$5:$AY$467,$C289,'Grid GenerationQueue'!$BH$5:$BH$467,"Executed")</f>
        <v>0</v>
      </c>
      <c r="V289">
        <f>SUMIFS('Grid GenerationQueue'!AJ$5:AJ$467,'Grid GenerationQueue'!$AX$5:$AX$467,$B289,'Grid GenerationQueue'!$AY$5:$AY$467,$C289,'Grid GenerationQueue'!$BH$5:$BH$467,"Executed")</f>
        <v>0</v>
      </c>
      <c r="W289">
        <f>SUMIFS('Grid GenerationQueue'!AK$5:AK$467,'Grid GenerationQueue'!$AX$5:$AX$467,$B289,'Grid GenerationQueue'!$AY$5:$AY$467,$C289,'Grid GenerationQueue'!$BH$5:$BH$467,"Executed")</f>
        <v>0</v>
      </c>
      <c r="X289">
        <f>SUMIFS('Grid GenerationQueue'!AL$5:AL$467,'Grid GenerationQueue'!$AX$5:$AX$467,$B289,'Grid GenerationQueue'!$AY$5:$AY$467,$C289,'Grid GenerationQueue'!$BH$5:$BH$467,"Executed")</f>
        <v>0</v>
      </c>
      <c r="Y289">
        <f>SUMIFS('Grid GenerationQueue'!AM$5:AM$467,'Grid GenerationQueue'!$AX$5:$AX$467,$B289,'Grid GenerationQueue'!$AY$5:$AY$467,$C289,'Grid GenerationQueue'!$BH$5:$BH$467,"Executed")</f>
        <v>0</v>
      </c>
      <c r="Z289">
        <f>SUMIFS('Grid GenerationQueue'!AN$5:AN$467,'Grid GenerationQueue'!$AX$5:$AX$467,$B289,'Grid GenerationQueue'!$AY$5:$AY$467,$C289,'Grid GenerationQueue'!$BH$5:$BH$467,"Executed")</f>
        <v>0</v>
      </c>
      <c r="AA289">
        <f>SUMIFS('Grid GenerationQueue'!AO$5:AO$467,'Grid GenerationQueue'!$AX$5:$AX$467,$B289,'Grid GenerationQueue'!$AY$5:$AY$467,$C289,'Grid GenerationQueue'!$BH$5:$BH$467,"Executed")</f>
        <v>0</v>
      </c>
      <c r="AB289">
        <f>SUMIFS('Grid GenerationQueue'!AP$5:AP$467,'Grid GenerationQueue'!$AX$5:$AX$467,$B289,'Grid GenerationQueue'!$AY$5:$AY$467,$C289,'Grid GenerationQueue'!$BH$5:$BH$467,"Executed")</f>
        <v>0</v>
      </c>
      <c r="AD289">
        <f>SUMIFS('Grid GenerationQueue'!AE$5:AE$467,'Grid GenerationQueue'!$AX$5:$AX$467,$B289,'Grid GenerationQueue'!$AY$5:$AY$467,$C289,'Grid GenerationQueue'!$BF$5:$BF$467,"&lt;&gt;"&amp;"")</f>
        <v>0</v>
      </c>
      <c r="AE289">
        <f>SUMIFS('Grid GenerationQueue'!AF$5:AF$467,'Grid GenerationQueue'!$AX$5:$AX$467,$B289,'Grid GenerationQueue'!$AY$5:$AY$467,$C289,'Grid GenerationQueue'!$BF$5:$BF$467,"&lt;&gt;"&amp;"")</f>
        <v>0</v>
      </c>
      <c r="AF289">
        <f>SUMIFS('Grid GenerationQueue'!AG$5:AG$467,'Grid GenerationQueue'!$AX$5:$AX$467,$B289,'Grid GenerationQueue'!$AY$5:$AY$467,$C289,'Grid GenerationQueue'!$BF$5:$BF$467,"&lt;&gt;"&amp;"")</f>
        <v>0</v>
      </c>
      <c r="AG289">
        <f>SUMIFS('Grid GenerationQueue'!AH$5:AH$467,'Grid GenerationQueue'!$AX$5:$AX$467,$B289,'Grid GenerationQueue'!$AY$5:$AY$467,$C289,'Grid GenerationQueue'!$BF$5:$BF$467,"&lt;&gt;"&amp;"")</f>
        <v>0</v>
      </c>
      <c r="AH289">
        <f>SUMIFS('Grid GenerationQueue'!AI$5:AI$467,'Grid GenerationQueue'!$AX$5:$AX$467,$B289,'Grid GenerationQueue'!$AY$5:$AY$467,$C289,'Grid GenerationQueue'!$BF$5:$BF$467,"&lt;&gt;"&amp;"")</f>
        <v>0</v>
      </c>
      <c r="AI289">
        <f>SUMIFS('Grid GenerationQueue'!AJ$5:AJ$467,'Grid GenerationQueue'!$AX$5:$AX$467,$B289,'Grid GenerationQueue'!$AY$5:$AY$467,$C289,'Grid GenerationQueue'!$BF$5:$BF$467,"&lt;&gt;"&amp;"")</f>
        <v>0</v>
      </c>
      <c r="AJ289">
        <f>SUMIFS('Grid GenerationQueue'!AK$5:AK$467,'Grid GenerationQueue'!$AX$5:$AX$467,$B289,'Grid GenerationQueue'!$AY$5:$AY$467,$C289,'Grid GenerationQueue'!$BF$5:$BF$467,"&lt;&gt;"&amp;"")</f>
        <v>0</v>
      </c>
      <c r="AK289">
        <f>SUMIFS('Grid GenerationQueue'!AL$5:AL$467,'Grid GenerationQueue'!$AX$5:$AX$467,$B289,'Grid GenerationQueue'!$AY$5:$AY$467,$C289,'Grid GenerationQueue'!$BF$5:$BF$467,"&lt;&gt;"&amp;"")</f>
        <v>0</v>
      </c>
      <c r="AL289">
        <f>SUMIFS('Grid GenerationQueue'!AM$5:AM$467,'Grid GenerationQueue'!$AX$5:$AX$467,$B289,'Grid GenerationQueue'!$AY$5:$AY$467,$C289,'Grid GenerationQueue'!$BF$5:$BF$467,"&lt;&gt;"&amp;"")</f>
        <v>0</v>
      </c>
      <c r="AM289">
        <f>SUMIFS('Grid GenerationQueue'!AN$5:AN$467,'Grid GenerationQueue'!$AX$5:$AX$467,$B289,'Grid GenerationQueue'!$AY$5:$AY$467,$C289,'Grid GenerationQueue'!$BF$5:$BF$467,"&lt;&gt;"&amp;"")</f>
        <v>0</v>
      </c>
      <c r="AN289">
        <f>SUMIFS('Grid GenerationQueue'!AO$5:AO$467,'Grid GenerationQueue'!$AX$5:$AX$467,$B289,'Grid GenerationQueue'!$AY$5:$AY$467,$C289,'Grid GenerationQueue'!$BF$5:$BF$467,"&lt;&gt;"&amp;"")</f>
        <v>0</v>
      </c>
      <c r="AO289">
        <f>SUMIFS('Grid GenerationQueue'!AP$5:AP$467,'Grid GenerationQueue'!$AX$5:$AX$467,$B289,'Grid GenerationQueue'!$AY$5:$AY$467,$C289,'Grid GenerationQueue'!$BF$5:$BF$467,"&lt;&gt;"&amp;"")</f>
        <v>0</v>
      </c>
      <c r="AQ289">
        <f>SUMIFS('Grid GenerationQueue'!AE$5:AE$467,'Grid GenerationQueue'!$AX$5:$AX$467,$B289,'Grid GenerationQueue'!$AY$5:$AY$467,$C289)</f>
        <v>0</v>
      </c>
      <c r="AR289">
        <f>SUMIFS('Grid GenerationQueue'!AF$5:AF$467,'Grid GenerationQueue'!$AX$5:$AX$467,$B289,'Grid GenerationQueue'!$AY$5:$AY$467,$C289)</f>
        <v>0</v>
      </c>
      <c r="AS289">
        <f>SUMIFS('Grid GenerationQueue'!AG$5:AG$467,'Grid GenerationQueue'!$AX$5:$AX$467,$B289,'Grid GenerationQueue'!$AY$5:$AY$467,$C289)</f>
        <v>0</v>
      </c>
      <c r="AT289">
        <f>SUMIFS('Grid GenerationQueue'!AH$5:AH$467,'Grid GenerationQueue'!$AX$5:$AX$467,$B289,'Grid GenerationQueue'!$AY$5:$AY$467,$C289)</f>
        <v>0</v>
      </c>
      <c r="AU289">
        <f>SUMIFS('Grid GenerationQueue'!AI$5:AI$467,'Grid GenerationQueue'!$AX$5:$AX$467,$B289,'Grid GenerationQueue'!$AY$5:$AY$467,$C289)</f>
        <v>0</v>
      </c>
      <c r="AV289">
        <f>SUMIFS('Grid GenerationQueue'!AJ$5:AJ$467,'Grid GenerationQueue'!$AX$5:$AX$467,$B289,'Grid GenerationQueue'!$AY$5:$AY$467,$C289)</f>
        <v>0</v>
      </c>
      <c r="AW289">
        <f>SUMIFS('Grid GenerationQueue'!AK$5:AK$467,'Grid GenerationQueue'!$AX$5:$AX$467,$B289,'Grid GenerationQueue'!$AY$5:$AY$467,$C289)</f>
        <v>0</v>
      </c>
      <c r="AX289">
        <f>SUMIFS('Grid GenerationQueue'!AL$5:AL$467,'Grid GenerationQueue'!$AX$5:$AX$467,$B289,'Grid GenerationQueue'!$AY$5:$AY$467,$C289)</f>
        <v>0</v>
      </c>
      <c r="AY289">
        <f>SUMIFS('Grid GenerationQueue'!AM$5:AM$467,'Grid GenerationQueue'!$AX$5:$AX$467,$B289,'Grid GenerationQueue'!$AY$5:$AY$467,$C289)</f>
        <v>0</v>
      </c>
      <c r="AZ289">
        <f>SUMIFS('Grid GenerationQueue'!AN$5:AN$467,'Grid GenerationQueue'!$AX$5:$AX$467,$B289,'Grid GenerationQueue'!$AY$5:$AY$467,$C289)</f>
        <v>0</v>
      </c>
      <c r="BA289">
        <f>SUMIFS('Grid GenerationQueue'!AO$5:AO$467,'Grid GenerationQueue'!$AX$5:$AX$467,$B289,'Grid GenerationQueue'!$AY$5:$AY$467,$C289)</f>
        <v>0</v>
      </c>
      <c r="BB289">
        <f>SUMIFS('Grid GenerationQueue'!AP$5:AP$467,'Grid GenerationQueue'!$AX$5:$AX$467,$B289,'Grid GenerationQueue'!$AY$5:$AY$467,$C289)</f>
        <v>0</v>
      </c>
      <c r="BD289">
        <f>SUMIFS('Grid GenerationQueue'!AE$5:AE$467,'Grid GenerationQueue'!$AX$5:$AX$467,$B289,'Grid GenerationQueue'!$AY$5:$AY$467,$C289,'Grid GenerationQueue'!$BH$5:$BH$467,"Executed",'Grid GenerationQueue'!$BB$5:$BB$467,"&lt;"&amp;$BE$3)</f>
        <v>0</v>
      </c>
      <c r="BE289">
        <f>SUMIFS('Grid GenerationQueue'!AF$5:AF$467,'Grid GenerationQueue'!$AX$5:$AX$467,$B289,'Grid GenerationQueue'!$AY$5:$AY$467,$C289,'Grid GenerationQueue'!$BH$5:$BH$467,"Executed",'Grid GenerationQueue'!$BB$5:$BB$467,"&lt;"&amp;$BE$3)</f>
        <v>0</v>
      </c>
      <c r="BF289">
        <f>SUMIFS('Grid GenerationQueue'!AG$5:AG$467,'Grid GenerationQueue'!$AX$5:$AX$467,$B289,'Grid GenerationQueue'!$AY$5:$AY$467,$C289,'Grid GenerationQueue'!$BH$5:$BH$467,"Executed",'Grid GenerationQueue'!$BB$5:$BB$467,"&lt;"&amp;$BE$3)</f>
        <v>0</v>
      </c>
      <c r="BG289">
        <f>SUMIFS('Grid GenerationQueue'!AH$5:AH$467,'Grid GenerationQueue'!$AX$5:$AX$467,$B289,'Grid GenerationQueue'!$AY$5:$AY$467,$C289,'Grid GenerationQueue'!$BH$5:$BH$467,"Executed",'Grid GenerationQueue'!$BB$5:$BB$467,"&lt;"&amp;$BE$3)</f>
        <v>0</v>
      </c>
      <c r="BH289">
        <f>SUMIFS('Grid GenerationQueue'!AI$5:AI$467,'Grid GenerationQueue'!$AX$5:$AX$467,$B289,'Grid GenerationQueue'!$AY$5:$AY$467,$C289,'Grid GenerationQueue'!$BH$5:$BH$467,"Executed",'Grid GenerationQueue'!$BB$5:$BB$467,"&lt;"&amp;$BE$3)</f>
        <v>0</v>
      </c>
      <c r="BI289">
        <f>SUMIFS('Grid GenerationQueue'!AJ$5:AJ$467,'Grid GenerationQueue'!$AX$5:$AX$467,$B289,'Grid GenerationQueue'!$AY$5:$AY$467,$C289,'Grid GenerationQueue'!$BH$5:$BH$467,"Executed",'Grid GenerationQueue'!$BB$5:$BB$467,"&lt;"&amp;$BE$3)</f>
        <v>0</v>
      </c>
      <c r="BJ289">
        <f>SUMIFS('Grid GenerationQueue'!AK$5:AK$467,'Grid GenerationQueue'!$AX$5:$AX$467,$B289,'Grid GenerationQueue'!$AY$5:$AY$467,$C289,'Grid GenerationQueue'!$BH$5:$BH$467,"Executed",'Grid GenerationQueue'!$BB$5:$BB$467,"&lt;"&amp;$BE$3)</f>
        <v>0</v>
      </c>
      <c r="BK289">
        <f>SUMIFS('Grid GenerationQueue'!AL$5:AL$467,'Grid GenerationQueue'!$AX$5:$AX$467,$B289,'Grid GenerationQueue'!$AY$5:$AY$467,$C289,'Grid GenerationQueue'!$BH$5:$BH$467,"Executed",'Grid GenerationQueue'!$BB$5:$BB$467,"&lt;"&amp;$BE$3)</f>
        <v>0</v>
      </c>
      <c r="BL289">
        <f>SUMIFS('Grid GenerationQueue'!AM$5:AM$467,'Grid GenerationQueue'!$AX$5:$AX$467,$B289,'Grid GenerationQueue'!$AY$5:$AY$467,$C289,'Grid GenerationQueue'!$BH$5:$BH$467,"Executed",'Grid GenerationQueue'!$BB$5:$BB$467,"&lt;"&amp;$BE$3)</f>
        <v>0</v>
      </c>
      <c r="BM289">
        <f>SUMIFS('Grid GenerationQueue'!AN$5:AN$467,'Grid GenerationQueue'!$AX$5:$AX$467,$B289,'Grid GenerationQueue'!$AY$5:$AY$467,$C289,'Grid GenerationQueue'!$BH$5:$BH$467,"Executed",'Grid GenerationQueue'!$BB$5:$BB$467,"&lt;"&amp;$BE$3)</f>
        <v>0</v>
      </c>
      <c r="BN289">
        <f>SUMIFS('Grid GenerationQueue'!AO$5:AO$467,'Grid GenerationQueue'!$AX$5:$AX$467,$B289,'Grid GenerationQueue'!$AY$5:$AY$467,$C289,'Grid GenerationQueue'!$BH$5:$BH$467,"Executed",'Grid GenerationQueue'!$BB$5:$BB$467,"&lt;"&amp;$BE$3)</f>
        <v>0</v>
      </c>
      <c r="BO289">
        <f>SUMIFS('Grid GenerationQueue'!AP$5:AP$467,'Grid GenerationQueue'!$AX$5:$AX$467,$B289,'Grid GenerationQueue'!$AY$5:$AY$467,$C289,'Grid GenerationQueue'!$BH$5:$BH$467,"Executed",'Grid GenerationQueue'!$BB$5:$BB$467,"&lt;"&amp;$BE$3)</f>
        <v>0</v>
      </c>
      <c r="BQ289">
        <f>SUMIFS('Grid GenerationQueue'!AE$5:AE$467,'Grid GenerationQueue'!$AX$5:$AX$467,$B289,'Grid GenerationQueue'!$AY$5:$AY$467,$C289,'Grid GenerationQueue'!$BF$5:$BF$467,"&lt;&gt;"&amp;"",'Grid GenerationQueue'!$BB$5:$BB$467,"&lt;"&amp;$BE$3)</f>
        <v>0</v>
      </c>
      <c r="BR289">
        <f>SUMIFS('Grid GenerationQueue'!AF$5:AF$467,'Grid GenerationQueue'!$AX$5:$AX$467,$B289,'Grid GenerationQueue'!$AY$5:$AY$467,$C289,'Grid GenerationQueue'!$BF$5:$BF$467,"&lt;&gt;"&amp;"",'Grid GenerationQueue'!$BB$5:$BB$467,"&lt;"&amp;$BE$3)</f>
        <v>0</v>
      </c>
      <c r="BS289">
        <f>SUMIFS('Grid GenerationQueue'!AG$5:AG$467,'Grid GenerationQueue'!$AX$5:$AX$467,$B289,'Grid GenerationQueue'!$AY$5:$AY$467,$C289,'Grid GenerationQueue'!$BF$5:$BF$467,"&lt;&gt;"&amp;"",'Grid GenerationQueue'!$BB$5:$BB$467,"&lt;"&amp;$BE$3)</f>
        <v>0</v>
      </c>
      <c r="BT289">
        <f>SUMIFS('Grid GenerationQueue'!AH$5:AH$467,'Grid GenerationQueue'!$AX$5:$AX$467,$B289,'Grid GenerationQueue'!$AY$5:$AY$467,$C289,'Grid GenerationQueue'!$BF$5:$BF$467,"&lt;&gt;"&amp;"",'Grid GenerationQueue'!$BB$5:$BB$467,"&lt;"&amp;$BE$3)</f>
        <v>0</v>
      </c>
      <c r="BU289">
        <f>SUMIFS('Grid GenerationQueue'!AI$5:AI$467,'Grid GenerationQueue'!$AX$5:$AX$467,$B289,'Grid GenerationQueue'!$AY$5:$AY$467,$C289,'Grid GenerationQueue'!$BF$5:$BF$467,"&lt;&gt;"&amp;"",'Grid GenerationQueue'!$BB$5:$BB$467,"&lt;"&amp;$BE$3)</f>
        <v>0</v>
      </c>
      <c r="BV289">
        <f>SUMIFS('Grid GenerationQueue'!AJ$5:AJ$467,'Grid GenerationQueue'!$AX$5:$AX$467,$B289,'Grid GenerationQueue'!$AY$5:$AY$467,$C289,'Grid GenerationQueue'!$BF$5:$BF$467,"&lt;&gt;"&amp;"",'Grid GenerationQueue'!$BB$5:$BB$467,"&lt;"&amp;$BE$3)</f>
        <v>0</v>
      </c>
      <c r="BW289">
        <f>SUMIFS('Grid GenerationQueue'!AK$5:AK$467,'Grid GenerationQueue'!$AX$5:$AX$467,$B289,'Grid GenerationQueue'!$AY$5:$AY$467,$C289,'Grid GenerationQueue'!$BF$5:$BF$467,"&lt;&gt;"&amp;"",'Grid GenerationQueue'!$BB$5:$BB$467,"&lt;"&amp;$BE$3)</f>
        <v>0</v>
      </c>
      <c r="BX289">
        <f>SUMIFS('Grid GenerationQueue'!AL$5:AL$467,'Grid GenerationQueue'!$AX$5:$AX$467,$B289,'Grid GenerationQueue'!$AY$5:$AY$467,$C289,'Grid GenerationQueue'!$BF$5:$BF$467,"&lt;&gt;"&amp;"",'Grid GenerationQueue'!$BB$5:$BB$467,"&lt;"&amp;$BE$3)</f>
        <v>0</v>
      </c>
      <c r="BY289">
        <f>SUMIFS('Grid GenerationQueue'!AM$5:AM$467,'Grid GenerationQueue'!$AX$5:$AX$467,$B289,'Grid GenerationQueue'!$AY$5:$AY$467,$C289,'Grid GenerationQueue'!$BF$5:$BF$467,"&lt;&gt;"&amp;"",'Grid GenerationQueue'!$BB$5:$BB$467,"&lt;"&amp;$BE$3)</f>
        <v>0</v>
      </c>
      <c r="BZ289">
        <f>SUMIFS('Grid GenerationQueue'!AN$5:AN$467,'Grid GenerationQueue'!$AX$5:$AX$467,$B289,'Grid GenerationQueue'!$AY$5:$AY$467,$C289,'Grid GenerationQueue'!$BF$5:$BF$467,"&lt;&gt;"&amp;"",'Grid GenerationQueue'!$BB$5:$BB$467,"&lt;"&amp;$BE$3)</f>
        <v>0</v>
      </c>
      <c r="CA289">
        <f>SUMIFS('Grid GenerationQueue'!AO$5:AO$467,'Grid GenerationQueue'!$AX$5:$AX$467,$B289,'Grid GenerationQueue'!$AY$5:$AY$467,$C289,'Grid GenerationQueue'!$BF$5:$BF$467,"&lt;&gt;"&amp;"",'Grid GenerationQueue'!$BB$5:$BB$467,"&lt;"&amp;$BE$3)</f>
        <v>0</v>
      </c>
      <c r="CB289">
        <f>SUMIFS('Grid GenerationQueue'!AP$5:AP$467,'Grid GenerationQueue'!$AX$5:$AX$467,$B289,'Grid GenerationQueue'!$AY$5:$AY$467,$C289,'Grid GenerationQueue'!$BF$5:$BF$467,"&lt;&gt;"&amp;"",'Grid GenerationQueue'!$BB$5:$BB$467,"&lt;"&amp;$BE$3)</f>
        <v>0</v>
      </c>
      <c r="CD289">
        <f>SUMIFS('Grid GenerationQueue'!AE$5:AE$467,'Grid GenerationQueue'!$AX$5:$AX$467,$B289,'Grid GenerationQueue'!$AY$5:$AY$467,$C289,'Grid GenerationQueue'!$BB$5:$BB$467,"&lt;"&amp;$BE$3)</f>
        <v>0</v>
      </c>
      <c r="CE289">
        <f>SUMIFS('Grid GenerationQueue'!AF$5:AF$467,'Grid GenerationQueue'!$AX$5:$AX$467,$B289,'Grid GenerationQueue'!$AY$5:$AY$467,$C289,'Grid GenerationQueue'!$BB$5:$BB$467,"&lt;"&amp;$BE$3)</f>
        <v>0</v>
      </c>
      <c r="CF289">
        <f>SUMIFS('Grid GenerationQueue'!AG$5:AG$467,'Grid GenerationQueue'!$AX$5:$AX$467,$B289,'Grid GenerationQueue'!$AY$5:$AY$467,$C289,'Grid GenerationQueue'!$BB$5:$BB$467,"&lt;"&amp;$BE$3)</f>
        <v>0</v>
      </c>
      <c r="CG289">
        <f>SUMIFS('Grid GenerationQueue'!AH$5:AH$467,'Grid GenerationQueue'!$AX$5:$AX$467,$B289,'Grid GenerationQueue'!$AY$5:$AY$467,$C289,'Grid GenerationQueue'!$BB$5:$BB$467,"&lt;"&amp;$BE$3)</f>
        <v>0</v>
      </c>
      <c r="CH289">
        <f>SUMIFS('Grid GenerationQueue'!AI$5:AI$467,'Grid GenerationQueue'!$AX$5:$AX$467,$B289,'Grid GenerationQueue'!$AY$5:$AY$467,$C289,'Grid GenerationQueue'!$BB$5:$BB$467,"&lt;"&amp;$BE$3)</f>
        <v>0</v>
      </c>
      <c r="CI289">
        <f>SUMIFS('Grid GenerationQueue'!AJ$5:AJ$467,'Grid GenerationQueue'!$AX$5:$AX$467,$B289,'Grid GenerationQueue'!$AY$5:$AY$467,$C289,'Grid GenerationQueue'!$BB$5:$BB$467,"&lt;"&amp;$BE$3)</f>
        <v>0</v>
      </c>
      <c r="CJ289">
        <f>SUMIFS('Grid GenerationQueue'!AK$5:AK$467,'Grid GenerationQueue'!$AX$5:$AX$467,$B289,'Grid GenerationQueue'!$AY$5:$AY$467,$C289,'Grid GenerationQueue'!$BB$5:$BB$467,"&lt;"&amp;$BE$3)</f>
        <v>0</v>
      </c>
      <c r="CK289">
        <f>SUMIFS('Grid GenerationQueue'!AL$5:AL$467,'Grid GenerationQueue'!$AX$5:$AX$467,$B289,'Grid GenerationQueue'!$AY$5:$AY$467,$C289,'Grid GenerationQueue'!$BB$5:$BB$467,"&lt;"&amp;$BE$3)</f>
        <v>0</v>
      </c>
      <c r="CL289">
        <f>SUMIFS('Grid GenerationQueue'!AM$5:AM$467,'Grid GenerationQueue'!$AX$5:$AX$467,$B289,'Grid GenerationQueue'!$AY$5:$AY$467,$C289,'Grid GenerationQueue'!$BB$5:$BB$467,"&lt;"&amp;$BE$3)</f>
        <v>0</v>
      </c>
      <c r="CM289">
        <f>SUMIFS('Grid GenerationQueue'!AN$5:AN$467,'Grid GenerationQueue'!$AX$5:$AX$467,$B289,'Grid GenerationQueue'!$AY$5:$AY$467,$C289,'Grid GenerationQueue'!$BB$5:$BB$467,"&lt;"&amp;$BE$3)</f>
        <v>0</v>
      </c>
      <c r="CN289">
        <f>SUMIFS('Grid GenerationQueue'!AO$5:AO$467,'Grid GenerationQueue'!$AX$5:$AX$467,$B289,'Grid GenerationQueue'!$AY$5:$AY$467,$C289,'Grid GenerationQueue'!$BB$5:$BB$467,"&lt;"&amp;$BE$3)</f>
        <v>0</v>
      </c>
      <c r="CO289">
        <f>SUMIFS('Grid GenerationQueue'!AP$5:AP$467,'Grid GenerationQueue'!$AX$5:$AX$467,$B289,'Grid GenerationQueue'!$AY$5:$AY$467,$C289,'Grid GenerationQueue'!$BB$5:$BB$467,"&lt;"&amp;$BE$3)</f>
        <v>0</v>
      </c>
    </row>
    <row r="290" spans="1:93" x14ac:dyDescent="0.35">
      <c r="A290" t="s">
        <v>4648</v>
      </c>
      <c r="B290" t="s">
        <v>4765</v>
      </c>
      <c r="C290">
        <v>115</v>
      </c>
      <c r="D290">
        <f>SUMIFS('Grid GenerationQueue'!AE$5:AE$467,'Grid GenerationQueue'!$AX$5:$AX$467,$B290,'Grid GenerationQueue'!$AY$5:$AY$467,$C290,'Grid GenerationQueue'!$BI$5:$BI$467,"&lt;4")</f>
        <v>0</v>
      </c>
      <c r="E290">
        <f>SUMIFS('Grid GenerationQueue'!AF$5:AF$467,'Grid GenerationQueue'!$AX$5:$AX$467,$B290,'Grid GenerationQueue'!$AY$5:$AY$467,$C290,'Grid GenerationQueue'!$BI$5:$BI$467,"&lt;4")</f>
        <v>0</v>
      </c>
      <c r="F290">
        <f>SUMIFS('Grid GenerationQueue'!AG$5:AG$467,'Grid GenerationQueue'!$AX$5:$AX$467,$B290,'Grid GenerationQueue'!$AY$5:$AY$467,$C290,'Grid GenerationQueue'!$BI$5:$BI$467,"&lt;4")</f>
        <v>0</v>
      </c>
      <c r="G290">
        <f>SUMIFS('Grid GenerationQueue'!AH$5:AH$467,'Grid GenerationQueue'!$AX$5:$AX$467,$B290,'Grid GenerationQueue'!$AY$5:$AY$467,$C290,'Grid GenerationQueue'!$BI$5:$BI$467,"&lt;4")</f>
        <v>0</v>
      </c>
      <c r="H290">
        <f>SUMIFS('Grid GenerationQueue'!AI$5:AI$467,'Grid GenerationQueue'!$AX$5:$AX$467,$B290,'Grid GenerationQueue'!$AY$5:$AY$467,$C290,'Grid GenerationQueue'!$BI$5:$BI$467,"&lt;4")</f>
        <v>0</v>
      </c>
      <c r="I290">
        <f>SUMIFS('Grid GenerationQueue'!AJ$5:AJ$467,'Grid GenerationQueue'!$AX$5:$AX$467,$B290,'Grid GenerationQueue'!$AY$5:$AY$467,$C290,'Grid GenerationQueue'!$BI$5:$BI$467,"&lt;4")</f>
        <v>0</v>
      </c>
      <c r="J290">
        <f>SUMIFS('Grid GenerationQueue'!AK$5:AK$467,'Grid GenerationQueue'!$AX$5:$AX$467,$B290,'Grid GenerationQueue'!$AY$5:$AY$467,$C290,'Grid GenerationQueue'!$BI$5:$BI$467,"&lt;4")</f>
        <v>0</v>
      </c>
      <c r="K290">
        <f>SUMIFS('Grid GenerationQueue'!AL$5:AL$467,'Grid GenerationQueue'!$AX$5:$AX$467,$B290,'Grid GenerationQueue'!$AY$5:$AY$467,$C290,'Grid GenerationQueue'!$BI$5:$BI$467,"&lt;4")</f>
        <v>0</v>
      </c>
      <c r="L290">
        <f>SUMIFS('Grid GenerationQueue'!AM$5:AM$467,'Grid GenerationQueue'!$AX$5:$AX$467,$B290,'Grid GenerationQueue'!$AY$5:$AY$467,$C290,'Grid GenerationQueue'!$BI$5:$BI$467,"&lt;4")</f>
        <v>0</v>
      </c>
      <c r="M290">
        <f>SUMIFS('Grid GenerationQueue'!AN$5:AN$467,'Grid GenerationQueue'!$AX$5:$AX$467,$B290,'Grid GenerationQueue'!$AY$5:$AY$467,$C290,'Grid GenerationQueue'!$BI$5:$BI$467,"&lt;4")</f>
        <v>0</v>
      </c>
      <c r="N290">
        <f>SUMIFS('Grid GenerationQueue'!AO$5:AO$467,'Grid GenerationQueue'!$AX$5:$AX$467,$B290,'Grid GenerationQueue'!$AY$5:$AY$467,$C290,'Grid GenerationQueue'!$BI$5:$BI$467,"&lt;4")</f>
        <v>0</v>
      </c>
      <c r="O290">
        <f>SUMIFS('Grid GenerationQueue'!AP$5:AP$467,'Grid GenerationQueue'!$AX$5:$AX$467,$B290,'Grid GenerationQueue'!$AY$5:$AY$467,$C290,'Grid GenerationQueue'!$BI$5:$BI$467,"&lt;4")</f>
        <v>0</v>
      </c>
      <c r="Q290">
        <f>SUMIFS('Grid GenerationQueue'!AE$5:AE$467,'Grid GenerationQueue'!$AX$5:$AX$467,$B290,'Grid GenerationQueue'!$AY$5:$AY$467,$C290,'Grid GenerationQueue'!$BH$5:$BH$467,"Executed")</f>
        <v>0</v>
      </c>
      <c r="R290">
        <f>SUMIFS('Grid GenerationQueue'!AF$5:AF$467,'Grid GenerationQueue'!$AX$5:$AX$467,$B290,'Grid GenerationQueue'!$AY$5:$AY$467,$C290,'Grid GenerationQueue'!$BH$5:$BH$467,"Executed")</f>
        <v>0</v>
      </c>
      <c r="S290">
        <f>SUMIFS('Grid GenerationQueue'!AG$5:AG$467,'Grid GenerationQueue'!$AX$5:$AX$467,$B290,'Grid GenerationQueue'!$AY$5:$AY$467,$C290,'Grid GenerationQueue'!$BH$5:$BH$467,"Executed")</f>
        <v>0</v>
      </c>
      <c r="T290">
        <f>SUMIFS('Grid GenerationQueue'!AH$5:AH$467,'Grid GenerationQueue'!$AX$5:$AX$467,$B290,'Grid GenerationQueue'!$AY$5:$AY$467,$C290,'Grid GenerationQueue'!$BH$5:$BH$467,"Executed")</f>
        <v>0</v>
      </c>
      <c r="U290">
        <f>SUMIFS('Grid GenerationQueue'!AI$5:AI$467,'Grid GenerationQueue'!$AX$5:$AX$467,$B290,'Grid GenerationQueue'!$AY$5:$AY$467,$C290,'Grid GenerationQueue'!$BH$5:$BH$467,"Executed")</f>
        <v>0</v>
      </c>
      <c r="V290">
        <f>SUMIFS('Grid GenerationQueue'!AJ$5:AJ$467,'Grid GenerationQueue'!$AX$5:$AX$467,$B290,'Grid GenerationQueue'!$AY$5:$AY$467,$C290,'Grid GenerationQueue'!$BH$5:$BH$467,"Executed")</f>
        <v>0</v>
      </c>
      <c r="W290">
        <f>SUMIFS('Grid GenerationQueue'!AK$5:AK$467,'Grid GenerationQueue'!$AX$5:$AX$467,$B290,'Grid GenerationQueue'!$AY$5:$AY$467,$C290,'Grid GenerationQueue'!$BH$5:$BH$467,"Executed")</f>
        <v>0</v>
      </c>
      <c r="X290">
        <f>SUMIFS('Grid GenerationQueue'!AL$5:AL$467,'Grid GenerationQueue'!$AX$5:$AX$467,$B290,'Grid GenerationQueue'!$AY$5:$AY$467,$C290,'Grid GenerationQueue'!$BH$5:$BH$467,"Executed")</f>
        <v>0</v>
      </c>
      <c r="Y290">
        <f>SUMIFS('Grid GenerationQueue'!AM$5:AM$467,'Grid GenerationQueue'!$AX$5:$AX$467,$B290,'Grid GenerationQueue'!$AY$5:$AY$467,$C290,'Grid GenerationQueue'!$BH$5:$BH$467,"Executed")</f>
        <v>0</v>
      </c>
      <c r="Z290">
        <f>SUMIFS('Grid GenerationQueue'!AN$5:AN$467,'Grid GenerationQueue'!$AX$5:$AX$467,$B290,'Grid GenerationQueue'!$AY$5:$AY$467,$C290,'Grid GenerationQueue'!$BH$5:$BH$467,"Executed")</f>
        <v>0</v>
      </c>
      <c r="AA290">
        <f>SUMIFS('Grid GenerationQueue'!AO$5:AO$467,'Grid GenerationQueue'!$AX$5:$AX$467,$B290,'Grid GenerationQueue'!$AY$5:$AY$467,$C290,'Grid GenerationQueue'!$BH$5:$BH$467,"Executed")</f>
        <v>0</v>
      </c>
      <c r="AB290">
        <f>SUMIFS('Grid GenerationQueue'!AP$5:AP$467,'Grid GenerationQueue'!$AX$5:$AX$467,$B290,'Grid GenerationQueue'!$AY$5:$AY$467,$C290,'Grid GenerationQueue'!$BH$5:$BH$467,"Executed")</f>
        <v>0</v>
      </c>
      <c r="AD290">
        <f>SUMIFS('Grid GenerationQueue'!AE$5:AE$467,'Grid GenerationQueue'!$AX$5:$AX$467,$B290,'Grid GenerationQueue'!$AY$5:$AY$467,$C290,'Grid GenerationQueue'!$BF$5:$BF$467,"&lt;&gt;"&amp;"")</f>
        <v>0</v>
      </c>
      <c r="AE290">
        <f>SUMIFS('Grid GenerationQueue'!AF$5:AF$467,'Grid GenerationQueue'!$AX$5:$AX$467,$B290,'Grid GenerationQueue'!$AY$5:$AY$467,$C290,'Grid GenerationQueue'!$BF$5:$BF$467,"&lt;&gt;"&amp;"")</f>
        <v>0</v>
      </c>
      <c r="AF290">
        <f>SUMIFS('Grid GenerationQueue'!AG$5:AG$467,'Grid GenerationQueue'!$AX$5:$AX$467,$B290,'Grid GenerationQueue'!$AY$5:$AY$467,$C290,'Grid GenerationQueue'!$BF$5:$BF$467,"&lt;&gt;"&amp;"")</f>
        <v>0</v>
      </c>
      <c r="AG290">
        <f>SUMIFS('Grid GenerationQueue'!AH$5:AH$467,'Grid GenerationQueue'!$AX$5:$AX$467,$B290,'Grid GenerationQueue'!$AY$5:$AY$467,$C290,'Grid GenerationQueue'!$BF$5:$BF$467,"&lt;&gt;"&amp;"")</f>
        <v>0</v>
      </c>
      <c r="AH290">
        <f>SUMIFS('Grid GenerationQueue'!AI$5:AI$467,'Grid GenerationQueue'!$AX$5:$AX$467,$B290,'Grid GenerationQueue'!$AY$5:$AY$467,$C290,'Grid GenerationQueue'!$BF$5:$BF$467,"&lt;&gt;"&amp;"")</f>
        <v>0</v>
      </c>
      <c r="AI290">
        <f>SUMIFS('Grid GenerationQueue'!AJ$5:AJ$467,'Grid GenerationQueue'!$AX$5:$AX$467,$B290,'Grid GenerationQueue'!$AY$5:$AY$467,$C290,'Grid GenerationQueue'!$BF$5:$BF$467,"&lt;&gt;"&amp;"")</f>
        <v>0</v>
      </c>
      <c r="AJ290">
        <f>SUMIFS('Grid GenerationQueue'!AK$5:AK$467,'Grid GenerationQueue'!$AX$5:$AX$467,$B290,'Grid GenerationQueue'!$AY$5:$AY$467,$C290,'Grid GenerationQueue'!$BF$5:$BF$467,"&lt;&gt;"&amp;"")</f>
        <v>0</v>
      </c>
      <c r="AK290">
        <f>SUMIFS('Grid GenerationQueue'!AL$5:AL$467,'Grid GenerationQueue'!$AX$5:$AX$467,$B290,'Grid GenerationQueue'!$AY$5:$AY$467,$C290,'Grid GenerationQueue'!$BF$5:$BF$467,"&lt;&gt;"&amp;"")</f>
        <v>0</v>
      </c>
      <c r="AL290">
        <f>SUMIFS('Grid GenerationQueue'!AM$5:AM$467,'Grid GenerationQueue'!$AX$5:$AX$467,$B290,'Grid GenerationQueue'!$AY$5:$AY$467,$C290,'Grid GenerationQueue'!$BF$5:$BF$467,"&lt;&gt;"&amp;"")</f>
        <v>0</v>
      </c>
      <c r="AM290">
        <f>SUMIFS('Grid GenerationQueue'!AN$5:AN$467,'Grid GenerationQueue'!$AX$5:$AX$467,$B290,'Grid GenerationQueue'!$AY$5:$AY$467,$C290,'Grid GenerationQueue'!$BF$5:$BF$467,"&lt;&gt;"&amp;"")</f>
        <v>0</v>
      </c>
      <c r="AN290">
        <f>SUMIFS('Grid GenerationQueue'!AO$5:AO$467,'Grid GenerationQueue'!$AX$5:$AX$467,$B290,'Grid GenerationQueue'!$AY$5:$AY$467,$C290,'Grid GenerationQueue'!$BF$5:$BF$467,"&lt;&gt;"&amp;"")</f>
        <v>0</v>
      </c>
      <c r="AO290">
        <f>SUMIFS('Grid GenerationQueue'!AP$5:AP$467,'Grid GenerationQueue'!$AX$5:$AX$467,$B290,'Grid GenerationQueue'!$AY$5:$AY$467,$C290,'Grid GenerationQueue'!$BF$5:$BF$467,"&lt;&gt;"&amp;"")</f>
        <v>0</v>
      </c>
      <c r="AQ290">
        <f>SUMIFS('Grid GenerationQueue'!AE$5:AE$467,'Grid GenerationQueue'!$AX$5:$AX$467,$B290,'Grid GenerationQueue'!$AY$5:$AY$467,$C290)</f>
        <v>0</v>
      </c>
      <c r="AR290">
        <f>SUMIFS('Grid GenerationQueue'!AF$5:AF$467,'Grid GenerationQueue'!$AX$5:$AX$467,$B290,'Grid GenerationQueue'!$AY$5:$AY$467,$C290)</f>
        <v>0</v>
      </c>
      <c r="AS290">
        <f>SUMIFS('Grid GenerationQueue'!AG$5:AG$467,'Grid GenerationQueue'!$AX$5:$AX$467,$B290,'Grid GenerationQueue'!$AY$5:$AY$467,$C290)</f>
        <v>0</v>
      </c>
      <c r="AT290">
        <f>SUMIFS('Grid GenerationQueue'!AH$5:AH$467,'Grid GenerationQueue'!$AX$5:$AX$467,$B290,'Grid GenerationQueue'!$AY$5:$AY$467,$C290)</f>
        <v>0</v>
      </c>
      <c r="AU290">
        <f>SUMIFS('Grid GenerationQueue'!AI$5:AI$467,'Grid GenerationQueue'!$AX$5:$AX$467,$B290,'Grid GenerationQueue'!$AY$5:$AY$467,$C290)</f>
        <v>0</v>
      </c>
      <c r="AV290">
        <f>SUMIFS('Grid GenerationQueue'!AJ$5:AJ$467,'Grid GenerationQueue'!$AX$5:$AX$467,$B290,'Grid GenerationQueue'!$AY$5:$AY$467,$C290)</f>
        <v>0</v>
      </c>
      <c r="AW290">
        <f>SUMIFS('Grid GenerationQueue'!AK$5:AK$467,'Grid GenerationQueue'!$AX$5:$AX$467,$B290,'Grid GenerationQueue'!$AY$5:$AY$467,$C290)</f>
        <v>0</v>
      </c>
      <c r="AX290">
        <f>SUMIFS('Grid GenerationQueue'!AL$5:AL$467,'Grid GenerationQueue'!$AX$5:$AX$467,$B290,'Grid GenerationQueue'!$AY$5:$AY$467,$C290)</f>
        <v>0</v>
      </c>
      <c r="AY290">
        <f>SUMIFS('Grid GenerationQueue'!AM$5:AM$467,'Grid GenerationQueue'!$AX$5:$AX$467,$B290,'Grid GenerationQueue'!$AY$5:$AY$467,$C290)</f>
        <v>0</v>
      </c>
      <c r="AZ290">
        <f>SUMIFS('Grid GenerationQueue'!AN$5:AN$467,'Grid GenerationQueue'!$AX$5:$AX$467,$B290,'Grid GenerationQueue'!$AY$5:$AY$467,$C290)</f>
        <v>0</v>
      </c>
      <c r="BA290">
        <f>SUMIFS('Grid GenerationQueue'!AO$5:AO$467,'Grid GenerationQueue'!$AX$5:$AX$467,$B290,'Grid GenerationQueue'!$AY$5:$AY$467,$C290)</f>
        <v>0</v>
      </c>
      <c r="BB290">
        <f>SUMIFS('Grid GenerationQueue'!AP$5:AP$467,'Grid GenerationQueue'!$AX$5:$AX$467,$B290,'Grid GenerationQueue'!$AY$5:$AY$467,$C290)</f>
        <v>0</v>
      </c>
      <c r="BD290">
        <f>SUMIFS('Grid GenerationQueue'!AE$5:AE$467,'Grid GenerationQueue'!$AX$5:$AX$467,$B290,'Grid GenerationQueue'!$AY$5:$AY$467,$C290,'Grid GenerationQueue'!$BH$5:$BH$467,"Executed",'Grid GenerationQueue'!$BB$5:$BB$467,"&lt;"&amp;$BE$3)</f>
        <v>0</v>
      </c>
      <c r="BE290">
        <f>SUMIFS('Grid GenerationQueue'!AF$5:AF$467,'Grid GenerationQueue'!$AX$5:$AX$467,$B290,'Grid GenerationQueue'!$AY$5:$AY$467,$C290,'Grid GenerationQueue'!$BH$5:$BH$467,"Executed",'Grid GenerationQueue'!$BB$5:$BB$467,"&lt;"&amp;$BE$3)</f>
        <v>0</v>
      </c>
      <c r="BF290">
        <f>SUMIFS('Grid GenerationQueue'!AG$5:AG$467,'Grid GenerationQueue'!$AX$5:$AX$467,$B290,'Grid GenerationQueue'!$AY$5:$AY$467,$C290,'Grid GenerationQueue'!$BH$5:$BH$467,"Executed",'Grid GenerationQueue'!$BB$5:$BB$467,"&lt;"&amp;$BE$3)</f>
        <v>0</v>
      </c>
      <c r="BG290">
        <f>SUMIFS('Grid GenerationQueue'!AH$5:AH$467,'Grid GenerationQueue'!$AX$5:$AX$467,$B290,'Grid GenerationQueue'!$AY$5:$AY$467,$C290,'Grid GenerationQueue'!$BH$5:$BH$467,"Executed",'Grid GenerationQueue'!$BB$5:$BB$467,"&lt;"&amp;$BE$3)</f>
        <v>0</v>
      </c>
      <c r="BH290">
        <f>SUMIFS('Grid GenerationQueue'!AI$5:AI$467,'Grid GenerationQueue'!$AX$5:$AX$467,$B290,'Grid GenerationQueue'!$AY$5:$AY$467,$C290,'Grid GenerationQueue'!$BH$5:$BH$467,"Executed",'Grid GenerationQueue'!$BB$5:$BB$467,"&lt;"&amp;$BE$3)</f>
        <v>0</v>
      </c>
      <c r="BI290">
        <f>SUMIFS('Grid GenerationQueue'!AJ$5:AJ$467,'Grid GenerationQueue'!$AX$5:$AX$467,$B290,'Grid GenerationQueue'!$AY$5:$AY$467,$C290,'Grid GenerationQueue'!$BH$5:$BH$467,"Executed",'Grid GenerationQueue'!$BB$5:$BB$467,"&lt;"&amp;$BE$3)</f>
        <v>0</v>
      </c>
      <c r="BJ290">
        <f>SUMIFS('Grid GenerationQueue'!AK$5:AK$467,'Grid GenerationQueue'!$AX$5:$AX$467,$B290,'Grid GenerationQueue'!$AY$5:$AY$467,$C290,'Grid GenerationQueue'!$BH$5:$BH$467,"Executed",'Grid GenerationQueue'!$BB$5:$BB$467,"&lt;"&amp;$BE$3)</f>
        <v>0</v>
      </c>
      <c r="BK290">
        <f>SUMIFS('Grid GenerationQueue'!AL$5:AL$467,'Grid GenerationQueue'!$AX$5:$AX$467,$B290,'Grid GenerationQueue'!$AY$5:$AY$467,$C290,'Grid GenerationQueue'!$BH$5:$BH$467,"Executed",'Grid GenerationQueue'!$BB$5:$BB$467,"&lt;"&amp;$BE$3)</f>
        <v>0</v>
      </c>
      <c r="BL290">
        <f>SUMIFS('Grid GenerationQueue'!AM$5:AM$467,'Grid GenerationQueue'!$AX$5:$AX$467,$B290,'Grid GenerationQueue'!$AY$5:$AY$467,$C290,'Grid GenerationQueue'!$BH$5:$BH$467,"Executed",'Grid GenerationQueue'!$BB$5:$BB$467,"&lt;"&amp;$BE$3)</f>
        <v>0</v>
      </c>
      <c r="BM290">
        <f>SUMIFS('Grid GenerationQueue'!AN$5:AN$467,'Grid GenerationQueue'!$AX$5:$AX$467,$B290,'Grid GenerationQueue'!$AY$5:$AY$467,$C290,'Grid GenerationQueue'!$BH$5:$BH$467,"Executed",'Grid GenerationQueue'!$BB$5:$BB$467,"&lt;"&amp;$BE$3)</f>
        <v>0</v>
      </c>
      <c r="BN290">
        <f>SUMIFS('Grid GenerationQueue'!AO$5:AO$467,'Grid GenerationQueue'!$AX$5:$AX$467,$B290,'Grid GenerationQueue'!$AY$5:$AY$467,$C290,'Grid GenerationQueue'!$BH$5:$BH$467,"Executed",'Grid GenerationQueue'!$BB$5:$BB$467,"&lt;"&amp;$BE$3)</f>
        <v>0</v>
      </c>
      <c r="BO290">
        <f>SUMIFS('Grid GenerationQueue'!AP$5:AP$467,'Grid GenerationQueue'!$AX$5:$AX$467,$B290,'Grid GenerationQueue'!$AY$5:$AY$467,$C290,'Grid GenerationQueue'!$BH$5:$BH$467,"Executed",'Grid GenerationQueue'!$BB$5:$BB$467,"&lt;"&amp;$BE$3)</f>
        <v>0</v>
      </c>
      <c r="BQ290">
        <f>SUMIFS('Grid GenerationQueue'!AE$5:AE$467,'Grid GenerationQueue'!$AX$5:$AX$467,$B290,'Grid GenerationQueue'!$AY$5:$AY$467,$C290,'Grid GenerationQueue'!$BF$5:$BF$467,"&lt;&gt;"&amp;"",'Grid GenerationQueue'!$BB$5:$BB$467,"&lt;"&amp;$BE$3)</f>
        <v>0</v>
      </c>
      <c r="BR290">
        <f>SUMIFS('Grid GenerationQueue'!AF$5:AF$467,'Grid GenerationQueue'!$AX$5:$AX$467,$B290,'Grid GenerationQueue'!$AY$5:$AY$467,$C290,'Grid GenerationQueue'!$BF$5:$BF$467,"&lt;&gt;"&amp;"",'Grid GenerationQueue'!$BB$5:$BB$467,"&lt;"&amp;$BE$3)</f>
        <v>0</v>
      </c>
      <c r="BS290">
        <f>SUMIFS('Grid GenerationQueue'!AG$5:AG$467,'Grid GenerationQueue'!$AX$5:$AX$467,$B290,'Grid GenerationQueue'!$AY$5:$AY$467,$C290,'Grid GenerationQueue'!$BF$5:$BF$467,"&lt;&gt;"&amp;"",'Grid GenerationQueue'!$BB$5:$BB$467,"&lt;"&amp;$BE$3)</f>
        <v>0</v>
      </c>
      <c r="BT290">
        <f>SUMIFS('Grid GenerationQueue'!AH$5:AH$467,'Grid GenerationQueue'!$AX$5:$AX$467,$B290,'Grid GenerationQueue'!$AY$5:$AY$467,$C290,'Grid GenerationQueue'!$BF$5:$BF$467,"&lt;&gt;"&amp;"",'Grid GenerationQueue'!$BB$5:$BB$467,"&lt;"&amp;$BE$3)</f>
        <v>0</v>
      </c>
      <c r="BU290">
        <f>SUMIFS('Grid GenerationQueue'!AI$5:AI$467,'Grid GenerationQueue'!$AX$5:$AX$467,$B290,'Grid GenerationQueue'!$AY$5:$AY$467,$C290,'Grid GenerationQueue'!$BF$5:$BF$467,"&lt;&gt;"&amp;"",'Grid GenerationQueue'!$BB$5:$BB$467,"&lt;"&amp;$BE$3)</f>
        <v>0</v>
      </c>
      <c r="BV290">
        <f>SUMIFS('Grid GenerationQueue'!AJ$5:AJ$467,'Grid GenerationQueue'!$AX$5:$AX$467,$B290,'Grid GenerationQueue'!$AY$5:$AY$467,$C290,'Grid GenerationQueue'!$BF$5:$BF$467,"&lt;&gt;"&amp;"",'Grid GenerationQueue'!$BB$5:$BB$467,"&lt;"&amp;$BE$3)</f>
        <v>0</v>
      </c>
      <c r="BW290">
        <f>SUMIFS('Grid GenerationQueue'!AK$5:AK$467,'Grid GenerationQueue'!$AX$5:$AX$467,$B290,'Grid GenerationQueue'!$AY$5:$AY$467,$C290,'Grid GenerationQueue'!$BF$5:$BF$467,"&lt;&gt;"&amp;"",'Grid GenerationQueue'!$BB$5:$BB$467,"&lt;"&amp;$BE$3)</f>
        <v>0</v>
      </c>
      <c r="BX290">
        <f>SUMIFS('Grid GenerationQueue'!AL$5:AL$467,'Grid GenerationQueue'!$AX$5:$AX$467,$B290,'Grid GenerationQueue'!$AY$5:$AY$467,$C290,'Grid GenerationQueue'!$BF$5:$BF$467,"&lt;&gt;"&amp;"",'Grid GenerationQueue'!$BB$5:$BB$467,"&lt;"&amp;$BE$3)</f>
        <v>0</v>
      </c>
      <c r="BY290">
        <f>SUMIFS('Grid GenerationQueue'!AM$5:AM$467,'Grid GenerationQueue'!$AX$5:$AX$467,$B290,'Grid GenerationQueue'!$AY$5:$AY$467,$C290,'Grid GenerationQueue'!$BF$5:$BF$467,"&lt;&gt;"&amp;"",'Grid GenerationQueue'!$BB$5:$BB$467,"&lt;"&amp;$BE$3)</f>
        <v>0</v>
      </c>
      <c r="BZ290">
        <f>SUMIFS('Grid GenerationQueue'!AN$5:AN$467,'Grid GenerationQueue'!$AX$5:$AX$467,$B290,'Grid GenerationQueue'!$AY$5:$AY$467,$C290,'Grid GenerationQueue'!$BF$5:$BF$467,"&lt;&gt;"&amp;"",'Grid GenerationQueue'!$BB$5:$BB$467,"&lt;"&amp;$BE$3)</f>
        <v>0</v>
      </c>
      <c r="CA290">
        <f>SUMIFS('Grid GenerationQueue'!AO$5:AO$467,'Grid GenerationQueue'!$AX$5:$AX$467,$B290,'Grid GenerationQueue'!$AY$5:$AY$467,$C290,'Grid GenerationQueue'!$BF$5:$BF$467,"&lt;&gt;"&amp;"",'Grid GenerationQueue'!$BB$5:$BB$467,"&lt;"&amp;$BE$3)</f>
        <v>0</v>
      </c>
      <c r="CB290">
        <f>SUMIFS('Grid GenerationQueue'!AP$5:AP$467,'Grid GenerationQueue'!$AX$5:$AX$467,$B290,'Grid GenerationQueue'!$AY$5:$AY$467,$C290,'Grid GenerationQueue'!$BF$5:$BF$467,"&lt;&gt;"&amp;"",'Grid GenerationQueue'!$BB$5:$BB$467,"&lt;"&amp;$BE$3)</f>
        <v>0</v>
      </c>
      <c r="CD290">
        <f>SUMIFS('Grid GenerationQueue'!AE$5:AE$467,'Grid GenerationQueue'!$AX$5:$AX$467,$B290,'Grid GenerationQueue'!$AY$5:$AY$467,$C290,'Grid GenerationQueue'!$BB$5:$BB$467,"&lt;"&amp;$BE$3)</f>
        <v>0</v>
      </c>
      <c r="CE290">
        <f>SUMIFS('Grid GenerationQueue'!AF$5:AF$467,'Grid GenerationQueue'!$AX$5:$AX$467,$B290,'Grid GenerationQueue'!$AY$5:$AY$467,$C290,'Grid GenerationQueue'!$BB$5:$BB$467,"&lt;"&amp;$BE$3)</f>
        <v>0</v>
      </c>
      <c r="CF290">
        <f>SUMIFS('Grid GenerationQueue'!AG$5:AG$467,'Grid GenerationQueue'!$AX$5:$AX$467,$B290,'Grid GenerationQueue'!$AY$5:$AY$467,$C290,'Grid GenerationQueue'!$BB$5:$BB$467,"&lt;"&amp;$BE$3)</f>
        <v>0</v>
      </c>
      <c r="CG290">
        <f>SUMIFS('Grid GenerationQueue'!AH$5:AH$467,'Grid GenerationQueue'!$AX$5:$AX$467,$B290,'Grid GenerationQueue'!$AY$5:$AY$467,$C290,'Grid GenerationQueue'!$BB$5:$BB$467,"&lt;"&amp;$BE$3)</f>
        <v>0</v>
      </c>
      <c r="CH290">
        <f>SUMIFS('Grid GenerationQueue'!AI$5:AI$467,'Grid GenerationQueue'!$AX$5:$AX$467,$B290,'Grid GenerationQueue'!$AY$5:$AY$467,$C290,'Grid GenerationQueue'!$BB$5:$BB$467,"&lt;"&amp;$BE$3)</f>
        <v>0</v>
      </c>
      <c r="CI290">
        <f>SUMIFS('Grid GenerationQueue'!AJ$5:AJ$467,'Grid GenerationQueue'!$AX$5:$AX$467,$B290,'Grid GenerationQueue'!$AY$5:$AY$467,$C290,'Grid GenerationQueue'!$BB$5:$BB$467,"&lt;"&amp;$BE$3)</f>
        <v>0</v>
      </c>
      <c r="CJ290">
        <f>SUMIFS('Grid GenerationQueue'!AK$5:AK$467,'Grid GenerationQueue'!$AX$5:$AX$467,$B290,'Grid GenerationQueue'!$AY$5:$AY$467,$C290,'Grid GenerationQueue'!$BB$5:$BB$467,"&lt;"&amp;$BE$3)</f>
        <v>0</v>
      </c>
      <c r="CK290">
        <f>SUMIFS('Grid GenerationQueue'!AL$5:AL$467,'Grid GenerationQueue'!$AX$5:$AX$467,$B290,'Grid GenerationQueue'!$AY$5:$AY$467,$C290,'Grid GenerationQueue'!$BB$5:$BB$467,"&lt;"&amp;$BE$3)</f>
        <v>0</v>
      </c>
      <c r="CL290">
        <f>SUMIFS('Grid GenerationQueue'!AM$5:AM$467,'Grid GenerationQueue'!$AX$5:$AX$467,$B290,'Grid GenerationQueue'!$AY$5:$AY$467,$C290,'Grid GenerationQueue'!$BB$5:$BB$467,"&lt;"&amp;$BE$3)</f>
        <v>0</v>
      </c>
      <c r="CM290">
        <f>SUMIFS('Grid GenerationQueue'!AN$5:AN$467,'Grid GenerationQueue'!$AX$5:$AX$467,$B290,'Grid GenerationQueue'!$AY$5:$AY$467,$C290,'Grid GenerationQueue'!$BB$5:$BB$467,"&lt;"&amp;$BE$3)</f>
        <v>0</v>
      </c>
      <c r="CN290">
        <f>SUMIFS('Grid GenerationQueue'!AO$5:AO$467,'Grid GenerationQueue'!$AX$5:$AX$467,$B290,'Grid GenerationQueue'!$AY$5:$AY$467,$C290,'Grid GenerationQueue'!$BB$5:$BB$467,"&lt;"&amp;$BE$3)</f>
        <v>0</v>
      </c>
      <c r="CO290">
        <f>SUMIFS('Grid GenerationQueue'!AP$5:AP$467,'Grid GenerationQueue'!$AX$5:$AX$467,$B290,'Grid GenerationQueue'!$AY$5:$AY$467,$C290,'Grid GenerationQueue'!$BB$5:$BB$467,"&lt;"&amp;$BE$3)</f>
        <v>0</v>
      </c>
    </row>
    <row r="291" spans="1:93" x14ac:dyDescent="0.35">
      <c r="A291" t="s">
        <v>4644</v>
      </c>
      <c r="B291" t="s">
        <v>4766</v>
      </c>
      <c r="C291">
        <v>500</v>
      </c>
      <c r="D291">
        <f>SUMIFS('Grid GenerationQueue'!AE$5:AE$467,'Grid GenerationQueue'!$AX$5:$AX$467,$B291,'Grid GenerationQueue'!$AY$5:$AY$467,$C291,'Grid GenerationQueue'!$BI$5:$BI$467,"&lt;4")</f>
        <v>0</v>
      </c>
      <c r="E291">
        <f>SUMIFS('Grid GenerationQueue'!AF$5:AF$467,'Grid GenerationQueue'!$AX$5:$AX$467,$B291,'Grid GenerationQueue'!$AY$5:$AY$467,$C291,'Grid GenerationQueue'!$BI$5:$BI$467,"&lt;4")</f>
        <v>0</v>
      </c>
      <c r="F291">
        <f>SUMIFS('Grid GenerationQueue'!AG$5:AG$467,'Grid GenerationQueue'!$AX$5:$AX$467,$B291,'Grid GenerationQueue'!$AY$5:$AY$467,$C291,'Grid GenerationQueue'!$BI$5:$BI$467,"&lt;4")</f>
        <v>0</v>
      </c>
      <c r="G291">
        <f>SUMIFS('Grid GenerationQueue'!AH$5:AH$467,'Grid GenerationQueue'!$AX$5:$AX$467,$B291,'Grid GenerationQueue'!$AY$5:$AY$467,$C291,'Grid GenerationQueue'!$BI$5:$BI$467,"&lt;4")</f>
        <v>0</v>
      </c>
      <c r="H291">
        <f>SUMIFS('Grid GenerationQueue'!AI$5:AI$467,'Grid GenerationQueue'!$AX$5:$AX$467,$B291,'Grid GenerationQueue'!$AY$5:$AY$467,$C291,'Grid GenerationQueue'!$BI$5:$BI$467,"&lt;4")</f>
        <v>0</v>
      </c>
      <c r="I291">
        <f>SUMIFS('Grid GenerationQueue'!AJ$5:AJ$467,'Grid GenerationQueue'!$AX$5:$AX$467,$B291,'Grid GenerationQueue'!$AY$5:$AY$467,$C291,'Grid GenerationQueue'!$BI$5:$BI$467,"&lt;4")</f>
        <v>0</v>
      </c>
      <c r="J291">
        <f>SUMIFS('Grid GenerationQueue'!AK$5:AK$467,'Grid GenerationQueue'!$AX$5:$AX$467,$B291,'Grid GenerationQueue'!$AY$5:$AY$467,$C291,'Grid GenerationQueue'!$BI$5:$BI$467,"&lt;4")</f>
        <v>0</v>
      </c>
      <c r="K291">
        <f>SUMIFS('Grid GenerationQueue'!AL$5:AL$467,'Grid GenerationQueue'!$AX$5:$AX$467,$B291,'Grid GenerationQueue'!$AY$5:$AY$467,$C291,'Grid GenerationQueue'!$BI$5:$BI$467,"&lt;4")</f>
        <v>0</v>
      </c>
      <c r="L291">
        <f>SUMIFS('Grid GenerationQueue'!AM$5:AM$467,'Grid GenerationQueue'!$AX$5:$AX$467,$B291,'Grid GenerationQueue'!$AY$5:$AY$467,$C291,'Grid GenerationQueue'!$BI$5:$BI$467,"&lt;4")</f>
        <v>0</v>
      </c>
      <c r="M291">
        <f>SUMIFS('Grid GenerationQueue'!AN$5:AN$467,'Grid GenerationQueue'!$AX$5:$AX$467,$B291,'Grid GenerationQueue'!$AY$5:$AY$467,$C291,'Grid GenerationQueue'!$BI$5:$BI$467,"&lt;4")</f>
        <v>0</v>
      </c>
      <c r="N291">
        <f>SUMIFS('Grid GenerationQueue'!AO$5:AO$467,'Grid GenerationQueue'!$AX$5:$AX$467,$B291,'Grid GenerationQueue'!$AY$5:$AY$467,$C291,'Grid GenerationQueue'!$BI$5:$BI$467,"&lt;4")</f>
        <v>0</v>
      </c>
      <c r="O291">
        <f>SUMIFS('Grid GenerationQueue'!AP$5:AP$467,'Grid GenerationQueue'!$AX$5:$AX$467,$B291,'Grid GenerationQueue'!$AY$5:$AY$467,$C291,'Grid GenerationQueue'!$BI$5:$BI$467,"&lt;4")</f>
        <v>0</v>
      </c>
      <c r="Q291">
        <f>SUMIFS('Grid GenerationQueue'!AE$5:AE$467,'Grid GenerationQueue'!$AX$5:$AX$467,$B291,'Grid GenerationQueue'!$AY$5:$AY$467,$C291,'Grid GenerationQueue'!$BH$5:$BH$467,"Executed")</f>
        <v>0</v>
      </c>
      <c r="R291">
        <f>SUMIFS('Grid GenerationQueue'!AF$5:AF$467,'Grid GenerationQueue'!$AX$5:$AX$467,$B291,'Grid GenerationQueue'!$AY$5:$AY$467,$C291,'Grid GenerationQueue'!$BH$5:$BH$467,"Executed")</f>
        <v>0</v>
      </c>
      <c r="S291">
        <f>SUMIFS('Grid GenerationQueue'!AG$5:AG$467,'Grid GenerationQueue'!$AX$5:$AX$467,$B291,'Grid GenerationQueue'!$AY$5:$AY$467,$C291,'Grid GenerationQueue'!$BH$5:$BH$467,"Executed")</f>
        <v>0</v>
      </c>
      <c r="T291">
        <f>SUMIFS('Grid GenerationQueue'!AH$5:AH$467,'Grid GenerationQueue'!$AX$5:$AX$467,$B291,'Grid GenerationQueue'!$AY$5:$AY$467,$C291,'Grid GenerationQueue'!$BH$5:$BH$467,"Executed")</f>
        <v>0</v>
      </c>
      <c r="U291">
        <f>SUMIFS('Grid GenerationQueue'!AI$5:AI$467,'Grid GenerationQueue'!$AX$5:$AX$467,$B291,'Grid GenerationQueue'!$AY$5:$AY$467,$C291,'Grid GenerationQueue'!$BH$5:$BH$467,"Executed")</f>
        <v>0</v>
      </c>
      <c r="V291">
        <f>SUMIFS('Grid GenerationQueue'!AJ$5:AJ$467,'Grid GenerationQueue'!$AX$5:$AX$467,$B291,'Grid GenerationQueue'!$AY$5:$AY$467,$C291,'Grid GenerationQueue'!$BH$5:$BH$467,"Executed")</f>
        <v>0</v>
      </c>
      <c r="W291">
        <f>SUMIFS('Grid GenerationQueue'!AK$5:AK$467,'Grid GenerationQueue'!$AX$5:$AX$467,$B291,'Grid GenerationQueue'!$AY$5:$AY$467,$C291,'Grid GenerationQueue'!$BH$5:$BH$467,"Executed")</f>
        <v>0</v>
      </c>
      <c r="X291">
        <f>SUMIFS('Grid GenerationQueue'!AL$5:AL$467,'Grid GenerationQueue'!$AX$5:$AX$467,$B291,'Grid GenerationQueue'!$AY$5:$AY$467,$C291,'Grid GenerationQueue'!$BH$5:$BH$467,"Executed")</f>
        <v>0</v>
      </c>
      <c r="Y291">
        <f>SUMIFS('Grid GenerationQueue'!AM$5:AM$467,'Grid GenerationQueue'!$AX$5:$AX$467,$B291,'Grid GenerationQueue'!$AY$5:$AY$467,$C291,'Grid GenerationQueue'!$BH$5:$BH$467,"Executed")</f>
        <v>0</v>
      </c>
      <c r="Z291">
        <f>SUMIFS('Grid GenerationQueue'!AN$5:AN$467,'Grid GenerationQueue'!$AX$5:$AX$467,$B291,'Grid GenerationQueue'!$AY$5:$AY$467,$C291,'Grid GenerationQueue'!$BH$5:$BH$467,"Executed")</f>
        <v>0</v>
      </c>
      <c r="AA291">
        <f>SUMIFS('Grid GenerationQueue'!AO$5:AO$467,'Grid GenerationQueue'!$AX$5:$AX$467,$B291,'Grid GenerationQueue'!$AY$5:$AY$467,$C291,'Grid GenerationQueue'!$BH$5:$BH$467,"Executed")</f>
        <v>0</v>
      </c>
      <c r="AB291">
        <f>SUMIFS('Grid GenerationQueue'!AP$5:AP$467,'Grid GenerationQueue'!$AX$5:$AX$467,$B291,'Grid GenerationQueue'!$AY$5:$AY$467,$C291,'Grid GenerationQueue'!$BH$5:$BH$467,"Executed")</f>
        <v>0</v>
      </c>
      <c r="AD291">
        <f>SUMIFS('Grid GenerationQueue'!AE$5:AE$467,'Grid GenerationQueue'!$AX$5:$AX$467,$B291,'Grid GenerationQueue'!$AY$5:$AY$467,$C291,'Grid GenerationQueue'!$BF$5:$BF$467,"&lt;&gt;"&amp;"")</f>
        <v>0</v>
      </c>
      <c r="AE291">
        <f>SUMIFS('Grid GenerationQueue'!AF$5:AF$467,'Grid GenerationQueue'!$AX$5:$AX$467,$B291,'Grid GenerationQueue'!$AY$5:$AY$467,$C291,'Grid GenerationQueue'!$BF$5:$BF$467,"&lt;&gt;"&amp;"")</f>
        <v>0</v>
      </c>
      <c r="AF291">
        <f>SUMIFS('Grid GenerationQueue'!AG$5:AG$467,'Grid GenerationQueue'!$AX$5:$AX$467,$B291,'Grid GenerationQueue'!$AY$5:$AY$467,$C291,'Grid GenerationQueue'!$BF$5:$BF$467,"&lt;&gt;"&amp;"")</f>
        <v>0</v>
      </c>
      <c r="AG291">
        <f>SUMIFS('Grid GenerationQueue'!AH$5:AH$467,'Grid GenerationQueue'!$AX$5:$AX$467,$B291,'Grid GenerationQueue'!$AY$5:$AY$467,$C291,'Grid GenerationQueue'!$BF$5:$BF$467,"&lt;&gt;"&amp;"")</f>
        <v>0</v>
      </c>
      <c r="AH291">
        <f>SUMIFS('Grid GenerationQueue'!AI$5:AI$467,'Grid GenerationQueue'!$AX$5:$AX$467,$B291,'Grid GenerationQueue'!$AY$5:$AY$467,$C291,'Grid GenerationQueue'!$BF$5:$BF$467,"&lt;&gt;"&amp;"")</f>
        <v>0</v>
      </c>
      <c r="AI291">
        <f>SUMIFS('Grid GenerationQueue'!AJ$5:AJ$467,'Grid GenerationQueue'!$AX$5:$AX$467,$B291,'Grid GenerationQueue'!$AY$5:$AY$467,$C291,'Grid GenerationQueue'!$BF$5:$BF$467,"&lt;&gt;"&amp;"")</f>
        <v>0</v>
      </c>
      <c r="AJ291">
        <f>SUMIFS('Grid GenerationQueue'!AK$5:AK$467,'Grid GenerationQueue'!$AX$5:$AX$467,$B291,'Grid GenerationQueue'!$AY$5:$AY$467,$C291,'Grid GenerationQueue'!$BF$5:$BF$467,"&lt;&gt;"&amp;"")</f>
        <v>0</v>
      </c>
      <c r="AK291">
        <f>SUMIFS('Grid GenerationQueue'!AL$5:AL$467,'Grid GenerationQueue'!$AX$5:$AX$467,$B291,'Grid GenerationQueue'!$AY$5:$AY$467,$C291,'Grid GenerationQueue'!$BF$5:$BF$467,"&lt;&gt;"&amp;"")</f>
        <v>0</v>
      </c>
      <c r="AL291">
        <f>SUMIFS('Grid GenerationQueue'!AM$5:AM$467,'Grid GenerationQueue'!$AX$5:$AX$467,$B291,'Grid GenerationQueue'!$AY$5:$AY$467,$C291,'Grid GenerationQueue'!$BF$5:$BF$467,"&lt;&gt;"&amp;"")</f>
        <v>0</v>
      </c>
      <c r="AM291">
        <f>SUMIFS('Grid GenerationQueue'!AN$5:AN$467,'Grid GenerationQueue'!$AX$5:$AX$467,$B291,'Grid GenerationQueue'!$AY$5:$AY$467,$C291,'Grid GenerationQueue'!$BF$5:$BF$467,"&lt;&gt;"&amp;"")</f>
        <v>0</v>
      </c>
      <c r="AN291">
        <f>SUMIFS('Grid GenerationQueue'!AO$5:AO$467,'Grid GenerationQueue'!$AX$5:$AX$467,$B291,'Grid GenerationQueue'!$AY$5:$AY$467,$C291,'Grid GenerationQueue'!$BF$5:$BF$467,"&lt;&gt;"&amp;"")</f>
        <v>0</v>
      </c>
      <c r="AO291">
        <f>SUMIFS('Grid GenerationQueue'!AP$5:AP$467,'Grid GenerationQueue'!$AX$5:$AX$467,$B291,'Grid GenerationQueue'!$AY$5:$AY$467,$C291,'Grid GenerationQueue'!$BF$5:$BF$467,"&lt;&gt;"&amp;"")</f>
        <v>0</v>
      </c>
      <c r="AQ291">
        <f>SUMIFS('Grid GenerationQueue'!AE$5:AE$467,'Grid GenerationQueue'!$AX$5:$AX$467,$B291,'Grid GenerationQueue'!$AY$5:$AY$467,$C291)</f>
        <v>319.35000000000002</v>
      </c>
      <c r="AR291">
        <f>SUMIFS('Grid GenerationQueue'!AF$5:AF$467,'Grid GenerationQueue'!$AX$5:$AX$467,$B291,'Grid GenerationQueue'!$AY$5:$AY$467,$C291)</f>
        <v>0</v>
      </c>
      <c r="AS291">
        <f>SUMIFS('Grid GenerationQueue'!AG$5:AG$467,'Grid GenerationQueue'!$AX$5:$AX$467,$B291,'Grid GenerationQueue'!$AY$5:$AY$467,$C291)</f>
        <v>0</v>
      </c>
      <c r="AT291">
        <f>SUMIFS('Grid GenerationQueue'!AH$5:AH$467,'Grid GenerationQueue'!$AX$5:$AX$467,$B291,'Grid GenerationQueue'!$AY$5:$AY$467,$C291)</f>
        <v>0</v>
      </c>
      <c r="AU291">
        <f>SUMIFS('Grid GenerationQueue'!AI$5:AI$467,'Grid GenerationQueue'!$AX$5:$AX$467,$B291,'Grid GenerationQueue'!$AY$5:$AY$467,$C291)</f>
        <v>0</v>
      </c>
      <c r="AV291">
        <f>SUMIFS('Grid GenerationQueue'!AJ$5:AJ$467,'Grid GenerationQueue'!$AX$5:$AX$467,$B291,'Grid GenerationQueue'!$AY$5:$AY$467,$C291)</f>
        <v>0</v>
      </c>
      <c r="AW291">
        <f>SUMIFS('Grid GenerationQueue'!AK$5:AK$467,'Grid GenerationQueue'!$AX$5:$AX$467,$B291,'Grid GenerationQueue'!$AY$5:$AY$467,$C291)</f>
        <v>0</v>
      </c>
      <c r="AX291">
        <f>SUMIFS('Grid GenerationQueue'!AL$5:AL$467,'Grid GenerationQueue'!$AX$5:$AX$467,$B291,'Grid GenerationQueue'!$AY$5:$AY$467,$C291)</f>
        <v>0</v>
      </c>
      <c r="AY291">
        <f>SUMIFS('Grid GenerationQueue'!AM$5:AM$467,'Grid GenerationQueue'!$AX$5:$AX$467,$B291,'Grid GenerationQueue'!$AY$5:$AY$467,$C291)</f>
        <v>0</v>
      </c>
      <c r="AZ291">
        <f>SUMIFS('Grid GenerationQueue'!AN$5:AN$467,'Grid GenerationQueue'!$AX$5:$AX$467,$B291,'Grid GenerationQueue'!$AY$5:$AY$467,$C291)</f>
        <v>0</v>
      </c>
      <c r="BA291">
        <f>SUMIFS('Grid GenerationQueue'!AO$5:AO$467,'Grid GenerationQueue'!$AX$5:$AX$467,$B291,'Grid GenerationQueue'!$AY$5:$AY$467,$C291)</f>
        <v>1190</v>
      </c>
      <c r="BB291">
        <f>SUMIFS('Grid GenerationQueue'!AP$5:AP$467,'Grid GenerationQueue'!$AX$5:$AX$467,$B291,'Grid GenerationQueue'!$AY$5:$AY$467,$C291)</f>
        <v>0</v>
      </c>
      <c r="BD291">
        <f>SUMIFS('Grid GenerationQueue'!AE$5:AE$467,'Grid GenerationQueue'!$AX$5:$AX$467,$B291,'Grid GenerationQueue'!$AY$5:$AY$467,$C291,'Grid GenerationQueue'!$BH$5:$BH$467,"Executed",'Grid GenerationQueue'!$BB$5:$BB$467,"&lt;"&amp;$BE$3)</f>
        <v>0</v>
      </c>
      <c r="BE291">
        <f>SUMIFS('Grid GenerationQueue'!AF$5:AF$467,'Grid GenerationQueue'!$AX$5:$AX$467,$B291,'Grid GenerationQueue'!$AY$5:$AY$467,$C291,'Grid GenerationQueue'!$BH$5:$BH$467,"Executed",'Grid GenerationQueue'!$BB$5:$BB$467,"&lt;"&amp;$BE$3)</f>
        <v>0</v>
      </c>
      <c r="BF291">
        <f>SUMIFS('Grid GenerationQueue'!AG$5:AG$467,'Grid GenerationQueue'!$AX$5:$AX$467,$B291,'Grid GenerationQueue'!$AY$5:$AY$467,$C291,'Grid GenerationQueue'!$BH$5:$BH$467,"Executed",'Grid GenerationQueue'!$BB$5:$BB$467,"&lt;"&amp;$BE$3)</f>
        <v>0</v>
      </c>
      <c r="BG291">
        <f>SUMIFS('Grid GenerationQueue'!AH$5:AH$467,'Grid GenerationQueue'!$AX$5:$AX$467,$B291,'Grid GenerationQueue'!$AY$5:$AY$467,$C291,'Grid GenerationQueue'!$BH$5:$BH$467,"Executed",'Grid GenerationQueue'!$BB$5:$BB$467,"&lt;"&amp;$BE$3)</f>
        <v>0</v>
      </c>
      <c r="BH291">
        <f>SUMIFS('Grid GenerationQueue'!AI$5:AI$467,'Grid GenerationQueue'!$AX$5:$AX$467,$B291,'Grid GenerationQueue'!$AY$5:$AY$467,$C291,'Grid GenerationQueue'!$BH$5:$BH$467,"Executed",'Grid GenerationQueue'!$BB$5:$BB$467,"&lt;"&amp;$BE$3)</f>
        <v>0</v>
      </c>
      <c r="BI291">
        <f>SUMIFS('Grid GenerationQueue'!AJ$5:AJ$467,'Grid GenerationQueue'!$AX$5:$AX$467,$B291,'Grid GenerationQueue'!$AY$5:$AY$467,$C291,'Grid GenerationQueue'!$BH$5:$BH$467,"Executed",'Grid GenerationQueue'!$BB$5:$BB$467,"&lt;"&amp;$BE$3)</f>
        <v>0</v>
      </c>
      <c r="BJ291">
        <f>SUMIFS('Grid GenerationQueue'!AK$5:AK$467,'Grid GenerationQueue'!$AX$5:$AX$467,$B291,'Grid GenerationQueue'!$AY$5:$AY$467,$C291,'Grid GenerationQueue'!$BH$5:$BH$467,"Executed",'Grid GenerationQueue'!$BB$5:$BB$467,"&lt;"&amp;$BE$3)</f>
        <v>0</v>
      </c>
      <c r="BK291">
        <f>SUMIFS('Grid GenerationQueue'!AL$5:AL$467,'Grid GenerationQueue'!$AX$5:$AX$467,$B291,'Grid GenerationQueue'!$AY$5:$AY$467,$C291,'Grid GenerationQueue'!$BH$5:$BH$467,"Executed",'Grid GenerationQueue'!$BB$5:$BB$467,"&lt;"&amp;$BE$3)</f>
        <v>0</v>
      </c>
      <c r="BL291">
        <f>SUMIFS('Grid GenerationQueue'!AM$5:AM$467,'Grid GenerationQueue'!$AX$5:$AX$467,$B291,'Grid GenerationQueue'!$AY$5:$AY$467,$C291,'Grid GenerationQueue'!$BH$5:$BH$467,"Executed",'Grid GenerationQueue'!$BB$5:$BB$467,"&lt;"&amp;$BE$3)</f>
        <v>0</v>
      </c>
      <c r="BM291">
        <f>SUMIFS('Grid GenerationQueue'!AN$5:AN$467,'Grid GenerationQueue'!$AX$5:$AX$467,$B291,'Grid GenerationQueue'!$AY$5:$AY$467,$C291,'Grid GenerationQueue'!$BH$5:$BH$467,"Executed",'Grid GenerationQueue'!$BB$5:$BB$467,"&lt;"&amp;$BE$3)</f>
        <v>0</v>
      </c>
      <c r="BN291">
        <f>SUMIFS('Grid GenerationQueue'!AO$5:AO$467,'Grid GenerationQueue'!$AX$5:$AX$467,$B291,'Grid GenerationQueue'!$AY$5:$AY$467,$C291,'Grid GenerationQueue'!$BH$5:$BH$467,"Executed",'Grid GenerationQueue'!$BB$5:$BB$467,"&lt;"&amp;$BE$3)</f>
        <v>0</v>
      </c>
      <c r="BO291">
        <f>SUMIFS('Grid GenerationQueue'!AP$5:AP$467,'Grid GenerationQueue'!$AX$5:$AX$467,$B291,'Grid GenerationQueue'!$AY$5:$AY$467,$C291,'Grid GenerationQueue'!$BH$5:$BH$467,"Executed",'Grid GenerationQueue'!$BB$5:$BB$467,"&lt;"&amp;$BE$3)</f>
        <v>0</v>
      </c>
      <c r="BQ291">
        <f>SUMIFS('Grid GenerationQueue'!AE$5:AE$467,'Grid GenerationQueue'!$AX$5:$AX$467,$B291,'Grid GenerationQueue'!$AY$5:$AY$467,$C291,'Grid GenerationQueue'!$BF$5:$BF$467,"&lt;&gt;"&amp;"",'Grid GenerationQueue'!$BB$5:$BB$467,"&lt;"&amp;$BE$3)</f>
        <v>0</v>
      </c>
      <c r="BR291">
        <f>SUMIFS('Grid GenerationQueue'!AF$5:AF$467,'Grid GenerationQueue'!$AX$5:$AX$467,$B291,'Grid GenerationQueue'!$AY$5:$AY$467,$C291,'Grid GenerationQueue'!$BF$5:$BF$467,"&lt;&gt;"&amp;"",'Grid GenerationQueue'!$BB$5:$BB$467,"&lt;"&amp;$BE$3)</f>
        <v>0</v>
      </c>
      <c r="BS291">
        <f>SUMIFS('Grid GenerationQueue'!AG$5:AG$467,'Grid GenerationQueue'!$AX$5:$AX$467,$B291,'Grid GenerationQueue'!$AY$5:$AY$467,$C291,'Grid GenerationQueue'!$BF$5:$BF$467,"&lt;&gt;"&amp;"",'Grid GenerationQueue'!$BB$5:$BB$467,"&lt;"&amp;$BE$3)</f>
        <v>0</v>
      </c>
      <c r="BT291">
        <f>SUMIFS('Grid GenerationQueue'!AH$5:AH$467,'Grid GenerationQueue'!$AX$5:$AX$467,$B291,'Grid GenerationQueue'!$AY$5:$AY$467,$C291,'Grid GenerationQueue'!$BF$5:$BF$467,"&lt;&gt;"&amp;"",'Grid GenerationQueue'!$BB$5:$BB$467,"&lt;"&amp;$BE$3)</f>
        <v>0</v>
      </c>
      <c r="BU291">
        <f>SUMIFS('Grid GenerationQueue'!AI$5:AI$467,'Grid GenerationQueue'!$AX$5:$AX$467,$B291,'Grid GenerationQueue'!$AY$5:$AY$467,$C291,'Grid GenerationQueue'!$BF$5:$BF$467,"&lt;&gt;"&amp;"",'Grid GenerationQueue'!$BB$5:$BB$467,"&lt;"&amp;$BE$3)</f>
        <v>0</v>
      </c>
      <c r="BV291">
        <f>SUMIFS('Grid GenerationQueue'!AJ$5:AJ$467,'Grid GenerationQueue'!$AX$5:$AX$467,$B291,'Grid GenerationQueue'!$AY$5:$AY$467,$C291,'Grid GenerationQueue'!$BF$5:$BF$467,"&lt;&gt;"&amp;"",'Grid GenerationQueue'!$BB$5:$BB$467,"&lt;"&amp;$BE$3)</f>
        <v>0</v>
      </c>
      <c r="BW291">
        <f>SUMIFS('Grid GenerationQueue'!AK$5:AK$467,'Grid GenerationQueue'!$AX$5:$AX$467,$B291,'Grid GenerationQueue'!$AY$5:$AY$467,$C291,'Grid GenerationQueue'!$BF$5:$BF$467,"&lt;&gt;"&amp;"",'Grid GenerationQueue'!$BB$5:$BB$467,"&lt;"&amp;$BE$3)</f>
        <v>0</v>
      </c>
      <c r="BX291">
        <f>SUMIFS('Grid GenerationQueue'!AL$5:AL$467,'Grid GenerationQueue'!$AX$5:$AX$467,$B291,'Grid GenerationQueue'!$AY$5:$AY$467,$C291,'Grid GenerationQueue'!$BF$5:$BF$467,"&lt;&gt;"&amp;"",'Grid GenerationQueue'!$BB$5:$BB$467,"&lt;"&amp;$BE$3)</f>
        <v>0</v>
      </c>
      <c r="BY291">
        <f>SUMIFS('Grid GenerationQueue'!AM$5:AM$467,'Grid GenerationQueue'!$AX$5:$AX$467,$B291,'Grid GenerationQueue'!$AY$5:$AY$467,$C291,'Grid GenerationQueue'!$BF$5:$BF$467,"&lt;&gt;"&amp;"",'Grid GenerationQueue'!$BB$5:$BB$467,"&lt;"&amp;$BE$3)</f>
        <v>0</v>
      </c>
      <c r="BZ291">
        <f>SUMIFS('Grid GenerationQueue'!AN$5:AN$467,'Grid GenerationQueue'!$AX$5:$AX$467,$B291,'Grid GenerationQueue'!$AY$5:$AY$467,$C291,'Grid GenerationQueue'!$BF$5:$BF$467,"&lt;&gt;"&amp;"",'Grid GenerationQueue'!$BB$5:$BB$467,"&lt;"&amp;$BE$3)</f>
        <v>0</v>
      </c>
      <c r="CA291">
        <f>SUMIFS('Grid GenerationQueue'!AO$5:AO$467,'Grid GenerationQueue'!$AX$5:$AX$467,$B291,'Grid GenerationQueue'!$AY$5:$AY$467,$C291,'Grid GenerationQueue'!$BF$5:$BF$467,"&lt;&gt;"&amp;"",'Grid GenerationQueue'!$BB$5:$BB$467,"&lt;"&amp;$BE$3)</f>
        <v>0</v>
      </c>
      <c r="CB291">
        <f>SUMIFS('Grid GenerationQueue'!AP$5:AP$467,'Grid GenerationQueue'!$AX$5:$AX$467,$B291,'Grid GenerationQueue'!$AY$5:$AY$467,$C291,'Grid GenerationQueue'!$BF$5:$BF$467,"&lt;&gt;"&amp;"",'Grid GenerationQueue'!$BB$5:$BB$467,"&lt;"&amp;$BE$3)</f>
        <v>0</v>
      </c>
      <c r="CD291">
        <f>SUMIFS('Grid GenerationQueue'!AE$5:AE$467,'Grid GenerationQueue'!$AX$5:$AX$467,$B291,'Grid GenerationQueue'!$AY$5:$AY$467,$C291,'Grid GenerationQueue'!$BB$5:$BB$467,"&lt;"&amp;$BE$3)</f>
        <v>319.35000000000002</v>
      </c>
      <c r="CE291">
        <f>SUMIFS('Grid GenerationQueue'!AF$5:AF$467,'Grid GenerationQueue'!$AX$5:$AX$467,$B291,'Grid GenerationQueue'!$AY$5:$AY$467,$C291,'Grid GenerationQueue'!$BB$5:$BB$467,"&lt;"&amp;$BE$3)</f>
        <v>0</v>
      </c>
      <c r="CF291">
        <f>SUMIFS('Grid GenerationQueue'!AG$5:AG$467,'Grid GenerationQueue'!$AX$5:$AX$467,$B291,'Grid GenerationQueue'!$AY$5:$AY$467,$C291,'Grid GenerationQueue'!$BB$5:$BB$467,"&lt;"&amp;$BE$3)</f>
        <v>0</v>
      </c>
      <c r="CG291">
        <f>SUMIFS('Grid GenerationQueue'!AH$5:AH$467,'Grid GenerationQueue'!$AX$5:$AX$467,$B291,'Grid GenerationQueue'!$AY$5:$AY$467,$C291,'Grid GenerationQueue'!$BB$5:$BB$467,"&lt;"&amp;$BE$3)</f>
        <v>0</v>
      </c>
      <c r="CH291">
        <f>SUMIFS('Grid GenerationQueue'!AI$5:AI$467,'Grid GenerationQueue'!$AX$5:$AX$467,$B291,'Grid GenerationQueue'!$AY$5:$AY$467,$C291,'Grid GenerationQueue'!$BB$5:$BB$467,"&lt;"&amp;$BE$3)</f>
        <v>0</v>
      </c>
      <c r="CI291">
        <f>SUMIFS('Grid GenerationQueue'!AJ$5:AJ$467,'Grid GenerationQueue'!$AX$5:$AX$467,$B291,'Grid GenerationQueue'!$AY$5:$AY$467,$C291,'Grid GenerationQueue'!$BB$5:$BB$467,"&lt;"&amp;$BE$3)</f>
        <v>0</v>
      </c>
      <c r="CJ291">
        <f>SUMIFS('Grid GenerationQueue'!AK$5:AK$467,'Grid GenerationQueue'!$AX$5:$AX$467,$B291,'Grid GenerationQueue'!$AY$5:$AY$467,$C291,'Grid GenerationQueue'!$BB$5:$BB$467,"&lt;"&amp;$BE$3)</f>
        <v>0</v>
      </c>
      <c r="CK291">
        <f>SUMIFS('Grid GenerationQueue'!AL$5:AL$467,'Grid GenerationQueue'!$AX$5:$AX$467,$B291,'Grid GenerationQueue'!$AY$5:$AY$467,$C291,'Grid GenerationQueue'!$BB$5:$BB$467,"&lt;"&amp;$BE$3)</f>
        <v>0</v>
      </c>
      <c r="CL291">
        <f>SUMIFS('Grid GenerationQueue'!AM$5:AM$467,'Grid GenerationQueue'!$AX$5:$AX$467,$B291,'Grid GenerationQueue'!$AY$5:$AY$467,$C291,'Grid GenerationQueue'!$BB$5:$BB$467,"&lt;"&amp;$BE$3)</f>
        <v>0</v>
      </c>
      <c r="CM291">
        <f>SUMIFS('Grid GenerationQueue'!AN$5:AN$467,'Grid GenerationQueue'!$AX$5:$AX$467,$B291,'Grid GenerationQueue'!$AY$5:$AY$467,$C291,'Grid GenerationQueue'!$BB$5:$BB$467,"&lt;"&amp;$BE$3)</f>
        <v>0</v>
      </c>
      <c r="CN291">
        <f>SUMIFS('Grid GenerationQueue'!AO$5:AO$467,'Grid GenerationQueue'!$AX$5:$AX$467,$B291,'Grid GenerationQueue'!$AY$5:$AY$467,$C291,'Grid GenerationQueue'!$BB$5:$BB$467,"&lt;"&amp;$BE$3)</f>
        <v>1190</v>
      </c>
      <c r="CO291">
        <f>SUMIFS('Grid GenerationQueue'!AP$5:AP$467,'Grid GenerationQueue'!$AX$5:$AX$467,$B291,'Grid GenerationQueue'!$AY$5:$AY$467,$C291,'Grid GenerationQueue'!$BB$5:$BB$467,"&lt;"&amp;$BE$3)</f>
        <v>0</v>
      </c>
    </row>
    <row r="292" spans="1:93" x14ac:dyDescent="0.35">
      <c r="A292" t="s">
        <v>4644</v>
      </c>
      <c r="B292" t="s">
        <v>4478</v>
      </c>
      <c r="C292">
        <v>230</v>
      </c>
      <c r="D292">
        <f>SUMIFS('Grid GenerationQueue'!AE$5:AE$467,'Grid GenerationQueue'!$AX$5:$AX$467,$B292,'Grid GenerationQueue'!$AY$5:$AY$467,$C292,'Grid GenerationQueue'!$BI$5:$BI$467,"&lt;4")</f>
        <v>0</v>
      </c>
      <c r="E292">
        <f>SUMIFS('Grid GenerationQueue'!AF$5:AF$467,'Grid GenerationQueue'!$AX$5:$AX$467,$B292,'Grid GenerationQueue'!$AY$5:$AY$467,$C292,'Grid GenerationQueue'!$BI$5:$BI$467,"&lt;4")</f>
        <v>0</v>
      </c>
      <c r="F292">
        <f>SUMIFS('Grid GenerationQueue'!AG$5:AG$467,'Grid GenerationQueue'!$AX$5:$AX$467,$B292,'Grid GenerationQueue'!$AY$5:$AY$467,$C292,'Grid GenerationQueue'!$BI$5:$BI$467,"&lt;4")</f>
        <v>0</v>
      </c>
      <c r="G292">
        <f>SUMIFS('Grid GenerationQueue'!AH$5:AH$467,'Grid GenerationQueue'!$AX$5:$AX$467,$B292,'Grid GenerationQueue'!$AY$5:$AY$467,$C292,'Grid GenerationQueue'!$BI$5:$BI$467,"&lt;4")</f>
        <v>0</v>
      </c>
      <c r="H292">
        <f>SUMIFS('Grid GenerationQueue'!AI$5:AI$467,'Grid GenerationQueue'!$AX$5:$AX$467,$B292,'Grid GenerationQueue'!$AY$5:$AY$467,$C292,'Grid GenerationQueue'!$BI$5:$BI$467,"&lt;4")</f>
        <v>0</v>
      </c>
      <c r="I292">
        <f>SUMIFS('Grid GenerationQueue'!AJ$5:AJ$467,'Grid GenerationQueue'!$AX$5:$AX$467,$B292,'Grid GenerationQueue'!$AY$5:$AY$467,$C292,'Grid GenerationQueue'!$BI$5:$BI$467,"&lt;4")</f>
        <v>0</v>
      </c>
      <c r="J292">
        <f>SUMIFS('Grid GenerationQueue'!AK$5:AK$467,'Grid GenerationQueue'!$AX$5:$AX$467,$B292,'Grid GenerationQueue'!$AY$5:$AY$467,$C292,'Grid GenerationQueue'!$BI$5:$BI$467,"&lt;4")</f>
        <v>0</v>
      </c>
      <c r="K292">
        <f>SUMIFS('Grid GenerationQueue'!AL$5:AL$467,'Grid GenerationQueue'!$AX$5:$AX$467,$B292,'Grid GenerationQueue'!$AY$5:$AY$467,$C292,'Grid GenerationQueue'!$BI$5:$BI$467,"&lt;4")</f>
        <v>0</v>
      </c>
      <c r="L292">
        <f>SUMIFS('Grid GenerationQueue'!AM$5:AM$467,'Grid GenerationQueue'!$AX$5:$AX$467,$B292,'Grid GenerationQueue'!$AY$5:$AY$467,$C292,'Grid GenerationQueue'!$BI$5:$BI$467,"&lt;4")</f>
        <v>0</v>
      </c>
      <c r="M292">
        <f>SUMIFS('Grid GenerationQueue'!AN$5:AN$467,'Grid GenerationQueue'!$AX$5:$AX$467,$B292,'Grid GenerationQueue'!$AY$5:$AY$467,$C292,'Grid GenerationQueue'!$BI$5:$BI$467,"&lt;4")</f>
        <v>0</v>
      </c>
      <c r="N292">
        <f>SUMIFS('Grid GenerationQueue'!AO$5:AO$467,'Grid GenerationQueue'!$AX$5:$AX$467,$B292,'Grid GenerationQueue'!$AY$5:$AY$467,$C292,'Grid GenerationQueue'!$BI$5:$BI$467,"&lt;4")</f>
        <v>0</v>
      </c>
      <c r="O292">
        <f>SUMIFS('Grid GenerationQueue'!AP$5:AP$467,'Grid GenerationQueue'!$AX$5:$AX$467,$B292,'Grid GenerationQueue'!$AY$5:$AY$467,$C292,'Grid GenerationQueue'!$BI$5:$BI$467,"&lt;4")</f>
        <v>0</v>
      </c>
      <c r="Q292">
        <f>SUMIFS('Grid GenerationQueue'!AE$5:AE$467,'Grid GenerationQueue'!$AX$5:$AX$467,$B292,'Grid GenerationQueue'!$AY$5:$AY$467,$C292,'Grid GenerationQueue'!$BH$5:$BH$467,"Executed")</f>
        <v>0</v>
      </c>
      <c r="R292">
        <f>SUMIFS('Grid GenerationQueue'!AF$5:AF$467,'Grid GenerationQueue'!$AX$5:$AX$467,$B292,'Grid GenerationQueue'!$AY$5:$AY$467,$C292,'Grid GenerationQueue'!$BH$5:$BH$467,"Executed")</f>
        <v>0</v>
      </c>
      <c r="S292">
        <f>SUMIFS('Grid GenerationQueue'!AG$5:AG$467,'Grid GenerationQueue'!$AX$5:$AX$467,$B292,'Grid GenerationQueue'!$AY$5:$AY$467,$C292,'Grid GenerationQueue'!$BH$5:$BH$467,"Executed")</f>
        <v>0</v>
      </c>
      <c r="T292">
        <f>SUMIFS('Grid GenerationQueue'!AH$5:AH$467,'Grid GenerationQueue'!$AX$5:$AX$467,$B292,'Grid GenerationQueue'!$AY$5:$AY$467,$C292,'Grid GenerationQueue'!$BH$5:$BH$467,"Executed")</f>
        <v>0</v>
      </c>
      <c r="U292">
        <f>SUMIFS('Grid GenerationQueue'!AI$5:AI$467,'Grid GenerationQueue'!$AX$5:$AX$467,$B292,'Grid GenerationQueue'!$AY$5:$AY$467,$C292,'Grid GenerationQueue'!$BH$5:$BH$467,"Executed")</f>
        <v>0</v>
      </c>
      <c r="V292">
        <f>SUMIFS('Grid GenerationQueue'!AJ$5:AJ$467,'Grid GenerationQueue'!$AX$5:$AX$467,$B292,'Grid GenerationQueue'!$AY$5:$AY$467,$C292,'Grid GenerationQueue'!$BH$5:$BH$467,"Executed")</f>
        <v>0</v>
      </c>
      <c r="W292">
        <f>SUMIFS('Grid GenerationQueue'!AK$5:AK$467,'Grid GenerationQueue'!$AX$5:$AX$467,$B292,'Grid GenerationQueue'!$AY$5:$AY$467,$C292,'Grid GenerationQueue'!$BH$5:$BH$467,"Executed")</f>
        <v>0</v>
      </c>
      <c r="X292">
        <f>SUMIFS('Grid GenerationQueue'!AL$5:AL$467,'Grid GenerationQueue'!$AX$5:$AX$467,$B292,'Grid GenerationQueue'!$AY$5:$AY$467,$C292,'Grid GenerationQueue'!$BH$5:$BH$467,"Executed")</f>
        <v>0</v>
      </c>
      <c r="Y292">
        <f>SUMIFS('Grid GenerationQueue'!AM$5:AM$467,'Grid GenerationQueue'!$AX$5:$AX$467,$B292,'Grid GenerationQueue'!$AY$5:$AY$467,$C292,'Grid GenerationQueue'!$BH$5:$BH$467,"Executed")</f>
        <v>0</v>
      </c>
      <c r="Z292">
        <f>SUMIFS('Grid GenerationQueue'!AN$5:AN$467,'Grid GenerationQueue'!$AX$5:$AX$467,$B292,'Grid GenerationQueue'!$AY$5:$AY$467,$C292,'Grid GenerationQueue'!$BH$5:$BH$467,"Executed")</f>
        <v>0</v>
      </c>
      <c r="AA292">
        <f>SUMIFS('Grid GenerationQueue'!AO$5:AO$467,'Grid GenerationQueue'!$AX$5:$AX$467,$B292,'Grid GenerationQueue'!$AY$5:$AY$467,$C292,'Grid GenerationQueue'!$BH$5:$BH$467,"Executed")</f>
        <v>0</v>
      </c>
      <c r="AB292">
        <f>SUMIFS('Grid GenerationQueue'!AP$5:AP$467,'Grid GenerationQueue'!$AX$5:$AX$467,$B292,'Grid GenerationQueue'!$AY$5:$AY$467,$C292,'Grid GenerationQueue'!$BH$5:$BH$467,"Executed")</f>
        <v>0</v>
      </c>
      <c r="AD292">
        <f>SUMIFS('Grid GenerationQueue'!AE$5:AE$467,'Grid GenerationQueue'!$AX$5:$AX$467,$B292,'Grid GenerationQueue'!$AY$5:$AY$467,$C292,'Grid GenerationQueue'!$BF$5:$BF$467,"&lt;&gt;"&amp;"")</f>
        <v>108</v>
      </c>
      <c r="AE292">
        <f>SUMIFS('Grid GenerationQueue'!AF$5:AF$467,'Grid GenerationQueue'!$AX$5:$AX$467,$B292,'Grid GenerationQueue'!$AY$5:$AY$467,$C292,'Grid GenerationQueue'!$BF$5:$BF$467,"&lt;&gt;"&amp;"")</f>
        <v>0</v>
      </c>
      <c r="AF292">
        <f>SUMIFS('Grid GenerationQueue'!AG$5:AG$467,'Grid GenerationQueue'!$AX$5:$AX$467,$B292,'Grid GenerationQueue'!$AY$5:$AY$467,$C292,'Grid GenerationQueue'!$BF$5:$BF$467,"&lt;&gt;"&amp;"")</f>
        <v>500</v>
      </c>
      <c r="AG292">
        <f>SUMIFS('Grid GenerationQueue'!AH$5:AH$467,'Grid GenerationQueue'!$AX$5:$AX$467,$B292,'Grid GenerationQueue'!$AY$5:$AY$467,$C292,'Grid GenerationQueue'!$BF$5:$BF$467,"&lt;&gt;"&amp;"")</f>
        <v>464.9</v>
      </c>
      <c r="AH292">
        <f>SUMIFS('Grid GenerationQueue'!AI$5:AI$467,'Grid GenerationQueue'!$AX$5:$AX$467,$B292,'Grid GenerationQueue'!$AY$5:$AY$467,$C292,'Grid GenerationQueue'!$BF$5:$BF$467,"&lt;&gt;"&amp;"")</f>
        <v>0</v>
      </c>
      <c r="AI292">
        <f>SUMIFS('Grid GenerationQueue'!AJ$5:AJ$467,'Grid GenerationQueue'!$AX$5:$AX$467,$B292,'Grid GenerationQueue'!$AY$5:$AY$467,$C292,'Grid GenerationQueue'!$BF$5:$BF$467,"&lt;&gt;"&amp;"")</f>
        <v>0</v>
      </c>
      <c r="AJ292">
        <f>SUMIFS('Grid GenerationQueue'!AK$5:AK$467,'Grid GenerationQueue'!$AX$5:$AX$467,$B292,'Grid GenerationQueue'!$AY$5:$AY$467,$C292,'Grid GenerationQueue'!$BF$5:$BF$467,"&lt;&gt;"&amp;"")</f>
        <v>0</v>
      </c>
      <c r="AK292">
        <f>SUMIFS('Grid GenerationQueue'!AL$5:AL$467,'Grid GenerationQueue'!$AX$5:$AX$467,$B292,'Grid GenerationQueue'!$AY$5:$AY$467,$C292,'Grid GenerationQueue'!$BF$5:$BF$467,"&lt;&gt;"&amp;"")</f>
        <v>0</v>
      </c>
      <c r="AL292">
        <f>SUMIFS('Grid GenerationQueue'!AM$5:AM$467,'Grid GenerationQueue'!$AX$5:$AX$467,$B292,'Grid GenerationQueue'!$AY$5:$AY$467,$C292,'Grid GenerationQueue'!$BF$5:$BF$467,"&lt;&gt;"&amp;"")</f>
        <v>0</v>
      </c>
      <c r="AM292">
        <f>SUMIFS('Grid GenerationQueue'!AN$5:AN$467,'Grid GenerationQueue'!$AX$5:$AX$467,$B292,'Grid GenerationQueue'!$AY$5:$AY$467,$C292,'Grid GenerationQueue'!$BF$5:$BF$467,"&lt;&gt;"&amp;"")</f>
        <v>0</v>
      </c>
      <c r="AN292">
        <f>SUMIFS('Grid GenerationQueue'!AO$5:AO$467,'Grid GenerationQueue'!$AX$5:$AX$467,$B292,'Grid GenerationQueue'!$AY$5:$AY$467,$C292,'Grid GenerationQueue'!$BF$5:$BF$467,"&lt;&gt;"&amp;"")</f>
        <v>0</v>
      </c>
      <c r="AO292">
        <f>SUMIFS('Grid GenerationQueue'!AP$5:AP$467,'Grid GenerationQueue'!$AX$5:$AX$467,$B292,'Grid GenerationQueue'!$AY$5:$AY$467,$C292,'Grid GenerationQueue'!$BF$5:$BF$467,"&lt;&gt;"&amp;"")</f>
        <v>0</v>
      </c>
      <c r="AQ292">
        <f>SUMIFS('Grid GenerationQueue'!AE$5:AE$467,'Grid GenerationQueue'!$AX$5:$AX$467,$B292,'Grid GenerationQueue'!$AY$5:$AY$467,$C292)</f>
        <v>513.4</v>
      </c>
      <c r="AR292">
        <f>SUMIFS('Grid GenerationQueue'!AF$5:AF$467,'Grid GenerationQueue'!$AX$5:$AX$467,$B292,'Grid GenerationQueue'!$AY$5:$AY$467,$C292)</f>
        <v>0</v>
      </c>
      <c r="AS292">
        <f>SUMIFS('Grid GenerationQueue'!AG$5:AG$467,'Grid GenerationQueue'!$AX$5:$AX$467,$B292,'Grid GenerationQueue'!$AY$5:$AY$467,$C292)</f>
        <v>500</v>
      </c>
      <c r="AT292">
        <f>SUMIFS('Grid GenerationQueue'!AH$5:AH$467,'Grid GenerationQueue'!$AX$5:$AX$467,$B292,'Grid GenerationQueue'!$AY$5:$AY$467,$C292)</f>
        <v>464.9</v>
      </c>
      <c r="AU292">
        <f>SUMIFS('Grid GenerationQueue'!AI$5:AI$467,'Grid GenerationQueue'!$AX$5:$AX$467,$B292,'Grid GenerationQueue'!$AY$5:$AY$467,$C292)</f>
        <v>0</v>
      </c>
      <c r="AV292">
        <f>SUMIFS('Grid GenerationQueue'!AJ$5:AJ$467,'Grid GenerationQueue'!$AX$5:$AX$467,$B292,'Grid GenerationQueue'!$AY$5:$AY$467,$C292)</f>
        <v>0</v>
      </c>
      <c r="AW292">
        <f>SUMIFS('Grid GenerationQueue'!AK$5:AK$467,'Grid GenerationQueue'!$AX$5:$AX$467,$B292,'Grid GenerationQueue'!$AY$5:$AY$467,$C292)</f>
        <v>0</v>
      </c>
      <c r="AX292">
        <f>SUMIFS('Grid GenerationQueue'!AL$5:AL$467,'Grid GenerationQueue'!$AX$5:$AX$467,$B292,'Grid GenerationQueue'!$AY$5:$AY$467,$C292)</f>
        <v>0</v>
      </c>
      <c r="AY292">
        <f>SUMIFS('Grid GenerationQueue'!AM$5:AM$467,'Grid GenerationQueue'!$AX$5:$AX$467,$B292,'Grid GenerationQueue'!$AY$5:$AY$467,$C292)</f>
        <v>0</v>
      </c>
      <c r="AZ292">
        <f>SUMIFS('Grid GenerationQueue'!AN$5:AN$467,'Grid GenerationQueue'!$AX$5:$AX$467,$B292,'Grid GenerationQueue'!$AY$5:$AY$467,$C292)</f>
        <v>0</v>
      </c>
      <c r="BA292">
        <f>SUMIFS('Grid GenerationQueue'!AO$5:AO$467,'Grid GenerationQueue'!$AX$5:$AX$467,$B292,'Grid GenerationQueue'!$AY$5:$AY$467,$C292)</f>
        <v>628.65</v>
      </c>
      <c r="BB292">
        <f>SUMIFS('Grid GenerationQueue'!AP$5:AP$467,'Grid GenerationQueue'!$AX$5:$AX$467,$B292,'Grid GenerationQueue'!$AY$5:$AY$467,$C292)</f>
        <v>0</v>
      </c>
      <c r="BD292">
        <f>SUMIFS('Grid GenerationQueue'!AE$5:AE$467,'Grid GenerationQueue'!$AX$5:$AX$467,$B292,'Grid GenerationQueue'!$AY$5:$AY$467,$C292,'Grid GenerationQueue'!$BH$5:$BH$467,"Executed",'Grid GenerationQueue'!$BB$5:$BB$467,"&lt;"&amp;$BE$3)</f>
        <v>0</v>
      </c>
      <c r="BE292">
        <f>SUMIFS('Grid GenerationQueue'!AF$5:AF$467,'Grid GenerationQueue'!$AX$5:$AX$467,$B292,'Grid GenerationQueue'!$AY$5:$AY$467,$C292,'Grid GenerationQueue'!$BH$5:$BH$467,"Executed",'Grid GenerationQueue'!$BB$5:$BB$467,"&lt;"&amp;$BE$3)</f>
        <v>0</v>
      </c>
      <c r="BF292">
        <f>SUMIFS('Grid GenerationQueue'!AG$5:AG$467,'Grid GenerationQueue'!$AX$5:$AX$467,$B292,'Grid GenerationQueue'!$AY$5:$AY$467,$C292,'Grid GenerationQueue'!$BH$5:$BH$467,"Executed",'Grid GenerationQueue'!$BB$5:$BB$467,"&lt;"&amp;$BE$3)</f>
        <v>0</v>
      </c>
      <c r="BG292">
        <f>SUMIFS('Grid GenerationQueue'!AH$5:AH$467,'Grid GenerationQueue'!$AX$5:$AX$467,$B292,'Grid GenerationQueue'!$AY$5:$AY$467,$C292,'Grid GenerationQueue'!$BH$5:$BH$467,"Executed",'Grid GenerationQueue'!$BB$5:$BB$467,"&lt;"&amp;$BE$3)</f>
        <v>0</v>
      </c>
      <c r="BH292">
        <f>SUMIFS('Grid GenerationQueue'!AI$5:AI$467,'Grid GenerationQueue'!$AX$5:$AX$467,$B292,'Grid GenerationQueue'!$AY$5:$AY$467,$C292,'Grid GenerationQueue'!$BH$5:$BH$467,"Executed",'Grid GenerationQueue'!$BB$5:$BB$467,"&lt;"&amp;$BE$3)</f>
        <v>0</v>
      </c>
      <c r="BI292">
        <f>SUMIFS('Grid GenerationQueue'!AJ$5:AJ$467,'Grid GenerationQueue'!$AX$5:$AX$467,$B292,'Grid GenerationQueue'!$AY$5:$AY$467,$C292,'Grid GenerationQueue'!$BH$5:$BH$467,"Executed",'Grid GenerationQueue'!$BB$5:$BB$467,"&lt;"&amp;$BE$3)</f>
        <v>0</v>
      </c>
      <c r="BJ292">
        <f>SUMIFS('Grid GenerationQueue'!AK$5:AK$467,'Grid GenerationQueue'!$AX$5:$AX$467,$B292,'Grid GenerationQueue'!$AY$5:$AY$467,$C292,'Grid GenerationQueue'!$BH$5:$BH$467,"Executed",'Grid GenerationQueue'!$BB$5:$BB$467,"&lt;"&amp;$BE$3)</f>
        <v>0</v>
      </c>
      <c r="BK292">
        <f>SUMIFS('Grid GenerationQueue'!AL$5:AL$467,'Grid GenerationQueue'!$AX$5:$AX$467,$B292,'Grid GenerationQueue'!$AY$5:$AY$467,$C292,'Grid GenerationQueue'!$BH$5:$BH$467,"Executed",'Grid GenerationQueue'!$BB$5:$BB$467,"&lt;"&amp;$BE$3)</f>
        <v>0</v>
      </c>
      <c r="BL292">
        <f>SUMIFS('Grid GenerationQueue'!AM$5:AM$467,'Grid GenerationQueue'!$AX$5:$AX$467,$B292,'Grid GenerationQueue'!$AY$5:$AY$467,$C292,'Grid GenerationQueue'!$BH$5:$BH$467,"Executed",'Grid GenerationQueue'!$BB$5:$BB$467,"&lt;"&amp;$BE$3)</f>
        <v>0</v>
      </c>
      <c r="BM292">
        <f>SUMIFS('Grid GenerationQueue'!AN$5:AN$467,'Grid GenerationQueue'!$AX$5:$AX$467,$B292,'Grid GenerationQueue'!$AY$5:$AY$467,$C292,'Grid GenerationQueue'!$BH$5:$BH$467,"Executed",'Grid GenerationQueue'!$BB$5:$BB$467,"&lt;"&amp;$BE$3)</f>
        <v>0</v>
      </c>
      <c r="BN292">
        <f>SUMIFS('Grid GenerationQueue'!AO$5:AO$467,'Grid GenerationQueue'!$AX$5:$AX$467,$B292,'Grid GenerationQueue'!$AY$5:$AY$467,$C292,'Grid GenerationQueue'!$BH$5:$BH$467,"Executed",'Grid GenerationQueue'!$BB$5:$BB$467,"&lt;"&amp;$BE$3)</f>
        <v>0</v>
      </c>
      <c r="BO292">
        <f>SUMIFS('Grid GenerationQueue'!AP$5:AP$467,'Grid GenerationQueue'!$AX$5:$AX$467,$B292,'Grid GenerationQueue'!$AY$5:$AY$467,$C292,'Grid GenerationQueue'!$BH$5:$BH$467,"Executed",'Grid GenerationQueue'!$BB$5:$BB$467,"&lt;"&amp;$BE$3)</f>
        <v>0</v>
      </c>
      <c r="BQ292">
        <f>SUMIFS('Grid GenerationQueue'!AE$5:AE$467,'Grid GenerationQueue'!$AX$5:$AX$467,$B292,'Grid GenerationQueue'!$AY$5:$AY$467,$C292,'Grid GenerationQueue'!$BF$5:$BF$467,"&lt;&gt;"&amp;"",'Grid GenerationQueue'!$BB$5:$BB$467,"&lt;"&amp;$BE$3)</f>
        <v>108</v>
      </c>
      <c r="BR292">
        <f>SUMIFS('Grid GenerationQueue'!AF$5:AF$467,'Grid GenerationQueue'!$AX$5:$AX$467,$B292,'Grid GenerationQueue'!$AY$5:$AY$467,$C292,'Grid GenerationQueue'!$BF$5:$BF$467,"&lt;&gt;"&amp;"",'Grid GenerationQueue'!$BB$5:$BB$467,"&lt;"&amp;$BE$3)</f>
        <v>0</v>
      </c>
      <c r="BS292">
        <f>SUMIFS('Grid GenerationQueue'!AG$5:AG$467,'Grid GenerationQueue'!$AX$5:$AX$467,$B292,'Grid GenerationQueue'!$AY$5:$AY$467,$C292,'Grid GenerationQueue'!$BF$5:$BF$467,"&lt;&gt;"&amp;"",'Grid GenerationQueue'!$BB$5:$BB$467,"&lt;"&amp;$BE$3)</f>
        <v>500</v>
      </c>
      <c r="BT292">
        <f>SUMIFS('Grid GenerationQueue'!AH$5:AH$467,'Grid GenerationQueue'!$AX$5:$AX$467,$B292,'Grid GenerationQueue'!$AY$5:$AY$467,$C292,'Grid GenerationQueue'!$BF$5:$BF$467,"&lt;&gt;"&amp;"",'Grid GenerationQueue'!$BB$5:$BB$467,"&lt;"&amp;$BE$3)</f>
        <v>464.9</v>
      </c>
      <c r="BU292">
        <f>SUMIFS('Grid GenerationQueue'!AI$5:AI$467,'Grid GenerationQueue'!$AX$5:$AX$467,$B292,'Grid GenerationQueue'!$AY$5:$AY$467,$C292,'Grid GenerationQueue'!$BF$5:$BF$467,"&lt;&gt;"&amp;"",'Grid GenerationQueue'!$BB$5:$BB$467,"&lt;"&amp;$BE$3)</f>
        <v>0</v>
      </c>
      <c r="BV292">
        <f>SUMIFS('Grid GenerationQueue'!AJ$5:AJ$467,'Grid GenerationQueue'!$AX$5:$AX$467,$B292,'Grid GenerationQueue'!$AY$5:$AY$467,$C292,'Grid GenerationQueue'!$BF$5:$BF$467,"&lt;&gt;"&amp;"",'Grid GenerationQueue'!$BB$5:$BB$467,"&lt;"&amp;$BE$3)</f>
        <v>0</v>
      </c>
      <c r="BW292">
        <f>SUMIFS('Grid GenerationQueue'!AK$5:AK$467,'Grid GenerationQueue'!$AX$5:$AX$467,$B292,'Grid GenerationQueue'!$AY$5:$AY$467,$C292,'Grid GenerationQueue'!$BF$5:$BF$467,"&lt;&gt;"&amp;"",'Grid GenerationQueue'!$BB$5:$BB$467,"&lt;"&amp;$BE$3)</f>
        <v>0</v>
      </c>
      <c r="BX292">
        <f>SUMIFS('Grid GenerationQueue'!AL$5:AL$467,'Grid GenerationQueue'!$AX$5:$AX$467,$B292,'Grid GenerationQueue'!$AY$5:$AY$467,$C292,'Grid GenerationQueue'!$BF$5:$BF$467,"&lt;&gt;"&amp;"",'Grid GenerationQueue'!$BB$5:$BB$467,"&lt;"&amp;$BE$3)</f>
        <v>0</v>
      </c>
      <c r="BY292">
        <f>SUMIFS('Grid GenerationQueue'!AM$5:AM$467,'Grid GenerationQueue'!$AX$5:$AX$467,$B292,'Grid GenerationQueue'!$AY$5:$AY$467,$C292,'Grid GenerationQueue'!$BF$5:$BF$467,"&lt;&gt;"&amp;"",'Grid GenerationQueue'!$BB$5:$BB$467,"&lt;"&amp;$BE$3)</f>
        <v>0</v>
      </c>
      <c r="BZ292">
        <f>SUMIFS('Grid GenerationQueue'!AN$5:AN$467,'Grid GenerationQueue'!$AX$5:$AX$467,$B292,'Grid GenerationQueue'!$AY$5:$AY$467,$C292,'Grid GenerationQueue'!$BF$5:$BF$467,"&lt;&gt;"&amp;"",'Grid GenerationQueue'!$BB$5:$BB$467,"&lt;"&amp;$BE$3)</f>
        <v>0</v>
      </c>
      <c r="CA292">
        <f>SUMIFS('Grid GenerationQueue'!AO$5:AO$467,'Grid GenerationQueue'!$AX$5:$AX$467,$B292,'Grid GenerationQueue'!$AY$5:$AY$467,$C292,'Grid GenerationQueue'!$BF$5:$BF$467,"&lt;&gt;"&amp;"",'Grid GenerationQueue'!$BB$5:$BB$467,"&lt;"&amp;$BE$3)</f>
        <v>0</v>
      </c>
      <c r="CB292">
        <f>SUMIFS('Grid GenerationQueue'!AP$5:AP$467,'Grid GenerationQueue'!$AX$5:$AX$467,$B292,'Grid GenerationQueue'!$AY$5:$AY$467,$C292,'Grid GenerationQueue'!$BF$5:$BF$467,"&lt;&gt;"&amp;"",'Grid GenerationQueue'!$BB$5:$BB$467,"&lt;"&amp;$BE$3)</f>
        <v>0</v>
      </c>
      <c r="CD292">
        <f>SUMIFS('Grid GenerationQueue'!AE$5:AE$467,'Grid GenerationQueue'!$AX$5:$AX$467,$B292,'Grid GenerationQueue'!$AY$5:$AY$467,$C292,'Grid GenerationQueue'!$BB$5:$BB$467,"&lt;"&amp;$BE$3)</f>
        <v>513.4</v>
      </c>
      <c r="CE292">
        <f>SUMIFS('Grid GenerationQueue'!AF$5:AF$467,'Grid GenerationQueue'!$AX$5:$AX$467,$B292,'Grid GenerationQueue'!$AY$5:$AY$467,$C292,'Grid GenerationQueue'!$BB$5:$BB$467,"&lt;"&amp;$BE$3)</f>
        <v>0</v>
      </c>
      <c r="CF292">
        <f>SUMIFS('Grid GenerationQueue'!AG$5:AG$467,'Grid GenerationQueue'!$AX$5:$AX$467,$B292,'Grid GenerationQueue'!$AY$5:$AY$467,$C292,'Grid GenerationQueue'!$BB$5:$BB$467,"&lt;"&amp;$BE$3)</f>
        <v>500</v>
      </c>
      <c r="CG292">
        <f>SUMIFS('Grid GenerationQueue'!AH$5:AH$467,'Grid GenerationQueue'!$AX$5:$AX$467,$B292,'Grid GenerationQueue'!$AY$5:$AY$467,$C292,'Grid GenerationQueue'!$BB$5:$BB$467,"&lt;"&amp;$BE$3)</f>
        <v>464.9</v>
      </c>
      <c r="CH292">
        <f>SUMIFS('Grid GenerationQueue'!AI$5:AI$467,'Grid GenerationQueue'!$AX$5:$AX$467,$B292,'Grid GenerationQueue'!$AY$5:$AY$467,$C292,'Grid GenerationQueue'!$BB$5:$BB$467,"&lt;"&amp;$BE$3)</f>
        <v>0</v>
      </c>
      <c r="CI292">
        <f>SUMIFS('Grid GenerationQueue'!AJ$5:AJ$467,'Grid GenerationQueue'!$AX$5:$AX$467,$B292,'Grid GenerationQueue'!$AY$5:$AY$467,$C292,'Grid GenerationQueue'!$BB$5:$BB$467,"&lt;"&amp;$BE$3)</f>
        <v>0</v>
      </c>
      <c r="CJ292">
        <f>SUMIFS('Grid GenerationQueue'!AK$5:AK$467,'Grid GenerationQueue'!$AX$5:$AX$467,$B292,'Grid GenerationQueue'!$AY$5:$AY$467,$C292,'Grid GenerationQueue'!$BB$5:$BB$467,"&lt;"&amp;$BE$3)</f>
        <v>0</v>
      </c>
      <c r="CK292">
        <f>SUMIFS('Grid GenerationQueue'!AL$5:AL$467,'Grid GenerationQueue'!$AX$5:$AX$467,$B292,'Grid GenerationQueue'!$AY$5:$AY$467,$C292,'Grid GenerationQueue'!$BB$5:$BB$467,"&lt;"&amp;$BE$3)</f>
        <v>0</v>
      </c>
      <c r="CL292">
        <f>SUMIFS('Grid GenerationQueue'!AM$5:AM$467,'Grid GenerationQueue'!$AX$5:$AX$467,$B292,'Grid GenerationQueue'!$AY$5:$AY$467,$C292,'Grid GenerationQueue'!$BB$5:$BB$467,"&lt;"&amp;$BE$3)</f>
        <v>0</v>
      </c>
      <c r="CM292">
        <f>SUMIFS('Grid GenerationQueue'!AN$5:AN$467,'Grid GenerationQueue'!$AX$5:$AX$467,$B292,'Grid GenerationQueue'!$AY$5:$AY$467,$C292,'Grid GenerationQueue'!$BB$5:$BB$467,"&lt;"&amp;$BE$3)</f>
        <v>0</v>
      </c>
      <c r="CN292">
        <f>SUMIFS('Grid GenerationQueue'!AO$5:AO$467,'Grid GenerationQueue'!$AX$5:$AX$467,$B292,'Grid GenerationQueue'!$AY$5:$AY$467,$C292,'Grid GenerationQueue'!$BB$5:$BB$467,"&lt;"&amp;$BE$3)</f>
        <v>628.65</v>
      </c>
      <c r="CO292">
        <f>SUMIFS('Grid GenerationQueue'!AP$5:AP$467,'Grid GenerationQueue'!$AX$5:$AX$467,$B292,'Grid GenerationQueue'!$AY$5:$AY$467,$C292,'Grid GenerationQueue'!$BB$5:$BB$467,"&lt;"&amp;$BE$3)</f>
        <v>0</v>
      </c>
    </row>
    <row r="293" spans="1:93" x14ac:dyDescent="0.35">
      <c r="A293" t="s">
        <v>4644</v>
      </c>
      <c r="B293" t="s">
        <v>4478</v>
      </c>
      <c r="C293">
        <v>115</v>
      </c>
      <c r="D293">
        <f>SUMIFS('Grid GenerationQueue'!AE$5:AE$467,'Grid GenerationQueue'!$AX$5:$AX$467,$B293,'Grid GenerationQueue'!$AY$5:$AY$467,$C293,'Grid GenerationQueue'!$BI$5:$BI$467,"&lt;4")</f>
        <v>0</v>
      </c>
      <c r="E293">
        <f>SUMIFS('Grid GenerationQueue'!AF$5:AF$467,'Grid GenerationQueue'!$AX$5:$AX$467,$B293,'Grid GenerationQueue'!$AY$5:$AY$467,$C293,'Grid GenerationQueue'!$BI$5:$BI$467,"&lt;4")</f>
        <v>0</v>
      </c>
      <c r="F293">
        <f>SUMIFS('Grid GenerationQueue'!AG$5:AG$467,'Grid GenerationQueue'!$AX$5:$AX$467,$B293,'Grid GenerationQueue'!$AY$5:$AY$467,$C293,'Grid GenerationQueue'!$BI$5:$BI$467,"&lt;4")</f>
        <v>0</v>
      </c>
      <c r="G293">
        <f>SUMIFS('Grid GenerationQueue'!AH$5:AH$467,'Grid GenerationQueue'!$AX$5:$AX$467,$B293,'Grid GenerationQueue'!$AY$5:$AY$467,$C293,'Grid GenerationQueue'!$BI$5:$BI$467,"&lt;4")</f>
        <v>0</v>
      </c>
      <c r="H293">
        <f>SUMIFS('Grid GenerationQueue'!AI$5:AI$467,'Grid GenerationQueue'!$AX$5:$AX$467,$B293,'Grid GenerationQueue'!$AY$5:$AY$467,$C293,'Grid GenerationQueue'!$BI$5:$BI$467,"&lt;4")</f>
        <v>0</v>
      </c>
      <c r="I293">
        <f>SUMIFS('Grid GenerationQueue'!AJ$5:AJ$467,'Grid GenerationQueue'!$AX$5:$AX$467,$B293,'Grid GenerationQueue'!$AY$5:$AY$467,$C293,'Grid GenerationQueue'!$BI$5:$BI$467,"&lt;4")</f>
        <v>0</v>
      </c>
      <c r="J293">
        <f>SUMIFS('Grid GenerationQueue'!AK$5:AK$467,'Grid GenerationQueue'!$AX$5:$AX$467,$B293,'Grid GenerationQueue'!$AY$5:$AY$467,$C293,'Grid GenerationQueue'!$BI$5:$BI$467,"&lt;4")</f>
        <v>0</v>
      </c>
      <c r="K293">
        <f>SUMIFS('Grid GenerationQueue'!AL$5:AL$467,'Grid GenerationQueue'!$AX$5:$AX$467,$B293,'Grid GenerationQueue'!$AY$5:$AY$467,$C293,'Grid GenerationQueue'!$BI$5:$BI$467,"&lt;4")</f>
        <v>0</v>
      </c>
      <c r="L293">
        <f>SUMIFS('Grid GenerationQueue'!AM$5:AM$467,'Grid GenerationQueue'!$AX$5:$AX$467,$B293,'Grid GenerationQueue'!$AY$5:$AY$467,$C293,'Grid GenerationQueue'!$BI$5:$BI$467,"&lt;4")</f>
        <v>0</v>
      </c>
      <c r="M293">
        <f>SUMIFS('Grid GenerationQueue'!AN$5:AN$467,'Grid GenerationQueue'!$AX$5:$AX$467,$B293,'Grid GenerationQueue'!$AY$5:$AY$467,$C293,'Grid GenerationQueue'!$BI$5:$BI$467,"&lt;4")</f>
        <v>0</v>
      </c>
      <c r="N293">
        <f>SUMIFS('Grid GenerationQueue'!AO$5:AO$467,'Grid GenerationQueue'!$AX$5:$AX$467,$B293,'Grid GenerationQueue'!$AY$5:$AY$467,$C293,'Grid GenerationQueue'!$BI$5:$BI$467,"&lt;4")</f>
        <v>0</v>
      </c>
      <c r="O293">
        <f>SUMIFS('Grid GenerationQueue'!AP$5:AP$467,'Grid GenerationQueue'!$AX$5:$AX$467,$B293,'Grid GenerationQueue'!$AY$5:$AY$467,$C293,'Grid GenerationQueue'!$BI$5:$BI$467,"&lt;4")</f>
        <v>0</v>
      </c>
      <c r="Q293">
        <f>SUMIFS('Grid GenerationQueue'!AE$5:AE$467,'Grid GenerationQueue'!$AX$5:$AX$467,$B293,'Grid GenerationQueue'!$AY$5:$AY$467,$C293,'Grid GenerationQueue'!$BH$5:$BH$467,"Executed")</f>
        <v>0</v>
      </c>
      <c r="R293">
        <f>SUMIFS('Grid GenerationQueue'!AF$5:AF$467,'Grid GenerationQueue'!$AX$5:$AX$467,$B293,'Grid GenerationQueue'!$AY$5:$AY$467,$C293,'Grid GenerationQueue'!$BH$5:$BH$467,"Executed")</f>
        <v>0</v>
      </c>
      <c r="S293">
        <f>SUMIFS('Grid GenerationQueue'!AG$5:AG$467,'Grid GenerationQueue'!$AX$5:$AX$467,$B293,'Grid GenerationQueue'!$AY$5:$AY$467,$C293,'Grid GenerationQueue'!$BH$5:$BH$467,"Executed")</f>
        <v>0</v>
      </c>
      <c r="T293">
        <f>SUMIFS('Grid GenerationQueue'!AH$5:AH$467,'Grid GenerationQueue'!$AX$5:$AX$467,$B293,'Grid GenerationQueue'!$AY$5:$AY$467,$C293,'Grid GenerationQueue'!$BH$5:$BH$467,"Executed")</f>
        <v>0</v>
      </c>
      <c r="U293">
        <f>SUMIFS('Grid GenerationQueue'!AI$5:AI$467,'Grid GenerationQueue'!$AX$5:$AX$467,$B293,'Grid GenerationQueue'!$AY$5:$AY$467,$C293,'Grid GenerationQueue'!$BH$5:$BH$467,"Executed")</f>
        <v>0</v>
      </c>
      <c r="V293">
        <f>SUMIFS('Grid GenerationQueue'!AJ$5:AJ$467,'Grid GenerationQueue'!$AX$5:$AX$467,$B293,'Grid GenerationQueue'!$AY$5:$AY$467,$C293,'Grid GenerationQueue'!$BH$5:$BH$467,"Executed")</f>
        <v>0</v>
      </c>
      <c r="W293">
        <f>SUMIFS('Grid GenerationQueue'!AK$5:AK$467,'Grid GenerationQueue'!$AX$5:$AX$467,$B293,'Grid GenerationQueue'!$AY$5:$AY$467,$C293,'Grid GenerationQueue'!$BH$5:$BH$467,"Executed")</f>
        <v>0</v>
      </c>
      <c r="X293">
        <f>SUMIFS('Grid GenerationQueue'!AL$5:AL$467,'Grid GenerationQueue'!$AX$5:$AX$467,$B293,'Grid GenerationQueue'!$AY$5:$AY$467,$C293,'Grid GenerationQueue'!$BH$5:$BH$467,"Executed")</f>
        <v>0</v>
      </c>
      <c r="Y293">
        <f>SUMIFS('Grid GenerationQueue'!AM$5:AM$467,'Grid GenerationQueue'!$AX$5:$AX$467,$B293,'Grid GenerationQueue'!$AY$5:$AY$467,$C293,'Grid GenerationQueue'!$BH$5:$BH$467,"Executed")</f>
        <v>0</v>
      </c>
      <c r="Z293">
        <f>SUMIFS('Grid GenerationQueue'!AN$5:AN$467,'Grid GenerationQueue'!$AX$5:$AX$467,$B293,'Grid GenerationQueue'!$AY$5:$AY$467,$C293,'Grid GenerationQueue'!$BH$5:$BH$467,"Executed")</f>
        <v>0</v>
      </c>
      <c r="AA293">
        <f>SUMIFS('Grid GenerationQueue'!AO$5:AO$467,'Grid GenerationQueue'!$AX$5:$AX$467,$B293,'Grid GenerationQueue'!$AY$5:$AY$467,$C293,'Grid GenerationQueue'!$BH$5:$BH$467,"Executed")</f>
        <v>0</v>
      </c>
      <c r="AB293">
        <f>SUMIFS('Grid GenerationQueue'!AP$5:AP$467,'Grid GenerationQueue'!$AX$5:$AX$467,$B293,'Grid GenerationQueue'!$AY$5:$AY$467,$C293,'Grid GenerationQueue'!$BH$5:$BH$467,"Executed")</f>
        <v>0</v>
      </c>
      <c r="AD293">
        <f>SUMIFS('Grid GenerationQueue'!AE$5:AE$467,'Grid GenerationQueue'!$AX$5:$AX$467,$B293,'Grid GenerationQueue'!$AY$5:$AY$467,$C293,'Grid GenerationQueue'!$BF$5:$BF$467,"&lt;&gt;"&amp;"")</f>
        <v>0</v>
      </c>
      <c r="AE293">
        <f>SUMIFS('Grid GenerationQueue'!AF$5:AF$467,'Grid GenerationQueue'!$AX$5:$AX$467,$B293,'Grid GenerationQueue'!$AY$5:$AY$467,$C293,'Grid GenerationQueue'!$BF$5:$BF$467,"&lt;&gt;"&amp;"")</f>
        <v>0</v>
      </c>
      <c r="AF293">
        <f>SUMIFS('Grid GenerationQueue'!AG$5:AG$467,'Grid GenerationQueue'!$AX$5:$AX$467,$B293,'Grid GenerationQueue'!$AY$5:$AY$467,$C293,'Grid GenerationQueue'!$BF$5:$BF$467,"&lt;&gt;"&amp;"")</f>
        <v>0</v>
      </c>
      <c r="AG293">
        <f>SUMIFS('Grid GenerationQueue'!AH$5:AH$467,'Grid GenerationQueue'!$AX$5:$AX$467,$B293,'Grid GenerationQueue'!$AY$5:$AY$467,$C293,'Grid GenerationQueue'!$BF$5:$BF$467,"&lt;&gt;"&amp;"")</f>
        <v>0</v>
      </c>
      <c r="AH293">
        <f>SUMIFS('Grid GenerationQueue'!AI$5:AI$467,'Grid GenerationQueue'!$AX$5:$AX$467,$B293,'Grid GenerationQueue'!$AY$5:$AY$467,$C293,'Grid GenerationQueue'!$BF$5:$BF$467,"&lt;&gt;"&amp;"")</f>
        <v>0</v>
      </c>
      <c r="AI293">
        <f>SUMIFS('Grid GenerationQueue'!AJ$5:AJ$467,'Grid GenerationQueue'!$AX$5:$AX$467,$B293,'Grid GenerationQueue'!$AY$5:$AY$467,$C293,'Grid GenerationQueue'!$BF$5:$BF$467,"&lt;&gt;"&amp;"")</f>
        <v>0</v>
      </c>
      <c r="AJ293">
        <f>SUMIFS('Grid GenerationQueue'!AK$5:AK$467,'Grid GenerationQueue'!$AX$5:$AX$467,$B293,'Grid GenerationQueue'!$AY$5:$AY$467,$C293,'Grid GenerationQueue'!$BF$5:$BF$467,"&lt;&gt;"&amp;"")</f>
        <v>0</v>
      </c>
      <c r="AK293">
        <f>SUMIFS('Grid GenerationQueue'!AL$5:AL$467,'Grid GenerationQueue'!$AX$5:$AX$467,$B293,'Grid GenerationQueue'!$AY$5:$AY$467,$C293,'Grid GenerationQueue'!$BF$5:$BF$467,"&lt;&gt;"&amp;"")</f>
        <v>0</v>
      </c>
      <c r="AL293">
        <f>SUMIFS('Grid GenerationQueue'!AM$5:AM$467,'Grid GenerationQueue'!$AX$5:$AX$467,$B293,'Grid GenerationQueue'!$AY$5:$AY$467,$C293,'Grid GenerationQueue'!$BF$5:$BF$467,"&lt;&gt;"&amp;"")</f>
        <v>0</v>
      </c>
      <c r="AM293">
        <f>SUMIFS('Grid GenerationQueue'!AN$5:AN$467,'Grid GenerationQueue'!$AX$5:$AX$467,$B293,'Grid GenerationQueue'!$AY$5:$AY$467,$C293,'Grid GenerationQueue'!$BF$5:$BF$467,"&lt;&gt;"&amp;"")</f>
        <v>0</v>
      </c>
      <c r="AN293">
        <f>SUMIFS('Grid GenerationQueue'!AO$5:AO$467,'Grid GenerationQueue'!$AX$5:$AX$467,$B293,'Grid GenerationQueue'!$AY$5:$AY$467,$C293,'Grid GenerationQueue'!$BF$5:$BF$467,"&lt;&gt;"&amp;"")</f>
        <v>0</v>
      </c>
      <c r="AO293">
        <f>SUMIFS('Grid GenerationQueue'!AP$5:AP$467,'Grid GenerationQueue'!$AX$5:$AX$467,$B293,'Grid GenerationQueue'!$AY$5:$AY$467,$C293,'Grid GenerationQueue'!$BF$5:$BF$467,"&lt;&gt;"&amp;"")</f>
        <v>0</v>
      </c>
      <c r="AQ293">
        <f>SUMIFS('Grid GenerationQueue'!AE$5:AE$467,'Grid GenerationQueue'!$AX$5:$AX$467,$B293,'Grid GenerationQueue'!$AY$5:$AY$467,$C293)</f>
        <v>0</v>
      </c>
      <c r="AR293">
        <f>SUMIFS('Grid GenerationQueue'!AF$5:AF$467,'Grid GenerationQueue'!$AX$5:$AX$467,$B293,'Grid GenerationQueue'!$AY$5:$AY$467,$C293)</f>
        <v>0</v>
      </c>
      <c r="AS293">
        <f>SUMIFS('Grid GenerationQueue'!AG$5:AG$467,'Grid GenerationQueue'!$AX$5:$AX$467,$B293,'Grid GenerationQueue'!$AY$5:$AY$467,$C293)</f>
        <v>0</v>
      </c>
      <c r="AT293">
        <f>SUMIFS('Grid GenerationQueue'!AH$5:AH$467,'Grid GenerationQueue'!$AX$5:$AX$467,$B293,'Grid GenerationQueue'!$AY$5:$AY$467,$C293)</f>
        <v>0</v>
      </c>
      <c r="AU293">
        <f>SUMIFS('Grid GenerationQueue'!AI$5:AI$467,'Grid GenerationQueue'!$AX$5:$AX$467,$B293,'Grid GenerationQueue'!$AY$5:$AY$467,$C293)</f>
        <v>0</v>
      </c>
      <c r="AV293">
        <f>SUMIFS('Grid GenerationQueue'!AJ$5:AJ$467,'Grid GenerationQueue'!$AX$5:$AX$467,$B293,'Grid GenerationQueue'!$AY$5:$AY$467,$C293)</f>
        <v>0</v>
      </c>
      <c r="AW293">
        <f>SUMIFS('Grid GenerationQueue'!AK$5:AK$467,'Grid GenerationQueue'!$AX$5:$AX$467,$B293,'Grid GenerationQueue'!$AY$5:$AY$467,$C293)</f>
        <v>0</v>
      </c>
      <c r="AX293">
        <f>SUMIFS('Grid GenerationQueue'!AL$5:AL$467,'Grid GenerationQueue'!$AX$5:$AX$467,$B293,'Grid GenerationQueue'!$AY$5:$AY$467,$C293)</f>
        <v>0</v>
      </c>
      <c r="AY293">
        <f>SUMIFS('Grid GenerationQueue'!AM$5:AM$467,'Grid GenerationQueue'!$AX$5:$AX$467,$B293,'Grid GenerationQueue'!$AY$5:$AY$467,$C293)</f>
        <v>0</v>
      </c>
      <c r="AZ293">
        <f>SUMIFS('Grid GenerationQueue'!AN$5:AN$467,'Grid GenerationQueue'!$AX$5:$AX$467,$B293,'Grid GenerationQueue'!$AY$5:$AY$467,$C293)</f>
        <v>0</v>
      </c>
      <c r="BA293">
        <f>SUMIFS('Grid GenerationQueue'!AO$5:AO$467,'Grid GenerationQueue'!$AX$5:$AX$467,$B293,'Grid GenerationQueue'!$AY$5:$AY$467,$C293)</f>
        <v>0</v>
      </c>
      <c r="BB293">
        <f>SUMIFS('Grid GenerationQueue'!AP$5:AP$467,'Grid GenerationQueue'!$AX$5:$AX$467,$B293,'Grid GenerationQueue'!$AY$5:$AY$467,$C293)</f>
        <v>0</v>
      </c>
      <c r="BD293">
        <f>SUMIFS('Grid GenerationQueue'!AE$5:AE$467,'Grid GenerationQueue'!$AX$5:$AX$467,$B293,'Grid GenerationQueue'!$AY$5:$AY$467,$C293,'Grid GenerationQueue'!$BH$5:$BH$467,"Executed",'Grid GenerationQueue'!$BB$5:$BB$467,"&lt;"&amp;$BE$3)</f>
        <v>0</v>
      </c>
      <c r="BE293">
        <f>SUMIFS('Grid GenerationQueue'!AF$5:AF$467,'Grid GenerationQueue'!$AX$5:$AX$467,$B293,'Grid GenerationQueue'!$AY$5:$AY$467,$C293,'Grid GenerationQueue'!$BH$5:$BH$467,"Executed",'Grid GenerationQueue'!$BB$5:$BB$467,"&lt;"&amp;$BE$3)</f>
        <v>0</v>
      </c>
      <c r="BF293">
        <f>SUMIFS('Grid GenerationQueue'!AG$5:AG$467,'Grid GenerationQueue'!$AX$5:$AX$467,$B293,'Grid GenerationQueue'!$AY$5:$AY$467,$C293,'Grid GenerationQueue'!$BH$5:$BH$467,"Executed",'Grid GenerationQueue'!$BB$5:$BB$467,"&lt;"&amp;$BE$3)</f>
        <v>0</v>
      </c>
      <c r="BG293">
        <f>SUMIFS('Grid GenerationQueue'!AH$5:AH$467,'Grid GenerationQueue'!$AX$5:$AX$467,$B293,'Grid GenerationQueue'!$AY$5:$AY$467,$C293,'Grid GenerationQueue'!$BH$5:$BH$467,"Executed",'Grid GenerationQueue'!$BB$5:$BB$467,"&lt;"&amp;$BE$3)</f>
        <v>0</v>
      </c>
      <c r="BH293">
        <f>SUMIFS('Grid GenerationQueue'!AI$5:AI$467,'Grid GenerationQueue'!$AX$5:$AX$467,$B293,'Grid GenerationQueue'!$AY$5:$AY$467,$C293,'Grid GenerationQueue'!$BH$5:$BH$467,"Executed",'Grid GenerationQueue'!$BB$5:$BB$467,"&lt;"&amp;$BE$3)</f>
        <v>0</v>
      </c>
      <c r="BI293">
        <f>SUMIFS('Grid GenerationQueue'!AJ$5:AJ$467,'Grid GenerationQueue'!$AX$5:$AX$467,$B293,'Grid GenerationQueue'!$AY$5:$AY$467,$C293,'Grid GenerationQueue'!$BH$5:$BH$467,"Executed",'Grid GenerationQueue'!$BB$5:$BB$467,"&lt;"&amp;$BE$3)</f>
        <v>0</v>
      </c>
      <c r="BJ293">
        <f>SUMIFS('Grid GenerationQueue'!AK$5:AK$467,'Grid GenerationQueue'!$AX$5:$AX$467,$B293,'Grid GenerationQueue'!$AY$5:$AY$467,$C293,'Grid GenerationQueue'!$BH$5:$BH$467,"Executed",'Grid GenerationQueue'!$BB$5:$BB$467,"&lt;"&amp;$BE$3)</f>
        <v>0</v>
      </c>
      <c r="BK293">
        <f>SUMIFS('Grid GenerationQueue'!AL$5:AL$467,'Grid GenerationQueue'!$AX$5:$AX$467,$B293,'Grid GenerationQueue'!$AY$5:$AY$467,$C293,'Grid GenerationQueue'!$BH$5:$BH$467,"Executed",'Grid GenerationQueue'!$BB$5:$BB$467,"&lt;"&amp;$BE$3)</f>
        <v>0</v>
      </c>
      <c r="BL293">
        <f>SUMIFS('Grid GenerationQueue'!AM$5:AM$467,'Grid GenerationQueue'!$AX$5:$AX$467,$B293,'Grid GenerationQueue'!$AY$5:$AY$467,$C293,'Grid GenerationQueue'!$BH$5:$BH$467,"Executed",'Grid GenerationQueue'!$BB$5:$BB$467,"&lt;"&amp;$BE$3)</f>
        <v>0</v>
      </c>
      <c r="BM293">
        <f>SUMIFS('Grid GenerationQueue'!AN$5:AN$467,'Grid GenerationQueue'!$AX$5:$AX$467,$B293,'Grid GenerationQueue'!$AY$5:$AY$467,$C293,'Grid GenerationQueue'!$BH$5:$BH$467,"Executed",'Grid GenerationQueue'!$BB$5:$BB$467,"&lt;"&amp;$BE$3)</f>
        <v>0</v>
      </c>
      <c r="BN293">
        <f>SUMIFS('Grid GenerationQueue'!AO$5:AO$467,'Grid GenerationQueue'!$AX$5:$AX$467,$B293,'Grid GenerationQueue'!$AY$5:$AY$467,$C293,'Grid GenerationQueue'!$BH$5:$BH$467,"Executed",'Grid GenerationQueue'!$BB$5:$BB$467,"&lt;"&amp;$BE$3)</f>
        <v>0</v>
      </c>
      <c r="BO293">
        <f>SUMIFS('Grid GenerationQueue'!AP$5:AP$467,'Grid GenerationQueue'!$AX$5:$AX$467,$B293,'Grid GenerationQueue'!$AY$5:$AY$467,$C293,'Grid GenerationQueue'!$BH$5:$BH$467,"Executed",'Grid GenerationQueue'!$BB$5:$BB$467,"&lt;"&amp;$BE$3)</f>
        <v>0</v>
      </c>
      <c r="BQ293">
        <f>SUMIFS('Grid GenerationQueue'!AE$5:AE$467,'Grid GenerationQueue'!$AX$5:$AX$467,$B293,'Grid GenerationQueue'!$AY$5:$AY$467,$C293,'Grid GenerationQueue'!$BF$5:$BF$467,"&lt;&gt;"&amp;"",'Grid GenerationQueue'!$BB$5:$BB$467,"&lt;"&amp;$BE$3)</f>
        <v>0</v>
      </c>
      <c r="BR293">
        <f>SUMIFS('Grid GenerationQueue'!AF$5:AF$467,'Grid GenerationQueue'!$AX$5:$AX$467,$B293,'Grid GenerationQueue'!$AY$5:$AY$467,$C293,'Grid GenerationQueue'!$BF$5:$BF$467,"&lt;&gt;"&amp;"",'Grid GenerationQueue'!$BB$5:$BB$467,"&lt;"&amp;$BE$3)</f>
        <v>0</v>
      </c>
      <c r="BS293">
        <f>SUMIFS('Grid GenerationQueue'!AG$5:AG$467,'Grid GenerationQueue'!$AX$5:$AX$467,$B293,'Grid GenerationQueue'!$AY$5:$AY$467,$C293,'Grid GenerationQueue'!$BF$5:$BF$467,"&lt;&gt;"&amp;"",'Grid GenerationQueue'!$BB$5:$BB$467,"&lt;"&amp;$BE$3)</f>
        <v>0</v>
      </c>
      <c r="BT293">
        <f>SUMIFS('Grid GenerationQueue'!AH$5:AH$467,'Grid GenerationQueue'!$AX$5:$AX$467,$B293,'Grid GenerationQueue'!$AY$5:$AY$467,$C293,'Grid GenerationQueue'!$BF$5:$BF$467,"&lt;&gt;"&amp;"",'Grid GenerationQueue'!$BB$5:$BB$467,"&lt;"&amp;$BE$3)</f>
        <v>0</v>
      </c>
      <c r="BU293">
        <f>SUMIFS('Grid GenerationQueue'!AI$5:AI$467,'Grid GenerationQueue'!$AX$5:$AX$467,$B293,'Grid GenerationQueue'!$AY$5:$AY$467,$C293,'Grid GenerationQueue'!$BF$5:$BF$467,"&lt;&gt;"&amp;"",'Grid GenerationQueue'!$BB$5:$BB$467,"&lt;"&amp;$BE$3)</f>
        <v>0</v>
      </c>
      <c r="BV293">
        <f>SUMIFS('Grid GenerationQueue'!AJ$5:AJ$467,'Grid GenerationQueue'!$AX$5:$AX$467,$B293,'Grid GenerationQueue'!$AY$5:$AY$467,$C293,'Grid GenerationQueue'!$BF$5:$BF$467,"&lt;&gt;"&amp;"",'Grid GenerationQueue'!$BB$5:$BB$467,"&lt;"&amp;$BE$3)</f>
        <v>0</v>
      </c>
      <c r="BW293">
        <f>SUMIFS('Grid GenerationQueue'!AK$5:AK$467,'Grid GenerationQueue'!$AX$5:$AX$467,$B293,'Grid GenerationQueue'!$AY$5:$AY$467,$C293,'Grid GenerationQueue'!$BF$5:$BF$467,"&lt;&gt;"&amp;"",'Grid GenerationQueue'!$BB$5:$BB$467,"&lt;"&amp;$BE$3)</f>
        <v>0</v>
      </c>
      <c r="BX293">
        <f>SUMIFS('Grid GenerationQueue'!AL$5:AL$467,'Grid GenerationQueue'!$AX$5:$AX$467,$B293,'Grid GenerationQueue'!$AY$5:$AY$467,$C293,'Grid GenerationQueue'!$BF$5:$BF$467,"&lt;&gt;"&amp;"",'Grid GenerationQueue'!$BB$5:$BB$467,"&lt;"&amp;$BE$3)</f>
        <v>0</v>
      </c>
      <c r="BY293">
        <f>SUMIFS('Grid GenerationQueue'!AM$5:AM$467,'Grid GenerationQueue'!$AX$5:$AX$467,$B293,'Grid GenerationQueue'!$AY$5:$AY$467,$C293,'Grid GenerationQueue'!$BF$5:$BF$467,"&lt;&gt;"&amp;"",'Grid GenerationQueue'!$BB$5:$BB$467,"&lt;"&amp;$BE$3)</f>
        <v>0</v>
      </c>
      <c r="BZ293">
        <f>SUMIFS('Grid GenerationQueue'!AN$5:AN$467,'Grid GenerationQueue'!$AX$5:$AX$467,$B293,'Grid GenerationQueue'!$AY$5:$AY$467,$C293,'Grid GenerationQueue'!$BF$5:$BF$467,"&lt;&gt;"&amp;"",'Grid GenerationQueue'!$BB$5:$BB$467,"&lt;"&amp;$BE$3)</f>
        <v>0</v>
      </c>
      <c r="CA293">
        <f>SUMIFS('Grid GenerationQueue'!AO$5:AO$467,'Grid GenerationQueue'!$AX$5:$AX$467,$B293,'Grid GenerationQueue'!$AY$5:$AY$467,$C293,'Grid GenerationQueue'!$BF$5:$BF$467,"&lt;&gt;"&amp;"",'Grid GenerationQueue'!$BB$5:$BB$467,"&lt;"&amp;$BE$3)</f>
        <v>0</v>
      </c>
      <c r="CB293">
        <f>SUMIFS('Grid GenerationQueue'!AP$5:AP$467,'Grid GenerationQueue'!$AX$5:$AX$467,$B293,'Grid GenerationQueue'!$AY$5:$AY$467,$C293,'Grid GenerationQueue'!$BF$5:$BF$467,"&lt;&gt;"&amp;"",'Grid GenerationQueue'!$BB$5:$BB$467,"&lt;"&amp;$BE$3)</f>
        <v>0</v>
      </c>
      <c r="CD293">
        <f>SUMIFS('Grid GenerationQueue'!AE$5:AE$467,'Grid GenerationQueue'!$AX$5:$AX$467,$B293,'Grid GenerationQueue'!$AY$5:$AY$467,$C293,'Grid GenerationQueue'!$BB$5:$BB$467,"&lt;"&amp;$BE$3)</f>
        <v>0</v>
      </c>
      <c r="CE293">
        <f>SUMIFS('Grid GenerationQueue'!AF$5:AF$467,'Grid GenerationQueue'!$AX$5:$AX$467,$B293,'Grid GenerationQueue'!$AY$5:$AY$467,$C293,'Grid GenerationQueue'!$BB$5:$BB$467,"&lt;"&amp;$BE$3)</f>
        <v>0</v>
      </c>
      <c r="CF293">
        <f>SUMIFS('Grid GenerationQueue'!AG$5:AG$467,'Grid GenerationQueue'!$AX$5:$AX$467,$B293,'Grid GenerationQueue'!$AY$5:$AY$467,$C293,'Grid GenerationQueue'!$BB$5:$BB$467,"&lt;"&amp;$BE$3)</f>
        <v>0</v>
      </c>
      <c r="CG293">
        <f>SUMIFS('Grid GenerationQueue'!AH$5:AH$467,'Grid GenerationQueue'!$AX$5:$AX$467,$B293,'Grid GenerationQueue'!$AY$5:$AY$467,$C293,'Grid GenerationQueue'!$BB$5:$BB$467,"&lt;"&amp;$BE$3)</f>
        <v>0</v>
      </c>
      <c r="CH293">
        <f>SUMIFS('Grid GenerationQueue'!AI$5:AI$467,'Grid GenerationQueue'!$AX$5:$AX$467,$B293,'Grid GenerationQueue'!$AY$5:$AY$467,$C293,'Grid GenerationQueue'!$BB$5:$BB$467,"&lt;"&amp;$BE$3)</f>
        <v>0</v>
      </c>
      <c r="CI293">
        <f>SUMIFS('Grid GenerationQueue'!AJ$5:AJ$467,'Grid GenerationQueue'!$AX$5:$AX$467,$B293,'Grid GenerationQueue'!$AY$5:$AY$467,$C293,'Grid GenerationQueue'!$BB$5:$BB$467,"&lt;"&amp;$BE$3)</f>
        <v>0</v>
      </c>
      <c r="CJ293">
        <f>SUMIFS('Grid GenerationQueue'!AK$5:AK$467,'Grid GenerationQueue'!$AX$5:$AX$467,$B293,'Grid GenerationQueue'!$AY$5:$AY$467,$C293,'Grid GenerationQueue'!$BB$5:$BB$467,"&lt;"&amp;$BE$3)</f>
        <v>0</v>
      </c>
      <c r="CK293">
        <f>SUMIFS('Grid GenerationQueue'!AL$5:AL$467,'Grid GenerationQueue'!$AX$5:$AX$467,$B293,'Grid GenerationQueue'!$AY$5:$AY$467,$C293,'Grid GenerationQueue'!$BB$5:$BB$467,"&lt;"&amp;$BE$3)</f>
        <v>0</v>
      </c>
      <c r="CL293">
        <f>SUMIFS('Grid GenerationQueue'!AM$5:AM$467,'Grid GenerationQueue'!$AX$5:$AX$467,$B293,'Grid GenerationQueue'!$AY$5:$AY$467,$C293,'Grid GenerationQueue'!$BB$5:$BB$467,"&lt;"&amp;$BE$3)</f>
        <v>0</v>
      </c>
      <c r="CM293">
        <f>SUMIFS('Grid GenerationQueue'!AN$5:AN$467,'Grid GenerationQueue'!$AX$5:$AX$467,$B293,'Grid GenerationQueue'!$AY$5:$AY$467,$C293,'Grid GenerationQueue'!$BB$5:$BB$467,"&lt;"&amp;$BE$3)</f>
        <v>0</v>
      </c>
      <c r="CN293">
        <f>SUMIFS('Grid GenerationQueue'!AO$5:AO$467,'Grid GenerationQueue'!$AX$5:$AX$467,$B293,'Grid GenerationQueue'!$AY$5:$AY$467,$C293,'Grid GenerationQueue'!$BB$5:$BB$467,"&lt;"&amp;$BE$3)</f>
        <v>0</v>
      </c>
      <c r="CO293">
        <f>SUMIFS('Grid GenerationQueue'!AP$5:AP$467,'Grid GenerationQueue'!$AX$5:$AX$467,$B293,'Grid GenerationQueue'!$AY$5:$AY$467,$C293,'Grid GenerationQueue'!$BB$5:$BB$467,"&lt;"&amp;$BE$3)</f>
        <v>0</v>
      </c>
    </row>
    <row r="294" spans="1:93" x14ac:dyDescent="0.35">
      <c r="A294" t="s">
        <v>4648</v>
      </c>
      <c r="B294" t="s">
        <v>4407</v>
      </c>
      <c r="C294">
        <v>500</v>
      </c>
      <c r="D294">
        <f>SUMIFS('Grid GenerationQueue'!AE$5:AE$467,'Grid GenerationQueue'!$AX$5:$AX$467,$B294,'Grid GenerationQueue'!$AY$5:$AY$467,$C294,'Grid GenerationQueue'!$BI$5:$BI$467,"&lt;4")</f>
        <v>0</v>
      </c>
      <c r="E294">
        <f>SUMIFS('Grid GenerationQueue'!AF$5:AF$467,'Grid GenerationQueue'!$AX$5:$AX$467,$B294,'Grid GenerationQueue'!$AY$5:$AY$467,$C294,'Grid GenerationQueue'!$BI$5:$BI$467,"&lt;4")</f>
        <v>0</v>
      </c>
      <c r="F294">
        <f>SUMIFS('Grid GenerationQueue'!AG$5:AG$467,'Grid GenerationQueue'!$AX$5:$AX$467,$B294,'Grid GenerationQueue'!$AY$5:$AY$467,$C294,'Grid GenerationQueue'!$BI$5:$BI$467,"&lt;4")</f>
        <v>0</v>
      </c>
      <c r="G294">
        <f>SUMIFS('Grid GenerationQueue'!AH$5:AH$467,'Grid GenerationQueue'!$AX$5:$AX$467,$B294,'Grid GenerationQueue'!$AY$5:$AY$467,$C294,'Grid GenerationQueue'!$BI$5:$BI$467,"&lt;4")</f>
        <v>0</v>
      </c>
      <c r="H294">
        <f>SUMIFS('Grid GenerationQueue'!AI$5:AI$467,'Grid GenerationQueue'!$AX$5:$AX$467,$B294,'Grid GenerationQueue'!$AY$5:$AY$467,$C294,'Grid GenerationQueue'!$BI$5:$BI$467,"&lt;4")</f>
        <v>0</v>
      </c>
      <c r="I294">
        <f>SUMIFS('Grid GenerationQueue'!AJ$5:AJ$467,'Grid GenerationQueue'!$AX$5:$AX$467,$B294,'Grid GenerationQueue'!$AY$5:$AY$467,$C294,'Grid GenerationQueue'!$BI$5:$BI$467,"&lt;4")</f>
        <v>0</v>
      </c>
      <c r="J294">
        <f>SUMIFS('Grid GenerationQueue'!AK$5:AK$467,'Grid GenerationQueue'!$AX$5:$AX$467,$B294,'Grid GenerationQueue'!$AY$5:$AY$467,$C294,'Grid GenerationQueue'!$BI$5:$BI$467,"&lt;4")</f>
        <v>0</v>
      </c>
      <c r="K294">
        <f>SUMIFS('Grid GenerationQueue'!AL$5:AL$467,'Grid GenerationQueue'!$AX$5:$AX$467,$B294,'Grid GenerationQueue'!$AY$5:$AY$467,$C294,'Grid GenerationQueue'!$BI$5:$BI$467,"&lt;4")</f>
        <v>0</v>
      </c>
      <c r="L294">
        <f>SUMIFS('Grid GenerationQueue'!AM$5:AM$467,'Grid GenerationQueue'!$AX$5:$AX$467,$B294,'Grid GenerationQueue'!$AY$5:$AY$467,$C294,'Grid GenerationQueue'!$BI$5:$BI$467,"&lt;4")</f>
        <v>0</v>
      </c>
      <c r="M294">
        <f>SUMIFS('Grid GenerationQueue'!AN$5:AN$467,'Grid GenerationQueue'!$AX$5:$AX$467,$B294,'Grid GenerationQueue'!$AY$5:$AY$467,$C294,'Grid GenerationQueue'!$BI$5:$BI$467,"&lt;4")</f>
        <v>0</v>
      </c>
      <c r="N294">
        <f>SUMIFS('Grid GenerationQueue'!AO$5:AO$467,'Grid GenerationQueue'!$AX$5:$AX$467,$B294,'Grid GenerationQueue'!$AY$5:$AY$467,$C294,'Grid GenerationQueue'!$BI$5:$BI$467,"&lt;4")</f>
        <v>0</v>
      </c>
      <c r="O294">
        <f>SUMIFS('Grid GenerationQueue'!AP$5:AP$467,'Grid GenerationQueue'!$AX$5:$AX$467,$B294,'Grid GenerationQueue'!$AY$5:$AY$467,$C294,'Grid GenerationQueue'!$BI$5:$BI$467,"&lt;4")</f>
        <v>0</v>
      </c>
      <c r="Q294">
        <f>SUMIFS('Grid GenerationQueue'!AE$5:AE$467,'Grid GenerationQueue'!$AX$5:$AX$467,$B294,'Grid GenerationQueue'!$AY$5:$AY$467,$C294,'Grid GenerationQueue'!$BH$5:$BH$467,"Executed")</f>
        <v>782.79</v>
      </c>
      <c r="R294">
        <f>SUMIFS('Grid GenerationQueue'!AF$5:AF$467,'Grid GenerationQueue'!$AX$5:$AX$467,$B294,'Grid GenerationQueue'!$AY$5:$AY$467,$C294,'Grid GenerationQueue'!$BH$5:$BH$467,"Executed")</f>
        <v>750</v>
      </c>
      <c r="S294">
        <f>SUMIFS('Grid GenerationQueue'!AG$5:AG$467,'Grid GenerationQueue'!$AX$5:$AX$467,$B294,'Grid GenerationQueue'!$AY$5:$AY$467,$C294,'Grid GenerationQueue'!$BH$5:$BH$467,"Executed")</f>
        <v>0</v>
      </c>
      <c r="T294">
        <f>SUMIFS('Grid GenerationQueue'!AH$5:AH$467,'Grid GenerationQueue'!$AX$5:$AX$467,$B294,'Grid GenerationQueue'!$AY$5:$AY$467,$C294,'Grid GenerationQueue'!$BH$5:$BH$467,"Executed")</f>
        <v>0</v>
      </c>
      <c r="U294">
        <f>SUMIFS('Grid GenerationQueue'!AI$5:AI$467,'Grid GenerationQueue'!$AX$5:$AX$467,$B294,'Grid GenerationQueue'!$AY$5:$AY$467,$C294,'Grid GenerationQueue'!$BH$5:$BH$467,"Executed")</f>
        <v>0</v>
      </c>
      <c r="V294">
        <f>SUMIFS('Grid GenerationQueue'!AJ$5:AJ$467,'Grid GenerationQueue'!$AX$5:$AX$467,$B294,'Grid GenerationQueue'!$AY$5:$AY$467,$C294,'Grid GenerationQueue'!$BH$5:$BH$467,"Executed")</f>
        <v>0</v>
      </c>
      <c r="W294">
        <f>SUMIFS('Grid GenerationQueue'!AK$5:AK$467,'Grid GenerationQueue'!$AX$5:$AX$467,$B294,'Grid GenerationQueue'!$AY$5:$AY$467,$C294,'Grid GenerationQueue'!$BH$5:$BH$467,"Executed")</f>
        <v>0</v>
      </c>
      <c r="X294">
        <f>SUMIFS('Grid GenerationQueue'!AL$5:AL$467,'Grid GenerationQueue'!$AX$5:$AX$467,$B294,'Grid GenerationQueue'!$AY$5:$AY$467,$C294,'Grid GenerationQueue'!$BH$5:$BH$467,"Executed")</f>
        <v>0</v>
      </c>
      <c r="Y294">
        <f>SUMIFS('Grid GenerationQueue'!AM$5:AM$467,'Grid GenerationQueue'!$AX$5:$AX$467,$B294,'Grid GenerationQueue'!$AY$5:$AY$467,$C294,'Grid GenerationQueue'!$BH$5:$BH$467,"Executed")</f>
        <v>0</v>
      </c>
      <c r="Z294">
        <f>SUMIFS('Grid GenerationQueue'!AN$5:AN$467,'Grid GenerationQueue'!$AX$5:$AX$467,$B294,'Grid GenerationQueue'!$AY$5:$AY$467,$C294,'Grid GenerationQueue'!$BH$5:$BH$467,"Executed")</f>
        <v>0</v>
      </c>
      <c r="AA294">
        <f>SUMIFS('Grid GenerationQueue'!AO$5:AO$467,'Grid GenerationQueue'!$AX$5:$AX$467,$B294,'Grid GenerationQueue'!$AY$5:$AY$467,$C294,'Grid GenerationQueue'!$BH$5:$BH$467,"Executed")</f>
        <v>0</v>
      </c>
      <c r="AB294">
        <f>SUMIFS('Grid GenerationQueue'!AP$5:AP$467,'Grid GenerationQueue'!$AX$5:$AX$467,$B294,'Grid GenerationQueue'!$AY$5:$AY$467,$C294,'Grid GenerationQueue'!$BH$5:$BH$467,"Executed")</f>
        <v>0</v>
      </c>
      <c r="AD294">
        <f>SUMIFS('Grid GenerationQueue'!AE$5:AE$467,'Grid GenerationQueue'!$AX$5:$AX$467,$B294,'Grid GenerationQueue'!$AY$5:$AY$467,$C294,'Grid GenerationQueue'!$BF$5:$BF$467,"&lt;&gt;"&amp;"")</f>
        <v>782.79</v>
      </c>
      <c r="AE294">
        <f>SUMIFS('Grid GenerationQueue'!AF$5:AF$467,'Grid GenerationQueue'!$AX$5:$AX$467,$B294,'Grid GenerationQueue'!$AY$5:$AY$467,$C294,'Grid GenerationQueue'!$BF$5:$BF$467,"&lt;&gt;"&amp;"")</f>
        <v>750</v>
      </c>
      <c r="AF294">
        <f>SUMIFS('Grid GenerationQueue'!AG$5:AG$467,'Grid GenerationQueue'!$AX$5:$AX$467,$B294,'Grid GenerationQueue'!$AY$5:$AY$467,$C294,'Grid GenerationQueue'!$BF$5:$BF$467,"&lt;&gt;"&amp;"")</f>
        <v>0</v>
      </c>
      <c r="AG294">
        <f>SUMIFS('Grid GenerationQueue'!AH$5:AH$467,'Grid GenerationQueue'!$AX$5:$AX$467,$B294,'Grid GenerationQueue'!$AY$5:$AY$467,$C294,'Grid GenerationQueue'!$BF$5:$BF$467,"&lt;&gt;"&amp;"")</f>
        <v>0</v>
      </c>
      <c r="AH294">
        <f>SUMIFS('Grid GenerationQueue'!AI$5:AI$467,'Grid GenerationQueue'!$AX$5:$AX$467,$B294,'Grid GenerationQueue'!$AY$5:$AY$467,$C294,'Grid GenerationQueue'!$BF$5:$BF$467,"&lt;&gt;"&amp;"")</f>
        <v>0</v>
      </c>
      <c r="AI294">
        <f>SUMIFS('Grid GenerationQueue'!AJ$5:AJ$467,'Grid GenerationQueue'!$AX$5:$AX$467,$B294,'Grid GenerationQueue'!$AY$5:$AY$467,$C294,'Grid GenerationQueue'!$BF$5:$BF$467,"&lt;&gt;"&amp;"")</f>
        <v>0</v>
      </c>
      <c r="AJ294">
        <f>SUMIFS('Grid GenerationQueue'!AK$5:AK$467,'Grid GenerationQueue'!$AX$5:$AX$467,$B294,'Grid GenerationQueue'!$AY$5:$AY$467,$C294,'Grid GenerationQueue'!$BF$5:$BF$467,"&lt;&gt;"&amp;"")</f>
        <v>0</v>
      </c>
      <c r="AK294">
        <f>SUMIFS('Grid GenerationQueue'!AL$5:AL$467,'Grid GenerationQueue'!$AX$5:$AX$467,$B294,'Grid GenerationQueue'!$AY$5:$AY$467,$C294,'Grid GenerationQueue'!$BF$5:$BF$467,"&lt;&gt;"&amp;"")</f>
        <v>0</v>
      </c>
      <c r="AL294">
        <f>SUMIFS('Grid GenerationQueue'!AM$5:AM$467,'Grid GenerationQueue'!$AX$5:$AX$467,$B294,'Grid GenerationQueue'!$AY$5:$AY$467,$C294,'Grid GenerationQueue'!$BF$5:$BF$467,"&lt;&gt;"&amp;"")</f>
        <v>0</v>
      </c>
      <c r="AM294">
        <f>SUMIFS('Grid GenerationQueue'!AN$5:AN$467,'Grid GenerationQueue'!$AX$5:$AX$467,$B294,'Grid GenerationQueue'!$AY$5:$AY$467,$C294,'Grid GenerationQueue'!$BF$5:$BF$467,"&lt;&gt;"&amp;"")</f>
        <v>0</v>
      </c>
      <c r="AN294">
        <f>SUMIFS('Grid GenerationQueue'!AO$5:AO$467,'Grid GenerationQueue'!$AX$5:$AX$467,$B294,'Grid GenerationQueue'!$AY$5:$AY$467,$C294,'Grid GenerationQueue'!$BF$5:$BF$467,"&lt;&gt;"&amp;"")</f>
        <v>0</v>
      </c>
      <c r="AO294">
        <f>SUMIFS('Grid GenerationQueue'!AP$5:AP$467,'Grid GenerationQueue'!$AX$5:$AX$467,$B294,'Grid GenerationQueue'!$AY$5:$AY$467,$C294,'Grid GenerationQueue'!$BF$5:$BF$467,"&lt;&gt;"&amp;"")</f>
        <v>0</v>
      </c>
      <c r="AQ294">
        <f>SUMIFS('Grid GenerationQueue'!AE$5:AE$467,'Grid GenerationQueue'!$AX$5:$AX$467,$B294,'Grid GenerationQueue'!$AY$5:$AY$467,$C294)</f>
        <v>1539.6030000000001</v>
      </c>
      <c r="AR294">
        <f>SUMIFS('Grid GenerationQueue'!AF$5:AF$467,'Grid GenerationQueue'!$AX$5:$AX$467,$B294,'Grid GenerationQueue'!$AY$5:$AY$467,$C294)</f>
        <v>750</v>
      </c>
      <c r="AS294">
        <f>SUMIFS('Grid GenerationQueue'!AG$5:AG$467,'Grid GenerationQueue'!$AX$5:$AX$467,$B294,'Grid GenerationQueue'!$AY$5:$AY$467,$C294)</f>
        <v>0</v>
      </c>
      <c r="AT294">
        <f>SUMIFS('Grid GenerationQueue'!AH$5:AH$467,'Grid GenerationQueue'!$AX$5:$AX$467,$B294,'Grid GenerationQueue'!$AY$5:$AY$467,$C294)</f>
        <v>0</v>
      </c>
      <c r="AU294">
        <f>SUMIFS('Grid GenerationQueue'!AI$5:AI$467,'Grid GenerationQueue'!$AX$5:$AX$467,$B294,'Grid GenerationQueue'!$AY$5:$AY$467,$C294)</f>
        <v>0</v>
      </c>
      <c r="AV294">
        <f>SUMIFS('Grid GenerationQueue'!AJ$5:AJ$467,'Grid GenerationQueue'!$AX$5:$AX$467,$B294,'Grid GenerationQueue'!$AY$5:$AY$467,$C294)</f>
        <v>0</v>
      </c>
      <c r="AW294">
        <f>SUMIFS('Grid GenerationQueue'!AK$5:AK$467,'Grid GenerationQueue'!$AX$5:$AX$467,$B294,'Grid GenerationQueue'!$AY$5:$AY$467,$C294)</f>
        <v>0</v>
      </c>
      <c r="AX294">
        <f>SUMIFS('Grid GenerationQueue'!AL$5:AL$467,'Grid GenerationQueue'!$AX$5:$AX$467,$B294,'Grid GenerationQueue'!$AY$5:$AY$467,$C294)</f>
        <v>0</v>
      </c>
      <c r="AY294">
        <f>SUMIFS('Grid GenerationQueue'!AM$5:AM$467,'Grid GenerationQueue'!$AX$5:$AX$467,$B294,'Grid GenerationQueue'!$AY$5:$AY$467,$C294)</f>
        <v>0</v>
      </c>
      <c r="AZ294">
        <f>SUMIFS('Grid GenerationQueue'!AN$5:AN$467,'Grid GenerationQueue'!$AX$5:$AX$467,$B294,'Grid GenerationQueue'!$AY$5:$AY$467,$C294)</f>
        <v>0</v>
      </c>
      <c r="BA294">
        <f>SUMIFS('Grid GenerationQueue'!AO$5:AO$467,'Grid GenerationQueue'!$AX$5:$AX$467,$B294,'Grid GenerationQueue'!$AY$5:$AY$467,$C294)</f>
        <v>1525.172</v>
      </c>
      <c r="BB294">
        <f>SUMIFS('Grid GenerationQueue'!AP$5:AP$467,'Grid GenerationQueue'!$AX$5:$AX$467,$B294,'Grid GenerationQueue'!$AY$5:$AY$467,$C294)</f>
        <v>0</v>
      </c>
      <c r="BD294">
        <f>SUMIFS('Grid GenerationQueue'!AE$5:AE$467,'Grid GenerationQueue'!$AX$5:$AX$467,$B294,'Grid GenerationQueue'!$AY$5:$AY$467,$C294,'Grid GenerationQueue'!$BH$5:$BH$467,"Executed",'Grid GenerationQueue'!$BB$5:$BB$467,"&lt;"&amp;$BE$3)</f>
        <v>782.79</v>
      </c>
      <c r="BE294">
        <f>SUMIFS('Grid GenerationQueue'!AF$5:AF$467,'Grid GenerationQueue'!$AX$5:$AX$467,$B294,'Grid GenerationQueue'!$AY$5:$AY$467,$C294,'Grid GenerationQueue'!$BH$5:$BH$467,"Executed",'Grid GenerationQueue'!$BB$5:$BB$467,"&lt;"&amp;$BE$3)</f>
        <v>750</v>
      </c>
      <c r="BF294">
        <f>SUMIFS('Grid GenerationQueue'!AG$5:AG$467,'Grid GenerationQueue'!$AX$5:$AX$467,$B294,'Grid GenerationQueue'!$AY$5:$AY$467,$C294,'Grid GenerationQueue'!$BH$5:$BH$467,"Executed",'Grid GenerationQueue'!$BB$5:$BB$467,"&lt;"&amp;$BE$3)</f>
        <v>0</v>
      </c>
      <c r="BG294">
        <f>SUMIFS('Grid GenerationQueue'!AH$5:AH$467,'Grid GenerationQueue'!$AX$5:$AX$467,$B294,'Grid GenerationQueue'!$AY$5:$AY$467,$C294,'Grid GenerationQueue'!$BH$5:$BH$467,"Executed",'Grid GenerationQueue'!$BB$5:$BB$467,"&lt;"&amp;$BE$3)</f>
        <v>0</v>
      </c>
      <c r="BH294">
        <f>SUMIFS('Grid GenerationQueue'!AI$5:AI$467,'Grid GenerationQueue'!$AX$5:$AX$467,$B294,'Grid GenerationQueue'!$AY$5:$AY$467,$C294,'Grid GenerationQueue'!$BH$5:$BH$467,"Executed",'Grid GenerationQueue'!$BB$5:$BB$467,"&lt;"&amp;$BE$3)</f>
        <v>0</v>
      </c>
      <c r="BI294">
        <f>SUMIFS('Grid GenerationQueue'!AJ$5:AJ$467,'Grid GenerationQueue'!$AX$5:$AX$467,$B294,'Grid GenerationQueue'!$AY$5:$AY$467,$C294,'Grid GenerationQueue'!$BH$5:$BH$467,"Executed",'Grid GenerationQueue'!$BB$5:$BB$467,"&lt;"&amp;$BE$3)</f>
        <v>0</v>
      </c>
      <c r="BJ294">
        <f>SUMIFS('Grid GenerationQueue'!AK$5:AK$467,'Grid GenerationQueue'!$AX$5:$AX$467,$B294,'Grid GenerationQueue'!$AY$5:$AY$467,$C294,'Grid GenerationQueue'!$BH$5:$BH$467,"Executed",'Grid GenerationQueue'!$BB$5:$BB$467,"&lt;"&amp;$BE$3)</f>
        <v>0</v>
      </c>
      <c r="BK294">
        <f>SUMIFS('Grid GenerationQueue'!AL$5:AL$467,'Grid GenerationQueue'!$AX$5:$AX$467,$B294,'Grid GenerationQueue'!$AY$5:$AY$467,$C294,'Grid GenerationQueue'!$BH$5:$BH$467,"Executed",'Grid GenerationQueue'!$BB$5:$BB$467,"&lt;"&amp;$BE$3)</f>
        <v>0</v>
      </c>
      <c r="BL294">
        <f>SUMIFS('Grid GenerationQueue'!AM$5:AM$467,'Grid GenerationQueue'!$AX$5:$AX$467,$B294,'Grid GenerationQueue'!$AY$5:$AY$467,$C294,'Grid GenerationQueue'!$BH$5:$BH$467,"Executed",'Grid GenerationQueue'!$BB$5:$BB$467,"&lt;"&amp;$BE$3)</f>
        <v>0</v>
      </c>
      <c r="BM294">
        <f>SUMIFS('Grid GenerationQueue'!AN$5:AN$467,'Grid GenerationQueue'!$AX$5:$AX$467,$B294,'Grid GenerationQueue'!$AY$5:$AY$467,$C294,'Grid GenerationQueue'!$BH$5:$BH$467,"Executed",'Grid GenerationQueue'!$BB$5:$BB$467,"&lt;"&amp;$BE$3)</f>
        <v>0</v>
      </c>
      <c r="BN294">
        <f>SUMIFS('Grid GenerationQueue'!AO$5:AO$467,'Grid GenerationQueue'!$AX$5:$AX$467,$B294,'Grid GenerationQueue'!$AY$5:$AY$467,$C294,'Grid GenerationQueue'!$BH$5:$BH$467,"Executed",'Grid GenerationQueue'!$BB$5:$BB$467,"&lt;"&amp;$BE$3)</f>
        <v>0</v>
      </c>
      <c r="BO294">
        <f>SUMIFS('Grid GenerationQueue'!AP$5:AP$467,'Grid GenerationQueue'!$AX$5:$AX$467,$B294,'Grid GenerationQueue'!$AY$5:$AY$467,$C294,'Grid GenerationQueue'!$BH$5:$BH$467,"Executed",'Grid GenerationQueue'!$BB$5:$BB$467,"&lt;"&amp;$BE$3)</f>
        <v>0</v>
      </c>
      <c r="BQ294">
        <f>SUMIFS('Grid GenerationQueue'!AE$5:AE$467,'Grid GenerationQueue'!$AX$5:$AX$467,$B294,'Grid GenerationQueue'!$AY$5:$AY$467,$C294,'Grid GenerationQueue'!$BF$5:$BF$467,"&lt;&gt;"&amp;"",'Grid GenerationQueue'!$BB$5:$BB$467,"&lt;"&amp;$BE$3)</f>
        <v>782.79</v>
      </c>
      <c r="BR294">
        <f>SUMIFS('Grid GenerationQueue'!AF$5:AF$467,'Grid GenerationQueue'!$AX$5:$AX$467,$B294,'Grid GenerationQueue'!$AY$5:$AY$467,$C294,'Grid GenerationQueue'!$BF$5:$BF$467,"&lt;&gt;"&amp;"",'Grid GenerationQueue'!$BB$5:$BB$467,"&lt;"&amp;$BE$3)</f>
        <v>750</v>
      </c>
      <c r="BS294">
        <f>SUMIFS('Grid GenerationQueue'!AG$5:AG$467,'Grid GenerationQueue'!$AX$5:$AX$467,$B294,'Grid GenerationQueue'!$AY$5:$AY$467,$C294,'Grid GenerationQueue'!$BF$5:$BF$467,"&lt;&gt;"&amp;"",'Grid GenerationQueue'!$BB$5:$BB$467,"&lt;"&amp;$BE$3)</f>
        <v>0</v>
      </c>
      <c r="BT294">
        <f>SUMIFS('Grid GenerationQueue'!AH$5:AH$467,'Grid GenerationQueue'!$AX$5:$AX$467,$B294,'Grid GenerationQueue'!$AY$5:$AY$467,$C294,'Grid GenerationQueue'!$BF$5:$BF$467,"&lt;&gt;"&amp;"",'Grid GenerationQueue'!$BB$5:$BB$467,"&lt;"&amp;$BE$3)</f>
        <v>0</v>
      </c>
      <c r="BU294">
        <f>SUMIFS('Grid GenerationQueue'!AI$5:AI$467,'Grid GenerationQueue'!$AX$5:$AX$467,$B294,'Grid GenerationQueue'!$AY$5:$AY$467,$C294,'Grid GenerationQueue'!$BF$5:$BF$467,"&lt;&gt;"&amp;"",'Grid GenerationQueue'!$BB$5:$BB$467,"&lt;"&amp;$BE$3)</f>
        <v>0</v>
      </c>
      <c r="BV294">
        <f>SUMIFS('Grid GenerationQueue'!AJ$5:AJ$467,'Grid GenerationQueue'!$AX$5:$AX$467,$B294,'Grid GenerationQueue'!$AY$5:$AY$467,$C294,'Grid GenerationQueue'!$BF$5:$BF$467,"&lt;&gt;"&amp;"",'Grid GenerationQueue'!$BB$5:$BB$467,"&lt;"&amp;$BE$3)</f>
        <v>0</v>
      </c>
      <c r="BW294">
        <f>SUMIFS('Grid GenerationQueue'!AK$5:AK$467,'Grid GenerationQueue'!$AX$5:$AX$467,$B294,'Grid GenerationQueue'!$AY$5:$AY$467,$C294,'Grid GenerationQueue'!$BF$5:$BF$467,"&lt;&gt;"&amp;"",'Grid GenerationQueue'!$BB$5:$BB$467,"&lt;"&amp;$BE$3)</f>
        <v>0</v>
      </c>
      <c r="BX294">
        <f>SUMIFS('Grid GenerationQueue'!AL$5:AL$467,'Grid GenerationQueue'!$AX$5:$AX$467,$B294,'Grid GenerationQueue'!$AY$5:$AY$467,$C294,'Grid GenerationQueue'!$BF$5:$BF$467,"&lt;&gt;"&amp;"",'Grid GenerationQueue'!$BB$5:$BB$467,"&lt;"&amp;$BE$3)</f>
        <v>0</v>
      </c>
      <c r="BY294">
        <f>SUMIFS('Grid GenerationQueue'!AM$5:AM$467,'Grid GenerationQueue'!$AX$5:$AX$467,$B294,'Grid GenerationQueue'!$AY$5:$AY$467,$C294,'Grid GenerationQueue'!$BF$5:$BF$467,"&lt;&gt;"&amp;"",'Grid GenerationQueue'!$BB$5:$BB$467,"&lt;"&amp;$BE$3)</f>
        <v>0</v>
      </c>
      <c r="BZ294">
        <f>SUMIFS('Grid GenerationQueue'!AN$5:AN$467,'Grid GenerationQueue'!$AX$5:$AX$467,$B294,'Grid GenerationQueue'!$AY$5:$AY$467,$C294,'Grid GenerationQueue'!$BF$5:$BF$467,"&lt;&gt;"&amp;"",'Grid GenerationQueue'!$BB$5:$BB$467,"&lt;"&amp;$BE$3)</f>
        <v>0</v>
      </c>
      <c r="CA294">
        <f>SUMIFS('Grid GenerationQueue'!AO$5:AO$467,'Grid GenerationQueue'!$AX$5:$AX$467,$B294,'Grid GenerationQueue'!$AY$5:$AY$467,$C294,'Grid GenerationQueue'!$BF$5:$BF$467,"&lt;&gt;"&amp;"",'Grid GenerationQueue'!$BB$5:$BB$467,"&lt;"&amp;$BE$3)</f>
        <v>0</v>
      </c>
      <c r="CB294">
        <f>SUMIFS('Grid GenerationQueue'!AP$5:AP$467,'Grid GenerationQueue'!$AX$5:$AX$467,$B294,'Grid GenerationQueue'!$AY$5:$AY$467,$C294,'Grid GenerationQueue'!$BF$5:$BF$467,"&lt;&gt;"&amp;"",'Grid GenerationQueue'!$BB$5:$BB$467,"&lt;"&amp;$BE$3)</f>
        <v>0</v>
      </c>
      <c r="CD294">
        <f>SUMIFS('Grid GenerationQueue'!AE$5:AE$467,'Grid GenerationQueue'!$AX$5:$AX$467,$B294,'Grid GenerationQueue'!$AY$5:$AY$467,$C294,'Grid GenerationQueue'!$BB$5:$BB$467,"&lt;"&amp;$BE$3)</f>
        <v>1539.6030000000001</v>
      </c>
      <c r="CE294">
        <f>SUMIFS('Grid GenerationQueue'!AF$5:AF$467,'Grid GenerationQueue'!$AX$5:$AX$467,$B294,'Grid GenerationQueue'!$AY$5:$AY$467,$C294,'Grid GenerationQueue'!$BB$5:$BB$467,"&lt;"&amp;$BE$3)</f>
        <v>750</v>
      </c>
      <c r="CF294">
        <f>SUMIFS('Grid GenerationQueue'!AG$5:AG$467,'Grid GenerationQueue'!$AX$5:$AX$467,$B294,'Grid GenerationQueue'!$AY$5:$AY$467,$C294,'Grid GenerationQueue'!$BB$5:$BB$467,"&lt;"&amp;$BE$3)</f>
        <v>0</v>
      </c>
      <c r="CG294">
        <f>SUMIFS('Grid GenerationQueue'!AH$5:AH$467,'Grid GenerationQueue'!$AX$5:$AX$467,$B294,'Grid GenerationQueue'!$AY$5:$AY$467,$C294,'Grid GenerationQueue'!$BB$5:$BB$467,"&lt;"&amp;$BE$3)</f>
        <v>0</v>
      </c>
      <c r="CH294">
        <f>SUMIFS('Grid GenerationQueue'!AI$5:AI$467,'Grid GenerationQueue'!$AX$5:$AX$467,$B294,'Grid GenerationQueue'!$AY$5:$AY$467,$C294,'Grid GenerationQueue'!$BB$5:$BB$467,"&lt;"&amp;$BE$3)</f>
        <v>0</v>
      </c>
      <c r="CI294">
        <f>SUMIFS('Grid GenerationQueue'!AJ$5:AJ$467,'Grid GenerationQueue'!$AX$5:$AX$467,$B294,'Grid GenerationQueue'!$AY$5:$AY$467,$C294,'Grid GenerationQueue'!$BB$5:$BB$467,"&lt;"&amp;$BE$3)</f>
        <v>0</v>
      </c>
      <c r="CJ294">
        <f>SUMIFS('Grid GenerationQueue'!AK$5:AK$467,'Grid GenerationQueue'!$AX$5:$AX$467,$B294,'Grid GenerationQueue'!$AY$5:$AY$467,$C294,'Grid GenerationQueue'!$BB$5:$BB$467,"&lt;"&amp;$BE$3)</f>
        <v>0</v>
      </c>
      <c r="CK294">
        <f>SUMIFS('Grid GenerationQueue'!AL$5:AL$467,'Grid GenerationQueue'!$AX$5:$AX$467,$B294,'Grid GenerationQueue'!$AY$5:$AY$467,$C294,'Grid GenerationQueue'!$BB$5:$BB$467,"&lt;"&amp;$BE$3)</f>
        <v>0</v>
      </c>
      <c r="CL294">
        <f>SUMIFS('Grid GenerationQueue'!AM$5:AM$467,'Grid GenerationQueue'!$AX$5:$AX$467,$B294,'Grid GenerationQueue'!$AY$5:$AY$467,$C294,'Grid GenerationQueue'!$BB$5:$BB$467,"&lt;"&amp;$BE$3)</f>
        <v>0</v>
      </c>
      <c r="CM294">
        <f>SUMIFS('Grid GenerationQueue'!AN$5:AN$467,'Grid GenerationQueue'!$AX$5:$AX$467,$B294,'Grid GenerationQueue'!$AY$5:$AY$467,$C294,'Grid GenerationQueue'!$BB$5:$BB$467,"&lt;"&amp;$BE$3)</f>
        <v>0</v>
      </c>
      <c r="CN294">
        <f>SUMIFS('Grid GenerationQueue'!AO$5:AO$467,'Grid GenerationQueue'!$AX$5:$AX$467,$B294,'Grid GenerationQueue'!$AY$5:$AY$467,$C294,'Grid GenerationQueue'!$BB$5:$BB$467,"&lt;"&amp;$BE$3)</f>
        <v>1525.172</v>
      </c>
      <c r="CO294">
        <f>SUMIFS('Grid GenerationQueue'!AP$5:AP$467,'Grid GenerationQueue'!$AX$5:$AX$467,$B294,'Grid GenerationQueue'!$AY$5:$AY$467,$C294,'Grid GenerationQueue'!$BB$5:$BB$467,"&lt;"&amp;$BE$3)</f>
        <v>0</v>
      </c>
    </row>
    <row r="295" spans="1:93" x14ac:dyDescent="0.35">
      <c r="A295" t="s">
        <v>4648</v>
      </c>
      <c r="B295" t="s">
        <v>4407</v>
      </c>
      <c r="C295">
        <v>230</v>
      </c>
      <c r="D295">
        <f>SUMIFS('Grid GenerationQueue'!AE$5:AE$467,'Grid GenerationQueue'!$AX$5:$AX$467,$B295,'Grid GenerationQueue'!$AY$5:$AY$467,$C295,'Grid GenerationQueue'!$BI$5:$BI$467,"&lt;4")</f>
        <v>0</v>
      </c>
      <c r="E295">
        <f>SUMIFS('Grid GenerationQueue'!AF$5:AF$467,'Grid GenerationQueue'!$AX$5:$AX$467,$B295,'Grid GenerationQueue'!$AY$5:$AY$467,$C295,'Grid GenerationQueue'!$BI$5:$BI$467,"&lt;4")</f>
        <v>0</v>
      </c>
      <c r="F295">
        <f>SUMIFS('Grid GenerationQueue'!AG$5:AG$467,'Grid GenerationQueue'!$AX$5:$AX$467,$B295,'Grid GenerationQueue'!$AY$5:$AY$467,$C295,'Grid GenerationQueue'!$BI$5:$BI$467,"&lt;4")</f>
        <v>0</v>
      </c>
      <c r="G295">
        <f>SUMIFS('Grid GenerationQueue'!AH$5:AH$467,'Grid GenerationQueue'!$AX$5:$AX$467,$B295,'Grid GenerationQueue'!$AY$5:$AY$467,$C295,'Grid GenerationQueue'!$BI$5:$BI$467,"&lt;4")</f>
        <v>0</v>
      </c>
      <c r="H295">
        <f>SUMIFS('Grid GenerationQueue'!AI$5:AI$467,'Grid GenerationQueue'!$AX$5:$AX$467,$B295,'Grid GenerationQueue'!$AY$5:$AY$467,$C295,'Grid GenerationQueue'!$BI$5:$BI$467,"&lt;4")</f>
        <v>0</v>
      </c>
      <c r="I295">
        <f>SUMIFS('Grid GenerationQueue'!AJ$5:AJ$467,'Grid GenerationQueue'!$AX$5:$AX$467,$B295,'Grid GenerationQueue'!$AY$5:$AY$467,$C295,'Grid GenerationQueue'!$BI$5:$BI$467,"&lt;4")</f>
        <v>0</v>
      </c>
      <c r="J295">
        <f>SUMIFS('Grid GenerationQueue'!AK$5:AK$467,'Grid GenerationQueue'!$AX$5:$AX$467,$B295,'Grid GenerationQueue'!$AY$5:$AY$467,$C295,'Grid GenerationQueue'!$BI$5:$BI$467,"&lt;4")</f>
        <v>0</v>
      </c>
      <c r="K295">
        <f>SUMIFS('Grid GenerationQueue'!AL$5:AL$467,'Grid GenerationQueue'!$AX$5:$AX$467,$B295,'Grid GenerationQueue'!$AY$5:$AY$467,$C295,'Grid GenerationQueue'!$BI$5:$BI$467,"&lt;4")</f>
        <v>0</v>
      </c>
      <c r="L295">
        <f>SUMIFS('Grid GenerationQueue'!AM$5:AM$467,'Grid GenerationQueue'!$AX$5:$AX$467,$B295,'Grid GenerationQueue'!$AY$5:$AY$467,$C295,'Grid GenerationQueue'!$BI$5:$BI$467,"&lt;4")</f>
        <v>0</v>
      </c>
      <c r="M295">
        <f>SUMIFS('Grid GenerationQueue'!AN$5:AN$467,'Grid GenerationQueue'!$AX$5:$AX$467,$B295,'Grid GenerationQueue'!$AY$5:$AY$467,$C295,'Grid GenerationQueue'!$BI$5:$BI$467,"&lt;4")</f>
        <v>0</v>
      </c>
      <c r="N295">
        <f>SUMIFS('Grid GenerationQueue'!AO$5:AO$467,'Grid GenerationQueue'!$AX$5:$AX$467,$B295,'Grid GenerationQueue'!$AY$5:$AY$467,$C295,'Grid GenerationQueue'!$BI$5:$BI$467,"&lt;4")</f>
        <v>0</v>
      </c>
      <c r="O295">
        <f>SUMIFS('Grid GenerationQueue'!AP$5:AP$467,'Grid GenerationQueue'!$AX$5:$AX$467,$B295,'Grid GenerationQueue'!$AY$5:$AY$467,$C295,'Grid GenerationQueue'!$BI$5:$BI$467,"&lt;4")</f>
        <v>0</v>
      </c>
      <c r="Q295">
        <f>SUMIFS('Grid GenerationQueue'!AE$5:AE$467,'Grid GenerationQueue'!$AX$5:$AX$467,$B295,'Grid GenerationQueue'!$AY$5:$AY$467,$C295,'Grid GenerationQueue'!$BH$5:$BH$467,"Executed")</f>
        <v>0</v>
      </c>
      <c r="R295">
        <f>SUMIFS('Grid GenerationQueue'!AF$5:AF$467,'Grid GenerationQueue'!$AX$5:$AX$467,$B295,'Grid GenerationQueue'!$AY$5:$AY$467,$C295,'Grid GenerationQueue'!$BH$5:$BH$467,"Executed")</f>
        <v>0</v>
      </c>
      <c r="S295">
        <f>SUMIFS('Grid GenerationQueue'!AG$5:AG$467,'Grid GenerationQueue'!$AX$5:$AX$467,$B295,'Grid GenerationQueue'!$AY$5:$AY$467,$C295,'Grid GenerationQueue'!$BH$5:$BH$467,"Executed")</f>
        <v>0</v>
      </c>
      <c r="T295">
        <f>SUMIFS('Grid GenerationQueue'!AH$5:AH$467,'Grid GenerationQueue'!$AX$5:$AX$467,$B295,'Grid GenerationQueue'!$AY$5:$AY$467,$C295,'Grid GenerationQueue'!$BH$5:$BH$467,"Executed")</f>
        <v>0</v>
      </c>
      <c r="U295">
        <f>SUMIFS('Grid GenerationQueue'!AI$5:AI$467,'Grid GenerationQueue'!$AX$5:$AX$467,$B295,'Grid GenerationQueue'!$AY$5:$AY$467,$C295,'Grid GenerationQueue'!$BH$5:$BH$467,"Executed")</f>
        <v>0</v>
      </c>
      <c r="V295">
        <f>SUMIFS('Grid GenerationQueue'!AJ$5:AJ$467,'Grid GenerationQueue'!$AX$5:$AX$467,$B295,'Grid GenerationQueue'!$AY$5:$AY$467,$C295,'Grid GenerationQueue'!$BH$5:$BH$467,"Executed")</f>
        <v>0</v>
      </c>
      <c r="W295">
        <f>SUMIFS('Grid GenerationQueue'!AK$5:AK$467,'Grid GenerationQueue'!$AX$5:$AX$467,$B295,'Grid GenerationQueue'!$AY$5:$AY$467,$C295,'Grid GenerationQueue'!$BH$5:$BH$467,"Executed")</f>
        <v>0</v>
      </c>
      <c r="X295">
        <f>SUMIFS('Grid GenerationQueue'!AL$5:AL$467,'Grid GenerationQueue'!$AX$5:$AX$467,$B295,'Grid GenerationQueue'!$AY$5:$AY$467,$C295,'Grid GenerationQueue'!$BH$5:$BH$467,"Executed")</f>
        <v>0</v>
      </c>
      <c r="Y295">
        <f>SUMIFS('Grid GenerationQueue'!AM$5:AM$467,'Grid GenerationQueue'!$AX$5:$AX$467,$B295,'Grid GenerationQueue'!$AY$5:$AY$467,$C295,'Grid GenerationQueue'!$BH$5:$BH$467,"Executed")</f>
        <v>0</v>
      </c>
      <c r="Z295">
        <f>SUMIFS('Grid GenerationQueue'!AN$5:AN$467,'Grid GenerationQueue'!$AX$5:$AX$467,$B295,'Grid GenerationQueue'!$AY$5:$AY$467,$C295,'Grid GenerationQueue'!$BH$5:$BH$467,"Executed")</f>
        <v>0</v>
      </c>
      <c r="AA295">
        <f>SUMIFS('Grid GenerationQueue'!AO$5:AO$467,'Grid GenerationQueue'!$AX$5:$AX$467,$B295,'Grid GenerationQueue'!$AY$5:$AY$467,$C295,'Grid GenerationQueue'!$BH$5:$BH$467,"Executed")</f>
        <v>0</v>
      </c>
      <c r="AB295">
        <f>SUMIFS('Grid GenerationQueue'!AP$5:AP$467,'Grid GenerationQueue'!$AX$5:$AX$467,$B295,'Grid GenerationQueue'!$AY$5:$AY$467,$C295,'Grid GenerationQueue'!$BH$5:$BH$467,"Executed")</f>
        <v>0</v>
      </c>
      <c r="AD295">
        <f>SUMIFS('Grid GenerationQueue'!AE$5:AE$467,'Grid GenerationQueue'!$AX$5:$AX$467,$B295,'Grid GenerationQueue'!$AY$5:$AY$467,$C295,'Grid GenerationQueue'!$BF$5:$BF$467,"&lt;&gt;"&amp;"")</f>
        <v>0</v>
      </c>
      <c r="AE295">
        <f>SUMIFS('Grid GenerationQueue'!AF$5:AF$467,'Grid GenerationQueue'!$AX$5:$AX$467,$B295,'Grid GenerationQueue'!$AY$5:$AY$467,$C295,'Grid GenerationQueue'!$BF$5:$BF$467,"&lt;&gt;"&amp;"")</f>
        <v>0</v>
      </c>
      <c r="AF295">
        <f>SUMIFS('Grid GenerationQueue'!AG$5:AG$467,'Grid GenerationQueue'!$AX$5:$AX$467,$B295,'Grid GenerationQueue'!$AY$5:$AY$467,$C295,'Grid GenerationQueue'!$BF$5:$BF$467,"&lt;&gt;"&amp;"")</f>
        <v>0</v>
      </c>
      <c r="AG295">
        <f>SUMIFS('Grid GenerationQueue'!AH$5:AH$467,'Grid GenerationQueue'!$AX$5:$AX$467,$B295,'Grid GenerationQueue'!$AY$5:$AY$467,$C295,'Grid GenerationQueue'!$BF$5:$BF$467,"&lt;&gt;"&amp;"")</f>
        <v>0</v>
      </c>
      <c r="AH295">
        <f>SUMIFS('Grid GenerationQueue'!AI$5:AI$467,'Grid GenerationQueue'!$AX$5:$AX$467,$B295,'Grid GenerationQueue'!$AY$5:$AY$467,$C295,'Grid GenerationQueue'!$BF$5:$BF$467,"&lt;&gt;"&amp;"")</f>
        <v>0</v>
      </c>
      <c r="AI295">
        <f>SUMIFS('Grid GenerationQueue'!AJ$5:AJ$467,'Grid GenerationQueue'!$AX$5:$AX$467,$B295,'Grid GenerationQueue'!$AY$5:$AY$467,$C295,'Grid GenerationQueue'!$BF$5:$BF$467,"&lt;&gt;"&amp;"")</f>
        <v>0</v>
      </c>
      <c r="AJ295">
        <f>SUMIFS('Grid GenerationQueue'!AK$5:AK$467,'Grid GenerationQueue'!$AX$5:$AX$467,$B295,'Grid GenerationQueue'!$AY$5:$AY$467,$C295,'Grid GenerationQueue'!$BF$5:$BF$467,"&lt;&gt;"&amp;"")</f>
        <v>0</v>
      </c>
      <c r="AK295">
        <f>SUMIFS('Grid GenerationQueue'!AL$5:AL$467,'Grid GenerationQueue'!$AX$5:$AX$467,$B295,'Grid GenerationQueue'!$AY$5:$AY$467,$C295,'Grid GenerationQueue'!$BF$5:$BF$467,"&lt;&gt;"&amp;"")</f>
        <v>0</v>
      </c>
      <c r="AL295">
        <f>SUMIFS('Grid GenerationQueue'!AM$5:AM$467,'Grid GenerationQueue'!$AX$5:$AX$467,$B295,'Grid GenerationQueue'!$AY$5:$AY$467,$C295,'Grid GenerationQueue'!$BF$5:$BF$467,"&lt;&gt;"&amp;"")</f>
        <v>0</v>
      </c>
      <c r="AM295">
        <f>SUMIFS('Grid GenerationQueue'!AN$5:AN$467,'Grid GenerationQueue'!$AX$5:$AX$467,$B295,'Grid GenerationQueue'!$AY$5:$AY$467,$C295,'Grid GenerationQueue'!$BF$5:$BF$467,"&lt;&gt;"&amp;"")</f>
        <v>0</v>
      </c>
      <c r="AN295">
        <f>SUMIFS('Grid GenerationQueue'!AO$5:AO$467,'Grid GenerationQueue'!$AX$5:$AX$467,$B295,'Grid GenerationQueue'!$AY$5:$AY$467,$C295,'Grid GenerationQueue'!$BF$5:$BF$467,"&lt;&gt;"&amp;"")</f>
        <v>0</v>
      </c>
      <c r="AO295">
        <f>SUMIFS('Grid GenerationQueue'!AP$5:AP$467,'Grid GenerationQueue'!$AX$5:$AX$467,$B295,'Grid GenerationQueue'!$AY$5:$AY$467,$C295,'Grid GenerationQueue'!$BF$5:$BF$467,"&lt;&gt;"&amp;"")</f>
        <v>0</v>
      </c>
      <c r="AQ295">
        <f>SUMIFS('Grid GenerationQueue'!AE$5:AE$467,'Grid GenerationQueue'!$AX$5:$AX$467,$B295,'Grid GenerationQueue'!$AY$5:$AY$467,$C295)</f>
        <v>0</v>
      </c>
      <c r="AR295">
        <f>SUMIFS('Grid GenerationQueue'!AF$5:AF$467,'Grid GenerationQueue'!$AX$5:$AX$467,$B295,'Grid GenerationQueue'!$AY$5:$AY$467,$C295)</f>
        <v>0</v>
      </c>
      <c r="AS295">
        <f>SUMIFS('Grid GenerationQueue'!AG$5:AG$467,'Grid GenerationQueue'!$AX$5:$AX$467,$B295,'Grid GenerationQueue'!$AY$5:$AY$467,$C295)</f>
        <v>0</v>
      </c>
      <c r="AT295">
        <f>SUMIFS('Grid GenerationQueue'!AH$5:AH$467,'Grid GenerationQueue'!$AX$5:$AX$467,$B295,'Grid GenerationQueue'!$AY$5:$AY$467,$C295)</f>
        <v>0</v>
      </c>
      <c r="AU295">
        <f>SUMIFS('Grid GenerationQueue'!AI$5:AI$467,'Grid GenerationQueue'!$AX$5:$AX$467,$B295,'Grid GenerationQueue'!$AY$5:$AY$467,$C295)</f>
        <v>0</v>
      </c>
      <c r="AV295">
        <f>SUMIFS('Grid GenerationQueue'!AJ$5:AJ$467,'Grid GenerationQueue'!$AX$5:$AX$467,$B295,'Grid GenerationQueue'!$AY$5:$AY$467,$C295)</f>
        <v>0</v>
      </c>
      <c r="AW295">
        <f>SUMIFS('Grid GenerationQueue'!AK$5:AK$467,'Grid GenerationQueue'!$AX$5:$AX$467,$B295,'Grid GenerationQueue'!$AY$5:$AY$467,$C295)</f>
        <v>0</v>
      </c>
      <c r="AX295">
        <f>SUMIFS('Grid GenerationQueue'!AL$5:AL$467,'Grid GenerationQueue'!$AX$5:$AX$467,$B295,'Grid GenerationQueue'!$AY$5:$AY$467,$C295)</f>
        <v>0</v>
      </c>
      <c r="AY295">
        <f>SUMIFS('Grid GenerationQueue'!AM$5:AM$467,'Grid GenerationQueue'!$AX$5:$AX$467,$B295,'Grid GenerationQueue'!$AY$5:$AY$467,$C295)</f>
        <v>0</v>
      </c>
      <c r="AZ295">
        <f>SUMIFS('Grid GenerationQueue'!AN$5:AN$467,'Grid GenerationQueue'!$AX$5:$AX$467,$B295,'Grid GenerationQueue'!$AY$5:$AY$467,$C295)</f>
        <v>0</v>
      </c>
      <c r="BA295">
        <f>SUMIFS('Grid GenerationQueue'!AO$5:AO$467,'Grid GenerationQueue'!$AX$5:$AX$467,$B295,'Grid GenerationQueue'!$AY$5:$AY$467,$C295)</f>
        <v>0</v>
      </c>
      <c r="BB295">
        <f>SUMIFS('Grid GenerationQueue'!AP$5:AP$467,'Grid GenerationQueue'!$AX$5:$AX$467,$B295,'Grid GenerationQueue'!$AY$5:$AY$467,$C295)</f>
        <v>0</v>
      </c>
      <c r="BD295">
        <f>SUMIFS('Grid GenerationQueue'!AE$5:AE$467,'Grid GenerationQueue'!$AX$5:$AX$467,$B295,'Grid GenerationQueue'!$AY$5:$AY$467,$C295,'Grid GenerationQueue'!$BH$5:$BH$467,"Executed",'Grid GenerationQueue'!$BB$5:$BB$467,"&lt;"&amp;$BE$3)</f>
        <v>0</v>
      </c>
      <c r="BE295">
        <f>SUMIFS('Grid GenerationQueue'!AF$5:AF$467,'Grid GenerationQueue'!$AX$5:$AX$467,$B295,'Grid GenerationQueue'!$AY$5:$AY$467,$C295,'Grid GenerationQueue'!$BH$5:$BH$467,"Executed",'Grid GenerationQueue'!$BB$5:$BB$467,"&lt;"&amp;$BE$3)</f>
        <v>0</v>
      </c>
      <c r="BF295">
        <f>SUMIFS('Grid GenerationQueue'!AG$5:AG$467,'Grid GenerationQueue'!$AX$5:$AX$467,$B295,'Grid GenerationQueue'!$AY$5:$AY$467,$C295,'Grid GenerationQueue'!$BH$5:$BH$467,"Executed",'Grid GenerationQueue'!$BB$5:$BB$467,"&lt;"&amp;$BE$3)</f>
        <v>0</v>
      </c>
      <c r="BG295">
        <f>SUMIFS('Grid GenerationQueue'!AH$5:AH$467,'Grid GenerationQueue'!$AX$5:$AX$467,$B295,'Grid GenerationQueue'!$AY$5:$AY$467,$C295,'Grid GenerationQueue'!$BH$5:$BH$467,"Executed",'Grid GenerationQueue'!$BB$5:$BB$467,"&lt;"&amp;$BE$3)</f>
        <v>0</v>
      </c>
      <c r="BH295">
        <f>SUMIFS('Grid GenerationQueue'!AI$5:AI$467,'Grid GenerationQueue'!$AX$5:$AX$467,$B295,'Grid GenerationQueue'!$AY$5:$AY$467,$C295,'Grid GenerationQueue'!$BH$5:$BH$467,"Executed",'Grid GenerationQueue'!$BB$5:$BB$467,"&lt;"&amp;$BE$3)</f>
        <v>0</v>
      </c>
      <c r="BI295">
        <f>SUMIFS('Grid GenerationQueue'!AJ$5:AJ$467,'Grid GenerationQueue'!$AX$5:$AX$467,$B295,'Grid GenerationQueue'!$AY$5:$AY$467,$C295,'Grid GenerationQueue'!$BH$5:$BH$467,"Executed",'Grid GenerationQueue'!$BB$5:$BB$467,"&lt;"&amp;$BE$3)</f>
        <v>0</v>
      </c>
      <c r="BJ295">
        <f>SUMIFS('Grid GenerationQueue'!AK$5:AK$467,'Grid GenerationQueue'!$AX$5:$AX$467,$B295,'Grid GenerationQueue'!$AY$5:$AY$467,$C295,'Grid GenerationQueue'!$BH$5:$BH$467,"Executed",'Grid GenerationQueue'!$BB$5:$BB$467,"&lt;"&amp;$BE$3)</f>
        <v>0</v>
      </c>
      <c r="BK295">
        <f>SUMIFS('Grid GenerationQueue'!AL$5:AL$467,'Grid GenerationQueue'!$AX$5:$AX$467,$B295,'Grid GenerationQueue'!$AY$5:$AY$467,$C295,'Grid GenerationQueue'!$BH$5:$BH$467,"Executed",'Grid GenerationQueue'!$BB$5:$BB$467,"&lt;"&amp;$BE$3)</f>
        <v>0</v>
      </c>
      <c r="BL295">
        <f>SUMIFS('Grid GenerationQueue'!AM$5:AM$467,'Grid GenerationQueue'!$AX$5:$AX$467,$B295,'Grid GenerationQueue'!$AY$5:$AY$467,$C295,'Grid GenerationQueue'!$BH$5:$BH$467,"Executed",'Grid GenerationQueue'!$BB$5:$BB$467,"&lt;"&amp;$BE$3)</f>
        <v>0</v>
      </c>
      <c r="BM295">
        <f>SUMIFS('Grid GenerationQueue'!AN$5:AN$467,'Grid GenerationQueue'!$AX$5:$AX$467,$B295,'Grid GenerationQueue'!$AY$5:$AY$467,$C295,'Grid GenerationQueue'!$BH$5:$BH$467,"Executed",'Grid GenerationQueue'!$BB$5:$BB$467,"&lt;"&amp;$BE$3)</f>
        <v>0</v>
      </c>
      <c r="BN295">
        <f>SUMIFS('Grid GenerationQueue'!AO$5:AO$467,'Grid GenerationQueue'!$AX$5:$AX$467,$B295,'Grid GenerationQueue'!$AY$5:$AY$467,$C295,'Grid GenerationQueue'!$BH$5:$BH$467,"Executed",'Grid GenerationQueue'!$BB$5:$BB$467,"&lt;"&amp;$BE$3)</f>
        <v>0</v>
      </c>
      <c r="BO295">
        <f>SUMIFS('Grid GenerationQueue'!AP$5:AP$467,'Grid GenerationQueue'!$AX$5:$AX$467,$B295,'Grid GenerationQueue'!$AY$5:$AY$467,$C295,'Grid GenerationQueue'!$BH$5:$BH$467,"Executed",'Grid GenerationQueue'!$BB$5:$BB$467,"&lt;"&amp;$BE$3)</f>
        <v>0</v>
      </c>
      <c r="BQ295">
        <f>SUMIFS('Grid GenerationQueue'!AE$5:AE$467,'Grid GenerationQueue'!$AX$5:$AX$467,$B295,'Grid GenerationQueue'!$AY$5:$AY$467,$C295,'Grid GenerationQueue'!$BF$5:$BF$467,"&lt;&gt;"&amp;"",'Grid GenerationQueue'!$BB$5:$BB$467,"&lt;"&amp;$BE$3)</f>
        <v>0</v>
      </c>
      <c r="BR295">
        <f>SUMIFS('Grid GenerationQueue'!AF$5:AF$467,'Grid GenerationQueue'!$AX$5:$AX$467,$B295,'Grid GenerationQueue'!$AY$5:$AY$467,$C295,'Grid GenerationQueue'!$BF$5:$BF$467,"&lt;&gt;"&amp;"",'Grid GenerationQueue'!$BB$5:$BB$467,"&lt;"&amp;$BE$3)</f>
        <v>0</v>
      </c>
      <c r="BS295">
        <f>SUMIFS('Grid GenerationQueue'!AG$5:AG$467,'Grid GenerationQueue'!$AX$5:$AX$467,$B295,'Grid GenerationQueue'!$AY$5:$AY$467,$C295,'Grid GenerationQueue'!$BF$5:$BF$467,"&lt;&gt;"&amp;"",'Grid GenerationQueue'!$BB$5:$BB$467,"&lt;"&amp;$BE$3)</f>
        <v>0</v>
      </c>
      <c r="BT295">
        <f>SUMIFS('Grid GenerationQueue'!AH$5:AH$467,'Grid GenerationQueue'!$AX$5:$AX$467,$B295,'Grid GenerationQueue'!$AY$5:$AY$467,$C295,'Grid GenerationQueue'!$BF$5:$BF$467,"&lt;&gt;"&amp;"",'Grid GenerationQueue'!$BB$5:$BB$467,"&lt;"&amp;$BE$3)</f>
        <v>0</v>
      </c>
      <c r="BU295">
        <f>SUMIFS('Grid GenerationQueue'!AI$5:AI$467,'Grid GenerationQueue'!$AX$5:$AX$467,$B295,'Grid GenerationQueue'!$AY$5:$AY$467,$C295,'Grid GenerationQueue'!$BF$5:$BF$467,"&lt;&gt;"&amp;"",'Grid GenerationQueue'!$BB$5:$BB$467,"&lt;"&amp;$BE$3)</f>
        <v>0</v>
      </c>
      <c r="BV295">
        <f>SUMIFS('Grid GenerationQueue'!AJ$5:AJ$467,'Grid GenerationQueue'!$AX$5:$AX$467,$B295,'Grid GenerationQueue'!$AY$5:$AY$467,$C295,'Grid GenerationQueue'!$BF$5:$BF$467,"&lt;&gt;"&amp;"",'Grid GenerationQueue'!$BB$5:$BB$467,"&lt;"&amp;$BE$3)</f>
        <v>0</v>
      </c>
      <c r="BW295">
        <f>SUMIFS('Grid GenerationQueue'!AK$5:AK$467,'Grid GenerationQueue'!$AX$5:$AX$467,$B295,'Grid GenerationQueue'!$AY$5:$AY$467,$C295,'Grid GenerationQueue'!$BF$5:$BF$467,"&lt;&gt;"&amp;"",'Grid GenerationQueue'!$BB$5:$BB$467,"&lt;"&amp;$BE$3)</f>
        <v>0</v>
      </c>
      <c r="BX295">
        <f>SUMIFS('Grid GenerationQueue'!AL$5:AL$467,'Grid GenerationQueue'!$AX$5:$AX$467,$B295,'Grid GenerationQueue'!$AY$5:$AY$467,$C295,'Grid GenerationQueue'!$BF$5:$BF$467,"&lt;&gt;"&amp;"",'Grid GenerationQueue'!$BB$5:$BB$467,"&lt;"&amp;$BE$3)</f>
        <v>0</v>
      </c>
      <c r="BY295">
        <f>SUMIFS('Grid GenerationQueue'!AM$5:AM$467,'Grid GenerationQueue'!$AX$5:$AX$467,$B295,'Grid GenerationQueue'!$AY$5:$AY$467,$C295,'Grid GenerationQueue'!$BF$5:$BF$467,"&lt;&gt;"&amp;"",'Grid GenerationQueue'!$BB$5:$BB$467,"&lt;"&amp;$BE$3)</f>
        <v>0</v>
      </c>
      <c r="BZ295">
        <f>SUMIFS('Grid GenerationQueue'!AN$5:AN$467,'Grid GenerationQueue'!$AX$5:$AX$467,$B295,'Grid GenerationQueue'!$AY$5:$AY$467,$C295,'Grid GenerationQueue'!$BF$5:$BF$467,"&lt;&gt;"&amp;"",'Grid GenerationQueue'!$BB$5:$BB$467,"&lt;"&amp;$BE$3)</f>
        <v>0</v>
      </c>
      <c r="CA295">
        <f>SUMIFS('Grid GenerationQueue'!AO$5:AO$467,'Grid GenerationQueue'!$AX$5:$AX$467,$B295,'Grid GenerationQueue'!$AY$5:$AY$467,$C295,'Grid GenerationQueue'!$BF$5:$BF$467,"&lt;&gt;"&amp;"",'Grid GenerationQueue'!$BB$5:$BB$467,"&lt;"&amp;$BE$3)</f>
        <v>0</v>
      </c>
      <c r="CB295">
        <f>SUMIFS('Grid GenerationQueue'!AP$5:AP$467,'Grid GenerationQueue'!$AX$5:$AX$467,$B295,'Grid GenerationQueue'!$AY$5:$AY$467,$C295,'Grid GenerationQueue'!$BF$5:$BF$467,"&lt;&gt;"&amp;"",'Grid GenerationQueue'!$BB$5:$BB$467,"&lt;"&amp;$BE$3)</f>
        <v>0</v>
      </c>
      <c r="CD295">
        <f>SUMIFS('Grid GenerationQueue'!AE$5:AE$467,'Grid GenerationQueue'!$AX$5:$AX$467,$B295,'Grid GenerationQueue'!$AY$5:$AY$467,$C295,'Grid GenerationQueue'!$BB$5:$BB$467,"&lt;"&amp;$BE$3)</f>
        <v>0</v>
      </c>
      <c r="CE295">
        <f>SUMIFS('Grid GenerationQueue'!AF$5:AF$467,'Grid GenerationQueue'!$AX$5:$AX$467,$B295,'Grid GenerationQueue'!$AY$5:$AY$467,$C295,'Grid GenerationQueue'!$BB$5:$BB$467,"&lt;"&amp;$BE$3)</f>
        <v>0</v>
      </c>
      <c r="CF295">
        <f>SUMIFS('Grid GenerationQueue'!AG$5:AG$467,'Grid GenerationQueue'!$AX$5:$AX$467,$B295,'Grid GenerationQueue'!$AY$5:$AY$467,$C295,'Grid GenerationQueue'!$BB$5:$BB$467,"&lt;"&amp;$BE$3)</f>
        <v>0</v>
      </c>
      <c r="CG295">
        <f>SUMIFS('Grid GenerationQueue'!AH$5:AH$467,'Grid GenerationQueue'!$AX$5:$AX$467,$B295,'Grid GenerationQueue'!$AY$5:$AY$467,$C295,'Grid GenerationQueue'!$BB$5:$BB$467,"&lt;"&amp;$BE$3)</f>
        <v>0</v>
      </c>
      <c r="CH295">
        <f>SUMIFS('Grid GenerationQueue'!AI$5:AI$467,'Grid GenerationQueue'!$AX$5:$AX$467,$B295,'Grid GenerationQueue'!$AY$5:$AY$467,$C295,'Grid GenerationQueue'!$BB$5:$BB$467,"&lt;"&amp;$BE$3)</f>
        <v>0</v>
      </c>
      <c r="CI295">
        <f>SUMIFS('Grid GenerationQueue'!AJ$5:AJ$467,'Grid GenerationQueue'!$AX$5:$AX$467,$B295,'Grid GenerationQueue'!$AY$5:$AY$467,$C295,'Grid GenerationQueue'!$BB$5:$BB$467,"&lt;"&amp;$BE$3)</f>
        <v>0</v>
      </c>
      <c r="CJ295">
        <f>SUMIFS('Grid GenerationQueue'!AK$5:AK$467,'Grid GenerationQueue'!$AX$5:$AX$467,$B295,'Grid GenerationQueue'!$AY$5:$AY$467,$C295,'Grid GenerationQueue'!$BB$5:$BB$467,"&lt;"&amp;$BE$3)</f>
        <v>0</v>
      </c>
      <c r="CK295">
        <f>SUMIFS('Grid GenerationQueue'!AL$5:AL$467,'Grid GenerationQueue'!$AX$5:$AX$467,$B295,'Grid GenerationQueue'!$AY$5:$AY$467,$C295,'Grid GenerationQueue'!$BB$5:$BB$467,"&lt;"&amp;$BE$3)</f>
        <v>0</v>
      </c>
      <c r="CL295">
        <f>SUMIFS('Grid GenerationQueue'!AM$5:AM$467,'Grid GenerationQueue'!$AX$5:$AX$467,$B295,'Grid GenerationQueue'!$AY$5:$AY$467,$C295,'Grid GenerationQueue'!$BB$5:$BB$467,"&lt;"&amp;$BE$3)</f>
        <v>0</v>
      </c>
      <c r="CM295">
        <f>SUMIFS('Grid GenerationQueue'!AN$5:AN$467,'Grid GenerationQueue'!$AX$5:$AX$467,$B295,'Grid GenerationQueue'!$AY$5:$AY$467,$C295,'Grid GenerationQueue'!$BB$5:$BB$467,"&lt;"&amp;$BE$3)</f>
        <v>0</v>
      </c>
      <c r="CN295">
        <f>SUMIFS('Grid GenerationQueue'!AO$5:AO$467,'Grid GenerationQueue'!$AX$5:$AX$467,$B295,'Grid GenerationQueue'!$AY$5:$AY$467,$C295,'Grid GenerationQueue'!$BB$5:$BB$467,"&lt;"&amp;$BE$3)</f>
        <v>0</v>
      </c>
      <c r="CO295">
        <f>SUMIFS('Grid GenerationQueue'!AP$5:AP$467,'Grid GenerationQueue'!$AX$5:$AX$467,$B295,'Grid GenerationQueue'!$AY$5:$AY$467,$C295,'Grid GenerationQueue'!$BB$5:$BB$467,"&lt;"&amp;$BE$3)</f>
        <v>0</v>
      </c>
    </row>
    <row r="296" spans="1:93" x14ac:dyDescent="0.35">
      <c r="A296" t="s">
        <v>4648</v>
      </c>
      <c r="B296" t="s">
        <v>4407</v>
      </c>
      <c r="C296">
        <v>115</v>
      </c>
      <c r="D296">
        <f>SUMIFS('Grid GenerationQueue'!AE$5:AE$467,'Grid GenerationQueue'!$AX$5:$AX$467,$B296,'Grid GenerationQueue'!$AY$5:$AY$467,$C296,'Grid GenerationQueue'!$BI$5:$BI$467,"&lt;4")</f>
        <v>0</v>
      </c>
      <c r="E296">
        <f>SUMIFS('Grid GenerationQueue'!AF$5:AF$467,'Grid GenerationQueue'!$AX$5:$AX$467,$B296,'Grid GenerationQueue'!$AY$5:$AY$467,$C296,'Grid GenerationQueue'!$BI$5:$BI$467,"&lt;4")</f>
        <v>0</v>
      </c>
      <c r="F296">
        <f>SUMIFS('Grid GenerationQueue'!AG$5:AG$467,'Grid GenerationQueue'!$AX$5:$AX$467,$B296,'Grid GenerationQueue'!$AY$5:$AY$467,$C296,'Grid GenerationQueue'!$BI$5:$BI$467,"&lt;4")</f>
        <v>0</v>
      </c>
      <c r="G296">
        <f>SUMIFS('Grid GenerationQueue'!AH$5:AH$467,'Grid GenerationQueue'!$AX$5:$AX$467,$B296,'Grid GenerationQueue'!$AY$5:$AY$467,$C296,'Grid GenerationQueue'!$BI$5:$BI$467,"&lt;4")</f>
        <v>0</v>
      </c>
      <c r="H296">
        <f>SUMIFS('Grid GenerationQueue'!AI$5:AI$467,'Grid GenerationQueue'!$AX$5:$AX$467,$B296,'Grid GenerationQueue'!$AY$5:$AY$467,$C296,'Grid GenerationQueue'!$BI$5:$BI$467,"&lt;4")</f>
        <v>0</v>
      </c>
      <c r="I296">
        <f>SUMIFS('Grid GenerationQueue'!AJ$5:AJ$467,'Grid GenerationQueue'!$AX$5:$AX$467,$B296,'Grid GenerationQueue'!$AY$5:$AY$467,$C296,'Grid GenerationQueue'!$BI$5:$BI$467,"&lt;4")</f>
        <v>0</v>
      </c>
      <c r="J296">
        <f>SUMIFS('Grid GenerationQueue'!AK$5:AK$467,'Grid GenerationQueue'!$AX$5:$AX$467,$B296,'Grid GenerationQueue'!$AY$5:$AY$467,$C296,'Grid GenerationQueue'!$BI$5:$BI$467,"&lt;4")</f>
        <v>0</v>
      </c>
      <c r="K296">
        <f>SUMIFS('Grid GenerationQueue'!AL$5:AL$467,'Grid GenerationQueue'!$AX$5:$AX$467,$B296,'Grid GenerationQueue'!$AY$5:$AY$467,$C296,'Grid GenerationQueue'!$BI$5:$BI$467,"&lt;4")</f>
        <v>0</v>
      </c>
      <c r="L296">
        <f>SUMIFS('Grid GenerationQueue'!AM$5:AM$467,'Grid GenerationQueue'!$AX$5:$AX$467,$B296,'Grid GenerationQueue'!$AY$5:$AY$467,$C296,'Grid GenerationQueue'!$BI$5:$BI$467,"&lt;4")</f>
        <v>0</v>
      </c>
      <c r="M296">
        <f>SUMIFS('Grid GenerationQueue'!AN$5:AN$467,'Grid GenerationQueue'!$AX$5:$AX$467,$B296,'Grid GenerationQueue'!$AY$5:$AY$467,$C296,'Grid GenerationQueue'!$BI$5:$BI$467,"&lt;4")</f>
        <v>0</v>
      </c>
      <c r="N296">
        <f>SUMIFS('Grid GenerationQueue'!AO$5:AO$467,'Grid GenerationQueue'!$AX$5:$AX$467,$B296,'Grid GenerationQueue'!$AY$5:$AY$467,$C296,'Grid GenerationQueue'!$BI$5:$BI$467,"&lt;4")</f>
        <v>0</v>
      </c>
      <c r="O296">
        <f>SUMIFS('Grid GenerationQueue'!AP$5:AP$467,'Grid GenerationQueue'!$AX$5:$AX$467,$B296,'Grid GenerationQueue'!$AY$5:$AY$467,$C296,'Grid GenerationQueue'!$BI$5:$BI$467,"&lt;4")</f>
        <v>0</v>
      </c>
      <c r="Q296">
        <f>SUMIFS('Grid GenerationQueue'!AE$5:AE$467,'Grid GenerationQueue'!$AX$5:$AX$467,$B296,'Grid GenerationQueue'!$AY$5:$AY$467,$C296,'Grid GenerationQueue'!$BH$5:$BH$467,"Executed")</f>
        <v>0</v>
      </c>
      <c r="R296">
        <f>SUMIFS('Grid GenerationQueue'!AF$5:AF$467,'Grid GenerationQueue'!$AX$5:$AX$467,$B296,'Grid GenerationQueue'!$AY$5:$AY$467,$C296,'Grid GenerationQueue'!$BH$5:$BH$467,"Executed")</f>
        <v>0</v>
      </c>
      <c r="S296">
        <f>SUMIFS('Grid GenerationQueue'!AG$5:AG$467,'Grid GenerationQueue'!$AX$5:$AX$467,$B296,'Grid GenerationQueue'!$AY$5:$AY$467,$C296,'Grid GenerationQueue'!$BH$5:$BH$467,"Executed")</f>
        <v>0</v>
      </c>
      <c r="T296">
        <f>SUMIFS('Grid GenerationQueue'!AH$5:AH$467,'Grid GenerationQueue'!$AX$5:$AX$467,$B296,'Grid GenerationQueue'!$AY$5:$AY$467,$C296,'Grid GenerationQueue'!$BH$5:$BH$467,"Executed")</f>
        <v>0</v>
      </c>
      <c r="U296">
        <f>SUMIFS('Grid GenerationQueue'!AI$5:AI$467,'Grid GenerationQueue'!$AX$5:$AX$467,$B296,'Grid GenerationQueue'!$AY$5:$AY$467,$C296,'Grid GenerationQueue'!$BH$5:$BH$467,"Executed")</f>
        <v>0</v>
      </c>
      <c r="V296">
        <f>SUMIFS('Grid GenerationQueue'!AJ$5:AJ$467,'Grid GenerationQueue'!$AX$5:$AX$467,$B296,'Grid GenerationQueue'!$AY$5:$AY$467,$C296,'Grid GenerationQueue'!$BH$5:$BH$467,"Executed")</f>
        <v>0</v>
      </c>
      <c r="W296">
        <f>SUMIFS('Grid GenerationQueue'!AK$5:AK$467,'Grid GenerationQueue'!$AX$5:$AX$467,$B296,'Grid GenerationQueue'!$AY$5:$AY$467,$C296,'Grid GenerationQueue'!$BH$5:$BH$467,"Executed")</f>
        <v>0</v>
      </c>
      <c r="X296">
        <f>SUMIFS('Grid GenerationQueue'!AL$5:AL$467,'Grid GenerationQueue'!$AX$5:$AX$467,$B296,'Grid GenerationQueue'!$AY$5:$AY$467,$C296,'Grid GenerationQueue'!$BH$5:$BH$467,"Executed")</f>
        <v>0</v>
      </c>
      <c r="Y296">
        <f>SUMIFS('Grid GenerationQueue'!AM$5:AM$467,'Grid GenerationQueue'!$AX$5:$AX$467,$B296,'Grid GenerationQueue'!$AY$5:$AY$467,$C296,'Grid GenerationQueue'!$BH$5:$BH$467,"Executed")</f>
        <v>0</v>
      </c>
      <c r="Z296">
        <f>SUMIFS('Grid GenerationQueue'!AN$5:AN$467,'Grid GenerationQueue'!$AX$5:$AX$467,$B296,'Grid GenerationQueue'!$AY$5:$AY$467,$C296,'Grid GenerationQueue'!$BH$5:$BH$467,"Executed")</f>
        <v>0</v>
      </c>
      <c r="AA296">
        <f>SUMIFS('Grid GenerationQueue'!AO$5:AO$467,'Grid GenerationQueue'!$AX$5:$AX$467,$B296,'Grid GenerationQueue'!$AY$5:$AY$467,$C296,'Grid GenerationQueue'!$BH$5:$BH$467,"Executed")</f>
        <v>0</v>
      </c>
      <c r="AB296">
        <f>SUMIFS('Grid GenerationQueue'!AP$5:AP$467,'Grid GenerationQueue'!$AX$5:$AX$467,$B296,'Grid GenerationQueue'!$AY$5:$AY$467,$C296,'Grid GenerationQueue'!$BH$5:$BH$467,"Executed")</f>
        <v>0</v>
      </c>
      <c r="AD296">
        <f>SUMIFS('Grid GenerationQueue'!AE$5:AE$467,'Grid GenerationQueue'!$AX$5:$AX$467,$B296,'Grid GenerationQueue'!$AY$5:$AY$467,$C296,'Grid GenerationQueue'!$BF$5:$BF$467,"&lt;&gt;"&amp;"")</f>
        <v>0</v>
      </c>
      <c r="AE296">
        <f>SUMIFS('Grid GenerationQueue'!AF$5:AF$467,'Grid GenerationQueue'!$AX$5:$AX$467,$B296,'Grid GenerationQueue'!$AY$5:$AY$467,$C296,'Grid GenerationQueue'!$BF$5:$BF$467,"&lt;&gt;"&amp;"")</f>
        <v>0</v>
      </c>
      <c r="AF296">
        <f>SUMIFS('Grid GenerationQueue'!AG$5:AG$467,'Grid GenerationQueue'!$AX$5:$AX$467,$B296,'Grid GenerationQueue'!$AY$5:$AY$467,$C296,'Grid GenerationQueue'!$BF$5:$BF$467,"&lt;&gt;"&amp;"")</f>
        <v>0</v>
      </c>
      <c r="AG296">
        <f>SUMIFS('Grid GenerationQueue'!AH$5:AH$467,'Grid GenerationQueue'!$AX$5:$AX$467,$B296,'Grid GenerationQueue'!$AY$5:$AY$467,$C296,'Grid GenerationQueue'!$BF$5:$BF$467,"&lt;&gt;"&amp;"")</f>
        <v>0</v>
      </c>
      <c r="AH296">
        <f>SUMIFS('Grid GenerationQueue'!AI$5:AI$467,'Grid GenerationQueue'!$AX$5:$AX$467,$B296,'Grid GenerationQueue'!$AY$5:$AY$467,$C296,'Grid GenerationQueue'!$BF$5:$BF$467,"&lt;&gt;"&amp;"")</f>
        <v>0</v>
      </c>
      <c r="AI296">
        <f>SUMIFS('Grid GenerationQueue'!AJ$5:AJ$467,'Grid GenerationQueue'!$AX$5:$AX$467,$B296,'Grid GenerationQueue'!$AY$5:$AY$467,$C296,'Grid GenerationQueue'!$BF$5:$BF$467,"&lt;&gt;"&amp;"")</f>
        <v>0</v>
      </c>
      <c r="AJ296">
        <f>SUMIFS('Grid GenerationQueue'!AK$5:AK$467,'Grid GenerationQueue'!$AX$5:$AX$467,$B296,'Grid GenerationQueue'!$AY$5:$AY$467,$C296,'Grid GenerationQueue'!$BF$5:$BF$467,"&lt;&gt;"&amp;"")</f>
        <v>0</v>
      </c>
      <c r="AK296">
        <f>SUMIFS('Grid GenerationQueue'!AL$5:AL$467,'Grid GenerationQueue'!$AX$5:$AX$467,$B296,'Grid GenerationQueue'!$AY$5:$AY$467,$C296,'Grid GenerationQueue'!$BF$5:$BF$467,"&lt;&gt;"&amp;"")</f>
        <v>0</v>
      </c>
      <c r="AL296">
        <f>SUMIFS('Grid GenerationQueue'!AM$5:AM$467,'Grid GenerationQueue'!$AX$5:$AX$467,$B296,'Grid GenerationQueue'!$AY$5:$AY$467,$C296,'Grid GenerationQueue'!$BF$5:$BF$467,"&lt;&gt;"&amp;"")</f>
        <v>0</v>
      </c>
      <c r="AM296">
        <f>SUMIFS('Grid GenerationQueue'!AN$5:AN$467,'Grid GenerationQueue'!$AX$5:$AX$467,$B296,'Grid GenerationQueue'!$AY$5:$AY$467,$C296,'Grid GenerationQueue'!$BF$5:$BF$467,"&lt;&gt;"&amp;"")</f>
        <v>0</v>
      </c>
      <c r="AN296">
        <f>SUMIFS('Grid GenerationQueue'!AO$5:AO$467,'Grid GenerationQueue'!$AX$5:$AX$467,$B296,'Grid GenerationQueue'!$AY$5:$AY$467,$C296,'Grid GenerationQueue'!$BF$5:$BF$467,"&lt;&gt;"&amp;"")</f>
        <v>0</v>
      </c>
      <c r="AO296">
        <f>SUMIFS('Grid GenerationQueue'!AP$5:AP$467,'Grid GenerationQueue'!$AX$5:$AX$467,$B296,'Grid GenerationQueue'!$AY$5:$AY$467,$C296,'Grid GenerationQueue'!$BF$5:$BF$467,"&lt;&gt;"&amp;"")</f>
        <v>0</v>
      </c>
      <c r="AQ296">
        <f>SUMIFS('Grid GenerationQueue'!AE$5:AE$467,'Grid GenerationQueue'!$AX$5:$AX$467,$B296,'Grid GenerationQueue'!$AY$5:$AY$467,$C296)</f>
        <v>0</v>
      </c>
      <c r="AR296">
        <f>SUMIFS('Grid GenerationQueue'!AF$5:AF$467,'Grid GenerationQueue'!$AX$5:$AX$467,$B296,'Grid GenerationQueue'!$AY$5:$AY$467,$C296)</f>
        <v>0</v>
      </c>
      <c r="AS296">
        <f>SUMIFS('Grid GenerationQueue'!AG$5:AG$467,'Grid GenerationQueue'!$AX$5:$AX$467,$B296,'Grid GenerationQueue'!$AY$5:$AY$467,$C296)</f>
        <v>0</v>
      </c>
      <c r="AT296">
        <f>SUMIFS('Grid GenerationQueue'!AH$5:AH$467,'Grid GenerationQueue'!$AX$5:$AX$467,$B296,'Grid GenerationQueue'!$AY$5:$AY$467,$C296)</f>
        <v>0</v>
      </c>
      <c r="AU296">
        <f>SUMIFS('Grid GenerationQueue'!AI$5:AI$467,'Grid GenerationQueue'!$AX$5:$AX$467,$B296,'Grid GenerationQueue'!$AY$5:$AY$467,$C296)</f>
        <v>0</v>
      </c>
      <c r="AV296">
        <f>SUMIFS('Grid GenerationQueue'!AJ$5:AJ$467,'Grid GenerationQueue'!$AX$5:$AX$467,$B296,'Grid GenerationQueue'!$AY$5:$AY$467,$C296)</f>
        <v>0</v>
      </c>
      <c r="AW296">
        <f>SUMIFS('Grid GenerationQueue'!AK$5:AK$467,'Grid GenerationQueue'!$AX$5:$AX$467,$B296,'Grid GenerationQueue'!$AY$5:$AY$467,$C296)</f>
        <v>0</v>
      </c>
      <c r="AX296">
        <f>SUMIFS('Grid GenerationQueue'!AL$5:AL$467,'Grid GenerationQueue'!$AX$5:$AX$467,$B296,'Grid GenerationQueue'!$AY$5:$AY$467,$C296)</f>
        <v>0</v>
      </c>
      <c r="AY296">
        <f>SUMIFS('Grid GenerationQueue'!AM$5:AM$467,'Grid GenerationQueue'!$AX$5:$AX$467,$B296,'Grid GenerationQueue'!$AY$5:$AY$467,$C296)</f>
        <v>0</v>
      </c>
      <c r="AZ296">
        <f>SUMIFS('Grid GenerationQueue'!AN$5:AN$467,'Grid GenerationQueue'!$AX$5:$AX$467,$B296,'Grid GenerationQueue'!$AY$5:$AY$467,$C296)</f>
        <v>0</v>
      </c>
      <c r="BA296">
        <f>SUMIFS('Grid GenerationQueue'!AO$5:AO$467,'Grid GenerationQueue'!$AX$5:$AX$467,$B296,'Grid GenerationQueue'!$AY$5:$AY$467,$C296)</f>
        <v>0</v>
      </c>
      <c r="BB296">
        <f>SUMIFS('Grid GenerationQueue'!AP$5:AP$467,'Grid GenerationQueue'!$AX$5:$AX$467,$B296,'Grid GenerationQueue'!$AY$5:$AY$467,$C296)</f>
        <v>0</v>
      </c>
      <c r="BD296">
        <f>SUMIFS('Grid GenerationQueue'!AE$5:AE$467,'Grid GenerationQueue'!$AX$5:$AX$467,$B296,'Grid GenerationQueue'!$AY$5:$AY$467,$C296,'Grid GenerationQueue'!$BH$5:$BH$467,"Executed",'Grid GenerationQueue'!$BB$5:$BB$467,"&lt;"&amp;$BE$3)</f>
        <v>0</v>
      </c>
      <c r="BE296">
        <f>SUMIFS('Grid GenerationQueue'!AF$5:AF$467,'Grid GenerationQueue'!$AX$5:$AX$467,$B296,'Grid GenerationQueue'!$AY$5:$AY$467,$C296,'Grid GenerationQueue'!$BH$5:$BH$467,"Executed",'Grid GenerationQueue'!$BB$5:$BB$467,"&lt;"&amp;$BE$3)</f>
        <v>0</v>
      </c>
      <c r="BF296">
        <f>SUMIFS('Grid GenerationQueue'!AG$5:AG$467,'Grid GenerationQueue'!$AX$5:$AX$467,$B296,'Grid GenerationQueue'!$AY$5:$AY$467,$C296,'Grid GenerationQueue'!$BH$5:$BH$467,"Executed",'Grid GenerationQueue'!$BB$5:$BB$467,"&lt;"&amp;$BE$3)</f>
        <v>0</v>
      </c>
      <c r="BG296">
        <f>SUMIFS('Grid GenerationQueue'!AH$5:AH$467,'Grid GenerationQueue'!$AX$5:$AX$467,$B296,'Grid GenerationQueue'!$AY$5:$AY$467,$C296,'Grid GenerationQueue'!$BH$5:$BH$467,"Executed",'Grid GenerationQueue'!$BB$5:$BB$467,"&lt;"&amp;$BE$3)</f>
        <v>0</v>
      </c>
      <c r="BH296">
        <f>SUMIFS('Grid GenerationQueue'!AI$5:AI$467,'Grid GenerationQueue'!$AX$5:$AX$467,$B296,'Grid GenerationQueue'!$AY$5:$AY$467,$C296,'Grid GenerationQueue'!$BH$5:$BH$467,"Executed",'Grid GenerationQueue'!$BB$5:$BB$467,"&lt;"&amp;$BE$3)</f>
        <v>0</v>
      </c>
      <c r="BI296">
        <f>SUMIFS('Grid GenerationQueue'!AJ$5:AJ$467,'Grid GenerationQueue'!$AX$5:$AX$467,$B296,'Grid GenerationQueue'!$AY$5:$AY$467,$C296,'Grid GenerationQueue'!$BH$5:$BH$467,"Executed",'Grid GenerationQueue'!$BB$5:$BB$467,"&lt;"&amp;$BE$3)</f>
        <v>0</v>
      </c>
      <c r="BJ296">
        <f>SUMIFS('Grid GenerationQueue'!AK$5:AK$467,'Grid GenerationQueue'!$AX$5:$AX$467,$B296,'Grid GenerationQueue'!$AY$5:$AY$467,$C296,'Grid GenerationQueue'!$BH$5:$BH$467,"Executed",'Grid GenerationQueue'!$BB$5:$BB$467,"&lt;"&amp;$BE$3)</f>
        <v>0</v>
      </c>
      <c r="BK296">
        <f>SUMIFS('Grid GenerationQueue'!AL$5:AL$467,'Grid GenerationQueue'!$AX$5:$AX$467,$B296,'Grid GenerationQueue'!$AY$5:$AY$467,$C296,'Grid GenerationQueue'!$BH$5:$BH$467,"Executed",'Grid GenerationQueue'!$BB$5:$BB$467,"&lt;"&amp;$BE$3)</f>
        <v>0</v>
      </c>
      <c r="BL296">
        <f>SUMIFS('Grid GenerationQueue'!AM$5:AM$467,'Grid GenerationQueue'!$AX$5:$AX$467,$B296,'Grid GenerationQueue'!$AY$5:$AY$467,$C296,'Grid GenerationQueue'!$BH$5:$BH$467,"Executed",'Grid GenerationQueue'!$BB$5:$BB$467,"&lt;"&amp;$BE$3)</f>
        <v>0</v>
      </c>
      <c r="BM296">
        <f>SUMIFS('Grid GenerationQueue'!AN$5:AN$467,'Grid GenerationQueue'!$AX$5:$AX$467,$B296,'Grid GenerationQueue'!$AY$5:$AY$467,$C296,'Grid GenerationQueue'!$BH$5:$BH$467,"Executed",'Grid GenerationQueue'!$BB$5:$BB$467,"&lt;"&amp;$BE$3)</f>
        <v>0</v>
      </c>
      <c r="BN296">
        <f>SUMIFS('Grid GenerationQueue'!AO$5:AO$467,'Grid GenerationQueue'!$AX$5:$AX$467,$B296,'Grid GenerationQueue'!$AY$5:$AY$467,$C296,'Grid GenerationQueue'!$BH$5:$BH$467,"Executed",'Grid GenerationQueue'!$BB$5:$BB$467,"&lt;"&amp;$BE$3)</f>
        <v>0</v>
      </c>
      <c r="BO296">
        <f>SUMIFS('Grid GenerationQueue'!AP$5:AP$467,'Grid GenerationQueue'!$AX$5:$AX$467,$B296,'Grid GenerationQueue'!$AY$5:$AY$467,$C296,'Grid GenerationQueue'!$BH$5:$BH$467,"Executed",'Grid GenerationQueue'!$BB$5:$BB$467,"&lt;"&amp;$BE$3)</f>
        <v>0</v>
      </c>
      <c r="BQ296">
        <f>SUMIFS('Grid GenerationQueue'!AE$5:AE$467,'Grid GenerationQueue'!$AX$5:$AX$467,$B296,'Grid GenerationQueue'!$AY$5:$AY$467,$C296,'Grid GenerationQueue'!$BF$5:$BF$467,"&lt;&gt;"&amp;"",'Grid GenerationQueue'!$BB$5:$BB$467,"&lt;"&amp;$BE$3)</f>
        <v>0</v>
      </c>
      <c r="BR296">
        <f>SUMIFS('Grid GenerationQueue'!AF$5:AF$467,'Grid GenerationQueue'!$AX$5:$AX$467,$B296,'Grid GenerationQueue'!$AY$5:$AY$467,$C296,'Grid GenerationQueue'!$BF$5:$BF$467,"&lt;&gt;"&amp;"",'Grid GenerationQueue'!$BB$5:$BB$467,"&lt;"&amp;$BE$3)</f>
        <v>0</v>
      </c>
      <c r="BS296">
        <f>SUMIFS('Grid GenerationQueue'!AG$5:AG$467,'Grid GenerationQueue'!$AX$5:$AX$467,$B296,'Grid GenerationQueue'!$AY$5:$AY$467,$C296,'Grid GenerationQueue'!$BF$5:$BF$467,"&lt;&gt;"&amp;"",'Grid GenerationQueue'!$BB$5:$BB$467,"&lt;"&amp;$BE$3)</f>
        <v>0</v>
      </c>
      <c r="BT296">
        <f>SUMIFS('Grid GenerationQueue'!AH$5:AH$467,'Grid GenerationQueue'!$AX$5:$AX$467,$B296,'Grid GenerationQueue'!$AY$5:$AY$467,$C296,'Grid GenerationQueue'!$BF$5:$BF$467,"&lt;&gt;"&amp;"",'Grid GenerationQueue'!$BB$5:$BB$467,"&lt;"&amp;$BE$3)</f>
        <v>0</v>
      </c>
      <c r="BU296">
        <f>SUMIFS('Grid GenerationQueue'!AI$5:AI$467,'Grid GenerationQueue'!$AX$5:$AX$467,$B296,'Grid GenerationQueue'!$AY$5:$AY$467,$C296,'Grid GenerationQueue'!$BF$5:$BF$467,"&lt;&gt;"&amp;"",'Grid GenerationQueue'!$BB$5:$BB$467,"&lt;"&amp;$BE$3)</f>
        <v>0</v>
      </c>
      <c r="BV296">
        <f>SUMIFS('Grid GenerationQueue'!AJ$5:AJ$467,'Grid GenerationQueue'!$AX$5:$AX$467,$B296,'Grid GenerationQueue'!$AY$5:$AY$467,$C296,'Grid GenerationQueue'!$BF$5:$BF$467,"&lt;&gt;"&amp;"",'Grid GenerationQueue'!$BB$5:$BB$467,"&lt;"&amp;$BE$3)</f>
        <v>0</v>
      </c>
      <c r="BW296">
        <f>SUMIFS('Grid GenerationQueue'!AK$5:AK$467,'Grid GenerationQueue'!$AX$5:$AX$467,$B296,'Grid GenerationQueue'!$AY$5:$AY$467,$C296,'Grid GenerationQueue'!$BF$5:$BF$467,"&lt;&gt;"&amp;"",'Grid GenerationQueue'!$BB$5:$BB$467,"&lt;"&amp;$BE$3)</f>
        <v>0</v>
      </c>
      <c r="BX296">
        <f>SUMIFS('Grid GenerationQueue'!AL$5:AL$467,'Grid GenerationQueue'!$AX$5:$AX$467,$B296,'Grid GenerationQueue'!$AY$5:$AY$467,$C296,'Grid GenerationQueue'!$BF$5:$BF$467,"&lt;&gt;"&amp;"",'Grid GenerationQueue'!$BB$5:$BB$467,"&lt;"&amp;$BE$3)</f>
        <v>0</v>
      </c>
      <c r="BY296">
        <f>SUMIFS('Grid GenerationQueue'!AM$5:AM$467,'Grid GenerationQueue'!$AX$5:$AX$467,$B296,'Grid GenerationQueue'!$AY$5:$AY$467,$C296,'Grid GenerationQueue'!$BF$5:$BF$467,"&lt;&gt;"&amp;"",'Grid GenerationQueue'!$BB$5:$BB$467,"&lt;"&amp;$BE$3)</f>
        <v>0</v>
      </c>
      <c r="BZ296">
        <f>SUMIFS('Grid GenerationQueue'!AN$5:AN$467,'Grid GenerationQueue'!$AX$5:$AX$467,$B296,'Grid GenerationQueue'!$AY$5:$AY$467,$C296,'Grid GenerationQueue'!$BF$5:$BF$467,"&lt;&gt;"&amp;"",'Grid GenerationQueue'!$BB$5:$BB$467,"&lt;"&amp;$BE$3)</f>
        <v>0</v>
      </c>
      <c r="CA296">
        <f>SUMIFS('Grid GenerationQueue'!AO$5:AO$467,'Grid GenerationQueue'!$AX$5:$AX$467,$B296,'Grid GenerationQueue'!$AY$5:$AY$467,$C296,'Grid GenerationQueue'!$BF$5:$BF$467,"&lt;&gt;"&amp;"",'Grid GenerationQueue'!$BB$5:$BB$467,"&lt;"&amp;$BE$3)</f>
        <v>0</v>
      </c>
      <c r="CB296">
        <f>SUMIFS('Grid GenerationQueue'!AP$5:AP$467,'Grid GenerationQueue'!$AX$5:$AX$467,$B296,'Grid GenerationQueue'!$AY$5:$AY$467,$C296,'Grid GenerationQueue'!$BF$5:$BF$467,"&lt;&gt;"&amp;"",'Grid GenerationQueue'!$BB$5:$BB$467,"&lt;"&amp;$BE$3)</f>
        <v>0</v>
      </c>
      <c r="CD296">
        <f>SUMIFS('Grid GenerationQueue'!AE$5:AE$467,'Grid GenerationQueue'!$AX$5:$AX$467,$B296,'Grid GenerationQueue'!$AY$5:$AY$467,$C296,'Grid GenerationQueue'!$BB$5:$BB$467,"&lt;"&amp;$BE$3)</f>
        <v>0</v>
      </c>
      <c r="CE296">
        <f>SUMIFS('Grid GenerationQueue'!AF$5:AF$467,'Grid GenerationQueue'!$AX$5:$AX$467,$B296,'Grid GenerationQueue'!$AY$5:$AY$467,$C296,'Grid GenerationQueue'!$BB$5:$BB$467,"&lt;"&amp;$BE$3)</f>
        <v>0</v>
      </c>
      <c r="CF296">
        <f>SUMIFS('Grid GenerationQueue'!AG$5:AG$467,'Grid GenerationQueue'!$AX$5:$AX$467,$B296,'Grid GenerationQueue'!$AY$5:$AY$467,$C296,'Grid GenerationQueue'!$BB$5:$BB$467,"&lt;"&amp;$BE$3)</f>
        <v>0</v>
      </c>
      <c r="CG296">
        <f>SUMIFS('Grid GenerationQueue'!AH$5:AH$467,'Grid GenerationQueue'!$AX$5:$AX$467,$B296,'Grid GenerationQueue'!$AY$5:$AY$467,$C296,'Grid GenerationQueue'!$BB$5:$BB$467,"&lt;"&amp;$BE$3)</f>
        <v>0</v>
      </c>
      <c r="CH296">
        <f>SUMIFS('Grid GenerationQueue'!AI$5:AI$467,'Grid GenerationQueue'!$AX$5:$AX$467,$B296,'Grid GenerationQueue'!$AY$5:$AY$467,$C296,'Grid GenerationQueue'!$BB$5:$BB$467,"&lt;"&amp;$BE$3)</f>
        <v>0</v>
      </c>
      <c r="CI296">
        <f>SUMIFS('Grid GenerationQueue'!AJ$5:AJ$467,'Grid GenerationQueue'!$AX$5:$AX$467,$B296,'Grid GenerationQueue'!$AY$5:$AY$467,$C296,'Grid GenerationQueue'!$BB$5:$BB$467,"&lt;"&amp;$BE$3)</f>
        <v>0</v>
      </c>
      <c r="CJ296">
        <f>SUMIFS('Grid GenerationQueue'!AK$5:AK$467,'Grid GenerationQueue'!$AX$5:$AX$467,$B296,'Grid GenerationQueue'!$AY$5:$AY$467,$C296,'Grid GenerationQueue'!$BB$5:$BB$467,"&lt;"&amp;$BE$3)</f>
        <v>0</v>
      </c>
      <c r="CK296">
        <f>SUMIFS('Grid GenerationQueue'!AL$5:AL$467,'Grid GenerationQueue'!$AX$5:$AX$467,$B296,'Grid GenerationQueue'!$AY$5:$AY$467,$C296,'Grid GenerationQueue'!$BB$5:$BB$467,"&lt;"&amp;$BE$3)</f>
        <v>0</v>
      </c>
      <c r="CL296">
        <f>SUMIFS('Grid GenerationQueue'!AM$5:AM$467,'Grid GenerationQueue'!$AX$5:$AX$467,$B296,'Grid GenerationQueue'!$AY$5:$AY$467,$C296,'Grid GenerationQueue'!$BB$5:$BB$467,"&lt;"&amp;$BE$3)</f>
        <v>0</v>
      </c>
      <c r="CM296">
        <f>SUMIFS('Grid GenerationQueue'!AN$5:AN$467,'Grid GenerationQueue'!$AX$5:$AX$467,$B296,'Grid GenerationQueue'!$AY$5:$AY$467,$C296,'Grid GenerationQueue'!$BB$5:$BB$467,"&lt;"&amp;$BE$3)</f>
        <v>0</v>
      </c>
      <c r="CN296">
        <f>SUMIFS('Grid GenerationQueue'!AO$5:AO$467,'Grid GenerationQueue'!$AX$5:$AX$467,$B296,'Grid GenerationQueue'!$AY$5:$AY$467,$C296,'Grid GenerationQueue'!$BB$5:$BB$467,"&lt;"&amp;$BE$3)</f>
        <v>0</v>
      </c>
      <c r="CO296">
        <f>SUMIFS('Grid GenerationQueue'!AP$5:AP$467,'Grid GenerationQueue'!$AX$5:$AX$467,$B296,'Grid GenerationQueue'!$AY$5:$AY$467,$C296,'Grid GenerationQueue'!$BB$5:$BB$467,"&lt;"&amp;$BE$3)</f>
        <v>0</v>
      </c>
    </row>
    <row r="297" spans="1:93" x14ac:dyDescent="0.35">
      <c r="A297" t="s">
        <v>4644</v>
      </c>
      <c r="B297" t="s">
        <v>4767</v>
      </c>
      <c r="C297">
        <v>115</v>
      </c>
      <c r="D297">
        <f>SUMIFS('Grid GenerationQueue'!AE$5:AE$467,'Grid GenerationQueue'!$AX$5:$AX$467,$B297,'Grid GenerationQueue'!$AY$5:$AY$467,$C297,'Grid GenerationQueue'!$BI$5:$BI$467,"&lt;4")</f>
        <v>0</v>
      </c>
      <c r="E297">
        <f>SUMIFS('Grid GenerationQueue'!AF$5:AF$467,'Grid GenerationQueue'!$AX$5:$AX$467,$B297,'Grid GenerationQueue'!$AY$5:$AY$467,$C297,'Grid GenerationQueue'!$BI$5:$BI$467,"&lt;4")</f>
        <v>0</v>
      </c>
      <c r="F297">
        <f>SUMIFS('Grid GenerationQueue'!AG$5:AG$467,'Grid GenerationQueue'!$AX$5:$AX$467,$B297,'Grid GenerationQueue'!$AY$5:$AY$467,$C297,'Grid GenerationQueue'!$BI$5:$BI$467,"&lt;4")</f>
        <v>0</v>
      </c>
      <c r="G297">
        <f>SUMIFS('Grid GenerationQueue'!AH$5:AH$467,'Grid GenerationQueue'!$AX$5:$AX$467,$B297,'Grid GenerationQueue'!$AY$5:$AY$467,$C297,'Grid GenerationQueue'!$BI$5:$BI$467,"&lt;4")</f>
        <v>0</v>
      </c>
      <c r="H297">
        <f>SUMIFS('Grid GenerationQueue'!AI$5:AI$467,'Grid GenerationQueue'!$AX$5:$AX$467,$B297,'Grid GenerationQueue'!$AY$5:$AY$467,$C297,'Grid GenerationQueue'!$BI$5:$BI$467,"&lt;4")</f>
        <v>0</v>
      </c>
      <c r="I297">
        <f>SUMIFS('Grid GenerationQueue'!AJ$5:AJ$467,'Grid GenerationQueue'!$AX$5:$AX$467,$B297,'Grid GenerationQueue'!$AY$5:$AY$467,$C297,'Grid GenerationQueue'!$BI$5:$BI$467,"&lt;4")</f>
        <v>0</v>
      </c>
      <c r="J297">
        <f>SUMIFS('Grid GenerationQueue'!AK$5:AK$467,'Grid GenerationQueue'!$AX$5:$AX$467,$B297,'Grid GenerationQueue'!$AY$5:$AY$467,$C297,'Grid GenerationQueue'!$BI$5:$BI$467,"&lt;4")</f>
        <v>0</v>
      </c>
      <c r="K297">
        <f>SUMIFS('Grid GenerationQueue'!AL$5:AL$467,'Grid GenerationQueue'!$AX$5:$AX$467,$B297,'Grid GenerationQueue'!$AY$5:$AY$467,$C297,'Grid GenerationQueue'!$BI$5:$BI$467,"&lt;4")</f>
        <v>0</v>
      </c>
      <c r="L297">
        <f>SUMIFS('Grid GenerationQueue'!AM$5:AM$467,'Grid GenerationQueue'!$AX$5:$AX$467,$B297,'Grid GenerationQueue'!$AY$5:$AY$467,$C297,'Grid GenerationQueue'!$BI$5:$BI$467,"&lt;4")</f>
        <v>0</v>
      </c>
      <c r="M297">
        <f>SUMIFS('Grid GenerationQueue'!AN$5:AN$467,'Grid GenerationQueue'!$AX$5:$AX$467,$B297,'Grid GenerationQueue'!$AY$5:$AY$467,$C297,'Grid GenerationQueue'!$BI$5:$BI$467,"&lt;4")</f>
        <v>0</v>
      </c>
      <c r="N297">
        <f>SUMIFS('Grid GenerationQueue'!AO$5:AO$467,'Grid GenerationQueue'!$AX$5:$AX$467,$B297,'Grid GenerationQueue'!$AY$5:$AY$467,$C297,'Grid GenerationQueue'!$BI$5:$BI$467,"&lt;4")</f>
        <v>0</v>
      </c>
      <c r="O297">
        <f>SUMIFS('Grid GenerationQueue'!AP$5:AP$467,'Grid GenerationQueue'!$AX$5:$AX$467,$B297,'Grid GenerationQueue'!$AY$5:$AY$467,$C297,'Grid GenerationQueue'!$BI$5:$BI$467,"&lt;4")</f>
        <v>0</v>
      </c>
      <c r="Q297">
        <f>SUMIFS('Grid GenerationQueue'!AE$5:AE$467,'Grid GenerationQueue'!$AX$5:$AX$467,$B297,'Grid GenerationQueue'!$AY$5:$AY$467,$C297,'Grid GenerationQueue'!$BH$5:$BH$467,"Executed")</f>
        <v>0</v>
      </c>
      <c r="R297">
        <f>SUMIFS('Grid GenerationQueue'!AF$5:AF$467,'Grid GenerationQueue'!$AX$5:$AX$467,$B297,'Grid GenerationQueue'!$AY$5:$AY$467,$C297,'Grid GenerationQueue'!$BH$5:$BH$467,"Executed")</f>
        <v>0</v>
      </c>
      <c r="S297">
        <f>SUMIFS('Grid GenerationQueue'!AG$5:AG$467,'Grid GenerationQueue'!$AX$5:$AX$467,$B297,'Grid GenerationQueue'!$AY$5:$AY$467,$C297,'Grid GenerationQueue'!$BH$5:$BH$467,"Executed")</f>
        <v>0</v>
      </c>
      <c r="T297">
        <f>SUMIFS('Grid GenerationQueue'!AH$5:AH$467,'Grid GenerationQueue'!$AX$5:$AX$467,$B297,'Grid GenerationQueue'!$AY$5:$AY$467,$C297,'Grid GenerationQueue'!$BH$5:$BH$467,"Executed")</f>
        <v>0</v>
      </c>
      <c r="U297">
        <f>SUMIFS('Grid GenerationQueue'!AI$5:AI$467,'Grid GenerationQueue'!$AX$5:$AX$467,$B297,'Grid GenerationQueue'!$AY$5:$AY$467,$C297,'Grid GenerationQueue'!$BH$5:$BH$467,"Executed")</f>
        <v>0</v>
      </c>
      <c r="V297">
        <f>SUMIFS('Grid GenerationQueue'!AJ$5:AJ$467,'Grid GenerationQueue'!$AX$5:$AX$467,$B297,'Grid GenerationQueue'!$AY$5:$AY$467,$C297,'Grid GenerationQueue'!$BH$5:$BH$467,"Executed")</f>
        <v>0</v>
      </c>
      <c r="W297">
        <f>SUMIFS('Grid GenerationQueue'!AK$5:AK$467,'Grid GenerationQueue'!$AX$5:$AX$467,$B297,'Grid GenerationQueue'!$AY$5:$AY$467,$C297,'Grid GenerationQueue'!$BH$5:$BH$467,"Executed")</f>
        <v>0</v>
      </c>
      <c r="X297">
        <f>SUMIFS('Grid GenerationQueue'!AL$5:AL$467,'Grid GenerationQueue'!$AX$5:$AX$467,$B297,'Grid GenerationQueue'!$AY$5:$AY$467,$C297,'Grid GenerationQueue'!$BH$5:$BH$467,"Executed")</f>
        <v>0</v>
      </c>
      <c r="Y297">
        <f>SUMIFS('Grid GenerationQueue'!AM$5:AM$467,'Grid GenerationQueue'!$AX$5:$AX$467,$B297,'Grid GenerationQueue'!$AY$5:$AY$467,$C297,'Grid GenerationQueue'!$BH$5:$BH$467,"Executed")</f>
        <v>0</v>
      </c>
      <c r="Z297">
        <f>SUMIFS('Grid GenerationQueue'!AN$5:AN$467,'Grid GenerationQueue'!$AX$5:$AX$467,$B297,'Grid GenerationQueue'!$AY$5:$AY$467,$C297,'Grid GenerationQueue'!$BH$5:$BH$467,"Executed")</f>
        <v>0</v>
      </c>
      <c r="AA297">
        <f>SUMIFS('Grid GenerationQueue'!AO$5:AO$467,'Grid GenerationQueue'!$AX$5:$AX$467,$B297,'Grid GenerationQueue'!$AY$5:$AY$467,$C297,'Grid GenerationQueue'!$BH$5:$BH$467,"Executed")</f>
        <v>0</v>
      </c>
      <c r="AB297">
        <f>SUMIFS('Grid GenerationQueue'!AP$5:AP$467,'Grid GenerationQueue'!$AX$5:$AX$467,$B297,'Grid GenerationQueue'!$AY$5:$AY$467,$C297,'Grid GenerationQueue'!$BH$5:$BH$467,"Executed")</f>
        <v>0</v>
      </c>
      <c r="AD297">
        <f>SUMIFS('Grid GenerationQueue'!AE$5:AE$467,'Grid GenerationQueue'!$AX$5:$AX$467,$B297,'Grid GenerationQueue'!$AY$5:$AY$467,$C297,'Grid GenerationQueue'!$BF$5:$BF$467,"&lt;&gt;"&amp;"")</f>
        <v>0</v>
      </c>
      <c r="AE297">
        <f>SUMIFS('Grid GenerationQueue'!AF$5:AF$467,'Grid GenerationQueue'!$AX$5:$AX$467,$B297,'Grid GenerationQueue'!$AY$5:$AY$467,$C297,'Grid GenerationQueue'!$BF$5:$BF$467,"&lt;&gt;"&amp;"")</f>
        <v>0</v>
      </c>
      <c r="AF297">
        <f>SUMIFS('Grid GenerationQueue'!AG$5:AG$467,'Grid GenerationQueue'!$AX$5:$AX$467,$B297,'Grid GenerationQueue'!$AY$5:$AY$467,$C297,'Grid GenerationQueue'!$BF$5:$BF$467,"&lt;&gt;"&amp;"")</f>
        <v>0</v>
      </c>
      <c r="AG297">
        <f>SUMIFS('Grid GenerationQueue'!AH$5:AH$467,'Grid GenerationQueue'!$AX$5:$AX$467,$B297,'Grid GenerationQueue'!$AY$5:$AY$467,$C297,'Grid GenerationQueue'!$BF$5:$BF$467,"&lt;&gt;"&amp;"")</f>
        <v>0</v>
      </c>
      <c r="AH297">
        <f>SUMIFS('Grid GenerationQueue'!AI$5:AI$467,'Grid GenerationQueue'!$AX$5:$AX$467,$B297,'Grid GenerationQueue'!$AY$5:$AY$467,$C297,'Grid GenerationQueue'!$BF$5:$BF$467,"&lt;&gt;"&amp;"")</f>
        <v>0</v>
      </c>
      <c r="AI297">
        <f>SUMIFS('Grid GenerationQueue'!AJ$5:AJ$467,'Grid GenerationQueue'!$AX$5:$AX$467,$B297,'Grid GenerationQueue'!$AY$5:$AY$467,$C297,'Grid GenerationQueue'!$BF$5:$BF$467,"&lt;&gt;"&amp;"")</f>
        <v>0</v>
      </c>
      <c r="AJ297">
        <f>SUMIFS('Grid GenerationQueue'!AK$5:AK$467,'Grid GenerationQueue'!$AX$5:$AX$467,$B297,'Grid GenerationQueue'!$AY$5:$AY$467,$C297,'Grid GenerationQueue'!$BF$5:$BF$467,"&lt;&gt;"&amp;"")</f>
        <v>0</v>
      </c>
      <c r="AK297">
        <f>SUMIFS('Grid GenerationQueue'!AL$5:AL$467,'Grid GenerationQueue'!$AX$5:$AX$467,$B297,'Grid GenerationQueue'!$AY$5:$AY$467,$C297,'Grid GenerationQueue'!$BF$5:$BF$467,"&lt;&gt;"&amp;"")</f>
        <v>0</v>
      </c>
      <c r="AL297">
        <f>SUMIFS('Grid GenerationQueue'!AM$5:AM$467,'Grid GenerationQueue'!$AX$5:$AX$467,$B297,'Grid GenerationQueue'!$AY$5:$AY$467,$C297,'Grid GenerationQueue'!$BF$5:$BF$467,"&lt;&gt;"&amp;"")</f>
        <v>0</v>
      </c>
      <c r="AM297">
        <f>SUMIFS('Grid GenerationQueue'!AN$5:AN$467,'Grid GenerationQueue'!$AX$5:$AX$467,$B297,'Grid GenerationQueue'!$AY$5:$AY$467,$C297,'Grid GenerationQueue'!$BF$5:$BF$467,"&lt;&gt;"&amp;"")</f>
        <v>0</v>
      </c>
      <c r="AN297">
        <f>SUMIFS('Grid GenerationQueue'!AO$5:AO$467,'Grid GenerationQueue'!$AX$5:$AX$467,$B297,'Grid GenerationQueue'!$AY$5:$AY$467,$C297,'Grid GenerationQueue'!$BF$5:$BF$467,"&lt;&gt;"&amp;"")</f>
        <v>0</v>
      </c>
      <c r="AO297">
        <f>SUMIFS('Grid GenerationQueue'!AP$5:AP$467,'Grid GenerationQueue'!$AX$5:$AX$467,$B297,'Grid GenerationQueue'!$AY$5:$AY$467,$C297,'Grid GenerationQueue'!$BF$5:$BF$467,"&lt;&gt;"&amp;"")</f>
        <v>0</v>
      </c>
      <c r="AQ297">
        <f>SUMIFS('Grid GenerationQueue'!AE$5:AE$467,'Grid GenerationQueue'!$AX$5:$AX$467,$B297,'Grid GenerationQueue'!$AY$5:$AY$467,$C297)</f>
        <v>0</v>
      </c>
      <c r="AR297">
        <f>SUMIFS('Grid GenerationQueue'!AF$5:AF$467,'Grid GenerationQueue'!$AX$5:$AX$467,$B297,'Grid GenerationQueue'!$AY$5:$AY$467,$C297)</f>
        <v>0</v>
      </c>
      <c r="AS297">
        <f>SUMIFS('Grid GenerationQueue'!AG$5:AG$467,'Grid GenerationQueue'!$AX$5:$AX$467,$B297,'Grid GenerationQueue'!$AY$5:$AY$467,$C297)</f>
        <v>0</v>
      </c>
      <c r="AT297">
        <f>SUMIFS('Grid GenerationQueue'!AH$5:AH$467,'Grid GenerationQueue'!$AX$5:$AX$467,$B297,'Grid GenerationQueue'!$AY$5:$AY$467,$C297)</f>
        <v>0</v>
      </c>
      <c r="AU297">
        <f>SUMIFS('Grid GenerationQueue'!AI$5:AI$467,'Grid GenerationQueue'!$AX$5:$AX$467,$B297,'Grid GenerationQueue'!$AY$5:$AY$467,$C297)</f>
        <v>0</v>
      </c>
      <c r="AV297">
        <f>SUMIFS('Grid GenerationQueue'!AJ$5:AJ$467,'Grid GenerationQueue'!$AX$5:$AX$467,$B297,'Grid GenerationQueue'!$AY$5:$AY$467,$C297)</f>
        <v>0</v>
      </c>
      <c r="AW297">
        <f>SUMIFS('Grid GenerationQueue'!AK$5:AK$467,'Grid GenerationQueue'!$AX$5:$AX$467,$B297,'Grid GenerationQueue'!$AY$5:$AY$467,$C297)</f>
        <v>0</v>
      </c>
      <c r="AX297">
        <f>SUMIFS('Grid GenerationQueue'!AL$5:AL$467,'Grid GenerationQueue'!$AX$5:$AX$467,$B297,'Grid GenerationQueue'!$AY$5:$AY$467,$C297)</f>
        <v>0</v>
      </c>
      <c r="AY297">
        <f>SUMIFS('Grid GenerationQueue'!AM$5:AM$467,'Grid GenerationQueue'!$AX$5:$AX$467,$B297,'Grid GenerationQueue'!$AY$5:$AY$467,$C297)</f>
        <v>0</v>
      </c>
      <c r="AZ297">
        <f>SUMIFS('Grid GenerationQueue'!AN$5:AN$467,'Grid GenerationQueue'!$AX$5:$AX$467,$B297,'Grid GenerationQueue'!$AY$5:$AY$467,$C297)</f>
        <v>0</v>
      </c>
      <c r="BA297">
        <f>SUMIFS('Grid GenerationQueue'!AO$5:AO$467,'Grid GenerationQueue'!$AX$5:$AX$467,$B297,'Grid GenerationQueue'!$AY$5:$AY$467,$C297)</f>
        <v>0</v>
      </c>
      <c r="BB297">
        <f>SUMIFS('Grid GenerationQueue'!AP$5:AP$467,'Grid GenerationQueue'!$AX$5:$AX$467,$B297,'Grid GenerationQueue'!$AY$5:$AY$467,$C297)</f>
        <v>0</v>
      </c>
      <c r="BD297">
        <f>SUMIFS('Grid GenerationQueue'!AE$5:AE$467,'Grid GenerationQueue'!$AX$5:$AX$467,$B297,'Grid GenerationQueue'!$AY$5:$AY$467,$C297,'Grid GenerationQueue'!$BH$5:$BH$467,"Executed",'Grid GenerationQueue'!$BB$5:$BB$467,"&lt;"&amp;$BE$3)</f>
        <v>0</v>
      </c>
      <c r="BE297">
        <f>SUMIFS('Grid GenerationQueue'!AF$5:AF$467,'Grid GenerationQueue'!$AX$5:$AX$467,$B297,'Grid GenerationQueue'!$AY$5:$AY$467,$C297,'Grid GenerationQueue'!$BH$5:$BH$467,"Executed",'Grid GenerationQueue'!$BB$5:$BB$467,"&lt;"&amp;$BE$3)</f>
        <v>0</v>
      </c>
      <c r="BF297">
        <f>SUMIFS('Grid GenerationQueue'!AG$5:AG$467,'Grid GenerationQueue'!$AX$5:$AX$467,$B297,'Grid GenerationQueue'!$AY$5:$AY$467,$C297,'Grid GenerationQueue'!$BH$5:$BH$467,"Executed",'Grid GenerationQueue'!$BB$5:$BB$467,"&lt;"&amp;$BE$3)</f>
        <v>0</v>
      </c>
      <c r="BG297">
        <f>SUMIFS('Grid GenerationQueue'!AH$5:AH$467,'Grid GenerationQueue'!$AX$5:$AX$467,$B297,'Grid GenerationQueue'!$AY$5:$AY$467,$C297,'Grid GenerationQueue'!$BH$5:$BH$467,"Executed",'Grid GenerationQueue'!$BB$5:$BB$467,"&lt;"&amp;$BE$3)</f>
        <v>0</v>
      </c>
      <c r="BH297">
        <f>SUMIFS('Grid GenerationQueue'!AI$5:AI$467,'Grid GenerationQueue'!$AX$5:$AX$467,$B297,'Grid GenerationQueue'!$AY$5:$AY$467,$C297,'Grid GenerationQueue'!$BH$5:$BH$467,"Executed",'Grid GenerationQueue'!$BB$5:$BB$467,"&lt;"&amp;$BE$3)</f>
        <v>0</v>
      </c>
      <c r="BI297">
        <f>SUMIFS('Grid GenerationQueue'!AJ$5:AJ$467,'Grid GenerationQueue'!$AX$5:$AX$467,$B297,'Grid GenerationQueue'!$AY$5:$AY$467,$C297,'Grid GenerationQueue'!$BH$5:$BH$467,"Executed",'Grid GenerationQueue'!$BB$5:$BB$467,"&lt;"&amp;$BE$3)</f>
        <v>0</v>
      </c>
      <c r="BJ297">
        <f>SUMIFS('Grid GenerationQueue'!AK$5:AK$467,'Grid GenerationQueue'!$AX$5:$AX$467,$B297,'Grid GenerationQueue'!$AY$5:$AY$467,$C297,'Grid GenerationQueue'!$BH$5:$BH$467,"Executed",'Grid GenerationQueue'!$BB$5:$BB$467,"&lt;"&amp;$BE$3)</f>
        <v>0</v>
      </c>
      <c r="BK297">
        <f>SUMIFS('Grid GenerationQueue'!AL$5:AL$467,'Grid GenerationQueue'!$AX$5:$AX$467,$B297,'Grid GenerationQueue'!$AY$5:$AY$467,$C297,'Grid GenerationQueue'!$BH$5:$BH$467,"Executed",'Grid GenerationQueue'!$BB$5:$BB$467,"&lt;"&amp;$BE$3)</f>
        <v>0</v>
      </c>
      <c r="BL297">
        <f>SUMIFS('Grid GenerationQueue'!AM$5:AM$467,'Grid GenerationQueue'!$AX$5:$AX$467,$B297,'Grid GenerationQueue'!$AY$5:$AY$467,$C297,'Grid GenerationQueue'!$BH$5:$BH$467,"Executed",'Grid GenerationQueue'!$BB$5:$BB$467,"&lt;"&amp;$BE$3)</f>
        <v>0</v>
      </c>
      <c r="BM297">
        <f>SUMIFS('Grid GenerationQueue'!AN$5:AN$467,'Grid GenerationQueue'!$AX$5:$AX$467,$B297,'Grid GenerationQueue'!$AY$5:$AY$467,$C297,'Grid GenerationQueue'!$BH$5:$BH$467,"Executed",'Grid GenerationQueue'!$BB$5:$BB$467,"&lt;"&amp;$BE$3)</f>
        <v>0</v>
      </c>
      <c r="BN297">
        <f>SUMIFS('Grid GenerationQueue'!AO$5:AO$467,'Grid GenerationQueue'!$AX$5:$AX$467,$B297,'Grid GenerationQueue'!$AY$5:$AY$467,$C297,'Grid GenerationQueue'!$BH$5:$BH$467,"Executed",'Grid GenerationQueue'!$BB$5:$BB$467,"&lt;"&amp;$BE$3)</f>
        <v>0</v>
      </c>
      <c r="BO297">
        <f>SUMIFS('Grid GenerationQueue'!AP$5:AP$467,'Grid GenerationQueue'!$AX$5:$AX$467,$B297,'Grid GenerationQueue'!$AY$5:$AY$467,$C297,'Grid GenerationQueue'!$BH$5:$BH$467,"Executed",'Grid GenerationQueue'!$BB$5:$BB$467,"&lt;"&amp;$BE$3)</f>
        <v>0</v>
      </c>
      <c r="BQ297">
        <f>SUMIFS('Grid GenerationQueue'!AE$5:AE$467,'Grid GenerationQueue'!$AX$5:$AX$467,$B297,'Grid GenerationQueue'!$AY$5:$AY$467,$C297,'Grid GenerationQueue'!$BF$5:$BF$467,"&lt;&gt;"&amp;"",'Grid GenerationQueue'!$BB$5:$BB$467,"&lt;"&amp;$BE$3)</f>
        <v>0</v>
      </c>
      <c r="BR297">
        <f>SUMIFS('Grid GenerationQueue'!AF$5:AF$467,'Grid GenerationQueue'!$AX$5:$AX$467,$B297,'Grid GenerationQueue'!$AY$5:$AY$467,$C297,'Grid GenerationQueue'!$BF$5:$BF$467,"&lt;&gt;"&amp;"",'Grid GenerationQueue'!$BB$5:$BB$467,"&lt;"&amp;$BE$3)</f>
        <v>0</v>
      </c>
      <c r="BS297">
        <f>SUMIFS('Grid GenerationQueue'!AG$5:AG$467,'Grid GenerationQueue'!$AX$5:$AX$467,$B297,'Grid GenerationQueue'!$AY$5:$AY$467,$C297,'Grid GenerationQueue'!$BF$5:$BF$467,"&lt;&gt;"&amp;"",'Grid GenerationQueue'!$BB$5:$BB$467,"&lt;"&amp;$BE$3)</f>
        <v>0</v>
      </c>
      <c r="BT297">
        <f>SUMIFS('Grid GenerationQueue'!AH$5:AH$467,'Grid GenerationQueue'!$AX$5:$AX$467,$B297,'Grid GenerationQueue'!$AY$5:$AY$467,$C297,'Grid GenerationQueue'!$BF$5:$BF$467,"&lt;&gt;"&amp;"",'Grid GenerationQueue'!$BB$5:$BB$467,"&lt;"&amp;$BE$3)</f>
        <v>0</v>
      </c>
      <c r="BU297">
        <f>SUMIFS('Grid GenerationQueue'!AI$5:AI$467,'Grid GenerationQueue'!$AX$5:$AX$467,$B297,'Grid GenerationQueue'!$AY$5:$AY$467,$C297,'Grid GenerationQueue'!$BF$5:$BF$467,"&lt;&gt;"&amp;"",'Grid GenerationQueue'!$BB$5:$BB$467,"&lt;"&amp;$BE$3)</f>
        <v>0</v>
      </c>
      <c r="BV297">
        <f>SUMIFS('Grid GenerationQueue'!AJ$5:AJ$467,'Grid GenerationQueue'!$AX$5:$AX$467,$B297,'Grid GenerationQueue'!$AY$5:$AY$467,$C297,'Grid GenerationQueue'!$BF$5:$BF$467,"&lt;&gt;"&amp;"",'Grid GenerationQueue'!$BB$5:$BB$467,"&lt;"&amp;$BE$3)</f>
        <v>0</v>
      </c>
      <c r="BW297">
        <f>SUMIFS('Grid GenerationQueue'!AK$5:AK$467,'Grid GenerationQueue'!$AX$5:$AX$467,$B297,'Grid GenerationQueue'!$AY$5:$AY$467,$C297,'Grid GenerationQueue'!$BF$5:$BF$467,"&lt;&gt;"&amp;"",'Grid GenerationQueue'!$BB$5:$BB$467,"&lt;"&amp;$BE$3)</f>
        <v>0</v>
      </c>
      <c r="BX297">
        <f>SUMIFS('Grid GenerationQueue'!AL$5:AL$467,'Grid GenerationQueue'!$AX$5:$AX$467,$B297,'Grid GenerationQueue'!$AY$5:$AY$467,$C297,'Grid GenerationQueue'!$BF$5:$BF$467,"&lt;&gt;"&amp;"",'Grid GenerationQueue'!$BB$5:$BB$467,"&lt;"&amp;$BE$3)</f>
        <v>0</v>
      </c>
      <c r="BY297">
        <f>SUMIFS('Grid GenerationQueue'!AM$5:AM$467,'Grid GenerationQueue'!$AX$5:$AX$467,$B297,'Grid GenerationQueue'!$AY$5:$AY$467,$C297,'Grid GenerationQueue'!$BF$5:$BF$467,"&lt;&gt;"&amp;"",'Grid GenerationQueue'!$BB$5:$BB$467,"&lt;"&amp;$BE$3)</f>
        <v>0</v>
      </c>
      <c r="BZ297">
        <f>SUMIFS('Grid GenerationQueue'!AN$5:AN$467,'Grid GenerationQueue'!$AX$5:$AX$467,$B297,'Grid GenerationQueue'!$AY$5:$AY$467,$C297,'Grid GenerationQueue'!$BF$5:$BF$467,"&lt;&gt;"&amp;"",'Grid GenerationQueue'!$BB$5:$BB$467,"&lt;"&amp;$BE$3)</f>
        <v>0</v>
      </c>
      <c r="CA297">
        <f>SUMIFS('Grid GenerationQueue'!AO$5:AO$467,'Grid GenerationQueue'!$AX$5:$AX$467,$B297,'Grid GenerationQueue'!$AY$5:$AY$467,$C297,'Grid GenerationQueue'!$BF$5:$BF$467,"&lt;&gt;"&amp;"",'Grid GenerationQueue'!$BB$5:$BB$467,"&lt;"&amp;$BE$3)</f>
        <v>0</v>
      </c>
      <c r="CB297">
        <f>SUMIFS('Grid GenerationQueue'!AP$5:AP$467,'Grid GenerationQueue'!$AX$5:$AX$467,$B297,'Grid GenerationQueue'!$AY$5:$AY$467,$C297,'Grid GenerationQueue'!$BF$5:$BF$467,"&lt;&gt;"&amp;"",'Grid GenerationQueue'!$BB$5:$BB$467,"&lt;"&amp;$BE$3)</f>
        <v>0</v>
      </c>
      <c r="CD297">
        <f>SUMIFS('Grid GenerationQueue'!AE$5:AE$467,'Grid GenerationQueue'!$AX$5:$AX$467,$B297,'Grid GenerationQueue'!$AY$5:$AY$467,$C297,'Grid GenerationQueue'!$BB$5:$BB$467,"&lt;"&amp;$BE$3)</f>
        <v>0</v>
      </c>
      <c r="CE297">
        <f>SUMIFS('Grid GenerationQueue'!AF$5:AF$467,'Grid GenerationQueue'!$AX$5:$AX$467,$B297,'Grid GenerationQueue'!$AY$5:$AY$467,$C297,'Grid GenerationQueue'!$BB$5:$BB$467,"&lt;"&amp;$BE$3)</f>
        <v>0</v>
      </c>
      <c r="CF297">
        <f>SUMIFS('Grid GenerationQueue'!AG$5:AG$467,'Grid GenerationQueue'!$AX$5:$AX$467,$B297,'Grid GenerationQueue'!$AY$5:$AY$467,$C297,'Grid GenerationQueue'!$BB$5:$BB$467,"&lt;"&amp;$BE$3)</f>
        <v>0</v>
      </c>
      <c r="CG297">
        <f>SUMIFS('Grid GenerationQueue'!AH$5:AH$467,'Grid GenerationQueue'!$AX$5:$AX$467,$B297,'Grid GenerationQueue'!$AY$5:$AY$467,$C297,'Grid GenerationQueue'!$BB$5:$BB$467,"&lt;"&amp;$BE$3)</f>
        <v>0</v>
      </c>
      <c r="CH297">
        <f>SUMIFS('Grid GenerationQueue'!AI$5:AI$467,'Grid GenerationQueue'!$AX$5:$AX$467,$B297,'Grid GenerationQueue'!$AY$5:$AY$467,$C297,'Grid GenerationQueue'!$BB$5:$BB$467,"&lt;"&amp;$BE$3)</f>
        <v>0</v>
      </c>
      <c r="CI297">
        <f>SUMIFS('Grid GenerationQueue'!AJ$5:AJ$467,'Grid GenerationQueue'!$AX$5:$AX$467,$B297,'Grid GenerationQueue'!$AY$5:$AY$467,$C297,'Grid GenerationQueue'!$BB$5:$BB$467,"&lt;"&amp;$BE$3)</f>
        <v>0</v>
      </c>
      <c r="CJ297">
        <f>SUMIFS('Grid GenerationQueue'!AK$5:AK$467,'Grid GenerationQueue'!$AX$5:$AX$467,$B297,'Grid GenerationQueue'!$AY$5:$AY$467,$C297,'Grid GenerationQueue'!$BB$5:$BB$467,"&lt;"&amp;$BE$3)</f>
        <v>0</v>
      </c>
      <c r="CK297">
        <f>SUMIFS('Grid GenerationQueue'!AL$5:AL$467,'Grid GenerationQueue'!$AX$5:$AX$467,$B297,'Grid GenerationQueue'!$AY$5:$AY$467,$C297,'Grid GenerationQueue'!$BB$5:$BB$467,"&lt;"&amp;$BE$3)</f>
        <v>0</v>
      </c>
      <c r="CL297">
        <f>SUMIFS('Grid GenerationQueue'!AM$5:AM$467,'Grid GenerationQueue'!$AX$5:$AX$467,$B297,'Grid GenerationQueue'!$AY$5:$AY$467,$C297,'Grid GenerationQueue'!$BB$5:$BB$467,"&lt;"&amp;$BE$3)</f>
        <v>0</v>
      </c>
      <c r="CM297">
        <f>SUMIFS('Grid GenerationQueue'!AN$5:AN$467,'Grid GenerationQueue'!$AX$5:$AX$467,$B297,'Grid GenerationQueue'!$AY$5:$AY$467,$C297,'Grid GenerationQueue'!$BB$5:$BB$467,"&lt;"&amp;$BE$3)</f>
        <v>0</v>
      </c>
      <c r="CN297">
        <f>SUMIFS('Grid GenerationQueue'!AO$5:AO$467,'Grid GenerationQueue'!$AX$5:$AX$467,$B297,'Grid GenerationQueue'!$AY$5:$AY$467,$C297,'Grid GenerationQueue'!$BB$5:$BB$467,"&lt;"&amp;$BE$3)</f>
        <v>0</v>
      </c>
      <c r="CO297">
        <f>SUMIFS('Grid GenerationQueue'!AP$5:AP$467,'Grid GenerationQueue'!$AX$5:$AX$467,$B297,'Grid GenerationQueue'!$AY$5:$AY$467,$C297,'Grid GenerationQueue'!$BB$5:$BB$467,"&lt;"&amp;$BE$3)</f>
        <v>0</v>
      </c>
    </row>
    <row r="298" spans="1:93" x14ac:dyDescent="0.35">
      <c r="A298" t="s">
        <v>4651</v>
      </c>
      <c r="B298" t="s">
        <v>4434</v>
      </c>
      <c r="C298">
        <v>230</v>
      </c>
      <c r="D298">
        <f>SUMIFS('Grid GenerationQueue'!AE$5:AE$467,'Grid GenerationQueue'!$AX$5:$AX$467,$B298,'Grid GenerationQueue'!$AY$5:$AY$467,$C298,'Grid GenerationQueue'!$BI$5:$BI$467,"&lt;4")</f>
        <v>300</v>
      </c>
      <c r="E298">
        <f>SUMIFS('Grid GenerationQueue'!AF$5:AF$467,'Grid GenerationQueue'!$AX$5:$AX$467,$B298,'Grid GenerationQueue'!$AY$5:$AY$467,$C298,'Grid GenerationQueue'!$BI$5:$BI$467,"&lt;4")</f>
        <v>0</v>
      </c>
      <c r="F298">
        <f>SUMIFS('Grid GenerationQueue'!AG$5:AG$467,'Grid GenerationQueue'!$AX$5:$AX$467,$B298,'Grid GenerationQueue'!$AY$5:$AY$467,$C298,'Grid GenerationQueue'!$BI$5:$BI$467,"&lt;4")</f>
        <v>0</v>
      </c>
      <c r="G298">
        <f>SUMIFS('Grid GenerationQueue'!AH$5:AH$467,'Grid GenerationQueue'!$AX$5:$AX$467,$B298,'Grid GenerationQueue'!$AY$5:$AY$467,$C298,'Grid GenerationQueue'!$BI$5:$BI$467,"&lt;4")</f>
        <v>0</v>
      </c>
      <c r="H298">
        <f>SUMIFS('Grid GenerationQueue'!AI$5:AI$467,'Grid GenerationQueue'!$AX$5:$AX$467,$B298,'Grid GenerationQueue'!$AY$5:$AY$467,$C298,'Grid GenerationQueue'!$BI$5:$BI$467,"&lt;4")</f>
        <v>310.70699999999999</v>
      </c>
      <c r="I298">
        <f>SUMIFS('Grid GenerationQueue'!AJ$5:AJ$467,'Grid GenerationQueue'!$AX$5:$AX$467,$B298,'Grid GenerationQueue'!$AY$5:$AY$467,$C298,'Grid GenerationQueue'!$BI$5:$BI$467,"&lt;4")</f>
        <v>0</v>
      </c>
      <c r="J298">
        <f>SUMIFS('Grid GenerationQueue'!AK$5:AK$467,'Grid GenerationQueue'!$AX$5:$AX$467,$B298,'Grid GenerationQueue'!$AY$5:$AY$467,$C298,'Grid GenerationQueue'!$BI$5:$BI$467,"&lt;4")</f>
        <v>0</v>
      </c>
      <c r="K298">
        <f>SUMIFS('Grid GenerationQueue'!AL$5:AL$467,'Grid GenerationQueue'!$AX$5:$AX$467,$B298,'Grid GenerationQueue'!$AY$5:$AY$467,$C298,'Grid GenerationQueue'!$BI$5:$BI$467,"&lt;4")</f>
        <v>0</v>
      </c>
      <c r="L298">
        <f>SUMIFS('Grid GenerationQueue'!AM$5:AM$467,'Grid GenerationQueue'!$AX$5:$AX$467,$B298,'Grid GenerationQueue'!$AY$5:$AY$467,$C298,'Grid GenerationQueue'!$BI$5:$BI$467,"&lt;4")</f>
        <v>0</v>
      </c>
      <c r="M298">
        <f>SUMIFS('Grid GenerationQueue'!AN$5:AN$467,'Grid GenerationQueue'!$AX$5:$AX$467,$B298,'Grid GenerationQueue'!$AY$5:$AY$467,$C298,'Grid GenerationQueue'!$BI$5:$BI$467,"&lt;4")</f>
        <v>0</v>
      </c>
      <c r="N298">
        <f>SUMIFS('Grid GenerationQueue'!AO$5:AO$467,'Grid GenerationQueue'!$AX$5:$AX$467,$B298,'Grid GenerationQueue'!$AY$5:$AY$467,$C298,'Grid GenerationQueue'!$BI$5:$BI$467,"&lt;4")</f>
        <v>0</v>
      </c>
      <c r="O298">
        <f>SUMIFS('Grid GenerationQueue'!AP$5:AP$467,'Grid GenerationQueue'!$AX$5:$AX$467,$B298,'Grid GenerationQueue'!$AY$5:$AY$467,$C298,'Grid GenerationQueue'!$BI$5:$BI$467,"&lt;4")</f>
        <v>0</v>
      </c>
      <c r="Q298">
        <f>SUMIFS('Grid GenerationQueue'!AE$5:AE$467,'Grid GenerationQueue'!$AX$5:$AX$467,$B298,'Grid GenerationQueue'!$AY$5:$AY$467,$C298,'Grid GenerationQueue'!$BH$5:$BH$467,"Executed")</f>
        <v>0</v>
      </c>
      <c r="R298">
        <f>SUMIFS('Grid GenerationQueue'!AF$5:AF$467,'Grid GenerationQueue'!$AX$5:$AX$467,$B298,'Grid GenerationQueue'!$AY$5:$AY$467,$C298,'Grid GenerationQueue'!$BH$5:$BH$467,"Executed")</f>
        <v>0</v>
      </c>
      <c r="S298">
        <f>SUMIFS('Grid GenerationQueue'!AG$5:AG$467,'Grid GenerationQueue'!$AX$5:$AX$467,$B298,'Grid GenerationQueue'!$AY$5:$AY$467,$C298,'Grid GenerationQueue'!$BH$5:$BH$467,"Executed")</f>
        <v>0</v>
      </c>
      <c r="T298">
        <f>SUMIFS('Grid GenerationQueue'!AH$5:AH$467,'Grid GenerationQueue'!$AX$5:$AX$467,$B298,'Grid GenerationQueue'!$AY$5:$AY$467,$C298,'Grid GenerationQueue'!$BH$5:$BH$467,"Executed")</f>
        <v>0</v>
      </c>
      <c r="U298">
        <f>SUMIFS('Grid GenerationQueue'!AI$5:AI$467,'Grid GenerationQueue'!$AX$5:$AX$467,$B298,'Grid GenerationQueue'!$AY$5:$AY$467,$C298,'Grid GenerationQueue'!$BH$5:$BH$467,"Executed")</f>
        <v>0</v>
      </c>
      <c r="V298">
        <f>SUMIFS('Grid GenerationQueue'!AJ$5:AJ$467,'Grid GenerationQueue'!$AX$5:$AX$467,$B298,'Grid GenerationQueue'!$AY$5:$AY$467,$C298,'Grid GenerationQueue'!$BH$5:$BH$467,"Executed")</f>
        <v>0</v>
      </c>
      <c r="W298">
        <f>SUMIFS('Grid GenerationQueue'!AK$5:AK$467,'Grid GenerationQueue'!$AX$5:$AX$467,$B298,'Grid GenerationQueue'!$AY$5:$AY$467,$C298,'Grid GenerationQueue'!$BH$5:$BH$467,"Executed")</f>
        <v>0</v>
      </c>
      <c r="X298">
        <f>SUMIFS('Grid GenerationQueue'!AL$5:AL$467,'Grid GenerationQueue'!$AX$5:$AX$467,$B298,'Grid GenerationQueue'!$AY$5:$AY$467,$C298,'Grid GenerationQueue'!$BH$5:$BH$467,"Executed")</f>
        <v>0</v>
      </c>
      <c r="Y298">
        <f>SUMIFS('Grid GenerationQueue'!AM$5:AM$467,'Grid GenerationQueue'!$AX$5:$AX$467,$B298,'Grid GenerationQueue'!$AY$5:$AY$467,$C298,'Grid GenerationQueue'!$BH$5:$BH$467,"Executed")</f>
        <v>0</v>
      </c>
      <c r="Z298">
        <f>SUMIFS('Grid GenerationQueue'!AN$5:AN$467,'Grid GenerationQueue'!$AX$5:$AX$467,$B298,'Grid GenerationQueue'!$AY$5:$AY$467,$C298,'Grid GenerationQueue'!$BH$5:$BH$467,"Executed")</f>
        <v>0</v>
      </c>
      <c r="AA298">
        <f>SUMIFS('Grid GenerationQueue'!AO$5:AO$467,'Grid GenerationQueue'!$AX$5:$AX$467,$B298,'Grid GenerationQueue'!$AY$5:$AY$467,$C298,'Grid GenerationQueue'!$BH$5:$BH$467,"Executed")</f>
        <v>0</v>
      </c>
      <c r="AB298">
        <f>SUMIFS('Grid GenerationQueue'!AP$5:AP$467,'Grid GenerationQueue'!$AX$5:$AX$467,$B298,'Grid GenerationQueue'!$AY$5:$AY$467,$C298,'Grid GenerationQueue'!$BH$5:$BH$467,"Executed")</f>
        <v>0</v>
      </c>
      <c r="AD298">
        <f>SUMIFS('Grid GenerationQueue'!AE$5:AE$467,'Grid GenerationQueue'!$AX$5:$AX$467,$B298,'Grid GenerationQueue'!$AY$5:$AY$467,$C298,'Grid GenerationQueue'!$BF$5:$BF$467,"&lt;&gt;"&amp;"")</f>
        <v>300</v>
      </c>
      <c r="AE298">
        <f>SUMIFS('Grid GenerationQueue'!AF$5:AF$467,'Grid GenerationQueue'!$AX$5:$AX$467,$B298,'Grid GenerationQueue'!$AY$5:$AY$467,$C298,'Grid GenerationQueue'!$BF$5:$BF$467,"&lt;&gt;"&amp;"")</f>
        <v>0</v>
      </c>
      <c r="AF298">
        <f>SUMIFS('Grid GenerationQueue'!AG$5:AG$467,'Grid GenerationQueue'!$AX$5:$AX$467,$B298,'Grid GenerationQueue'!$AY$5:$AY$467,$C298,'Grid GenerationQueue'!$BF$5:$BF$467,"&lt;&gt;"&amp;"")</f>
        <v>0</v>
      </c>
      <c r="AG298">
        <f>SUMIFS('Grid GenerationQueue'!AH$5:AH$467,'Grid GenerationQueue'!$AX$5:$AX$467,$B298,'Grid GenerationQueue'!$AY$5:$AY$467,$C298,'Grid GenerationQueue'!$BF$5:$BF$467,"&lt;&gt;"&amp;"")</f>
        <v>0</v>
      </c>
      <c r="AH298">
        <f>SUMIFS('Grid GenerationQueue'!AI$5:AI$467,'Grid GenerationQueue'!$AX$5:$AX$467,$B298,'Grid GenerationQueue'!$AY$5:$AY$467,$C298,'Grid GenerationQueue'!$BF$5:$BF$467,"&lt;&gt;"&amp;"")</f>
        <v>310.70699999999999</v>
      </c>
      <c r="AI298">
        <f>SUMIFS('Grid GenerationQueue'!AJ$5:AJ$467,'Grid GenerationQueue'!$AX$5:$AX$467,$B298,'Grid GenerationQueue'!$AY$5:$AY$467,$C298,'Grid GenerationQueue'!$BF$5:$BF$467,"&lt;&gt;"&amp;"")</f>
        <v>0</v>
      </c>
      <c r="AJ298">
        <f>SUMIFS('Grid GenerationQueue'!AK$5:AK$467,'Grid GenerationQueue'!$AX$5:$AX$467,$B298,'Grid GenerationQueue'!$AY$5:$AY$467,$C298,'Grid GenerationQueue'!$BF$5:$BF$467,"&lt;&gt;"&amp;"")</f>
        <v>0</v>
      </c>
      <c r="AK298">
        <f>SUMIFS('Grid GenerationQueue'!AL$5:AL$467,'Grid GenerationQueue'!$AX$5:$AX$467,$B298,'Grid GenerationQueue'!$AY$5:$AY$467,$C298,'Grid GenerationQueue'!$BF$5:$BF$467,"&lt;&gt;"&amp;"")</f>
        <v>0</v>
      </c>
      <c r="AL298">
        <f>SUMIFS('Grid GenerationQueue'!AM$5:AM$467,'Grid GenerationQueue'!$AX$5:$AX$467,$B298,'Grid GenerationQueue'!$AY$5:$AY$467,$C298,'Grid GenerationQueue'!$BF$5:$BF$467,"&lt;&gt;"&amp;"")</f>
        <v>0</v>
      </c>
      <c r="AM298">
        <f>SUMIFS('Grid GenerationQueue'!AN$5:AN$467,'Grid GenerationQueue'!$AX$5:$AX$467,$B298,'Grid GenerationQueue'!$AY$5:$AY$467,$C298,'Grid GenerationQueue'!$BF$5:$BF$467,"&lt;&gt;"&amp;"")</f>
        <v>0</v>
      </c>
      <c r="AN298">
        <f>SUMIFS('Grid GenerationQueue'!AO$5:AO$467,'Grid GenerationQueue'!$AX$5:$AX$467,$B298,'Grid GenerationQueue'!$AY$5:$AY$467,$C298,'Grid GenerationQueue'!$BF$5:$BF$467,"&lt;&gt;"&amp;"")</f>
        <v>0</v>
      </c>
      <c r="AO298">
        <f>SUMIFS('Grid GenerationQueue'!AP$5:AP$467,'Grid GenerationQueue'!$AX$5:$AX$467,$B298,'Grid GenerationQueue'!$AY$5:$AY$467,$C298,'Grid GenerationQueue'!$BF$5:$BF$467,"&lt;&gt;"&amp;"")</f>
        <v>0</v>
      </c>
      <c r="AQ298">
        <f>SUMIFS('Grid GenerationQueue'!AE$5:AE$467,'Grid GenerationQueue'!$AX$5:$AX$467,$B298,'Grid GenerationQueue'!$AY$5:$AY$467,$C298)</f>
        <v>300</v>
      </c>
      <c r="AR298">
        <f>SUMIFS('Grid GenerationQueue'!AF$5:AF$467,'Grid GenerationQueue'!$AX$5:$AX$467,$B298,'Grid GenerationQueue'!$AY$5:$AY$467,$C298)</f>
        <v>0</v>
      </c>
      <c r="AS298">
        <f>SUMIFS('Grid GenerationQueue'!AG$5:AG$467,'Grid GenerationQueue'!$AX$5:$AX$467,$B298,'Grid GenerationQueue'!$AY$5:$AY$467,$C298)</f>
        <v>0</v>
      </c>
      <c r="AT298">
        <f>SUMIFS('Grid GenerationQueue'!AH$5:AH$467,'Grid GenerationQueue'!$AX$5:$AX$467,$B298,'Grid GenerationQueue'!$AY$5:$AY$467,$C298)</f>
        <v>0</v>
      </c>
      <c r="AU298">
        <f>SUMIFS('Grid GenerationQueue'!AI$5:AI$467,'Grid GenerationQueue'!$AX$5:$AX$467,$B298,'Grid GenerationQueue'!$AY$5:$AY$467,$C298)</f>
        <v>310.70699999999999</v>
      </c>
      <c r="AV298">
        <f>SUMIFS('Grid GenerationQueue'!AJ$5:AJ$467,'Grid GenerationQueue'!$AX$5:$AX$467,$B298,'Grid GenerationQueue'!$AY$5:$AY$467,$C298)</f>
        <v>0</v>
      </c>
      <c r="AW298">
        <f>SUMIFS('Grid GenerationQueue'!AK$5:AK$467,'Grid GenerationQueue'!$AX$5:$AX$467,$B298,'Grid GenerationQueue'!$AY$5:$AY$467,$C298)</f>
        <v>0</v>
      </c>
      <c r="AX298">
        <f>SUMIFS('Grid GenerationQueue'!AL$5:AL$467,'Grid GenerationQueue'!$AX$5:$AX$467,$B298,'Grid GenerationQueue'!$AY$5:$AY$467,$C298)</f>
        <v>0</v>
      </c>
      <c r="AY298">
        <f>SUMIFS('Grid GenerationQueue'!AM$5:AM$467,'Grid GenerationQueue'!$AX$5:$AX$467,$B298,'Grid GenerationQueue'!$AY$5:$AY$467,$C298)</f>
        <v>0</v>
      </c>
      <c r="AZ298">
        <f>SUMIFS('Grid GenerationQueue'!AN$5:AN$467,'Grid GenerationQueue'!$AX$5:$AX$467,$B298,'Grid GenerationQueue'!$AY$5:$AY$467,$C298)</f>
        <v>0</v>
      </c>
      <c r="BA298">
        <f>SUMIFS('Grid GenerationQueue'!AO$5:AO$467,'Grid GenerationQueue'!$AX$5:$AX$467,$B298,'Grid GenerationQueue'!$AY$5:$AY$467,$C298)</f>
        <v>0</v>
      </c>
      <c r="BB298">
        <f>SUMIFS('Grid GenerationQueue'!AP$5:AP$467,'Grid GenerationQueue'!$AX$5:$AX$467,$B298,'Grid GenerationQueue'!$AY$5:$AY$467,$C298)</f>
        <v>0</v>
      </c>
      <c r="BD298">
        <f>SUMIFS('Grid GenerationQueue'!AE$5:AE$467,'Grid GenerationQueue'!$AX$5:$AX$467,$B298,'Grid GenerationQueue'!$AY$5:$AY$467,$C298,'Grid GenerationQueue'!$BH$5:$BH$467,"Executed",'Grid GenerationQueue'!$BB$5:$BB$467,"&lt;"&amp;$BE$3)</f>
        <v>0</v>
      </c>
      <c r="BE298">
        <f>SUMIFS('Grid GenerationQueue'!AF$5:AF$467,'Grid GenerationQueue'!$AX$5:$AX$467,$B298,'Grid GenerationQueue'!$AY$5:$AY$467,$C298,'Grid GenerationQueue'!$BH$5:$BH$467,"Executed",'Grid GenerationQueue'!$BB$5:$BB$467,"&lt;"&amp;$BE$3)</f>
        <v>0</v>
      </c>
      <c r="BF298">
        <f>SUMIFS('Grid GenerationQueue'!AG$5:AG$467,'Grid GenerationQueue'!$AX$5:$AX$467,$B298,'Grid GenerationQueue'!$AY$5:$AY$467,$C298,'Grid GenerationQueue'!$BH$5:$BH$467,"Executed",'Grid GenerationQueue'!$BB$5:$BB$467,"&lt;"&amp;$BE$3)</f>
        <v>0</v>
      </c>
      <c r="BG298">
        <f>SUMIFS('Grid GenerationQueue'!AH$5:AH$467,'Grid GenerationQueue'!$AX$5:$AX$467,$B298,'Grid GenerationQueue'!$AY$5:$AY$467,$C298,'Grid GenerationQueue'!$BH$5:$BH$467,"Executed",'Grid GenerationQueue'!$BB$5:$BB$467,"&lt;"&amp;$BE$3)</f>
        <v>0</v>
      </c>
      <c r="BH298">
        <f>SUMIFS('Grid GenerationQueue'!AI$5:AI$467,'Grid GenerationQueue'!$AX$5:$AX$467,$B298,'Grid GenerationQueue'!$AY$5:$AY$467,$C298,'Grid GenerationQueue'!$BH$5:$BH$467,"Executed",'Grid GenerationQueue'!$BB$5:$BB$467,"&lt;"&amp;$BE$3)</f>
        <v>0</v>
      </c>
      <c r="BI298">
        <f>SUMIFS('Grid GenerationQueue'!AJ$5:AJ$467,'Grid GenerationQueue'!$AX$5:$AX$467,$B298,'Grid GenerationQueue'!$AY$5:$AY$467,$C298,'Grid GenerationQueue'!$BH$5:$BH$467,"Executed",'Grid GenerationQueue'!$BB$5:$BB$467,"&lt;"&amp;$BE$3)</f>
        <v>0</v>
      </c>
      <c r="BJ298">
        <f>SUMIFS('Grid GenerationQueue'!AK$5:AK$467,'Grid GenerationQueue'!$AX$5:$AX$467,$B298,'Grid GenerationQueue'!$AY$5:$AY$467,$C298,'Grid GenerationQueue'!$BH$5:$BH$467,"Executed",'Grid GenerationQueue'!$BB$5:$BB$467,"&lt;"&amp;$BE$3)</f>
        <v>0</v>
      </c>
      <c r="BK298">
        <f>SUMIFS('Grid GenerationQueue'!AL$5:AL$467,'Grid GenerationQueue'!$AX$5:$AX$467,$B298,'Grid GenerationQueue'!$AY$5:$AY$467,$C298,'Grid GenerationQueue'!$BH$5:$BH$467,"Executed",'Grid GenerationQueue'!$BB$5:$BB$467,"&lt;"&amp;$BE$3)</f>
        <v>0</v>
      </c>
      <c r="BL298">
        <f>SUMIFS('Grid GenerationQueue'!AM$5:AM$467,'Grid GenerationQueue'!$AX$5:$AX$467,$B298,'Grid GenerationQueue'!$AY$5:$AY$467,$C298,'Grid GenerationQueue'!$BH$5:$BH$467,"Executed",'Grid GenerationQueue'!$BB$5:$BB$467,"&lt;"&amp;$BE$3)</f>
        <v>0</v>
      </c>
      <c r="BM298">
        <f>SUMIFS('Grid GenerationQueue'!AN$5:AN$467,'Grid GenerationQueue'!$AX$5:$AX$467,$B298,'Grid GenerationQueue'!$AY$5:$AY$467,$C298,'Grid GenerationQueue'!$BH$5:$BH$467,"Executed",'Grid GenerationQueue'!$BB$5:$BB$467,"&lt;"&amp;$BE$3)</f>
        <v>0</v>
      </c>
      <c r="BN298">
        <f>SUMIFS('Grid GenerationQueue'!AO$5:AO$467,'Grid GenerationQueue'!$AX$5:$AX$467,$B298,'Grid GenerationQueue'!$AY$5:$AY$467,$C298,'Grid GenerationQueue'!$BH$5:$BH$467,"Executed",'Grid GenerationQueue'!$BB$5:$BB$467,"&lt;"&amp;$BE$3)</f>
        <v>0</v>
      </c>
      <c r="BO298">
        <f>SUMIFS('Grid GenerationQueue'!AP$5:AP$467,'Grid GenerationQueue'!$AX$5:$AX$467,$B298,'Grid GenerationQueue'!$AY$5:$AY$467,$C298,'Grid GenerationQueue'!$BH$5:$BH$467,"Executed",'Grid GenerationQueue'!$BB$5:$BB$467,"&lt;"&amp;$BE$3)</f>
        <v>0</v>
      </c>
      <c r="BQ298">
        <f>SUMIFS('Grid GenerationQueue'!AE$5:AE$467,'Grid GenerationQueue'!$AX$5:$AX$467,$B298,'Grid GenerationQueue'!$AY$5:$AY$467,$C298,'Grid GenerationQueue'!$BF$5:$BF$467,"&lt;&gt;"&amp;"",'Grid GenerationQueue'!$BB$5:$BB$467,"&lt;"&amp;$BE$3)</f>
        <v>300</v>
      </c>
      <c r="BR298">
        <f>SUMIFS('Grid GenerationQueue'!AF$5:AF$467,'Grid GenerationQueue'!$AX$5:$AX$467,$B298,'Grid GenerationQueue'!$AY$5:$AY$467,$C298,'Grid GenerationQueue'!$BF$5:$BF$467,"&lt;&gt;"&amp;"",'Grid GenerationQueue'!$BB$5:$BB$467,"&lt;"&amp;$BE$3)</f>
        <v>0</v>
      </c>
      <c r="BS298">
        <f>SUMIFS('Grid GenerationQueue'!AG$5:AG$467,'Grid GenerationQueue'!$AX$5:$AX$467,$B298,'Grid GenerationQueue'!$AY$5:$AY$467,$C298,'Grid GenerationQueue'!$BF$5:$BF$467,"&lt;&gt;"&amp;"",'Grid GenerationQueue'!$BB$5:$BB$467,"&lt;"&amp;$BE$3)</f>
        <v>0</v>
      </c>
      <c r="BT298">
        <f>SUMIFS('Grid GenerationQueue'!AH$5:AH$467,'Grid GenerationQueue'!$AX$5:$AX$467,$B298,'Grid GenerationQueue'!$AY$5:$AY$467,$C298,'Grid GenerationQueue'!$BF$5:$BF$467,"&lt;&gt;"&amp;"",'Grid GenerationQueue'!$BB$5:$BB$467,"&lt;"&amp;$BE$3)</f>
        <v>0</v>
      </c>
      <c r="BU298">
        <f>SUMIFS('Grid GenerationQueue'!AI$5:AI$467,'Grid GenerationQueue'!$AX$5:$AX$467,$B298,'Grid GenerationQueue'!$AY$5:$AY$467,$C298,'Grid GenerationQueue'!$BF$5:$BF$467,"&lt;&gt;"&amp;"",'Grid GenerationQueue'!$BB$5:$BB$467,"&lt;"&amp;$BE$3)</f>
        <v>310.70699999999999</v>
      </c>
      <c r="BV298">
        <f>SUMIFS('Grid GenerationQueue'!AJ$5:AJ$467,'Grid GenerationQueue'!$AX$5:$AX$467,$B298,'Grid GenerationQueue'!$AY$5:$AY$467,$C298,'Grid GenerationQueue'!$BF$5:$BF$467,"&lt;&gt;"&amp;"",'Grid GenerationQueue'!$BB$5:$BB$467,"&lt;"&amp;$BE$3)</f>
        <v>0</v>
      </c>
      <c r="BW298">
        <f>SUMIFS('Grid GenerationQueue'!AK$5:AK$467,'Grid GenerationQueue'!$AX$5:$AX$467,$B298,'Grid GenerationQueue'!$AY$5:$AY$467,$C298,'Grid GenerationQueue'!$BF$5:$BF$467,"&lt;&gt;"&amp;"",'Grid GenerationQueue'!$BB$5:$BB$467,"&lt;"&amp;$BE$3)</f>
        <v>0</v>
      </c>
      <c r="BX298">
        <f>SUMIFS('Grid GenerationQueue'!AL$5:AL$467,'Grid GenerationQueue'!$AX$5:$AX$467,$B298,'Grid GenerationQueue'!$AY$5:$AY$467,$C298,'Grid GenerationQueue'!$BF$5:$BF$467,"&lt;&gt;"&amp;"",'Grid GenerationQueue'!$BB$5:$BB$467,"&lt;"&amp;$BE$3)</f>
        <v>0</v>
      </c>
      <c r="BY298">
        <f>SUMIFS('Grid GenerationQueue'!AM$5:AM$467,'Grid GenerationQueue'!$AX$5:$AX$467,$B298,'Grid GenerationQueue'!$AY$5:$AY$467,$C298,'Grid GenerationQueue'!$BF$5:$BF$467,"&lt;&gt;"&amp;"",'Grid GenerationQueue'!$BB$5:$BB$467,"&lt;"&amp;$BE$3)</f>
        <v>0</v>
      </c>
      <c r="BZ298">
        <f>SUMIFS('Grid GenerationQueue'!AN$5:AN$467,'Grid GenerationQueue'!$AX$5:$AX$467,$B298,'Grid GenerationQueue'!$AY$5:$AY$467,$C298,'Grid GenerationQueue'!$BF$5:$BF$467,"&lt;&gt;"&amp;"",'Grid GenerationQueue'!$BB$5:$BB$467,"&lt;"&amp;$BE$3)</f>
        <v>0</v>
      </c>
      <c r="CA298">
        <f>SUMIFS('Grid GenerationQueue'!AO$5:AO$467,'Grid GenerationQueue'!$AX$5:$AX$467,$B298,'Grid GenerationQueue'!$AY$5:$AY$467,$C298,'Grid GenerationQueue'!$BF$5:$BF$467,"&lt;&gt;"&amp;"",'Grid GenerationQueue'!$BB$5:$BB$467,"&lt;"&amp;$BE$3)</f>
        <v>0</v>
      </c>
      <c r="CB298">
        <f>SUMIFS('Grid GenerationQueue'!AP$5:AP$467,'Grid GenerationQueue'!$AX$5:$AX$467,$B298,'Grid GenerationQueue'!$AY$5:$AY$467,$C298,'Grid GenerationQueue'!$BF$5:$BF$467,"&lt;&gt;"&amp;"",'Grid GenerationQueue'!$BB$5:$BB$467,"&lt;"&amp;$BE$3)</f>
        <v>0</v>
      </c>
      <c r="CD298">
        <f>SUMIFS('Grid GenerationQueue'!AE$5:AE$467,'Grid GenerationQueue'!$AX$5:$AX$467,$B298,'Grid GenerationQueue'!$AY$5:$AY$467,$C298,'Grid GenerationQueue'!$BB$5:$BB$467,"&lt;"&amp;$BE$3)</f>
        <v>300</v>
      </c>
      <c r="CE298">
        <f>SUMIFS('Grid GenerationQueue'!AF$5:AF$467,'Grid GenerationQueue'!$AX$5:$AX$467,$B298,'Grid GenerationQueue'!$AY$5:$AY$467,$C298,'Grid GenerationQueue'!$BB$5:$BB$467,"&lt;"&amp;$BE$3)</f>
        <v>0</v>
      </c>
      <c r="CF298">
        <f>SUMIFS('Grid GenerationQueue'!AG$5:AG$467,'Grid GenerationQueue'!$AX$5:$AX$467,$B298,'Grid GenerationQueue'!$AY$5:$AY$467,$C298,'Grid GenerationQueue'!$BB$5:$BB$467,"&lt;"&amp;$BE$3)</f>
        <v>0</v>
      </c>
      <c r="CG298">
        <f>SUMIFS('Grid GenerationQueue'!AH$5:AH$467,'Grid GenerationQueue'!$AX$5:$AX$467,$B298,'Grid GenerationQueue'!$AY$5:$AY$467,$C298,'Grid GenerationQueue'!$BB$5:$BB$467,"&lt;"&amp;$BE$3)</f>
        <v>0</v>
      </c>
      <c r="CH298">
        <f>SUMIFS('Grid GenerationQueue'!AI$5:AI$467,'Grid GenerationQueue'!$AX$5:$AX$467,$B298,'Grid GenerationQueue'!$AY$5:$AY$467,$C298,'Grid GenerationQueue'!$BB$5:$BB$467,"&lt;"&amp;$BE$3)</f>
        <v>310.70699999999999</v>
      </c>
      <c r="CI298">
        <f>SUMIFS('Grid GenerationQueue'!AJ$5:AJ$467,'Grid GenerationQueue'!$AX$5:$AX$467,$B298,'Grid GenerationQueue'!$AY$5:$AY$467,$C298,'Grid GenerationQueue'!$BB$5:$BB$467,"&lt;"&amp;$BE$3)</f>
        <v>0</v>
      </c>
      <c r="CJ298">
        <f>SUMIFS('Grid GenerationQueue'!AK$5:AK$467,'Grid GenerationQueue'!$AX$5:$AX$467,$B298,'Grid GenerationQueue'!$AY$5:$AY$467,$C298,'Grid GenerationQueue'!$BB$5:$BB$467,"&lt;"&amp;$BE$3)</f>
        <v>0</v>
      </c>
      <c r="CK298">
        <f>SUMIFS('Grid GenerationQueue'!AL$5:AL$467,'Grid GenerationQueue'!$AX$5:$AX$467,$B298,'Grid GenerationQueue'!$AY$5:$AY$467,$C298,'Grid GenerationQueue'!$BB$5:$BB$467,"&lt;"&amp;$BE$3)</f>
        <v>0</v>
      </c>
      <c r="CL298">
        <f>SUMIFS('Grid GenerationQueue'!AM$5:AM$467,'Grid GenerationQueue'!$AX$5:$AX$467,$B298,'Grid GenerationQueue'!$AY$5:$AY$467,$C298,'Grid GenerationQueue'!$BB$5:$BB$467,"&lt;"&amp;$BE$3)</f>
        <v>0</v>
      </c>
      <c r="CM298">
        <f>SUMIFS('Grid GenerationQueue'!AN$5:AN$467,'Grid GenerationQueue'!$AX$5:$AX$467,$B298,'Grid GenerationQueue'!$AY$5:$AY$467,$C298,'Grid GenerationQueue'!$BB$5:$BB$467,"&lt;"&amp;$BE$3)</f>
        <v>0</v>
      </c>
      <c r="CN298">
        <f>SUMIFS('Grid GenerationQueue'!AO$5:AO$467,'Grid GenerationQueue'!$AX$5:$AX$467,$B298,'Grid GenerationQueue'!$AY$5:$AY$467,$C298,'Grid GenerationQueue'!$BB$5:$BB$467,"&lt;"&amp;$BE$3)</f>
        <v>0</v>
      </c>
      <c r="CO298">
        <f>SUMIFS('Grid GenerationQueue'!AP$5:AP$467,'Grid GenerationQueue'!$AX$5:$AX$467,$B298,'Grid GenerationQueue'!$AY$5:$AY$467,$C298,'Grid GenerationQueue'!$BB$5:$BB$467,"&lt;"&amp;$BE$3)</f>
        <v>0</v>
      </c>
    </row>
    <row r="299" spans="1:93" x14ac:dyDescent="0.35">
      <c r="A299" t="s">
        <v>4651</v>
      </c>
      <c r="B299" t="s">
        <v>4768</v>
      </c>
      <c r="C299">
        <v>230</v>
      </c>
      <c r="D299">
        <f>SUMIFS('Grid GenerationQueue'!AE$5:AE$467,'Grid GenerationQueue'!$AX$5:$AX$467,$B299,'Grid GenerationQueue'!$AY$5:$AY$467,$C299,'Grid GenerationQueue'!$BI$5:$BI$467,"&lt;4")</f>
        <v>0</v>
      </c>
      <c r="E299">
        <f>SUMIFS('Grid GenerationQueue'!AF$5:AF$467,'Grid GenerationQueue'!$AX$5:$AX$467,$B299,'Grid GenerationQueue'!$AY$5:$AY$467,$C299,'Grid GenerationQueue'!$BI$5:$BI$467,"&lt;4")</f>
        <v>0</v>
      </c>
      <c r="F299">
        <f>SUMIFS('Grid GenerationQueue'!AG$5:AG$467,'Grid GenerationQueue'!$AX$5:$AX$467,$B299,'Grid GenerationQueue'!$AY$5:$AY$467,$C299,'Grid GenerationQueue'!$BI$5:$BI$467,"&lt;4")</f>
        <v>0</v>
      </c>
      <c r="G299">
        <f>SUMIFS('Grid GenerationQueue'!AH$5:AH$467,'Grid GenerationQueue'!$AX$5:$AX$467,$B299,'Grid GenerationQueue'!$AY$5:$AY$467,$C299,'Grid GenerationQueue'!$BI$5:$BI$467,"&lt;4")</f>
        <v>0</v>
      </c>
      <c r="H299">
        <f>SUMIFS('Grid GenerationQueue'!AI$5:AI$467,'Grid GenerationQueue'!$AX$5:$AX$467,$B299,'Grid GenerationQueue'!$AY$5:$AY$467,$C299,'Grid GenerationQueue'!$BI$5:$BI$467,"&lt;4")</f>
        <v>0</v>
      </c>
      <c r="I299">
        <f>SUMIFS('Grid GenerationQueue'!AJ$5:AJ$467,'Grid GenerationQueue'!$AX$5:$AX$467,$B299,'Grid GenerationQueue'!$AY$5:$AY$467,$C299,'Grid GenerationQueue'!$BI$5:$BI$467,"&lt;4")</f>
        <v>0</v>
      </c>
      <c r="J299">
        <f>SUMIFS('Grid GenerationQueue'!AK$5:AK$467,'Grid GenerationQueue'!$AX$5:$AX$467,$B299,'Grid GenerationQueue'!$AY$5:$AY$467,$C299,'Grid GenerationQueue'!$BI$5:$BI$467,"&lt;4")</f>
        <v>0</v>
      </c>
      <c r="K299">
        <f>SUMIFS('Grid GenerationQueue'!AL$5:AL$467,'Grid GenerationQueue'!$AX$5:$AX$467,$B299,'Grid GenerationQueue'!$AY$5:$AY$467,$C299,'Grid GenerationQueue'!$BI$5:$BI$467,"&lt;4")</f>
        <v>0</v>
      </c>
      <c r="L299">
        <f>SUMIFS('Grid GenerationQueue'!AM$5:AM$467,'Grid GenerationQueue'!$AX$5:$AX$467,$B299,'Grid GenerationQueue'!$AY$5:$AY$467,$C299,'Grid GenerationQueue'!$BI$5:$BI$467,"&lt;4")</f>
        <v>0</v>
      </c>
      <c r="M299">
        <f>SUMIFS('Grid GenerationQueue'!AN$5:AN$467,'Grid GenerationQueue'!$AX$5:$AX$467,$B299,'Grid GenerationQueue'!$AY$5:$AY$467,$C299,'Grid GenerationQueue'!$BI$5:$BI$467,"&lt;4")</f>
        <v>0</v>
      </c>
      <c r="N299">
        <f>SUMIFS('Grid GenerationQueue'!AO$5:AO$467,'Grid GenerationQueue'!$AX$5:$AX$467,$B299,'Grid GenerationQueue'!$AY$5:$AY$467,$C299,'Grid GenerationQueue'!$BI$5:$BI$467,"&lt;4")</f>
        <v>0</v>
      </c>
      <c r="O299">
        <f>SUMIFS('Grid GenerationQueue'!AP$5:AP$467,'Grid GenerationQueue'!$AX$5:$AX$467,$B299,'Grid GenerationQueue'!$AY$5:$AY$467,$C299,'Grid GenerationQueue'!$BI$5:$BI$467,"&lt;4")</f>
        <v>0</v>
      </c>
      <c r="Q299">
        <f>SUMIFS('Grid GenerationQueue'!AE$5:AE$467,'Grid GenerationQueue'!$AX$5:$AX$467,$B299,'Grid GenerationQueue'!$AY$5:$AY$467,$C299,'Grid GenerationQueue'!$BH$5:$BH$467,"Executed")</f>
        <v>0</v>
      </c>
      <c r="R299">
        <f>SUMIFS('Grid GenerationQueue'!AF$5:AF$467,'Grid GenerationQueue'!$AX$5:$AX$467,$B299,'Grid GenerationQueue'!$AY$5:$AY$467,$C299,'Grid GenerationQueue'!$BH$5:$BH$467,"Executed")</f>
        <v>0</v>
      </c>
      <c r="S299">
        <f>SUMIFS('Grid GenerationQueue'!AG$5:AG$467,'Grid GenerationQueue'!$AX$5:$AX$467,$B299,'Grid GenerationQueue'!$AY$5:$AY$467,$C299,'Grid GenerationQueue'!$BH$5:$BH$467,"Executed")</f>
        <v>0</v>
      </c>
      <c r="T299">
        <f>SUMIFS('Grid GenerationQueue'!AH$5:AH$467,'Grid GenerationQueue'!$AX$5:$AX$467,$B299,'Grid GenerationQueue'!$AY$5:$AY$467,$C299,'Grid GenerationQueue'!$BH$5:$BH$467,"Executed")</f>
        <v>0</v>
      </c>
      <c r="U299">
        <f>SUMIFS('Grid GenerationQueue'!AI$5:AI$467,'Grid GenerationQueue'!$AX$5:$AX$467,$B299,'Grid GenerationQueue'!$AY$5:$AY$467,$C299,'Grid GenerationQueue'!$BH$5:$BH$467,"Executed")</f>
        <v>0</v>
      </c>
      <c r="V299">
        <f>SUMIFS('Grid GenerationQueue'!AJ$5:AJ$467,'Grid GenerationQueue'!$AX$5:$AX$467,$B299,'Grid GenerationQueue'!$AY$5:$AY$467,$C299,'Grid GenerationQueue'!$BH$5:$BH$467,"Executed")</f>
        <v>0</v>
      </c>
      <c r="W299">
        <f>SUMIFS('Grid GenerationQueue'!AK$5:AK$467,'Grid GenerationQueue'!$AX$5:$AX$467,$B299,'Grid GenerationQueue'!$AY$5:$AY$467,$C299,'Grid GenerationQueue'!$BH$5:$BH$467,"Executed")</f>
        <v>0</v>
      </c>
      <c r="X299">
        <f>SUMIFS('Grid GenerationQueue'!AL$5:AL$467,'Grid GenerationQueue'!$AX$5:$AX$467,$B299,'Grid GenerationQueue'!$AY$5:$AY$467,$C299,'Grid GenerationQueue'!$BH$5:$BH$467,"Executed")</f>
        <v>0</v>
      </c>
      <c r="Y299">
        <f>SUMIFS('Grid GenerationQueue'!AM$5:AM$467,'Grid GenerationQueue'!$AX$5:$AX$467,$B299,'Grid GenerationQueue'!$AY$5:$AY$467,$C299,'Grid GenerationQueue'!$BH$5:$BH$467,"Executed")</f>
        <v>0</v>
      </c>
      <c r="Z299">
        <f>SUMIFS('Grid GenerationQueue'!AN$5:AN$467,'Grid GenerationQueue'!$AX$5:$AX$467,$B299,'Grid GenerationQueue'!$AY$5:$AY$467,$C299,'Grid GenerationQueue'!$BH$5:$BH$467,"Executed")</f>
        <v>0</v>
      </c>
      <c r="AA299">
        <f>SUMIFS('Grid GenerationQueue'!AO$5:AO$467,'Grid GenerationQueue'!$AX$5:$AX$467,$B299,'Grid GenerationQueue'!$AY$5:$AY$467,$C299,'Grid GenerationQueue'!$BH$5:$BH$467,"Executed")</f>
        <v>0</v>
      </c>
      <c r="AB299">
        <f>SUMIFS('Grid GenerationQueue'!AP$5:AP$467,'Grid GenerationQueue'!$AX$5:$AX$467,$B299,'Grid GenerationQueue'!$AY$5:$AY$467,$C299,'Grid GenerationQueue'!$BH$5:$BH$467,"Executed")</f>
        <v>0</v>
      </c>
      <c r="AD299">
        <f>SUMIFS('Grid GenerationQueue'!AE$5:AE$467,'Grid GenerationQueue'!$AX$5:$AX$467,$B299,'Grid GenerationQueue'!$AY$5:$AY$467,$C299,'Grid GenerationQueue'!$BF$5:$BF$467,"&lt;&gt;"&amp;"")</f>
        <v>0</v>
      </c>
      <c r="AE299">
        <f>SUMIFS('Grid GenerationQueue'!AF$5:AF$467,'Grid GenerationQueue'!$AX$5:$AX$467,$B299,'Grid GenerationQueue'!$AY$5:$AY$467,$C299,'Grid GenerationQueue'!$BF$5:$BF$467,"&lt;&gt;"&amp;"")</f>
        <v>0</v>
      </c>
      <c r="AF299">
        <f>SUMIFS('Grid GenerationQueue'!AG$5:AG$467,'Grid GenerationQueue'!$AX$5:$AX$467,$B299,'Grid GenerationQueue'!$AY$5:$AY$467,$C299,'Grid GenerationQueue'!$BF$5:$BF$467,"&lt;&gt;"&amp;"")</f>
        <v>0</v>
      </c>
      <c r="AG299">
        <f>SUMIFS('Grid GenerationQueue'!AH$5:AH$467,'Grid GenerationQueue'!$AX$5:$AX$467,$B299,'Grid GenerationQueue'!$AY$5:$AY$467,$C299,'Grid GenerationQueue'!$BF$5:$BF$467,"&lt;&gt;"&amp;"")</f>
        <v>0</v>
      </c>
      <c r="AH299">
        <f>SUMIFS('Grid GenerationQueue'!AI$5:AI$467,'Grid GenerationQueue'!$AX$5:$AX$467,$B299,'Grid GenerationQueue'!$AY$5:$AY$467,$C299,'Grid GenerationQueue'!$BF$5:$BF$467,"&lt;&gt;"&amp;"")</f>
        <v>0</v>
      </c>
      <c r="AI299">
        <f>SUMIFS('Grid GenerationQueue'!AJ$5:AJ$467,'Grid GenerationQueue'!$AX$5:$AX$467,$B299,'Grid GenerationQueue'!$AY$5:$AY$467,$C299,'Grid GenerationQueue'!$BF$5:$BF$467,"&lt;&gt;"&amp;"")</f>
        <v>0</v>
      </c>
      <c r="AJ299">
        <f>SUMIFS('Grid GenerationQueue'!AK$5:AK$467,'Grid GenerationQueue'!$AX$5:$AX$467,$B299,'Grid GenerationQueue'!$AY$5:$AY$467,$C299,'Grid GenerationQueue'!$BF$5:$BF$467,"&lt;&gt;"&amp;"")</f>
        <v>0</v>
      </c>
      <c r="AK299">
        <f>SUMIFS('Grid GenerationQueue'!AL$5:AL$467,'Grid GenerationQueue'!$AX$5:$AX$467,$B299,'Grid GenerationQueue'!$AY$5:$AY$467,$C299,'Grid GenerationQueue'!$BF$5:$BF$467,"&lt;&gt;"&amp;"")</f>
        <v>0</v>
      </c>
      <c r="AL299">
        <f>SUMIFS('Grid GenerationQueue'!AM$5:AM$467,'Grid GenerationQueue'!$AX$5:$AX$467,$B299,'Grid GenerationQueue'!$AY$5:$AY$467,$C299,'Grid GenerationQueue'!$BF$5:$BF$467,"&lt;&gt;"&amp;"")</f>
        <v>0</v>
      </c>
      <c r="AM299">
        <f>SUMIFS('Grid GenerationQueue'!AN$5:AN$467,'Grid GenerationQueue'!$AX$5:$AX$467,$B299,'Grid GenerationQueue'!$AY$5:$AY$467,$C299,'Grid GenerationQueue'!$BF$5:$BF$467,"&lt;&gt;"&amp;"")</f>
        <v>0</v>
      </c>
      <c r="AN299">
        <f>SUMIFS('Grid GenerationQueue'!AO$5:AO$467,'Grid GenerationQueue'!$AX$5:$AX$467,$B299,'Grid GenerationQueue'!$AY$5:$AY$467,$C299,'Grid GenerationQueue'!$BF$5:$BF$467,"&lt;&gt;"&amp;"")</f>
        <v>0</v>
      </c>
      <c r="AO299">
        <f>SUMIFS('Grid GenerationQueue'!AP$5:AP$467,'Grid GenerationQueue'!$AX$5:$AX$467,$B299,'Grid GenerationQueue'!$AY$5:$AY$467,$C299,'Grid GenerationQueue'!$BF$5:$BF$467,"&lt;&gt;"&amp;"")</f>
        <v>0</v>
      </c>
      <c r="AQ299">
        <f>SUMIFS('Grid GenerationQueue'!AE$5:AE$467,'Grid GenerationQueue'!$AX$5:$AX$467,$B299,'Grid GenerationQueue'!$AY$5:$AY$467,$C299)</f>
        <v>0</v>
      </c>
      <c r="AR299">
        <f>SUMIFS('Grid GenerationQueue'!AF$5:AF$467,'Grid GenerationQueue'!$AX$5:$AX$467,$B299,'Grid GenerationQueue'!$AY$5:$AY$467,$C299)</f>
        <v>0</v>
      </c>
      <c r="AS299">
        <f>SUMIFS('Grid GenerationQueue'!AG$5:AG$467,'Grid GenerationQueue'!$AX$5:$AX$467,$B299,'Grid GenerationQueue'!$AY$5:$AY$467,$C299)</f>
        <v>0</v>
      </c>
      <c r="AT299">
        <f>SUMIFS('Grid GenerationQueue'!AH$5:AH$467,'Grid GenerationQueue'!$AX$5:$AX$467,$B299,'Grid GenerationQueue'!$AY$5:$AY$467,$C299)</f>
        <v>0</v>
      </c>
      <c r="AU299">
        <f>SUMIFS('Grid GenerationQueue'!AI$5:AI$467,'Grid GenerationQueue'!$AX$5:$AX$467,$B299,'Grid GenerationQueue'!$AY$5:$AY$467,$C299)</f>
        <v>0</v>
      </c>
      <c r="AV299">
        <f>SUMIFS('Grid GenerationQueue'!AJ$5:AJ$467,'Grid GenerationQueue'!$AX$5:$AX$467,$B299,'Grid GenerationQueue'!$AY$5:$AY$467,$C299)</f>
        <v>0</v>
      </c>
      <c r="AW299">
        <f>SUMIFS('Grid GenerationQueue'!AK$5:AK$467,'Grid GenerationQueue'!$AX$5:$AX$467,$B299,'Grid GenerationQueue'!$AY$5:$AY$467,$C299)</f>
        <v>0</v>
      </c>
      <c r="AX299">
        <f>SUMIFS('Grid GenerationQueue'!AL$5:AL$467,'Grid GenerationQueue'!$AX$5:$AX$467,$B299,'Grid GenerationQueue'!$AY$5:$AY$467,$C299)</f>
        <v>0</v>
      </c>
      <c r="AY299">
        <f>SUMIFS('Grid GenerationQueue'!AM$5:AM$467,'Grid GenerationQueue'!$AX$5:$AX$467,$B299,'Grid GenerationQueue'!$AY$5:$AY$467,$C299)</f>
        <v>0</v>
      </c>
      <c r="AZ299">
        <f>SUMIFS('Grid GenerationQueue'!AN$5:AN$467,'Grid GenerationQueue'!$AX$5:$AX$467,$B299,'Grid GenerationQueue'!$AY$5:$AY$467,$C299)</f>
        <v>0</v>
      </c>
      <c r="BA299">
        <f>SUMIFS('Grid GenerationQueue'!AO$5:AO$467,'Grid GenerationQueue'!$AX$5:$AX$467,$B299,'Grid GenerationQueue'!$AY$5:$AY$467,$C299)</f>
        <v>0</v>
      </c>
      <c r="BB299">
        <f>SUMIFS('Grid GenerationQueue'!AP$5:AP$467,'Grid GenerationQueue'!$AX$5:$AX$467,$B299,'Grid GenerationQueue'!$AY$5:$AY$467,$C299)</f>
        <v>0</v>
      </c>
      <c r="BD299">
        <f>SUMIFS('Grid GenerationQueue'!AE$5:AE$467,'Grid GenerationQueue'!$AX$5:$AX$467,$B299,'Grid GenerationQueue'!$AY$5:$AY$467,$C299,'Grid GenerationQueue'!$BH$5:$BH$467,"Executed",'Grid GenerationQueue'!$BB$5:$BB$467,"&lt;"&amp;$BE$3)</f>
        <v>0</v>
      </c>
      <c r="BE299">
        <f>SUMIFS('Grid GenerationQueue'!AF$5:AF$467,'Grid GenerationQueue'!$AX$5:$AX$467,$B299,'Grid GenerationQueue'!$AY$5:$AY$467,$C299,'Grid GenerationQueue'!$BH$5:$BH$467,"Executed",'Grid GenerationQueue'!$BB$5:$BB$467,"&lt;"&amp;$BE$3)</f>
        <v>0</v>
      </c>
      <c r="BF299">
        <f>SUMIFS('Grid GenerationQueue'!AG$5:AG$467,'Grid GenerationQueue'!$AX$5:$AX$467,$B299,'Grid GenerationQueue'!$AY$5:$AY$467,$C299,'Grid GenerationQueue'!$BH$5:$BH$467,"Executed",'Grid GenerationQueue'!$BB$5:$BB$467,"&lt;"&amp;$BE$3)</f>
        <v>0</v>
      </c>
      <c r="BG299">
        <f>SUMIFS('Grid GenerationQueue'!AH$5:AH$467,'Grid GenerationQueue'!$AX$5:$AX$467,$B299,'Grid GenerationQueue'!$AY$5:$AY$467,$C299,'Grid GenerationQueue'!$BH$5:$BH$467,"Executed",'Grid GenerationQueue'!$BB$5:$BB$467,"&lt;"&amp;$BE$3)</f>
        <v>0</v>
      </c>
      <c r="BH299">
        <f>SUMIFS('Grid GenerationQueue'!AI$5:AI$467,'Grid GenerationQueue'!$AX$5:$AX$467,$B299,'Grid GenerationQueue'!$AY$5:$AY$467,$C299,'Grid GenerationQueue'!$BH$5:$BH$467,"Executed",'Grid GenerationQueue'!$BB$5:$BB$467,"&lt;"&amp;$BE$3)</f>
        <v>0</v>
      </c>
      <c r="BI299">
        <f>SUMIFS('Grid GenerationQueue'!AJ$5:AJ$467,'Grid GenerationQueue'!$AX$5:$AX$467,$B299,'Grid GenerationQueue'!$AY$5:$AY$467,$C299,'Grid GenerationQueue'!$BH$5:$BH$467,"Executed",'Grid GenerationQueue'!$BB$5:$BB$467,"&lt;"&amp;$BE$3)</f>
        <v>0</v>
      </c>
      <c r="BJ299">
        <f>SUMIFS('Grid GenerationQueue'!AK$5:AK$467,'Grid GenerationQueue'!$AX$5:$AX$467,$B299,'Grid GenerationQueue'!$AY$5:$AY$467,$C299,'Grid GenerationQueue'!$BH$5:$BH$467,"Executed",'Grid GenerationQueue'!$BB$5:$BB$467,"&lt;"&amp;$BE$3)</f>
        <v>0</v>
      </c>
      <c r="BK299">
        <f>SUMIFS('Grid GenerationQueue'!AL$5:AL$467,'Grid GenerationQueue'!$AX$5:$AX$467,$B299,'Grid GenerationQueue'!$AY$5:$AY$467,$C299,'Grid GenerationQueue'!$BH$5:$BH$467,"Executed",'Grid GenerationQueue'!$BB$5:$BB$467,"&lt;"&amp;$BE$3)</f>
        <v>0</v>
      </c>
      <c r="BL299">
        <f>SUMIFS('Grid GenerationQueue'!AM$5:AM$467,'Grid GenerationQueue'!$AX$5:$AX$467,$B299,'Grid GenerationQueue'!$AY$5:$AY$467,$C299,'Grid GenerationQueue'!$BH$5:$BH$467,"Executed",'Grid GenerationQueue'!$BB$5:$BB$467,"&lt;"&amp;$BE$3)</f>
        <v>0</v>
      </c>
      <c r="BM299">
        <f>SUMIFS('Grid GenerationQueue'!AN$5:AN$467,'Grid GenerationQueue'!$AX$5:$AX$467,$B299,'Grid GenerationQueue'!$AY$5:$AY$467,$C299,'Grid GenerationQueue'!$BH$5:$BH$467,"Executed",'Grid GenerationQueue'!$BB$5:$BB$467,"&lt;"&amp;$BE$3)</f>
        <v>0</v>
      </c>
      <c r="BN299">
        <f>SUMIFS('Grid GenerationQueue'!AO$5:AO$467,'Grid GenerationQueue'!$AX$5:$AX$467,$B299,'Grid GenerationQueue'!$AY$5:$AY$467,$C299,'Grid GenerationQueue'!$BH$5:$BH$467,"Executed",'Grid GenerationQueue'!$BB$5:$BB$467,"&lt;"&amp;$BE$3)</f>
        <v>0</v>
      </c>
      <c r="BO299">
        <f>SUMIFS('Grid GenerationQueue'!AP$5:AP$467,'Grid GenerationQueue'!$AX$5:$AX$467,$B299,'Grid GenerationQueue'!$AY$5:$AY$467,$C299,'Grid GenerationQueue'!$BH$5:$BH$467,"Executed",'Grid GenerationQueue'!$BB$5:$BB$467,"&lt;"&amp;$BE$3)</f>
        <v>0</v>
      </c>
      <c r="BQ299">
        <f>SUMIFS('Grid GenerationQueue'!AE$5:AE$467,'Grid GenerationQueue'!$AX$5:$AX$467,$B299,'Grid GenerationQueue'!$AY$5:$AY$467,$C299,'Grid GenerationQueue'!$BF$5:$BF$467,"&lt;&gt;"&amp;"",'Grid GenerationQueue'!$BB$5:$BB$467,"&lt;"&amp;$BE$3)</f>
        <v>0</v>
      </c>
      <c r="BR299">
        <f>SUMIFS('Grid GenerationQueue'!AF$5:AF$467,'Grid GenerationQueue'!$AX$5:$AX$467,$B299,'Grid GenerationQueue'!$AY$5:$AY$467,$C299,'Grid GenerationQueue'!$BF$5:$BF$467,"&lt;&gt;"&amp;"",'Grid GenerationQueue'!$BB$5:$BB$467,"&lt;"&amp;$BE$3)</f>
        <v>0</v>
      </c>
      <c r="BS299">
        <f>SUMIFS('Grid GenerationQueue'!AG$5:AG$467,'Grid GenerationQueue'!$AX$5:$AX$467,$B299,'Grid GenerationQueue'!$AY$5:$AY$467,$C299,'Grid GenerationQueue'!$BF$5:$BF$467,"&lt;&gt;"&amp;"",'Grid GenerationQueue'!$BB$5:$BB$467,"&lt;"&amp;$BE$3)</f>
        <v>0</v>
      </c>
      <c r="BT299">
        <f>SUMIFS('Grid GenerationQueue'!AH$5:AH$467,'Grid GenerationQueue'!$AX$5:$AX$467,$B299,'Grid GenerationQueue'!$AY$5:$AY$467,$C299,'Grid GenerationQueue'!$BF$5:$BF$467,"&lt;&gt;"&amp;"",'Grid GenerationQueue'!$BB$5:$BB$467,"&lt;"&amp;$BE$3)</f>
        <v>0</v>
      </c>
      <c r="BU299">
        <f>SUMIFS('Grid GenerationQueue'!AI$5:AI$467,'Grid GenerationQueue'!$AX$5:$AX$467,$B299,'Grid GenerationQueue'!$AY$5:$AY$467,$C299,'Grid GenerationQueue'!$BF$5:$BF$467,"&lt;&gt;"&amp;"",'Grid GenerationQueue'!$BB$5:$BB$467,"&lt;"&amp;$BE$3)</f>
        <v>0</v>
      </c>
      <c r="BV299">
        <f>SUMIFS('Grid GenerationQueue'!AJ$5:AJ$467,'Grid GenerationQueue'!$AX$5:$AX$467,$B299,'Grid GenerationQueue'!$AY$5:$AY$467,$C299,'Grid GenerationQueue'!$BF$5:$BF$467,"&lt;&gt;"&amp;"",'Grid GenerationQueue'!$BB$5:$BB$467,"&lt;"&amp;$BE$3)</f>
        <v>0</v>
      </c>
      <c r="BW299">
        <f>SUMIFS('Grid GenerationQueue'!AK$5:AK$467,'Grid GenerationQueue'!$AX$5:$AX$467,$B299,'Grid GenerationQueue'!$AY$5:$AY$467,$C299,'Grid GenerationQueue'!$BF$5:$BF$467,"&lt;&gt;"&amp;"",'Grid GenerationQueue'!$BB$5:$BB$467,"&lt;"&amp;$BE$3)</f>
        <v>0</v>
      </c>
      <c r="BX299">
        <f>SUMIFS('Grid GenerationQueue'!AL$5:AL$467,'Grid GenerationQueue'!$AX$5:$AX$467,$B299,'Grid GenerationQueue'!$AY$5:$AY$467,$C299,'Grid GenerationQueue'!$BF$5:$BF$467,"&lt;&gt;"&amp;"",'Grid GenerationQueue'!$BB$5:$BB$467,"&lt;"&amp;$BE$3)</f>
        <v>0</v>
      </c>
      <c r="BY299">
        <f>SUMIFS('Grid GenerationQueue'!AM$5:AM$467,'Grid GenerationQueue'!$AX$5:$AX$467,$B299,'Grid GenerationQueue'!$AY$5:$AY$467,$C299,'Grid GenerationQueue'!$BF$5:$BF$467,"&lt;&gt;"&amp;"",'Grid GenerationQueue'!$BB$5:$BB$467,"&lt;"&amp;$BE$3)</f>
        <v>0</v>
      </c>
      <c r="BZ299">
        <f>SUMIFS('Grid GenerationQueue'!AN$5:AN$467,'Grid GenerationQueue'!$AX$5:$AX$467,$B299,'Grid GenerationQueue'!$AY$5:$AY$467,$C299,'Grid GenerationQueue'!$BF$5:$BF$467,"&lt;&gt;"&amp;"",'Grid GenerationQueue'!$BB$5:$BB$467,"&lt;"&amp;$BE$3)</f>
        <v>0</v>
      </c>
      <c r="CA299">
        <f>SUMIFS('Grid GenerationQueue'!AO$5:AO$467,'Grid GenerationQueue'!$AX$5:$AX$467,$B299,'Grid GenerationQueue'!$AY$5:$AY$467,$C299,'Grid GenerationQueue'!$BF$5:$BF$467,"&lt;&gt;"&amp;"",'Grid GenerationQueue'!$BB$5:$BB$467,"&lt;"&amp;$BE$3)</f>
        <v>0</v>
      </c>
      <c r="CB299">
        <f>SUMIFS('Grid GenerationQueue'!AP$5:AP$467,'Grid GenerationQueue'!$AX$5:$AX$467,$B299,'Grid GenerationQueue'!$AY$5:$AY$467,$C299,'Grid GenerationQueue'!$BF$5:$BF$467,"&lt;&gt;"&amp;"",'Grid GenerationQueue'!$BB$5:$BB$467,"&lt;"&amp;$BE$3)</f>
        <v>0</v>
      </c>
      <c r="CD299">
        <f>SUMIFS('Grid GenerationQueue'!AE$5:AE$467,'Grid GenerationQueue'!$AX$5:$AX$467,$B299,'Grid GenerationQueue'!$AY$5:$AY$467,$C299,'Grid GenerationQueue'!$BB$5:$BB$467,"&lt;"&amp;$BE$3)</f>
        <v>0</v>
      </c>
      <c r="CE299">
        <f>SUMIFS('Grid GenerationQueue'!AF$5:AF$467,'Grid GenerationQueue'!$AX$5:$AX$467,$B299,'Grid GenerationQueue'!$AY$5:$AY$467,$C299,'Grid GenerationQueue'!$BB$5:$BB$467,"&lt;"&amp;$BE$3)</f>
        <v>0</v>
      </c>
      <c r="CF299">
        <f>SUMIFS('Grid GenerationQueue'!AG$5:AG$467,'Grid GenerationQueue'!$AX$5:$AX$467,$B299,'Grid GenerationQueue'!$AY$5:$AY$467,$C299,'Grid GenerationQueue'!$BB$5:$BB$467,"&lt;"&amp;$BE$3)</f>
        <v>0</v>
      </c>
      <c r="CG299">
        <f>SUMIFS('Grid GenerationQueue'!AH$5:AH$467,'Grid GenerationQueue'!$AX$5:$AX$467,$B299,'Grid GenerationQueue'!$AY$5:$AY$467,$C299,'Grid GenerationQueue'!$BB$5:$BB$467,"&lt;"&amp;$BE$3)</f>
        <v>0</v>
      </c>
      <c r="CH299">
        <f>SUMIFS('Grid GenerationQueue'!AI$5:AI$467,'Grid GenerationQueue'!$AX$5:$AX$467,$B299,'Grid GenerationQueue'!$AY$5:$AY$467,$C299,'Grid GenerationQueue'!$BB$5:$BB$467,"&lt;"&amp;$BE$3)</f>
        <v>0</v>
      </c>
      <c r="CI299">
        <f>SUMIFS('Grid GenerationQueue'!AJ$5:AJ$467,'Grid GenerationQueue'!$AX$5:$AX$467,$B299,'Grid GenerationQueue'!$AY$5:$AY$467,$C299,'Grid GenerationQueue'!$BB$5:$BB$467,"&lt;"&amp;$BE$3)</f>
        <v>0</v>
      </c>
      <c r="CJ299">
        <f>SUMIFS('Grid GenerationQueue'!AK$5:AK$467,'Grid GenerationQueue'!$AX$5:$AX$467,$B299,'Grid GenerationQueue'!$AY$5:$AY$467,$C299,'Grid GenerationQueue'!$BB$5:$BB$467,"&lt;"&amp;$BE$3)</f>
        <v>0</v>
      </c>
      <c r="CK299">
        <f>SUMIFS('Grid GenerationQueue'!AL$5:AL$467,'Grid GenerationQueue'!$AX$5:$AX$467,$B299,'Grid GenerationQueue'!$AY$5:$AY$467,$C299,'Grid GenerationQueue'!$BB$5:$BB$467,"&lt;"&amp;$BE$3)</f>
        <v>0</v>
      </c>
      <c r="CL299">
        <f>SUMIFS('Grid GenerationQueue'!AM$5:AM$467,'Grid GenerationQueue'!$AX$5:$AX$467,$B299,'Grid GenerationQueue'!$AY$5:$AY$467,$C299,'Grid GenerationQueue'!$BB$5:$BB$467,"&lt;"&amp;$BE$3)</f>
        <v>0</v>
      </c>
      <c r="CM299">
        <f>SUMIFS('Grid GenerationQueue'!AN$5:AN$467,'Grid GenerationQueue'!$AX$5:$AX$467,$B299,'Grid GenerationQueue'!$AY$5:$AY$467,$C299,'Grid GenerationQueue'!$BB$5:$BB$467,"&lt;"&amp;$BE$3)</f>
        <v>0</v>
      </c>
      <c r="CN299">
        <f>SUMIFS('Grid GenerationQueue'!AO$5:AO$467,'Grid GenerationQueue'!$AX$5:$AX$467,$B299,'Grid GenerationQueue'!$AY$5:$AY$467,$C299,'Grid GenerationQueue'!$BB$5:$BB$467,"&lt;"&amp;$BE$3)</f>
        <v>0</v>
      </c>
      <c r="CO299">
        <f>SUMIFS('Grid GenerationQueue'!AP$5:AP$467,'Grid GenerationQueue'!$AX$5:$AX$467,$B299,'Grid GenerationQueue'!$AY$5:$AY$467,$C299,'Grid GenerationQueue'!$BB$5:$BB$467,"&lt;"&amp;$BE$3)</f>
        <v>0</v>
      </c>
    </row>
    <row r="300" spans="1:93" x14ac:dyDescent="0.35">
      <c r="A300" t="s">
        <v>4648</v>
      </c>
      <c r="B300" t="s">
        <v>4418</v>
      </c>
      <c r="C300">
        <v>230</v>
      </c>
      <c r="D300">
        <f>SUMIFS('Grid GenerationQueue'!AE$5:AE$467,'Grid GenerationQueue'!$AX$5:$AX$467,$B300,'Grid GenerationQueue'!$AY$5:$AY$467,$C300,'Grid GenerationQueue'!$BI$5:$BI$467,"&lt;4")</f>
        <v>0</v>
      </c>
      <c r="E300">
        <f>SUMIFS('Grid GenerationQueue'!AF$5:AF$467,'Grid GenerationQueue'!$AX$5:$AX$467,$B300,'Grid GenerationQueue'!$AY$5:$AY$467,$C300,'Grid GenerationQueue'!$BI$5:$BI$467,"&lt;4")</f>
        <v>0</v>
      </c>
      <c r="F300">
        <f>SUMIFS('Grid GenerationQueue'!AG$5:AG$467,'Grid GenerationQueue'!$AX$5:$AX$467,$B300,'Grid GenerationQueue'!$AY$5:$AY$467,$C300,'Grid GenerationQueue'!$BI$5:$BI$467,"&lt;4")</f>
        <v>0</v>
      </c>
      <c r="G300">
        <f>SUMIFS('Grid GenerationQueue'!AH$5:AH$467,'Grid GenerationQueue'!$AX$5:$AX$467,$B300,'Grid GenerationQueue'!$AY$5:$AY$467,$C300,'Grid GenerationQueue'!$BI$5:$BI$467,"&lt;4")</f>
        <v>0</v>
      </c>
      <c r="H300">
        <f>SUMIFS('Grid GenerationQueue'!AI$5:AI$467,'Grid GenerationQueue'!$AX$5:$AX$467,$B300,'Grid GenerationQueue'!$AY$5:$AY$467,$C300,'Grid GenerationQueue'!$BI$5:$BI$467,"&lt;4")</f>
        <v>0</v>
      </c>
      <c r="I300">
        <f>SUMIFS('Grid GenerationQueue'!AJ$5:AJ$467,'Grid GenerationQueue'!$AX$5:$AX$467,$B300,'Grid GenerationQueue'!$AY$5:$AY$467,$C300,'Grid GenerationQueue'!$BI$5:$BI$467,"&lt;4")</f>
        <v>0</v>
      </c>
      <c r="J300">
        <f>SUMIFS('Grid GenerationQueue'!AK$5:AK$467,'Grid GenerationQueue'!$AX$5:$AX$467,$B300,'Grid GenerationQueue'!$AY$5:$AY$467,$C300,'Grid GenerationQueue'!$BI$5:$BI$467,"&lt;4")</f>
        <v>0</v>
      </c>
      <c r="K300">
        <f>SUMIFS('Grid GenerationQueue'!AL$5:AL$467,'Grid GenerationQueue'!$AX$5:$AX$467,$B300,'Grid GenerationQueue'!$AY$5:$AY$467,$C300,'Grid GenerationQueue'!$BI$5:$BI$467,"&lt;4")</f>
        <v>0</v>
      </c>
      <c r="L300">
        <f>SUMIFS('Grid GenerationQueue'!AM$5:AM$467,'Grid GenerationQueue'!$AX$5:$AX$467,$B300,'Grid GenerationQueue'!$AY$5:$AY$467,$C300,'Grid GenerationQueue'!$BI$5:$BI$467,"&lt;4")</f>
        <v>0</v>
      </c>
      <c r="M300">
        <f>SUMIFS('Grid GenerationQueue'!AN$5:AN$467,'Grid GenerationQueue'!$AX$5:$AX$467,$B300,'Grid GenerationQueue'!$AY$5:$AY$467,$C300,'Grid GenerationQueue'!$BI$5:$BI$467,"&lt;4")</f>
        <v>0</v>
      </c>
      <c r="N300">
        <f>SUMIFS('Grid GenerationQueue'!AO$5:AO$467,'Grid GenerationQueue'!$AX$5:$AX$467,$B300,'Grid GenerationQueue'!$AY$5:$AY$467,$C300,'Grid GenerationQueue'!$BI$5:$BI$467,"&lt;4")</f>
        <v>0</v>
      </c>
      <c r="O300">
        <f>SUMIFS('Grid GenerationQueue'!AP$5:AP$467,'Grid GenerationQueue'!$AX$5:$AX$467,$B300,'Grid GenerationQueue'!$AY$5:$AY$467,$C300,'Grid GenerationQueue'!$BI$5:$BI$467,"&lt;4")</f>
        <v>0</v>
      </c>
      <c r="Q300">
        <f>SUMIFS('Grid GenerationQueue'!AE$5:AE$467,'Grid GenerationQueue'!$AX$5:$AX$467,$B300,'Grid GenerationQueue'!$AY$5:$AY$467,$C300,'Grid GenerationQueue'!$BH$5:$BH$467,"Executed")</f>
        <v>0</v>
      </c>
      <c r="R300">
        <f>SUMIFS('Grid GenerationQueue'!AF$5:AF$467,'Grid GenerationQueue'!$AX$5:$AX$467,$B300,'Grid GenerationQueue'!$AY$5:$AY$467,$C300,'Grid GenerationQueue'!$BH$5:$BH$467,"Executed")</f>
        <v>0</v>
      </c>
      <c r="S300">
        <f>SUMIFS('Grid GenerationQueue'!AG$5:AG$467,'Grid GenerationQueue'!$AX$5:$AX$467,$B300,'Grid GenerationQueue'!$AY$5:$AY$467,$C300,'Grid GenerationQueue'!$BH$5:$BH$467,"Executed")</f>
        <v>0</v>
      </c>
      <c r="T300">
        <f>SUMIFS('Grid GenerationQueue'!AH$5:AH$467,'Grid GenerationQueue'!$AX$5:$AX$467,$B300,'Grid GenerationQueue'!$AY$5:$AY$467,$C300,'Grid GenerationQueue'!$BH$5:$BH$467,"Executed")</f>
        <v>0</v>
      </c>
      <c r="U300">
        <f>SUMIFS('Grid GenerationQueue'!AI$5:AI$467,'Grid GenerationQueue'!$AX$5:$AX$467,$B300,'Grid GenerationQueue'!$AY$5:$AY$467,$C300,'Grid GenerationQueue'!$BH$5:$BH$467,"Executed")</f>
        <v>0</v>
      </c>
      <c r="V300">
        <f>SUMIFS('Grid GenerationQueue'!AJ$5:AJ$467,'Grid GenerationQueue'!$AX$5:$AX$467,$B300,'Grid GenerationQueue'!$AY$5:$AY$467,$C300,'Grid GenerationQueue'!$BH$5:$BH$467,"Executed")</f>
        <v>0</v>
      </c>
      <c r="W300">
        <f>SUMIFS('Grid GenerationQueue'!AK$5:AK$467,'Grid GenerationQueue'!$AX$5:$AX$467,$B300,'Grid GenerationQueue'!$AY$5:$AY$467,$C300,'Grid GenerationQueue'!$BH$5:$BH$467,"Executed")</f>
        <v>0</v>
      </c>
      <c r="X300">
        <f>SUMIFS('Grid GenerationQueue'!AL$5:AL$467,'Grid GenerationQueue'!$AX$5:$AX$467,$B300,'Grid GenerationQueue'!$AY$5:$AY$467,$C300,'Grid GenerationQueue'!$BH$5:$BH$467,"Executed")</f>
        <v>0</v>
      </c>
      <c r="Y300">
        <f>SUMIFS('Grid GenerationQueue'!AM$5:AM$467,'Grid GenerationQueue'!$AX$5:$AX$467,$B300,'Grid GenerationQueue'!$AY$5:$AY$467,$C300,'Grid GenerationQueue'!$BH$5:$BH$467,"Executed")</f>
        <v>0</v>
      </c>
      <c r="Z300">
        <f>SUMIFS('Grid GenerationQueue'!AN$5:AN$467,'Grid GenerationQueue'!$AX$5:$AX$467,$B300,'Grid GenerationQueue'!$AY$5:$AY$467,$C300,'Grid GenerationQueue'!$BH$5:$BH$467,"Executed")</f>
        <v>0</v>
      </c>
      <c r="AA300">
        <f>SUMIFS('Grid GenerationQueue'!AO$5:AO$467,'Grid GenerationQueue'!$AX$5:$AX$467,$B300,'Grid GenerationQueue'!$AY$5:$AY$467,$C300,'Grid GenerationQueue'!$BH$5:$BH$467,"Executed")</f>
        <v>0</v>
      </c>
      <c r="AB300">
        <f>SUMIFS('Grid GenerationQueue'!AP$5:AP$467,'Grid GenerationQueue'!$AX$5:$AX$467,$B300,'Grid GenerationQueue'!$AY$5:$AY$467,$C300,'Grid GenerationQueue'!$BH$5:$BH$467,"Executed")</f>
        <v>0</v>
      </c>
      <c r="AD300">
        <f>SUMIFS('Grid GenerationQueue'!AE$5:AE$467,'Grid GenerationQueue'!$AX$5:$AX$467,$B300,'Grid GenerationQueue'!$AY$5:$AY$467,$C300,'Grid GenerationQueue'!$BF$5:$BF$467,"&lt;&gt;"&amp;"")</f>
        <v>0</v>
      </c>
      <c r="AE300">
        <f>SUMIFS('Grid GenerationQueue'!AF$5:AF$467,'Grid GenerationQueue'!$AX$5:$AX$467,$B300,'Grid GenerationQueue'!$AY$5:$AY$467,$C300,'Grid GenerationQueue'!$BF$5:$BF$467,"&lt;&gt;"&amp;"")</f>
        <v>0</v>
      </c>
      <c r="AF300">
        <f>SUMIFS('Grid GenerationQueue'!AG$5:AG$467,'Grid GenerationQueue'!$AX$5:$AX$467,$B300,'Grid GenerationQueue'!$AY$5:$AY$467,$C300,'Grid GenerationQueue'!$BF$5:$BF$467,"&lt;&gt;"&amp;"")</f>
        <v>0</v>
      </c>
      <c r="AG300">
        <f>SUMIFS('Grid GenerationQueue'!AH$5:AH$467,'Grid GenerationQueue'!$AX$5:$AX$467,$B300,'Grid GenerationQueue'!$AY$5:$AY$467,$C300,'Grid GenerationQueue'!$BF$5:$BF$467,"&lt;&gt;"&amp;"")</f>
        <v>0</v>
      </c>
      <c r="AH300">
        <f>SUMIFS('Grid GenerationQueue'!AI$5:AI$467,'Grid GenerationQueue'!$AX$5:$AX$467,$B300,'Grid GenerationQueue'!$AY$5:$AY$467,$C300,'Grid GenerationQueue'!$BF$5:$BF$467,"&lt;&gt;"&amp;"")</f>
        <v>0</v>
      </c>
      <c r="AI300">
        <f>SUMIFS('Grid GenerationQueue'!AJ$5:AJ$467,'Grid GenerationQueue'!$AX$5:$AX$467,$B300,'Grid GenerationQueue'!$AY$5:$AY$467,$C300,'Grid GenerationQueue'!$BF$5:$BF$467,"&lt;&gt;"&amp;"")</f>
        <v>0</v>
      </c>
      <c r="AJ300">
        <f>SUMIFS('Grid GenerationQueue'!AK$5:AK$467,'Grid GenerationQueue'!$AX$5:$AX$467,$B300,'Grid GenerationQueue'!$AY$5:$AY$467,$C300,'Grid GenerationQueue'!$BF$5:$BF$467,"&lt;&gt;"&amp;"")</f>
        <v>0</v>
      </c>
      <c r="AK300">
        <f>SUMIFS('Grid GenerationQueue'!AL$5:AL$467,'Grid GenerationQueue'!$AX$5:$AX$467,$B300,'Grid GenerationQueue'!$AY$5:$AY$467,$C300,'Grid GenerationQueue'!$BF$5:$BF$467,"&lt;&gt;"&amp;"")</f>
        <v>0</v>
      </c>
      <c r="AL300">
        <f>SUMIFS('Grid GenerationQueue'!AM$5:AM$467,'Grid GenerationQueue'!$AX$5:$AX$467,$B300,'Grid GenerationQueue'!$AY$5:$AY$467,$C300,'Grid GenerationQueue'!$BF$5:$BF$467,"&lt;&gt;"&amp;"")</f>
        <v>0</v>
      </c>
      <c r="AM300">
        <f>SUMIFS('Grid GenerationQueue'!AN$5:AN$467,'Grid GenerationQueue'!$AX$5:$AX$467,$B300,'Grid GenerationQueue'!$AY$5:$AY$467,$C300,'Grid GenerationQueue'!$BF$5:$BF$467,"&lt;&gt;"&amp;"")</f>
        <v>0</v>
      </c>
      <c r="AN300">
        <f>SUMIFS('Grid GenerationQueue'!AO$5:AO$467,'Grid GenerationQueue'!$AX$5:$AX$467,$B300,'Grid GenerationQueue'!$AY$5:$AY$467,$C300,'Grid GenerationQueue'!$BF$5:$BF$467,"&lt;&gt;"&amp;"")</f>
        <v>0</v>
      </c>
      <c r="AO300">
        <f>SUMIFS('Grid GenerationQueue'!AP$5:AP$467,'Grid GenerationQueue'!$AX$5:$AX$467,$B300,'Grid GenerationQueue'!$AY$5:$AY$467,$C300,'Grid GenerationQueue'!$BF$5:$BF$467,"&lt;&gt;"&amp;"")</f>
        <v>0</v>
      </c>
      <c r="AQ300">
        <f>SUMIFS('Grid GenerationQueue'!AE$5:AE$467,'Grid GenerationQueue'!$AX$5:$AX$467,$B300,'Grid GenerationQueue'!$AY$5:$AY$467,$C300)</f>
        <v>252</v>
      </c>
      <c r="AR300">
        <f>SUMIFS('Grid GenerationQueue'!AF$5:AF$467,'Grid GenerationQueue'!$AX$5:$AX$467,$B300,'Grid GenerationQueue'!$AY$5:$AY$467,$C300)</f>
        <v>0</v>
      </c>
      <c r="AS300">
        <f>SUMIFS('Grid GenerationQueue'!AG$5:AG$467,'Grid GenerationQueue'!$AX$5:$AX$467,$B300,'Grid GenerationQueue'!$AY$5:$AY$467,$C300)</f>
        <v>0</v>
      </c>
      <c r="AT300">
        <f>SUMIFS('Grid GenerationQueue'!AH$5:AH$467,'Grid GenerationQueue'!$AX$5:$AX$467,$B300,'Grid GenerationQueue'!$AY$5:$AY$467,$C300)</f>
        <v>0</v>
      </c>
      <c r="AU300">
        <f>SUMIFS('Grid GenerationQueue'!AI$5:AI$467,'Grid GenerationQueue'!$AX$5:$AX$467,$B300,'Grid GenerationQueue'!$AY$5:$AY$467,$C300)</f>
        <v>0</v>
      </c>
      <c r="AV300">
        <f>SUMIFS('Grid GenerationQueue'!AJ$5:AJ$467,'Grid GenerationQueue'!$AX$5:$AX$467,$B300,'Grid GenerationQueue'!$AY$5:$AY$467,$C300)</f>
        <v>0</v>
      </c>
      <c r="AW300">
        <f>SUMIFS('Grid GenerationQueue'!AK$5:AK$467,'Grid GenerationQueue'!$AX$5:$AX$467,$B300,'Grid GenerationQueue'!$AY$5:$AY$467,$C300)</f>
        <v>0</v>
      </c>
      <c r="AX300">
        <f>SUMIFS('Grid GenerationQueue'!AL$5:AL$467,'Grid GenerationQueue'!$AX$5:$AX$467,$B300,'Grid GenerationQueue'!$AY$5:$AY$467,$C300)</f>
        <v>0</v>
      </c>
      <c r="AY300">
        <f>SUMIFS('Grid GenerationQueue'!AM$5:AM$467,'Grid GenerationQueue'!$AX$5:$AX$467,$B300,'Grid GenerationQueue'!$AY$5:$AY$467,$C300)</f>
        <v>0</v>
      </c>
      <c r="AZ300">
        <f>SUMIFS('Grid GenerationQueue'!AN$5:AN$467,'Grid GenerationQueue'!$AX$5:$AX$467,$B300,'Grid GenerationQueue'!$AY$5:$AY$467,$C300)</f>
        <v>0</v>
      </c>
      <c r="BA300">
        <f>SUMIFS('Grid GenerationQueue'!AO$5:AO$467,'Grid GenerationQueue'!$AX$5:$AX$467,$B300,'Grid GenerationQueue'!$AY$5:$AY$467,$C300)</f>
        <v>0</v>
      </c>
      <c r="BB300">
        <f>SUMIFS('Grid GenerationQueue'!AP$5:AP$467,'Grid GenerationQueue'!$AX$5:$AX$467,$B300,'Grid GenerationQueue'!$AY$5:$AY$467,$C300)</f>
        <v>0</v>
      </c>
      <c r="BD300">
        <f>SUMIFS('Grid GenerationQueue'!AE$5:AE$467,'Grid GenerationQueue'!$AX$5:$AX$467,$B300,'Grid GenerationQueue'!$AY$5:$AY$467,$C300,'Grid GenerationQueue'!$BH$5:$BH$467,"Executed",'Grid GenerationQueue'!$BB$5:$BB$467,"&lt;"&amp;$BE$3)</f>
        <v>0</v>
      </c>
      <c r="BE300">
        <f>SUMIFS('Grid GenerationQueue'!AF$5:AF$467,'Grid GenerationQueue'!$AX$5:$AX$467,$B300,'Grid GenerationQueue'!$AY$5:$AY$467,$C300,'Grid GenerationQueue'!$BH$5:$BH$467,"Executed",'Grid GenerationQueue'!$BB$5:$BB$467,"&lt;"&amp;$BE$3)</f>
        <v>0</v>
      </c>
      <c r="BF300">
        <f>SUMIFS('Grid GenerationQueue'!AG$5:AG$467,'Grid GenerationQueue'!$AX$5:$AX$467,$B300,'Grid GenerationQueue'!$AY$5:$AY$467,$C300,'Grid GenerationQueue'!$BH$5:$BH$467,"Executed",'Grid GenerationQueue'!$BB$5:$BB$467,"&lt;"&amp;$BE$3)</f>
        <v>0</v>
      </c>
      <c r="BG300">
        <f>SUMIFS('Grid GenerationQueue'!AH$5:AH$467,'Grid GenerationQueue'!$AX$5:$AX$467,$B300,'Grid GenerationQueue'!$AY$5:$AY$467,$C300,'Grid GenerationQueue'!$BH$5:$BH$467,"Executed",'Grid GenerationQueue'!$BB$5:$BB$467,"&lt;"&amp;$BE$3)</f>
        <v>0</v>
      </c>
      <c r="BH300">
        <f>SUMIFS('Grid GenerationQueue'!AI$5:AI$467,'Grid GenerationQueue'!$AX$5:$AX$467,$B300,'Grid GenerationQueue'!$AY$5:$AY$467,$C300,'Grid GenerationQueue'!$BH$5:$BH$467,"Executed",'Grid GenerationQueue'!$BB$5:$BB$467,"&lt;"&amp;$BE$3)</f>
        <v>0</v>
      </c>
      <c r="BI300">
        <f>SUMIFS('Grid GenerationQueue'!AJ$5:AJ$467,'Grid GenerationQueue'!$AX$5:$AX$467,$B300,'Grid GenerationQueue'!$AY$5:$AY$467,$C300,'Grid GenerationQueue'!$BH$5:$BH$467,"Executed",'Grid GenerationQueue'!$BB$5:$BB$467,"&lt;"&amp;$BE$3)</f>
        <v>0</v>
      </c>
      <c r="BJ300">
        <f>SUMIFS('Grid GenerationQueue'!AK$5:AK$467,'Grid GenerationQueue'!$AX$5:$AX$467,$B300,'Grid GenerationQueue'!$AY$5:$AY$467,$C300,'Grid GenerationQueue'!$BH$5:$BH$467,"Executed",'Grid GenerationQueue'!$BB$5:$BB$467,"&lt;"&amp;$BE$3)</f>
        <v>0</v>
      </c>
      <c r="BK300">
        <f>SUMIFS('Grid GenerationQueue'!AL$5:AL$467,'Grid GenerationQueue'!$AX$5:$AX$467,$B300,'Grid GenerationQueue'!$AY$5:$AY$467,$C300,'Grid GenerationQueue'!$BH$5:$BH$467,"Executed",'Grid GenerationQueue'!$BB$5:$BB$467,"&lt;"&amp;$BE$3)</f>
        <v>0</v>
      </c>
      <c r="BL300">
        <f>SUMIFS('Grid GenerationQueue'!AM$5:AM$467,'Grid GenerationQueue'!$AX$5:$AX$467,$B300,'Grid GenerationQueue'!$AY$5:$AY$467,$C300,'Grid GenerationQueue'!$BH$5:$BH$467,"Executed",'Grid GenerationQueue'!$BB$5:$BB$467,"&lt;"&amp;$BE$3)</f>
        <v>0</v>
      </c>
      <c r="BM300">
        <f>SUMIFS('Grid GenerationQueue'!AN$5:AN$467,'Grid GenerationQueue'!$AX$5:$AX$467,$B300,'Grid GenerationQueue'!$AY$5:$AY$467,$C300,'Grid GenerationQueue'!$BH$5:$BH$467,"Executed",'Grid GenerationQueue'!$BB$5:$BB$467,"&lt;"&amp;$BE$3)</f>
        <v>0</v>
      </c>
      <c r="BN300">
        <f>SUMIFS('Grid GenerationQueue'!AO$5:AO$467,'Grid GenerationQueue'!$AX$5:$AX$467,$B300,'Grid GenerationQueue'!$AY$5:$AY$467,$C300,'Grid GenerationQueue'!$BH$5:$BH$467,"Executed",'Grid GenerationQueue'!$BB$5:$BB$467,"&lt;"&amp;$BE$3)</f>
        <v>0</v>
      </c>
      <c r="BO300">
        <f>SUMIFS('Grid GenerationQueue'!AP$5:AP$467,'Grid GenerationQueue'!$AX$5:$AX$467,$B300,'Grid GenerationQueue'!$AY$5:$AY$467,$C300,'Grid GenerationQueue'!$BH$5:$BH$467,"Executed",'Grid GenerationQueue'!$BB$5:$BB$467,"&lt;"&amp;$BE$3)</f>
        <v>0</v>
      </c>
      <c r="BQ300">
        <f>SUMIFS('Grid GenerationQueue'!AE$5:AE$467,'Grid GenerationQueue'!$AX$5:$AX$467,$B300,'Grid GenerationQueue'!$AY$5:$AY$467,$C300,'Grid GenerationQueue'!$BF$5:$BF$467,"&lt;&gt;"&amp;"",'Grid GenerationQueue'!$BB$5:$BB$467,"&lt;"&amp;$BE$3)</f>
        <v>0</v>
      </c>
      <c r="BR300">
        <f>SUMIFS('Grid GenerationQueue'!AF$5:AF$467,'Grid GenerationQueue'!$AX$5:$AX$467,$B300,'Grid GenerationQueue'!$AY$5:$AY$467,$C300,'Grid GenerationQueue'!$BF$5:$BF$467,"&lt;&gt;"&amp;"",'Grid GenerationQueue'!$BB$5:$BB$467,"&lt;"&amp;$BE$3)</f>
        <v>0</v>
      </c>
      <c r="BS300">
        <f>SUMIFS('Grid GenerationQueue'!AG$5:AG$467,'Grid GenerationQueue'!$AX$5:$AX$467,$B300,'Grid GenerationQueue'!$AY$5:$AY$467,$C300,'Grid GenerationQueue'!$BF$5:$BF$467,"&lt;&gt;"&amp;"",'Grid GenerationQueue'!$BB$5:$BB$467,"&lt;"&amp;$BE$3)</f>
        <v>0</v>
      </c>
      <c r="BT300">
        <f>SUMIFS('Grid GenerationQueue'!AH$5:AH$467,'Grid GenerationQueue'!$AX$5:$AX$467,$B300,'Grid GenerationQueue'!$AY$5:$AY$467,$C300,'Grid GenerationQueue'!$BF$5:$BF$467,"&lt;&gt;"&amp;"",'Grid GenerationQueue'!$BB$5:$BB$467,"&lt;"&amp;$BE$3)</f>
        <v>0</v>
      </c>
      <c r="BU300">
        <f>SUMIFS('Grid GenerationQueue'!AI$5:AI$467,'Grid GenerationQueue'!$AX$5:$AX$467,$B300,'Grid GenerationQueue'!$AY$5:$AY$467,$C300,'Grid GenerationQueue'!$BF$5:$BF$467,"&lt;&gt;"&amp;"",'Grid GenerationQueue'!$BB$5:$BB$467,"&lt;"&amp;$BE$3)</f>
        <v>0</v>
      </c>
      <c r="BV300">
        <f>SUMIFS('Grid GenerationQueue'!AJ$5:AJ$467,'Grid GenerationQueue'!$AX$5:$AX$467,$B300,'Grid GenerationQueue'!$AY$5:$AY$467,$C300,'Grid GenerationQueue'!$BF$5:$BF$467,"&lt;&gt;"&amp;"",'Grid GenerationQueue'!$BB$5:$BB$467,"&lt;"&amp;$BE$3)</f>
        <v>0</v>
      </c>
      <c r="BW300">
        <f>SUMIFS('Grid GenerationQueue'!AK$5:AK$467,'Grid GenerationQueue'!$AX$5:$AX$467,$B300,'Grid GenerationQueue'!$AY$5:$AY$467,$C300,'Grid GenerationQueue'!$BF$5:$BF$467,"&lt;&gt;"&amp;"",'Grid GenerationQueue'!$BB$5:$BB$467,"&lt;"&amp;$BE$3)</f>
        <v>0</v>
      </c>
      <c r="BX300">
        <f>SUMIFS('Grid GenerationQueue'!AL$5:AL$467,'Grid GenerationQueue'!$AX$5:$AX$467,$B300,'Grid GenerationQueue'!$AY$5:$AY$467,$C300,'Grid GenerationQueue'!$BF$5:$BF$467,"&lt;&gt;"&amp;"",'Grid GenerationQueue'!$BB$5:$BB$467,"&lt;"&amp;$BE$3)</f>
        <v>0</v>
      </c>
      <c r="BY300">
        <f>SUMIFS('Grid GenerationQueue'!AM$5:AM$467,'Grid GenerationQueue'!$AX$5:$AX$467,$B300,'Grid GenerationQueue'!$AY$5:$AY$467,$C300,'Grid GenerationQueue'!$BF$5:$BF$467,"&lt;&gt;"&amp;"",'Grid GenerationQueue'!$BB$5:$BB$467,"&lt;"&amp;$BE$3)</f>
        <v>0</v>
      </c>
      <c r="BZ300">
        <f>SUMIFS('Grid GenerationQueue'!AN$5:AN$467,'Grid GenerationQueue'!$AX$5:$AX$467,$B300,'Grid GenerationQueue'!$AY$5:$AY$467,$C300,'Grid GenerationQueue'!$BF$5:$BF$467,"&lt;&gt;"&amp;"",'Grid GenerationQueue'!$BB$5:$BB$467,"&lt;"&amp;$BE$3)</f>
        <v>0</v>
      </c>
      <c r="CA300">
        <f>SUMIFS('Grid GenerationQueue'!AO$5:AO$467,'Grid GenerationQueue'!$AX$5:$AX$467,$B300,'Grid GenerationQueue'!$AY$5:$AY$467,$C300,'Grid GenerationQueue'!$BF$5:$BF$467,"&lt;&gt;"&amp;"",'Grid GenerationQueue'!$BB$5:$BB$467,"&lt;"&amp;$BE$3)</f>
        <v>0</v>
      </c>
      <c r="CB300">
        <f>SUMIFS('Grid GenerationQueue'!AP$5:AP$467,'Grid GenerationQueue'!$AX$5:$AX$467,$B300,'Grid GenerationQueue'!$AY$5:$AY$467,$C300,'Grid GenerationQueue'!$BF$5:$BF$467,"&lt;&gt;"&amp;"",'Grid GenerationQueue'!$BB$5:$BB$467,"&lt;"&amp;$BE$3)</f>
        <v>0</v>
      </c>
      <c r="CD300">
        <f>SUMIFS('Grid GenerationQueue'!AE$5:AE$467,'Grid GenerationQueue'!$AX$5:$AX$467,$B300,'Grid GenerationQueue'!$AY$5:$AY$467,$C300,'Grid GenerationQueue'!$BB$5:$BB$467,"&lt;"&amp;$BE$3)</f>
        <v>252</v>
      </c>
      <c r="CE300">
        <f>SUMIFS('Grid GenerationQueue'!AF$5:AF$467,'Grid GenerationQueue'!$AX$5:$AX$467,$B300,'Grid GenerationQueue'!$AY$5:$AY$467,$C300,'Grid GenerationQueue'!$BB$5:$BB$467,"&lt;"&amp;$BE$3)</f>
        <v>0</v>
      </c>
      <c r="CF300">
        <f>SUMIFS('Grid GenerationQueue'!AG$5:AG$467,'Grid GenerationQueue'!$AX$5:$AX$467,$B300,'Grid GenerationQueue'!$AY$5:$AY$467,$C300,'Grid GenerationQueue'!$BB$5:$BB$467,"&lt;"&amp;$BE$3)</f>
        <v>0</v>
      </c>
      <c r="CG300">
        <f>SUMIFS('Grid GenerationQueue'!AH$5:AH$467,'Grid GenerationQueue'!$AX$5:$AX$467,$B300,'Grid GenerationQueue'!$AY$5:$AY$467,$C300,'Grid GenerationQueue'!$BB$5:$BB$467,"&lt;"&amp;$BE$3)</f>
        <v>0</v>
      </c>
      <c r="CH300">
        <f>SUMIFS('Grid GenerationQueue'!AI$5:AI$467,'Grid GenerationQueue'!$AX$5:$AX$467,$B300,'Grid GenerationQueue'!$AY$5:$AY$467,$C300,'Grid GenerationQueue'!$BB$5:$BB$467,"&lt;"&amp;$BE$3)</f>
        <v>0</v>
      </c>
      <c r="CI300">
        <f>SUMIFS('Grid GenerationQueue'!AJ$5:AJ$467,'Grid GenerationQueue'!$AX$5:$AX$467,$B300,'Grid GenerationQueue'!$AY$5:$AY$467,$C300,'Grid GenerationQueue'!$BB$5:$BB$467,"&lt;"&amp;$BE$3)</f>
        <v>0</v>
      </c>
      <c r="CJ300">
        <f>SUMIFS('Grid GenerationQueue'!AK$5:AK$467,'Grid GenerationQueue'!$AX$5:$AX$467,$B300,'Grid GenerationQueue'!$AY$5:$AY$467,$C300,'Grid GenerationQueue'!$BB$5:$BB$467,"&lt;"&amp;$BE$3)</f>
        <v>0</v>
      </c>
      <c r="CK300">
        <f>SUMIFS('Grid GenerationQueue'!AL$5:AL$467,'Grid GenerationQueue'!$AX$5:$AX$467,$B300,'Grid GenerationQueue'!$AY$5:$AY$467,$C300,'Grid GenerationQueue'!$BB$5:$BB$467,"&lt;"&amp;$BE$3)</f>
        <v>0</v>
      </c>
      <c r="CL300">
        <f>SUMIFS('Grid GenerationQueue'!AM$5:AM$467,'Grid GenerationQueue'!$AX$5:$AX$467,$B300,'Grid GenerationQueue'!$AY$5:$AY$467,$C300,'Grid GenerationQueue'!$BB$5:$BB$467,"&lt;"&amp;$BE$3)</f>
        <v>0</v>
      </c>
      <c r="CM300">
        <f>SUMIFS('Grid GenerationQueue'!AN$5:AN$467,'Grid GenerationQueue'!$AX$5:$AX$467,$B300,'Grid GenerationQueue'!$AY$5:$AY$467,$C300,'Grid GenerationQueue'!$BB$5:$BB$467,"&lt;"&amp;$BE$3)</f>
        <v>0</v>
      </c>
      <c r="CN300">
        <f>SUMIFS('Grid GenerationQueue'!AO$5:AO$467,'Grid GenerationQueue'!$AX$5:$AX$467,$B300,'Grid GenerationQueue'!$AY$5:$AY$467,$C300,'Grid GenerationQueue'!$BB$5:$BB$467,"&lt;"&amp;$BE$3)</f>
        <v>0</v>
      </c>
      <c r="CO300">
        <f>SUMIFS('Grid GenerationQueue'!AP$5:AP$467,'Grid GenerationQueue'!$AX$5:$AX$467,$B300,'Grid GenerationQueue'!$AY$5:$AY$467,$C300,'Grid GenerationQueue'!$BB$5:$BB$467,"&lt;"&amp;$BE$3)</f>
        <v>0</v>
      </c>
    </row>
    <row r="301" spans="1:93" x14ac:dyDescent="0.35">
      <c r="A301" t="s">
        <v>4648</v>
      </c>
      <c r="B301" t="s">
        <v>4418</v>
      </c>
      <c r="C301">
        <v>115</v>
      </c>
      <c r="D301">
        <f>SUMIFS('Grid GenerationQueue'!AE$5:AE$467,'Grid GenerationQueue'!$AX$5:$AX$467,$B301,'Grid GenerationQueue'!$AY$5:$AY$467,$C301,'Grid GenerationQueue'!$BI$5:$BI$467,"&lt;4")</f>
        <v>0</v>
      </c>
      <c r="E301">
        <f>SUMIFS('Grid GenerationQueue'!AF$5:AF$467,'Grid GenerationQueue'!$AX$5:$AX$467,$B301,'Grid GenerationQueue'!$AY$5:$AY$467,$C301,'Grid GenerationQueue'!$BI$5:$BI$467,"&lt;4")</f>
        <v>0</v>
      </c>
      <c r="F301">
        <f>SUMIFS('Grid GenerationQueue'!AG$5:AG$467,'Grid GenerationQueue'!$AX$5:$AX$467,$B301,'Grid GenerationQueue'!$AY$5:$AY$467,$C301,'Grid GenerationQueue'!$BI$5:$BI$467,"&lt;4")</f>
        <v>0</v>
      </c>
      <c r="G301">
        <f>SUMIFS('Grid GenerationQueue'!AH$5:AH$467,'Grid GenerationQueue'!$AX$5:$AX$467,$B301,'Grid GenerationQueue'!$AY$5:$AY$467,$C301,'Grid GenerationQueue'!$BI$5:$BI$467,"&lt;4")</f>
        <v>0</v>
      </c>
      <c r="H301">
        <f>SUMIFS('Grid GenerationQueue'!AI$5:AI$467,'Grid GenerationQueue'!$AX$5:$AX$467,$B301,'Grid GenerationQueue'!$AY$5:$AY$467,$C301,'Grid GenerationQueue'!$BI$5:$BI$467,"&lt;4")</f>
        <v>0</v>
      </c>
      <c r="I301">
        <f>SUMIFS('Grid GenerationQueue'!AJ$5:AJ$467,'Grid GenerationQueue'!$AX$5:$AX$467,$B301,'Grid GenerationQueue'!$AY$5:$AY$467,$C301,'Grid GenerationQueue'!$BI$5:$BI$467,"&lt;4")</f>
        <v>0</v>
      </c>
      <c r="J301">
        <f>SUMIFS('Grid GenerationQueue'!AK$5:AK$467,'Grid GenerationQueue'!$AX$5:$AX$467,$B301,'Grid GenerationQueue'!$AY$5:$AY$467,$C301,'Grid GenerationQueue'!$BI$5:$BI$467,"&lt;4")</f>
        <v>0</v>
      </c>
      <c r="K301">
        <f>SUMIFS('Grid GenerationQueue'!AL$5:AL$467,'Grid GenerationQueue'!$AX$5:$AX$467,$B301,'Grid GenerationQueue'!$AY$5:$AY$467,$C301,'Grid GenerationQueue'!$BI$5:$BI$467,"&lt;4")</f>
        <v>0</v>
      </c>
      <c r="L301">
        <f>SUMIFS('Grid GenerationQueue'!AM$5:AM$467,'Grid GenerationQueue'!$AX$5:$AX$467,$B301,'Grid GenerationQueue'!$AY$5:$AY$467,$C301,'Grid GenerationQueue'!$BI$5:$BI$467,"&lt;4")</f>
        <v>0</v>
      </c>
      <c r="M301">
        <f>SUMIFS('Grid GenerationQueue'!AN$5:AN$467,'Grid GenerationQueue'!$AX$5:$AX$467,$B301,'Grid GenerationQueue'!$AY$5:$AY$467,$C301,'Grid GenerationQueue'!$BI$5:$BI$467,"&lt;4")</f>
        <v>0</v>
      </c>
      <c r="N301">
        <f>SUMIFS('Grid GenerationQueue'!AO$5:AO$467,'Grid GenerationQueue'!$AX$5:$AX$467,$B301,'Grid GenerationQueue'!$AY$5:$AY$467,$C301,'Grid GenerationQueue'!$BI$5:$BI$467,"&lt;4")</f>
        <v>0</v>
      </c>
      <c r="O301">
        <f>SUMIFS('Grid GenerationQueue'!AP$5:AP$467,'Grid GenerationQueue'!$AX$5:$AX$467,$B301,'Grid GenerationQueue'!$AY$5:$AY$467,$C301,'Grid GenerationQueue'!$BI$5:$BI$467,"&lt;4")</f>
        <v>0</v>
      </c>
      <c r="Q301">
        <f>SUMIFS('Grid GenerationQueue'!AE$5:AE$467,'Grid GenerationQueue'!$AX$5:$AX$467,$B301,'Grid GenerationQueue'!$AY$5:$AY$467,$C301,'Grid GenerationQueue'!$BH$5:$BH$467,"Executed")</f>
        <v>0</v>
      </c>
      <c r="R301">
        <f>SUMIFS('Grid GenerationQueue'!AF$5:AF$467,'Grid GenerationQueue'!$AX$5:$AX$467,$B301,'Grid GenerationQueue'!$AY$5:$AY$467,$C301,'Grid GenerationQueue'!$BH$5:$BH$467,"Executed")</f>
        <v>0</v>
      </c>
      <c r="S301">
        <f>SUMIFS('Grid GenerationQueue'!AG$5:AG$467,'Grid GenerationQueue'!$AX$5:$AX$467,$B301,'Grid GenerationQueue'!$AY$5:$AY$467,$C301,'Grid GenerationQueue'!$BH$5:$BH$467,"Executed")</f>
        <v>0</v>
      </c>
      <c r="T301">
        <f>SUMIFS('Grid GenerationQueue'!AH$5:AH$467,'Grid GenerationQueue'!$AX$5:$AX$467,$B301,'Grid GenerationQueue'!$AY$5:$AY$467,$C301,'Grid GenerationQueue'!$BH$5:$BH$467,"Executed")</f>
        <v>0</v>
      </c>
      <c r="U301">
        <f>SUMIFS('Grid GenerationQueue'!AI$5:AI$467,'Grid GenerationQueue'!$AX$5:$AX$467,$B301,'Grid GenerationQueue'!$AY$5:$AY$467,$C301,'Grid GenerationQueue'!$BH$5:$BH$467,"Executed")</f>
        <v>0</v>
      </c>
      <c r="V301">
        <f>SUMIFS('Grid GenerationQueue'!AJ$5:AJ$467,'Grid GenerationQueue'!$AX$5:$AX$467,$B301,'Grid GenerationQueue'!$AY$5:$AY$467,$C301,'Grid GenerationQueue'!$BH$5:$BH$467,"Executed")</f>
        <v>0</v>
      </c>
      <c r="W301">
        <f>SUMIFS('Grid GenerationQueue'!AK$5:AK$467,'Grid GenerationQueue'!$AX$5:$AX$467,$B301,'Grid GenerationQueue'!$AY$5:$AY$467,$C301,'Grid GenerationQueue'!$BH$5:$BH$467,"Executed")</f>
        <v>0</v>
      </c>
      <c r="X301">
        <f>SUMIFS('Grid GenerationQueue'!AL$5:AL$467,'Grid GenerationQueue'!$AX$5:$AX$467,$B301,'Grid GenerationQueue'!$AY$5:$AY$467,$C301,'Grid GenerationQueue'!$BH$5:$BH$467,"Executed")</f>
        <v>0</v>
      </c>
      <c r="Y301">
        <f>SUMIFS('Grid GenerationQueue'!AM$5:AM$467,'Grid GenerationQueue'!$AX$5:$AX$467,$B301,'Grid GenerationQueue'!$AY$5:$AY$467,$C301,'Grid GenerationQueue'!$BH$5:$BH$467,"Executed")</f>
        <v>0</v>
      </c>
      <c r="Z301">
        <f>SUMIFS('Grid GenerationQueue'!AN$5:AN$467,'Grid GenerationQueue'!$AX$5:$AX$467,$B301,'Grid GenerationQueue'!$AY$5:$AY$467,$C301,'Grid GenerationQueue'!$BH$5:$BH$467,"Executed")</f>
        <v>0</v>
      </c>
      <c r="AA301">
        <f>SUMIFS('Grid GenerationQueue'!AO$5:AO$467,'Grid GenerationQueue'!$AX$5:$AX$467,$B301,'Grid GenerationQueue'!$AY$5:$AY$467,$C301,'Grid GenerationQueue'!$BH$5:$BH$467,"Executed")</f>
        <v>0</v>
      </c>
      <c r="AB301">
        <f>SUMIFS('Grid GenerationQueue'!AP$5:AP$467,'Grid GenerationQueue'!$AX$5:$AX$467,$B301,'Grid GenerationQueue'!$AY$5:$AY$467,$C301,'Grid GenerationQueue'!$BH$5:$BH$467,"Executed")</f>
        <v>0</v>
      </c>
      <c r="AD301">
        <f>SUMIFS('Grid GenerationQueue'!AE$5:AE$467,'Grid GenerationQueue'!$AX$5:$AX$467,$B301,'Grid GenerationQueue'!$AY$5:$AY$467,$C301,'Grid GenerationQueue'!$BF$5:$BF$467,"&lt;&gt;"&amp;"")</f>
        <v>0</v>
      </c>
      <c r="AE301">
        <f>SUMIFS('Grid GenerationQueue'!AF$5:AF$467,'Grid GenerationQueue'!$AX$5:$AX$467,$B301,'Grid GenerationQueue'!$AY$5:$AY$467,$C301,'Grid GenerationQueue'!$BF$5:$BF$467,"&lt;&gt;"&amp;"")</f>
        <v>0</v>
      </c>
      <c r="AF301">
        <f>SUMIFS('Grid GenerationQueue'!AG$5:AG$467,'Grid GenerationQueue'!$AX$5:$AX$467,$B301,'Grid GenerationQueue'!$AY$5:$AY$467,$C301,'Grid GenerationQueue'!$BF$5:$BF$467,"&lt;&gt;"&amp;"")</f>
        <v>0</v>
      </c>
      <c r="AG301">
        <f>SUMIFS('Grid GenerationQueue'!AH$5:AH$467,'Grid GenerationQueue'!$AX$5:$AX$467,$B301,'Grid GenerationQueue'!$AY$5:$AY$467,$C301,'Grid GenerationQueue'!$BF$5:$BF$467,"&lt;&gt;"&amp;"")</f>
        <v>0</v>
      </c>
      <c r="AH301">
        <f>SUMIFS('Grid GenerationQueue'!AI$5:AI$467,'Grid GenerationQueue'!$AX$5:$AX$467,$B301,'Grid GenerationQueue'!$AY$5:$AY$467,$C301,'Grid GenerationQueue'!$BF$5:$BF$467,"&lt;&gt;"&amp;"")</f>
        <v>0</v>
      </c>
      <c r="AI301">
        <f>SUMIFS('Grid GenerationQueue'!AJ$5:AJ$467,'Grid GenerationQueue'!$AX$5:$AX$467,$B301,'Grid GenerationQueue'!$AY$5:$AY$467,$C301,'Grid GenerationQueue'!$BF$5:$BF$467,"&lt;&gt;"&amp;"")</f>
        <v>0</v>
      </c>
      <c r="AJ301">
        <f>SUMIFS('Grid GenerationQueue'!AK$5:AK$467,'Grid GenerationQueue'!$AX$5:$AX$467,$B301,'Grid GenerationQueue'!$AY$5:$AY$467,$C301,'Grid GenerationQueue'!$BF$5:$BF$467,"&lt;&gt;"&amp;"")</f>
        <v>0</v>
      </c>
      <c r="AK301">
        <f>SUMIFS('Grid GenerationQueue'!AL$5:AL$467,'Grid GenerationQueue'!$AX$5:$AX$467,$B301,'Grid GenerationQueue'!$AY$5:$AY$467,$C301,'Grid GenerationQueue'!$BF$5:$BF$467,"&lt;&gt;"&amp;"")</f>
        <v>0</v>
      </c>
      <c r="AL301">
        <f>SUMIFS('Grid GenerationQueue'!AM$5:AM$467,'Grid GenerationQueue'!$AX$5:$AX$467,$B301,'Grid GenerationQueue'!$AY$5:$AY$467,$C301,'Grid GenerationQueue'!$BF$5:$BF$467,"&lt;&gt;"&amp;"")</f>
        <v>0</v>
      </c>
      <c r="AM301">
        <f>SUMIFS('Grid GenerationQueue'!AN$5:AN$467,'Grid GenerationQueue'!$AX$5:$AX$467,$B301,'Grid GenerationQueue'!$AY$5:$AY$467,$C301,'Grid GenerationQueue'!$BF$5:$BF$467,"&lt;&gt;"&amp;"")</f>
        <v>0</v>
      </c>
      <c r="AN301">
        <f>SUMIFS('Grid GenerationQueue'!AO$5:AO$467,'Grid GenerationQueue'!$AX$5:$AX$467,$B301,'Grid GenerationQueue'!$AY$5:$AY$467,$C301,'Grid GenerationQueue'!$BF$5:$BF$467,"&lt;&gt;"&amp;"")</f>
        <v>0</v>
      </c>
      <c r="AO301">
        <f>SUMIFS('Grid GenerationQueue'!AP$5:AP$467,'Grid GenerationQueue'!$AX$5:$AX$467,$B301,'Grid GenerationQueue'!$AY$5:$AY$467,$C301,'Grid GenerationQueue'!$BF$5:$BF$467,"&lt;&gt;"&amp;"")</f>
        <v>0</v>
      </c>
      <c r="AQ301">
        <f>SUMIFS('Grid GenerationQueue'!AE$5:AE$467,'Grid GenerationQueue'!$AX$5:$AX$467,$B301,'Grid GenerationQueue'!$AY$5:$AY$467,$C301)</f>
        <v>0</v>
      </c>
      <c r="AR301">
        <f>SUMIFS('Grid GenerationQueue'!AF$5:AF$467,'Grid GenerationQueue'!$AX$5:$AX$467,$B301,'Grid GenerationQueue'!$AY$5:$AY$467,$C301)</f>
        <v>0</v>
      </c>
      <c r="AS301">
        <f>SUMIFS('Grid GenerationQueue'!AG$5:AG$467,'Grid GenerationQueue'!$AX$5:$AX$467,$B301,'Grid GenerationQueue'!$AY$5:$AY$467,$C301)</f>
        <v>0</v>
      </c>
      <c r="AT301">
        <f>SUMIFS('Grid GenerationQueue'!AH$5:AH$467,'Grid GenerationQueue'!$AX$5:$AX$467,$B301,'Grid GenerationQueue'!$AY$5:$AY$467,$C301)</f>
        <v>0</v>
      </c>
      <c r="AU301">
        <f>SUMIFS('Grid GenerationQueue'!AI$5:AI$467,'Grid GenerationQueue'!$AX$5:$AX$467,$B301,'Grid GenerationQueue'!$AY$5:$AY$467,$C301)</f>
        <v>0</v>
      </c>
      <c r="AV301">
        <f>SUMIFS('Grid GenerationQueue'!AJ$5:AJ$467,'Grid GenerationQueue'!$AX$5:$AX$467,$B301,'Grid GenerationQueue'!$AY$5:$AY$467,$C301)</f>
        <v>0</v>
      </c>
      <c r="AW301">
        <f>SUMIFS('Grid GenerationQueue'!AK$5:AK$467,'Grid GenerationQueue'!$AX$5:$AX$467,$B301,'Grid GenerationQueue'!$AY$5:$AY$467,$C301)</f>
        <v>0</v>
      </c>
      <c r="AX301">
        <f>SUMIFS('Grid GenerationQueue'!AL$5:AL$467,'Grid GenerationQueue'!$AX$5:$AX$467,$B301,'Grid GenerationQueue'!$AY$5:$AY$467,$C301)</f>
        <v>0</v>
      </c>
      <c r="AY301">
        <f>SUMIFS('Grid GenerationQueue'!AM$5:AM$467,'Grid GenerationQueue'!$AX$5:$AX$467,$B301,'Grid GenerationQueue'!$AY$5:$AY$467,$C301)</f>
        <v>0</v>
      </c>
      <c r="AZ301">
        <f>SUMIFS('Grid GenerationQueue'!AN$5:AN$467,'Grid GenerationQueue'!$AX$5:$AX$467,$B301,'Grid GenerationQueue'!$AY$5:$AY$467,$C301)</f>
        <v>0</v>
      </c>
      <c r="BA301">
        <f>SUMIFS('Grid GenerationQueue'!AO$5:AO$467,'Grid GenerationQueue'!$AX$5:$AX$467,$B301,'Grid GenerationQueue'!$AY$5:$AY$467,$C301)</f>
        <v>0</v>
      </c>
      <c r="BB301">
        <f>SUMIFS('Grid GenerationQueue'!AP$5:AP$467,'Grid GenerationQueue'!$AX$5:$AX$467,$B301,'Grid GenerationQueue'!$AY$5:$AY$467,$C301)</f>
        <v>0</v>
      </c>
      <c r="BD301">
        <f>SUMIFS('Grid GenerationQueue'!AE$5:AE$467,'Grid GenerationQueue'!$AX$5:$AX$467,$B301,'Grid GenerationQueue'!$AY$5:$AY$467,$C301,'Grid GenerationQueue'!$BH$5:$BH$467,"Executed",'Grid GenerationQueue'!$BB$5:$BB$467,"&lt;"&amp;$BE$3)</f>
        <v>0</v>
      </c>
      <c r="BE301">
        <f>SUMIFS('Grid GenerationQueue'!AF$5:AF$467,'Grid GenerationQueue'!$AX$5:$AX$467,$B301,'Grid GenerationQueue'!$AY$5:$AY$467,$C301,'Grid GenerationQueue'!$BH$5:$BH$467,"Executed",'Grid GenerationQueue'!$BB$5:$BB$467,"&lt;"&amp;$BE$3)</f>
        <v>0</v>
      </c>
      <c r="BF301">
        <f>SUMIFS('Grid GenerationQueue'!AG$5:AG$467,'Grid GenerationQueue'!$AX$5:$AX$467,$B301,'Grid GenerationQueue'!$AY$5:$AY$467,$C301,'Grid GenerationQueue'!$BH$5:$BH$467,"Executed",'Grid GenerationQueue'!$BB$5:$BB$467,"&lt;"&amp;$BE$3)</f>
        <v>0</v>
      </c>
      <c r="BG301">
        <f>SUMIFS('Grid GenerationQueue'!AH$5:AH$467,'Grid GenerationQueue'!$AX$5:$AX$467,$B301,'Grid GenerationQueue'!$AY$5:$AY$467,$C301,'Grid GenerationQueue'!$BH$5:$BH$467,"Executed",'Grid GenerationQueue'!$BB$5:$BB$467,"&lt;"&amp;$BE$3)</f>
        <v>0</v>
      </c>
      <c r="BH301">
        <f>SUMIFS('Grid GenerationQueue'!AI$5:AI$467,'Grid GenerationQueue'!$AX$5:$AX$467,$B301,'Grid GenerationQueue'!$AY$5:$AY$467,$C301,'Grid GenerationQueue'!$BH$5:$BH$467,"Executed",'Grid GenerationQueue'!$BB$5:$BB$467,"&lt;"&amp;$BE$3)</f>
        <v>0</v>
      </c>
      <c r="BI301">
        <f>SUMIFS('Grid GenerationQueue'!AJ$5:AJ$467,'Grid GenerationQueue'!$AX$5:$AX$467,$B301,'Grid GenerationQueue'!$AY$5:$AY$467,$C301,'Grid GenerationQueue'!$BH$5:$BH$467,"Executed",'Grid GenerationQueue'!$BB$5:$BB$467,"&lt;"&amp;$BE$3)</f>
        <v>0</v>
      </c>
      <c r="BJ301">
        <f>SUMIFS('Grid GenerationQueue'!AK$5:AK$467,'Grid GenerationQueue'!$AX$5:$AX$467,$B301,'Grid GenerationQueue'!$AY$5:$AY$467,$C301,'Grid GenerationQueue'!$BH$5:$BH$467,"Executed",'Grid GenerationQueue'!$BB$5:$BB$467,"&lt;"&amp;$BE$3)</f>
        <v>0</v>
      </c>
      <c r="BK301">
        <f>SUMIFS('Grid GenerationQueue'!AL$5:AL$467,'Grid GenerationQueue'!$AX$5:$AX$467,$B301,'Grid GenerationQueue'!$AY$5:$AY$467,$C301,'Grid GenerationQueue'!$BH$5:$BH$467,"Executed",'Grid GenerationQueue'!$BB$5:$BB$467,"&lt;"&amp;$BE$3)</f>
        <v>0</v>
      </c>
      <c r="BL301">
        <f>SUMIFS('Grid GenerationQueue'!AM$5:AM$467,'Grid GenerationQueue'!$AX$5:$AX$467,$B301,'Grid GenerationQueue'!$AY$5:$AY$467,$C301,'Grid GenerationQueue'!$BH$5:$BH$467,"Executed",'Grid GenerationQueue'!$BB$5:$BB$467,"&lt;"&amp;$BE$3)</f>
        <v>0</v>
      </c>
      <c r="BM301">
        <f>SUMIFS('Grid GenerationQueue'!AN$5:AN$467,'Grid GenerationQueue'!$AX$5:$AX$467,$B301,'Grid GenerationQueue'!$AY$5:$AY$467,$C301,'Grid GenerationQueue'!$BH$5:$BH$467,"Executed",'Grid GenerationQueue'!$BB$5:$BB$467,"&lt;"&amp;$BE$3)</f>
        <v>0</v>
      </c>
      <c r="BN301">
        <f>SUMIFS('Grid GenerationQueue'!AO$5:AO$467,'Grid GenerationQueue'!$AX$5:$AX$467,$B301,'Grid GenerationQueue'!$AY$5:$AY$467,$C301,'Grid GenerationQueue'!$BH$5:$BH$467,"Executed",'Grid GenerationQueue'!$BB$5:$BB$467,"&lt;"&amp;$BE$3)</f>
        <v>0</v>
      </c>
      <c r="BO301">
        <f>SUMIFS('Grid GenerationQueue'!AP$5:AP$467,'Grid GenerationQueue'!$AX$5:$AX$467,$B301,'Grid GenerationQueue'!$AY$5:$AY$467,$C301,'Grid GenerationQueue'!$BH$5:$BH$467,"Executed",'Grid GenerationQueue'!$BB$5:$BB$467,"&lt;"&amp;$BE$3)</f>
        <v>0</v>
      </c>
      <c r="BQ301">
        <f>SUMIFS('Grid GenerationQueue'!AE$5:AE$467,'Grid GenerationQueue'!$AX$5:$AX$467,$B301,'Grid GenerationQueue'!$AY$5:$AY$467,$C301,'Grid GenerationQueue'!$BF$5:$BF$467,"&lt;&gt;"&amp;"",'Grid GenerationQueue'!$BB$5:$BB$467,"&lt;"&amp;$BE$3)</f>
        <v>0</v>
      </c>
      <c r="BR301">
        <f>SUMIFS('Grid GenerationQueue'!AF$5:AF$467,'Grid GenerationQueue'!$AX$5:$AX$467,$B301,'Grid GenerationQueue'!$AY$5:$AY$467,$C301,'Grid GenerationQueue'!$BF$5:$BF$467,"&lt;&gt;"&amp;"",'Grid GenerationQueue'!$BB$5:$BB$467,"&lt;"&amp;$BE$3)</f>
        <v>0</v>
      </c>
      <c r="BS301">
        <f>SUMIFS('Grid GenerationQueue'!AG$5:AG$467,'Grid GenerationQueue'!$AX$5:$AX$467,$B301,'Grid GenerationQueue'!$AY$5:$AY$467,$C301,'Grid GenerationQueue'!$BF$5:$BF$467,"&lt;&gt;"&amp;"",'Grid GenerationQueue'!$BB$5:$BB$467,"&lt;"&amp;$BE$3)</f>
        <v>0</v>
      </c>
      <c r="BT301">
        <f>SUMIFS('Grid GenerationQueue'!AH$5:AH$467,'Grid GenerationQueue'!$AX$5:$AX$467,$B301,'Grid GenerationQueue'!$AY$5:$AY$467,$C301,'Grid GenerationQueue'!$BF$5:$BF$467,"&lt;&gt;"&amp;"",'Grid GenerationQueue'!$BB$5:$BB$467,"&lt;"&amp;$BE$3)</f>
        <v>0</v>
      </c>
      <c r="BU301">
        <f>SUMIFS('Grid GenerationQueue'!AI$5:AI$467,'Grid GenerationQueue'!$AX$5:$AX$467,$B301,'Grid GenerationQueue'!$AY$5:$AY$467,$C301,'Grid GenerationQueue'!$BF$5:$BF$467,"&lt;&gt;"&amp;"",'Grid GenerationQueue'!$BB$5:$BB$467,"&lt;"&amp;$BE$3)</f>
        <v>0</v>
      </c>
      <c r="BV301">
        <f>SUMIFS('Grid GenerationQueue'!AJ$5:AJ$467,'Grid GenerationQueue'!$AX$5:$AX$467,$B301,'Grid GenerationQueue'!$AY$5:$AY$467,$C301,'Grid GenerationQueue'!$BF$5:$BF$467,"&lt;&gt;"&amp;"",'Grid GenerationQueue'!$BB$5:$BB$467,"&lt;"&amp;$BE$3)</f>
        <v>0</v>
      </c>
      <c r="BW301">
        <f>SUMIFS('Grid GenerationQueue'!AK$5:AK$467,'Grid GenerationQueue'!$AX$5:$AX$467,$B301,'Grid GenerationQueue'!$AY$5:$AY$467,$C301,'Grid GenerationQueue'!$BF$5:$BF$467,"&lt;&gt;"&amp;"",'Grid GenerationQueue'!$BB$5:$BB$467,"&lt;"&amp;$BE$3)</f>
        <v>0</v>
      </c>
      <c r="BX301">
        <f>SUMIFS('Grid GenerationQueue'!AL$5:AL$467,'Grid GenerationQueue'!$AX$5:$AX$467,$B301,'Grid GenerationQueue'!$AY$5:$AY$467,$C301,'Grid GenerationQueue'!$BF$5:$BF$467,"&lt;&gt;"&amp;"",'Grid GenerationQueue'!$BB$5:$BB$467,"&lt;"&amp;$BE$3)</f>
        <v>0</v>
      </c>
      <c r="BY301">
        <f>SUMIFS('Grid GenerationQueue'!AM$5:AM$467,'Grid GenerationQueue'!$AX$5:$AX$467,$B301,'Grid GenerationQueue'!$AY$5:$AY$467,$C301,'Grid GenerationQueue'!$BF$5:$BF$467,"&lt;&gt;"&amp;"",'Grid GenerationQueue'!$BB$5:$BB$467,"&lt;"&amp;$BE$3)</f>
        <v>0</v>
      </c>
      <c r="BZ301">
        <f>SUMIFS('Grid GenerationQueue'!AN$5:AN$467,'Grid GenerationQueue'!$AX$5:$AX$467,$B301,'Grid GenerationQueue'!$AY$5:$AY$467,$C301,'Grid GenerationQueue'!$BF$5:$BF$467,"&lt;&gt;"&amp;"",'Grid GenerationQueue'!$BB$5:$BB$467,"&lt;"&amp;$BE$3)</f>
        <v>0</v>
      </c>
      <c r="CA301">
        <f>SUMIFS('Grid GenerationQueue'!AO$5:AO$467,'Grid GenerationQueue'!$AX$5:$AX$467,$B301,'Grid GenerationQueue'!$AY$5:$AY$467,$C301,'Grid GenerationQueue'!$BF$5:$BF$467,"&lt;&gt;"&amp;"",'Grid GenerationQueue'!$BB$5:$BB$467,"&lt;"&amp;$BE$3)</f>
        <v>0</v>
      </c>
      <c r="CB301">
        <f>SUMIFS('Grid GenerationQueue'!AP$5:AP$467,'Grid GenerationQueue'!$AX$5:$AX$467,$B301,'Grid GenerationQueue'!$AY$5:$AY$467,$C301,'Grid GenerationQueue'!$BF$5:$BF$467,"&lt;&gt;"&amp;"",'Grid GenerationQueue'!$BB$5:$BB$467,"&lt;"&amp;$BE$3)</f>
        <v>0</v>
      </c>
      <c r="CD301">
        <f>SUMIFS('Grid GenerationQueue'!AE$5:AE$467,'Grid GenerationQueue'!$AX$5:$AX$467,$B301,'Grid GenerationQueue'!$AY$5:$AY$467,$C301,'Grid GenerationQueue'!$BB$5:$BB$467,"&lt;"&amp;$BE$3)</f>
        <v>0</v>
      </c>
      <c r="CE301">
        <f>SUMIFS('Grid GenerationQueue'!AF$5:AF$467,'Grid GenerationQueue'!$AX$5:$AX$467,$B301,'Grid GenerationQueue'!$AY$5:$AY$467,$C301,'Grid GenerationQueue'!$BB$5:$BB$467,"&lt;"&amp;$BE$3)</f>
        <v>0</v>
      </c>
      <c r="CF301">
        <f>SUMIFS('Grid GenerationQueue'!AG$5:AG$467,'Grid GenerationQueue'!$AX$5:$AX$467,$B301,'Grid GenerationQueue'!$AY$5:$AY$467,$C301,'Grid GenerationQueue'!$BB$5:$BB$467,"&lt;"&amp;$BE$3)</f>
        <v>0</v>
      </c>
      <c r="CG301">
        <f>SUMIFS('Grid GenerationQueue'!AH$5:AH$467,'Grid GenerationQueue'!$AX$5:$AX$467,$B301,'Grid GenerationQueue'!$AY$5:$AY$467,$C301,'Grid GenerationQueue'!$BB$5:$BB$467,"&lt;"&amp;$BE$3)</f>
        <v>0</v>
      </c>
      <c r="CH301">
        <f>SUMIFS('Grid GenerationQueue'!AI$5:AI$467,'Grid GenerationQueue'!$AX$5:$AX$467,$B301,'Grid GenerationQueue'!$AY$5:$AY$467,$C301,'Grid GenerationQueue'!$BB$5:$BB$467,"&lt;"&amp;$BE$3)</f>
        <v>0</v>
      </c>
      <c r="CI301">
        <f>SUMIFS('Grid GenerationQueue'!AJ$5:AJ$467,'Grid GenerationQueue'!$AX$5:$AX$467,$B301,'Grid GenerationQueue'!$AY$5:$AY$467,$C301,'Grid GenerationQueue'!$BB$5:$BB$467,"&lt;"&amp;$BE$3)</f>
        <v>0</v>
      </c>
      <c r="CJ301">
        <f>SUMIFS('Grid GenerationQueue'!AK$5:AK$467,'Grid GenerationQueue'!$AX$5:$AX$467,$B301,'Grid GenerationQueue'!$AY$5:$AY$467,$C301,'Grid GenerationQueue'!$BB$5:$BB$467,"&lt;"&amp;$BE$3)</f>
        <v>0</v>
      </c>
      <c r="CK301">
        <f>SUMIFS('Grid GenerationQueue'!AL$5:AL$467,'Grid GenerationQueue'!$AX$5:$AX$467,$B301,'Grid GenerationQueue'!$AY$5:$AY$467,$C301,'Grid GenerationQueue'!$BB$5:$BB$467,"&lt;"&amp;$BE$3)</f>
        <v>0</v>
      </c>
      <c r="CL301">
        <f>SUMIFS('Grid GenerationQueue'!AM$5:AM$467,'Grid GenerationQueue'!$AX$5:$AX$467,$B301,'Grid GenerationQueue'!$AY$5:$AY$467,$C301,'Grid GenerationQueue'!$BB$5:$BB$467,"&lt;"&amp;$BE$3)</f>
        <v>0</v>
      </c>
      <c r="CM301">
        <f>SUMIFS('Grid GenerationQueue'!AN$5:AN$467,'Grid GenerationQueue'!$AX$5:$AX$467,$B301,'Grid GenerationQueue'!$AY$5:$AY$467,$C301,'Grid GenerationQueue'!$BB$5:$BB$467,"&lt;"&amp;$BE$3)</f>
        <v>0</v>
      </c>
      <c r="CN301">
        <f>SUMIFS('Grid GenerationQueue'!AO$5:AO$467,'Grid GenerationQueue'!$AX$5:$AX$467,$B301,'Grid GenerationQueue'!$AY$5:$AY$467,$C301,'Grid GenerationQueue'!$BB$5:$BB$467,"&lt;"&amp;$BE$3)</f>
        <v>0</v>
      </c>
      <c r="CO301">
        <f>SUMIFS('Grid GenerationQueue'!AP$5:AP$467,'Grid GenerationQueue'!$AX$5:$AX$467,$B301,'Grid GenerationQueue'!$AY$5:$AY$467,$C301,'Grid GenerationQueue'!$BB$5:$BB$467,"&lt;"&amp;$BE$3)</f>
        <v>0</v>
      </c>
    </row>
    <row r="302" spans="1:93" x14ac:dyDescent="0.35">
      <c r="A302" t="s">
        <v>4651</v>
      </c>
      <c r="B302" t="s">
        <v>4769</v>
      </c>
      <c r="C302">
        <v>115</v>
      </c>
      <c r="D302">
        <f>SUMIFS('Grid GenerationQueue'!AE$5:AE$467,'Grid GenerationQueue'!$AX$5:$AX$467,$B302,'Grid GenerationQueue'!$AY$5:$AY$467,$C302,'Grid GenerationQueue'!$BI$5:$BI$467,"&lt;4")</f>
        <v>0</v>
      </c>
      <c r="E302">
        <f>SUMIFS('Grid GenerationQueue'!AF$5:AF$467,'Grid GenerationQueue'!$AX$5:$AX$467,$B302,'Grid GenerationQueue'!$AY$5:$AY$467,$C302,'Grid GenerationQueue'!$BI$5:$BI$467,"&lt;4")</f>
        <v>0</v>
      </c>
      <c r="F302">
        <f>SUMIFS('Grid GenerationQueue'!AG$5:AG$467,'Grid GenerationQueue'!$AX$5:$AX$467,$B302,'Grid GenerationQueue'!$AY$5:$AY$467,$C302,'Grid GenerationQueue'!$BI$5:$BI$467,"&lt;4")</f>
        <v>0</v>
      </c>
      <c r="G302">
        <f>SUMIFS('Grid GenerationQueue'!AH$5:AH$467,'Grid GenerationQueue'!$AX$5:$AX$467,$B302,'Grid GenerationQueue'!$AY$5:$AY$467,$C302,'Grid GenerationQueue'!$BI$5:$BI$467,"&lt;4")</f>
        <v>0</v>
      </c>
      <c r="H302">
        <f>SUMIFS('Grid GenerationQueue'!AI$5:AI$467,'Grid GenerationQueue'!$AX$5:$AX$467,$B302,'Grid GenerationQueue'!$AY$5:$AY$467,$C302,'Grid GenerationQueue'!$BI$5:$BI$467,"&lt;4")</f>
        <v>0</v>
      </c>
      <c r="I302">
        <f>SUMIFS('Grid GenerationQueue'!AJ$5:AJ$467,'Grid GenerationQueue'!$AX$5:$AX$467,$B302,'Grid GenerationQueue'!$AY$5:$AY$467,$C302,'Grid GenerationQueue'!$BI$5:$BI$467,"&lt;4")</f>
        <v>0</v>
      </c>
      <c r="J302">
        <f>SUMIFS('Grid GenerationQueue'!AK$5:AK$467,'Grid GenerationQueue'!$AX$5:$AX$467,$B302,'Grid GenerationQueue'!$AY$5:$AY$467,$C302,'Grid GenerationQueue'!$BI$5:$BI$467,"&lt;4")</f>
        <v>0</v>
      </c>
      <c r="K302">
        <f>SUMIFS('Grid GenerationQueue'!AL$5:AL$467,'Grid GenerationQueue'!$AX$5:$AX$467,$B302,'Grid GenerationQueue'!$AY$5:$AY$467,$C302,'Grid GenerationQueue'!$BI$5:$BI$467,"&lt;4")</f>
        <v>0</v>
      </c>
      <c r="L302">
        <f>SUMIFS('Grid GenerationQueue'!AM$5:AM$467,'Grid GenerationQueue'!$AX$5:$AX$467,$B302,'Grid GenerationQueue'!$AY$5:$AY$467,$C302,'Grid GenerationQueue'!$BI$5:$BI$467,"&lt;4")</f>
        <v>0</v>
      </c>
      <c r="M302">
        <f>SUMIFS('Grid GenerationQueue'!AN$5:AN$467,'Grid GenerationQueue'!$AX$5:$AX$467,$B302,'Grid GenerationQueue'!$AY$5:$AY$467,$C302,'Grid GenerationQueue'!$BI$5:$BI$467,"&lt;4")</f>
        <v>0</v>
      </c>
      <c r="N302">
        <f>SUMIFS('Grid GenerationQueue'!AO$5:AO$467,'Grid GenerationQueue'!$AX$5:$AX$467,$B302,'Grid GenerationQueue'!$AY$5:$AY$467,$C302,'Grid GenerationQueue'!$BI$5:$BI$467,"&lt;4")</f>
        <v>0</v>
      </c>
      <c r="O302">
        <f>SUMIFS('Grid GenerationQueue'!AP$5:AP$467,'Grid GenerationQueue'!$AX$5:$AX$467,$B302,'Grid GenerationQueue'!$AY$5:$AY$467,$C302,'Grid GenerationQueue'!$BI$5:$BI$467,"&lt;4")</f>
        <v>0</v>
      </c>
      <c r="Q302">
        <f>SUMIFS('Grid GenerationQueue'!AE$5:AE$467,'Grid GenerationQueue'!$AX$5:$AX$467,$B302,'Grid GenerationQueue'!$AY$5:$AY$467,$C302,'Grid GenerationQueue'!$BH$5:$BH$467,"Executed")</f>
        <v>0</v>
      </c>
      <c r="R302">
        <f>SUMIFS('Grid GenerationQueue'!AF$5:AF$467,'Grid GenerationQueue'!$AX$5:$AX$467,$B302,'Grid GenerationQueue'!$AY$5:$AY$467,$C302,'Grid GenerationQueue'!$BH$5:$BH$467,"Executed")</f>
        <v>0</v>
      </c>
      <c r="S302">
        <f>SUMIFS('Grid GenerationQueue'!AG$5:AG$467,'Grid GenerationQueue'!$AX$5:$AX$467,$B302,'Grid GenerationQueue'!$AY$5:$AY$467,$C302,'Grid GenerationQueue'!$BH$5:$BH$467,"Executed")</f>
        <v>0</v>
      </c>
      <c r="T302">
        <f>SUMIFS('Grid GenerationQueue'!AH$5:AH$467,'Grid GenerationQueue'!$AX$5:$AX$467,$B302,'Grid GenerationQueue'!$AY$5:$AY$467,$C302,'Grid GenerationQueue'!$BH$5:$BH$467,"Executed")</f>
        <v>0</v>
      </c>
      <c r="U302">
        <f>SUMIFS('Grid GenerationQueue'!AI$5:AI$467,'Grid GenerationQueue'!$AX$5:$AX$467,$B302,'Grid GenerationQueue'!$AY$5:$AY$467,$C302,'Grid GenerationQueue'!$BH$5:$BH$467,"Executed")</f>
        <v>0</v>
      </c>
      <c r="V302">
        <f>SUMIFS('Grid GenerationQueue'!AJ$5:AJ$467,'Grid GenerationQueue'!$AX$5:$AX$467,$B302,'Grid GenerationQueue'!$AY$5:$AY$467,$C302,'Grid GenerationQueue'!$BH$5:$BH$467,"Executed")</f>
        <v>0</v>
      </c>
      <c r="W302">
        <f>SUMIFS('Grid GenerationQueue'!AK$5:AK$467,'Grid GenerationQueue'!$AX$5:$AX$467,$B302,'Grid GenerationQueue'!$AY$5:$AY$467,$C302,'Grid GenerationQueue'!$BH$5:$BH$467,"Executed")</f>
        <v>0</v>
      </c>
      <c r="X302">
        <f>SUMIFS('Grid GenerationQueue'!AL$5:AL$467,'Grid GenerationQueue'!$AX$5:$AX$467,$B302,'Grid GenerationQueue'!$AY$5:$AY$467,$C302,'Grid GenerationQueue'!$BH$5:$BH$467,"Executed")</f>
        <v>0</v>
      </c>
      <c r="Y302">
        <f>SUMIFS('Grid GenerationQueue'!AM$5:AM$467,'Grid GenerationQueue'!$AX$5:$AX$467,$B302,'Grid GenerationQueue'!$AY$5:$AY$467,$C302,'Grid GenerationQueue'!$BH$5:$BH$467,"Executed")</f>
        <v>0</v>
      </c>
      <c r="Z302">
        <f>SUMIFS('Grid GenerationQueue'!AN$5:AN$467,'Grid GenerationQueue'!$AX$5:$AX$467,$B302,'Grid GenerationQueue'!$AY$5:$AY$467,$C302,'Grid GenerationQueue'!$BH$5:$BH$467,"Executed")</f>
        <v>0</v>
      </c>
      <c r="AA302">
        <f>SUMIFS('Grid GenerationQueue'!AO$5:AO$467,'Grid GenerationQueue'!$AX$5:$AX$467,$B302,'Grid GenerationQueue'!$AY$5:$AY$467,$C302,'Grid GenerationQueue'!$BH$5:$BH$467,"Executed")</f>
        <v>0</v>
      </c>
      <c r="AB302">
        <f>SUMIFS('Grid GenerationQueue'!AP$5:AP$467,'Grid GenerationQueue'!$AX$5:$AX$467,$B302,'Grid GenerationQueue'!$AY$5:$AY$467,$C302,'Grid GenerationQueue'!$BH$5:$BH$467,"Executed")</f>
        <v>0</v>
      </c>
      <c r="AD302">
        <f>SUMIFS('Grid GenerationQueue'!AE$5:AE$467,'Grid GenerationQueue'!$AX$5:$AX$467,$B302,'Grid GenerationQueue'!$AY$5:$AY$467,$C302,'Grid GenerationQueue'!$BF$5:$BF$467,"&lt;&gt;"&amp;"")</f>
        <v>0</v>
      </c>
      <c r="AE302">
        <f>SUMIFS('Grid GenerationQueue'!AF$5:AF$467,'Grid GenerationQueue'!$AX$5:$AX$467,$B302,'Grid GenerationQueue'!$AY$5:$AY$467,$C302,'Grid GenerationQueue'!$BF$5:$BF$467,"&lt;&gt;"&amp;"")</f>
        <v>0</v>
      </c>
      <c r="AF302">
        <f>SUMIFS('Grid GenerationQueue'!AG$5:AG$467,'Grid GenerationQueue'!$AX$5:$AX$467,$B302,'Grid GenerationQueue'!$AY$5:$AY$467,$C302,'Grid GenerationQueue'!$BF$5:$BF$467,"&lt;&gt;"&amp;"")</f>
        <v>0</v>
      </c>
      <c r="AG302">
        <f>SUMIFS('Grid GenerationQueue'!AH$5:AH$467,'Grid GenerationQueue'!$AX$5:$AX$467,$B302,'Grid GenerationQueue'!$AY$5:$AY$467,$C302,'Grid GenerationQueue'!$BF$5:$BF$467,"&lt;&gt;"&amp;"")</f>
        <v>0</v>
      </c>
      <c r="AH302">
        <f>SUMIFS('Grid GenerationQueue'!AI$5:AI$467,'Grid GenerationQueue'!$AX$5:$AX$467,$B302,'Grid GenerationQueue'!$AY$5:$AY$467,$C302,'Grid GenerationQueue'!$BF$5:$BF$467,"&lt;&gt;"&amp;"")</f>
        <v>0</v>
      </c>
      <c r="AI302">
        <f>SUMIFS('Grid GenerationQueue'!AJ$5:AJ$467,'Grid GenerationQueue'!$AX$5:$AX$467,$B302,'Grid GenerationQueue'!$AY$5:$AY$467,$C302,'Grid GenerationQueue'!$BF$5:$BF$467,"&lt;&gt;"&amp;"")</f>
        <v>0</v>
      </c>
      <c r="AJ302">
        <f>SUMIFS('Grid GenerationQueue'!AK$5:AK$467,'Grid GenerationQueue'!$AX$5:$AX$467,$B302,'Grid GenerationQueue'!$AY$5:$AY$467,$C302,'Grid GenerationQueue'!$BF$5:$BF$467,"&lt;&gt;"&amp;"")</f>
        <v>0</v>
      </c>
      <c r="AK302">
        <f>SUMIFS('Grid GenerationQueue'!AL$5:AL$467,'Grid GenerationQueue'!$AX$5:$AX$467,$B302,'Grid GenerationQueue'!$AY$5:$AY$467,$C302,'Grid GenerationQueue'!$BF$5:$BF$467,"&lt;&gt;"&amp;"")</f>
        <v>0</v>
      </c>
      <c r="AL302">
        <f>SUMIFS('Grid GenerationQueue'!AM$5:AM$467,'Grid GenerationQueue'!$AX$5:$AX$467,$B302,'Grid GenerationQueue'!$AY$5:$AY$467,$C302,'Grid GenerationQueue'!$BF$5:$BF$467,"&lt;&gt;"&amp;"")</f>
        <v>0</v>
      </c>
      <c r="AM302">
        <f>SUMIFS('Grid GenerationQueue'!AN$5:AN$467,'Grid GenerationQueue'!$AX$5:$AX$467,$B302,'Grid GenerationQueue'!$AY$5:$AY$467,$C302,'Grid GenerationQueue'!$BF$5:$BF$467,"&lt;&gt;"&amp;"")</f>
        <v>0</v>
      </c>
      <c r="AN302">
        <f>SUMIFS('Grid GenerationQueue'!AO$5:AO$467,'Grid GenerationQueue'!$AX$5:$AX$467,$B302,'Grid GenerationQueue'!$AY$5:$AY$467,$C302,'Grid GenerationQueue'!$BF$5:$BF$467,"&lt;&gt;"&amp;"")</f>
        <v>0</v>
      </c>
      <c r="AO302">
        <f>SUMIFS('Grid GenerationQueue'!AP$5:AP$467,'Grid GenerationQueue'!$AX$5:$AX$467,$B302,'Grid GenerationQueue'!$AY$5:$AY$467,$C302,'Grid GenerationQueue'!$BF$5:$BF$467,"&lt;&gt;"&amp;"")</f>
        <v>0</v>
      </c>
      <c r="AQ302">
        <f>SUMIFS('Grid GenerationQueue'!AE$5:AE$467,'Grid GenerationQueue'!$AX$5:$AX$467,$B302,'Grid GenerationQueue'!$AY$5:$AY$467,$C302)</f>
        <v>0</v>
      </c>
      <c r="AR302">
        <f>SUMIFS('Grid GenerationQueue'!AF$5:AF$467,'Grid GenerationQueue'!$AX$5:$AX$467,$B302,'Grid GenerationQueue'!$AY$5:$AY$467,$C302)</f>
        <v>0</v>
      </c>
      <c r="AS302">
        <f>SUMIFS('Grid GenerationQueue'!AG$5:AG$467,'Grid GenerationQueue'!$AX$5:$AX$467,$B302,'Grid GenerationQueue'!$AY$5:$AY$467,$C302)</f>
        <v>0</v>
      </c>
      <c r="AT302">
        <f>SUMIFS('Grid GenerationQueue'!AH$5:AH$467,'Grid GenerationQueue'!$AX$5:$AX$467,$B302,'Grid GenerationQueue'!$AY$5:$AY$467,$C302)</f>
        <v>0</v>
      </c>
      <c r="AU302">
        <f>SUMIFS('Grid GenerationQueue'!AI$5:AI$467,'Grid GenerationQueue'!$AX$5:$AX$467,$B302,'Grid GenerationQueue'!$AY$5:$AY$467,$C302)</f>
        <v>0</v>
      </c>
      <c r="AV302">
        <f>SUMIFS('Grid GenerationQueue'!AJ$5:AJ$467,'Grid GenerationQueue'!$AX$5:$AX$467,$B302,'Grid GenerationQueue'!$AY$5:$AY$467,$C302)</f>
        <v>0</v>
      </c>
      <c r="AW302">
        <f>SUMIFS('Grid GenerationQueue'!AK$5:AK$467,'Grid GenerationQueue'!$AX$5:$AX$467,$B302,'Grid GenerationQueue'!$AY$5:$AY$467,$C302)</f>
        <v>0</v>
      </c>
      <c r="AX302">
        <f>SUMIFS('Grid GenerationQueue'!AL$5:AL$467,'Grid GenerationQueue'!$AX$5:$AX$467,$B302,'Grid GenerationQueue'!$AY$5:$AY$467,$C302)</f>
        <v>0</v>
      </c>
      <c r="AY302">
        <f>SUMIFS('Grid GenerationQueue'!AM$5:AM$467,'Grid GenerationQueue'!$AX$5:$AX$467,$B302,'Grid GenerationQueue'!$AY$5:$AY$467,$C302)</f>
        <v>0</v>
      </c>
      <c r="AZ302">
        <f>SUMIFS('Grid GenerationQueue'!AN$5:AN$467,'Grid GenerationQueue'!$AX$5:$AX$467,$B302,'Grid GenerationQueue'!$AY$5:$AY$467,$C302)</f>
        <v>0</v>
      </c>
      <c r="BA302">
        <f>SUMIFS('Grid GenerationQueue'!AO$5:AO$467,'Grid GenerationQueue'!$AX$5:$AX$467,$B302,'Grid GenerationQueue'!$AY$5:$AY$467,$C302)</f>
        <v>0</v>
      </c>
      <c r="BB302">
        <f>SUMIFS('Grid GenerationQueue'!AP$5:AP$467,'Grid GenerationQueue'!$AX$5:$AX$467,$B302,'Grid GenerationQueue'!$AY$5:$AY$467,$C302)</f>
        <v>0</v>
      </c>
      <c r="BD302">
        <f>SUMIFS('Grid GenerationQueue'!AE$5:AE$467,'Grid GenerationQueue'!$AX$5:$AX$467,$B302,'Grid GenerationQueue'!$AY$5:$AY$467,$C302,'Grid GenerationQueue'!$BH$5:$BH$467,"Executed",'Grid GenerationQueue'!$BB$5:$BB$467,"&lt;"&amp;$BE$3)</f>
        <v>0</v>
      </c>
      <c r="BE302">
        <f>SUMIFS('Grid GenerationQueue'!AF$5:AF$467,'Grid GenerationQueue'!$AX$5:$AX$467,$B302,'Grid GenerationQueue'!$AY$5:$AY$467,$C302,'Grid GenerationQueue'!$BH$5:$BH$467,"Executed",'Grid GenerationQueue'!$BB$5:$BB$467,"&lt;"&amp;$BE$3)</f>
        <v>0</v>
      </c>
      <c r="BF302">
        <f>SUMIFS('Grid GenerationQueue'!AG$5:AG$467,'Grid GenerationQueue'!$AX$5:$AX$467,$B302,'Grid GenerationQueue'!$AY$5:$AY$467,$C302,'Grid GenerationQueue'!$BH$5:$BH$467,"Executed",'Grid GenerationQueue'!$BB$5:$BB$467,"&lt;"&amp;$BE$3)</f>
        <v>0</v>
      </c>
      <c r="BG302">
        <f>SUMIFS('Grid GenerationQueue'!AH$5:AH$467,'Grid GenerationQueue'!$AX$5:$AX$467,$B302,'Grid GenerationQueue'!$AY$5:$AY$467,$C302,'Grid GenerationQueue'!$BH$5:$BH$467,"Executed",'Grid GenerationQueue'!$BB$5:$BB$467,"&lt;"&amp;$BE$3)</f>
        <v>0</v>
      </c>
      <c r="BH302">
        <f>SUMIFS('Grid GenerationQueue'!AI$5:AI$467,'Grid GenerationQueue'!$AX$5:$AX$467,$B302,'Grid GenerationQueue'!$AY$5:$AY$467,$C302,'Grid GenerationQueue'!$BH$5:$BH$467,"Executed",'Grid GenerationQueue'!$BB$5:$BB$467,"&lt;"&amp;$BE$3)</f>
        <v>0</v>
      </c>
      <c r="BI302">
        <f>SUMIFS('Grid GenerationQueue'!AJ$5:AJ$467,'Grid GenerationQueue'!$AX$5:$AX$467,$B302,'Grid GenerationQueue'!$AY$5:$AY$467,$C302,'Grid GenerationQueue'!$BH$5:$BH$467,"Executed",'Grid GenerationQueue'!$BB$5:$BB$467,"&lt;"&amp;$BE$3)</f>
        <v>0</v>
      </c>
      <c r="BJ302">
        <f>SUMIFS('Grid GenerationQueue'!AK$5:AK$467,'Grid GenerationQueue'!$AX$5:$AX$467,$B302,'Grid GenerationQueue'!$AY$5:$AY$467,$C302,'Grid GenerationQueue'!$BH$5:$BH$467,"Executed",'Grid GenerationQueue'!$BB$5:$BB$467,"&lt;"&amp;$BE$3)</f>
        <v>0</v>
      </c>
      <c r="BK302">
        <f>SUMIFS('Grid GenerationQueue'!AL$5:AL$467,'Grid GenerationQueue'!$AX$5:$AX$467,$B302,'Grid GenerationQueue'!$AY$5:$AY$467,$C302,'Grid GenerationQueue'!$BH$5:$BH$467,"Executed",'Grid GenerationQueue'!$BB$5:$BB$467,"&lt;"&amp;$BE$3)</f>
        <v>0</v>
      </c>
      <c r="BL302">
        <f>SUMIFS('Grid GenerationQueue'!AM$5:AM$467,'Grid GenerationQueue'!$AX$5:$AX$467,$B302,'Grid GenerationQueue'!$AY$5:$AY$467,$C302,'Grid GenerationQueue'!$BH$5:$BH$467,"Executed",'Grid GenerationQueue'!$BB$5:$BB$467,"&lt;"&amp;$BE$3)</f>
        <v>0</v>
      </c>
      <c r="BM302">
        <f>SUMIFS('Grid GenerationQueue'!AN$5:AN$467,'Grid GenerationQueue'!$AX$5:$AX$467,$B302,'Grid GenerationQueue'!$AY$5:$AY$467,$C302,'Grid GenerationQueue'!$BH$5:$BH$467,"Executed",'Grid GenerationQueue'!$BB$5:$BB$467,"&lt;"&amp;$BE$3)</f>
        <v>0</v>
      </c>
      <c r="BN302">
        <f>SUMIFS('Grid GenerationQueue'!AO$5:AO$467,'Grid GenerationQueue'!$AX$5:$AX$467,$B302,'Grid GenerationQueue'!$AY$5:$AY$467,$C302,'Grid GenerationQueue'!$BH$5:$BH$467,"Executed",'Grid GenerationQueue'!$BB$5:$BB$467,"&lt;"&amp;$BE$3)</f>
        <v>0</v>
      </c>
      <c r="BO302">
        <f>SUMIFS('Grid GenerationQueue'!AP$5:AP$467,'Grid GenerationQueue'!$AX$5:$AX$467,$B302,'Grid GenerationQueue'!$AY$5:$AY$467,$C302,'Grid GenerationQueue'!$BH$5:$BH$467,"Executed",'Grid GenerationQueue'!$BB$5:$BB$467,"&lt;"&amp;$BE$3)</f>
        <v>0</v>
      </c>
      <c r="BQ302">
        <f>SUMIFS('Grid GenerationQueue'!AE$5:AE$467,'Grid GenerationQueue'!$AX$5:$AX$467,$B302,'Grid GenerationQueue'!$AY$5:$AY$467,$C302,'Grid GenerationQueue'!$BF$5:$BF$467,"&lt;&gt;"&amp;"",'Grid GenerationQueue'!$BB$5:$BB$467,"&lt;"&amp;$BE$3)</f>
        <v>0</v>
      </c>
      <c r="BR302">
        <f>SUMIFS('Grid GenerationQueue'!AF$5:AF$467,'Grid GenerationQueue'!$AX$5:$AX$467,$B302,'Grid GenerationQueue'!$AY$5:$AY$467,$C302,'Grid GenerationQueue'!$BF$5:$BF$467,"&lt;&gt;"&amp;"",'Grid GenerationQueue'!$BB$5:$BB$467,"&lt;"&amp;$BE$3)</f>
        <v>0</v>
      </c>
      <c r="BS302">
        <f>SUMIFS('Grid GenerationQueue'!AG$5:AG$467,'Grid GenerationQueue'!$AX$5:$AX$467,$B302,'Grid GenerationQueue'!$AY$5:$AY$467,$C302,'Grid GenerationQueue'!$BF$5:$BF$467,"&lt;&gt;"&amp;"",'Grid GenerationQueue'!$BB$5:$BB$467,"&lt;"&amp;$BE$3)</f>
        <v>0</v>
      </c>
      <c r="BT302">
        <f>SUMIFS('Grid GenerationQueue'!AH$5:AH$467,'Grid GenerationQueue'!$AX$5:$AX$467,$B302,'Grid GenerationQueue'!$AY$5:$AY$467,$C302,'Grid GenerationQueue'!$BF$5:$BF$467,"&lt;&gt;"&amp;"",'Grid GenerationQueue'!$BB$5:$BB$467,"&lt;"&amp;$BE$3)</f>
        <v>0</v>
      </c>
      <c r="BU302">
        <f>SUMIFS('Grid GenerationQueue'!AI$5:AI$467,'Grid GenerationQueue'!$AX$5:$AX$467,$B302,'Grid GenerationQueue'!$AY$5:$AY$467,$C302,'Grid GenerationQueue'!$BF$5:$BF$467,"&lt;&gt;"&amp;"",'Grid GenerationQueue'!$BB$5:$BB$467,"&lt;"&amp;$BE$3)</f>
        <v>0</v>
      </c>
      <c r="BV302">
        <f>SUMIFS('Grid GenerationQueue'!AJ$5:AJ$467,'Grid GenerationQueue'!$AX$5:$AX$467,$B302,'Grid GenerationQueue'!$AY$5:$AY$467,$C302,'Grid GenerationQueue'!$BF$5:$BF$467,"&lt;&gt;"&amp;"",'Grid GenerationQueue'!$BB$5:$BB$467,"&lt;"&amp;$BE$3)</f>
        <v>0</v>
      </c>
      <c r="BW302">
        <f>SUMIFS('Grid GenerationQueue'!AK$5:AK$467,'Grid GenerationQueue'!$AX$5:$AX$467,$B302,'Grid GenerationQueue'!$AY$5:$AY$467,$C302,'Grid GenerationQueue'!$BF$5:$BF$467,"&lt;&gt;"&amp;"",'Grid GenerationQueue'!$BB$5:$BB$467,"&lt;"&amp;$BE$3)</f>
        <v>0</v>
      </c>
      <c r="BX302">
        <f>SUMIFS('Grid GenerationQueue'!AL$5:AL$467,'Grid GenerationQueue'!$AX$5:$AX$467,$B302,'Grid GenerationQueue'!$AY$5:$AY$467,$C302,'Grid GenerationQueue'!$BF$5:$BF$467,"&lt;&gt;"&amp;"",'Grid GenerationQueue'!$BB$5:$BB$467,"&lt;"&amp;$BE$3)</f>
        <v>0</v>
      </c>
      <c r="BY302">
        <f>SUMIFS('Grid GenerationQueue'!AM$5:AM$467,'Grid GenerationQueue'!$AX$5:$AX$467,$B302,'Grid GenerationQueue'!$AY$5:$AY$467,$C302,'Grid GenerationQueue'!$BF$5:$BF$467,"&lt;&gt;"&amp;"",'Grid GenerationQueue'!$BB$5:$BB$467,"&lt;"&amp;$BE$3)</f>
        <v>0</v>
      </c>
      <c r="BZ302">
        <f>SUMIFS('Grid GenerationQueue'!AN$5:AN$467,'Grid GenerationQueue'!$AX$5:$AX$467,$B302,'Grid GenerationQueue'!$AY$5:$AY$467,$C302,'Grid GenerationQueue'!$BF$5:$BF$467,"&lt;&gt;"&amp;"",'Grid GenerationQueue'!$BB$5:$BB$467,"&lt;"&amp;$BE$3)</f>
        <v>0</v>
      </c>
      <c r="CA302">
        <f>SUMIFS('Grid GenerationQueue'!AO$5:AO$467,'Grid GenerationQueue'!$AX$5:$AX$467,$B302,'Grid GenerationQueue'!$AY$5:$AY$467,$C302,'Grid GenerationQueue'!$BF$5:$BF$467,"&lt;&gt;"&amp;"",'Grid GenerationQueue'!$BB$5:$BB$467,"&lt;"&amp;$BE$3)</f>
        <v>0</v>
      </c>
      <c r="CB302">
        <f>SUMIFS('Grid GenerationQueue'!AP$5:AP$467,'Grid GenerationQueue'!$AX$5:$AX$467,$B302,'Grid GenerationQueue'!$AY$5:$AY$467,$C302,'Grid GenerationQueue'!$BF$5:$BF$467,"&lt;&gt;"&amp;"",'Grid GenerationQueue'!$BB$5:$BB$467,"&lt;"&amp;$BE$3)</f>
        <v>0</v>
      </c>
      <c r="CD302">
        <f>SUMIFS('Grid GenerationQueue'!AE$5:AE$467,'Grid GenerationQueue'!$AX$5:$AX$467,$B302,'Grid GenerationQueue'!$AY$5:$AY$467,$C302,'Grid GenerationQueue'!$BB$5:$BB$467,"&lt;"&amp;$BE$3)</f>
        <v>0</v>
      </c>
      <c r="CE302">
        <f>SUMIFS('Grid GenerationQueue'!AF$5:AF$467,'Grid GenerationQueue'!$AX$5:$AX$467,$B302,'Grid GenerationQueue'!$AY$5:$AY$467,$C302,'Grid GenerationQueue'!$BB$5:$BB$467,"&lt;"&amp;$BE$3)</f>
        <v>0</v>
      </c>
      <c r="CF302">
        <f>SUMIFS('Grid GenerationQueue'!AG$5:AG$467,'Grid GenerationQueue'!$AX$5:$AX$467,$B302,'Grid GenerationQueue'!$AY$5:$AY$467,$C302,'Grid GenerationQueue'!$BB$5:$BB$467,"&lt;"&amp;$BE$3)</f>
        <v>0</v>
      </c>
      <c r="CG302">
        <f>SUMIFS('Grid GenerationQueue'!AH$5:AH$467,'Grid GenerationQueue'!$AX$5:$AX$467,$B302,'Grid GenerationQueue'!$AY$5:$AY$467,$C302,'Grid GenerationQueue'!$BB$5:$BB$467,"&lt;"&amp;$BE$3)</f>
        <v>0</v>
      </c>
      <c r="CH302">
        <f>SUMIFS('Grid GenerationQueue'!AI$5:AI$467,'Grid GenerationQueue'!$AX$5:$AX$467,$B302,'Grid GenerationQueue'!$AY$5:$AY$467,$C302,'Grid GenerationQueue'!$BB$5:$BB$467,"&lt;"&amp;$BE$3)</f>
        <v>0</v>
      </c>
      <c r="CI302">
        <f>SUMIFS('Grid GenerationQueue'!AJ$5:AJ$467,'Grid GenerationQueue'!$AX$5:$AX$467,$B302,'Grid GenerationQueue'!$AY$5:$AY$467,$C302,'Grid GenerationQueue'!$BB$5:$BB$467,"&lt;"&amp;$BE$3)</f>
        <v>0</v>
      </c>
      <c r="CJ302">
        <f>SUMIFS('Grid GenerationQueue'!AK$5:AK$467,'Grid GenerationQueue'!$AX$5:$AX$467,$B302,'Grid GenerationQueue'!$AY$5:$AY$467,$C302,'Grid GenerationQueue'!$BB$5:$BB$467,"&lt;"&amp;$BE$3)</f>
        <v>0</v>
      </c>
      <c r="CK302">
        <f>SUMIFS('Grid GenerationQueue'!AL$5:AL$467,'Grid GenerationQueue'!$AX$5:$AX$467,$B302,'Grid GenerationQueue'!$AY$5:$AY$467,$C302,'Grid GenerationQueue'!$BB$5:$BB$467,"&lt;"&amp;$BE$3)</f>
        <v>0</v>
      </c>
      <c r="CL302">
        <f>SUMIFS('Grid GenerationQueue'!AM$5:AM$467,'Grid GenerationQueue'!$AX$5:$AX$467,$B302,'Grid GenerationQueue'!$AY$5:$AY$467,$C302,'Grid GenerationQueue'!$BB$5:$BB$467,"&lt;"&amp;$BE$3)</f>
        <v>0</v>
      </c>
      <c r="CM302">
        <f>SUMIFS('Grid GenerationQueue'!AN$5:AN$467,'Grid GenerationQueue'!$AX$5:$AX$467,$B302,'Grid GenerationQueue'!$AY$5:$AY$467,$C302,'Grid GenerationQueue'!$BB$5:$BB$467,"&lt;"&amp;$BE$3)</f>
        <v>0</v>
      </c>
      <c r="CN302">
        <f>SUMIFS('Grid GenerationQueue'!AO$5:AO$467,'Grid GenerationQueue'!$AX$5:$AX$467,$B302,'Grid GenerationQueue'!$AY$5:$AY$467,$C302,'Grid GenerationQueue'!$BB$5:$BB$467,"&lt;"&amp;$BE$3)</f>
        <v>0</v>
      </c>
      <c r="CO302">
        <f>SUMIFS('Grid GenerationQueue'!AP$5:AP$467,'Grid GenerationQueue'!$AX$5:$AX$467,$B302,'Grid GenerationQueue'!$AY$5:$AY$467,$C302,'Grid GenerationQueue'!$BB$5:$BB$467,"&lt;"&amp;$BE$3)</f>
        <v>0</v>
      </c>
    </row>
    <row r="303" spans="1:93" x14ac:dyDescent="0.35">
      <c r="A303" t="s">
        <v>4644</v>
      </c>
      <c r="B303" t="s">
        <v>4770</v>
      </c>
      <c r="C303">
        <v>115</v>
      </c>
      <c r="D303">
        <f>SUMIFS('Grid GenerationQueue'!AE$5:AE$467,'Grid GenerationQueue'!$AX$5:$AX$467,$B303,'Grid GenerationQueue'!$AY$5:$AY$467,$C303,'Grid GenerationQueue'!$BI$5:$BI$467,"&lt;4")</f>
        <v>0</v>
      </c>
      <c r="E303">
        <f>SUMIFS('Grid GenerationQueue'!AF$5:AF$467,'Grid GenerationQueue'!$AX$5:$AX$467,$B303,'Grid GenerationQueue'!$AY$5:$AY$467,$C303,'Grid GenerationQueue'!$BI$5:$BI$467,"&lt;4")</f>
        <v>0</v>
      </c>
      <c r="F303">
        <f>SUMIFS('Grid GenerationQueue'!AG$5:AG$467,'Grid GenerationQueue'!$AX$5:$AX$467,$B303,'Grid GenerationQueue'!$AY$5:$AY$467,$C303,'Grid GenerationQueue'!$BI$5:$BI$467,"&lt;4")</f>
        <v>0</v>
      </c>
      <c r="G303">
        <f>SUMIFS('Grid GenerationQueue'!AH$5:AH$467,'Grid GenerationQueue'!$AX$5:$AX$467,$B303,'Grid GenerationQueue'!$AY$5:$AY$467,$C303,'Grid GenerationQueue'!$BI$5:$BI$467,"&lt;4")</f>
        <v>0</v>
      </c>
      <c r="H303">
        <f>SUMIFS('Grid GenerationQueue'!AI$5:AI$467,'Grid GenerationQueue'!$AX$5:$AX$467,$B303,'Grid GenerationQueue'!$AY$5:$AY$467,$C303,'Grid GenerationQueue'!$BI$5:$BI$467,"&lt;4")</f>
        <v>0</v>
      </c>
      <c r="I303">
        <f>SUMIFS('Grid GenerationQueue'!AJ$5:AJ$467,'Grid GenerationQueue'!$AX$5:$AX$467,$B303,'Grid GenerationQueue'!$AY$5:$AY$467,$C303,'Grid GenerationQueue'!$BI$5:$BI$467,"&lt;4")</f>
        <v>0</v>
      </c>
      <c r="J303">
        <f>SUMIFS('Grid GenerationQueue'!AK$5:AK$467,'Grid GenerationQueue'!$AX$5:$AX$467,$B303,'Grid GenerationQueue'!$AY$5:$AY$467,$C303,'Grid GenerationQueue'!$BI$5:$BI$467,"&lt;4")</f>
        <v>0</v>
      </c>
      <c r="K303">
        <f>SUMIFS('Grid GenerationQueue'!AL$5:AL$467,'Grid GenerationQueue'!$AX$5:$AX$467,$B303,'Grid GenerationQueue'!$AY$5:$AY$467,$C303,'Grid GenerationQueue'!$BI$5:$BI$467,"&lt;4")</f>
        <v>0</v>
      </c>
      <c r="L303">
        <f>SUMIFS('Grid GenerationQueue'!AM$5:AM$467,'Grid GenerationQueue'!$AX$5:$AX$467,$B303,'Grid GenerationQueue'!$AY$5:$AY$467,$C303,'Grid GenerationQueue'!$BI$5:$BI$467,"&lt;4")</f>
        <v>0</v>
      </c>
      <c r="M303">
        <f>SUMIFS('Grid GenerationQueue'!AN$5:AN$467,'Grid GenerationQueue'!$AX$5:$AX$467,$B303,'Grid GenerationQueue'!$AY$5:$AY$467,$C303,'Grid GenerationQueue'!$BI$5:$BI$467,"&lt;4")</f>
        <v>0</v>
      </c>
      <c r="N303">
        <f>SUMIFS('Grid GenerationQueue'!AO$5:AO$467,'Grid GenerationQueue'!$AX$5:$AX$467,$B303,'Grid GenerationQueue'!$AY$5:$AY$467,$C303,'Grid GenerationQueue'!$BI$5:$BI$467,"&lt;4")</f>
        <v>0</v>
      </c>
      <c r="O303">
        <f>SUMIFS('Grid GenerationQueue'!AP$5:AP$467,'Grid GenerationQueue'!$AX$5:$AX$467,$B303,'Grid GenerationQueue'!$AY$5:$AY$467,$C303,'Grid GenerationQueue'!$BI$5:$BI$467,"&lt;4")</f>
        <v>0</v>
      </c>
      <c r="Q303">
        <f>SUMIFS('Grid GenerationQueue'!AE$5:AE$467,'Grid GenerationQueue'!$AX$5:$AX$467,$B303,'Grid GenerationQueue'!$AY$5:$AY$467,$C303,'Grid GenerationQueue'!$BH$5:$BH$467,"Executed")</f>
        <v>0</v>
      </c>
      <c r="R303">
        <f>SUMIFS('Grid GenerationQueue'!AF$5:AF$467,'Grid GenerationQueue'!$AX$5:$AX$467,$B303,'Grid GenerationQueue'!$AY$5:$AY$467,$C303,'Grid GenerationQueue'!$BH$5:$BH$467,"Executed")</f>
        <v>0</v>
      </c>
      <c r="S303">
        <f>SUMIFS('Grid GenerationQueue'!AG$5:AG$467,'Grid GenerationQueue'!$AX$5:$AX$467,$B303,'Grid GenerationQueue'!$AY$5:$AY$467,$C303,'Grid GenerationQueue'!$BH$5:$BH$467,"Executed")</f>
        <v>0</v>
      </c>
      <c r="T303">
        <f>SUMIFS('Grid GenerationQueue'!AH$5:AH$467,'Grid GenerationQueue'!$AX$5:$AX$467,$B303,'Grid GenerationQueue'!$AY$5:$AY$467,$C303,'Grid GenerationQueue'!$BH$5:$BH$467,"Executed")</f>
        <v>0</v>
      </c>
      <c r="U303">
        <f>SUMIFS('Grid GenerationQueue'!AI$5:AI$467,'Grid GenerationQueue'!$AX$5:$AX$467,$B303,'Grid GenerationQueue'!$AY$5:$AY$467,$C303,'Grid GenerationQueue'!$BH$5:$BH$467,"Executed")</f>
        <v>0</v>
      </c>
      <c r="V303">
        <f>SUMIFS('Grid GenerationQueue'!AJ$5:AJ$467,'Grid GenerationQueue'!$AX$5:$AX$467,$B303,'Grid GenerationQueue'!$AY$5:$AY$467,$C303,'Grid GenerationQueue'!$BH$5:$BH$467,"Executed")</f>
        <v>0</v>
      </c>
      <c r="W303">
        <f>SUMIFS('Grid GenerationQueue'!AK$5:AK$467,'Grid GenerationQueue'!$AX$5:$AX$467,$B303,'Grid GenerationQueue'!$AY$5:$AY$467,$C303,'Grid GenerationQueue'!$BH$5:$BH$467,"Executed")</f>
        <v>0</v>
      </c>
      <c r="X303">
        <f>SUMIFS('Grid GenerationQueue'!AL$5:AL$467,'Grid GenerationQueue'!$AX$5:$AX$467,$B303,'Grid GenerationQueue'!$AY$5:$AY$467,$C303,'Grid GenerationQueue'!$BH$5:$BH$467,"Executed")</f>
        <v>0</v>
      </c>
      <c r="Y303">
        <f>SUMIFS('Grid GenerationQueue'!AM$5:AM$467,'Grid GenerationQueue'!$AX$5:$AX$467,$B303,'Grid GenerationQueue'!$AY$5:$AY$467,$C303,'Grid GenerationQueue'!$BH$5:$BH$467,"Executed")</f>
        <v>0</v>
      </c>
      <c r="Z303">
        <f>SUMIFS('Grid GenerationQueue'!AN$5:AN$467,'Grid GenerationQueue'!$AX$5:$AX$467,$B303,'Grid GenerationQueue'!$AY$5:$AY$467,$C303,'Grid GenerationQueue'!$BH$5:$BH$467,"Executed")</f>
        <v>0</v>
      </c>
      <c r="AA303">
        <f>SUMIFS('Grid GenerationQueue'!AO$5:AO$467,'Grid GenerationQueue'!$AX$5:$AX$467,$B303,'Grid GenerationQueue'!$AY$5:$AY$467,$C303,'Grid GenerationQueue'!$BH$5:$BH$467,"Executed")</f>
        <v>0</v>
      </c>
      <c r="AB303">
        <f>SUMIFS('Grid GenerationQueue'!AP$5:AP$467,'Grid GenerationQueue'!$AX$5:$AX$467,$B303,'Grid GenerationQueue'!$AY$5:$AY$467,$C303,'Grid GenerationQueue'!$BH$5:$BH$467,"Executed")</f>
        <v>0</v>
      </c>
      <c r="AD303">
        <f>SUMIFS('Grid GenerationQueue'!AE$5:AE$467,'Grid GenerationQueue'!$AX$5:$AX$467,$B303,'Grid GenerationQueue'!$AY$5:$AY$467,$C303,'Grid GenerationQueue'!$BF$5:$BF$467,"&lt;&gt;"&amp;"")</f>
        <v>0</v>
      </c>
      <c r="AE303">
        <f>SUMIFS('Grid GenerationQueue'!AF$5:AF$467,'Grid GenerationQueue'!$AX$5:$AX$467,$B303,'Grid GenerationQueue'!$AY$5:$AY$467,$C303,'Grid GenerationQueue'!$BF$5:$BF$467,"&lt;&gt;"&amp;"")</f>
        <v>0</v>
      </c>
      <c r="AF303">
        <f>SUMIFS('Grid GenerationQueue'!AG$5:AG$467,'Grid GenerationQueue'!$AX$5:$AX$467,$B303,'Grid GenerationQueue'!$AY$5:$AY$467,$C303,'Grid GenerationQueue'!$BF$5:$BF$467,"&lt;&gt;"&amp;"")</f>
        <v>0</v>
      </c>
      <c r="AG303">
        <f>SUMIFS('Grid GenerationQueue'!AH$5:AH$467,'Grid GenerationQueue'!$AX$5:$AX$467,$B303,'Grid GenerationQueue'!$AY$5:$AY$467,$C303,'Grid GenerationQueue'!$BF$5:$BF$467,"&lt;&gt;"&amp;"")</f>
        <v>0</v>
      </c>
      <c r="AH303">
        <f>SUMIFS('Grid GenerationQueue'!AI$5:AI$467,'Grid GenerationQueue'!$AX$5:$AX$467,$B303,'Grid GenerationQueue'!$AY$5:$AY$467,$C303,'Grid GenerationQueue'!$BF$5:$BF$467,"&lt;&gt;"&amp;"")</f>
        <v>0</v>
      </c>
      <c r="AI303">
        <f>SUMIFS('Grid GenerationQueue'!AJ$5:AJ$467,'Grid GenerationQueue'!$AX$5:$AX$467,$B303,'Grid GenerationQueue'!$AY$5:$AY$467,$C303,'Grid GenerationQueue'!$BF$5:$BF$467,"&lt;&gt;"&amp;"")</f>
        <v>0</v>
      </c>
      <c r="AJ303">
        <f>SUMIFS('Grid GenerationQueue'!AK$5:AK$467,'Grid GenerationQueue'!$AX$5:$AX$467,$B303,'Grid GenerationQueue'!$AY$5:$AY$467,$C303,'Grid GenerationQueue'!$BF$5:$BF$467,"&lt;&gt;"&amp;"")</f>
        <v>0</v>
      </c>
      <c r="AK303">
        <f>SUMIFS('Grid GenerationQueue'!AL$5:AL$467,'Grid GenerationQueue'!$AX$5:$AX$467,$B303,'Grid GenerationQueue'!$AY$5:$AY$467,$C303,'Grid GenerationQueue'!$BF$5:$BF$467,"&lt;&gt;"&amp;"")</f>
        <v>0</v>
      </c>
      <c r="AL303">
        <f>SUMIFS('Grid GenerationQueue'!AM$5:AM$467,'Grid GenerationQueue'!$AX$5:$AX$467,$B303,'Grid GenerationQueue'!$AY$5:$AY$467,$C303,'Grid GenerationQueue'!$BF$5:$BF$467,"&lt;&gt;"&amp;"")</f>
        <v>0</v>
      </c>
      <c r="AM303">
        <f>SUMIFS('Grid GenerationQueue'!AN$5:AN$467,'Grid GenerationQueue'!$AX$5:$AX$467,$B303,'Grid GenerationQueue'!$AY$5:$AY$467,$C303,'Grid GenerationQueue'!$BF$5:$BF$467,"&lt;&gt;"&amp;"")</f>
        <v>0</v>
      </c>
      <c r="AN303">
        <f>SUMIFS('Grid GenerationQueue'!AO$5:AO$467,'Grid GenerationQueue'!$AX$5:$AX$467,$B303,'Grid GenerationQueue'!$AY$5:$AY$467,$C303,'Grid GenerationQueue'!$BF$5:$BF$467,"&lt;&gt;"&amp;"")</f>
        <v>0</v>
      </c>
      <c r="AO303">
        <f>SUMIFS('Grid GenerationQueue'!AP$5:AP$467,'Grid GenerationQueue'!$AX$5:$AX$467,$B303,'Grid GenerationQueue'!$AY$5:$AY$467,$C303,'Grid GenerationQueue'!$BF$5:$BF$467,"&lt;&gt;"&amp;"")</f>
        <v>0</v>
      </c>
      <c r="AQ303">
        <f>SUMIFS('Grid GenerationQueue'!AE$5:AE$467,'Grid GenerationQueue'!$AX$5:$AX$467,$B303,'Grid GenerationQueue'!$AY$5:$AY$467,$C303)</f>
        <v>0</v>
      </c>
      <c r="AR303">
        <f>SUMIFS('Grid GenerationQueue'!AF$5:AF$467,'Grid GenerationQueue'!$AX$5:$AX$467,$B303,'Grid GenerationQueue'!$AY$5:$AY$467,$C303)</f>
        <v>0</v>
      </c>
      <c r="AS303">
        <f>SUMIFS('Grid GenerationQueue'!AG$5:AG$467,'Grid GenerationQueue'!$AX$5:$AX$467,$B303,'Grid GenerationQueue'!$AY$5:$AY$467,$C303)</f>
        <v>0</v>
      </c>
      <c r="AT303">
        <f>SUMIFS('Grid GenerationQueue'!AH$5:AH$467,'Grid GenerationQueue'!$AX$5:$AX$467,$B303,'Grid GenerationQueue'!$AY$5:$AY$467,$C303)</f>
        <v>0</v>
      </c>
      <c r="AU303">
        <f>SUMIFS('Grid GenerationQueue'!AI$5:AI$467,'Grid GenerationQueue'!$AX$5:$AX$467,$B303,'Grid GenerationQueue'!$AY$5:$AY$467,$C303)</f>
        <v>0</v>
      </c>
      <c r="AV303">
        <f>SUMIFS('Grid GenerationQueue'!AJ$5:AJ$467,'Grid GenerationQueue'!$AX$5:$AX$467,$B303,'Grid GenerationQueue'!$AY$5:$AY$467,$C303)</f>
        <v>0</v>
      </c>
      <c r="AW303">
        <f>SUMIFS('Grid GenerationQueue'!AK$5:AK$467,'Grid GenerationQueue'!$AX$5:$AX$467,$B303,'Grid GenerationQueue'!$AY$5:$AY$467,$C303)</f>
        <v>0</v>
      </c>
      <c r="AX303">
        <f>SUMIFS('Grid GenerationQueue'!AL$5:AL$467,'Grid GenerationQueue'!$AX$5:$AX$467,$B303,'Grid GenerationQueue'!$AY$5:$AY$467,$C303)</f>
        <v>0</v>
      </c>
      <c r="AY303">
        <f>SUMIFS('Grid GenerationQueue'!AM$5:AM$467,'Grid GenerationQueue'!$AX$5:$AX$467,$B303,'Grid GenerationQueue'!$AY$5:$AY$467,$C303)</f>
        <v>0</v>
      </c>
      <c r="AZ303">
        <f>SUMIFS('Grid GenerationQueue'!AN$5:AN$467,'Grid GenerationQueue'!$AX$5:$AX$467,$B303,'Grid GenerationQueue'!$AY$5:$AY$467,$C303)</f>
        <v>0</v>
      </c>
      <c r="BA303">
        <f>SUMIFS('Grid GenerationQueue'!AO$5:AO$467,'Grid GenerationQueue'!$AX$5:$AX$467,$B303,'Grid GenerationQueue'!$AY$5:$AY$467,$C303)</f>
        <v>0</v>
      </c>
      <c r="BB303">
        <f>SUMIFS('Grid GenerationQueue'!AP$5:AP$467,'Grid GenerationQueue'!$AX$5:$AX$467,$B303,'Grid GenerationQueue'!$AY$5:$AY$467,$C303)</f>
        <v>0</v>
      </c>
      <c r="BD303">
        <f>SUMIFS('Grid GenerationQueue'!AE$5:AE$467,'Grid GenerationQueue'!$AX$5:$AX$467,$B303,'Grid GenerationQueue'!$AY$5:$AY$467,$C303,'Grid GenerationQueue'!$BH$5:$BH$467,"Executed",'Grid GenerationQueue'!$BB$5:$BB$467,"&lt;"&amp;$BE$3)</f>
        <v>0</v>
      </c>
      <c r="BE303">
        <f>SUMIFS('Grid GenerationQueue'!AF$5:AF$467,'Grid GenerationQueue'!$AX$5:$AX$467,$B303,'Grid GenerationQueue'!$AY$5:$AY$467,$C303,'Grid GenerationQueue'!$BH$5:$BH$467,"Executed",'Grid GenerationQueue'!$BB$5:$BB$467,"&lt;"&amp;$BE$3)</f>
        <v>0</v>
      </c>
      <c r="BF303">
        <f>SUMIFS('Grid GenerationQueue'!AG$5:AG$467,'Grid GenerationQueue'!$AX$5:$AX$467,$B303,'Grid GenerationQueue'!$AY$5:$AY$467,$C303,'Grid GenerationQueue'!$BH$5:$BH$467,"Executed",'Grid GenerationQueue'!$BB$5:$BB$467,"&lt;"&amp;$BE$3)</f>
        <v>0</v>
      </c>
      <c r="BG303">
        <f>SUMIFS('Grid GenerationQueue'!AH$5:AH$467,'Grid GenerationQueue'!$AX$5:$AX$467,$B303,'Grid GenerationQueue'!$AY$5:$AY$467,$C303,'Grid GenerationQueue'!$BH$5:$BH$467,"Executed",'Grid GenerationQueue'!$BB$5:$BB$467,"&lt;"&amp;$BE$3)</f>
        <v>0</v>
      </c>
      <c r="BH303">
        <f>SUMIFS('Grid GenerationQueue'!AI$5:AI$467,'Grid GenerationQueue'!$AX$5:$AX$467,$B303,'Grid GenerationQueue'!$AY$5:$AY$467,$C303,'Grid GenerationQueue'!$BH$5:$BH$467,"Executed",'Grid GenerationQueue'!$BB$5:$BB$467,"&lt;"&amp;$BE$3)</f>
        <v>0</v>
      </c>
      <c r="BI303">
        <f>SUMIFS('Grid GenerationQueue'!AJ$5:AJ$467,'Grid GenerationQueue'!$AX$5:$AX$467,$B303,'Grid GenerationQueue'!$AY$5:$AY$467,$C303,'Grid GenerationQueue'!$BH$5:$BH$467,"Executed",'Grid GenerationQueue'!$BB$5:$BB$467,"&lt;"&amp;$BE$3)</f>
        <v>0</v>
      </c>
      <c r="BJ303">
        <f>SUMIFS('Grid GenerationQueue'!AK$5:AK$467,'Grid GenerationQueue'!$AX$5:$AX$467,$B303,'Grid GenerationQueue'!$AY$5:$AY$467,$C303,'Grid GenerationQueue'!$BH$5:$BH$467,"Executed",'Grid GenerationQueue'!$BB$5:$BB$467,"&lt;"&amp;$BE$3)</f>
        <v>0</v>
      </c>
      <c r="BK303">
        <f>SUMIFS('Grid GenerationQueue'!AL$5:AL$467,'Grid GenerationQueue'!$AX$5:$AX$467,$B303,'Grid GenerationQueue'!$AY$5:$AY$467,$C303,'Grid GenerationQueue'!$BH$5:$BH$467,"Executed",'Grid GenerationQueue'!$BB$5:$BB$467,"&lt;"&amp;$BE$3)</f>
        <v>0</v>
      </c>
      <c r="BL303">
        <f>SUMIFS('Grid GenerationQueue'!AM$5:AM$467,'Grid GenerationQueue'!$AX$5:$AX$467,$B303,'Grid GenerationQueue'!$AY$5:$AY$467,$C303,'Grid GenerationQueue'!$BH$5:$BH$467,"Executed",'Grid GenerationQueue'!$BB$5:$BB$467,"&lt;"&amp;$BE$3)</f>
        <v>0</v>
      </c>
      <c r="BM303">
        <f>SUMIFS('Grid GenerationQueue'!AN$5:AN$467,'Grid GenerationQueue'!$AX$5:$AX$467,$B303,'Grid GenerationQueue'!$AY$5:$AY$467,$C303,'Grid GenerationQueue'!$BH$5:$BH$467,"Executed",'Grid GenerationQueue'!$BB$5:$BB$467,"&lt;"&amp;$BE$3)</f>
        <v>0</v>
      </c>
      <c r="BN303">
        <f>SUMIFS('Grid GenerationQueue'!AO$5:AO$467,'Grid GenerationQueue'!$AX$5:$AX$467,$B303,'Grid GenerationQueue'!$AY$5:$AY$467,$C303,'Grid GenerationQueue'!$BH$5:$BH$467,"Executed",'Grid GenerationQueue'!$BB$5:$BB$467,"&lt;"&amp;$BE$3)</f>
        <v>0</v>
      </c>
      <c r="BO303">
        <f>SUMIFS('Grid GenerationQueue'!AP$5:AP$467,'Grid GenerationQueue'!$AX$5:$AX$467,$B303,'Grid GenerationQueue'!$AY$5:$AY$467,$C303,'Grid GenerationQueue'!$BH$5:$BH$467,"Executed",'Grid GenerationQueue'!$BB$5:$BB$467,"&lt;"&amp;$BE$3)</f>
        <v>0</v>
      </c>
      <c r="BQ303">
        <f>SUMIFS('Grid GenerationQueue'!AE$5:AE$467,'Grid GenerationQueue'!$AX$5:$AX$467,$B303,'Grid GenerationQueue'!$AY$5:$AY$467,$C303,'Grid GenerationQueue'!$BF$5:$BF$467,"&lt;&gt;"&amp;"",'Grid GenerationQueue'!$BB$5:$BB$467,"&lt;"&amp;$BE$3)</f>
        <v>0</v>
      </c>
      <c r="BR303">
        <f>SUMIFS('Grid GenerationQueue'!AF$5:AF$467,'Grid GenerationQueue'!$AX$5:$AX$467,$B303,'Grid GenerationQueue'!$AY$5:$AY$467,$C303,'Grid GenerationQueue'!$BF$5:$BF$467,"&lt;&gt;"&amp;"",'Grid GenerationQueue'!$BB$5:$BB$467,"&lt;"&amp;$BE$3)</f>
        <v>0</v>
      </c>
      <c r="BS303">
        <f>SUMIFS('Grid GenerationQueue'!AG$5:AG$467,'Grid GenerationQueue'!$AX$5:$AX$467,$B303,'Grid GenerationQueue'!$AY$5:$AY$467,$C303,'Grid GenerationQueue'!$BF$5:$BF$467,"&lt;&gt;"&amp;"",'Grid GenerationQueue'!$BB$5:$BB$467,"&lt;"&amp;$BE$3)</f>
        <v>0</v>
      </c>
      <c r="BT303">
        <f>SUMIFS('Grid GenerationQueue'!AH$5:AH$467,'Grid GenerationQueue'!$AX$5:$AX$467,$B303,'Grid GenerationQueue'!$AY$5:$AY$467,$C303,'Grid GenerationQueue'!$BF$5:$BF$467,"&lt;&gt;"&amp;"",'Grid GenerationQueue'!$BB$5:$BB$467,"&lt;"&amp;$BE$3)</f>
        <v>0</v>
      </c>
      <c r="BU303">
        <f>SUMIFS('Grid GenerationQueue'!AI$5:AI$467,'Grid GenerationQueue'!$AX$5:$AX$467,$B303,'Grid GenerationQueue'!$AY$5:$AY$467,$C303,'Grid GenerationQueue'!$BF$5:$BF$467,"&lt;&gt;"&amp;"",'Grid GenerationQueue'!$BB$5:$BB$467,"&lt;"&amp;$BE$3)</f>
        <v>0</v>
      </c>
      <c r="BV303">
        <f>SUMIFS('Grid GenerationQueue'!AJ$5:AJ$467,'Grid GenerationQueue'!$AX$5:$AX$467,$B303,'Grid GenerationQueue'!$AY$5:$AY$467,$C303,'Grid GenerationQueue'!$BF$5:$BF$467,"&lt;&gt;"&amp;"",'Grid GenerationQueue'!$BB$5:$BB$467,"&lt;"&amp;$BE$3)</f>
        <v>0</v>
      </c>
      <c r="BW303">
        <f>SUMIFS('Grid GenerationQueue'!AK$5:AK$467,'Grid GenerationQueue'!$AX$5:$AX$467,$B303,'Grid GenerationQueue'!$AY$5:$AY$467,$C303,'Grid GenerationQueue'!$BF$5:$BF$467,"&lt;&gt;"&amp;"",'Grid GenerationQueue'!$BB$5:$BB$467,"&lt;"&amp;$BE$3)</f>
        <v>0</v>
      </c>
      <c r="BX303">
        <f>SUMIFS('Grid GenerationQueue'!AL$5:AL$467,'Grid GenerationQueue'!$AX$5:$AX$467,$B303,'Grid GenerationQueue'!$AY$5:$AY$467,$C303,'Grid GenerationQueue'!$BF$5:$BF$467,"&lt;&gt;"&amp;"",'Grid GenerationQueue'!$BB$5:$BB$467,"&lt;"&amp;$BE$3)</f>
        <v>0</v>
      </c>
      <c r="BY303">
        <f>SUMIFS('Grid GenerationQueue'!AM$5:AM$467,'Grid GenerationQueue'!$AX$5:$AX$467,$B303,'Grid GenerationQueue'!$AY$5:$AY$467,$C303,'Grid GenerationQueue'!$BF$5:$BF$467,"&lt;&gt;"&amp;"",'Grid GenerationQueue'!$BB$5:$BB$467,"&lt;"&amp;$BE$3)</f>
        <v>0</v>
      </c>
      <c r="BZ303">
        <f>SUMIFS('Grid GenerationQueue'!AN$5:AN$467,'Grid GenerationQueue'!$AX$5:$AX$467,$B303,'Grid GenerationQueue'!$AY$5:$AY$467,$C303,'Grid GenerationQueue'!$BF$5:$BF$467,"&lt;&gt;"&amp;"",'Grid GenerationQueue'!$BB$5:$BB$467,"&lt;"&amp;$BE$3)</f>
        <v>0</v>
      </c>
      <c r="CA303">
        <f>SUMIFS('Grid GenerationQueue'!AO$5:AO$467,'Grid GenerationQueue'!$AX$5:$AX$467,$B303,'Grid GenerationQueue'!$AY$5:$AY$467,$C303,'Grid GenerationQueue'!$BF$5:$BF$467,"&lt;&gt;"&amp;"",'Grid GenerationQueue'!$BB$5:$BB$467,"&lt;"&amp;$BE$3)</f>
        <v>0</v>
      </c>
      <c r="CB303">
        <f>SUMIFS('Grid GenerationQueue'!AP$5:AP$467,'Grid GenerationQueue'!$AX$5:$AX$467,$B303,'Grid GenerationQueue'!$AY$5:$AY$467,$C303,'Grid GenerationQueue'!$BF$5:$BF$467,"&lt;&gt;"&amp;"",'Grid GenerationQueue'!$BB$5:$BB$467,"&lt;"&amp;$BE$3)</f>
        <v>0</v>
      </c>
      <c r="CD303">
        <f>SUMIFS('Grid GenerationQueue'!AE$5:AE$467,'Grid GenerationQueue'!$AX$5:$AX$467,$B303,'Grid GenerationQueue'!$AY$5:$AY$467,$C303,'Grid GenerationQueue'!$BB$5:$BB$467,"&lt;"&amp;$BE$3)</f>
        <v>0</v>
      </c>
      <c r="CE303">
        <f>SUMIFS('Grid GenerationQueue'!AF$5:AF$467,'Grid GenerationQueue'!$AX$5:$AX$467,$B303,'Grid GenerationQueue'!$AY$5:$AY$467,$C303,'Grid GenerationQueue'!$BB$5:$BB$467,"&lt;"&amp;$BE$3)</f>
        <v>0</v>
      </c>
      <c r="CF303">
        <f>SUMIFS('Grid GenerationQueue'!AG$5:AG$467,'Grid GenerationQueue'!$AX$5:$AX$467,$B303,'Grid GenerationQueue'!$AY$5:$AY$467,$C303,'Grid GenerationQueue'!$BB$5:$BB$467,"&lt;"&amp;$BE$3)</f>
        <v>0</v>
      </c>
      <c r="CG303">
        <f>SUMIFS('Grid GenerationQueue'!AH$5:AH$467,'Grid GenerationQueue'!$AX$5:$AX$467,$B303,'Grid GenerationQueue'!$AY$5:$AY$467,$C303,'Grid GenerationQueue'!$BB$5:$BB$467,"&lt;"&amp;$BE$3)</f>
        <v>0</v>
      </c>
      <c r="CH303">
        <f>SUMIFS('Grid GenerationQueue'!AI$5:AI$467,'Grid GenerationQueue'!$AX$5:$AX$467,$B303,'Grid GenerationQueue'!$AY$5:$AY$467,$C303,'Grid GenerationQueue'!$BB$5:$BB$467,"&lt;"&amp;$BE$3)</f>
        <v>0</v>
      </c>
      <c r="CI303">
        <f>SUMIFS('Grid GenerationQueue'!AJ$5:AJ$467,'Grid GenerationQueue'!$AX$5:$AX$467,$B303,'Grid GenerationQueue'!$AY$5:$AY$467,$C303,'Grid GenerationQueue'!$BB$5:$BB$467,"&lt;"&amp;$BE$3)</f>
        <v>0</v>
      </c>
      <c r="CJ303">
        <f>SUMIFS('Grid GenerationQueue'!AK$5:AK$467,'Grid GenerationQueue'!$AX$5:$AX$467,$B303,'Grid GenerationQueue'!$AY$5:$AY$467,$C303,'Grid GenerationQueue'!$BB$5:$BB$467,"&lt;"&amp;$BE$3)</f>
        <v>0</v>
      </c>
      <c r="CK303">
        <f>SUMIFS('Grid GenerationQueue'!AL$5:AL$467,'Grid GenerationQueue'!$AX$5:$AX$467,$B303,'Grid GenerationQueue'!$AY$5:$AY$467,$C303,'Grid GenerationQueue'!$BB$5:$BB$467,"&lt;"&amp;$BE$3)</f>
        <v>0</v>
      </c>
      <c r="CL303">
        <f>SUMIFS('Grid GenerationQueue'!AM$5:AM$467,'Grid GenerationQueue'!$AX$5:$AX$467,$B303,'Grid GenerationQueue'!$AY$5:$AY$467,$C303,'Grid GenerationQueue'!$BB$5:$BB$467,"&lt;"&amp;$BE$3)</f>
        <v>0</v>
      </c>
      <c r="CM303">
        <f>SUMIFS('Grid GenerationQueue'!AN$5:AN$467,'Grid GenerationQueue'!$AX$5:$AX$467,$B303,'Grid GenerationQueue'!$AY$5:$AY$467,$C303,'Grid GenerationQueue'!$BB$5:$BB$467,"&lt;"&amp;$BE$3)</f>
        <v>0</v>
      </c>
      <c r="CN303">
        <f>SUMIFS('Grid GenerationQueue'!AO$5:AO$467,'Grid GenerationQueue'!$AX$5:$AX$467,$B303,'Grid GenerationQueue'!$AY$5:$AY$467,$C303,'Grid GenerationQueue'!$BB$5:$BB$467,"&lt;"&amp;$BE$3)</f>
        <v>0</v>
      </c>
      <c r="CO303">
        <f>SUMIFS('Grid GenerationQueue'!AP$5:AP$467,'Grid GenerationQueue'!$AX$5:$AX$467,$B303,'Grid GenerationQueue'!$AY$5:$AY$467,$C303,'Grid GenerationQueue'!$BB$5:$BB$467,"&lt;"&amp;$BE$3)</f>
        <v>0</v>
      </c>
    </row>
    <row r="304" spans="1:93" x14ac:dyDescent="0.35">
      <c r="A304" t="s">
        <v>4647</v>
      </c>
      <c r="B304" t="s">
        <v>4771</v>
      </c>
      <c r="C304">
        <v>138</v>
      </c>
      <c r="D304">
        <f>SUMIFS('Grid GenerationQueue'!AE$5:AE$467,'Grid GenerationQueue'!$AX$5:$AX$467,$B304,'Grid GenerationQueue'!$AY$5:$AY$467,$C304,'Grid GenerationQueue'!$BI$5:$BI$467,"&lt;4")</f>
        <v>0</v>
      </c>
      <c r="E304">
        <f>SUMIFS('Grid GenerationQueue'!AF$5:AF$467,'Grid GenerationQueue'!$AX$5:$AX$467,$B304,'Grid GenerationQueue'!$AY$5:$AY$467,$C304,'Grid GenerationQueue'!$BI$5:$BI$467,"&lt;4")</f>
        <v>0</v>
      </c>
      <c r="F304">
        <f>SUMIFS('Grid GenerationQueue'!AG$5:AG$467,'Grid GenerationQueue'!$AX$5:$AX$467,$B304,'Grid GenerationQueue'!$AY$5:$AY$467,$C304,'Grid GenerationQueue'!$BI$5:$BI$467,"&lt;4")</f>
        <v>0</v>
      </c>
      <c r="G304">
        <f>SUMIFS('Grid GenerationQueue'!AH$5:AH$467,'Grid GenerationQueue'!$AX$5:$AX$467,$B304,'Grid GenerationQueue'!$AY$5:$AY$467,$C304,'Grid GenerationQueue'!$BI$5:$BI$467,"&lt;4")</f>
        <v>0</v>
      </c>
      <c r="H304">
        <f>SUMIFS('Grid GenerationQueue'!AI$5:AI$467,'Grid GenerationQueue'!$AX$5:$AX$467,$B304,'Grid GenerationQueue'!$AY$5:$AY$467,$C304,'Grid GenerationQueue'!$BI$5:$BI$467,"&lt;4")</f>
        <v>0</v>
      </c>
      <c r="I304">
        <f>SUMIFS('Grid GenerationQueue'!AJ$5:AJ$467,'Grid GenerationQueue'!$AX$5:$AX$467,$B304,'Grid GenerationQueue'!$AY$5:$AY$467,$C304,'Grid GenerationQueue'!$BI$5:$BI$467,"&lt;4")</f>
        <v>0</v>
      </c>
      <c r="J304">
        <f>SUMIFS('Grid GenerationQueue'!AK$5:AK$467,'Grid GenerationQueue'!$AX$5:$AX$467,$B304,'Grid GenerationQueue'!$AY$5:$AY$467,$C304,'Grid GenerationQueue'!$BI$5:$BI$467,"&lt;4")</f>
        <v>0</v>
      </c>
      <c r="K304">
        <f>SUMIFS('Grid GenerationQueue'!AL$5:AL$467,'Grid GenerationQueue'!$AX$5:$AX$467,$B304,'Grid GenerationQueue'!$AY$5:$AY$467,$C304,'Grid GenerationQueue'!$BI$5:$BI$467,"&lt;4")</f>
        <v>0</v>
      </c>
      <c r="L304">
        <f>SUMIFS('Grid GenerationQueue'!AM$5:AM$467,'Grid GenerationQueue'!$AX$5:$AX$467,$B304,'Grid GenerationQueue'!$AY$5:$AY$467,$C304,'Grid GenerationQueue'!$BI$5:$BI$467,"&lt;4")</f>
        <v>0</v>
      </c>
      <c r="M304">
        <f>SUMIFS('Grid GenerationQueue'!AN$5:AN$467,'Grid GenerationQueue'!$AX$5:$AX$467,$B304,'Grid GenerationQueue'!$AY$5:$AY$467,$C304,'Grid GenerationQueue'!$BI$5:$BI$467,"&lt;4")</f>
        <v>0</v>
      </c>
      <c r="N304">
        <f>SUMIFS('Grid GenerationQueue'!AO$5:AO$467,'Grid GenerationQueue'!$AX$5:$AX$467,$B304,'Grid GenerationQueue'!$AY$5:$AY$467,$C304,'Grid GenerationQueue'!$BI$5:$BI$467,"&lt;4")</f>
        <v>0</v>
      </c>
      <c r="O304">
        <f>SUMIFS('Grid GenerationQueue'!AP$5:AP$467,'Grid GenerationQueue'!$AX$5:$AX$467,$B304,'Grid GenerationQueue'!$AY$5:$AY$467,$C304,'Grid GenerationQueue'!$BI$5:$BI$467,"&lt;4")</f>
        <v>0</v>
      </c>
      <c r="Q304">
        <f>SUMIFS('Grid GenerationQueue'!AE$5:AE$467,'Grid GenerationQueue'!$AX$5:$AX$467,$B304,'Grid GenerationQueue'!$AY$5:$AY$467,$C304,'Grid GenerationQueue'!$BH$5:$BH$467,"Executed")</f>
        <v>0</v>
      </c>
      <c r="R304">
        <f>SUMIFS('Grid GenerationQueue'!AF$5:AF$467,'Grid GenerationQueue'!$AX$5:$AX$467,$B304,'Grid GenerationQueue'!$AY$5:$AY$467,$C304,'Grid GenerationQueue'!$BH$5:$BH$467,"Executed")</f>
        <v>0</v>
      </c>
      <c r="S304">
        <f>SUMIFS('Grid GenerationQueue'!AG$5:AG$467,'Grid GenerationQueue'!$AX$5:$AX$467,$B304,'Grid GenerationQueue'!$AY$5:$AY$467,$C304,'Grid GenerationQueue'!$BH$5:$BH$467,"Executed")</f>
        <v>0</v>
      </c>
      <c r="T304">
        <f>SUMIFS('Grid GenerationQueue'!AH$5:AH$467,'Grid GenerationQueue'!$AX$5:$AX$467,$B304,'Grid GenerationQueue'!$AY$5:$AY$467,$C304,'Grid GenerationQueue'!$BH$5:$BH$467,"Executed")</f>
        <v>0</v>
      </c>
      <c r="U304">
        <f>SUMIFS('Grid GenerationQueue'!AI$5:AI$467,'Grid GenerationQueue'!$AX$5:$AX$467,$B304,'Grid GenerationQueue'!$AY$5:$AY$467,$C304,'Grid GenerationQueue'!$BH$5:$BH$467,"Executed")</f>
        <v>0</v>
      </c>
      <c r="V304">
        <f>SUMIFS('Grid GenerationQueue'!AJ$5:AJ$467,'Grid GenerationQueue'!$AX$5:$AX$467,$B304,'Grid GenerationQueue'!$AY$5:$AY$467,$C304,'Grid GenerationQueue'!$BH$5:$BH$467,"Executed")</f>
        <v>0</v>
      </c>
      <c r="W304">
        <f>SUMIFS('Grid GenerationQueue'!AK$5:AK$467,'Grid GenerationQueue'!$AX$5:$AX$467,$B304,'Grid GenerationQueue'!$AY$5:$AY$467,$C304,'Grid GenerationQueue'!$BH$5:$BH$467,"Executed")</f>
        <v>0</v>
      </c>
      <c r="X304">
        <f>SUMIFS('Grid GenerationQueue'!AL$5:AL$467,'Grid GenerationQueue'!$AX$5:$AX$467,$B304,'Grid GenerationQueue'!$AY$5:$AY$467,$C304,'Grid GenerationQueue'!$BH$5:$BH$467,"Executed")</f>
        <v>0</v>
      </c>
      <c r="Y304">
        <f>SUMIFS('Grid GenerationQueue'!AM$5:AM$467,'Grid GenerationQueue'!$AX$5:$AX$467,$B304,'Grid GenerationQueue'!$AY$5:$AY$467,$C304,'Grid GenerationQueue'!$BH$5:$BH$467,"Executed")</f>
        <v>0</v>
      </c>
      <c r="Z304">
        <f>SUMIFS('Grid GenerationQueue'!AN$5:AN$467,'Grid GenerationQueue'!$AX$5:$AX$467,$B304,'Grid GenerationQueue'!$AY$5:$AY$467,$C304,'Grid GenerationQueue'!$BH$5:$BH$467,"Executed")</f>
        <v>0</v>
      </c>
      <c r="AA304">
        <f>SUMIFS('Grid GenerationQueue'!AO$5:AO$467,'Grid GenerationQueue'!$AX$5:$AX$467,$B304,'Grid GenerationQueue'!$AY$5:$AY$467,$C304,'Grid GenerationQueue'!$BH$5:$BH$467,"Executed")</f>
        <v>0</v>
      </c>
      <c r="AB304">
        <f>SUMIFS('Grid GenerationQueue'!AP$5:AP$467,'Grid GenerationQueue'!$AX$5:$AX$467,$B304,'Grid GenerationQueue'!$AY$5:$AY$467,$C304,'Grid GenerationQueue'!$BH$5:$BH$467,"Executed")</f>
        <v>0</v>
      </c>
      <c r="AD304">
        <f>SUMIFS('Grid GenerationQueue'!AE$5:AE$467,'Grid GenerationQueue'!$AX$5:$AX$467,$B304,'Grid GenerationQueue'!$AY$5:$AY$467,$C304,'Grid GenerationQueue'!$BF$5:$BF$467,"&lt;&gt;"&amp;"")</f>
        <v>0</v>
      </c>
      <c r="AE304">
        <f>SUMIFS('Grid GenerationQueue'!AF$5:AF$467,'Grid GenerationQueue'!$AX$5:$AX$467,$B304,'Grid GenerationQueue'!$AY$5:$AY$467,$C304,'Grid GenerationQueue'!$BF$5:$BF$467,"&lt;&gt;"&amp;"")</f>
        <v>0</v>
      </c>
      <c r="AF304">
        <f>SUMIFS('Grid GenerationQueue'!AG$5:AG$467,'Grid GenerationQueue'!$AX$5:$AX$467,$B304,'Grid GenerationQueue'!$AY$5:$AY$467,$C304,'Grid GenerationQueue'!$BF$5:$BF$467,"&lt;&gt;"&amp;"")</f>
        <v>0</v>
      </c>
      <c r="AG304">
        <f>SUMIFS('Grid GenerationQueue'!AH$5:AH$467,'Grid GenerationQueue'!$AX$5:$AX$467,$B304,'Grid GenerationQueue'!$AY$5:$AY$467,$C304,'Grid GenerationQueue'!$BF$5:$BF$467,"&lt;&gt;"&amp;"")</f>
        <v>0</v>
      </c>
      <c r="AH304">
        <f>SUMIFS('Grid GenerationQueue'!AI$5:AI$467,'Grid GenerationQueue'!$AX$5:$AX$467,$B304,'Grid GenerationQueue'!$AY$5:$AY$467,$C304,'Grid GenerationQueue'!$BF$5:$BF$467,"&lt;&gt;"&amp;"")</f>
        <v>0</v>
      </c>
      <c r="AI304">
        <f>SUMIFS('Grid GenerationQueue'!AJ$5:AJ$467,'Grid GenerationQueue'!$AX$5:$AX$467,$B304,'Grid GenerationQueue'!$AY$5:$AY$467,$C304,'Grid GenerationQueue'!$BF$5:$BF$467,"&lt;&gt;"&amp;"")</f>
        <v>0</v>
      </c>
      <c r="AJ304">
        <f>SUMIFS('Grid GenerationQueue'!AK$5:AK$467,'Grid GenerationQueue'!$AX$5:$AX$467,$B304,'Grid GenerationQueue'!$AY$5:$AY$467,$C304,'Grid GenerationQueue'!$BF$5:$BF$467,"&lt;&gt;"&amp;"")</f>
        <v>0</v>
      </c>
      <c r="AK304">
        <f>SUMIFS('Grid GenerationQueue'!AL$5:AL$467,'Grid GenerationQueue'!$AX$5:$AX$467,$B304,'Grid GenerationQueue'!$AY$5:$AY$467,$C304,'Grid GenerationQueue'!$BF$5:$BF$467,"&lt;&gt;"&amp;"")</f>
        <v>0</v>
      </c>
      <c r="AL304">
        <f>SUMIFS('Grid GenerationQueue'!AM$5:AM$467,'Grid GenerationQueue'!$AX$5:$AX$467,$B304,'Grid GenerationQueue'!$AY$5:$AY$467,$C304,'Grid GenerationQueue'!$BF$5:$BF$467,"&lt;&gt;"&amp;"")</f>
        <v>0</v>
      </c>
      <c r="AM304">
        <f>SUMIFS('Grid GenerationQueue'!AN$5:AN$467,'Grid GenerationQueue'!$AX$5:$AX$467,$B304,'Grid GenerationQueue'!$AY$5:$AY$467,$C304,'Grid GenerationQueue'!$BF$5:$BF$467,"&lt;&gt;"&amp;"")</f>
        <v>0</v>
      </c>
      <c r="AN304">
        <f>SUMIFS('Grid GenerationQueue'!AO$5:AO$467,'Grid GenerationQueue'!$AX$5:$AX$467,$B304,'Grid GenerationQueue'!$AY$5:$AY$467,$C304,'Grid GenerationQueue'!$BF$5:$BF$467,"&lt;&gt;"&amp;"")</f>
        <v>0</v>
      </c>
      <c r="AO304">
        <f>SUMIFS('Grid GenerationQueue'!AP$5:AP$467,'Grid GenerationQueue'!$AX$5:$AX$467,$B304,'Grid GenerationQueue'!$AY$5:$AY$467,$C304,'Grid GenerationQueue'!$BF$5:$BF$467,"&lt;&gt;"&amp;"")</f>
        <v>0</v>
      </c>
      <c r="AQ304">
        <f>SUMIFS('Grid GenerationQueue'!AE$5:AE$467,'Grid GenerationQueue'!$AX$5:$AX$467,$B304,'Grid GenerationQueue'!$AY$5:$AY$467,$C304)</f>
        <v>0</v>
      </c>
      <c r="AR304">
        <f>SUMIFS('Grid GenerationQueue'!AF$5:AF$467,'Grid GenerationQueue'!$AX$5:$AX$467,$B304,'Grid GenerationQueue'!$AY$5:$AY$467,$C304)</f>
        <v>0</v>
      </c>
      <c r="AS304">
        <f>SUMIFS('Grid GenerationQueue'!AG$5:AG$467,'Grid GenerationQueue'!$AX$5:$AX$467,$B304,'Grid GenerationQueue'!$AY$5:$AY$467,$C304)</f>
        <v>0</v>
      </c>
      <c r="AT304">
        <f>SUMIFS('Grid GenerationQueue'!AH$5:AH$467,'Grid GenerationQueue'!$AX$5:$AX$467,$B304,'Grid GenerationQueue'!$AY$5:$AY$467,$C304)</f>
        <v>0</v>
      </c>
      <c r="AU304">
        <f>SUMIFS('Grid GenerationQueue'!AI$5:AI$467,'Grid GenerationQueue'!$AX$5:$AX$467,$B304,'Grid GenerationQueue'!$AY$5:$AY$467,$C304)</f>
        <v>0</v>
      </c>
      <c r="AV304">
        <f>SUMIFS('Grid GenerationQueue'!AJ$5:AJ$467,'Grid GenerationQueue'!$AX$5:$AX$467,$B304,'Grid GenerationQueue'!$AY$5:$AY$467,$C304)</f>
        <v>0</v>
      </c>
      <c r="AW304">
        <f>SUMIFS('Grid GenerationQueue'!AK$5:AK$467,'Grid GenerationQueue'!$AX$5:$AX$467,$B304,'Grid GenerationQueue'!$AY$5:$AY$467,$C304)</f>
        <v>0</v>
      </c>
      <c r="AX304">
        <f>SUMIFS('Grid GenerationQueue'!AL$5:AL$467,'Grid GenerationQueue'!$AX$5:$AX$467,$B304,'Grid GenerationQueue'!$AY$5:$AY$467,$C304)</f>
        <v>0</v>
      </c>
      <c r="AY304">
        <f>SUMIFS('Grid GenerationQueue'!AM$5:AM$467,'Grid GenerationQueue'!$AX$5:$AX$467,$B304,'Grid GenerationQueue'!$AY$5:$AY$467,$C304)</f>
        <v>0</v>
      </c>
      <c r="AZ304">
        <f>SUMIFS('Grid GenerationQueue'!AN$5:AN$467,'Grid GenerationQueue'!$AX$5:$AX$467,$B304,'Grid GenerationQueue'!$AY$5:$AY$467,$C304)</f>
        <v>0</v>
      </c>
      <c r="BA304">
        <f>SUMIFS('Grid GenerationQueue'!AO$5:AO$467,'Grid GenerationQueue'!$AX$5:$AX$467,$B304,'Grid GenerationQueue'!$AY$5:$AY$467,$C304)</f>
        <v>0</v>
      </c>
      <c r="BB304">
        <f>SUMIFS('Grid GenerationQueue'!AP$5:AP$467,'Grid GenerationQueue'!$AX$5:$AX$467,$B304,'Grid GenerationQueue'!$AY$5:$AY$467,$C304)</f>
        <v>0</v>
      </c>
      <c r="BD304">
        <f>SUMIFS('Grid GenerationQueue'!AE$5:AE$467,'Grid GenerationQueue'!$AX$5:$AX$467,$B304,'Grid GenerationQueue'!$AY$5:$AY$467,$C304,'Grid GenerationQueue'!$BH$5:$BH$467,"Executed",'Grid GenerationQueue'!$BB$5:$BB$467,"&lt;"&amp;$BE$3)</f>
        <v>0</v>
      </c>
      <c r="BE304">
        <f>SUMIFS('Grid GenerationQueue'!AF$5:AF$467,'Grid GenerationQueue'!$AX$5:$AX$467,$B304,'Grid GenerationQueue'!$AY$5:$AY$467,$C304,'Grid GenerationQueue'!$BH$5:$BH$467,"Executed",'Grid GenerationQueue'!$BB$5:$BB$467,"&lt;"&amp;$BE$3)</f>
        <v>0</v>
      </c>
      <c r="BF304">
        <f>SUMIFS('Grid GenerationQueue'!AG$5:AG$467,'Grid GenerationQueue'!$AX$5:$AX$467,$B304,'Grid GenerationQueue'!$AY$5:$AY$467,$C304,'Grid GenerationQueue'!$BH$5:$BH$467,"Executed",'Grid GenerationQueue'!$BB$5:$BB$467,"&lt;"&amp;$BE$3)</f>
        <v>0</v>
      </c>
      <c r="BG304">
        <f>SUMIFS('Grid GenerationQueue'!AH$5:AH$467,'Grid GenerationQueue'!$AX$5:$AX$467,$B304,'Grid GenerationQueue'!$AY$5:$AY$467,$C304,'Grid GenerationQueue'!$BH$5:$BH$467,"Executed",'Grid GenerationQueue'!$BB$5:$BB$467,"&lt;"&amp;$BE$3)</f>
        <v>0</v>
      </c>
      <c r="BH304">
        <f>SUMIFS('Grid GenerationQueue'!AI$5:AI$467,'Grid GenerationQueue'!$AX$5:$AX$467,$B304,'Grid GenerationQueue'!$AY$5:$AY$467,$C304,'Grid GenerationQueue'!$BH$5:$BH$467,"Executed",'Grid GenerationQueue'!$BB$5:$BB$467,"&lt;"&amp;$BE$3)</f>
        <v>0</v>
      </c>
      <c r="BI304">
        <f>SUMIFS('Grid GenerationQueue'!AJ$5:AJ$467,'Grid GenerationQueue'!$AX$5:$AX$467,$B304,'Grid GenerationQueue'!$AY$5:$AY$467,$C304,'Grid GenerationQueue'!$BH$5:$BH$467,"Executed",'Grid GenerationQueue'!$BB$5:$BB$467,"&lt;"&amp;$BE$3)</f>
        <v>0</v>
      </c>
      <c r="BJ304">
        <f>SUMIFS('Grid GenerationQueue'!AK$5:AK$467,'Grid GenerationQueue'!$AX$5:$AX$467,$B304,'Grid GenerationQueue'!$AY$5:$AY$467,$C304,'Grid GenerationQueue'!$BH$5:$BH$467,"Executed",'Grid GenerationQueue'!$BB$5:$BB$467,"&lt;"&amp;$BE$3)</f>
        <v>0</v>
      </c>
      <c r="BK304">
        <f>SUMIFS('Grid GenerationQueue'!AL$5:AL$467,'Grid GenerationQueue'!$AX$5:$AX$467,$B304,'Grid GenerationQueue'!$AY$5:$AY$467,$C304,'Grid GenerationQueue'!$BH$5:$BH$467,"Executed",'Grid GenerationQueue'!$BB$5:$BB$467,"&lt;"&amp;$BE$3)</f>
        <v>0</v>
      </c>
      <c r="BL304">
        <f>SUMIFS('Grid GenerationQueue'!AM$5:AM$467,'Grid GenerationQueue'!$AX$5:$AX$467,$B304,'Grid GenerationQueue'!$AY$5:$AY$467,$C304,'Grid GenerationQueue'!$BH$5:$BH$467,"Executed",'Grid GenerationQueue'!$BB$5:$BB$467,"&lt;"&amp;$BE$3)</f>
        <v>0</v>
      </c>
      <c r="BM304">
        <f>SUMIFS('Grid GenerationQueue'!AN$5:AN$467,'Grid GenerationQueue'!$AX$5:$AX$467,$B304,'Grid GenerationQueue'!$AY$5:$AY$467,$C304,'Grid GenerationQueue'!$BH$5:$BH$467,"Executed",'Grid GenerationQueue'!$BB$5:$BB$467,"&lt;"&amp;$BE$3)</f>
        <v>0</v>
      </c>
      <c r="BN304">
        <f>SUMIFS('Grid GenerationQueue'!AO$5:AO$467,'Grid GenerationQueue'!$AX$5:$AX$467,$B304,'Grid GenerationQueue'!$AY$5:$AY$467,$C304,'Grid GenerationQueue'!$BH$5:$BH$467,"Executed",'Grid GenerationQueue'!$BB$5:$BB$467,"&lt;"&amp;$BE$3)</f>
        <v>0</v>
      </c>
      <c r="BO304">
        <f>SUMIFS('Grid GenerationQueue'!AP$5:AP$467,'Grid GenerationQueue'!$AX$5:$AX$467,$B304,'Grid GenerationQueue'!$AY$5:$AY$467,$C304,'Grid GenerationQueue'!$BH$5:$BH$467,"Executed",'Grid GenerationQueue'!$BB$5:$BB$467,"&lt;"&amp;$BE$3)</f>
        <v>0</v>
      </c>
      <c r="BQ304">
        <f>SUMIFS('Grid GenerationQueue'!AE$5:AE$467,'Grid GenerationQueue'!$AX$5:$AX$467,$B304,'Grid GenerationQueue'!$AY$5:$AY$467,$C304,'Grid GenerationQueue'!$BF$5:$BF$467,"&lt;&gt;"&amp;"",'Grid GenerationQueue'!$BB$5:$BB$467,"&lt;"&amp;$BE$3)</f>
        <v>0</v>
      </c>
      <c r="BR304">
        <f>SUMIFS('Grid GenerationQueue'!AF$5:AF$467,'Grid GenerationQueue'!$AX$5:$AX$467,$B304,'Grid GenerationQueue'!$AY$5:$AY$467,$C304,'Grid GenerationQueue'!$BF$5:$BF$467,"&lt;&gt;"&amp;"",'Grid GenerationQueue'!$BB$5:$BB$467,"&lt;"&amp;$BE$3)</f>
        <v>0</v>
      </c>
      <c r="BS304">
        <f>SUMIFS('Grid GenerationQueue'!AG$5:AG$467,'Grid GenerationQueue'!$AX$5:$AX$467,$B304,'Grid GenerationQueue'!$AY$5:$AY$467,$C304,'Grid GenerationQueue'!$BF$5:$BF$467,"&lt;&gt;"&amp;"",'Grid GenerationQueue'!$BB$5:$BB$467,"&lt;"&amp;$BE$3)</f>
        <v>0</v>
      </c>
      <c r="BT304">
        <f>SUMIFS('Grid GenerationQueue'!AH$5:AH$467,'Grid GenerationQueue'!$AX$5:$AX$467,$B304,'Grid GenerationQueue'!$AY$5:$AY$467,$C304,'Grid GenerationQueue'!$BF$5:$BF$467,"&lt;&gt;"&amp;"",'Grid GenerationQueue'!$BB$5:$BB$467,"&lt;"&amp;$BE$3)</f>
        <v>0</v>
      </c>
      <c r="BU304">
        <f>SUMIFS('Grid GenerationQueue'!AI$5:AI$467,'Grid GenerationQueue'!$AX$5:$AX$467,$B304,'Grid GenerationQueue'!$AY$5:$AY$467,$C304,'Grid GenerationQueue'!$BF$5:$BF$467,"&lt;&gt;"&amp;"",'Grid GenerationQueue'!$BB$5:$BB$467,"&lt;"&amp;$BE$3)</f>
        <v>0</v>
      </c>
      <c r="BV304">
        <f>SUMIFS('Grid GenerationQueue'!AJ$5:AJ$467,'Grid GenerationQueue'!$AX$5:$AX$467,$B304,'Grid GenerationQueue'!$AY$5:$AY$467,$C304,'Grid GenerationQueue'!$BF$5:$BF$467,"&lt;&gt;"&amp;"",'Grid GenerationQueue'!$BB$5:$BB$467,"&lt;"&amp;$BE$3)</f>
        <v>0</v>
      </c>
      <c r="BW304">
        <f>SUMIFS('Grid GenerationQueue'!AK$5:AK$467,'Grid GenerationQueue'!$AX$5:$AX$467,$B304,'Grid GenerationQueue'!$AY$5:$AY$467,$C304,'Grid GenerationQueue'!$BF$5:$BF$467,"&lt;&gt;"&amp;"",'Grid GenerationQueue'!$BB$5:$BB$467,"&lt;"&amp;$BE$3)</f>
        <v>0</v>
      </c>
      <c r="BX304">
        <f>SUMIFS('Grid GenerationQueue'!AL$5:AL$467,'Grid GenerationQueue'!$AX$5:$AX$467,$B304,'Grid GenerationQueue'!$AY$5:$AY$467,$C304,'Grid GenerationQueue'!$BF$5:$BF$467,"&lt;&gt;"&amp;"",'Grid GenerationQueue'!$BB$5:$BB$467,"&lt;"&amp;$BE$3)</f>
        <v>0</v>
      </c>
      <c r="BY304">
        <f>SUMIFS('Grid GenerationQueue'!AM$5:AM$467,'Grid GenerationQueue'!$AX$5:$AX$467,$B304,'Grid GenerationQueue'!$AY$5:$AY$467,$C304,'Grid GenerationQueue'!$BF$5:$BF$467,"&lt;&gt;"&amp;"",'Grid GenerationQueue'!$BB$5:$BB$467,"&lt;"&amp;$BE$3)</f>
        <v>0</v>
      </c>
      <c r="BZ304">
        <f>SUMIFS('Grid GenerationQueue'!AN$5:AN$467,'Grid GenerationQueue'!$AX$5:$AX$467,$B304,'Grid GenerationQueue'!$AY$5:$AY$467,$C304,'Grid GenerationQueue'!$BF$5:$BF$467,"&lt;&gt;"&amp;"",'Grid GenerationQueue'!$BB$5:$BB$467,"&lt;"&amp;$BE$3)</f>
        <v>0</v>
      </c>
      <c r="CA304">
        <f>SUMIFS('Grid GenerationQueue'!AO$5:AO$467,'Grid GenerationQueue'!$AX$5:$AX$467,$B304,'Grid GenerationQueue'!$AY$5:$AY$467,$C304,'Grid GenerationQueue'!$BF$5:$BF$467,"&lt;&gt;"&amp;"",'Grid GenerationQueue'!$BB$5:$BB$467,"&lt;"&amp;$BE$3)</f>
        <v>0</v>
      </c>
      <c r="CB304">
        <f>SUMIFS('Grid GenerationQueue'!AP$5:AP$467,'Grid GenerationQueue'!$AX$5:$AX$467,$B304,'Grid GenerationQueue'!$AY$5:$AY$467,$C304,'Grid GenerationQueue'!$BF$5:$BF$467,"&lt;&gt;"&amp;"",'Grid GenerationQueue'!$BB$5:$BB$467,"&lt;"&amp;$BE$3)</f>
        <v>0</v>
      </c>
      <c r="CD304">
        <f>SUMIFS('Grid GenerationQueue'!AE$5:AE$467,'Grid GenerationQueue'!$AX$5:$AX$467,$B304,'Grid GenerationQueue'!$AY$5:$AY$467,$C304,'Grid GenerationQueue'!$BB$5:$BB$467,"&lt;"&amp;$BE$3)</f>
        <v>0</v>
      </c>
      <c r="CE304">
        <f>SUMIFS('Grid GenerationQueue'!AF$5:AF$467,'Grid GenerationQueue'!$AX$5:$AX$467,$B304,'Grid GenerationQueue'!$AY$5:$AY$467,$C304,'Grid GenerationQueue'!$BB$5:$BB$467,"&lt;"&amp;$BE$3)</f>
        <v>0</v>
      </c>
      <c r="CF304">
        <f>SUMIFS('Grid GenerationQueue'!AG$5:AG$467,'Grid GenerationQueue'!$AX$5:$AX$467,$B304,'Grid GenerationQueue'!$AY$5:$AY$467,$C304,'Grid GenerationQueue'!$BB$5:$BB$467,"&lt;"&amp;$BE$3)</f>
        <v>0</v>
      </c>
      <c r="CG304">
        <f>SUMIFS('Grid GenerationQueue'!AH$5:AH$467,'Grid GenerationQueue'!$AX$5:$AX$467,$B304,'Grid GenerationQueue'!$AY$5:$AY$467,$C304,'Grid GenerationQueue'!$BB$5:$BB$467,"&lt;"&amp;$BE$3)</f>
        <v>0</v>
      </c>
      <c r="CH304">
        <f>SUMIFS('Grid GenerationQueue'!AI$5:AI$467,'Grid GenerationQueue'!$AX$5:$AX$467,$B304,'Grid GenerationQueue'!$AY$5:$AY$467,$C304,'Grid GenerationQueue'!$BB$5:$BB$467,"&lt;"&amp;$BE$3)</f>
        <v>0</v>
      </c>
      <c r="CI304">
        <f>SUMIFS('Grid GenerationQueue'!AJ$5:AJ$467,'Grid GenerationQueue'!$AX$5:$AX$467,$B304,'Grid GenerationQueue'!$AY$5:$AY$467,$C304,'Grid GenerationQueue'!$BB$5:$BB$467,"&lt;"&amp;$BE$3)</f>
        <v>0</v>
      </c>
      <c r="CJ304">
        <f>SUMIFS('Grid GenerationQueue'!AK$5:AK$467,'Grid GenerationQueue'!$AX$5:$AX$467,$B304,'Grid GenerationQueue'!$AY$5:$AY$467,$C304,'Grid GenerationQueue'!$BB$5:$BB$467,"&lt;"&amp;$BE$3)</f>
        <v>0</v>
      </c>
      <c r="CK304">
        <f>SUMIFS('Grid GenerationQueue'!AL$5:AL$467,'Grid GenerationQueue'!$AX$5:$AX$467,$B304,'Grid GenerationQueue'!$AY$5:$AY$467,$C304,'Grid GenerationQueue'!$BB$5:$BB$467,"&lt;"&amp;$BE$3)</f>
        <v>0</v>
      </c>
      <c r="CL304">
        <f>SUMIFS('Grid GenerationQueue'!AM$5:AM$467,'Grid GenerationQueue'!$AX$5:$AX$467,$B304,'Grid GenerationQueue'!$AY$5:$AY$467,$C304,'Grid GenerationQueue'!$BB$5:$BB$467,"&lt;"&amp;$BE$3)</f>
        <v>0</v>
      </c>
      <c r="CM304">
        <f>SUMIFS('Grid GenerationQueue'!AN$5:AN$467,'Grid GenerationQueue'!$AX$5:$AX$467,$B304,'Grid GenerationQueue'!$AY$5:$AY$467,$C304,'Grid GenerationQueue'!$BB$5:$BB$467,"&lt;"&amp;$BE$3)</f>
        <v>0</v>
      </c>
      <c r="CN304">
        <f>SUMIFS('Grid GenerationQueue'!AO$5:AO$467,'Grid GenerationQueue'!$AX$5:$AX$467,$B304,'Grid GenerationQueue'!$AY$5:$AY$467,$C304,'Grid GenerationQueue'!$BB$5:$BB$467,"&lt;"&amp;$BE$3)</f>
        <v>0</v>
      </c>
      <c r="CO304">
        <f>SUMIFS('Grid GenerationQueue'!AP$5:AP$467,'Grid GenerationQueue'!$AX$5:$AX$467,$B304,'Grid GenerationQueue'!$AY$5:$AY$467,$C304,'Grid GenerationQueue'!$BB$5:$BB$467,"&lt;"&amp;$BE$3)</f>
        <v>0</v>
      </c>
    </row>
    <row r="305" spans="1:93" x14ac:dyDescent="0.35">
      <c r="A305" t="s">
        <v>4648</v>
      </c>
      <c r="B305" t="s">
        <v>4772</v>
      </c>
      <c r="C305">
        <v>230</v>
      </c>
      <c r="D305">
        <f>SUMIFS('Grid GenerationQueue'!AE$5:AE$467,'Grid GenerationQueue'!$AX$5:$AX$467,$B305,'Grid GenerationQueue'!$AY$5:$AY$467,$C305,'Grid GenerationQueue'!$BI$5:$BI$467,"&lt;4")</f>
        <v>0</v>
      </c>
      <c r="E305">
        <f>SUMIFS('Grid GenerationQueue'!AF$5:AF$467,'Grid GenerationQueue'!$AX$5:$AX$467,$B305,'Grid GenerationQueue'!$AY$5:$AY$467,$C305,'Grid GenerationQueue'!$BI$5:$BI$467,"&lt;4")</f>
        <v>0</v>
      </c>
      <c r="F305">
        <f>SUMIFS('Grid GenerationQueue'!AG$5:AG$467,'Grid GenerationQueue'!$AX$5:$AX$467,$B305,'Grid GenerationQueue'!$AY$5:$AY$467,$C305,'Grid GenerationQueue'!$BI$5:$BI$467,"&lt;4")</f>
        <v>0</v>
      </c>
      <c r="G305">
        <f>SUMIFS('Grid GenerationQueue'!AH$5:AH$467,'Grid GenerationQueue'!$AX$5:$AX$467,$B305,'Grid GenerationQueue'!$AY$5:$AY$467,$C305,'Grid GenerationQueue'!$BI$5:$BI$467,"&lt;4")</f>
        <v>0</v>
      </c>
      <c r="H305">
        <f>SUMIFS('Grid GenerationQueue'!AI$5:AI$467,'Grid GenerationQueue'!$AX$5:$AX$467,$B305,'Grid GenerationQueue'!$AY$5:$AY$467,$C305,'Grid GenerationQueue'!$BI$5:$BI$467,"&lt;4")</f>
        <v>0</v>
      </c>
      <c r="I305">
        <f>SUMIFS('Grid GenerationQueue'!AJ$5:AJ$467,'Grid GenerationQueue'!$AX$5:$AX$467,$B305,'Grid GenerationQueue'!$AY$5:$AY$467,$C305,'Grid GenerationQueue'!$BI$5:$BI$467,"&lt;4")</f>
        <v>0</v>
      </c>
      <c r="J305">
        <f>SUMIFS('Grid GenerationQueue'!AK$5:AK$467,'Grid GenerationQueue'!$AX$5:$AX$467,$B305,'Grid GenerationQueue'!$AY$5:$AY$467,$C305,'Grid GenerationQueue'!$BI$5:$BI$467,"&lt;4")</f>
        <v>0</v>
      </c>
      <c r="K305">
        <f>SUMIFS('Grid GenerationQueue'!AL$5:AL$467,'Grid GenerationQueue'!$AX$5:$AX$467,$B305,'Grid GenerationQueue'!$AY$5:$AY$467,$C305,'Grid GenerationQueue'!$BI$5:$BI$467,"&lt;4")</f>
        <v>0</v>
      </c>
      <c r="L305">
        <f>SUMIFS('Grid GenerationQueue'!AM$5:AM$467,'Grid GenerationQueue'!$AX$5:$AX$467,$B305,'Grid GenerationQueue'!$AY$5:$AY$467,$C305,'Grid GenerationQueue'!$BI$5:$BI$467,"&lt;4")</f>
        <v>0</v>
      </c>
      <c r="M305">
        <f>SUMIFS('Grid GenerationQueue'!AN$5:AN$467,'Grid GenerationQueue'!$AX$5:$AX$467,$B305,'Grid GenerationQueue'!$AY$5:$AY$467,$C305,'Grid GenerationQueue'!$BI$5:$BI$467,"&lt;4")</f>
        <v>0</v>
      </c>
      <c r="N305">
        <f>SUMIFS('Grid GenerationQueue'!AO$5:AO$467,'Grid GenerationQueue'!$AX$5:$AX$467,$B305,'Grid GenerationQueue'!$AY$5:$AY$467,$C305,'Grid GenerationQueue'!$BI$5:$BI$467,"&lt;4")</f>
        <v>0</v>
      </c>
      <c r="O305">
        <f>SUMIFS('Grid GenerationQueue'!AP$5:AP$467,'Grid GenerationQueue'!$AX$5:$AX$467,$B305,'Grid GenerationQueue'!$AY$5:$AY$467,$C305,'Grid GenerationQueue'!$BI$5:$BI$467,"&lt;4")</f>
        <v>0</v>
      </c>
      <c r="Q305">
        <f>SUMIFS('Grid GenerationQueue'!AE$5:AE$467,'Grid GenerationQueue'!$AX$5:$AX$467,$B305,'Grid GenerationQueue'!$AY$5:$AY$467,$C305,'Grid GenerationQueue'!$BH$5:$BH$467,"Executed")</f>
        <v>0</v>
      </c>
      <c r="R305">
        <f>SUMIFS('Grid GenerationQueue'!AF$5:AF$467,'Grid GenerationQueue'!$AX$5:$AX$467,$B305,'Grid GenerationQueue'!$AY$5:$AY$467,$C305,'Grid GenerationQueue'!$BH$5:$BH$467,"Executed")</f>
        <v>0</v>
      </c>
      <c r="S305">
        <f>SUMIFS('Grid GenerationQueue'!AG$5:AG$467,'Grid GenerationQueue'!$AX$5:$AX$467,$B305,'Grid GenerationQueue'!$AY$5:$AY$467,$C305,'Grid GenerationQueue'!$BH$5:$BH$467,"Executed")</f>
        <v>0</v>
      </c>
      <c r="T305">
        <f>SUMIFS('Grid GenerationQueue'!AH$5:AH$467,'Grid GenerationQueue'!$AX$5:$AX$467,$B305,'Grid GenerationQueue'!$AY$5:$AY$467,$C305,'Grid GenerationQueue'!$BH$5:$BH$467,"Executed")</f>
        <v>0</v>
      </c>
      <c r="U305">
        <f>SUMIFS('Grid GenerationQueue'!AI$5:AI$467,'Grid GenerationQueue'!$AX$5:$AX$467,$B305,'Grid GenerationQueue'!$AY$5:$AY$467,$C305,'Grid GenerationQueue'!$BH$5:$BH$467,"Executed")</f>
        <v>0</v>
      </c>
      <c r="V305">
        <f>SUMIFS('Grid GenerationQueue'!AJ$5:AJ$467,'Grid GenerationQueue'!$AX$5:$AX$467,$B305,'Grid GenerationQueue'!$AY$5:$AY$467,$C305,'Grid GenerationQueue'!$BH$5:$BH$467,"Executed")</f>
        <v>0</v>
      </c>
      <c r="W305">
        <f>SUMIFS('Grid GenerationQueue'!AK$5:AK$467,'Grid GenerationQueue'!$AX$5:$AX$467,$B305,'Grid GenerationQueue'!$AY$5:$AY$467,$C305,'Grid GenerationQueue'!$BH$5:$BH$467,"Executed")</f>
        <v>0</v>
      </c>
      <c r="X305">
        <f>SUMIFS('Grid GenerationQueue'!AL$5:AL$467,'Grid GenerationQueue'!$AX$5:$AX$467,$B305,'Grid GenerationQueue'!$AY$5:$AY$467,$C305,'Grid GenerationQueue'!$BH$5:$BH$467,"Executed")</f>
        <v>0</v>
      </c>
      <c r="Y305">
        <f>SUMIFS('Grid GenerationQueue'!AM$5:AM$467,'Grid GenerationQueue'!$AX$5:$AX$467,$B305,'Grid GenerationQueue'!$AY$5:$AY$467,$C305,'Grid GenerationQueue'!$BH$5:$BH$467,"Executed")</f>
        <v>0</v>
      </c>
      <c r="Z305">
        <f>SUMIFS('Grid GenerationQueue'!AN$5:AN$467,'Grid GenerationQueue'!$AX$5:$AX$467,$B305,'Grid GenerationQueue'!$AY$5:$AY$467,$C305,'Grid GenerationQueue'!$BH$5:$BH$467,"Executed")</f>
        <v>0</v>
      </c>
      <c r="AA305">
        <f>SUMIFS('Grid GenerationQueue'!AO$5:AO$467,'Grid GenerationQueue'!$AX$5:$AX$467,$B305,'Grid GenerationQueue'!$AY$5:$AY$467,$C305,'Grid GenerationQueue'!$BH$5:$BH$467,"Executed")</f>
        <v>0</v>
      </c>
      <c r="AB305">
        <f>SUMIFS('Grid GenerationQueue'!AP$5:AP$467,'Grid GenerationQueue'!$AX$5:$AX$467,$B305,'Grid GenerationQueue'!$AY$5:$AY$467,$C305,'Grid GenerationQueue'!$BH$5:$BH$467,"Executed")</f>
        <v>0</v>
      </c>
      <c r="AD305">
        <f>SUMIFS('Grid GenerationQueue'!AE$5:AE$467,'Grid GenerationQueue'!$AX$5:$AX$467,$B305,'Grid GenerationQueue'!$AY$5:$AY$467,$C305,'Grid GenerationQueue'!$BF$5:$BF$467,"&lt;&gt;"&amp;"")</f>
        <v>0</v>
      </c>
      <c r="AE305">
        <f>SUMIFS('Grid GenerationQueue'!AF$5:AF$467,'Grid GenerationQueue'!$AX$5:$AX$467,$B305,'Grid GenerationQueue'!$AY$5:$AY$467,$C305,'Grid GenerationQueue'!$BF$5:$BF$467,"&lt;&gt;"&amp;"")</f>
        <v>0</v>
      </c>
      <c r="AF305">
        <f>SUMIFS('Grid GenerationQueue'!AG$5:AG$467,'Grid GenerationQueue'!$AX$5:$AX$467,$B305,'Grid GenerationQueue'!$AY$5:$AY$467,$C305,'Grid GenerationQueue'!$BF$5:$BF$467,"&lt;&gt;"&amp;"")</f>
        <v>0</v>
      </c>
      <c r="AG305">
        <f>SUMIFS('Grid GenerationQueue'!AH$5:AH$467,'Grid GenerationQueue'!$AX$5:$AX$467,$B305,'Grid GenerationQueue'!$AY$5:$AY$467,$C305,'Grid GenerationQueue'!$BF$5:$BF$467,"&lt;&gt;"&amp;"")</f>
        <v>0</v>
      </c>
      <c r="AH305">
        <f>SUMIFS('Grid GenerationQueue'!AI$5:AI$467,'Grid GenerationQueue'!$AX$5:$AX$467,$B305,'Grid GenerationQueue'!$AY$5:$AY$467,$C305,'Grid GenerationQueue'!$BF$5:$BF$467,"&lt;&gt;"&amp;"")</f>
        <v>0</v>
      </c>
      <c r="AI305">
        <f>SUMIFS('Grid GenerationQueue'!AJ$5:AJ$467,'Grid GenerationQueue'!$AX$5:$AX$467,$B305,'Grid GenerationQueue'!$AY$5:$AY$467,$C305,'Grid GenerationQueue'!$BF$5:$BF$467,"&lt;&gt;"&amp;"")</f>
        <v>0</v>
      </c>
      <c r="AJ305">
        <f>SUMIFS('Grid GenerationQueue'!AK$5:AK$467,'Grid GenerationQueue'!$AX$5:$AX$467,$B305,'Grid GenerationQueue'!$AY$5:$AY$467,$C305,'Grid GenerationQueue'!$BF$5:$BF$467,"&lt;&gt;"&amp;"")</f>
        <v>0</v>
      </c>
      <c r="AK305">
        <f>SUMIFS('Grid GenerationQueue'!AL$5:AL$467,'Grid GenerationQueue'!$AX$5:$AX$467,$B305,'Grid GenerationQueue'!$AY$5:$AY$467,$C305,'Grid GenerationQueue'!$BF$5:$BF$467,"&lt;&gt;"&amp;"")</f>
        <v>0</v>
      </c>
      <c r="AL305">
        <f>SUMIFS('Grid GenerationQueue'!AM$5:AM$467,'Grid GenerationQueue'!$AX$5:$AX$467,$B305,'Grid GenerationQueue'!$AY$5:$AY$467,$C305,'Grid GenerationQueue'!$BF$5:$BF$467,"&lt;&gt;"&amp;"")</f>
        <v>0</v>
      </c>
      <c r="AM305">
        <f>SUMIFS('Grid GenerationQueue'!AN$5:AN$467,'Grid GenerationQueue'!$AX$5:$AX$467,$B305,'Grid GenerationQueue'!$AY$5:$AY$467,$C305,'Grid GenerationQueue'!$BF$5:$BF$467,"&lt;&gt;"&amp;"")</f>
        <v>0</v>
      </c>
      <c r="AN305">
        <f>SUMIFS('Grid GenerationQueue'!AO$5:AO$467,'Grid GenerationQueue'!$AX$5:$AX$467,$B305,'Grid GenerationQueue'!$AY$5:$AY$467,$C305,'Grid GenerationQueue'!$BF$5:$BF$467,"&lt;&gt;"&amp;"")</f>
        <v>0</v>
      </c>
      <c r="AO305">
        <f>SUMIFS('Grid GenerationQueue'!AP$5:AP$467,'Grid GenerationQueue'!$AX$5:$AX$467,$B305,'Grid GenerationQueue'!$AY$5:$AY$467,$C305,'Grid GenerationQueue'!$BF$5:$BF$467,"&lt;&gt;"&amp;"")</f>
        <v>0</v>
      </c>
      <c r="AQ305">
        <f>SUMIFS('Grid GenerationQueue'!AE$5:AE$467,'Grid GenerationQueue'!$AX$5:$AX$467,$B305,'Grid GenerationQueue'!$AY$5:$AY$467,$C305)</f>
        <v>0</v>
      </c>
      <c r="AR305">
        <f>SUMIFS('Grid GenerationQueue'!AF$5:AF$467,'Grid GenerationQueue'!$AX$5:$AX$467,$B305,'Grid GenerationQueue'!$AY$5:$AY$467,$C305)</f>
        <v>0</v>
      </c>
      <c r="AS305">
        <f>SUMIFS('Grid GenerationQueue'!AG$5:AG$467,'Grid GenerationQueue'!$AX$5:$AX$467,$B305,'Grid GenerationQueue'!$AY$5:$AY$467,$C305)</f>
        <v>0</v>
      </c>
      <c r="AT305">
        <f>SUMIFS('Grid GenerationQueue'!AH$5:AH$467,'Grid GenerationQueue'!$AX$5:$AX$467,$B305,'Grid GenerationQueue'!$AY$5:$AY$467,$C305)</f>
        <v>0</v>
      </c>
      <c r="AU305">
        <f>SUMIFS('Grid GenerationQueue'!AI$5:AI$467,'Grid GenerationQueue'!$AX$5:$AX$467,$B305,'Grid GenerationQueue'!$AY$5:$AY$467,$C305)</f>
        <v>0</v>
      </c>
      <c r="AV305">
        <f>SUMIFS('Grid GenerationQueue'!AJ$5:AJ$467,'Grid GenerationQueue'!$AX$5:$AX$467,$B305,'Grid GenerationQueue'!$AY$5:$AY$467,$C305)</f>
        <v>0</v>
      </c>
      <c r="AW305">
        <f>SUMIFS('Grid GenerationQueue'!AK$5:AK$467,'Grid GenerationQueue'!$AX$5:$AX$467,$B305,'Grid GenerationQueue'!$AY$5:$AY$467,$C305)</f>
        <v>0</v>
      </c>
      <c r="AX305">
        <f>SUMIFS('Grid GenerationQueue'!AL$5:AL$467,'Grid GenerationQueue'!$AX$5:$AX$467,$B305,'Grid GenerationQueue'!$AY$5:$AY$467,$C305)</f>
        <v>0</v>
      </c>
      <c r="AY305">
        <f>SUMIFS('Grid GenerationQueue'!AM$5:AM$467,'Grid GenerationQueue'!$AX$5:$AX$467,$B305,'Grid GenerationQueue'!$AY$5:$AY$467,$C305)</f>
        <v>0</v>
      </c>
      <c r="AZ305">
        <f>SUMIFS('Grid GenerationQueue'!AN$5:AN$467,'Grid GenerationQueue'!$AX$5:$AX$467,$B305,'Grid GenerationQueue'!$AY$5:$AY$467,$C305)</f>
        <v>0</v>
      </c>
      <c r="BA305">
        <f>SUMIFS('Grid GenerationQueue'!AO$5:AO$467,'Grid GenerationQueue'!$AX$5:$AX$467,$B305,'Grid GenerationQueue'!$AY$5:$AY$467,$C305)</f>
        <v>0</v>
      </c>
      <c r="BB305">
        <f>SUMIFS('Grid GenerationQueue'!AP$5:AP$467,'Grid GenerationQueue'!$AX$5:$AX$467,$B305,'Grid GenerationQueue'!$AY$5:$AY$467,$C305)</f>
        <v>0</v>
      </c>
      <c r="BD305">
        <f>SUMIFS('Grid GenerationQueue'!AE$5:AE$467,'Grid GenerationQueue'!$AX$5:$AX$467,$B305,'Grid GenerationQueue'!$AY$5:$AY$467,$C305,'Grid GenerationQueue'!$BH$5:$BH$467,"Executed",'Grid GenerationQueue'!$BB$5:$BB$467,"&lt;"&amp;$BE$3)</f>
        <v>0</v>
      </c>
      <c r="BE305">
        <f>SUMIFS('Grid GenerationQueue'!AF$5:AF$467,'Grid GenerationQueue'!$AX$5:$AX$467,$B305,'Grid GenerationQueue'!$AY$5:$AY$467,$C305,'Grid GenerationQueue'!$BH$5:$BH$467,"Executed",'Grid GenerationQueue'!$BB$5:$BB$467,"&lt;"&amp;$BE$3)</f>
        <v>0</v>
      </c>
      <c r="BF305">
        <f>SUMIFS('Grid GenerationQueue'!AG$5:AG$467,'Grid GenerationQueue'!$AX$5:$AX$467,$B305,'Grid GenerationQueue'!$AY$5:$AY$467,$C305,'Grid GenerationQueue'!$BH$5:$BH$467,"Executed",'Grid GenerationQueue'!$BB$5:$BB$467,"&lt;"&amp;$BE$3)</f>
        <v>0</v>
      </c>
      <c r="BG305">
        <f>SUMIFS('Grid GenerationQueue'!AH$5:AH$467,'Grid GenerationQueue'!$AX$5:$AX$467,$B305,'Grid GenerationQueue'!$AY$5:$AY$467,$C305,'Grid GenerationQueue'!$BH$5:$BH$467,"Executed",'Grid GenerationQueue'!$BB$5:$BB$467,"&lt;"&amp;$BE$3)</f>
        <v>0</v>
      </c>
      <c r="BH305">
        <f>SUMIFS('Grid GenerationQueue'!AI$5:AI$467,'Grid GenerationQueue'!$AX$5:$AX$467,$B305,'Grid GenerationQueue'!$AY$5:$AY$467,$C305,'Grid GenerationQueue'!$BH$5:$BH$467,"Executed",'Grid GenerationQueue'!$BB$5:$BB$467,"&lt;"&amp;$BE$3)</f>
        <v>0</v>
      </c>
      <c r="BI305">
        <f>SUMIFS('Grid GenerationQueue'!AJ$5:AJ$467,'Grid GenerationQueue'!$AX$5:$AX$467,$B305,'Grid GenerationQueue'!$AY$5:$AY$467,$C305,'Grid GenerationQueue'!$BH$5:$BH$467,"Executed",'Grid GenerationQueue'!$BB$5:$BB$467,"&lt;"&amp;$BE$3)</f>
        <v>0</v>
      </c>
      <c r="BJ305">
        <f>SUMIFS('Grid GenerationQueue'!AK$5:AK$467,'Grid GenerationQueue'!$AX$5:$AX$467,$B305,'Grid GenerationQueue'!$AY$5:$AY$467,$C305,'Grid GenerationQueue'!$BH$5:$BH$467,"Executed",'Grid GenerationQueue'!$BB$5:$BB$467,"&lt;"&amp;$BE$3)</f>
        <v>0</v>
      </c>
      <c r="BK305">
        <f>SUMIFS('Grid GenerationQueue'!AL$5:AL$467,'Grid GenerationQueue'!$AX$5:$AX$467,$B305,'Grid GenerationQueue'!$AY$5:$AY$467,$C305,'Grid GenerationQueue'!$BH$5:$BH$467,"Executed",'Grid GenerationQueue'!$BB$5:$BB$467,"&lt;"&amp;$BE$3)</f>
        <v>0</v>
      </c>
      <c r="BL305">
        <f>SUMIFS('Grid GenerationQueue'!AM$5:AM$467,'Grid GenerationQueue'!$AX$5:$AX$467,$B305,'Grid GenerationQueue'!$AY$5:$AY$467,$C305,'Grid GenerationQueue'!$BH$5:$BH$467,"Executed",'Grid GenerationQueue'!$BB$5:$BB$467,"&lt;"&amp;$BE$3)</f>
        <v>0</v>
      </c>
      <c r="BM305">
        <f>SUMIFS('Grid GenerationQueue'!AN$5:AN$467,'Grid GenerationQueue'!$AX$5:$AX$467,$B305,'Grid GenerationQueue'!$AY$5:$AY$467,$C305,'Grid GenerationQueue'!$BH$5:$BH$467,"Executed",'Grid GenerationQueue'!$BB$5:$BB$467,"&lt;"&amp;$BE$3)</f>
        <v>0</v>
      </c>
      <c r="BN305">
        <f>SUMIFS('Grid GenerationQueue'!AO$5:AO$467,'Grid GenerationQueue'!$AX$5:$AX$467,$B305,'Grid GenerationQueue'!$AY$5:$AY$467,$C305,'Grid GenerationQueue'!$BH$5:$BH$467,"Executed",'Grid GenerationQueue'!$BB$5:$BB$467,"&lt;"&amp;$BE$3)</f>
        <v>0</v>
      </c>
      <c r="BO305">
        <f>SUMIFS('Grid GenerationQueue'!AP$5:AP$467,'Grid GenerationQueue'!$AX$5:$AX$467,$B305,'Grid GenerationQueue'!$AY$5:$AY$467,$C305,'Grid GenerationQueue'!$BH$5:$BH$467,"Executed",'Grid GenerationQueue'!$BB$5:$BB$467,"&lt;"&amp;$BE$3)</f>
        <v>0</v>
      </c>
      <c r="BQ305">
        <f>SUMIFS('Grid GenerationQueue'!AE$5:AE$467,'Grid GenerationQueue'!$AX$5:$AX$467,$B305,'Grid GenerationQueue'!$AY$5:$AY$467,$C305,'Grid GenerationQueue'!$BF$5:$BF$467,"&lt;&gt;"&amp;"",'Grid GenerationQueue'!$BB$5:$BB$467,"&lt;"&amp;$BE$3)</f>
        <v>0</v>
      </c>
      <c r="BR305">
        <f>SUMIFS('Grid GenerationQueue'!AF$5:AF$467,'Grid GenerationQueue'!$AX$5:$AX$467,$B305,'Grid GenerationQueue'!$AY$5:$AY$467,$C305,'Grid GenerationQueue'!$BF$5:$BF$467,"&lt;&gt;"&amp;"",'Grid GenerationQueue'!$BB$5:$BB$467,"&lt;"&amp;$BE$3)</f>
        <v>0</v>
      </c>
      <c r="BS305">
        <f>SUMIFS('Grid GenerationQueue'!AG$5:AG$467,'Grid GenerationQueue'!$AX$5:$AX$467,$B305,'Grid GenerationQueue'!$AY$5:$AY$467,$C305,'Grid GenerationQueue'!$BF$5:$BF$467,"&lt;&gt;"&amp;"",'Grid GenerationQueue'!$BB$5:$BB$467,"&lt;"&amp;$BE$3)</f>
        <v>0</v>
      </c>
      <c r="BT305">
        <f>SUMIFS('Grid GenerationQueue'!AH$5:AH$467,'Grid GenerationQueue'!$AX$5:$AX$467,$B305,'Grid GenerationQueue'!$AY$5:$AY$467,$C305,'Grid GenerationQueue'!$BF$5:$BF$467,"&lt;&gt;"&amp;"",'Grid GenerationQueue'!$BB$5:$BB$467,"&lt;"&amp;$BE$3)</f>
        <v>0</v>
      </c>
      <c r="BU305">
        <f>SUMIFS('Grid GenerationQueue'!AI$5:AI$467,'Grid GenerationQueue'!$AX$5:$AX$467,$B305,'Grid GenerationQueue'!$AY$5:$AY$467,$C305,'Grid GenerationQueue'!$BF$5:$BF$467,"&lt;&gt;"&amp;"",'Grid GenerationQueue'!$BB$5:$BB$467,"&lt;"&amp;$BE$3)</f>
        <v>0</v>
      </c>
      <c r="BV305">
        <f>SUMIFS('Grid GenerationQueue'!AJ$5:AJ$467,'Grid GenerationQueue'!$AX$5:$AX$467,$B305,'Grid GenerationQueue'!$AY$5:$AY$467,$C305,'Grid GenerationQueue'!$BF$5:$BF$467,"&lt;&gt;"&amp;"",'Grid GenerationQueue'!$BB$5:$BB$467,"&lt;"&amp;$BE$3)</f>
        <v>0</v>
      </c>
      <c r="BW305">
        <f>SUMIFS('Grid GenerationQueue'!AK$5:AK$467,'Grid GenerationQueue'!$AX$5:$AX$467,$B305,'Grid GenerationQueue'!$AY$5:$AY$467,$C305,'Grid GenerationQueue'!$BF$5:$BF$467,"&lt;&gt;"&amp;"",'Grid GenerationQueue'!$BB$5:$BB$467,"&lt;"&amp;$BE$3)</f>
        <v>0</v>
      </c>
      <c r="BX305">
        <f>SUMIFS('Grid GenerationQueue'!AL$5:AL$467,'Grid GenerationQueue'!$AX$5:$AX$467,$B305,'Grid GenerationQueue'!$AY$5:$AY$467,$C305,'Grid GenerationQueue'!$BF$5:$BF$467,"&lt;&gt;"&amp;"",'Grid GenerationQueue'!$BB$5:$BB$467,"&lt;"&amp;$BE$3)</f>
        <v>0</v>
      </c>
      <c r="BY305">
        <f>SUMIFS('Grid GenerationQueue'!AM$5:AM$467,'Grid GenerationQueue'!$AX$5:$AX$467,$B305,'Grid GenerationQueue'!$AY$5:$AY$467,$C305,'Grid GenerationQueue'!$BF$5:$BF$467,"&lt;&gt;"&amp;"",'Grid GenerationQueue'!$BB$5:$BB$467,"&lt;"&amp;$BE$3)</f>
        <v>0</v>
      </c>
      <c r="BZ305">
        <f>SUMIFS('Grid GenerationQueue'!AN$5:AN$467,'Grid GenerationQueue'!$AX$5:$AX$467,$B305,'Grid GenerationQueue'!$AY$5:$AY$467,$C305,'Grid GenerationQueue'!$BF$5:$BF$467,"&lt;&gt;"&amp;"",'Grid GenerationQueue'!$BB$5:$BB$467,"&lt;"&amp;$BE$3)</f>
        <v>0</v>
      </c>
      <c r="CA305">
        <f>SUMIFS('Grid GenerationQueue'!AO$5:AO$467,'Grid GenerationQueue'!$AX$5:$AX$467,$B305,'Grid GenerationQueue'!$AY$5:$AY$467,$C305,'Grid GenerationQueue'!$BF$5:$BF$467,"&lt;&gt;"&amp;"",'Grid GenerationQueue'!$BB$5:$BB$467,"&lt;"&amp;$BE$3)</f>
        <v>0</v>
      </c>
      <c r="CB305">
        <f>SUMIFS('Grid GenerationQueue'!AP$5:AP$467,'Grid GenerationQueue'!$AX$5:$AX$467,$B305,'Grid GenerationQueue'!$AY$5:$AY$467,$C305,'Grid GenerationQueue'!$BF$5:$BF$467,"&lt;&gt;"&amp;"",'Grid GenerationQueue'!$BB$5:$BB$467,"&lt;"&amp;$BE$3)</f>
        <v>0</v>
      </c>
      <c r="CD305">
        <f>SUMIFS('Grid GenerationQueue'!AE$5:AE$467,'Grid GenerationQueue'!$AX$5:$AX$467,$B305,'Grid GenerationQueue'!$AY$5:$AY$467,$C305,'Grid GenerationQueue'!$BB$5:$BB$467,"&lt;"&amp;$BE$3)</f>
        <v>0</v>
      </c>
      <c r="CE305">
        <f>SUMIFS('Grid GenerationQueue'!AF$5:AF$467,'Grid GenerationQueue'!$AX$5:$AX$467,$B305,'Grid GenerationQueue'!$AY$5:$AY$467,$C305,'Grid GenerationQueue'!$BB$5:$BB$467,"&lt;"&amp;$BE$3)</f>
        <v>0</v>
      </c>
      <c r="CF305">
        <f>SUMIFS('Grid GenerationQueue'!AG$5:AG$467,'Grid GenerationQueue'!$AX$5:$AX$467,$B305,'Grid GenerationQueue'!$AY$5:$AY$467,$C305,'Grid GenerationQueue'!$BB$5:$BB$467,"&lt;"&amp;$BE$3)</f>
        <v>0</v>
      </c>
      <c r="CG305">
        <f>SUMIFS('Grid GenerationQueue'!AH$5:AH$467,'Grid GenerationQueue'!$AX$5:$AX$467,$B305,'Grid GenerationQueue'!$AY$5:$AY$467,$C305,'Grid GenerationQueue'!$BB$5:$BB$467,"&lt;"&amp;$BE$3)</f>
        <v>0</v>
      </c>
      <c r="CH305">
        <f>SUMIFS('Grid GenerationQueue'!AI$5:AI$467,'Grid GenerationQueue'!$AX$5:$AX$467,$B305,'Grid GenerationQueue'!$AY$5:$AY$467,$C305,'Grid GenerationQueue'!$BB$5:$BB$467,"&lt;"&amp;$BE$3)</f>
        <v>0</v>
      </c>
      <c r="CI305">
        <f>SUMIFS('Grid GenerationQueue'!AJ$5:AJ$467,'Grid GenerationQueue'!$AX$5:$AX$467,$B305,'Grid GenerationQueue'!$AY$5:$AY$467,$C305,'Grid GenerationQueue'!$BB$5:$BB$467,"&lt;"&amp;$BE$3)</f>
        <v>0</v>
      </c>
      <c r="CJ305">
        <f>SUMIFS('Grid GenerationQueue'!AK$5:AK$467,'Grid GenerationQueue'!$AX$5:$AX$467,$B305,'Grid GenerationQueue'!$AY$5:$AY$467,$C305,'Grid GenerationQueue'!$BB$5:$BB$467,"&lt;"&amp;$BE$3)</f>
        <v>0</v>
      </c>
      <c r="CK305">
        <f>SUMIFS('Grid GenerationQueue'!AL$5:AL$467,'Grid GenerationQueue'!$AX$5:$AX$467,$B305,'Grid GenerationQueue'!$AY$5:$AY$467,$C305,'Grid GenerationQueue'!$BB$5:$BB$467,"&lt;"&amp;$BE$3)</f>
        <v>0</v>
      </c>
      <c r="CL305">
        <f>SUMIFS('Grid GenerationQueue'!AM$5:AM$467,'Grid GenerationQueue'!$AX$5:$AX$467,$B305,'Grid GenerationQueue'!$AY$5:$AY$467,$C305,'Grid GenerationQueue'!$BB$5:$BB$467,"&lt;"&amp;$BE$3)</f>
        <v>0</v>
      </c>
      <c r="CM305">
        <f>SUMIFS('Grid GenerationQueue'!AN$5:AN$467,'Grid GenerationQueue'!$AX$5:$AX$467,$B305,'Grid GenerationQueue'!$AY$5:$AY$467,$C305,'Grid GenerationQueue'!$BB$5:$BB$467,"&lt;"&amp;$BE$3)</f>
        <v>0</v>
      </c>
      <c r="CN305">
        <f>SUMIFS('Grid GenerationQueue'!AO$5:AO$467,'Grid GenerationQueue'!$AX$5:$AX$467,$B305,'Grid GenerationQueue'!$AY$5:$AY$467,$C305,'Grid GenerationQueue'!$BB$5:$BB$467,"&lt;"&amp;$BE$3)</f>
        <v>0</v>
      </c>
      <c r="CO305">
        <f>SUMIFS('Grid GenerationQueue'!AP$5:AP$467,'Grid GenerationQueue'!$AX$5:$AX$467,$B305,'Grid GenerationQueue'!$AY$5:$AY$467,$C305,'Grid GenerationQueue'!$BB$5:$BB$467,"&lt;"&amp;$BE$3)</f>
        <v>0</v>
      </c>
    </row>
    <row r="306" spans="1:93" x14ac:dyDescent="0.35">
      <c r="A306" t="s">
        <v>4647</v>
      </c>
      <c r="B306" t="s">
        <v>4773</v>
      </c>
      <c r="C306">
        <v>500</v>
      </c>
      <c r="D306">
        <f>SUMIFS('Grid GenerationQueue'!AE$5:AE$467,'Grid GenerationQueue'!$AX$5:$AX$467,$B306,'Grid GenerationQueue'!$AY$5:$AY$467,$C306,'Grid GenerationQueue'!$BI$5:$BI$467,"&lt;4")</f>
        <v>0</v>
      </c>
      <c r="E306">
        <f>SUMIFS('Grid GenerationQueue'!AF$5:AF$467,'Grid GenerationQueue'!$AX$5:$AX$467,$B306,'Grid GenerationQueue'!$AY$5:$AY$467,$C306,'Grid GenerationQueue'!$BI$5:$BI$467,"&lt;4")</f>
        <v>0</v>
      </c>
      <c r="F306">
        <f>SUMIFS('Grid GenerationQueue'!AG$5:AG$467,'Grid GenerationQueue'!$AX$5:$AX$467,$B306,'Grid GenerationQueue'!$AY$5:$AY$467,$C306,'Grid GenerationQueue'!$BI$5:$BI$467,"&lt;4")</f>
        <v>0</v>
      </c>
      <c r="G306">
        <f>SUMIFS('Grid GenerationQueue'!AH$5:AH$467,'Grid GenerationQueue'!$AX$5:$AX$467,$B306,'Grid GenerationQueue'!$AY$5:$AY$467,$C306,'Grid GenerationQueue'!$BI$5:$BI$467,"&lt;4")</f>
        <v>0</v>
      </c>
      <c r="H306">
        <f>SUMIFS('Grid GenerationQueue'!AI$5:AI$467,'Grid GenerationQueue'!$AX$5:$AX$467,$B306,'Grid GenerationQueue'!$AY$5:$AY$467,$C306,'Grid GenerationQueue'!$BI$5:$BI$467,"&lt;4")</f>
        <v>0</v>
      </c>
      <c r="I306">
        <f>SUMIFS('Grid GenerationQueue'!AJ$5:AJ$467,'Grid GenerationQueue'!$AX$5:$AX$467,$B306,'Grid GenerationQueue'!$AY$5:$AY$467,$C306,'Grid GenerationQueue'!$BI$5:$BI$467,"&lt;4")</f>
        <v>0</v>
      </c>
      <c r="J306">
        <f>SUMIFS('Grid GenerationQueue'!AK$5:AK$467,'Grid GenerationQueue'!$AX$5:$AX$467,$B306,'Grid GenerationQueue'!$AY$5:$AY$467,$C306,'Grid GenerationQueue'!$BI$5:$BI$467,"&lt;4")</f>
        <v>0</v>
      </c>
      <c r="K306">
        <f>SUMIFS('Grid GenerationQueue'!AL$5:AL$467,'Grid GenerationQueue'!$AX$5:$AX$467,$B306,'Grid GenerationQueue'!$AY$5:$AY$467,$C306,'Grid GenerationQueue'!$BI$5:$BI$467,"&lt;4")</f>
        <v>0</v>
      </c>
      <c r="L306">
        <f>SUMIFS('Grid GenerationQueue'!AM$5:AM$467,'Grid GenerationQueue'!$AX$5:$AX$467,$B306,'Grid GenerationQueue'!$AY$5:$AY$467,$C306,'Grid GenerationQueue'!$BI$5:$BI$467,"&lt;4")</f>
        <v>0</v>
      </c>
      <c r="M306">
        <f>SUMIFS('Grid GenerationQueue'!AN$5:AN$467,'Grid GenerationQueue'!$AX$5:$AX$467,$B306,'Grid GenerationQueue'!$AY$5:$AY$467,$C306,'Grid GenerationQueue'!$BI$5:$BI$467,"&lt;4")</f>
        <v>0</v>
      </c>
      <c r="N306">
        <f>SUMIFS('Grid GenerationQueue'!AO$5:AO$467,'Grid GenerationQueue'!$AX$5:$AX$467,$B306,'Grid GenerationQueue'!$AY$5:$AY$467,$C306,'Grid GenerationQueue'!$BI$5:$BI$467,"&lt;4")</f>
        <v>0</v>
      </c>
      <c r="O306">
        <f>SUMIFS('Grid GenerationQueue'!AP$5:AP$467,'Grid GenerationQueue'!$AX$5:$AX$467,$B306,'Grid GenerationQueue'!$AY$5:$AY$467,$C306,'Grid GenerationQueue'!$BI$5:$BI$467,"&lt;4")</f>
        <v>0</v>
      </c>
      <c r="Q306">
        <f>SUMIFS('Grid GenerationQueue'!AE$5:AE$467,'Grid GenerationQueue'!$AX$5:$AX$467,$B306,'Grid GenerationQueue'!$AY$5:$AY$467,$C306,'Grid GenerationQueue'!$BH$5:$BH$467,"Executed")</f>
        <v>0</v>
      </c>
      <c r="R306">
        <f>SUMIFS('Grid GenerationQueue'!AF$5:AF$467,'Grid GenerationQueue'!$AX$5:$AX$467,$B306,'Grid GenerationQueue'!$AY$5:$AY$467,$C306,'Grid GenerationQueue'!$BH$5:$BH$467,"Executed")</f>
        <v>0</v>
      </c>
      <c r="S306">
        <f>SUMIFS('Grid GenerationQueue'!AG$5:AG$467,'Grid GenerationQueue'!$AX$5:$AX$467,$B306,'Grid GenerationQueue'!$AY$5:$AY$467,$C306,'Grid GenerationQueue'!$BH$5:$BH$467,"Executed")</f>
        <v>0</v>
      </c>
      <c r="T306">
        <f>SUMIFS('Grid GenerationQueue'!AH$5:AH$467,'Grid GenerationQueue'!$AX$5:$AX$467,$B306,'Grid GenerationQueue'!$AY$5:$AY$467,$C306,'Grid GenerationQueue'!$BH$5:$BH$467,"Executed")</f>
        <v>0</v>
      </c>
      <c r="U306">
        <f>SUMIFS('Grid GenerationQueue'!AI$5:AI$467,'Grid GenerationQueue'!$AX$5:$AX$467,$B306,'Grid GenerationQueue'!$AY$5:$AY$467,$C306,'Grid GenerationQueue'!$BH$5:$BH$467,"Executed")</f>
        <v>0</v>
      </c>
      <c r="V306">
        <f>SUMIFS('Grid GenerationQueue'!AJ$5:AJ$467,'Grid GenerationQueue'!$AX$5:$AX$467,$B306,'Grid GenerationQueue'!$AY$5:$AY$467,$C306,'Grid GenerationQueue'!$BH$5:$BH$467,"Executed")</f>
        <v>0</v>
      </c>
      <c r="W306">
        <f>SUMIFS('Grid GenerationQueue'!AK$5:AK$467,'Grid GenerationQueue'!$AX$5:$AX$467,$B306,'Grid GenerationQueue'!$AY$5:$AY$467,$C306,'Grid GenerationQueue'!$BH$5:$BH$467,"Executed")</f>
        <v>0</v>
      </c>
      <c r="X306">
        <f>SUMIFS('Grid GenerationQueue'!AL$5:AL$467,'Grid GenerationQueue'!$AX$5:$AX$467,$B306,'Grid GenerationQueue'!$AY$5:$AY$467,$C306,'Grid GenerationQueue'!$BH$5:$BH$467,"Executed")</f>
        <v>0</v>
      </c>
      <c r="Y306">
        <f>SUMIFS('Grid GenerationQueue'!AM$5:AM$467,'Grid GenerationQueue'!$AX$5:$AX$467,$B306,'Grid GenerationQueue'!$AY$5:$AY$467,$C306,'Grid GenerationQueue'!$BH$5:$BH$467,"Executed")</f>
        <v>0</v>
      </c>
      <c r="Z306">
        <f>SUMIFS('Grid GenerationQueue'!AN$5:AN$467,'Grid GenerationQueue'!$AX$5:$AX$467,$B306,'Grid GenerationQueue'!$AY$5:$AY$467,$C306,'Grid GenerationQueue'!$BH$5:$BH$467,"Executed")</f>
        <v>0</v>
      </c>
      <c r="AA306">
        <f>SUMIFS('Grid GenerationQueue'!AO$5:AO$467,'Grid GenerationQueue'!$AX$5:$AX$467,$B306,'Grid GenerationQueue'!$AY$5:$AY$467,$C306,'Grid GenerationQueue'!$BH$5:$BH$467,"Executed")</f>
        <v>0</v>
      </c>
      <c r="AB306">
        <f>SUMIFS('Grid GenerationQueue'!AP$5:AP$467,'Grid GenerationQueue'!$AX$5:$AX$467,$B306,'Grid GenerationQueue'!$AY$5:$AY$467,$C306,'Grid GenerationQueue'!$BH$5:$BH$467,"Executed")</f>
        <v>0</v>
      </c>
      <c r="AD306">
        <f>SUMIFS('Grid GenerationQueue'!AE$5:AE$467,'Grid GenerationQueue'!$AX$5:$AX$467,$B306,'Grid GenerationQueue'!$AY$5:$AY$467,$C306,'Grid GenerationQueue'!$BF$5:$BF$467,"&lt;&gt;"&amp;"")</f>
        <v>0</v>
      </c>
      <c r="AE306">
        <f>SUMIFS('Grid GenerationQueue'!AF$5:AF$467,'Grid GenerationQueue'!$AX$5:$AX$467,$B306,'Grid GenerationQueue'!$AY$5:$AY$467,$C306,'Grid GenerationQueue'!$BF$5:$BF$467,"&lt;&gt;"&amp;"")</f>
        <v>0</v>
      </c>
      <c r="AF306">
        <f>SUMIFS('Grid GenerationQueue'!AG$5:AG$467,'Grid GenerationQueue'!$AX$5:$AX$467,$B306,'Grid GenerationQueue'!$AY$5:$AY$467,$C306,'Grid GenerationQueue'!$BF$5:$BF$467,"&lt;&gt;"&amp;"")</f>
        <v>0</v>
      </c>
      <c r="AG306">
        <f>SUMIFS('Grid GenerationQueue'!AH$5:AH$467,'Grid GenerationQueue'!$AX$5:$AX$467,$B306,'Grid GenerationQueue'!$AY$5:$AY$467,$C306,'Grid GenerationQueue'!$BF$5:$BF$467,"&lt;&gt;"&amp;"")</f>
        <v>0</v>
      </c>
      <c r="AH306">
        <f>SUMIFS('Grid GenerationQueue'!AI$5:AI$467,'Grid GenerationQueue'!$AX$5:$AX$467,$B306,'Grid GenerationQueue'!$AY$5:$AY$467,$C306,'Grid GenerationQueue'!$BF$5:$BF$467,"&lt;&gt;"&amp;"")</f>
        <v>0</v>
      </c>
      <c r="AI306">
        <f>SUMIFS('Grid GenerationQueue'!AJ$5:AJ$467,'Grid GenerationQueue'!$AX$5:$AX$467,$B306,'Grid GenerationQueue'!$AY$5:$AY$467,$C306,'Grid GenerationQueue'!$BF$5:$BF$467,"&lt;&gt;"&amp;"")</f>
        <v>0</v>
      </c>
      <c r="AJ306">
        <f>SUMIFS('Grid GenerationQueue'!AK$5:AK$467,'Grid GenerationQueue'!$AX$5:$AX$467,$B306,'Grid GenerationQueue'!$AY$5:$AY$467,$C306,'Grid GenerationQueue'!$BF$5:$BF$467,"&lt;&gt;"&amp;"")</f>
        <v>0</v>
      </c>
      <c r="AK306">
        <f>SUMIFS('Grid GenerationQueue'!AL$5:AL$467,'Grid GenerationQueue'!$AX$5:$AX$467,$B306,'Grid GenerationQueue'!$AY$5:$AY$467,$C306,'Grid GenerationQueue'!$BF$5:$BF$467,"&lt;&gt;"&amp;"")</f>
        <v>0</v>
      </c>
      <c r="AL306">
        <f>SUMIFS('Grid GenerationQueue'!AM$5:AM$467,'Grid GenerationQueue'!$AX$5:$AX$467,$B306,'Grid GenerationQueue'!$AY$5:$AY$467,$C306,'Grid GenerationQueue'!$BF$5:$BF$467,"&lt;&gt;"&amp;"")</f>
        <v>0</v>
      </c>
      <c r="AM306">
        <f>SUMIFS('Grid GenerationQueue'!AN$5:AN$467,'Grid GenerationQueue'!$AX$5:$AX$467,$B306,'Grid GenerationQueue'!$AY$5:$AY$467,$C306,'Grid GenerationQueue'!$BF$5:$BF$467,"&lt;&gt;"&amp;"")</f>
        <v>0</v>
      </c>
      <c r="AN306">
        <f>SUMIFS('Grid GenerationQueue'!AO$5:AO$467,'Grid GenerationQueue'!$AX$5:$AX$467,$B306,'Grid GenerationQueue'!$AY$5:$AY$467,$C306,'Grid GenerationQueue'!$BF$5:$BF$467,"&lt;&gt;"&amp;"")</f>
        <v>0</v>
      </c>
      <c r="AO306">
        <f>SUMIFS('Grid GenerationQueue'!AP$5:AP$467,'Grid GenerationQueue'!$AX$5:$AX$467,$B306,'Grid GenerationQueue'!$AY$5:$AY$467,$C306,'Grid GenerationQueue'!$BF$5:$BF$467,"&lt;&gt;"&amp;"")</f>
        <v>0</v>
      </c>
      <c r="AQ306">
        <f>SUMIFS('Grid GenerationQueue'!AE$5:AE$467,'Grid GenerationQueue'!$AX$5:$AX$467,$B306,'Grid GenerationQueue'!$AY$5:$AY$467,$C306)</f>
        <v>0</v>
      </c>
      <c r="AR306">
        <f>SUMIFS('Grid GenerationQueue'!AF$5:AF$467,'Grid GenerationQueue'!$AX$5:$AX$467,$B306,'Grid GenerationQueue'!$AY$5:$AY$467,$C306)</f>
        <v>0</v>
      </c>
      <c r="AS306">
        <f>SUMIFS('Grid GenerationQueue'!AG$5:AG$467,'Grid GenerationQueue'!$AX$5:$AX$467,$B306,'Grid GenerationQueue'!$AY$5:$AY$467,$C306)</f>
        <v>0</v>
      </c>
      <c r="AT306">
        <f>SUMIFS('Grid GenerationQueue'!AH$5:AH$467,'Grid GenerationQueue'!$AX$5:$AX$467,$B306,'Grid GenerationQueue'!$AY$5:$AY$467,$C306)</f>
        <v>0</v>
      </c>
      <c r="AU306">
        <f>SUMIFS('Grid GenerationQueue'!AI$5:AI$467,'Grid GenerationQueue'!$AX$5:$AX$467,$B306,'Grid GenerationQueue'!$AY$5:$AY$467,$C306)</f>
        <v>0</v>
      </c>
      <c r="AV306">
        <f>SUMIFS('Grid GenerationQueue'!AJ$5:AJ$467,'Grid GenerationQueue'!$AX$5:$AX$467,$B306,'Grid GenerationQueue'!$AY$5:$AY$467,$C306)</f>
        <v>0</v>
      </c>
      <c r="AW306">
        <f>SUMIFS('Grid GenerationQueue'!AK$5:AK$467,'Grid GenerationQueue'!$AX$5:$AX$467,$B306,'Grid GenerationQueue'!$AY$5:$AY$467,$C306)</f>
        <v>0</v>
      </c>
      <c r="AX306">
        <f>SUMIFS('Grid GenerationQueue'!AL$5:AL$467,'Grid GenerationQueue'!$AX$5:$AX$467,$B306,'Grid GenerationQueue'!$AY$5:$AY$467,$C306)</f>
        <v>0</v>
      </c>
      <c r="AY306">
        <f>SUMIFS('Grid GenerationQueue'!AM$5:AM$467,'Grid GenerationQueue'!$AX$5:$AX$467,$B306,'Grid GenerationQueue'!$AY$5:$AY$467,$C306)</f>
        <v>0</v>
      </c>
      <c r="AZ306">
        <f>SUMIFS('Grid GenerationQueue'!AN$5:AN$467,'Grid GenerationQueue'!$AX$5:$AX$467,$B306,'Grid GenerationQueue'!$AY$5:$AY$467,$C306)</f>
        <v>0</v>
      </c>
      <c r="BA306">
        <f>SUMIFS('Grid GenerationQueue'!AO$5:AO$467,'Grid GenerationQueue'!$AX$5:$AX$467,$B306,'Grid GenerationQueue'!$AY$5:$AY$467,$C306)</f>
        <v>0</v>
      </c>
      <c r="BB306">
        <f>SUMIFS('Grid GenerationQueue'!AP$5:AP$467,'Grid GenerationQueue'!$AX$5:$AX$467,$B306,'Grid GenerationQueue'!$AY$5:$AY$467,$C306)</f>
        <v>0</v>
      </c>
      <c r="BD306">
        <f>SUMIFS('Grid GenerationQueue'!AE$5:AE$467,'Grid GenerationQueue'!$AX$5:$AX$467,$B306,'Grid GenerationQueue'!$AY$5:$AY$467,$C306,'Grid GenerationQueue'!$BH$5:$BH$467,"Executed",'Grid GenerationQueue'!$BB$5:$BB$467,"&lt;"&amp;$BE$3)</f>
        <v>0</v>
      </c>
      <c r="BE306">
        <f>SUMIFS('Grid GenerationQueue'!AF$5:AF$467,'Grid GenerationQueue'!$AX$5:$AX$467,$B306,'Grid GenerationQueue'!$AY$5:$AY$467,$C306,'Grid GenerationQueue'!$BH$5:$BH$467,"Executed",'Grid GenerationQueue'!$BB$5:$BB$467,"&lt;"&amp;$BE$3)</f>
        <v>0</v>
      </c>
      <c r="BF306">
        <f>SUMIFS('Grid GenerationQueue'!AG$5:AG$467,'Grid GenerationQueue'!$AX$5:$AX$467,$B306,'Grid GenerationQueue'!$AY$5:$AY$467,$C306,'Grid GenerationQueue'!$BH$5:$BH$467,"Executed",'Grid GenerationQueue'!$BB$5:$BB$467,"&lt;"&amp;$BE$3)</f>
        <v>0</v>
      </c>
      <c r="BG306">
        <f>SUMIFS('Grid GenerationQueue'!AH$5:AH$467,'Grid GenerationQueue'!$AX$5:$AX$467,$B306,'Grid GenerationQueue'!$AY$5:$AY$467,$C306,'Grid GenerationQueue'!$BH$5:$BH$467,"Executed",'Grid GenerationQueue'!$BB$5:$BB$467,"&lt;"&amp;$BE$3)</f>
        <v>0</v>
      </c>
      <c r="BH306">
        <f>SUMIFS('Grid GenerationQueue'!AI$5:AI$467,'Grid GenerationQueue'!$AX$5:$AX$467,$B306,'Grid GenerationQueue'!$AY$5:$AY$467,$C306,'Grid GenerationQueue'!$BH$5:$BH$467,"Executed",'Grid GenerationQueue'!$BB$5:$BB$467,"&lt;"&amp;$BE$3)</f>
        <v>0</v>
      </c>
      <c r="BI306">
        <f>SUMIFS('Grid GenerationQueue'!AJ$5:AJ$467,'Grid GenerationQueue'!$AX$5:$AX$467,$B306,'Grid GenerationQueue'!$AY$5:$AY$467,$C306,'Grid GenerationQueue'!$BH$5:$BH$467,"Executed",'Grid GenerationQueue'!$BB$5:$BB$467,"&lt;"&amp;$BE$3)</f>
        <v>0</v>
      </c>
      <c r="BJ306">
        <f>SUMIFS('Grid GenerationQueue'!AK$5:AK$467,'Grid GenerationQueue'!$AX$5:$AX$467,$B306,'Grid GenerationQueue'!$AY$5:$AY$467,$C306,'Grid GenerationQueue'!$BH$5:$BH$467,"Executed",'Grid GenerationQueue'!$BB$5:$BB$467,"&lt;"&amp;$BE$3)</f>
        <v>0</v>
      </c>
      <c r="BK306">
        <f>SUMIFS('Grid GenerationQueue'!AL$5:AL$467,'Grid GenerationQueue'!$AX$5:$AX$467,$B306,'Grid GenerationQueue'!$AY$5:$AY$467,$C306,'Grid GenerationQueue'!$BH$5:$BH$467,"Executed",'Grid GenerationQueue'!$BB$5:$BB$467,"&lt;"&amp;$BE$3)</f>
        <v>0</v>
      </c>
      <c r="BL306">
        <f>SUMIFS('Grid GenerationQueue'!AM$5:AM$467,'Grid GenerationQueue'!$AX$5:$AX$467,$B306,'Grid GenerationQueue'!$AY$5:$AY$467,$C306,'Grid GenerationQueue'!$BH$5:$BH$467,"Executed",'Grid GenerationQueue'!$BB$5:$BB$467,"&lt;"&amp;$BE$3)</f>
        <v>0</v>
      </c>
      <c r="BM306">
        <f>SUMIFS('Grid GenerationQueue'!AN$5:AN$467,'Grid GenerationQueue'!$AX$5:$AX$467,$B306,'Grid GenerationQueue'!$AY$5:$AY$467,$C306,'Grid GenerationQueue'!$BH$5:$BH$467,"Executed",'Grid GenerationQueue'!$BB$5:$BB$467,"&lt;"&amp;$BE$3)</f>
        <v>0</v>
      </c>
      <c r="BN306">
        <f>SUMIFS('Grid GenerationQueue'!AO$5:AO$467,'Grid GenerationQueue'!$AX$5:$AX$467,$B306,'Grid GenerationQueue'!$AY$5:$AY$467,$C306,'Grid GenerationQueue'!$BH$5:$BH$467,"Executed",'Grid GenerationQueue'!$BB$5:$BB$467,"&lt;"&amp;$BE$3)</f>
        <v>0</v>
      </c>
      <c r="BO306">
        <f>SUMIFS('Grid GenerationQueue'!AP$5:AP$467,'Grid GenerationQueue'!$AX$5:$AX$467,$B306,'Grid GenerationQueue'!$AY$5:$AY$467,$C306,'Grid GenerationQueue'!$BH$5:$BH$467,"Executed",'Grid GenerationQueue'!$BB$5:$BB$467,"&lt;"&amp;$BE$3)</f>
        <v>0</v>
      </c>
      <c r="BQ306">
        <f>SUMIFS('Grid GenerationQueue'!AE$5:AE$467,'Grid GenerationQueue'!$AX$5:$AX$467,$B306,'Grid GenerationQueue'!$AY$5:$AY$467,$C306,'Grid GenerationQueue'!$BF$5:$BF$467,"&lt;&gt;"&amp;"",'Grid GenerationQueue'!$BB$5:$BB$467,"&lt;"&amp;$BE$3)</f>
        <v>0</v>
      </c>
      <c r="BR306">
        <f>SUMIFS('Grid GenerationQueue'!AF$5:AF$467,'Grid GenerationQueue'!$AX$5:$AX$467,$B306,'Grid GenerationQueue'!$AY$5:$AY$467,$C306,'Grid GenerationQueue'!$BF$5:$BF$467,"&lt;&gt;"&amp;"",'Grid GenerationQueue'!$BB$5:$BB$467,"&lt;"&amp;$BE$3)</f>
        <v>0</v>
      </c>
      <c r="BS306">
        <f>SUMIFS('Grid GenerationQueue'!AG$5:AG$467,'Grid GenerationQueue'!$AX$5:$AX$467,$B306,'Grid GenerationQueue'!$AY$5:$AY$467,$C306,'Grid GenerationQueue'!$BF$5:$BF$467,"&lt;&gt;"&amp;"",'Grid GenerationQueue'!$BB$5:$BB$467,"&lt;"&amp;$BE$3)</f>
        <v>0</v>
      </c>
      <c r="BT306">
        <f>SUMIFS('Grid GenerationQueue'!AH$5:AH$467,'Grid GenerationQueue'!$AX$5:$AX$467,$B306,'Grid GenerationQueue'!$AY$5:$AY$467,$C306,'Grid GenerationQueue'!$BF$5:$BF$467,"&lt;&gt;"&amp;"",'Grid GenerationQueue'!$BB$5:$BB$467,"&lt;"&amp;$BE$3)</f>
        <v>0</v>
      </c>
      <c r="BU306">
        <f>SUMIFS('Grid GenerationQueue'!AI$5:AI$467,'Grid GenerationQueue'!$AX$5:$AX$467,$B306,'Grid GenerationQueue'!$AY$5:$AY$467,$C306,'Grid GenerationQueue'!$BF$5:$BF$467,"&lt;&gt;"&amp;"",'Grid GenerationQueue'!$BB$5:$BB$467,"&lt;"&amp;$BE$3)</f>
        <v>0</v>
      </c>
      <c r="BV306">
        <f>SUMIFS('Grid GenerationQueue'!AJ$5:AJ$467,'Grid GenerationQueue'!$AX$5:$AX$467,$B306,'Grid GenerationQueue'!$AY$5:$AY$467,$C306,'Grid GenerationQueue'!$BF$5:$BF$467,"&lt;&gt;"&amp;"",'Grid GenerationQueue'!$BB$5:$BB$467,"&lt;"&amp;$BE$3)</f>
        <v>0</v>
      </c>
      <c r="BW306">
        <f>SUMIFS('Grid GenerationQueue'!AK$5:AK$467,'Grid GenerationQueue'!$AX$5:$AX$467,$B306,'Grid GenerationQueue'!$AY$5:$AY$467,$C306,'Grid GenerationQueue'!$BF$5:$BF$467,"&lt;&gt;"&amp;"",'Grid GenerationQueue'!$BB$5:$BB$467,"&lt;"&amp;$BE$3)</f>
        <v>0</v>
      </c>
      <c r="BX306">
        <f>SUMIFS('Grid GenerationQueue'!AL$5:AL$467,'Grid GenerationQueue'!$AX$5:$AX$467,$B306,'Grid GenerationQueue'!$AY$5:$AY$467,$C306,'Grid GenerationQueue'!$BF$5:$BF$467,"&lt;&gt;"&amp;"",'Grid GenerationQueue'!$BB$5:$BB$467,"&lt;"&amp;$BE$3)</f>
        <v>0</v>
      </c>
      <c r="BY306">
        <f>SUMIFS('Grid GenerationQueue'!AM$5:AM$467,'Grid GenerationQueue'!$AX$5:$AX$467,$B306,'Grid GenerationQueue'!$AY$5:$AY$467,$C306,'Grid GenerationQueue'!$BF$5:$BF$467,"&lt;&gt;"&amp;"",'Grid GenerationQueue'!$BB$5:$BB$467,"&lt;"&amp;$BE$3)</f>
        <v>0</v>
      </c>
      <c r="BZ306">
        <f>SUMIFS('Grid GenerationQueue'!AN$5:AN$467,'Grid GenerationQueue'!$AX$5:$AX$467,$B306,'Grid GenerationQueue'!$AY$5:$AY$467,$C306,'Grid GenerationQueue'!$BF$5:$BF$467,"&lt;&gt;"&amp;"",'Grid GenerationQueue'!$BB$5:$BB$467,"&lt;"&amp;$BE$3)</f>
        <v>0</v>
      </c>
      <c r="CA306">
        <f>SUMIFS('Grid GenerationQueue'!AO$5:AO$467,'Grid GenerationQueue'!$AX$5:$AX$467,$B306,'Grid GenerationQueue'!$AY$5:$AY$467,$C306,'Grid GenerationQueue'!$BF$5:$BF$467,"&lt;&gt;"&amp;"",'Grid GenerationQueue'!$BB$5:$BB$467,"&lt;"&amp;$BE$3)</f>
        <v>0</v>
      </c>
      <c r="CB306">
        <f>SUMIFS('Grid GenerationQueue'!AP$5:AP$467,'Grid GenerationQueue'!$AX$5:$AX$467,$B306,'Grid GenerationQueue'!$AY$5:$AY$467,$C306,'Grid GenerationQueue'!$BF$5:$BF$467,"&lt;&gt;"&amp;"",'Grid GenerationQueue'!$BB$5:$BB$467,"&lt;"&amp;$BE$3)</f>
        <v>0</v>
      </c>
      <c r="CD306">
        <f>SUMIFS('Grid GenerationQueue'!AE$5:AE$467,'Grid GenerationQueue'!$AX$5:$AX$467,$B306,'Grid GenerationQueue'!$AY$5:$AY$467,$C306,'Grid GenerationQueue'!$BB$5:$BB$467,"&lt;"&amp;$BE$3)</f>
        <v>0</v>
      </c>
      <c r="CE306">
        <f>SUMIFS('Grid GenerationQueue'!AF$5:AF$467,'Grid GenerationQueue'!$AX$5:$AX$467,$B306,'Grid GenerationQueue'!$AY$5:$AY$467,$C306,'Grid GenerationQueue'!$BB$5:$BB$467,"&lt;"&amp;$BE$3)</f>
        <v>0</v>
      </c>
      <c r="CF306">
        <f>SUMIFS('Grid GenerationQueue'!AG$5:AG$467,'Grid GenerationQueue'!$AX$5:$AX$467,$B306,'Grid GenerationQueue'!$AY$5:$AY$467,$C306,'Grid GenerationQueue'!$BB$5:$BB$467,"&lt;"&amp;$BE$3)</f>
        <v>0</v>
      </c>
      <c r="CG306">
        <f>SUMIFS('Grid GenerationQueue'!AH$5:AH$467,'Grid GenerationQueue'!$AX$5:$AX$467,$B306,'Grid GenerationQueue'!$AY$5:$AY$467,$C306,'Grid GenerationQueue'!$BB$5:$BB$467,"&lt;"&amp;$BE$3)</f>
        <v>0</v>
      </c>
      <c r="CH306">
        <f>SUMIFS('Grid GenerationQueue'!AI$5:AI$467,'Grid GenerationQueue'!$AX$5:$AX$467,$B306,'Grid GenerationQueue'!$AY$5:$AY$467,$C306,'Grid GenerationQueue'!$BB$5:$BB$467,"&lt;"&amp;$BE$3)</f>
        <v>0</v>
      </c>
      <c r="CI306">
        <f>SUMIFS('Grid GenerationQueue'!AJ$5:AJ$467,'Grid GenerationQueue'!$AX$5:$AX$467,$B306,'Grid GenerationQueue'!$AY$5:$AY$467,$C306,'Grid GenerationQueue'!$BB$5:$BB$467,"&lt;"&amp;$BE$3)</f>
        <v>0</v>
      </c>
      <c r="CJ306">
        <f>SUMIFS('Grid GenerationQueue'!AK$5:AK$467,'Grid GenerationQueue'!$AX$5:$AX$467,$B306,'Grid GenerationQueue'!$AY$5:$AY$467,$C306,'Grid GenerationQueue'!$BB$5:$BB$467,"&lt;"&amp;$BE$3)</f>
        <v>0</v>
      </c>
      <c r="CK306">
        <f>SUMIFS('Grid GenerationQueue'!AL$5:AL$467,'Grid GenerationQueue'!$AX$5:$AX$467,$B306,'Grid GenerationQueue'!$AY$5:$AY$467,$C306,'Grid GenerationQueue'!$BB$5:$BB$467,"&lt;"&amp;$BE$3)</f>
        <v>0</v>
      </c>
      <c r="CL306">
        <f>SUMIFS('Grid GenerationQueue'!AM$5:AM$467,'Grid GenerationQueue'!$AX$5:$AX$467,$B306,'Grid GenerationQueue'!$AY$5:$AY$467,$C306,'Grid GenerationQueue'!$BB$5:$BB$467,"&lt;"&amp;$BE$3)</f>
        <v>0</v>
      </c>
      <c r="CM306">
        <f>SUMIFS('Grid GenerationQueue'!AN$5:AN$467,'Grid GenerationQueue'!$AX$5:$AX$467,$B306,'Grid GenerationQueue'!$AY$5:$AY$467,$C306,'Grid GenerationQueue'!$BB$5:$BB$467,"&lt;"&amp;$BE$3)</f>
        <v>0</v>
      </c>
      <c r="CN306">
        <f>SUMIFS('Grid GenerationQueue'!AO$5:AO$467,'Grid GenerationQueue'!$AX$5:$AX$467,$B306,'Grid GenerationQueue'!$AY$5:$AY$467,$C306,'Grid GenerationQueue'!$BB$5:$BB$467,"&lt;"&amp;$BE$3)</f>
        <v>0</v>
      </c>
      <c r="CO306">
        <f>SUMIFS('Grid GenerationQueue'!AP$5:AP$467,'Grid GenerationQueue'!$AX$5:$AX$467,$B306,'Grid GenerationQueue'!$AY$5:$AY$467,$C306,'Grid GenerationQueue'!$BB$5:$BB$467,"&lt;"&amp;$BE$3)</f>
        <v>0</v>
      </c>
    </row>
    <row r="307" spans="1:93" x14ac:dyDescent="0.35">
      <c r="A307" t="s">
        <v>4647</v>
      </c>
      <c r="B307" t="s">
        <v>4610</v>
      </c>
      <c r="C307">
        <v>500</v>
      </c>
      <c r="D307">
        <f>SUMIFS('Grid GenerationQueue'!AE$5:AE$467,'Grid GenerationQueue'!$AX$5:$AX$467,$B307,'Grid GenerationQueue'!$AY$5:$AY$467,$C307,'Grid GenerationQueue'!$BI$5:$BI$467,"&lt;4")</f>
        <v>0</v>
      </c>
      <c r="E307">
        <f>SUMIFS('Grid GenerationQueue'!AF$5:AF$467,'Grid GenerationQueue'!$AX$5:$AX$467,$B307,'Grid GenerationQueue'!$AY$5:$AY$467,$C307,'Grid GenerationQueue'!$BI$5:$BI$467,"&lt;4")</f>
        <v>0</v>
      </c>
      <c r="F307">
        <f>SUMIFS('Grid GenerationQueue'!AG$5:AG$467,'Grid GenerationQueue'!$AX$5:$AX$467,$B307,'Grid GenerationQueue'!$AY$5:$AY$467,$C307,'Grid GenerationQueue'!$BI$5:$BI$467,"&lt;4")</f>
        <v>0</v>
      </c>
      <c r="G307">
        <f>SUMIFS('Grid GenerationQueue'!AH$5:AH$467,'Grid GenerationQueue'!$AX$5:$AX$467,$B307,'Grid GenerationQueue'!$AY$5:$AY$467,$C307,'Grid GenerationQueue'!$BI$5:$BI$467,"&lt;4")</f>
        <v>0</v>
      </c>
      <c r="H307">
        <f>SUMIFS('Grid GenerationQueue'!AI$5:AI$467,'Grid GenerationQueue'!$AX$5:$AX$467,$B307,'Grid GenerationQueue'!$AY$5:$AY$467,$C307,'Grid GenerationQueue'!$BI$5:$BI$467,"&lt;4")</f>
        <v>0</v>
      </c>
      <c r="I307">
        <f>SUMIFS('Grid GenerationQueue'!AJ$5:AJ$467,'Grid GenerationQueue'!$AX$5:$AX$467,$B307,'Grid GenerationQueue'!$AY$5:$AY$467,$C307,'Grid GenerationQueue'!$BI$5:$BI$467,"&lt;4")</f>
        <v>0</v>
      </c>
      <c r="J307">
        <f>SUMIFS('Grid GenerationQueue'!AK$5:AK$467,'Grid GenerationQueue'!$AX$5:$AX$467,$B307,'Grid GenerationQueue'!$AY$5:$AY$467,$C307,'Grid GenerationQueue'!$BI$5:$BI$467,"&lt;4")</f>
        <v>0</v>
      </c>
      <c r="K307">
        <f>SUMIFS('Grid GenerationQueue'!AL$5:AL$467,'Grid GenerationQueue'!$AX$5:$AX$467,$B307,'Grid GenerationQueue'!$AY$5:$AY$467,$C307,'Grid GenerationQueue'!$BI$5:$BI$467,"&lt;4")</f>
        <v>0</v>
      </c>
      <c r="L307">
        <f>SUMIFS('Grid GenerationQueue'!AM$5:AM$467,'Grid GenerationQueue'!$AX$5:$AX$467,$B307,'Grid GenerationQueue'!$AY$5:$AY$467,$C307,'Grid GenerationQueue'!$BI$5:$BI$467,"&lt;4")</f>
        <v>0</v>
      </c>
      <c r="M307">
        <f>SUMIFS('Grid GenerationQueue'!AN$5:AN$467,'Grid GenerationQueue'!$AX$5:$AX$467,$B307,'Grid GenerationQueue'!$AY$5:$AY$467,$C307,'Grid GenerationQueue'!$BI$5:$BI$467,"&lt;4")</f>
        <v>0</v>
      </c>
      <c r="N307">
        <f>SUMIFS('Grid GenerationQueue'!AO$5:AO$467,'Grid GenerationQueue'!$AX$5:$AX$467,$B307,'Grid GenerationQueue'!$AY$5:$AY$467,$C307,'Grid GenerationQueue'!$BI$5:$BI$467,"&lt;4")</f>
        <v>0</v>
      </c>
      <c r="O307">
        <f>SUMIFS('Grid GenerationQueue'!AP$5:AP$467,'Grid GenerationQueue'!$AX$5:$AX$467,$B307,'Grid GenerationQueue'!$AY$5:$AY$467,$C307,'Grid GenerationQueue'!$BI$5:$BI$467,"&lt;4")</f>
        <v>0</v>
      </c>
      <c r="Q307">
        <f>SUMIFS('Grid GenerationQueue'!AE$5:AE$467,'Grid GenerationQueue'!$AX$5:$AX$467,$B307,'Grid GenerationQueue'!$AY$5:$AY$467,$C307,'Grid GenerationQueue'!$BH$5:$BH$467,"Executed")</f>
        <v>0</v>
      </c>
      <c r="R307">
        <f>SUMIFS('Grid GenerationQueue'!AF$5:AF$467,'Grid GenerationQueue'!$AX$5:$AX$467,$B307,'Grid GenerationQueue'!$AY$5:$AY$467,$C307,'Grid GenerationQueue'!$BH$5:$BH$467,"Executed")</f>
        <v>0</v>
      </c>
      <c r="S307">
        <f>SUMIFS('Grid GenerationQueue'!AG$5:AG$467,'Grid GenerationQueue'!$AX$5:$AX$467,$B307,'Grid GenerationQueue'!$AY$5:$AY$467,$C307,'Grid GenerationQueue'!$BH$5:$BH$467,"Executed")</f>
        <v>0</v>
      </c>
      <c r="T307">
        <f>SUMIFS('Grid GenerationQueue'!AH$5:AH$467,'Grid GenerationQueue'!$AX$5:$AX$467,$B307,'Grid GenerationQueue'!$AY$5:$AY$467,$C307,'Grid GenerationQueue'!$BH$5:$BH$467,"Executed")</f>
        <v>0</v>
      </c>
      <c r="U307">
        <f>SUMIFS('Grid GenerationQueue'!AI$5:AI$467,'Grid GenerationQueue'!$AX$5:$AX$467,$B307,'Grid GenerationQueue'!$AY$5:$AY$467,$C307,'Grid GenerationQueue'!$BH$5:$BH$467,"Executed")</f>
        <v>0</v>
      </c>
      <c r="V307">
        <f>SUMIFS('Grid GenerationQueue'!AJ$5:AJ$467,'Grid GenerationQueue'!$AX$5:$AX$467,$B307,'Grid GenerationQueue'!$AY$5:$AY$467,$C307,'Grid GenerationQueue'!$BH$5:$BH$467,"Executed")</f>
        <v>0</v>
      </c>
      <c r="W307">
        <f>SUMIFS('Grid GenerationQueue'!AK$5:AK$467,'Grid GenerationQueue'!$AX$5:$AX$467,$B307,'Grid GenerationQueue'!$AY$5:$AY$467,$C307,'Grid GenerationQueue'!$BH$5:$BH$467,"Executed")</f>
        <v>0</v>
      </c>
      <c r="X307">
        <f>SUMIFS('Grid GenerationQueue'!AL$5:AL$467,'Grid GenerationQueue'!$AX$5:$AX$467,$B307,'Grid GenerationQueue'!$AY$5:$AY$467,$C307,'Grid GenerationQueue'!$BH$5:$BH$467,"Executed")</f>
        <v>0</v>
      </c>
      <c r="Y307">
        <f>SUMIFS('Grid GenerationQueue'!AM$5:AM$467,'Grid GenerationQueue'!$AX$5:$AX$467,$B307,'Grid GenerationQueue'!$AY$5:$AY$467,$C307,'Grid GenerationQueue'!$BH$5:$BH$467,"Executed")</f>
        <v>0</v>
      </c>
      <c r="Z307">
        <f>SUMIFS('Grid GenerationQueue'!AN$5:AN$467,'Grid GenerationQueue'!$AX$5:$AX$467,$B307,'Grid GenerationQueue'!$AY$5:$AY$467,$C307,'Grid GenerationQueue'!$BH$5:$BH$467,"Executed")</f>
        <v>0</v>
      </c>
      <c r="AA307">
        <f>SUMIFS('Grid GenerationQueue'!AO$5:AO$467,'Grid GenerationQueue'!$AX$5:$AX$467,$B307,'Grid GenerationQueue'!$AY$5:$AY$467,$C307,'Grid GenerationQueue'!$BH$5:$BH$467,"Executed")</f>
        <v>0</v>
      </c>
      <c r="AB307">
        <f>SUMIFS('Grid GenerationQueue'!AP$5:AP$467,'Grid GenerationQueue'!$AX$5:$AX$467,$B307,'Grid GenerationQueue'!$AY$5:$AY$467,$C307,'Grid GenerationQueue'!$BH$5:$BH$467,"Executed")</f>
        <v>0</v>
      </c>
      <c r="AD307">
        <f>SUMIFS('Grid GenerationQueue'!AE$5:AE$467,'Grid GenerationQueue'!$AX$5:$AX$467,$B307,'Grid GenerationQueue'!$AY$5:$AY$467,$C307,'Grid GenerationQueue'!$BF$5:$BF$467,"&lt;&gt;"&amp;"")</f>
        <v>0</v>
      </c>
      <c r="AE307">
        <f>SUMIFS('Grid GenerationQueue'!AF$5:AF$467,'Grid GenerationQueue'!$AX$5:$AX$467,$B307,'Grid GenerationQueue'!$AY$5:$AY$467,$C307,'Grid GenerationQueue'!$BF$5:$BF$467,"&lt;&gt;"&amp;"")</f>
        <v>0</v>
      </c>
      <c r="AF307">
        <f>SUMIFS('Grid GenerationQueue'!AG$5:AG$467,'Grid GenerationQueue'!$AX$5:$AX$467,$B307,'Grid GenerationQueue'!$AY$5:$AY$467,$C307,'Grid GenerationQueue'!$BF$5:$BF$467,"&lt;&gt;"&amp;"")</f>
        <v>0</v>
      </c>
      <c r="AG307">
        <f>SUMIFS('Grid GenerationQueue'!AH$5:AH$467,'Grid GenerationQueue'!$AX$5:$AX$467,$B307,'Grid GenerationQueue'!$AY$5:$AY$467,$C307,'Grid GenerationQueue'!$BF$5:$BF$467,"&lt;&gt;"&amp;"")</f>
        <v>0</v>
      </c>
      <c r="AH307">
        <f>SUMIFS('Grid GenerationQueue'!AI$5:AI$467,'Grid GenerationQueue'!$AX$5:$AX$467,$B307,'Grid GenerationQueue'!$AY$5:$AY$467,$C307,'Grid GenerationQueue'!$BF$5:$BF$467,"&lt;&gt;"&amp;"")</f>
        <v>0</v>
      </c>
      <c r="AI307">
        <f>SUMIFS('Grid GenerationQueue'!AJ$5:AJ$467,'Grid GenerationQueue'!$AX$5:$AX$467,$B307,'Grid GenerationQueue'!$AY$5:$AY$467,$C307,'Grid GenerationQueue'!$BF$5:$BF$467,"&lt;&gt;"&amp;"")</f>
        <v>0</v>
      </c>
      <c r="AJ307">
        <f>SUMIFS('Grid GenerationQueue'!AK$5:AK$467,'Grid GenerationQueue'!$AX$5:$AX$467,$B307,'Grid GenerationQueue'!$AY$5:$AY$467,$C307,'Grid GenerationQueue'!$BF$5:$BF$467,"&lt;&gt;"&amp;"")</f>
        <v>0</v>
      </c>
      <c r="AK307">
        <f>SUMIFS('Grid GenerationQueue'!AL$5:AL$467,'Grid GenerationQueue'!$AX$5:$AX$467,$B307,'Grid GenerationQueue'!$AY$5:$AY$467,$C307,'Grid GenerationQueue'!$BF$5:$BF$467,"&lt;&gt;"&amp;"")</f>
        <v>0</v>
      </c>
      <c r="AL307">
        <f>SUMIFS('Grid GenerationQueue'!AM$5:AM$467,'Grid GenerationQueue'!$AX$5:$AX$467,$B307,'Grid GenerationQueue'!$AY$5:$AY$467,$C307,'Grid GenerationQueue'!$BF$5:$BF$467,"&lt;&gt;"&amp;"")</f>
        <v>0</v>
      </c>
      <c r="AM307">
        <f>SUMIFS('Grid GenerationQueue'!AN$5:AN$467,'Grid GenerationQueue'!$AX$5:$AX$467,$B307,'Grid GenerationQueue'!$AY$5:$AY$467,$C307,'Grid GenerationQueue'!$BF$5:$BF$467,"&lt;&gt;"&amp;"")</f>
        <v>0</v>
      </c>
      <c r="AN307">
        <f>SUMIFS('Grid GenerationQueue'!AO$5:AO$467,'Grid GenerationQueue'!$AX$5:$AX$467,$B307,'Grid GenerationQueue'!$AY$5:$AY$467,$C307,'Grid GenerationQueue'!$BF$5:$BF$467,"&lt;&gt;"&amp;"")</f>
        <v>0</v>
      </c>
      <c r="AO307">
        <f>SUMIFS('Grid GenerationQueue'!AP$5:AP$467,'Grid GenerationQueue'!$AX$5:$AX$467,$B307,'Grid GenerationQueue'!$AY$5:$AY$467,$C307,'Grid GenerationQueue'!$BF$5:$BF$467,"&lt;&gt;"&amp;"")</f>
        <v>0</v>
      </c>
      <c r="AQ307">
        <f>SUMIFS('Grid GenerationQueue'!AE$5:AE$467,'Grid GenerationQueue'!$AX$5:$AX$467,$B307,'Grid GenerationQueue'!$AY$5:$AY$467,$C307)</f>
        <v>1182.3800000000001</v>
      </c>
      <c r="AR307">
        <f>SUMIFS('Grid GenerationQueue'!AF$5:AF$467,'Grid GenerationQueue'!$AX$5:$AX$467,$B307,'Grid GenerationQueue'!$AY$5:$AY$467,$C307)</f>
        <v>0</v>
      </c>
      <c r="AS307">
        <f>SUMIFS('Grid GenerationQueue'!AG$5:AG$467,'Grid GenerationQueue'!$AX$5:$AX$467,$B307,'Grid GenerationQueue'!$AY$5:$AY$467,$C307)</f>
        <v>0</v>
      </c>
      <c r="AT307">
        <f>SUMIFS('Grid GenerationQueue'!AH$5:AH$467,'Grid GenerationQueue'!$AX$5:$AX$467,$B307,'Grid GenerationQueue'!$AY$5:$AY$467,$C307)</f>
        <v>0</v>
      </c>
      <c r="AU307">
        <f>SUMIFS('Grid GenerationQueue'!AI$5:AI$467,'Grid GenerationQueue'!$AX$5:$AX$467,$B307,'Grid GenerationQueue'!$AY$5:$AY$467,$C307)</f>
        <v>1182.3800000000001</v>
      </c>
      <c r="AV307">
        <f>SUMIFS('Grid GenerationQueue'!AJ$5:AJ$467,'Grid GenerationQueue'!$AX$5:$AX$467,$B307,'Grid GenerationQueue'!$AY$5:$AY$467,$C307)</f>
        <v>0</v>
      </c>
      <c r="AW307">
        <f>SUMIFS('Grid GenerationQueue'!AK$5:AK$467,'Grid GenerationQueue'!$AX$5:$AX$467,$B307,'Grid GenerationQueue'!$AY$5:$AY$467,$C307)</f>
        <v>0</v>
      </c>
      <c r="AX307">
        <f>SUMIFS('Grid GenerationQueue'!AL$5:AL$467,'Grid GenerationQueue'!$AX$5:$AX$467,$B307,'Grid GenerationQueue'!$AY$5:$AY$467,$C307)</f>
        <v>0</v>
      </c>
      <c r="AY307">
        <f>SUMIFS('Grid GenerationQueue'!AM$5:AM$467,'Grid GenerationQueue'!$AX$5:$AX$467,$B307,'Grid GenerationQueue'!$AY$5:$AY$467,$C307)</f>
        <v>0</v>
      </c>
      <c r="AZ307">
        <f>SUMIFS('Grid GenerationQueue'!AN$5:AN$467,'Grid GenerationQueue'!$AX$5:$AX$467,$B307,'Grid GenerationQueue'!$AY$5:$AY$467,$C307)</f>
        <v>0</v>
      </c>
      <c r="BA307">
        <f>SUMIFS('Grid GenerationQueue'!AO$5:AO$467,'Grid GenerationQueue'!$AX$5:$AX$467,$B307,'Grid GenerationQueue'!$AY$5:$AY$467,$C307)</f>
        <v>0</v>
      </c>
      <c r="BB307">
        <f>SUMIFS('Grid GenerationQueue'!AP$5:AP$467,'Grid GenerationQueue'!$AX$5:$AX$467,$B307,'Grid GenerationQueue'!$AY$5:$AY$467,$C307)</f>
        <v>0</v>
      </c>
      <c r="BD307">
        <f>SUMIFS('Grid GenerationQueue'!AE$5:AE$467,'Grid GenerationQueue'!$AX$5:$AX$467,$B307,'Grid GenerationQueue'!$AY$5:$AY$467,$C307,'Grid GenerationQueue'!$BH$5:$BH$467,"Executed",'Grid GenerationQueue'!$BB$5:$BB$467,"&lt;"&amp;$BE$3)</f>
        <v>0</v>
      </c>
      <c r="BE307">
        <f>SUMIFS('Grid GenerationQueue'!AF$5:AF$467,'Grid GenerationQueue'!$AX$5:$AX$467,$B307,'Grid GenerationQueue'!$AY$5:$AY$467,$C307,'Grid GenerationQueue'!$BH$5:$BH$467,"Executed",'Grid GenerationQueue'!$BB$5:$BB$467,"&lt;"&amp;$BE$3)</f>
        <v>0</v>
      </c>
      <c r="BF307">
        <f>SUMIFS('Grid GenerationQueue'!AG$5:AG$467,'Grid GenerationQueue'!$AX$5:$AX$467,$B307,'Grid GenerationQueue'!$AY$5:$AY$467,$C307,'Grid GenerationQueue'!$BH$5:$BH$467,"Executed",'Grid GenerationQueue'!$BB$5:$BB$467,"&lt;"&amp;$BE$3)</f>
        <v>0</v>
      </c>
      <c r="BG307">
        <f>SUMIFS('Grid GenerationQueue'!AH$5:AH$467,'Grid GenerationQueue'!$AX$5:$AX$467,$B307,'Grid GenerationQueue'!$AY$5:$AY$467,$C307,'Grid GenerationQueue'!$BH$5:$BH$467,"Executed",'Grid GenerationQueue'!$BB$5:$BB$467,"&lt;"&amp;$BE$3)</f>
        <v>0</v>
      </c>
      <c r="BH307">
        <f>SUMIFS('Grid GenerationQueue'!AI$5:AI$467,'Grid GenerationQueue'!$AX$5:$AX$467,$B307,'Grid GenerationQueue'!$AY$5:$AY$467,$C307,'Grid GenerationQueue'!$BH$5:$BH$467,"Executed",'Grid GenerationQueue'!$BB$5:$BB$467,"&lt;"&amp;$BE$3)</f>
        <v>0</v>
      </c>
      <c r="BI307">
        <f>SUMIFS('Grid GenerationQueue'!AJ$5:AJ$467,'Grid GenerationQueue'!$AX$5:$AX$467,$B307,'Grid GenerationQueue'!$AY$5:$AY$467,$C307,'Grid GenerationQueue'!$BH$5:$BH$467,"Executed",'Grid GenerationQueue'!$BB$5:$BB$467,"&lt;"&amp;$BE$3)</f>
        <v>0</v>
      </c>
      <c r="BJ307">
        <f>SUMIFS('Grid GenerationQueue'!AK$5:AK$467,'Grid GenerationQueue'!$AX$5:$AX$467,$B307,'Grid GenerationQueue'!$AY$5:$AY$467,$C307,'Grid GenerationQueue'!$BH$5:$BH$467,"Executed",'Grid GenerationQueue'!$BB$5:$BB$467,"&lt;"&amp;$BE$3)</f>
        <v>0</v>
      </c>
      <c r="BK307">
        <f>SUMIFS('Grid GenerationQueue'!AL$5:AL$467,'Grid GenerationQueue'!$AX$5:$AX$467,$B307,'Grid GenerationQueue'!$AY$5:$AY$467,$C307,'Grid GenerationQueue'!$BH$5:$BH$467,"Executed",'Grid GenerationQueue'!$BB$5:$BB$467,"&lt;"&amp;$BE$3)</f>
        <v>0</v>
      </c>
      <c r="BL307">
        <f>SUMIFS('Grid GenerationQueue'!AM$5:AM$467,'Grid GenerationQueue'!$AX$5:$AX$467,$B307,'Grid GenerationQueue'!$AY$5:$AY$467,$C307,'Grid GenerationQueue'!$BH$5:$BH$467,"Executed",'Grid GenerationQueue'!$BB$5:$BB$467,"&lt;"&amp;$BE$3)</f>
        <v>0</v>
      </c>
      <c r="BM307">
        <f>SUMIFS('Grid GenerationQueue'!AN$5:AN$467,'Grid GenerationQueue'!$AX$5:$AX$467,$B307,'Grid GenerationQueue'!$AY$5:$AY$467,$C307,'Grid GenerationQueue'!$BH$5:$BH$467,"Executed",'Grid GenerationQueue'!$BB$5:$BB$467,"&lt;"&amp;$BE$3)</f>
        <v>0</v>
      </c>
      <c r="BN307">
        <f>SUMIFS('Grid GenerationQueue'!AO$5:AO$467,'Grid GenerationQueue'!$AX$5:$AX$467,$B307,'Grid GenerationQueue'!$AY$5:$AY$467,$C307,'Grid GenerationQueue'!$BH$5:$BH$467,"Executed",'Grid GenerationQueue'!$BB$5:$BB$467,"&lt;"&amp;$BE$3)</f>
        <v>0</v>
      </c>
      <c r="BO307">
        <f>SUMIFS('Grid GenerationQueue'!AP$5:AP$467,'Grid GenerationQueue'!$AX$5:$AX$467,$B307,'Grid GenerationQueue'!$AY$5:$AY$467,$C307,'Grid GenerationQueue'!$BH$5:$BH$467,"Executed",'Grid GenerationQueue'!$BB$5:$BB$467,"&lt;"&amp;$BE$3)</f>
        <v>0</v>
      </c>
      <c r="BQ307">
        <f>SUMIFS('Grid GenerationQueue'!AE$5:AE$467,'Grid GenerationQueue'!$AX$5:$AX$467,$B307,'Grid GenerationQueue'!$AY$5:$AY$467,$C307,'Grid GenerationQueue'!$BF$5:$BF$467,"&lt;&gt;"&amp;"",'Grid GenerationQueue'!$BB$5:$BB$467,"&lt;"&amp;$BE$3)</f>
        <v>0</v>
      </c>
      <c r="BR307">
        <f>SUMIFS('Grid GenerationQueue'!AF$5:AF$467,'Grid GenerationQueue'!$AX$5:$AX$467,$B307,'Grid GenerationQueue'!$AY$5:$AY$467,$C307,'Grid GenerationQueue'!$BF$5:$BF$467,"&lt;&gt;"&amp;"",'Grid GenerationQueue'!$BB$5:$BB$467,"&lt;"&amp;$BE$3)</f>
        <v>0</v>
      </c>
      <c r="BS307">
        <f>SUMIFS('Grid GenerationQueue'!AG$5:AG$467,'Grid GenerationQueue'!$AX$5:$AX$467,$B307,'Grid GenerationQueue'!$AY$5:$AY$467,$C307,'Grid GenerationQueue'!$BF$5:$BF$467,"&lt;&gt;"&amp;"",'Grid GenerationQueue'!$BB$5:$BB$467,"&lt;"&amp;$BE$3)</f>
        <v>0</v>
      </c>
      <c r="BT307">
        <f>SUMIFS('Grid GenerationQueue'!AH$5:AH$467,'Grid GenerationQueue'!$AX$5:$AX$467,$B307,'Grid GenerationQueue'!$AY$5:$AY$467,$C307,'Grid GenerationQueue'!$BF$5:$BF$467,"&lt;&gt;"&amp;"",'Grid GenerationQueue'!$BB$5:$BB$467,"&lt;"&amp;$BE$3)</f>
        <v>0</v>
      </c>
      <c r="BU307">
        <f>SUMIFS('Grid GenerationQueue'!AI$5:AI$467,'Grid GenerationQueue'!$AX$5:$AX$467,$B307,'Grid GenerationQueue'!$AY$5:$AY$467,$C307,'Grid GenerationQueue'!$BF$5:$BF$467,"&lt;&gt;"&amp;"",'Grid GenerationQueue'!$BB$5:$BB$467,"&lt;"&amp;$BE$3)</f>
        <v>0</v>
      </c>
      <c r="BV307">
        <f>SUMIFS('Grid GenerationQueue'!AJ$5:AJ$467,'Grid GenerationQueue'!$AX$5:$AX$467,$B307,'Grid GenerationQueue'!$AY$5:$AY$467,$C307,'Grid GenerationQueue'!$BF$5:$BF$467,"&lt;&gt;"&amp;"",'Grid GenerationQueue'!$BB$5:$BB$467,"&lt;"&amp;$BE$3)</f>
        <v>0</v>
      </c>
      <c r="BW307">
        <f>SUMIFS('Grid GenerationQueue'!AK$5:AK$467,'Grid GenerationQueue'!$AX$5:$AX$467,$B307,'Grid GenerationQueue'!$AY$5:$AY$467,$C307,'Grid GenerationQueue'!$BF$5:$BF$467,"&lt;&gt;"&amp;"",'Grid GenerationQueue'!$BB$5:$BB$467,"&lt;"&amp;$BE$3)</f>
        <v>0</v>
      </c>
      <c r="BX307">
        <f>SUMIFS('Grid GenerationQueue'!AL$5:AL$467,'Grid GenerationQueue'!$AX$5:$AX$467,$B307,'Grid GenerationQueue'!$AY$5:$AY$467,$C307,'Grid GenerationQueue'!$BF$5:$BF$467,"&lt;&gt;"&amp;"",'Grid GenerationQueue'!$BB$5:$BB$467,"&lt;"&amp;$BE$3)</f>
        <v>0</v>
      </c>
      <c r="BY307">
        <f>SUMIFS('Grid GenerationQueue'!AM$5:AM$467,'Grid GenerationQueue'!$AX$5:$AX$467,$B307,'Grid GenerationQueue'!$AY$5:$AY$467,$C307,'Grid GenerationQueue'!$BF$5:$BF$467,"&lt;&gt;"&amp;"",'Grid GenerationQueue'!$BB$5:$BB$467,"&lt;"&amp;$BE$3)</f>
        <v>0</v>
      </c>
      <c r="BZ307">
        <f>SUMIFS('Grid GenerationQueue'!AN$5:AN$467,'Grid GenerationQueue'!$AX$5:$AX$467,$B307,'Grid GenerationQueue'!$AY$5:$AY$467,$C307,'Grid GenerationQueue'!$BF$5:$BF$467,"&lt;&gt;"&amp;"",'Grid GenerationQueue'!$BB$5:$BB$467,"&lt;"&amp;$BE$3)</f>
        <v>0</v>
      </c>
      <c r="CA307">
        <f>SUMIFS('Grid GenerationQueue'!AO$5:AO$467,'Grid GenerationQueue'!$AX$5:$AX$467,$B307,'Grid GenerationQueue'!$AY$5:$AY$467,$C307,'Grid GenerationQueue'!$BF$5:$BF$467,"&lt;&gt;"&amp;"",'Grid GenerationQueue'!$BB$5:$BB$467,"&lt;"&amp;$BE$3)</f>
        <v>0</v>
      </c>
      <c r="CB307">
        <f>SUMIFS('Grid GenerationQueue'!AP$5:AP$467,'Grid GenerationQueue'!$AX$5:$AX$467,$B307,'Grid GenerationQueue'!$AY$5:$AY$467,$C307,'Grid GenerationQueue'!$BF$5:$BF$467,"&lt;&gt;"&amp;"",'Grid GenerationQueue'!$BB$5:$BB$467,"&lt;"&amp;$BE$3)</f>
        <v>0</v>
      </c>
      <c r="CD307">
        <f>SUMIFS('Grid GenerationQueue'!AE$5:AE$467,'Grid GenerationQueue'!$AX$5:$AX$467,$B307,'Grid GenerationQueue'!$AY$5:$AY$467,$C307,'Grid GenerationQueue'!$BB$5:$BB$467,"&lt;"&amp;$BE$3)</f>
        <v>1182.3800000000001</v>
      </c>
      <c r="CE307">
        <f>SUMIFS('Grid GenerationQueue'!AF$5:AF$467,'Grid GenerationQueue'!$AX$5:$AX$467,$B307,'Grid GenerationQueue'!$AY$5:$AY$467,$C307,'Grid GenerationQueue'!$BB$5:$BB$467,"&lt;"&amp;$BE$3)</f>
        <v>0</v>
      </c>
      <c r="CF307">
        <f>SUMIFS('Grid GenerationQueue'!AG$5:AG$467,'Grid GenerationQueue'!$AX$5:$AX$467,$B307,'Grid GenerationQueue'!$AY$5:$AY$467,$C307,'Grid GenerationQueue'!$BB$5:$BB$467,"&lt;"&amp;$BE$3)</f>
        <v>0</v>
      </c>
      <c r="CG307">
        <f>SUMIFS('Grid GenerationQueue'!AH$5:AH$467,'Grid GenerationQueue'!$AX$5:$AX$467,$B307,'Grid GenerationQueue'!$AY$5:$AY$467,$C307,'Grid GenerationQueue'!$BB$5:$BB$467,"&lt;"&amp;$BE$3)</f>
        <v>0</v>
      </c>
      <c r="CH307">
        <f>SUMIFS('Grid GenerationQueue'!AI$5:AI$467,'Grid GenerationQueue'!$AX$5:$AX$467,$B307,'Grid GenerationQueue'!$AY$5:$AY$467,$C307,'Grid GenerationQueue'!$BB$5:$BB$467,"&lt;"&amp;$BE$3)</f>
        <v>1182.3800000000001</v>
      </c>
      <c r="CI307">
        <f>SUMIFS('Grid GenerationQueue'!AJ$5:AJ$467,'Grid GenerationQueue'!$AX$5:$AX$467,$B307,'Grid GenerationQueue'!$AY$5:$AY$467,$C307,'Grid GenerationQueue'!$BB$5:$BB$467,"&lt;"&amp;$BE$3)</f>
        <v>0</v>
      </c>
      <c r="CJ307">
        <f>SUMIFS('Grid GenerationQueue'!AK$5:AK$467,'Grid GenerationQueue'!$AX$5:$AX$467,$B307,'Grid GenerationQueue'!$AY$5:$AY$467,$C307,'Grid GenerationQueue'!$BB$5:$BB$467,"&lt;"&amp;$BE$3)</f>
        <v>0</v>
      </c>
      <c r="CK307">
        <f>SUMIFS('Grid GenerationQueue'!AL$5:AL$467,'Grid GenerationQueue'!$AX$5:$AX$467,$B307,'Grid GenerationQueue'!$AY$5:$AY$467,$C307,'Grid GenerationQueue'!$BB$5:$BB$467,"&lt;"&amp;$BE$3)</f>
        <v>0</v>
      </c>
      <c r="CL307">
        <f>SUMIFS('Grid GenerationQueue'!AM$5:AM$467,'Grid GenerationQueue'!$AX$5:$AX$467,$B307,'Grid GenerationQueue'!$AY$5:$AY$467,$C307,'Grid GenerationQueue'!$BB$5:$BB$467,"&lt;"&amp;$BE$3)</f>
        <v>0</v>
      </c>
      <c r="CM307">
        <f>SUMIFS('Grid GenerationQueue'!AN$5:AN$467,'Grid GenerationQueue'!$AX$5:$AX$467,$B307,'Grid GenerationQueue'!$AY$5:$AY$467,$C307,'Grid GenerationQueue'!$BB$5:$BB$467,"&lt;"&amp;$BE$3)</f>
        <v>0</v>
      </c>
      <c r="CN307">
        <f>SUMIFS('Grid GenerationQueue'!AO$5:AO$467,'Grid GenerationQueue'!$AX$5:$AX$467,$B307,'Grid GenerationQueue'!$AY$5:$AY$467,$C307,'Grid GenerationQueue'!$BB$5:$BB$467,"&lt;"&amp;$BE$3)</f>
        <v>0</v>
      </c>
      <c r="CO307">
        <f>SUMIFS('Grid GenerationQueue'!AP$5:AP$467,'Grid GenerationQueue'!$AX$5:$AX$467,$B307,'Grid GenerationQueue'!$AY$5:$AY$467,$C307,'Grid GenerationQueue'!$BB$5:$BB$467,"&lt;"&amp;$BE$3)</f>
        <v>0</v>
      </c>
    </row>
    <row r="308" spans="1:93" x14ac:dyDescent="0.35">
      <c r="A308" t="s">
        <v>4648</v>
      </c>
      <c r="B308" t="s">
        <v>4479</v>
      </c>
      <c r="C308">
        <v>115</v>
      </c>
      <c r="D308">
        <f>SUMIFS('Grid GenerationQueue'!AE$5:AE$467,'Grid GenerationQueue'!$AX$5:$AX$467,$B308,'Grid GenerationQueue'!$AY$5:$AY$467,$C308,'Grid GenerationQueue'!$BI$5:$BI$467,"&lt;4")</f>
        <v>0</v>
      </c>
      <c r="E308">
        <f>SUMIFS('Grid GenerationQueue'!AF$5:AF$467,'Grid GenerationQueue'!$AX$5:$AX$467,$B308,'Grid GenerationQueue'!$AY$5:$AY$467,$C308,'Grid GenerationQueue'!$BI$5:$BI$467,"&lt;4")</f>
        <v>0</v>
      </c>
      <c r="F308">
        <f>SUMIFS('Grid GenerationQueue'!AG$5:AG$467,'Grid GenerationQueue'!$AX$5:$AX$467,$B308,'Grid GenerationQueue'!$AY$5:$AY$467,$C308,'Grid GenerationQueue'!$BI$5:$BI$467,"&lt;4")</f>
        <v>0</v>
      </c>
      <c r="G308">
        <f>SUMIFS('Grid GenerationQueue'!AH$5:AH$467,'Grid GenerationQueue'!$AX$5:$AX$467,$B308,'Grid GenerationQueue'!$AY$5:$AY$467,$C308,'Grid GenerationQueue'!$BI$5:$BI$467,"&lt;4")</f>
        <v>0</v>
      </c>
      <c r="H308">
        <f>SUMIFS('Grid GenerationQueue'!AI$5:AI$467,'Grid GenerationQueue'!$AX$5:$AX$467,$B308,'Grid GenerationQueue'!$AY$5:$AY$467,$C308,'Grid GenerationQueue'!$BI$5:$BI$467,"&lt;4")</f>
        <v>0</v>
      </c>
      <c r="I308">
        <f>SUMIFS('Grid GenerationQueue'!AJ$5:AJ$467,'Grid GenerationQueue'!$AX$5:$AX$467,$B308,'Grid GenerationQueue'!$AY$5:$AY$467,$C308,'Grid GenerationQueue'!$BI$5:$BI$467,"&lt;4")</f>
        <v>0</v>
      </c>
      <c r="J308">
        <f>SUMIFS('Grid GenerationQueue'!AK$5:AK$467,'Grid GenerationQueue'!$AX$5:$AX$467,$B308,'Grid GenerationQueue'!$AY$5:$AY$467,$C308,'Grid GenerationQueue'!$BI$5:$BI$467,"&lt;4")</f>
        <v>0</v>
      </c>
      <c r="K308">
        <f>SUMIFS('Grid GenerationQueue'!AL$5:AL$467,'Grid GenerationQueue'!$AX$5:$AX$467,$B308,'Grid GenerationQueue'!$AY$5:$AY$467,$C308,'Grid GenerationQueue'!$BI$5:$BI$467,"&lt;4")</f>
        <v>0</v>
      </c>
      <c r="L308">
        <f>SUMIFS('Grid GenerationQueue'!AM$5:AM$467,'Grid GenerationQueue'!$AX$5:$AX$467,$B308,'Grid GenerationQueue'!$AY$5:$AY$467,$C308,'Grid GenerationQueue'!$BI$5:$BI$467,"&lt;4")</f>
        <v>0</v>
      </c>
      <c r="M308">
        <f>SUMIFS('Grid GenerationQueue'!AN$5:AN$467,'Grid GenerationQueue'!$AX$5:$AX$467,$B308,'Grid GenerationQueue'!$AY$5:$AY$467,$C308,'Grid GenerationQueue'!$BI$5:$BI$467,"&lt;4")</f>
        <v>0</v>
      </c>
      <c r="N308">
        <f>SUMIFS('Grid GenerationQueue'!AO$5:AO$467,'Grid GenerationQueue'!$AX$5:$AX$467,$B308,'Grid GenerationQueue'!$AY$5:$AY$467,$C308,'Grid GenerationQueue'!$BI$5:$BI$467,"&lt;4")</f>
        <v>0</v>
      </c>
      <c r="O308">
        <f>SUMIFS('Grid GenerationQueue'!AP$5:AP$467,'Grid GenerationQueue'!$AX$5:$AX$467,$B308,'Grid GenerationQueue'!$AY$5:$AY$467,$C308,'Grid GenerationQueue'!$BI$5:$BI$467,"&lt;4")</f>
        <v>0</v>
      </c>
      <c r="Q308">
        <f>SUMIFS('Grid GenerationQueue'!AE$5:AE$467,'Grid GenerationQueue'!$AX$5:$AX$467,$B308,'Grid GenerationQueue'!$AY$5:$AY$467,$C308,'Grid GenerationQueue'!$BH$5:$BH$467,"Executed")</f>
        <v>0</v>
      </c>
      <c r="R308">
        <f>SUMIFS('Grid GenerationQueue'!AF$5:AF$467,'Grid GenerationQueue'!$AX$5:$AX$467,$B308,'Grid GenerationQueue'!$AY$5:$AY$467,$C308,'Grid GenerationQueue'!$BH$5:$BH$467,"Executed")</f>
        <v>0</v>
      </c>
      <c r="S308">
        <f>SUMIFS('Grid GenerationQueue'!AG$5:AG$467,'Grid GenerationQueue'!$AX$5:$AX$467,$B308,'Grid GenerationQueue'!$AY$5:$AY$467,$C308,'Grid GenerationQueue'!$BH$5:$BH$467,"Executed")</f>
        <v>0</v>
      </c>
      <c r="T308">
        <f>SUMIFS('Grid GenerationQueue'!AH$5:AH$467,'Grid GenerationQueue'!$AX$5:$AX$467,$B308,'Grid GenerationQueue'!$AY$5:$AY$467,$C308,'Grid GenerationQueue'!$BH$5:$BH$467,"Executed")</f>
        <v>0</v>
      </c>
      <c r="U308">
        <f>SUMIFS('Grid GenerationQueue'!AI$5:AI$467,'Grid GenerationQueue'!$AX$5:$AX$467,$B308,'Grid GenerationQueue'!$AY$5:$AY$467,$C308,'Grid GenerationQueue'!$BH$5:$BH$467,"Executed")</f>
        <v>0</v>
      </c>
      <c r="V308">
        <f>SUMIFS('Grid GenerationQueue'!AJ$5:AJ$467,'Grid GenerationQueue'!$AX$5:$AX$467,$B308,'Grid GenerationQueue'!$AY$5:$AY$467,$C308,'Grid GenerationQueue'!$BH$5:$BH$467,"Executed")</f>
        <v>0</v>
      </c>
      <c r="W308">
        <f>SUMIFS('Grid GenerationQueue'!AK$5:AK$467,'Grid GenerationQueue'!$AX$5:$AX$467,$B308,'Grid GenerationQueue'!$AY$5:$AY$467,$C308,'Grid GenerationQueue'!$BH$5:$BH$467,"Executed")</f>
        <v>0</v>
      </c>
      <c r="X308">
        <f>SUMIFS('Grid GenerationQueue'!AL$5:AL$467,'Grid GenerationQueue'!$AX$5:$AX$467,$B308,'Grid GenerationQueue'!$AY$5:$AY$467,$C308,'Grid GenerationQueue'!$BH$5:$BH$467,"Executed")</f>
        <v>0</v>
      </c>
      <c r="Y308">
        <f>SUMIFS('Grid GenerationQueue'!AM$5:AM$467,'Grid GenerationQueue'!$AX$5:$AX$467,$B308,'Grid GenerationQueue'!$AY$5:$AY$467,$C308,'Grid GenerationQueue'!$BH$5:$BH$467,"Executed")</f>
        <v>0</v>
      </c>
      <c r="Z308">
        <f>SUMIFS('Grid GenerationQueue'!AN$5:AN$467,'Grid GenerationQueue'!$AX$5:$AX$467,$B308,'Grid GenerationQueue'!$AY$5:$AY$467,$C308,'Grid GenerationQueue'!$BH$5:$BH$467,"Executed")</f>
        <v>0</v>
      </c>
      <c r="AA308">
        <f>SUMIFS('Grid GenerationQueue'!AO$5:AO$467,'Grid GenerationQueue'!$AX$5:$AX$467,$B308,'Grid GenerationQueue'!$AY$5:$AY$467,$C308,'Grid GenerationQueue'!$BH$5:$BH$467,"Executed")</f>
        <v>0</v>
      </c>
      <c r="AB308">
        <f>SUMIFS('Grid GenerationQueue'!AP$5:AP$467,'Grid GenerationQueue'!$AX$5:$AX$467,$B308,'Grid GenerationQueue'!$AY$5:$AY$467,$C308,'Grid GenerationQueue'!$BH$5:$BH$467,"Executed")</f>
        <v>0</v>
      </c>
      <c r="AD308">
        <f>SUMIFS('Grid GenerationQueue'!AE$5:AE$467,'Grid GenerationQueue'!$AX$5:$AX$467,$B308,'Grid GenerationQueue'!$AY$5:$AY$467,$C308,'Grid GenerationQueue'!$BF$5:$BF$467,"&lt;&gt;"&amp;"")</f>
        <v>0.64999999999999858</v>
      </c>
      <c r="AE308">
        <f>SUMIFS('Grid GenerationQueue'!AF$5:AF$467,'Grid GenerationQueue'!$AX$5:$AX$467,$B308,'Grid GenerationQueue'!$AY$5:$AY$467,$C308,'Grid GenerationQueue'!$BF$5:$BF$467,"&lt;&gt;"&amp;"")</f>
        <v>0</v>
      </c>
      <c r="AF308">
        <f>SUMIFS('Grid GenerationQueue'!AG$5:AG$467,'Grid GenerationQueue'!$AX$5:$AX$467,$B308,'Grid GenerationQueue'!$AY$5:$AY$467,$C308,'Grid GenerationQueue'!$BF$5:$BF$467,"&lt;&gt;"&amp;"")</f>
        <v>0</v>
      </c>
      <c r="AG308">
        <f>SUMIFS('Grid GenerationQueue'!AH$5:AH$467,'Grid GenerationQueue'!$AX$5:$AX$467,$B308,'Grid GenerationQueue'!$AY$5:$AY$467,$C308,'Grid GenerationQueue'!$BF$5:$BF$467,"&lt;&gt;"&amp;"")</f>
        <v>0</v>
      </c>
      <c r="AH308">
        <f>SUMIFS('Grid GenerationQueue'!AI$5:AI$467,'Grid GenerationQueue'!$AX$5:$AX$467,$B308,'Grid GenerationQueue'!$AY$5:$AY$467,$C308,'Grid GenerationQueue'!$BF$5:$BF$467,"&lt;&gt;"&amp;"")</f>
        <v>0</v>
      </c>
      <c r="AI308">
        <f>SUMIFS('Grid GenerationQueue'!AJ$5:AJ$467,'Grid GenerationQueue'!$AX$5:$AX$467,$B308,'Grid GenerationQueue'!$AY$5:$AY$467,$C308,'Grid GenerationQueue'!$BF$5:$BF$467,"&lt;&gt;"&amp;"")</f>
        <v>0</v>
      </c>
      <c r="AJ308">
        <f>SUMIFS('Grid GenerationQueue'!AK$5:AK$467,'Grid GenerationQueue'!$AX$5:$AX$467,$B308,'Grid GenerationQueue'!$AY$5:$AY$467,$C308,'Grid GenerationQueue'!$BF$5:$BF$467,"&lt;&gt;"&amp;"")</f>
        <v>0</v>
      </c>
      <c r="AK308">
        <f>SUMIFS('Grid GenerationQueue'!AL$5:AL$467,'Grid GenerationQueue'!$AX$5:$AX$467,$B308,'Grid GenerationQueue'!$AY$5:$AY$467,$C308,'Grid GenerationQueue'!$BF$5:$BF$467,"&lt;&gt;"&amp;"")</f>
        <v>0</v>
      </c>
      <c r="AL308">
        <f>SUMIFS('Grid GenerationQueue'!AM$5:AM$467,'Grid GenerationQueue'!$AX$5:$AX$467,$B308,'Grid GenerationQueue'!$AY$5:$AY$467,$C308,'Grid GenerationQueue'!$BF$5:$BF$467,"&lt;&gt;"&amp;"")</f>
        <v>0</v>
      </c>
      <c r="AM308">
        <f>SUMIFS('Grid GenerationQueue'!AN$5:AN$467,'Grid GenerationQueue'!$AX$5:$AX$467,$B308,'Grid GenerationQueue'!$AY$5:$AY$467,$C308,'Grid GenerationQueue'!$BF$5:$BF$467,"&lt;&gt;"&amp;"")</f>
        <v>0</v>
      </c>
      <c r="AN308">
        <f>SUMIFS('Grid GenerationQueue'!AO$5:AO$467,'Grid GenerationQueue'!$AX$5:$AX$467,$B308,'Grid GenerationQueue'!$AY$5:$AY$467,$C308,'Grid GenerationQueue'!$BF$5:$BF$467,"&lt;&gt;"&amp;"")</f>
        <v>0</v>
      </c>
      <c r="AO308">
        <f>SUMIFS('Grid GenerationQueue'!AP$5:AP$467,'Grid GenerationQueue'!$AX$5:$AX$467,$B308,'Grid GenerationQueue'!$AY$5:$AY$467,$C308,'Grid GenerationQueue'!$BF$5:$BF$467,"&lt;&gt;"&amp;"")</f>
        <v>0</v>
      </c>
      <c r="AQ308">
        <f>SUMIFS('Grid GenerationQueue'!AE$5:AE$467,'Grid GenerationQueue'!$AX$5:$AX$467,$B308,'Grid GenerationQueue'!$AY$5:$AY$467,$C308)</f>
        <v>126.65</v>
      </c>
      <c r="AR308">
        <f>SUMIFS('Grid GenerationQueue'!AF$5:AF$467,'Grid GenerationQueue'!$AX$5:$AX$467,$B308,'Grid GenerationQueue'!$AY$5:$AY$467,$C308)</f>
        <v>0</v>
      </c>
      <c r="AS308">
        <f>SUMIFS('Grid GenerationQueue'!AG$5:AG$467,'Grid GenerationQueue'!$AX$5:$AX$467,$B308,'Grid GenerationQueue'!$AY$5:$AY$467,$C308)</f>
        <v>0</v>
      </c>
      <c r="AT308">
        <f>SUMIFS('Grid GenerationQueue'!AH$5:AH$467,'Grid GenerationQueue'!$AX$5:$AX$467,$B308,'Grid GenerationQueue'!$AY$5:$AY$467,$C308)</f>
        <v>0</v>
      </c>
      <c r="AU308">
        <f>SUMIFS('Grid GenerationQueue'!AI$5:AI$467,'Grid GenerationQueue'!$AX$5:$AX$467,$B308,'Grid GenerationQueue'!$AY$5:$AY$467,$C308)</f>
        <v>0</v>
      </c>
      <c r="AV308">
        <f>SUMIFS('Grid GenerationQueue'!AJ$5:AJ$467,'Grid GenerationQueue'!$AX$5:$AX$467,$B308,'Grid GenerationQueue'!$AY$5:$AY$467,$C308)</f>
        <v>0</v>
      </c>
      <c r="AW308">
        <f>SUMIFS('Grid GenerationQueue'!AK$5:AK$467,'Grid GenerationQueue'!$AX$5:$AX$467,$B308,'Grid GenerationQueue'!$AY$5:$AY$467,$C308)</f>
        <v>0</v>
      </c>
      <c r="AX308">
        <f>SUMIFS('Grid GenerationQueue'!AL$5:AL$467,'Grid GenerationQueue'!$AX$5:$AX$467,$B308,'Grid GenerationQueue'!$AY$5:$AY$467,$C308)</f>
        <v>0</v>
      </c>
      <c r="AY308">
        <f>SUMIFS('Grid GenerationQueue'!AM$5:AM$467,'Grid GenerationQueue'!$AX$5:$AX$467,$B308,'Grid GenerationQueue'!$AY$5:$AY$467,$C308)</f>
        <v>0</v>
      </c>
      <c r="AZ308">
        <f>SUMIFS('Grid GenerationQueue'!AN$5:AN$467,'Grid GenerationQueue'!$AX$5:$AX$467,$B308,'Grid GenerationQueue'!$AY$5:$AY$467,$C308)</f>
        <v>0</v>
      </c>
      <c r="BA308">
        <f>SUMIFS('Grid GenerationQueue'!AO$5:AO$467,'Grid GenerationQueue'!$AX$5:$AX$467,$B308,'Grid GenerationQueue'!$AY$5:$AY$467,$C308)</f>
        <v>0</v>
      </c>
      <c r="BB308">
        <f>SUMIFS('Grid GenerationQueue'!AP$5:AP$467,'Grid GenerationQueue'!$AX$5:$AX$467,$B308,'Grid GenerationQueue'!$AY$5:$AY$467,$C308)</f>
        <v>0</v>
      </c>
      <c r="BD308">
        <f>SUMIFS('Grid GenerationQueue'!AE$5:AE$467,'Grid GenerationQueue'!$AX$5:$AX$467,$B308,'Grid GenerationQueue'!$AY$5:$AY$467,$C308,'Grid GenerationQueue'!$BH$5:$BH$467,"Executed",'Grid GenerationQueue'!$BB$5:$BB$467,"&lt;"&amp;$BE$3)</f>
        <v>0</v>
      </c>
      <c r="BE308">
        <f>SUMIFS('Grid GenerationQueue'!AF$5:AF$467,'Grid GenerationQueue'!$AX$5:$AX$467,$B308,'Grid GenerationQueue'!$AY$5:$AY$467,$C308,'Grid GenerationQueue'!$BH$5:$BH$467,"Executed",'Grid GenerationQueue'!$BB$5:$BB$467,"&lt;"&amp;$BE$3)</f>
        <v>0</v>
      </c>
      <c r="BF308">
        <f>SUMIFS('Grid GenerationQueue'!AG$5:AG$467,'Grid GenerationQueue'!$AX$5:$AX$467,$B308,'Grid GenerationQueue'!$AY$5:$AY$467,$C308,'Grid GenerationQueue'!$BH$5:$BH$467,"Executed",'Grid GenerationQueue'!$BB$5:$BB$467,"&lt;"&amp;$BE$3)</f>
        <v>0</v>
      </c>
      <c r="BG308">
        <f>SUMIFS('Grid GenerationQueue'!AH$5:AH$467,'Grid GenerationQueue'!$AX$5:$AX$467,$B308,'Grid GenerationQueue'!$AY$5:$AY$467,$C308,'Grid GenerationQueue'!$BH$5:$BH$467,"Executed",'Grid GenerationQueue'!$BB$5:$BB$467,"&lt;"&amp;$BE$3)</f>
        <v>0</v>
      </c>
      <c r="BH308">
        <f>SUMIFS('Grid GenerationQueue'!AI$5:AI$467,'Grid GenerationQueue'!$AX$5:$AX$467,$B308,'Grid GenerationQueue'!$AY$5:$AY$467,$C308,'Grid GenerationQueue'!$BH$5:$BH$467,"Executed",'Grid GenerationQueue'!$BB$5:$BB$467,"&lt;"&amp;$BE$3)</f>
        <v>0</v>
      </c>
      <c r="BI308">
        <f>SUMIFS('Grid GenerationQueue'!AJ$5:AJ$467,'Grid GenerationQueue'!$AX$5:$AX$467,$B308,'Grid GenerationQueue'!$AY$5:$AY$467,$C308,'Grid GenerationQueue'!$BH$5:$BH$467,"Executed",'Grid GenerationQueue'!$BB$5:$BB$467,"&lt;"&amp;$BE$3)</f>
        <v>0</v>
      </c>
      <c r="BJ308">
        <f>SUMIFS('Grid GenerationQueue'!AK$5:AK$467,'Grid GenerationQueue'!$AX$5:$AX$467,$B308,'Grid GenerationQueue'!$AY$5:$AY$467,$C308,'Grid GenerationQueue'!$BH$5:$BH$467,"Executed",'Grid GenerationQueue'!$BB$5:$BB$467,"&lt;"&amp;$BE$3)</f>
        <v>0</v>
      </c>
      <c r="BK308">
        <f>SUMIFS('Grid GenerationQueue'!AL$5:AL$467,'Grid GenerationQueue'!$AX$5:$AX$467,$B308,'Grid GenerationQueue'!$AY$5:$AY$467,$C308,'Grid GenerationQueue'!$BH$5:$BH$467,"Executed",'Grid GenerationQueue'!$BB$5:$BB$467,"&lt;"&amp;$BE$3)</f>
        <v>0</v>
      </c>
      <c r="BL308">
        <f>SUMIFS('Grid GenerationQueue'!AM$5:AM$467,'Grid GenerationQueue'!$AX$5:$AX$467,$B308,'Grid GenerationQueue'!$AY$5:$AY$467,$C308,'Grid GenerationQueue'!$BH$5:$BH$467,"Executed",'Grid GenerationQueue'!$BB$5:$BB$467,"&lt;"&amp;$BE$3)</f>
        <v>0</v>
      </c>
      <c r="BM308">
        <f>SUMIFS('Grid GenerationQueue'!AN$5:AN$467,'Grid GenerationQueue'!$AX$5:$AX$467,$B308,'Grid GenerationQueue'!$AY$5:$AY$467,$C308,'Grid GenerationQueue'!$BH$5:$BH$467,"Executed",'Grid GenerationQueue'!$BB$5:$BB$467,"&lt;"&amp;$BE$3)</f>
        <v>0</v>
      </c>
      <c r="BN308">
        <f>SUMIFS('Grid GenerationQueue'!AO$5:AO$467,'Grid GenerationQueue'!$AX$5:$AX$467,$B308,'Grid GenerationQueue'!$AY$5:$AY$467,$C308,'Grid GenerationQueue'!$BH$5:$BH$467,"Executed",'Grid GenerationQueue'!$BB$5:$BB$467,"&lt;"&amp;$BE$3)</f>
        <v>0</v>
      </c>
      <c r="BO308">
        <f>SUMIFS('Grid GenerationQueue'!AP$5:AP$467,'Grid GenerationQueue'!$AX$5:$AX$467,$B308,'Grid GenerationQueue'!$AY$5:$AY$467,$C308,'Grid GenerationQueue'!$BH$5:$BH$467,"Executed",'Grid GenerationQueue'!$BB$5:$BB$467,"&lt;"&amp;$BE$3)</f>
        <v>0</v>
      </c>
      <c r="BQ308">
        <f>SUMIFS('Grid GenerationQueue'!AE$5:AE$467,'Grid GenerationQueue'!$AX$5:$AX$467,$B308,'Grid GenerationQueue'!$AY$5:$AY$467,$C308,'Grid GenerationQueue'!$BF$5:$BF$467,"&lt;&gt;"&amp;"",'Grid GenerationQueue'!$BB$5:$BB$467,"&lt;"&amp;$BE$3)</f>
        <v>0.64999999999999858</v>
      </c>
      <c r="BR308">
        <f>SUMIFS('Grid GenerationQueue'!AF$5:AF$467,'Grid GenerationQueue'!$AX$5:$AX$467,$B308,'Grid GenerationQueue'!$AY$5:$AY$467,$C308,'Grid GenerationQueue'!$BF$5:$BF$467,"&lt;&gt;"&amp;"",'Grid GenerationQueue'!$BB$5:$BB$467,"&lt;"&amp;$BE$3)</f>
        <v>0</v>
      </c>
      <c r="BS308">
        <f>SUMIFS('Grid GenerationQueue'!AG$5:AG$467,'Grid GenerationQueue'!$AX$5:$AX$467,$B308,'Grid GenerationQueue'!$AY$5:$AY$467,$C308,'Grid GenerationQueue'!$BF$5:$BF$467,"&lt;&gt;"&amp;"",'Grid GenerationQueue'!$BB$5:$BB$467,"&lt;"&amp;$BE$3)</f>
        <v>0</v>
      </c>
      <c r="BT308">
        <f>SUMIFS('Grid GenerationQueue'!AH$5:AH$467,'Grid GenerationQueue'!$AX$5:$AX$467,$B308,'Grid GenerationQueue'!$AY$5:$AY$467,$C308,'Grid GenerationQueue'!$BF$5:$BF$467,"&lt;&gt;"&amp;"",'Grid GenerationQueue'!$BB$5:$BB$467,"&lt;"&amp;$BE$3)</f>
        <v>0</v>
      </c>
      <c r="BU308">
        <f>SUMIFS('Grid GenerationQueue'!AI$5:AI$467,'Grid GenerationQueue'!$AX$5:$AX$467,$B308,'Grid GenerationQueue'!$AY$5:$AY$467,$C308,'Grid GenerationQueue'!$BF$5:$BF$467,"&lt;&gt;"&amp;"",'Grid GenerationQueue'!$BB$5:$BB$467,"&lt;"&amp;$BE$3)</f>
        <v>0</v>
      </c>
      <c r="BV308">
        <f>SUMIFS('Grid GenerationQueue'!AJ$5:AJ$467,'Grid GenerationQueue'!$AX$5:$AX$467,$B308,'Grid GenerationQueue'!$AY$5:$AY$467,$C308,'Grid GenerationQueue'!$BF$5:$BF$467,"&lt;&gt;"&amp;"",'Grid GenerationQueue'!$BB$5:$BB$467,"&lt;"&amp;$BE$3)</f>
        <v>0</v>
      </c>
      <c r="BW308">
        <f>SUMIFS('Grid GenerationQueue'!AK$5:AK$467,'Grid GenerationQueue'!$AX$5:$AX$467,$B308,'Grid GenerationQueue'!$AY$5:$AY$467,$C308,'Grid GenerationQueue'!$BF$5:$BF$467,"&lt;&gt;"&amp;"",'Grid GenerationQueue'!$BB$5:$BB$467,"&lt;"&amp;$BE$3)</f>
        <v>0</v>
      </c>
      <c r="BX308">
        <f>SUMIFS('Grid GenerationQueue'!AL$5:AL$467,'Grid GenerationQueue'!$AX$5:$AX$467,$B308,'Grid GenerationQueue'!$AY$5:$AY$467,$C308,'Grid GenerationQueue'!$BF$5:$BF$467,"&lt;&gt;"&amp;"",'Grid GenerationQueue'!$BB$5:$BB$467,"&lt;"&amp;$BE$3)</f>
        <v>0</v>
      </c>
      <c r="BY308">
        <f>SUMIFS('Grid GenerationQueue'!AM$5:AM$467,'Grid GenerationQueue'!$AX$5:$AX$467,$B308,'Grid GenerationQueue'!$AY$5:$AY$467,$C308,'Grid GenerationQueue'!$BF$5:$BF$467,"&lt;&gt;"&amp;"",'Grid GenerationQueue'!$BB$5:$BB$467,"&lt;"&amp;$BE$3)</f>
        <v>0</v>
      </c>
      <c r="BZ308">
        <f>SUMIFS('Grid GenerationQueue'!AN$5:AN$467,'Grid GenerationQueue'!$AX$5:$AX$467,$B308,'Grid GenerationQueue'!$AY$5:$AY$467,$C308,'Grid GenerationQueue'!$BF$5:$BF$467,"&lt;&gt;"&amp;"",'Grid GenerationQueue'!$BB$5:$BB$467,"&lt;"&amp;$BE$3)</f>
        <v>0</v>
      </c>
      <c r="CA308">
        <f>SUMIFS('Grid GenerationQueue'!AO$5:AO$467,'Grid GenerationQueue'!$AX$5:$AX$467,$B308,'Grid GenerationQueue'!$AY$5:$AY$467,$C308,'Grid GenerationQueue'!$BF$5:$BF$467,"&lt;&gt;"&amp;"",'Grid GenerationQueue'!$BB$5:$BB$467,"&lt;"&amp;$BE$3)</f>
        <v>0</v>
      </c>
      <c r="CB308">
        <f>SUMIFS('Grid GenerationQueue'!AP$5:AP$467,'Grid GenerationQueue'!$AX$5:$AX$467,$B308,'Grid GenerationQueue'!$AY$5:$AY$467,$C308,'Grid GenerationQueue'!$BF$5:$BF$467,"&lt;&gt;"&amp;"",'Grid GenerationQueue'!$BB$5:$BB$467,"&lt;"&amp;$BE$3)</f>
        <v>0</v>
      </c>
      <c r="CD308">
        <f>SUMIFS('Grid GenerationQueue'!AE$5:AE$467,'Grid GenerationQueue'!$AX$5:$AX$467,$B308,'Grid GenerationQueue'!$AY$5:$AY$467,$C308,'Grid GenerationQueue'!$BB$5:$BB$467,"&lt;"&amp;$BE$3)</f>
        <v>126.65</v>
      </c>
      <c r="CE308">
        <f>SUMIFS('Grid GenerationQueue'!AF$5:AF$467,'Grid GenerationQueue'!$AX$5:$AX$467,$B308,'Grid GenerationQueue'!$AY$5:$AY$467,$C308,'Grid GenerationQueue'!$BB$5:$BB$467,"&lt;"&amp;$BE$3)</f>
        <v>0</v>
      </c>
      <c r="CF308">
        <f>SUMIFS('Grid GenerationQueue'!AG$5:AG$467,'Grid GenerationQueue'!$AX$5:$AX$467,$B308,'Grid GenerationQueue'!$AY$5:$AY$467,$C308,'Grid GenerationQueue'!$BB$5:$BB$467,"&lt;"&amp;$BE$3)</f>
        <v>0</v>
      </c>
      <c r="CG308">
        <f>SUMIFS('Grid GenerationQueue'!AH$5:AH$467,'Grid GenerationQueue'!$AX$5:$AX$467,$B308,'Grid GenerationQueue'!$AY$5:$AY$467,$C308,'Grid GenerationQueue'!$BB$5:$BB$467,"&lt;"&amp;$BE$3)</f>
        <v>0</v>
      </c>
      <c r="CH308">
        <f>SUMIFS('Grid GenerationQueue'!AI$5:AI$467,'Grid GenerationQueue'!$AX$5:$AX$467,$B308,'Grid GenerationQueue'!$AY$5:$AY$467,$C308,'Grid GenerationQueue'!$BB$5:$BB$467,"&lt;"&amp;$BE$3)</f>
        <v>0</v>
      </c>
      <c r="CI308">
        <f>SUMIFS('Grid GenerationQueue'!AJ$5:AJ$467,'Grid GenerationQueue'!$AX$5:$AX$467,$B308,'Grid GenerationQueue'!$AY$5:$AY$467,$C308,'Grid GenerationQueue'!$BB$5:$BB$467,"&lt;"&amp;$BE$3)</f>
        <v>0</v>
      </c>
      <c r="CJ308">
        <f>SUMIFS('Grid GenerationQueue'!AK$5:AK$467,'Grid GenerationQueue'!$AX$5:$AX$467,$B308,'Grid GenerationQueue'!$AY$5:$AY$467,$C308,'Grid GenerationQueue'!$BB$5:$BB$467,"&lt;"&amp;$BE$3)</f>
        <v>0</v>
      </c>
      <c r="CK308">
        <f>SUMIFS('Grid GenerationQueue'!AL$5:AL$467,'Grid GenerationQueue'!$AX$5:$AX$467,$B308,'Grid GenerationQueue'!$AY$5:$AY$467,$C308,'Grid GenerationQueue'!$BB$5:$BB$467,"&lt;"&amp;$BE$3)</f>
        <v>0</v>
      </c>
      <c r="CL308">
        <f>SUMIFS('Grid GenerationQueue'!AM$5:AM$467,'Grid GenerationQueue'!$AX$5:$AX$467,$B308,'Grid GenerationQueue'!$AY$5:$AY$467,$C308,'Grid GenerationQueue'!$BB$5:$BB$467,"&lt;"&amp;$BE$3)</f>
        <v>0</v>
      </c>
      <c r="CM308">
        <f>SUMIFS('Grid GenerationQueue'!AN$5:AN$467,'Grid GenerationQueue'!$AX$5:$AX$467,$B308,'Grid GenerationQueue'!$AY$5:$AY$467,$C308,'Grid GenerationQueue'!$BB$5:$BB$467,"&lt;"&amp;$BE$3)</f>
        <v>0</v>
      </c>
      <c r="CN308">
        <f>SUMIFS('Grid GenerationQueue'!AO$5:AO$467,'Grid GenerationQueue'!$AX$5:$AX$467,$B308,'Grid GenerationQueue'!$AY$5:$AY$467,$C308,'Grid GenerationQueue'!$BB$5:$BB$467,"&lt;"&amp;$BE$3)</f>
        <v>0</v>
      </c>
      <c r="CO308">
        <f>SUMIFS('Grid GenerationQueue'!AP$5:AP$467,'Grid GenerationQueue'!$AX$5:$AX$467,$B308,'Grid GenerationQueue'!$AY$5:$AY$467,$C308,'Grid GenerationQueue'!$BB$5:$BB$467,"&lt;"&amp;$BE$3)</f>
        <v>0</v>
      </c>
    </row>
    <row r="309" spans="1:93" x14ac:dyDescent="0.35">
      <c r="A309" t="s">
        <v>4648</v>
      </c>
      <c r="B309" t="s">
        <v>4481</v>
      </c>
      <c r="C309">
        <v>115</v>
      </c>
      <c r="D309">
        <f>SUMIFS('Grid GenerationQueue'!AE$5:AE$467,'Grid GenerationQueue'!$AX$5:$AX$467,$B309,'Grid GenerationQueue'!$AY$5:$AY$467,$C309,'Grid GenerationQueue'!$BI$5:$BI$467,"&lt;4")</f>
        <v>0</v>
      </c>
      <c r="E309">
        <f>SUMIFS('Grid GenerationQueue'!AF$5:AF$467,'Grid GenerationQueue'!$AX$5:$AX$467,$B309,'Grid GenerationQueue'!$AY$5:$AY$467,$C309,'Grid GenerationQueue'!$BI$5:$BI$467,"&lt;4")</f>
        <v>0</v>
      </c>
      <c r="F309">
        <f>SUMIFS('Grid GenerationQueue'!AG$5:AG$467,'Grid GenerationQueue'!$AX$5:$AX$467,$B309,'Grid GenerationQueue'!$AY$5:$AY$467,$C309,'Grid GenerationQueue'!$BI$5:$BI$467,"&lt;4")</f>
        <v>0</v>
      </c>
      <c r="G309">
        <f>SUMIFS('Grid GenerationQueue'!AH$5:AH$467,'Grid GenerationQueue'!$AX$5:$AX$467,$B309,'Grid GenerationQueue'!$AY$5:$AY$467,$C309,'Grid GenerationQueue'!$BI$5:$BI$467,"&lt;4")</f>
        <v>0</v>
      </c>
      <c r="H309">
        <f>SUMIFS('Grid GenerationQueue'!AI$5:AI$467,'Grid GenerationQueue'!$AX$5:$AX$467,$B309,'Grid GenerationQueue'!$AY$5:$AY$467,$C309,'Grid GenerationQueue'!$BI$5:$BI$467,"&lt;4")</f>
        <v>0</v>
      </c>
      <c r="I309">
        <f>SUMIFS('Grid GenerationQueue'!AJ$5:AJ$467,'Grid GenerationQueue'!$AX$5:$AX$467,$B309,'Grid GenerationQueue'!$AY$5:$AY$467,$C309,'Grid GenerationQueue'!$BI$5:$BI$467,"&lt;4")</f>
        <v>0</v>
      </c>
      <c r="J309">
        <f>SUMIFS('Grid GenerationQueue'!AK$5:AK$467,'Grid GenerationQueue'!$AX$5:$AX$467,$B309,'Grid GenerationQueue'!$AY$5:$AY$467,$C309,'Grid GenerationQueue'!$BI$5:$BI$467,"&lt;4")</f>
        <v>0</v>
      </c>
      <c r="K309">
        <f>SUMIFS('Grid GenerationQueue'!AL$5:AL$467,'Grid GenerationQueue'!$AX$5:$AX$467,$B309,'Grid GenerationQueue'!$AY$5:$AY$467,$C309,'Grid GenerationQueue'!$BI$5:$BI$467,"&lt;4")</f>
        <v>0</v>
      </c>
      <c r="L309">
        <f>SUMIFS('Grid GenerationQueue'!AM$5:AM$467,'Grid GenerationQueue'!$AX$5:$AX$467,$B309,'Grid GenerationQueue'!$AY$5:$AY$467,$C309,'Grid GenerationQueue'!$BI$5:$BI$467,"&lt;4")</f>
        <v>0</v>
      </c>
      <c r="M309">
        <f>SUMIFS('Grid GenerationQueue'!AN$5:AN$467,'Grid GenerationQueue'!$AX$5:$AX$467,$B309,'Grid GenerationQueue'!$AY$5:$AY$467,$C309,'Grid GenerationQueue'!$BI$5:$BI$467,"&lt;4")</f>
        <v>0</v>
      </c>
      <c r="N309">
        <f>SUMIFS('Grid GenerationQueue'!AO$5:AO$467,'Grid GenerationQueue'!$AX$5:$AX$467,$B309,'Grid GenerationQueue'!$AY$5:$AY$467,$C309,'Grid GenerationQueue'!$BI$5:$BI$467,"&lt;4")</f>
        <v>0</v>
      </c>
      <c r="O309">
        <f>SUMIFS('Grid GenerationQueue'!AP$5:AP$467,'Grid GenerationQueue'!$AX$5:$AX$467,$B309,'Grid GenerationQueue'!$AY$5:$AY$467,$C309,'Grid GenerationQueue'!$BI$5:$BI$467,"&lt;4")</f>
        <v>0</v>
      </c>
      <c r="Q309">
        <f>SUMIFS('Grid GenerationQueue'!AE$5:AE$467,'Grid GenerationQueue'!$AX$5:$AX$467,$B309,'Grid GenerationQueue'!$AY$5:$AY$467,$C309,'Grid GenerationQueue'!$BH$5:$BH$467,"Executed")</f>
        <v>0</v>
      </c>
      <c r="R309">
        <f>SUMIFS('Grid GenerationQueue'!AF$5:AF$467,'Grid GenerationQueue'!$AX$5:$AX$467,$B309,'Grid GenerationQueue'!$AY$5:$AY$467,$C309,'Grid GenerationQueue'!$BH$5:$BH$467,"Executed")</f>
        <v>0</v>
      </c>
      <c r="S309">
        <f>SUMIFS('Grid GenerationQueue'!AG$5:AG$467,'Grid GenerationQueue'!$AX$5:$AX$467,$B309,'Grid GenerationQueue'!$AY$5:$AY$467,$C309,'Grid GenerationQueue'!$BH$5:$BH$467,"Executed")</f>
        <v>0</v>
      </c>
      <c r="T309">
        <f>SUMIFS('Grid GenerationQueue'!AH$5:AH$467,'Grid GenerationQueue'!$AX$5:$AX$467,$B309,'Grid GenerationQueue'!$AY$5:$AY$467,$C309,'Grid GenerationQueue'!$BH$5:$BH$467,"Executed")</f>
        <v>0</v>
      </c>
      <c r="U309">
        <f>SUMIFS('Grid GenerationQueue'!AI$5:AI$467,'Grid GenerationQueue'!$AX$5:$AX$467,$B309,'Grid GenerationQueue'!$AY$5:$AY$467,$C309,'Grid GenerationQueue'!$BH$5:$BH$467,"Executed")</f>
        <v>0</v>
      </c>
      <c r="V309">
        <f>SUMIFS('Grid GenerationQueue'!AJ$5:AJ$467,'Grid GenerationQueue'!$AX$5:$AX$467,$B309,'Grid GenerationQueue'!$AY$5:$AY$467,$C309,'Grid GenerationQueue'!$BH$5:$BH$467,"Executed")</f>
        <v>0</v>
      </c>
      <c r="W309">
        <f>SUMIFS('Grid GenerationQueue'!AK$5:AK$467,'Grid GenerationQueue'!$AX$5:$AX$467,$B309,'Grid GenerationQueue'!$AY$5:$AY$467,$C309,'Grid GenerationQueue'!$BH$5:$BH$467,"Executed")</f>
        <v>0</v>
      </c>
      <c r="X309">
        <f>SUMIFS('Grid GenerationQueue'!AL$5:AL$467,'Grid GenerationQueue'!$AX$5:$AX$467,$B309,'Grid GenerationQueue'!$AY$5:$AY$467,$C309,'Grid GenerationQueue'!$BH$5:$BH$467,"Executed")</f>
        <v>0</v>
      </c>
      <c r="Y309">
        <f>SUMIFS('Grid GenerationQueue'!AM$5:AM$467,'Grid GenerationQueue'!$AX$5:$AX$467,$B309,'Grid GenerationQueue'!$AY$5:$AY$467,$C309,'Grid GenerationQueue'!$BH$5:$BH$467,"Executed")</f>
        <v>0</v>
      </c>
      <c r="Z309">
        <f>SUMIFS('Grid GenerationQueue'!AN$5:AN$467,'Grid GenerationQueue'!$AX$5:$AX$467,$B309,'Grid GenerationQueue'!$AY$5:$AY$467,$C309,'Grid GenerationQueue'!$BH$5:$BH$467,"Executed")</f>
        <v>0</v>
      </c>
      <c r="AA309">
        <f>SUMIFS('Grid GenerationQueue'!AO$5:AO$467,'Grid GenerationQueue'!$AX$5:$AX$467,$B309,'Grid GenerationQueue'!$AY$5:$AY$467,$C309,'Grid GenerationQueue'!$BH$5:$BH$467,"Executed")</f>
        <v>0</v>
      </c>
      <c r="AB309">
        <f>SUMIFS('Grid GenerationQueue'!AP$5:AP$467,'Grid GenerationQueue'!$AX$5:$AX$467,$B309,'Grid GenerationQueue'!$AY$5:$AY$467,$C309,'Grid GenerationQueue'!$BH$5:$BH$467,"Executed")</f>
        <v>0</v>
      </c>
      <c r="AD309">
        <f>SUMIFS('Grid GenerationQueue'!AE$5:AE$467,'Grid GenerationQueue'!$AX$5:$AX$467,$B309,'Grid GenerationQueue'!$AY$5:$AY$467,$C309,'Grid GenerationQueue'!$BF$5:$BF$467,"&lt;&gt;"&amp;"")</f>
        <v>0</v>
      </c>
      <c r="AE309">
        <f>SUMIFS('Grid GenerationQueue'!AF$5:AF$467,'Grid GenerationQueue'!$AX$5:$AX$467,$B309,'Grid GenerationQueue'!$AY$5:$AY$467,$C309,'Grid GenerationQueue'!$BF$5:$BF$467,"&lt;&gt;"&amp;"")</f>
        <v>0</v>
      </c>
      <c r="AF309">
        <f>SUMIFS('Grid GenerationQueue'!AG$5:AG$467,'Grid GenerationQueue'!$AX$5:$AX$467,$B309,'Grid GenerationQueue'!$AY$5:$AY$467,$C309,'Grid GenerationQueue'!$BF$5:$BF$467,"&lt;&gt;"&amp;"")</f>
        <v>0</v>
      </c>
      <c r="AG309">
        <f>SUMIFS('Grid GenerationQueue'!AH$5:AH$467,'Grid GenerationQueue'!$AX$5:$AX$467,$B309,'Grid GenerationQueue'!$AY$5:$AY$467,$C309,'Grid GenerationQueue'!$BF$5:$BF$467,"&lt;&gt;"&amp;"")</f>
        <v>0</v>
      </c>
      <c r="AH309">
        <f>SUMIFS('Grid GenerationQueue'!AI$5:AI$467,'Grid GenerationQueue'!$AX$5:$AX$467,$B309,'Grid GenerationQueue'!$AY$5:$AY$467,$C309,'Grid GenerationQueue'!$BF$5:$BF$467,"&lt;&gt;"&amp;"")</f>
        <v>0</v>
      </c>
      <c r="AI309">
        <f>SUMIFS('Grid GenerationQueue'!AJ$5:AJ$467,'Grid GenerationQueue'!$AX$5:$AX$467,$B309,'Grid GenerationQueue'!$AY$5:$AY$467,$C309,'Grid GenerationQueue'!$BF$5:$BF$467,"&lt;&gt;"&amp;"")</f>
        <v>0</v>
      </c>
      <c r="AJ309">
        <f>SUMIFS('Grid GenerationQueue'!AK$5:AK$467,'Grid GenerationQueue'!$AX$5:$AX$467,$B309,'Grid GenerationQueue'!$AY$5:$AY$467,$C309,'Grid GenerationQueue'!$BF$5:$BF$467,"&lt;&gt;"&amp;"")</f>
        <v>0</v>
      </c>
      <c r="AK309">
        <f>SUMIFS('Grid GenerationQueue'!AL$5:AL$467,'Grid GenerationQueue'!$AX$5:$AX$467,$B309,'Grid GenerationQueue'!$AY$5:$AY$467,$C309,'Grid GenerationQueue'!$BF$5:$BF$467,"&lt;&gt;"&amp;"")</f>
        <v>0</v>
      </c>
      <c r="AL309">
        <f>SUMIFS('Grid GenerationQueue'!AM$5:AM$467,'Grid GenerationQueue'!$AX$5:$AX$467,$B309,'Grid GenerationQueue'!$AY$5:$AY$467,$C309,'Grid GenerationQueue'!$BF$5:$BF$467,"&lt;&gt;"&amp;"")</f>
        <v>0</v>
      </c>
      <c r="AM309">
        <f>SUMIFS('Grid GenerationQueue'!AN$5:AN$467,'Grid GenerationQueue'!$AX$5:$AX$467,$B309,'Grid GenerationQueue'!$AY$5:$AY$467,$C309,'Grid GenerationQueue'!$BF$5:$BF$467,"&lt;&gt;"&amp;"")</f>
        <v>0</v>
      </c>
      <c r="AN309">
        <f>SUMIFS('Grid GenerationQueue'!AO$5:AO$467,'Grid GenerationQueue'!$AX$5:$AX$467,$B309,'Grid GenerationQueue'!$AY$5:$AY$467,$C309,'Grid GenerationQueue'!$BF$5:$BF$467,"&lt;&gt;"&amp;"")</f>
        <v>0</v>
      </c>
      <c r="AO309">
        <f>SUMIFS('Grid GenerationQueue'!AP$5:AP$467,'Grid GenerationQueue'!$AX$5:$AX$467,$B309,'Grid GenerationQueue'!$AY$5:$AY$467,$C309,'Grid GenerationQueue'!$BF$5:$BF$467,"&lt;&gt;"&amp;"")</f>
        <v>0</v>
      </c>
      <c r="AQ309">
        <f>SUMIFS('Grid GenerationQueue'!AE$5:AE$467,'Grid GenerationQueue'!$AX$5:$AX$467,$B309,'Grid GenerationQueue'!$AY$5:$AY$467,$C309)</f>
        <v>0</v>
      </c>
      <c r="AR309">
        <f>SUMIFS('Grid GenerationQueue'!AF$5:AF$467,'Grid GenerationQueue'!$AX$5:$AX$467,$B309,'Grid GenerationQueue'!$AY$5:$AY$467,$C309)</f>
        <v>0</v>
      </c>
      <c r="AS309">
        <f>SUMIFS('Grid GenerationQueue'!AG$5:AG$467,'Grid GenerationQueue'!$AX$5:$AX$467,$B309,'Grid GenerationQueue'!$AY$5:$AY$467,$C309)</f>
        <v>0</v>
      </c>
      <c r="AT309">
        <f>SUMIFS('Grid GenerationQueue'!AH$5:AH$467,'Grid GenerationQueue'!$AX$5:$AX$467,$B309,'Grid GenerationQueue'!$AY$5:$AY$467,$C309)</f>
        <v>0</v>
      </c>
      <c r="AU309">
        <f>SUMIFS('Grid GenerationQueue'!AI$5:AI$467,'Grid GenerationQueue'!$AX$5:$AX$467,$B309,'Grid GenerationQueue'!$AY$5:$AY$467,$C309)</f>
        <v>0</v>
      </c>
      <c r="AV309">
        <f>SUMIFS('Grid GenerationQueue'!AJ$5:AJ$467,'Grid GenerationQueue'!$AX$5:$AX$467,$B309,'Grid GenerationQueue'!$AY$5:$AY$467,$C309)</f>
        <v>0</v>
      </c>
      <c r="AW309">
        <f>SUMIFS('Grid GenerationQueue'!AK$5:AK$467,'Grid GenerationQueue'!$AX$5:$AX$467,$B309,'Grid GenerationQueue'!$AY$5:$AY$467,$C309)</f>
        <v>0</v>
      </c>
      <c r="AX309">
        <f>SUMIFS('Grid GenerationQueue'!AL$5:AL$467,'Grid GenerationQueue'!$AX$5:$AX$467,$B309,'Grid GenerationQueue'!$AY$5:$AY$467,$C309)</f>
        <v>0</v>
      </c>
      <c r="AY309">
        <f>SUMIFS('Grid GenerationQueue'!AM$5:AM$467,'Grid GenerationQueue'!$AX$5:$AX$467,$B309,'Grid GenerationQueue'!$AY$5:$AY$467,$C309)</f>
        <v>0</v>
      </c>
      <c r="AZ309">
        <f>SUMIFS('Grid GenerationQueue'!AN$5:AN$467,'Grid GenerationQueue'!$AX$5:$AX$467,$B309,'Grid GenerationQueue'!$AY$5:$AY$467,$C309)</f>
        <v>0</v>
      </c>
      <c r="BA309">
        <f>SUMIFS('Grid GenerationQueue'!AO$5:AO$467,'Grid GenerationQueue'!$AX$5:$AX$467,$B309,'Grid GenerationQueue'!$AY$5:$AY$467,$C309)</f>
        <v>0</v>
      </c>
      <c r="BB309">
        <f>SUMIFS('Grid GenerationQueue'!AP$5:AP$467,'Grid GenerationQueue'!$AX$5:$AX$467,$B309,'Grid GenerationQueue'!$AY$5:$AY$467,$C309)</f>
        <v>0</v>
      </c>
      <c r="BD309">
        <f>SUMIFS('Grid GenerationQueue'!AE$5:AE$467,'Grid GenerationQueue'!$AX$5:$AX$467,$B309,'Grid GenerationQueue'!$AY$5:$AY$467,$C309,'Grid GenerationQueue'!$BH$5:$BH$467,"Executed",'Grid GenerationQueue'!$BB$5:$BB$467,"&lt;"&amp;$BE$3)</f>
        <v>0</v>
      </c>
      <c r="BE309">
        <f>SUMIFS('Grid GenerationQueue'!AF$5:AF$467,'Grid GenerationQueue'!$AX$5:$AX$467,$B309,'Grid GenerationQueue'!$AY$5:$AY$467,$C309,'Grid GenerationQueue'!$BH$5:$BH$467,"Executed",'Grid GenerationQueue'!$BB$5:$BB$467,"&lt;"&amp;$BE$3)</f>
        <v>0</v>
      </c>
      <c r="BF309">
        <f>SUMIFS('Grid GenerationQueue'!AG$5:AG$467,'Grid GenerationQueue'!$AX$5:$AX$467,$B309,'Grid GenerationQueue'!$AY$5:$AY$467,$C309,'Grid GenerationQueue'!$BH$5:$BH$467,"Executed",'Grid GenerationQueue'!$BB$5:$BB$467,"&lt;"&amp;$BE$3)</f>
        <v>0</v>
      </c>
      <c r="BG309">
        <f>SUMIFS('Grid GenerationQueue'!AH$5:AH$467,'Grid GenerationQueue'!$AX$5:$AX$467,$B309,'Grid GenerationQueue'!$AY$5:$AY$467,$C309,'Grid GenerationQueue'!$BH$5:$BH$467,"Executed",'Grid GenerationQueue'!$BB$5:$BB$467,"&lt;"&amp;$BE$3)</f>
        <v>0</v>
      </c>
      <c r="BH309">
        <f>SUMIFS('Grid GenerationQueue'!AI$5:AI$467,'Grid GenerationQueue'!$AX$5:$AX$467,$B309,'Grid GenerationQueue'!$AY$5:$AY$467,$C309,'Grid GenerationQueue'!$BH$5:$BH$467,"Executed",'Grid GenerationQueue'!$BB$5:$BB$467,"&lt;"&amp;$BE$3)</f>
        <v>0</v>
      </c>
      <c r="BI309">
        <f>SUMIFS('Grid GenerationQueue'!AJ$5:AJ$467,'Grid GenerationQueue'!$AX$5:$AX$467,$B309,'Grid GenerationQueue'!$AY$5:$AY$467,$C309,'Grid GenerationQueue'!$BH$5:$BH$467,"Executed",'Grid GenerationQueue'!$BB$5:$BB$467,"&lt;"&amp;$BE$3)</f>
        <v>0</v>
      </c>
      <c r="BJ309">
        <f>SUMIFS('Grid GenerationQueue'!AK$5:AK$467,'Grid GenerationQueue'!$AX$5:$AX$467,$B309,'Grid GenerationQueue'!$AY$5:$AY$467,$C309,'Grid GenerationQueue'!$BH$5:$BH$467,"Executed",'Grid GenerationQueue'!$BB$5:$BB$467,"&lt;"&amp;$BE$3)</f>
        <v>0</v>
      </c>
      <c r="BK309">
        <f>SUMIFS('Grid GenerationQueue'!AL$5:AL$467,'Grid GenerationQueue'!$AX$5:$AX$467,$B309,'Grid GenerationQueue'!$AY$5:$AY$467,$C309,'Grid GenerationQueue'!$BH$5:$BH$467,"Executed",'Grid GenerationQueue'!$BB$5:$BB$467,"&lt;"&amp;$BE$3)</f>
        <v>0</v>
      </c>
      <c r="BL309">
        <f>SUMIFS('Grid GenerationQueue'!AM$5:AM$467,'Grid GenerationQueue'!$AX$5:$AX$467,$B309,'Grid GenerationQueue'!$AY$5:$AY$467,$C309,'Grid GenerationQueue'!$BH$5:$BH$467,"Executed",'Grid GenerationQueue'!$BB$5:$BB$467,"&lt;"&amp;$BE$3)</f>
        <v>0</v>
      </c>
      <c r="BM309">
        <f>SUMIFS('Grid GenerationQueue'!AN$5:AN$467,'Grid GenerationQueue'!$AX$5:$AX$467,$B309,'Grid GenerationQueue'!$AY$5:$AY$467,$C309,'Grid GenerationQueue'!$BH$5:$BH$467,"Executed",'Grid GenerationQueue'!$BB$5:$BB$467,"&lt;"&amp;$BE$3)</f>
        <v>0</v>
      </c>
      <c r="BN309">
        <f>SUMIFS('Grid GenerationQueue'!AO$5:AO$467,'Grid GenerationQueue'!$AX$5:$AX$467,$B309,'Grid GenerationQueue'!$AY$5:$AY$467,$C309,'Grid GenerationQueue'!$BH$5:$BH$467,"Executed",'Grid GenerationQueue'!$BB$5:$BB$467,"&lt;"&amp;$BE$3)</f>
        <v>0</v>
      </c>
      <c r="BO309">
        <f>SUMIFS('Grid GenerationQueue'!AP$5:AP$467,'Grid GenerationQueue'!$AX$5:$AX$467,$B309,'Grid GenerationQueue'!$AY$5:$AY$467,$C309,'Grid GenerationQueue'!$BH$5:$BH$467,"Executed",'Grid GenerationQueue'!$BB$5:$BB$467,"&lt;"&amp;$BE$3)</f>
        <v>0</v>
      </c>
      <c r="BQ309">
        <f>SUMIFS('Grid GenerationQueue'!AE$5:AE$467,'Grid GenerationQueue'!$AX$5:$AX$467,$B309,'Grid GenerationQueue'!$AY$5:$AY$467,$C309,'Grid GenerationQueue'!$BF$5:$BF$467,"&lt;&gt;"&amp;"",'Grid GenerationQueue'!$BB$5:$BB$467,"&lt;"&amp;$BE$3)</f>
        <v>0</v>
      </c>
      <c r="BR309">
        <f>SUMIFS('Grid GenerationQueue'!AF$5:AF$467,'Grid GenerationQueue'!$AX$5:$AX$467,$B309,'Grid GenerationQueue'!$AY$5:$AY$467,$C309,'Grid GenerationQueue'!$BF$5:$BF$467,"&lt;&gt;"&amp;"",'Grid GenerationQueue'!$BB$5:$BB$467,"&lt;"&amp;$BE$3)</f>
        <v>0</v>
      </c>
      <c r="BS309">
        <f>SUMIFS('Grid GenerationQueue'!AG$5:AG$467,'Grid GenerationQueue'!$AX$5:$AX$467,$B309,'Grid GenerationQueue'!$AY$5:$AY$467,$C309,'Grid GenerationQueue'!$BF$5:$BF$467,"&lt;&gt;"&amp;"",'Grid GenerationQueue'!$BB$5:$BB$467,"&lt;"&amp;$BE$3)</f>
        <v>0</v>
      </c>
      <c r="BT309">
        <f>SUMIFS('Grid GenerationQueue'!AH$5:AH$467,'Grid GenerationQueue'!$AX$5:$AX$467,$B309,'Grid GenerationQueue'!$AY$5:$AY$467,$C309,'Grid GenerationQueue'!$BF$5:$BF$467,"&lt;&gt;"&amp;"",'Grid GenerationQueue'!$BB$5:$BB$467,"&lt;"&amp;$BE$3)</f>
        <v>0</v>
      </c>
      <c r="BU309">
        <f>SUMIFS('Grid GenerationQueue'!AI$5:AI$467,'Grid GenerationQueue'!$AX$5:$AX$467,$B309,'Grid GenerationQueue'!$AY$5:$AY$467,$C309,'Grid GenerationQueue'!$BF$5:$BF$467,"&lt;&gt;"&amp;"",'Grid GenerationQueue'!$BB$5:$BB$467,"&lt;"&amp;$BE$3)</f>
        <v>0</v>
      </c>
      <c r="BV309">
        <f>SUMIFS('Grid GenerationQueue'!AJ$5:AJ$467,'Grid GenerationQueue'!$AX$5:$AX$467,$B309,'Grid GenerationQueue'!$AY$5:$AY$467,$C309,'Grid GenerationQueue'!$BF$5:$BF$467,"&lt;&gt;"&amp;"",'Grid GenerationQueue'!$BB$5:$BB$467,"&lt;"&amp;$BE$3)</f>
        <v>0</v>
      </c>
      <c r="BW309">
        <f>SUMIFS('Grid GenerationQueue'!AK$5:AK$467,'Grid GenerationQueue'!$AX$5:$AX$467,$B309,'Grid GenerationQueue'!$AY$5:$AY$467,$C309,'Grid GenerationQueue'!$BF$5:$BF$467,"&lt;&gt;"&amp;"",'Grid GenerationQueue'!$BB$5:$BB$467,"&lt;"&amp;$BE$3)</f>
        <v>0</v>
      </c>
      <c r="BX309">
        <f>SUMIFS('Grid GenerationQueue'!AL$5:AL$467,'Grid GenerationQueue'!$AX$5:$AX$467,$B309,'Grid GenerationQueue'!$AY$5:$AY$467,$C309,'Grid GenerationQueue'!$BF$5:$BF$467,"&lt;&gt;"&amp;"",'Grid GenerationQueue'!$BB$5:$BB$467,"&lt;"&amp;$BE$3)</f>
        <v>0</v>
      </c>
      <c r="BY309">
        <f>SUMIFS('Grid GenerationQueue'!AM$5:AM$467,'Grid GenerationQueue'!$AX$5:$AX$467,$B309,'Grid GenerationQueue'!$AY$5:$AY$467,$C309,'Grid GenerationQueue'!$BF$5:$BF$467,"&lt;&gt;"&amp;"",'Grid GenerationQueue'!$BB$5:$BB$467,"&lt;"&amp;$BE$3)</f>
        <v>0</v>
      </c>
      <c r="BZ309">
        <f>SUMIFS('Grid GenerationQueue'!AN$5:AN$467,'Grid GenerationQueue'!$AX$5:$AX$467,$B309,'Grid GenerationQueue'!$AY$5:$AY$467,$C309,'Grid GenerationQueue'!$BF$5:$BF$467,"&lt;&gt;"&amp;"",'Grid GenerationQueue'!$BB$5:$BB$467,"&lt;"&amp;$BE$3)</f>
        <v>0</v>
      </c>
      <c r="CA309">
        <f>SUMIFS('Grid GenerationQueue'!AO$5:AO$467,'Grid GenerationQueue'!$AX$5:$AX$467,$B309,'Grid GenerationQueue'!$AY$5:$AY$467,$C309,'Grid GenerationQueue'!$BF$5:$BF$467,"&lt;&gt;"&amp;"",'Grid GenerationQueue'!$BB$5:$BB$467,"&lt;"&amp;$BE$3)</f>
        <v>0</v>
      </c>
      <c r="CB309">
        <f>SUMIFS('Grid GenerationQueue'!AP$5:AP$467,'Grid GenerationQueue'!$AX$5:$AX$467,$B309,'Grid GenerationQueue'!$AY$5:$AY$467,$C309,'Grid GenerationQueue'!$BF$5:$BF$467,"&lt;&gt;"&amp;"",'Grid GenerationQueue'!$BB$5:$BB$467,"&lt;"&amp;$BE$3)</f>
        <v>0</v>
      </c>
      <c r="CD309">
        <f>SUMIFS('Grid GenerationQueue'!AE$5:AE$467,'Grid GenerationQueue'!$AX$5:$AX$467,$B309,'Grid GenerationQueue'!$AY$5:$AY$467,$C309,'Grid GenerationQueue'!$BB$5:$BB$467,"&lt;"&amp;$BE$3)</f>
        <v>0</v>
      </c>
      <c r="CE309">
        <f>SUMIFS('Grid GenerationQueue'!AF$5:AF$467,'Grid GenerationQueue'!$AX$5:$AX$467,$B309,'Grid GenerationQueue'!$AY$5:$AY$467,$C309,'Grid GenerationQueue'!$BB$5:$BB$467,"&lt;"&amp;$BE$3)</f>
        <v>0</v>
      </c>
      <c r="CF309">
        <f>SUMIFS('Grid GenerationQueue'!AG$5:AG$467,'Grid GenerationQueue'!$AX$5:$AX$467,$B309,'Grid GenerationQueue'!$AY$5:$AY$467,$C309,'Grid GenerationQueue'!$BB$5:$BB$467,"&lt;"&amp;$BE$3)</f>
        <v>0</v>
      </c>
      <c r="CG309">
        <f>SUMIFS('Grid GenerationQueue'!AH$5:AH$467,'Grid GenerationQueue'!$AX$5:$AX$467,$B309,'Grid GenerationQueue'!$AY$5:$AY$467,$C309,'Grid GenerationQueue'!$BB$5:$BB$467,"&lt;"&amp;$BE$3)</f>
        <v>0</v>
      </c>
      <c r="CH309">
        <f>SUMIFS('Grid GenerationQueue'!AI$5:AI$467,'Grid GenerationQueue'!$AX$5:$AX$467,$B309,'Grid GenerationQueue'!$AY$5:$AY$467,$C309,'Grid GenerationQueue'!$BB$5:$BB$467,"&lt;"&amp;$BE$3)</f>
        <v>0</v>
      </c>
      <c r="CI309">
        <f>SUMIFS('Grid GenerationQueue'!AJ$5:AJ$467,'Grid GenerationQueue'!$AX$5:$AX$467,$B309,'Grid GenerationQueue'!$AY$5:$AY$467,$C309,'Grid GenerationQueue'!$BB$5:$BB$467,"&lt;"&amp;$BE$3)</f>
        <v>0</v>
      </c>
      <c r="CJ309">
        <f>SUMIFS('Grid GenerationQueue'!AK$5:AK$467,'Grid GenerationQueue'!$AX$5:$AX$467,$B309,'Grid GenerationQueue'!$AY$5:$AY$467,$C309,'Grid GenerationQueue'!$BB$5:$BB$467,"&lt;"&amp;$BE$3)</f>
        <v>0</v>
      </c>
      <c r="CK309">
        <f>SUMIFS('Grid GenerationQueue'!AL$5:AL$467,'Grid GenerationQueue'!$AX$5:$AX$467,$B309,'Grid GenerationQueue'!$AY$5:$AY$467,$C309,'Grid GenerationQueue'!$BB$5:$BB$467,"&lt;"&amp;$BE$3)</f>
        <v>0</v>
      </c>
      <c r="CL309">
        <f>SUMIFS('Grid GenerationQueue'!AM$5:AM$467,'Grid GenerationQueue'!$AX$5:$AX$467,$B309,'Grid GenerationQueue'!$AY$5:$AY$467,$C309,'Grid GenerationQueue'!$BB$5:$BB$467,"&lt;"&amp;$BE$3)</f>
        <v>0</v>
      </c>
      <c r="CM309">
        <f>SUMIFS('Grid GenerationQueue'!AN$5:AN$467,'Grid GenerationQueue'!$AX$5:$AX$467,$B309,'Grid GenerationQueue'!$AY$5:$AY$467,$C309,'Grid GenerationQueue'!$BB$5:$BB$467,"&lt;"&amp;$BE$3)</f>
        <v>0</v>
      </c>
      <c r="CN309">
        <f>SUMIFS('Grid GenerationQueue'!AO$5:AO$467,'Grid GenerationQueue'!$AX$5:$AX$467,$B309,'Grid GenerationQueue'!$AY$5:$AY$467,$C309,'Grid GenerationQueue'!$BB$5:$BB$467,"&lt;"&amp;$BE$3)</f>
        <v>0</v>
      </c>
      <c r="CO309">
        <f>SUMIFS('Grid GenerationQueue'!AP$5:AP$467,'Grid GenerationQueue'!$AX$5:$AX$467,$B309,'Grid GenerationQueue'!$AY$5:$AY$467,$C309,'Grid GenerationQueue'!$BB$5:$BB$467,"&lt;"&amp;$BE$3)</f>
        <v>0</v>
      </c>
    </row>
    <row r="310" spans="1:93" x14ac:dyDescent="0.35">
      <c r="A310" t="s">
        <v>4644</v>
      </c>
      <c r="B310" t="s">
        <v>4774</v>
      </c>
      <c r="C310">
        <v>115</v>
      </c>
      <c r="D310">
        <f>SUMIFS('Grid GenerationQueue'!AE$5:AE$467,'Grid GenerationQueue'!$AX$5:$AX$467,$B310,'Grid GenerationQueue'!$AY$5:$AY$467,$C310,'Grid GenerationQueue'!$BI$5:$BI$467,"&lt;4")</f>
        <v>0</v>
      </c>
      <c r="E310">
        <f>SUMIFS('Grid GenerationQueue'!AF$5:AF$467,'Grid GenerationQueue'!$AX$5:$AX$467,$B310,'Grid GenerationQueue'!$AY$5:$AY$467,$C310,'Grid GenerationQueue'!$BI$5:$BI$467,"&lt;4")</f>
        <v>0</v>
      </c>
      <c r="F310">
        <f>SUMIFS('Grid GenerationQueue'!AG$5:AG$467,'Grid GenerationQueue'!$AX$5:$AX$467,$B310,'Grid GenerationQueue'!$AY$5:$AY$467,$C310,'Grid GenerationQueue'!$BI$5:$BI$467,"&lt;4")</f>
        <v>0</v>
      </c>
      <c r="G310">
        <f>SUMIFS('Grid GenerationQueue'!AH$5:AH$467,'Grid GenerationQueue'!$AX$5:$AX$467,$B310,'Grid GenerationQueue'!$AY$5:$AY$467,$C310,'Grid GenerationQueue'!$BI$5:$BI$467,"&lt;4")</f>
        <v>0</v>
      </c>
      <c r="H310">
        <f>SUMIFS('Grid GenerationQueue'!AI$5:AI$467,'Grid GenerationQueue'!$AX$5:$AX$467,$B310,'Grid GenerationQueue'!$AY$5:$AY$467,$C310,'Grid GenerationQueue'!$BI$5:$BI$467,"&lt;4")</f>
        <v>0</v>
      </c>
      <c r="I310">
        <f>SUMIFS('Grid GenerationQueue'!AJ$5:AJ$467,'Grid GenerationQueue'!$AX$5:$AX$467,$B310,'Grid GenerationQueue'!$AY$5:$AY$467,$C310,'Grid GenerationQueue'!$BI$5:$BI$467,"&lt;4")</f>
        <v>0</v>
      </c>
      <c r="J310">
        <f>SUMIFS('Grid GenerationQueue'!AK$5:AK$467,'Grid GenerationQueue'!$AX$5:$AX$467,$B310,'Grid GenerationQueue'!$AY$5:$AY$467,$C310,'Grid GenerationQueue'!$BI$5:$BI$467,"&lt;4")</f>
        <v>0</v>
      </c>
      <c r="K310">
        <f>SUMIFS('Grid GenerationQueue'!AL$5:AL$467,'Grid GenerationQueue'!$AX$5:$AX$467,$B310,'Grid GenerationQueue'!$AY$5:$AY$467,$C310,'Grid GenerationQueue'!$BI$5:$BI$467,"&lt;4")</f>
        <v>0</v>
      </c>
      <c r="L310">
        <f>SUMIFS('Grid GenerationQueue'!AM$5:AM$467,'Grid GenerationQueue'!$AX$5:$AX$467,$B310,'Grid GenerationQueue'!$AY$5:$AY$467,$C310,'Grid GenerationQueue'!$BI$5:$BI$467,"&lt;4")</f>
        <v>0</v>
      </c>
      <c r="M310">
        <f>SUMIFS('Grid GenerationQueue'!AN$5:AN$467,'Grid GenerationQueue'!$AX$5:$AX$467,$B310,'Grid GenerationQueue'!$AY$5:$AY$467,$C310,'Grid GenerationQueue'!$BI$5:$BI$467,"&lt;4")</f>
        <v>0</v>
      </c>
      <c r="N310">
        <f>SUMIFS('Grid GenerationQueue'!AO$5:AO$467,'Grid GenerationQueue'!$AX$5:$AX$467,$B310,'Grid GenerationQueue'!$AY$5:$AY$467,$C310,'Grid GenerationQueue'!$BI$5:$BI$467,"&lt;4")</f>
        <v>0</v>
      </c>
      <c r="O310">
        <f>SUMIFS('Grid GenerationQueue'!AP$5:AP$467,'Grid GenerationQueue'!$AX$5:$AX$467,$B310,'Grid GenerationQueue'!$AY$5:$AY$467,$C310,'Grid GenerationQueue'!$BI$5:$BI$467,"&lt;4")</f>
        <v>0</v>
      </c>
      <c r="Q310">
        <f>SUMIFS('Grid GenerationQueue'!AE$5:AE$467,'Grid GenerationQueue'!$AX$5:$AX$467,$B310,'Grid GenerationQueue'!$AY$5:$AY$467,$C310,'Grid GenerationQueue'!$BH$5:$BH$467,"Executed")</f>
        <v>0</v>
      </c>
      <c r="R310">
        <f>SUMIFS('Grid GenerationQueue'!AF$5:AF$467,'Grid GenerationQueue'!$AX$5:$AX$467,$B310,'Grid GenerationQueue'!$AY$5:$AY$467,$C310,'Grid GenerationQueue'!$BH$5:$BH$467,"Executed")</f>
        <v>0</v>
      </c>
      <c r="S310">
        <f>SUMIFS('Grid GenerationQueue'!AG$5:AG$467,'Grid GenerationQueue'!$AX$5:$AX$467,$B310,'Grid GenerationQueue'!$AY$5:$AY$467,$C310,'Grid GenerationQueue'!$BH$5:$BH$467,"Executed")</f>
        <v>0</v>
      </c>
      <c r="T310">
        <f>SUMIFS('Grid GenerationQueue'!AH$5:AH$467,'Grid GenerationQueue'!$AX$5:$AX$467,$B310,'Grid GenerationQueue'!$AY$5:$AY$467,$C310,'Grid GenerationQueue'!$BH$5:$BH$467,"Executed")</f>
        <v>0</v>
      </c>
      <c r="U310">
        <f>SUMIFS('Grid GenerationQueue'!AI$5:AI$467,'Grid GenerationQueue'!$AX$5:$AX$467,$B310,'Grid GenerationQueue'!$AY$5:$AY$467,$C310,'Grid GenerationQueue'!$BH$5:$BH$467,"Executed")</f>
        <v>0</v>
      </c>
      <c r="V310">
        <f>SUMIFS('Grid GenerationQueue'!AJ$5:AJ$467,'Grid GenerationQueue'!$AX$5:$AX$467,$B310,'Grid GenerationQueue'!$AY$5:$AY$467,$C310,'Grid GenerationQueue'!$BH$5:$BH$467,"Executed")</f>
        <v>0</v>
      </c>
      <c r="W310">
        <f>SUMIFS('Grid GenerationQueue'!AK$5:AK$467,'Grid GenerationQueue'!$AX$5:$AX$467,$B310,'Grid GenerationQueue'!$AY$5:$AY$467,$C310,'Grid GenerationQueue'!$BH$5:$BH$467,"Executed")</f>
        <v>0</v>
      </c>
      <c r="X310">
        <f>SUMIFS('Grid GenerationQueue'!AL$5:AL$467,'Grid GenerationQueue'!$AX$5:$AX$467,$B310,'Grid GenerationQueue'!$AY$5:$AY$467,$C310,'Grid GenerationQueue'!$BH$5:$BH$467,"Executed")</f>
        <v>0</v>
      </c>
      <c r="Y310">
        <f>SUMIFS('Grid GenerationQueue'!AM$5:AM$467,'Grid GenerationQueue'!$AX$5:$AX$467,$B310,'Grid GenerationQueue'!$AY$5:$AY$467,$C310,'Grid GenerationQueue'!$BH$5:$BH$467,"Executed")</f>
        <v>0</v>
      </c>
      <c r="Z310">
        <f>SUMIFS('Grid GenerationQueue'!AN$5:AN$467,'Grid GenerationQueue'!$AX$5:$AX$467,$B310,'Grid GenerationQueue'!$AY$5:$AY$467,$C310,'Grid GenerationQueue'!$BH$5:$BH$467,"Executed")</f>
        <v>0</v>
      </c>
      <c r="AA310">
        <f>SUMIFS('Grid GenerationQueue'!AO$5:AO$467,'Grid GenerationQueue'!$AX$5:$AX$467,$B310,'Grid GenerationQueue'!$AY$5:$AY$467,$C310,'Grid GenerationQueue'!$BH$5:$BH$467,"Executed")</f>
        <v>0</v>
      </c>
      <c r="AB310">
        <f>SUMIFS('Grid GenerationQueue'!AP$5:AP$467,'Grid GenerationQueue'!$AX$5:$AX$467,$B310,'Grid GenerationQueue'!$AY$5:$AY$467,$C310,'Grid GenerationQueue'!$BH$5:$BH$467,"Executed")</f>
        <v>0</v>
      </c>
      <c r="AD310">
        <f>SUMIFS('Grid GenerationQueue'!AE$5:AE$467,'Grid GenerationQueue'!$AX$5:$AX$467,$B310,'Grid GenerationQueue'!$AY$5:$AY$467,$C310,'Grid GenerationQueue'!$BF$5:$BF$467,"&lt;&gt;"&amp;"")</f>
        <v>0</v>
      </c>
      <c r="AE310">
        <f>SUMIFS('Grid GenerationQueue'!AF$5:AF$467,'Grid GenerationQueue'!$AX$5:$AX$467,$B310,'Grid GenerationQueue'!$AY$5:$AY$467,$C310,'Grid GenerationQueue'!$BF$5:$BF$467,"&lt;&gt;"&amp;"")</f>
        <v>0</v>
      </c>
      <c r="AF310">
        <f>SUMIFS('Grid GenerationQueue'!AG$5:AG$467,'Grid GenerationQueue'!$AX$5:$AX$467,$B310,'Grid GenerationQueue'!$AY$5:$AY$467,$C310,'Grid GenerationQueue'!$BF$5:$BF$467,"&lt;&gt;"&amp;"")</f>
        <v>0</v>
      </c>
      <c r="AG310">
        <f>SUMIFS('Grid GenerationQueue'!AH$5:AH$467,'Grid GenerationQueue'!$AX$5:$AX$467,$B310,'Grid GenerationQueue'!$AY$5:$AY$467,$C310,'Grid GenerationQueue'!$BF$5:$BF$467,"&lt;&gt;"&amp;"")</f>
        <v>0</v>
      </c>
      <c r="AH310">
        <f>SUMIFS('Grid GenerationQueue'!AI$5:AI$467,'Grid GenerationQueue'!$AX$5:$AX$467,$B310,'Grid GenerationQueue'!$AY$5:$AY$467,$C310,'Grid GenerationQueue'!$BF$5:$BF$467,"&lt;&gt;"&amp;"")</f>
        <v>0</v>
      </c>
      <c r="AI310">
        <f>SUMIFS('Grid GenerationQueue'!AJ$5:AJ$467,'Grid GenerationQueue'!$AX$5:$AX$467,$B310,'Grid GenerationQueue'!$AY$5:$AY$467,$C310,'Grid GenerationQueue'!$BF$5:$BF$467,"&lt;&gt;"&amp;"")</f>
        <v>0</v>
      </c>
      <c r="AJ310">
        <f>SUMIFS('Grid GenerationQueue'!AK$5:AK$467,'Grid GenerationQueue'!$AX$5:$AX$467,$B310,'Grid GenerationQueue'!$AY$5:$AY$467,$C310,'Grid GenerationQueue'!$BF$5:$BF$467,"&lt;&gt;"&amp;"")</f>
        <v>0</v>
      </c>
      <c r="AK310">
        <f>SUMIFS('Grid GenerationQueue'!AL$5:AL$467,'Grid GenerationQueue'!$AX$5:$AX$467,$B310,'Grid GenerationQueue'!$AY$5:$AY$467,$C310,'Grid GenerationQueue'!$BF$5:$BF$467,"&lt;&gt;"&amp;"")</f>
        <v>0</v>
      </c>
      <c r="AL310">
        <f>SUMIFS('Grid GenerationQueue'!AM$5:AM$467,'Grid GenerationQueue'!$AX$5:$AX$467,$B310,'Grid GenerationQueue'!$AY$5:$AY$467,$C310,'Grid GenerationQueue'!$BF$5:$BF$467,"&lt;&gt;"&amp;"")</f>
        <v>0</v>
      </c>
      <c r="AM310">
        <f>SUMIFS('Grid GenerationQueue'!AN$5:AN$467,'Grid GenerationQueue'!$AX$5:$AX$467,$B310,'Grid GenerationQueue'!$AY$5:$AY$467,$C310,'Grid GenerationQueue'!$BF$5:$BF$467,"&lt;&gt;"&amp;"")</f>
        <v>0</v>
      </c>
      <c r="AN310">
        <f>SUMIFS('Grid GenerationQueue'!AO$5:AO$467,'Grid GenerationQueue'!$AX$5:$AX$467,$B310,'Grid GenerationQueue'!$AY$5:$AY$467,$C310,'Grid GenerationQueue'!$BF$5:$BF$467,"&lt;&gt;"&amp;"")</f>
        <v>0</v>
      </c>
      <c r="AO310">
        <f>SUMIFS('Grid GenerationQueue'!AP$5:AP$467,'Grid GenerationQueue'!$AX$5:$AX$467,$B310,'Grid GenerationQueue'!$AY$5:$AY$467,$C310,'Grid GenerationQueue'!$BF$5:$BF$467,"&lt;&gt;"&amp;"")</f>
        <v>0</v>
      </c>
      <c r="AQ310">
        <f>SUMIFS('Grid GenerationQueue'!AE$5:AE$467,'Grid GenerationQueue'!$AX$5:$AX$467,$B310,'Grid GenerationQueue'!$AY$5:$AY$467,$C310)</f>
        <v>0</v>
      </c>
      <c r="AR310">
        <f>SUMIFS('Grid GenerationQueue'!AF$5:AF$467,'Grid GenerationQueue'!$AX$5:$AX$467,$B310,'Grid GenerationQueue'!$AY$5:$AY$467,$C310)</f>
        <v>0</v>
      </c>
      <c r="AS310">
        <f>SUMIFS('Grid GenerationQueue'!AG$5:AG$467,'Grid GenerationQueue'!$AX$5:$AX$467,$B310,'Grid GenerationQueue'!$AY$5:$AY$467,$C310)</f>
        <v>0</v>
      </c>
      <c r="AT310">
        <f>SUMIFS('Grid GenerationQueue'!AH$5:AH$467,'Grid GenerationQueue'!$AX$5:$AX$467,$B310,'Grid GenerationQueue'!$AY$5:$AY$467,$C310)</f>
        <v>0</v>
      </c>
      <c r="AU310">
        <f>SUMIFS('Grid GenerationQueue'!AI$5:AI$467,'Grid GenerationQueue'!$AX$5:$AX$467,$B310,'Grid GenerationQueue'!$AY$5:$AY$467,$C310)</f>
        <v>0</v>
      </c>
      <c r="AV310">
        <f>SUMIFS('Grid GenerationQueue'!AJ$5:AJ$467,'Grid GenerationQueue'!$AX$5:$AX$467,$B310,'Grid GenerationQueue'!$AY$5:$AY$467,$C310)</f>
        <v>0</v>
      </c>
      <c r="AW310">
        <f>SUMIFS('Grid GenerationQueue'!AK$5:AK$467,'Grid GenerationQueue'!$AX$5:$AX$467,$B310,'Grid GenerationQueue'!$AY$5:$AY$467,$C310)</f>
        <v>0</v>
      </c>
      <c r="AX310">
        <f>SUMIFS('Grid GenerationQueue'!AL$5:AL$467,'Grid GenerationQueue'!$AX$5:$AX$467,$B310,'Grid GenerationQueue'!$AY$5:$AY$467,$C310)</f>
        <v>0</v>
      </c>
      <c r="AY310">
        <f>SUMIFS('Grid GenerationQueue'!AM$5:AM$467,'Grid GenerationQueue'!$AX$5:$AX$467,$B310,'Grid GenerationQueue'!$AY$5:$AY$467,$C310)</f>
        <v>0</v>
      </c>
      <c r="AZ310">
        <f>SUMIFS('Grid GenerationQueue'!AN$5:AN$467,'Grid GenerationQueue'!$AX$5:$AX$467,$B310,'Grid GenerationQueue'!$AY$5:$AY$467,$C310)</f>
        <v>0</v>
      </c>
      <c r="BA310">
        <f>SUMIFS('Grid GenerationQueue'!AO$5:AO$467,'Grid GenerationQueue'!$AX$5:$AX$467,$B310,'Grid GenerationQueue'!$AY$5:$AY$467,$C310)</f>
        <v>0</v>
      </c>
      <c r="BB310">
        <f>SUMIFS('Grid GenerationQueue'!AP$5:AP$467,'Grid GenerationQueue'!$AX$5:$AX$467,$B310,'Grid GenerationQueue'!$AY$5:$AY$467,$C310)</f>
        <v>0</v>
      </c>
      <c r="BD310">
        <f>SUMIFS('Grid GenerationQueue'!AE$5:AE$467,'Grid GenerationQueue'!$AX$5:$AX$467,$B310,'Grid GenerationQueue'!$AY$5:$AY$467,$C310,'Grid GenerationQueue'!$BH$5:$BH$467,"Executed",'Grid GenerationQueue'!$BB$5:$BB$467,"&lt;"&amp;$BE$3)</f>
        <v>0</v>
      </c>
      <c r="BE310">
        <f>SUMIFS('Grid GenerationQueue'!AF$5:AF$467,'Grid GenerationQueue'!$AX$5:$AX$467,$B310,'Grid GenerationQueue'!$AY$5:$AY$467,$C310,'Grid GenerationQueue'!$BH$5:$BH$467,"Executed",'Grid GenerationQueue'!$BB$5:$BB$467,"&lt;"&amp;$BE$3)</f>
        <v>0</v>
      </c>
      <c r="BF310">
        <f>SUMIFS('Grid GenerationQueue'!AG$5:AG$467,'Grid GenerationQueue'!$AX$5:$AX$467,$B310,'Grid GenerationQueue'!$AY$5:$AY$467,$C310,'Grid GenerationQueue'!$BH$5:$BH$467,"Executed",'Grid GenerationQueue'!$BB$5:$BB$467,"&lt;"&amp;$BE$3)</f>
        <v>0</v>
      </c>
      <c r="BG310">
        <f>SUMIFS('Grid GenerationQueue'!AH$5:AH$467,'Grid GenerationQueue'!$AX$5:$AX$467,$B310,'Grid GenerationQueue'!$AY$5:$AY$467,$C310,'Grid GenerationQueue'!$BH$5:$BH$467,"Executed",'Grid GenerationQueue'!$BB$5:$BB$467,"&lt;"&amp;$BE$3)</f>
        <v>0</v>
      </c>
      <c r="BH310">
        <f>SUMIFS('Grid GenerationQueue'!AI$5:AI$467,'Grid GenerationQueue'!$AX$5:$AX$467,$B310,'Grid GenerationQueue'!$AY$5:$AY$467,$C310,'Grid GenerationQueue'!$BH$5:$BH$467,"Executed",'Grid GenerationQueue'!$BB$5:$BB$467,"&lt;"&amp;$BE$3)</f>
        <v>0</v>
      </c>
      <c r="BI310">
        <f>SUMIFS('Grid GenerationQueue'!AJ$5:AJ$467,'Grid GenerationQueue'!$AX$5:$AX$467,$B310,'Grid GenerationQueue'!$AY$5:$AY$467,$C310,'Grid GenerationQueue'!$BH$5:$BH$467,"Executed",'Grid GenerationQueue'!$BB$5:$BB$467,"&lt;"&amp;$BE$3)</f>
        <v>0</v>
      </c>
      <c r="BJ310">
        <f>SUMIFS('Grid GenerationQueue'!AK$5:AK$467,'Grid GenerationQueue'!$AX$5:$AX$467,$B310,'Grid GenerationQueue'!$AY$5:$AY$467,$C310,'Grid GenerationQueue'!$BH$5:$BH$467,"Executed",'Grid GenerationQueue'!$BB$5:$BB$467,"&lt;"&amp;$BE$3)</f>
        <v>0</v>
      </c>
      <c r="BK310">
        <f>SUMIFS('Grid GenerationQueue'!AL$5:AL$467,'Grid GenerationQueue'!$AX$5:$AX$467,$B310,'Grid GenerationQueue'!$AY$5:$AY$467,$C310,'Grid GenerationQueue'!$BH$5:$BH$467,"Executed",'Grid GenerationQueue'!$BB$5:$BB$467,"&lt;"&amp;$BE$3)</f>
        <v>0</v>
      </c>
      <c r="BL310">
        <f>SUMIFS('Grid GenerationQueue'!AM$5:AM$467,'Grid GenerationQueue'!$AX$5:$AX$467,$B310,'Grid GenerationQueue'!$AY$5:$AY$467,$C310,'Grid GenerationQueue'!$BH$5:$BH$467,"Executed",'Grid GenerationQueue'!$BB$5:$BB$467,"&lt;"&amp;$BE$3)</f>
        <v>0</v>
      </c>
      <c r="BM310">
        <f>SUMIFS('Grid GenerationQueue'!AN$5:AN$467,'Grid GenerationQueue'!$AX$5:$AX$467,$B310,'Grid GenerationQueue'!$AY$5:$AY$467,$C310,'Grid GenerationQueue'!$BH$5:$BH$467,"Executed",'Grid GenerationQueue'!$BB$5:$BB$467,"&lt;"&amp;$BE$3)</f>
        <v>0</v>
      </c>
      <c r="BN310">
        <f>SUMIFS('Grid GenerationQueue'!AO$5:AO$467,'Grid GenerationQueue'!$AX$5:$AX$467,$B310,'Grid GenerationQueue'!$AY$5:$AY$467,$C310,'Grid GenerationQueue'!$BH$5:$BH$467,"Executed",'Grid GenerationQueue'!$BB$5:$BB$467,"&lt;"&amp;$BE$3)</f>
        <v>0</v>
      </c>
      <c r="BO310">
        <f>SUMIFS('Grid GenerationQueue'!AP$5:AP$467,'Grid GenerationQueue'!$AX$5:$AX$467,$B310,'Grid GenerationQueue'!$AY$5:$AY$467,$C310,'Grid GenerationQueue'!$BH$5:$BH$467,"Executed",'Grid GenerationQueue'!$BB$5:$BB$467,"&lt;"&amp;$BE$3)</f>
        <v>0</v>
      </c>
      <c r="BQ310">
        <f>SUMIFS('Grid GenerationQueue'!AE$5:AE$467,'Grid GenerationQueue'!$AX$5:$AX$467,$B310,'Grid GenerationQueue'!$AY$5:$AY$467,$C310,'Grid GenerationQueue'!$BF$5:$BF$467,"&lt;&gt;"&amp;"",'Grid GenerationQueue'!$BB$5:$BB$467,"&lt;"&amp;$BE$3)</f>
        <v>0</v>
      </c>
      <c r="BR310">
        <f>SUMIFS('Grid GenerationQueue'!AF$5:AF$467,'Grid GenerationQueue'!$AX$5:$AX$467,$B310,'Grid GenerationQueue'!$AY$5:$AY$467,$C310,'Grid GenerationQueue'!$BF$5:$BF$467,"&lt;&gt;"&amp;"",'Grid GenerationQueue'!$BB$5:$BB$467,"&lt;"&amp;$BE$3)</f>
        <v>0</v>
      </c>
      <c r="BS310">
        <f>SUMIFS('Grid GenerationQueue'!AG$5:AG$467,'Grid GenerationQueue'!$AX$5:$AX$467,$B310,'Grid GenerationQueue'!$AY$5:$AY$467,$C310,'Grid GenerationQueue'!$BF$5:$BF$467,"&lt;&gt;"&amp;"",'Grid GenerationQueue'!$BB$5:$BB$467,"&lt;"&amp;$BE$3)</f>
        <v>0</v>
      </c>
      <c r="BT310">
        <f>SUMIFS('Grid GenerationQueue'!AH$5:AH$467,'Grid GenerationQueue'!$AX$5:$AX$467,$B310,'Grid GenerationQueue'!$AY$5:$AY$467,$C310,'Grid GenerationQueue'!$BF$5:$BF$467,"&lt;&gt;"&amp;"",'Grid GenerationQueue'!$BB$5:$BB$467,"&lt;"&amp;$BE$3)</f>
        <v>0</v>
      </c>
      <c r="BU310">
        <f>SUMIFS('Grid GenerationQueue'!AI$5:AI$467,'Grid GenerationQueue'!$AX$5:$AX$467,$B310,'Grid GenerationQueue'!$AY$5:$AY$467,$C310,'Grid GenerationQueue'!$BF$5:$BF$467,"&lt;&gt;"&amp;"",'Grid GenerationQueue'!$BB$5:$BB$467,"&lt;"&amp;$BE$3)</f>
        <v>0</v>
      </c>
      <c r="BV310">
        <f>SUMIFS('Grid GenerationQueue'!AJ$5:AJ$467,'Grid GenerationQueue'!$AX$5:$AX$467,$B310,'Grid GenerationQueue'!$AY$5:$AY$467,$C310,'Grid GenerationQueue'!$BF$5:$BF$467,"&lt;&gt;"&amp;"",'Grid GenerationQueue'!$BB$5:$BB$467,"&lt;"&amp;$BE$3)</f>
        <v>0</v>
      </c>
      <c r="BW310">
        <f>SUMIFS('Grid GenerationQueue'!AK$5:AK$467,'Grid GenerationQueue'!$AX$5:$AX$467,$B310,'Grid GenerationQueue'!$AY$5:$AY$467,$C310,'Grid GenerationQueue'!$BF$5:$BF$467,"&lt;&gt;"&amp;"",'Grid GenerationQueue'!$BB$5:$BB$467,"&lt;"&amp;$BE$3)</f>
        <v>0</v>
      </c>
      <c r="BX310">
        <f>SUMIFS('Grid GenerationQueue'!AL$5:AL$467,'Grid GenerationQueue'!$AX$5:$AX$467,$B310,'Grid GenerationQueue'!$AY$5:$AY$467,$C310,'Grid GenerationQueue'!$BF$5:$BF$467,"&lt;&gt;"&amp;"",'Grid GenerationQueue'!$BB$5:$BB$467,"&lt;"&amp;$BE$3)</f>
        <v>0</v>
      </c>
      <c r="BY310">
        <f>SUMIFS('Grid GenerationQueue'!AM$5:AM$467,'Grid GenerationQueue'!$AX$5:$AX$467,$B310,'Grid GenerationQueue'!$AY$5:$AY$467,$C310,'Grid GenerationQueue'!$BF$5:$BF$467,"&lt;&gt;"&amp;"",'Grid GenerationQueue'!$BB$5:$BB$467,"&lt;"&amp;$BE$3)</f>
        <v>0</v>
      </c>
      <c r="BZ310">
        <f>SUMIFS('Grid GenerationQueue'!AN$5:AN$467,'Grid GenerationQueue'!$AX$5:$AX$467,$B310,'Grid GenerationQueue'!$AY$5:$AY$467,$C310,'Grid GenerationQueue'!$BF$5:$BF$467,"&lt;&gt;"&amp;"",'Grid GenerationQueue'!$BB$5:$BB$467,"&lt;"&amp;$BE$3)</f>
        <v>0</v>
      </c>
      <c r="CA310">
        <f>SUMIFS('Grid GenerationQueue'!AO$5:AO$467,'Grid GenerationQueue'!$AX$5:$AX$467,$B310,'Grid GenerationQueue'!$AY$5:$AY$467,$C310,'Grid GenerationQueue'!$BF$5:$BF$467,"&lt;&gt;"&amp;"",'Grid GenerationQueue'!$BB$5:$BB$467,"&lt;"&amp;$BE$3)</f>
        <v>0</v>
      </c>
      <c r="CB310">
        <f>SUMIFS('Grid GenerationQueue'!AP$5:AP$467,'Grid GenerationQueue'!$AX$5:$AX$467,$B310,'Grid GenerationQueue'!$AY$5:$AY$467,$C310,'Grid GenerationQueue'!$BF$5:$BF$467,"&lt;&gt;"&amp;"",'Grid GenerationQueue'!$BB$5:$BB$467,"&lt;"&amp;$BE$3)</f>
        <v>0</v>
      </c>
      <c r="CD310">
        <f>SUMIFS('Grid GenerationQueue'!AE$5:AE$467,'Grid GenerationQueue'!$AX$5:$AX$467,$B310,'Grid GenerationQueue'!$AY$5:$AY$467,$C310,'Grid GenerationQueue'!$BB$5:$BB$467,"&lt;"&amp;$BE$3)</f>
        <v>0</v>
      </c>
      <c r="CE310">
        <f>SUMIFS('Grid GenerationQueue'!AF$5:AF$467,'Grid GenerationQueue'!$AX$5:$AX$467,$B310,'Grid GenerationQueue'!$AY$5:$AY$467,$C310,'Grid GenerationQueue'!$BB$5:$BB$467,"&lt;"&amp;$BE$3)</f>
        <v>0</v>
      </c>
      <c r="CF310">
        <f>SUMIFS('Grid GenerationQueue'!AG$5:AG$467,'Grid GenerationQueue'!$AX$5:$AX$467,$B310,'Grid GenerationQueue'!$AY$5:$AY$467,$C310,'Grid GenerationQueue'!$BB$5:$BB$467,"&lt;"&amp;$BE$3)</f>
        <v>0</v>
      </c>
      <c r="CG310">
        <f>SUMIFS('Grid GenerationQueue'!AH$5:AH$467,'Grid GenerationQueue'!$AX$5:$AX$467,$B310,'Grid GenerationQueue'!$AY$5:$AY$467,$C310,'Grid GenerationQueue'!$BB$5:$BB$467,"&lt;"&amp;$BE$3)</f>
        <v>0</v>
      </c>
      <c r="CH310">
        <f>SUMIFS('Grid GenerationQueue'!AI$5:AI$467,'Grid GenerationQueue'!$AX$5:$AX$467,$B310,'Grid GenerationQueue'!$AY$5:$AY$467,$C310,'Grid GenerationQueue'!$BB$5:$BB$467,"&lt;"&amp;$BE$3)</f>
        <v>0</v>
      </c>
      <c r="CI310">
        <f>SUMIFS('Grid GenerationQueue'!AJ$5:AJ$467,'Grid GenerationQueue'!$AX$5:$AX$467,$B310,'Grid GenerationQueue'!$AY$5:$AY$467,$C310,'Grid GenerationQueue'!$BB$5:$BB$467,"&lt;"&amp;$BE$3)</f>
        <v>0</v>
      </c>
      <c r="CJ310">
        <f>SUMIFS('Grid GenerationQueue'!AK$5:AK$467,'Grid GenerationQueue'!$AX$5:$AX$467,$B310,'Grid GenerationQueue'!$AY$5:$AY$467,$C310,'Grid GenerationQueue'!$BB$5:$BB$467,"&lt;"&amp;$BE$3)</f>
        <v>0</v>
      </c>
      <c r="CK310">
        <f>SUMIFS('Grid GenerationQueue'!AL$5:AL$467,'Grid GenerationQueue'!$AX$5:$AX$467,$B310,'Grid GenerationQueue'!$AY$5:$AY$467,$C310,'Grid GenerationQueue'!$BB$5:$BB$467,"&lt;"&amp;$BE$3)</f>
        <v>0</v>
      </c>
      <c r="CL310">
        <f>SUMIFS('Grid GenerationQueue'!AM$5:AM$467,'Grid GenerationQueue'!$AX$5:$AX$467,$B310,'Grid GenerationQueue'!$AY$5:$AY$467,$C310,'Grid GenerationQueue'!$BB$5:$BB$467,"&lt;"&amp;$BE$3)</f>
        <v>0</v>
      </c>
      <c r="CM310">
        <f>SUMIFS('Grid GenerationQueue'!AN$5:AN$467,'Grid GenerationQueue'!$AX$5:$AX$467,$B310,'Grid GenerationQueue'!$AY$5:$AY$467,$C310,'Grid GenerationQueue'!$BB$5:$BB$467,"&lt;"&amp;$BE$3)</f>
        <v>0</v>
      </c>
      <c r="CN310">
        <f>SUMIFS('Grid GenerationQueue'!AO$5:AO$467,'Grid GenerationQueue'!$AX$5:$AX$467,$B310,'Grid GenerationQueue'!$AY$5:$AY$467,$C310,'Grid GenerationQueue'!$BB$5:$BB$467,"&lt;"&amp;$BE$3)</f>
        <v>0</v>
      </c>
      <c r="CO310">
        <f>SUMIFS('Grid GenerationQueue'!AP$5:AP$467,'Grid GenerationQueue'!$AX$5:$AX$467,$B310,'Grid GenerationQueue'!$AY$5:$AY$467,$C310,'Grid GenerationQueue'!$BB$5:$BB$467,"&lt;"&amp;$BE$3)</f>
        <v>0</v>
      </c>
    </row>
    <row r="311" spans="1:93" x14ac:dyDescent="0.35">
      <c r="A311" t="s">
        <v>4647</v>
      </c>
      <c r="B311" t="s">
        <v>4775</v>
      </c>
      <c r="C311">
        <v>500</v>
      </c>
      <c r="D311">
        <f>SUMIFS('Grid GenerationQueue'!AE$5:AE$467,'Grid GenerationQueue'!$AX$5:$AX$467,$B311,'Grid GenerationQueue'!$AY$5:$AY$467,$C311,'Grid GenerationQueue'!$BI$5:$BI$467,"&lt;4")</f>
        <v>0</v>
      </c>
      <c r="E311">
        <f>SUMIFS('Grid GenerationQueue'!AF$5:AF$467,'Grid GenerationQueue'!$AX$5:$AX$467,$B311,'Grid GenerationQueue'!$AY$5:$AY$467,$C311,'Grid GenerationQueue'!$BI$5:$BI$467,"&lt;4")</f>
        <v>0</v>
      </c>
      <c r="F311">
        <f>SUMIFS('Grid GenerationQueue'!AG$5:AG$467,'Grid GenerationQueue'!$AX$5:$AX$467,$B311,'Grid GenerationQueue'!$AY$5:$AY$467,$C311,'Grid GenerationQueue'!$BI$5:$BI$467,"&lt;4")</f>
        <v>0</v>
      </c>
      <c r="G311">
        <f>SUMIFS('Grid GenerationQueue'!AH$5:AH$467,'Grid GenerationQueue'!$AX$5:$AX$467,$B311,'Grid GenerationQueue'!$AY$5:$AY$467,$C311,'Grid GenerationQueue'!$BI$5:$BI$467,"&lt;4")</f>
        <v>0</v>
      </c>
      <c r="H311">
        <f>SUMIFS('Grid GenerationQueue'!AI$5:AI$467,'Grid GenerationQueue'!$AX$5:$AX$467,$B311,'Grid GenerationQueue'!$AY$5:$AY$467,$C311,'Grid GenerationQueue'!$BI$5:$BI$467,"&lt;4")</f>
        <v>0</v>
      </c>
      <c r="I311">
        <f>SUMIFS('Grid GenerationQueue'!AJ$5:AJ$467,'Grid GenerationQueue'!$AX$5:$AX$467,$B311,'Grid GenerationQueue'!$AY$5:$AY$467,$C311,'Grid GenerationQueue'!$BI$5:$BI$467,"&lt;4")</f>
        <v>0</v>
      </c>
      <c r="J311">
        <f>SUMIFS('Grid GenerationQueue'!AK$5:AK$467,'Grid GenerationQueue'!$AX$5:$AX$467,$B311,'Grid GenerationQueue'!$AY$5:$AY$467,$C311,'Grid GenerationQueue'!$BI$5:$BI$467,"&lt;4")</f>
        <v>0</v>
      </c>
      <c r="K311">
        <f>SUMIFS('Grid GenerationQueue'!AL$5:AL$467,'Grid GenerationQueue'!$AX$5:$AX$467,$B311,'Grid GenerationQueue'!$AY$5:$AY$467,$C311,'Grid GenerationQueue'!$BI$5:$BI$467,"&lt;4")</f>
        <v>0</v>
      </c>
      <c r="L311">
        <f>SUMIFS('Grid GenerationQueue'!AM$5:AM$467,'Grid GenerationQueue'!$AX$5:$AX$467,$B311,'Grid GenerationQueue'!$AY$5:$AY$467,$C311,'Grid GenerationQueue'!$BI$5:$BI$467,"&lt;4")</f>
        <v>0</v>
      </c>
      <c r="M311">
        <f>SUMIFS('Grid GenerationQueue'!AN$5:AN$467,'Grid GenerationQueue'!$AX$5:$AX$467,$B311,'Grid GenerationQueue'!$AY$5:$AY$467,$C311,'Grid GenerationQueue'!$BI$5:$BI$467,"&lt;4")</f>
        <v>0</v>
      </c>
      <c r="N311">
        <f>SUMIFS('Grid GenerationQueue'!AO$5:AO$467,'Grid GenerationQueue'!$AX$5:$AX$467,$B311,'Grid GenerationQueue'!$AY$5:$AY$467,$C311,'Grid GenerationQueue'!$BI$5:$BI$467,"&lt;4")</f>
        <v>0</v>
      </c>
      <c r="O311">
        <f>SUMIFS('Grid GenerationQueue'!AP$5:AP$467,'Grid GenerationQueue'!$AX$5:$AX$467,$B311,'Grid GenerationQueue'!$AY$5:$AY$467,$C311,'Grid GenerationQueue'!$BI$5:$BI$467,"&lt;4")</f>
        <v>0</v>
      </c>
      <c r="Q311">
        <f>SUMIFS('Grid GenerationQueue'!AE$5:AE$467,'Grid GenerationQueue'!$AX$5:$AX$467,$B311,'Grid GenerationQueue'!$AY$5:$AY$467,$C311,'Grid GenerationQueue'!$BH$5:$BH$467,"Executed")</f>
        <v>0</v>
      </c>
      <c r="R311">
        <f>SUMIFS('Grid GenerationQueue'!AF$5:AF$467,'Grid GenerationQueue'!$AX$5:$AX$467,$B311,'Grid GenerationQueue'!$AY$5:$AY$467,$C311,'Grid GenerationQueue'!$BH$5:$BH$467,"Executed")</f>
        <v>0</v>
      </c>
      <c r="S311">
        <f>SUMIFS('Grid GenerationQueue'!AG$5:AG$467,'Grid GenerationQueue'!$AX$5:$AX$467,$B311,'Grid GenerationQueue'!$AY$5:$AY$467,$C311,'Grid GenerationQueue'!$BH$5:$BH$467,"Executed")</f>
        <v>0</v>
      </c>
      <c r="T311">
        <f>SUMIFS('Grid GenerationQueue'!AH$5:AH$467,'Grid GenerationQueue'!$AX$5:$AX$467,$B311,'Grid GenerationQueue'!$AY$5:$AY$467,$C311,'Grid GenerationQueue'!$BH$5:$BH$467,"Executed")</f>
        <v>0</v>
      </c>
      <c r="U311">
        <f>SUMIFS('Grid GenerationQueue'!AI$5:AI$467,'Grid GenerationQueue'!$AX$5:$AX$467,$B311,'Grid GenerationQueue'!$AY$5:$AY$467,$C311,'Grid GenerationQueue'!$BH$5:$BH$467,"Executed")</f>
        <v>0</v>
      </c>
      <c r="V311">
        <f>SUMIFS('Grid GenerationQueue'!AJ$5:AJ$467,'Grid GenerationQueue'!$AX$5:$AX$467,$B311,'Grid GenerationQueue'!$AY$5:$AY$467,$C311,'Grid GenerationQueue'!$BH$5:$BH$467,"Executed")</f>
        <v>0</v>
      </c>
      <c r="W311">
        <f>SUMIFS('Grid GenerationQueue'!AK$5:AK$467,'Grid GenerationQueue'!$AX$5:$AX$467,$B311,'Grid GenerationQueue'!$AY$5:$AY$467,$C311,'Grid GenerationQueue'!$BH$5:$BH$467,"Executed")</f>
        <v>0</v>
      </c>
      <c r="X311">
        <f>SUMIFS('Grid GenerationQueue'!AL$5:AL$467,'Grid GenerationQueue'!$AX$5:$AX$467,$B311,'Grid GenerationQueue'!$AY$5:$AY$467,$C311,'Grid GenerationQueue'!$BH$5:$BH$467,"Executed")</f>
        <v>0</v>
      </c>
      <c r="Y311">
        <f>SUMIFS('Grid GenerationQueue'!AM$5:AM$467,'Grid GenerationQueue'!$AX$5:$AX$467,$B311,'Grid GenerationQueue'!$AY$5:$AY$467,$C311,'Grid GenerationQueue'!$BH$5:$BH$467,"Executed")</f>
        <v>0</v>
      </c>
      <c r="Z311">
        <f>SUMIFS('Grid GenerationQueue'!AN$5:AN$467,'Grid GenerationQueue'!$AX$5:$AX$467,$B311,'Grid GenerationQueue'!$AY$5:$AY$467,$C311,'Grid GenerationQueue'!$BH$5:$BH$467,"Executed")</f>
        <v>0</v>
      </c>
      <c r="AA311">
        <f>SUMIFS('Grid GenerationQueue'!AO$5:AO$467,'Grid GenerationQueue'!$AX$5:$AX$467,$B311,'Grid GenerationQueue'!$AY$5:$AY$467,$C311,'Grid GenerationQueue'!$BH$5:$BH$467,"Executed")</f>
        <v>0</v>
      </c>
      <c r="AB311">
        <f>SUMIFS('Grid GenerationQueue'!AP$5:AP$467,'Grid GenerationQueue'!$AX$5:$AX$467,$B311,'Grid GenerationQueue'!$AY$5:$AY$467,$C311,'Grid GenerationQueue'!$BH$5:$BH$467,"Executed")</f>
        <v>0</v>
      </c>
      <c r="AD311">
        <f>SUMIFS('Grid GenerationQueue'!AE$5:AE$467,'Grid GenerationQueue'!$AX$5:$AX$467,$B311,'Grid GenerationQueue'!$AY$5:$AY$467,$C311,'Grid GenerationQueue'!$BF$5:$BF$467,"&lt;&gt;"&amp;"")</f>
        <v>0</v>
      </c>
      <c r="AE311">
        <f>SUMIFS('Grid GenerationQueue'!AF$5:AF$467,'Grid GenerationQueue'!$AX$5:$AX$467,$B311,'Grid GenerationQueue'!$AY$5:$AY$467,$C311,'Grid GenerationQueue'!$BF$5:$BF$467,"&lt;&gt;"&amp;"")</f>
        <v>0</v>
      </c>
      <c r="AF311">
        <f>SUMIFS('Grid GenerationQueue'!AG$5:AG$467,'Grid GenerationQueue'!$AX$5:$AX$467,$B311,'Grid GenerationQueue'!$AY$5:$AY$467,$C311,'Grid GenerationQueue'!$BF$5:$BF$467,"&lt;&gt;"&amp;"")</f>
        <v>0</v>
      </c>
      <c r="AG311">
        <f>SUMIFS('Grid GenerationQueue'!AH$5:AH$467,'Grid GenerationQueue'!$AX$5:$AX$467,$B311,'Grid GenerationQueue'!$AY$5:$AY$467,$C311,'Grid GenerationQueue'!$BF$5:$BF$467,"&lt;&gt;"&amp;"")</f>
        <v>0</v>
      </c>
      <c r="AH311">
        <f>SUMIFS('Grid GenerationQueue'!AI$5:AI$467,'Grid GenerationQueue'!$AX$5:$AX$467,$B311,'Grid GenerationQueue'!$AY$5:$AY$467,$C311,'Grid GenerationQueue'!$BF$5:$BF$467,"&lt;&gt;"&amp;"")</f>
        <v>0</v>
      </c>
      <c r="AI311">
        <f>SUMIFS('Grid GenerationQueue'!AJ$5:AJ$467,'Grid GenerationQueue'!$AX$5:$AX$467,$B311,'Grid GenerationQueue'!$AY$5:$AY$467,$C311,'Grid GenerationQueue'!$BF$5:$BF$467,"&lt;&gt;"&amp;"")</f>
        <v>0</v>
      </c>
      <c r="AJ311">
        <f>SUMIFS('Grid GenerationQueue'!AK$5:AK$467,'Grid GenerationQueue'!$AX$5:$AX$467,$B311,'Grid GenerationQueue'!$AY$5:$AY$467,$C311,'Grid GenerationQueue'!$BF$5:$BF$467,"&lt;&gt;"&amp;"")</f>
        <v>0</v>
      </c>
      <c r="AK311">
        <f>SUMIFS('Grid GenerationQueue'!AL$5:AL$467,'Grid GenerationQueue'!$AX$5:$AX$467,$B311,'Grid GenerationQueue'!$AY$5:$AY$467,$C311,'Grid GenerationQueue'!$BF$5:$BF$467,"&lt;&gt;"&amp;"")</f>
        <v>0</v>
      </c>
      <c r="AL311">
        <f>SUMIFS('Grid GenerationQueue'!AM$5:AM$467,'Grid GenerationQueue'!$AX$5:$AX$467,$B311,'Grid GenerationQueue'!$AY$5:$AY$467,$C311,'Grid GenerationQueue'!$BF$5:$BF$467,"&lt;&gt;"&amp;"")</f>
        <v>0</v>
      </c>
      <c r="AM311">
        <f>SUMIFS('Grid GenerationQueue'!AN$5:AN$467,'Grid GenerationQueue'!$AX$5:$AX$467,$B311,'Grid GenerationQueue'!$AY$5:$AY$467,$C311,'Grid GenerationQueue'!$BF$5:$BF$467,"&lt;&gt;"&amp;"")</f>
        <v>0</v>
      </c>
      <c r="AN311">
        <f>SUMIFS('Grid GenerationQueue'!AO$5:AO$467,'Grid GenerationQueue'!$AX$5:$AX$467,$B311,'Grid GenerationQueue'!$AY$5:$AY$467,$C311,'Grid GenerationQueue'!$BF$5:$BF$467,"&lt;&gt;"&amp;"")</f>
        <v>0</v>
      </c>
      <c r="AO311">
        <f>SUMIFS('Grid GenerationQueue'!AP$5:AP$467,'Grid GenerationQueue'!$AX$5:$AX$467,$B311,'Grid GenerationQueue'!$AY$5:$AY$467,$C311,'Grid GenerationQueue'!$BF$5:$BF$467,"&lt;&gt;"&amp;"")</f>
        <v>0</v>
      </c>
      <c r="AQ311">
        <f>SUMIFS('Grid GenerationQueue'!AE$5:AE$467,'Grid GenerationQueue'!$AX$5:$AX$467,$B311,'Grid GenerationQueue'!$AY$5:$AY$467,$C311)</f>
        <v>0</v>
      </c>
      <c r="AR311">
        <f>SUMIFS('Grid GenerationQueue'!AF$5:AF$467,'Grid GenerationQueue'!$AX$5:$AX$467,$B311,'Grid GenerationQueue'!$AY$5:$AY$467,$C311)</f>
        <v>0</v>
      </c>
      <c r="AS311">
        <f>SUMIFS('Grid GenerationQueue'!AG$5:AG$467,'Grid GenerationQueue'!$AX$5:$AX$467,$B311,'Grid GenerationQueue'!$AY$5:$AY$467,$C311)</f>
        <v>0</v>
      </c>
      <c r="AT311">
        <f>SUMIFS('Grid GenerationQueue'!AH$5:AH$467,'Grid GenerationQueue'!$AX$5:$AX$467,$B311,'Grid GenerationQueue'!$AY$5:$AY$467,$C311)</f>
        <v>0</v>
      </c>
      <c r="AU311">
        <f>SUMIFS('Grid GenerationQueue'!AI$5:AI$467,'Grid GenerationQueue'!$AX$5:$AX$467,$B311,'Grid GenerationQueue'!$AY$5:$AY$467,$C311)</f>
        <v>0</v>
      </c>
      <c r="AV311">
        <f>SUMIFS('Grid GenerationQueue'!AJ$5:AJ$467,'Grid GenerationQueue'!$AX$5:$AX$467,$B311,'Grid GenerationQueue'!$AY$5:$AY$467,$C311)</f>
        <v>0</v>
      </c>
      <c r="AW311">
        <f>SUMIFS('Grid GenerationQueue'!AK$5:AK$467,'Grid GenerationQueue'!$AX$5:$AX$467,$B311,'Grid GenerationQueue'!$AY$5:$AY$467,$C311)</f>
        <v>0</v>
      </c>
      <c r="AX311">
        <f>SUMIFS('Grid GenerationQueue'!AL$5:AL$467,'Grid GenerationQueue'!$AX$5:$AX$467,$B311,'Grid GenerationQueue'!$AY$5:$AY$467,$C311)</f>
        <v>0</v>
      </c>
      <c r="AY311">
        <f>SUMIFS('Grid GenerationQueue'!AM$5:AM$467,'Grid GenerationQueue'!$AX$5:$AX$467,$B311,'Grid GenerationQueue'!$AY$5:$AY$467,$C311)</f>
        <v>0</v>
      </c>
      <c r="AZ311">
        <f>SUMIFS('Grid GenerationQueue'!AN$5:AN$467,'Grid GenerationQueue'!$AX$5:$AX$467,$B311,'Grid GenerationQueue'!$AY$5:$AY$467,$C311)</f>
        <v>0</v>
      </c>
      <c r="BA311">
        <f>SUMIFS('Grid GenerationQueue'!AO$5:AO$467,'Grid GenerationQueue'!$AX$5:$AX$467,$B311,'Grid GenerationQueue'!$AY$5:$AY$467,$C311)</f>
        <v>0</v>
      </c>
      <c r="BB311">
        <f>SUMIFS('Grid GenerationQueue'!AP$5:AP$467,'Grid GenerationQueue'!$AX$5:$AX$467,$B311,'Grid GenerationQueue'!$AY$5:$AY$467,$C311)</f>
        <v>0</v>
      </c>
      <c r="BD311">
        <f>SUMIFS('Grid GenerationQueue'!AE$5:AE$467,'Grid GenerationQueue'!$AX$5:$AX$467,$B311,'Grid GenerationQueue'!$AY$5:$AY$467,$C311,'Grid GenerationQueue'!$BH$5:$BH$467,"Executed",'Grid GenerationQueue'!$BB$5:$BB$467,"&lt;"&amp;$BE$3)</f>
        <v>0</v>
      </c>
      <c r="BE311">
        <f>SUMIFS('Grid GenerationQueue'!AF$5:AF$467,'Grid GenerationQueue'!$AX$5:$AX$467,$B311,'Grid GenerationQueue'!$AY$5:$AY$467,$C311,'Grid GenerationQueue'!$BH$5:$BH$467,"Executed",'Grid GenerationQueue'!$BB$5:$BB$467,"&lt;"&amp;$BE$3)</f>
        <v>0</v>
      </c>
      <c r="BF311">
        <f>SUMIFS('Grid GenerationQueue'!AG$5:AG$467,'Grid GenerationQueue'!$AX$5:$AX$467,$B311,'Grid GenerationQueue'!$AY$5:$AY$467,$C311,'Grid GenerationQueue'!$BH$5:$BH$467,"Executed",'Grid GenerationQueue'!$BB$5:$BB$467,"&lt;"&amp;$BE$3)</f>
        <v>0</v>
      </c>
      <c r="BG311">
        <f>SUMIFS('Grid GenerationQueue'!AH$5:AH$467,'Grid GenerationQueue'!$AX$5:$AX$467,$B311,'Grid GenerationQueue'!$AY$5:$AY$467,$C311,'Grid GenerationQueue'!$BH$5:$BH$467,"Executed",'Grid GenerationQueue'!$BB$5:$BB$467,"&lt;"&amp;$BE$3)</f>
        <v>0</v>
      </c>
      <c r="BH311">
        <f>SUMIFS('Grid GenerationQueue'!AI$5:AI$467,'Grid GenerationQueue'!$AX$5:$AX$467,$B311,'Grid GenerationQueue'!$AY$5:$AY$467,$C311,'Grid GenerationQueue'!$BH$5:$BH$467,"Executed",'Grid GenerationQueue'!$BB$5:$BB$467,"&lt;"&amp;$BE$3)</f>
        <v>0</v>
      </c>
      <c r="BI311">
        <f>SUMIFS('Grid GenerationQueue'!AJ$5:AJ$467,'Grid GenerationQueue'!$AX$5:$AX$467,$B311,'Grid GenerationQueue'!$AY$5:$AY$467,$C311,'Grid GenerationQueue'!$BH$5:$BH$467,"Executed",'Grid GenerationQueue'!$BB$5:$BB$467,"&lt;"&amp;$BE$3)</f>
        <v>0</v>
      </c>
      <c r="BJ311">
        <f>SUMIFS('Grid GenerationQueue'!AK$5:AK$467,'Grid GenerationQueue'!$AX$5:$AX$467,$B311,'Grid GenerationQueue'!$AY$5:$AY$467,$C311,'Grid GenerationQueue'!$BH$5:$BH$467,"Executed",'Grid GenerationQueue'!$BB$5:$BB$467,"&lt;"&amp;$BE$3)</f>
        <v>0</v>
      </c>
      <c r="BK311">
        <f>SUMIFS('Grid GenerationQueue'!AL$5:AL$467,'Grid GenerationQueue'!$AX$5:$AX$467,$B311,'Grid GenerationQueue'!$AY$5:$AY$467,$C311,'Grid GenerationQueue'!$BH$5:$BH$467,"Executed",'Grid GenerationQueue'!$BB$5:$BB$467,"&lt;"&amp;$BE$3)</f>
        <v>0</v>
      </c>
      <c r="BL311">
        <f>SUMIFS('Grid GenerationQueue'!AM$5:AM$467,'Grid GenerationQueue'!$AX$5:$AX$467,$B311,'Grid GenerationQueue'!$AY$5:$AY$467,$C311,'Grid GenerationQueue'!$BH$5:$BH$467,"Executed",'Grid GenerationQueue'!$BB$5:$BB$467,"&lt;"&amp;$BE$3)</f>
        <v>0</v>
      </c>
      <c r="BM311">
        <f>SUMIFS('Grid GenerationQueue'!AN$5:AN$467,'Grid GenerationQueue'!$AX$5:$AX$467,$B311,'Grid GenerationQueue'!$AY$5:$AY$467,$C311,'Grid GenerationQueue'!$BH$5:$BH$467,"Executed",'Grid GenerationQueue'!$BB$5:$BB$467,"&lt;"&amp;$BE$3)</f>
        <v>0</v>
      </c>
      <c r="BN311">
        <f>SUMIFS('Grid GenerationQueue'!AO$5:AO$467,'Grid GenerationQueue'!$AX$5:$AX$467,$B311,'Grid GenerationQueue'!$AY$5:$AY$467,$C311,'Grid GenerationQueue'!$BH$5:$BH$467,"Executed",'Grid GenerationQueue'!$BB$5:$BB$467,"&lt;"&amp;$BE$3)</f>
        <v>0</v>
      </c>
      <c r="BO311">
        <f>SUMIFS('Grid GenerationQueue'!AP$5:AP$467,'Grid GenerationQueue'!$AX$5:$AX$467,$B311,'Grid GenerationQueue'!$AY$5:$AY$467,$C311,'Grid GenerationQueue'!$BH$5:$BH$467,"Executed",'Grid GenerationQueue'!$BB$5:$BB$467,"&lt;"&amp;$BE$3)</f>
        <v>0</v>
      </c>
      <c r="BQ311">
        <f>SUMIFS('Grid GenerationQueue'!AE$5:AE$467,'Grid GenerationQueue'!$AX$5:$AX$467,$B311,'Grid GenerationQueue'!$AY$5:$AY$467,$C311,'Grid GenerationQueue'!$BF$5:$BF$467,"&lt;&gt;"&amp;"",'Grid GenerationQueue'!$BB$5:$BB$467,"&lt;"&amp;$BE$3)</f>
        <v>0</v>
      </c>
      <c r="BR311">
        <f>SUMIFS('Grid GenerationQueue'!AF$5:AF$467,'Grid GenerationQueue'!$AX$5:$AX$467,$B311,'Grid GenerationQueue'!$AY$5:$AY$467,$C311,'Grid GenerationQueue'!$BF$5:$BF$467,"&lt;&gt;"&amp;"",'Grid GenerationQueue'!$BB$5:$BB$467,"&lt;"&amp;$BE$3)</f>
        <v>0</v>
      </c>
      <c r="BS311">
        <f>SUMIFS('Grid GenerationQueue'!AG$5:AG$467,'Grid GenerationQueue'!$AX$5:$AX$467,$B311,'Grid GenerationQueue'!$AY$5:$AY$467,$C311,'Grid GenerationQueue'!$BF$5:$BF$467,"&lt;&gt;"&amp;"",'Grid GenerationQueue'!$BB$5:$BB$467,"&lt;"&amp;$BE$3)</f>
        <v>0</v>
      </c>
      <c r="BT311">
        <f>SUMIFS('Grid GenerationQueue'!AH$5:AH$467,'Grid GenerationQueue'!$AX$5:$AX$467,$B311,'Grid GenerationQueue'!$AY$5:$AY$467,$C311,'Grid GenerationQueue'!$BF$5:$BF$467,"&lt;&gt;"&amp;"",'Grid GenerationQueue'!$BB$5:$BB$467,"&lt;"&amp;$BE$3)</f>
        <v>0</v>
      </c>
      <c r="BU311">
        <f>SUMIFS('Grid GenerationQueue'!AI$5:AI$467,'Grid GenerationQueue'!$AX$5:$AX$467,$B311,'Grid GenerationQueue'!$AY$5:$AY$467,$C311,'Grid GenerationQueue'!$BF$5:$BF$467,"&lt;&gt;"&amp;"",'Grid GenerationQueue'!$BB$5:$BB$467,"&lt;"&amp;$BE$3)</f>
        <v>0</v>
      </c>
      <c r="BV311">
        <f>SUMIFS('Grid GenerationQueue'!AJ$5:AJ$467,'Grid GenerationQueue'!$AX$5:$AX$467,$B311,'Grid GenerationQueue'!$AY$5:$AY$467,$C311,'Grid GenerationQueue'!$BF$5:$BF$467,"&lt;&gt;"&amp;"",'Grid GenerationQueue'!$BB$5:$BB$467,"&lt;"&amp;$BE$3)</f>
        <v>0</v>
      </c>
      <c r="BW311">
        <f>SUMIFS('Grid GenerationQueue'!AK$5:AK$467,'Grid GenerationQueue'!$AX$5:$AX$467,$B311,'Grid GenerationQueue'!$AY$5:$AY$467,$C311,'Grid GenerationQueue'!$BF$5:$BF$467,"&lt;&gt;"&amp;"",'Grid GenerationQueue'!$BB$5:$BB$467,"&lt;"&amp;$BE$3)</f>
        <v>0</v>
      </c>
      <c r="BX311">
        <f>SUMIFS('Grid GenerationQueue'!AL$5:AL$467,'Grid GenerationQueue'!$AX$5:$AX$467,$B311,'Grid GenerationQueue'!$AY$5:$AY$467,$C311,'Grid GenerationQueue'!$BF$5:$BF$467,"&lt;&gt;"&amp;"",'Grid GenerationQueue'!$BB$5:$BB$467,"&lt;"&amp;$BE$3)</f>
        <v>0</v>
      </c>
      <c r="BY311">
        <f>SUMIFS('Grid GenerationQueue'!AM$5:AM$467,'Grid GenerationQueue'!$AX$5:$AX$467,$B311,'Grid GenerationQueue'!$AY$5:$AY$467,$C311,'Grid GenerationQueue'!$BF$5:$BF$467,"&lt;&gt;"&amp;"",'Grid GenerationQueue'!$BB$5:$BB$467,"&lt;"&amp;$BE$3)</f>
        <v>0</v>
      </c>
      <c r="BZ311">
        <f>SUMIFS('Grid GenerationQueue'!AN$5:AN$467,'Grid GenerationQueue'!$AX$5:$AX$467,$B311,'Grid GenerationQueue'!$AY$5:$AY$467,$C311,'Grid GenerationQueue'!$BF$5:$BF$467,"&lt;&gt;"&amp;"",'Grid GenerationQueue'!$BB$5:$BB$467,"&lt;"&amp;$BE$3)</f>
        <v>0</v>
      </c>
      <c r="CA311">
        <f>SUMIFS('Grid GenerationQueue'!AO$5:AO$467,'Grid GenerationQueue'!$AX$5:$AX$467,$B311,'Grid GenerationQueue'!$AY$5:$AY$467,$C311,'Grid GenerationQueue'!$BF$5:$BF$467,"&lt;&gt;"&amp;"",'Grid GenerationQueue'!$BB$5:$BB$467,"&lt;"&amp;$BE$3)</f>
        <v>0</v>
      </c>
      <c r="CB311">
        <f>SUMIFS('Grid GenerationQueue'!AP$5:AP$467,'Grid GenerationQueue'!$AX$5:$AX$467,$B311,'Grid GenerationQueue'!$AY$5:$AY$467,$C311,'Grid GenerationQueue'!$BF$5:$BF$467,"&lt;&gt;"&amp;"",'Grid GenerationQueue'!$BB$5:$BB$467,"&lt;"&amp;$BE$3)</f>
        <v>0</v>
      </c>
      <c r="CD311">
        <f>SUMIFS('Grid GenerationQueue'!AE$5:AE$467,'Grid GenerationQueue'!$AX$5:$AX$467,$B311,'Grid GenerationQueue'!$AY$5:$AY$467,$C311,'Grid GenerationQueue'!$BB$5:$BB$467,"&lt;"&amp;$BE$3)</f>
        <v>0</v>
      </c>
      <c r="CE311">
        <f>SUMIFS('Grid GenerationQueue'!AF$5:AF$467,'Grid GenerationQueue'!$AX$5:$AX$467,$B311,'Grid GenerationQueue'!$AY$5:$AY$467,$C311,'Grid GenerationQueue'!$BB$5:$BB$467,"&lt;"&amp;$BE$3)</f>
        <v>0</v>
      </c>
      <c r="CF311">
        <f>SUMIFS('Grid GenerationQueue'!AG$5:AG$467,'Grid GenerationQueue'!$AX$5:$AX$467,$B311,'Grid GenerationQueue'!$AY$5:$AY$467,$C311,'Grid GenerationQueue'!$BB$5:$BB$467,"&lt;"&amp;$BE$3)</f>
        <v>0</v>
      </c>
      <c r="CG311">
        <f>SUMIFS('Grid GenerationQueue'!AH$5:AH$467,'Grid GenerationQueue'!$AX$5:$AX$467,$B311,'Grid GenerationQueue'!$AY$5:$AY$467,$C311,'Grid GenerationQueue'!$BB$5:$BB$467,"&lt;"&amp;$BE$3)</f>
        <v>0</v>
      </c>
      <c r="CH311">
        <f>SUMIFS('Grid GenerationQueue'!AI$5:AI$467,'Grid GenerationQueue'!$AX$5:$AX$467,$B311,'Grid GenerationQueue'!$AY$5:$AY$467,$C311,'Grid GenerationQueue'!$BB$5:$BB$467,"&lt;"&amp;$BE$3)</f>
        <v>0</v>
      </c>
      <c r="CI311">
        <f>SUMIFS('Grid GenerationQueue'!AJ$5:AJ$467,'Grid GenerationQueue'!$AX$5:$AX$467,$B311,'Grid GenerationQueue'!$AY$5:$AY$467,$C311,'Grid GenerationQueue'!$BB$5:$BB$467,"&lt;"&amp;$BE$3)</f>
        <v>0</v>
      </c>
      <c r="CJ311">
        <f>SUMIFS('Grid GenerationQueue'!AK$5:AK$467,'Grid GenerationQueue'!$AX$5:$AX$467,$B311,'Grid GenerationQueue'!$AY$5:$AY$467,$C311,'Grid GenerationQueue'!$BB$5:$BB$467,"&lt;"&amp;$BE$3)</f>
        <v>0</v>
      </c>
      <c r="CK311">
        <f>SUMIFS('Grid GenerationQueue'!AL$5:AL$467,'Grid GenerationQueue'!$AX$5:$AX$467,$B311,'Grid GenerationQueue'!$AY$5:$AY$467,$C311,'Grid GenerationQueue'!$BB$5:$BB$467,"&lt;"&amp;$BE$3)</f>
        <v>0</v>
      </c>
      <c r="CL311">
        <f>SUMIFS('Grid GenerationQueue'!AM$5:AM$467,'Grid GenerationQueue'!$AX$5:$AX$467,$B311,'Grid GenerationQueue'!$AY$5:$AY$467,$C311,'Grid GenerationQueue'!$BB$5:$BB$467,"&lt;"&amp;$BE$3)</f>
        <v>0</v>
      </c>
      <c r="CM311">
        <f>SUMIFS('Grid GenerationQueue'!AN$5:AN$467,'Grid GenerationQueue'!$AX$5:$AX$467,$B311,'Grid GenerationQueue'!$AY$5:$AY$467,$C311,'Grid GenerationQueue'!$BB$5:$BB$467,"&lt;"&amp;$BE$3)</f>
        <v>0</v>
      </c>
      <c r="CN311">
        <f>SUMIFS('Grid GenerationQueue'!AO$5:AO$467,'Grid GenerationQueue'!$AX$5:$AX$467,$B311,'Grid GenerationQueue'!$AY$5:$AY$467,$C311,'Grid GenerationQueue'!$BB$5:$BB$467,"&lt;"&amp;$BE$3)</f>
        <v>0</v>
      </c>
      <c r="CO311">
        <f>SUMIFS('Grid GenerationQueue'!AP$5:AP$467,'Grid GenerationQueue'!$AX$5:$AX$467,$B311,'Grid GenerationQueue'!$AY$5:$AY$467,$C311,'Grid GenerationQueue'!$BB$5:$BB$467,"&lt;"&amp;$BE$3)</f>
        <v>0</v>
      </c>
    </row>
    <row r="312" spans="1:93" x14ac:dyDescent="0.35">
      <c r="A312" t="s">
        <v>4647</v>
      </c>
      <c r="B312" t="s">
        <v>4494</v>
      </c>
      <c r="C312">
        <v>230</v>
      </c>
      <c r="D312">
        <f>SUMIFS('Grid GenerationQueue'!AE$5:AE$467,'Grid GenerationQueue'!$AX$5:$AX$467,$B312,'Grid GenerationQueue'!$AY$5:$AY$467,$C312,'Grid GenerationQueue'!$BI$5:$BI$467,"&lt;4")</f>
        <v>0</v>
      </c>
      <c r="E312">
        <f>SUMIFS('Grid GenerationQueue'!AF$5:AF$467,'Grid GenerationQueue'!$AX$5:$AX$467,$B312,'Grid GenerationQueue'!$AY$5:$AY$467,$C312,'Grid GenerationQueue'!$BI$5:$BI$467,"&lt;4")</f>
        <v>0</v>
      </c>
      <c r="F312">
        <f>SUMIFS('Grid GenerationQueue'!AG$5:AG$467,'Grid GenerationQueue'!$AX$5:$AX$467,$B312,'Grid GenerationQueue'!$AY$5:$AY$467,$C312,'Grid GenerationQueue'!$BI$5:$BI$467,"&lt;4")</f>
        <v>0</v>
      </c>
      <c r="G312">
        <f>SUMIFS('Grid GenerationQueue'!AH$5:AH$467,'Grid GenerationQueue'!$AX$5:$AX$467,$B312,'Grid GenerationQueue'!$AY$5:$AY$467,$C312,'Grid GenerationQueue'!$BI$5:$BI$467,"&lt;4")</f>
        <v>0</v>
      </c>
      <c r="H312">
        <f>SUMIFS('Grid GenerationQueue'!AI$5:AI$467,'Grid GenerationQueue'!$AX$5:$AX$467,$B312,'Grid GenerationQueue'!$AY$5:$AY$467,$C312,'Grid GenerationQueue'!$BI$5:$BI$467,"&lt;4")</f>
        <v>0</v>
      </c>
      <c r="I312">
        <f>SUMIFS('Grid GenerationQueue'!AJ$5:AJ$467,'Grid GenerationQueue'!$AX$5:$AX$467,$B312,'Grid GenerationQueue'!$AY$5:$AY$467,$C312,'Grid GenerationQueue'!$BI$5:$BI$467,"&lt;4")</f>
        <v>0</v>
      </c>
      <c r="J312">
        <f>SUMIFS('Grid GenerationQueue'!AK$5:AK$467,'Grid GenerationQueue'!$AX$5:$AX$467,$B312,'Grid GenerationQueue'!$AY$5:$AY$467,$C312,'Grid GenerationQueue'!$BI$5:$BI$467,"&lt;4")</f>
        <v>0</v>
      </c>
      <c r="K312">
        <f>SUMIFS('Grid GenerationQueue'!AL$5:AL$467,'Grid GenerationQueue'!$AX$5:$AX$467,$B312,'Grid GenerationQueue'!$AY$5:$AY$467,$C312,'Grid GenerationQueue'!$BI$5:$BI$467,"&lt;4")</f>
        <v>0</v>
      </c>
      <c r="L312">
        <f>SUMIFS('Grid GenerationQueue'!AM$5:AM$467,'Grid GenerationQueue'!$AX$5:$AX$467,$B312,'Grid GenerationQueue'!$AY$5:$AY$467,$C312,'Grid GenerationQueue'!$BI$5:$BI$467,"&lt;4")</f>
        <v>0</v>
      </c>
      <c r="M312">
        <f>SUMIFS('Grid GenerationQueue'!AN$5:AN$467,'Grid GenerationQueue'!$AX$5:$AX$467,$B312,'Grid GenerationQueue'!$AY$5:$AY$467,$C312,'Grid GenerationQueue'!$BI$5:$BI$467,"&lt;4")</f>
        <v>0</v>
      </c>
      <c r="N312">
        <f>SUMIFS('Grid GenerationQueue'!AO$5:AO$467,'Grid GenerationQueue'!$AX$5:$AX$467,$B312,'Grid GenerationQueue'!$AY$5:$AY$467,$C312,'Grid GenerationQueue'!$BI$5:$BI$467,"&lt;4")</f>
        <v>0</v>
      </c>
      <c r="O312">
        <f>SUMIFS('Grid GenerationQueue'!AP$5:AP$467,'Grid GenerationQueue'!$AX$5:$AX$467,$B312,'Grid GenerationQueue'!$AY$5:$AY$467,$C312,'Grid GenerationQueue'!$BI$5:$BI$467,"&lt;4")</f>
        <v>0</v>
      </c>
      <c r="Q312">
        <f>SUMIFS('Grid GenerationQueue'!AE$5:AE$467,'Grid GenerationQueue'!$AX$5:$AX$467,$B312,'Grid GenerationQueue'!$AY$5:$AY$467,$C312,'Grid GenerationQueue'!$BH$5:$BH$467,"Executed")</f>
        <v>0</v>
      </c>
      <c r="R312">
        <f>SUMIFS('Grid GenerationQueue'!AF$5:AF$467,'Grid GenerationQueue'!$AX$5:$AX$467,$B312,'Grid GenerationQueue'!$AY$5:$AY$467,$C312,'Grid GenerationQueue'!$BH$5:$BH$467,"Executed")</f>
        <v>0</v>
      </c>
      <c r="S312">
        <f>SUMIFS('Grid GenerationQueue'!AG$5:AG$467,'Grid GenerationQueue'!$AX$5:$AX$467,$B312,'Grid GenerationQueue'!$AY$5:$AY$467,$C312,'Grid GenerationQueue'!$BH$5:$BH$467,"Executed")</f>
        <v>0</v>
      </c>
      <c r="T312">
        <f>SUMIFS('Grid GenerationQueue'!AH$5:AH$467,'Grid GenerationQueue'!$AX$5:$AX$467,$B312,'Grid GenerationQueue'!$AY$5:$AY$467,$C312,'Grid GenerationQueue'!$BH$5:$BH$467,"Executed")</f>
        <v>0</v>
      </c>
      <c r="U312">
        <f>SUMIFS('Grid GenerationQueue'!AI$5:AI$467,'Grid GenerationQueue'!$AX$5:$AX$467,$B312,'Grid GenerationQueue'!$AY$5:$AY$467,$C312,'Grid GenerationQueue'!$BH$5:$BH$467,"Executed")</f>
        <v>0</v>
      </c>
      <c r="V312">
        <f>SUMIFS('Grid GenerationQueue'!AJ$5:AJ$467,'Grid GenerationQueue'!$AX$5:$AX$467,$B312,'Grid GenerationQueue'!$AY$5:$AY$467,$C312,'Grid GenerationQueue'!$BH$5:$BH$467,"Executed")</f>
        <v>0</v>
      </c>
      <c r="W312">
        <f>SUMIFS('Grid GenerationQueue'!AK$5:AK$467,'Grid GenerationQueue'!$AX$5:$AX$467,$B312,'Grid GenerationQueue'!$AY$5:$AY$467,$C312,'Grid GenerationQueue'!$BH$5:$BH$467,"Executed")</f>
        <v>0</v>
      </c>
      <c r="X312">
        <f>SUMIFS('Grid GenerationQueue'!AL$5:AL$467,'Grid GenerationQueue'!$AX$5:$AX$467,$B312,'Grid GenerationQueue'!$AY$5:$AY$467,$C312,'Grid GenerationQueue'!$BH$5:$BH$467,"Executed")</f>
        <v>0</v>
      </c>
      <c r="Y312">
        <f>SUMIFS('Grid GenerationQueue'!AM$5:AM$467,'Grid GenerationQueue'!$AX$5:$AX$467,$B312,'Grid GenerationQueue'!$AY$5:$AY$467,$C312,'Grid GenerationQueue'!$BH$5:$BH$467,"Executed")</f>
        <v>0</v>
      </c>
      <c r="Z312">
        <f>SUMIFS('Grid GenerationQueue'!AN$5:AN$467,'Grid GenerationQueue'!$AX$5:$AX$467,$B312,'Grid GenerationQueue'!$AY$5:$AY$467,$C312,'Grid GenerationQueue'!$BH$5:$BH$467,"Executed")</f>
        <v>0</v>
      </c>
      <c r="AA312">
        <f>SUMIFS('Grid GenerationQueue'!AO$5:AO$467,'Grid GenerationQueue'!$AX$5:$AX$467,$B312,'Grid GenerationQueue'!$AY$5:$AY$467,$C312,'Grid GenerationQueue'!$BH$5:$BH$467,"Executed")</f>
        <v>0</v>
      </c>
      <c r="AB312">
        <f>SUMIFS('Grid GenerationQueue'!AP$5:AP$467,'Grid GenerationQueue'!$AX$5:$AX$467,$B312,'Grid GenerationQueue'!$AY$5:$AY$467,$C312,'Grid GenerationQueue'!$BH$5:$BH$467,"Executed")</f>
        <v>0</v>
      </c>
      <c r="AD312">
        <f>SUMIFS('Grid GenerationQueue'!AE$5:AE$467,'Grid GenerationQueue'!$AX$5:$AX$467,$B312,'Grid GenerationQueue'!$AY$5:$AY$467,$C312,'Grid GenerationQueue'!$BF$5:$BF$467,"&lt;&gt;"&amp;"")</f>
        <v>0</v>
      </c>
      <c r="AE312">
        <f>SUMIFS('Grid GenerationQueue'!AF$5:AF$467,'Grid GenerationQueue'!$AX$5:$AX$467,$B312,'Grid GenerationQueue'!$AY$5:$AY$467,$C312,'Grid GenerationQueue'!$BF$5:$BF$467,"&lt;&gt;"&amp;"")</f>
        <v>0</v>
      </c>
      <c r="AF312">
        <f>SUMIFS('Grid GenerationQueue'!AG$5:AG$467,'Grid GenerationQueue'!$AX$5:$AX$467,$B312,'Grid GenerationQueue'!$AY$5:$AY$467,$C312,'Grid GenerationQueue'!$BF$5:$BF$467,"&lt;&gt;"&amp;"")</f>
        <v>0</v>
      </c>
      <c r="AG312">
        <f>SUMIFS('Grid GenerationQueue'!AH$5:AH$467,'Grid GenerationQueue'!$AX$5:$AX$467,$B312,'Grid GenerationQueue'!$AY$5:$AY$467,$C312,'Grid GenerationQueue'!$BF$5:$BF$467,"&lt;&gt;"&amp;"")</f>
        <v>0</v>
      </c>
      <c r="AH312">
        <f>SUMIFS('Grid GenerationQueue'!AI$5:AI$467,'Grid GenerationQueue'!$AX$5:$AX$467,$B312,'Grid GenerationQueue'!$AY$5:$AY$467,$C312,'Grid GenerationQueue'!$BF$5:$BF$467,"&lt;&gt;"&amp;"")</f>
        <v>0</v>
      </c>
      <c r="AI312">
        <f>SUMIFS('Grid GenerationQueue'!AJ$5:AJ$467,'Grid GenerationQueue'!$AX$5:$AX$467,$B312,'Grid GenerationQueue'!$AY$5:$AY$467,$C312,'Grid GenerationQueue'!$BF$5:$BF$467,"&lt;&gt;"&amp;"")</f>
        <v>0</v>
      </c>
      <c r="AJ312">
        <f>SUMIFS('Grid GenerationQueue'!AK$5:AK$467,'Grid GenerationQueue'!$AX$5:$AX$467,$B312,'Grid GenerationQueue'!$AY$5:$AY$467,$C312,'Grid GenerationQueue'!$BF$5:$BF$467,"&lt;&gt;"&amp;"")</f>
        <v>0</v>
      </c>
      <c r="AK312">
        <f>SUMIFS('Grid GenerationQueue'!AL$5:AL$467,'Grid GenerationQueue'!$AX$5:$AX$467,$B312,'Grid GenerationQueue'!$AY$5:$AY$467,$C312,'Grid GenerationQueue'!$BF$5:$BF$467,"&lt;&gt;"&amp;"")</f>
        <v>0</v>
      </c>
      <c r="AL312">
        <f>SUMIFS('Grid GenerationQueue'!AM$5:AM$467,'Grid GenerationQueue'!$AX$5:$AX$467,$B312,'Grid GenerationQueue'!$AY$5:$AY$467,$C312,'Grid GenerationQueue'!$BF$5:$BF$467,"&lt;&gt;"&amp;"")</f>
        <v>0</v>
      </c>
      <c r="AM312">
        <f>SUMIFS('Grid GenerationQueue'!AN$5:AN$467,'Grid GenerationQueue'!$AX$5:$AX$467,$B312,'Grid GenerationQueue'!$AY$5:$AY$467,$C312,'Grid GenerationQueue'!$BF$5:$BF$467,"&lt;&gt;"&amp;"")</f>
        <v>0</v>
      </c>
      <c r="AN312">
        <f>SUMIFS('Grid GenerationQueue'!AO$5:AO$467,'Grid GenerationQueue'!$AX$5:$AX$467,$B312,'Grid GenerationQueue'!$AY$5:$AY$467,$C312,'Grid GenerationQueue'!$BF$5:$BF$467,"&lt;&gt;"&amp;"")</f>
        <v>0</v>
      </c>
      <c r="AO312">
        <f>SUMIFS('Grid GenerationQueue'!AP$5:AP$467,'Grid GenerationQueue'!$AX$5:$AX$467,$B312,'Grid GenerationQueue'!$AY$5:$AY$467,$C312,'Grid GenerationQueue'!$BF$5:$BF$467,"&lt;&gt;"&amp;"")</f>
        <v>0</v>
      </c>
      <c r="AQ312">
        <f>SUMIFS('Grid GenerationQueue'!AE$5:AE$467,'Grid GenerationQueue'!$AX$5:$AX$467,$B312,'Grid GenerationQueue'!$AY$5:$AY$467,$C312)</f>
        <v>0</v>
      </c>
      <c r="AR312">
        <f>SUMIFS('Grid GenerationQueue'!AF$5:AF$467,'Grid GenerationQueue'!$AX$5:$AX$467,$B312,'Grid GenerationQueue'!$AY$5:$AY$467,$C312)</f>
        <v>0</v>
      </c>
      <c r="AS312">
        <f>SUMIFS('Grid GenerationQueue'!AG$5:AG$467,'Grid GenerationQueue'!$AX$5:$AX$467,$B312,'Grid GenerationQueue'!$AY$5:$AY$467,$C312)</f>
        <v>0</v>
      </c>
      <c r="AT312">
        <f>SUMIFS('Grid GenerationQueue'!AH$5:AH$467,'Grid GenerationQueue'!$AX$5:$AX$467,$B312,'Grid GenerationQueue'!$AY$5:$AY$467,$C312)</f>
        <v>0</v>
      </c>
      <c r="AU312">
        <f>SUMIFS('Grid GenerationQueue'!AI$5:AI$467,'Grid GenerationQueue'!$AX$5:$AX$467,$B312,'Grid GenerationQueue'!$AY$5:$AY$467,$C312)</f>
        <v>0</v>
      </c>
      <c r="AV312">
        <f>SUMIFS('Grid GenerationQueue'!AJ$5:AJ$467,'Grid GenerationQueue'!$AX$5:$AX$467,$B312,'Grid GenerationQueue'!$AY$5:$AY$467,$C312)</f>
        <v>0</v>
      </c>
      <c r="AW312">
        <f>SUMIFS('Grid GenerationQueue'!AK$5:AK$467,'Grid GenerationQueue'!$AX$5:$AX$467,$B312,'Grid GenerationQueue'!$AY$5:$AY$467,$C312)</f>
        <v>0</v>
      </c>
      <c r="AX312">
        <f>SUMIFS('Grid GenerationQueue'!AL$5:AL$467,'Grid GenerationQueue'!$AX$5:$AX$467,$B312,'Grid GenerationQueue'!$AY$5:$AY$467,$C312)</f>
        <v>0</v>
      </c>
      <c r="AY312">
        <f>SUMIFS('Grid GenerationQueue'!AM$5:AM$467,'Grid GenerationQueue'!$AX$5:$AX$467,$B312,'Grid GenerationQueue'!$AY$5:$AY$467,$C312)</f>
        <v>0</v>
      </c>
      <c r="AZ312">
        <f>SUMIFS('Grid GenerationQueue'!AN$5:AN$467,'Grid GenerationQueue'!$AX$5:$AX$467,$B312,'Grid GenerationQueue'!$AY$5:$AY$467,$C312)</f>
        <v>0</v>
      </c>
      <c r="BA312">
        <f>SUMIFS('Grid GenerationQueue'!AO$5:AO$467,'Grid GenerationQueue'!$AX$5:$AX$467,$B312,'Grid GenerationQueue'!$AY$5:$AY$467,$C312)</f>
        <v>0</v>
      </c>
      <c r="BB312">
        <f>SUMIFS('Grid GenerationQueue'!AP$5:AP$467,'Grid GenerationQueue'!$AX$5:$AX$467,$B312,'Grid GenerationQueue'!$AY$5:$AY$467,$C312)</f>
        <v>0</v>
      </c>
      <c r="BD312">
        <f>SUMIFS('Grid GenerationQueue'!AE$5:AE$467,'Grid GenerationQueue'!$AX$5:$AX$467,$B312,'Grid GenerationQueue'!$AY$5:$AY$467,$C312,'Grid GenerationQueue'!$BH$5:$BH$467,"Executed",'Grid GenerationQueue'!$BB$5:$BB$467,"&lt;"&amp;$BE$3)</f>
        <v>0</v>
      </c>
      <c r="BE312">
        <f>SUMIFS('Grid GenerationQueue'!AF$5:AF$467,'Grid GenerationQueue'!$AX$5:$AX$467,$B312,'Grid GenerationQueue'!$AY$5:$AY$467,$C312,'Grid GenerationQueue'!$BH$5:$BH$467,"Executed",'Grid GenerationQueue'!$BB$5:$BB$467,"&lt;"&amp;$BE$3)</f>
        <v>0</v>
      </c>
      <c r="BF312">
        <f>SUMIFS('Grid GenerationQueue'!AG$5:AG$467,'Grid GenerationQueue'!$AX$5:$AX$467,$B312,'Grid GenerationQueue'!$AY$5:$AY$467,$C312,'Grid GenerationQueue'!$BH$5:$BH$467,"Executed",'Grid GenerationQueue'!$BB$5:$BB$467,"&lt;"&amp;$BE$3)</f>
        <v>0</v>
      </c>
      <c r="BG312">
        <f>SUMIFS('Grid GenerationQueue'!AH$5:AH$467,'Grid GenerationQueue'!$AX$5:$AX$467,$B312,'Grid GenerationQueue'!$AY$5:$AY$467,$C312,'Grid GenerationQueue'!$BH$5:$BH$467,"Executed",'Grid GenerationQueue'!$BB$5:$BB$467,"&lt;"&amp;$BE$3)</f>
        <v>0</v>
      </c>
      <c r="BH312">
        <f>SUMIFS('Grid GenerationQueue'!AI$5:AI$467,'Grid GenerationQueue'!$AX$5:$AX$467,$B312,'Grid GenerationQueue'!$AY$5:$AY$467,$C312,'Grid GenerationQueue'!$BH$5:$BH$467,"Executed",'Grid GenerationQueue'!$BB$5:$BB$467,"&lt;"&amp;$BE$3)</f>
        <v>0</v>
      </c>
      <c r="BI312">
        <f>SUMIFS('Grid GenerationQueue'!AJ$5:AJ$467,'Grid GenerationQueue'!$AX$5:$AX$467,$B312,'Grid GenerationQueue'!$AY$5:$AY$467,$C312,'Grid GenerationQueue'!$BH$5:$BH$467,"Executed",'Grid GenerationQueue'!$BB$5:$BB$467,"&lt;"&amp;$BE$3)</f>
        <v>0</v>
      </c>
      <c r="BJ312">
        <f>SUMIFS('Grid GenerationQueue'!AK$5:AK$467,'Grid GenerationQueue'!$AX$5:$AX$467,$B312,'Grid GenerationQueue'!$AY$5:$AY$467,$C312,'Grid GenerationQueue'!$BH$5:$BH$467,"Executed",'Grid GenerationQueue'!$BB$5:$BB$467,"&lt;"&amp;$BE$3)</f>
        <v>0</v>
      </c>
      <c r="BK312">
        <f>SUMIFS('Grid GenerationQueue'!AL$5:AL$467,'Grid GenerationQueue'!$AX$5:$AX$467,$B312,'Grid GenerationQueue'!$AY$5:$AY$467,$C312,'Grid GenerationQueue'!$BH$5:$BH$467,"Executed",'Grid GenerationQueue'!$BB$5:$BB$467,"&lt;"&amp;$BE$3)</f>
        <v>0</v>
      </c>
      <c r="BL312">
        <f>SUMIFS('Grid GenerationQueue'!AM$5:AM$467,'Grid GenerationQueue'!$AX$5:$AX$467,$B312,'Grid GenerationQueue'!$AY$5:$AY$467,$C312,'Grid GenerationQueue'!$BH$5:$BH$467,"Executed",'Grid GenerationQueue'!$BB$5:$BB$467,"&lt;"&amp;$BE$3)</f>
        <v>0</v>
      </c>
      <c r="BM312">
        <f>SUMIFS('Grid GenerationQueue'!AN$5:AN$467,'Grid GenerationQueue'!$AX$5:$AX$467,$B312,'Grid GenerationQueue'!$AY$5:$AY$467,$C312,'Grid GenerationQueue'!$BH$5:$BH$467,"Executed",'Grid GenerationQueue'!$BB$5:$BB$467,"&lt;"&amp;$BE$3)</f>
        <v>0</v>
      </c>
      <c r="BN312">
        <f>SUMIFS('Grid GenerationQueue'!AO$5:AO$467,'Grid GenerationQueue'!$AX$5:$AX$467,$B312,'Grid GenerationQueue'!$AY$5:$AY$467,$C312,'Grid GenerationQueue'!$BH$5:$BH$467,"Executed",'Grid GenerationQueue'!$BB$5:$BB$467,"&lt;"&amp;$BE$3)</f>
        <v>0</v>
      </c>
      <c r="BO312">
        <f>SUMIFS('Grid GenerationQueue'!AP$5:AP$467,'Grid GenerationQueue'!$AX$5:$AX$467,$B312,'Grid GenerationQueue'!$AY$5:$AY$467,$C312,'Grid GenerationQueue'!$BH$5:$BH$467,"Executed",'Grid GenerationQueue'!$BB$5:$BB$467,"&lt;"&amp;$BE$3)</f>
        <v>0</v>
      </c>
      <c r="BQ312">
        <f>SUMIFS('Grid GenerationQueue'!AE$5:AE$467,'Grid GenerationQueue'!$AX$5:$AX$467,$B312,'Grid GenerationQueue'!$AY$5:$AY$467,$C312,'Grid GenerationQueue'!$BF$5:$BF$467,"&lt;&gt;"&amp;"",'Grid GenerationQueue'!$BB$5:$BB$467,"&lt;"&amp;$BE$3)</f>
        <v>0</v>
      </c>
      <c r="BR312">
        <f>SUMIFS('Grid GenerationQueue'!AF$5:AF$467,'Grid GenerationQueue'!$AX$5:$AX$467,$B312,'Grid GenerationQueue'!$AY$5:$AY$467,$C312,'Grid GenerationQueue'!$BF$5:$BF$467,"&lt;&gt;"&amp;"",'Grid GenerationQueue'!$BB$5:$BB$467,"&lt;"&amp;$BE$3)</f>
        <v>0</v>
      </c>
      <c r="BS312">
        <f>SUMIFS('Grid GenerationQueue'!AG$5:AG$467,'Grid GenerationQueue'!$AX$5:$AX$467,$B312,'Grid GenerationQueue'!$AY$5:$AY$467,$C312,'Grid GenerationQueue'!$BF$5:$BF$467,"&lt;&gt;"&amp;"",'Grid GenerationQueue'!$BB$5:$BB$467,"&lt;"&amp;$BE$3)</f>
        <v>0</v>
      </c>
      <c r="BT312">
        <f>SUMIFS('Grid GenerationQueue'!AH$5:AH$467,'Grid GenerationQueue'!$AX$5:$AX$467,$B312,'Grid GenerationQueue'!$AY$5:$AY$467,$C312,'Grid GenerationQueue'!$BF$5:$BF$467,"&lt;&gt;"&amp;"",'Grid GenerationQueue'!$BB$5:$BB$467,"&lt;"&amp;$BE$3)</f>
        <v>0</v>
      </c>
      <c r="BU312">
        <f>SUMIFS('Grid GenerationQueue'!AI$5:AI$467,'Grid GenerationQueue'!$AX$5:$AX$467,$B312,'Grid GenerationQueue'!$AY$5:$AY$467,$C312,'Grid GenerationQueue'!$BF$5:$BF$467,"&lt;&gt;"&amp;"",'Grid GenerationQueue'!$BB$5:$BB$467,"&lt;"&amp;$BE$3)</f>
        <v>0</v>
      </c>
      <c r="BV312">
        <f>SUMIFS('Grid GenerationQueue'!AJ$5:AJ$467,'Grid GenerationQueue'!$AX$5:$AX$467,$B312,'Grid GenerationQueue'!$AY$5:$AY$467,$C312,'Grid GenerationQueue'!$BF$5:$BF$467,"&lt;&gt;"&amp;"",'Grid GenerationQueue'!$BB$5:$BB$467,"&lt;"&amp;$BE$3)</f>
        <v>0</v>
      </c>
      <c r="BW312">
        <f>SUMIFS('Grid GenerationQueue'!AK$5:AK$467,'Grid GenerationQueue'!$AX$5:$AX$467,$B312,'Grid GenerationQueue'!$AY$5:$AY$467,$C312,'Grid GenerationQueue'!$BF$5:$BF$467,"&lt;&gt;"&amp;"",'Grid GenerationQueue'!$BB$5:$BB$467,"&lt;"&amp;$BE$3)</f>
        <v>0</v>
      </c>
      <c r="BX312">
        <f>SUMIFS('Grid GenerationQueue'!AL$5:AL$467,'Grid GenerationQueue'!$AX$5:$AX$467,$B312,'Grid GenerationQueue'!$AY$5:$AY$467,$C312,'Grid GenerationQueue'!$BF$5:$BF$467,"&lt;&gt;"&amp;"",'Grid GenerationQueue'!$BB$5:$BB$467,"&lt;"&amp;$BE$3)</f>
        <v>0</v>
      </c>
      <c r="BY312">
        <f>SUMIFS('Grid GenerationQueue'!AM$5:AM$467,'Grid GenerationQueue'!$AX$5:$AX$467,$B312,'Grid GenerationQueue'!$AY$5:$AY$467,$C312,'Grid GenerationQueue'!$BF$5:$BF$467,"&lt;&gt;"&amp;"",'Grid GenerationQueue'!$BB$5:$BB$467,"&lt;"&amp;$BE$3)</f>
        <v>0</v>
      </c>
      <c r="BZ312">
        <f>SUMIFS('Grid GenerationQueue'!AN$5:AN$467,'Grid GenerationQueue'!$AX$5:$AX$467,$B312,'Grid GenerationQueue'!$AY$5:$AY$467,$C312,'Grid GenerationQueue'!$BF$5:$BF$467,"&lt;&gt;"&amp;"",'Grid GenerationQueue'!$BB$5:$BB$467,"&lt;"&amp;$BE$3)</f>
        <v>0</v>
      </c>
      <c r="CA312">
        <f>SUMIFS('Grid GenerationQueue'!AO$5:AO$467,'Grid GenerationQueue'!$AX$5:$AX$467,$B312,'Grid GenerationQueue'!$AY$5:$AY$467,$C312,'Grid GenerationQueue'!$BF$5:$BF$467,"&lt;&gt;"&amp;"",'Grid GenerationQueue'!$BB$5:$BB$467,"&lt;"&amp;$BE$3)</f>
        <v>0</v>
      </c>
      <c r="CB312">
        <f>SUMIFS('Grid GenerationQueue'!AP$5:AP$467,'Grid GenerationQueue'!$AX$5:$AX$467,$B312,'Grid GenerationQueue'!$AY$5:$AY$467,$C312,'Grid GenerationQueue'!$BF$5:$BF$467,"&lt;&gt;"&amp;"",'Grid GenerationQueue'!$BB$5:$BB$467,"&lt;"&amp;$BE$3)</f>
        <v>0</v>
      </c>
      <c r="CD312">
        <f>SUMIFS('Grid GenerationQueue'!AE$5:AE$467,'Grid GenerationQueue'!$AX$5:$AX$467,$B312,'Grid GenerationQueue'!$AY$5:$AY$467,$C312,'Grid GenerationQueue'!$BB$5:$BB$467,"&lt;"&amp;$BE$3)</f>
        <v>0</v>
      </c>
      <c r="CE312">
        <f>SUMIFS('Grid GenerationQueue'!AF$5:AF$467,'Grid GenerationQueue'!$AX$5:$AX$467,$B312,'Grid GenerationQueue'!$AY$5:$AY$467,$C312,'Grid GenerationQueue'!$BB$5:$BB$467,"&lt;"&amp;$BE$3)</f>
        <v>0</v>
      </c>
      <c r="CF312">
        <f>SUMIFS('Grid GenerationQueue'!AG$5:AG$467,'Grid GenerationQueue'!$AX$5:$AX$467,$B312,'Grid GenerationQueue'!$AY$5:$AY$467,$C312,'Grid GenerationQueue'!$BB$5:$BB$467,"&lt;"&amp;$BE$3)</f>
        <v>0</v>
      </c>
      <c r="CG312">
        <f>SUMIFS('Grid GenerationQueue'!AH$5:AH$467,'Grid GenerationQueue'!$AX$5:$AX$467,$B312,'Grid GenerationQueue'!$AY$5:$AY$467,$C312,'Grid GenerationQueue'!$BB$5:$BB$467,"&lt;"&amp;$BE$3)</f>
        <v>0</v>
      </c>
      <c r="CH312">
        <f>SUMIFS('Grid GenerationQueue'!AI$5:AI$467,'Grid GenerationQueue'!$AX$5:$AX$467,$B312,'Grid GenerationQueue'!$AY$5:$AY$467,$C312,'Grid GenerationQueue'!$BB$5:$BB$467,"&lt;"&amp;$BE$3)</f>
        <v>0</v>
      </c>
      <c r="CI312">
        <f>SUMIFS('Grid GenerationQueue'!AJ$5:AJ$467,'Grid GenerationQueue'!$AX$5:$AX$467,$B312,'Grid GenerationQueue'!$AY$5:$AY$467,$C312,'Grid GenerationQueue'!$BB$5:$BB$467,"&lt;"&amp;$BE$3)</f>
        <v>0</v>
      </c>
      <c r="CJ312">
        <f>SUMIFS('Grid GenerationQueue'!AK$5:AK$467,'Grid GenerationQueue'!$AX$5:$AX$467,$B312,'Grid GenerationQueue'!$AY$5:$AY$467,$C312,'Grid GenerationQueue'!$BB$5:$BB$467,"&lt;"&amp;$BE$3)</f>
        <v>0</v>
      </c>
      <c r="CK312">
        <f>SUMIFS('Grid GenerationQueue'!AL$5:AL$467,'Grid GenerationQueue'!$AX$5:$AX$467,$B312,'Grid GenerationQueue'!$AY$5:$AY$467,$C312,'Grid GenerationQueue'!$BB$5:$BB$467,"&lt;"&amp;$BE$3)</f>
        <v>0</v>
      </c>
      <c r="CL312">
        <f>SUMIFS('Grid GenerationQueue'!AM$5:AM$467,'Grid GenerationQueue'!$AX$5:$AX$467,$B312,'Grid GenerationQueue'!$AY$5:$AY$467,$C312,'Grid GenerationQueue'!$BB$5:$BB$467,"&lt;"&amp;$BE$3)</f>
        <v>0</v>
      </c>
      <c r="CM312">
        <f>SUMIFS('Grid GenerationQueue'!AN$5:AN$467,'Grid GenerationQueue'!$AX$5:$AX$467,$B312,'Grid GenerationQueue'!$AY$5:$AY$467,$C312,'Grid GenerationQueue'!$BB$5:$BB$467,"&lt;"&amp;$BE$3)</f>
        <v>0</v>
      </c>
      <c r="CN312">
        <f>SUMIFS('Grid GenerationQueue'!AO$5:AO$467,'Grid GenerationQueue'!$AX$5:$AX$467,$B312,'Grid GenerationQueue'!$AY$5:$AY$467,$C312,'Grid GenerationQueue'!$BB$5:$BB$467,"&lt;"&amp;$BE$3)</f>
        <v>0</v>
      </c>
      <c r="CO312">
        <f>SUMIFS('Grid GenerationQueue'!AP$5:AP$467,'Grid GenerationQueue'!$AX$5:$AX$467,$B312,'Grid GenerationQueue'!$AY$5:$AY$467,$C312,'Grid GenerationQueue'!$BB$5:$BB$467,"&lt;"&amp;$BE$3)</f>
        <v>0</v>
      </c>
    </row>
    <row r="313" spans="1:93" x14ac:dyDescent="0.35">
      <c r="A313" t="s">
        <v>4645</v>
      </c>
      <c r="B313" t="s">
        <v>4776</v>
      </c>
      <c r="C313">
        <v>230</v>
      </c>
      <c r="D313">
        <f>SUMIFS('Grid GenerationQueue'!AE$5:AE$467,'Grid GenerationQueue'!$AX$5:$AX$467,$B313,'Grid GenerationQueue'!$AY$5:$AY$467,$C313,'Grid GenerationQueue'!$BI$5:$BI$467,"&lt;4")</f>
        <v>0</v>
      </c>
      <c r="E313">
        <f>SUMIFS('Grid GenerationQueue'!AF$5:AF$467,'Grid GenerationQueue'!$AX$5:$AX$467,$B313,'Grid GenerationQueue'!$AY$5:$AY$467,$C313,'Grid GenerationQueue'!$BI$5:$BI$467,"&lt;4")</f>
        <v>0</v>
      </c>
      <c r="F313">
        <f>SUMIFS('Grid GenerationQueue'!AG$5:AG$467,'Grid GenerationQueue'!$AX$5:$AX$467,$B313,'Grid GenerationQueue'!$AY$5:$AY$467,$C313,'Grid GenerationQueue'!$BI$5:$BI$467,"&lt;4")</f>
        <v>0</v>
      </c>
      <c r="G313">
        <f>SUMIFS('Grid GenerationQueue'!AH$5:AH$467,'Grid GenerationQueue'!$AX$5:$AX$467,$B313,'Grid GenerationQueue'!$AY$5:$AY$467,$C313,'Grid GenerationQueue'!$BI$5:$BI$467,"&lt;4")</f>
        <v>0</v>
      </c>
      <c r="H313">
        <f>SUMIFS('Grid GenerationQueue'!AI$5:AI$467,'Grid GenerationQueue'!$AX$5:$AX$467,$B313,'Grid GenerationQueue'!$AY$5:$AY$467,$C313,'Grid GenerationQueue'!$BI$5:$BI$467,"&lt;4")</f>
        <v>0</v>
      </c>
      <c r="I313">
        <f>SUMIFS('Grid GenerationQueue'!AJ$5:AJ$467,'Grid GenerationQueue'!$AX$5:$AX$467,$B313,'Grid GenerationQueue'!$AY$5:$AY$467,$C313,'Grid GenerationQueue'!$BI$5:$BI$467,"&lt;4")</f>
        <v>0</v>
      </c>
      <c r="J313">
        <f>SUMIFS('Grid GenerationQueue'!AK$5:AK$467,'Grid GenerationQueue'!$AX$5:$AX$467,$B313,'Grid GenerationQueue'!$AY$5:$AY$467,$C313,'Grid GenerationQueue'!$BI$5:$BI$467,"&lt;4")</f>
        <v>0</v>
      </c>
      <c r="K313">
        <f>SUMIFS('Grid GenerationQueue'!AL$5:AL$467,'Grid GenerationQueue'!$AX$5:$AX$467,$B313,'Grid GenerationQueue'!$AY$5:$AY$467,$C313,'Grid GenerationQueue'!$BI$5:$BI$467,"&lt;4")</f>
        <v>0</v>
      </c>
      <c r="L313">
        <f>SUMIFS('Grid GenerationQueue'!AM$5:AM$467,'Grid GenerationQueue'!$AX$5:$AX$467,$B313,'Grid GenerationQueue'!$AY$5:$AY$467,$C313,'Grid GenerationQueue'!$BI$5:$BI$467,"&lt;4")</f>
        <v>0</v>
      </c>
      <c r="M313">
        <f>SUMIFS('Grid GenerationQueue'!AN$5:AN$467,'Grid GenerationQueue'!$AX$5:$AX$467,$B313,'Grid GenerationQueue'!$AY$5:$AY$467,$C313,'Grid GenerationQueue'!$BI$5:$BI$467,"&lt;4")</f>
        <v>0</v>
      </c>
      <c r="N313">
        <f>SUMIFS('Grid GenerationQueue'!AO$5:AO$467,'Grid GenerationQueue'!$AX$5:$AX$467,$B313,'Grid GenerationQueue'!$AY$5:$AY$467,$C313,'Grid GenerationQueue'!$BI$5:$BI$467,"&lt;4")</f>
        <v>0</v>
      </c>
      <c r="O313">
        <f>SUMIFS('Grid GenerationQueue'!AP$5:AP$467,'Grid GenerationQueue'!$AX$5:$AX$467,$B313,'Grid GenerationQueue'!$AY$5:$AY$467,$C313,'Grid GenerationQueue'!$BI$5:$BI$467,"&lt;4")</f>
        <v>0</v>
      </c>
      <c r="Q313">
        <f>SUMIFS('Grid GenerationQueue'!AE$5:AE$467,'Grid GenerationQueue'!$AX$5:$AX$467,$B313,'Grid GenerationQueue'!$AY$5:$AY$467,$C313,'Grid GenerationQueue'!$BH$5:$BH$467,"Executed")</f>
        <v>0</v>
      </c>
      <c r="R313">
        <f>SUMIFS('Grid GenerationQueue'!AF$5:AF$467,'Grid GenerationQueue'!$AX$5:$AX$467,$B313,'Grid GenerationQueue'!$AY$5:$AY$467,$C313,'Grid GenerationQueue'!$BH$5:$BH$467,"Executed")</f>
        <v>0</v>
      </c>
      <c r="S313">
        <f>SUMIFS('Grid GenerationQueue'!AG$5:AG$467,'Grid GenerationQueue'!$AX$5:$AX$467,$B313,'Grid GenerationQueue'!$AY$5:$AY$467,$C313,'Grid GenerationQueue'!$BH$5:$BH$467,"Executed")</f>
        <v>0</v>
      </c>
      <c r="T313">
        <f>SUMIFS('Grid GenerationQueue'!AH$5:AH$467,'Grid GenerationQueue'!$AX$5:$AX$467,$B313,'Grid GenerationQueue'!$AY$5:$AY$467,$C313,'Grid GenerationQueue'!$BH$5:$BH$467,"Executed")</f>
        <v>0</v>
      </c>
      <c r="U313">
        <f>SUMIFS('Grid GenerationQueue'!AI$5:AI$467,'Grid GenerationQueue'!$AX$5:$AX$467,$B313,'Grid GenerationQueue'!$AY$5:$AY$467,$C313,'Grid GenerationQueue'!$BH$5:$BH$467,"Executed")</f>
        <v>0</v>
      </c>
      <c r="V313">
        <f>SUMIFS('Grid GenerationQueue'!AJ$5:AJ$467,'Grid GenerationQueue'!$AX$5:$AX$467,$B313,'Grid GenerationQueue'!$AY$5:$AY$467,$C313,'Grid GenerationQueue'!$BH$5:$BH$467,"Executed")</f>
        <v>0</v>
      </c>
      <c r="W313">
        <f>SUMIFS('Grid GenerationQueue'!AK$5:AK$467,'Grid GenerationQueue'!$AX$5:$AX$467,$B313,'Grid GenerationQueue'!$AY$5:$AY$467,$C313,'Grid GenerationQueue'!$BH$5:$BH$467,"Executed")</f>
        <v>0</v>
      </c>
      <c r="X313">
        <f>SUMIFS('Grid GenerationQueue'!AL$5:AL$467,'Grid GenerationQueue'!$AX$5:$AX$467,$B313,'Grid GenerationQueue'!$AY$5:$AY$467,$C313,'Grid GenerationQueue'!$BH$5:$BH$467,"Executed")</f>
        <v>0</v>
      </c>
      <c r="Y313">
        <f>SUMIFS('Grid GenerationQueue'!AM$5:AM$467,'Grid GenerationQueue'!$AX$5:$AX$467,$B313,'Grid GenerationQueue'!$AY$5:$AY$467,$C313,'Grid GenerationQueue'!$BH$5:$BH$467,"Executed")</f>
        <v>0</v>
      </c>
      <c r="Z313">
        <f>SUMIFS('Grid GenerationQueue'!AN$5:AN$467,'Grid GenerationQueue'!$AX$5:$AX$467,$B313,'Grid GenerationQueue'!$AY$5:$AY$467,$C313,'Grid GenerationQueue'!$BH$5:$BH$467,"Executed")</f>
        <v>0</v>
      </c>
      <c r="AA313">
        <f>SUMIFS('Grid GenerationQueue'!AO$5:AO$467,'Grid GenerationQueue'!$AX$5:$AX$467,$B313,'Grid GenerationQueue'!$AY$5:$AY$467,$C313,'Grid GenerationQueue'!$BH$5:$BH$467,"Executed")</f>
        <v>0</v>
      </c>
      <c r="AB313">
        <f>SUMIFS('Grid GenerationQueue'!AP$5:AP$467,'Grid GenerationQueue'!$AX$5:$AX$467,$B313,'Grid GenerationQueue'!$AY$5:$AY$467,$C313,'Grid GenerationQueue'!$BH$5:$BH$467,"Executed")</f>
        <v>0</v>
      </c>
      <c r="AD313">
        <f>SUMIFS('Grid GenerationQueue'!AE$5:AE$467,'Grid GenerationQueue'!$AX$5:$AX$467,$B313,'Grid GenerationQueue'!$AY$5:$AY$467,$C313,'Grid GenerationQueue'!$BF$5:$BF$467,"&lt;&gt;"&amp;"")</f>
        <v>0</v>
      </c>
      <c r="AE313">
        <f>SUMIFS('Grid GenerationQueue'!AF$5:AF$467,'Grid GenerationQueue'!$AX$5:$AX$467,$B313,'Grid GenerationQueue'!$AY$5:$AY$467,$C313,'Grid GenerationQueue'!$BF$5:$BF$467,"&lt;&gt;"&amp;"")</f>
        <v>0</v>
      </c>
      <c r="AF313">
        <f>SUMIFS('Grid GenerationQueue'!AG$5:AG$467,'Grid GenerationQueue'!$AX$5:$AX$467,$B313,'Grid GenerationQueue'!$AY$5:$AY$467,$C313,'Grid GenerationQueue'!$BF$5:$BF$467,"&lt;&gt;"&amp;"")</f>
        <v>0</v>
      </c>
      <c r="AG313">
        <f>SUMIFS('Grid GenerationQueue'!AH$5:AH$467,'Grid GenerationQueue'!$AX$5:$AX$467,$B313,'Grid GenerationQueue'!$AY$5:$AY$467,$C313,'Grid GenerationQueue'!$BF$5:$BF$467,"&lt;&gt;"&amp;"")</f>
        <v>0</v>
      </c>
      <c r="AH313">
        <f>SUMIFS('Grid GenerationQueue'!AI$5:AI$467,'Grid GenerationQueue'!$AX$5:$AX$467,$B313,'Grid GenerationQueue'!$AY$5:$AY$467,$C313,'Grid GenerationQueue'!$BF$5:$BF$467,"&lt;&gt;"&amp;"")</f>
        <v>0</v>
      </c>
      <c r="AI313">
        <f>SUMIFS('Grid GenerationQueue'!AJ$5:AJ$467,'Grid GenerationQueue'!$AX$5:$AX$467,$B313,'Grid GenerationQueue'!$AY$5:$AY$467,$C313,'Grid GenerationQueue'!$BF$5:$BF$467,"&lt;&gt;"&amp;"")</f>
        <v>0</v>
      </c>
      <c r="AJ313">
        <f>SUMIFS('Grid GenerationQueue'!AK$5:AK$467,'Grid GenerationQueue'!$AX$5:$AX$467,$B313,'Grid GenerationQueue'!$AY$5:$AY$467,$C313,'Grid GenerationQueue'!$BF$5:$BF$467,"&lt;&gt;"&amp;"")</f>
        <v>0</v>
      </c>
      <c r="AK313">
        <f>SUMIFS('Grid GenerationQueue'!AL$5:AL$467,'Grid GenerationQueue'!$AX$5:$AX$467,$B313,'Grid GenerationQueue'!$AY$5:$AY$467,$C313,'Grid GenerationQueue'!$BF$5:$BF$467,"&lt;&gt;"&amp;"")</f>
        <v>0</v>
      </c>
      <c r="AL313">
        <f>SUMIFS('Grid GenerationQueue'!AM$5:AM$467,'Grid GenerationQueue'!$AX$5:$AX$467,$B313,'Grid GenerationQueue'!$AY$5:$AY$467,$C313,'Grid GenerationQueue'!$BF$5:$BF$467,"&lt;&gt;"&amp;"")</f>
        <v>0</v>
      </c>
      <c r="AM313">
        <f>SUMIFS('Grid GenerationQueue'!AN$5:AN$467,'Grid GenerationQueue'!$AX$5:$AX$467,$B313,'Grid GenerationQueue'!$AY$5:$AY$467,$C313,'Grid GenerationQueue'!$BF$5:$BF$467,"&lt;&gt;"&amp;"")</f>
        <v>0</v>
      </c>
      <c r="AN313">
        <f>SUMIFS('Grid GenerationQueue'!AO$5:AO$467,'Grid GenerationQueue'!$AX$5:$AX$467,$B313,'Grid GenerationQueue'!$AY$5:$AY$467,$C313,'Grid GenerationQueue'!$BF$5:$BF$467,"&lt;&gt;"&amp;"")</f>
        <v>0</v>
      </c>
      <c r="AO313">
        <f>SUMIFS('Grid GenerationQueue'!AP$5:AP$467,'Grid GenerationQueue'!$AX$5:$AX$467,$B313,'Grid GenerationQueue'!$AY$5:$AY$467,$C313,'Grid GenerationQueue'!$BF$5:$BF$467,"&lt;&gt;"&amp;"")</f>
        <v>0</v>
      </c>
      <c r="AQ313">
        <f>SUMIFS('Grid GenerationQueue'!AE$5:AE$467,'Grid GenerationQueue'!$AX$5:$AX$467,$B313,'Grid GenerationQueue'!$AY$5:$AY$467,$C313)</f>
        <v>0</v>
      </c>
      <c r="AR313">
        <f>SUMIFS('Grid GenerationQueue'!AF$5:AF$467,'Grid GenerationQueue'!$AX$5:$AX$467,$B313,'Grid GenerationQueue'!$AY$5:$AY$467,$C313)</f>
        <v>0</v>
      </c>
      <c r="AS313">
        <f>SUMIFS('Grid GenerationQueue'!AG$5:AG$467,'Grid GenerationQueue'!$AX$5:$AX$467,$B313,'Grid GenerationQueue'!$AY$5:$AY$467,$C313)</f>
        <v>0</v>
      </c>
      <c r="AT313">
        <f>SUMIFS('Grid GenerationQueue'!AH$5:AH$467,'Grid GenerationQueue'!$AX$5:$AX$467,$B313,'Grid GenerationQueue'!$AY$5:$AY$467,$C313)</f>
        <v>0</v>
      </c>
      <c r="AU313">
        <f>SUMIFS('Grid GenerationQueue'!AI$5:AI$467,'Grid GenerationQueue'!$AX$5:$AX$467,$B313,'Grid GenerationQueue'!$AY$5:$AY$467,$C313)</f>
        <v>0</v>
      </c>
      <c r="AV313">
        <f>SUMIFS('Grid GenerationQueue'!AJ$5:AJ$467,'Grid GenerationQueue'!$AX$5:$AX$467,$B313,'Grid GenerationQueue'!$AY$5:$AY$467,$C313)</f>
        <v>0</v>
      </c>
      <c r="AW313">
        <f>SUMIFS('Grid GenerationQueue'!AK$5:AK$467,'Grid GenerationQueue'!$AX$5:$AX$467,$B313,'Grid GenerationQueue'!$AY$5:$AY$467,$C313)</f>
        <v>0</v>
      </c>
      <c r="AX313">
        <f>SUMIFS('Grid GenerationQueue'!AL$5:AL$467,'Grid GenerationQueue'!$AX$5:$AX$467,$B313,'Grid GenerationQueue'!$AY$5:$AY$467,$C313)</f>
        <v>0</v>
      </c>
      <c r="AY313">
        <f>SUMIFS('Grid GenerationQueue'!AM$5:AM$467,'Grid GenerationQueue'!$AX$5:$AX$467,$B313,'Grid GenerationQueue'!$AY$5:$AY$467,$C313)</f>
        <v>0</v>
      </c>
      <c r="AZ313">
        <f>SUMIFS('Grid GenerationQueue'!AN$5:AN$467,'Grid GenerationQueue'!$AX$5:$AX$467,$B313,'Grid GenerationQueue'!$AY$5:$AY$467,$C313)</f>
        <v>0</v>
      </c>
      <c r="BA313">
        <f>SUMIFS('Grid GenerationQueue'!AO$5:AO$467,'Grid GenerationQueue'!$AX$5:$AX$467,$B313,'Grid GenerationQueue'!$AY$5:$AY$467,$C313)</f>
        <v>0</v>
      </c>
      <c r="BB313">
        <f>SUMIFS('Grid GenerationQueue'!AP$5:AP$467,'Grid GenerationQueue'!$AX$5:$AX$467,$B313,'Grid GenerationQueue'!$AY$5:$AY$467,$C313)</f>
        <v>0</v>
      </c>
      <c r="BD313">
        <f>SUMIFS('Grid GenerationQueue'!AE$5:AE$467,'Grid GenerationQueue'!$AX$5:$AX$467,$B313,'Grid GenerationQueue'!$AY$5:$AY$467,$C313,'Grid GenerationQueue'!$BH$5:$BH$467,"Executed",'Grid GenerationQueue'!$BB$5:$BB$467,"&lt;"&amp;$BE$3)</f>
        <v>0</v>
      </c>
      <c r="BE313">
        <f>SUMIFS('Grid GenerationQueue'!AF$5:AF$467,'Grid GenerationQueue'!$AX$5:$AX$467,$B313,'Grid GenerationQueue'!$AY$5:$AY$467,$C313,'Grid GenerationQueue'!$BH$5:$BH$467,"Executed",'Grid GenerationQueue'!$BB$5:$BB$467,"&lt;"&amp;$BE$3)</f>
        <v>0</v>
      </c>
      <c r="BF313">
        <f>SUMIFS('Grid GenerationQueue'!AG$5:AG$467,'Grid GenerationQueue'!$AX$5:$AX$467,$B313,'Grid GenerationQueue'!$AY$5:$AY$467,$C313,'Grid GenerationQueue'!$BH$5:$BH$467,"Executed",'Grid GenerationQueue'!$BB$5:$BB$467,"&lt;"&amp;$BE$3)</f>
        <v>0</v>
      </c>
      <c r="BG313">
        <f>SUMIFS('Grid GenerationQueue'!AH$5:AH$467,'Grid GenerationQueue'!$AX$5:$AX$467,$B313,'Grid GenerationQueue'!$AY$5:$AY$467,$C313,'Grid GenerationQueue'!$BH$5:$BH$467,"Executed",'Grid GenerationQueue'!$BB$5:$BB$467,"&lt;"&amp;$BE$3)</f>
        <v>0</v>
      </c>
      <c r="BH313">
        <f>SUMIFS('Grid GenerationQueue'!AI$5:AI$467,'Grid GenerationQueue'!$AX$5:$AX$467,$B313,'Grid GenerationQueue'!$AY$5:$AY$467,$C313,'Grid GenerationQueue'!$BH$5:$BH$467,"Executed",'Grid GenerationQueue'!$BB$5:$BB$467,"&lt;"&amp;$BE$3)</f>
        <v>0</v>
      </c>
      <c r="BI313">
        <f>SUMIFS('Grid GenerationQueue'!AJ$5:AJ$467,'Grid GenerationQueue'!$AX$5:$AX$467,$B313,'Grid GenerationQueue'!$AY$5:$AY$467,$C313,'Grid GenerationQueue'!$BH$5:$BH$467,"Executed",'Grid GenerationQueue'!$BB$5:$BB$467,"&lt;"&amp;$BE$3)</f>
        <v>0</v>
      </c>
      <c r="BJ313">
        <f>SUMIFS('Grid GenerationQueue'!AK$5:AK$467,'Grid GenerationQueue'!$AX$5:$AX$467,$B313,'Grid GenerationQueue'!$AY$5:$AY$467,$C313,'Grid GenerationQueue'!$BH$5:$BH$467,"Executed",'Grid GenerationQueue'!$BB$5:$BB$467,"&lt;"&amp;$BE$3)</f>
        <v>0</v>
      </c>
      <c r="BK313">
        <f>SUMIFS('Grid GenerationQueue'!AL$5:AL$467,'Grid GenerationQueue'!$AX$5:$AX$467,$B313,'Grid GenerationQueue'!$AY$5:$AY$467,$C313,'Grid GenerationQueue'!$BH$5:$BH$467,"Executed",'Grid GenerationQueue'!$BB$5:$BB$467,"&lt;"&amp;$BE$3)</f>
        <v>0</v>
      </c>
      <c r="BL313">
        <f>SUMIFS('Grid GenerationQueue'!AM$5:AM$467,'Grid GenerationQueue'!$AX$5:$AX$467,$B313,'Grid GenerationQueue'!$AY$5:$AY$467,$C313,'Grid GenerationQueue'!$BH$5:$BH$467,"Executed",'Grid GenerationQueue'!$BB$5:$BB$467,"&lt;"&amp;$BE$3)</f>
        <v>0</v>
      </c>
      <c r="BM313">
        <f>SUMIFS('Grid GenerationQueue'!AN$5:AN$467,'Grid GenerationQueue'!$AX$5:$AX$467,$B313,'Grid GenerationQueue'!$AY$5:$AY$467,$C313,'Grid GenerationQueue'!$BH$5:$BH$467,"Executed",'Grid GenerationQueue'!$BB$5:$BB$467,"&lt;"&amp;$BE$3)</f>
        <v>0</v>
      </c>
      <c r="BN313">
        <f>SUMIFS('Grid GenerationQueue'!AO$5:AO$467,'Grid GenerationQueue'!$AX$5:$AX$467,$B313,'Grid GenerationQueue'!$AY$5:$AY$467,$C313,'Grid GenerationQueue'!$BH$5:$BH$467,"Executed",'Grid GenerationQueue'!$BB$5:$BB$467,"&lt;"&amp;$BE$3)</f>
        <v>0</v>
      </c>
      <c r="BO313">
        <f>SUMIFS('Grid GenerationQueue'!AP$5:AP$467,'Grid GenerationQueue'!$AX$5:$AX$467,$B313,'Grid GenerationQueue'!$AY$5:$AY$467,$C313,'Grid GenerationQueue'!$BH$5:$BH$467,"Executed",'Grid GenerationQueue'!$BB$5:$BB$467,"&lt;"&amp;$BE$3)</f>
        <v>0</v>
      </c>
      <c r="BQ313">
        <f>SUMIFS('Grid GenerationQueue'!AE$5:AE$467,'Grid GenerationQueue'!$AX$5:$AX$467,$B313,'Grid GenerationQueue'!$AY$5:$AY$467,$C313,'Grid GenerationQueue'!$BF$5:$BF$467,"&lt;&gt;"&amp;"",'Grid GenerationQueue'!$BB$5:$BB$467,"&lt;"&amp;$BE$3)</f>
        <v>0</v>
      </c>
      <c r="BR313">
        <f>SUMIFS('Grid GenerationQueue'!AF$5:AF$467,'Grid GenerationQueue'!$AX$5:$AX$467,$B313,'Grid GenerationQueue'!$AY$5:$AY$467,$C313,'Grid GenerationQueue'!$BF$5:$BF$467,"&lt;&gt;"&amp;"",'Grid GenerationQueue'!$BB$5:$BB$467,"&lt;"&amp;$BE$3)</f>
        <v>0</v>
      </c>
      <c r="BS313">
        <f>SUMIFS('Grid GenerationQueue'!AG$5:AG$467,'Grid GenerationQueue'!$AX$5:$AX$467,$B313,'Grid GenerationQueue'!$AY$5:$AY$467,$C313,'Grid GenerationQueue'!$BF$5:$BF$467,"&lt;&gt;"&amp;"",'Grid GenerationQueue'!$BB$5:$BB$467,"&lt;"&amp;$BE$3)</f>
        <v>0</v>
      </c>
      <c r="BT313">
        <f>SUMIFS('Grid GenerationQueue'!AH$5:AH$467,'Grid GenerationQueue'!$AX$5:$AX$467,$B313,'Grid GenerationQueue'!$AY$5:$AY$467,$C313,'Grid GenerationQueue'!$BF$5:$BF$467,"&lt;&gt;"&amp;"",'Grid GenerationQueue'!$BB$5:$BB$467,"&lt;"&amp;$BE$3)</f>
        <v>0</v>
      </c>
      <c r="BU313">
        <f>SUMIFS('Grid GenerationQueue'!AI$5:AI$467,'Grid GenerationQueue'!$AX$5:$AX$467,$B313,'Grid GenerationQueue'!$AY$5:$AY$467,$C313,'Grid GenerationQueue'!$BF$5:$BF$467,"&lt;&gt;"&amp;"",'Grid GenerationQueue'!$BB$5:$BB$467,"&lt;"&amp;$BE$3)</f>
        <v>0</v>
      </c>
      <c r="BV313">
        <f>SUMIFS('Grid GenerationQueue'!AJ$5:AJ$467,'Grid GenerationQueue'!$AX$5:$AX$467,$B313,'Grid GenerationQueue'!$AY$5:$AY$467,$C313,'Grid GenerationQueue'!$BF$5:$BF$467,"&lt;&gt;"&amp;"",'Grid GenerationQueue'!$BB$5:$BB$467,"&lt;"&amp;$BE$3)</f>
        <v>0</v>
      </c>
      <c r="BW313">
        <f>SUMIFS('Grid GenerationQueue'!AK$5:AK$467,'Grid GenerationQueue'!$AX$5:$AX$467,$B313,'Grid GenerationQueue'!$AY$5:$AY$467,$C313,'Grid GenerationQueue'!$BF$5:$BF$467,"&lt;&gt;"&amp;"",'Grid GenerationQueue'!$BB$5:$BB$467,"&lt;"&amp;$BE$3)</f>
        <v>0</v>
      </c>
      <c r="BX313">
        <f>SUMIFS('Grid GenerationQueue'!AL$5:AL$467,'Grid GenerationQueue'!$AX$5:$AX$467,$B313,'Grid GenerationQueue'!$AY$5:$AY$467,$C313,'Grid GenerationQueue'!$BF$5:$BF$467,"&lt;&gt;"&amp;"",'Grid GenerationQueue'!$BB$5:$BB$467,"&lt;"&amp;$BE$3)</f>
        <v>0</v>
      </c>
      <c r="BY313">
        <f>SUMIFS('Grid GenerationQueue'!AM$5:AM$467,'Grid GenerationQueue'!$AX$5:$AX$467,$B313,'Grid GenerationQueue'!$AY$5:$AY$467,$C313,'Grid GenerationQueue'!$BF$5:$BF$467,"&lt;&gt;"&amp;"",'Grid GenerationQueue'!$BB$5:$BB$467,"&lt;"&amp;$BE$3)</f>
        <v>0</v>
      </c>
      <c r="BZ313">
        <f>SUMIFS('Grid GenerationQueue'!AN$5:AN$467,'Grid GenerationQueue'!$AX$5:$AX$467,$B313,'Grid GenerationQueue'!$AY$5:$AY$467,$C313,'Grid GenerationQueue'!$BF$5:$BF$467,"&lt;&gt;"&amp;"",'Grid GenerationQueue'!$BB$5:$BB$467,"&lt;"&amp;$BE$3)</f>
        <v>0</v>
      </c>
      <c r="CA313">
        <f>SUMIFS('Grid GenerationQueue'!AO$5:AO$467,'Grid GenerationQueue'!$AX$5:$AX$467,$B313,'Grid GenerationQueue'!$AY$5:$AY$467,$C313,'Grid GenerationQueue'!$BF$5:$BF$467,"&lt;&gt;"&amp;"",'Grid GenerationQueue'!$BB$5:$BB$467,"&lt;"&amp;$BE$3)</f>
        <v>0</v>
      </c>
      <c r="CB313">
        <f>SUMIFS('Grid GenerationQueue'!AP$5:AP$467,'Grid GenerationQueue'!$AX$5:$AX$467,$B313,'Grid GenerationQueue'!$AY$5:$AY$467,$C313,'Grid GenerationQueue'!$BF$5:$BF$467,"&lt;&gt;"&amp;"",'Grid GenerationQueue'!$BB$5:$BB$467,"&lt;"&amp;$BE$3)</f>
        <v>0</v>
      </c>
      <c r="CD313">
        <f>SUMIFS('Grid GenerationQueue'!AE$5:AE$467,'Grid GenerationQueue'!$AX$5:$AX$467,$B313,'Grid GenerationQueue'!$AY$5:$AY$467,$C313,'Grid GenerationQueue'!$BB$5:$BB$467,"&lt;"&amp;$BE$3)</f>
        <v>0</v>
      </c>
      <c r="CE313">
        <f>SUMIFS('Grid GenerationQueue'!AF$5:AF$467,'Grid GenerationQueue'!$AX$5:$AX$467,$B313,'Grid GenerationQueue'!$AY$5:$AY$467,$C313,'Grid GenerationQueue'!$BB$5:$BB$467,"&lt;"&amp;$BE$3)</f>
        <v>0</v>
      </c>
      <c r="CF313">
        <f>SUMIFS('Grid GenerationQueue'!AG$5:AG$467,'Grid GenerationQueue'!$AX$5:$AX$467,$B313,'Grid GenerationQueue'!$AY$5:$AY$467,$C313,'Grid GenerationQueue'!$BB$5:$BB$467,"&lt;"&amp;$BE$3)</f>
        <v>0</v>
      </c>
      <c r="CG313">
        <f>SUMIFS('Grid GenerationQueue'!AH$5:AH$467,'Grid GenerationQueue'!$AX$5:$AX$467,$B313,'Grid GenerationQueue'!$AY$5:$AY$467,$C313,'Grid GenerationQueue'!$BB$5:$BB$467,"&lt;"&amp;$BE$3)</f>
        <v>0</v>
      </c>
      <c r="CH313">
        <f>SUMIFS('Grid GenerationQueue'!AI$5:AI$467,'Grid GenerationQueue'!$AX$5:$AX$467,$B313,'Grid GenerationQueue'!$AY$5:$AY$467,$C313,'Grid GenerationQueue'!$BB$5:$BB$467,"&lt;"&amp;$BE$3)</f>
        <v>0</v>
      </c>
      <c r="CI313">
        <f>SUMIFS('Grid GenerationQueue'!AJ$5:AJ$467,'Grid GenerationQueue'!$AX$5:$AX$467,$B313,'Grid GenerationQueue'!$AY$5:$AY$467,$C313,'Grid GenerationQueue'!$BB$5:$BB$467,"&lt;"&amp;$BE$3)</f>
        <v>0</v>
      </c>
      <c r="CJ313">
        <f>SUMIFS('Grid GenerationQueue'!AK$5:AK$467,'Grid GenerationQueue'!$AX$5:$AX$467,$B313,'Grid GenerationQueue'!$AY$5:$AY$467,$C313,'Grid GenerationQueue'!$BB$5:$BB$467,"&lt;"&amp;$BE$3)</f>
        <v>0</v>
      </c>
      <c r="CK313">
        <f>SUMIFS('Grid GenerationQueue'!AL$5:AL$467,'Grid GenerationQueue'!$AX$5:$AX$467,$B313,'Grid GenerationQueue'!$AY$5:$AY$467,$C313,'Grid GenerationQueue'!$BB$5:$BB$467,"&lt;"&amp;$BE$3)</f>
        <v>0</v>
      </c>
      <c r="CL313">
        <f>SUMIFS('Grid GenerationQueue'!AM$5:AM$467,'Grid GenerationQueue'!$AX$5:$AX$467,$B313,'Grid GenerationQueue'!$AY$5:$AY$467,$C313,'Grid GenerationQueue'!$BB$5:$BB$467,"&lt;"&amp;$BE$3)</f>
        <v>0</v>
      </c>
      <c r="CM313">
        <f>SUMIFS('Grid GenerationQueue'!AN$5:AN$467,'Grid GenerationQueue'!$AX$5:$AX$467,$B313,'Grid GenerationQueue'!$AY$5:$AY$467,$C313,'Grid GenerationQueue'!$BB$5:$BB$467,"&lt;"&amp;$BE$3)</f>
        <v>0</v>
      </c>
      <c r="CN313">
        <f>SUMIFS('Grid GenerationQueue'!AO$5:AO$467,'Grid GenerationQueue'!$AX$5:$AX$467,$B313,'Grid GenerationQueue'!$AY$5:$AY$467,$C313,'Grid GenerationQueue'!$BB$5:$BB$467,"&lt;"&amp;$BE$3)</f>
        <v>0</v>
      </c>
      <c r="CO313">
        <f>SUMIFS('Grid GenerationQueue'!AP$5:AP$467,'Grid GenerationQueue'!$AX$5:$AX$467,$B313,'Grid GenerationQueue'!$AY$5:$AY$467,$C313,'Grid GenerationQueue'!$BB$5:$BB$467,"&lt;"&amp;$BE$3)</f>
        <v>0</v>
      </c>
    </row>
    <row r="314" spans="1:93" x14ac:dyDescent="0.35">
      <c r="A314" t="s">
        <v>4644</v>
      </c>
      <c r="B314" t="s">
        <v>4483</v>
      </c>
      <c r="C314">
        <v>115</v>
      </c>
      <c r="D314">
        <f>SUMIFS('Grid GenerationQueue'!AE$5:AE$467,'Grid GenerationQueue'!$AX$5:$AX$467,$B314,'Grid GenerationQueue'!$AY$5:$AY$467,$C314,'Grid GenerationQueue'!$BI$5:$BI$467,"&lt;4")</f>
        <v>0</v>
      </c>
      <c r="E314">
        <f>SUMIFS('Grid GenerationQueue'!AF$5:AF$467,'Grid GenerationQueue'!$AX$5:$AX$467,$B314,'Grid GenerationQueue'!$AY$5:$AY$467,$C314,'Grid GenerationQueue'!$BI$5:$BI$467,"&lt;4")</f>
        <v>0</v>
      </c>
      <c r="F314">
        <f>SUMIFS('Grid GenerationQueue'!AG$5:AG$467,'Grid GenerationQueue'!$AX$5:$AX$467,$B314,'Grid GenerationQueue'!$AY$5:$AY$467,$C314,'Grid GenerationQueue'!$BI$5:$BI$467,"&lt;4")</f>
        <v>0</v>
      </c>
      <c r="G314">
        <f>SUMIFS('Grid GenerationQueue'!AH$5:AH$467,'Grid GenerationQueue'!$AX$5:$AX$467,$B314,'Grid GenerationQueue'!$AY$5:$AY$467,$C314,'Grid GenerationQueue'!$BI$5:$BI$467,"&lt;4")</f>
        <v>0</v>
      </c>
      <c r="H314">
        <f>SUMIFS('Grid GenerationQueue'!AI$5:AI$467,'Grid GenerationQueue'!$AX$5:$AX$467,$B314,'Grid GenerationQueue'!$AY$5:$AY$467,$C314,'Grid GenerationQueue'!$BI$5:$BI$467,"&lt;4")</f>
        <v>0</v>
      </c>
      <c r="I314">
        <f>SUMIFS('Grid GenerationQueue'!AJ$5:AJ$467,'Grid GenerationQueue'!$AX$5:$AX$467,$B314,'Grid GenerationQueue'!$AY$5:$AY$467,$C314,'Grid GenerationQueue'!$BI$5:$BI$467,"&lt;4")</f>
        <v>0</v>
      </c>
      <c r="J314">
        <f>SUMIFS('Grid GenerationQueue'!AK$5:AK$467,'Grid GenerationQueue'!$AX$5:$AX$467,$B314,'Grid GenerationQueue'!$AY$5:$AY$467,$C314,'Grid GenerationQueue'!$BI$5:$BI$467,"&lt;4")</f>
        <v>0</v>
      </c>
      <c r="K314">
        <f>SUMIFS('Grid GenerationQueue'!AL$5:AL$467,'Grid GenerationQueue'!$AX$5:$AX$467,$B314,'Grid GenerationQueue'!$AY$5:$AY$467,$C314,'Grid GenerationQueue'!$BI$5:$BI$467,"&lt;4")</f>
        <v>0</v>
      </c>
      <c r="L314">
        <f>SUMIFS('Grid GenerationQueue'!AM$5:AM$467,'Grid GenerationQueue'!$AX$5:$AX$467,$B314,'Grid GenerationQueue'!$AY$5:$AY$467,$C314,'Grid GenerationQueue'!$BI$5:$BI$467,"&lt;4")</f>
        <v>0</v>
      </c>
      <c r="M314">
        <f>SUMIFS('Grid GenerationQueue'!AN$5:AN$467,'Grid GenerationQueue'!$AX$5:$AX$467,$B314,'Grid GenerationQueue'!$AY$5:$AY$467,$C314,'Grid GenerationQueue'!$BI$5:$BI$467,"&lt;4")</f>
        <v>0</v>
      </c>
      <c r="N314">
        <f>SUMIFS('Grid GenerationQueue'!AO$5:AO$467,'Grid GenerationQueue'!$AX$5:$AX$467,$B314,'Grid GenerationQueue'!$AY$5:$AY$467,$C314,'Grid GenerationQueue'!$BI$5:$BI$467,"&lt;4")</f>
        <v>0</v>
      </c>
      <c r="O314">
        <f>SUMIFS('Grid GenerationQueue'!AP$5:AP$467,'Grid GenerationQueue'!$AX$5:$AX$467,$B314,'Grid GenerationQueue'!$AY$5:$AY$467,$C314,'Grid GenerationQueue'!$BI$5:$BI$467,"&lt;4")</f>
        <v>0</v>
      </c>
      <c r="Q314">
        <f>SUMIFS('Grid GenerationQueue'!AE$5:AE$467,'Grid GenerationQueue'!$AX$5:$AX$467,$B314,'Grid GenerationQueue'!$AY$5:$AY$467,$C314,'Grid GenerationQueue'!$BH$5:$BH$467,"Executed")</f>
        <v>0</v>
      </c>
      <c r="R314">
        <f>SUMIFS('Grid GenerationQueue'!AF$5:AF$467,'Grid GenerationQueue'!$AX$5:$AX$467,$B314,'Grid GenerationQueue'!$AY$5:$AY$467,$C314,'Grid GenerationQueue'!$BH$5:$BH$467,"Executed")</f>
        <v>0</v>
      </c>
      <c r="S314">
        <f>SUMIFS('Grid GenerationQueue'!AG$5:AG$467,'Grid GenerationQueue'!$AX$5:$AX$467,$B314,'Grid GenerationQueue'!$AY$5:$AY$467,$C314,'Grid GenerationQueue'!$BH$5:$BH$467,"Executed")</f>
        <v>0</v>
      </c>
      <c r="T314">
        <f>SUMIFS('Grid GenerationQueue'!AH$5:AH$467,'Grid GenerationQueue'!$AX$5:$AX$467,$B314,'Grid GenerationQueue'!$AY$5:$AY$467,$C314,'Grid GenerationQueue'!$BH$5:$BH$467,"Executed")</f>
        <v>0</v>
      </c>
      <c r="U314">
        <f>SUMIFS('Grid GenerationQueue'!AI$5:AI$467,'Grid GenerationQueue'!$AX$5:$AX$467,$B314,'Grid GenerationQueue'!$AY$5:$AY$467,$C314,'Grid GenerationQueue'!$BH$5:$BH$467,"Executed")</f>
        <v>0</v>
      </c>
      <c r="V314">
        <f>SUMIFS('Grid GenerationQueue'!AJ$5:AJ$467,'Grid GenerationQueue'!$AX$5:$AX$467,$B314,'Grid GenerationQueue'!$AY$5:$AY$467,$C314,'Grid GenerationQueue'!$BH$5:$BH$467,"Executed")</f>
        <v>0</v>
      </c>
      <c r="W314">
        <f>SUMIFS('Grid GenerationQueue'!AK$5:AK$467,'Grid GenerationQueue'!$AX$5:$AX$467,$B314,'Grid GenerationQueue'!$AY$5:$AY$467,$C314,'Grid GenerationQueue'!$BH$5:$BH$467,"Executed")</f>
        <v>0</v>
      </c>
      <c r="X314">
        <f>SUMIFS('Grid GenerationQueue'!AL$5:AL$467,'Grid GenerationQueue'!$AX$5:$AX$467,$B314,'Grid GenerationQueue'!$AY$5:$AY$467,$C314,'Grid GenerationQueue'!$BH$5:$BH$467,"Executed")</f>
        <v>0</v>
      </c>
      <c r="Y314">
        <f>SUMIFS('Grid GenerationQueue'!AM$5:AM$467,'Grid GenerationQueue'!$AX$5:$AX$467,$B314,'Grid GenerationQueue'!$AY$5:$AY$467,$C314,'Grid GenerationQueue'!$BH$5:$BH$467,"Executed")</f>
        <v>0</v>
      </c>
      <c r="Z314">
        <f>SUMIFS('Grid GenerationQueue'!AN$5:AN$467,'Grid GenerationQueue'!$AX$5:$AX$467,$B314,'Grid GenerationQueue'!$AY$5:$AY$467,$C314,'Grid GenerationQueue'!$BH$5:$BH$467,"Executed")</f>
        <v>0</v>
      </c>
      <c r="AA314">
        <f>SUMIFS('Grid GenerationQueue'!AO$5:AO$467,'Grid GenerationQueue'!$AX$5:$AX$467,$B314,'Grid GenerationQueue'!$AY$5:$AY$467,$C314,'Grid GenerationQueue'!$BH$5:$BH$467,"Executed")</f>
        <v>0</v>
      </c>
      <c r="AB314">
        <f>SUMIFS('Grid GenerationQueue'!AP$5:AP$467,'Grid GenerationQueue'!$AX$5:$AX$467,$B314,'Grid GenerationQueue'!$AY$5:$AY$467,$C314,'Grid GenerationQueue'!$BH$5:$BH$467,"Executed")</f>
        <v>0</v>
      </c>
      <c r="AD314">
        <f>SUMIFS('Grid GenerationQueue'!AE$5:AE$467,'Grid GenerationQueue'!$AX$5:$AX$467,$B314,'Grid GenerationQueue'!$AY$5:$AY$467,$C314,'Grid GenerationQueue'!$BF$5:$BF$467,"&lt;&gt;"&amp;"")</f>
        <v>0</v>
      </c>
      <c r="AE314">
        <f>SUMIFS('Grid GenerationQueue'!AF$5:AF$467,'Grid GenerationQueue'!$AX$5:$AX$467,$B314,'Grid GenerationQueue'!$AY$5:$AY$467,$C314,'Grid GenerationQueue'!$BF$5:$BF$467,"&lt;&gt;"&amp;"")</f>
        <v>0</v>
      </c>
      <c r="AF314">
        <f>SUMIFS('Grid GenerationQueue'!AG$5:AG$467,'Grid GenerationQueue'!$AX$5:$AX$467,$B314,'Grid GenerationQueue'!$AY$5:$AY$467,$C314,'Grid GenerationQueue'!$BF$5:$BF$467,"&lt;&gt;"&amp;"")</f>
        <v>0</v>
      </c>
      <c r="AG314">
        <f>SUMIFS('Grid GenerationQueue'!AH$5:AH$467,'Grid GenerationQueue'!$AX$5:$AX$467,$B314,'Grid GenerationQueue'!$AY$5:$AY$467,$C314,'Grid GenerationQueue'!$BF$5:$BF$467,"&lt;&gt;"&amp;"")</f>
        <v>0</v>
      </c>
      <c r="AH314">
        <f>SUMIFS('Grid GenerationQueue'!AI$5:AI$467,'Grid GenerationQueue'!$AX$5:$AX$467,$B314,'Grid GenerationQueue'!$AY$5:$AY$467,$C314,'Grid GenerationQueue'!$BF$5:$BF$467,"&lt;&gt;"&amp;"")</f>
        <v>0</v>
      </c>
      <c r="AI314">
        <f>SUMIFS('Grid GenerationQueue'!AJ$5:AJ$467,'Grid GenerationQueue'!$AX$5:$AX$467,$B314,'Grid GenerationQueue'!$AY$5:$AY$467,$C314,'Grid GenerationQueue'!$BF$5:$BF$467,"&lt;&gt;"&amp;"")</f>
        <v>0</v>
      </c>
      <c r="AJ314">
        <f>SUMIFS('Grid GenerationQueue'!AK$5:AK$467,'Grid GenerationQueue'!$AX$5:$AX$467,$B314,'Grid GenerationQueue'!$AY$5:$AY$467,$C314,'Grid GenerationQueue'!$BF$5:$BF$467,"&lt;&gt;"&amp;"")</f>
        <v>0</v>
      </c>
      <c r="AK314">
        <f>SUMIFS('Grid GenerationQueue'!AL$5:AL$467,'Grid GenerationQueue'!$AX$5:$AX$467,$B314,'Grid GenerationQueue'!$AY$5:$AY$467,$C314,'Grid GenerationQueue'!$BF$5:$BF$467,"&lt;&gt;"&amp;"")</f>
        <v>0</v>
      </c>
      <c r="AL314">
        <f>SUMIFS('Grid GenerationQueue'!AM$5:AM$467,'Grid GenerationQueue'!$AX$5:$AX$467,$B314,'Grid GenerationQueue'!$AY$5:$AY$467,$C314,'Grid GenerationQueue'!$BF$5:$BF$467,"&lt;&gt;"&amp;"")</f>
        <v>0</v>
      </c>
      <c r="AM314">
        <f>SUMIFS('Grid GenerationQueue'!AN$5:AN$467,'Grid GenerationQueue'!$AX$5:$AX$467,$B314,'Grid GenerationQueue'!$AY$5:$AY$467,$C314,'Grid GenerationQueue'!$BF$5:$BF$467,"&lt;&gt;"&amp;"")</f>
        <v>0</v>
      </c>
      <c r="AN314">
        <f>SUMIFS('Grid GenerationQueue'!AO$5:AO$467,'Grid GenerationQueue'!$AX$5:$AX$467,$B314,'Grid GenerationQueue'!$AY$5:$AY$467,$C314,'Grid GenerationQueue'!$BF$5:$BF$467,"&lt;&gt;"&amp;"")</f>
        <v>0</v>
      </c>
      <c r="AO314">
        <f>SUMIFS('Grid GenerationQueue'!AP$5:AP$467,'Grid GenerationQueue'!$AX$5:$AX$467,$B314,'Grid GenerationQueue'!$AY$5:$AY$467,$C314,'Grid GenerationQueue'!$BF$5:$BF$467,"&lt;&gt;"&amp;"")</f>
        <v>0</v>
      </c>
      <c r="AQ314">
        <f>SUMIFS('Grid GenerationQueue'!AE$5:AE$467,'Grid GenerationQueue'!$AX$5:$AX$467,$B314,'Grid GenerationQueue'!$AY$5:$AY$467,$C314)</f>
        <v>163.268</v>
      </c>
      <c r="AR314">
        <f>SUMIFS('Grid GenerationQueue'!AF$5:AF$467,'Grid GenerationQueue'!$AX$5:$AX$467,$B314,'Grid GenerationQueue'!$AY$5:$AY$467,$C314)</f>
        <v>0</v>
      </c>
      <c r="AS314">
        <f>SUMIFS('Grid GenerationQueue'!AG$5:AG$467,'Grid GenerationQueue'!$AX$5:$AX$467,$B314,'Grid GenerationQueue'!$AY$5:$AY$467,$C314)</f>
        <v>0</v>
      </c>
      <c r="AT314">
        <f>SUMIFS('Grid GenerationQueue'!AH$5:AH$467,'Grid GenerationQueue'!$AX$5:$AX$467,$B314,'Grid GenerationQueue'!$AY$5:$AY$467,$C314)</f>
        <v>0</v>
      </c>
      <c r="AU314">
        <f>SUMIFS('Grid GenerationQueue'!AI$5:AI$467,'Grid GenerationQueue'!$AX$5:$AX$467,$B314,'Grid GenerationQueue'!$AY$5:$AY$467,$C314)</f>
        <v>163.268</v>
      </c>
      <c r="AV314">
        <f>SUMIFS('Grid GenerationQueue'!AJ$5:AJ$467,'Grid GenerationQueue'!$AX$5:$AX$467,$B314,'Grid GenerationQueue'!$AY$5:$AY$467,$C314)</f>
        <v>0</v>
      </c>
      <c r="AW314">
        <f>SUMIFS('Grid GenerationQueue'!AK$5:AK$467,'Grid GenerationQueue'!$AX$5:$AX$467,$B314,'Grid GenerationQueue'!$AY$5:$AY$467,$C314)</f>
        <v>0</v>
      </c>
      <c r="AX314">
        <f>SUMIFS('Grid GenerationQueue'!AL$5:AL$467,'Grid GenerationQueue'!$AX$5:$AX$467,$B314,'Grid GenerationQueue'!$AY$5:$AY$467,$C314)</f>
        <v>0</v>
      </c>
      <c r="AY314">
        <f>SUMIFS('Grid GenerationQueue'!AM$5:AM$467,'Grid GenerationQueue'!$AX$5:$AX$467,$B314,'Grid GenerationQueue'!$AY$5:$AY$467,$C314)</f>
        <v>0</v>
      </c>
      <c r="AZ314">
        <f>SUMIFS('Grid GenerationQueue'!AN$5:AN$467,'Grid GenerationQueue'!$AX$5:$AX$467,$B314,'Grid GenerationQueue'!$AY$5:$AY$467,$C314)</f>
        <v>0</v>
      </c>
      <c r="BA314">
        <f>SUMIFS('Grid GenerationQueue'!AO$5:AO$467,'Grid GenerationQueue'!$AX$5:$AX$467,$B314,'Grid GenerationQueue'!$AY$5:$AY$467,$C314)</f>
        <v>0</v>
      </c>
      <c r="BB314">
        <f>SUMIFS('Grid GenerationQueue'!AP$5:AP$467,'Grid GenerationQueue'!$AX$5:$AX$467,$B314,'Grid GenerationQueue'!$AY$5:$AY$467,$C314)</f>
        <v>0</v>
      </c>
      <c r="BD314">
        <f>SUMIFS('Grid GenerationQueue'!AE$5:AE$467,'Grid GenerationQueue'!$AX$5:$AX$467,$B314,'Grid GenerationQueue'!$AY$5:$AY$467,$C314,'Grid GenerationQueue'!$BH$5:$BH$467,"Executed",'Grid GenerationQueue'!$BB$5:$BB$467,"&lt;"&amp;$BE$3)</f>
        <v>0</v>
      </c>
      <c r="BE314">
        <f>SUMIFS('Grid GenerationQueue'!AF$5:AF$467,'Grid GenerationQueue'!$AX$5:$AX$467,$B314,'Grid GenerationQueue'!$AY$5:$AY$467,$C314,'Grid GenerationQueue'!$BH$5:$BH$467,"Executed",'Grid GenerationQueue'!$BB$5:$BB$467,"&lt;"&amp;$BE$3)</f>
        <v>0</v>
      </c>
      <c r="BF314">
        <f>SUMIFS('Grid GenerationQueue'!AG$5:AG$467,'Grid GenerationQueue'!$AX$5:$AX$467,$B314,'Grid GenerationQueue'!$AY$5:$AY$467,$C314,'Grid GenerationQueue'!$BH$5:$BH$467,"Executed",'Grid GenerationQueue'!$BB$5:$BB$467,"&lt;"&amp;$BE$3)</f>
        <v>0</v>
      </c>
      <c r="BG314">
        <f>SUMIFS('Grid GenerationQueue'!AH$5:AH$467,'Grid GenerationQueue'!$AX$5:$AX$467,$B314,'Grid GenerationQueue'!$AY$5:$AY$467,$C314,'Grid GenerationQueue'!$BH$5:$BH$467,"Executed",'Grid GenerationQueue'!$BB$5:$BB$467,"&lt;"&amp;$BE$3)</f>
        <v>0</v>
      </c>
      <c r="BH314">
        <f>SUMIFS('Grid GenerationQueue'!AI$5:AI$467,'Grid GenerationQueue'!$AX$5:$AX$467,$B314,'Grid GenerationQueue'!$AY$5:$AY$467,$C314,'Grid GenerationQueue'!$BH$5:$BH$467,"Executed",'Grid GenerationQueue'!$BB$5:$BB$467,"&lt;"&amp;$BE$3)</f>
        <v>0</v>
      </c>
      <c r="BI314">
        <f>SUMIFS('Grid GenerationQueue'!AJ$5:AJ$467,'Grid GenerationQueue'!$AX$5:$AX$467,$B314,'Grid GenerationQueue'!$AY$5:$AY$467,$C314,'Grid GenerationQueue'!$BH$5:$BH$467,"Executed",'Grid GenerationQueue'!$BB$5:$BB$467,"&lt;"&amp;$BE$3)</f>
        <v>0</v>
      </c>
      <c r="BJ314">
        <f>SUMIFS('Grid GenerationQueue'!AK$5:AK$467,'Grid GenerationQueue'!$AX$5:$AX$467,$B314,'Grid GenerationQueue'!$AY$5:$AY$467,$C314,'Grid GenerationQueue'!$BH$5:$BH$467,"Executed",'Grid GenerationQueue'!$BB$5:$BB$467,"&lt;"&amp;$BE$3)</f>
        <v>0</v>
      </c>
      <c r="BK314">
        <f>SUMIFS('Grid GenerationQueue'!AL$5:AL$467,'Grid GenerationQueue'!$AX$5:$AX$467,$B314,'Grid GenerationQueue'!$AY$5:$AY$467,$C314,'Grid GenerationQueue'!$BH$5:$BH$467,"Executed",'Grid GenerationQueue'!$BB$5:$BB$467,"&lt;"&amp;$BE$3)</f>
        <v>0</v>
      </c>
      <c r="BL314">
        <f>SUMIFS('Grid GenerationQueue'!AM$5:AM$467,'Grid GenerationQueue'!$AX$5:$AX$467,$B314,'Grid GenerationQueue'!$AY$5:$AY$467,$C314,'Grid GenerationQueue'!$BH$5:$BH$467,"Executed",'Grid GenerationQueue'!$BB$5:$BB$467,"&lt;"&amp;$BE$3)</f>
        <v>0</v>
      </c>
      <c r="BM314">
        <f>SUMIFS('Grid GenerationQueue'!AN$5:AN$467,'Grid GenerationQueue'!$AX$5:$AX$467,$B314,'Grid GenerationQueue'!$AY$5:$AY$467,$C314,'Grid GenerationQueue'!$BH$5:$BH$467,"Executed",'Grid GenerationQueue'!$BB$5:$BB$467,"&lt;"&amp;$BE$3)</f>
        <v>0</v>
      </c>
      <c r="BN314">
        <f>SUMIFS('Grid GenerationQueue'!AO$5:AO$467,'Grid GenerationQueue'!$AX$5:$AX$467,$B314,'Grid GenerationQueue'!$AY$5:$AY$467,$C314,'Grid GenerationQueue'!$BH$5:$BH$467,"Executed",'Grid GenerationQueue'!$BB$5:$BB$467,"&lt;"&amp;$BE$3)</f>
        <v>0</v>
      </c>
      <c r="BO314">
        <f>SUMIFS('Grid GenerationQueue'!AP$5:AP$467,'Grid GenerationQueue'!$AX$5:$AX$467,$B314,'Grid GenerationQueue'!$AY$5:$AY$467,$C314,'Grid GenerationQueue'!$BH$5:$BH$467,"Executed",'Grid GenerationQueue'!$BB$5:$BB$467,"&lt;"&amp;$BE$3)</f>
        <v>0</v>
      </c>
      <c r="BQ314">
        <f>SUMIFS('Grid GenerationQueue'!AE$5:AE$467,'Grid GenerationQueue'!$AX$5:$AX$467,$B314,'Grid GenerationQueue'!$AY$5:$AY$467,$C314,'Grid GenerationQueue'!$BF$5:$BF$467,"&lt;&gt;"&amp;"",'Grid GenerationQueue'!$BB$5:$BB$467,"&lt;"&amp;$BE$3)</f>
        <v>0</v>
      </c>
      <c r="BR314">
        <f>SUMIFS('Grid GenerationQueue'!AF$5:AF$467,'Grid GenerationQueue'!$AX$5:$AX$467,$B314,'Grid GenerationQueue'!$AY$5:$AY$467,$C314,'Grid GenerationQueue'!$BF$5:$BF$467,"&lt;&gt;"&amp;"",'Grid GenerationQueue'!$BB$5:$BB$467,"&lt;"&amp;$BE$3)</f>
        <v>0</v>
      </c>
      <c r="BS314">
        <f>SUMIFS('Grid GenerationQueue'!AG$5:AG$467,'Grid GenerationQueue'!$AX$5:$AX$467,$B314,'Grid GenerationQueue'!$AY$5:$AY$467,$C314,'Grid GenerationQueue'!$BF$5:$BF$467,"&lt;&gt;"&amp;"",'Grid GenerationQueue'!$BB$5:$BB$467,"&lt;"&amp;$BE$3)</f>
        <v>0</v>
      </c>
      <c r="BT314">
        <f>SUMIFS('Grid GenerationQueue'!AH$5:AH$467,'Grid GenerationQueue'!$AX$5:$AX$467,$B314,'Grid GenerationQueue'!$AY$5:$AY$467,$C314,'Grid GenerationQueue'!$BF$5:$BF$467,"&lt;&gt;"&amp;"",'Grid GenerationQueue'!$BB$5:$BB$467,"&lt;"&amp;$BE$3)</f>
        <v>0</v>
      </c>
      <c r="BU314">
        <f>SUMIFS('Grid GenerationQueue'!AI$5:AI$467,'Grid GenerationQueue'!$AX$5:$AX$467,$B314,'Grid GenerationQueue'!$AY$5:$AY$467,$C314,'Grid GenerationQueue'!$BF$5:$BF$467,"&lt;&gt;"&amp;"",'Grid GenerationQueue'!$BB$5:$BB$467,"&lt;"&amp;$BE$3)</f>
        <v>0</v>
      </c>
      <c r="BV314">
        <f>SUMIFS('Grid GenerationQueue'!AJ$5:AJ$467,'Grid GenerationQueue'!$AX$5:$AX$467,$B314,'Grid GenerationQueue'!$AY$5:$AY$467,$C314,'Grid GenerationQueue'!$BF$5:$BF$467,"&lt;&gt;"&amp;"",'Grid GenerationQueue'!$BB$5:$BB$467,"&lt;"&amp;$BE$3)</f>
        <v>0</v>
      </c>
      <c r="BW314">
        <f>SUMIFS('Grid GenerationQueue'!AK$5:AK$467,'Grid GenerationQueue'!$AX$5:$AX$467,$B314,'Grid GenerationQueue'!$AY$5:$AY$467,$C314,'Grid GenerationQueue'!$BF$5:$BF$467,"&lt;&gt;"&amp;"",'Grid GenerationQueue'!$BB$5:$BB$467,"&lt;"&amp;$BE$3)</f>
        <v>0</v>
      </c>
      <c r="BX314">
        <f>SUMIFS('Grid GenerationQueue'!AL$5:AL$467,'Grid GenerationQueue'!$AX$5:$AX$467,$B314,'Grid GenerationQueue'!$AY$5:$AY$467,$C314,'Grid GenerationQueue'!$BF$5:$BF$467,"&lt;&gt;"&amp;"",'Grid GenerationQueue'!$BB$5:$BB$467,"&lt;"&amp;$BE$3)</f>
        <v>0</v>
      </c>
      <c r="BY314">
        <f>SUMIFS('Grid GenerationQueue'!AM$5:AM$467,'Grid GenerationQueue'!$AX$5:$AX$467,$B314,'Grid GenerationQueue'!$AY$5:$AY$467,$C314,'Grid GenerationQueue'!$BF$5:$BF$467,"&lt;&gt;"&amp;"",'Grid GenerationQueue'!$BB$5:$BB$467,"&lt;"&amp;$BE$3)</f>
        <v>0</v>
      </c>
      <c r="BZ314">
        <f>SUMIFS('Grid GenerationQueue'!AN$5:AN$467,'Grid GenerationQueue'!$AX$5:$AX$467,$B314,'Grid GenerationQueue'!$AY$5:$AY$467,$C314,'Grid GenerationQueue'!$BF$5:$BF$467,"&lt;&gt;"&amp;"",'Grid GenerationQueue'!$BB$5:$BB$467,"&lt;"&amp;$BE$3)</f>
        <v>0</v>
      </c>
      <c r="CA314">
        <f>SUMIFS('Grid GenerationQueue'!AO$5:AO$467,'Grid GenerationQueue'!$AX$5:$AX$467,$B314,'Grid GenerationQueue'!$AY$5:$AY$467,$C314,'Grid GenerationQueue'!$BF$5:$BF$467,"&lt;&gt;"&amp;"",'Grid GenerationQueue'!$BB$5:$BB$467,"&lt;"&amp;$BE$3)</f>
        <v>0</v>
      </c>
      <c r="CB314">
        <f>SUMIFS('Grid GenerationQueue'!AP$5:AP$467,'Grid GenerationQueue'!$AX$5:$AX$467,$B314,'Grid GenerationQueue'!$AY$5:$AY$467,$C314,'Grid GenerationQueue'!$BF$5:$BF$467,"&lt;&gt;"&amp;"",'Grid GenerationQueue'!$BB$5:$BB$467,"&lt;"&amp;$BE$3)</f>
        <v>0</v>
      </c>
      <c r="CD314">
        <f>SUMIFS('Grid GenerationQueue'!AE$5:AE$467,'Grid GenerationQueue'!$AX$5:$AX$467,$B314,'Grid GenerationQueue'!$AY$5:$AY$467,$C314,'Grid GenerationQueue'!$BB$5:$BB$467,"&lt;"&amp;$BE$3)</f>
        <v>163.268</v>
      </c>
      <c r="CE314">
        <f>SUMIFS('Grid GenerationQueue'!AF$5:AF$467,'Grid GenerationQueue'!$AX$5:$AX$467,$B314,'Grid GenerationQueue'!$AY$5:$AY$467,$C314,'Grid GenerationQueue'!$BB$5:$BB$467,"&lt;"&amp;$BE$3)</f>
        <v>0</v>
      </c>
      <c r="CF314">
        <f>SUMIFS('Grid GenerationQueue'!AG$5:AG$467,'Grid GenerationQueue'!$AX$5:$AX$467,$B314,'Grid GenerationQueue'!$AY$5:$AY$467,$C314,'Grid GenerationQueue'!$BB$5:$BB$467,"&lt;"&amp;$BE$3)</f>
        <v>0</v>
      </c>
      <c r="CG314">
        <f>SUMIFS('Grid GenerationQueue'!AH$5:AH$467,'Grid GenerationQueue'!$AX$5:$AX$467,$B314,'Grid GenerationQueue'!$AY$5:$AY$467,$C314,'Grid GenerationQueue'!$BB$5:$BB$467,"&lt;"&amp;$BE$3)</f>
        <v>0</v>
      </c>
      <c r="CH314">
        <f>SUMIFS('Grid GenerationQueue'!AI$5:AI$467,'Grid GenerationQueue'!$AX$5:$AX$467,$B314,'Grid GenerationQueue'!$AY$5:$AY$467,$C314,'Grid GenerationQueue'!$BB$5:$BB$467,"&lt;"&amp;$BE$3)</f>
        <v>163.268</v>
      </c>
      <c r="CI314">
        <f>SUMIFS('Grid GenerationQueue'!AJ$5:AJ$467,'Grid GenerationQueue'!$AX$5:$AX$467,$B314,'Grid GenerationQueue'!$AY$5:$AY$467,$C314,'Grid GenerationQueue'!$BB$5:$BB$467,"&lt;"&amp;$BE$3)</f>
        <v>0</v>
      </c>
      <c r="CJ314">
        <f>SUMIFS('Grid GenerationQueue'!AK$5:AK$467,'Grid GenerationQueue'!$AX$5:$AX$467,$B314,'Grid GenerationQueue'!$AY$5:$AY$467,$C314,'Grid GenerationQueue'!$BB$5:$BB$467,"&lt;"&amp;$BE$3)</f>
        <v>0</v>
      </c>
      <c r="CK314">
        <f>SUMIFS('Grid GenerationQueue'!AL$5:AL$467,'Grid GenerationQueue'!$AX$5:$AX$467,$B314,'Grid GenerationQueue'!$AY$5:$AY$467,$C314,'Grid GenerationQueue'!$BB$5:$BB$467,"&lt;"&amp;$BE$3)</f>
        <v>0</v>
      </c>
      <c r="CL314">
        <f>SUMIFS('Grid GenerationQueue'!AM$5:AM$467,'Grid GenerationQueue'!$AX$5:$AX$467,$B314,'Grid GenerationQueue'!$AY$5:$AY$467,$C314,'Grid GenerationQueue'!$BB$5:$BB$467,"&lt;"&amp;$BE$3)</f>
        <v>0</v>
      </c>
      <c r="CM314">
        <f>SUMIFS('Grid GenerationQueue'!AN$5:AN$467,'Grid GenerationQueue'!$AX$5:$AX$467,$B314,'Grid GenerationQueue'!$AY$5:$AY$467,$C314,'Grid GenerationQueue'!$BB$5:$BB$467,"&lt;"&amp;$BE$3)</f>
        <v>0</v>
      </c>
      <c r="CN314">
        <f>SUMIFS('Grid GenerationQueue'!AO$5:AO$467,'Grid GenerationQueue'!$AX$5:$AX$467,$B314,'Grid GenerationQueue'!$AY$5:$AY$467,$C314,'Grid GenerationQueue'!$BB$5:$BB$467,"&lt;"&amp;$BE$3)</f>
        <v>0</v>
      </c>
      <c r="CO314">
        <f>SUMIFS('Grid GenerationQueue'!AP$5:AP$467,'Grid GenerationQueue'!$AX$5:$AX$467,$B314,'Grid GenerationQueue'!$AY$5:$AY$467,$C314,'Grid GenerationQueue'!$BB$5:$BB$467,"&lt;"&amp;$BE$3)</f>
        <v>0</v>
      </c>
    </row>
    <row r="315" spans="1:93" x14ac:dyDescent="0.35">
      <c r="A315" t="s">
        <v>4653</v>
      </c>
      <c r="B315" t="s">
        <v>4777</v>
      </c>
      <c r="C315">
        <v>115</v>
      </c>
      <c r="D315">
        <f>SUMIFS('Grid GenerationQueue'!AE$5:AE$467,'Grid GenerationQueue'!$AX$5:$AX$467,$B315,'Grid GenerationQueue'!$AY$5:$AY$467,$C315,'Grid GenerationQueue'!$BI$5:$BI$467,"&lt;4")</f>
        <v>0</v>
      </c>
      <c r="E315">
        <f>SUMIFS('Grid GenerationQueue'!AF$5:AF$467,'Grid GenerationQueue'!$AX$5:$AX$467,$B315,'Grid GenerationQueue'!$AY$5:$AY$467,$C315,'Grid GenerationQueue'!$BI$5:$BI$467,"&lt;4")</f>
        <v>0</v>
      </c>
      <c r="F315">
        <f>SUMIFS('Grid GenerationQueue'!AG$5:AG$467,'Grid GenerationQueue'!$AX$5:$AX$467,$B315,'Grid GenerationQueue'!$AY$5:$AY$467,$C315,'Grid GenerationQueue'!$BI$5:$BI$467,"&lt;4")</f>
        <v>0</v>
      </c>
      <c r="G315">
        <f>SUMIFS('Grid GenerationQueue'!AH$5:AH$467,'Grid GenerationQueue'!$AX$5:$AX$467,$B315,'Grid GenerationQueue'!$AY$5:$AY$467,$C315,'Grid GenerationQueue'!$BI$5:$BI$467,"&lt;4")</f>
        <v>0</v>
      </c>
      <c r="H315">
        <f>SUMIFS('Grid GenerationQueue'!AI$5:AI$467,'Grid GenerationQueue'!$AX$5:$AX$467,$B315,'Grid GenerationQueue'!$AY$5:$AY$467,$C315,'Grid GenerationQueue'!$BI$5:$BI$467,"&lt;4")</f>
        <v>0</v>
      </c>
      <c r="I315">
        <f>SUMIFS('Grid GenerationQueue'!AJ$5:AJ$467,'Grid GenerationQueue'!$AX$5:$AX$467,$B315,'Grid GenerationQueue'!$AY$5:$AY$467,$C315,'Grid GenerationQueue'!$BI$5:$BI$467,"&lt;4")</f>
        <v>0</v>
      </c>
      <c r="J315">
        <f>SUMIFS('Grid GenerationQueue'!AK$5:AK$467,'Grid GenerationQueue'!$AX$5:$AX$467,$B315,'Grid GenerationQueue'!$AY$5:$AY$467,$C315,'Grid GenerationQueue'!$BI$5:$BI$467,"&lt;4")</f>
        <v>0</v>
      </c>
      <c r="K315">
        <f>SUMIFS('Grid GenerationQueue'!AL$5:AL$467,'Grid GenerationQueue'!$AX$5:$AX$467,$B315,'Grid GenerationQueue'!$AY$5:$AY$467,$C315,'Grid GenerationQueue'!$BI$5:$BI$467,"&lt;4")</f>
        <v>0</v>
      </c>
      <c r="L315">
        <f>SUMIFS('Grid GenerationQueue'!AM$5:AM$467,'Grid GenerationQueue'!$AX$5:$AX$467,$B315,'Grid GenerationQueue'!$AY$5:$AY$467,$C315,'Grid GenerationQueue'!$BI$5:$BI$467,"&lt;4")</f>
        <v>0</v>
      </c>
      <c r="M315">
        <f>SUMIFS('Grid GenerationQueue'!AN$5:AN$467,'Grid GenerationQueue'!$AX$5:$AX$467,$B315,'Grid GenerationQueue'!$AY$5:$AY$467,$C315,'Grid GenerationQueue'!$BI$5:$BI$467,"&lt;4")</f>
        <v>0</v>
      </c>
      <c r="N315">
        <f>SUMIFS('Grid GenerationQueue'!AO$5:AO$467,'Grid GenerationQueue'!$AX$5:$AX$467,$B315,'Grid GenerationQueue'!$AY$5:$AY$467,$C315,'Grid GenerationQueue'!$BI$5:$BI$467,"&lt;4")</f>
        <v>0</v>
      </c>
      <c r="O315">
        <f>SUMIFS('Grid GenerationQueue'!AP$5:AP$467,'Grid GenerationQueue'!$AX$5:$AX$467,$B315,'Grid GenerationQueue'!$AY$5:$AY$467,$C315,'Grid GenerationQueue'!$BI$5:$BI$467,"&lt;4")</f>
        <v>0</v>
      </c>
      <c r="Q315">
        <f>SUMIFS('Grid GenerationQueue'!AE$5:AE$467,'Grid GenerationQueue'!$AX$5:$AX$467,$B315,'Grid GenerationQueue'!$AY$5:$AY$467,$C315,'Grid GenerationQueue'!$BH$5:$BH$467,"Executed")</f>
        <v>0</v>
      </c>
      <c r="R315">
        <f>SUMIFS('Grid GenerationQueue'!AF$5:AF$467,'Grid GenerationQueue'!$AX$5:$AX$467,$B315,'Grid GenerationQueue'!$AY$5:$AY$467,$C315,'Grid GenerationQueue'!$BH$5:$BH$467,"Executed")</f>
        <v>0</v>
      </c>
      <c r="S315">
        <f>SUMIFS('Grid GenerationQueue'!AG$5:AG$467,'Grid GenerationQueue'!$AX$5:$AX$467,$B315,'Grid GenerationQueue'!$AY$5:$AY$467,$C315,'Grid GenerationQueue'!$BH$5:$BH$467,"Executed")</f>
        <v>0</v>
      </c>
      <c r="T315">
        <f>SUMIFS('Grid GenerationQueue'!AH$5:AH$467,'Grid GenerationQueue'!$AX$5:$AX$467,$B315,'Grid GenerationQueue'!$AY$5:$AY$467,$C315,'Grid GenerationQueue'!$BH$5:$BH$467,"Executed")</f>
        <v>0</v>
      </c>
      <c r="U315">
        <f>SUMIFS('Grid GenerationQueue'!AI$5:AI$467,'Grid GenerationQueue'!$AX$5:$AX$467,$B315,'Grid GenerationQueue'!$AY$5:$AY$467,$C315,'Grid GenerationQueue'!$BH$5:$BH$467,"Executed")</f>
        <v>0</v>
      </c>
      <c r="V315">
        <f>SUMIFS('Grid GenerationQueue'!AJ$5:AJ$467,'Grid GenerationQueue'!$AX$5:$AX$467,$B315,'Grid GenerationQueue'!$AY$5:$AY$467,$C315,'Grid GenerationQueue'!$BH$5:$BH$467,"Executed")</f>
        <v>0</v>
      </c>
      <c r="W315">
        <f>SUMIFS('Grid GenerationQueue'!AK$5:AK$467,'Grid GenerationQueue'!$AX$5:$AX$467,$B315,'Grid GenerationQueue'!$AY$5:$AY$467,$C315,'Grid GenerationQueue'!$BH$5:$BH$467,"Executed")</f>
        <v>0</v>
      </c>
      <c r="X315">
        <f>SUMIFS('Grid GenerationQueue'!AL$5:AL$467,'Grid GenerationQueue'!$AX$5:$AX$467,$B315,'Grid GenerationQueue'!$AY$5:$AY$467,$C315,'Grid GenerationQueue'!$BH$5:$BH$467,"Executed")</f>
        <v>0</v>
      </c>
      <c r="Y315">
        <f>SUMIFS('Grid GenerationQueue'!AM$5:AM$467,'Grid GenerationQueue'!$AX$5:$AX$467,$B315,'Grid GenerationQueue'!$AY$5:$AY$467,$C315,'Grid GenerationQueue'!$BH$5:$BH$467,"Executed")</f>
        <v>0</v>
      </c>
      <c r="Z315">
        <f>SUMIFS('Grid GenerationQueue'!AN$5:AN$467,'Grid GenerationQueue'!$AX$5:$AX$467,$B315,'Grid GenerationQueue'!$AY$5:$AY$467,$C315,'Grid GenerationQueue'!$BH$5:$BH$467,"Executed")</f>
        <v>0</v>
      </c>
      <c r="AA315">
        <f>SUMIFS('Grid GenerationQueue'!AO$5:AO$467,'Grid GenerationQueue'!$AX$5:$AX$467,$B315,'Grid GenerationQueue'!$AY$5:$AY$467,$C315,'Grid GenerationQueue'!$BH$5:$BH$467,"Executed")</f>
        <v>0</v>
      </c>
      <c r="AB315">
        <f>SUMIFS('Grid GenerationQueue'!AP$5:AP$467,'Grid GenerationQueue'!$AX$5:$AX$467,$B315,'Grid GenerationQueue'!$AY$5:$AY$467,$C315,'Grid GenerationQueue'!$BH$5:$BH$467,"Executed")</f>
        <v>0</v>
      </c>
      <c r="AD315">
        <f>SUMIFS('Grid GenerationQueue'!AE$5:AE$467,'Grid GenerationQueue'!$AX$5:$AX$467,$B315,'Grid GenerationQueue'!$AY$5:$AY$467,$C315,'Grid GenerationQueue'!$BF$5:$BF$467,"&lt;&gt;"&amp;"")</f>
        <v>0</v>
      </c>
      <c r="AE315">
        <f>SUMIFS('Grid GenerationQueue'!AF$5:AF$467,'Grid GenerationQueue'!$AX$5:$AX$467,$B315,'Grid GenerationQueue'!$AY$5:$AY$467,$C315,'Grid GenerationQueue'!$BF$5:$BF$467,"&lt;&gt;"&amp;"")</f>
        <v>0</v>
      </c>
      <c r="AF315">
        <f>SUMIFS('Grid GenerationQueue'!AG$5:AG$467,'Grid GenerationQueue'!$AX$5:$AX$467,$B315,'Grid GenerationQueue'!$AY$5:$AY$467,$C315,'Grid GenerationQueue'!$BF$5:$BF$467,"&lt;&gt;"&amp;"")</f>
        <v>0</v>
      </c>
      <c r="AG315">
        <f>SUMIFS('Grid GenerationQueue'!AH$5:AH$467,'Grid GenerationQueue'!$AX$5:$AX$467,$B315,'Grid GenerationQueue'!$AY$5:$AY$467,$C315,'Grid GenerationQueue'!$BF$5:$BF$467,"&lt;&gt;"&amp;"")</f>
        <v>0</v>
      </c>
      <c r="AH315">
        <f>SUMIFS('Grid GenerationQueue'!AI$5:AI$467,'Grid GenerationQueue'!$AX$5:$AX$467,$B315,'Grid GenerationQueue'!$AY$5:$AY$467,$C315,'Grid GenerationQueue'!$BF$5:$BF$467,"&lt;&gt;"&amp;"")</f>
        <v>0</v>
      </c>
      <c r="AI315">
        <f>SUMIFS('Grid GenerationQueue'!AJ$5:AJ$467,'Grid GenerationQueue'!$AX$5:$AX$467,$B315,'Grid GenerationQueue'!$AY$5:$AY$467,$C315,'Grid GenerationQueue'!$BF$5:$BF$467,"&lt;&gt;"&amp;"")</f>
        <v>0</v>
      </c>
      <c r="AJ315">
        <f>SUMIFS('Grid GenerationQueue'!AK$5:AK$467,'Grid GenerationQueue'!$AX$5:$AX$467,$B315,'Grid GenerationQueue'!$AY$5:$AY$467,$C315,'Grid GenerationQueue'!$BF$5:$BF$467,"&lt;&gt;"&amp;"")</f>
        <v>0</v>
      </c>
      <c r="AK315">
        <f>SUMIFS('Grid GenerationQueue'!AL$5:AL$467,'Grid GenerationQueue'!$AX$5:$AX$467,$B315,'Grid GenerationQueue'!$AY$5:$AY$467,$C315,'Grid GenerationQueue'!$BF$5:$BF$467,"&lt;&gt;"&amp;"")</f>
        <v>0</v>
      </c>
      <c r="AL315">
        <f>SUMIFS('Grid GenerationQueue'!AM$5:AM$467,'Grid GenerationQueue'!$AX$5:$AX$467,$B315,'Grid GenerationQueue'!$AY$5:$AY$467,$C315,'Grid GenerationQueue'!$BF$5:$BF$467,"&lt;&gt;"&amp;"")</f>
        <v>0</v>
      </c>
      <c r="AM315">
        <f>SUMIFS('Grid GenerationQueue'!AN$5:AN$467,'Grid GenerationQueue'!$AX$5:$AX$467,$B315,'Grid GenerationQueue'!$AY$5:$AY$467,$C315,'Grid GenerationQueue'!$BF$5:$BF$467,"&lt;&gt;"&amp;"")</f>
        <v>0</v>
      </c>
      <c r="AN315">
        <f>SUMIFS('Grid GenerationQueue'!AO$5:AO$467,'Grid GenerationQueue'!$AX$5:$AX$467,$B315,'Grid GenerationQueue'!$AY$5:$AY$467,$C315,'Grid GenerationQueue'!$BF$5:$BF$467,"&lt;&gt;"&amp;"")</f>
        <v>0</v>
      </c>
      <c r="AO315">
        <f>SUMIFS('Grid GenerationQueue'!AP$5:AP$467,'Grid GenerationQueue'!$AX$5:$AX$467,$B315,'Grid GenerationQueue'!$AY$5:$AY$467,$C315,'Grid GenerationQueue'!$BF$5:$BF$467,"&lt;&gt;"&amp;"")</f>
        <v>0</v>
      </c>
      <c r="AQ315">
        <f>SUMIFS('Grid GenerationQueue'!AE$5:AE$467,'Grid GenerationQueue'!$AX$5:$AX$467,$B315,'Grid GenerationQueue'!$AY$5:$AY$467,$C315)</f>
        <v>0</v>
      </c>
      <c r="AR315">
        <f>SUMIFS('Grid GenerationQueue'!AF$5:AF$467,'Grid GenerationQueue'!$AX$5:$AX$467,$B315,'Grid GenerationQueue'!$AY$5:$AY$467,$C315)</f>
        <v>0</v>
      </c>
      <c r="AS315">
        <f>SUMIFS('Grid GenerationQueue'!AG$5:AG$467,'Grid GenerationQueue'!$AX$5:$AX$467,$B315,'Grid GenerationQueue'!$AY$5:$AY$467,$C315)</f>
        <v>0</v>
      </c>
      <c r="AT315">
        <f>SUMIFS('Grid GenerationQueue'!AH$5:AH$467,'Grid GenerationQueue'!$AX$5:$AX$467,$B315,'Grid GenerationQueue'!$AY$5:$AY$467,$C315)</f>
        <v>0</v>
      </c>
      <c r="AU315">
        <f>SUMIFS('Grid GenerationQueue'!AI$5:AI$467,'Grid GenerationQueue'!$AX$5:$AX$467,$B315,'Grid GenerationQueue'!$AY$5:$AY$467,$C315)</f>
        <v>0</v>
      </c>
      <c r="AV315">
        <f>SUMIFS('Grid GenerationQueue'!AJ$5:AJ$467,'Grid GenerationQueue'!$AX$5:$AX$467,$B315,'Grid GenerationQueue'!$AY$5:$AY$467,$C315)</f>
        <v>0</v>
      </c>
      <c r="AW315">
        <f>SUMIFS('Grid GenerationQueue'!AK$5:AK$467,'Grid GenerationQueue'!$AX$5:$AX$467,$B315,'Grid GenerationQueue'!$AY$5:$AY$467,$C315)</f>
        <v>0</v>
      </c>
      <c r="AX315">
        <f>SUMIFS('Grid GenerationQueue'!AL$5:AL$467,'Grid GenerationQueue'!$AX$5:$AX$467,$B315,'Grid GenerationQueue'!$AY$5:$AY$467,$C315)</f>
        <v>0</v>
      </c>
      <c r="AY315">
        <f>SUMIFS('Grid GenerationQueue'!AM$5:AM$467,'Grid GenerationQueue'!$AX$5:$AX$467,$B315,'Grid GenerationQueue'!$AY$5:$AY$467,$C315)</f>
        <v>0</v>
      </c>
      <c r="AZ315">
        <f>SUMIFS('Grid GenerationQueue'!AN$5:AN$467,'Grid GenerationQueue'!$AX$5:$AX$467,$B315,'Grid GenerationQueue'!$AY$5:$AY$467,$C315)</f>
        <v>0</v>
      </c>
      <c r="BA315">
        <f>SUMIFS('Grid GenerationQueue'!AO$5:AO$467,'Grid GenerationQueue'!$AX$5:$AX$467,$B315,'Grid GenerationQueue'!$AY$5:$AY$467,$C315)</f>
        <v>0</v>
      </c>
      <c r="BB315">
        <f>SUMIFS('Grid GenerationQueue'!AP$5:AP$467,'Grid GenerationQueue'!$AX$5:$AX$467,$B315,'Grid GenerationQueue'!$AY$5:$AY$467,$C315)</f>
        <v>0</v>
      </c>
      <c r="BD315">
        <f>SUMIFS('Grid GenerationQueue'!AE$5:AE$467,'Grid GenerationQueue'!$AX$5:$AX$467,$B315,'Grid GenerationQueue'!$AY$5:$AY$467,$C315,'Grid GenerationQueue'!$BH$5:$BH$467,"Executed",'Grid GenerationQueue'!$BB$5:$BB$467,"&lt;"&amp;$BE$3)</f>
        <v>0</v>
      </c>
      <c r="BE315">
        <f>SUMIFS('Grid GenerationQueue'!AF$5:AF$467,'Grid GenerationQueue'!$AX$5:$AX$467,$B315,'Grid GenerationQueue'!$AY$5:$AY$467,$C315,'Grid GenerationQueue'!$BH$5:$BH$467,"Executed",'Grid GenerationQueue'!$BB$5:$BB$467,"&lt;"&amp;$BE$3)</f>
        <v>0</v>
      </c>
      <c r="BF315">
        <f>SUMIFS('Grid GenerationQueue'!AG$5:AG$467,'Grid GenerationQueue'!$AX$5:$AX$467,$B315,'Grid GenerationQueue'!$AY$5:$AY$467,$C315,'Grid GenerationQueue'!$BH$5:$BH$467,"Executed",'Grid GenerationQueue'!$BB$5:$BB$467,"&lt;"&amp;$BE$3)</f>
        <v>0</v>
      </c>
      <c r="BG315">
        <f>SUMIFS('Grid GenerationQueue'!AH$5:AH$467,'Grid GenerationQueue'!$AX$5:$AX$467,$B315,'Grid GenerationQueue'!$AY$5:$AY$467,$C315,'Grid GenerationQueue'!$BH$5:$BH$467,"Executed",'Grid GenerationQueue'!$BB$5:$BB$467,"&lt;"&amp;$BE$3)</f>
        <v>0</v>
      </c>
      <c r="BH315">
        <f>SUMIFS('Grid GenerationQueue'!AI$5:AI$467,'Grid GenerationQueue'!$AX$5:$AX$467,$B315,'Grid GenerationQueue'!$AY$5:$AY$467,$C315,'Grid GenerationQueue'!$BH$5:$BH$467,"Executed",'Grid GenerationQueue'!$BB$5:$BB$467,"&lt;"&amp;$BE$3)</f>
        <v>0</v>
      </c>
      <c r="BI315">
        <f>SUMIFS('Grid GenerationQueue'!AJ$5:AJ$467,'Grid GenerationQueue'!$AX$5:$AX$467,$B315,'Grid GenerationQueue'!$AY$5:$AY$467,$C315,'Grid GenerationQueue'!$BH$5:$BH$467,"Executed",'Grid GenerationQueue'!$BB$5:$BB$467,"&lt;"&amp;$BE$3)</f>
        <v>0</v>
      </c>
      <c r="BJ315">
        <f>SUMIFS('Grid GenerationQueue'!AK$5:AK$467,'Grid GenerationQueue'!$AX$5:$AX$467,$B315,'Grid GenerationQueue'!$AY$5:$AY$467,$C315,'Grid GenerationQueue'!$BH$5:$BH$467,"Executed",'Grid GenerationQueue'!$BB$5:$BB$467,"&lt;"&amp;$BE$3)</f>
        <v>0</v>
      </c>
      <c r="BK315">
        <f>SUMIFS('Grid GenerationQueue'!AL$5:AL$467,'Grid GenerationQueue'!$AX$5:$AX$467,$B315,'Grid GenerationQueue'!$AY$5:$AY$467,$C315,'Grid GenerationQueue'!$BH$5:$BH$467,"Executed",'Grid GenerationQueue'!$BB$5:$BB$467,"&lt;"&amp;$BE$3)</f>
        <v>0</v>
      </c>
      <c r="BL315">
        <f>SUMIFS('Grid GenerationQueue'!AM$5:AM$467,'Grid GenerationQueue'!$AX$5:$AX$467,$B315,'Grid GenerationQueue'!$AY$5:$AY$467,$C315,'Grid GenerationQueue'!$BH$5:$BH$467,"Executed",'Grid GenerationQueue'!$BB$5:$BB$467,"&lt;"&amp;$BE$3)</f>
        <v>0</v>
      </c>
      <c r="BM315">
        <f>SUMIFS('Grid GenerationQueue'!AN$5:AN$467,'Grid GenerationQueue'!$AX$5:$AX$467,$B315,'Grid GenerationQueue'!$AY$5:$AY$467,$C315,'Grid GenerationQueue'!$BH$5:$BH$467,"Executed",'Grid GenerationQueue'!$BB$5:$BB$467,"&lt;"&amp;$BE$3)</f>
        <v>0</v>
      </c>
      <c r="BN315">
        <f>SUMIFS('Grid GenerationQueue'!AO$5:AO$467,'Grid GenerationQueue'!$AX$5:$AX$467,$B315,'Grid GenerationQueue'!$AY$5:$AY$467,$C315,'Grid GenerationQueue'!$BH$5:$BH$467,"Executed",'Grid GenerationQueue'!$BB$5:$BB$467,"&lt;"&amp;$BE$3)</f>
        <v>0</v>
      </c>
      <c r="BO315">
        <f>SUMIFS('Grid GenerationQueue'!AP$5:AP$467,'Grid GenerationQueue'!$AX$5:$AX$467,$B315,'Grid GenerationQueue'!$AY$5:$AY$467,$C315,'Grid GenerationQueue'!$BH$5:$BH$467,"Executed",'Grid GenerationQueue'!$BB$5:$BB$467,"&lt;"&amp;$BE$3)</f>
        <v>0</v>
      </c>
      <c r="BQ315">
        <f>SUMIFS('Grid GenerationQueue'!AE$5:AE$467,'Grid GenerationQueue'!$AX$5:$AX$467,$B315,'Grid GenerationQueue'!$AY$5:$AY$467,$C315,'Grid GenerationQueue'!$BF$5:$BF$467,"&lt;&gt;"&amp;"",'Grid GenerationQueue'!$BB$5:$BB$467,"&lt;"&amp;$BE$3)</f>
        <v>0</v>
      </c>
      <c r="BR315">
        <f>SUMIFS('Grid GenerationQueue'!AF$5:AF$467,'Grid GenerationQueue'!$AX$5:$AX$467,$B315,'Grid GenerationQueue'!$AY$5:$AY$467,$C315,'Grid GenerationQueue'!$BF$5:$BF$467,"&lt;&gt;"&amp;"",'Grid GenerationQueue'!$BB$5:$BB$467,"&lt;"&amp;$BE$3)</f>
        <v>0</v>
      </c>
      <c r="BS315">
        <f>SUMIFS('Grid GenerationQueue'!AG$5:AG$467,'Grid GenerationQueue'!$AX$5:$AX$467,$B315,'Grid GenerationQueue'!$AY$5:$AY$467,$C315,'Grid GenerationQueue'!$BF$5:$BF$467,"&lt;&gt;"&amp;"",'Grid GenerationQueue'!$BB$5:$BB$467,"&lt;"&amp;$BE$3)</f>
        <v>0</v>
      </c>
      <c r="BT315">
        <f>SUMIFS('Grid GenerationQueue'!AH$5:AH$467,'Grid GenerationQueue'!$AX$5:$AX$467,$B315,'Grid GenerationQueue'!$AY$5:$AY$467,$C315,'Grid GenerationQueue'!$BF$5:$BF$467,"&lt;&gt;"&amp;"",'Grid GenerationQueue'!$BB$5:$BB$467,"&lt;"&amp;$BE$3)</f>
        <v>0</v>
      </c>
      <c r="BU315">
        <f>SUMIFS('Grid GenerationQueue'!AI$5:AI$467,'Grid GenerationQueue'!$AX$5:$AX$467,$B315,'Grid GenerationQueue'!$AY$5:$AY$467,$C315,'Grid GenerationQueue'!$BF$5:$BF$467,"&lt;&gt;"&amp;"",'Grid GenerationQueue'!$BB$5:$BB$467,"&lt;"&amp;$BE$3)</f>
        <v>0</v>
      </c>
      <c r="BV315">
        <f>SUMIFS('Grid GenerationQueue'!AJ$5:AJ$467,'Grid GenerationQueue'!$AX$5:$AX$467,$B315,'Grid GenerationQueue'!$AY$5:$AY$467,$C315,'Grid GenerationQueue'!$BF$5:$BF$467,"&lt;&gt;"&amp;"",'Grid GenerationQueue'!$BB$5:$BB$467,"&lt;"&amp;$BE$3)</f>
        <v>0</v>
      </c>
      <c r="BW315">
        <f>SUMIFS('Grid GenerationQueue'!AK$5:AK$467,'Grid GenerationQueue'!$AX$5:$AX$467,$B315,'Grid GenerationQueue'!$AY$5:$AY$467,$C315,'Grid GenerationQueue'!$BF$5:$BF$467,"&lt;&gt;"&amp;"",'Grid GenerationQueue'!$BB$5:$BB$467,"&lt;"&amp;$BE$3)</f>
        <v>0</v>
      </c>
      <c r="BX315">
        <f>SUMIFS('Grid GenerationQueue'!AL$5:AL$467,'Grid GenerationQueue'!$AX$5:$AX$467,$B315,'Grid GenerationQueue'!$AY$5:$AY$467,$C315,'Grid GenerationQueue'!$BF$5:$BF$467,"&lt;&gt;"&amp;"",'Grid GenerationQueue'!$BB$5:$BB$467,"&lt;"&amp;$BE$3)</f>
        <v>0</v>
      </c>
      <c r="BY315">
        <f>SUMIFS('Grid GenerationQueue'!AM$5:AM$467,'Grid GenerationQueue'!$AX$5:$AX$467,$B315,'Grid GenerationQueue'!$AY$5:$AY$467,$C315,'Grid GenerationQueue'!$BF$5:$BF$467,"&lt;&gt;"&amp;"",'Grid GenerationQueue'!$BB$5:$BB$467,"&lt;"&amp;$BE$3)</f>
        <v>0</v>
      </c>
      <c r="BZ315">
        <f>SUMIFS('Grid GenerationQueue'!AN$5:AN$467,'Grid GenerationQueue'!$AX$5:$AX$467,$B315,'Grid GenerationQueue'!$AY$5:$AY$467,$C315,'Grid GenerationQueue'!$BF$5:$BF$467,"&lt;&gt;"&amp;"",'Grid GenerationQueue'!$BB$5:$BB$467,"&lt;"&amp;$BE$3)</f>
        <v>0</v>
      </c>
      <c r="CA315">
        <f>SUMIFS('Grid GenerationQueue'!AO$5:AO$467,'Grid GenerationQueue'!$AX$5:$AX$467,$B315,'Grid GenerationQueue'!$AY$5:$AY$467,$C315,'Grid GenerationQueue'!$BF$5:$BF$467,"&lt;&gt;"&amp;"",'Grid GenerationQueue'!$BB$5:$BB$467,"&lt;"&amp;$BE$3)</f>
        <v>0</v>
      </c>
      <c r="CB315">
        <f>SUMIFS('Grid GenerationQueue'!AP$5:AP$467,'Grid GenerationQueue'!$AX$5:$AX$467,$B315,'Grid GenerationQueue'!$AY$5:$AY$467,$C315,'Grid GenerationQueue'!$BF$5:$BF$467,"&lt;&gt;"&amp;"",'Grid GenerationQueue'!$BB$5:$BB$467,"&lt;"&amp;$BE$3)</f>
        <v>0</v>
      </c>
      <c r="CD315">
        <f>SUMIFS('Grid GenerationQueue'!AE$5:AE$467,'Grid GenerationQueue'!$AX$5:$AX$467,$B315,'Grid GenerationQueue'!$AY$5:$AY$467,$C315,'Grid GenerationQueue'!$BB$5:$BB$467,"&lt;"&amp;$BE$3)</f>
        <v>0</v>
      </c>
      <c r="CE315">
        <f>SUMIFS('Grid GenerationQueue'!AF$5:AF$467,'Grid GenerationQueue'!$AX$5:$AX$467,$B315,'Grid GenerationQueue'!$AY$5:$AY$467,$C315,'Grid GenerationQueue'!$BB$5:$BB$467,"&lt;"&amp;$BE$3)</f>
        <v>0</v>
      </c>
      <c r="CF315">
        <f>SUMIFS('Grid GenerationQueue'!AG$5:AG$467,'Grid GenerationQueue'!$AX$5:$AX$467,$B315,'Grid GenerationQueue'!$AY$5:$AY$467,$C315,'Grid GenerationQueue'!$BB$5:$BB$467,"&lt;"&amp;$BE$3)</f>
        <v>0</v>
      </c>
      <c r="CG315">
        <f>SUMIFS('Grid GenerationQueue'!AH$5:AH$467,'Grid GenerationQueue'!$AX$5:$AX$467,$B315,'Grid GenerationQueue'!$AY$5:$AY$467,$C315,'Grid GenerationQueue'!$BB$5:$BB$467,"&lt;"&amp;$BE$3)</f>
        <v>0</v>
      </c>
      <c r="CH315">
        <f>SUMIFS('Grid GenerationQueue'!AI$5:AI$467,'Grid GenerationQueue'!$AX$5:$AX$467,$B315,'Grid GenerationQueue'!$AY$5:$AY$467,$C315,'Grid GenerationQueue'!$BB$5:$BB$467,"&lt;"&amp;$BE$3)</f>
        <v>0</v>
      </c>
      <c r="CI315">
        <f>SUMIFS('Grid GenerationQueue'!AJ$5:AJ$467,'Grid GenerationQueue'!$AX$5:$AX$467,$B315,'Grid GenerationQueue'!$AY$5:$AY$467,$C315,'Grid GenerationQueue'!$BB$5:$BB$467,"&lt;"&amp;$BE$3)</f>
        <v>0</v>
      </c>
      <c r="CJ315">
        <f>SUMIFS('Grid GenerationQueue'!AK$5:AK$467,'Grid GenerationQueue'!$AX$5:$AX$467,$B315,'Grid GenerationQueue'!$AY$5:$AY$467,$C315,'Grid GenerationQueue'!$BB$5:$BB$467,"&lt;"&amp;$BE$3)</f>
        <v>0</v>
      </c>
      <c r="CK315">
        <f>SUMIFS('Grid GenerationQueue'!AL$5:AL$467,'Grid GenerationQueue'!$AX$5:$AX$467,$B315,'Grid GenerationQueue'!$AY$5:$AY$467,$C315,'Grid GenerationQueue'!$BB$5:$BB$467,"&lt;"&amp;$BE$3)</f>
        <v>0</v>
      </c>
      <c r="CL315">
        <f>SUMIFS('Grid GenerationQueue'!AM$5:AM$467,'Grid GenerationQueue'!$AX$5:$AX$467,$B315,'Grid GenerationQueue'!$AY$5:$AY$467,$C315,'Grid GenerationQueue'!$BB$5:$BB$467,"&lt;"&amp;$BE$3)</f>
        <v>0</v>
      </c>
      <c r="CM315">
        <f>SUMIFS('Grid GenerationQueue'!AN$5:AN$467,'Grid GenerationQueue'!$AX$5:$AX$467,$B315,'Grid GenerationQueue'!$AY$5:$AY$467,$C315,'Grid GenerationQueue'!$BB$5:$BB$467,"&lt;"&amp;$BE$3)</f>
        <v>0</v>
      </c>
      <c r="CN315">
        <f>SUMIFS('Grid GenerationQueue'!AO$5:AO$467,'Grid GenerationQueue'!$AX$5:$AX$467,$B315,'Grid GenerationQueue'!$AY$5:$AY$467,$C315,'Grid GenerationQueue'!$BB$5:$BB$467,"&lt;"&amp;$BE$3)</f>
        <v>0</v>
      </c>
      <c r="CO315">
        <f>SUMIFS('Grid GenerationQueue'!AP$5:AP$467,'Grid GenerationQueue'!$AX$5:$AX$467,$B315,'Grid GenerationQueue'!$AY$5:$AY$467,$C315,'Grid GenerationQueue'!$BB$5:$BB$467,"&lt;"&amp;$BE$3)</f>
        <v>0</v>
      </c>
    </row>
    <row r="316" spans="1:93" x14ac:dyDescent="0.35">
      <c r="A316" t="s">
        <v>4649</v>
      </c>
      <c r="B316" t="s">
        <v>4778</v>
      </c>
      <c r="C316">
        <v>230</v>
      </c>
      <c r="D316">
        <f>SUMIFS('Grid GenerationQueue'!AE$5:AE$467,'Grid GenerationQueue'!$AX$5:$AX$467,$B316,'Grid GenerationQueue'!$AY$5:$AY$467,$C316,'Grid GenerationQueue'!$BI$5:$BI$467,"&lt;4")</f>
        <v>0</v>
      </c>
      <c r="E316">
        <f>SUMIFS('Grid GenerationQueue'!AF$5:AF$467,'Grid GenerationQueue'!$AX$5:$AX$467,$B316,'Grid GenerationQueue'!$AY$5:$AY$467,$C316,'Grid GenerationQueue'!$BI$5:$BI$467,"&lt;4")</f>
        <v>0</v>
      </c>
      <c r="F316">
        <f>SUMIFS('Grid GenerationQueue'!AG$5:AG$467,'Grid GenerationQueue'!$AX$5:$AX$467,$B316,'Grid GenerationQueue'!$AY$5:$AY$467,$C316,'Grid GenerationQueue'!$BI$5:$BI$467,"&lt;4")</f>
        <v>0</v>
      </c>
      <c r="G316">
        <f>SUMIFS('Grid GenerationQueue'!AH$5:AH$467,'Grid GenerationQueue'!$AX$5:$AX$467,$B316,'Grid GenerationQueue'!$AY$5:$AY$467,$C316,'Grid GenerationQueue'!$BI$5:$BI$467,"&lt;4")</f>
        <v>0</v>
      </c>
      <c r="H316">
        <f>SUMIFS('Grid GenerationQueue'!AI$5:AI$467,'Grid GenerationQueue'!$AX$5:$AX$467,$B316,'Grid GenerationQueue'!$AY$5:$AY$467,$C316,'Grid GenerationQueue'!$BI$5:$BI$467,"&lt;4")</f>
        <v>0</v>
      </c>
      <c r="I316">
        <f>SUMIFS('Grid GenerationQueue'!AJ$5:AJ$467,'Grid GenerationQueue'!$AX$5:$AX$467,$B316,'Grid GenerationQueue'!$AY$5:$AY$467,$C316,'Grid GenerationQueue'!$BI$5:$BI$467,"&lt;4")</f>
        <v>0</v>
      </c>
      <c r="J316">
        <f>SUMIFS('Grid GenerationQueue'!AK$5:AK$467,'Grid GenerationQueue'!$AX$5:$AX$467,$B316,'Grid GenerationQueue'!$AY$5:$AY$467,$C316,'Grid GenerationQueue'!$BI$5:$BI$467,"&lt;4")</f>
        <v>0</v>
      </c>
      <c r="K316">
        <f>SUMIFS('Grid GenerationQueue'!AL$5:AL$467,'Grid GenerationQueue'!$AX$5:$AX$467,$B316,'Grid GenerationQueue'!$AY$5:$AY$467,$C316,'Grid GenerationQueue'!$BI$5:$BI$467,"&lt;4")</f>
        <v>0</v>
      </c>
      <c r="L316">
        <f>SUMIFS('Grid GenerationQueue'!AM$5:AM$467,'Grid GenerationQueue'!$AX$5:$AX$467,$B316,'Grid GenerationQueue'!$AY$5:$AY$467,$C316,'Grid GenerationQueue'!$BI$5:$BI$467,"&lt;4")</f>
        <v>0</v>
      </c>
      <c r="M316">
        <f>SUMIFS('Grid GenerationQueue'!AN$5:AN$467,'Grid GenerationQueue'!$AX$5:$AX$467,$B316,'Grid GenerationQueue'!$AY$5:$AY$467,$C316,'Grid GenerationQueue'!$BI$5:$BI$467,"&lt;4")</f>
        <v>0</v>
      </c>
      <c r="N316">
        <f>SUMIFS('Grid GenerationQueue'!AO$5:AO$467,'Grid GenerationQueue'!$AX$5:$AX$467,$B316,'Grid GenerationQueue'!$AY$5:$AY$467,$C316,'Grid GenerationQueue'!$BI$5:$BI$467,"&lt;4")</f>
        <v>0</v>
      </c>
      <c r="O316">
        <f>SUMIFS('Grid GenerationQueue'!AP$5:AP$467,'Grid GenerationQueue'!$AX$5:$AX$467,$B316,'Grid GenerationQueue'!$AY$5:$AY$467,$C316,'Grid GenerationQueue'!$BI$5:$BI$467,"&lt;4")</f>
        <v>0</v>
      </c>
      <c r="Q316">
        <f>SUMIFS('Grid GenerationQueue'!AE$5:AE$467,'Grid GenerationQueue'!$AX$5:$AX$467,$B316,'Grid GenerationQueue'!$AY$5:$AY$467,$C316,'Grid GenerationQueue'!$BH$5:$BH$467,"Executed")</f>
        <v>0</v>
      </c>
      <c r="R316">
        <f>SUMIFS('Grid GenerationQueue'!AF$5:AF$467,'Grid GenerationQueue'!$AX$5:$AX$467,$B316,'Grid GenerationQueue'!$AY$5:$AY$467,$C316,'Grid GenerationQueue'!$BH$5:$BH$467,"Executed")</f>
        <v>0</v>
      </c>
      <c r="S316">
        <f>SUMIFS('Grid GenerationQueue'!AG$5:AG$467,'Grid GenerationQueue'!$AX$5:$AX$467,$B316,'Grid GenerationQueue'!$AY$5:$AY$467,$C316,'Grid GenerationQueue'!$BH$5:$BH$467,"Executed")</f>
        <v>0</v>
      </c>
      <c r="T316">
        <f>SUMIFS('Grid GenerationQueue'!AH$5:AH$467,'Grid GenerationQueue'!$AX$5:$AX$467,$B316,'Grid GenerationQueue'!$AY$5:$AY$467,$C316,'Grid GenerationQueue'!$BH$5:$BH$467,"Executed")</f>
        <v>0</v>
      </c>
      <c r="U316">
        <f>SUMIFS('Grid GenerationQueue'!AI$5:AI$467,'Grid GenerationQueue'!$AX$5:$AX$467,$B316,'Grid GenerationQueue'!$AY$5:$AY$467,$C316,'Grid GenerationQueue'!$BH$5:$BH$467,"Executed")</f>
        <v>0</v>
      </c>
      <c r="V316">
        <f>SUMIFS('Grid GenerationQueue'!AJ$5:AJ$467,'Grid GenerationQueue'!$AX$5:$AX$467,$B316,'Grid GenerationQueue'!$AY$5:$AY$467,$C316,'Grid GenerationQueue'!$BH$5:$BH$467,"Executed")</f>
        <v>0</v>
      </c>
      <c r="W316">
        <f>SUMIFS('Grid GenerationQueue'!AK$5:AK$467,'Grid GenerationQueue'!$AX$5:$AX$467,$B316,'Grid GenerationQueue'!$AY$5:$AY$467,$C316,'Grid GenerationQueue'!$BH$5:$BH$467,"Executed")</f>
        <v>0</v>
      </c>
      <c r="X316">
        <f>SUMIFS('Grid GenerationQueue'!AL$5:AL$467,'Grid GenerationQueue'!$AX$5:$AX$467,$B316,'Grid GenerationQueue'!$AY$5:$AY$467,$C316,'Grid GenerationQueue'!$BH$5:$BH$467,"Executed")</f>
        <v>0</v>
      </c>
      <c r="Y316">
        <f>SUMIFS('Grid GenerationQueue'!AM$5:AM$467,'Grid GenerationQueue'!$AX$5:$AX$467,$B316,'Grid GenerationQueue'!$AY$5:$AY$467,$C316,'Grid GenerationQueue'!$BH$5:$BH$467,"Executed")</f>
        <v>0</v>
      </c>
      <c r="Z316">
        <f>SUMIFS('Grid GenerationQueue'!AN$5:AN$467,'Grid GenerationQueue'!$AX$5:$AX$467,$B316,'Grid GenerationQueue'!$AY$5:$AY$467,$C316,'Grid GenerationQueue'!$BH$5:$BH$467,"Executed")</f>
        <v>0</v>
      </c>
      <c r="AA316">
        <f>SUMIFS('Grid GenerationQueue'!AO$5:AO$467,'Grid GenerationQueue'!$AX$5:$AX$467,$B316,'Grid GenerationQueue'!$AY$5:$AY$467,$C316,'Grid GenerationQueue'!$BH$5:$BH$467,"Executed")</f>
        <v>0</v>
      </c>
      <c r="AB316">
        <f>SUMIFS('Grid GenerationQueue'!AP$5:AP$467,'Grid GenerationQueue'!$AX$5:$AX$467,$B316,'Grid GenerationQueue'!$AY$5:$AY$467,$C316,'Grid GenerationQueue'!$BH$5:$BH$467,"Executed")</f>
        <v>0</v>
      </c>
      <c r="AD316">
        <f>SUMIFS('Grid GenerationQueue'!AE$5:AE$467,'Grid GenerationQueue'!$AX$5:$AX$467,$B316,'Grid GenerationQueue'!$AY$5:$AY$467,$C316,'Grid GenerationQueue'!$BF$5:$BF$467,"&lt;&gt;"&amp;"")</f>
        <v>0</v>
      </c>
      <c r="AE316">
        <f>SUMIFS('Grid GenerationQueue'!AF$5:AF$467,'Grid GenerationQueue'!$AX$5:$AX$467,$B316,'Grid GenerationQueue'!$AY$5:$AY$467,$C316,'Grid GenerationQueue'!$BF$5:$BF$467,"&lt;&gt;"&amp;"")</f>
        <v>0</v>
      </c>
      <c r="AF316">
        <f>SUMIFS('Grid GenerationQueue'!AG$5:AG$467,'Grid GenerationQueue'!$AX$5:$AX$467,$B316,'Grid GenerationQueue'!$AY$5:$AY$467,$C316,'Grid GenerationQueue'!$BF$5:$BF$467,"&lt;&gt;"&amp;"")</f>
        <v>0</v>
      </c>
      <c r="AG316">
        <f>SUMIFS('Grid GenerationQueue'!AH$5:AH$467,'Grid GenerationQueue'!$AX$5:$AX$467,$B316,'Grid GenerationQueue'!$AY$5:$AY$467,$C316,'Grid GenerationQueue'!$BF$5:$BF$467,"&lt;&gt;"&amp;"")</f>
        <v>0</v>
      </c>
      <c r="AH316">
        <f>SUMIFS('Grid GenerationQueue'!AI$5:AI$467,'Grid GenerationQueue'!$AX$5:$AX$467,$B316,'Grid GenerationQueue'!$AY$5:$AY$467,$C316,'Grid GenerationQueue'!$BF$5:$BF$467,"&lt;&gt;"&amp;"")</f>
        <v>0</v>
      </c>
      <c r="AI316">
        <f>SUMIFS('Grid GenerationQueue'!AJ$5:AJ$467,'Grid GenerationQueue'!$AX$5:$AX$467,$B316,'Grid GenerationQueue'!$AY$5:$AY$467,$C316,'Grid GenerationQueue'!$BF$5:$BF$467,"&lt;&gt;"&amp;"")</f>
        <v>0</v>
      </c>
      <c r="AJ316">
        <f>SUMIFS('Grid GenerationQueue'!AK$5:AK$467,'Grid GenerationQueue'!$AX$5:$AX$467,$B316,'Grid GenerationQueue'!$AY$5:$AY$467,$C316,'Grid GenerationQueue'!$BF$5:$BF$467,"&lt;&gt;"&amp;"")</f>
        <v>0</v>
      </c>
      <c r="AK316">
        <f>SUMIFS('Grid GenerationQueue'!AL$5:AL$467,'Grid GenerationQueue'!$AX$5:$AX$467,$B316,'Grid GenerationQueue'!$AY$5:$AY$467,$C316,'Grid GenerationQueue'!$BF$5:$BF$467,"&lt;&gt;"&amp;"")</f>
        <v>0</v>
      </c>
      <c r="AL316">
        <f>SUMIFS('Grid GenerationQueue'!AM$5:AM$467,'Grid GenerationQueue'!$AX$5:$AX$467,$B316,'Grid GenerationQueue'!$AY$5:$AY$467,$C316,'Grid GenerationQueue'!$BF$5:$BF$467,"&lt;&gt;"&amp;"")</f>
        <v>0</v>
      </c>
      <c r="AM316">
        <f>SUMIFS('Grid GenerationQueue'!AN$5:AN$467,'Grid GenerationQueue'!$AX$5:$AX$467,$B316,'Grid GenerationQueue'!$AY$5:$AY$467,$C316,'Grid GenerationQueue'!$BF$5:$BF$467,"&lt;&gt;"&amp;"")</f>
        <v>0</v>
      </c>
      <c r="AN316">
        <f>SUMIFS('Grid GenerationQueue'!AO$5:AO$467,'Grid GenerationQueue'!$AX$5:$AX$467,$B316,'Grid GenerationQueue'!$AY$5:$AY$467,$C316,'Grid GenerationQueue'!$BF$5:$BF$467,"&lt;&gt;"&amp;"")</f>
        <v>0</v>
      </c>
      <c r="AO316">
        <f>SUMIFS('Grid GenerationQueue'!AP$5:AP$467,'Grid GenerationQueue'!$AX$5:$AX$467,$B316,'Grid GenerationQueue'!$AY$5:$AY$467,$C316,'Grid GenerationQueue'!$BF$5:$BF$467,"&lt;&gt;"&amp;"")</f>
        <v>0</v>
      </c>
      <c r="AQ316">
        <f>SUMIFS('Grid GenerationQueue'!AE$5:AE$467,'Grid GenerationQueue'!$AX$5:$AX$467,$B316,'Grid GenerationQueue'!$AY$5:$AY$467,$C316)</f>
        <v>0</v>
      </c>
      <c r="AR316">
        <f>SUMIFS('Grid GenerationQueue'!AF$5:AF$467,'Grid GenerationQueue'!$AX$5:$AX$467,$B316,'Grid GenerationQueue'!$AY$5:$AY$467,$C316)</f>
        <v>0</v>
      </c>
      <c r="AS316">
        <f>SUMIFS('Grid GenerationQueue'!AG$5:AG$467,'Grid GenerationQueue'!$AX$5:$AX$467,$B316,'Grid GenerationQueue'!$AY$5:$AY$467,$C316)</f>
        <v>0</v>
      </c>
      <c r="AT316">
        <f>SUMIFS('Grid GenerationQueue'!AH$5:AH$467,'Grid GenerationQueue'!$AX$5:$AX$467,$B316,'Grid GenerationQueue'!$AY$5:$AY$467,$C316)</f>
        <v>0</v>
      </c>
      <c r="AU316">
        <f>SUMIFS('Grid GenerationQueue'!AI$5:AI$467,'Grid GenerationQueue'!$AX$5:$AX$467,$B316,'Grid GenerationQueue'!$AY$5:$AY$467,$C316)</f>
        <v>0</v>
      </c>
      <c r="AV316">
        <f>SUMIFS('Grid GenerationQueue'!AJ$5:AJ$467,'Grid GenerationQueue'!$AX$5:$AX$467,$B316,'Grid GenerationQueue'!$AY$5:$AY$467,$C316)</f>
        <v>0</v>
      </c>
      <c r="AW316">
        <f>SUMIFS('Grid GenerationQueue'!AK$5:AK$467,'Grid GenerationQueue'!$AX$5:$AX$467,$B316,'Grid GenerationQueue'!$AY$5:$AY$467,$C316)</f>
        <v>0</v>
      </c>
      <c r="AX316">
        <f>SUMIFS('Grid GenerationQueue'!AL$5:AL$467,'Grid GenerationQueue'!$AX$5:$AX$467,$B316,'Grid GenerationQueue'!$AY$5:$AY$467,$C316)</f>
        <v>0</v>
      </c>
      <c r="AY316">
        <f>SUMIFS('Grid GenerationQueue'!AM$5:AM$467,'Grid GenerationQueue'!$AX$5:$AX$467,$B316,'Grid GenerationQueue'!$AY$5:$AY$467,$C316)</f>
        <v>0</v>
      </c>
      <c r="AZ316">
        <f>SUMIFS('Grid GenerationQueue'!AN$5:AN$467,'Grid GenerationQueue'!$AX$5:$AX$467,$B316,'Grid GenerationQueue'!$AY$5:$AY$467,$C316)</f>
        <v>0</v>
      </c>
      <c r="BA316">
        <f>SUMIFS('Grid GenerationQueue'!AO$5:AO$467,'Grid GenerationQueue'!$AX$5:$AX$467,$B316,'Grid GenerationQueue'!$AY$5:$AY$467,$C316)</f>
        <v>0</v>
      </c>
      <c r="BB316">
        <f>SUMIFS('Grid GenerationQueue'!AP$5:AP$467,'Grid GenerationQueue'!$AX$5:$AX$467,$B316,'Grid GenerationQueue'!$AY$5:$AY$467,$C316)</f>
        <v>0</v>
      </c>
      <c r="BD316">
        <f>SUMIFS('Grid GenerationQueue'!AE$5:AE$467,'Grid GenerationQueue'!$AX$5:$AX$467,$B316,'Grid GenerationQueue'!$AY$5:$AY$467,$C316,'Grid GenerationQueue'!$BH$5:$BH$467,"Executed",'Grid GenerationQueue'!$BB$5:$BB$467,"&lt;"&amp;$BE$3)</f>
        <v>0</v>
      </c>
      <c r="BE316">
        <f>SUMIFS('Grid GenerationQueue'!AF$5:AF$467,'Grid GenerationQueue'!$AX$5:$AX$467,$B316,'Grid GenerationQueue'!$AY$5:$AY$467,$C316,'Grid GenerationQueue'!$BH$5:$BH$467,"Executed",'Grid GenerationQueue'!$BB$5:$BB$467,"&lt;"&amp;$BE$3)</f>
        <v>0</v>
      </c>
      <c r="BF316">
        <f>SUMIFS('Grid GenerationQueue'!AG$5:AG$467,'Grid GenerationQueue'!$AX$5:$AX$467,$B316,'Grid GenerationQueue'!$AY$5:$AY$467,$C316,'Grid GenerationQueue'!$BH$5:$BH$467,"Executed",'Grid GenerationQueue'!$BB$5:$BB$467,"&lt;"&amp;$BE$3)</f>
        <v>0</v>
      </c>
      <c r="BG316">
        <f>SUMIFS('Grid GenerationQueue'!AH$5:AH$467,'Grid GenerationQueue'!$AX$5:$AX$467,$B316,'Grid GenerationQueue'!$AY$5:$AY$467,$C316,'Grid GenerationQueue'!$BH$5:$BH$467,"Executed",'Grid GenerationQueue'!$BB$5:$BB$467,"&lt;"&amp;$BE$3)</f>
        <v>0</v>
      </c>
      <c r="BH316">
        <f>SUMIFS('Grid GenerationQueue'!AI$5:AI$467,'Grid GenerationQueue'!$AX$5:$AX$467,$B316,'Grid GenerationQueue'!$AY$5:$AY$467,$C316,'Grid GenerationQueue'!$BH$5:$BH$467,"Executed",'Grid GenerationQueue'!$BB$5:$BB$467,"&lt;"&amp;$BE$3)</f>
        <v>0</v>
      </c>
      <c r="BI316">
        <f>SUMIFS('Grid GenerationQueue'!AJ$5:AJ$467,'Grid GenerationQueue'!$AX$5:$AX$467,$B316,'Grid GenerationQueue'!$AY$5:$AY$467,$C316,'Grid GenerationQueue'!$BH$5:$BH$467,"Executed",'Grid GenerationQueue'!$BB$5:$BB$467,"&lt;"&amp;$BE$3)</f>
        <v>0</v>
      </c>
      <c r="BJ316">
        <f>SUMIFS('Grid GenerationQueue'!AK$5:AK$467,'Grid GenerationQueue'!$AX$5:$AX$467,$B316,'Grid GenerationQueue'!$AY$5:$AY$467,$C316,'Grid GenerationQueue'!$BH$5:$BH$467,"Executed",'Grid GenerationQueue'!$BB$5:$BB$467,"&lt;"&amp;$BE$3)</f>
        <v>0</v>
      </c>
      <c r="BK316">
        <f>SUMIFS('Grid GenerationQueue'!AL$5:AL$467,'Grid GenerationQueue'!$AX$5:$AX$467,$B316,'Grid GenerationQueue'!$AY$5:$AY$467,$C316,'Grid GenerationQueue'!$BH$5:$BH$467,"Executed",'Grid GenerationQueue'!$BB$5:$BB$467,"&lt;"&amp;$BE$3)</f>
        <v>0</v>
      </c>
      <c r="BL316">
        <f>SUMIFS('Grid GenerationQueue'!AM$5:AM$467,'Grid GenerationQueue'!$AX$5:$AX$467,$B316,'Grid GenerationQueue'!$AY$5:$AY$467,$C316,'Grid GenerationQueue'!$BH$5:$BH$467,"Executed",'Grid GenerationQueue'!$BB$5:$BB$467,"&lt;"&amp;$BE$3)</f>
        <v>0</v>
      </c>
      <c r="BM316">
        <f>SUMIFS('Grid GenerationQueue'!AN$5:AN$467,'Grid GenerationQueue'!$AX$5:$AX$467,$B316,'Grid GenerationQueue'!$AY$5:$AY$467,$C316,'Grid GenerationQueue'!$BH$5:$BH$467,"Executed",'Grid GenerationQueue'!$BB$5:$BB$467,"&lt;"&amp;$BE$3)</f>
        <v>0</v>
      </c>
      <c r="BN316">
        <f>SUMIFS('Grid GenerationQueue'!AO$5:AO$467,'Grid GenerationQueue'!$AX$5:$AX$467,$B316,'Grid GenerationQueue'!$AY$5:$AY$467,$C316,'Grid GenerationQueue'!$BH$5:$BH$467,"Executed",'Grid GenerationQueue'!$BB$5:$BB$467,"&lt;"&amp;$BE$3)</f>
        <v>0</v>
      </c>
      <c r="BO316">
        <f>SUMIFS('Grid GenerationQueue'!AP$5:AP$467,'Grid GenerationQueue'!$AX$5:$AX$467,$B316,'Grid GenerationQueue'!$AY$5:$AY$467,$C316,'Grid GenerationQueue'!$BH$5:$BH$467,"Executed",'Grid GenerationQueue'!$BB$5:$BB$467,"&lt;"&amp;$BE$3)</f>
        <v>0</v>
      </c>
      <c r="BQ316">
        <f>SUMIFS('Grid GenerationQueue'!AE$5:AE$467,'Grid GenerationQueue'!$AX$5:$AX$467,$B316,'Grid GenerationQueue'!$AY$5:$AY$467,$C316,'Grid GenerationQueue'!$BF$5:$BF$467,"&lt;&gt;"&amp;"",'Grid GenerationQueue'!$BB$5:$BB$467,"&lt;"&amp;$BE$3)</f>
        <v>0</v>
      </c>
      <c r="BR316">
        <f>SUMIFS('Grid GenerationQueue'!AF$5:AF$467,'Grid GenerationQueue'!$AX$5:$AX$467,$B316,'Grid GenerationQueue'!$AY$5:$AY$467,$C316,'Grid GenerationQueue'!$BF$5:$BF$467,"&lt;&gt;"&amp;"",'Grid GenerationQueue'!$BB$5:$BB$467,"&lt;"&amp;$BE$3)</f>
        <v>0</v>
      </c>
      <c r="BS316">
        <f>SUMIFS('Grid GenerationQueue'!AG$5:AG$467,'Grid GenerationQueue'!$AX$5:$AX$467,$B316,'Grid GenerationQueue'!$AY$5:$AY$467,$C316,'Grid GenerationQueue'!$BF$5:$BF$467,"&lt;&gt;"&amp;"",'Grid GenerationQueue'!$BB$5:$BB$467,"&lt;"&amp;$BE$3)</f>
        <v>0</v>
      </c>
      <c r="BT316">
        <f>SUMIFS('Grid GenerationQueue'!AH$5:AH$467,'Grid GenerationQueue'!$AX$5:$AX$467,$B316,'Grid GenerationQueue'!$AY$5:$AY$467,$C316,'Grid GenerationQueue'!$BF$5:$BF$467,"&lt;&gt;"&amp;"",'Grid GenerationQueue'!$BB$5:$BB$467,"&lt;"&amp;$BE$3)</f>
        <v>0</v>
      </c>
      <c r="BU316">
        <f>SUMIFS('Grid GenerationQueue'!AI$5:AI$467,'Grid GenerationQueue'!$AX$5:$AX$467,$B316,'Grid GenerationQueue'!$AY$5:$AY$467,$C316,'Grid GenerationQueue'!$BF$5:$BF$467,"&lt;&gt;"&amp;"",'Grid GenerationQueue'!$BB$5:$BB$467,"&lt;"&amp;$BE$3)</f>
        <v>0</v>
      </c>
      <c r="BV316">
        <f>SUMIFS('Grid GenerationQueue'!AJ$5:AJ$467,'Grid GenerationQueue'!$AX$5:$AX$467,$B316,'Grid GenerationQueue'!$AY$5:$AY$467,$C316,'Grid GenerationQueue'!$BF$5:$BF$467,"&lt;&gt;"&amp;"",'Grid GenerationQueue'!$BB$5:$BB$467,"&lt;"&amp;$BE$3)</f>
        <v>0</v>
      </c>
      <c r="BW316">
        <f>SUMIFS('Grid GenerationQueue'!AK$5:AK$467,'Grid GenerationQueue'!$AX$5:$AX$467,$B316,'Grid GenerationQueue'!$AY$5:$AY$467,$C316,'Grid GenerationQueue'!$BF$5:$BF$467,"&lt;&gt;"&amp;"",'Grid GenerationQueue'!$BB$5:$BB$467,"&lt;"&amp;$BE$3)</f>
        <v>0</v>
      </c>
      <c r="BX316">
        <f>SUMIFS('Grid GenerationQueue'!AL$5:AL$467,'Grid GenerationQueue'!$AX$5:$AX$467,$B316,'Grid GenerationQueue'!$AY$5:$AY$467,$C316,'Grid GenerationQueue'!$BF$5:$BF$467,"&lt;&gt;"&amp;"",'Grid GenerationQueue'!$BB$5:$BB$467,"&lt;"&amp;$BE$3)</f>
        <v>0</v>
      </c>
      <c r="BY316">
        <f>SUMIFS('Grid GenerationQueue'!AM$5:AM$467,'Grid GenerationQueue'!$AX$5:$AX$467,$B316,'Grid GenerationQueue'!$AY$5:$AY$467,$C316,'Grid GenerationQueue'!$BF$5:$BF$467,"&lt;&gt;"&amp;"",'Grid GenerationQueue'!$BB$5:$BB$467,"&lt;"&amp;$BE$3)</f>
        <v>0</v>
      </c>
      <c r="BZ316">
        <f>SUMIFS('Grid GenerationQueue'!AN$5:AN$467,'Grid GenerationQueue'!$AX$5:$AX$467,$B316,'Grid GenerationQueue'!$AY$5:$AY$467,$C316,'Grid GenerationQueue'!$BF$5:$BF$467,"&lt;&gt;"&amp;"",'Grid GenerationQueue'!$BB$5:$BB$467,"&lt;"&amp;$BE$3)</f>
        <v>0</v>
      </c>
      <c r="CA316">
        <f>SUMIFS('Grid GenerationQueue'!AO$5:AO$467,'Grid GenerationQueue'!$AX$5:$AX$467,$B316,'Grid GenerationQueue'!$AY$5:$AY$467,$C316,'Grid GenerationQueue'!$BF$5:$BF$467,"&lt;&gt;"&amp;"",'Grid GenerationQueue'!$BB$5:$BB$467,"&lt;"&amp;$BE$3)</f>
        <v>0</v>
      </c>
      <c r="CB316">
        <f>SUMIFS('Grid GenerationQueue'!AP$5:AP$467,'Grid GenerationQueue'!$AX$5:$AX$467,$B316,'Grid GenerationQueue'!$AY$5:$AY$467,$C316,'Grid GenerationQueue'!$BF$5:$BF$467,"&lt;&gt;"&amp;"",'Grid GenerationQueue'!$BB$5:$BB$467,"&lt;"&amp;$BE$3)</f>
        <v>0</v>
      </c>
      <c r="CD316">
        <f>SUMIFS('Grid GenerationQueue'!AE$5:AE$467,'Grid GenerationQueue'!$AX$5:$AX$467,$B316,'Grid GenerationQueue'!$AY$5:$AY$467,$C316,'Grid GenerationQueue'!$BB$5:$BB$467,"&lt;"&amp;$BE$3)</f>
        <v>0</v>
      </c>
      <c r="CE316">
        <f>SUMIFS('Grid GenerationQueue'!AF$5:AF$467,'Grid GenerationQueue'!$AX$5:$AX$467,$B316,'Grid GenerationQueue'!$AY$5:$AY$467,$C316,'Grid GenerationQueue'!$BB$5:$BB$467,"&lt;"&amp;$BE$3)</f>
        <v>0</v>
      </c>
      <c r="CF316">
        <f>SUMIFS('Grid GenerationQueue'!AG$5:AG$467,'Grid GenerationQueue'!$AX$5:$AX$467,$B316,'Grid GenerationQueue'!$AY$5:$AY$467,$C316,'Grid GenerationQueue'!$BB$5:$BB$467,"&lt;"&amp;$BE$3)</f>
        <v>0</v>
      </c>
      <c r="CG316">
        <f>SUMIFS('Grid GenerationQueue'!AH$5:AH$467,'Grid GenerationQueue'!$AX$5:$AX$467,$B316,'Grid GenerationQueue'!$AY$5:$AY$467,$C316,'Grid GenerationQueue'!$BB$5:$BB$467,"&lt;"&amp;$BE$3)</f>
        <v>0</v>
      </c>
      <c r="CH316">
        <f>SUMIFS('Grid GenerationQueue'!AI$5:AI$467,'Grid GenerationQueue'!$AX$5:$AX$467,$B316,'Grid GenerationQueue'!$AY$5:$AY$467,$C316,'Grid GenerationQueue'!$BB$5:$BB$467,"&lt;"&amp;$BE$3)</f>
        <v>0</v>
      </c>
      <c r="CI316">
        <f>SUMIFS('Grid GenerationQueue'!AJ$5:AJ$467,'Grid GenerationQueue'!$AX$5:$AX$467,$B316,'Grid GenerationQueue'!$AY$5:$AY$467,$C316,'Grid GenerationQueue'!$BB$5:$BB$467,"&lt;"&amp;$BE$3)</f>
        <v>0</v>
      </c>
      <c r="CJ316">
        <f>SUMIFS('Grid GenerationQueue'!AK$5:AK$467,'Grid GenerationQueue'!$AX$5:$AX$467,$B316,'Grid GenerationQueue'!$AY$5:$AY$467,$C316,'Grid GenerationQueue'!$BB$5:$BB$467,"&lt;"&amp;$BE$3)</f>
        <v>0</v>
      </c>
      <c r="CK316">
        <f>SUMIFS('Grid GenerationQueue'!AL$5:AL$467,'Grid GenerationQueue'!$AX$5:$AX$467,$B316,'Grid GenerationQueue'!$AY$5:$AY$467,$C316,'Grid GenerationQueue'!$BB$5:$BB$467,"&lt;"&amp;$BE$3)</f>
        <v>0</v>
      </c>
      <c r="CL316">
        <f>SUMIFS('Grid GenerationQueue'!AM$5:AM$467,'Grid GenerationQueue'!$AX$5:$AX$467,$B316,'Grid GenerationQueue'!$AY$5:$AY$467,$C316,'Grid GenerationQueue'!$BB$5:$BB$467,"&lt;"&amp;$BE$3)</f>
        <v>0</v>
      </c>
      <c r="CM316">
        <f>SUMIFS('Grid GenerationQueue'!AN$5:AN$467,'Grid GenerationQueue'!$AX$5:$AX$467,$B316,'Grid GenerationQueue'!$AY$5:$AY$467,$C316,'Grid GenerationQueue'!$BB$5:$BB$467,"&lt;"&amp;$BE$3)</f>
        <v>0</v>
      </c>
      <c r="CN316">
        <f>SUMIFS('Grid GenerationQueue'!AO$5:AO$467,'Grid GenerationQueue'!$AX$5:$AX$467,$B316,'Grid GenerationQueue'!$AY$5:$AY$467,$C316,'Grid GenerationQueue'!$BB$5:$BB$467,"&lt;"&amp;$BE$3)</f>
        <v>0</v>
      </c>
      <c r="CO316">
        <f>SUMIFS('Grid GenerationQueue'!AP$5:AP$467,'Grid GenerationQueue'!$AX$5:$AX$467,$B316,'Grid GenerationQueue'!$AY$5:$AY$467,$C316,'Grid GenerationQueue'!$BB$5:$BB$467,"&lt;"&amp;$BE$3)</f>
        <v>0</v>
      </c>
    </row>
    <row r="317" spans="1:93" x14ac:dyDescent="0.35">
      <c r="A317" t="s">
        <v>4647</v>
      </c>
      <c r="B317" t="s">
        <v>4484</v>
      </c>
      <c r="C317">
        <v>69</v>
      </c>
      <c r="D317">
        <f>SUMIFS('Grid GenerationQueue'!AE$5:AE$467,'Grid GenerationQueue'!$AX$5:$AX$467,$B317,'Grid GenerationQueue'!$AY$5:$AY$467,$C317,'Grid GenerationQueue'!$BI$5:$BI$467,"&lt;4")</f>
        <v>0</v>
      </c>
      <c r="E317">
        <f>SUMIFS('Grid GenerationQueue'!AF$5:AF$467,'Grid GenerationQueue'!$AX$5:$AX$467,$B317,'Grid GenerationQueue'!$AY$5:$AY$467,$C317,'Grid GenerationQueue'!$BI$5:$BI$467,"&lt;4")</f>
        <v>0</v>
      </c>
      <c r="F317">
        <f>SUMIFS('Grid GenerationQueue'!AG$5:AG$467,'Grid GenerationQueue'!$AX$5:$AX$467,$B317,'Grid GenerationQueue'!$AY$5:$AY$467,$C317,'Grid GenerationQueue'!$BI$5:$BI$467,"&lt;4")</f>
        <v>0</v>
      </c>
      <c r="G317">
        <f>SUMIFS('Grid GenerationQueue'!AH$5:AH$467,'Grid GenerationQueue'!$AX$5:$AX$467,$B317,'Grid GenerationQueue'!$AY$5:$AY$467,$C317,'Grid GenerationQueue'!$BI$5:$BI$467,"&lt;4")</f>
        <v>0</v>
      </c>
      <c r="H317">
        <f>SUMIFS('Grid GenerationQueue'!AI$5:AI$467,'Grid GenerationQueue'!$AX$5:$AX$467,$B317,'Grid GenerationQueue'!$AY$5:$AY$467,$C317,'Grid GenerationQueue'!$BI$5:$BI$467,"&lt;4")</f>
        <v>0</v>
      </c>
      <c r="I317">
        <f>SUMIFS('Grid GenerationQueue'!AJ$5:AJ$467,'Grid GenerationQueue'!$AX$5:$AX$467,$B317,'Grid GenerationQueue'!$AY$5:$AY$467,$C317,'Grid GenerationQueue'!$BI$5:$BI$467,"&lt;4")</f>
        <v>0</v>
      </c>
      <c r="J317">
        <f>SUMIFS('Grid GenerationQueue'!AK$5:AK$467,'Grid GenerationQueue'!$AX$5:$AX$467,$B317,'Grid GenerationQueue'!$AY$5:$AY$467,$C317,'Grid GenerationQueue'!$BI$5:$BI$467,"&lt;4")</f>
        <v>0</v>
      </c>
      <c r="K317">
        <f>SUMIFS('Grid GenerationQueue'!AL$5:AL$467,'Grid GenerationQueue'!$AX$5:$AX$467,$B317,'Grid GenerationQueue'!$AY$5:$AY$467,$C317,'Grid GenerationQueue'!$BI$5:$BI$467,"&lt;4")</f>
        <v>0</v>
      </c>
      <c r="L317">
        <f>SUMIFS('Grid GenerationQueue'!AM$5:AM$467,'Grid GenerationQueue'!$AX$5:$AX$467,$B317,'Grid GenerationQueue'!$AY$5:$AY$467,$C317,'Grid GenerationQueue'!$BI$5:$BI$467,"&lt;4")</f>
        <v>0</v>
      </c>
      <c r="M317">
        <f>SUMIFS('Grid GenerationQueue'!AN$5:AN$467,'Grid GenerationQueue'!$AX$5:$AX$467,$B317,'Grid GenerationQueue'!$AY$5:$AY$467,$C317,'Grid GenerationQueue'!$BI$5:$BI$467,"&lt;4")</f>
        <v>0</v>
      </c>
      <c r="N317">
        <f>SUMIFS('Grid GenerationQueue'!AO$5:AO$467,'Grid GenerationQueue'!$AX$5:$AX$467,$B317,'Grid GenerationQueue'!$AY$5:$AY$467,$C317,'Grid GenerationQueue'!$BI$5:$BI$467,"&lt;4")</f>
        <v>0</v>
      </c>
      <c r="O317">
        <f>SUMIFS('Grid GenerationQueue'!AP$5:AP$467,'Grid GenerationQueue'!$AX$5:$AX$467,$B317,'Grid GenerationQueue'!$AY$5:$AY$467,$C317,'Grid GenerationQueue'!$BI$5:$BI$467,"&lt;4")</f>
        <v>0</v>
      </c>
      <c r="Q317">
        <f>SUMIFS('Grid GenerationQueue'!AE$5:AE$467,'Grid GenerationQueue'!$AX$5:$AX$467,$B317,'Grid GenerationQueue'!$AY$5:$AY$467,$C317,'Grid GenerationQueue'!$BH$5:$BH$467,"Executed")</f>
        <v>50</v>
      </c>
      <c r="R317">
        <f>SUMIFS('Grid GenerationQueue'!AF$5:AF$467,'Grid GenerationQueue'!$AX$5:$AX$467,$B317,'Grid GenerationQueue'!$AY$5:$AY$467,$C317,'Grid GenerationQueue'!$BH$5:$BH$467,"Executed")</f>
        <v>0</v>
      </c>
      <c r="S317">
        <f>SUMIFS('Grid GenerationQueue'!AG$5:AG$467,'Grid GenerationQueue'!$AX$5:$AX$467,$B317,'Grid GenerationQueue'!$AY$5:$AY$467,$C317,'Grid GenerationQueue'!$BH$5:$BH$467,"Executed")</f>
        <v>0</v>
      </c>
      <c r="T317">
        <f>SUMIFS('Grid GenerationQueue'!AH$5:AH$467,'Grid GenerationQueue'!$AX$5:$AX$467,$B317,'Grid GenerationQueue'!$AY$5:$AY$467,$C317,'Grid GenerationQueue'!$BH$5:$BH$467,"Executed")</f>
        <v>0</v>
      </c>
      <c r="U317">
        <f>SUMIFS('Grid GenerationQueue'!AI$5:AI$467,'Grid GenerationQueue'!$AX$5:$AX$467,$B317,'Grid GenerationQueue'!$AY$5:$AY$467,$C317,'Grid GenerationQueue'!$BH$5:$BH$467,"Executed")</f>
        <v>0</v>
      </c>
      <c r="V317">
        <f>SUMIFS('Grid GenerationQueue'!AJ$5:AJ$467,'Grid GenerationQueue'!$AX$5:$AX$467,$B317,'Grid GenerationQueue'!$AY$5:$AY$467,$C317,'Grid GenerationQueue'!$BH$5:$BH$467,"Executed")</f>
        <v>0</v>
      </c>
      <c r="W317">
        <f>SUMIFS('Grid GenerationQueue'!AK$5:AK$467,'Grid GenerationQueue'!$AX$5:$AX$467,$B317,'Grid GenerationQueue'!$AY$5:$AY$467,$C317,'Grid GenerationQueue'!$BH$5:$BH$467,"Executed")</f>
        <v>0</v>
      </c>
      <c r="X317">
        <f>SUMIFS('Grid GenerationQueue'!AL$5:AL$467,'Grid GenerationQueue'!$AX$5:$AX$467,$B317,'Grid GenerationQueue'!$AY$5:$AY$467,$C317,'Grid GenerationQueue'!$BH$5:$BH$467,"Executed")</f>
        <v>0</v>
      </c>
      <c r="Y317">
        <f>SUMIFS('Grid GenerationQueue'!AM$5:AM$467,'Grid GenerationQueue'!$AX$5:$AX$467,$B317,'Grid GenerationQueue'!$AY$5:$AY$467,$C317,'Grid GenerationQueue'!$BH$5:$BH$467,"Executed")</f>
        <v>0</v>
      </c>
      <c r="Z317">
        <f>SUMIFS('Grid GenerationQueue'!AN$5:AN$467,'Grid GenerationQueue'!$AX$5:$AX$467,$B317,'Grid GenerationQueue'!$AY$5:$AY$467,$C317,'Grid GenerationQueue'!$BH$5:$BH$467,"Executed")</f>
        <v>0</v>
      </c>
      <c r="AA317">
        <f>SUMIFS('Grid GenerationQueue'!AO$5:AO$467,'Grid GenerationQueue'!$AX$5:$AX$467,$B317,'Grid GenerationQueue'!$AY$5:$AY$467,$C317,'Grid GenerationQueue'!$BH$5:$BH$467,"Executed")</f>
        <v>0</v>
      </c>
      <c r="AB317">
        <f>SUMIFS('Grid GenerationQueue'!AP$5:AP$467,'Grid GenerationQueue'!$AX$5:$AX$467,$B317,'Grid GenerationQueue'!$AY$5:$AY$467,$C317,'Grid GenerationQueue'!$BH$5:$BH$467,"Executed")</f>
        <v>0</v>
      </c>
      <c r="AD317">
        <f>SUMIFS('Grid GenerationQueue'!AE$5:AE$467,'Grid GenerationQueue'!$AX$5:$AX$467,$B317,'Grid GenerationQueue'!$AY$5:$AY$467,$C317,'Grid GenerationQueue'!$BF$5:$BF$467,"&lt;&gt;"&amp;"")</f>
        <v>50</v>
      </c>
      <c r="AE317">
        <f>SUMIFS('Grid GenerationQueue'!AF$5:AF$467,'Grid GenerationQueue'!$AX$5:$AX$467,$B317,'Grid GenerationQueue'!$AY$5:$AY$467,$C317,'Grid GenerationQueue'!$BF$5:$BF$467,"&lt;&gt;"&amp;"")</f>
        <v>0</v>
      </c>
      <c r="AF317">
        <f>SUMIFS('Grid GenerationQueue'!AG$5:AG$467,'Grid GenerationQueue'!$AX$5:$AX$467,$B317,'Grid GenerationQueue'!$AY$5:$AY$467,$C317,'Grid GenerationQueue'!$BF$5:$BF$467,"&lt;&gt;"&amp;"")</f>
        <v>0</v>
      </c>
      <c r="AG317">
        <f>SUMIFS('Grid GenerationQueue'!AH$5:AH$467,'Grid GenerationQueue'!$AX$5:$AX$467,$B317,'Grid GenerationQueue'!$AY$5:$AY$467,$C317,'Grid GenerationQueue'!$BF$5:$BF$467,"&lt;&gt;"&amp;"")</f>
        <v>0</v>
      </c>
      <c r="AH317">
        <f>SUMIFS('Grid GenerationQueue'!AI$5:AI$467,'Grid GenerationQueue'!$AX$5:$AX$467,$B317,'Grid GenerationQueue'!$AY$5:$AY$467,$C317,'Grid GenerationQueue'!$BF$5:$BF$467,"&lt;&gt;"&amp;"")</f>
        <v>0</v>
      </c>
      <c r="AI317">
        <f>SUMIFS('Grid GenerationQueue'!AJ$5:AJ$467,'Grid GenerationQueue'!$AX$5:$AX$467,$B317,'Grid GenerationQueue'!$AY$5:$AY$467,$C317,'Grid GenerationQueue'!$BF$5:$BF$467,"&lt;&gt;"&amp;"")</f>
        <v>0</v>
      </c>
      <c r="AJ317">
        <f>SUMIFS('Grid GenerationQueue'!AK$5:AK$467,'Grid GenerationQueue'!$AX$5:$AX$467,$B317,'Grid GenerationQueue'!$AY$5:$AY$467,$C317,'Grid GenerationQueue'!$BF$5:$BF$467,"&lt;&gt;"&amp;"")</f>
        <v>0</v>
      </c>
      <c r="AK317">
        <f>SUMIFS('Grid GenerationQueue'!AL$5:AL$467,'Grid GenerationQueue'!$AX$5:$AX$467,$B317,'Grid GenerationQueue'!$AY$5:$AY$467,$C317,'Grid GenerationQueue'!$BF$5:$BF$467,"&lt;&gt;"&amp;"")</f>
        <v>0</v>
      </c>
      <c r="AL317">
        <f>SUMIFS('Grid GenerationQueue'!AM$5:AM$467,'Grid GenerationQueue'!$AX$5:$AX$467,$B317,'Grid GenerationQueue'!$AY$5:$AY$467,$C317,'Grid GenerationQueue'!$BF$5:$BF$467,"&lt;&gt;"&amp;"")</f>
        <v>0</v>
      </c>
      <c r="AM317">
        <f>SUMIFS('Grid GenerationQueue'!AN$5:AN$467,'Grid GenerationQueue'!$AX$5:$AX$467,$B317,'Grid GenerationQueue'!$AY$5:$AY$467,$C317,'Grid GenerationQueue'!$BF$5:$BF$467,"&lt;&gt;"&amp;"")</f>
        <v>0</v>
      </c>
      <c r="AN317">
        <f>SUMIFS('Grid GenerationQueue'!AO$5:AO$467,'Grid GenerationQueue'!$AX$5:$AX$467,$B317,'Grid GenerationQueue'!$AY$5:$AY$467,$C317,'Grid GenerationQueue'!$BF$5:$BF$467,"&lt;&gt;"&amp;"")</f>
        <v>0</v>
      </c>
      <c r="AO317">
        <f>SUMIFS('Grid GenerationQueue'!AP$5:AP$467,'Grid GenerationQueue'!$AX$5:$AX$467,$B317,'Grid GenerationQueue'!$AY$5:$AY$467,$C317,'Grid GenerationQueue'!$BF$5:$BF$467,"&lt;&gt;"&amp;"")</f>
        <v>0</v>
      </c>
      <c r="AQ317">
        <f>SUMIFS('Grid GenerationQueue'!AE$5:AE$467,'Grid GenerationQueue'!$AX$5:$AX$467,$B317,'Grid GenerationQueue'!$AY$5:$AY$467,$C317)</f>
        <v>50</v>
      </c>
      <c r="AR317">
        <f>SUMIFS('Grid GenerationQueue'!AF$5:AF$467,'Grid GenerationQueue'!$AX$5:$AX$467,$B317,'Grid GenerationQueue'!$AY$5:$AY$467,$C317)</f>
        <v>0</v>
      </c>
      <c r="AS317">
        <f>SUMIFS('Grid GenerationQueue'!AG$5:AG$467,'Grid GenerationQueue'!$AX$5:$AX$467,$B317,'Grid GenerationQueue'!$AY$5:$AY$467,$C317)</f>
        <v>0</v>
      </c>
      <c r="AT317">
        <f>SUMIFS('Grid GenerationQueue'!AH$5:AH$467,'Grid GenerationQueue'!$AX$5:$AX$467,$B317,'Grid GenerationQueue'!$AY$5:$AY$467,$C317)</f>
        <v>0</v>
      </c>
      <c r="AU317">
        <f>SUMIFS('Grid GenerationQueue'!AI$5:AI$467,'Grid GenerationQueue'!$AX$5:$AX$467,$B317,'Grid GenerationQueue'!$AY$5:$AY$467,$C317)</f>
        <v>0</v>
      </c>
      <c r="AV317">
        <f>SUMIFS('Grid GenerationQueue'!AJ$5:AJ$467,'Grid GenerationQueue'!$AX$5:$AX$467,$B317,'Grid GenerationQueue'!$AY$5:$AY$467,$C317)</f>
        <v>0</v>
      </c>
      <c r="AW317">
        <f>SUMIFS('Grid GenerationQueue'!AK$5:AK$467,'Grid GenerationQueue'!$AX$5:$AX$467,$B317,'Grid GenerationQueue'!$AY$5:$AY$467,$C317)</f>
        <v>0</v>
      </c>
      <c r="AX317">
        <f>SUMIFS('Grid GenerationQueue'!AL$5:AL$467,'Grid GenerationQueue'!$AX$5:$AX$467,$B317,'Grid GenerationQueue'!$AY$5:$AY$467,$C317)</f>
        <v>0</v>
      </c>
      <c r="AY317">
        <f>SUMIFS('Grid GenerationQueue'!AM$5:AM$467,'Grid GenerationQueue'!$AX$5:$AX$467,$B317,'Grid GenerationQueue'!$AY$5:$AY$467,$C317)</f>
        <v>0</v>
      </c>
      <c r="AZ317">
        <f>SUMIFS('Grid GenerationQueue'!AN$5:AN$467,'Grid GenerationQueue'!$AX$5:$AX$467,$B317,'Grid GenerationQueue'!$AY$5:$AY$467,$C317)</f>
        <v>0</v>
      </c>
      <c r="BA317">
        <f>SUMIFS('Grid GenerationQueue'!AO$5:AO$467,'Grid GenerationQueue'!$AX$5:$AX$467,$B317,'Grid GenerationQueue'!$AY$5:$AY$467,$C317)</f>
        <v>0</v>
      </c>
      <c r="BB317">
        <f>SUMIFS('Grid GenerationQueue'!AP$5:AP$467,'Grid GenerationQueue'!$AX$5:$AX$467,$B317,'Grid GenerationQueue'!$AY$5:$AY$467,$C317)</f>
        <v>0</v>
      </c>
      <c r="BD317">
        <f>SUMIFS('Grid GenerationQueue'!AE$5:AE$467,'Grid GenerationQueue'!$AX$5:$AX$467,$B317,'Grid GenerationQueue'!$AY$5:$AY$467,$C317,'Grid GenerationQueue'!$BH$5:$BH$467,"Executed",'Grid GenerationQueue'!$BB$5:$BB$467,"&lt;"&amp;$BE$3)</f>
        <v>50</v>
      </c>
      <c r="BE317">
        <f>SUMIFS('Grid GenerationQueue'!AF$5:AF$467,'Grid GenerationQueue'!$AX$5:$AX$467,$B317,'Grid GenerationQueue'!$AY$5:$AY$467,$C317,'Grid GenerationQueue'!$BH$5:$BH$467,"Executed",'Grid GenerationQueue'!$BB$5:$BB$467,"&lt;"&amp;$BE$3)</f>
        <v>0</v>
      </c>
      <c r="BF317">
        <f>SUMIFS('Grid GenerationQueue'!AG$5:AG$467,'Grid GenerationQueue'!$AX$5:$AX$467,$B317,'Grid GenerationQueue'!$AY$5:$AY$467,$C317,'Grid GenerationQueue'!$BH$5:$BH$467,"Executed",'Grid GenerationQueue'!$BB$5:$BB$467,"&lt;"&amp;$BE$3)</f>
        <v>0</v>
      </c>
      <c r="BG317">
        <f>SUMIFS('Grid GenerationQueue'!AH$5:AH$467,'Grid GenerationQueue'!$AX$5:$AX$467,$B317,'Grid GenerationQueue'!$AY$5:$AY$467,$C317,'Grid GenerationQueue'!$BH$5:$BH$467,"Executed",'Grid GenerationQueue'!$BB$5:$BB$467,"&lt;"&amp;$BE$3)</f>
        <v>0</v>
      </c>
      <c r="BH317">
        <f>SUMIFS('Grid GenerationQueue'!AI$5:AI$467,'Grid GenerationQueue'!$AX$5:$AX$467,$B317,'Grid GenerationQueue'!$AY$5:$AY$467,$C317,'Grid GenerationQueue'!$BH$5:$BH$467,"Executed",'Grid GenerationQueue'!$BB$5:$BB$467,"&lt;"&amp;$BE$3)</f>
        <v>0</v>
      </c>
      <c r="BI317">
        <f>SUMIFS('Grid GenerationQueue'!AJ$5:AJ$467,'Grid GenerationQueue'!$AX$5:$AX$467,$B317,'Grid GenerationQueue'!$AY$5:$AY$467,$C317,'Grid GenerationQueue'!$BH$5:$BH$467,"Executed",'Grid GenerationQueue'!$BB$5:$BB$467,"&lt;"&amp;$BE$3)</f>
        <v>0</v>
      </c>
      <c r="BJ317">
        <f>SUMIFS('Grid GenerationQueue'!AK$5:AK$467,'Grid GenerationQueue'!$AX$5:$AX$467,$B317,'Grid GenerationQueue'!$AY$5:$AY$467,$C317,'Grid GenerationQueue'!$BH$5:$BH$467,"Executed",'Grid GenerationQueue'!$BB$5:$BB$467,"&lt;"&amp;$BE$3)</f>
        <v>0</v>
      </c>
      <c r="BK317">
        <f>SUMIFS('Grid GenerationQueue'!AL$5:AL$467,'Grid GenerationQueue'!$AX$5:$AX$467,$B317,'Grid GenerationQueue'!$AY$5:$AY$467,$C317,'Grid GenerationQueue'!$BH$5:$BH$467,"Executed",'Grid GenerationQueue'!$BB$5:$BB$467,"&lt;"&amp;$BE$3)</f>
        <v>0</v>
      </c>
      <c r="BL317">
        <f>SUMIFS('Grid GenerationQueue'!AM$5:AM$467,'Grid GenerationQueue'!$AX$5:$AX$467,$B317,'Grid GenerationQueue'!$AY$5:$AY$467,$C317,'Grid GenerationQueue'!$BH$5:$BH$467,"Executed",'Grid GenerationQueue'!$BB$5:$BB$467,"&lt;"&amp;$BE$3)</f>
        <v>0</v>
      </c>
      <c r="BM317">
        <f>SUMIFS('Grid GenerationQueue'!AN$5:AN$467,'Grid GenerationQueue'!$AX$5:$AX$467,$B317,'Grid GenerationQueue'!$AY$5:$AY$467,$C317,'Grid GenerationQueue'!$BH$5:$BH$467,"Executed",'Grid GenerationQueue'!$BB$5:$BB$467,"&lt;"&amp;$BE$3)</f>
        <v>0</v>
      </c>
      <c r="BN317">
        <f>SUMIFS('Grid GenerationQueue'!AO$5:AO$467,'Grid GenerationQueue'!$AX$5:$AX$467,$B317,'Grid GenerationQueue'!$AY$5:$AY$467,$C317,'Grid GenerationQueue'!$BH$5:$BH$467,"Executed",'Grid GenerationQueue'!$BB$5:$BB$467,"&lt;"&amp;$BE$3)</f>
        <v>0</v>
      </c>
      <c r="BO317">
        <f>SUMIFS('Grid GenerationQueue'!AP$5:AP$467,'Grid GenerationQueue'!$AX$5:$AX$467,$B317,'Grid GenerationQueue'!$AY$5:$AY$467,$C317,'Grid GenerationQueue'!$BH$5:$BH$467,"Executed",'Grid GenerationQueue'!$BB$5:$BB$467,"&lt;"&amp;$BE$3)</f>
        <v>0</v>
      </c>
      <c r="BQ317">
        <f>SUMIFS('Grid GenerationQueue'!AE$5:AE$467,'Grid GenerationQueue'!$AX$5:$AX$467,$B317,'Grid GenerationQueue'!$AY$5:$AY$467,$C317,'Grid GenerationQueue'!$BF$5:$BF$467,"&lt;&gt;"&amp;"",'Grid GenerationQueue'!$BB$5:$BB$467,"&lt;"&amp;$BE$3)</f>
        <v>50</v>
      </c>
      <c r="BR317">
        <f>SUMIFS('Grid GenerationQueue'!AF$5:AF$467,'Grid GenerationQueue'!$AX$5:$AX$467,$B317,'Grid GenerationQueue'!$AY$5:$AY$467,$C317,'Grid GenerationQueue'!$BF$5:$BF$467,"&lt;&gt;"&amp;"",'Grid GenerationQueue'!$BB$5:$BB$467,"&lt;"&amp;$BE$3)</f>
        <v>0</v>
      </c>
      <c r="BS317">
        <f>SUMIFS('Grid GenerationQueue'!AG$5:AG$467,'Grid GenerationQueue'!$AX$5:$AX$467,$B317,'Grid GenerationQueue'!$AY$5:$AY$467,$C317,'Grid GenerationQueue'!$BF$5:$BF$467,"&lt;&gt;"&amp;"",'Grid GenerationQueue'!$BB$5:$BB$467,"&lt;"&amp;$BE$3)</f>
        <v>0</v>
      </c>
      <c r="BT317">
        <f>SUMIFS('Grid GenerationQueue'!AH$5:AH$467,'Grid GenerationQueue'!$AX$5:$AX$467,$B317,'Grid GenerationQueue'!$AY$5:$AY$467,$C317,'Grid GenerationQueue'!$BF$5:$BF$467,"&lt;&gt;"&amp;"",'Grid GenerationQueue'!$BB$5:$BB$467,"&lt;"&amp;$BE$3)</f>
        <v>0</v>
      </c>
      <c r="BU317">
        <f>SUMIFS('Grid GenerationQueue'!AI$5:AI$467,'Grid GenerationQueue'!$AX$5:$AX$467,$B317,'Grid GenerationQueue'!$AY$5:$AY$467,$C317,'Grid GenerationQueue'!$BF$5:$BF$467,"&lt;&gt;"&amp;"",'Grid GenerationQueue'!$BB$5:$BB$467,"&lt;"&amp;$BE$3)</f>
        <v>0</v>
      </c>
      <c r="BV317">
        <f>SUMIFS('Grid GenerationQueue'!AJ$5:AJ$467,'Grid GenerationQueue'!$AX$5:$AX$467,$B317,'Grid GenerationQueue'!$AY$5:$AY$467,$C317,'Grid GenerationQueue'!$BF$5:$BF$467,"&lt;&gt;"&amp;"",'Grid GenerationQueue'!$BB$5:$BB$467,"&lt;"&amp;$BE$3)</f>
        <v>0</v>
      </c>
      <c r="BW317">
        <f>SUMIFS('Grid GenerationQueue'!AK$5:AK$467,'Grid GenerationQueue'!$AX$5:$AX$467,$B317,'Grid GenerationQueue'!$AY$5:$AY$467,$C317,'Grid GenerationQueue'!$BF$5:$BF$467,"&lt;&gt;"&amp;"",'Grid GenerationQueue'!$BB$5:$BB$467,"&lt;"&amp;$BE$3)</f>
        <v>0</v>
      </c>
      <c r="BX317">
        <f>SUMIFS('Grid GenerationQueue'!AL$5:AL$467,'Grid GenerationQueue'!$AX$5:$AX$467,$B317,'Grid GenerationQueue'!$AY$5:$AY$467,$C317,'Grid GenerationQueue'!$BF$5:$BF$467,"&lt;&gt;"&amp;"",'Grid GenerationQueue'!$BB$5:$BB$467,"&lt;"&amp;$BE$3)</f>
        <v>0</v>
      </c>
      <c r="BY317">
        <f>SUMIFS('Grid GenerationQueue'!AM$5:AM$467,'Grid GenerationQueue'!$AX$5:$AX$467,$B317,'Grid GenerationQueue'!$AY$5:$AY$467,$C317,'Grid GenerationQueue'!$BF$5:$BF$467,"&lt;&gt;"&amp;"",'Grid GenerationQueue'!$BB$5:$BB$467,"&lt;"&amp;$BE$3)</f>
        <v>0</v>
      </c>
      <c r="BZ317">
        <f>SUMIFS('Grid GenerationQueue'!AN$5:AN$467,'Grid GenerationQueue'!$AX$5:$AX$467,$B317,'Grid GenerationQueue'!$AY$5:$AY$467,$C317,'Grid GenerationQueue'!$BF$5:$BF$467,"&lt;&gt;"&amp;"",'Grid GenerationQueue'!$BB$5:$BB$467,"&lt;"&amp;$BE$3)</f>
        <v>0</v>
      </c>
      <c r="CA317">
        <f>SUMIFS('Grid GenerationQueue'!AO$5:AO$467,'Grid GenerationQueue'!$AX$5:$AX$467,$B317,'Grid GenerationQueue'!$AY$5:$AY$467,$C317,'Grid GenerationQueue'!$BF$5:$BF$467,"&lt;&gt;"&amp;"",'Grid GenerationQueue'!$BB$5:$BB$467,"&lt;"&amp;$BE$3)</f>
        <v>0</v>
      </c>
      <c r="CB317">
        <f>SUMIFS('Grid GenerationQueue'!AP$5:AP$467,'Grid GenerationQueue'!$AX$5:$AX$467,$B317,'Grid GenerationQueue'!$AY$5:$AY$467,$C317,'Grid GenerationQueue'!$BF$5:$BF$467,"&lt;&gt;"&amp;"",'Grid GenerationQueue'!$BB$5:$BB$467,"&lt;"&amp;$BE$3)</f>
        <v>0</v>
      </c>
      <c r="CD317">
        <f>SUMIFS('Grid GenerationQueue'!AE$5:AE$467,'Grid GenerationQueue'!$AX$5:$AX$467,$B317,'Grid GenerationQueue'!$AY$5:$AY$467,$C317,'Grid GenerationQueue'!$BB$5:$BB$467,"&lt;"&amp;$BE$3)</f>
        <v>50</v>
      </c>
      <c r="CE317">
        <f>SUMIFS('Grid GenerationQueue'!AF$5:AF$467,'Grid GenerationQueue'!$AX$5:$AX$467,$B317,'Grid GenerationQueue'!$AY$5:$AY$467,$C317,'Grid GenerationQueue'!$BB$5:$BB$467,"&lt;"&amp;$BE$3)</f>
        <v>0</v>
      </c>
      <c r="CF317">
        <f>SUMIFS('Grid GenerationQueue'!AG$5:AG$467,'Grid GenerationQueue'!$AX$5:$AX$467,$B317,'Grid GenerationQueue'!$AY$5:$AY$467,$C317,'Grid GenerationQueue'!$BB$5:$BB$467,"&lt;"&amp;$BE$3)</f>
        <v>0</v>
      </c>
      <c r="CG317">
        <f>SUMIFS('Grid GenerationQueue'!AH$5:AH$467,'Grid GenerationQueue'!$AX$5:$AX$467,$B317,'Grid GenerationQueue'!$AY$5:$AY$467,$C317,'Grid GenerationQueue'!$BB$5:$BB$467,"&lt;"&amp;$BE$3)</f>
        <v>0</v>
      </c>
      <c r="CH317">
        <f>SUMIFS('Grid GenerationQueue'!AI$5:AI$467,'Grid GenerationQueue'!$AX$5:$AX$467,$B317,'Grid GenerationQueue'!$AY$5:$AY$467,$C317,'Grid GenerationQueue'!$BB$5:$BB$467,"&lt;"&amp;$BE$3)</f>
        <v>0</v>
      </c>
      <c r="CI317">
        <f>SUMIFS('Grid GenerationQueue'!AJ$5:AJ$467,'Grid GenerationQueue'!$AX$5:$AX$467,$B317,'Grid GenerationQueue'!$AY$5:$AY$467,$C317,'Grid GenerationQueue'!$BB$5:$BB$467,"&lt;"&amp;$BE$3)</f>
        <v>0</v>
      </c>
      <c r="CJ317">
        <f>SUMIFS('Grid GenerationQueue'!AK$5:AK$467,'Grid GenerationQueue'!$AX$5:$AX$467,$B317,'Grid GenerationQueue'!$AY$5:$AY$467,$C317,'Grid GenerationQueue'!$BB$5:$BB$467,"&lt;"&amp;$BE$3)</f>
        <v>0</v>
      </c>
      <c r="CK317">
        <f>SUMIFS('Grid GenerationQueue'!AL$5:AL$467,'Grid GenerationQueue'!$AX$5:$AX$467,$B317,'Grid GenerationQueue'!$AY$5:$AY$467,$C317,'Grid GenerationQueue'!$BB$5:$BB$467,"&lt;"&amp;$BE$3)</f>
        <v>0</v>
      </c>
      <c r="CL317">
        <f>SUMIFS('Grid GenerationQueue'!AM$5:AM$467,'Grid GenerationQueue'!$AX$5:$AX$467,$B317,'Grid GenerationQueue'!$AY$5:$AY$467,$C317,'Grid GenerationQueue'!$BB$5:$BB$467,"&lt;"&amp;$BE$3)</f>
        <v>0</v>
      </c>
      <c r="CM317">
        <f>SUMIFS('Grid GenerationQueue'!AN$5:AN$467,'Grid GenerationQueue'!$AX$5:$AX$467,$B317,'Grid GenerationQueue'!$AY$5:$AY$467,$C317,'Grid GenerationQueue'!$BB$5:$BB$467,"&lt;"&amp;$BE$3)</f>
        <v>0</v>
      </c>
      <c r="CN317">
        <f>SUMIFS('Grid GenerationQueue'!AO$5:AO$467,'Grid GenerationQueue'!$AX$5:$AX$467,$B317,'Grid GenerationQueue'!$AY$5:$AY$467,$C317,'Grid GenerationQueue'!$BB$5:$BB$467,"&lt;"&amp;$BE$3)</f>
        <v>0</v>
      </c>
      <c r="CO317">
        <f>SUMIFS('Grid GenerationQueue'!AP$5:AP$467,'Grid GenerationQueue'!$AX$5:$AX$467,$B317,'Grid GenerationQueue'!$AY$5:$AY$467,$C317,'Grid GenerationQueue'!$BB$5:$BB$467,"&lt;"&amp;$BE$3)</f>
        <v>0</v>
      </c>
    </row>
    <row r="318" spans="1:93" x14ac:dyDescent="0.35">
      <c r="A318" t="s">
        <v>4647</v>
      </c>
      <c r="B318" t="s">
        <v>4383</v>
      </c>
      <c r="C318">
        <v>230</v>
      </c>
      <c r="D318">
        <f>SUMIFS('Grid GenerationQueue'!AE$5:AE$467,'Grid GenerationQueue'!$AX$5:$AX$467,$B318,'Grid GenerationQueue'!$AY$5:$AY$467,$C318,'Grid GenerationQueue'!$BI$5:$BI$467,"&lt;4")</f>
        <v>0</v>
      </c>
      <c r="E318">
        <f>SUMIFS('Grid GenerationQueue'!AF$5:AF$467,'Grid GenerationQueue'!$AX$5:$AX$467,$B318,'Grid GenerationQueue'!$AY$5:$AY$467,$C318,'Grid GenerationQueue'!$BI$5:$BI$467,"&lt;4")</f>
        <v>0</v>
      </c>
      <c r="F318">
        <f>SUMIFS('Grid GenerationQueue'!AG$5:AG$467,'Grid GenerationQueue'!$AX$5:$AX$467,$B318,'Grid GenerationQueue'!$AY$5:$AY$467,$C318,'Grid GenerationQueue'!$BI$5:$BI$467,"&lt;4")</f>
        <v>0</v>
      </c>
      <c r="G318">
        <f>SUMIFS('Grid GenerationQueue'!AH$5:AH$467,'Grid GenerationQueue'!$AX$5:$AX$467,$B318,'Grid GenerationQueue'!$AY$5:$AY$467,$C318,'Grid GenerationQueue'!$BI$5:$BI$467,"&lt;4")</f>
        <v>0</v>
      </c>
      <c r="H318">
        <f>SUMIFS('Grid GenerationQueue'!AI$5:AI$467,'Grid GenerationQueue'!$AX$5:$AX$467,$B318,'Grid GenerationQueue'!$AY$5:$AY$467,$C318,'Grid GenerationQueue'!$BI$5:$BI$467,"&lt;4")</f>
        <v>0</v>
      </c>
      <c r="I318">
        <f>SUMIFS('Grid GenerationQueue'!AJ$5:AJ$467,'Grid GenerationQueue'!$AX$5:$AX$467,$B318,'Grid GenerationQueue'!$AY$5:$AY$467,$C318,'Grid GenerationQueue'!$BI$5:$BI$467,"&lt;4")</f>
        <v>0</v>
      </c>
      <c r="J318">
        <f>SUMIFS('Grid GenerationQueue'!AK$5:AK$467,'Grid GenerationQueue'!$AX$5:$AX$467,$B318,'Grid GenerationQueue'!$AY$5:$AY$467,$C318,'Grid GenerationQueue'!$BI$5:$BI$467,"&lt;4")</f>
        <v>0</v>
      </c>
      <c r="K318">
        <f>SUMIFS('Grid GenerationQueue'!AL$5:AL$467,'Grid GenerationQueue'!$AX$5:$AX$467,$B318,'Grid GenerationQueue'!$AY$5:$AY$467,$C318,'Grid GenerationQueue'!$BI$5:$BI$467,"&lt;4")</f>
        <v>0</v>
      </c>
      <c r="L318">
        <f>SUMIFS('Grid GenerationQueue'!AM$5:AM$467,'Grid GenerationQueue'!$AX$5:$AX$467,$B318,'Grid GenerationQueue'!$AY$5:$AY$467,$C318,'Grid GenerationQueue'!$BI$5:$BI$467,"&lt;4")</f>
        <v>0</v>
      </c>
      <c r="M318">
        <f>SUMIFS('Grid GenerationQueue'!AN$5:AN$467,'Grid GenerationQueue'!$AX$5:$AX$467,$B318,'Grid GenerationQueue'!$AY$5:$AY$467,$C318,'Grid GenerationQueue'!$BI$5:$BI$467,"&lt;4")</f>
        <v>0</v>
      </c>
      <c r="N318">
        <f>SUMIFS('Grid GenerationQueue'!AO$5:AO$467,'Grid GenerationQueue'!$AX$5:$AX$467,$B318,'Grid GenerationQueue'!$AY$5:$AY$467,$C318,'Grid GenerationQueue'!$BI$5:$BI$467,"&lt;4")</f>
        <v>0</v>
      </c>
      <c r="O318">
        <f>SUMIFS('Grid GenerationQueue'!AP$5:AP$467,'Grid GenerationQueue'!$AX$5:$AX$467,$B318,'Grid GenerationQueue'!$AY$5:$AY$467,$C318,'Grid GenerationQueue'!$BI$5:$BI$467,"&lt;4")</f>
        <v>0</v>
      </c>
      <c r="Q318">
        <f>SUMIFS('Grid GenerationQueue'!AE$5:AE$467,'Grid GenerationQueue'!$AX$5:$AX$467,$B318,'Grid GenerationQueue'!$AY$5:$AY$467,$C318,'Grid GenerationQueue'!$BH$5:$BH$467,"Executed")</f>
        <v>0</v>
      </c>
      <c r="R318">
        <f>SUMIFS('Grid GenerationQueue'!AF$5:AF$467,'Grid GenerationQueue'!$AX$5:$AX$467,$B318,'Grid GenerationQueue'!$AY$5:$AY$467,$C318,'Grid GenerationQueue'!$BH$5:$BH$467,"Executed")</f>
        <v>0</v>
      </c>
      <c r="S318">
        <f>SUMIFS('Grid GenerationQueue'!AG$5:AG$467,'Grid GenerationQueue'!$AX$5:$AX$467,$B318,'Grid GenerationQueue'!$AY$5:$AY$467,$C318,'Grid GenerationQueue'!$BH$5:$BH$467,"Executed")</f>
        <v>0</v>
      </c>
      <c r="T318">
        <f>SUMIFS('Grid GenerationQueue'!AH$5:AH$467,'Grid GenerationQueue'!$AX$5:$AX$467,$B318,'Grid GenerationQueue'!$AY$5:$AY$467,$C318,'Grid GenerationQueue'!$BH$5:$BH$467,"Executed")</f>
        <v>0</v>
      </c>
      <c r="U318">
        <f>SUMIFS('Grid GenerationQueue'!AI$5:AI$467,'Grid GenerationQueue'!$AX$5:$AX$467,$B318,'Grid GenerationQueue'!$AY$5:$AY$467,$C318,'Grid GenerationQueue'!$BH$5:$BH$467,"Executed")</f>
        <v>0</v>
      </c>
      <c r="V318">
        <f>SUMIFS('Grid GenerationQueue'!AJ$5:AJ$467,'Grid GenerationQueue'!$AX$5:$AX$467,$B318,'Grid GenerationQueue'!$AY$5:$AY$467,$C318,'Grid GenerationQueue'!$BH$5:$BH$467,"Executed")</f>
        <v>0</v>
      </c>
      <c r="W318">
        <f>SUMIFS('Grid GenerationQueue'!AK$5:AK$467,'Grid GenerationQueue'!$AX$5:$AX$467,$B318,'Grid GenerationQueue'!$AY$5:$AY$467,$C318,'Grid GenerationQueue'!$BH$5:$BH$467,"Executed")</f>
        <v>0</v>
      </c>
      <c r="X318">
        <f>SUMIFS('Grid GenerationQueue'!AL$5:AL$467,'Grid GenerationQueue'!$AX$5:$AX$467,$B318,'Grid GenerationQueue'!$AY$5:$AY$467,$C318,'Grid GenerationQueue'!$BH$5:$BH$467,"Executed")</f>
        <v>0</v>
      </c>
      <c r="Y318">
        <f>SUMIFS('Grid GenerationQueue'!AM$5:AM$467,'Grid GenerationQueue'!$AX$5:$AX$467,$B318,'Grid GenerationQueue'!$AY$5:$AY$467,$C318,'Grid GenerationQueue'!$BH$5:$BH$467,"Executed")</f>
        <v>0</v>
      </c>
      <c r="Z318">
        <f>SUMIFS('Grid GenerationQueue'!AN$5:AN$467,'Grid GenerationQueue'!$AX$5:$AX$467,$B318,'Grid GenerationQueue'!$AY$5:$AY$467,$C318,'Grid GenerationQueue'!$BH$5:$BH$467,"Executed")</f>
        <v>0</v>
      </c>
      <c r="AA318">
        <f>SUMIFS('Grid GenerationQueue'!AO$5:AO$467,'Grid GenerationQueue'!$AX$5:$AX$467,$B318,'Grid GenerationQueue'!$AY$5:$AY$467,$C318,'Grid GenerationQueue'!$BH$5:$BH$467,"Executed")</f>
        <v>0</v>
      </c>
      <c r="AB318">
        <f>SUMIFS('Grid GenerationQueue'!AP$5:AP$467,'Grid GenerationQueue'!$AX$5:$AX$467,$B318,'Grid GenerationQueue'!$AY$5:$AY$467,$C318,'Grid GenerationQueue'!$BH$5:$BH$467,"Executed")</f>
        <v>0</v>
      </c>
      <c r="AD318">
        <f>SUMIFS('Grid GenerationQueue'!AE$5:AE$467,'Grid GenerationQueue'!$AX$5:$AX$467,$B318,'Grid GenerationQueue'!$AY$5:$AY$467,$C318,'Grid GenerationQueue'!$BF$5:$BF$467,"&lt;&gt;"&amp;"")</f>
        <v>312.95999999999998</v>
      </c>
      <c r="AE318">
        <f>SUMIFS('Grid GenerationQueue'!AF$5:AF$467,'Grid GenerationQueue'!$AX$5:$AX$467,$B318,'Grid GenerationQueue'!$AY$5:$AY$467,$C318,'Grid GenerationQueue'!$BF$5:$BF$467,"&lt;&gt;"&amp;"")</f>
        <v>0</v>
      </c>
      <c r="AF318">
        <f>SUMIFS('Grid GenerationQueue'!AG$5:AG$467,'Grid GenerationQueue'!$AX$5:$AX$467,$B318,'Grid GenerationQueue'!$AY$5:$AY$467,$C318,'Grid GenerationQueue'!$BF$5:$BF$467,"&lt;&gt;"&amp;"")</f>
        <v>0</v>
      </c>
      <c r="AG318">
        <f>SUMIFS('Grid GenerationQueue'!AH$5:AH$467,'Grid GenerationQueue'!$AX$5:$AX$467,$B318,'Grid GenerationQueue'!$AY$5:$AY$467,$C318,'Grid GenerationQueue'!$BF$5:$BF$467,"&lt;&gt;"&amp;"")</f>
        <v>0</v>
      </c>
      <c r="AH318">
        <f>SUMIFS('Grid GenerationQueue'!AI$5:AI$467,'Grid GenerationQueue'!$AX$5:$AX$467,$B318,'Grid GenerationQueue'!$AY$5:$AY$467,$C318,'Grid GenerationQueue'!$BF$5:$BF$467,"&lt;&gt;"&amp;"")</f>
        <v>0</v>
      </c>
      <c r="AI318">
        <f>SUMIFS('Grid GenerationQueue'!AJ$5:AJ$467,'Grid GenerationQueue'!$AX$5:$AX$467,$B318,'Grid GenerationQueue'!$AY$5:$AY$467,$C318,'Grid GenerationQueue'!$BF$5:$BF$467,"&lt;&gt;"&amp;"")</f>
        <v>0</v>
      </c>
      <c r="AJ318">
        <f>SUMIFS('Grid GenerationQueue'!AK$5:AK$467,'Grid GenerationQueue'!$AX$5:$AX$467,$B318,'Grid GenerationQueue'!$AY$5:$AY$467,$C318,'Grid GenerationQueue'!$BF$5:$BF$467,"&lt;&gt;"&amp;"")</f>
        <v>0</v>
      </c>
      <c r="AK318">
        <f>SUMIFS('Grid GenerationQueue'!AL$5:AL$467,'Grid GenerationQueue'!$AX$5:$AX$467,$B318,'Grid GenerationQueue'!$AY$5:$AY$467,$C318,'Grid GenerationQueue'!$BF$5:$BF$467,"&lt;&gt;"&amp;"")</f>
        <v>0</v>
      </c>
      <c r="AL318">
        <f>SUMIFS('Grid GenerationQueue'!AM$5:AM$467,'Grid GenerationQueue'!$AX$5:$AX$467,$B318,'Grid GenerationQueue'!$AY$5:$AY$467,$C318,'Grid GenerationQueue'!$BF$5:$BF$467,"&lt;&gt;"&amp;"")</f>
        <v>0</v>
      </c>
      <c r="AM318">
        <f>SUMIFS('Grid GenerationQueue'!AN$5:AN$467,'Grid GenerationQueue'!$AX$5:$AX$467,$B318,'Grid GenerationQueue'!$AY$5:$AY$467,$C318,'Grid GenerationQueue'!$BF$5:$BF$467,"&lt;&gt;"&amp;"")</f>
        <v>0</v>
      </c>
      <c r="AN318">
        <f>SUMIFS('Grid GenerationQueue'!AO$5:AO$467,'Grid GenerationQueue'!$AX$5:$AX$467,$B318,'Grid GenerationQueue'!$AY$5:$AY$467,$C318,'Grid GenerationQueue'!$BF$5:$BF$467,"&lt;&gt;"&amp;"")</f>
        <v>0</v>
      </c>
      <c r="AO318">
        <f>SUMIFS('Grid GenerationQueue'!AP$5:AP$467,'Grid GenerationQueue'!$AX$5:$AX$467,$B318,'Grid GenerationQueue'!$AY$5:$AY$467,$C318,'Grid GenerationQueue'!$BF$5:$BF$467,"&lt;&gt;"&amp;"")</f>
        <v>0</v>
      </c>
      <c r="AQ318">
        <f>SUMIFS('Grid GenerationQueue'!AE$5:AE$467,'Grid GenerationQueue'!$AX$5:$AX$467,$B318,'Grid GenerationQueue'!$AY$5:$AY$467,$C318)</f>
        <v>882.21</v>
      </c>
      <c r="AR318">
        <f>SUMIFS('Grid GenerationQueue'!AF$5:AF$467,'Grid GenerationQueue'!$AX$5:$AX$467,$B318,'Grid GenerationQueue'!$AY$5:$AY$467,$C318)</f>
        <v>0</v>
      </c>
      <c r="AS318">
        <f>SUMIFS('Grid GenerationQueue'!AG$5:AG$467,'Grid GenerationQueue'!$AX$5:$AX$467,$B318,'Grid GenerationQueue'!$AY$5:$AY$467,$C318)</f>
        <v>0</v>
      </c>
      <c r="AT318">
        <f>SUMIFS('Grid GenerationQueue'!AH$5:AH$467,'Grid GenerationQueue'!$AX$5:$AX$467,$B318,'Grid GenerationQueue'!$AY$5:$AY$467,$C318)</f>
        <v>0</v>
      </c>
      <c r="AU318">
        <f>SUMIFS('Grid GenerationQueue'!AI$5:AI$467,'Grid GenerationQueue'!$AX$5:$AX$467,$B318,'Grid GenerationQueue'!$AY$5:$AY$467,$C318)</f>
        <v>0</v>
      </c>
      <c r="AV318">
        <f>SUMIFS('Grid GenerationQueue'!AJ$5:AJ$467,'Grid GenerationQueue'!$AX$5:$AX$467,$B318,'Grid GenerationQueue'!$AY$5:$AY$467,$C318)</f>
        <v>0</v>
      </c>
      <c r="AW318">
        <f>SUMIFS('Grid GenerationQueue'!AK$5:AK$467,'Grid GenerationQueue'!$AX$5:$AX$467,$B318,'Grid GenerationQueue'!$AY$5:$AY$467,$C318)</f>
        <v>0</v>
      </c>
      <c r="AX318">
        <f>SUMIFS('Grid GenerationQueue'!AL$5:AL$467,'Grid GenerationQueue'!$AX$5:$AX$467,$B318,'Grid GenerationQueue'!$AY$5:$AY$467,$C318)</f>
        <v>0</v>
      </c>
      <c r="AY318">
        <f>SUMIFS('Grid GenerationQueue'!AM$5:AM$467,'Grid GenerationQueue'!$AX$5:$AX$467,$B318,'Grid GenerationQueue'!$AY$5:$AY$467,$C318)</f>
        <v>0</v>
      </c>
      <c r="AZ318">
        <f>SUMIFS('Grid GenerationQueue'!AN$5:AN$467,'Grid GenerationQueue'!$AX$5:$AX$467,$B318,'Grid GenerationQueue'!$AY$5:$AY$467,$C318)</f>
        <v>0</v>
      </c>
      <c r="BA318">
        <f>SUMIFS('Grid GenerationQueue'!AO$5:AO$467,'Grid GenerationQueue'!$AX$5:$AX$467,$B318,'Grid GenerationQueue'!$AY$5:$AY$467,$C318)</f>
        <v>0</v>
      </c>
      <c r="BB318">
        <f>SUMIFS('Grid GenerationQueue'!AP$5:AP$467,'Grid GenerationQueue'!$AX$5:$AX$467,$B318,'Grid GenerationQueue'!$AY$5:$AY$467,$C318)</f>
        <v>0</v>
      </c>
      <c r="BD318">
        <f>SUMIFS('Grid GenerationQueue'!AE$5:AE$467,'Grid GenerationQueue'!$AX$5:$AX$467,$B318,'Grid GenerationQueue'!$AY$5:$AY$467,$C318,'Grid GenerationQueue'!$BH$5:$BH$467,"Executed",'Grid GenerationQueue'!$BB$5:$BB$467,"&lt;"&amp;$BE$3)</f>
        <v>0</v>
      </c>
      <c r="BE318">
        <f>SUMIFS('Grid GenerationQueue'!AF$5:AF$467,'Grid GenerationQueue'!$AX$5:$AX$467,$B318,'Grid GenerationQueue'!$AY$5:$AY$467,$C318,'Grid GenerationQueue'!$BH$5:$BH$467,"Executed",'Grid GenerationQueue'!$BB$5:$BB$467,"&lt;"&amp;$BE$3)</f>
        <v>0</v>
      </c>
      <c r="BF318">
        <f>SUMIFS('Grid GenerationQueue'!AG$5:AG$467,'Grid GenerationQueue'!$AX$5:$AX$467,$B318,'Grid GenerationQueue'!$AY$5:$AY$467,$C318,'Grid GenerationQueue'!$BH$5:$BH$467,"Executed",'Grid GenerationQueue'!$BB$5:$BB$467,"&lt;"&amp;$BE$3)</f>
        <v>0</v>
      </c>
      <c r="BG318">
        <f>SUMIFS('Grid GenerationQueue'!AH$5:AH$467,'Grid GenerationQueue'!$AX$5:$AX$467,$B318,'Grid GenerationQueue'!$AY$5:$AY$467,$C318,'Grid GenerationQueue'!$BH$5:$BH$467,"Executed",'Grid GenerationQueue'!$BB$5:$BB$467,"&lt;"&amp;$BE$3)</f>
        <v>0</v>
      </c>
      <c r="BH318">
        <f>SUMIFS('Grid GenerationQueue'!AI$5:AI$467,'Grid GenerationQueue'!$AX$5:$AX$467,$B318,'Grid GenerationQueue'!$AY$5:$AY$467,$C318,'Grid GenerationQueue'!$BH$5:$BH$467,"Executed",'Grid GenerationQueue'!$BB$5:$BB$467,"&lt;"&amp;$BE$3)</f>
        <v>0</v>
      </c>
      <c r="BI318">
        <f>SUMIFS('Grid GenerationQueue'!AJ$5:AJ$467,'Grid GenerationQueue'!$AX$5:$AX$467,$B318,'Grid GenerationQueue'!$AY$5:$AY$467,$C318,'Grid GenerationQueue'!$BH$5:$BH$467,"Executed",'Grid GenerationQueue'!$BB$5:$BB$467,"&lt;"&amp;$BE$3)</f>
        <v>0</v>
      </c>
      <c r="BJ318">
        <f>SUMIFS('Grid GenerationQueue'!AK$5:AK$467,'Grid GenerationQueue'!$AX$5:$AX$467,$B318,'Grid GenerationQueue'!$AY$5:$AY$467,$C318,'Grid GenerationQueue'!$BH$5:$BH$467,"Executed",'Grid GenerationQueue'!$BB$5:$BB$467,"&lt;"&amp;$BE$3)</f>
        <v>0</v>
      </c>
      <c r="BK318">
        <f>SUMIFS('Grid GenerationQueue'!AL$5:AL$467,'Grid GenerationQueue'!$AX$5:$AX$467,$B318,'Grid GenerationQueue'!$AY$5:$AY$467,$C318,'Grid GenerationQueue'!$BH$5:$BH$467,"Executed",'Grid GenerationQueue'!$BB$5:$BB$467,"&lt;"&amp;$BE$3)</f>
        <v>0</v>
      </c>
      <c r="BL318">
        <f>SUMIFS('Grid GenerationQueue'!AM$5:AM$467,'Grid GenerationQueue'!$AX$5:$AX$467,$B318,'Grid GenerationQueue'!$AY$5:$AY$467,$C318,'Grid GenerationQueue'!$BH$5:$BH$467,"Executed",'Grid GenerationQueue'!$BB$5:$BB$467,"&lt;"&amp;$BE$3)</f>
        <v>0</v>
      </c>
      <c r="BM318">
        <f>SUMIFS('Grid GenerationQueue'!AN$5:AN$467,'Grid GenerationQueue'!$AX$5:$AX$467,$B318,'Grid GenerationQueue'!$AY$5:$AY$467,$C318,'Grid GenerationQueue'!$BH$5:$BH$467,"Executed",'Grid GenerationQueue'!$BB$5:$BB$467,"&lt;"&amp;$BE$3)</f>
        <v>0</v>
      </c>
      <c r="BN318">
        <f>SUMIFS('Grid GenerationQueue'!AO$5:AO$467,'Grid GenerationQueue'!$AX$5:$AX$467,$B318,'Grid GenerationQueue'!$AY$5:$AY$467,$C318,'Grid GenerationQueue'!$BH$5:$BH$467,"Executed",'Grid GenerationQueue'!$BB$5:$BB$467,"&lt;"&amp;$BE$3)</f>
        <v>0</v>
      </c>
      <c r="BO318">
        <f>SUMIFS('Grid GenerationQueue'!AP$5:AP$467,'Grid GenerationQueue'!$AX$5:$AX$467,$B318,'Grid GenerationQueue'!$AY$5:$AY$467,$C318,'Grid GenerationQueue'!$BH$5:$BH$467,"Executed",'Grid GenerationQueue'!$BB$5:$BB$467,"&lt;"&amp;$BE$3)</f>
        <v>0</v>
      </c>
      <c r="BQ318">
        <f>SUMIFS('Grid GenerationQueue'!AE$5:AE$467,'Grid GenerationQueue'!$AX$5:$AX$467,$B318,'Grid GenerationQueue'!$AY$5:$AY$467,$C318,'Grid GenerationQueue'!$BF$5:$BF$467,"&lt;&gt;"&amp;"",'Grid GenerationQueue'!$BB$5:$BB$467,"&lt;"&amp;$BE$3)</f>
        <v>312.95999999999998</v>
      </c>
      <c r="BR318">
        <f>SUMIFS('Grid GenerationQueue'!AF$5:AF$467,'Grid GenerationQueue'!$AX$5:$AX$467,$B318,'Grid GenerationQueue'!$AY$5:$AY$467,$C318,'Grid GenerationQueue'!$BF$5:$BF$467,"&lt;&gt;"&amp;"",'Grid GenerationQueue'!$BB$5:$BB$467,"&lt;"&amp;$BE$3)</f>
        <v>0</v>
      </c>
      <c r="BS318">
        <f>SUMIFS('Grid GenerationQueue'!AG$5:AG$467,'Grid GenerationQueue'!$AX$5:$AX$467,$B318,'Grid GenerationQueue'!$AY$5:$AY$467,$C318,'Grid GenerationQueue'!$BF$5:$BF$467,"&lt;&gt;"&amp;"",'Grid GenerationQueue'!$BB$5:$BB$467,"&lt;"&amp;$BE$3)</f>
        <v>0</v>
      </c>
      <c r="BT318">
        <f>SUMIFS('Grid GenerationQueue'!AH$5:AH$467,'Grid GenerationQueue'!$AX$5:$AX$467,$B318,'Grid GenerationQueue'!$AY$5:$AY$467,$C318,'Grid GenerationQueue'!$BF$5:$BF$467,"&lt;&gt;"&amp;"",'Grid GenerationQueue'!$BB$5:$BB$467,"&lt;"&amp;$BE$3)</f>
        <v>0</v>
      </c>
      <c r="BU318">
        <f>SUMIFS('Grid GenerationQueue'!AI$5:AI$467,'Grid GenerationQueue'!$AX$5:$AX$467,$B318,'Grid GenerationQueue'!$AY$5:$AY$467,$C318,'Grid GenerationQueue'!$BF$5:$BF$467,"&lt;&gt;"&amp;"",'Grid GenerationQueue'!$BB$5:$BB$467,"&lt;"&amp;$BE$3)</f>
        <v>0</v>
      </c>
      <c r="BV318">
        <f>SUMIFS('Grid GenerationQueue'!AJ$5:AJ$467,'Grid GenerationQueue'!$AX$5:$AX$467,$B318,'Grid GenerationQueue'!$AY$5:$AY$467,$C318,'Grid GenerationQueue'!$BF$5:$BF$467,"&lt;&gt;"&amp;"",'Grid GenerationQueue'!$BB$5:$BB$467,"&lt;"&amp;$BE$3)</f>
        <v>0</v>
      </c>
      <c r="BW318">
        <f>SUMIFS('Grid GenerationQueue'!AK$5:AK$467,'Grid GenerationQueue'!$AX$5:$AX$467,$B318,'Grid GenerationQueue'!$AY$5:$AY$467,$C318,'Grid GenerationQueue'!$BF$5:$BF$467,"&lt;&gt;"&amp;"",'Grid GenerationQueue'!$BB$5:$BB$467,"&lt;"&amp;$BE$3)</f>
        <v>0</v>
      </c>
      <c r="BX318">
        <f>SUMIFS('Grid GenerationQueue'!AL$5:AL$467,'Grid GenerationQueue'!$AX$5:$AX$467,$B318,'Grid GenerationQueue'!$AY$5:$AY$467,$C318,'Grid GenerationQueue'!$BF$5:$BF$467,"&lt;&gt;"&amp;"",'Grid GenerationQueue'!$BB$5:$BB$467,"&lt;"&amp;$BE$3)</f>
        <v>0</v>
      </c>
      <c r="BY318">
        <f>SUMIFS('Grid GenerationQueue'!AM$5:AM$467,'Grid GenerationQueue'!$AX$5:$AX$467,$B318,'Grid GenerationQueue'!$AY$5:$AY$467,$C318,'Grid GenerationQueue'!$BF$5:$BF$467,"&lt;&gt;"&amp;"",'Grid GenerationQueue'!$BB$5:$BB$467,"&lt;"&amp;$BE$3)</f>
        <v>0</v>
      </c>
      <c r="BZ318">
        <f>SUMIFS('Grid GenerationQueue'!AN$5:AN$467,'Grid GenerationQueue'!$AX$5:$AX$467,$B318,'Grid GenerationQueue'!$AY$5:$AY$467,$C318,'Grid GenerationQueue'!$BF$5:$BF$467,"&lt;&gt;"&amp;"",'Grid GenerationQueue'!$BB$5:$BB$467,"&lt;"&amp;$BE$3)</f>
        <v>0</v>
      </c>
      <c r="CA318">
        <f>SUMIFS('Grid GenerationQueue'!AO$5:AO$467,'Grid GenerationQueue'!$AX$5:$AX$467,$B318,'Grid GenerationQueue'!$AY$5:$AY$467,$C318,'Grid GenerationQueue'!$BF$5:$BF$467,"&lt;&gt;"&amp;"",'Grid GenerationQueue'!$BB$5:$BB$467,"&lt;"&amp;$BE$3)</f>
        <v>0</v>
      </c>
      <c r="CB318">
        <f>SUMIFS('Grid GenerationQueue'!AP$5:AP$467,'Grid GenerationQueue'!$AX$5:$AX$467,$B318,'Grid GenerationQueue'!$AY$5:$AY$467,$C318,'Grid GenerationQueue'!$BF$5:$BF$467,"&lt;&gt;"&amp;"",'Grid GenerationQueue'!$BB$5:$BB$467,"&lt;"&amp;$BE$3)</f>
        <v>0</v>
      </c>
      <c r="CD318">
        <f>SUMIFS('Grid GenerationQueue'!AE$5:AE$467,'Grid GenerationQueue'!$AX$5:$AX$467,$B318,'Grid GenerationQueue'!$AY$5:$AY$467,$C318,'Grid GenerationQueue'!$BB$5:$BB$467,"&lt;"&amp;$BE$3)</f>
        <v>312.95999999999998</v>
      </c>
      <c r="CE318">
        <f>SUMIFS('Grid GenerationQueue'!AF$5:AF$467,'Grid GenerationQueue'!$AX$5:$AX$467,$B318,'Grid GenerationQueue'!$AY$5:$AY$467,$C318,'Grid GenerationQueue'!$BB$5:$BB$467,"&lt;"&amp;$BE$3)</f>
        <v>0</v>
      </c>
      <c r="CF318">
        <f>SUMIFS('Grid GenerationQueue'!AG$5:AG$467,'Grid GenerationQueue'!$AX$5:$AX$467,$B318,'Grid GenerationQueue'!$AY$5:$AY$467,$C318,'Grid GenerationQueue'!$BB$5:$BB$467,"&lt;"&amp;$BE$3)</f>
        <v>0</v>
      </c>
      <c r="CG318">
        <f>SUMIFS('Grid GenerationQueue'!AH$5:AH$467,'Grid GenerationQueue'!$AX$5:$AX$467,$B318,'Grid GenerationQueue'!$AY$5:$AY$467,$C318,'Grid GenerationQueue'!$BB$5:$BB$467,"&lt;"&amp;$BE$3)</f>
        <v>0</v>
      </c>
      <c r="CH318">
        <f>SUMIFS('Grid GenerationQueue'!AI$5:AI$467,'Grid GenerationQueue'!$AX$5:$AX$467,$B318,'Grid GenerationQueue'!$AY$5:$AY$467,$C318,'Grid GenerationQueue'!$BB$5:$BB$467,"&lt;"&amp;$BE$3)</f>
        <v>0</v>
      </c>
      <c r="CI318">
        <f>SUMIFS('Grid GenerationQueue'!AJ$5:AJ$467,'Grid GenerationQueue'!$AX$5:$AX$467,$B318,'Grid GenerationQueue'!$AY$5:$AY$467,$C318,'Grid GenerationQueue'!$BB$5:$BB$467,"&lt;"&amp;$BE$3)</f>
        <v>0</v>
      </c>
      <c r="CJ318">
        <f>SUMIFS('Grid GenerationQueue'!AK$5:AK$467,'Grid GenerationQueue'!$AX$5:$AX$467,$B318,'Grid GenerationQueue'!$AY$5:$AY$467,$C318,'Grid GenerationQueue'!$BB$5:$BB$467,"&lt;"&amp;$BE$3)</f>
        <v>0</v>
      </c>
      <c r="CK318">
        <f>SUMIFS('Grid GenerationQueue'!AL$5:AL$467,'Grid GenerationQueue'!$AX$5:$AX$467,$B318,'Grid GenerationQueue'!$AY$5:$AY$467,$C318,'Grid GenerationQueue'!$BB$5:$BB$467,"&lt;"&amp;$BE$3)</f>
        <v>0</v>
      </c>
      <c r="CL318">
        <f>SUMIFS('Grid GenerationQueue'!AM$5:AM$467,'Grid GenerationQueue'!$AX$5:$AX$467,$B318,'Grid GenerationQueue'!$AY$5:$AY$467,$C318,'Grid GenerationQueue'!$BB$5:$BB$467,"&lt;"&amp;$BE$3)</f>
        <v>0</v>
      </c>
      <c r="CM318">
        <f>SUMIFS('Grid GenerationQueue'!AN$5:AN$467,'Grid GenerationQueue'!$AX$5:$AX$467,$B318,'Grid GenerationQueue'!$AY$5:$AY$467,$C318,'Grid GenerationQueue'!$BB$5:$BB$467,"&lt;"&amp;$BE$3)</f>
        <v>0</v>
      </c>
      <c r="CN318">
        <f>SUMIFS('Grid GenerationQueue'!AO$5:AO$467,'Grid GenerationQueue'!$AX$5:$AX$467,$B318,'Grid GenerationQueue'!$AY$5:$AY$467,$C318,'Grid GenerationQueue'!$BB$5:$BB$467,"&lt;"&amp;$BE$3)</f>
        <v>0</v>
      </c>
      <c r="CO318">
        <f>SUMIFS('Grid GenerationQueue'!AP$5:AP$467,'Grid GenerationQueue'!$AX$5:$AX$467,$B318,'Grid GenerationQueue'!$AY$5:$AY$467,$C318,'Grid GenerationQueue'!$BB$5:$BB$467,"&lt;"&amp;$BE$3)</f>
        <v>0</v>
      </c>
    </row>
    <row r="319" spans="1:93" x14ac:dyDescent="0.35">
      <c r="A319" t="s">
        <v>4651</v>
      </c>
      <c r="B319" t="s">
        <v>4779</v>
      </c>
      <c r="C319">
        <v>230</v>
      </c>
      <c r="D319">
        <f>SUMIFS('Grid GenerationQueue'!AE$5:AE$467,'Grid GenerationQueue'!$AX$5:$AX$467,$B319,'Grid GenerationQueue'!$AY$5:$AY$467,$C319,'Grid GenerationQueue'!$BI$5:$BI$467,"&lt;4")</f>
        <v>0</v>
      </c>
      <c r="E319">
        <f>SUMIFS('Grid GenerationQueue'!AF$5:AF$467,'Grid GenerationQueue'!$AX$5:$AX$467,$B319,'Grid GenerationQueue'!$AY$5:$AY$467,$C319,'Grid GenerationQueue'!$BI$5:$BI$467,"&lt;4")</f>
        <v>0</v>
      </c>
      <c r="F319">
        <f>SUMIFS('Grid GenerationQueue'!AG$5:AG$467,'Grid GenerationQueue'!$AX$5:$AX$467,$B319,'Grid GenerationQueue'!$AY$5:$AY$467,$C319,'Grid GenerationQueue'!$BI$5:$BI$467,"&lt;4")</f>
        <v>0</v>
      </c>
      <c r="G319">
        <f>SUMIFS('Grid GenerationQueue'!AH$5:AH$467,'Grid GenerationQueue'!$AX$5:$AX$467,$B319,'Grid GenerationQueue'!$AY$5:$AY$467,$C319,'Grid GenerationQueue'!$BI$5:$BI$467,"&lt;4")</f>
        <v>0</v>
      </c>
      <c r="H319">
        <f>SUMIFS('Grid GenerationQueue'!AI$5:AI$467,'Grid GenerationQueue'!$AX$5:$AX$467,$B319,'Grid GenerationQueue'!$AY$5:$AY$467,$C319,'Grid GenerationQueue'!$BI$5:$BI$467,"&lt;4")</f>
        <v>0</v>
      </c>
      <c r="I319">
        <f>SUMIFS('Grid GenerationQueue'!AJ$5:AJ$467,'Grid GenerationQueue'!$AX$5:$AX$467,$B319,'Grid GenerationQueue'!$AY$5:$AY$467,$C319,'Grid GenerationQueue'!$BI$5:$BI$467,"&lt;4")</f>
        <v>0</v>
      </c>
      <c r="J319">
        <f>SUMIFS('Grid GenerationQueue'!AK$5:AK$467,'Grid GenerationQueue'!$AX$5:$AX$467,$B319,'Grid GenerationQueue'!$AY$5:$AY$467,$C319,'Grid GenerationQueue'!$BI$5:$BI$467,"&lt;4")</f>
        <v>0</v>
      </c>
      <c r="K319">
        <f>SUMIFS('Grid GenerationQueue'!AL$5:AL$467,'Grid GenerationQueue'!$AX$5:$AX$467,$B319,'Grid GenerationQueue'!$AY$5:$AY$467,$C319,'Grid GenerationQueue'!$BI$5:$BI$467,"&lt;4")</f>
        <v>0</v>
      </c>
      <c r="L319">
        <f>SUMIFS('Grid GenerationQueue'!AM$5:AM$467,'Grid GenerationQueue'!$AX$5:$AX$467,$B319,'Grid GenerationQueue'!$AY$5:$AY$467,$C319,'Grid GenerationQueue'!$BI$5:$BI$467,"&lt;4")</f>
        <v>0</v>
      </c>
      <c r="M319">
        <f>SUMIFS('Grid GenerationQueue'!AN$5:AN$467,'Grid GenerationQueue'!$AX$5:$AX$467,$B319,'Grid GenerationQueue'!$AY$5:$AY$467,$C319,'Grid GenerationQueue'!$BI$5:$BI$467,"&lt;4")</f>
        <v>0</v>
      </c>
      <c r="N319">
        <f>SUMIFS('Grid GenerationQueue'!AO$5:AO$467,'Grid GenerationQueue'!$AX$5:$AX$467,$B319,'Grid GenerationQueue'!$AY$5:$AY$467,$C319,'Grid GenerationQueue'!$BI$5:$BI$467,"&lt;4")</f>
        <v>0</v>
      </c>
      <c r="O319">
        <f>SUMIFS('Grid GenerationQueue'!AP$5:AP$467,'Grid GenerationQueue'!$AX$5:$AX$467,$B319,'Grid GenerationQueue'!$AY$5:$AY$467,$C319,'Grid GenerationQueue'!$BI$5:$BI$467,"&lt;4")</f>
        <v>0</v>
      </c>
      <c r="Q319">
        <f>SUMIFS('Grid GenerationQueue'!AE$5:AE$467,'Grid GenerationQueue'!$AX$5:$AX$467,$B319,'Grid GenerationQueue'!$AY$5:$AY$467,$C319,'Grid GenerationQueue'!$BH$5:$BH$467,"Executed")</f>
        <v>0</v>
      </c>
      <c r="R319">
        <f>SUMIFS('Grid GenerationQueue'!AF$5:AF$467,'Grid GenerationQueue'!$AX$5:$AX$467,$B319,'Grid GenerationQueue'!$AY$5:$AY$467,$C319,'Grid GenerationQueue'!$BH$5:$BH$467,"Executed")</f>
        <v>0</v>
      </c>
      <c r="S319">
        <f>SUMIFS('Grid GenerationQueue'!AG$5:AG$467,'Grid GenerationQueue'!$AX$5:$AX$467,$B319,'Grid GenerationQueue'!$AY$5:$AY$467,$C319,'Grid GenerationQueue'!$BH$5:$BH$467,"Executed")</f>
        <v>0</v>
      </c>
      <c r="T319">
        <f>SUMIFS('Grid GenerationQueue'!AH$5:AH$467,'Grid GenerationQueue'!$AX$5:$AX$467,$B319,'Grid GenerationQueue'!$AY$5:$AY$467,$C319,'Grid GenerationQueue'!$BH$5:$BH$467,"Executed")</f>
        <v>0</v>
      </c>
      <c r="U319">
        <f>SUMIFS('Grid GenerationQueue'!AI$5:AI$467,'Grid GenerationQueue'!$AX$5:$AX$467,$B319,'Grid GenerationQueue'!$AY$5:$AY$467,$C319,'Grid GenerationQueue'!$BH$5:$BH$467,"Executed")</f>
        <v>0</v>
      </c>
      <c r="V319">
        <f>SUMIFS('Grid GenerationQueue'!AJ$5:AJ$467,'Grid GenerationQueue'!$AX$5:$AX$467,$B319,'Grid GenerationQueue'!$AY$5:$AY$467,$C319,'Grid GenerationQueue'!$BH$5:$BH$467,"Executed")</f>
        <v>0</v>
      </c>
      <c r="W319">
        <f>SUMIFS('Grid GenerationQueue'!AK$5:AK$467,'Grid GenerationQueue'!$AX$5:$AX$467,$B319,'Grid GenerationQueue'!$AY$5:$AY$467,$C319,'Grid GenerationQueue'!$BH$5:$BH$467,"Executed")</f>
        <v>0</v>
      </c>
      <c r="X319">
        <f>SUMIFS('Grid GenerationQueue'!AL$5:AL$467,'Grid GenerationQueue'!$AX$5:$AX$467,$B319,'Grid GenerationQueue'!$AY$5:$AY$467,$C319,'Grid GenerationQueue'!$BH$5:$BH$467,"Executed")</f>
        <v>0</v>
      </c>
      <c r="Y319">
        <f>SUMIFS('Grid GenerationQueue'!AM$5:AM$467,'Grid GenerationQueue'!$AX$5:$AX$467,$B319,'Grid GenerationQueue'!$AY$5:$AY$467,$C319,'Grid GenerationQueue'!$BH$5:$BH$467,"Executed")</f>
        <v>0</v>
      </c>
      <c r="Z319">
        <f>SUMIFS('Grid GenerationQueue'!AN$5:AN$467,'Grid GenerationQueue'!$AX$5:$AX$467,$B319,'Grid GenerationQueue'!$AY$5:$AY$467,$C319,'Grid GenerationQueue'!$BH$5:$BH$467,"Executed")</f>
        <v>0</v>
      </c>
      <c r="AA319">
        <f>SUMIFS('Grid GenerationQueue'!AO$5:AO$467,'Grid GenerationQueue'!$AX$5:$AX$467,$B319,'Grid GenerationQueue'!$AY$5:$AY$467,$C319,'Grid GenerationQueue'!$BH$5:$BH$467,"Executed")</f>
        <v>0</v>
      </c>
      <c r="AB319">
        <f>SUMIFS('Grid GenerationQueue'!AP$5:AP$467,'Grid GenerationQueue'!$AX$5:$AX$467,$B319,'Grid GenerationQueue'!$AY$5:$AY$467,$C319,'Grid GenerationQueue'!$BH$5:$BH$467,"Executed")</f>
        <v>0</v>
      </c>
      <c r="AD319">
        <f>SUMIFS('Grid GenerationQueue'!AE$5:AE$467,'Grid GenerationQueue'!$AX$5:$AX$467,$B319,'Grid GenerationQueue'!$AY$5:$AY$467,$C319,'Grid GenerationQueue'!$BF$5:$BF$467,"&lt;&gt;"&amp;"")</f>
        <v>0</v>
      </c>
      <c r="AE319">
        <f>SUMIFS('Grid GenerationQueue'!AF$5:AF$467,'Grid GenerationQueue'!$AX$5:$AX$467,$B319,'Grid GenerationQueue'!$AY$5:$AY$467,$C319,'Grid GenerationQueue'!$BF$5:$BF$467,"&lt;&gt;"&amp;"")</f>
        <v>0</v>
      </c>
      <c r="AF319">
        <f>SUMIFS('Grid GenerationQueue'!AG$5:AG$467,'Grid GenerationQueue'!$AX$5:$AX$467,$B319,'Grid GenerationQueue'!$AY$5:$AY$467,$C319,'Grid GenerationQueue'!$BF$5:$BF$467,"&lt;&gt;"&amp;"")</f>
        <v>0</v>
      </c>
      <c r="AG319">
        <f>SUMIFS('Grid GenerationQueue'!AH$5:AH$467,'Grid GenerationQueue'!$AX$5:$AX$467,$B319,'Grid GenerationQueue'!$AY$5:$AY$467,$C319,'Grid GenerationQueue'!$BF$5:$BF$467,"&lt;&gt;"&amp;"")</f>
        <v>0</v>
      </c>
      <c r="AH319">
        <f>SUMIFS('Grid GenerationQueue'!AI$5:AI$467,'Grid GenerationQueue'!$AX$5:$AX$467,$B319,'Grid GenerationQueue'!$AY$5:$AY$467,$C319,'Grid GenerationQueue'!$BF$5:$BF$467,"&lt;&gt;"&amp;"")</f>
        <v>0</v>
      </c>
      <c r="AI319">
        <f>SUMIFS('Grid GenerationQueue'!AJ$5:AJ$467,'Grid GenerationQueue'!$AX$5:$AX$467,$B319,'Grid GenerationQueue'!$AY$5:$AY$467,$C319,'Grid GenerationQueue'!$BF$5:$BF$467,"&lt;&gt;"&amp;"")</f>
        <v>0</v>
      </c>
      <c r="AJ319">
        <f>SUMIFS('Grid GenerationQueue'!AK$5:AK$467,'Grid GenerationQueue'!$AX$5:$AX$467,$B319,'Grid GenerationQueue'!$AY$5:$AY$467,$C319,'Grid GenerationQueue'!$BF$5:$BF$467,"&lt;&gt;"&amp;"")</f>
        <v>0</v>
      </c>
      <c r="AK319">
        <f>SUMIFS('Grid GenerationQueue'!AL$5:AL$467,'Grid GenerationQueue'!$AX$5:$AX$467,$B319,'Grid GenerationQueue'!$AY$5:$AY$467,$C319,'Grid GenerationQueue'!$BF$5:$BF$467,"&lt;&gt;"&amp;"")</f>
        <v>0</v>
      </c>
      <c r="AL319">
        <f>SUMIFS('Grid GenerationQueue'!AM$5:AM$467,'Grid GenerationQueue'!$AX$5:$AX$467,$B319,'Grid GenerationQueue'!$AY$5:$AY$467,$C319,'Grid GenerationQueue'!$BF$5:$BF$467,"&lt;&gt;"&amp;"")</f>
        <v>0</v>
      </c>
      <c r="AM319">
        <f>SUMIFS('Grid GenerationQueue'!AN$5:AN$467,'Grid GenerationQueue'!$AX$5:$AX$467,$B319,'Grid GenerationQueue'!$AY$5:$AY$467,$C319,'Grid GenerationQueue'!$BF$5:$BF$467,"&lt;&gt;"&amp;"")</f>
        <v>0</v>
      </c>
      <c r="AN319">
        <f>SUMIFS('Grid GenerationQueue'!AO$5:AO$467,'Grid GenerationQueue'!$AX$5:$AX$467,$B319,'Grid GenerationQueue'!$AY$5:$AY$467,$C319,'Grid GenerationQueue'!$BF$5:$BF$467,"&lt;&gt;"&amp;"")</f>
        <v>0</v>
      </c>
      <c r="AO319">
        <f>SUMIFS('Grid GenerationQueue'!AP$5:AP$467,'Grid GenerationQueue'!$AX$5:$AX$467,$B319,'Grid GenerationQueue'!$AY$5:$AY$467,$C319,'Grid GenerationQueue'!$BF$5:$BF$467,"&lt;&gt;"&amp;"")</f>
        <v>0</v>
      </c>
      <c r="AQ319">
        <f>SUMIFS('Grid GenerationQueue'!AE$5:AE$467,'Grid GenerationQueue'!$AX$5:$AX$467,$B319,'Grid GenerationQueue'!$AY$5:$AY$467,$C319)</f>
        <v>0</v>
      </c>
      <c r="AR319">
        <f>SUMIFS('Grid GenerationQueue'!AF$5:AF$467,'Grid GenerationQueue'!$AX$5:$AX$467,$B319,'Grid GenerationQueue'!$AY$5:$AY$467,$C319)</f>
        <v>0</v>
      </c>
      <c r="AS319">
        <f>SUMIFS('Grid GenerationQueue'!AG$5:AG$467,'Grid GenerationQueue'!$AX$5:$AX$467,$B319,'Grid GenerationQueue'!$AY$5:$AY$467,$C319)</f>
        <v>0</v>
      </c>
      <c r="AT319">
        <f>SUMIFS('Grid GenerationQueue'!AH$5:AH$467,'Grid GenerationQueue'!$AX$5:$AX$467,$B319,'Grid GenerationQueue'!$AY$5:$AY$467,$C319)</f>
        <v>0</v>
      </c>
      <c r="AU319">
        <f>SUMIFS('Grid GenerationQueue'!AI$5:AI$467,'Grid GenerationQueue'!$AX$5:$AX$467,$B319,'Grid GenerationQueue'!$AY$5:$AY$467,$C319)</f>
        <v>0</v>
      </c>
      <c r="AV319">
        <f>SUMIFS('Grid GenerationQueue'!AJ$5:AJ$467,'Grid GenerationQueue'!$AX$5:$AX$467,$B319,'Grid GenerationQueue'!$AY$5:$AY$467,$C319)</f>
        <v>0</v>
      </c>
      <c r="AW319">
        <f>SUMIFS('Grid GenerationQueue'!AK$5:AK$467,'Grid GenerationQueue'!$AX$5:$AX$467,$B319,'Grid GenerationQueue'!$AY$5:$AY$467,$C319)</f>
        <v>0</v>
      </c>
      <c r="AX319">
        <f>SUMIFS('Grid GenerationQueue'!AL$5:AL$467,'Grid GenerationQueue'!$AX$5:$AX$467,$B319,'Grid GenerationQueue'!$AY$5:$AY$467,$C319)</f>
        <v>0</v>
      </c>
      <c r="AY319">
        <f>SUMIFS('Grid GenerationQueue'!AM$5:AM$467,'Grid GenerationQueue'!$AX$5:$AX$467,$B319,'Grid GenerationQueue'!$AY$5:$AY$467,$C319)</f>
        <v>0</v>
      </c>
      <c r="AZ319">
        <f>SUMIFS('Grid GenerationQueue'!AN$5:AN$467,'Grid GenerationQueue'!$AX$5:$AX$467,$B319,'Grid GenerationQueue'!$AY$5:$AY$467,$C319)</f>
        <v>0</v>
      </c>
      <c r="BA319">
        <f>SUMIFS('Grid GenerationQueue'!AO$5:AO$467,'Grid GenerationQueue'!$AX$5:$AX$467,$B319,'Grid GenerationQueue'!$AY$5:$AY$467,$C319)</f>
        <v>0</v>
      </c>
      <c r="BB319">
        <f>SUMIFS('Grid GenerationQueue'!AP$5:AP$467,'Grid GenerationQueue'!$AX$5:$AX$467,$B319,'Grid GenerationQueue'!$AY$5:$AY$467,$C319)</f>
        <v>0</v>
      </c>
      <c r="BD319">
        <f>SUMIFS('Grid GenerationQueue'!AE$5:AE$467,'Grid GenerationQueue'!$AX$5:$AX$467,$B319,'Grid GenerationQueue'!$AY$5:$AY$467,$C319,'Grid GenerationQueue'!$BH$5:$BH$467,"Executed",'Grid GenerationQueue'!$BB$5:$BB$467,"&lt;"&amp;$BE$3)</f>
        <v>0</v>
      </c>
      <c r="BE319">
        <f>SUMIFS('Grid GenerationQueue'!AF$5:AF$467,'Grid GenerationQueue'!$AX$5:$AX$467,$B319,'Grid GenerationQueue'!$AY$5:$AY$467,$C319,'Grid GenerationQueue'!$BH$5:$BH$467,"Executed",'Grid GenerationQueue'!$BB$5:$BB$467,"&lt;"&amp;$BE$3)</f>
        <v>0</v>
      </c>
      <c r="BF319">
        <f>SUMIFS('Grid GenerationQueue'!AG$5:AG$467,'Grid GenerationQueue'!$AX$5:$AX$467,$B319,'Grid GenerationQueue'!$AY$5:$AY$467,$C319,'Grid GenerationQueue'!$BH$5:$BH$467,"Executed",'Grid GenerationQueue'!$BB$5:$BB$467,"&lt;"&amp;$BE$3)</f>
        <v>0</v>
      </c>
      <c r="BG319">
        <f>SUMIFS('Grid GenerationQueue'!AH$5:AH$467,'Grid GenerationQueue'!$AX$5:$AX$467,$B319,'Grid GenerationQueue'!$AY$5:$AY$467,$C319,'Grid GenerationQueue'!$BH$5:$BH$467,"Executed",'Grid GenerationQueue'!$BB$5:$BB$467,"&lt;"&amp;$BE$3)</f>
        <v>0</v>
      </c>
      <c r="BH319">
        <f>SUMIFS('Grid GenerationQueue'!AI$5:AI$467,'Grid GenerationQueue'!$AX$5:$AX$467,$B319,'Grid GenerationQueue'!$AY$5:$AY$467,$C319,'Grid GenerationQueue'!$BH$5:$BH$467,"Executed",'Grid GenerationQueue'!$BB$5:$BB$467,"&lt;"&amp;$BE$3)</f>
        <v>0</v>
      </c>
      <c r="BI319">
        <f>SUMIFS('Grid GenerationQueue'!AJ$5:AJ$467,'Grid GenerationQueue'!$AX$5:$AX$467,$B319,'Grid GenerationQueue'!$AY$5:$AY$467,$C319,'Grid GenerationQueue'!$BH$5:$BH$467,"Executed",'Grid GenerationQueue'!$BB$5:$BB$467,"&lt;"&amp;$BE$3)</f>
        <v>0</v>
      </c>
      <c r="BJ319">
        <f>SUMIFS('Grid GenerationQueue'!AK$5:AK$467,'Grid GenerationQueue'!$AX$5:$AX$467,$B319,'Grid GenerationQueue'!$AY$5:$AY$467,$C319,'Grid GenerationQueue'!$BH$5:$BH$467,"Executed",'Grid GenerationQueue'!$BB$5:$BB$467,"&lt;"&amp;$BE$3)</f>
        <v>0</v>
      </c>
      <c r="BK319">
        <f>SUMIFS('Grid GenerationQueue'!AL$5:AL$467,'Grid GenerationQueue'!$AX$5:$AX$467,$B319,'Grid GenerationQueue'!$AY$5:$AY$467,$C319,'Grid GenerationQueue'!$BH$5:$BH$467,"Executed",'Grid GenerationQueue'!$BB$5:$BB$467,"&lt;"&amp;$BE$3)</f>
        <v>0</v>
      </c>
      <c r="BL319">
        <f>SUMIFS('Grid GenerationQueue'!AM$5:AM$467,'Grid GenerationQueue'!$AX$5:$AX$467,$B319,'Grid GenerationQueue'!$AY$5:$AY$467,$C319,'Grid GenerationQueue'!$BH$5:$BH$467,"Executed",'Grid GenerationQueue'!$BB$5:$BB$467,"&lt;"&amp;$BE$3)</f>
        <v>0</v>
      </c>
      <c r="BM319">
        <f>SUMIFS('Grid GenerationQueue'!AN$5:AN$467,'Grid GenerationQueue'!$AX$5:$AX$467,$B319,'Grid GenerationQueue'!$AY$5:$AY$467,$C319,'Grid GenerationQueue'!$BH$5:$BH$467,"Executed",'Grid GenerationQueue'!$BB$5:$BB$467,"&lt;"&amp;$BE$3)</f>
        <v>0</v>
      </c>
      <c r="BN319">
        <f>SUMIFS('Grid GenerationQueue'!AO$5:AO$467,'Grid GenerationQueue'!$AX$5:$AX$467,$B319,'Grid GenerationQueue'!$AY$5:$AY$467,$C319,'Grid GenerationQueue'!$BH$5:$BH$467,"Executed",'Grid GenerationQueue'!$BB$5:$BB$467,"&lt;"&amp;$BE$3)</f>
        <v>0</v>
      </c>
      <c r="BO319">
        <f>SUMIFS('Grid GenerationQueue'!AP$5:AP$467,'Grid GenerationQueue'!$AX$5:$AX$467,$B319,'Grid GenerationQueue'!$AY$5:$AY$467,$C319,'Grid GenerationQueue'!$BH$5:$BH$467,"Executed",'Grid GenerationQueue'!$BB$5:$BB$467,"&lt;"&amp;$BE$3)</f>
        <v>0</v>
      </c>
      <c r="BQ319">
        <f>SUMIFS('Grid GenerationQueue'!AE$5:AE$467,'Grid GenerationQueue'!$AX$5:$AX$467,$B319,'Grid GenerationQueue'!$AY$5:$AY$467,$C319,'Grid GenerationQueue'!$BF$5:$BF$467,"&lt;&gt;"&amp;"",'Grid GenerationQueue'!$BB$5:$BB$467,"&lt;"&amp;$BE$3)</f>
        <v>0</v>
      </c>
      <c r="BR319">
        <f>SUMIFS('Grid GenerationQueue'!AF$5:AF$467,'Grid GenerationQueue'!$AX$5:$AX$467,$B319,'Grid GenerationQueue'!$AY$5:$AY$467,$C319,'Grid GenerationQueue'!$BF$5:$BF$467,"&lt;&gt;"&amp;"",'Grid GenerationQueue'!$BB$5:$BB$467,"&lt;"&amp;$BE$3)</f>
        <v>0</v>
      </c>
      <c r="BS319">
        <f>SUMIFS('Grid GenerationQueue'!AG$5:AG$467,'Grid GenerationQueue'!$AX$5:$AX$467,$B319,'Grid GenerationQueue'!$AY$5:$AY$467,$C319,'Grid GenerationQueue'!$BF$5:$BF$467,"&lt;&gt;"&amp;"",'Grid GenerationQueue'!$BB$5:$BB$467,"&lt;"&amp;$BE$3)</f>
        <v>0</v>
      </c>
      <c r="BT319">
        <f>SUMIFS('Grid GenerationQueue'!AH$5:AH$467,'Grid GenerationQueue'!$AX$5:$AX$467,$B319,'Grid GenerationQueue'!$AY$5:$AY$467,$C319,'Grid GenerationQueue'!$BF$5:$BF$467,"&lt;&gt;"&amp;"",'Grid GenerationQueue'!$BB$5:$BB$467,"&lt;"&amp;$BE$3)</f>
        <v>0</v>
      </c>
      <c r="BU319">
        <f>SUMIFS('Grid GenerationQueue'!AI$5:AI$467,'Grid GenerationQueue'!$AX$5:$AX$467,$B319,'Grid GenerationQueue'!$AY$5:$AY$467,$C319,'Grid GenerationQueue'!$BF$5:$BF$467,"&lt;&gt;"&amp;"",'Grid GenerationQueue'!$BB$5:$BB$467,"&lt;"&amp;$BE$3)</f>
        <v>0</v>
      </c>
      <c r="BV319">
        <f>SUMIFS('Grid GenerationQueue'!AJ$5:AJ$467,'Grid GenerationQueue'!$AX$5:$AX$467,$B319,'Grid GenerationQueue'!$AY$5:$AY$467,$C319,'Grid GenerationQueue'!$BF$5:$BF$467,"&lt;&gt;"&amp;"",'Grid GenerationQueue'!$BB$5:$BB$467,"&lt;"&amp;$BE$3)</f>
        <v>0</v>
      </c>
      <c r="BW319">
        <f>SUMIFS('Grid GenerationQueue'!AK$5:AK$467,'Grid GenerationQueue'!$AX$5:$AX$467,$B319,'Grid GenerationQueue'!$AY$5:$AY$467,$C319,'Grid GenerationQueue'!$BF$5:$BF$467,"&lt;&gt;"&amp;"",'Grid GenerationQueue'!$BB$5:$BB$467,"&lt;"&amp;$BE$3)</f>
        <v>0</v>
      </c>
      <c r="BX319">
        <f>SUMIFS('Grid GenerationQueue'!AL$5:AL$467,'Grid GenerationQueue'!$AX$5:$AX$467,$B319,'Grid GenerationQueue'!$AY$5:$AY$467,$C319,'Grid GenerationQueue'!$BF$5:$BF$467,"&lt;&gt;"&amp;"",'Grid GenerationQueue'!$BB$5:$BB$467,"&lt;"&amp;$BE$3)</f>
        <v>0</v>
      </c>
      <c r="BY319">
        <f>SUMIFS('Grid GenerationQueue'!AM$5:AM$467,'Grid GenerationQueue'!$AX$5:$AX$467,$B319,'Grid GenerationQueue'!$AY$5:$AY$467,$C319,'Grid GenerationQueue'!$BF$5:$BF$467,"&lt;&gt;"&amp;"",'Grid GenerationQueue'!$BB$5:$BB$467,"&lt;"&amp;$BE$3)</f>
        <v>0</v>
      </c>
      <c r="BZ319">
        <f>SUMIFS('Grid GenerationQueue'!AN$5:AN$467,'Grid GenerationQueue'!$AX$5:$AX$467,$B319,'Grid GenerationQueue'!$AY$5:$AY$467,$C319,'Grid GenerationQueue'!$BF$5:$BF$467,"&lt;&gt;"&amp;"",'Grid GenerationQueue'!$BB$5:$BB$467,"&lt;"&amp;$BE$3)</f>
        <v>0</v>
      </c>
      <c r="CA319">
        <f>SUMIFS('Grid GenerationQueue'!AO$5:AO$467,'Grid GenerationQueue'!$AX$5:$AX$467,$B319,'Grid GenerationQueue'!$AY$5:$AY$467,$C319,'Grid GenerationQueue'!$BF$5:$BF$467,"&lt;&gt;"&amp;"",'Grid GenerationQueue'!$BB$5:$BB$467,"&lt;"&amp;$BE$3)</f>
        <v>0</v>
      </c>
      <c r="CB319">
        <f>SUMIFS('Grid GenerationQueue'!AP$5:AP$467,'Grid GenerationQueue'!$AX$5:$AX$467,$B319,'Grid GenerationQueue'!$AY$5:$AY$467,$C319,'Grid GenerationQueue'!$BF$5:$BF$467,"&lt;&gt;"&amp;"",'Grid GenerationQueue'!$BB$5:$BB$467,"&lt;"&amp;$BE$3)</f>
        <v>0</v>
      </c>
      <c r="CD319">
        <f>SUMIFS('Grid GenerationQueue'!AE$5:AE$467,'Grid GenerationQueue'!$AX$5:$AX$467,$B319,'Grid GenerationQueue'!$AY$5:$AY$467,$C319,'Grid GenerationQueue'!$BB$5:$BB$467,"&lt;"&amp;$BE$3)</f>
        <v>0</v>
      </c>
      <c r="CE319">
        <f>SUMIFS('Grid GenerationQueue'!AF$5:AF$467,'Grid GenerationQueue'!$AX$5:$AX$467,$B319,'Grid GenerationQueue'!$AY$5:$AY$467,$C319,'Grid GenerationQueue'!$BB$5:$BB$467,"&lt;"&amp;$BE$3)</f>
        <v>0</v>
      </c>
      <c r="CF319">
        <f>SUMIFS('Grid GenerationQueue'!AG$5:AG$467,'Grid GenerationQueue'!$AX$5:$AX$467,$B319,'Grid GenerationQueue'!$AY$5:$AY$467,$C319,'Grid GenerationQueue'!$BB$5:$BB$467,"&lt;"&amp;$BE$3)</f>
        <v>0</v>
      </c>
      <c r="CG319">
        <f>SUMIFS('Grid GenerationQueue'!AH$5:AH$467,'Grid GenerationQueue'!$AX$5:$AX$467,$B319,'Grid GenerationQueue'!$AY$5:$AY$467,$C319,'Grid GenerationQueue'!$BB$5:$BB$467,"&lt;"&amp;$BE$3)</f>
        <v>0</v>
      </c>
      <c r="CH319">
        <f>SUMIFS('Grid GenerationQueue'!AI$5:AI$467,'Grid GenerationQueue'!$AX$5:$AX$467,$B319,'Grid GenerationQueue'!$AY$5:$AY$467,$C319,'Grid GenerationQueue'!$BB$5:$BB$467,"&lt;"&amp;$BE$3)</f>
        <v>0</v>
      </c>
      <c r="CI319">
        <f>SUMIFS('Grid GenerationQueue'!AJ$5:AJ$467,'Grid GenerationQueue'!$AX$5:$AX$467,$B319,'Grid GenerationQueue'!$AY$5:$AY$467,$C319,'Grid GenerationQueue'!$BB$5:$BB$467,"&lt;"&amp;$BE$3)</f>
        <v>0</v>
      </c>
      <c r="CJ319">
        <f>SUMIFS('Grid GenerationQueue'!AK$5:AK$467,'Grid GenerationQueue'!$AX$5:$AX$467,$B319,'Grid GenerationQueue'!$AY$5:$AY$467,$C319,'Grid GenerationQueue'!$BB$5:$BB$467,"&lt;"&amp;$BE$3)</f>
        <v>0</v>
      </c>
      <c r="CK319">
        <f>SUMIFS('Grid GenerationQueue'!AL$5:AL$467,'Grid GenerationQueue'!$AX$5:$AX$467,$B319,'Grid GenerationQueue'!$AY$5:$AY$467,$C319,'Grid GenerationQueue'!$BB$5:$BB$467,"&lt;"&amp;$BE$3)</f>
        <v>0</v>
      </c>
      <c r="CL319">
        <f>SUMIFS('Grid GenerationQueue'!AM$5:AM$467,'Grid GenerationQueue'!$AX$5:$AX$467,$B319,'Grid GenerationQueue'!$AY$5:$AY$467,$C319,'Grid GenerationQueue'!$BB$5:$BB$467,"&lt;"&amp;$BE$3)</f>
        <v>0</v>
      </c>
      <c r="CM319">
        <f>SUMIFS('Grid GenerationQueue'!AN$5:AN$467,'Grid GenerationQueue'!$AX$5:$AX$467,$B319,'Grid GenerationQueue'!$AY$5:$AY$467,$C319,'Grid GenerationQueue'!$BB$5:$BB$467,"&lt;"&amp;$BE$3)</f>
        <v>0</v>
      </c>
      <c r="CN319">
        <f>SUMIFS('Grid GenerationQueue'!AO$5:AO$467,'Grid GenerationQueue'!$AX$5:$AX$467,$B319,'Grid GenerationQueue'!$AY$5:$AY$467,$C319,'Grid GenerationQueue'!$BB$5:$BB$467,"&lt;"&amp;$BE$3)</f>
        <v>0</v>
      </c>
      <c r="CO319">
        <f>SUMIFS('Grid GenerationQueue'!AP$5:AP$467,'Grid GenerationQueue'!$AX$5:$AX$467,$B319,'Grid GenerationQueue'!$AY$5:$AY$467,$C319,'Grid GenerationQueue'!$BB$5:$BB$467,"&lt;"&amp;$BE$3)</f>
        <v>0</v>
      </c>
    </row>
    <row r="320" spans="1:93" x14ac:dyDescent="0.35">
      <c r="A320" t="s">
        <v>4659</v>
      </c>
      <c r="B320" t="s">
        <v>4780</v>
      </c>
      <c r="C320">
        <v>230</v>
      </c>
      <c r="D320">
        <f>SUMIFS('Grid GenerationQueue'!AE$5:AE$467,'Grid GenerationQueue'!$AX$5:$AX$467,$B320,'Grid GenerationQueue'!$AY$5:$AY$467,$C320,'Grid GenerationQueue'!$BI$5:$BI$467,"&lt;4")</f>
        <v>0</v>
      </c>
      <c r="E320">
        <f>SUMIFS('Grid GenerationQueue'!AF$5:AF$467,'Grid GenerationQueue'!$AX$5:$AX$467,$B320,'Grid GenerationQueue'!$AY$5:$AY$467,$C320,'Grid GenerationQueue'!$BI$5:$BI$467,"&lt;4")</f>
        <v>0</v>
      </c>
      <c r="F320">
        <f>SUMIFS('Grid GenerationQueue'!AG$5:AG$467,'Grid GenerationQueue'!$AX$5:$AX$467,$B320,'Grid GenerationQueue'!$AY$5:$AY$467,$C320,'Grid GenerationQueue'!$BI$5:$BI$467,"&lt;4")</f>
        <v>0</v>
      </c>
      <c r="G320">
        <f>SUMIFS('Grid GenerationQueue'!AH$5:AH$467,'Grid GenerationQueue'!$AX$5:$AX$467,$B320,'Grid GenerationQueue'!$AY$5:$AY$467,$C320,'Grid GenerationQueue'!$BI$5:$BI$467,"&lt;4")</f>
        <v>0</v>
      </c>
      <c r="H320">
        <f>SUMIFS('Grid GenerationQueue'!AI$5:AI$467,'Grid GenerationQueue'!$AX$5:$AX$467,$B320,'Grid GenerationQueue'!$AY$5:$AY$467,$C320,'Grid GenerationQueue'!$BI$5:$BI$467,"&lt;4")</f>
        <v>0</v>
      </c>
      <c r="I320">
        <f>SUMIFS('Grid GenerationQueue'!AJ$5:AJ$467,'Grid GenerationQueue'!$AX$5:$AX$467,$B320,'Grid GenerationQueue'!$AY$5:$AY$467,$C320,'Grid GenerationQueue'!$BI$5:$BI$467,"&lt;4")</f>
        <v>0</v>
      </c>
      <c r="J320">
        <f>SUMIFS('Grid GenerationQueue'!AK$5:AK$467,'Grid GenerationQueue'!$AX$5:$AX$467,$B320,'Grid GenerationQueue'!$AY$5:$AY$467,$C320,'Grid GenerationQueue'!$BI$5:$BI$467,"&lt;4")</f>
        <v>0</v>
      </c>
      <c r="K320">
        <f>SUMIFS('Grid GenerationQueue'!AL$5:AL$467,'Grid GenerationQueue'!$AX$5:$AX$467,$B320,'Grid GenerationQueue'!$AY$5:$AY$467,$C320,'Grid GenerationQueue'!$BI$5:$BI$467,"&lt;4")</f>
        <v>0</v>
      </c>
      <c r="L320">
        <f>SUMIFS('Grid GenerationQueue'!AM$5:AM$467,'Grid GenerationQueue'!$AX$5:$AX$467,$B320,'Grid GenerationQueue'!$AY$5:$AY$467,$C320,'Grid GenerationQueue'!$BI$5:$BI$467,"&lt;4")</f>
        <v>0</v>
      </c>
      <c r="M320">
        <f>SUMIFS('Grid GenerationQueue'!AN$5:AN$467,'Grid GenerationQueue'!$AX$5:$AX$467,$B320,'Grid GenerationQueue'!$AY$5:$AY$467,$C320,'Grid GenerationQueue'!$BI$5:$BI$467,"&lt;4")</f>
        <v>0</v>
      </c>
      <c r="N320">
        <f>SUMIFS('Grid GenerationQueue'!AO$5:AO$467,'Grid GenerationQueue'!$AX$5:$AX$467,$B320,'Grid GenerationQueue'!$AY$5:$AY$467,$C320,'Grid GenerationQueue'!$BI$5:$BI$467,"&lt;4")</f>
        <v>0</v>
      </c>
      <c r="O320">
        <f>SUMIFS('Grid GenerationQueue'!AP$5:AP$467,'Grid GenerationQueue'!$AX$5:$AX$467,$B320,'Grid GenerationQueue'!$AY$5:$AY$467,$C320,'Grid GenerationQueue'!$BI$5:$BI$467,"&lt;4")</f>
        <v>0</v>
      </c>
      <c r="Q320">
        <f>SUMIFS('Grid GenerationQueue'!AE$5:AE$467,'Grid GenerationQueue'!$AX$5:$AX$467,$B320,'Grid GenerationQueue'!$AY$5:$AY$467,$C320,'Grid GenerationQueue'!$BH$5:$BH$467,"Executed")</f>
        <v>0</v>
      </c>
      <c r="R320">
        <f>SUMIFS('Grid GenerationQueue'!AF$5:AF$467,'Grid GenerationQueue'!$AX$5:$AX$467,$B320,'Grid GenerationQueue'!$AY$5:$AY$467,$C320,'Grid GenerationQueue'!$BH$5:$BH$467,"Executed")</f>
        <v>0</v>
      </c>
      <c r="S320">
        <f>SUMIFS('Grid GenerationQueue'!AG$5:AG$467,'Grid GenerationQueue'!$AX$5:$AX$467,$B320,'Grid GenerationQueue'!$AY$5:$AY$467,$C320,'Grid GenerationQueue'!$BH$5:$BH$467,"Executed")</f>
        <v>0</v>
      </c>
      <c r="T320">
        <f>SUMIFS('Grid GenerationQueue'!AH$5:AH$467,'Grid GenerationQueue'!$AX$5:$AX$467,$B320,'Grid GenerationQueue'!$AY$5:$AY$467,$C320,'Grid GenerationQueue'!$BH$5:$BH$467,"Executed")</f>
        <v>0</v>
      </c>
      <c r="U320">
        <f>SUMIFS('Grid GenerationQueue'!AI$5:AI$467,'Grid GenerationQueue'!$AX$5:$AX$467,$B320,'Grid GenerationQueue'!$AY$5:$AY$467,$C320,'Grid GenerationQueue'!$BH$5:$BH$467,"Executed")</f>
        <v>0</v>
      </c>
      <c r="V320">
        <f>SUMIFS('Grid GenerationQueue'!AJ$5:AJ$467,'Grid GenerationQueue'!$AX$5:$AX$467,$B320,'Grid GenerationQueue'!$AY$5:$AY$467,$C320,'Grid GenerationQueue'!$BH$5:$BH$467,"Executed")</f>
        <v>0</v>
      </c>
      <c r="W320">
        <f>SUMIFS('Grid GenerationQueue'!AK$5:AK$467,'Grid GenerationQueue'!$AX$5:$AX$467,$B320,'Grid GenerationQueue'!$AY$5:$AY$467,$C320,'Grid GenerationQueue'!$BH$5:$BH$467,"Executed")</f>
        <v>0</v>
      </c>
      <c r="X320">
        <f>SUMIFS('Grid GenerationQueue'!AL$5:AL$467,'Grid GenerationQueue'!$AX$5:$AX$467,$B320,'Grid GenerationQueue'!$AY$5:$AY$467,$C320,'Grid GenerationQueue'!$BH$5:$BH$467,"Executed")</f>
        <v>0</v>
      </c>
      <c r="Y320">
        <f>SUMIFS('Grid GenerationQueue'!AM$5:AM$467,'Grid GenerationQueue'!$AX$5:$AX$467,$B320,'Grid GenerationQueue'!$AY$5:$AY$467,$C320,'Grid GenerationQueue'!$BH$5:$BH$467,"Executed")</f>
        <v>0</v>
      </c>
      <c r="Z320">
        <f>SUMIFS('Grid GenerationQueue'!AN$5:AN$467,'Grid GenerationQueue'!$AX$5:$AX$467,$B320,'Grid GenerationQueue'!$AY$5:$AY$467,$C320,'Grid GenerationQueue'!$BH$5:$BH$467,"Executed")</f>
        <v>0</v>
      </c>
      <c r="AA320">
        <f>SUMIFS('Grid GenerationQueue'!AO$5:AO$467,'Grid GenerationQueue'!$AX$5:$AX$467,$B320,'Grid GenerationQueue'!$AY$5:$AY$467,$C320,'Grid GenerationQueue'!$BH$5:$BH$467,"Executed")</f>
        <v>0</v>
      </c>
      <c r="AB320">
        <f>SUMIFS('Grid GenerationQueue'!AP$5:AP$467,'Grid GenerationQueue'!$AX$5:$AX$467,$B320,'Grid GenerationQueue'!$AY$5:$AY$467,$C320,'Grid GenerationQueue'!$BH$5:$BH$467,"Executed")</f>
        <v>0</v>
      </c>
      <c r="AD320">
        <f>SUMIFS('Grid GenerationQueue'!AE$5:AE$467,'Grid GenerationQueue'!$AX$5:$AX$467,$B320,'Grid GenerationQueue'!$AY$5:$AY$467,$C320,'Grid GenerationQueue'!$BF$5:$BF$467,"&lt;&gt;"&amp;"")</f>
        <v>0</v>
      </c>
      <c r="AE320">
        <f>SUMIFS('Grid GenerationQueue'!AF$5:AF$467,'Grid GenerationQueue'!$AX$5:$AX$467,$B320,'Grid GenerationQueue'!$AY$5:$AY$467,$C320,'Grid GenerationQueue'!$BF$5:$BF$467,"&lt;&gt;"&amp;"")</f>
        <v>0</v>
      </c>
      <c r="AF320">
        <f>SUMIFS('Grid GenerationQueue'!AG$5:AG$467,'Grid GenerationQueue'!$AX$5:$AX$467,$B320,'Grid GenerationQueue'!$AY$5:$AY$467,$C320,'Grid GenerationQueue'!$BF$5:$BF$467,"&lt;&gt;"&amp;"")</f>
        <v>0</v>
      </c>
      <c r="AG320">
        <f>SUMIFS('Grid GenerationQueue'!AH$5:AH$467,'Grid GenerationQueue'!$AX$5:$AX$467,$B320,'Grid GenerationQueue'!$AY$5:$AY$467,$C320,'Grid GenerationQueue'!$BF$5:$BF$467,"&lt;&gt;"&amp;"")</f>
        <v>0</v>
      </c>
      <c r="AH320">
        <f>SUMIFS('Grid GenerationQueue'!AI$5:AI$467,'Grid GenerationQueue'!$AX$5:$AX$467,$B320,'Grid GenerationQueue'!$AY$5:$AY$467,$C320,'Grid GenerationQueue'!$BF$5:$BF$467,"&lt;&gt;"&amp;"")</f>
        <v>0</v>
      </c>
      <c r="AI320">
        <f>SUMIFS('Grid GenerationQueue'!AJ$5:AJ$467,'Grid GenerationQueue'!$AX$5:$AX$467,$B320,'Grid GenerationQueue'!$AY$5:$AY$467,$C320,'Grid GenerationQueue'!$BF$5:$BF$467,"&lt;&gt;"&amp;"")</f>
        <v>0</v>
      </c>
      <c r="AJ320">
        <f>SUMIFS('Grid GenerationQueue'!AK$5:AK$467,'Grid GenerationQueue'!$AX$5:$AX$467,$B320,'Grid GenerationQueue'!$AY$5:$AY$467,$C320,'Grid GenerationQueue'!$BF$5:$BF$467,"&lt;&gt;"&amp;"")</f>
        <v>0</v>
      </c>
      <c r="AK320">
        <f>SUMIFS('Grid GenerationQueue'!AL$5:AL$467,'Grid GenerationQueue'!$AX$5:$AX$467,$B320,'Grid GenerationQueue'!$AY$5:$AY$467,$C320,'Grid GenerationQueue'!$BF$5:$BF$467,"&lt;&gt;"&amp;"")</f>
        <v>0</v>
      </c>
      <c r="AL320">
        <f>SUMIFS('Grid GenerationQueue'!AM$5:AM$467,'Grid GenerationQueue'!$AX$5:$AX$467,$B320,'Grid GenerationQueue'!$AY$5:$AY$467,$C320,'Grid GenerationQueue'!$BF$5:$BF$467,"&lt;&gt;"&amp;"")</f>
        <v>0</v>
      </c>
      <c r="AM320">
        <f>SUMIFS('Grid GenerationQueue'!AN$5:AN$467,'Grid GenerationQueue'!$AX$5:$AX$467,$B320,'Grid GenerationQueue'!$AY$5:$AY$467,$C320,'Grid GenerationQueue'!$BF$5:$BF$467,"&lt;&gt;"&amp;"")</f>
        <v>0</v>
      </c>
      <c r="AN320">
        <f>SUMIFS('Grid GenerationQueue'!AO$5:AO$467,'Grid GenerationQueue'!$AX$5:$AX$467,$B320,'Grid GenerationQueue'!$AY$5:$AY$467,$C320,'Grid GenerationQueue'!$BF$5:$BF$467,"&lt;&gt;"&amp;"")</f>
        <v>0</v>
      </c>
      <c r="AO320">
        <f>SUMIFS('Grid GenerationQueue'!AP$5:AP$467,'Grid GenerationQueue'!$AX$5:$AX$467,$B320,'Grid GenerationQueue'!$AY$5:$AY$467,$C320,'Grid GenerationQueue'!$BF$5:$BF$467,"&lt;&gt;"&amp;"")</f>
        <v>0</v>
      </c>
      <c r="AQ320">
        <f>SUMIFS('Grid GenerationQueue'!AE$5:AE$467,'Grid GenerationQueue'!$AX$5:$AX$467,$B320,'Grid GenerationQueue'!$AY$5:$AY$467,$C320)</f>
        <v>0</v>
      </c>
      <c r="AR320">
        <f>SUMIFS('Grid GenerationQueue'!AF$5:AF$467,'Grid GenerationQueue'!$AX$5:$AX$467,$B320,'Grid GenerationQueue'!$AY$5:$AY$467,$C320)</f>
        <v>0</v>
      </c>
      <c r="AS320">
        <f>SUMIFS('Grid GenerationQueue'!AG$5:AG$467,'Grid GenerationQueue'!$AX$5:$AX$467,$B320,'Grid GenerationQueue'!$AY$5:$AY$467,$C320)</f>
        <v>0</v>
      </c>
      <c r="AT320">
        <f>SUMIFS('Grid GenerationQueue'!AH$5:AH$467,'Grid GenerationQueue'!$AX$5:$AX$467,$B320,'Grid GenerationQueue'!$AY$5:$AY$467,$C320)</f>
        <v>0</v>
      </c>
      <c r="AU320">
        <f>SUMIFS('Grid GenerationQueue'!AI$5:AI$467,'Grid GenerationQueue'!$AX$5:$AX$467,$B320,'Grid GenerationQueue'!$AY$5:$AY$467,$C320)</f>
        <v>0</v>
      </c>
      <c r="AV320">
        <f>SUMIFS('Grid GenerationQueue'!AJ$5:AJ$467,'Grid GenerationQueue'!$AX$5:$AX$467,$B320,'Grid GenerationQueue'!$AY$5:$AY$467,$C320)</f>
        <v>0</v>
      </c>
      <c r="AW320">
        <f>SUMIFS('Grid GenerationQueue'!AK$5:AK$467,'Grid GenerationQueue'!$AX$5:$AX$467,$B320,'Grid GenerationQueue'!$AY$5:$AY$467,$C320)</f>
        <v>0</v>
      </c>
      <c r="AX320">
        <f>SUMIFS('Grid GenerationQueue'!AL$5:AL$467,'Grid GenerationQueue'!$AX$5:$AX$467,$B320,'Grid GenerationQueue'!$AY$5:$AY$467,$C320)</f>
        <v>0</v>
      </c>
      <c r="AY320">
        <f>SUMIFS('Grid GenerationQueue'!AM$5:AM$467,'Grid GenerationQueue'!$AX$5:$AX$467,$B320,'Grid GenerationQueue'!$AY$5:$AY$467,$C320)</f>
        <v>0</v>
      </c>
      <c r="AZ320">
        <f>SUMIFS('Grid GenerationQueue'!AN$5:AN$467,'Grid GenerationQueue'!$AX$5:$AX$467,$B320,'Grid GenerationQueue'!$AY$5:$AY$467,$C320)</f>
        <v>0</v>
      </c>
      <c r="BA320">
        <f>SUMIFS('Grid GenerationQueue'!AO$5:AO$467,'Grid GenerationQueue'!$AX$5:$AX$467,$B320,'Grid GenerationQueue'!$AY$5:$AY$467,$C320)</f>
        <v>0</v>
      </c>
      <c r="BB320">
        <f>SUMIFS('Grid GenerationQueue'!AP$5:AP$467,'Grid GenerationQueue'!$AX$5:$AX$467,$B320,'Grid GenerationQueue'!$AY$5:$AY$467,$C320)</f>
        <v>0</v>
      </c>
      <c r="BD320">
        <f>SUMIFS('Grid GenerationQueue'!AE$5:AE$467,'Grid GenerationQueue'!$AX$5:$AX$467,$B320,'Grid GenerationQueue'!$AY$5:$AY$467,$C320,'Grid GenerationQueue'!$BH$5:$BH$467,"Executed",'Grid GenerationQueue'!$BB$5:$BB$467,"&lt;"&amp;$BE$3)</f>
        <v>0</v>
      </c>
      <c r="BE320">
        <f>SUMIFS('Grid GenerationQueue'!AF$5:AF$467,'Grid GenerationQueue'!$AX$5:$AX$467,$B320,'Grid GenerationQueue'!$AY$5:$AY$467,$C320,'Grid GenerationQueue'!$BH$5:$BH$467,"Executed",'Grid GenerationQueue'!$BB$5:$BB$467,"&lt;"&amp;$BE$3)</f>
        <v>0</v>
      </c>
      <c r="BF320">
        <f>SUMIFS('Grid GenerationQueue'!AG$5:AG$467,'Grid GenerationQueue'!$AX$5:$AX$467,$B320,'Grid GenerationQueue'!$AY$5:$AY$467,$C320,'Grid GenerationQueue'!$BH$5:$BH$467,"Executed",'Grid GenerationQueue'!$BB$5:$BB$467,"&lt;"&amp;$BE$3)</f>
        <v>0</v>
      </c>
      <c r="BG320">
        <f>SUMIFS('Grid GenerationQueue'!AH$5:AH$467,'Grid GenerationQueue'!$AX$5:$AX$467,$B320,'Grid GenerationQueue'!$AY$5:$AY$467,$C320,'Grid GenerationQueue'!$BH$5:$BH$467,"Executed",'Grid GenerationQueue'!$BB$5:$BB$467,"&lt;"&amp;$BE$3)</f>
        <v>0</v>
      </c>
      <c r="BH320">
        <f>SUMIFS('Grid GenerationQueue'!AI$5:AI$467,'Grid GenerationQueue'!$AX$5:$AX$467,$B320,'Grid GenerationQueue'!$AY$5:$AY$467,$C320,'Grid GenerationQueue'!$BH$5:$BH$467,"Executed",'Grid GenerationQueue'!$BB$5:$BB$467,"&lt;"&amp;$BE$3)</f>
        <v>0</v>
      </c>
      <c r="BI320">
        <f>SUMIFS('Grid GenerationQueue'!AJ$5:AJ$467,'Grid GenerationQueue'!$AX$5:$AX$467,$B320,'Grid GenerationQueue'!$AY$5:$AY$467,$C320,'Grid GenerationQueue'!$BH$5:$BH$467,"Executed",'Grid GenerationQueue'!$BB$5:$BB$467,"&lt;"&amp;$BE$3)</f>
        <v>0</v>
      </c>
      <c r="BJ320">
        <f>SUMIFS('Grid GenerationQueue'!AK$5:AK$467,'Grid GenerationQueue'!$AX$5:$AX$467,$B320,'Grid GenerationQueue'!$AY$5:$AY$467,$C320,'Grid GenerationQueue'!$BH$5:$BH$467,"Executed",'Grid GenerationQueue'!$BB$5:$BB$467,"&lt;"&amp;$BE$3)</f>
        <v>0</v>
      </c>
      <c r="BK320">
        <f>SUMIFS('Grid GenerationQueue'!AL$5:AL$467,'Grid GenerationQueue'!$AX$5:$AX$467,$B320,'Grid GenerationQueue'!$AY$5:$AY$467,$C320,'Grid GenerationQueue'!$BH$5:$BH$467,"Executed",'Grid GenerationQueue'!$BB$5:$BB$467,"&lt;"&amp;$BE$3)</f>
        <v>0</v>
      </c>
      <c r="BL320">
        <f>SUMIFS('Grid GenerationQueue'!AM$5:AM$467,'Grid GenerationQueue'!$AX$5:$AX$467,$B320,'Grid GenerationQueue'!$AY$5:$AY$467,$C320,'Grid GenerationQueue'!$BH$5:$BH$467,"Executed",'Grid GenerationQueue'!$BB$5:$BB$467,"&lt;"&amp;$BE$3)</f>
        <v>0</v>
      </c>
      <c r="BM320">
        <f>SUMIFS('Grid GenerationQueue'!AN$5:AN$467,'Grid GenerationQueue'!$AX$5:$AX$467,$B320,'Grid GenerationQueue'!$AY$5:$AY$467,$C320,'Grid GenerationQueue'!$BH$5:$BH$467,"Executed",'Grid GenerationQueue'!$BB$5:$BB$467,"&lt;"&amp;$BE$3)</f>
        <v>0</v>
      </c>
      <c r="BN320">
        <f>SUMIFS('Grid GenerationQueue'!AO$5:AO$467,'Grid GenerationQueue'!$AX$5:$AX$467,$B320,'Grid GenerationQueue'!$AY$5:$AY$467,$C320,'Grid GenerationQueue'!$BH$5:$BH$467,"Executed",'Grid GenerationQueue'!$BB$5:$BB$467,"&lt;"&amp;$BE$3)</f>
        <v>0</v>
      </c>
      <c r="BO320">
        <f>SUMIFS('Grid GenerationQueue'!AP$5:AP$467,'Grid GenerationQueue'!$AX$5:$AX$467,$B320,'Grid GenerationQueue'!$AY$5:$AY$467,$C320,'Grid GenerationQueue'!$BH$5:$BH$467,"Executed",'Grid GenerationQueue'!$BB$5:$BB$467,"&lt;"&amp;$BE$3)</f>
        <v>0</v>
      </c>
      <c r="BQ320">
        <f>SUMIFS('Grid GenerationQueue'!AE$5:AE$467,'Grid GenerationQueue'!$AX$5:$AX$467,$B320,'Grid GenerationQueue'!$AY$5:$AY$467,$C320,'Grid GenerationQueue'!$BF$5:$BF$467,"&lt;&gt;"&amp;"",'Grid GenerationQueue'!$BB$5:$BB$467,"&lt;"&amp;$BE$3)</f>
        <v>0</v>
      </c>
      <c r="BR320">
        <f>SUMIFS('Grid GenerationQueue'!AF$5:AF$467,'Grid GenerationQueue'!$AX$5:$AX$467,$B320,'Grid GenerationQueue'!$AY$5:$AY$467,$C320,'Grid GenerationQueue'!$BF$5:$BF$467,"&lt;&gt;"&amp;"",'Grid GenerationQueue'!$BB$5:$BB$467,"&lt;"&amp;$BE$3)</f>
        <v>0</v>
      </c>
      <c r="BS320">
        <f>SUMIFS('Grid GenerationQueue'!AG$5:AG$467,'Grid GenerationQueue'!$AX$5:$AX$467,$B320,'Grid GenerationQueue'!$AY$5:$AY$467,$C320,'Grid GenerationQueue'!$BF$5:$BF$467,"&lt;&gt;"&amp;"",'Grid GenerationQueue'!$BB$5:$BB$467,"&lt;"&amp;$BE$3)</f>
        <v>0</v>
      </c>
      <c r="BT320">
        <f>SUMIFS('Grid GenerationQueue'!AH$5:AH$467,'Grid GenerationQueue'!$AX$5:$AX$467,$B320,'Grid GenerationQueue'!$AY$5:$AY$467,$C320,'Grid GenerationQueue'!$BF$5:$BF$467,"&lt;&gt;"&amp;"",'Grid GenerationQueue'!$BB$5:$BB$467,"&lt;"&amp;$BE$3)</f>
        <v>0</v>
      </c>
      <c r="BU320">
        <f>SUMIFS('Grid GenerationQueue'!AI$5:AI$467,'Grid GenerationQueue'!$AX$5:$AX$467,$B320,'Grid GenerationQueue'!$AY$5:$AY$467,$C320,'Grid GenerationQueue'!$BF$5:$BF$467,"&lt;&gt;"&amp;"",'Grid GenerationQueue'!$BB$5:$BB$467,"&lt;"&amp;$BE$3)</f>
        <v>0</v>
      </c>
      <c r="BV320">
        <f>SUMIFS('Grid GenerationQueue'!AJ$5:AJ$467,'Grid GenerationQueue'!$AX$5:$AX$467,$B320,'Grid GenerationQueue'!$AY$5:$AY$467,$C320,'Grid GenerationQueue'!$BF$5:$BF$467,"&lt;&gt;"&amp;"",'Grid GenerationQueue'!$BB$5:$BB$467,"&lt;"&amp;$BE$3)</f>
        <v>0</v>
      </c>
      <c r="BW320">
        <f>SUMIFS('Grid GenerationQueue'!AK$5:AK$467,'Grid GenerationQueue'!$AX$5:$AX$467,$B320,'Grid GenerationQueue'!$AY$5:$AY$467,$C320,'Grid GenerationQueue'!$BF$5:$BF$467,"&lt;&gt;"&amp;"",'Grid GenerationQueue'!$BB$5:$BB$467,"&lt;"&amp;$BE$3)</f>
        <v>0</v>
      </c>
      <c r="BX320">
        <f>SUMIFS('Grid GenerationQueue'!AL$5:AL$467,'Grid GenerationQueue'!$AX$5:$AX$467,$B320,'Grid GenerationQueue'!$AY$5:$AY$467,$C320,'Grid GenerationQueue'!$BF$5:$BF$467,"&lt;&gt;"&amp;"",'Grid GenerationQueue'!$BB$5:$BB$467,"&lt;"&amp;$BE$3)</f>
        <v>0</v>
      </c>
      <c r="BY320">
        <f>SUMIFS('Grid GenerationQueue'!AM$5:AM$467,'Grid GenerationQueue'!$AX$5:$AX$467,$B320,'Grid GenerationQueue'!$AY$5:$AY$467,$C320,'Grid GenerationQueue'!$BF$5:$BF$467,"&lt;&gt;"&amp;"",'Grid GenerationQueue'!$BB$5:$BB$467,"&lt;"&amp;$BE$3)</f>
        <v>0</v>
      </c>
      <c r="BZ320">
        <f>SUMIFS('Grid GenerationQueue'!AN$5:AN$467,'Grid GenerationQueue'!$AX$5:$AX$467,$B320,'Grid GenerationQueue'!$AY$5:$AY$467,$C320,'Grid GenerationQueue'!$BF$5:$BF$467,"&lt;&gt;"&amp;"",'Grid GenerationQueue'!$BB$5:$BB$467,"&lt;"&amp;$BE$3)</f>
        <v>0</v>
      </c>
      <c r="CA320">
        <f>SUMIFS('Grid GenerationQueue'!AO$5:AO$467,'Grid GenerationQueue'!$AX$5:$AX$467,$B320,'Grid GenerationQueue'!$AY$5:$AY$467,$C320,'Grid GenerationQueue'!$BF$5:$BF$467,"&lt;&gt;"&amp;"",'Grid GenerationQueue'!$BB$5:$BB$467,"&lt;"&amp;$BE$3)</f>
        <v>0</v>
      </c>
      <c r="CB320">
        <f>SUMIFS('Grid GenerationQueue'!AP$5:AP$467,'Grid GenerationQueue'!$AX$5:$AX$467,$B320,'Grid GenerationQueue'!$AY$5:$AY$467,$C320,'Grid GenerationQueue'!$BF$5:$BF$467,"&lt;&gt;"&amp;"",'Grid GenerationQueue'!$BB$5:$BB$467,"&lt;"&amp;$BE$3)</f>
        <v>0</v>
      </c>
      <c r="CD320">
        <f>SUMIFS('Grid GenerationQueue'!AE$5:AE$467,'Grid GenerationQueue'!$AX$5:$AX$467,$B320,'Grid GenerationQueue'!$AY$5:$AY$467,$C320,'Grid GenerationQueue'!$BB$5:$BB$467,"&lt;"&amp;$BE$3)</f>
        <v>0</v>
      </c>
      <c r="CE320">
        <f>SUMIFS('Grid GenerationQueue'!AF$5:AF$467,'Grid GenerationQueue'!$AX$5:$AX$467,$B320,'Grid GenerationQueue'!$AY$5:$AY$467,$C320,'Grid GenerationQueue'!$BB$5:$BB$467,"&lt;"&amp;$BE$3)</f>
        <v>0</v>
      </c>
      <c r="CF320">
        <f>SUMIFS('Grid GenerationQueue'!AG$5:AG$467,'Grid GenerationQueue'!$AX$5:$AX$467,$B320,'Grid GenerationQueue'!$AY$5:$AY$467,$C320,'Grid GenerationQueue'!$BB$5:$BB$467,"&lt;"&amp;$BE$3)</f>
        <v>0</v>
      </c>
      <c r="CG320">
        <f>SUMIFS('Grid GenerationQueue'!AH$5:AH$467,'Grid GenerationQueue'!$AX$5:$AX$467,$B320,'Grid GenerationQueue'!$AY$5:$AY$467,$C320,'Grid GenerationQueue'!$BB$5:$BB$467,"&lt;"&amp;$BE$3)</f>
        <v>0</v>
      </c>
      <c r="CH320">
        <f>SUMIFS('Grid GenerationQueue'!AI$5:AI$467,'Grid GenerationQueue'!$AX$5:$AX$467,$B320,'Grid GenerationQueue'!$AY$5:$AY$467,$C320,'Grid GenerationQueue'!$BB$5:$BB$467,"&lt;"&amp;$BE$3)</f>
        <v>0</v>
      </c>
      <c r="CI320">
        <f>SUMIFS('Grid GenerationQueue'!AJ$5:AJ$467,'Grid GenerationQueue'!$AX$5:$AX$467,$B320,'Grid GenerationQueue'!$AY$5:$AY$467,$C320,'Grid GenerationQueue'!$BB$5:$BB$467,"&lt;"&amp;$BE$3)</f>
        <v>0</v>
      </c>
      <c r="CJ320">
        <f>SUMIFS('Grid GenerationQueue'!AK$5:AK$467,'Grid GenerationQueue'!$AX$5:$AX$467,$B320,'Grid GenerationQueue'!$AY$5:$AY$467,$C320,'Grid GenerationQueue'!$BB$5:$BB$467,"&lt;"&amp;$BE$3)</f>
        <v>0</v>
      </c>
      <c r="CK320">
        <f>SUMIFS('Grid GenerationQueue'!AL$5:AL$467,'Grid GenerationQueue'!$AX$5:$AX$467,$B320,'Grid GenerationQueue'!$AY$5:$AY$467,$C320,'Grid GenerationQueue'!$BB$5:$BB$467,"&lt;"&amp;$BE$3)</f>
        <v>0</v>
      </c>
      <c r="CL320">
        <f>SUMIFS('Grid GenerationQueue'!AM$5:AM$467,'Grid GenerationQueue'!$AX$5:$AX$467,$B320,'Grid GenerationQueue'!$AY$5:$AY$467,$C320,'Grid GenerationQueue'!$BB$5:$BB$467,"&lt;"&amp;$BE$3)</f>
        <v>0</v>
      </c>
      <c r="CM320">
        <f>SUMIFS('Grid GenerationQueue'!AN$5:AN$467,'Grid GenerationQueue'!$AX$5:$AX$467,$B320,'Grid GenerationQueue'!$AY$5:$AY$467,$C320,'Grid GenerationQueue'!$BB$5:$BB$467,"&lt;"&amp;$BE$3)</f>
        <v>0</v>
      </c>
      <c r="CN320">
        <f>SUMIFS('Grid GenerationQueue'!AO$5:AO$467,'Grid GenerationQueue'!$AX$5:$AX$467,$B320,'Grid GenerationQueue'!$AY$5:$AY$467,$C320,'Grid GenerationQueue'!$BB$5:$BB$467,"&lt;"&amp;$BE$3)</f>
        <v>0</v>
      </c>
      <c r="CO320">
        <f>SUMIFS('Grid GenerationQueue'!AP$5:AP$467,'Grid GenerationQueue'!$AX$5:$AX$467,$B320,'Grid GenerationQueue'!$AY$5:$AY$467,$C320,'Grid GenerationQueue'!$BB$5:$BB$467,"&lt;"&amp;$BE$3)</f>
        <v>0</v>
      </c>
    </row>
    <row r="321" spans="1:93" x14ac:dyDescent="0.35">
      <c r="A321" t="s">
        <v>4659</v>
      </c>
      <c r="B321" t="s">
        <v>4780</v>
      </c>
      <c r="C321">
        <v>138</v>
      </c>
      <c r="D321">
        <f>SUMIFS('Grid GenerationQueue'!AE$5:AE$467,'Grid GenerationQueue'!$AX$5:$AX$467,$B321,'Grid GenerationQueue'!$AY$5:$AY$467,$C321,'Grid GenerationQueue'!$BI$5:$BI$467,"&lt;4")</f>
        <v>0</v>
      </c>
      <c r="E321">
        <f>SUMIFS('Grid GenerationQueue'!AF$5:AF$467,'Grid GenerationQueue'!$AX$5:$AX$467,$B321,'Grid GenerationQueue'!$AY$5:$AY$467,$C321,'Grid GenerationQueue'!$BI$5:$BI$467,"&lt;4")</f>
        <v>0</v>
      </c>
      <c r="F321">
        <f>SUMIFS('Grid GenerationQueue'!AG$5:AG$467,'Grid GenerationQueue'!$AX$5:$AX$467,$B321,'Grid GenerationQueue'!$AY$5:$AY$467,$C321,'Grid GenerationQueue'!$BI$5:$BI$467,"&lt;4")</f>
        <v>0</v>
      </c>
      <c r="G321">
        <f>SUMIFS('Grid GenerationQueue'!AH$5:AH$467,'Grid GenerationQueue'!$AX$5:$AX$467,$B321,'Grid GenerationQueue'!$AY$5:$AY$467,$C321,'Grid GenerationQueue'!$BI$5:$BI$467,"&lt;4")</f>
        <v>0</v>
      </c>
      <c r="H321">
        <f>SUMIFS('Grid GenerationQueue'!AI$5:AI$467,'Grid GenerationQueue'!$AX$5:$AX$467,$B321,'Grid GenerationQueue'!$AY$5:$AY$467,$C321,'Grid GenerationQueue'!$BI$5:$BI$467,"&lt;4")</f>
        <v>0</v>
      </c>
      <c r="I321">
        <f>SUMIFS('Grid GenerationQueue'!AJ$5:AJ$467,'Grid GenerationQueue'!$AX$5:$AX$467,$B321,'Grid GenerationQueue'!$AY$5:$AY$467,$C321,'Grid GenerationQueue'!$BI$5:$BI$467,"&lt;4")</f>
        <v>0</v>
      </c>
      <c r="J321">
        <f>SUMIFS('Grid GenerationQueue'!AK$5:AK$467,'Grid GenerationQueue'!$AX$5:$AX$467,$B321,'Grid GenerationQueue'!$AY$5:$AY$467,$C321,'Grid GenerationQueue'!$BI$5:$BI$467,"&lt;4")</f>
        <v>0</v>
      </c>
      <c r="K321">
        <f>SUMIFS('Grid GenerationQueue'!AL$5:AL$467,'Grid GenerationQueue'!$AX$5:$AX$467,$B321,'Grid GenerationQueue'!$AY$5:$AY$467,$C321,'Grid GenerationQueue'!$BI$5:$BI$467,"&lt;4")</f>
        <v>0</v>
      </c>
      <c r="L321">
        <f>SUMIFS('Grid GenerationQueue'!AM$5:AM$467,'Grid GenerationQueue'!$AX$5:$AX$467,$B321,'Grid GenerationQueue'!$AY$5:$AY$467,$C321,'Grid GenerationQueue'!$BI$5:$BI$467,"&lt;4")</f>
        <v>0</v>
      </c>
      <c r="M321">
        <f>SUMIFS('Grid GenerationQueue'!AN$5:AN$467,'Grid GenerationQueue'!$AX$5:$AX$467,$B321,'Grid GenerationQueue'!$AY$5:$AY$467,$C321,'Grid GenerationQueue'!$BI$5:$BI$467,"&lt;4")</f>
        <v>0</v>
      </c>
      <c r="N321">
        <f>SUMIFS('Grid GenerationQueue'!AO$5:AO$467,'Grid GenerationQueue'!$AX$5:$AX$467,$B321,'Grid GenerationQueue'!$AY$5:$AY$467,$C321,'Grid GenerationQueue'!$BI$5:$BI$467,"&lt;4")</f>
        <v>0</v>
      </c>
      <c r="O321">
        <f>SUMIFS('Grid GenerationQueue'!AP$5:AP$467,'Grid GenerationQueue'!$AX$5:$AX$467,$B321,'Grid GenerationQueue'!$AY$5:$AY$467,$C321,'Grid GenerationQueue'!$BI$5:$BI$467,"&lt;4")</f>
        <v>0</v>
      </c>
      <c r="Q321">
        <f>SUMIFS('Grid GenerationQueue'!AE$5:AE$467,'Grid GenerationQueue'!$AX$5:$AX$467,$B321,'Grid GenerationQueue'!$AY$5:$AY$467,$C321,'Grid GenerationQueue'!$BH$5:$BH$467,"Executed")</f>
        <v>0</v>
      </c>
      <c r="R321">
        <f>SUMIFS('Grid GenerationQueue'!AF$5:AF$467,'Grid GenerationQueue'!$AX$5:$AX$467,$B321,'Grid GenerationQueue'!$AY$5:$AY$467,$C321,'Grid GenerationQueue'!$BH$5:$BH$467,"Executed")</f>
        <v>0</v>
      </c>
      <c r="S321">
        <f>SUMIFS('Grid GenerationQueue'!AG$5:AG$467,'Grid GenerationQueue'!$AX$5:$AX$467,$B321,'Grid GenerationQueue'!$AY$5:$AY$467,$C321,'Grid GenerationQueue'!$BH$5:$BH$467,"Executed")</f>
        <v>0</v>
      </c>
      <c r="T321">
        <f>SUMIFS('Grid GenerationQueue'!AH$5:AH$467,'Grid GenerationQueue'!$AX$5:$AX$467,$B321,'Grid GenerationQueue'!$AY$5:$AY$467,$C321,'Grid GenerationQueue'!$BH$5:$BH$467,"Executed")</f>
        <v>0</v>
      </c>
      <c r="U321">
        <f>SUMIFS('Grid GenerationQueue'!AI$5:AI$467,'Grid GenerationQueue'!$AX$5:$AX$467,$B321,'Grid GenerationQueue'!$AY$5:$AY$467,$C321,'Grid GenerationQueue'!$BH$5:$BH$467,"Executed")</f>
        <v>0</v>
      </c>
      <c r="V321">
        <f>SUMIFS('Grid GenerationQueue'!AJ$5:AJ$467,'Grid GenerationQueue'!$AX$5:$AX$467,$B321,'Grid GenerationQueue'!$AY$5:$AY$467,$C321,'Grid GenerationQueue'!$BH$5:$BH$467,"Executed")</f>
        <v>0</v>
      </c>
      <c r="W321">
        <f>SUMIFS('Grid GenerationQueue'!AK$5:AK$467,'Grid GenerationQueue'!$AX$5:$AX$467,$B321,'Grid GenerationQueue'!$AY$5:$AY$467,$C321,'Grid GenerationQueue'!$BH$5:$BH$467,"Executed")</f>
        <v>0</v>
      </c>
      <c r="X321">
        <f>SUMIFS('Grid GenerationQueue'!AL$5:AL$467,'Grid GenerationQueue'!$AX$5:$AX$467,$B321,'Grid GenerationQueue'!$AY$5:$AY$467,$C321,'Grid GenerationQueue'!$BH$5:$BH$467,"Executed")</f>
        <v>0</v>
      </c>
      <c r="Y321">
        <f>SUMIFS('Grid GenerationQueue'!AM$5:AM$467,'Grid GenerationQueue'!$AX$5:$AX$467,$B321,'Grid GenerationQueue'!$AY$5:$AY$467,$C321,'Grid GenerationQueue'!$BH$5:$BH$467,"Executed")</f>
        <v>0</v>
      </c>
      <c r="Z321">
        <f>SUMIFS('Grid GenerationQueue'!AN$5:AN$467,'Grid GenerationQueue'!$AX$5:$AX$467,$B321,'Grid GenerationQueue'!$AY$5:$AY$467,$C321,'Grid GenerationQueue'!$BH$5:$BH$467,"Executed")</f>
        <v>0</v>
      </c>
      <c r="AA321">
        <f>SUMIFS('Grid GenerationQueue'!AO$5:AO$467,'Grid GenerationQueue'!$AX$5:$AX$467,$B321,'Grid GenerationQueue'!$AY$5:$AY$467,$C321,'Grid GenerationQueue'!$BH$5:$BH$467,"Executed")</f>
        <v>0</v>
      </c>
      <c r="AB321">
        <f>SUMIFS('Grid GenerationQueue'!AP$5:AP$467,'Grid GenerationQueue'!$AX$5:$AX$467,$B321,'Grid GenerationQueue'!$AY$5:$AY$467,$C321,'Grid GenerationQueue'!$BH$5:$BH$467,"Executed")</f>
        <v>0</v>
      </c>
      <c r="AD321">
        <f>SUMIFS('Grid GenerationQueue'!AE$5:AE$467,'Grid GenerationQueue'!$AX$5:$AX$467,$B321,'Grid GenerationQueue'!$AY$5:$AY$467,$C321,'Grid GenerationQueue'!$BF$5:$BF$467,"&lt;&gt;"&amp;"")</f>
        <v>0</v>
      </c>
      <c r="AE321">
        <f>SUMIFS('Grid GenerationQueue'!AF$5:AF$467,'Grid GenerationQueue'!$AX$5:$AX$467,$B321,'Grid GenerationQueue'!$AY$5:$AY$467,$C321,'Grid GenerationQueue'!$BF$5:$BF$467,"&lt;&gt;"&amp;"")</f>
        <v>0</v>
      </c>
      <c r="AF321">
        <f>SUMIFS('Grid GenerationQueue'!AG$5:AG$467,'Grid GenerationQueue'!$AX$5:$AX$467,$B321,'Grid GenerationQueue'!$AY$5:$AY$467,$C321,'Grid GenerationQueue'!$BF$5:$BF$467,"&lt;&gt;"&amp;"")</f>
        <v>0</v>
      </c>
      <c r="AG321">
        <f>SUMIFS('Grid GenerationQueue'!AH$5:AH$467,'Grid GenerationQueue'!$AX$5:$AX$467,$B321,'Grid GenerationQueue'!$AY$5:$AY$467,$C321,'Grid GenerationQueue'!$BF$5:$BF$467,"&lt;&gt;"&amp;"")</f>
        <v>0</v>
      </c>
      <c r="AH321">
        <f>SUMIFS('Grid GenerationQueue'!AI$5:AI$467,'Grid GenerationQueue'!$AX$5:$AX$467,$B321,'Grid GenerationQueue'!$AY$5:$AY$467,$C321,'Grid GenerationQueue'!$BF$5:$BF$467,"&lt;&gt;"&amp;"")</f>
        <v>0</v>
      </c>
      <c r="AI321">
        <f>SUMIFS('Grid GenerationQueue'!AJ$5:AJ$467,'Grid GenerationQueue'!$AX$5:$AX$467,$B321,'Grid GenerationQueue'!$AY$5:$AY$467,$C321,'Grid GenerationQueue'!$BF$5:$BF$467,"&lt;&gt;"&amp;"")</f>
        <v>0</v>
      </c>
      <c r="AJ321">
        <f>SUMIFS('Grid GenerationQueue'!AK$5:AK$467,'Grid GenerationQueue'!$AX$5:$AX$467,$B321,'Grid GenerationQueue'!$AY$5:$AY$467,$C321,'Grid GenerationQueue'!$BF$5:$BF$467,"&lt;&gt;"&amp;"")</f>
        <v>0</v>
      </c>
      <c r="AK321">
        <f>SUMIFS('Grid GenerationQueue'!AL$5:AL$467,'Grid GenerationQueue'!$AX$5:$AX$467,$B321,'Grid GenerationQueue'!$AY$5:$AY$467,$C321,'Grid GenerationQueue'!$BF$5:$BF$467,"&lt;&gt;"&amp;"")</f>
        <v>0</v>
      </c>
      <c r="AL321">
        <f>SUMIFS('Grid GenerationQueue'!AM$5:AM$467,'Grid GenerationQueue'!$AX$5:$AX$467,$B321,'Grid GenerationQueue'!$AY$5:$AY$467,$C321,'Grid GenerationQueue'!$BF$5:$BF$467,"&lt;&gt;"&amp;"")</f>
        <v>0</v>
      </c>
      <c r="AM321">
        <f>SUMIFS('Grid GenerationQueue'!AN$5:AN$467,'Grid GenerationQueue'!$AX$5:$AX$467,$B321,'Grid GenerationQueue'!$AY$5:$AY$467,$C321,'Grid GenerationQueue'!$BF$5:$BF$467,"&lt;&gt;"&amp;"")</f>
        <v>0</v>
      </c>
      <c r="AN321">
        <f>SUMIFS('Grid GenerationQueue'!AO$5:AO$467,'Grid GenerationQueue'!$AX$5:$AX$467,$B321,'Grid GenerationQueue'!$AY$5:$AY$467,$C321,'Grid GenerationQueue'!$BF$5:$BF$467,"&lt;&gt;"&amp;"")</f>
        <v>0</v>
      </c>
      <c r="AO321">
        <f>SUMIFS('Grid GenerationQueue'!AP$5:AP$467,'Grid GenerationQueue'!$AX$5:$AX$467,$B321,'Grid GenerationQueue'!$AY$5:$AY$467,$C321,'Grid GenerationQueue'!$BF$5:$BF$467,"&lt;&gt;"&amp;"")</f>
        <v>0</v>
      </c>
      <c r="AQ321">
        <f>SUMIFS('Grid GenerationQueue'!AE$5:AE$467,'Grid GenerationQueue'!$AX$5:$AX$467,$B321,'Grid GenerationQueue'!$AY$5:$AY$467,$C321)</f>
        <v>0</v>
      </c>
      <c r="AR321">
        <f>SUMIFS('Grid GenerationQueue'!AF$5:AF$467,'Grid GenerationQueue'!$AX$5:$AX$467,$B321,'Grid GenerationQueue'!$AY$5:$AY$467,$C321)</f>
        <v>0</v>
      </c>
      <c r="AS321">
        <f>SUMIFS('Grid GenerationQueue'!AG$5:AG$467,'Grid GenerationQueue'!$AX$5:$AX$467,$B321,'Grid GenerationQueue'!$AY$5:$AY$467,$C321)</f>
        <v>0</v>
      </c>
      <c r="AT321">
        <f>SUMIFS('Grid GenerationQueue'!AH$5:AH$467,'Grid GenerationQueue'!$AX$5:$AX$467,$B321,'Grid GenerationQueue'!$AY$5:$AY$467,$C321)</f>
        <v>0</v>
      </c>
      <c r="AU321">
        <f>SUMIFS('Grid GenerationQueue'!AI$5:AI$467,'Grid GenerationQueue'!$AX$5:$AX$467,$B321,'Grid GenerationQueue'!$AY$5:$AY$467,$C321)</f>
        <v>0</v>
      </c>
      <c r="AV321">
        <f>SUMIFS('Grid GenerationQueue'!AJ$5:AJ$467,'Grid GenerationQueue'!$AX$5:$AX$467,$B321,'Grid GenerationQueue'!$AY$5:$AY$467,$C321)</f>
        <v>0</v>
      </c>
      <c r="AW321">
        <f>SUMIFS('Grid GenerationQueue'!AK$5:AK$467,'Grid GenerationQueue'!$AX$5:$AX$467,$B321,'Grid GenerationQueue'!$AY$5:$AY$467,$C321)</f>
        <v>0</v>
      </c>
      <c r="AX321">
        <f>SUMIFS('Grid GenerationQueue'!AL$5:AL$467,'Grid GenerationQueue'!$AX$5:$AX$467,$B321,'Grid GenerationQueue'!$AY$5:$AY$467,$C321)</f>
        <v>0</v>
      </c>
      <c r="AY321">
        <f>SUMIFS('Grid GenerationQueue'!AM$5:AM$467,'Grid GenerationQueue'!$AX$5:$AX$467,$B321,'Grid GenerationQueue'!$AY$5:$AY$467,$C321)</f>
        <v>0</v>
      </c>
      <c r="AZ321">
        <f>SUMIFS('Grid GenerationQueue'!AN$5:AN$467,'Grid GenerationQueue'!$AX$5:$AX$467,$B321,'Grid GenerationQueue'!$AY$5:$AY$467,$C321)</f>
        <v>0</v>
      </c>
      <c r="BA321">
        <f>SUMIFS('Grid GenerationQueue'!AO$5:AO$467,'Grid GenerationQueue'!$AX$5:$AX$467,$B321,'Grid GenerationQueue'!$AY$5:$AY$467,$C321)</f>
        <v>0</v>
      </c>
      <c r="BB321">
        <f>SUMIFS('Grid GenerationQueue'!AP$5:AP$467,'Grid GenerationQueue'!$AX$5:$AX$467,$B321,'Grid GenerationQueue'!$AY$5:$AY$467,$C321)</f>
        <v>0</v>
      </c>
      <c r="BD321">
        <f>SUMIFS('Grid GenerationQueue'!AE$5:AE$467,'Grid GenerationQueue'!$AX$5:$AX$467,$B321,'Grid GenerationQueue'!$AY$5:$AY$467,$C321,'Grid GenerationQueue'!$BH$5:$BH$467,"Executed",'Grid GenerationQueue'!$BB$5:$BB$467,"&lt;"&amp;$BE$3)</f>
        <v>0</v>
      </c>
      <c r="BE321">
        <f>SUMIFS('Grid GenerationQueue'!AF$5:AF$467,'Grid GenerationQueue'!$AX$5:$AX$467,$B321,'Grid GenerationQueue'!$AY$5:$AY$467,$C321,'Grid GenerationQueue'!$BH$5:$BH$467,"Executed",'Grid GenerationQueue'!$BB$5:$BB$467,"&lt;"&amp;$BE$3)</f>
        <v>0</v>
      </c>
      <c r="BF321">
        <f>SUMIFS('Grid GenerationQueue'!AG$5:AG$467,'Grid GenerationQueue'!$AX$5:$AX$467,$B321,'Grid GenerationQueue'!$AY$5:$AY$467,$C321,'Grid GenerationQueue'!$BH$5:$BH$467,"Executed",'Grid GenerationQueue'!$BB$5:$BB$467,"&lt;"&amp;$BE$3)</f>
        <v>0</v>
      </c>
      <c r="BG321">
        <f>SUMIFS('Grid GenerationQueue'!AH$5:AH$467,'Grid GenerationQueue'!$AX$5:$AX$467,$B321,'Grid GenerationQueue'!$AY$5:$AY$467,$C321,'Grid GenerationQueue'!$BH$5:$BH$467,"Executed",'Grid GenerationQueue'!$BB$5:$BB$467,"&lt;"&amp;$BE$3)</f>
        <v>0</v>
      </c>
      <c r="BH321">
        <f>SUMIFS('Grid GenerationQueue'!AI$5:AI$467,'Grid GenerationQueue'!$AX$5:$AX$467,$B321,'Grid GenerationQueue'!$AY$5:$AY$467,$C321,'Grid GenerationQueue'!$BH$5:$BH$467,"Executed",'Grid GenerationQueue'!$BB$5:$BB$467,"&lt;"&amp;$BE$3)</f>
        <v>0</v>
      </c>
      <c r="BI321">
        <f>SUMIFS('Grid GenerationQueue'!AJ$5:AJ$467,'Grid GenerationQueue'!$AX$5:$AX$467,$B321,'Grid GenerationQueue'!$AY$5:$AY$467,$C321,'Grid GenerationQueue'!$BH$5:$BH$467,"Executed",'Grid GenerationQueue'!$BB$5:$BB$467,"&lt;"&amp;$BE$3)</f>
        <v>0</v>
      </c>
      <c r="BJ321">
        <f>SUMIFS('Grid GenerationQueue'!AK$5:AK$467,'Grid GenerationQueue'!$AX$5:$AX$467,$B321,'Grid GenerationQueue'!$AY$5:$AY$467,$C321,'Grid GenerationQueue'!$BH$5:$BH$467,"Executed",'Grid GenerationQueue'!$BB$5:$BB$467,"&lt;"&amp;$BE$3)</f>
        <v>0</v>
      </c>
      <c r="BK321">
        <f>SUMIFS('Grid GenerationQueue'!AL$5:AL$467,'Grid GenerationQueue'!$AX$5:$AX$467,$B321,'Grid GenerationQueue'!$AY$5:$AY$467,$C321,'Grid GenerationQueue'!$BH$5:$BH$467,"Executed",'Grid GenerationQueue'!$BB$5:$BB$467,"&lt;"&amp;$BE$3)</f>
        <v>0</v>
      </c>
      <c r="BL321">
        <f>SUMIFS('Grid GenerationQueue'!AM$5:AM$467,'Grid GenerationQueue'!$AX$5:$AX$467,$B321,'Grid GenerationQueue'!$AY$5:$AY$467,$C321,'Grid GenerationQueue'!$BH$5:$BH$467,"Executed",'Grid GenerationQueue'!$BB$5:$BB$467,"&lt;"&amp;$BE$3)</f>
        <v>0</v>
      </c>
      <c r="BM321">
        <f>SUMIFS('Grid GenerationQueue'!AN$5:AN$467,'Grid GenerationQueue'!$AX$5:$AX$467,$B321,'Grid GenerationQueue'!$AY$5:$AY$467,$C321,'Grid GenerationQueue'!$BH$5:$BH$467,"Executed",'Grid GenerationQueue'!$BB$5:$BB$467,"&lt;"&amp;$BE$3)</f>
        <v>0</v>
      </c>
      <c r="BN321">
        <f>SUMIFS('Grid GenerationQueue'!AO$5:AO$467,'Grid GenerationQueue'!$AX$5:$AX$467,$B321,'Grid GenerationQueue'!$AY$5:$AY$467,$C321,'Grid GenerationQueue'!$BH$5:$BH$467,"Executed",'Grid GenerationQueue'!$BB$5:$BB$467,"&lt;"&amp;$BE$3)</f>
        <v>0</v>
      </c>
      <c r="BO321">
        <f>SUMIFS('Grid GenerationQueue'!AP$5:AP$467,'Grid GenerationQueue'!$AX$5:$AX$467,$B321,'Grid GenerationQueue'!$AY$5:$AY$467,$C321,'Grid GenerationQueue'!$BH$5:$BH$467,"Executed",'Grid GenerationQueue'!$BB$5:$BB$467,"&lt;"&amp;$BE$3)</f>
        <v>0</v>
      </c>
      <c r="BQ321">
        <f>SUMIFS('Grid GenerationQueue'!AE$5:AE$467,'Grid GenerationQueue'!$AX$5:$AX$467,$B321,'Grid GenerationQueue'!$AY$5:$AY$467,$C321,'Grid GenerationQueue'!$BF$5:$BF$467,"&lt;&gt;"&amp;"",'Grid GenerationQueue'!$BB$5:$BB$467,"&lt;"&amp;$BE$3)</f>
        <v>0</v>
      </c>
      <c r="BR321">
        <f>SUMIFS('Grid GenerationQueue'!AF$5:AF$467,'Grid GenerationQueue'!$AX$5:$AX$467,$B321,'Grid GenerationQueue'!$AY$5:$AY$467,$C321,'Grid GenerationQueue'!$BF$5:$BF$467,"&lt;&gt;"&amp;"",'Grid GenerationQueue'!$BB$5:$BB$467,"&lt;"&amp;$BE$3)</f>
        <v>0</v>
      </c>
      <c r="BS321">
        <f>SUMIFS('Grid GenerationQueue'!AG$5:AG$467,'Grid GenerationQueue'!$AX$5:$AX$467,$B321,'Grid GenerationQueue'!$AY$5:$AY$467,$C321,'Grid GenerationQueue'!$BF$5:$BF$467,"&lt;&gt;"&amp;"",'Grid GenerationQueue'!$BB$5:$BB$467,"&lt;"&amp;$BE$3)</f>
        <v>0</v>
      </c>
      <c r="BT321">
        <f>SUMIFS('Grid GenerationQueue'!AH$5:AH$467,'Grid GenerationQueue'!$AX$5:$AX$467,$B321,'Grid GenerationQueue'!$AY$5:$AY$467,$C321,'Grid GenerationQueue'!$BF$5:$BF$467,"&lt;&gt;"&amp;"",'Grid GenerationQueue'!$BB$5:$BB$467,"&lt;"&amp;$BE$3)</f>
        <v>0</v>
      </c>
      <c r="BU321">
        <f>SUMIFS('Grid GenerationQueue'!AI$5:AI$467,'Grid GenerationQueue'!$AX$5:$AX$467,$B321,'Grid GenerationQueue'!$AY$5:$AY$467,$C321,'Grid GenerationQueue'!$BF$5:$BF$467,"&lt;&gt;"&amp;"",'Grid GenerationQueue'!$BB$5:$BB$467,"&lt;"&amp;$BE$3)</f>
        <v>0</v>
      </c>
      <c r="BV321">
        <f>SUMIFS('Grid GenerationQueue'!AJ$5:AJ$467,'Grid GenerationQueue'!$AX$5:$AX$467,$B321,'Grid GenerationQueue'!$AY$5:$AY$467,$C321,'Grid GenerationQueue'!$BF$5:$BF$467,"&lt;&gt;"&amp;"",'Grid GenerationQueue'!$BB$5:$BB$467,"&lt;"&amp;$BE$3)</f>
        <v>0</v>
      </c>
      <c r="BW321">
        <f>SUMIFS('Grid GenerationQueue'!AK$5:AK$467,'Grid GenerationQueue'!$AX$5:$AX$467,$B321,'Grid GenerationQueue'!$AY$5:$AY$467,$C321,'Grid GenerationQueue'!$BF$5:$BF$467,"&lt;&gt;"&amp;"",'Grid GenerationQueue'!$BB$5:$BB$467,"&lt;"&amp;$BE$3)</f>
        <v>0</v>
      </c>
      <c r="BX321">
        <f>SUMIFS('Grid GenerationQueue'!AL$5:AL$467,'Grid GenerationQueue'!$AX$5:$AX$467,$B321,'Grid GenerationQueue'!$AY$5:$AY$467,$C321,'Grid GenerationQueue'!$BF$5:$BF$467,"&lt;&gt;"&amp;"",'Grid GenerationQueue'!$BB$5:$BB$467,"&lt;"&amp;$BE$3)</f>
        <v>0</v>
      </c>
      <c r="BY321">
        <f>SUMIFS('Grid GenerationQueue'!AM$5:AM$467,'Grid GenerationQueue'!$AX$5:$AX$467,$B321,'Grid GenerationQueue'!$AY$5:$AY$467,$C321,'Grid GenerationQueue'!$BF$5:$BF$467,"&lt;&gt;"&amp;"",'Grid GenerationQueue'!$BB$5:$BB$467,"&lt;"&amp;$BE$3)</f>
        <v>0</v>
      </c>
      <c r="BZ321">
        <f>SUMIFS('Grid GenerationQueue'!AN$5:AN$467,'Grid GenerationQueue'!$AX$5:$AX$467,$B321,'Grid GenerationQueue'!$AY$5:$AY$467,$C321,'Grid GenerationQueue'!$BF$5:$BF$467,"&lt;&gt;"&amp;"",'Grid GenerationQueue'!$BB$5:$BB$467,"&lt;"&amp;$BE$3)</f>
        <v>0</v>
      </c>
      <c r="CA321">
        <f>SUMIFS('Grid GenerationQueue'!AO$5:AO$467,'Grid GenerationQueue'!$AX$5:$AX$467,$B321,'Grid GenerationQueue'!$AY$5:$AY$467,$C321,'Grid GenerationQueue'!$BF$5:$BF$467,"&lt;&gt;"&amp;"",'Grid GenerationQueue'!$BB$5:$BB$467,"&lt;"&amp;$BE$3)</f>
        <v>0</v>
      </c>
      <c r="CB321">
        <f>SUMIFS('Grid GenerationQueue'!AP$5:AP$467,'Grid GenerationQueue'!$AX$5:$AX$467,$B321,'Grid GenerationQueue'!$AY$5:$AY$467,$C321,'Grid GenerationQueue'!$BF$5:$BF$467,"&lt;&gt;"&amp;"",'Grid GenerationQueue'!$BB$5:$BB$467,"&lt;"&amp;$BE$3)</f>
        <v>0</v>
      </c>
      <c r="CD321">
        <f>SUMIFS('Grid GenerationQueue'!AE$5:AE$467,'Grid GenerationQueue'!$AX$5:$AX$467,$B321,'Grid GenerationQueue'!$AY$5:$AY$467,$C321,'Grid GenerationQueue'!$BB$5:$BB$467,"&lt;"&amp;$BE$3)</f>
        <v>0</v>
      </c>
      <c r="CE321">
        <f>SUMIFS('Grid GenerationQueue'!AF$5:AF$467,'Grid GenerationQueue'!$AX$5:$AX$467,$B321,'Grid GenerationQueue'!$AY$5:$AY$467,$C321,'Grid GenerationQueue'!$BB$5:$BB$467,"&lt;"&amp;$BE$3)</f>
        <v>0</v>
      </c>
      <c r="CF321">
        <f>SUMIFS('Grid GenerationQueue'!AG$5:AG$467,'Grid GenerationQueue'!$AX$5:$AX$467,$B321,'Grid GenerationQueue'!$AY$5:$AY$467,$C321,'Grid GenerationQueue'!$BB$5:$BB$467,"&lt;"&amp;$BE$3)</f>
        <v>0</v>
      </c>
      <c r="CG321">
        <f>SUMIFS('Grid GenerationQueue'!AH$5:AH$467,'Grid GenerationQueue'!$AX$5:$AX$467,$B321,'Grid GenerationQueue'!$AY$5:$AY$467,$C321,'Grid GenerationQueue'!$BB$5:$BB$467,"&lt;"&amp;$BE$3)</f>
        <v>0</v>
      </c>
      <c r="CH321">
        <f>SUMIFS('Grid GenerationQueue'!AI$5:AI$467,'Grid GenerationQueue'!$AX$5:$AX$467,$B321,'Grid GenerationQueue'!$AY$5:$AY$467,$C321,'Grid GenerationQueue'!$BB$5:$BB$467,"&lt;"&amp;$BE$3)</f>
        <v>0</v>
      </c>
      <c r="CI321">
        <f>SUMIFS('Grid GenerationQueue'!AJ$5:AJ$467,'Grid GenerationQueue'!$AX$5:$AX$467,$B321,'Grid GenerationQueue'!$AY$5:$AY$467,$C321,'Grid GenerationQueue'!$BB$5:$BB$467,"&lt;"&amp;$BE$3)</f>
        <v>0</v>
      </c>
      <c r="CJ321">
        <f>SUMIFS('Grid GenerationQueue'!AK$5:AK$467,'Grid GenerationQueue'!$AX$5:$AX$467,$B321,'Grid GenerationQueue'!$AY$5:$AY$467,$C321,'Grid GenerationQueue'!$BB$5:$BB$467,"&lt;"&amp;$BE$3)</f>
        <v>0</v>
      </c>
      <c r="CK321">
        <f>SUMIFS('Grid GenerationQueue'!AL$5:AL$467,'Grid GenerationQueue'!$AX$5:$AX$467,$B321,'Grid GenerationQueue'!$AY$5:$AY$467,$C321,'Grid GenerationQueue'!$BB$5:$BB$467,"&lt;"&amp;$BE$3)</f>
        <v>0</v>
      </c>
      <c r="CL321">
        <f>SUMIFS('Grid GenerationQueue'!AM$5:AM$467,'Grid GenerationQueue'!$AX$5:$AX$467,$B321,'Grid GenerationQueue'!$AY$5:$AY$467,$C321,'Grid GenerationQueue'!$BB$5:$BB$467,"&lt;"&amp;$BE$3)</f>
        <v>0</v>
      </c>
      <c r="CM321">
        <f>SUMIFS('Grid GenerationQueue'!AN$5:AN$467,'Grid GenerationQueue'!$AX$5:$AX$467,$B321,'Grid GenerationQueue'!$AY$5:$AY$467,$C321,'Grid GenerationQueue'!$BB$5:$BB$467,"&lt;"&amp;$BE$3)</f>
        <v>0</v>
      </c>
      <c r="CN321">
        <f>SUMIFS('Grid GenerationQueue'!AO$5:AO$467,'Grid GenerationQueue'!$AX$5:$AX$467,$B321,'Grid GenerationQueue'!$AY$5:$AY$467,$C321,'Grid GenerationQueue'!$BB$5:$BB$467,"&lt;"&amp;$BE$3)</f>
        <v>0</v>
      </c>
      <c r="CO321">
        <f>SUMIFS('Grid GenerationQueue'!AP$5:AP$467,'Grid GenerationQueue'!$AX$5:$AX$467,$B321,'Grid GenerationQueue'!$AY$5:$AY$467,$C321,'Grid GenerationQueue'!$BB$5:$BB$467,"&lt;"&amp;$BE$3)</f>
        <v>0</v>
      </c>
    </row>
    <row r="322" spans="1:93" x14ac:dyDescent="0.35">
      <c r="A322" t="s">
        <v>4647</v>
      </c>
      <c r="B322" t="s">
        <v>4781</v>
      </c>
      <c r="C322">
        <v>69</v>
      </c>
      <c r="D322">
        <f>SUMIFS('Grid GenerationQueue'!AE$5:AE$467,'Grid GenerationQueue'!$AX$5:$AX$467,$B322,'Grid GenerationQueue'!$AY$5:$AY$467,$C322,'Grid GenerationQueue'!$BI$5:$BI$467,"&lt;4")</f>
        <v>0</v>
      </c>
      <c r="E322">
        <f>SUMIFS('Grid GenerationQueue'!AF$5:AF$467,'Grid GenerationQueue'!$AX$5:$AX$467,$B322,'Grid GenerationQueue'!$AY$5:$AY$467,$C322,'Grid GenerationQueue'!$BI$5:$BI$467,"&lt;4")</f>
        <v>0</v>
      </c>
      <c r="F322">
        <f>SUMIFS('Grid GenerationQueue'!AG$5:AG$467,'Grid GenerationQueue'!$AX$5:$AX$467,$B322,'Grid GenerationQueue'!$AY$5:$AY$467,$C322,'Grid GenerationQueue'!$BI$5:$BI$467,"&lt;4")</f>
        <v>0</v>
      </c>
      <c r="G322">
        <f>SUMIFS('Grid GenerationQueue'!AH$5:AH$467,'Grid GenerationQueue'!$AX$5:$AX$467,$B322,'Grid GenerationQueue'!$AY$5:$AY$467,$C322,'Grid GenerationQueue'!$BI$5:$BI$467,"&lt;4")</f>
        <v>0</v>
      </c>
      <c r="H322">
        <f>SUMIFS('Grid GenerationQueue'!AI$5:AI$467,'Grid GenerationQueue'!$AX$5:$AX$467,$B322,'Grid GenerationQueue'!$AY$5:$AY$467,$C322,'Grid GenerationQueue'!$BI$5:$BI$467,"&lt;4")</f>
        <v>0</v>
      </c>
      <c r="I322">
        <f>SUMIFS('Grid GenerationQueue'!AJ$5:AJ$467,'Grid GenerationQueue'!$AX$5:$AX$467,$B322,'Grid GenerationQueue'!$AY$5:$AY$467,$C322,'Grid GenerationQueue'!$BI$5:$BI$467,"&lt;4")</f>
        <v>0</v>
      </c>
      <c r="J322">
        <f>SUMIFS('Grid GenerationQueue'!AK$5:AK$467,'Grid GenerationQueue'!$AX$5:$AX$467,$B322,'Grid GenerationQueue'!$AY$5:$AY$467,$C322,'Grid GenerationQueue'!$BI$5:$BI$467,"&lt;4")</f>
        <v>0</v>
      </c>
      <c r="K322">
        <f>SUMIFS('Grid GenerationQueue'!AL$5:AL$467,'Grid GenerationQueue'!$AX$5:$AX$467,$B322,'Grid GenerationQueue'!$AY$5:$AY$467,$C322,'Grid GenerationQueue'!$BI$5:$BI$467,"&lt;4")</f>
        <v>0</v>
      </c>
      <c r="L322">
        <f>SUMIFS('Grid GenerationQueue'!AM$5:AM$467,'Grid GenerationQueue'!$AX$5:$AX$467,$B322,'Grid GenerationQueue'!$AY$5:$AY$467,$C322,'Grid GenerationQueue'!$BI$5:$BI$467,"&lt;4")</f>
        <v>0</v>
      </c>
      <c r="M322">
        <f>SUMIFS('Grid GenerationQueue'!AN$5:AN$467,'Grid GenerationQueue'!$AX$5:$AX$467,$B322,'Grid GenerationQueue'!$AY$5:$AY$467,$C322,'Grid GenerationQueue'!$BI$5:$BI$467,"&lt;4")</f>
        <v>0</v>
      </c>
      <c r="N322">
        <f>SUMIFS('Grid GenerationQueue'!AO$5:AO$467,'Grid GenerationQueue'!$AX$5:$AX$467,$B322,'Grid GenerationQueue'!$AY$5:$AY$467,$C322,'Grid GenerationQueue'!$BI$5:$BI$467,"&lt;4")</f>
        <v>0</v>
      </c>
      <c r="O322">
        <f>SUMIFS('Grid GenerationQueue'!AP$5:AP$467,'Grid GenerationQueue'!$AX$5:$AX$467,$B322,'Grid GenerationQueue'!$AY$5:$AY$467,$C322,'Grid GenerationQueue'!$BI$5:$BI$467,"&lt;4")</f>
        <v>0</v>
      </c>
      <c r="Q322">
        <f>SUMIFS('Grid GenerationQueue'!AE$5:AE$467,'Grid GenerationQueue'!$AX$5:$AX$467,$B322,'Grid GenerationQueue'!$AY$5:$AY$467,$C322,'Grid GenerationQueue'!$BH$5:$BH$467,"Executed")</f>
        <v>0</v>
      </c>
      <c r="R322">
        <f>SUMIFS('Grid GenerationQueue'!AF$5:AF$467,'Grid GenerationQueue'!$AX$5:$AX$467,$B322,'Grid GenerationQueue'!$AY$5:$AY$467,$C322,'Grid GenerationQueue'!$BH$5:$BH$467,"Executed")</f>
        <v>0</v>
      </c>
      <c r="S322">
        <f>SUMIFS('Grid GenerationQueue'!AG$5:AG$467,'Grid GenerationQueue'!$AX$5:$AX$467,$B322,'Grid GenerationQueue'!$AY$5:$AY$467,$C322,'Grid GenerationQueue'!$BH$5:$BH$467,"Executed")</f>
        <v>0</v>
      </c>
      <c r="T322">
        <f>SUMIFS('Grid GenerationQueue'!AH$5:AH$467,'Grid GenerationQueue'!$AX$5:$AX$467,$B322,'Grid GenerationQueue'!$AY$5:$AY$467,$C322,'Grid GenerationQueue'!$BH$5:$BH$467,"Executed")</f>
        <v>0</v>
      </c>
      <c r="U322">
        <f>SUMIFS('Grid GenerationQueue'!AI$5:AI$467,'Grid GenerationQueue'!$AX$5:$AX$467,$B322,'Grid GenerationQueue'!$AY$5:$AY$467,$C322,'Grid GenerationQueue'!$BH$5:$BH$467,"Executed")</f>
        <v>0</v>
      </c>
      <c r="V322">
        <f>SUMIFS('Grid GenerationQueue'!AJ$5:AJ$467,'Grid GenerationQueue'!$AX$5:$AX$467,$B322,'Grid GenerationQueue'!$AY$5:$AY$467,$C322,'Grid GenerationQueue'!$BH$5:$BH$467,"Executed")</f>
        <v>0</v>
      </c>
      <c r="W322">
        <f>SUMIFS('Grid GenerationQueue'!AK$5:AK$467,'Grid GenerationQueue'!$AX$5:$AX$467,$B322,'Grid GenerationQueue'!$AY$5:$AY$467,$C322,'Grid GenerationQueue'!$BH$5:$BH$467,"Executed")</f>
        <v>0</v>
      </c>
      <c r="X322">
        <f>SUMIFS('Grid GenerationQueue'!AL$5:AL$467,'Grid GenerationQueue'!$AX$5:$AX$467,$B322,'Grid GenerationQueue'!$AY$5:$AY$467,$C322,'Grid GenerationQueue'!$BH$5:$BH$467,"Executed")</f>
        <v>0</v>
      </c>
      <c r="Y322">
        <f>SUMIFS('Grid GenerationQueue'!AM$5:AM$467,'Grid GenerationQueue'!$AX$5:$AX$467,$B322,'Grid GenerationQueue'!$AY$5:$AY$467,$C322,'Grid GenerationQueue'!$BH$5:$BH$467,"Executed")</f>
        <v>0</v>
      </c>
      <c r="Z322">
        <f>SUMIFS('Grid GenerationQueue'!AN$5:AN$467,'Grid GenerationQueue'!$AX$5:$AX$467,$B322,'Grid GenerationQueue'!$AY$5:$AY$467,$C322,'Grid GenerationQueue'!$BH$5:$BH$467,"Executed")</f>
        <v>0</v>
      </c>
      <c r="AA322">
        <f>SUMIFS('Grid GenerationQueue'!AO$5:AO$467,'Grid GenerationQueue'!$AX$5:$AX$467,$B322,'Grid GenerationQueue'!$AY$5:$AY$467,$C322,'Grid GenerationQueue'!$BH$5:$BH$467,"Executed")</f>
        <v>0</v>
      </c>
      <c r="AB322">
        <f>SUMIFS('Grid GenerationQueue'!AP$5:AP$467,'Grid GenerationQueue'!$AX$5:$AX$467,$B322,'Grid GenerationQueue'!$AY$5:$AY$467,$C322,'Grid GenerationQueue'!$BH$5:$BH$467,"Executed")</f>
        <v>0</v>
      </c>
      <c r="AD322">
        <f>SUMIFS('Grid GenerationQueue'!AE$5:AE$467,'Grid GenerationQueue'!$AX$5:$AX$467,$B322,'Grid GenerationQueue'!$AY$5:$AY$467,$C322,'Grid GenerationQueue'!$BF$5:$BF$467,"&lt;&gt;"&amp;"")</f>
        <v>0</v>
      </c>
      <c r="AE322">
        <f>SUMIFS('Grid GenerationQueue'!AF$5:AF$467,'Grid GenerationQueue'!$AX$5:$AX$467,$B322,'Grid GenerationQueue'!$AY$5:$AY$467,$C322,'Grid GenerationQueue'!$BF$5:$BF$467,"&lt;&gt;"&amp;"")</f>
        <v>0</v>
      </c>
      <c r="AF322">
        <f>SUMIFS('Grid GenerationQueue'!AG$5:AG$467,'Grid GenerationQueue'!$AX$5:$AX$467,$B322,'Grid GenerationQueue'!$AY$5:$AY$467,$C322,'Grid GenerationQueue'!$BF$5:$BF$467,"&lt;&gt;"&amp;"")</f>
        <v>0</v>
      </c>
      <c r="AG322">
        <f>SUMIFS('Grid GenerationQueue'!AH$5:AH$467,'Grid GenerationQueue'!$AX$5:$AX$467,$B322,'Grid GenerationQueue'!$AY$5:$AY$467,$C322,'Grid GenerationQueue'!$BF$5:$BF$467,"&lt;&gt;"&amp;"")</f>
        <v>0</v>
      </c>
      <c r="AH322">
        <f>SUMIFS('Grid GenerationQueue'!AI$5:AI$467,'Grid GenerationQueue'!$AX$5:$AX$467,$B322,'Grid GenerationQueue'!$AY$5:$AY$467,$C322,'Grid GenerationQueue'!$BF$5:$BF$467,"&lt;&gt;"&amp;"")</f>
        <v>0</v>
      </c>
      <c r="AI322">
        <f>SUMIFS('Grid GenerationQueue'!AJ$5:AJ$467,'Grid GenerationQueue'!$AX$5:$AX$467,$B322,'Grid GenerationQueue'!$AY$5:$AY$467,$C322,'Grid GenerationQueue'!$BF$5:$BF$467,"&lt;&gt;"&amp;"")</f>
        <v>0</v>
      </c>
      <c r="AJ322">
        <f>SUMIFS('Grid GenerationQueue'!AK$5:AK$467,'Grid GenerationQueue'!$AX$5:$AX$467,$B322,'Grid GenerationQueue'!$AY$5:$AY$467,$C322,'Grid GenerationQueue'!$BF$5:$BF$467,"&lt;&gt;"&amp;"")</f>
        <v>0</v>
      </c>
      <c r="AK322">
        <f>SUMIFS('Grid GenerationQueue'!AL$5:AL$467,'Grid GenerationQueue'!$AX$5:$AX$467,$B322,'Grid GenerationQueue'!$AY$5:$AY$467,$C322,'Grid GenerationQueue'!$BF$5:$BF$467,"&lt;&gt;"&amp;"")</f>
        <v>0</v>
      </c>
      <c r="AL322">
        <f>SUMIFS('Grid GenerationQueue'!AM$5:AM$467,'Grid GenerationQueue'!$AX$5:$AX$467,$B322,'Grid GenerationQueue'!$AY$5:$AY$467,$C322,'Grid GenerationQueue'!$BF$5:$BF$467,"&lt;&gt;"&amp;"")</f>
        <v>0</v>
      </c>
      <c r="AM322">
        <f>SUMIFS('Grid GenerationQueue'!AN$5:AN$467,'Grid GenerationQueue'!$AX$5:$AX$467,$B322,'Grid GenerationQueue'!$AY$5:$AY$467,$C322,'Grid GenerationQueue'!$BF$5:$BF$467,"&lt;&gt;"&amp;"")</f>
        <v>0</v>
      </c>
      <c r="AN322">
        <f>SUMIFS('Grid GenerationQueue'!AO$5:AO$467,'Grid GenerationQueue'!$AX$5:$AX$467,$B322,'Grid GenerationQueue'!$AY$5:$AY$467,$C322,'Grid GenerationQueue'!$BF$5:$BF$467,"&lt;&gt;"&amp;"")</f>
        <v>0</v>
      </c>
      <c r="AO322">
        <f>SUMIFS('Grid GenerationQueue'!AP$5:AP$467,'Grid GenerationQueue'!$AX$5:$AX$467,$B322,'Grid GenerationQueue'!$AY$5:$AY$467,$C322,'Grid GenerationQueue'!$BF$5:$BF$467,"&lt;&gt;"&amp;"")</f>
        <v>0</v>
      </c>
      <c r="AQ322">
        <f>SUMIFS('Grid GenerationQueue'!AE$5:AE$467,'Grid GenerationQueue'!$AX$5:$AX$467,$B322,'Grid GenerationQueue'!$AY$5:$AY$467,$C322)</f>
        <v>0</v>
      </c>
      <c r="AR322">
        <f>SUMIFS('Grid GenerationQueue'!AF$5:AF$467,'Grid GenerationQueue'!$AX$5:$AX$467,$B322,'Grid GenerationQueue'!$AY$5:$AY$467,$C322)</f>
        <v>0</v>
      </c>
      <c r="AS322">
        <f>SUMIFS('Grid GenerationQueue'!AG$5:AG$467,'Grid GenerationQueue'!$AX$5:$AX$467,$B322,'Grid GenerationQueue'!$AY$5:$AY$467,$C322)</f>
        <v>0</v>
      </c>
      <c r="AT322">
        <f>SUMIFS('Grid GenerationQueue'!AH$5:AH$467,'Grid GenerationQueue'!$AX$5:$AX$467,$B322,'Grid GenerationQueue'!$AY$5:$AY$467,$C322)</f>
        <v>0</v>
      </c>
      <c r="AU322">
        <f>SUMIFS('Grid GenerationQueue'!AI$5:AI$467,'Grid GenerationQueue'!$AX$5:$AX$467,$B322,'Grid GenerationQueue'!$AY$5:$AY$467,$C322)</f>
        <v>0</v>
      </c>
      <c r="AV322">
        <f>SUMIFS('Grid GenerationQueue'!AJ$5:AJ$467,'Grid GenerationQueue'!$AX$5:$AX$467,$B322,'Grid GenerationQueue'!$AY$5:$AY$467,$C322)</f>
        <v>0</v>
      </c>
      <c r="AW322">
        <f>SUMIFS('Grid GenerationQueue'!AK$5:AK$467,'Grid GenerationQueue'!$AX$5:$AX$467,$B322,'Grid GenerationQueue'!$AY$5:$AY$467,$C322)</f>
        <v>0</v>
      </c>
      <c r="AX322">
        <f>SUMIFS('Grid GenerationQueue'!AL$5:AL$467,'Grid GenerationQueue'!$AX$5:$AX$467,$B322,'Grid GenerationQueue'!$AY$5:$AY$467,$C322)</f>
        <v>0</v>
      </c>
      <c r="AY322">
        <f>SUMIFS('Grid GenerationQueue'!AM$5:AM$467,'Grid GenerationQueue'!$AX$5:$AX$467,$B322,'Grid GenerationQueue'!$AY$5:$AY$467,$C322)</f>
        <v>0</v>
      </c>
      <c r="AZ322">
        <f>SUMIFS('Grid GenerationQueue'!AN$5:AN$467,'Grid GenerationQueue'!$AX$5:$AX$467,$B322,'Grid GenerationQueue'!$AY$5:$AY$467,$C322)</f>
        <v>0</v>
      </c>
      <c r="BA322">
        <f>SUMIFS('Grid GenerationQueue'!AO$5:AO$467,'Grid GenerationQueue'!$AX$5:$AX$467,$B322,'Grid GenerationQueue'!$AY$5:$AY$467,$C322)</f>
        <v>0</v>
      </c>
      <c r="BB322">
        <f>SUMIFS('Grid GenerationQueue'!AP$5:AP$467,'Grid GenerationQueue'!$AX$5:$AX$467,$B322,'Grid GenerationQueue'!$AY$5:$AY$467,$C322)</f>
        <v>0</v>
      </c>
      <c r="BD322">
        <f>SUMIFS('Grid GenerationQueue'!AE$5:AE$467,'Grid GenerationQueue'!$AX$5:$AX$467,$B322,'Grid GenerationQueue'!$AY$5:$AY$467,$C322,'Grid GenerationQueue'!$BH$5:$BH$467,"Executed",'Grid GenerationQueue'!$BB$5:$BB$467,"&lt;"&amp;$BE$3)</f>
        <v>0</v>
      </c>
      <c r="BE322">
        <f>SUMIFS('Grid GenerationQueue'!AF$5:AF$467,'Grid GenerationQueue'!$AX$5:$AX$467,$B322,'Grid GenerationQueue'!$AY$5:$AY$467,$C322,'Grid GenerationQueue'!$BH$5:$BH$467,"Executed",'Grid GenerationQueue'!$BB$5:$BB$467,"&lt;"&amp;$BE$3)</f>
        <v>0</v>
      </c>
      <c r="BF322">
        <f>SUMIFS('Grid GenerationQueue'!AG$5:AG$467,'Grid GenerationQueue'!$AX$5:$AX$467,$B322,'Grid GenerationQueue'!$AY$5:$AY$467,$C322,'Grid GenerationQueue'!$BH$5:$BH$467,"Executed",'Grid GenerationQueue'!$BB$5:$BB$467,"&lt;"&amp;$BE$3)</f>
        <v>0</v>
      </c>
      <c r="BG322">
        <f>SUMIFS('Grid GenerationQueue'!AH$5:AH$467,'Grid GenerationQueue'!$AX$5:$AX$467,$B322,'Grid GenerationQueue'!$AY$5:$AY$467,$C322,'Grid GenerationQueue'!$BH$5:$BH$467,"Executed",'Grid GenerationQueue'!$BB$5:$BB$467,"&lt;"&amp;$BE$3)</f>
        <v>0</v>
      </c>
      <c r="BH322">
        <f>SUMIFS('Grid GenerationQueue'!AI$5:AI$467,'Grid GenerationQueue'!$AX$5:$AX$467,$B322,'Grid GenerationQueue'!$AY$5:$AY$467,$C322,'Grid GenerationQueue'!$BH$5:$BH$467,"Executed",'Grid GenerationQueue'!$BB$5:$BB$467,"&lt;"&amp;$BE$3)</f>
        <v>0</v>
      </c>
      <c r="BI322">
        <f>SUMIFS('Grid GenerationQueue'!AJ$5:AJ$467,'Grid GenerationQueue'!$AX$5:$AX$467,$B322,'Grid GenerationQueue'!$AY$5:$AY$467,$C322,'Grid GenerationQueue'!$BH$5:$BH$467,"Executed",'Grid GenerationQueue'!$BB$5:$BB$467,"&lt;"&amp;$BE$3)</f>
        <v>0</v>
      </c>
      <c r="BJ322">
        <f>SUMIFS('Grid GenerationQueue'!AK$5:AK$467,'Grid GenerationQueue'!$AX$5:$AX$467,$B322,'Grid GenerationQueue'!$AY$5:$AY$467,$C322,'Grid GenerationQueue'!$BH$5:$BH$467,"Executed",'Grid GenerationQueue'!$BB$5:$BB$467,"&lt;"&amp;$BE$3)</f>
        <v>0</v>
      </c>
      <c r="BK322">
        <f>SUMIFS('Grid GenerationQueue'!AL$5:AL$467,'Grid GenerationQueue'!$AX$5:$AX$467,$B322,'Grid GenerationQueue'!$AY$5:$AY$467,$C322,'Grid GenerationQueue'!$BH$5:$BH$467,"Executed",'Grid GenerationQueue'!$BB$5:$BB$467,"&lt;"&amp;$BE$3)</f>
        <v>0</v>
      </c>
      <c r="BL322">
        <f>SUMIFS('Grid GenerationQueue'!AM$5:AM$467,'Grid GenerationQueue'!$AX$5:$AX$467,$B322,'Grid GenerationQueue'!$AY$5:$AY$467,$C322,'Grid GenerationQueue'!$BH$5:$BH$467,"Executed",'Grid GenerationQueue'!$BB$5:$BB$467,"&lt;"&amp;$BE$3)</f>
        <v>0</v>
      </c>
      <c r="BM322">
        <f>SUMIFS('Grid GenerationQueue'!AN$5:AN$467,'Grid GenerationQueue'!$AX$5:$AX$467,$B322,'Grid GenerationQueue'!$AY$5:$AY$467,$C322,'Grid GenerationQueue'!$BH$5:$BH$467,"Executed",'Grid GenerationQueue'!$BB$5:$BB$467,"&lt;"&amp;$BE$3)</f>
        <v>0</v>
      </c>
      <c r="BN322">
        <f>SUMIFS('Grid GenerationQueue'!AO$5:AO$467,'Grid GenerationQueue'!$AX$5:$AX$467,$B322,'Grid GenerationQueue'!$AY$5:$AY$467,$C322,'Grid GenerationQueue'!$BH$5:$BH$467,"Executed",'Grid GenerationQueue'!$BB$5:$BB$467,"&lt;"&amp;$BE$3)</f>
        <v>0</v>
      </c>
      <c r="BO322">
        <f>SUMIFS('Grid GenerationQueue'!AP$5:AP$467,'Grid GenerationQueue'!$AX$5:$AX$467,$B322,'Grid GenerationQueue'!$AY$5:$AY$467,$C322,'Grid GenerationQueue'!$BH$5:$BH$467,"Executed",'Grid GenerationQueue'!$BB$5:$BB$467,"&lt;"&amp;$BE$3)</f>
        <v>0</v>
      </c>
      <c r="BQ322">
        <f>SUMIFS('Grid GenerationQueue'!AE$5:AE$467,'Grid GenerationQueue'!$AX$5:$AX$467,$B322,'Grid GenerationQueue'!$AY$5:$AY$467,$C322,'Grid GenerationQueue'!$BF$5:$BF$467,"&lt;&gt;"&amp;"",'Grid GenerationQueue'!$BB$5:$BB$467,"&lt;"&amp;$BE$3)</f>
        <v>0</v>
      </c>
      <c r="BR322">
        <f>SUMIFS('Grid GenerationQueue'!AF$5:AF$467,'Grid GenerationQueue'!$AX$5:$AX$467,$B322,'Grid GenerationQueue'!$AY$5:$AY$467,$C322,'Grid GenerationQueue'!$BF$5:$BF$467,"&lt;&gt;"&amp;"",'Grid GenerationQueue'!$BB$5:$BB$467,"&lt;"&amp;$BE$3)</f>
        <v>0</v>
      </c>
      <c r="BS322">
        <f>SUMIFS('Grid GenerationQueue'!AG$5:AG$467,'Grid GenerationQueue'!$AX$5:$AX$467,$B322,'Grid GenerationQueue'!$AY$5:$AY$467,$C322,'Grid GenerationQueue'!$BF$5:$BF$467,"&lt;&gt;"&amp;"",'Grid GenerationQueue'!$BB$5:$BB$467,"&lt;"&amp;$BE$3)</f>
        <v>0</v>
      </c>
      <c r="BT322">
        <f>SUMIFS('Grid GenerationQueue'!AH$5:AH$467,'Grid GenerationQueue'!$AX$5:$AX$467,$B322,'Grid GenerationQueue'!$AY$5:$AY$467,$C322,'Grid GenerationQueue'!$BF$5:$BF$467,"&lt;&gt;"&amp;"",'Grid GenerationQueue'!$BB$5:$BB$467,"&lt;"&amp;$BE$3)</f>
        <v>0</v>
      </c>
      <c r="BU322">
        <f>SUMIFS('Grid GenerationQueue'!AI$5:AI$467,'Grid GenerationQueue'!$AX$5:$AX$467,$B322,'Grid GenerationQueue'!$AY$5:$AY$467,$C322,'Grid GenerationQueue'!$BF$5:$BF$467,"&lt;&gt;"&amp;"",'Grid GenerationQueue'!$BB$5:$BB$467,"&lt;"&amp;$BE$3)</f>
        <v>0</v>
      </c>
      <c r="BV322">
        <f>SUMIFS('Grid GenerationQueue'!AJ$5:AJ$467,'Grid GenerationQueue'!$AX$5:$AX$467,$B322,'Grid GenerationQueue'!$AY$5:$AY$467,$C322,'Grid GenerationQueue'!$BF$5:$BF$467,"&lt;&gt;"&amp;"",'Grid GenerationQueue'!$BB$5:$BB$467,"&lt;"&amp;$BE$3)</f>
        <v>0</v>
      </c>
      <c r="BW322">
        <f>SUMIFS('Grid GenerationQueue'!AK$5:AK$467,'Grid GenerationQueue'!$AX$5:$AX$467,$B322,'Grid GenerationQueue'!$AY$5:$AY$467,$C322,'Grid GenerationQueue'!$BF$5:$BF$467,"&lt;&gt;"&amp;"",'Grid GenerationQueue'!$BB$5:$BB$467,"&lt;"&amp;$BE$3)</f>
        <v>0</v>
      </c>
      <c r="BX322">
        <f>SUMIFS('Grid GenerationQueue'!AL$5:AL$467,'Grid GenerationQueue'!$AX$5:$AX$467,$B322,'Grid GenerationQueue'!$AY$5:$AY$467,$C322,'Grid GenerationQueue'!$BF$5:$BF$467,"&lt;&gt;"&amp;"",'Grid GenerationQueue'!$BB$5:$BB$467,"&lt;"&amp;$BE$3)</f>
        <v>0</v>
      </c>
      <c r="BY322">
        <f>SUMIFS('Grid GenerationQueue'!AM$5:AM$467,'Grid GenerationQueue'!$AX$5:$AX$467,$B322,'Grid GenerationQueue'!$AY$5:$AY$467,$C322,'Grid GenerationQueue'!$BF$5:$BF$467,"&lt;&gt;"&amp;"",'Grid GenerationQueue'!$BB$5:$BB$467,"&lt;"&amp;$BE$3)</f>
        <v>0</v>
      </c>
      <c r="BZ322">
        <f>SUMIFS('Grid GenerationQueue'!AN$5:AN$467,'Grid GenerationQueue'!$AX$5:$AX$467,$B322,'Grid GenerationQueue'!$AY$5:$AY$467,$C322,'Grid GenerationQueue'!$BF$5:$BF$467,"&lt;&gt;"&amp;"",'Grid GenerationQueue'!$BB$5:$BB$467,"&lt;"&amp;$BE$3)</f>
        <v>0</v>
      </c>
      <c r="CA322">
        <f>SUMIFS('Grid GenerationQueue'!AO$5:AO$467,'Grid GenerationQueue'!$AX$5:$AX$467,$B322,'Grid GenerationQueue'!$AY$5:$AY$467,$C322,'Grid GenerationQueue'!$BF$5:$BF$467,"&lt;&gt;"&amp;"",'Grid GenerationQueue'!$BB$5:$BB$467,"&lt;"&amp;$BE$3)</f>
        <v>0</v>
      </c>
      <c r="CB322">
        <f>SUMIFS('Grid GenerationQueue'!AP$5:AP$467,'Grid GenerationQueue'!$AX$5:$AX$467,$B322,'Grid GenerationQueue'!$AY$5:$AY$467,$C322,'Grid GenerationQueue'!$BF$5:$BF$467,"&lt;&gt;"&amp;"",'Grid GenerationQueue'!$BB$5:$BB$467,"&lt;"&amp;$BE$3)</f>
        <v>0</v>
      </c>
      <c r="CD322">
        <f>SUMIFS('Grid GenerationQueue'!AE$5:AE$467,'Grid GenerationQueue'!$AX$5:$AX$467,$B322,'Grid GenerationQueue'!$AY$5:$AY$467,$C322,'Grid GenerationQueue'!$BB$5:$BB$467,"&lt;"&amp;$BE$3)</f>
        <v>0</v>
      </c>
      <c r="CE322">
        <f>SUMIFS('Grid GenerationQueue'!AF$5:AF$467,'Grid GenerationQueue'!$AX$5:$AX$467,$B322,'Grid GenerationQueue'!$AY$5:$AY$467,$C322,'Grid GenerationQueue'!$BB$5:$BB$467,"&lt;"&amp;$BE$3)</f>
        <v>0</v>
      </c>
      <c r="CF322">
        <f>SUMIFS('Grid GenerationQueue'!AG$5:AG$467,'Grid GenerationQueue'!$AX$5:$AX$467,$B322,'Grid GenerationQueue'!$AY$5:$AY$467,$C322,'Grid GenerationQueue'!$BB$5:$BB$467,"&lt;"&amp;$BE$3)</f>
        <v>0</v>
      </c>
      <c r="CG322">
        <f>SUMIFS('Grid GenerationQueue'!AH$5:AH$467,'Grid GenerationQueue'!$AX$5:$AX$467,$B322,'Grid GenerationQueue'!$AY$5:$AY$467,$C322,'Grid GenerationQueue'!$BB$5:$BB$467,"&lt;"&amp;$BE$3)</f>
        <v>0</v>
      </c>
      <c r="CH322">
        <f>SUMIFS('Grid GenerationQueue'!AI$5:AI$467,'Grid GenerationQueue'!$AX$5:$AX$467,$B322,'Grid GenerationQueue'!$AY$5:$AY$467,$C322,'Grid GenerationQueue'!$BB$5:$BB$467,"&lt;"&amp;$BE$3)</f>
        <v>0</v>
      </c>
      <c r="CI322">
        <f>SUMIFS('Grid GenerationQueue'!AJ$5:AJ$467,'Grid GenerationQueue'!$AX$5:$AX$467,$B322,'Grid GenerationQueue'!$AY$5:$AY$467,$C322,'Grid GenerationQueue'!$BB$5:$BB$467,"&lt;"&amp;$BE$3)</f>
        <v>0</v>
      </c>
      <c r="CJ322">
        <f>SUMIFS('Grid GenerationQueue'!AK$5:AK$467,'Grid GenerationQueue'!$AX$5:$AX$467,$B322,'Grid GenerationQueue'!$AY$5:$AY$467,$C322,'Grid GenerationQueue'!$BB$5:$BB$467,"&lt;"&amp;$BE$3)</f>
        <v>0</v>
      </c>
      <c r="CK322">
        <f>SUMIFS('Grid GenerationQueue'!AL$5:AL$467,'Grid GenerationQueue'!$AX$5:$AX$467,$B322,'Grid GenerationQueue'!$AY$5:$AY$467,$C322,'Grid GenerationQueue'!$BB$5:$BB$467,"&lt;"&amp;$BE$3)</f>
        <v>0</v>
      </c>
      <c r="CL322">
        <f>SUMIFS('Grid GenerationQueue'!AM$5:AM$467,'Grid GenerationQueue'!$AX$5:$AX$467,$B322,'Grid GenerationQueue'!$AY$5:$AY$467,$C322,'Grid GenerationQueue'!$BB$5:$BB$467,"&lt;"&amp;$BE$3)</f>
        <v>0</v>
      </c>
      <c r="CM322">
        <f>SUMIFS('Grid GenerationQueue'!AN$5:AN$467,'Grid GenerationQueue'!$AX$5:$AX$467,$B322,'Grid GenerationQueue'!$AY$5:$AY$467,$C322,'Grid GenerationQueue'!$BB$5:$BB$467,"&lt;"&amp;$BE$3)</f>
        <v>0</v>
      </c>
      <c r="CN322">
        <f>SUMIFS('Grid GenerationQueue'!AO$5:AO$467,'Grid GenerationQueue'!$AX$5:$AX$467,$B322,'Grid GenerationQueue'!$AY$5:$AY$467,$C322,'Grid GenerationQueue'!$BB$5:$BB$467,"&lt;"&amp;$BE$3)</f>
        <v>0</v>
      </c>
      <c r="CO322">
        <f>SUMIFS('Grid GenerationQueue'!AP$5:AP$467,'Grid GenerationQueue'!$AX$5:$AX$467,$B322,'Grid GenerationQueue'!$AY$5:$AY$467,$C322,'Grid GenerationQueue'!$BB$5:$BB$467,"&lt;"&amp;$BE$3)</f>
        <v>0</v>
      </c>
    </row>
    <row r="323" spans="1:93" x14ac:dyDescent="0.35">
      <c r="A323" t="s">
        <v>4653</v>
      </c>
      <c r="B323" t="s">
        <v>4485</v>
      </c>
      <c r="C323">
        <v>230</v>
      </c>
      <c r="D323">
        <f>SUMIFS('Grid GenerationQueue'!AE$5:AE$467,'Grid GenerationQueue'!$AX$5:$AX$467,$B323,'Grid GenerationQueue'!$AY$5:$AY$467,$C323,'Grid GenerationQueue'!$BI$5:$BI$467,"&lt;4")</f>
        <v>0</v>
      </c>
      <c r="E323">
        <f>SUMIFS('Grid GenerationQueue'!AF$5:AF$467,'Grid GenerationQueue'!$AX$5:$AX$467,$B323,'Grid GenerationQueue'!$AY$5:$AY$467,$C323,'Grid GenerationQueue'!$BI$5:$BI$467,"&lt;4")</f>
        <v>0</v>
      </c>
      <c r="F323">
        <f>SUMIFS('Grid GenerationQueue'!AG$5:AG$467,'Grid GenerationQueue'!$AX$5:$AX$467,$B323,'Grid GenerationQueue'!$AY$5:$AY$467,$C323,'Grid GenerationQueue'!$BI$5:$BI$467,"&lt;4")</f>
        <v>0</v>
      </c>
      <c r="G323">
        <f>SUMIFS('Grid GenerationQueue'!AH$5:AH$467,'Grid GenerationQueue'!$AX$5:$AX$467,$B323,'Grid GenerationQueue'!$AY$5:$AY$467,$C323,'Grid GenerationQueue'!$BI$5:$BI$467,"&lt;4")</f>
        <v>0</v>
      </c>
      <c r="H323">
        <f>SUMIFS('Grid GenerationQueue'!AI$5:AI$467,'Grid GenerationQueue'!$AX$5:$AX$467,$B323,'Grid GenerationQueue'!$AY$5:$AY$467,$C323,'Grid GenerationQueue'!$BI$5:$BI$467,"&lt;4")</f>
        <v>0</v>
      </c>
      <c r="I323">
        <f>SUMIFS('Grid GenerationQueue'!AJ$5:AJ$467,'Grid GenerationQueue'!$AX$5:$AX$467,$B323,'Grid GenerationQueue'!$AY$5:$AY$467,$C323,'Grid GenerationQueue'!$BI$5:$BI$467,"&lt;4")</f>
        <v>0</v>
      </c>
      <c r="J323">
        <f>SUMIFS('Grid GenerationQueue'!AK$5:AK$467,'Grid GenerationQueue'!$AX$5:$AX$467,$B323,'Grid GenerationQueue'!$AY$5:$AY$467,$C323,'Grid GenerationQueue'!$BI$5:$BI$467,"&lt;4")</f>
        <v>0</v>
      </c>
      <c r="K323">
        <f>SUMIFS('Grid GenerationQueue'!AL$5:AL$467,'Grid GenerationQueue'!$AX$5:$AX$467,$B323,'Grid GenerationQueue'!$AY$5:$AY$467,$C323,'Grid GenerationQueue'!$BI$5:$BI$467,"&lt;4")</f>
        <v>0</v>
      </c>
      <c r="L323">
        <f>SUMIFS('Grid GenerationQueue'!AM$5:AM$467,'Grid GenerationQueue'!$AX$5:$AX$467,$B323,'Grid GenerationQueue'!$AY$5:$AY$467,$C323,'Grid GenerationQueue'!$BI$5:$BI$467,"&lt;4")</f>
        <v>0</v>
      </c>
      <c r="M323">
        <f>SUMIFS('Grid GenerationQueue'!AN$5:AN$467,'Grid GenerationQueue'!$AX$5:$AX$467,$B323,'Grid GenerationQueue'!$AY$5:$AY$467,$C323,'Grid GenerationQueue'!$BI$5:$BI$467,"&lt;4")</f>
        <v>0</v>
      </c>
      <c r="N323">
        <f>SUMIFS('Grid GenerationQueue'!AO$5:AO$467,'Grid GenerationQueue'!$AX$5:$AX$467,$B323,'Grid GenerationQueue'!$AY$5:$AY$467,$C323,'Grid GenerationQueue'!$BI$5:$BI$467,"&lt;4")</f>
        <v>0</v>
      </c>
      <c r="O323">
        <f>SUMIFS('Grid GenerationQueue'!AP$5:AP$467,'Grid GenerationQueue'!$AX$5:$AX$467,$B323,'Grid GenerationQueue'!$AY$5:$AY$467,$C323,'Grid GenerationQueue'!$BI$5:$BI$467,"&lt;4")</f>
        <v>0</v>
      </c>
      <c r="Q323">
        <f>SUMIFS('Grid GenerationQueue'!AE$5:AE$467,'Grid GenerationQueue'!$AX$5:$AX$467,$B323,'Grid GenerationQueue'!$AY$5:$AY$467,$C323,'Grid GenerationQueue'!$BH$5:$BH$467,"Executed")</f>
        <v>0</v>
      </c>
      <c r="R323">
        <f>SUMIFS('Grid GenerationQueue'!AF$5:AF$467,'Grid GenerationQueue'!$AX$5:$AX$467,$B323,'Grid GenerationQueue'!$AY$5:$AY$467,$C323,'Grid GenerationQueue'!$BH$5:$BH$467,"Executed")</f>
        <v>0</v>
      </c>
      <c r="S323">
        <f>SUMIFS('Grid GenerationQueue'!AG$5:AG$467,'Grid GenerationQueue'!$AX$5:$AX$467,$B323,'Grid GenerationQueue'!$AY$5:$AY$467,$C323,'Grid GenerationQueue'!$BH$5:$BH$467,"Executed")</f>
        <v>0</v>
      </c>
      <c r="T323">
        <f>SUMIFS('Grid GenerationQueue'!AH$5:AH$467,'Grid GenerationQueue'!$AX$5:$AX$467,$B323,'Grid GenerationQueue'!$AY$5:$AY$467,$C323,'Grid GenerationQueue'!$BH$5:$BH$467,"Executed")</f>
        <v>0</v>
      </c>
      <c r="U323">
        <f>SUMIFS('Grid GenerationQueue'!AI$5:AI$467,'Grid GenerationQueue'!$AX$5:$AX$467,$B323,'Grid GenerationQueue'!$AY$5:$AY$467,$C323,'Grid GenerationQueue'!$BH$5:$BH$467,"Executed")</f>
        <v>0</v>
      </c>
      <c r="V323">
        <f>SUMIFS('Grid GenerationQueue'!AJ$5:AJ$467,'Grid GenerationQueue'!$AX$5:$AX$467,$B323,'Grid GenerationQueue'!$AY$5:$AY$467,$C323,'Grid GenerationQueue'!$BH$5:$BH$467,"Executed")</f>
        <v>0</v>
      </c>
      <c r="W323">
        <f>SUMIFS('Grid GenerationQueue'!AK$5:AK$467,'Grid GenerationQueue'!$AX$5:$AX$467,$B323,'Grid GenerationQueue'!$AY$5:$AY$467,$C323,'Grid GenerationQueue'!$BH$5:$BH$467,"Executed")</f>
        <v>0</v>
      </c>
      <c r="X323">
        <f>SUMIFS('Grid GenerationQueue'!AL$5:AL$467,'Grid GenerationQueue'!$AX$5:$AX$467,$B323,'Grid GenerationQueue'!$AY$5:$AY$467,$C323,'Grid GenerationQueue'!$BH$5:$BH$467,"Executed")</f>
        <v>0</v>
      </c>
      <c r="Y323">
        <f>SUMIFS('Grid GenerationQueue'!AM$5:AM$467,'Grid GenerationQueue'!$AX$5:$AX$467,$B323,'Grid GenerationQueue'!$AY$5:$AY$467,$C323,'Grid GenerationQueue'!$BH$5:$BH$467,"Executed")</f>
        <v>0</v>
      </c>
      <c r="Z323">
        <f>SUMIFS('Grid GenerationQueue'!AN$5:AN$467,'Grid GenerationQueue'!$AX$5:$AX$467,$B323,'Grid GenerationQueue'!$AY$5:$AY$467,$C323,'Grid GenerationQueue'!$BH$5:$BH$467,"Executed")</f>
        <v>0</v>
      </c>
      <c r="AA323">
        <f>SUMIFS('Grid GenerationQueue'!AO$5:AO$467,'Grid GenerationQueue'!$AX$5:$AX$467,$B323,'Grid GenerationQueue'!$AY$5:$AY$467,$C323,'Grid GenerationQueue'!$BH$5:$BH$467,"Executed")</f>
        <v>0</v>
      </c>
      <c r="AB323">
        <f>SUMIFS('Grid GenerationQueue'!AP$5:AP$467,'Grid GenerationQueue'!$AX$5:$AX$467,$B323,'Grid GenerationQueue'!$AY$5:$AY$467,$C323,'Grid GenerationQueue'!$BH$5:$BH$467,"Executed")</f>
        <v>0</v>
      </c>
      <c r="AD323">
        <f>SUMIFS('Grid GenerationQueue'!AE$5:AE$467,'Grid GenerationQueue'!$AX$5:$AX$467,$B323,'Grid GenerationQueue'!$AY$5:$AY$467,$C323,'Grid GenerationQueue'!$BF$5:$BF$467,"&lt;&gt;"&amp;"")</f>
        <v>0</v>
      </c>
      <c r="AE323">
        <f>SUMIFS('Grid GenerationQueue'!AF$5:AF$467,'Grid GenerationQueue'!$AX$5:$AX$467,$B323,'Grid GenerationQueue'!$AY$5:$AY$467,$C323,'Grid GenerationQueue'!$BF$5:$BF$467,"&lt;&gt;"&amp;"")</f>
        <v>0</v>
      </c>
      <c r="AF323">
        <f>SUMIFS('Grid GenerationQueue'!AG$5:AG$467,'Grid GenerationQueue'!$AX$5:$AX$467,$B323,'Grid GenerationQueue'!$AY$5:$AY$467,$C323,'Grid GenerationQueue'!$BF$5:$BF$467,"&lt;&gt;"&amp;"")</f>
        <v>0</v>
      </c>
      <c r="AG323">
        <f>SUMIFS('Grid GenerationQueue'!AH$5:AH$467,'Grid GenerationQueue'!$AX$5:$AX$467,$B323,'Grid GenerationQueue'!$AY$5:$AY$467,$C323,'Grid GenerationQueue'!$BF$5:$BF$467,"&lt;&gt;"&amp;"")</f>
        <v>0</v>
      </c>
      <c r="AH323">
        <f>SUMIFS('Grid GenerationQueue'!AI$5:AI$467,'Grid GenerationQueue'!$AX$5:$AX$467,$B323,'Grid GenerationQueue'!$AY$5:$AY$467,$C323,'Grid GenerationQueue'!$BF$5:$BF$467,"&lt;&gt;"&amp;"")</f>
        <v>0</v>
      </c>
      <c r="AI323">
        <f>SUMIFS('Grid GenerationQueue'!AJ$5:AJ$467,'Grid GenerationQueue'!$AX$5:$AX$467,$B323,'Grid GenerationQueue'!$AY$5:$AY$467,$C323,'Grid GenerationQueue'!$BF$5:$BF$467,"&lt;&gt;"&amp;"")</f>
        <v>0</v>
      </c>
      <c r="AJ323">
        <f>SUMIFS('Grid GenerationQueue'!AK$5:AK$467,'Grid GenerationQueue'!$AX$5:$AX$467,$B323,'Grid GenerationQueue'!$AY$5:$AY$467,$C323,'Grid GenerationQueue'!$BF$5:$BF$467,"&lt;&gt;"&amp;"")</f>
        <v>0</v>
      </c>
      <c r="AK323">
        <f>SUMIFS('Grid GenerationQueue'!AL$5:AL$467,'Grid GenerationQueue'!$AX$5:$AX$467,$B323,'Grid GenerationQueue'!$AY$5:$AY$467,$C323,'Grid GenerationQueue'!$BF$5:$BF$467,"&lt;&gt;"&amp;"")</f>
        <v>0</v>
      </c>
      <c r="AL323">
        <f>SUMIFS('Grid GenerationQueue'!AM$5:AM$467,'Grid GenerationQueue'!$AX$5:$AX$467,$B323,'Grid GenerationQueue'!$AY$5:$AY$467,$C323,'Grid GenerationQueue'!$BF$5:$BF$467,"&lt;&gt;"&amp;"")</f>
        <v>0</v>
      </c>
      <c r="AM323">
        <f>SUMIFS('Grid GenerationQueue'!AN$5:AN$467,'Grid GenerationQueue'!$AX$5:$AX$467,$B323,'Grid GenerationQueue'!$AY$5:$AY$467,$C323,'Grid GenerationQueue'!$BF$5:$BF$467,"&lt;&gt;"&amp;"")</f>
        <v>0</v>
      </c>
      <c r="AN323">
        <f>SUMIFS('Grid GenerationQueue'!AO$5:AO$467,'Grid GenerationQueue'!$AX$5:$AX$467,$B323,'Grid GenerationQueue'!$AY$5:$AY$467,$C323,'Grid GenerationQueue'!$BF$5:$BF$467,"&lt;&gt;"&amp;"")</f>
        <v>0</v>
      </c>
      <c r="AO323">
        <f>SUMIFS('Grid GenerationQueue'!AP$5:AP$467,'Grid GenerationQueue'!$AX$5:$AX$467,$B323,'Grid GenerationQueue'!$AY$5:$AY$467,$C323,'Grid GenerationQueue'!$BF$5:$BF$467,"&lt;&gt;"&amp;"")</f>
        <v>0</v>
      </c>
      <c r="AQ323">
        <f>SUMIFS('Grid GenerationQueue'!AE$5:AE$467,'Grid GenerationQueue'!$AX$5:$AX$467,$B323,'Grid GenerationQueue'!$AY$5:$AY$467,$C323)</f>
        <v>213.55</v>
      </c>
      <c r="AR323">
        <f>SUMIFS('Grid GenerationQueue'!AF$5:AF$467,'Grid GenerationQueue'!$AX$5:$AX$467,$B323,'Grid GenerationQueue'!$AY$5:$AY$467,$C323)</f>
        <v>0</v>
      </c>
      <c r="AS323">
        <f>SUMIFS('Grid GenerationQueue'!AG$5:AG$467,'Grid GenerationQueue'!$AX$5:$AX$467,$B323,'Grid GenerationQueue'!$AY$5:$AY$467,$C323)</f>
        <v>0</v>
      </c>
      <c r="AT323">
        <f>SUMIFS('Grid GenerationQueue'!AH$5:AH$467,'Grid GenerationQueue'!$AX$5:$AX$467,$B323,'Grid GenerationQueue'!$AY$5:$AY$467,$C323)</f>
        <v>0</v>
      </c>
      <c r="AU323">
        <f>SUMIFS('Grid GenerationQueue'!AI$5:AI$467,'Grid GenerationQueue'!$AX$5:$AX$467,$B323,'Grid GenerationQueue'!$AY$5:$AY$467,$C323)</f>
        <v>0</v>
      </c>
      <c r="AV323">
        <f>SUMIFS('Grid GenerationQueue'!AJ$5:AJ$467,'Grid GenerationQueue'!$AX$5:$AX$467,$B323,'Grid GenerationQueue'!$AY$5:$AY$467,$C323)</f>
        <v>0</v>
      </c>
      <c r="AW323">
        <f>SUMIFS('Grid GenerationQueue'!AK$5:AK$467,'Grid GenerationQueue'!$AX$5:$AX$467,$B323,'Grid GenerationQueue'!$AY$5:$AY$467,$C323)</f>
        <v>0</v>
      </c>
      <c r="AX323">
        <f>SUMIFS('Grid GenerationQueue'!AL$5:AL$467,'Grid GenerationQueue'!$AX$5:$AX$467,$B323,'Grid GenerationQueue'!$AY$5:$AY$467,$C323)</f>
        <v>0</v>
      </c>
      <c r="AY323">
        <f>SUMIFS('Grid GenerationQueue'!AM$5:AM$467,'Grid GenerationQueue'!$AX$5:$AX$467,$B323,'Grid GenerationQueue'!$AY$5:$AY$467,$C323)</f>
        <v>0</v>
      </c>
      <c r="AZ323">
        <f>SUMIFS('Grid GenerationQueue'!AN$5:AN$467,'Grid GenerationQueue'!$AX$5:$AX$467,$B323,'Grid GenerationQueue'!$AY$5:$AY$467,$C323)</f>
        <v>0</v>
      </c>
      <c r="BA323">
        <f>SUMIFS('Grid GenerationQueue'!AO$5:AO$467,'Grid GenerationQueue'!$AX$5:$AX$467,$B323,'Grid GenerationQueue'!$AY$5:$AY$467,$C323)</f>
        <v>0</v>
      </c>
      <c r="BB323">
        <f>SUMIFS('Grid GenerationQueue'!AP$5:AP$467,'Grid GenerationQueue'!$AX$5:$AX$467,$B323,'Grid GenerationQueue'!$AY$5:$AY$467,$C323)</f>
        <v>0</v>
      </c>
      <c r="BD323">
        <f>SUMIFS('Grid GenerationQueue'!AE$5:AE$467,'Grid GenerationQueue'!$AX$5:$AX$467,$B323,'Grid GenerationQueue'!$AY$5:$AY$467,$C323,'Grid GenerationQueue'!$BH$5:$BH$467,"Executed",'Grid GenerationQueue'!$BB$5:$BB$467,"&lt;"&amp;$BE$3)</f>
        <v>0</v>
      </c>
      <c r="BE323">
        <f>SUMIFS('Grid GenerationQueue'!AF$5:AF$467,'Grid GenerationQueue'!$AX$5:$AX$467,$B323,'Grid GenerationQueue'!$AY$5:$AY$467,$C323,'Grid GenerationQueue'!$BH$5:$BH$467,"Executed",'Grid GenerationQueue'!$BB$5:$BB$467,"&lt;"&amp;$BE$3)</f>
        <v>0</v>
      </c>
      <c r="BF323">
        <f>SUMIFS('Grid GenerationQueue'!AG$5:AG$467,'Grid GenerationQueue'!$AX$5:$AX$467,$B323,'Grid GenerationQueue'!$AY$5:$AY$467,$C323,'Grid GenerationQueue'!$BH$5:$BH$467,"Executed",'Grid GenerationQueue'!$BB$5:$BB$467,"&lt;"&amp;$BE$3)</f>
        <v>0</v>
      </c>
      <c r="BG323">
        <f>SUMIFS('Grid GenerationQueue'!AH$5:AH$467,'Grid GenerationQueue'!$AX$5:$AX$467,$B323,'Grid GenerationQueue'!$AY$5:$AY$467,$C323,'Grid GenerationQueue'!$BH$5:$BH$467,"Executed",'Grid GenerationQueue'!$BB$5:$BB$467,"&lt;"&amp;$BE$3)</f>
        <v>0</v>
      </c>
      <c r="BH323">
        <f>SUMIFS('Grid GenerationQueue'!AI$5:AI$467,'Grid GenerationQueue'!$AX$5:$AX$467,$B323,'Grid GenerationQueue'!$AY$5:$AY$467,$C323,'Grid GenerationQueue'!$BH$5:$BH$467,"Executed",'Grid GenerationQueue'!$BB$5:$BB$467,"&lt;"&amp;$BE$3)</f>
        <v>0</v>
      </c>
      <c r="BI323">
        <f>SUMIFS('Grid GenerationQueue'!AJ$5:AJ$467,'Grid GenerationQueue'!$AX$5:$AX$467,$B323,'Grid GenerationQueue'!$AY$5:$AY$467,$C323,'Grid GenerationQueue'!$BH$5:$BH$467,"Executed",'Grid GenerationQueue'!$BB$5:$BB$467,"&lt;"&amp;$BE$3)</f>
        <v>0</v>
      </c>
      <c r="BJ323">
        <f>SUMIFS('Grid GenerationQueue'!AK$5:AK$467,'Grid GenerationQueue'!$AX$5:$AX$467,$B323,'Grid GenerationQueue'!$AY$5:$AY$467,$C323,'Grid GenerationQueue'!$BH$5:$BH$467,"Executed",'Grid GenerationQueue'!$BB$5:$BB$467,"&lt;"&amp;$BE$3)</f>
        <v>0</v>
      </c>
      <c r="BK323">
        <f>SUMIFS('Grid GenerationQueue'!AL$5:AL$467,'Grid GenerationQueue'!$AX$5:$AX$467,$B323,'Grid GenerationQueue'!$AY$5:$AY$467,$C323,'Grid GenerationQueue'!$BH$5:$BH$467,"Executed",'Grid GenerationQueue'!$BB$5:$BB$467,"&lt;"&amp;$BE$3)</f>
        <v>0</v>
      </c>
      <c r="BL323">
        <f>SUMIFS('Grid GenerationQueue'!AM$5:AM$467,'Grid GenerationQueue'!$AX$5:$AX$467,$B323,'Grid GenerationQueue'!$AY$5:$AY$467,$C323,'Grid GenerationQueue'!$BH$5:$BH$467,"Executed",'Grid GenerationQueue'!$BB$5:$BB$467,"&lt;"&amp;$BE$3)</f>
        <v>0</v>
      </c>
      <c r="BM323">
        <f>SUMIFS('Grid GenerationQueue'!AN$5:AN$467,'Grid GenerationQueue'!$AX$5:$AX$467,$B323,'Grid GenerationQueue'!$AY$5:$AY$467,$C323,'Grid GenerationQueue'!$BH$5:$BH$467,"Executed",'Grid GenerationQueue'!$BB$5:$BB$467,"&lt;"&amp;$BE$3)</f>
        <v>0</v>
      </c>
      <c r="BN323">
        <f>SUMIFS('Grid GenerationQueue'!AO$5:AO$467,'Grid GenerationQueue'!$AX$5:$AX$467,$B323,'Grid GenerationQueue'!$AY$5:$AY$467,$C323,'Grid GenerationQueue'!$BH$5:$BH$467,"Executed",'Grid GenerationQueue'!$BB$5:$BB$467,"&lt;"&amp;$BE$3)</f>
        <v>0</v>
      </c>
      <c r="BO323">
        <f>SUMIFS('Grid GenerationQueue'!AP$5:AP$467,'Grid GenerationQueue'!$AX$5:$AX$467,$B323,'Grid GenerationQueue'!$AY$5:$AY$467,$C323,'Grid GenerationQueue'!$BH$5:$BH$467,"Executed",'Grid GenerationQueue'!$BB$5:$BB$467,"&lt;"&amp;$BE$3)</f>
        <v>0</v>
      </c>
      <c r="BQ323">
        <f>SUMIFS('Grid GenerationQueue'!AE$5:AE$467,'Grid GenerationQueue'!$AX$5:$AX$467,$B323,'Grid GenerationQueue'!$AY$5:$AY$467,$C323,'Grid GenerationQueue'!$BF$5:$BF$467,"&lt;&gt;"&amp;"",'Grid GenerationQueue'!$BB$5:$BB$467,"&lt;"&amp;$BE$3)</f>
        <v>0</v>
      </c>
      <c r="BR323">
        <f>SUMIFS('Grid GenerationQueue'!AF$5:AF$467,'Grid GenerationQueue'!$AX$5:$AX$467,$B323,'Grid GenerationQueue'!$AY$5:$AY$467,$C323,'Grid GenerationQueue'!$BF$5:$BF$467,"&lt;&gt;"&amp;"",'Grid GenerationQueue'!$BB$5:$BB$467,"&lt;"&amp;$BE$3)</f>
        <v>0</v>
      </c>
      <c r="BS323">
        <f>SUMIFS('Grid GenerationQueue'!AG$5:AG$467,'Grid GenerationQueue'!$AX$5:$AX$467,$B323,'Grid GenerationQueue'!$AY$5:$AY$467,$C323,'Grid GenerationQueue'!$BF$5:$BF$467,"&lt;&gt;"&amp;"",'Grid GenerationQueue'!$BB$5:$BB$467,"&lt;"&amp;$BE$3)</f>
        <v>0</v>
      </c>
      <c r="BT323">
        <f>SUMIFS('Grid GenerationQueue'!AH$5:AH$467,'Grid GenerationQueue'!$AX$5:$AX$467,$B323,'Grid GenerationQueue'!$AY$5:$AY$467,$C323,'Grid GenerationQueue'!$BF$5:$BF$467,"&lt;&gt;"&amp;"",'Grid GenerationQueue'!$BB$5:$BB$467,"&lt;"&amp;$BE$3)</f>
        <v>0</v>
      </c>
      <c r="BU323">
        <f>SUMIFS('Grid GenerationQueue'!AI$5:AI$467,'Grid GenerationQueue'!$AX$5:$AX$467,$B323,'Grid GenerationQueue'!$AY$5:$AY$467,$C323,'Grid GenerationQueue'!$BF$5:$BF$467,"&lt;&gt;"&amp;"",'Grid GenerationQueue'!$BB$5:$BB$467,"&lt;"&amp;$BE$3)</f>
        <v>0</v>
      </c>
      <c r="BV323">
        <f>SUMIFS('Grid GenerationQueue'!AJ$5:AJ$467,'Grid GenerationQueue'!$AX$5:$AX$467,$B323,'Grid GenerationQueue'!$AY$5:$AY$467,$C323,'Grid GenerationQueue'!$BF$5:$BF$467,"&lt;&gt;"&amp;"",'Grid GenerationQueue'!$BB$5:$BB$467,"&lt;"&amp;$BE$3)</f>
        <v>0</v>
      </c>
      <c r="BW323">
        <f>SUMIFS('Grid GenerationQueue'!AK$5:AK$467,'Grid GenerationQueue'!$AX$5:$AX$467,$B323,'Grid GenerationQueue'!$AY$5:$AY$467,$C323,'Grid GenerationQueue'!$BF$5:$BF$467,"&lt;&gt;"&amp;"",'Grid GenerationQueue'!$BB$5:$BB$467,"&lt;"&amp;$BE$3)</f>
        <v>0</v>
      </c>
      <c r="BX323">
        <f>SUMIFS('Grid GenerationQueue'!AL$5:AL$467,'Grid GenerationQueue'!$AX$5:$AX$467,$B323,'Grid GenerationQueue'!$AY$5:$AY$467,$C323,'Grid GenerationQueue'!$BF$5:$BF$467,"&lt;&gt;"&amp;"",'Grid GenerationQueue'!$BB$5:$BB$467,"&lt;"&amp;$BE$3)</f>
        <v>0</v>
      </c>
      <c r="BY323">
        <f>SUMIFS('Grid GenerationQueue'!AM$5:AM$467,'Grid GenerationQueue'!$AX$5:$AX$467,$B323,'Grid GenerationQueue'!$AY$5:$AY$467,$C323,'Grid GenerationQueue'!$BF$5:$BF$467,"&lt;&gt;"&amp;"",'Grid GenerationQueue'!$BB$5:$BB$467,"&lt;"&amp;$BE$3)</f>
        <v>0</v>
      </c>
      <c r="BZ323">
        <f>SUMIFS('Grid GenerationQueue'!AN$5:AN$467,'Grid GenerationQueue'!$AX$5:$AX$467,$B323,'Grid GenerationQueue'!$AY$5:$AY$467,$C323,'Grid GenerationQueue'!$BF$5:$BF$467,"&lt;&gt;"&amp;"",'Grid GenerationQueue'!$BB$5:$BB$467,"&lt;"&amp;$BE$3)</f>
        <v>0</v>
      </c>
      <c r="CA323">
        <f>SUMIFS('Grid GenerationQueue'!AO$5:AO$467,'Grid GenerationQueue'!$AX$5:$AX$467,$B323,'Grid GenerationQueue'!$AY$5:$AY$467,$C323,'Grid GenerationQueue'!$BF$5:$BF$467,"&lt;&gt;"&amp;"",'Grid GenerationQueue'!$BB$5:$BB$467,"&lt;"&amp;$BE$3)</f>
        <v>0</v>
      </c>
      <c r="CB323">
        <f>SUMIFS('Grid GenerationQueue'!AP$5:AP$467,'Grid GenerationQueue'!$AX$5:$AX$467,$B323,'Grid GenerationQueue'!$AY$5:$AY$467,$C323,'Grid GenerationQueue'!$BF$5:$BF$467,"&lt;&gt;"&amp;"",'Grid GenerationQueue'!$BB$5:$BB$467,"&lt;"&amp;$BE$3)</f>
        <v>0</v>
      </c>
      <c r="CD323">
        <f>SUMIFS('Grid GenerationQueue'!AE$5:AE$467,'Grid GenerationQueue'!$AX$5:$AX$467,$B323,'Grid GenerationQueue'!$AY$5:$AY$467,$C323,'Grid GenerationQueue'!$BB$5:$BB$467,"&lt;"&amp;$BE$3)</f>
        <v>213.55</v>
      </c>
      <c r="CE323">
        <f>SUMIFS('Grid GenerationQueue'!AF$5:AF$467,'Grid GenerationQueue'!$AX$5:$AX$467,$B323,'Grid GenerationQueue'!$AY$5:$AY$467,$C323,'Grid GenerationQueue'!$BB$5:$BB$467,"&lt;"&amp;$BE$3)</f>
        <v>0</v>
      </c>
      <c r="CF323">
        <f>SUMIFS('Grid GenerationQueue'!AG$5:AG$467,'Grid GenerationQueue'!$AX$5:$AX$467,$B323,'Grid GenerationQueue'!$AY$5:$AY$467,$C323,'Grid GenerationQueue'!$BB$5:$BB$467,"&lt;"&amp;$BE$3)</f>
        <v>0</v>
      </c>
      <c r="CG323">
        <f>SUMIFS('Grid GenerationQueue'!AH$5:AH$467,'Grid GenerationQueue'!$AX$5:$AX$467,$B323,'Grid GenerationQueue'!$AY$5:$AY$467,$C323,'Grid GenerationQueue'!$BB$5:$BB$467,"&lt;"&amp;$BE$3)</f>
        <v>0</v>
      </c>
      <c r="CH323">
        <f>SUMIFS('Grid GenerationQueue'!AI$5:AI$467,'Grid GenerationQueue'!$AX$5:$AX$467,$B323,'Grid GenerationQueue'!$AY$5:$AY$467,$C323,'Grid GenerationQueue'!$BB$5:$BB$467,"&lt;"&amp;$BE$3)</f>
        <v>0</v>
      </c>
      <c r="CI323">
        <f>SUMIFS('Grid GenerationQueue'!AJ$5:AJ$467,'Grid GenerationQueue'!$AX$5:$AX$467,$B323,'Grid GenerationQueue'!$AY$5:$AY$467,$C323,'Grid GenerationQueue'!$BB$5:$BB$467,"&lt;"&amp;$BE$3)</f>
        <v>0</v>
      </c>
      <c r="CJ323">
        <f>SUMIFS('Grid GenerationQueue'!AK$5:AK$467,'Grid GenerationQueue'!$AX$5:$AX$467,$B323,'Grid GenerationQueue'!$AY$5:$AY$467,$C323,'Grid GenerationQueue'!$BB$5:$BB$467,"&lt;"&amp;$BE$3)</f>
        <v>0</v>
      </c>
      <c r="CK323">
        <f>SUMIFS('Grid GenerationQueue'!AL$5:AL$467,'Grid GenerationQueue'!$AX$5:$AX$467,$B323,'Grid GenerationQueue'!$AY$5:$AY$467,$C323,'Grid GenerationQueue'!$BB$5:$BB$467,"&lt;"&amp;$BE$3)</f>
        <v>0</v>
      </c>
      <c r="CL323">
        <f>SUMIFS('Grid GenerationQueue'!AM$5:AM$467,'Grid GenerationQueue'!$AX$5:$AX$467,$B323,'Grid GenerationQueue'!$AY$5:$AY$467,$C323,'Grid GenerationQueue'!$BB$5:$BB$467,"&lt;"&amp;$BE$3)</f>
        <v>0</v>
      </c>
      <c r="CM323">
        <f>SUMIFS('Grid GenerationQueue'!AN$5:AN$467,'Grid GenerationQueue'!$AX$5:$AX$467,$B323,'Grid GenerationQueue'!$AY$5:$AY$467,$C323,'Grid GenerationQueue'!$BB$5:$BB$467,"&lt;"&amp;$BE$3)</f>
        <v>0</v>
      </c>
      <c r="CN323">
        <f>SUMIFS('Grid GenerationQueue'!AO$5:AO$467,'Grid GenerationQueue'!$AX$5:$AX$467,$B323,'Grid GenerationQueue'!$AY$5:$AY$467,$C323,'Grid GenerationQueue'!$BB$5:$BB$467,"&lt;"&amp;$BE$3)</f>
        <v>0</v>
      </c>
      <c r="CO323">
        <f>SUMIFS('Grid GenerationQueue'!AP$5:AP$467,'Grid GenerationQueue'!$AX$5:$AX$467,$B323,'Grid GenerationQueue'!$AY$5:$AY$467,$C323,'Grid GenerationQueue'!$BB$5:$BB$467,"&lt;"&amp;$BE$3)</f>
        <v>0</v>
      </c>
    </row>
    <row r="324" spans="1:93" x14ac:dyDescent="0.35">
      <c r="A324" t="s">
        <v>4653</v>
      </c>
      <c r="B324" t="s">
        <v>4485</v>
      </c>
      <c r="C324">
        <v>115</v>
      </c>
      <c r="D324">
        <f>SUMIFS('Grid GenerationQueue'!AE$5:AE$467,'Grid GenerationQueue'!$AX$5:$AX$467,$B324,'Grid GenerationQueue'!$AY$5:$AY$467,$C324,'Grid GenerationQueue'!$BI$5:$BI$467,"&lt;4")</f>
        <v>0</v>
      </c>
      <c r="E324">
        <f>SUMIFS('Grid GenerationQueue'!AF$5:AF$467,'Grid GenerationQueue'!$AX$5:$AX$467,$B324,'Grid GenerationQueue'!$AY$5:$AY$467,$C324,'Grid GenerationQueue'!$BI$5:$BI$467,"&lt;4")</f>
        <v>0</v>
      </c>
      <c r="F324">
        <f>SUMIFS('Grid GenerationQueue'!AG$5:AG$467,'Grid GenerationQueue'!$AX$5:$AX$467,$B324,'Grid GenerationQueue'!$AY$5:$AY$467,$C324,'Grid GenerationQueue'!$BI$5:$BI$467,"&lt;4")</f>
        <v>0</v>
      </c>
      <c r="G324">
        <f>SUMIFS('Grid GenerationQueue'!AH$5:AH$467,'Grid GenerationQueue'!$AX$5:$AX$467,$B324,'Grid GenerationQueue'!$AY$5:$AY$467,$C324,'Grid GenerationQueue'!$BI$5:$BI$467,"&lt;4")</f>
        <v>0</v>
      </c>
      <c r="H324">
        <f>SUMIFS('Grid GenerationQueue'!AI$5:AI$467,'Grid GenerationQueue'!$AX$5:$AX$467,$B324,'Grid GenerationQueue'!$AY$5:$AY$467,$C324,'Grid GenerationQueue'!$BI$5:$BI$467,"&lt;4")</f>
        <v>0</v>
      </c>
      <c r="I324">
        <f>SUMIFS('Grid GenerationQueue'!AJ$5:AJ$467,'Grid GenerationQueue'!$AX$5:$AX$467,$B324,'Grid GenerationQueue'!$AY$5:$AY$467,$C324,'Grid GenerationQueue'!$BI$5:$BI$467,"&lt;4")</f>
        <v>0</v>
      </c>
      <c r="J324">
        <f>SUMIFS('Grid GenerationQueue'!AK$5:AK$467,'Grid GenerationQueue'!$AX$5:$AX$467,$B324,'Grid GenerationQueue'!$AY$5:$AY$467,$C324,'Grid GenerationQueue'!$BI$5:$BI$467,"&lt;4")</f>
        <v>0</v>
      </c>
      <c r="K324">
        <f>SUMIFS('Grid GenerationQueue'!AL$5:AL$467,'Grid GenerationQueue'!$AX$5:$AX$467,$B324,'Grid GenerationQueue'!$AY$5:$AY$467,$C324,'Grid GenerationQueue'!$BI$5:$BI$467,"&lt;4")</f>
        <v>0</v>
      </c>
      <c r="L324">
        <f>SUMIFS('Grid GenerationQueue'!AM$5:AM$467,'Grid GenerationQueue'!$AX$5:$AX$467,$B324,'Grid GenerationQueue'!$AY$5:$AY$467,$C324,'Grid GenerationQueue'!$BI$5:$BI$467,"&lt;4")</f>
        <v>0</v>
      </c>
      <c r="M324">
        <f>SUMIFS('Grid GenerationQueue'!AN$5:AN$467,'Grid GenerationQueue'!$AX$5:$AX$467,$B324,'Grid GenerationQueue'!$AY$5:$AY$467,$C324,'Grid GenerationQueue'!$BI$5:$BI$467,"&lt;4")</f>
        <v>0</v>
      </c>
      <c r="N324">
        <f>SUMIFS('Grid GenerationQueue'!AO$5:AO$467,'Grid GenerationQueue'!$AX$5:$AX$467,$B324,'Grid GenerationQueue'!$AY$5:$AY$467,$C324,'Grid GenerationQueue'!$BI$5:$BI$467,"&lt;4")</f>
        <v>0</v>
      </c>
      <c r="O324">
        <f>SUMIFS('Grid GenerationQueue'!AP$5:AP$467,'Grid GenerationQueue'!$AX$5:$AX$467,$B324,'Grid GenerationQueue'!$AY$5:$AY$467,$C324,'Grid GenerationQueue'!$BI$5:$BI$467,"&lt;4")</f>
        <v>0</v>
      </c>
      <c r="Q324">
        <f>SUMIFS('Grid GenerationQueue'!AE$5:AE$467,'Grid GenerationQueue'!$AX$5:$AX$467,$B324,'Grid GenerationQueue'!$AY$5:$AY$467,$C324,'Grid GenerationQueue'!$BH$5:$BH$467,"Executed")</f>
        <v>0</v>
      </c>
      <c r="R324">
        <f>SUMIFS('Grid GenerationQueue'!AF$5:AF$467,'Grid GenerationQueue'!$AX$5:$AX$467,$B324,'Grid GenerationQueue'!$AY$5:$AY$467,$C324,'Grid GenerationQueue'!$BH$5:$BH$467,"Executed")</f>
        <v>0</v>
      </c>
      <c r="S324">
        <f>SUMIFS('Grid GenerationQueue'!AG$5:AG$467,'Grid GenerationQueue'!$AX$5:$AX$467,$B324,'Grid GenerationQueue'!$AY$5:$AY$467,$C324,'Grid GenerationQueue'!$BH$5:$BH$467,"Executed")</f>
        <v>0</v>
      </c>
      <c r="T324">
        <f>SUMIFS('Grid GenerationQueue'!AH$5:AH$467,'Grid GenerationQueue'!$AX$5:$AX$467,$B324,'Grid GenerationQueue'!$AY$5:$AY$467,$C324,'Grid GenerationQueue'!$BH$5:$BH$467,"Executed")</f>
        <v>0</v>
      </c>
      <c r="U324">
        <f>SUMIFS('Grid GenerationQueue'!AI$5:AI$467,'Grid GenerationQueue'!$AX$5:$AX$467,$B324,'Grid GenerationQueue'!$AY$5:$AY$467,$C324,'Grid GenerationQueue'!$BH$5:$BH$467,"Executed")</f>
        <v>0</v>
      </c>
      <c r="V324">
        <f>SUMIFS('Grid GenerationQueue'!AJ$5:AJ$467,'Grid GenerationQueue'!$AX$5:$AX$467,$B324,'Grid GenerationQueue'!$AY$5:$AY$467,$C324,'Grid GenerationQueue'!$BH$5:$BH$467,"Executed")</f>
        <v>0</v>
      </c>
      <c r="W324">
        <f>SUMIFS('Grid GenerationQueue'!AK$5:AK$467,'Grid GenerationQueue'!$AX$5:$AX$467,$B324,'Grid GenerationQueue'!$AY$5:$AY$467,$C324,'Grid GenerationQueue'!$BH$5:$BH$467,"Executed")</f>
        <v>0</v>
      </c>
      <c r="X324">
        <f>SUMIFS('Grid GenerationQueue'!AL$5:AL$467,'Grid GenerationQueue'!$AX$5:$AX$467,$B324,'Grid GenerationQueue'!$AY$5:$AY$467,$C324,'Grid GenerationQueue'!$BH$5:$BH$467,"Executed")</f>
        <v>0</v>
      </c>
      <c r="Y324">
        <f>SUMIFS('Grid GenerationQueue'!AM$5:AM$467,'Grid GenerationQueue'!$AX$5:$AX$467,$B324,'Grid GenerationQueue'!$AY$5:$AY$467,$C324,'Grid GenerationQueue'!$BH$5:$BH$467,"Executed")</f>
        <v>0</v>
      </c>
      <c r="Z324">
        <f>SUMIFS('Grid GenerationQueue'!AN$5:AN$467,'Grid GenerationQueue'!$AX$5:$AX$467,$B324,'Grid GenerationQueue'!$AY$5:$AY$467,$C324,'Grid GenerationQueue'!$BH$5:$BH$467,"Executed")</f>
        <v>0</v>
      </c>
      <c r="AA324">
        <f>SUMIFS('Grid GenerationQueue'!AO$5:AO$467,'Grid GenerationQueue'!$AX$5:$AX$467,$B324,'Grid GenerationQueue'!$AY$5:$AY$467,$C324,'Grid GenerationQueue'!$BH$5:$BH$467,"Executed")</f>
        <v>0</v>
      </c>
      <c r="AB324">
        <f>SUMIFS('Grid GenerationQueue'!AP$5:AP$467,'Grid GenerationQueue'!$AX$5:$AX$467,$B324,'Grid GenerationQueue'!$AY$5:$AY$467,$C324,'Grid GenerationQueue'!$BH$5:$BH$467,"Executed")</f>
        <v>0</v>
      </c>
      <c r="AD324">
        <f>SUMIFS('Grid GenerationQueue'!AE$5:AE$467,'Grid GenerationQueue'!$AX$5:$AX$467,$B324,'Grid GenerationQueue'!$AY$5:$AY$467,$C324,'Grid GenerationQueue'!$BF$5:$BF$467,"&lt;&gt;"&amp;"")</f>
        <v>0</v>
      </c>
      <c r="AE324">
        <f>SUMIFS('Grid GenerationQueue'!AF$5:AF$467,'Grid GenerationQueue'!$AX$5:$AX$467,$B324,'Grid GenerationQueue'!$AY$5:$AY$467,$C324,'Grid GenerationQueue'!$BF$5:$BF$467,"&lt;&gt;"&amp;"")</f>
        <v>0</v>
      </c>
      <c r="AF324">
        <f>SUMIFS('Grid GenerationQueue'!AG$5:AG$467,'Grid GenerationQueue'!$AX$5:$AX$467,$B324,'Grid GenerationQueue'!$AY$5:$AY$467,$C324,'Grid GenerationQueue'!$BF$5:$BF$467,"&lt;&gt;"&amp;"")</f>
        <v>0</v>
      </c>
      <c r="AG324">
        <f>SUMIFS('Grid GenerationQueue'!AH$5:AH$467,'Grid GenerationQueue'!$AX$5:$AX$467,$B324,'Grid GenerationQueue'!$AY$5:$AY$467,$C324,'Grid GenerationQueue'!$BF$5:$BF$467,"&lt;&gt;"&amp;"")</f>
        <v>0</v>
      </c>
      <c r="AH324">
        <f>SUMIFS('Grid GenerationQueue'!AI$5:AI$467,'Grid GenerationQueue'!$AX$5:$AX$467,$B324,'Grid GenerationQueue'!$AY$5:$AY$467,$C324,'Grid GenerationQueue'!$BF$5:$BF$467,"&lt;&gt;"&amp;"")</f>
        <v>0</v>
      </c>
      <c r="AI324">
        <f>SUMIFS('Grid GenerationQueue'!AJ$5:AJ$467,'Grid GenerationQueue'!$AX$5:$AX$467,$B324,'Grid GenerationQueue'!$AY$5:$AY$467,$C324,'Grid GenerationQueue'!$BF$5:$BF$467,"&lt;&gt;"&amp;"")</f>
        <v>0</v>
      </c>
      <c r="AJ324">
        <f>SUMIFS('Grid GenerationQueue'!AK$5:AK$467,'Grid GenerationQueue'!$AX$5:$AX$467,$B324,'Grid GenerationQueue'!$AY$5:$AY$467,$C324,'Grid GenerationQueue'!$BF$5:$BF$467,"&lt;&gt;"&amp;"")</f>
        <v>0</v>
      </c>
      <c r="AK324">
        <f>SUMIFS('Grid GenerationQueue'!AL$5:AL$467,'Grid GenerationQueue'!$AX$5:$AX$467,$B324,'Grid GenerationQueue'!$AY$5:$AY$467,$C324,'Grid GenerationQueue'!$BF$5:$BF$467,"&lt;&gt;"&amp;"")</f>
        <v>0</v>
      </c>
      <c r="AL324">
        <f>SUMIFS('Grid GenerationQueue'!AM$5:AM$467,'Grid GenerationQueue'!$AX$5:$AX$467,$B324,'Grid GenerationQueue'!$AY$5:$AY$467,$C324,'Grid GenerationQueue'!$BF$5:$BF$467,"&lt;&gt;"&amp;"")</f>
        <v>0</v>
      </c>
      <c r="AM324">
        <f>SUMIFS('Grid GenerationQueue'!AN$5:AN$467,'Grid GenerationQueue'!$AX$5:$AX$467,$B324,'Grid GenerationQueue'!$AY$5:$AY$467,$C324,'Grid GenerationQueue'!$BF$5:$BF$467,"&lt;&gt;"&amp;"")</f>
        <v>0</v>
      </c>
      <c r="AN324">
        <f>SUMIFS('Grid GenerationQueue'!AO$5:AO$467,'Grid GenerationQueue'!$AX$5:$AX$467,$B324,'Grid GenerationQueue'!$AY$5:$AY$467,$C324,'Grid GenerationQueue'!$BF$5:$BF$467,"&lt;&gt;"&amp;"")</f>
        <v>0</v>
      </c>
      <c r="AO324">
        <f>SUMIFS('Grid GenerationQueue'!AP$5:AP$467,'Grid GenerationQueue'!$AX$5:$AX$467,$B324,'Grid GenerationQueue'!$AY$5:$AY$467,$C324,'Grid GenerationQueue'!$BF$5:$BF$467,"&lt;&gt;"&amp;"")</f>
        <v>0</v>
      </c>
      <c r="AQ324">
        <f>SUMIFS('Grid GenerationQueue'!AE$5:AE$467,'Grid GenerationQueue'!$AX$5:$AX$467,$B324,'Grid GenerationQueue'!$AY$5:$AY$467,$C324)</f>
        <v>0</v>
      </c>
      <c r="AR324">
        <f>SUMIFS('Grid GenerationQueue'!AF$5:AF$467,'Grid GenerationQueue'!$AX$5:$AX$467,$B324,'Grid GenerationQueue'!$AY$5:$AY$467,$C324)</f>
        <v>0</v>
      </c>
      <c r="AS324">
        <f>SUMIFS('Grid GenerationQueue'!AG$5:AG$467,'Grid GenerationQueue'!$AX$5:$AX$467,$B324,'Grid GenerationQueue'!$AY$5:$AY$467,$C324)</f>
        <v>0</v>
      </c>
      <c r="AT324">
        <f>SUMIFS('Grid GenerationQueue'!AH$5:AH$467,'Grid GenerationQueue'!$AX$5:$AX$467,$B324,'Grid GenerationQueue'!$AY$5:$AY$467,$C324)</f>
        <v>0</v>
      </c>
      <c r="AU324">
        <f>SUMIFS('Grid GenerationQueue'!AI$5:AI$467,'Grid GenerationQueue'!$AX$5:$AX$467,$B324,'Grid GenerationQueue'!$AY$5:$AY$467,$C324)</f>
        <v>0</v>
      </c>
      <c r="AV324">
        <f>SUMIFS('Grid GenerationQueue'!AJ$5:AJ$467,'Grid GenerationQueue'!$AX$5:$AX$467,$B324,'Grid GenerationQueue'!$AY$5:$AY$467,$C324)</f>
        <v>0</v>
      </c>
      <c r="AW324">
        <f>SUMIFS('Grid GenerationQueue'!AK$5:AK$467,'Grid GenerationQueue'!$AX$5:$AX$467,$B324,'Grid GenerationQueue'!$AY$5:$AY$467,$C324)</f>
        <v>0</v>
      </c>
      <c r="AX324">
        <f>SUMIFS('Grid GenerationQueue'!AL$5:AL$467,'Grid GenerationQueue'!$AX$5:$AX$467,$B324,'Grid GenerationQueue'!$AY$5:$AY$467,$C324)</f>
        <v>0</v>
      </c>
      <c r="AY324">
        <f>SUMIFS('Grid GenerationQueue'!AM$5:AM$467,'Grid GenerationQueue'!$AX$5:$AX$467,$B324,'Grid GenerationQueue'!$AY$5:$AY$467,$C324)</f>
        <v>0</v>
      </c>
      <c r="AZ324">
        <f>SUMIFS('Grid GenerationQueue'!AN$5:AN$467,'Grid GenerationQueue'!$AX$5:$AX$467,$B324,'Grid GenerationQueue'!$AY$5:$AY$467,$C324)</f>
        <v>0</v>
      </c>
      <c r="BA324">
        <f>SUMIFS('Grid GenerationQueue'!AO$5:AO$467,'Grid GenerationQueue'!$AX$5:$AX$467,$B324,'Grid GenerationQueue'!$AY$5:$AY$467,$C324)</f>
        <v>0</v>
      </c>
      <c r="BB324">
        <f>SUMIFS('Grid GenerationQueue'!AP$5:AP$467,'Grid GenerationQueue'!$AX$5:$AX$467,$B324,'Grid GenerationQueue'!$AY$5:$AY$467,$C324)</f>
        <v>0</v>
      </c>
      <c r="BD324">
        <f>SUMIFS('Grid GenerationQueue'!AE$5:AE$467,'Grid GenerationQueue'!$AX$5:$AX$467,$B324,'Grid GenerationQueue'!$AY$5:$AY$467,$C324,'Grid GenerationQueue'!$BH$5:$BH$467,"Executed",'Grid GenerationQueue'!$BB$5:$BB$467,"&lt;"&amp;$BE$3)</f>
        <v>0</v>
      </c>
      <c r="BE324">
        <f>SUMIFS('Grid GenerationQueue'!AF$5:AF$467,'Grid GenerationQueue'!$AX$5:$AX$467,$B324,'Grid GenerationQueue'!$AY$5:$AY$467,$C324,'Grid GenerationQueue'!$BH$5:$BH$467,"Executed",'Grid GenerationQueue'!$BB$5:$BB$467,"&lt;"&amp;$BE$3)</f>
        <v>0</v>
      </c>
      <c r="BF324">
        <f>SUMIFS('Grid GenerationQueue'!AG$5:AG$467,'Grid GenerationQueue'!$AX$5:$AX$467,$B324,'Grid GenerationQueue'!$AY$5:$AY$467,$C324,'Grid GenerationQueue'!$BH$5:$BH$467,"Executed",'Grid GenerationQueue'!$BB$5:$BB$467,"&lt;"&amp;$BE$3)</f>
        <v>0</v>
      </c>
      <c r="BG324">
        <f>SUMIFS('Grid GenerationQueue'!AH$5:AH$467,'Grid GenerationQueue'!$AX$5:$AX$467,$B324,'Grid GenerationQueue'!$AY$5:$AY$467,$C324,'Grid GenerationQueue'!$BH$5:$BH$467,"Executed",'Grid GenerationQueue'!$BB$5:$BB$467,"&lt;"&amp;$BE$3)</f>
        <v>0</v>
      </c>
      <c r="BH324">
        <f>SUMIFS('Grid GenerationQueue'!AI$5:AI$467,'Grid GenerationQueue'!$AX$5:$AX$467,$B324,'Grid GenerationQueue'!$AY$5:$AY$467,$C324,'Grid GenerationQueue'!$BH$5:$BH$467,"Executed",'Grid GenerationQueue'!$BB$5:$BB$467,"&lt;"&amp;$BE$3)</f>
        <v>0</v>
      </c>
      <c r="BI324">
        <f>SUMIFS('Grid GenerationQueue'!AJ$5:AJ$467,'Grid GenerationQueue'!$AX$5:$AX$467,$B324,'Grid GenerationQueue'!$AY$5:$AY$467,$C324,'Grid GenerationQueue'!$BH$5:$BH$467,"Executed",'Grid GenerationQueue'!$BB$5:$BB$467,"&lt;"&amp;$BE$3)</f>
        <v>0</v>
      </c>
      <c r="BJ324">
        <f>SUMIFS('Grid GenerationQueue'!AK$5:AK$467,'Grid GenerationQueue'!$AX$5:$AX$467,$B324,'Grid GenerationQueue'!$AY$5:$AY$467,$C324,'Grid GenerationQueue'!$BH$5:$BH$467,"Executed",'Grid GenerationQueue'!$BB$5:$BB$467,"&lt;"&amp;$BE$3)</f>
        <v>0</v>
      </c>
      <c r="BK324">
        <f>SUMIFS('Grid GenerationQueue'!AL$5:AL$467,'Grid GenerationQueue'!$AX$5:$AX$467,$B324,'Grid GenerationQueue'!$AY$5:$AY$467,$C324,'Grid GenerationQueue'!$BH$5:$BH$467,"Executed",'Grid GenerationQueue'!$BB$5:$BB$467,"&lt;"&amp;$BE$3)</f>
        <v>0</v>
      </c>
      <c r="BL324">
        <f>SUMIFS('Grid GenerationQueue'!AM$5:AM$467,'Grid GenerationQueue'!$AX$5:$AX$467,$B324,'Grid GenerationQueue'!$AY$5:$AY$467,$C324,'Grid GenerationQueue'!$BH$5:$BH$467,"Executed",'Grid GenerationQueue'!$BB$5:$BB$467,"&lt;"&amp;$BE$3)</f>
        <v>0</v>
      </c>
      <c r="BM324">
        <f>SUMIFS('Grid GenerationQueue'!AN$5:AN$467,'Grid GenerationQueue'!$AX$5:$AX$467,$B324,'Grid GenerationQueue'!$AY$5:$AY$467,$C324,'Grid GenerationQueue'!$BH$5:$BH$467,"Executed",'Grid GenerationQueue'!$BB$5:$BB$467,"&lt;"&amp;$BE$3)</f>
        <v>0</v>
      </c>
      <c r="BN324">
        <f>SUMIFS('Grid GenerationQueue'!AO$5:AO$467,'Grid GenerationQueue'!$AX$5:$AX$467,$B324,'Grid GenerationQueue'!$AY$5:$AY$467,$C324,'Grid GenerationQueue'!$BH$5:$BH$467,"Executed",'Grid GenerationQueue'!$BB$5:$BB$467,"&lt;"&amp;$BE$3)</f>
        <v>0</v>
      </c>
      <c r="BO324">
        <f>SUMIFS('Grid GenerationQueue'!AP$5:AP$467,'Grid GenerationQueue'!$AX$5:$AX$467,$B324,'Grid GenerationQueue'!$AY$5:$AY$467,$C324,'Grid GenerationQueue'!$BH$5:$BH$467,"Executed",'Grid GenerationQueue'!$BB$5:$BB$467,"&lt;"&amp;$BE$3)</f>
        <v>0</v>
      </c>
      <c r="BQ324">
        <f>SUMIFS('Grid GenerationQueue'!AE$5:AE$467,'Grid GenerationQueue'!$AX$5:$AX$467,$B324,'Grid GenerationQueue'!$AY$5:$AY$467,$C324,'Grid GenerationQueue'!$BF$5:$BF$467,"&lt;&gt;"&amp;"",'Grid GenerationQueue'!$BB$5:$BB$467,"&lt;"&amp;$BE$3)</f>
        <v>0</v>
      </c>
      <c r="BR324">
        <f>SUMIFS('Grid GenerationQueue'!AF$5:AF$467,'Grid GenerationQueue'!$AX$5:$AX$467,$B324,'Grid GenerationQueue'!$AY$5:$AY$467,$C324,'Grid GenerationQueue'!$BF$5:$BF$467,"&lt;&gt;"&amp;"",'Grid GenerationQueue'!$BB$5:$BB$467,"&lt;"&amp;$BE$3)</f>
        <v>0</v>
      </c>
      <c r="BS324">
        <f>SUMIFS('Grid GenerationQueue'!AG$5:AG$467,'Grid GenerationQueue'!$AX$5:$AX$467,$B324,'Grid GenerationQueue'!$AY$5:$AY$467,$C324,'Grid GenerationQueue'!$BF$5:$BF$467,"&lt;&gt;"&amp;"",'Grid GenerationQueue'!$BB$5:$BB$467,"&lt;"&amp;$BE$3)</f>
        <v>0</v>
      </c>
      <c r="BT324">
        <f>SUMIFS('Grid GenerationQueue'!AH$5:AH$467,'Grid GenerationQueue'!$AX$5:$AX$467,$B324,'Grid GenerationQueue'!$AY$5:$AY$467,$C324,'Grid GenerationQueue'!$BF$5:$BF$467,"&lt;&gt;"&amp;"",'Grid GenerationQueue'!$BB$5:$BB$467,"&lt;"&amp;$BE$3)</f>
        <v>0</v>
      </c>
      <c r="BU324">
        <f>SUMIFS('Grid GenerationQueue'!AI$5:AI$467,'Grid GenerationQueue'!$AX$5:$AX$467,$B324,'Grid GenerationQueue'!$AY$5:$AY$467,$C324,'Grid GenerationQueue'!$BF$5:$BF$467,"&lt;&gt;"&amp;"",'Grid GenerationQueue'!$BB$5:$BB$467,"&lt;"&amp;$BE$3)</f>
        <v>0</v>
      </c>
      <c r="BV324">
        <f>SUMIFS('Grid GenerationQueue'!AJ$5:AJ$467,'Grid GenerationQueue'!$AX$5:$AX$467,$B324,'Grid GenerationQueue'!$AY$5:$AY$467,$C324,'Grid GenerationQueue'!$BF$5:$BF$467,"&lt;&gt;"&amp;"",'Grid GenerationQueue'!$BB$5:$BB$467,"&lt;"&amp;$BE$3)</f>
        <v>0</v>
      </c>
      <c r="BW324">
        <f>SUMIFS('Grid GenerationQueue'!AK$5:AK$467,'Grid GenerationQueue'!$AX$5:$AX$467,$B324,'Grid GenerationQueue'!$AY$5:$AY$467,$C324,'Grid GenerationQueue'!$BF$5:$BF$467,"&lt;&gt;"&amp;"",'Grid GenerationQueue'!$BB$5:$BB$467,"&lt;"&amp;$BE$3)</f>
        <v>0</v>
      </c>
      <c r="BX324">
        <f>SUMIFS('Grid GenerationQueue'!AL$5:AL$467,'Grid GenerationQueue'!$AX$5:$AX$467,$B324,'Grid GenerationQueue'!$AY$5:$AY$467,$C324,'Grid GenerationQueue'!$BF$5:$BF$467,"&lt;&gt;"&amp;"",'Grid GenerationQueue'!$BB$5:$BB$467,"&lt;"&amp;$BE$3)</f>
        <v>0</v>
      </c>
      <c r="BY324">
        <f>SUMIFS('Grid GenerationQueue'!AM$5:AM$467,'Grid GenerationQueue'!$AX$5:$AX$467,$B324,'Grid GenerationQueue'!$AY$5:$AY$467,$C324,'Grid GenerationQueue'!$BF$5:$BF$467,"&lt;&gt;"&amp;"",'Grid GenerationQueue'!$BB$5:$BB$467,"&lt;"&amp;$BE$3)</f>
        <v>0</v>
      </c>
      <c r="BZ324">
        <f>SUMIFS('Grid GenerationQueue'!AN$5:AN$467,'Grid GenerationQueue'!$AX$5:$AX$467,$B324,'Grid GenerationQueue'!$AY$5:$AY$467,$C324,'Grid GenerationQueue'!$BF$5:$BF$467,"&lt;&gt;"&amp;"",'Grid GenerationQueue'!$BB$5:$BB$467,"&lt;"&amp;$BE$3)</f>
        <v>0</v>
      </c>
      <c r="CA324">
        <f>SUMIFS('Grid GenerationQueue'!AO$5:AO$467,'Grid GenerationQueue'!$AX$5:$AX$467,$B324,'Grid GenerationQueue'!$AY$5:$AY$467,$C324,'Grid GenerationQueue'!$BF$5:$BF$467,"&lt;&gt;"&amp;"",'Grid GenerationQueue'!$BB$5:$BB$467,"&lt;"&amp;$BE$3)</f>
        <v>0</v>
      </c>
      <c r="CB324">
        <f>SUMIFS('Grid GenerationQueue'!AP$5:AP$467,'Grid GenerationQueue'!$AX$5:$AX$467,$B324,'Grid GenerationQueue'!$AY$5:$AY$467,$C324,'Grid GenerationQueue'!$BF$5:$BF$467,"&lt;&gt;"&amp;"",'Grid GenerationQueue'!$BB$5:$BB$467,"&lt;"&amp;$BE$3)</f>
        <v>0</v>
      </c>
      <c r="CD324">
        <f>SUMIFS('Grid GenerationQueue'!AE$5:AE$467,'Grid GenerationQueue'!$AX$5:$AX$467,$B324,'Grid GenerationQueue'!$AY$5:$AY$467,$C324,'Grid GenerationQueue'!$BB$5:$BB$467,"&lt;"&amp;$BE$3)</f>
        <v>0</v>
      </c>
      <c r="CE324">
        <f>SUMIFS('Grid GenerationQueue'!AF$5:AF$467,'Grid GenerationQueue'!$AX$5:$AX$467,$B324,'Grid GenerationQueue'!$AY$5:$AY$467,$C324,'Grid GenerationQueue'!$BB$5:$BB$467,"&lt;"&amp;$BE$3)</f>
        <v>0</v>
      </c>
      <c r="CF324">
        <f>SUMIFS('Grid GenerationQueue'!AG$5:AG$467,'Grid GenerationQueue'!$AX$5:$AX$467,$B324,'Grid GenerationQueue'!$AY$5:$AY$467,$C324,'Grid GenerationQueue'!$BB$5:$BB$467,"&lt;"&amp;$BE$3)</f>
        <v>0</v>
      </c>
      <c r="CG324">
        <f>SUMIFS('Grid GenerationQueue'!AH$5:AH$467,'Grid GenerationQueue'!$AX$5:$AX$467,$B324,'Grid GenerationQueue'!$AY$5:$AY$467,$C324,'Grid GenerationQueue'!$BB$5:$BB$467,"&lt;"&amp;$BE$3)</f>
        <v>0</v>
      </c>
      <c r="CH324">
        <f>SUMIFS('Grid GenerationQueue'!AI$5:AI$467,'Grid GenerationQueue'!$AX$5:$AX$467,$B324,'Grid GenerationQueue'!$AY$5:$AY$467,$C324,'Grid GenerationQueue'!$BB$5:$BB$467,"&lt;"&amp;$BE$3)</f>
        <v>0</v>
      </c>
      <c r="CI324">
        <f>SUMIFS('Grid GenerationQueue'!AJ$5:AJ$467,'Grid GenerationQueue'!$AX$5:$AX$467,$B324,'Grid GenerationQueue'!$AY$5:$AY$467,$C324,'Grid GenerationQueue'!$BB$5:$BB$467,"&lt;"&amp;$BE$3)</f>
        <v>0</v>
      </c>
      <c r="CJ324">
        <f>SUMIFS('Grid GenerationQueue'!AK$5:AK$467,'Grid GenerationQueue'!$AX$5:$AX$467,$B324,'Grid GenerationQueue'!$AY$5:$AY$467,$C324,'Grid GenerationQueue'!$BB$5:$BB$467,"&lt;"&amp;$BE$3)</f>
        <v>0</v>
      </c>
      <c r="CK324">
        <f>SUMIFS('Grid GenerationQueue'!AL$5:AL$467,'Grid GenerationQueue'!$AX$5:$AX$467,$B324,'Grid GenerationQueue'!$AY$5:$AY$467,$C324,'Grid GenerationQueue'!$BB$5:$BB$467,"&lt;"&amp;$BE$3)</f>
        <v>0</v>
      </c>
      <c r="CL324">
        <f>SUMIFS('Grid GenerationQueue'!AM$5:AM$467,'Grid GenerationQueue'!$AX$5:$AX$467,$B324,'Grid GenerationQueue'!$AY$5:$AY$467,$C324,'Grid GenerationQueue'!$BB$5:$BB$467,"&lt;"&amp;$BE$3)</f>
        <v>0</v>
      </c>
      <c r="CM324">
        <f>SUMIFS('Grid GenerationQueue'!AN$5:AN$467,'Grid GenerationQueue'!$AX$5:$AX$467,$B324,'Grid GenerationQueue'!$AY$5:$AY$467,$C324,'Grid GenerationQueue'!$BB$5:$BB$467,"&lt;"&amp;$BE$3)</f>
        <v>0</v>
      </c>
      <c r="CN324">
        <f>SUMIFS('Grid GenerationQueue'!AO$5:AO$467,'Grid GenerationQueue'!$AX$5:$AX$467,$B324,'Grid GenerationQueue'!$AY$5:$AY$467,$C324,'Grid GenerationQueue'!$BB$5:$BB$467,"&lt;"&amp;$BE$3)</f>
        <v>0</v>
      </c>
      <c r="CO324">
        <f>SUMIFS('Grid GenerationQueue'!AP$5:AP$467,'Grid GenerationQueue'!$AX$5:$AX$467,$B324,'Grid GenerationQueue'!$AY$5:$AY$467,$C324,'Grid GenerationQueue'!$BB$5:$BB$467,"&lt;"&amp;$BE$3)</f>
        <v>0</v>
      </c>
    </row>
    <row r="325" spans="1:93" x14ac:dyDescent="0.35">
      <c r="A325" t="s">
        <v>4646</v>
      </c>
      <c r="B325" t="s">
        <v>4782</v>
      </c>
      <c r="C325">
        <v>500</v>
      </c>
      <c r="D325">
        <f>SUMIFS('Grid GenerationQueue'!AE$5:AE$467,'Grid GenerationQueue'!$AX$5:$AX$467,$B325,'Grid GenerationQueue'!$AY$5:$AY$467,$C325,'Grid GenerationQueue'!$BI$5:$BI$467,"&lt;4")</f>
        <v>0</v>
      </c>
      <c r="E325">
        <f>SUMIFS('Grid GenerationQueue'!AF$5:AF$467,'Grid GenerationQueue'!$AX$5:$AX$467,$B325,'Grid GenerationQueue'!$AY$5:$AY$467,$C325,'Grid GenerationQueue'!$BI$5:$BI$467,"&lt;4")</f>
        <v>0</v>
      </c>
      <c r="F325">
        <f>SUMIFS('Grid GenerationQueue'!AG$5:AG$467,'Grid GenerationQueue'!$AX$5:$AX$467,$B325,'Grid GenerationQueue'!$AY$5:$AY$467,$C325,'Grid GenerationQueue'!$BI$5:$BI$467,"&lt;4")</f>
        <v>0</v>
      </c>
      <c r="G325">
        <f>SUMIFS('Grid GenerationQueue'!AH$5:AH$467,'Grid GenerationQueue'!$AX$5:$AX$467,$B325,'Grid GenerationQueue'!$AY$5:$AY$467,$C325,'Grid GenerationQueue'!$BI$5:$BI$467,"&lt;4")</f>
        <v>0</v>
      </c>
      <c r="H325">
        <f>SUMIFS('Grid GenerationQueue'!AI$5:AI$467,'Grid GenerationQueue'!$AX$5:$AX$467,$B325,'Grid GenerationQueue'!$AY$5:$AY$467,$C325,'Grid GenerationQueue'!$BI$5:$BI$467,"&lt;4")</f>
        <v>0</v>
      </c>
      <c r="I325">
        <f>SUMIFS('Grid GenerationQueue'!AJ$5:AJ$467,'Grid GenerationQueue'!$AX$5:$AX$467,$B325,'Grid GenerationQueue'!$AY$5:$AY$467,$C325,'Grid GenerationQueue'!$BI$5:$BI$467,"&lt;4")</f>
        <v>0</v>
      </c>
      <c r="J325">
        <f>SUMIFS('Grid GenerationQueue'!AK$5:AK$467,'Grid GenerationQueue'!$AX$5:$AX$467,$B325,'Grid GenerationQueue'!$AY$5:$AY$467,$C325,'Grid GenerationQueue'!$BI$5:$BI$467,"&lt;4")</f>
        <v>0</v>
      </c>
      <c r="K325">
        <f>SUMIFS('Grid GenerationQueue'!AL$5:AL$467,'Grid GenerationQueue'!$AX$5:$AX$467,$B325,'Grid GenerationQueue'!$AY$5:$AY$467,$C325,'Grid GenerationQueue'!$BI$5:$BI$467,"&lt;4")</f>
        <v>0</v>
      </c>
      <c r="L325">
        <f>SUMIFS('Grid GenerationQueue'!AM$5:AM$467,'Grid GenerationQueue'!$AX$5:$AX$467,$B325,'Grid GenerationQueue'!$AY$5:$AY$467,$C325,'Grid GenerationQueue'!$BI$5:$BI$467,"&lt;4")</f>
        <v>0</v>
      </c>
      <c r="M325">
        <f>SUMIFS('Grid GenerationQueue'!AN$5:AN$467,'Grid GenerationQueue'!$AX$5:$AX$467,$B325,'Grid GenerationQueue'!$AY$5:$AY$467,$C325,'Grid GenerationQueue'!$BI$5:$BI$467,"&lt;4")</f>
        <v>0</v>
      </c>
      <c r="N325">
        <f>SUMIFS('Grid GenerationQueue'!AO$5:AO$467,'Grid GenerationQueue'!$AX$5:$AX$467,$B325,'Grid GenerationQueue'!$AY$5:$AY$467,$C325,'Grid GenerationQueue'!$BI$5:$BI$467,"&lt;4")</f>
        <v>0</v>
      </c>
      <c r="O325">
        <f>SUMIFS('Grid GenerationQueue'!AP$5:AP$467,'Grid GenerationQueue'!$AX$5:$AX$467,$B325,'Grid GenerationQueue'!$AY$5:$AY$467,$C325,'Grid GenerationQueue'!$BI$5:$BI$467,"&lt;4")</f>
        <v>0</v>
      </c>
      <c r="Q325">
        <f>SUMIFS('Grid GenerationQueue'!AE$5:AE$467,'Grid GenerationQueue'!$AX$5:$AX$467,$B325,'Grid GenerationQueue'!$AY$5:$AY$467,$C325,'Grid GenerationQueue'!$BH$5:$BH$467,"Executed")</f>
        <v>0</v>
      </c>
      <c r="R325">
        <f>SUMIFS('Grid GenerationQueue'!AF$5:AF$467,'Grid GenerationQueue'!$AX$5:$AX$467,$B325,'Grid GenerationQueue'!$AY$5:$AY$467,$C325,'Grid GenerationQueue'!$BH$5:$BH$467,"Executed")</f>
        <v>0</v>
      </c>
      <c r="S325">
        <f>SUMIFS('Grid GenerationQueue'!AG$5:AG$467,'Grid GenerationQueue'!$AX$5:$AX$467,$B325,'Grid GenerationQueue'!$AY$5:$AY$467,$C325,'Grid GenerationQueue'!$BH$5:$BH$467,"Executed")</f>
        <v>0</v>
      </c>
      <c r="T325">
        <f>SUMIFS('Grid GenerationQueue'!AH$5:AH$467,'Grid GenerationQueue'!$AX$5:$AX$467,$B325,'Grid GenerationQueue'!$AY$5:$AY$467,$C325,'Grid GenerationQueue'!$BH$5:$BH$467,"Executed")</f>
        <v>0</v>
      </c>
      <c r="U325">
        <f>SUMIFS('Grid GenerationQueue'!AI$5:AI$467,'Grid GenerationQueue'!$AX$5:$AX$467,$B325,'Grid GenerationQueue'!$AY$5:$AY$467,$C325,'Grid GenerationQueue'!$BH$5:$BH$467,"Executed")</f>
        <v>0</v>
      </c>
      <c r="V325">
        <f>SUMIFS('Grid GenerationQueue'!AJ$5:AJ$467,'Grid GenerationQueue'!$AX$5:$AX$467,$B325,'Grid GenerationQueue'!$AY$5:$AY$467,$C325,'Grid GenerationQueue'!$BH$5:$BH$467,"Executed")</f>
        <v>0</v>
      </c>
      <c r="W325">
        <f>SUMIFS('Grid GenerationQueue'!AK$5:AK$467,'Grid GenerationQueue'!$AX$5:$AX$467,$B325,'Grid GenerationQueue'!$AY$5:$AY$467,$C325,'Grid GenerationQueue'!$BH$5:$BH$467,"Executed")</f>
        <v>0</v>
      </c>
      <c r="X325">
        <f>SUMIFS('Grid GenerationQueue'!AL$5:AL$467,'Grid GenerationQueue'!$AX$5:$AX$467,$B325,'Grid GenerationQueue'!$AY$5:$AY$467,$C325,'Grid GenerationQueue'!$BH$5:$BH$467,"Executed")</f>
        <v>0</v>
      </c>
      <c r="Y325">
        <f>SUMIFS('Grid GenerationQueue'!AM$5:AM$467,'Grid GenerationQueue'!$AX$5:$AX$467,$B325,'Grid GenerationQueue'!$AY$5:$AY$467,$C325,'Grid GenerationQueue'!$BH$5:$BH$467,"Executed")</f>
        <v>0</v>
      </c>
      <c r="Z325">
        <f>SUMIFS('Grid GenerationQueue'!AN$5:AN$467,'Grid GenerationQueue'!$AX$5:$AX$467,$B325,'Grid GenerationQueue'!$AY$5:$AY$467,$C325,'Grid GenerationQueue'!$BH$5:$BH$467,"Executed")</f>
        <v>0</v>
      </c>
      <c r="AA325">
        <f>SUMIFS('Grid GenerationQueue'!AO$5:AO$467,'Grid GenerationQueue'!$AX$5:$AX$467,$B325,'Grid GenerationQueue'!$AY$5:$AY$467,$C325,'Grid GenerationQueue'!$BH$5:$BH$467,"Executed")</f>
        <v>0</v>
      </c>
      <c r="AB325">
        <f>SUMIFS('Grid GenerationQueue'!AP$5:AP$467,'Grid GenerationQueue'!$AX$5:$AX$467,$B325,'Grid GenerationQueue'!$AY$5:$AY$467,$C325,'Grid GenerationQueue'!$BH$5:$BH$467,"Executed")</f>
        <v>0</v>
      </c>
      <c r="AD325">
        <f>SUMIFS('Grid GenerationQueue'!AE$5:AE$467,'Grid GenerationQueue'!$AX$5:$AX$467,$B325,'Grid GenerationQueue'!$AY$5:$AY$467,$C325,'Grid GenerationQueue'!$BF$5:$BF$467,"&lt;&gt;"&amp;"")</f>
        <v>0</v>
      </c>
      <c r="AE325">
        <f>SUMIFS('Grid GenerationQueue'!AF$5:AF$467,'Grid GenerationQueue'!$AX$5:$AX$467,$B325,'Grid GenerationQueue'!$AY$5:$AY$467,$C325,'Grid GenerationQueue'!$BF$5:$BF$467,"&lt;&gt;"&amp;"")</f>
        <v>0</v>
      </c>
      <c r="AF325">
        <f>SUMIFS('Grid GenerationQueue'!AG$5:AG$467,'Grid GenerationQueue'!$AX$5:$AX$467,$B325,'Grid GenerationQueue'!$AY$5:$AY$467,$C325,'Grid GenerationQueue'!$BF$5:$BF$467,"&lt;&gt;"&amp;"")</f>
        <v>0</v>
      </c>
      <c r="AG325">
        <f>SUMIFS('Grid GenerationQueue'!AH$5:AH$467,'Grid GenerationQueue'!$AX$5:$AX$467,$B325,'Grid GenerationQueue'!$AY$5:$AY$467,$C325,'Grid GenerationQueue'!$BF$5:$BF$467,"&lt;&gt;"&amp;"")</f>
        <v>0</v>
      </c>
      <c r="AH325">
        <f>SUMIFS('Grid GenerationQueue'!AI$5:AI$467,'Grid GenerationQueue'!$AX$5:$AX$467,$B325,'Grid GenerationQueue'!$AY$5:$AY$467,$C325,'Grid GenerationQueue'!$BF$5:$BF$467,"&lt;&gt;"&amp;"")</f>
        <v>0</v>
      </c>
      <c r="AI325">
        <f>SUMIFS('Grid GenerationQueue'!AJ$5:AJ$467,'Grid GenerationQueue'!$AX$5:$AX$467,$B325,'Grid GenerationQueue'!$AY$5:$AY$467,$C325,'Grid GenerationQueue'!$BF$5:$BF$467,"&lt;&gt;"&amp;"")</f>
        <v>0</v>
      </c>
      <c r="AJ325">
        <f>SUMIFS('Grid GenerationQueue'!AK$5:AK$467,'Grid GenerationQueue'!$AX$5:$AX$467,$B325,'Grid GenerationQueue'!$AY$5:$AY$467,$C325,'Grid GenerationQueue'!$BF$5:$BF$467,"&lt;&gt;"&amp;"")</f>
        <v>0</v>
      </c>
      <c r="AK325">
        <f>SUMIFS('Grid GenerationQueue'!AL$5:AL$467,'Grid GenerationQueue'!$AX$5:$AX$467,$B325,'Grid GenerationQueue'!$AY$5:$AY$467,$C325,'Grid GenerationQueue'!$BF$5:$BF$467,"&lt;&gt;"&amp;"")</f>
        <v>0</v>
      </c>
      <c r="AL325">
        <f>SUMIFS('Grid GenerationQueue'!AM$5:AM$467,'Grid GenerationQueue'!$AX$5:$AX$467,$B325,'Grid GenerationQueue'!$AY$5:$AY$467,$C325,'Grid GenerationQueue'!$BF$5:$BF$467,"&lt;&gt;"&amp;"")</f>
        <v>0</v>
      </c>
      <c r="AM325">
        <f>SUMIFS('Grid GenerationQueue'!AN$5:AN$467,'Grid GenerationQueue'!$AX$5:$AX$467,$B325,'Grid GenerationQueue'!$AY$5:$AY$467,$C325,'Grid GenerationQueue'!$BF$5:$BF$467,"&lt;&gt;"&amp;"")</f>
        <v>0</v>
      </c>
      <c r="AN325">
        <f>SUMIFS('Grid GenerationQueue'!AO$5:AO$467,'Grid GenerationQueue'!$AX$5:$AX$467,$B325,'Grid GenerationQueue'!$AY$5:$AY$467,$C325,'Grid GenerationQueue'!$BF$5:$BF$467,"&lt;&gt;"&amp;"")</f>
        <v>0</v>
      </c>
      <c r="AO325">
        <f>SUMIFS('Grid GenerationQueue'!AP$5:AP$467,'Grid GenerationQueue'!$AX$5:$AX$467,$B325,'Grid GenerationQueue'!$AY$5:$AY$467,$C325,'Grid GenerationQueue'!$BF$5:$BF$467,"&lt;&gt;"&amp;"")</f>
        <v>0</v>
      </c>
      <c r="AQ325">
        <f>SUMIFS('Grid GenerationQueue'!AE$5:AE$467,'Grid GenerationQueue'!$AX$5:$AX$467,$B325,'Grid GenerationQueue'!$AY$5:$AY$467,$C325)</f>
        <v>0</v>
      </c>
      <c r="AR325">
        <f>SUMIFS('Grid GenerationQueue'!AF$5:AF$467,'Grid GenerationQueue'!$AX$5:$AX$467,$B325,'Grid GenerationQueue'!$AY$5:$AY$467,$C325)</f>
        <v>0</v>
      </c>
      <c r="AS325">
        <f>SUMIFS('Grid GenerationQueue'!AG$5:AG$467,'Grid GenerationQueue'!$AX$5:$AX$467,$B325,'Grid GenerationQueue'!$AY$5:$AY$467,$C325)</f>
        <v>0</v>
      </c>
      <c r="AT325">
        <f>SUMIFS('Grid GenerationQueue'!AH$5:AH$467,'Grid GenerationQueue'!$AX$5:$AX$467,$B325,'Grid GenerationQueue'!$AY$5:$AY$467,$C325)</f>
        <v>0</v>
      </c>
      <c r="AU325">
        <f>SUMIFS('Grid GenerationQueue'!AI$5:AI$467,'Grid GenerationQueue'!$AX$5:$AX$467,$B325,'Grid GenerationQueue'!$AY$5:$AY$467,$C325)</f>
        <v>0</v>
      </c>
      <c r="AV325">
        <f>SUMIFS('Grid GenerationQueue'!AJ$5:AJ$467,'Grid GenerationQueue'!$AX$5:$AX$467,$B325,'Grid GenerationQueue'!$AY$5:$AY$467,$C325)</f>
        <v>0</v>
      </c>
      <c r="AW325">
        <f>SUMIFS('Grid GenerationQueue'!AK$5:AK$467,'Grid GenerationQueue'!$AX$5:$AX$467,$B325,'Grid GenerationQueue'!$AY$5:$AY$467,$C325)</f>
        <v>0</v>
      </c>
      <c r="AX325">
        <f>SUMIFS('Grid GenerationQueue'!AL$5:AL$467,'Grid GenerationQueue'!$AX$5:$AX$467,$B325,'Grid GenerationQueue'!$AY$5:$AY$467,$C325)</f>
        <v>0</v>
      </c>
      <c r="AY325">
        <f>SUMIFS('Grid GenerationQueue'!AM$5:AM$467,'Grid GenerationQueue'!$AX$5:$AX$467,$B325,'Grid GenerationQueue'!$AY$5:$AY$467,$C325)</f>
        <v>0</v>
      </c>
      <c r="AZ325">
        <f>SUMIFS('Grid GenerationQueue'!AN$5:AN$467,'Grid GenerationQueue'!$AX$5:$AX$467,$B325,'Grid GenerationQueue'!$AY$5:$AY$467,$C325)</f>
        <v>0</v>
      </c>
      <c r="BA325">
        <f>SUMIFS('Grid GenerationQueue'!AO$5:AO$467,'Grid GenerationQueue'!$AX$5:$AX$467,$B325,'Grid GenerationQueue'!$AY$5:$AY$467,$C325)</f>
        <v>0</v>
      </c>
      <c r="BB325">
        <f>SUMIFS('Grid GenerationQueue'!AP$5:AP$467,'Grid GenerationQueue'!$AX$5:$AX$467,$B325,'Grid GenerationQueue'!$AY$5:$AY$467,$C325)</f>
        <v>0</v>
      </c>
      <c r="BD325">
        <f>SUMIFS('Grid GenerationQueue'!AE$5:AE$467,'Grid GenerationQueue'!$AX$5:$AX$467,$B325,'Grid GenerationQueue'!$AY$5:$AY$467,$C325,'Grid GenerationQueue'!$BH$5:$BH$467,"Executed",'Grid GenerationQueue'!$BB$5:$BB$467,"&lt;"&amp;$BE$3)</f>
        <v>0</v>
      </c>
      <c r="BE325">
        <f>SUMIFS('Grid GenerationQueue'!AF$5:AF$467,'Grid GenerationQueue'!$AX$5:$AX$467,$B325,'Grid GenerationQueue'!$AY$5:$AY$467,$C325,'Grid GenerationQueue'!$BH$5:$BH$467,"Executed",'Grid GenerationQueue'!$BB$5:$BB$467,"&lt;"&amp;$BE$3)</f>
        <v>0</v>
      </c>
      <c r="BF325">
        <f>SUMIFS('Grid GenerationQueue'!AG$5:AG$467,'Grid GenerationQueue'!$AX$5:$AX$467,$B325,'Grid GenerationQueue'!$AY$5:$AY$467,$C325,'Grid GenerationQueue'!$BH$5:$BH$467,"Executed",'Grid GenerationQueue'!$BB$5:$BB$467,"&lt;"&amp;$BE$3)</f>
        <v>0</v>
      </c>
      <c r="BG325">
        <f>SUMIFS('Grid GenerationQueue'!AH$5:AH$467,'Grid GenerationQueue'!$AX$5:$AX$467,$B325,'Grid GenerationQueue'!$AY$5:$AY$467,$C325,'Grid GenerationQueue'!$BH$5:$BH$467,"Executed",'Grid GenerationQueue'!$BB$5:$BB$467,"&lt;"&amp;$BE$3)</f>
        <v>0</v>
      </c>
      <c r="BH325">
        <f>SUMIFS('Grid GenerationQueue'!AI$5:AI$467,'Grid GenerationQueue'!$AX$5:$AX$467,$B325,'Grid GenerationQueue'!$AY$5:$AY$467,$C325,'Grid GenerationQueue'!$BH$5:$BH$467,"Executed",'Grid GenerationQueue'!$BB$5:$BB$467,"&lt;"&amp;$BE$3)</f>
        <v>0</v>
      </c>
      <c r="BI325">
        <f>SUMIFS('Grid GenerationQueue'!AJ$5:AJ$467,'Grid GenerationQueue'!$AX$5:$AX$467,$B325,'Grid GenerationQueue'!$AY$5:$AY$467,$C325,'Grid GenerationQueue'!$BH$5:$BH$467,"Executed",'Grid GenerationQueue'!$BB$5:$BB$467,"&lt;"&amp;$BE$3)</f>
        <v>0</v>
      </c>
      <c r="BJ325">
        <f>SUMIFS('Grid GenerationQueue'!AK$5:AK$467,'Grid GenerationQueue'!$AX$5:$AX$467,$B325,'Grid GenerationQueue'!$AY$5:$AY$467,$C325,'Grid GenerationQueue'!$BH$5:$BH$467,"Executed",'Grid GenerationQueue'!$BB$5:$BB$467,"&lt;"&amp;$BE$3)</f>
        <v>0</v>
      </c>
      <c r="BK325">
        <f>SUMIFS('Grid GenerationQueue'!AL$5:AL$467,'Grid GenerationQueue'!$AX$5:$AX$467,$B325,'Grid GenerationQueue'!$AY$5:$AY$467,$C325,'Grid GenerationQueue'!$BH$5:$BH$467,"Executed",'Grid GenerationQueue'!$BB$5:$BB$467,"&lt;"&amp;$BE$3)</f>
        <v>0</v>
      </c>
      <c r="BL325">
        <f>SUMIFS('Grid GenerationQueue'!AM$5:AM$467,'Grid GenerationQueue'!$AX$5:$AX$467,$B325,'Grid GenerationQueue'!$AY$5:$AY$467,$C325,'Grid GenerationQueue'!$BH$5:$BH$467,"Executed",'Grid GenerationQueue'!$BB$5:$BB$467,"&lt;"&amp;$BE$3)</f>
        <v>0</v>
      </c>
      <c r="BM325">
        <f>SUMIFS('Grid GenerationQueue'!AN$5:AN$467,'Grid GenerationQueue'!$AX$5:$AX$467,$B325,'Grid GenerationQueue'!$AY$5:$AY$467,$C325,'Grid GenerationQueue'!$BH$5:$BH$467,"Executed",'Grid GenerationQueue'!$BB$5:$BB$467,"&lt;"&amp;$BE$3)</f>
        <v>0</v>
      </c>
      <c r="BN325">
        <f>SUMIFS('Grid GenerationQueue'!AO$5:AO$467,'Grid GenerationQueue'!$AX$5:$AX$467,$B325,'Grid GenerationQueue'!$AY$5:$AY$467,$C325,'Grid GenerationQueue'!$BH$5:$BH$467,"Executed",'Grid GenerationQueue'!$BB$5:$BB$467,"&lt;"&amp;$BE$3)</f>
        <v>0</v>
      </c>
      <c r="BO325">
        <f>SUMIFS('Grid GenerationQueue'!AP$5:AP$467,'Grid GenerationQueue'!$AX$5:$AX$467,$B325,'Grid GenerationQueue'!$AY$5:$AY$467,$C325,'Grid GenerationQueue'!$BH$5:$BH$467,"Executed",'Grid GenerationQueue'!$BB$5:$BB$467,"&lt;"&amp;$BE$3)</f>
        <v>0</v>
      </c>
      <c r="BQ325">
        <f>SUMIFS('Grid GenerationQueue'!AE$5:AE$467,'Grid GenerationQueue'!$AX$5:$AX$467,$B325,'Grid GenerationQueue'!$AY$5:$AY$467,$C325,'Grid GenerationQueue'!$BF$5:$BF$467,"&lt;&gt;"&amp;"",'Grid GenerationQueue'!$BB$5:$BB$467,"&lt;"&amp;$BE$3)</f>
        <v>0</v>
      </c>
      <c r="BR325">
        <f>SUMIFS('Grid GenerationQueue'!AF$5:AF$467,'Grid GenerationQueue'!$AX$5:$AX$467,$B325,'Grid GenerationQueue'!$AY$5:$AY$467,$C325,'Grid GenerationQueue'!$BF$5:$BF$467,"&lt;&gt;"&amp;"",'Grid GenerationQueue'!$BB$5:$BB$467,"&lt;"&amp;$BE$3)</f>
        <v>0</v>
      </c>
      <c r="BS325">
        <f>SUMIFS('Grid GenerationQueue'!AG$5:AG$467,'Grid GenerationQueue'!$AX$5:$AX$467,$B325,'Grid GenerationQueue'!$AY$5:$AY$467,$C325,'Grid GenerationQueue'!$BF$5:$BF$467,"&lt;&gt;"&amp;"",'Grid GenerationQueue'!$BB$5:$BB$467,"&lt;"&amp;$BE$3)</f>
        <v>0</v>
      </c>
      <c r="BT325">
        <f>SUMIFS('Grid GenerationQueue'!AH$5:AH$467,'Grid GenerationQueue'!$AX$5:$AX$467,$B325,'Grid GenerationQueue'!$AY$5:$AY$467,$C325,'Grid GenerationQueue'!$BF$5:$BF$467,"&lt;&gt;"&amp;"",'Grid GenerationQueue'!$BB$5:$BB$467,"&lt;"&amp;$BE$3)</f>
        <v>0</v>
      </c>
      <c r="BU325">
        <f>SUMIFS('Grid GenerationQueue'!AI$5:AI$467,'Grid GenerationQueue'!$AX$5:$AX$467,$B325,'Grid GenerationQueue'!$AY$5:$AY$467,$C325,'Grid GenerationQueue'!$BF$5:$BF$467,"&lt;&gt;"&amp;"",'Grid GenerationQueue'!$BB$5:$BB$467,"&lt;"&amp;$BE$3)</f>
        <v>0</v>
      </c>
      <c r="BV325">
        <f>SUMIFS('Grid GenerationQueue'!AJ$5:AJ$467,'Grid GenerationQueue'!$AX$5:$AX$467,$B325,'Grid GenerationQueue'!$AY$5:$AY$467,$C325,'Grid GenerationQueue'!$BF$5:$BF$467,"&lt;&gt;"&amp;"",'Grid GenerationQueue'!$BB$5:$BB$467,"&lt;"&amp;$BE$3)</f>
        <v>0</v>
      </c>
      <c r="BW325">
        <f>SUMIFS('Grid GenerationQueue'!AK$5:AK$467,'Grid GenerationQueue'!$AX$5:$AX$467,$B325,'Grid GenerationQueue'!$AY$5:$AY$467,$C325,'Grid GenerationQueue'!$BF$5:$BF$467,"&lt;&gt;"&amp;"",'Grid GenerationQueue'!$BB$5:$BB$467,"&lt;"&amp;$BE$3)</f>
        <v>0</v>
      </c>
      <c r="BX325">
        <f>SUMIFS('Grid GenerationQueue'!AL$5:AL$467,'Grid GenerationQueue'!$AX$5:$AX$467,$B325,'Grid GenerationQueue'!$AY$5:$AY$467,$C325,'Grid GenerationQueue'!$BF$5:$BF$467,"&lt;&gt;"&amp;"",'Grid GenerationQueue'!$BB$5:$BB$467,"&lt;"&amp;$BE$3)</f>
        <v>0</v>
      </c>
      <c r="BY325">
        <f>SUMIFS('Grid GenerationQueue'!AM$5:AM$467,'Grid GenerationQueue'!$AX$5:$AX$467,$B325,'Grid GenerationQueue'!$AY$5:$AY$467,$C325,'Grid GenerationQueue'!$BF$5:$BF$467,"&lt;&gt;"&amp;"",'Grid GenerationQueue'!$BB$5:$BB$467,"&lt;"&amp;$BE$3)</f>
        <v>0</v>
      </c>
      <c r="BZ325">
        <f>SUMIFS('Grid GenerationQueue'!AN$5:AN$467,'Grid GenerationQueue'!$AX$5:$AX$467,$B325,'Grid GenerationQueue'!$AY$5:$AY$467,$C325,'Grid GenerationQueue'!$BF$5:$BF$467,"&lt;&gt;"&amp;"",'Grid GenerationQueue'!$BB$5:$BB$467,"&lt;"&amp;$BE$3)</f>
        <v>0</v>
      </c>
      <c r="CA325">
        <f>SUMIFS('Grid GenerationQueue'!AO$5:AO$467,'Grid GenerationQueue'!$AX$5:$AX$467,$B325,'Grid GenerationQueue'!$AY$5:$AY$467,$C325,'Grid GenerationQueue'!$BF$5:$BF$467,"&lt;&gt;"&amp;"",'Grid GenerationQueue'!$BB$5:$BB$467,"&lt;"&amp;$BE$3)</f>
        <v>0</v>
      </c>
      <c r="CB325">
        <f>SUMIFS('Grid GenerationQueue'!AP$5:AP$467,'Grid GenerationQueue'!$AX$5:$AX$467,$B325,'Grid GenerationQueue'!$AY$5:$AY$467,$C325,'Grid GenerationQueue'!$BF$5:$BF$467,"&lt;&gt;"&amp;"",'Grid GenerationQueue'!$BB$5:$BB$467,"&lt;"&amp;$BE$3)</f>
        <v>0</v>
      </c>
      <c r="CD325">
        <f>SUMIFS('Grid GenerationQueue'!AE$5:AE$467,'Grid GenerationQueue'!$AX$5:$AX$467,$B325,'Grid GenerationQueue'!$AY$5:$AY$467,$C325,'Grid GenerationQueue'!$BB$5:$BB$467,"&lt;"&amp;$BE$3)</f>
        <v>0</v>
      </c>
      <c r="CE325">
        <f>SUMIFS('Grid GenerationQueue'!AF$5:AF$467,'Grid GenerationQueue'!$AX$5:$AX$467,$B325,'Grid GenerationQueue'!$AY$5:$AY$467,$C325,'Grid GenerationQueue'!$BB$5:$BB$467,"&lt;"&amp;$BE$3)</f>
        <v>0</v>
      </c>
      <c r="CF325">
        <f>SUMIFS('Grid GenerationQueue'!AG$5:AG$467,'Grid GenerationQueue'!$AX$5:$AX$467,$B325,'Grid GenerationQueue'!$AY$5:$AY$467,$C325,'Grid GenerationQueue'!$BB$5:$BB$467,"&lt;"&amp;$BE$3)</f>
        <v>0</v>
      </c>
      <c r="CG325">
        <f>SUMIFS('Grid GenerationQueue'!AH$5:AH$467,'Grid GenerationQueue'!$AX$5:$AX$467,$B325,'Grid GenerationQueue'!$AY$5:$AY$467,$C325,'Grid GenerationQueue'!$BB$5:$BB$467,"&lt;"&amp;$BE$3)</f>
        <v>0</v>
      </c>
      <c r="CH325">
        <f>SUMIFS('Grid GenerationQueue'!AI$5:AI$467,'Grid GenerationQueue'!$AX$5:$AX$467,$B325,'Grid GenerationQueue'!$AY$5:$AY$467,$C325,'Grid GenerationQueue'!$BB$5:$BB$467,"&lt;"&amp;$BE$3)</f>
        <v>0</v>
      </c>
      <c r="CI325">
        <f>SUMIFS('Grid GenerationQueue'!AJ$5:AJ$467,'Grid GenerationQueue'!$AX$5:$AX$467,$B325,'Grid GenerationQueue'!$AY$5:$AY$467,$C325,'Grid GenerationQueue'!$BB$5:$BB$467,"&lt;"&amp;$BE$3)</f>
        <v>0</v>
      </c>
      <c r="CJ325">
        <f>SUMIFS('Grid GenerationQueue'!AK$5:AK$467,'Grid GenerationQueue'!$AX$5:$AX$467,$B325,'Grid GenerationQueue'!$AY$5:$AY$467,$C325,'Grid GenerationQueue'!$BB$5:$BB$467,"&lt;"&amp;$BE$3)</f>
        <v>0</v>
      </c>
      <c r="CK325">
        <f>SUMIFS('Grid GenerationQueue'!AL$5:AL$467,'Grid GenerationQueue'!$AX$5:$AX$467,$B325,'Grid GenerationQueue'!$AY$5:$AY$467,$C325,'Grid GenerationQueue'!$BB$5:$BB$467,"&lt;"&amp;$BE$3)</f>
        <v>0</v>
      </c>
      <c r="CL325">
        <f>SUMIFS('Grid GenerationQueue'!AM$5:AM$467,'Grid GenerationQueue'!$AX$5:$AX$467,$B325,'Grid GenerationQueue'!$AY$5:$AY$467,$C325,'Grid GenerationQueue'!$BB$5:$BB$467,"&lt;"&amp;$BE$3)</f>
        <v>0</v>
      </c>
      <c r="CM325">
        <f>SUMIFS('Grid GenerationQueue'!AN$5:AN$467,'Grid GenerationQueue'!$AX$5:$AX$467,$B325,'Grid GenerationQueue'!$AY$5:$AY$467,$C325,'Grid GenerationQueue'!$BB$5:$BB$467,"&lt;"&amp;$BE$3)</f>
        <v>0</v>
      </c>
      <c r="CN325">
        <f>SUMIFS('Grid GenerationQueue'!AO$5:AO$467,'Grid GenerationQueue'!$AX$5:$AX$467,$B325,'Grid GenerationQueue'!$AY$5:$AY$467,$C325,'Grid GenerationQueue'!$BB$5:$BB$467,"&lt;"&amp;$BE$3)</f>
        <v>0</v>
      </c>
      <c r="CO325">
        <f>SUMIFS('Grid GenerationQueue'!AP$5:AP$467,'Grid GenerationQueue'!$AX$5:$AX$467,$B325,'Grid GenerationQueue'!$AY$5:$AY$467,$C325,'Grid GenerationQueue'!$BB$5:$BB$467,"&lt;"&amp;$BE$3)</f>
        <v>0</v>
      </c>
    </row>
    <row r="326" spans="1:93" x14ac:dyDescent="0.35">
      <c r="A326" t="s">
        <v>4647</v>
      </c>
      <c r="B326" t="s">
        <v>4783</v>
      </c>
      <c r="C326">
        <v>230</v>
      </c>
      <c r="D326">
        <f>SUMIFS('Grid GenerationQueue'!AE$5:AE$467,'Grid GenerationQueue'!$AX$5:$AX$467,$B326,'Grid GenerationQueue'!$AY$5:$AY$467,$C326,'Grid GenerationQueue'!$BI$5:$BI$467,"&lt;4")</f>
        <v>0</v>
      </c>
      <c r="E326">
        <f>SUMIFS('Grid GenerationQueue'!AF$5:AF$467,'Grid GenerationQueue'!$AX$5:$AX$467,$B326,'Grid GenerationQueue'!$AY$5:$AY$467,$C326,'Grid GenerationQueue'!$BI$5:$BI$467,"&lt;4")</f>
        <v>0</v>
      </c>
      <c r="F326">
        <f>SUMIFS('Grid GenerationQueue'!AG$5:AG$467,'Grid GenerationQueue'!$AX$5:$AX$467,$B326,'Grid GenerationQueue'!$AY$5:$AY$467,$C326,'Grid GenerationQueue'!$BI$5:$BI$467,"&lt;4")</f>
        <v>0</v>
      </c>
      <c r="G326">
        <f>SUMIFS('Grid GenerationQueue'!AH$5:AH$467,'Grid GenerationQueue'!$AX$5:$AX$467,$B326,'Grid GenerationQueue'!$AY$5:$AY$467,$C326,'Grid GenerationQueue'!$BI$5:$BI$467,"&lt;4")</f>
        <v>0</v>
      </c>
      <c r="H326">
        <f>SUMIFS('Grid GenerationQueue'!AI$5:AI$467,'Grid GenerationQueue'!$AX$5:$AX$467,$B326,'Grid GenerationQueue'!$AY$5:$AY$467,$C326,'Grid GenerationQueue'!$BI$5:$BI$467,"&lt;4")</f>
        <v>0</v>
      </c>
      <c r="I326">
        <f>SUMIFS('Grid GenerationQueue'!AJ$5:AJ$467,'Grid GenerationQueue'!$AX$5:$AX$467,$B326,'Grid GenerationQueue'!$AY$5:$AY$467,$C326,'Grid GenerationQueue'!$BI$5:$BI$467,"&lt;4")</f>
        <v>0</v>
      </c>
      <c r="J326">
        <f>SUMIFS('Grid GenerationQueue'!AK$5:AK$467,'Grid GenerationQueue'!$AX$5:$AX$467,$B326,'Grid GenerationQueue'!$AY$5:$AY$467,$C326,'Grid GenerationQueue'!$BI$5:$BI$467,"&lt;4")</f>
        <v>0</v>
      </c>
      <c r="K326">
        <f>SUMIFS('Grid GenerationQueue'!AL$5:AL$467,'Grid GenerationQueue'!$AX$5:$AX$467,$B326,'Grid GenerationQueue'!$AY$5:$AY$467,$C326,'Grid GenerationQueue'!$BI$5:$BI$467,"&lt;4")</f>
        <v>0</v>
      </c>
      <c r="L326">
        <f>SUMIFS('Grid GenerationQueue'!AM$5:AM$467,'Grid GenerationQueue'!$AX$5:$AX$467,$B326,'Grid GenerationQueue'!$AY$5:$AY$467,$C326,'Grid GenerationQueue'!$BI$5:$BI$467,"&lt;4")</f>
        <v>0</v>
      </c>
      <c r="M326">
        <f>SUMIFS('Grid GenerationQueue'!AN$5:AN$467,'Grid GenerationQueue'!$AX$5:$AX$467,$B326,'Grid GenerationQueue'!$AY$5:$AY$467,$C326,'Grid GenerationQueue'!$BI$5:$BI$467,"&lt;4")</f>
        <v>0</v>
      </c>
      <c r="N326">
        <f>SUMIFS('Grid GenerationQueue'!AO$5:AO$467,'Grid GenerationQueue'!$AX$5:$AX$467,$B326,'Grid GenerationQueue'!$AY$5:$AY$467,$C326,'Grid GenerationQueue'!$BI$5:$BI$467,"&lt;4")</f>
        <v>0</v>
      </c>
      <c r="O326">
        <f>SUMIFS('Grid GenerationQueue'!AP$5:AP$467,'Grid GenerationQueue'!$AX$5:$AX$467,$B326,'Grid GenerationQueue'!$AY$5:$AY$467,$C326,'Grid GenerationQueue'!$BI$5:$BI$467,"&lt;4")</f>
        <v>0</v>
      </c>
      <c r="Q326">
        <f>SUMIFS('Grid GenerationQueue'!AE$5:AE$467,'Grid GenerationQueue'!$AX$5:$AX$467,$B326,'Grid GenerationQueue'!$AY$5:$AY$467,$C326,'Grid GenerationQueue'!$BH$5:$BH$467,"Executed")</f>
        <v>0</v>
      </c>
      <c r="R326">
        <f>SUMIFS('Grid GenerationQueue'!AF$5:AF$467,'Grid GenerationQueue'!$AX$5:$AX$467,$B326,'Grid GenerationQueue'!$AY$5:$AY$467,$C326,'Grid GenerationQueue'!$BH$5:$BH$467,"Executed")</f>
        <v>0</v>
      </c>
      <c r="S326">
        <f>SUMIFS('Grid GenerationQueue'!AG$5:AG$467,'Grid GenerationQueue'!$AX$5:$AX$467,$B326,'Grid GenerationQueue'!$AY$5:$AY$467,$C326,'Grid GenerationQueue'!$BH$5:$BH$467,"Executed")</f>
        <v>0</v>
      </c>
      <c r="T326">
        <f>SUMIFS('Grid GenerationQueue'!AH$5:AH$467,'Grid GenerationQueue'!$AX$5:$AX$467,$B326,'Grid GenerationQueue'!$AY$5:$AY$467,$C326,'Grid GenerationQueue'!$BH$5:$BH$467,"Executed")</f>
        <v>0</v>
      </c>
      <c r="U326">
        <f>SUMIFS('Grid GenerationQueue'!AI$5:AI$467,'Grid GenerationQueue'!$AX$5:$AX$467,$B326,'Grid GenerationQueue'!$AY$5:$AY$467,$C326,'Grid GenerationQueue'!$BH$5:$BH$467,"Executed")</f>
        <v>0</v>
      </c>
      <c r="V326">
        <f>SUMIFS('Grid GenerationQueue'!AJ$5:AJ$467,'Grid GenerationQueue'!$AX$5:$AX$467,$B326,'Grid GenerationQueue'!$AY$5:$AY$467,$C326,'Grid GenerationQueue'!$BH$5:$BH$467,"Executed")</f>
        <v>0</v>
      </c>
      <c r="W326">
        <f>SUMIFS('Grid GenerationQueue'!AK$5:AK$467,'Grid GenerationQueue'!$AX$5:$AX$467,$B326,'Grid GenerationQueue'!$AY$5:$AY$467,$C326,'Grid GenerationQueue'!$BH$5:$BH$467,"Executed")</f>
        <v>0</v>
      </c>
      <c r="X326">
        <f>SUMIFS('Grid GenerationQueue'!AL$5:AL$467,'Grid GenerationQueue'!$AX$5:$AX$467,$B326,'Grid GenerationQueue'!$AY$5:$AY$467,$C326,'Grid GenerationQueue'!$BH$5:$BH$467,"Executed")</f>
        <v>0</v>
      </c>
      <c r="Y326">
        <f>SUMIFS('Grid GenerationQueue'!AM$5:AM$467,'Grid GenerationQueue'!$AX$5:$AX$467,$B326,'Grid GenerationQueue'!$AY$5:$AY$467,$C326,'Grid GenerationQueue'!$BH$5:$BH$467,"Executed")</f>
        <v>0</v>
      </c>
      <c r="Z326">
        <f>SUMIFS('Grid GenerationQueue'!AN$5:AN$467,'Grid GenerationQueue'!$AX$5:$AX$467,$B326,'Grid GenerationQueue'!$AY$5:$AY$467,$C326,'Grid GenerationQueue'!$BH$5:$BH$467,"Executed")</f>
        <v>0</v>
      </c>
      <c r="AA326">
        <f>SUMIFS('Grid GenerationQueue'!AO$5:AO$467,'Grid GenerationQueue'!$AX$5:$AX$467,$B326,'Grid GenerationQueue'!$AY$5:$AY$467,$C326,'Grid GenerationQueue'!$BH$5:$BH$467,"Executed")</f>
        <v>0</v>
      </c>
      <c r="AB326">
        <f>SUMIFS('Grid GenerationQueue'!AP$5:AP$467,'Grid GenerationQueue'!$AX$5:$AX$467,$B326,'Grid GenerationQueue'!$AY$5:$AY$467,$C326,'Grid GenerationQueue'!$BH$5:$BH$467,"Executed")</f>
        <v>0</v>
      </c>
      <c r="AD326">
        <f>SUMIFS('Grid GenerationQueue'!AE$5:AE$467,'Grid GenerationQueue'!$AX$5:$AX$467,$B326,'Grid GenerationQueue'!$AY$5:$AY$467,$C326,'Grid GenerationQueue'!$BF$5:$BF$467,"&lt;&gt;"&amp;"")</f>
        <v>0</v>
      </c>
      <c r="AE326">
        <f>SUMIFS('Grid GenerationQueue'!AF$5:AF$467,'Grid GenerationQueue'!$AX$5:$AX$467,$B326,'Grid GenerationQueue'!$AY$5:$AY$467,$C326,'Grid GenerationQueue'!$BF$5:$BF$467,"&lt;&gt;"&amp;"")</f>
        <v>0</v>
      </c>
      <c r="AF326">
        <f>SUMIFS('Grid GenerationQueue'!AG$5:AG$467,'Grid GenerationQueue'!$AX$5:$AX$467,$B326,'Grid GenerationQueue'!$AY$5:$AY$467,$C326,'Grid GenerationQueue'!$BF$5:$BF$467,"&lt;&gt;"&amp;"")</f>
        <v>0</v>
      </c>
      <c r="AG326">
        <f>SUMIFS('Grid GenerationQueue'!AH$5:AH$467,'Grid GenerationQueue'!$AX$5:$AX$467,$B326,'Grid GenerationQueue'!$AY$5:$AY$467,$C326,'Grid GenerationQueue'!$BF$5:$BF$467,"&lt;&gt;"&amp;"")</f>
        <v>0</v>
      </c>
      <c r="AH326">
        <f>SUMIFS('Grid GenerationQueue'!AI$5:AI$467,'Grid GenerationQueue'!$AX$5:$AX$467,$B326,'Grid GenerationQueue'!$AY$5:$AY$467,$C326,'Grid GenerationQueue'!$BF$5:$BF$467,"&lt;&gt;"&amp;"")</f>
        <v>0</v>
      </c>
      <c r="AI326">
        <f>SUMIFS('Grid GenerationQueue'!AJ$5:AJ$467,'Grid GenerationQueue'!$AX$5:$AX$467,$B326,'Grid GenerationQueue'!$AY$5:$AY$467,$C326,'Grid GenerationQueue'!$BF$5:$BF$467,"&lt;&gt;"&amp;"")</f>
        <v>0</v>
      </c>
      <c r="AJ326">
        <f>SUMIFS('Grid GenerationQueue'!AK$5:AK$467,'Grid GenerationQueue'!$AX$5:$AX$467,$B326,'Grid GenerationQueue'!$AY$5:$AY$467,$C326,'Grid GenerationQueue'!$BF$5:$BF$467,"&lt;&gt;"&amp;"")</f>
        <v>0</v>
      </c>
      <c r="AK326">
        <f>SUMIFS('Grid GenerationQueue'!AL$5:AL$467,'Grid GenerationQueue'!$AX$5:$AX$467,$B326,'Grid GenerationQueue'!$AY$5:$AY$467,$C326,'Grid GenerationQueue'!$BF$5:$BF$467,"&lt;&gt;"&amp;"")</f>
        <v>0</v>
      </c>
      <c r="AL326">
        <f>SUMIFS('Grid GenerationQueue'!AM$5:AM$467,'Grid GenerationQueue'!$AX$5:$AX$467,$B326,'Grid GenerationQueue'!$AY$5:$AY$467,$C326,'Grid GenerationQueue'!$BF$5:$BF$467,"&lt;&gt;"&amp;"")</f>
        <v>0</v>
      </c>
      <c r="AM326">
        <f>SUMIFS('Grid GenerationQueue'!AN$5:AN$467,'Grid GenerationQueue'!$AX$5:$AX$467,$B326,'Grid GenerationQueue'!$AY$5:$AY$467,$C326,'Grid GenerationQueue'!$BF$5:$BF$467,"&lt;&gt;"&amp;"")</f>
        <v>0</v>
      </c>
      <c r="AN326">
        <f>SUMIFS('Grid GenerationQueue'!AO$5:AO$467,'Grid GenerationQueue'!$AX$5:$AX$467,$B326,'Grid GenerationQueue'!$AY$5:$AY$467,$C326,'Grid GenerationQueue'!$BF$5:$BF$467,"&lt;&gt;"&amp;"")</f>
        <v>0</v>
      </c>
      <c r="AO326">
        <f>SUMIFS('Grid GenerationQueue'!AP$5:AP$467,'Grid GenerationQueue'!$AX$5:$AX$467,$B326,'Grid GenerationQueue'!$AY$5:$AY$467,$C326,'Grid GenerationQueue'!$BF$5:$BF$467,"&lt;&gt;"&amp;"")</f>
        <v>0</v>
      </c>
      <c r="AQ326">
        <f>SUMIFS('Grid GenerationQueue'!AE$5:AE$467,'Grid GenerationQueue'!$AX$5:$AX$467,$B326,'Grid GenerationQueue'!$AY$5:$AY$467,$C326)</f>
        <v>0</v>
      </c>
      <c r="AR326">
        <f>SUMIFS('Grid GenerationQueue'!AF$5:AF$467,'Grid GenerationQueue'!$AX$5:$AX$467,$B326,'Grid GenerationQueue'!$AY$5:$AY$467,$C326)</f>
        <v>0</v>
      </c>
      <c r="AS326">
        <f>SUMIFS('Grid GenerationQueue'!AG$5:AG$467,'Grid GenerationQueue'!$AX$5:$AX$467,$B326,'Grid GenerationQueue'!$AY$5:$AY$467,$C326)</f>
        <v>0</v>
      </c>
      <c r="AT326">
        <f>SUMIFS('Grid GenerationQueue'!AH$5:AH$467,'Grid GenerationQueue'!$AX$5:$AX$467,$B326,'Grid GenerationQueue'!$AY$5:$AY$467,$C326)</f>
        <v>0</v>
      </c>
      <c r="AU326">
        <f>SUMIFS('Grid GenerationQueue'!AI$5:AI$467,'Grid GenerationQueue'!$AX$5:$AX$467,$B326,'Grid GenerationQueue'!$AY$5:$AY$467,$C326)</f>
        <v>0</v>
      </c>
      <c r="AV326">
        <f>SUMIFS('Grid GenerationQueue'!AJ$5:AJ$467,'Grid GenerationQueue'!$AX$5:$AX$467,$B326,'Grid GenerationQueue'!$AY$5:$AY$467,$C326)</f>
        <v>0</v>
      </c>
      <c r="AW326">
        <f>SUMIFS('Grid GenerationQueue'!AK$5:AK$467,'Grid GenerationQueue'!$AX$5:$AX$467,$B326,'Grid GenerationQueue'!$AY$5:$AY$467,$C326)</f>
        <v>0</v>
      </c>
      <c r="AX326">
        <f>SUMIFS('Grid GenerationQueue'!AL$5:AL$467,'Grid GenerationQueue'!$AX$5:$AX$467,$B326,'Grid GenerationQueue'!$AY$5:$AY$467,$C326)</f>
        <v>0</v>
      </c>
      <c r="AY326">
        <f>SUMIFS('Grid GenerationQueue'!AM$5:AM$467,'Grid GenerationQueue'!$AX$5:$AX$467,$B326,'Grid GenerationQueue'!$AY$5:$AY$467,$C326)</f>
        <v>0</v>
      </c>
      <c r="AZ326">
        <f>SUMIFS('Grid GenerationQueue'!AN$5:AN$467,'Grid GenerationQueue'!$AX$5:$AX$467,$B326,'Grid GenerationQueue'!$AY$5:$AY$467,$C326)</f>
        <v>0</v>
      </c>
      <c r="BA326">
        <f>SUMIFS('Grid GenerationQueue'!AO$5:AO$467,'Grid GenerationQueue'!$AX$5:$AX$467,$B326,'Grid GenerationQueue'!$AY$5:$AY$467,$C326)</f>
        <v>0</v>
      </c>
      <c r="BB326">
        <f>SUMIFS('Grid GenerationQueue'!AP$5:AP$467,'Grid GenerationQueue'!$AX$5:$AX$467,$B326,'Grid GenerationQueue'!$AY$5:$AY$467,$C326)</f>
        <v>0</v>
      </c>
      <c r="BD326">
        <f>SUMIFS('Grid GenerationQueue'!AE$5:AE$467,'Grid GenerationQueue'!$AX$5:$AX$467,$B326,'Grid GenerationQueue'!$AY$5:$AY$467,$C326,'Grid GenerationQueue'!$BH$5:$BH$467,"Executed",'Grid GenerationQueue'!$BB$5:$BB$467,"&lt;"&amp;$BE$3)</f>
        <v>0</v>
      </c>
      <c r="BE326">
        <f>SUMIFS('Grid GenerationQueue'!AF$5:AF$467,'Grid GenerationQueue'!$AX$5:$AX$467,$B326,'Grid GenerationQueue'!$AY$5:$AY$467,$C326,'Grid GenerationQueue'!$BH$5:$BH$467,"Executed",'Grid GenerationQueue'!$BB$5:$BB$467,"&lt;"&amp;$BE$3)</f>
        <v>0</v>
      </c>
      <c r="BF326">
        <f>SUMIFS('Grid GenerationQueue'!AG$5:AG$467,'Grid GenerationQueue'!$AX$5:$AX$467,$B326,'Grid GenerationQueue'!$AY$5:$AY$467,$C326,'Grid GenerationQueue'!$BH$5:$BH$467,"Executed",'Grid GenerationQueue'!$BB$5:$BB$467,"&lt;"&amp;$BE$3)</f>
        <v>0</v>
      </c>
      <c r="BG326">
        <f>SUMIFS('Grid GenerationQueue'!AH$5:AH$467,'Grid GenerationQueue'!$AX$5:$AX$467,$B326,'Grid GenerationQueue'!$AY$5:$AY$467,$C326,'Grid GenerationQueue'!$BH$5:$BH$467,"Executed",'Grid GenerationQueue'!$BB$5:$BB$467,"&lt;"&amp;$BE$3)</f>
        <v>0</v>
      </c>
      <c r="BH326">
        <f>SUMIFS('Grid GenerationQueue'!AI$5:AI$467,'Grid GenerationQueue'!$AX$5:$AX$467,$B326,'Grid GenerationQueue'!$AY$5:$AY$467,$C326,'Grid GenerationQueue'!$BH$5:$BH$467,"Executed",'Grid GenerationQueue'!$BB$5:$BB$467,"&lt;"&amp;$BE$3)</f>
        <v>0</v>
      </c>
      <c r="BI326">
        <f>SUMIFS('Grid GenerationQueue'!AJ$5:AJ$467,'Grid GenerationQueue'!$AX$5:$AX$467,$B326,'Grid GenerationQueue'!$AY$5:$AY$467,$C326,'Grid GenerationQueue'!$BH$5:$BH$467,"Executed",'Grid GenerationQueue'!$BB$5:$BB$467,"&lt;"&amp;$BE$3)</f>
        <v>0</v>
      </c>
      <c r="BJ326">
        <f>SUMIFS('Grid GenerationQueue'!AK$5:AK$467,'Grid GenerationQueue'!$AX$5:$AX$467,$B326,'Grid GenerationQueue'!$AY$5:$AY$467,$C326,'Grid GenerationQueue'!$BH$5:$BH$467,"Executed",'Grid GenerationQueue'!$BB$5:$BB$467,"&lt;"&amp;$BE$3)</f>
        <v>0</v>
      </c>
      <c r="BK326">
        <f>SUMIFS('Grid GenerationQueue'!AL$5:AL$467,'Grid GenerationQueue'!$AX$5:$AX$467,$B326,'Grid GenerationQueue'!$AY$5:$AY$467,$C326,'Grid GenerationQueue'!$BH$5:$BH$467,"Executed",'Grid GenerationQueue'!$BB$5:$BB$467,"&lt;"&amp;$BE$3)</f>
        <v>0</v>
      </c>
      <c r="BL326">
        <f>SUMIFS('Grid GenerationQueue'!AM$5:AM$467,'Grid GenerationQueue'!$AX$5:$AX$467,$B326,'Grid GenerationQueue'!$AY$5:$AY$467,$C326,'Grid GenerationQueue'!$BH$5:$BH$467,"Executed",'Grid GenerationQueue'!$BB$5:$BB$467,"&lt;"&amp;$BE$3)</f>
        <v>0</v>
      </c>
      <c r="BM326">
        <f>SUMIFS('Grid GenerationQueue'!AN$5:AN$467,'Grid GenerationQueue'!$AX$5:$AX$467,$B326,'Grid GenerationQueue'!$AY$5:$AY$467,$C326,'Grid GenerationQueue'!$BH$5:$BH$467,"Executed",'Grid GenerationQueue'!$BB$5:$BB$467,"&lt;"&amp;$BE$3)</f>
        <v>0</v>
      </c>
      <c r="BN326">
        <f>SUMIFS('Grid GenerationQueue'!AO$5:AO$467,'Grid GenerationQueue'!$AX$5:$AX$467,$B326,'Grid GenerationQueue'!$AY$5:$AY$467,$C326,'Grid GenerationQueue'!$BH$5:$BH$467,"Executed",'Grid GenerationQueue'!$BB$5:$BB$467,"&lt;"&amp;$BE$3)</f>
        <v>0</v>
      </c>
      <c r="BO326">
        <f>SUMIFS('Grid GenerationQueue'!AP$5:AP$467,'Grid GenerationQueue'!$AX$5:$AX$467,$B326,'Grid GenerationQueue'!$AY$5:$AY$467,$C326,'Grid GenerationQueue'!$BH$5:$BH$467,"Executed",'Grid GenerationQueue'!$BB$5:$BB$467,"&lt;"&amp;$BE$3)</f>
        <v>0</v>
      </c>
      <c r="BQ326">
        <f>SUMIFS('Grid GenerationQueue'!AE$5:AE$467,'Grid GenerationQueue'!$AX$5:$AX$467,$B326,'Grid GenerationQueue'!$AY$5:$AY$467,$C326,'Grid GenerationQueue'!$BF$5:$BF$467,"&lt;&gt;"&amp;"",'Grid GenerationQueue'!$BB$5:$BB$467,"&lt;"&amp;$BE$3)</f>
        <v>0</v>
      </c>
      <c r="BR326">
        <f>SUMIFS('Grid GenerationQueue'!AF$5:AF$467,'Grid GenerationQueue'!$AX$5:$AX$467,$B326,'Grid GenerationQueue'!$AY$5:$AY$467,$C326,'Grid GenerationQueue'!$BF$5:$BF$467,"&lt;&gt;"&amp;"",'Grid GenerationQueue'!$BB$5:$BB$467,"&lt;"&amp;$BE$3)</f>
        <v>0</v>
      </c>
      <c r="BS326">
        <f>SUMIFS('Grid GenerationQueue'!AG$5:AG$467,'Grid GenerationQueue'!$AX$5:$AX$467,$B326,'Grid GenerationQueue'!$AY$5:$AY$467,$C326,'Grid GenerationQueue'!$BF$5:$BF$467,"&lt;&gt;"&amp;"",'Grid GenerationQueue'!$BB$5:$BB$467,"&lt;"&amp;$BE$3)</f>
        <v>0</v>
      </c>
      <c r="BT326">
        <f>SUMIFS('Grid GenerationQueue'!AH$5:AH$467,'Grid GenerationQueue'!$AX$5:$AX$467,$B326,'Grid GenerationQueue'!$AY$5:$AY$467,$C326,'Grid GenerationQueue'!$BF$5:$BF$467,"&lt;&gt;"&amp;"",'Grid GenerationQueue'!$BB$5:$BB$467,"&lt;"&amp;$BE$3)</f>
        <v>0</v>
      </c>
      <c r="BU326">
        <f>SUMIFS('Grid GenerationQueue'!AI$5:AI$467,'Grid GenerationQueue'!$AX$5:$AX$467,$B326,'Grid GenerationQueue'!$AY$5:$AY$467,$C326,'Grid GenerationQueue'!$BF$5:$BF$467,"&lt;&gt;"&amp;"",'Grid GenerationQueue'!$BB$5:$BB$467,"&lt;"&amp;$BE$3)</f>
        <v>0</v>
      </c>
      <c r="BV326">
        <f>SUMIFS('Grid GenerationQueue'!AJ$5:AJ$467,'Grid GenerationQueue'!$AX$5:$AX$467,$B326,'Grid GenerationQueue'!$AY$5:$AY$467,$C326,'Grid GenerationQueue'!$BF$5:$BF$467,"&lt;&gt;"&amp;"",'Grid GenerationQueue'!$BB$5:$BB$467,"&lt;"&amp;$BE$3)</f>
        <v>0</v>
      </c>
      <c r="BW326">
        <f>SUMIFS('Grid GenerationQueue'!AK$5:AK$467,'Grid GenerationQueue'!$AX$5:$AX$467,$B326,'Grid GenerationQueue'!$AY$5:$AY$467,$C326,'Grid GenerationQueue'!$BF$5:$BF$467,"&lt;&gt;"&amp;"",'Grid GenerationQueue'!$BB$5:$BB$467,"&lt;"&amp;$BE$3)</f>
        <v>0</v>
      </c>
      <c r="BX326">
        <f>SUMIFS('Grid GenerationQueue'!AL$5:AL$467,'Grid GenerationQueue'!$AX$5:$AX$467,$B326,'Grid GenerationQueue'!$AY$5:$AY$467,$C326,'Grid GenerationQueue'!$BF$5:$BF$467,"&lt;&gt;"&amp;"",'Grid GenerationQueue'!$BB$5:$BB$467,"&lt;"&amp;$BE$3)</f>
        <v>0</v>
      </c>
      <c r="BY326">
        <f>SUMIFS('Grid GenerationQueue'!AM$5:AM$467,'Grid GenerationQueue'!$AX$5:$AX$467,$B326,'Grid GenerationQueue'!$AY$5:$AY$467,$C326,'Grid GenerationQueue'!$BF$5:$BF$467,"&lt;&gt;"&amp;"",'Grid GenerationQueue'!$BB$5:$BB$467,"&lt;"&amp;$BE$3)</f>
        <v>0</v>
      </c>
      <c r="BZ326">
        <f>SUMIFS('Grid GenerationQueue'!AN$5:AN$467,'Grid GenerationQueue'!$AX$5:$AX$467,$B326,'Grid GenerationQueue'!$AY$5:$AY$467,$C326,'Grid GenerationQueue'!$BF$5:$BF$467,"&lt;&gt;"&amp;"",'Grid GenerationQueue'!$BB$5:$BB$467,"&lt;"&amp;$BE$3)</f>
        <v>0</v>
      </c>
      <c r="CA326">
        <f>SUMIFS('Grid GenerationQueue'!AO$5:AO$467,'Grid GenerationQueue'!$AX$5:$AX$467,$B326,'Grid GenerationQueue'!$AY$5:$AY$467,$C326,'Grid GenerationQueue'!$BF$5:$BF$467,"&lt;&gt;"&amp;"",'Grid GenerationQueue'!$BB$5:$BB$467,"&lt;"&amp;$BE$3)</f>
        <v>0</v>
      </c>
      <c r="CB326">
        <f>SUMIFS('Grid GenerationQueue'!AP$5:AP$467,'Grid GenerationQueue'!$AX$5:$AX$467,$B326,'Grid GenerationQueue'!$AY$5:$AY$467,$C326,'Grid GenerationQueue'!$BF$5:$BF$467,"&lt;&gt;"&amp;"",'Grid GenerationQueue'!$BB$5:$BB$467,"&lt;"&amp;$BE$3)</f>
        <v>0</v>
      </c>
      <c r="CD326">
        <f>SUMIFS('Grid GenerationQueue'!AE$5:AE$467,'Grid GenerationQueue'!$AX$5:$AX$467,$B326,'Grid GenerationQueue'!$AY$5:$AY$467,$C326,'Grid GenerationQueue'!$BB$5:$BB$467,"&lt;"&amp;$BE$3)</f>
        <v>0</v>
      </c>
      <c r="CE326">
        <f>SUMIFS('Grid GenerationQueue'!AF$5:AF$467,'Grid GenerationQueue'!$AX$5:$AX$467,$B326,'Grid GenerationQueue'!$AY$5:$AY$467,$C326,'Grid GenerationQueue'!$BB$5:$BB$467,"&lt;"&amp;$BE$3)</f>
        <v>0</v>
      </c>
      <c r="CF326">
        <f>SUMIFS('Grid GenerationQueue'!AG$5:AG$467,'Grid GenerationQueue'!$AX$5:$AX$467,$B326,'Grid GenerationQueue'!$AY$5:$AY$467,$C326,'Grid GenerationQueue'!$BB$5:$BB$467,"&lt;"&amp;$BE$3)</f>
        <v>0</v>
      </c>
      <c r="CG326">
        <f>SUMIFS('Grid GenerationQueue'!AH$5:AH$467,'Grid GenerationQueue'!$AX$5:$AX$467,$B326,'Grid GenerationQueue'!$AY$5:$AY$467,$C326,'Grid GenerationQueue'!$BB$5:$BB$467,"&lt;"&amp;$BE$3)</f>
        <v>0</v>
      </c>
      <c r="CH326">
        <f>SUMIFS('Grid GenerationQueue'!AI$5:AI$467,'Grid GenerationQueue'!$AX$5:$AX$467,$B326,'Grid GenerationQueue'!$AY$5:$AY$467,$C326,'Grid GenerationQueue'!$BB$5:$BB$467,"&lt;"&amp;$BE$3)</f>
        <v>0</v>
      </c>
      <c r="CI326">
        <f>SUMIFS('Grid GenerationQueue'!AJ$5:AJ$467,'Grid GenerationQueue'!$AX$5:$AX$467,$B326,'Grid GenerationQueue'!$AY$5:$AY$467,$C326,'Grid GenerationQueue'!$BB$5:$BB$467,"&lt;"&amp;$BE$3)</f>
        <v>0</v>
      </c>
      <c r="CJ326">
        <f>SUMIFS('Grid GenerationQueue'!AK$5:AK$467,'Grid GenerationQueue'!$AX$5:$AX$467,$B326,'Grid GenerationQueue'!$AY$5:$AY$467,$C326,'Grid GenerationQueue'!$BB$5:$BB$467,"&lt;"&amp;$BE$3)</f>
        <v>0</v>
      </c>
      <c r="CK326">
        <f>SUMIFS('Grid GenerationQueue'!AL$5:AL$467,'Grid GenerationQueue'!$AX$5:$AX$467,$B326,'Grid GenerationQueue'!$AY$5:$AY$467,$C326,'Grid GenerationQueue'!$BB$5:$BB$467,"&lt;"&amp;$BE$3)</f>
        <v>0</v>
      </c>
      <c r="CL326">
        <f>SUMIFS('Grid GenerationQueue'!AM$5:AM$467,'Grid GenerationQueue'!$AX$5:$AX$467,$B326,'Grid GenerationQueue'!$AY$5:$AY$467,$C326,'Grid GenerationQueue'!$BB$5:$BB$467,"&lt;"&amp;$BE$3)</f>
        <v>0</v>
      </c>
      <c r="CM326">
        <f>SUMIFS('Grid GenerationQueue'!AN$5:AN$467,'Grid GenerationQueue'!$AX$5:$AX$467,$B326,'Grid GenerationQueue'!$AY$5:$AY$467,$C326,'Grid GenerationQueue'!$BB$5:$BB$467,"&lt;"&amp;$BE$3)</f>
        <v>0</v>
      </c>
      <c r="CN326">
        <f>SUMIFS('Grid GenerationQueue'!AO$5:AO$467,'Grid GenerationQueue'!$AX$5:$AX$467,$B326,'Grid GenerationQueue'!$AY$5:$AY$467,$C326,'Grid GenerationQueue'!$BB$5:$BB$467,"&lt;"&amp;$BE$3)</f>
        <v>0</v>
      </c>
      <c r="CO326">
        <f>SUMIFS('Grid GenerationQueue'!AP$5:AP$467,'Grid GenerationQueue'!$AX$5:$AX$467,$B326,'Grid GenerationQueue'!$AY$5:$AY$467,$C326,'Grid GenerationQueue'!$BB$5:$BB$467,"&lt;"&amp;$BE$3)</f>
        <v>0</v>
      </c>
    </row>
    <row r="327" spans="1:93" x14ac:dyDescent="0.35">
      <c r="A327" t="s">
        <v>4651</v>
      </c>
      <c r="B327" t="s">
        <v>4486</v>
      </c>
      <c r="C327">
        <v>115</v>
      </c>
      <c r="D327">
        <f>SUMIFS('Grid GenerationQueue'!AE$5:AE$467,'Grid GenerationQueue'!$AX$5:$AX$467,$B327,'Grid GenerationQueue'!$AY$5:$AY$467,$C327,'Grid GenerationQueue'!$BI$5:$BI$467,"&lt;4")</f>
        <v>0</v>
      </c>
      <c r="E327">
        <f>SUMIFS('Grid GenerationQueue'!AF$5:AF$467,'Grid GenerationQueue'!$AX$5:$AX$467,$B327,'Grid GenerationQueue'!$AY$5:$AY$467,$C327,'Grid GenerationQueue'!$BI$5:$BI$467,"&lt;4")</f>
        <v>0</v>
      </c>
      <c r="F327">
        <f>SUMIFS('Grid GenerationQueue'!AG$5:AG$467,'Grid GenerationQueue'!$AX$5:$AX$467,$B327,'Grid GenerationQueue'!$AY$5:$AY$467,$C327,'Grid GenerationQueue'!$BI$5:$BI$467,"&lt;4")</f>
        <v>0</v>
      </c>
      <c r="G327">
        <f>SUMIFS('Grid GenerationQueue'!AH$5:AH$467,'Grid GenerationQueue'!$AX$5:$AX$467,$B327,'Grid GenerationQueue'!$AY$5:$AY$467,$C327,'Grid GenerationQueue'!$BI$5:$BI$467,"&lt;4")</f>
        <v>0</v>
      </c>
      <c r="H327">
        <f>SUMIFS('Grid GenerationQueue'!AI$5:AI$467,'Grid GenerationQueue'!$AX$5:$AX$467,$B327,'Grid GenerationQueue'!$AY$5:$AY$467,$C327,'Grid GenerationQueue'!$BI$5:$BI$467,"&lt;4")</f>
        <v>0</v>
      </c>
      <c r="I327">
        <f>SUMIFS('Grid GenerationQueue'!AJ$5:AJ$467,'Grid GenerationQueue'!$AX$5:$AX$467,$B327,'Grid GenerationQueue'!$AY$5:$AY$467,$C327,'Grid GenerationQueue'!$BI$5:$BI$467,"&lt;4")</f>
        <v>0</v>
      </c>
      <c r="J327">
        <f>SUMIFS('Grid GenerationQueue'!AK$5:AK$467,'Grid GenerationQueue'!$AX$5:$AX$467,$B327,'Grid GenerationQueue'!$AY$5:$AY$467,$C327,'Grid GenerationQueue'!$BI$5:$BI$467,"&lt;4")</f>
        <v>0</v>
      </c>
      <c r="K327">
        <f>SUMIFS('Grid GenerationQueue'!AL$5:AL$467,'Grid GenerationQueue'!$AX$5:$AX$467,$B327,'Grid GenerationQueue'!$AY$5:$AY$467,$C327,'Grid GenerationQueue'!$BI$5:$BI$467,"&lt;4")</f>
        <v>0</v>
      </c>
      <c r="L327">
        <f>SUMIFS('Grid GenerationQueue'!AM$5:AM$467,'Grid GenerationQueue'!$AX$5:$AX$467,$B327,'Grid GenerationQueue'!$AY$5:$AY$467,$C327,'Grid GenerationQueue'!$BI$5:$BI$467,"&lt;4")</f>
        <v>0</v>
      </c>
      <c r="M327">
        <f>SUMIFS('Grid GenerationQueue'!AN$5:AN$467,'Grid GenerationQueue'!$AX$5:$AX$467,$B327,'Grid GenerationQueue'!$AY$5:$AY$467,$C327,'Grid GenerationQueue'!$BI$5:$BI$467,"&lt;4")</f>
        <v>0</v>
      </c>
      <c r="N327">
        <f>SUMIFS('Grid GenerationQueue'!AO$5:AO$467,'Grid GenerationQueue'!$AX$5:$AX$467,$B327,'Grid GenerationQueue'!$AY$5:$AY$467,$C327,'Grid GenerationQueue'!$BI$5:$BI$467,"&lt;4")</f>
        <v>0</v>
      </c>
      <c r="O327">
        <f>SUMIFS('Grid GenerationQueue'!AP$5:AP$467,'Grid GenerationQueue'!$AX$5:$AX$467,$B327,'Grid GenerationQueue'!$AY$5:$AY$467,$C327,'Grid GenerationQueue'!$BI$5:$BI$467,"&lt;4")</f>
        <v>0</v>
      </c>
      <c r="Q327">
        <f>SUMIFS('Grid GenerationQueue'!AE$5:AE$467,'Grid GenerationQueue'!$AX$5:$AX$467,$B327,'Grid GenerationQueue'!$AY$5:$AY$467,$C327,'Grid GenerationQueue'!$BH$5:$BH$467,"Executed")</f>
        <v>0</v>
      </c>
      <c r="R327">
        <f>SUMIFS('Grid GenerationQueue'!AF$5:AF$467,'Grid GenerationQueue'!$AX$5:$AX$467,$B327,'Grid GenerationQueue'!$AY$5:$AY$467,$C327,'Grid GenerationQueue'!$BH$5:$BH$467,"Executed")</f>
        <v>0</v>
      </c>
      <c r="S327">
        <f>SUMIFS('Grid GenerationQueue'!AG$5:AG$467,'Grid GenerationQueue'!$AX$5:$AX$467,$B327,'Grid GenerationQueue'!$AY$5:$AY$467,$C327,'Grid GenerationQueue'!$BH$5:$BH$467,"Executed")</f>
        <v>0</v>
      </c>
      <c r="T327">
        <f>SUMIFS('Grid GenerationQueue'!AH$5:AH$467,'Grid GenerationQueue'!$AX$5:$AX$467,$B327,'Grid GenerationQueue'!$AY$5:$AY$467,$C327,'Grid GenerationQueue'!$BH$5:$BH$467,"Executed")</f>
        <v>0</v>
      </c>
      <c r="U327">
        <f>SUMIFS('Grid GenerationQueue'!AI$5:AI$467,'Grid GenerationQueue'!$AX$5:$AX$467,$B327,'Grid GenerationQueue'!$AY$5:$AY$467,$C327,'Grid GenerationQueue'!$BH$5:$BH$467,"Executed")</f>
        <v>0</v>
      </c>
      <c r="V327">
        <f>SUMIFS('Grid GenerationQueue'!AJ$5:AJ$467,'Grid GenerationQueue'!$AX$5:$AX$467,$B327,'Grid GenerationQueue'!$AY$5:$AY$467,$C327,'Grid GenerationQueue'!$BH$5:$BH$467,"Executed")</f>
        <v>0</v>
      </c>
      <c r="W327">
        <f>SUMIFS('Grid GenerationQueue'!AK$5:AK$467,'Grid GenerationQueue'!$AX$5:$AX$467,$B327,'Grid GenerationQueue'!$AY$5:$AY$467,$C327,'Grid GenerationQueue'!$BH$5:$BH$467,"Executed")</f>
        <v>0</v>
      </c>
      <c r="X327">
        <f>SUMIFS('Grid GenerationQueue'!AL$5:AL$467,'Grid GenerationQueue'!$AX$5:$AX$467,$B327,'Grid GenerationQueue'!$AY$5:$AY$467,$C327,'Grid GenerationQueue'!$BH$5:$BH$467,"Executed")</f>
        <v>0</v>
      </c>
      <c r="Y327">
        <f>SUMIFS('Grid GenerationQueue'!AM$5:AM$467,'Grid GenerationQueue'!$AX$5:$AX$467,$B327,'Grid GenerationQueue'!$AY$5:$AY$467,$C327,'Grid GenerationQueue'!$BH$5:$BH$467,"Executed")</f>
        <v>0</v>
      </c>
      <c r="Z327">
        <f>SUMIFS('Grid GenerationQueue'!AN$5:AN$467,'Grid GenerationQueue'!$AX$5:$AX$467,$B327,'Grid GenerationQueue'!$AY$5:$AY$467,$C327,'Grid GenerationQueue'!$BH$5:$BH$467,"Executed")</f>
        <v>0</v>
      </c>
      <c r="AA327">
        <f>SUMIFS('Grid GenerationQueue'!AO$5:AO$467,'Grid GenerationQueue'!$AX$5:$AX$467,$B327,'Grid GenerationQueue'!$AY$5:$AY$467,$C327,'Grid GenerationQueue'!$BH$5:$BH$467,"Executed")</f>
        <v>0</v>
      </c>
      <c r="AB327">
        <f>SUMIFS('Grid GenerationQueue'!AP$5:AP$467,'Grid GenerationQueue'!$AX$5:$AX$467,$B327,'Grid GenerationQueue'!$AY$5:$AY$467,$C327,'Grid GenerationQueue'!$BH$5:$BH$467,"Executed")</f>
        <v>0</v>
      </c>
      <c r="AD327">
        <f>SUMIFS('Grid GenerationQueue'!AE$5:AE$467,'Grid GenerationQueue'!$AX$5:$AX$467,$B327,'Grid GenerationQueue'!$AY$5:$AY$467,$C327,'Grid GenerationQueue'!$BF$5:$BF$467,"&lt;&gt;"&amp;"")</f>
        <v>0</v>
      </c>
      <c r="AE327">
        <f>SUMIFS('Grid GenerationQueue'!AF$5:AF$467,'Grid GenerationQueue'!$AX$5:$AX$467,$B327,'Grid GenerationQueue'!$AY$5:$AY$467,$C327,'Grid GenerationQueue'!$BF$5:$BF$467,"&lt;&gt;"&amp;"")</f>
        <v>0</v>
      </c>
      <c r="AF327">
        <f>SUMIFS('Grid GenerationQueue'!AG$5:AG$467,'Grid GenerationQueue'!$AX$5:$AX$467,$B327,'Grid GenerationQueue'!$AY$5:$AY$467,$C327,'Grid GenerationQueue'!$BF$5:$BF$467,"&lt;&gt;"&amp;"")</f>
        <v>0</v>
      </c>
      <c r="AG327">
        <f>SUMIFS('Grid GenerationQueue'!AH$5:AH$467,'Grid GenerationQueue'!$AX$5:$AX$467,$B327,'Grid GenerationQueue'!$AY$5:$AY$467,$C327,'Grid GenerationQueue'!$BF$5:$BF$467,"&lt;&gt;"&amp;"")</f>
        <v>0</v>
      </c>
      <c r="AH327">
        <f>SUMIFS('Grid GenerationQueue'!AI$5:AI$467,'Grid GenerationQueue'!$AX$5:$AX$467,$B327,'Grid GenerationQueue'!$AY$5:$AY$467,$C327,'Grid GenerationQueue'!$BF$5:$BF$467,"&lt;&gt;"&amp;"")</f>
        <v>0</v>
      </c>
      <c r="AI327">
        <f>SUMIFS('Grid GenerationQueue'!AJ$5:AJ$467,'Grid GenerationQueue'!$AX$5:$AX$467,$B327,'Grid GenerationQueue'!$AY$5:$AY$467,$C327,'Grid GenerationQueue'!$BF$5:$BF$467,"&lt;&gt;"&amp;"")</f>
        <v>0</v>
      </c>
      <c r="AJ327">
        <f>SUMIFS('Grid GenerationQueue'!AK$5:AK$467,'Grid GenerationQueue'!$AX$5:$AX$467,$B327,'Grid GenerationQueue'!$AY$5:$AY$467,$C327,'Grid GenerationQueue'!$BF$5:$BF$467,"&lt;&gt;"&amp;"")</f>
        <v>0</v>
      </c>
      <c r="AK327">
        <f>SUMIFS('Grid GenerationQueue'!AL$5:AL$467,'Grid GenerationQueue'!$AX$5:$AX$467,$B327,'Grid GenerationQueue'!$AY$5:$AY$467,$C327,'Grid GenerationQueue'!$BF$5:$BF$467,"&lt;&gt;"&amp;"")</f>
        <v>0</v>
      </c>
      <c r="AL327">
        <f>SUMIFS('Grid GenerationQueue'!AM$5:AM$467,'Grid GenerationQueue'!$AX$5:$AX$467,$B327,'Grid GenerationQueue'!$AY$5:$AY$467,$C327,'Grid GenerationQueue'!$BF$5:$BF$467,"&lt;&gt;"&amp;"")</f>
        <v>0</v>
      </c>
      <c r="AM327">
        <f>SUMIFS('Grid GenerationQueue'!AN$5:AN$467,'Grid GenerationQueue'!$AX$5:$AX$467,$B327,'Grid GenerationQueue'!$AY$5:$AY$467,$C327,'Grid GenerationQueue'!$BF$5:$BF$467,"&lt;&gt;"&amp;"")</f>
        <v>0</v>
      </c>
      <c r="AN327">
        <f>SUMIFS('Grid GenerationQueue'!AO$5:AO$467,'Grid GenerationQueue'!$AX$5:$AX$467,$B327,'Grid GenerationQueue'!$AY$5:$AY$467,$C327,'Grid GenerationQueue'!$BF$5:$BF$467,"&lt;&gt;"&amp;"")</f>
        <v>0</v>
      </c>
      <c r="AO327">
        <f>SUMIFS('Grid GenerationQueue'!AP$5:AP$467,'Grid GenerationQueue'!$AX$5:$AX$467,$B327,'Grid GenerationQueue'!$AY$5:$AY$467,$C327,'Grid GenerationQueue'!$BF$5:$BF$467,"&lt;&gt;"&amp;"")</f>
        <v>0</v>
      </c>
      <c r="AQ327">
        <f>SUMIFS('Grid GenerationQueue'!AE$5:AE$467,'Grid GenerationQueue'!$AX$5:$AX$467,$B327,'Grid GenerationQueue'!$AY$5:$AY$467,$C327)</f>
        <v>0</v>
      </c>
      <c r="AR327">
        <f>SUMIFS('Grid GenerationQueue'!AF$5:AF$467,'Grid GenerationQueue'!$AX$5:$AX$467,$B327,'Grid GenerationQueue'!$AY$5:$AY$467,$C327)</f>
        <v>0</v>
      </c>
      <c r="AS327">
        <f>SUMIFS('Grid GenerationQueue'!AG$5:AG$467,'Grid GenerationQueue'!$AX$5:$AX$467,$B327,'Grid GenerationQueue'!$AY$5:$AY$467,$C327)</f>
        <v>0</v>
      </c>
      <c r="AT327">
        <f>SUMIFS('Grid GenerationQueue'!AH$5:AH$467,'Grid GenerationQueue'!$AX$5:$AX$467,$B327,'Grid GenerationQueue'!$AY$5:$AY$467,$C327)</f>
        <v>0</v>
      </c>
      <c r="AU327">
        <f>SUMIFS('Grid GenerationQueue'!AI$5:AI$467,'Grid GenerationQueue'!$AX$5:$AX$467,$B327,'Grid GenerationQueue'!$AY$5:$AY$467,$C327)</f>
        <v>0</v>
      </c>
      <c r="AV327">
        <f>SUMIFS('Grid GenerationQueue'!AJ$5:AJ$467,'Grid GenerationQueue'!$AX$5:$AX$467,$B327,'Grid GenerationQueue'!$AY$5:$AY$467,$C327)</f>
        <v>0</v>
      </c>
      <c r="AW327">
        <f>SUMIFS('Grid GenerationQueue'!AK$5:AK$467,'Grid GenerationQueue'!$AX$5:$AX$467,$B327,'Grid GenerationQueue'!$AY$5:$AY$467,$C327)</f>
        <v>0</v>
      </c>
      <c r="AX327">
        <f>SUMIFS('Grid GenerationQueue'!AL$5:AL$467,'Grid GenerationQueue'!$AX$5:$AX$467,$B327,'Grid GenerationQueue'!$AY$5:$AY$467,$C327)</f>
        <v>0</v>
      </c>
      <c r="AY327">
        <f>SUMIFS('Grid GenerationQueue'!AM$5:AM$467,'Grid GenerationQueue'!$AX$5:$AX$467,$B327,'Grid GenerationQueue'!$AY$5:$AY$467,$C327)</f>
        <v>0</v>
      </c>
      <c r="AZ327">
        <f>SUMIFS('Grid GenerationQueue'!AN$5:AN$467,'Grid GenerationQueue'!$AX$5:$AX$467,$B327,'Grid GenerationQueue'!$AY$5:$AY$467,$C327)</f>
        <v>0</v>
      </c>
      <c r="BA327">
        <f>SUMIFS('Grid GenerationQueue'!AO$5:AO$467,'Grid GenerationQueue'!$AX$5:$AX$467,$B327,'Grid GenerationQueue'!$AY$5:$AY$467,$C327)</f>
        <v>0</v>
      </c>
      <c r="BB327">
        <f>SUMIFS('Grid GenerationQueue'!AP$5:AP$467,'Grid GenerationQueue'!$AX$5:$AX$467,$B327,'Grid GenerationQueue'!$AY$5:$AY$467,$C327)</f>
        <v>0</v>
      </c>
      <c r="BD327">
        <f>SUMIFS('Grid GenerationQueue'!AE$5:AE$467,'Grid GenerationQueue'!$AX$5:$AX$467,$B327,'Grid GenerationQueue'!$AY$5:$AY$467,$C327,'Grid GenerationQueue'!$BH$5:$BH$467,"Executed",'Grid GenerationQueue'!$BB$5:$BB$467,"&lt;"&amp;$BE$3)</f>
        <v>0</v>
      </c>
      <c r="BE327">
        <f>SUMIFS('Grid GenerationQueue'!AF$5:AF$467,'Grid GenerationQueue'!$AX$5:$AX$467,$B327,'Grid GenerationQueue'!$AY$5:$AY$467,$C327,'Grid GenerationQueue'!$BH$5:$BH$467,"Executed",'Grid GenerationQueue'!$BB$5:$BB$467,"&lt;"&amp;$BE$3)</f>
        <v>0</v>
      </c>
      <c r="BF327">
        <f>SUMIFS('Grid GenerationQueue'!AG$5:AG$467,'Grid GenerationQueue'!$AX$5:$AX$467,$B327,'Grid GenerationQueue'!$AY$5:$AY$467,$C327,'Grid GenerationQueue'!$BH$5:$BH$467,"Executed",'Grid GenerationQueue'!$BB$5:$BB$467,"&lt;"&amp;$BE$3)</f>
        <v>0</v>
      </c>
      <c r="BG327">
        <f>SUMIFS('Grid GenerationQueue'!AH$5:AH$467,'Grid GenerationQueue'!$AX$5:$AX$467,$B327,'Grid GenerationQueue'!$AY$5:$AY$467,$C327,'Grid GenerationQueue'!$BH$5:$BH$467,"Executed",'Grid GenerationQueue'!$BB$5:$BB$467,"&lt;"&amp;$BE$3)</f>
        <v>0</v>
      </c>
      <c r="BH327">
        <f>SUMIFS('Grid GenerationQueue'!AI$5:AI$467,'Grid GenerationQueue'!$AX$5:$AX$467,$B327,'Grid GenerationQueue'!$AY$5:$AY$467,$C327,'Grid GenerationQueue'!$BH$5:$BH$467,"Executed",'Grid GenerationQueue'!$BB$5:$BB$467,"&lt;"&amp;$BE$3)</f>
        <v>0</v>
      </c>
      <c r="BI327">
        <f>SUMIFS('Grid GenerationQueue'!AJ$5:AJ$467,'Grid GenerationQueue'!$AX$5:$AX$467,$B327,'Grid GenerationQueue'!$AY$5:$AY$467,$C327,'Grid GenerationQueue'!$BH$5:$BH$467,"Executed",'Grid GenerationQueue'!$BB$5:$BB$467,"&lt;"&amp;$BE$3)</f>
        <v>0</v>
      </c>
      <c r="BJ327">
        <f>SUMIFS('Grid GenerationQueue'!AK$5:AK$467,'Grid GenerationQueue'!$AX$5:$AX$467,$B327,'Grid GenerationQueue'!$AY$5:$AY$467,$C327,'Grid GenerationQueue'!$BH$5:$BH$467,"Executed",'Grid GenerationQueue'!$BB$5:$BB$467,"&lt;"&amp;$BE$3)</f>
        <v>0</v>
      </c>
      <c r="BK327">
        <f>SUMIFS('Grid GenerationQueue'!AL$5:AL$467,'Grid GenerationQueue'!$AX$5:$AX$467,$B327,'Grid GenerationQueue'!$AY$5:$AY$467,$C327,'Grid GenerationQueue'!$BH$5:$BH$467,"Executed",'Grid GenerationQueue'!$BB$5:$BB$467,"&lt;"&amp;$BE$3)</f>
        <v>0</v>
      </c>
      <c r="BL327">
        <f>SUMIFS('Grid GenerationQueue'!AM$5:AM$467,'Grid GenerationQueue'!$AX$5:$AX$467,$B327,'Grid GenerationQueue'!$AY$5:$AY$467,$C327,'Grid GenerationQueue'!$BH$5:$BH$467,"Executed",'Grid GenerationQueue'!$BB$5:$BB$467,"&lt;"&amp;$BE$3)</f>
        <v>0</v>
      </c>
      <c r="BM327">
        <f>SUMIFS('Grid GenerationQueue'!AN$5:AN$467,'Grid GenerationQueue'!$AX$5:$AX$467,$B327,'Grid GenerationQueue'!$AY$5:$AY$467,$C327,'Grid GenerationQueue'!$BH$5:$BH$467,"Executed",'Grid GenerationQueue'!$BB$5:$BB$467,"&lt;"&amp;$BE$3)</f>
        <v>0</v>
      </c>
      <c r="BN327">
        <f>SUMIFS('Grid GenerationQueue'!AO$5:AO$467,'Grid GenerationQueue'!$AX$5:$AX$467,$B327,'Grid GenerationQueue'!$AY$5:$AY$467,$C327,'Grid GenerationQueue'!$BH$5:$BH$467,"Executed",'Grid GenerationQueue'!$BB$5:$BB$467,"&lt;"&amp;$BE$3)</f>
        <v>0</v>
      </c>
      <c r="BO327">
        <f>SUMIFS('Grid GenerationQueue'!AP$5:AP$467,'Grid GenerationQueue'!$AX$5:$AX$467,$B327,'Grid GenerationQueue'!$AY$5:$AY$467,$C327,'Grid GenerationQueue'!$BH$5:$BH$467,"Executed",'Grid GenerationQueue'!$BB$5:$BB$467,"&lt;"&amp;$BE$3)</f>
        <v>0</v>
      </c>
      <c r="BQ327">
        <f>SUMIFS('Grid GenerationQueue'!AE$5:AE$467,'Grid GenerationQueue'!$AX$5:$AX$467,$B327,'Grid GenerationQueue'!$AY$5:$AY$467,$C327,'Grid GenerationQueue'!$BF$5:$BF$467,"&lt;&gt;"&amp;"",'Grid GenerationQueue'!$BB$5:$BB$467,"&lt;"&amp;$BE$3)</f>
        <v>0</v>
      </c>
      <c r="BR327">
        <f>SUMIFS('Grid GenerationQueue'!AF$5:AF$467,'Grid GenerationQueue'!$AX$5:$AX$467,$B327,'Grid GenerationQueue'!$AY$5:$AY$467,$C327,'Grid GenerationQueue'!$BF$5:$BF$467,"&lt;&gt;"&amp;"",'Grid GenerationQueue'!$BB$5:$BB$467,"&lt;"&amp;$BE$3)</f>
        <v>0</v>
      </c>
      <c r="BS327">
        <f>SUMIFS('Grid GenerationQueue'!AG$5:AG$467,'Grid GenerationQueue'!$AX$5:$AX$467,$B327,'Grid GenerationQueue'!$AY$5:$AY$467,$C327,'Grid GenerationQueue'!$BF$5:$BF$467,"&lt;&gt;"&amp;"",'Grid GenerationQueue'!$BB$5:$BB$467,"&lt;"&amp;$BE$3)</f>
        <v>0</v>
      </c>
      <c r="BT327">
        <f>SUMIFS('Grid GenerationQueue'!AH$5:AH$467,'Grid GenerationQueue'!$AX$5:$AX$467,$B327,'Grid GenerationQueue'!$AY$5:$AY$467,$C327,'Grid GenerationQueue'!$BF$5:$BF$467,"&lt;&gt;"&amp;"",'Grid GenerationQueue'!$BB$5:$BB$467,"&lt;"&amp;$BE$3)</f>
        <v>0</v>
      </c>
      <c r="BU327">
        <f>SUMIFS('Grid GenerationQueue'!AI$5:AI$467,'Grid GenerationQueue'!$AX$5:$AX$467,$B327,'Grid GenerationQueue'!$AY$5:$AY$467,$C327,'Grid GenerationQueue'!$BF$5:$BF$467,"&lt;&gt;"&amp;"",'Grid GenerationQueue'!$BB$5:$BB$467,"&lt;"&amp;$BE$3)</f>
        <v>0</v>
      </c>
      <c r="BV327">
        <f>SUMIFS('Grid GenerationQueue'!AJ$5:AJ$467,'Grid GenerationQueue'!$AX$5:$AX$467,$B327,'Grid GenerationQueue'!$AY$5:$AY$467,$C327,'Grid GenerationQueue'!$BF$5:$BF$467,"&lt;&gt;"&amp;"",'Grid GenerationQueue'!$BB$5:$BB$467,"&lt;"&amp;$BE$3)</f>
        <v>0</v>
      </c>
      <c r="BW327">
        <f>SUMIFS('Grid GenerationQueue'!AK$5:AK$467,'Grid GenerationQueue'!$AX$5:$AX$467,$B327,'Grid GenerationQueue'!$AY$5:$AY$467,$C327,'Grid GenerationQueue'!$BF$5:$BF$467,"&lt;&gt;"&amp;"",'Grid GenerationQueue'!$BB$5:$BB$467,"&lt;"&amp;$BE$3)</f>
        <v>0</v>
      </c>
      <c r="BX327">
        <f>SUMIFS('Grid GenerationQueue'!AL$5:AL$467,'Grid GenerationQueue'!$AX$5:$AX$467,$B327,'Grid GenerationQueue'!$AY$5:$AY$467,$C327,'Grid GenerationQueue'!$BF$5:$BF$467,"&lt;&gt;"&amp;"",'Grid GenerationQueue'!$BB$5:$BB$467,"&lt;"&amp;$BE$3)</f>
        <v>0</v>
      </c>
      <c r="BY327">
        <f>SUMIFS('Grid GenerationQueue'!AM$5:AM$467,'Grid GenerationQueue'!$AX$5:$AX$467,$B327,'Grid GenerationQueue'!$AY$5:$AY$467,$C327,'Grid GenerationQueue'!$BF$5:$BF$467,"&lt;&gt;"&amp;"",'Grid GenerationQueue'!$BB$5:$BB$467,"&lt;"&amp;$BE$3)</f>
        <v>0</v>
      </c>
      <c r="BZ327">
        <f>SUMIFS('Grid GenerationQueue'!AN$5:AN$467,'Grid GenerationQueue'!$AX$5:$AX$467,$B327,'Grid GenerationQueue'!$AY$5:$AY$467,$C327,'Grid GenerationQueue'!$BF$5:$BF$467,"&lt;&gt;"&amp;"",'Grid GenerationQueue'!$BB$5:$BB$467,"&lt;"&amp;$BE$3)</f>
        <v>0</v>
      </c>
      <c r="CA327">
        <f>SUMIFS('Grid GenerationQueue'!AO$5:AO$467,'Grid GenerationQueue'!$AX$5:$AX$467,$B327,'Grid GenerationQueue'!$AY$5:$AY$467,$C327,'Grid GenerationQueue'!$BF$5:$BF$467,"&lt;&gt;"&amp;"",'Grid GenerationQueue'!$BB$5:$BB$467,"&lt;"&amp;$BE$3)</f>
        <v>0</v>
      </c>
      <c r="CB327">
        <f>SUMIFS('Grid GenerationQueue'!AP$5:AP$467,'Grid GenerationQueue'!$AX$5:$AX$467,$B327,'Grid GenerationQueue'!$AY$5:$AY$467,$C327,'Grid GenerationQueue'!$BF$5:$BF$467,"&lt;&gt;"&amp;"",'Grid GenerationQueue'!$BB$5:$BB$467,"&lt;"&amp;$BE$3)</f>
        <v>0</v>
      </c>
      <c r="CD327">
        <f>SUMIFS('Grid GenerationQueue'!AE$5:AE$467,'Grid GenerationQueue'!$AX$5:$AX$467,$B327,'Grid GenerationQueue'!$AY$5:$AY$467,$C327,'Grid GenerationQueue'!$BB$5:$BB$467,"&lt;"&amp;$BE$3)</f>
        <v>0</v>
      </c>
      <c r="CE327">
        <f>SUMIFS('Grid GenerationQueue'!AF$5:AF$467,'Grid GenerationQueue'!$AX$5:$AX$467,$B327,'Grid GenerationQueue'!$AY$5:$AY$467,$C327,'Grid GenerationQueue'!$BB$5:$BB$467,"&lt;"&amp;$BE$3)</f>
        <v>0</v>
      </c>
      <c r="CF327">
        <f>SUMIFS('Grid GenerationQueue'!AG$5:AG$467,'Grid GenerationQueue'!$AX$5:$AX$467,$B327,'Grid GenerationQueue'!$AY$5:$AY$467,$C327,'Grid GenerationQueue'!$BB$5:$BB$467,"&lt;"&amp;$BE$3)</f>
        <v>0</v>
      </c>
      <c r="CG327">
        <f>SUMIFS('Grid GenerationQueue'!AH$5:AH$467,'Grid GenerationQueue'!$AX$5:$AX$467,$B327,'Grid GenerationQueue'!$AY$5:$AY$467,$C327,'Grid GenerationQueue'!$BB$5:$BB$467,"&lt;"&amp;$BE$3)</f>
        <v>0</v>
      </c>
      <c r="CH327">
        <f>SUMIFS('Grid GenerationQueue'!AI$5:AI$467,'Grid GenerationQueue'!$AX$5:$AX$467,$B327,'Grid GenerationQueue'!$AY$5:$AY$467,$C327,'Grid GenerationQueue'!$BB$5:$BB$467,"&lt;"&amp;$BE$3)</f>
        <v>0</v>
      </c>
      <c r="CI327">
        <f>SUMIFS('Grid GenerationQueue'!AJ$5:AJ$467,'Grid GenerationQueue'!$AX$5:$AX$467,$B327,'Grid GenerationQueue'!$AY$5:$AY$467,$C327,'Grid GenerationQueue'!$BB$5:$BB$467,"&lt;"&amp;$BE$3)</f>
        <v>0</v>
      </c>
      <c r="CJ327">
        <f>SUMIFS('Grid GenerationQueue'!AK$5:AK$467,'Grid GenerationQueue'!$AX$5:$AX$467,$B327,'Grid GenerationQueue'!$AY$5:$AY$467,$C327,'Grid GenerationQueue'!$BB$5:$BB$467,"&lt;"&amp;$BE$3)</f>
        <v>0</v>
      </c>
      <c r="CK327">
        <f>SUMIFS('Grid GenerationQueue'!AL$5:AL$467,'Grid GenerationQueue'!$AX$5:$AX$467,$B327,'Grid GenerationQueue'!$AY$5:$AY$467,$C327,'Grid GenerationQueue'!$BB$5:$BB$467,"&lt;"&amp;$BE$3)</f>
        <v>0</v>
      </c>
      <c r="CL327">
        <f>SUMIFS('Grid GenerationQueue'!AM$5:AM$467,'Grid GenerationQueue'!$AX$5:$AX$467,$B327,'Grid GenerationQueue'!$AY$5:$AY$467,$C327,'Grid GenerationQueue'!$BB$5:$BB$467,"&lt;"&amp;$BE$3)</f>
        <v>0</v>
      </c>
      <c r="CM327">
        <f>SUMIFS('Grid GenerationQueue'!AN$5:AN$467,'Grid GenerationQueue'!$AX$5:$AX$467,$B327,'Grid GenerationQueue'!$AY$5:$AY$467,$C327,'Grid GenerationQueue'!$BB$5:$BB$467,"&lt;"&amp;$BE$3)</f>
        <v>0</v>
      </c>
      <c r="CN327">
        <f>SUMIFS('Grid GenerationQueue'!AO$5:AO$467,'Grid GenerationQueue'!$AX$5:$AX$467,$B327,'Grid GenerationQueue'!$AY$5:$AY$467,$C327,'Grid GenerationQueue'!$BB$5:$BB$467,"&lt;"&amp;$BE$3)</f>
        <v>0</v>
      </c>
      <c r="CO327">
        <f>SUMIFS('Grid GenerationQueue'!AP$5:AP$467,'Grid GenerationQueue'!$AX$5:$AX$467,$B327,'Grid GenerationQueue'!$AY$5:$AY$467,$C327,'Grid GenerationQueue'!$BB$5:$BB$467,"&lt;"&amp;$BE$3)</f>
        <v>0</v>
      </c>
    </row>
    <row r="328" spans="1:93" x14ac:dyDescent="0.35">
      <c r="A328" t="s">
        <v>4651</v>
      </c>
      <c r="B328" t="s">
        <v>4486</v>
      </c>
      <c r="C328">
        <v>230</v>
      </c>
      <c r="D328">
        <f>SUMIFS('Grid GenerationQueue'!AE$5:AE$467,'Grid GenerationQueue'!$AX$5:$AX$467,$B328,'Grid GenerationQueue'!$AY$5:$AY$467,$C328,'Grid GenerationQueue'!$BI$5:$BI$467,"&lt;4")</f>
        <v>0</v>
      </c>
      <c r="E328">
        <f>SUMIFS('Grid GenerationQueue'!AF$5:AF$467,'Grid GenerationQueue'!$AX$5:$AX$467,$B328,'Grid GenerationQueue'!$AY$5:$AY$467,$C328,'Grid GenerationQueue'!$BI$5:$BI$467,"&lt;4")</f>
        <v>0</v>
      </c>
      <c r="F328">
        <f>SUMIFS('Grid GenerationQueue'!AG$5:AG$467,'Grid GenerationQueue'!$AX$5:$AX$467,$B328,'Grid GenerationQueue'!$AY$5:$AY$467,$C328,'Grid GenerationQueue'!$BI$5:$BI$467,"&lt;4")</f>
        <v>0</v>
      </c>
      <c r="G328">
        <f>SUMIFS('Grid GenerationQueue'!AH$5:AH$467,'Grid GenerationQueue'!$AX$5:$AX$467,$B328,'Grid GenerationQueue'!$AY$5:$AY$467,$C328,'Grid GenerationQueue'!$BI$5:$BI$467,"&lt;4")</f>
        <v>0</v>
      </c>
      <c r="H328">
        <f>SUMIFS('Grid GenerationQueue'!AI$5:AI$467,'Grid GenerationQueue'!$AX$5:$AX$467,$B328,'Grid GenerationQueue'!$AY$5:$AY$467,$C328,'Grid GenerationQueue'!$BI$5:$BI$467,"&lt;4")</f>
        <v>0</v>
      </c>
      <c r="I328">
        <f>SUMIFS('Grid GenerationQueue'!AJ$5:AJ$467,'Grid GenerationQueue'!$AX$5:$AX$467,$B328,'Grid GenerationQueue'!$AY$5:$AY$467,$C328,'Grid GenerationQueue'!$BI$5:$BI$467,"&lt;4")</f>
        <v>0</v>
      </c>
      <c r="J328">
        <f>SUMIFS('Grid GenerationQueue'!AK$5:AK$467,'Grid GenerationQueue'!$AX$5:$AX$467,$B328,'Grid GenerationQueue'!$AY$5:$AY$467,$C328,'Grid GenerationQueue'!$BI$5:$BI$467,"&lt;4")</f>
        <v>0</v>
      </c>
      <c r="K328">
        <f>SUMIFS('Grid GenerationQueue'!AL$5:AL$467,'Grid GenerationQueue'!$AX$5:$AX$467,$B328,'Grid GenerationQueue'!$AY$5:$AY$467,$C328,'Grid GenerationQueue'!$BI$5:$BI$467,"&lt;4")</f>
        <v>0</v>
      </c>
      <c r="L328">
        <f>SUMIFS('Grid GenerationQueue'!AM$5:AM$467,'Grid GenerationQueue'!$AX$5:$AX$467,$B328,'Grid GenerationQueue'!$AY$5:$AY$467,$C328,'Grid GenerationQueue'!$BI$5:$BI$467,"&lt;4")</f>
        <v>0</v>
      </c>
      <c r="M328">
        <f>SUMIFS('Grid GenerationQueue'!AN$5:AN$467,'Grid GenerationQueue'!$AX$5:$AX$467,$B328,'Grid GenerationQueue'!$AY$5:$AY$467,$C328,'Grid GenerationQueue'!$BI$5:$BI$467,"&lt;4")</f>
        <v>0</v>
      </c>
      <c r="N328">
        <f>SUMIFS('Grid GenerationQueue'!AO$5:AO$467,'Grid GenerationQueue'!$AX$5:$AX$467,$B328,'Grid GenerationQueue'!$AY$5:$AY$467,$C328,'Grid GenerationQueue'!$BI$5:$BI$467,"&lt;4")</f>
        <v>0</v>
      </c>
      <c r="O328">
        <f>SUMIFS('Grid GenerationQueue'!AP$5:AP$467,'Grid GenerationQueue'!$AX$5:$AX$467,$B328,'Grid GenerationQueue'!$AY$5:$AY$467,$C328,'Grid GenerationQueue'!$BI$5:$BI$467,"&lt;4")</f>
        <v>0</v>
      </c>
      <c r="Q328">
        <f>SUMIFS('Grid GenerationQueue'!AE$5:AE$467,'Grid GenerationQueue'!$AX$5:$AX$467,$B328,'Grid GenerationQueue'!$AY$5:$AY$467,$C328,'Grid GenerationQueue'!$BH$5:$BH$467,"Executed")</f>
        <v>0</v>
      </c>
      <c r="R328">
        <f>SUMIFS('Grid GenerationQueue'!AF$5:AF$467,'Grid GenerationQueue'!$AX$5:$AX$467,$B328,'Grid GenerationQueue'!$AY$5:$AY$467,$C328,'Grid GenerationQueue'!$BH$5:$BH$467,"Executed")</f>
        <v>0</v>
      </c>
      <c r="S328">
        <f>SUMIFS('Grid GenerationQueue'!AG$5:AG$467,'Grid GenerationQueue'!$AX$5:$AX$467,$B328,'Grid GenerationQueue'!$AY$5:$AY$467,$C328,'Grid GenerationQueue'!$BH$5:$BH$467,"Executed")</f>
        <v>0</v>
      </c>
      <c r="T328">
        <f>SUMIFS('Grid GenerationQueue'!AH$5:AH$467,'Grid GenerationQueue'!$AX$5:$AX$467,$B328,'Grid GenerationQueue'!$AY$5:$AY$467,$C328,'Grid GenerationQueue'!$BH$5:$BH$467,"Executed")</f>
        <v>0</v>
      </c>
      <c r="U328">
        <f>SUMIFS('Grid GenerationQueue'!AI$5:AI$467,'Grid GenerationQueue'!$AX$5:$AX$467,$B328,'Grid GenerationQueue'!$AY$5:$AY$467,$C328,'Grid GenerationQueue'!$BH$5:$BH$467,"Executed")</f>
        <v>0</v>
      </c>
      <c r="V328">
        <f>SUMIFS('Grid GenerationQueue'!AJ$5:AJ$467,'Grid GenerationQueue'!$AX$5:$AX$467,$B328,'Grid GenerationQueue'!$AY$5:$AY$467,$C328,'Grid GenerationQueue'!$BH$5:$BH$467,"Executed")</f>
        <v>0</v>
      </c>
      <c r="W328">
        <f>SUMIFS('Grid GenerationQueue'!AK$5:AK$467,'Grid GenerationQueue'!$AX$5:$AX$467,$B328,'Grid GenerationQueue'!$AY$5:$AY$467,$C328,'Grid GenerationQueue'!$BH$5:$BH$467,"Executed")</f>
        <v>0</v>
      </c>
      <c r="X328">
        <f>SUMIFS('Grid GenerationQueue'!AL$5:AL$467,'Grid GenerationQueue'!$AX$5:$AX$467,$B328,'Grid GenerationQueue'!$AY$5:$AY$467,$C328,'Grid GenerationQueue'!$BH$5:$BH$467,"Executed")</f>
        <v>0</v>
      </c>
      <c r="Y328">
        <f>SUMIFS('Grid GenerationQueue'!AM$5:AM$467,'Grid GenerationQueue'!$AX$5:$AX$467,$B328,'Grid GenerationQueue'!$AY$5:$AY$467,$C328,'Grid GenerationQueue'!$BH$5:$BH$467,"Executed")</f>
        <v>0</v>
      </c>
      <c r="Z328">
        <f>SUMIFS('Grid GenerationQueue'!AN$5:AN$467,'Grid GenerationQueue'!$AX$5:$AX$467,$B328,'Grid GenerationQueue'!$AY$5:$AY$467,$C328,'Grid GenerationQueue'!$BH$5:$BH$467,"Executed")</f>
        <v>0</v>
      </c>
      <c r="AA328">
        <f>SUMIFS('Grid GenerationQueue'!AO$5:AO$467,'Grid GenerationQueue'!$AX$5:$AX$467,$B328,'Grid GenerationQueue'!$AY$5:$AY$467,$C328,'Grid GenerationQueue'!$BH$5:$BH$467,"Executed")</f>
        <v>0</v>
      </c>
      <c r="AB328">
        <f>SUMIFS('Grid GenerationQueue'!AP$5:AP$467,'Grid GenerationQueue'!$AX$5:$AX$467,$B328,'Grid GenerationQueue'!$AY$5:$AY$467,$C328,'Grid GenerationQueue'!$BH$5:$BH$467,"Executed")</f>
        <v>0</v>
      </c>
      <c r="AD328">
        <f>SUMIFS('Grid GenerationQueue'!AE$5:AE$467,'Grid GenerationQueue'!$AX$5:$AX$467,$B328,'Grid GenerationQueue'!$AY$5:$AY$467,$C328,'Grid GenerationQueue'!$BF$5:$BF$467,"&lt;&gt;"&amp;"")</f>
        <v>0</v>
      </c>
      <c r="AE328">
        <f>SUMIFS('Grid GenerationQueue'!AF$5:AF$467,'Grid GenerationQueue'!$AX$5:$AX$467,$B328,'Grid GenerationQueue'!$AY$5:$AY$467,$C328,'Grid GenerationQueue'!$BF$5:$BF$467,"&lt;&gt;"&amp;"")</f>
        <v>0</v>
      </c>
      <c r="AF328">
        <f>SUMIFS('Grid GenerationQueue'!AG$5:AG$467,'Grid GenerationQueue'!$AX$5:$AX$467,$B328,'Grid GenerationQueue'!$AY$5:$AY$467,$C328,'Grid GenerationQueue'!$BF$5:$BF$467,"&lt;&gt;"&amp;"")</f>
        <v>0</v>
      </c>
      <c r="AG328">
        <f>SUMIFS('Grid GenerationQueue'!AH$5:AH$467,'Grid GenerationQueue'!$AX$5:$AX$467,$B328,'Grid GenerationQueue'!$AY$5:$AY$467,$C328,'Grid GenerationQueue'!$BF$5:$BF$467,"&lt;&gt;"&amp;"")</f>
        <v>0</v>
      </c>
      <c r="AH328">
        <f>SUMIFS('Grid GenerationQueue'!AI$5:AI$467,'Grid GenerationQueue'!$AX$5:$AX$467,$B328,'Grid GenerationQueue'!$AY$5:$AY$467,$C328,'Grid GenerationQueue'!$BF$5:$BF$467,"&lt;&gt;"&amp;"")</f>
        <v>0</v>
      </c>
      <c r="AI328">
        <f>SUMIFS('Grid GenerationQueue'!AJ$5:AJ$467,'Grid GenerationQueue'!$AX$5:$AX$467,$B328,'Grid GenerationQueue'!$AY$5:$AY$467,$C328,'Grid GenerationQueue'!$BF$5:$BF$467,"&lt;&gt;"&amp;"")</f>
        <v>0</v>
      </c>
      <c r="AJ328">
        <f>SUMIFS('Grid GenerationQueue'!AK$5:AK$467,'Grid GenerationQueue'!$AX$5:$AX$467,$B328,'Grid GenerationQueue'!$AY$5:$AY$467,$C328,'Grid GenerationQueue'!$BF$5:$BF$467,"&lt;&gt;"&amp;"")</f>
        <v>0</v>
      </c>
      <c r="AK328">
        <f>SUMIFS('Grid GenerationQueue'!AL$5:AL$467,'Grid GenerationQueue'!$AX$5:$AX$467,$B328,'Grid GenerationQueue'!$AY$5:$AY$467,$C328,'Grid GenerationQueue'!$BF$5:$BF$467,"&lt;&gt;"&amp;"")</f>
        <v>0</v>
      </c>
      <c r="AL328">
        <f>SUMIFS('Grid GenerationQueue'!AM$5:AM$467,'Grid GenerationQueue'!$AX$5:$AX$467,$B328,'Grid GenerationQueue'!$AY$5:$AY$467,$C328,'Grid GenerationQueue'!$BF$5:$BF$467,"&lt;&gt;"&amp;"")</f>
        <v>0</v>
      </c>
      <c r="AM328">
        <f>SUMIFS('Grid GenerationQueue'!AN$5:AN$467,'Grid GenerationQueue'!$AX$5:$AX$467,$B328,'Grid GenerationQueue'!$AY$5:$AY$467,$C328,'Grid GenerationQueue'!$BF$5:$BF$467,"&lt;&gt;"&amp;"")</f>
        <v>0</v>
      </c>
      <c r="AN328">
        <f>SUMIFS('Grid GenerationQueue'!AO$5:AO$467,'Grid GenerationQueue'!$AX$5:$AX$467,$B328,'Grid GenerationQueue'!$AY$5:$AY$467,$C328,'Grid GenerationQueue'!$BF$5:$BF$467,"&lt;&gt;"&amp;"")</f>
        <v>0</v>
      </c>
      <c r="AO328">
        <f>SUMIFS('Grid GenerationQueue'!AP$5:AP$467,'Grid GenerationQueue'!$AX$5:$AX$467,$B328,'Grid GenerationQueue'!$AY$5:$AY$467,$C328,'Grid GenerationQueue'!$BF$5:$BF$467,"&lt;&gt;"&amp;"")</f>
        <v>0</v>
      </c>
      <c r="AQ328">
        <f>SUMIFS('Grid GenerationQueue'!AE$5:AE$467,'Grid GenerationQueue'!$AX$5:$AX$467,$B328,'Grid GenerationQueue'!$AY$5:$AY$467,$C328)</f>
        <v>5</v>
      </c>
      <c r="AR328">
        <f>SUMIFS('Grid GenerationQueue'!AF$5:AF$467,'Grid GenerationQueue'!$AX$5:$AX$467,$B328,'Grid GenerationQueue'!$AY$5:$AY$467,$C328)</f>
        <v>0</v>
      </c>
      <c r="AS328">
        <f>SUMIFS('Grid GenerationQueue'!AG$5:AG$467,'Grid GenerationQueue'!$AX$5:$AX$467,$B328,'Grid GenerationQueue'!$AY$5:$AY$467,$C328)</f>
        <v>0</v>
      </c>
      <c r="AT328">
        <f>SUMIFS('Grid GenerationQueue'!AH$5:AH$467,'Grid GenerationQueue'!$AX$5:$AX$467,$B328,'Grid GenerationQueue'!$AY$5:$AY$467,$C328)</f>
        <v>0</v>
      </c>
      <c r="AU328">
        <f>SUMIFS('Grid GenerationQueue'!AI$5:AI$467,'Grid GenerationQueue'!$AX$5:$AX$467,$B328,'Grid GenerationQueue'!$AY$5:$AY$467,$C328)</f>
        <v>0</v>
      </c>
      <c r="AV328">
        <f>SUMIFS('Grid GenerationQueue'!AJ$5:AJ$467,'Grid GenerationQueue'!$AX$5:$AX$467,$B328,'Grid GenerationQueue'!$AY$5:$AY$467,$C328)</f>
        <v>0</v>
      </c>
      <c r="AW328">
        <f>SUMIFS('Grid GenerationQueue'!AK$5:AK$467,'Grid GenerationQueue'!$AX$5:$AX$467,$B328,'Grid GenerationQueue'!$AY$5:$AY$467,$C328)</f>
        <v>0</v>
      </c>
      <c r="AX328">
        <f>SUMIFS('Grid GenerationQueue'!AL$5:AL$467,'Grid GenerationQueue'!$AX$5:$AX$467,$B328,'Grid GenerationQueue'!$AY$5:$AY$467,$C328)</f>
        <v>0</v>
      </c>
      <c r="AY328">
        <f>SUMIFS('Grid GenerationQueue'!AM$5:AM$467,'Grid GenerationQueue'!$AX$5:$AX$467,$B328,'Grid GenerationQueue'!$AY$5:$AY$467,$C328)</f>
        <v>0</v>
      </c>
      <c r="AZ328">
        <f>SUMIFS('Grid GenerationQueue'!AN$5:AN$467,'Grid GenerationQueue'!$AX$5:$AX$467,$B328,'Grid GenerationQueue'!$AY$5:$AY$467,$C328)</f>
        <v>0</v>
      </c>
      <c r="BA328">
        <f>SUMIFS('Grid GenerationQueue'!AO$5:AO$467,'Grid GenerationQueue'!$AX$5:$AX$467,$B328,'Grid GenerationQueue'!$AY$5:$AY$467,$C328)</f>
        <v>0</v>
      </c>
      <c r="BB328">
        <f>SUMIFS('Grid GenerationQueue'!AP$5:AP$467,'Grid GenerationQueue'!$AX$5:$AX$467,$B328,'Grid GenerationQueue'!$AY$5:$AY$467,$C328)</f>
        <v>0</v>
      </c>
      <c r="BD328">
        <f>SUMIFS('Grid GenerationQueue'!AE$5:AE$467,'Grid GenerationQueue'!$AX$5:$AX$467,$B328,'Grid GenerationQueue'!$AY$5:$AY$467,$C328,'Grid GenerationQueue'!$BH$5:$BH$467,"Executed",'Grid GenerationQueue'!$BB$5:$BB$467,"&lt;"&amp;$BE$3)</f>
        <v>0</v>
      </c>
      <c r="BE328">
        <f>SUMIFS('Grid GenerationQueue'!AF$5:AF$467,'Grid GenerationQueue'!$AX$5:$AX$467,$B328,'Grid GenerationQueue'!$AY$5:$AY$467,$C328,'Grid GenerationQueue'!$BH$5:$BH$467,"Executed",'Grid GenerationQueue'!$BB$5:$BB$467,"&lt;"&amp;$BE$3)</f>
        <v>0</v>
      </c>
      <c r="BF328">
        <f>SUMIFS('Grid GenerationQueue'!AG$5:AG$467,'Grid GenerationQueue'!$AX$5:$AX$467,$B328,'Grid GenerationQueue'!$AY$5:$AY$467,$C328,'Grid GenerationQueue'!$BH$5:$BH$467,"Executed",'Grid GenerationQueue'!$BB$5:$BB$467,"&lt;"&amp;$BE$3)</f>
        <v>0</v>
      </c>
      <c r="BG328">
        <f>SUMIFS('Grid GenerationQueue'!AH$5:AH$467,'Grid GenerationQueue'!$AX$5:$AX$467,$B328,'Grid GenerationQueue'!$AY$5:$AY$467,$C328,'Grid GenerationQueue'!$BH$5:$BH$467,"Executed",'Grid GenerationQueue'!$BB$5:$BB$467,"&lt;"&amp;$BE$3)</f>
        <v>0</v>
      </c>
      <c r="BH328">
        <f>SUMIFS('Grid GenerationQueue'!AI$5:AI$467,'Grid GenerationQueue'!$AX$5:$AX$467,$B328,'Grid GenerationQueue'!$AY$5:$AY$467,$C328,'Grid GenerationQueue'!$BH$5:$BH$467,"Executed",'Grid GenerationQueue'!$BB$5:$BB$467,"&lt;"&amp;$BE$3)</f>
        <v>0</v>
      </c>
      <c r="BI328">
        <f>SUMIFS('Grid GenerationQueue'!AJ$5:AJ$467,'Grid GenerationQueue'!$AX$5:$AX$467,$B328,'Grid GenerationQueue'!$AY$5:$AY$467,$C328,'Grid GenerationQueue'!$BH$5:$BH$467,"Executed",'Grid GenerationQueue'!$BB$5:$BB$467,"&lt;"&amp;$BE$3)</f>
        <v>0</v>
      </c>
      <c r="BJ328">
        <f>SUMIFS('Grid GenerationQueue'!AK$5:AK$467,'Grid GenerationQueue'!$AX$5:$AX$467,$B328,'Grid GenerationQueue'!$AY$5:$AY$467,$C328,'Grid GenerationQueue'!$BH$5:$BH$467,"Executed",'Grid GenerationQueue'!$BB$5:$BB$467,"&lt;"&amp;$BE$3)</f>
        <v>0</v>
      </c>
      <c r="BK328">
        <f>SUMIFS('Grid GenerationQueue'!AL$5:AL$467,'Grid GenerationQueue'!$AX$5:$AX$467,$B328,'Grid GenerationQueue'!$AY$5:$AY$467,$C328,'Grid GenerationQueue'!$BH$5:$BH$467,"Executed",'Grid GenerationQueue'!$BB$5:$BB$467,"&lt;"&amp;$BE$3)</f>
        <v>0</v>
      </c>
      <c r="BL328">
        <f>SUMIFS('Grid GenerationQueue'!AM$5:AM$467,'Grid GenerationQueue'!$AX$5:$AX$467,$B328,'Grid GenerationQueue'!$AY$5:$AY$467,$C328,'Grid GenerationQueue'!$BH$5:$BH$467,"Executed",'Grid GenerationQueue'!$BB$5:$BB$467,"&lt;"&amp;$BE$3)</f>
        <v>0</v>
      </c>
      <c r="BM328">
        <f>SUMIFS('Grid GenerationQueue'!AN$5:AN$467,'Grid GenerationQueue'!$AX$5:$AX$467,$B328,'Grid GenerationQueue'!$AY$5:$AY$467,$C328,'Grid GenerationQueue'!$BH$5:$BH$467,"Executed",'Grid GenerationQueue'!$BB$5:$BB$467,"&lt;"&amp;$BE$3)</f>
        <v>0</v>
      </c>
      <c r="BN328">
        <f>SUMIFS('Grid GenerationQueue'!AO$5:AO$467,'Grid GenerationQueue'!$AX$5:$AX$467,$B328,'Grid GenerationQueue'!$AY$5:$AY$467,$C328,'Grid GenerationQueue'!$BH$5:$BH$467,"Executed",'Grid GenerationQueue'!$BB$5:$BB$467,"&lt;"&amp;$BE$3)</f>
        <v>0</v>
      </c>
      <c r="BO328">
        <f>SUMIFS('Grid GenerationQueue'!AP$5:AP$467,'Grid GenerationQueue'!$AX$5:$AX$467,$B328,'Grid GenerationQueue'!$AY$5:$AY$467,$C328,'Grid GenerationQueue'!$BH$5:$BH$467,"Executed",'Grid GenerationQueue'!$BB$5:$BB$467,"&lt;"&amp;$BE$3)</f>
        <v>0</v>
      </c>
      <c r="BQ328">
        <f>SUMIFS('Grid GenerationQueue'!AE$5:AE$467,'Grid GenerationQueue'!$AX$5:$AX$467,$B328,'Grid GenerationQueue'!$AY$5:$AY$467,$C328,'Grid GenerationQueue'!$BF$5:$BF$467,"&lt;&gt;"&amp;"",'Grid GenerationQueue'!$BB$5:$BB$467,"&lt;"&amp;$BE$3)</f>
        <v>0</v>
      </c>
      <c r="BR328">
        <f>SUMIFS('Grid GenerationQueue'!AF$5:AF$467,'Grid GenerationQueue'!$AX$5:$AX$467,$B328,'Grid GenerationQueue'!$AY$5:$AY$467,$C328,'Grid GenerationQueue'!$BF$5:$BF$467,"&lt;&gt;"&amp;"",'Grid GenerationQueue'!$BB$5:$BB$467,"&lt;"&amp;$BE$3)</f>
        <v>0</v>
      </c>
      <c r="BS328">
        <f>SUMIFS('Grid GenerationQueue'!AG$5:AG$467,'Grid GenerationQueue'!$AX$5:$AX$467,$B328,'Grid GenerationQueue'!$AY$5:$AY$467,$C328,'Grid GenerationQueue'!$BF$5:$BF$467,"&lt;&gt;"&amp;"",'Grid GenerationQueue'!$BB$5:$BB$467,"&lt;"&amp;$BE$3)</f>
        <v>0</v>
      </c>
      <c r="BT328">
        <f>SUMIFS('Grid GenerationQueue'!AH$5:AH$467,'Grid GenerationQueue'!$AX$5:$AX$467,$B328,'Grid GenerationQueue'!$AY$5:$AY$467,$C328,'Grid GenerationQueue'!$BF$5:$BF$467,"&lt;&gt;"&amp;"",'Grid GenerationQueue'!$BB$5:$BB$467,"&lt;"&amp;$BE$3)</f>
        <v>0</v>
      </c>
      <c r="BU328">
        <f>SUMIFS('Grid GenerationQueue'!AI$5:AI$467,'Grid GenerationQueue'!$AX$5:$AX$467,$B328,'Grid GenerationQueue'!$AY$5:$AY$467,$C328,'Grid GenerationQueue'!$BF$5:$BF$467,"&lt;&gt;"&amp;"",'Grid GenerationQueue'!$BB$5:$BB$467,"&lt;"&amp;$BE$3)</f>
        <v>0</v>
      </c>
      <c r="BV328">
        <f>SUMIFS('Grid GenerationQueue'!AJ$5:AJ$467,'Grid GenerationQueue'!$AX$5:$AX$467,$B328,'Grid GenerationQueue'!$AY$5:$AY$467,$C328,'Grid GenerationQueue'!$BF$5:$BF$467,"&lt;&gt;"&amp;"",'Grid GenerationQueue'!$BB$5:$BB$467,"&lt;"&amp;$BE$3)</f>
        <v>0</v>
      </c>
      <c r="BW328">
        <f>SUMIFS('Grid GenerationQueue'!AK$5:AK$467,'Grid GenerationQueue'!$AX$5:$AX$467,$B328,'Grid GenerationQueue'!$AY$5:$AY$467,$C328,'Grid GenerationQueue'!$BF$5:$BF$467,"&lt;&gt;"&amp;"",'Grid GenerationQueue'!$BB$5:$BB$467,"&lt;"&amp;$BE$3)</f>
        <v>0</v>
      </c>
      <c r="BX328">
        <f>SUMIFS('Grid GenerationQueue'!AL$5:AL$467,'Grid GenerationQueue'!$AX$5:$AX$467,$B328,'Grid GenerationQueue'!$AY$5:$AY$467,$C328,'Grid GenerationQueue'!$BF$5:$BF$467,"&lt;&gt;"&amp;"",'Grid GenerationQueue'!$BB$5:$BB$467,"&lt;"&amp;$BE$3)</f>
        <v>0</v>
      </c>
      <c r="BY328">
        <f>SUMIFS('Grid GenerationQueue'!AM$5:AM$467,'Grid GenerationQueue'!$AX$5:$AX$467,$B328,'Grid GenerationQueue'!$AY$5:$AY$467,$C328,'Grid GenerationQueue'!$BF$5:$BF$467,"&lt;&gt;"&amp;"",'Grid GenerationQueue'!$BB$5:$BB$467,"&lt;"&amp;$BE$3)</f>
        <v>0</v>
      </c>
      <c r="BZ328">
        <f>SUMIFS('Grid GenerationQueue'!AN$5:AN$467,'Grid GenerationQueue'!$AX$5:$AX$467,$B328,'Grid GenerationQueue'!$AY$5:$AY$467,$C328,'Grid GenerationQueue'!$BF$5:$BF$467,"&lt;&gt;"&amp;"",'Grid GenerationQueue'!$BB$5:$BB$467,"&lt;"&amp;$BE$3)</f>
        <v>0</v>
      </c>
      <c r="CA328">
        <f>SUMIFS('Grid GenerationQueue'!AO$5:AO$467,'Grid GenerationQueue'!$AX$5:$AX$467,$B328,'Grid GenerationQueue'!$AY$5:$AY$467,$C328,'Grid GenerationQueue'!$BF$5:$BF$467,"&lt;&gt;"&amp;"",'Grid GenerationQueue'!$BB$5:$BB$467,"&lt;"&amp;$BE$3)</f>
        <v>0</v>
      </c>
      <c r="CB328">
        <f>SUMIFS('Grid GenerationQueue'!AP$5:AP$467,'Grid GenerationQueue'!$AX$5:$AX$467,$B328,'Grid GenerationQueue'!$AY$5:$AY$467,$C328,'Grid GenerationQueue'!$BF$5:$BF$467,"&lt;&gt;"&amp;"",'Grid GenerationQueue'!$BB$5:$BB$467,"&lt;"&amp;$BE$3)</f>
        <v>0</v>
      </c>
      <c r="CD328">
        <f>SUMIFS('Grid GenerationQueue'!AE$5:AE$467,'Grid GenerationQueue'!$AX$5:$AX$467,$B328,'Grid GenerationQueue'!$AY$5:$AY$467,$C328,'Grid GenerationQueue'!$BB$5:$BB$467,"&lt;"&amp;$BE$3)</f>
        <v>5</v>
      </c>
      <c r="CE328">
        <f>SUMIFS('Grid GenerationQueue'!AF$5:AF$467,'Grid GenerationQueue'!$AX$5:$AX$467,$B328,'Grid GenerationQueue'!$AY$5:$AY$467,$C328,'Grid GenerationQueue'!$BB$5:$BB$467,"&lt;"&amp;$BE$3)</f>
        <v>0</v>
      </c>
      <c r="CF328">
        <f>SUMIFS('Grid GenerationQueue'!AG$5:AG$467,'Grid GenerationQueue'!$AX$5:$AX$467,$B328,'Grid GenerationQueue'!$AY$5:$AY$467,$C328,'Grid GenerationQueue'!$BB$5:$BB$467,"&lt;"&amp;$BE$3)</f>
        <v>0</v>
      </c>
      <c r="CG328">
        <f>SUMIFS('Grid GenerationQueue'!AH$5:AH$467,'Grid GenerationQueue'!$AX$5:$AX$467,$B328,'Grid GenerationQueue'!$AY$5:$AY$467,$C328,'Grid GenerationQueue'!$BB$5:$BB$467,"&lt;"&amp;$BE$3)</f>
        <v>0</v>
      </c>
      <c r="CH328">
        <f>SUMIFS('Grid GenerationQueue'!AI$5:AI$467,'Grid GenerationQueue'!$AX$5:$AX$467,$B328,'Grid GenerationQueue'!$AY$5:$AY$467,$C328,'Grid GenerationQueue'!$BB$5:$BB$467,"&lt;"&amp;$BE$3)</f>
        <v>0</v>
      </c>
      <c r="CI328">
        <f>SUMIFS('Grid GenerationQueue'!AJ$5:AJ$467,'Grid GenerationQueue'!$AX$5:$AX$467,$B328,'Grid GenerationQueue'!$AY$5:$AY$467,$C328,'Grid GenerationQueue'!$BB$5:$BB$467,"&lt;"&amp;$BE$3)</f>
        <v>0</v>
      </c>
      <c r="CJ328">
        <f>SUMIFS('Grid GenerationQueue'!AK$5:AK$467,'Grid GenerationQueue'!$AX$5:$AX$467,$B328,'Grid GenerationQueue'!$AY$5:$AY$467,$C328,'Grid GenerationQueue'!$BB$5:$BB$467,"&lt;"&amp;$BE$3)</f>
        <v>0</v>
      </c>
      <c r="CK328">
        <f>SUMIFS('Grid GenerationQueue'!AL$5:AL$467,'Grid GenerationQueue'!$AX$5:$AX$467,$B328,'Grid GenerationQueue'!$AY$5:$AY$467,$C328,'Grid GenerationQueue'!$BB$5:$BB$467,"&lt;"&amp;$BE$3)</f>
        <v>0</v>
      </c>
      <c r="CL328">
        <f>SUMIFS('Grid GenerationQueue'!AM$5:AM$467,'Grid GenerationQueue'!$AX$5:$AX$467,$B328,'Grid GenerationQueue'!$AY$5:$AY$467,$C328,'Grid GenerationQueue'!$BB$5:$BB$467,"&lt;"&amp;$BE$3)</f>
        <v>0</v>
      </c>
      <c r="CM328">
        <f>SUMIFS('Grid GenerationQueue'!AN$5:AN$467,'Grid GenerationQueue'!$AX$5:$AX$467,$B328,'Grid GenerationQueue'!$AY$5:$AY$467,$C328,'Grid GenerationQueue'!$BB$5:$BB$467,"&lt;"&amp;$BE$3)</f>
        <v>0</v>
      </c>
      <c r="CN328">
        <f>SUMIFS('Grid GenerationQueue'!AO$5:AO$467,'Grid GenerationQueue'!$AX$5:$AX$467,$B328,'Grid GenerationQueue'!$AY$5:$AY$467,$C328,'Grid GenerationQueue'!$BB$5:$BB$467,"&lt;"&amp;$BE$3)</f>
        <v>0</v>
      </c>
      <c r="CO328">
        <f>SUMIFS('Grid GenerationQueue'!AP$5:AP$467,'Grid GenerationQueue'!$AX$5:$AX$467,$B328,'Grid GenerationQueue'!$AY$5:$AY$467,$C328,'Grid GenerationQueue'!$BB$5:$BB$467,"&lt;"&amp;$BE$3)</f>
        <v>0</v>
      </c>
    </row>
    <row r="329" spans="1:93" x14ac:dyDescent="0.35">
      <c r="A329" t="s">
        <v>4649</v>
      </c>
      <c r="B329" t="s">
        <v>4784</v>
      </c>
      <c r="C329">
        <v>230</v>
      </c>
      <c r="D329">
        <f>SUMIFS('Grid GenerationQueue'!AE$5:AE$467,'Grid GenerationQueue'!$AX$5:$AX$467,$B329,'Grid GenerationQueue'!$AY$5:$AY$467,$C329,'Grid GenerationQueue'!$BI$5:$BI$467,"&lt;4")</f>
        <v>0</v>
      </c>
      <c r="E329">
        <f>SUMIFS('Grid GenerationQueue'!AF$5:AF$467,'Grid GenerationQueue'!$AX$5:$AX$467,$B329,'Grid GenerationQueue'!$AY$5:$AY$467,$C329,'Grid GenerationQueue'!$BI$5:$BI$467,"&lt;4")</f>
        <v>0</v>
      </c>
      <c r="F329">
        <f>SUMIFS('Grid GenerationQueue'!AG$5:AG$467,'Grid GenerationQueue'!$AX$5:$AX$467,$B329,'Grid GenerationQueue'!$AY$5:$AY$467,$C329,'Grid GenerationQueue'!$BI$5:$BI$467,"&lt;4")</f>
        <v>0</v>
      </c>
      <c r="G329">
        <f>SUMIFS('Grid GenerationQueue'!AH$5:AH$467,'Grid GenerationQueue'!$AX$5:$AX$467,$B329,'Grid GenerationQueue'!$AY$5:$AY$467,$C329,'Grid GenerationQueue'!$BI$5:$BI$467,"&lt;4")</f>
        <v>0</v>
      </c>
      <c r="H329">
        <f>SUMIFS('Grid GenerationQueue'!AI$5:AI$467,'Grid GenerationQueue'!$AX$5:$AX$467,$B329,'Grid GenerationQueue'!$AY$5:$AY$467,$C329,'Grid GenerationQueue'!$BI$5:$BI$467,"&lt;4")</f>
        <v>0</v>
      </c>
      <c r="I329">
        <f>SUMIFS('Grid GenerationQueue'!AJ$5:AJ$467,'Grid GenerationQueue'!$AX$5:$AX$467,$B329,'Grid GenerationQueue'!$AY$5:$AY$467,$C329,'Grid GenerationQueue'!$BI$5:$BI$467,"&lt;4")</f>
        <v>0</v>
      </c>
      <c r="J329">
        <f>SUMIFS('Grid GenerationQueue'!AK$5:AK$467,'Grid GenerationQueue'!$AX$5:$AX$467,$B329,'Grid GenerationQueue'!$AY$5:$AY$467,$C329,'Grid GenerationQueue'!$BI$5:$BI$467,"&lt;4")</f>
        <v>0</v>
      </c>
      <c r="K329">
        <f>SUMIFS('Grid GenerationQueue'!AL$5:AL$467,'Grid GenerationQueue'!$AX$5:$AX$467,$B329,'Grid GenerationQueue'!$AY$5:$AY$467,$C329,'Grid GenerationQueue'!$BI$5:$BI$467,"&lt;4")</f>
        <v>0</v>
      </c>
      <c r="L329">
        <f>SUMIFS('Grid GenerationQueue'!AM$5:AM$467,'Grid GenerationQueue'!$AX$5:$AX$467,$B329,'Grid GenerationQueue'!$AY$5:$AY$467,$C329,'Grid GenerationQueue'!$BI$5:$BI$467,"&lt;4")</f>
        <v>0</v>
      </c>
      <c r="M329">
        <f>SUMIFS('Grid GenerationQueue'!AN$5:AN$467,'Grid GenerationQueue'!$AX$5:$AX$467,$B329,'Grid GenerationQueue'!$AY$5:$AY$467,$C329,'Grid GenerationQueue'!$BI$5:$BI$467,"&lt;4")</f>
        <v>0</v>
      </c>
      <c r="N329">
        <f>SUMIFS('Grid GenerationQueue'!AO$5:AO$467,'Grid GenerationQueue'!$AX$5:$AX$467,$B329,'Grid GenerationQueue'!$AY$5:$AY$467,$C329,'Grid GenerationQueue'!$BI$5:$BI$467,"&lt;4")</f>
        <v>0</v>
      </c>
      <c r="O329">
        <f>SUMIFS('Grid GenerationQueue'!AP$5:AP$467,'Grid GenerationQueue'!$AX$5:$AX$467,$B329,'Grid GenerationQueue'!$AY$5:$AY$467,$C329,'Grid GenerationQueue'!$BI$5:$BI$467,"&lt;4")</f>
        <v>0</v>
      </c>
      <c r="Q329">
        <f>SUMIFS('Grid GenerationQueue'!AE$5:AE$467,'Grid GenerationQueue'!$AX$5:$AX$467,$B329,'Grid GenerationQueue'!$AY$5:$AY$467,$C329,'Grid GenerationQueue'!$BH$5:$BH$467,"Executed")</f>
        <v>0</v>
      </c>
      <c r="R329">
        <f>SUMIFS('Grid GenerationQueue'!AF$5:AF$467,'Grid GenerationQueue'!$AX$5:$AX$467,$B329,'Grid GenerationQueue'!$AY$5:$AY$467,$C329,'Grid GenerationQueue'!$BH$5:$BH$467,"Executed")</f>
        <v>0</v>
      </c>
      <c r="S329">
        <f>SUMIFS('Grid GenerationQueue'!AG$5:AG$467,'Grid GenerationQueue'!$AX$5:$AX$467,$B329,'Grid GenerationQueue'!$AY$5:$AY$467,$C329,'Grid GenerationQueue'!$BH$5:$BH$467,"Executed")</f>
        <v>0</v>
      </c>
      <c r="T329">
        <f>SUMIFS('Grid GenerationQueue'!AH$5:AH$467,'Grid GenerationQueue'!$AX$5:$AX$467,$B329,'Grid GenerationQueue'!$AY$5:$AY$467,$C329,'Grid GenerationQueue'!$BH$5:$BH$467,"Executed")</f>
        <v>0</v>
      </c>
      <c r="U329">
        <f>SUMIFS('Grid GenerationQueue'!AI$5:AI$467,'Grid GenerationQueue'!$AX$5:$AX$467,$B329,'Grid GenerationQueue'!$AY$5:$AY$467,$C329,'Grid GenerationQueue'!$BH$5:$BH$467,"Executed")</f>
        <v>0</v>
      </c>
      <c r="V329">
        <f>SUMIFS('Grid GenerationQueue'!AJ$5:AJ$467,'Grid GenerationQueue'!$AX$5:$AX$467,$B329,'Grid GenerationQueue'!$AY$5:$AY$467,$C329,'Grid GenerationQueue'!$BH$5:$BH$467,"Executed")</f>
        <v>0</v>
      </c>
      <c r="W329">
        <f>SUMIFS('Grid GenerationQueue'!AK$5:AK$467,'Grid GenerationQueue'!$AX$5:$AX$467,$B329,'Grid GenerationQueue'!$AY$5:$AY$467,$C329,'Grid GenerationQueue'!$BH$5:$BH$467,"Executed")</f>
        <v>0</v>
      </c>
      <c r="X329">
        <f>SUMIFS('Grid GenerationQueue'!AL$5:AL$467,'Grid GenerationQueue'!$AX$5:$AX$467,$B329,'Grid GenerationQueue'!$AY$5:$AY$467,$C329,'Grid GenerationQueue'!$BH$5:$BH$467,"Executed")</f>
        <v>0</v>
      </c>
      <c r="Y329">
        <f>SUMIFS('Grid GenerationQueue'!AM$5:AM$467,'Grid GenerationQueue'!$AX$5:$AX$467,$B329,'Grid GenerationQueue'!$AY$5:$AY$467,$C329,'Grid GenerationQueue'!$BH$5:$BH$467,"Executed")</f>
        <v>0</v>
      </c>
      <c r="Z329">
        <f>SUMIFS('Grid GenerationQueue'!AN$5:AN$467,'Grid GenerationQueue'!$AX$5:$AX$467,$B329,'Grid GenerationQueue'!$AY$5:$AY$467,$C329,'Grid GenerationQueue'!$BH$5:$BH$467,"Executed")</f>
        <v>0</v>
      </c>
      <c r="AA329">
        <f>SUMIFS('Grid GenerationQueue'!AO$5:AO$467,'Grid GenerationQueue'!$AX$5:$AX$467,$B329,'Grid GenerationQueue'!$AY$5:$AY$467,$C329,'Grid GenerationQueue'!$BH$5:$BH$467,"Executed")</f>
        <v>0</v>
      </c>
      <c r="AB329">
        <f>SUMIFS('Grid GenerationQueue'!AP$5:AP$467,'Grid GenerationQueue'!$AX$5:$AX$467,$B329,'Grid GenerationQueue'!$AY$5:$AY$467,$C329,'Grid GenerationQueue'!$BH$5:$BH$467,"Executed")</f>
        <v>0</v>
      </c>
      <c r="AD329">
        <f>SUMIFS('Grid GenerationQueue'!AE$5:AE$467,'Grid GenerationQueue'!$AX$5:$AX$467,$B329,'Grid GenerationQueue'!$AY$5:$AY$467,$C329,'Grid GenerationQueue'!$BF$5:$BF$467,"&lt;&gt;"&amp;"")</f>
        <v>0</v>
      </c>
      <c r="AE329">
        <f>SUMIFS('Grid GenerationQueue'!AF$5:AF$467,'Grid GenerationQueue'!$AX$5:$AX$467,$B329,'Grid GenerationQueue'!$AY$5:$AY$467,$C329,'Grid GenerationQueue'!$BF$5:$BF$467,"&lt;&gt;"&amp;"")</f>
        <v>0</v>
      </c>
      <c r="AF329">
        <f>SUMIFS('Grid GenerationQueue'!AG$5:AG$467,'Grid GenerationQueue'!$AX$5:$AX$467,$B329,'Grid GenerationQueue'!$AY$5:$AY$467,$C329,'Grid GenerationQueue'!$BF$5:$BF$467,"&lt;&gt;"&amp;"")</f>
        <v>0</v>
      </c>
      <c r="AG329">
        <f>SUMIFS('Grid GenerationQueue'!AH$5:AH$467,'Grid GenerationQueue'!$AX$5:$AX$467,$B329,'Grid GenerationQueue'!$AY$5:$AY$467,$C329,'Grid GenerationQueue'!$BF$5:$BF$467,"&lt;&gt;"&amp;"")</f>
        <v>0</v>
      </c>
      <c r="AH329">
        <f>SUMIFS('Grid GenerationQueue'!AI$5:AI$467,'Grid GenerationQueue'!$AX$5:$AX$467,$B329,'Grid GenerationQueue'!$AY$5:$AY$467,$C329,'Grid GenerationQueue'!$BF$5:$BF$467,"&lt;&gt;"&amp;"")</f>
        <v>0</v>
      </c>
      <c r="AI329">
        <f>SUMIFS('Grid GenerationQueue'!AJ$5:AJ$467,'Grid GenerationQueue'!$AX$5:$AX$467,$B329,'Grid GenerationQueue'!$AY$5:$AY$467,$C329,'Grid GenerationQueue'!$BF$5:$BF$467,"&lt;&gt;"&amp;"")</f>
        <v>0</v>
      </c>
      <c r="AJ329">
        <f>SUMIFS('Grid GenerationQueue'!AK$5:AK$467,'Grid GenerationQueue'!$AX$5:$AX$467,$B329,'Grid GenerationQueue'!$AY$5:$AY$467,$C329,'Grid GenerationQueue'!$BF$5:$BF$467,"&lt;&gt;"&amp;"")</f>
        <v>0</v>
      </c>
      <c r="AK329">
        <f>SUMIFS('Grid GenerationQueue'!AL$5:AL$467,'Grid GenerationQueue'!$AX$5:$AX$467,$B329,'Grid GenerationQueue'!$AY$5:$AY$467,$C329,'Grid GenerationQueue'!$BF$5:$BF$467,"&lt;&gt;"&amp;"")</f>
        <v>0</v>
      </c>
      <c r="AL329">
        <f>SUMIFS('Grid GenerationQueue'!AM$5:AM$467,'Grid GenerationQueue'!$AX$5:$AX$467,$B329,'Grid GenerationQueue'!$AY$5:$AY$467,$C329,'Grid GenerationQueue'!$BF$5:$BF$467,"&lt;&gt;"&amp;"")</f>
        <v>0</v>
      </c>
      <c r="AM329">
        <f>SUMIFS('Grid GenerationQueue'!AN$5:AN$467,'Grid GenerationQueue'!$AX$5:$AX$467,$B329,'Grid GenerationQueue'!$AY$5:$AY$467,$C329,'Grid GenerationQueue'!$BF$5:$BF$467,"&lt;&gt;"&amp;"")</f>
        <v>0</v>
      </c>
      <c r="AN329">
        <f>SUMIFS('Grid GenerationQueue'!AO$5:AO$467,'Grid GenerationQueue'!$AX$5:$AX$467,$B329,'Grid GenerationQueue'!$AY$5:$AY$467,$C329,'Grid GenerationQueue'!$BF$5:$BF$467,"&lt;&gt;"&amp;"")</f>
        <v>0</v>
      </c>
      <c r="AO329">
        <f>SUMIFS('Grid GenerationQueue'!AP$5:AP$467,'Grid GenerationQueue'!$AX$5:$AX$467,$B329,'Grid GenerationQueue'!$AY$5:$AY$467,$C329,'Grid GenerationQueue'!$BF$5:$BF$467,"&lt;&gt;"&amp;"")</f>
        <v>0</v>
      </c>
      <c r="AQ329">
        <f>SUMIFS('Grid GenerationQueue'!AE$5:AE$467,'Grid GenerationQueue'!$AX$5:$AX$467,$B329,'Grid GenerationQueue'!$AY$5:$AY$467,$C329)</f>
        <v>0</v>
      </c>
      <c r="AR329">
        <f>SUMIFS('Grid GenerationQueue'!AF$5:AF$467,'Grid GenerationQueue'!$AX$5:$AX$467,$B329,'Grid GenerationQueue'!$AY$5:$AY$467,$C329)</f>
        <v>0</v>
      </c>
      <c r="AS329">
        <f>SUMIFS('Grid GenerationQueue'!AG$5:AG$467,'Grid GenerationQueue'!$AX$5:$AX$467,$B329,'Grid GenerationQueue'!$AY$5:$AY$467,$C329)</f>
        <v>0</v>
      </c>
      <c r="AT329">
        <f>SUMIFS('Grid GenerationQueue'!AH$5:AH$467,'Grid GenerationQueue'!$AX$5:$AX$467,$B329,'Grid GenerationQueue'!$AY$5:$AY$467,$C329)</f>
        <v>0</v>
      </c>
      <c r="AU329">
        <f>SUMIFS('Grid GenerationQueue'!AI$5:AI$467,'Grid GenerationQueue'!$AX$5:$AX$467,$B329,'Grid GenerationQueue'!$AY$5:$AY$467,$C329)</f>
        <v>0</v>
      </c>
      <c r="AV329">
        <f>SUMIFS('Grid GenerationQueue'!AJ$5:AJ$467,'Grid GenerationQueue'!$AX$5:$AX$467,$B329,'Grid GenerationQueue'!$AY$5:$AY$467,$C329)</f>
        <v>0</v>
      </c>
      <c r="AW329">
        <f>SUMIFS('Grid GenerationQueue'!AK$5:AK$467,'Grid GenerationQueue'!$AX$5:$AX$467,$B329,'Grid GenerationQueue'!$AY$5:$AY$467,$C329)</f>
        <v>0</v>
      </c>
      <c r="AX329">
        <f>SUMIFS('Grid GenerationQueue'!AL$5:AL$467,'Grid GenerationQueue'!$AX$5:$AX$467,$B329,'Grid GenerationQueue'!$AY$5:$AY$467,$C329)</f>
        <v>0</v>
      </c>
      <c r="AY329">
        <f>SUMIFS('Grid GenerationQueue'!AM$5:AM$467,'Grid GenerationQueue'!$AX$5:$AX$467,$B329,'Grid GenerationQueue'!$AY$5:$AY$467,$C329)</f>
        <v>0</v>
      </c>
      <c r="AZ329">
        <f>SUMIFS('Grid GenerationQueue'!AN$5:AN$467,'Grid GenerationQueue'!$AX$5:$AX$467,$B329,'Grid GenerationQueue'!$AY$5:$AY$467,$C329)</f>
        <v>0</v>
      </c>
      <c r="BA329">
        <f>SUMIFS('Grid GenerationQueue'!AO$5:AO$467,'Grid GenerationQueue'!$AX$5:$AX$467,$B329,'Grid GenerationQueue'!$AY$5:$AY$467,$C329)</f>
        <v>0</v>
      </c>
      <c r="BB329">
        <f>SUMIFS('Grid GenerationQueue'!AP$5:AP$467,'Grid GenerationQueue'!$AX$5:$AX$467,$B329,'Grid GenerationQueue'!$AY$5:$AY$467,$C329)</f>
        <v>0</v>
      </c>
      <c r="BD329">
        <f>SUMIFS('Grid GenerationQueue'!AE$5:AE$467,'Grid GenerationQueue'!$AX$5:$AX$467,$B329,'Grid GenerationQueue'!$AY$5:$AY$467,$C329,'Grid GenerationQueue'!$BH$5:$BH$467,"Executed",'Grid GenerationQueue'!$BB$5:$BB$467,"&lt;"&amp;$BE$3)</f>
        <v>0</v>
      </c>
      <c r="BE329">
        <f>SUMIFS('Grid GenerationQueue'!AF$5:AF$467,'Grid GenerationQueue'!$AX$5:$AX$467,$B329,'Grid GenerationQueue'!$AY$5:$AY$467,$C329,'Grid GenerationQueue'!$BH$5:$BH$467,"Executed",'Grid GenerationQueue'!$BB$5:$BB$467,"&lt;"&amp;$BE$3)</f>
        <v>0</v>
      </c>
      <c r="BF329">
        <f>SUMIFS('Grid GenerationQueue'!AG$5:AG$467,'Grid GenerationQueue'!$AX$5:$AX$467,$B329,'Grid GenerationQueue'!$AY$5:$AY$467,$C329,'Grid GenerationQueue'!$BH$5:$BH$467,"Executed",'Grid GenerationQueue'!$BB$5:$BB$467,"&lt;"&amp;$BE$3)</f>
        <v>0</v>
      </c>
      <c r="BG329">
        <f>SUMIFS('Grid GenerationQueue'!AH$5:AH$467,'Grid GenerationQueue'!$AX$5:$AX$467,$B329,'Grid GenerationQueue'!$AY$5:$AY$467,$C329,'Grid GenerationQueue'!$BH$5:$BH$467,"Executed",'Grid GenerationQueue'!$BB$5:$BB$467,"&lt;"&amp;$BE$3)</f>
        <v>0</v>
      </c>
      <c r="BH329">
        <f>SUMIFS('Grid GenerationQueue'!AI$5:AI$467,'Grid GenerationQueue'!$AX$5:$AX$467,$B329,'Grid GenerationQueue'!$AY$5:$AY$467,$C329,'Grid GenerationQueue'!$BH$5:$BH$467,"Executed",'Grid GenerationQueue'!$BB$5:$BB$467,"&lt;"&amp;$BE$3)</f>
        <v>0</v>
      </c>
      <c r="BI329">
        <f>SUMIFS('Grid GenerationQueue'!AJ$5:AJ$467,'Grid GenerationQueue'!$AX$5:$AX$467,$B329,'Grid GenerationQueue'!$AY$5:$AY$467,$C329,'Grid GenerationQueue'!$BH$5:$BH$467,"Executed",'Grid GenerationQueue'!$BB$5:$BB$467,"&lt;"&amp;$BE$3)</f>
        <v>0</v>
      </c>
      <c r="BJ329">
        <f>SUMIFS('Grid GenerationQueue'!AK$5:AK$467,'Grid GenerationQueue'!$AX$5:$AX$467,$B329,'Grid GenerationQueue'!$AY$5:$AY$467,$C329,'Grid GenerationQueue'!$BH$5:$BH$467,"Executed",'Grid GenerationQueue'!$BB$5:$BB$467,"&lt;"&amp;$BE$3)</f>
        <v>0</v>
      </c>
      <c r="BK329">
        <f>SUMIFS('Grid GenerationQueue'!AL$5:AL$467,'Grid GenerationQueue'!$AX$5:$AX$467,$B329,'Grid GenerationQueue'!$AY$5:$AY$467,$C329,'Grid GenerationQueue'!$BH$5:$BH$467,"Executed",'Grid GenerationQueue'!$BB$5:$BB$467,"&lt;"&amp;$BE$3)</f>
        <v>0</v>
      </c>
      <c r="BL329">
        <f>SUMIFS('Grid GenerationQueue'!AM$5:AM$467,'Grid GenerationQueue'!$AX$5:$AX$467,$B329,'Grid GenerationQueue'!$AY$5:$AY$467,$C329,'Grid GenerationQueue'!$BH$5:$BH$467,"Executed",'Grid GenerationQueue'!$BB$5:$BB$467,"&lt;"&amp;$BE$3)</f>
        <v>0</v>
      </c>
      <c r="BM329">
        <f>SUMIFS('Grid GenerationQueue'!AN$5:AN$467,'Grid GenerationQueue'!$AX$5:$AX$467,$B329,'Grid GenerationQueue'!$AY$5:$AY$467,$C329,'Grid GenerationQueue'!$BH$5:$BH$467,"Executed",'Grid GenerationQueue'!$BB$5:$BB$467,"&lt;"&amp;$BE$3)</f>
        <v>0</v>
      </c>
      <c r="BN329">
        <f>SUMIFS('Grid GenerationQueue'!AO$5:AO$467,'Grid GenerationQueue'!$AX$5:$AX$467,$B329,'Grid GenerationQueue'!$AY$5:$AY$467,$C329,'Grid GenerationQueue'!$BH$5:$BH$467,"Executed",'Grid GenerationQueue'!$BB$5:$BB$467,"&lt;"&amp;$BE$3)</f>
        <v>0</v>
      </c>
      <c r="BO329">
        <f>SUMIFS('Grid GenerationQueue'!AP$5:AP$467,'Grid GenerationQueue'!$AX$5:$AX$467,$B329,'Grid GenerationQueue'!$AY$5:$AY$467,$C329,'Grid GenerationQueue'!$BH$5:$BH$467,"Executed",'Grid GenerationQueue'!$BB$5:$BB$467,"&lt;"&amp;$BE$3)</f>
        <v>0</v>
      </c>
      <c r="BQ329">
        <f>SUMIFS('Grid GenerationQueue'!AE$5:AE$467,'Grid GenerationQueue'!$AX$5:$AX$467,$B329,'Grid GenerationQueue'!$AY$5:$AY$467,$C329,'Grid GenerationQueue'!$BF$5:$BF$467,"&lt;&gt;"&amp;"",'Grid GenerationQueue'!$BB$5:$BB$467,"&lt;"&amp;$BE$3)</f>
        <v>0</v>
      </c>
      <c r="BR329">
        <f>SUMIFS('Grid GenerationQueue'!AF$5:AF$467,'Grid GenerationQueue'!$AX$5:$AX$467,$B329,'Grid GenerationQueue'!$AY$5:$AY$467,$C329,'Grid GenerationQueue'!$BF$5:$BF$467,"&lt;&gt;"&amp;"",'Grid GenerationQueue'!$BB$5:$BB$467,"&lt;"&amp;$BE$3)</f>
        <v>0</v>
      </c>
      <c r="BS329">
        <f>SUMIFS('Grid GenerationQueue'!AG$5:AG$467,'Grid GenerationQueue'!$AX$5:$AX$467,$B329,'Grid GenerationQueue'!$AY$5:$AY$467,$C329,'Grid GenerationQueue'!$BF$5:$BF$467,"&lt;&gt;"&amp;"",'Grid GenerationQueue'!$BB$5:$BB$467,"&lt;"&amp;$BE$3)</f>
        <v>0</v>
      </c>
      <c r="BT329">
        <f>SUMIFS('Grid GenerationQueue'!AH$5:AH$467,'Grid GenerationQueue'!$AX$5:$AX$467,$B329,'Grid GenerationQueue'!$AY$5:$AY$467,$C329,'Grid GenerationQueue'!$BF$5:$BF$467,"&lt;&gt;"&amp;"",'Grid GenerationQueue'!$BB$5:$BB$467,"&lt;"&amp;$BE$3)</f>
        <v>0</v>
      </c>
      <c r="BU329">
        <f>SUMIFS('Grid GenerationQueue'!AI$5:AI$467,'Grid GenerationQueue'!$AX$5:$AX$467,$B329,'Grid GenerationQueue'!$AY$5:$AY$467,$C329,'Grid GenerationQueue'!$BF$5:$BF$467,"&lt;&gt;"&amp;"",'Grid GenerationQueue'!$BB$5:$BB$467,"&lt;"&amp;$BE$3)</f>
        <v>0</v>
      </c>
      <c r="BV329">
        <f>SUMIFS('Grid GenerationQueue'!AJ$5:AJ$467,'Grid GenerationQueue'!$AX$5:$AX$467,$B329,'Grid GenerationQueue'!$AY$5:$AY$467,$C329,'Grid GenerationQueue'!$BF$5:$BF$467,"&lt;&gt;"&amp;"",'Grid GenerationQueue'!$BB$5:$BB$467,"&lt;"&amp;$BE$3)</f>
        <v>0</v>
      </c>
      <c r="BW329">
        <f>SUMIFS('Grid GenerationQueue'!AK$5:AK$467,'Grid GenerationQueue'!$AX$5:$AX$467,$B329,'Grid GenerationQueue'!$AY$5:$AY$467,$C329,'Grid GenerationQueue'!$BF$5:$BF$467,"&lt;&gt;"&amp;"",'Grid GenerationQueue'!$BB$5:$BB$467,"&lt;"&amp;$BE$3)</f>
        <v>0</v>
      </c>
      <c r="BX329">
        <f>SUMIFS('Grid GenerationQueue'!AL$5:AL$467,'Grid GenerationQueue'!$AX$5:$AX$467,$B329,'Grid GenerationQueue'!$AY$5:$AY$467,$C329,'Grid GenerationQueue'!$BF$5:$BF$467,"&lt;&gt;"&amp;"",'Grid GenerationQueue'!$BB$5:$BB$467,"&lt;"&amp;$BE$3)</f>
        <v>0</v>
      </c>
      <c r="BY329">
        <f>SUMIFS('Grid GenerationQueue'!AM$5:AM$467,'Grid GenerationQueue'!$AX$5:$AX$467,$B329,'Grid GenerationQueue'!$AY$5:$AY$467,$C329,'Grid GenerationQueue'!$BF$5:$BF$467,"&lt;&gt;"&amp;"",'Grid GenerationQueue'!$BB$5:$BB$467,"&lt;"&amp;$BE$3)</f>
        <v>0</v>
      </c>
      <c r="BZ329">
        <f>SUMIFS('Grid GenerationQueue'!AN$5:AN$467,'Grid GenerationQueue'!$AX$5:$AX$467,$B329,'Grid GenerationQueue'!$AY$5:$AY$467,$C329,'Grid GenerationQueue'!$BF$5:$BF$467,"&lt;&gt;"&amp;"",'Grid GenerationQueue'!$BB$5:$BB$467,"&lt;"&amp;$BE$3)</f>
        <v>0</v>
      </c>
      <c r="CA329">
        <f>SUMIFS('Grid GenerationQueue'!AO$5:AO$467,'Grid GenerationQueue'!$AX$5:$AX$467,$B329,'Grid GenerationQueue'!$AY$5:$AY$467,$C329,'Grid GenerationQueue'!$BF$5:$BF$467,"&lt;&gt;"&amp;"",'Grid GenerationQueue'!$BB$5:$BB$467,"&lt;"&amp;$BE$3)</f>
        <v>0</v>
      </c>
      <c r="CB329">
        <f>SUMIFS('Grid GenerationQueue'!AP$5:AP$467,'Grid GenerationQueue'!$AX$5:$AX$467,$B329,'Grid GenerationQueue'!$AY$5:$AY$467,$C329,'Grid GenerationQueue'!$BF$5:$BF$467,"&lt;&gt;"&amp;"",'Grid GenerationQueue'!$BB$5:$BB$467,"&lt;"&amp;$BE$3)</f>
        <v>0</v>
      </c>
      <c r="CD329">
        <f>SUMIFS('Grid GenerationQueue'!AE$5:AE$467,'Grid GenerationQueue'!$AX$5:$AX$467,$B329,'Grid GenerationQueue'!$AY$5:$AY$467,$C329,'Grid GenerationQueue'!$BB$5:$BB$467,"&lt;"&amp;$BE$3)</f>
        <v>0</v>
      </c>
      <c r="CE329">
        <f>SUMIFS('Grid GenerationQueue'!AF$5:AF$467,'Grid GenerationQueue'!$AX$5:$AX$467,$B329,'Grid GenerationQueue'!$AY$5:$AY$467,$C329,'Grid GenerationQueue'!$BB$5:$BB$467,"&lt;"&amp;$BE$3)</f>
        <v>0</v>
      </c>
      <c r="CF329">
        <f>SUMIFS('Grid GenerationQueue'!AG$5:AG$467,'Grid GenerationQueue'!$AX$5:$AX$467,$B329,'Grid GenerationQueue'!$AY$5:$AY$467,$C329,'Grid GenerationQueue'!$BB$5:$BB$467,"&lt;"&amp;$BE$3)</f>
        <v>0</v>
      </c>
      <c r="CG329">
        <f>SUMIFS('Grid GenerationQueue'!AH$5:AH$467,'Grid GenerationQueue'!$AX$5:$AX$467,$B329,'Grid GenerationQueue'!$AY$5:$AY$467,$C329,'Grid GenerationQueue'!$BB$5:$BB$467,"&lt;"&amp;$BE$3)</f>
        <v>0</v>
      </c>
      <c r="CH329">
        <f>SUMIFS('Grid GenerationQueue'!AI$5:AI$467,'Grid GenerationQueue'!$AX$5:$AX$467,$B329,'Grid GenerationQueue'!$AY$5:$AY$467,$C329,'Grid GenerationQueue'!$BB$5:$BB$467,"&lt;"&amp;$BE$3)</f>
        <v>0</v>
      </c>
      <c r="CI329">
        <f>SUMIFS('Grid GenerationQueue'!AJ$5:AJ$467,'Grid GenerationQueue'!$AX$5:$AX$467,$B329,'Grid GenerationQueue'!$AY$5:$AY$467,$C329,'Grid GenerationQueue'!$BB$5:$BB$467,"&lt;"&amp;$BE$3)</f>
        <v>0</v>
      </c>
      <c r="CJ329">
        <f>SUMIFS('Grid GenerationQueue'!AK$5:AK$467,'Grid GenerationQueue'!$AX$5:$AX$467,$B329,'Grid GenerationQueue'!$AY$5:$AY$467,$C329,'Grid GenerationQueue'!$BB$5:$BB$467,"&lt;"&amp;$BE$3)</f>
        <v>0</v>
      </c>
      <c r="CK329">
        <f>SUMIFS('Grid GenerationQueue'!AL$5:AL$467,'Grid GenerationQueue'!$AX$5:$AX$467,$B329,'Grid GenerationQueue'!$AY$5:$AY$467,$C329,'Grid GenerationQueue'!$BB$5:$BB$467,"&lt;"&amp;$BE$3)</f>
        <v>0</v>
      </c>
      <c r="CL329">
        <f>SUMIFS('Grid GenerationQueue'!AM$5:AM$467,'Grid GenerationQueue'!$AX$5:$AX$467,$B329,'Grid GenerationQueue'!$AY$5:$AY$467,$C329,'Grid GenerationQueue'!$BB$5:$BB$467,"&lt;"&amp;$BE$3)</f>
        <v>0</v>
      </c>
      <c r="CM329">
        <f>SUMIFS('Grid GenerationQueue'!AN$5:AN$467,'Grid GenerationQueue'!$AX$5:$AX$467,$B329,'Grid GenerationQueue'!$AY$5:$AY$467,$C329,'Grid GenerationQueue'!$BB$5:$BB$467,"&lt;"&amp;$BE$3)</f>
        <v>0</v>
      </c>
      <c r="CN329">
        <f>SUMIFS('Grid GenerationQueue'!AO$5:AO$467,'Grid GenerationQueue'!$AX$5:$AX$467,$B329,'Grid GenerationQueue'!$AY$5:$AY$467,$C329,'Grid GenerationQueue'!$BB$5:$BB$467,"&lt;"&amp;$BE$3)</f>
        <v>0</v>
      </c>
      <c r="CO329">
        <f>SUMIFS('Grid GenerationQueue'!AP$5:AP$467,'Grid GenerationQueue'!$AX$5:$AX$467,$B329,'Grid GenerationQueue'!$AY$5:$AY$467,$C329,'Grid GenerationQueue'!$BB$5:$BB$467,"&lt;"&amp;$BE$3)</f>
        <v>0</v>
      </c>
    </row>
    <row r="330" spans="1:93" x14ac:dyDescent="0.35">
      <c r="A330" t="s">
        <v>4653</v>
      </c>
      <c r="B330" t="s">
        <v>4785</v>
      </c>
      <c r="C330">
        <v>230</v>
      </c>
      <c r="D330">
        <f>SUMIFS('Grid GenerationQueue'!AE$5:AE$467,'Grid GenerationQueue'!$AX$5:$AX$467,$B330,'Grid GenerationQueue'!$AY$5:$AY$467,$C330,'Grid GenerationQueue'!$BI$5:$BI$467,"&lt;4")</f>
        <v>0</v>
      </c>
      <c r="E330">
        <f>SUMIFS('Grid GenerationQueue'!AF$5:AF$467,'Grid GenerationQueue'!$AX$5:$AX$467,$B330,'Grid GenerationQueue'!$AY$5:$AY$467,$C330,'Grid GenerationQueue'!$BI$5:$BI$467,"&lt;4")</f>
        <v>0</v>
      </c>
      <c r="F330">
        <f>SUMIFS('Grid GenerationQueue'!AG$5:AG$467,'Grid GenerationQueue'!$AX$5:$AX$467,$B330,'Grid GenerationQueue'!$AY$5:$AY$467,$C330,'Grid GenerationQueue'!$BI$5:$BI$467,"&lt;4")</f>
        <v>0</v>
      </c>
      <c r="G330">
        <f>SUMIFS('Grid GenerationQueue'!AH$5:AH$467,'Grid GenerationQueue'!$AX$5:$AX$467,$B330,'Grid GenerationQueue'!$AY$5:$AY$467,$C330,'Grid GenerationQueue'!$BI$5:$BI$467,"&lt;4")</f>
        <v>0</v>
      </c>
      <c r="H330">
        <f>SUMIFS('Grid GenerationQueue'!AI$5:AI$467,'Grid GenerationQueue'!$AX$5:$AX$467,$B330,'Grid GenerationQueue'!$AY$5:$AY$467,$C330,'Grid GenerationQueue'!$BI$5:$BI$467,"&lt;4")</f>
        <v>0</v>
      </c>
      <c r="I330">
        <f>SUMIFS('Grid GenerationQueue'!AJ$5:AJ$467,'Grid GenerationQueue'!$AX$5:$AX$467,$B330,'Grid GenerationQueue'!$AY$5:$AY$467,$C330,'Grid GenerationQueue'!$BI$5:$BI$467,"&lt;4")</f>
        <v>0</v>
      </c>
      <c r="J330">
        <f>SUMIFS('Grid GenerationQueue'!AK$5:AK$467,'Grid GenerationQueue'!$AX$5:$AX$467,$B330,'Grid GenerationQueue'!$AY$5:$AY$467,$C330,'Grid GenerationQueue'!$BI$5:$BI$467,"&lt;4")</f>
        <v>0</v>
      </c>
      <c r="K330">
        <f>SUMIFS('Grid GenerationQueue'!AL$5:AL$467,'Grid GenerationQueue'!$AX$5:$AX$467,$B330,'Grid GenerationQueue'!$AY$5:$AY$467,$C330,'Grid GenerationQueue'!$BI$5:$BI$467,"&lt;4")</f>
        <v>0</v>
      </c>
      <c r="L330">
        <f>SUMIFS('Grid GenerationQueue'!AM$5:AM$467,'Grid GenerationQueue'!$AX$5:$AX$467,$B330,'Grid GenerationQueue'!$AY$5:$AY$467,$C330,'Grid GenerationQueue'!$BI$5:$BI$467,"&lt;4")</f>
        <v>0</v>
      </c>
      <c r="M330">
        <f>SUMIFS('Grid GenerationQueue'!AN$5:AN$467,'Grid GenerationQueue'!$AX$5:$AX$467,$B330,'Grid GenerationQueue'!$AY$5:$AY$467,$C330,'Grid GenerationQueue'!$BI$5:$BI$467,"&lt;4")</f>
        <v>0</v>
      </c>
      <c r="N330">
        <f>SUMIFS('Grid GenerationQueue'!AO$5:AO$467,'Grid GenerationQueue'!$AX$5:$AX$467,$B330,'Grid GenerationQueue'!$AY$5:$AY$467,$C330,'Grid GenerationQueue'!$BI$5:$BI$467,"&lt;4")</f>
        <v>0</v>
      </c>
      <c r="O330">
        <f>SUMIFS('Grid GenerationQueue'!AP$5:AP$467,'Grid GenerationQueue'!$AX$5:$AX$467,$B330,'Grid GenerationQueue'!$AY$5:$AY$467,$C330,'Grid GenerationQueue'!$BI$5:$BI$467,"&lt;4")</f>
        <v>0</v>
      </c>
      <c r="Q330">
        <f>SUMIFS('Grid GenerationQueue'!AE$5:AE$467,'Grid GenerationQueue'!$AX$5:$AX$467,$B330,'Grid GenerationQueue'!$AY$5:$AY$467,$C330,'Grid GenerationQueue'!$BH$5:$BH$467,"Executed")</f>
        <v>0</v>
      </c>
      <c r="R330">
        <f>SUMIFS('Grid GenerationQueue'!AF$5:AF$467,'Grid GenerationQueue'!$AX$5:$AX$467,$B330,'Grid GenerationQueue'!$AY$5:$AY$467,$C330,'Grid GenerationQueue'!$BH$5:$BH$467,"Executed")</f>
        <v>0</v>
      </c>
      <c r="S330">
        <f>SUMIFS('Grid GenerationQueue'!AG$5:AG$467,'Grid GenerationQueue'!$AX$5:$AX$467,$B330,'Grid GenerationQueue'!$AY$5:$AY$467,$C330,'Grid GenerationQueue'!$BH$5:$BH$467,"Executed")</f>
        <v>0</v>
      </c>
      <c r="T330">
        <f>SUMIFS('Grid GenerationQueue'!AH$5:AH$467,'Grid GenerationQueue'!$AX$5:$AX$467,$B330,'Grid GenerationQueue'!$AY$5:$AY$467,$C330,'Grid GenerationQueue'!$BH$5:$BH$467,"Executed")</f>
        <v>0</v>
      </c>
      <c r="U330">
        <f>SUMIFS('Grid GenerationQueue'!AI$5:AI$467,'Grid GenerationQueue'!$AX$5:$AX$467,$B330,'Grid GenerationQueue'!$AY$5:$AY$467,$C330,'Grid GenerationQueue'!$BH$5:$BH$467,"Executed")</f>
        <v>0</v>
      </c>
      <c r="V330">
        <f>SUMIFS('Grid GenerationQueue'!AJ$5:AJ$467,'Grid GenerationQueue'!$AX$5:$AX$467,$B330,'Grid GenerationQueue'!$AY$5:$AY$467,$C330,'Grid GenerationQueue'!$BH$5:$BH$467,"Executed")</f>
        <v>0</v>
      </c>
      <c r="W330">
        <f>SUMIFS('Grid GenerationQueue'!AK$5:AK$467,'Grid GenerationQueue'!$AX$5:$AX$467,$B330,'Grid GenerationQueue'!$AY$5:$AY$467,$C330,'Grid GenerationQueue'!$BH$5:$BH$467,"Executed")</f>
        <v>0</v>
      </c>
      <c r="X330">
        <f>SUMIFS('Grid GenerationQueue'!AL$5:AL$467,'Grid GenerationQueue'!$AX$5:$AX$467,$B330,'Grid GenerationQueue'!$AY$5:$AY$467,$C330,'Grid GenerationQueue'!$BH$5:$BH$467,"Executed")</f>
        <v>0</v>
      </c>
      <c r="Y330">
        <f>SUMIFS('Grid GenerationQueue'!AM$5:AM$467,'Grid GenerationQueue'!$AX$5:$AX$467,$B330,'Grid GenerationQueue'!$AY$5:$AY$467,$C330,'Grid GenerationQueue'!$BH$5:$BH$467,"Executed")</f>
        <v>0</v>
      </c>
      <c r="Z330">
        <f>SUMIFS('Grid GenerationQueue'!AN$5:AN$467,'Grid GenerationQueue'!$AX$5:$AX$467,$B330,'Grid GenerationQueue'!$AY$5:$AY$467,$C330,'Grid GenerationQueue'!$BH$5:$BH$467,"Executed")</f>
        <v>0</v>
      </c>
      <c r="AA330">
        <f>SUMIFS('Grid GenerationQueue'!AO$5:AO$467,'Grid GenerationQueue'!$AX$5:$AX$467,$B330,'Grid GenerationQueue'!$AY$5:$AY$467,$C330,'Grid GenerationQueue'!$BH$5:$BH$467,"Executed")</f>
        <v>0</v>
      </c>
      <c r="AB330">
        <f>SUMIFS('Grid GenerationQueue'!AP$5:AP$467,'Grid GenerationQueue'!$AX$5:$AX$467,$B330,'Grid GenerationQueue'!$AY$5:$AY$467,$C330,'Grid GenerationQueue'!$BH$5:$BH$467,"Executed")</f>
        <v>0</v>
      </c>
      <c r="AD330">
        <f>SUMIFS('Grid GenerationQueue'!AE$5:AE$467,'Grid GenerationQueue'!$AX$5:$AX$467,$B330,'Grid GenerationQueue'!$AY$5:$AY$467,$C330,'Grid GenerationQueue'!$BF$5:$BF$467,"&lt;&gt;"&amp;"")</f>
        <v>0</v>
      </c>
      <c r="AE330">
        <f>SUMIFS('Grid GenerationQueue'!AF$5:AF$467,'Grid GenerationQueue'!$AX$5:$AX$467,$B330,'Grid GenerationQueue'!$AY$5:$AY$467,$C330,'Grid GenerationQueue'!$BF$5:$BF$467,"&lt;&gt;"&amp;"")</f>
        <v>0</v>
      </c>
      <c r="AF330">
        <f>SUMIFS('Grid GenerationQueue'!AG$5:AG$467,'Grid GenerationQueue'!$AX$5:$AX$467,$B330,'Grid GenerationQueue'!$AY$5:$AY$467,$C330,'Grid GenerationQueue'!$BF$5:$BF$467,"&lt;&gt;"&amp;"")</f>
        <v>0</v>
      </c>
      <c r="AG330">
        <f>SUMIFS('Grid GenerationQueue'!AH$5:AH$467,'Grid GenerationQueue'!$AX$5:$AX$467,$B330,'Grid GenerationQueue'!$AY$5:$AY$467,$C330,'Grid GenerationQueue'!$BF$5:$BF$467,"&lt;&gt;"&amp;"")</f>
        <v>0</v>
      </c>
      <c r="AH330">
        <f>SUMIFS('Grid GenerationQueue'!AI$5:AI$467,'Grid GenerationQueue'!$AX$5:$AX$467,$B330,'Grid GenerationQueue'!$AY$5:$AY$467,$C330,'Grid GenerationQueue'!$BF$5:$BF$467,"&lt;&gt;"&amp;"")</f>
        <v>0</v>
      </c>
      <c r="AI330">
        <f>SUMIFS('Grid GenerationQueue'!AJ$5:AJ$467,'Grid GenerationQueue'!$AX$5:$AX$467,$B330,'Grid GenerationQueue'!$AY$5:$AY$467,$C330,'Grid GenerationQueue'!$BF$5:$BF$467,"&lt;&gt;"&amp;"")</f>
        <v>0</v>
      </c>
      <c r="AJ330">
        <f>SUMIFS('Grid GenerationQueue'!AK$5:AK$467,'Grid GenerationQueue'!$AX$5:$AX$467,$B330,'Grid GenerationQueue'!$AY$5:$AY$467,$C330,'Grid GenerationQueue'!$BF$5:$BF$467,"&lt;&gt;"&amp;"")</f>
        <v>0</v>
      </c>
      <c r="AK330">
        <f>SUMIFS('Grid GenerationQueue'!AL$5:AL$467,'Grid GenerationQueue'!$AX$5:$AX$467,$B330,'Grid GenerationQueue'!$AY$5:$AY$467,$C330,'Grid GenerationQueue'!$BF$5:$BF$467,"&lt;&gt;"&amp;"")</f>
        <v>0</v>
      </c>
      <c r="AL330">
        <f>SUMIFS('Grid GenerationQueue'!AM$5:AM$467,'Grid GenerationQueue'!$AX$5:$AX$467,$B330,'Grid GenerationQueue'!$AY$5:$AY$467,$C330,'Grid GenerationQueue'!$BF$5:$BF$467,"&lt;&gt;"&amp;"")</f>
        <v>0</v>
      </c>
      <c r="AM330">
        <f>SUMIFS('Grid GenerationQueue'!AN$5:AN$467,'Grid GenerationQueue'!$AX$5:$AX$467,$B330,'Grid GenerationQueue'!$AY$5:$AY$467,$C330,'Grid GenerationQueue'!$BF$5:$BF$467,"&lt;&gt;"&amp;"")</f>
        <v>0</v>
      </c>
      <c r="AN330">
        <f>SUMIFS('Grid GenerationQueue'!AO$5:AO$467,'Grid GenerationQueue'!$AX$5:$AX$467,$B330,'Grid GenerationQueue'!$AY$5:$AY$467,$C330,'Grid GenerationQueue'!$BF$5:$BF$467,"&lt;&gt;"&amp;"")</f>
        <v>0</v>
      </c>
      <c r="AO330">
        <f>SUMIFS('Grid GenerationQueue'!AP$5:AP$467,'Grid GenerationQueue'!$AX$5:$AX$467,$B330,'Grid GenerationQueue'!$AY$5:$AY$467,$C330,'Grid GenerationQueue'!$BF$5:$BF$467,"&lt;&gt;"&amp;"")</f>
        <v>0</v>
      </c>
      <c r="AQ330">
        <f>SUMIFS('Grid GenerationQueue'!AE$5:AE$467,'Grid GenerationQueue'!$AX$5:$AX$467,$B330,'Grid GenerationQueue'!$AY$5:$AY$467,$C330)</f>
        <v>0</v>
      </c>
      <c r="AR330">
        <f>SUMIFS('Grid GenerationQueue'!AF$5:AF$467,'Grid GenerationQueue'!$AX$5:$AX$467,$B330,'Grid GenerationQueue'!$AY$5:$AY$467,$C330)</f>
        <v>0</v>
      </c>
      <c r="AS330">
        <f>SUMIFS('Grid GenerationQueue'!AG$5:AG$467,'Grid GenerationQueue'!$AX$5:$AX$467,$B330,'Grid GenerationQueue'!$AY$5:$AY$467,$C330)</f>
        <v>0</v>
      </c>
      <c r="AT330">
        <f>SUMIFS('Grid GenerationQueue'!AH$5:AH$467,'Grid GenerationQueue'!$AX$5:$AX$467,$B330,'Grid GenerationQueue'!$AY$5:$AY$467,$C330)</f>
        <v>0</v>
      </c>
      <c r="AU330">
        <f>SUMIFS('Grid GenerationQueue'!AI$5:AI$467,'Grid GenerationQueue'!$AX$5:$AX$467,$B330,'Grid GenerationQueue'!$AY$5:$AY$467,$C330)</f>
        <v>0</v>
      </c>
      <c r="AV330">
        <f>SUMIFS('Grid GenerationQueue'!AJ$5:AJ$467,'Grid GenerationQueue'!$AX$5:$AX$467,$B330,'Grid GenerationQueue'!$AY$5:$AY$467,$C330)</f>
        <v>0</v>
      </c>
      <c r="AW330">
        <f>SUMIFS('Grid GenerationQueue'!AK$5:AK$467,'Grid GenerationQueue'!$AX$5:$AX$467,$B330,'Grid GenerationQueue'!$AY$5:$AY$467,$C330)</f>
        <v>0</v>
      </c>
      <c r="AX330">
        <f>SUMIFS('Grid GenerationQueue'!AL$5:AL$467,'Grid GenerationQueue'!$AX$5:$AX$467,$B330,'Grid GenerationQueue'!$AY$5:$AY$467,$C330)</f>
        <v>0</v>
      </c>
      <c r="AY330">
        <f>SUMIFS('Grid GenerationQueue'!AM$5:AM$467,'Grid GenerationQueue'!$AX$5:$AX$467,$B330,'Grid GenerationQueue'!$AY$5:$AY$467,$C330)</f>
        <v>0</v>
      </c>
      <c r="AZ330">
        <f>SUMIFS('Grid GenerationQueue'!AN$5:AN$467,'Grid GenerationQueue'!$AX$5:$AX$467,$B330,'Grid GenerationQueue'!$AY$5:$AY$467,$C330)</f>
        <v>0</v>
      </c>
      <c r="BA330">
        <f>SUMIFS('Grid GenerationQueue'!AO$5:AO$467,'Grid GenerationQueue'!$AX$5:$AX$467,$B330,'Grid GenerationQueue'!$AY$5:$AY$467,$C330)</f>
        <v>0</v>
      </c>
      <c r="BB330">
        <f>SUMIFS('Grid GenerationQueue'!AP$5:AP$467,'Grid GenerationQueue'!$AX$5:$AX$467,$B330,'Grid GenerationQueue'!$AY$5:$AY$467,$C330)</f>
        <v>0</v>
      </c>
      <c r="BD330">
        <f>SUMIFS('Grid GenerationQueue'!AE$5:AE$467,'Grid GenerationQueue'!$AX$5:$AX$467,$B330,'Grid GenerationQueue'!$AY$5:$AY$467,$C330,'Grid GenerationQueue'!$BH$5:$BH$467,"Executed",'Grid GenerationQueue'!$BB$5:$BB$467,"&lt;"&amp;$BE$3)</f>
        <v>0</v>
      </c>
      <c r="BE330">
        <f>SUMIFS('Grid GenerationQueue'!AF$5:AF$467,'Grid GenerationQueue'!$AX$5:$AX$467,$B330,'Grid GenerationQueue'!$AY$5:$AY$467,$C330,'Grid GenerationQueue'!$BH$5:$BH$467,"Executed",'Grid GenerationQueue'!$BB$5:$BB$467,"&lt;"&amp;$BE$3)</f>
        <v>0</v>
      </c>
      <c r="BF330">
        <f>SUMIFS('Grid GenerationQueue'!AG$5:AG$467,'Grid GenerationQueue'!$AX$5:$AX$467,$B330,'Grid GenerationQueue'!$AY$5:$AY$467,$C330,'Grid GenerationQueue'!$BH$5:$BH$467,"Executed",'Grid GenerationQueue'!$BB$5:$BB$467,"&lt;"&amp;$BE$3)</f>
        <v>0</v>
      </c>
      <c r="BG330">
        <f>SUMIFS('Grid GenerationQueue'!AH$5:AH$467,'Grid GenerationQueue'!$AX$5:$AX$467,$B330,'Grid GenerationQueue'!$AY$5:$AY$467,$C330,'Grid GenerationQueue'!$BH$5:$BH$467,"Executed",'Grid GenerationQueue'!$BB$5:$BB$467,"&lt;"&amp;$BE$3)</f>
        <v>0</v>
      </c>
      <c r="BH330">
        <f>SUMIFS('Grid GenerationQueue'!AI$5:AI$467,'Grid GenerationQueue'!$AX$5:$AX$467,$B330,'Grid GenerationQueue'!$AY$5:$AY$467,$C330,'Grid GenerationQueue'!$BH$5:$BH$467,"Executed",'Grid GenerationQueue'!$BB$5:$BB$467,"&lt;"&amp;$BE$3)</f>
        <v>0</v>
      </c>
      <c r="BI330">
        <f>SUMIFS('Grid GenerationQueue'!AJ$5:AJ$467,'Grid GenerationQueue'!$AX$5:$AX$467,$B330,'Grid GenerationQueue'!$AY$5:$AY$467,$C330,'Grid GenerationQueue'!$BH$5:$BH$467,"Executed",'Grid GenerationQueue'!$BB$5:$BB$467,"&lt;"&amp;$BE$3)</f>
        <v>0</v>
      </c>
      <c r="BJ330">
        <f>SUMIFS('Grid GenerationQueue'!AK$5:AK$467,'Grid GenerationQueue'!$AX$5:$AX$467,$B330,'Grid GenerationQueue'!$AY$5:$AY$467,$C330,'Grid GenerationQueue'!$BH$5:$BH$467,"Executed",'Grid GenerationQueue'!$BB$5:$BB$467,"&lt;"&amp;$BE$3)</f>
        <v>0</v>
      </c>
      <c r="BK330">
        <f>SUMIFS('Grid GenerationQueue'!AL$5:AL$467,'Grid GenerationQueue'!$AX$5:$AX$467,$B330,'Grid GenerationQueue'!$AY$5:$AY$467,$C330,'Grid GenerationQueue'!$BH$5:$BH$467,"Executed",'Grid GenerationQueue'!$BB$5:$BB$467,"&lt;"&amp;$BE$3)</f>
        <v>0</v>
      </c>
      <c r="BL330">
        <f>SUMIFS('Grid GenerationQueue'!AM$5:AM$467,'Grid GenerationQueue'!$AX$5:$AX$467,$B330,'Grid GenerationQueue'!$AY$5:$AY$467,$C330,'Grid GenerationQueue'!$BH$5:$BH$467,"Executed",'Grid GenerationQueue'!$BB$5:$BB$467,"&lt;"&amp;$BE$3)</f>
        <v>0</v>
      </c>
      <c r="BM330">
        <f>SUMIFS('Grid GenerationQueue'!AN$5:AN$467,'Grid GenerationQueue'!$AX$5:$AX$467,$B330,'Grid GenerationQueue'!$AY$5:$AY$467,$C330,'Grid GenerationQueue'!$BH$5:$BH$467,"Executed",'Grid GenerationQueue'!$BB$5:$BB$467,"&lt;"&amp;$BE$3)</f>
        <v>0</v>
      </c>
      <c r="BN330">
        <f>SUMIFS('Grid GenerationQueue'!AO$5:AO$467,'Grid GenerationQueue'!$AX$5:$AX$467,$B330,'Grid GenerationQueue'!$AY$5:$AY$467,$C330,'Grid GenerationQueue'!$BH$5:$BH$467,"Executed",'Grid GenerationQueue'!$BB$5:$BB$467,"&lt;"&amp;$BE$3)</f>
        <v>0</v>
      </c>
      <c r="BO330">
        <f>SUMIFS('Grid GenerationQueue'!AP$5:AP$467,'Grid GenerationQueue'!$AX$5:$AX$467,$B330,'Grid GenerationQueue'!$AY$5:$AY$467,$C330,'Grid GenerationQueue'!$BH$5:$BH$467,"Executed",'Grid GenerationQueue'!$BB$5:$BB$467,"&lt;"&amp;$BE$3)</f>
        <v>0</v>
      </c>
      <c r="BQ330">
        <f>SUMIFS('Grid GenerationQueue'!AE$5:AE$467,'Grid GenerationQueue'!$AX$5:$AX$467,$B330,'Grid GenerationQueue'!$AY$5:$AY$467,$C330,'Grid GenerationQueue'!$BF$5:$BF$467,"&lt;&gt;"&amp;"",'Grid GenerationQueue'!$BB$5:$BB$467,"&lt;"&amp;$BE$3)</f>
        <v>0</v>
      </c>
      <c r="BR330">
        <f>SUMIFS('Grid GenerationQueue'!AF$5:AF$467,'Grid GenerationQueue'!$AX$5:$AX$467,$B330,'Grid GenerationQueue'!$AY$5:$AY$467,$C330,'Grid GenerationQueue'!$BF$5:$BF$467,"&lt;&gt;"&amp;"",'Grid GenerationQueue'!$BB$5:$BB$467,"&lt;"&amp;$BE$3)</f>
        <v>0</v>
      </c>
      <c r="BS330">
        <f>SUMIFS('Grid GenerationQueue'!AG$5:AG$467,'Grid GenerationQueue'!$AX$5:$AX$467,$B330,'Grid GenerationQueue'!$AY$5:$AY$467,$C330,'Grid GenerationQueue'!$BF$5:$BF$467,"&lt;&gt;"&amp;"",'Grid GenerationQueue'!$BB$5:$BB$467,"&lt;"&amp;$BE$3)</f>
        <v>0</v>
      </c>
      <c r="BT330">
        <f>SUMIFS('Grid GenerationQueue'!AH$5:AH$467,'Grid GenerationQueue'!$AX$5:$AX$467,$B330,'Grid GenerationQueue'!$AY$5:$AY$467,$C330,'Grid GenerationQueue'!$BF$5:$BF$467,"&lt;&gt;"&amp;"",'Grid GenerationQueue'!$BB$5:$BB$467,"&lt;"&amp;$BE$3)</f>
        <v>0</v>
      </c>
      <c r="BU330">
        <f>SUMIFS('Grid GenerationQueue'!AI$5:AI$467,'Grid GenerationQueue'!$AX$5:$AX$467,$B330,'Grid GenerationQueue'!$AY$5:$AY$467,$C330,'Grid GenerationQueue'!$BF$5:$BF$467,"&lt;&gt;"&amp;"",'Grid GenerationQueue'!$BB$5:$BB$467,"&lt;"&amp;$BE$3)</f>
        <v>0</v>
      </c>
      <c r="BV330">
        <f>SUMIFS('Grid GenerationQueue'!AJ$5:AJ$467,'Grid GenerationQueue'!$AX$5:$AX$467,$B330,'Grid GenerationQueue'!$AY$5:$AY$467,$C330,'Grid GenerationQueue'!$BF$5:$BF$467,"&lt;&gt;"&amp;"",'Grid GenerationQueue'!$BB$5:$BB$467,"&lt;"&amp;$BE$3)</f>
        <v>0</v>
      </c>
      <c r="BW330">
        <f>SUMIFS('Grid GenerationQueue'!AK$5:AK$467,'Grid GenerationQueue'!$AX$5:$AX$467,$B330,'Grid GenerationQueue'!$AY$5:$AY$467,$C330,'Grid GenerationQueue'!$BF$5:$BF$467,"&lt;&gt;"&amp;"",'Grid GenerationQueue'!$BB$5:$BB$467,"&lt;"&amp;$BE$3)</f>
        <v>0</v>
      </c>
      <c r="BX330">
        <f>SUMIFS('Grid GenerationQueue'!AL$5:AL$467,'Grid GenerationQueue'!$AX$5:$AX$467,$B330,'Grid GenerationQueue'!$AY$5:$AY$467,$C330,'Grid GenerationQueue'!$BF$5:$BF$467,"&lt;&gt;"&amp;"",'Grid GenerationQueue'!$BB$5:$BB$467,"&lt;"&amp;$BE$3)</f>
        <v>0</v>
      </c>
      <c r="BY330">
        <f>SUMIFS('Grid GenerationQueue'!AM$5:AM$467,'Grid GenerationQueue'!$AX$5:$AX$467,$B330,'Grid GenerationQueue'!$AY$5:$AY$467,$C330,'Grid GenerationQueue'!$BF$5:$BF$467,"&lt;&gt;"&amp;"",'Grid GenerationQueue'!$BB$5:$BB$467,"&lt;"&amp;$BE$3)</f>
        <v>0</v>
      </c>
      <c r="BZ330">
        <f>SUMIFS('Grid GenerationQueue'!AN$5:AN$467,'Grid GenerationQueue'!$AX$5:$AX$467,$B330,'Grid GenerationQueue'!$AY$5:$AY$467,$C330,'Grid GenerationQueue'!$BF$5:$BF$467,"&lt;&gt;"&amp;"",'Grid GenerationQueue'!$BB$5:$BB$467,"&lt;"&amp;$BE$3)</f>
        <v>0</v>
      </c>
      <c r="CA330">
        <f>SUMIFS('Grid GenerationQueue'!AO$5:AO$467,'Grid GenerationQueue'!$AX$5:$AX$467,$B330,'Grid GenerationQueue'!$AY$5:$AY$467,$C330,'Grid GenerationQueue'!$BF$5:$BF$467,"&lt;&gt;"&amp;"",'Grid GenerationQueue'!$BB$5:$BB$467,"&lt;"&amp;$BE$3)</f>
        <v>0</v>
      </c>
      <c r="CB330">
        <f>SUMIFS('Grid GenerationQueue'!AP$5:AP$467,'Grid GenerationQueue'!$AX$5:$AX$467,$B330,'Grid GenerationQueue'!$AY$5:$AY$467,$C330,'Grid GenerationQueue'!$BF$5:$BF$467,"&lt;&gt;"&amp;"",'Grid GenerationQueue'!$BB$5:$BB$467,"&lt;"&amp;$BE$3)</f>
        <v>0</v>
      </c>
      <c r="CD330">
        <f>SUMIFS('Grid GenerationQueue'!AE$5:AE$467,'Grid GenerationQueue'!$AX$5:$AX$467,$B330,'Grid GenerationQueue'!$AY$5:$AY$467,$C330,'Grid GenerationQueue'!$BB$5:$BB$467,"&lt;"&amp;$BE$3)</f>
        <v>0</v>
      </c>
      <c r="CE330">
        <f>SUMIFS('Grid GenerationQueue'!AF$5:AF$467,'Grid GenerationQueue'!$AX$5:$AX$467,$B330,'Grid GenerationQueue'!$AY$5:$AY$467,$C330,'Grid GenerationQueue'!$BB$5:$BB$467,"&lt;"&amp;$BE$3)</f>
        <v>0</v>
      </c>
      <c r="CF330">
        <f>SUMIFS('Grid GenerationQueue'!AG$5:AG$467,'Grid GenerationQueue'!$AX$5:$AX$467,$B330,'Grid GenerationQueue'!$AY$5:$AY$467,$C330,'Grid GenerationQueue'!$BB$5:$BB$467,"&lt;"&amp;$BE$3)</f>
        <v>0</v>
      </c>
      <c r="CG330">
        <f>SUMIFS('Grid GenerationQueue'!AH$5:AH$467,'Grid GenerationQueue'!$AX$5:$AX$467,$B330,'Grid GenerationQueue'!$AY$5:$AY$467,$C330,'Grid GenerationQueue'!$BB$5:$BB$467,"&lt;"&amp;$BE$3)</f>
        <v>0</v>
      </c>
      <c r="CH330">
        <f>SUMIFS('Grid GenerationQueue'!AI$5:AI$467,'Grid GenerationQueue'!$AX$5:$AX$467,$B330,'Grid GenerationQueue'!$AY$5:$AY$467,$C330,'Grid GenerationQueue'!$BB$5:$BB$467,"&lt;"&amp;$BE$3)</f>
        <v>0</v>
      </c>
      <c r="CI330">
        <f>SUMIFS('Grid GenerationQueue'!AJ$5:AJ$467,'Grid GenerationQueue'!$AX$5:$AX$467,$B330,'Grid GenerationQueue'!$AY$5:$AY$467,$C330,'Grid GenerationQueue'!$BB$5:$BB$467,"&lt;"&amp;$BE$3)</f>
        <v>0</v>
      </c>
      <c r="CJ330">
        <f>SUMIFS('Grid GenerationQueue'!AK$5:AK$467,'Grid GenerationQueue'!$AX$5:$AX$467,$B330,'Grid GenerationQueue'!$AY$5:$AY$467,$C330,'Grid GenerationQueue'!$BB$5:$BB$467,"&lt;"&amp;$BE$3)</f>
        <v>0</v>
      </c>
      <c r="CK330">
        <f>SUMIFS('Grid GenerationQueue'!AL$5:AL$467,'Grid GenerationQueue'!$AX$5:$AX$467,$B330,'Grid GenerationQueue'!$AY$5:$AY$467,$C330,'Grid GenerationQueue'!$BB$5:$BB$467,"&lt;"&amp;$BE$3)</f>
        <v>0</v>
      </c>
      <c r="CL330">
        <f>SUMIFS('Grid GenerationQueue'!AM$5:AM$467,'Grid GenerationQueue'!$AX$5:$AX$467,$B330,'Grid GenerationQueue'!$AY$5:$AY$467,$C330,'Grid GenerationQueue'!$BB$5:$BB$467,"&lt;"&amp;$BE$3)</f>
        <v>0</v>
      </c>
      <c r="CM330">
        <f>SUMIFS('Grid GenerationQueue'!AN$5:AN$467,'Grid GenerationQueue'!$AX$5:$AX$467,$B330,'Grid GenerationQueue'!$AY$5:$AY$467,$C330,'Grid GenerationQueue'!$BB$5:$BB$467,"&lt;"&amp;$BE$3)</f>
        <v>0</v>
      </c>
      <c r="CN330">
        <f>SUMIFS('Grid GenerationQueue'!AO$5:AO$467,'Grid GenerationQueue'!$AX$5:$AX$467,$B330,'Grid GenerationQueue'!$AY$5:$AY$467,$C330,'Grid GenerationQueue'!$BB$5:$BB$467,"&lt;"&amp;$BE$3)</f>
        <v>0</v>
      </c>
      <c r="CO330">
        <f>SUMIFS('Grid GenerationQueue'!AP$5:AP$467,'Grid GenerationQueue'!$AX$5:$AX$467,$B330,'Grid GenerationQueue'!$AY$5:$AY$467,$C330,'Grid GenerationQueue'!$BB$5:$BB$467,"&lt;"&amp;$BE$3)</f>
        <v>0</v>
      </c>
    </row>
    <row r="331" spans="1:93" x14ac:dyDescent="0.35">
      <c r="A331" t="s">
        <v>4649</v>
      </c>
      <c r="B331" t="s">
        <v>4487</v>
      </c>
      <c r="C331">
        <v>230</v>
      </c>
      <c r="D331">
        <f>SUMIFS('Grid GenerationQueue'!AE$5:AE$467,'Grid GenerationQueue'!$AX$5:$AX$467,$B331,'Grid GenerationQueue'!$AY$5:$AY$467,$C331,'Grid GenerationQueue'!$BI$5:$BI$467,"&lt;4")</f>
        <v>0</v>
      </c>
      <c r="E331">
        <f>SUMIFS('Grid GenerationQueue'!AF$5:AF$467,'Grid GenerationQueue'!$AX$5:$AX$467,$B331,'Grid GenerationQueue'!$AY$5:$AY$467,$C331,'Grid GenerationQueue'!$BI$5:$BI$467,"&lt;4")</f>
        <v>0</v>
      </c>
      <c r="F331">
        <f>SUMIFS('Grid GenerationQueue'!AG$5:AG$467,'Grid GenerationQueue'!$AX$5:$AX$467,$B331,'Grid GenerationQueue'!$AY$5:$AY$467,$C331,'Grid GenerationQueue'!$BI$5:$BI$467,"&lt;4")</f>
        <v>0</v>
      </c>
      <c r="G331">
        <f>SUMIFS('Grid GenerationQueue'!AH$5:AH$467,'Grid GenerationQueue'!$AX$5:$AX$467,$B331,'Grid GenerationQueue'!$AY$5:$AY$467,$C331,'Grid GenerationQueue'!$BI$5:$BI$467,"&lt;4")</f>
        <v>0</v>
      </c>
      <c r="H331">
        <f>SUMIFS('Grid GenerationQueue'!AI$5:AI$467,'Grid GenerationQueue'!$AX$5:$AX$467,$B331,'Grid GenerationQueue'!$AY$5:$AY$467,$C331,'Grid GenerationQueue'!$BI$5:$BI$467,"&lt;4")</f>
        <v>1.875</v>
      </c>
      <c r="I331">
        <f>SUMIFS('Grid GenerationQueue'!AJ$5:AJ$467,'Grid GenerationQueue'!$AX$5:$AX$467,$B331,'Grid GenerationQueue'!$AY$5:$AY$467,$C331,'Grid GenerationQueue'!$BI$5:$BI$467,"&lt;4")</f>
        <v>0</v>
      </c>
      <c r="J331">
        <f>SUMIFS('Grid GenerationQueue'!AK$5:AK$467,'Grid GenerationQueue'!$AX$5:$AX$467,$B331,'Grid GenerationQueue'!$AY$5:$AY$467,$C331,'Grid GenerationQueue'!$BI$5:$BI$467,"&lt;4")</f>
        <v>0</v>
      </c>
      <c r="K331">
        <f>SUMIFS('Grid GenerationQueue'!AL$5:AL$467,'Grid GenerationQueue'!$AX$5:$AX$467,$B331,'Grid GenerationQueue'!$AY$5:$AY$467,$C331,'Grid GenerationQueue'!$BI$5:$BI$467,"&lt;4")</f>
        <v>0</v>
      </c>
      <c r="L331">
        <f>SUMIFS('Grid GenerationQueue'!AM$5:AM$467,'Grid GenerationQueue'!$AX$5:$AX$467,$B331,'Grid GenerationQueue'!$AY$5:$AY$467,$C331,'Grid GenerationQueue'!$BI$5:$BI$467,"&lt;4")</f>
        <v>0</v>
      </c>
      <c r="M331">
        <f>SUMIFS('Grid GenerationQueue'!AN$5:AN$467,'Grid GenerationQueue'!$AX$5:$AX$467,$B331,'Grid GenerationQueue'!$AY$5:$AY$467,$C331,'Grid GenerationQueue'!$BI$5:$BI$467,"&lt;4")</f>
        <v>0</v>
      </c>
      <c r="N331">
        <f>SUMIFS('Grid GenerationQueue'!AO$5:AO$467,'Grid GenerationQueue'!$AX$5:$AX$467,$B331,'Grid GenerationQueue'!$AY$5:$AY$467,$C331,'Grid GenerationQueue'!$BI$5:$BI$467,"&lt;4")</f>
        <v>0</v>
      </c>
      <c r="O331">
        <f>SUMIFS('Grid GenerationQueue'!AP$5:AP$467,'Grid GenerationQueue'!$AX$5:$AX$467,$B331,'Grid GenerationQueue'!$AY$5:$AY$467,$C331,'Grid GenerationQueue'!$BI$5:$BI$467,"&lt;4")</f>
        <v>0</v>
      </c>
      <c r="Q331">
        <f>SUMIFS('Grid GenerationQueue'!AE$5:AE$467,'Grid GenerationQueue'!$AX$5:$AX$467,$B331,'Grid GenerationQueue'!$AY$5:$AY$467,$C331,'Grid GenerationQueue'!$BH$5:$BH$467,"Executed")</f>
        <v>0</v>
      </c>
      <c r="R331">
        <f>SUMIFS('Grid GenerationQueue'!AF$5:AF$467,'Grid GenerationQueue'!$AX$5:$AX$467,$B331,'Grid GenerationQueue'!$AY$5:$AY$467,$C331,'Grid GenerationQueue'!$BH$5:$BH$467,"Executed")</f>
        <v>0</v>
      </c>
      <c r="S331">
        <f>SUMIFS('Grid GenerationQueue'!AG$5:AG$467,'Grid GenerationQueue'!$AX$5:$AX$467,$B331,'Grid GenerationQueue'!$AY$5:$AY$467,$C331,'Grid GenerationQueue'!$BH$5:$BH$467,"Executed")</f>
        <v>0</v>
      </c>
      <c r="T331">
        <f>SUMIFS('Grid GenerationQueue'!AH$5:AH$467,'Grid GenerationQueue'!$AX$5:$AX$467,$B331,'Grid GenerationQueue'!$AY$5:$AY$467,$C331,'Grid GenerationQueue'!$BH$5:$BH$467,"Executed")</f>
        <v>0</v>
      </c>
      <c r="U331">
        <f>SUMIFS('Grid GenerationQueue'!AI$5:AI$467,'Grid GenerationQueue'!$AX$5:$AX$467,$B331,'Grid GenerationQueue'!$AY$5:$AY$467,$C331,'Grid GenerationQueue'!$BH$5:$BH$467,"Executed")</f>
        <v>1.875</v>
      </c>
      <c r="V331">
        <f>SUMIFS('Grid GenerationQueue'!AJ$5:AJ$467,'Grid GenerationQueue'!$AX$5:$AX$467,$B331,'Grid GenerationQueue'!$AY$5:$AY$467,$C331,'Grid GenerationQueue'!$BH$5:$BH$467,"Executed")</f>
        <v>0</v>
      </c>
      <c r="W331">
        <f>SUMIFS('Grid GenerationQueue'!AK$5:AK$467,'Grid GenerationQueue'!$AX$5:$AX$467,$B331,'Grid GenerationQueue'!$AY$5:$AY$467,$C331,'Grid GenerationQueue'!$BH$5:$BH$467,"Executed")</f>
        <v>0</v>
      </c>
      <c r="X331">
        <f>SUMIFS('Grid GenerationQueue'!AL$5:AL$467,'Grid GenerationQueue'!$AX$5:$AX$467,$B331,'Grid GenerationQueue'!$AY$5:$AY$467,$C331,'Grid GenerationQueue'!$BH$5:$BH$467,"Executed")</f>
        <v>0</v>
      </c>
      <c r="Y331">
        <f>SUMIFS('Grid GenerationQueue'!AM$5:AM$467,'Grid GenerationQueue'!$AX$5:$AX$467,$B331,'Grid GenerationQueue'!$AY$5:$AY$467,$C331,'Grid GenerationQueue'!$BH$5:$BH$467,"Executed")</f>
        <v>0</v>
      </c>
      <c r="Z331">
        <f>SUMIFS('Grid GenerationQueue'!AN$5:AN$467,'Grid GenerationQueue'!$AX$5:$AX$467,$B331,'Grid GenerationQueue'!$AY$5:$AY$467,$C331,'Grid GenerationQueue'!$BH$5:$BH$467,"Executed")</f>
        <v>0</v>
      </c>
      <c r="AA331">
        <f>SUMIFS('Grid GenerationQueue'!AO$5:AO$467,'Grid GenerationQueue'!$AX$5:$AX$467,$B331,'Grid GenerationQueue'!$AY$5:$AY$467,$C331,'Grid GenerationQueue'!$BH$5:$BH$467,"Executed")</f>
        <v>0</v>
      </c>
      <c r="AB331">
        <f>SUMIFS('Grid GenerationQueue'!AP$5:AP$467,'Grid GenerationQueue'!$AX$5:$AX$467,$B331,'Grid GenerationQueue'!$AY$5:$AY$467,$C331,'Grid GenerationQueue'!$BH$5:$BH$467,"Executed")</f>
        <v>0</v>
      </c>
      <c r="AD331">
        <f>SUMIFS('Grid GenerationQueue'!AE$5:AE$467,'Grid GenerationQueue'!$AX$5:$AX$467,$B331,'Grid GenerationQueue'!$AY$5:$AY$467,$C331,'Grid GenerationQueue'!$BF$5:$BF$467,"&lt;&gt;"&amp;"")</f>
        <v>0</v>
      </c>
      <c r="AE331">
        <f>SUMIFS('Grid GenerationQueue'!AF$5:AF$467,'Grid GenerationQueue'!$AX$5:$AX$467,$B331,'Grid GenerationQueue'!$AY$5:$AY$467,$C331,'Grid GenerationQueue'!$BF$5:$BF$467,"&lt;&gt;"&amp;"")</f>
        <v>0</v>
      </c>
      <c r="AF331">
        <f>SUMIFS('Grid GenerationQueue'!AG$5:AG$467,'Grid GenerationQueue'!$AX$5:$AX$467,$B331,'Grid GenerationQueue'!$AY$5:$AY$467,$C331,'Grid GenerationQueue'!$BF$5:$BF$467,"&lt;&gt;"&amp;"")</f>
        <v>0</v>
      </c>
      <c r="AG331">
        <f>SUMIFS('Grid GenerationQueue'!AH$5:AH$467,'Grid GenerationQueue'!$AX$5:$AX$467,$B331,'Grid GenerationQueue'!$AY$5:$AY$467,$C331,'Grid GenerationQueue'!$BF$5:$BF$467,"&lt;&gt;"&amp;"")</f>
        <v>0</v>
      </c>
      <c r="AH331">
        <f>SUMIFS('Grid GenerationQueue'!AI$5:AI$467,'Grid GenerationQueue'!$AX$5:$AX$467,$B331,'Grid GenerationQueue'!$AY$5:$AY$467,$C331,'Grid GenerationQueue'!$BF$5:$BF$467,"&lt;&gt;"&amp;"")</f>
        <v>1.875</v>
      </c>
      <c r="AI331">
        <f>SUMIFS('Grid GenerationQueue'!AJ$5:AJ$467,'Grid GenerationQueue'!$AX$5:$AX$467,$B331,'Grid GenerationQueue'!$AY$5:$AY$467,$C331,'Grid GenerationQueue'!$BF$5:$BF$467,"&lt;&gt;"&amp;"")</f>
        <v>0</v>
      </c>
      <c r="AJ331">
        <f>SUMIFS('Grid GenerationQueue'!AK$5:AK$467,'Grid GenerationQueue'!$AX$5:$AX$467,$B331,'Grid GenerationQueue'!$AY$5:$AY$467,$C331,'Grid GenerationQueue'!$BF$5:$BF$467,"&lt;&gt;"&amp;"")</f>
        <v>0</v>
      </c>
      <c r="AK331">
        <f>SUMIFS('Grid GenerationQueue'!AL$5:AL$467,'Grid GenerationQueue'!$AX$5:$AX$467,$B331,'Grid GenerationQueue'!$AY$5:$AY$467,$C331,'Grid GenerationQueue'!$BF$5:$BF$467,"&lt;&gt;"&amp;"")</f>
        <v>0</v>
      </c>
      <c r="AL331">
        <f>SUMIFS('Grid GenerationQueue'!AM$5:AM$467,'Grid GenerationQueue'!$AX$5:$AX$467,$B331,'Grid GenerationQueue'!$AY$5:$AY$467,$C331,'Grid GenerationQueue'!$BF$5:$BF$467,"&lt;&gt;"&amp;"")</f>
        <v>0</v>
      </c>
      <c r="AM331">
        <f>SUMIFS('Grid GenerationQueue'!AN$5:AN$467,'Grid GenerationQueue'!$AX$5:$AX$467,$B331,'Grid GenerationQueue'!$AY$5:$AY$467,$C331,'Grid GenerationQueue'!$BF$5:$BF$467,"&lt;&gt;"&amp;"")</f>
        <v>0</v>
      </c>
      <c r="AN331">
        <f>SUMIFS('Grid GenerationQueue'!AO$5:AO$467,'Grid GenerationQueue'!$AX$5:$AX$467,$B331,'Grid GenerationQueue'!$AY$5:$AY$467,$C331,'Grid GenerationQueue'!$BF$5:$BF$467,"&lt;&gt;"&amp;"")</f>
        <v>0</v>
      </c>
      <c r="AO331">
        <f>SUMIFS('Grid GenerationQueue'!AP$5:AP$467,'Grid GenerationQueue'!$AX$5:$AX$467,$B331,'Grid GenerationQueue'!$AY$5:$AY$467,$C331,'Grid GenerationQueue'!$BF$5:$BF$467,"&lt;&gt;"&amp;"")</f>
        <v>0</v>
      </c>
      <c r="AQ331">
        <f>SUMIFS('Grid GenerationQueue'!AE$5:AE$467,'Grid GenerationQueue'!$AX$5:$AX$467,$B331,'Grid GenerationQueue'!$AY$5:$AY$467,$C331)</f>
        <v>0</v>
      </c>
      <c r="AR331">
        <f>SUMIFS('Grid GenerationQueue'!AF$5:AF$467,'Grid GenerationQueue'!$AX$5:$AX$467,$B331,'Grid GenerationQueue'!$AY$5:$AY$467,$C331)</f>
        <v>0</v>
      </c>
      <c r="AS331">
        <f>SUMIFS('Grid GenerationQueue'!AG$5:AG$467,'Grid GenerationQueue'!$AX$5:$AX$467,$B331,'Grid GenerationQueue'!$AY$5:$AY$467,$C331)</f>
        <v>0</v>
      </c>
      <c r="AT331">
        <f>SUMIFS('Grid GenerationQueue'!AH$5:AH$467,'Grid GenerationQueue'!$AX$5:$AX$467,$B331,'Grid GenerationQueue'!$AY$5:$AY$467,$C331)</f>
        <v>0</v>
      </c>
      <c r="AU331">
        <f>SUMIFS('Grid GenerationQueue'!AI$5:AI$467,'Grid GenerationQueue'!$AX$5:$AX$467,$B331,'Grid GenerationQueue'!$AY$5:$AY$467,$C331)</f>
        <v>1.875</v>
      </c>
      <c r="AV331">
        <f>SUMIFS('Grid GenerationQueue'!AJ$5:AJ$467,'Grid GenerationQueue'!$AX$5:$AX$467,$B331,'Grid GenerationQueue'!$AY$5:$AY$467,$C331)</f>
        <v>0</v>
      </c>
      <c r="AW331">
        <f>SUMIFS('Grid GenerationQueue'!AK$5:AK$467,'Grid GenerationQueue'!$AX$5:$AX$467,$B331,'Grid GenerationQueue'!$AY$5:$AY$467,$C331)</f>
        <v>0</v>
      </c>
      <c r="AX331">
        <f>SUMIFS('Grid GenerationQueue'!AL$5:AL$467,'Grid GenerationQueue'!$AX$5:$AX$467,$B331,'Grid GenerationQueue'!$AY$5:$AY$467,$C331)</f>
        <v>0</v>
      </c>
      <c r="AY331">
        <f>SUMIFS('Grid GenerationQueue'!AM$5:AM$467,'Grid GenerationQueue'!$AX$5:$AX$467,$B331,'Grid GenerationQueue'!$AY$5:$AY$467,$C331)</f>
        <v>0</v>
      </c>
      <c r="AZ331">
        <f>SUMIFS('Grid GenerationQueue'!AN$5:AN$467,'Grid GenerationQueue'!$AX$5:$AX$467,$B331,'Grid GenerationQueue'!$AY$5:$AY$467,$C331)</f>
        <v>0</v>
      </c>
      <c r="BA331">
        <f>SUMIFS('Grid GenerationQueue'!AO$5:AO$467,'Grid GenerationQueue'!$AX$5:$AX$467,$B331,'Grid GenerationQueue'!$AY$5:$AY$467,$C331)</f>
        <v>0</v>
      </c>
      <c r="BB331">
        <f>SUMIFS('Grid GenerationQueue'!AP$5:AP$467,'Grid GenerationQueue'!$AX$5:$AX$467,$B331,'Grid GenerationQueue'!$AY$5:$AY$467,$C331)</f>
        <v>0</v>
      </c>
      <c r="BD331">
        <f>SUMIFS('Grid GenerationQueue'!AE$5:AE$467,'Grid GenerationQueue'!$AX$5:$AX$467,$B331,'Grid GenerationQueue'!$AY$5:$AY$467,$C331,'Grid GenerationQueue'!$BH$5:$BH$467,"Executed",'Grid GenerationQueue'!$BB$5:$BB$467,"&lt;"&amp;$BE$3)</f>
        <v>0</v>
      </c>
      <c r="BE331">
        <f>SUMIFS('Grid GenerationQueue'!AF$5:AF$467,'Grid GenerationQueue'!$AX$5:$AX$467,$B331,'Grid GenerationQueue'!$AY$5:$AY$467,$C331,'Grid GenerationQueue'!$BH$5:$BH$467,"Executed",'Grid GenerationQueue'!$BB$5:$BB$467,"&lt;"&amp;$BE$3)</f>
        <v>0</v>
      </c>
      <c r="BF331">
        <f>SUMIFS('Grid GenerationQueue'!AG$5:AG$467,'Grid GenerationQueue'!$AX$5:$AX$467,$B331,'Grid GenerationQueue'!$AY$5:$AY$467,$C331,'Grid GenerationQueue'!$BH$5:$BH$467,"Executed",'Grid GenerationQueue'!$BB$5:$BB$467,"&lt;"&amp;$BE$3)</f>
        <v>0</v>
      </c>
      <c r="BG331">
        <f>SUMIFS('Grid GenerationQueue'!AH$5:AH$467,'Grid GenerationQueue'!$AX$5:$AX$467,$B331,'Grid GenerationQueue'!$AY$5:$AY$467,$C331,'Grid GenerationQueue'!$BH$5:$BH$467,"Executed",'Grid GenerationQueue'!$BB$5:$BB$467,"&lt;"&amp;$BE$3)</f>
        <v>0</v>
      </c>
      <c r="BH331">
        <f>SUMIFS('Grid GenerationQueue'!AI$5:AI$467,'Grid GenerationQueue'!$AX$5:$AX$467,$B331,'Grid GenerationQueue'!$AY$5:$AY$467,$C331,'Grid GenerationQueue'!$BH$5:$BH$467,"Executed",'Grid GenerationQueue'!$BB$5:$BB$467,"&lt;"&amp;$BE$3)</f>
        <v>1.875</v>
      </c>
      <c r="BI331">
        <f>SUMIFS('Grid GenerationQueue'!AJ$5:AJ$467,'Grid GenerationQueue'!$AX$5:$AX$467,$B331,'Grid GenerationQueue'!$AY$5:$AY$467,$C331,'Grid GenerationQueue'!$BH$5:$BH$467,"Executed",'Grid GenerationQueue'!$BB$5:$BB$467,"&lt;"&amp;$BE$3)</f>
        <v>0</v>
      </c>
      <c r="BJ331">
        <f>SUMIFS('Grid GenerationQueue'!AK$5:AK$467,'Grid GenerationQueue'!$AX$5:$AX$467,$B331,'Grid GenerationQueue'!$AY$5:$AY$467,$C331,'Grid GenerationQueue'!$BH$5:$BH$467,"Executed",'Grid GenerationQueue'!$BB$5:$BB$467,"&lt;"&amp;$BE$3)</f>
        <v>0</v>
      </c>
      <c r="BK331">
        <f>SUMIFS('Grid GenerationQueue'!AL$5:AL$467,'Grid GenerationQueue'!$AX$5:$AX$467,$B331,'Grid GenerationQueue'!$AY$5:$AY$467,$C331,'Grid GenerationQueue'!$BH$5:$BH$467,"Executed",'Grid GenerationQueue'!$BB$5:$BB$467,"&lt;"&amp;$BE$3)</f>
        <v>0</v>
      </c>
      <c r="BL331">
        <f>SUMIFS('Grid GenerationQueue'!AM$5:AM$467,'Grid GenerationQueue'!$AX$5:$AX$467,$B331,'Grid GenerationQueue'!$AY$5:$AY$467,$C331,'Grid GenerationQueue'!$BH$5:$BH$467,"Executed",'Grid GenerationQueue'!$BB$5:$BB$467,"&lt;"&amp;$BE$3)</f>
        <v>0</v>
      </c>
      <c r="BM331">
        <f>SUMIFS('Grid GenerationQueue'!AN$5:AN$467,'Grid GenerationQueue'!$AX$5:$AX$467,$B331,'Grid GenerationQueue'!$AY$5:$AY$467,$C331,'Grid GenerationQueue'!$BH$5:$BH$467,"Executed",'Grid GenerationQueue'!$BB$5:$BB$467,"&lt;"&amp;$BE$3)</f>
        <v>0</v>
      </c>
      <c r="BN331">
        <f>SUMIFS('Grid GenerationQueue'!AO$5:AO$467,'Grid GenerationQueue'!$AX$5:$AX$467,$B331,'Grid GenerationQueue'!$AY$5:$AY$467,$C331,'Grid GenerationQueue'!$BH$5:$BH$467,"Executed",'Grid GenerationQueue'!$BB$5:$BB$467,"&lt;"&amp;$BE$3)</f>
        <v>0</v>
      </c>
      <c r="BO331">
        <f>SUMIFS('Grid GenerationQueue'!AP$5:AP$467,'Grid GenerationQueue'!$AX$5:$AX$467,$B331,'Grid GenerationQueue'!$AY$5:$AY$467,$C331,'Grid GenerationQueue'!$BH$5:$BH$467,"Executed",'Grid GenerationQueue'!$BB$5:$BB$467,"&lt;"&amp;$BE$3)</f>
        <v>0</v>
      </c>
      <c r="BQ331">
        <f>SUMIFS('Grid GenerationQueue'!AE$5:AE$467,'Grid GenerationQueue'!$AX$5:$AX$467,$B331,'Grid GenerationQueue'!$AY$5:$AY$467,$C331,'Grid GenerationQueue'!$BF$5:$BF$467,"&lt;&gt;"&amp;"",'Grid GenerationQueue'!$BB$5:$BB$467,"&lt;"&amp;$BE$3)</f>
        <v>0</v>
      </c>
      <c r="BR331">
        <f>SUMIFS('Grid GenerationQueue'!AF$5:AF$467,'Grid GenerationQueue'!$AX$5:$AX$467,$B331,'Grid GenerationQueue'!$AY$5:$AY$467,$C331,'Grid GenerationQueue'!$BF$5:$BF$467,"&lt;&gt;"&amp;"",'Grid GenerationQueue'!$BB$5:$BB$467,"&lt;"&amp;$BE$3)</f>
        <v>0</v>
      </c>
      <c r="BS331">
        <f>SUMIFS('Grid GenerationQueue'!AG$5:AG$467,'Grid GenerationQueue'!$AX$5:$AX$467,$B331,'Grid GenerationQueue'!$AY$5:$AY$467,$C331,'Grid GenerationQueue'!$BF$5:$BF$467,"&lt;&gt;"&amp;"",'Grid GenerationQueue'!$BB$5:$BB$467,"&lt;"&amp;$BE$3)</f>
        <v>0</v>
      </c>
      <c r="BT331">
        <f>SUMIFS('Grid GenerationQueue'!AH$5:AH$467,'Grid GenerationQueue'!$AX$5:$AX$467,$B331,'Grid GenerationQueue'!$AY$5:$AY$467,$C331,'Grid GenerationQueue'!$BF$5:$BF$467,"&lt;&gt;"&amp;"",'Grid GenerationQueue'!$BB$5:$BB$467,"&lt;"&amp;$BE$3)</f>
        <v>0</v>
      </c>
      <c r="BU331">
        <f>SUMIFS('Grid GenerationQueue'!AI$5:AI$467,'Grid GenerationQueue'!$AX$5:$AX$467,$B331,'Grid GenerationQueue'!$AY$5:$AY$467,$C331,'Grid GenerationQueue'!$BF$5:$BF$467,"&lt;&gt;"&amp;"",'Grid GenerationQueue'!$BB$5:$BB$467,"&lt;"&amp;$BE$3)</f>
        <v>1.875</v>
      </c>
      <c r="BV331">
        <f>SUMIFS('Grid GenerationQueue'!AJ$5:AJ$467,'Grid GenerationQueue'!$AX$5:$AX$467,$B331,'Grid GenerationQueue'!$AY$5:$AY$467,$C331,'Grid GenerationQueue'!$BF$5:$BF$467,"&lt;&gt;"&amp;"",'Grid GenerationQueue'!$BB$5:$BB$467,"&lt;"&amp;$BE$3)</f>
        <v>0</v>
      </c>
      <c r="BW331">
        <f>SUMIFS('Grid GenerationQueue'!AK$5:AK$467,'Grid GenerationQueue'!$AX$5:$AX$467,$B331,'Grid GenerationQueue'!$AY$5:$AY$467,$C331,'Grid GenerationQueue'!$BF$5:$BF$467,"&lt;&gt;"&amp;"",'Grid GenerationQueue'!$BB$5:$BB$467,"&lt;"&amp;$BE$3)</f>
        <v>0</v>
      </c>
      <c r="BX331">
        <f>SUMIFS('Grid GenerationQueue'!AL$5:AL$467,'Grid GenerationQueue'!$AX$5:$AX$467,$B331,'Grid GenerationQueue'!$AY$5:$AY$467,$C331,'Grid GenerationQueue'!$BF$5:$BF$467,"&lt;&gt;"&amp;"",'Grid GenerationQueue'!$BB$5:$BB$467,"&lt;"&amp;$BE$3)</f>
        <v>0</v>
      </c>
      <c r="BY331">
        <f>SUMIFS('Grid GenerationQueue'!AM$5:AM$467,'Grid GenerationQueue'!$AX$5:$AX$467,$B331,'Grid GenerationQueue'!$AY$5:$AY$467,$C331,'Grid GenerationQueue'!$BF$5:$BF$467,"&lt;&gt;"&amp;"",'Grid GenerationQueue'!$BB$5:$BB$467,"&lt;"&amp;$BE$3)</f>
        <v>0</v>
      </c>
      <c r="BZ331">
        <f>SUMIFS('Grid GenerationQueue'!AN$5:AN$467,'Grid GenerationQueue'!$AX$5:$AX$467,$B331,'Grid GenerationQueue'!$AY$5:$AY$467,$C331,'Grid GenerationQueue'!$BF$5:$BF$467,"&lt;&gt;"&amp;"",'Grid GenerationQueue'!$BB$5:$BB$467,"&lt;"&amp;$BE$3)</f>
        <v>0</v>
      </c>
      <c r="CA331">
        <f>SUMIFS('Grid GenerationQueue'!AO$5:AO$467,'Grid GenerationQueue'!$AX$5:$AX$467,$B331,'Grid GenerationQueue'!$AY$5:$AY$467,$C331,'Grid GenerationQueue'!$BF$5:$BF$467,"&lt;&gt;"&amp;"",'Grid GenerationQueue'!$BB$5:$BB$467,"&lt;"&amp;$BE$3)</f>
        <v>0</v>
      </c>
      <c r="CB331">
        <f>SUMIFS('Grid GenerationQueue'!AP$5:AP$467,'Grid GenerationQueue'!$AX$5:$AX$467,$B331,'Grid GenerationQueue'!$AY$5:$AY$467,$C331,'Grid GenerationQueue'!$BF$5:$BF$467,"&lt;&gt;"&amp;"",'Grid GenerationQueue'!$BB$5:$BB$467,"&lt;"&amp;$BE$3)</f>
        <v>0</v>
      </c>
      <c r="CD331">
        <f>SUMIFS('Grid GenerationQueue'!AE$5:AE$467,'Grid GenerationQueue'!$AX$5:$AX$467,$B331,'Grid GenerationQueue'!$AY$5:$AY$467,$C331,'Grid GenerationQueue'!$BB$5:$BB$467,"&lt;"&amp;$BE$3)</f>
        <v>0</v>
      </c>
      <c r="CE331">
        <f>SUMIFS('Grid GenerationQueue'!AF$5:AF$467,'Grid GenerationQueue'!$AX$5:$AX$467,$B331,'Grid GenerationQueue'!$AY$5:$AY$467,$C331,'Grid GenerationQueue'!$BB$5:$BB$467,"&lt;"&amp;$BE$3)</f>
        <v>0</v>
      </c>
      <c r="CF331">
        <f>SUMIFS('Grid GenerationQueue'!AG$5:AG$467,'Grid GenerationQueue'!$AX$5:$AX$467,$B331,'Grid GenerationQueue'!$AY$5:$AY$467,$C331,'Grid GenerationQueue'!$BB$5:$BB$467,"&lt;"&amp;$BE$3)</f>
        <v>0</v>
      </c>
      <c r="CG331">
        <f>SUMIFS('Grid GenerationQueue'!AH$5:AH$467,'Grid GenerationQueue'!$AX$5:$AX$467,$B331,'Grid GenerationQueue'!$AY$5:$AY$467,$C331,'Grid GenerationQueue'!$BB$5:$BB$467,"&lt;"&amp;$BE$3)</f>
        <v>0</v>
      </c>
      <c r="CH331">
        <f>SUMIFS('Grid GenerationQueue'!AI$5:AI$467,'Grid GenerationQueue'!$AX$5:$AX$467,$B331,'Grid GenerationQueue'!$AY$5:$AY$467,$C331,'Grid GenerationQueue'!$BB$5:$BB$467,"&lt;"&amp;$BE$3)</f>
        <v>1.875</v>
      </c>
      <c r="CI331">
        <f>SUMIFS('Grid GenerationQueue'!AJ$5:AJ$467,'Grid GenerationQueue'!$AX$5:$AX$467,$B331,'Grid GenerationQueue'!$AY$5:$AY$467,$C331,'Grid GenerationQueue'!$BB$5:$BB$467,"&lt;"&amp;$BE$3)</f>
        <v>0</v>
      </c>
      <c r="CJ331">
        <f>SUMIFS('Grid GenerationQueue'!AK$5:AK$467,'Grid GenerationQueue'!$AX$5:$AX$467,$B331,'Grid GenerationQueue'!$AY$5:$AY$467,$C331,'Grid GenerationQueue'!$BB$5:$BB$467,"&lt;"&amp;$BE$3)</f>
        <v>0</v>
      </c>
      <c r="CK331">
        <f>SUMIFS('Grid GenerationQueue'!AL$5:AL$467,'Grid GenerationQueue'!$AX$5:$AX$467,$B331,'Grid GenerationQueue'!$AY$5:$AY$467,$C331,'Grid GenerationQueue'!$BB$5:$BB$467,"&lt;"&amp;$BE$3)</f>
        <v>0</v>
      </c>
      <c r="CL331">
        <f>SUMIFS('Grid GenerationQueue'!AM$5:AM$467,'Grid GenerationQueue'!$AX$5:$AX$467,$B331,'Grid GenerationQueue'!$AY$5:$AY$467,$C331,'Grid GenerationQueue'!$BB$5:$BB$467,"&lt;"&amp;$BE$3)</f>
        <v>0</v>
      </c>
      <c r="CM331">
        <f>SUMIFS('Grid GenerationQueue'!AN$5:AN$467,'Grid GenerationQueue'!$AX$5:$AX$467,$B331,'Grid GenerationQueue'!$AY$5:$AY$467,$C331,'Grid GenerationQueue'!$BB$5:$BB$467,"&lt;"&amp;$BE$3)</f>
        <v>0</v>
      </c>
      <c r="CN331">
        <f>SUMIFS('Grid GenerationQueue'!AO$5:AO$467,'Grid GenerationQueue'!$AX$5:$AX$467,$B331,'Grid GenerationQueue'!$AY$5:$AY$467,$C331,'Grid GenerationQueue'!$BB$5:$BB$467,"&lt;"&amp;$BE$3)</f>
        <v>0</v>
      </c>
      <c r="CO331">
        <f>SUMIFS('Grid GenerationQueue'!AP$5:AP$467,'Grid GenerationQueue'!$AX$5:$AX$467,$B331,'Grid GenerationQueue'!$AY$5:$AY$467,$C331,'Grid GenerationQueue'!$BB$5:$BB$467,"&lt;"&amp;$BE$3)</f>
        <v>0</v>
      </c>
    </row>
    <row r="332" spans="1:93" x14ac:dyDescent="0.35">
      <c r="A332" t="s">
        <v>4645</v>
      </c>
      <c r="B332" t="s">
        <v>4786</v>
      </c>
      <c r="C332">
        <v>230</v>
      </c>
      <c r="D332">
        <f>SUMIFS('Grid GenerationQueue'!AE$5:AE$467,'Grid GenerationQueue'!$AX$5:$AX$467,$B332,'Grid GenerationQueue'!$AY$5:$AY$467,$C332,'Grid GenerationQueue'!$BI$5:$BI$467,"&lt;4")</f>
        <v>0</v>
      </c>
      <c r="E332">
        <f>SUMIFS('Grid GenerationQueue'!AF$5:AF$467,'Grid GenerationQueue'!$AX$5:$AX$467,$B332,'Grid GenerationQueue'!$AY$5:$AY$467,$C332,'Grid GenerationQueue'!$BI$5:$BI$467,"&lt;4")</f>
        <v>0</v>
      </c>
      <c r="F332">
        <f>SUMIFS('Grid GenerationQueue'!AG$5:AG$467,'Grid GenerationQueue'!$AX$5:$AX$467,$B332,'Grid GenerationQueue'!$AY$5:$AY$467,$C332,'Grid GenerationQueue'!$BI$5:$BI$467,"&lt;4")</f>
        <v>0</v>
      </c>
      <c r="G332">
        <f>SUMIFS('Grid GenerationQueue'!AH$5:AH$467,'Grid GenerationQueue'!$AX$5:$AX$467,$B332,'Grid GenerationQueue'!$AY$5:$AY$467,$C332,'Grid GenerationQueue'!$BI$5:$BI$467,"&lt;4")</f>
        <v>0</v>
      </c>
      <c r="H332">
        <f>SUMIFS('Grid GenerationQueue'!AI$5:AI$467,'Grid GenerationQueue'!$AX$5:$AX$467,$B332,'Grid GenerationQueue'!$AY$5:$AY$467,$C332,'Grid GenerationQueue'!$BI$5:$BI$467,"&lt;4")</f>
        <v>0</v>
      </c>
      <c r="I332">
        <f>SUMIFS('Grid GenerationQueue'!AJ$5:AJ$467,'Grid GenerationQueue'!$AX$5:$AX$467,$B332,'Grid GenerationQueue'!$AY$5:$AY$467,$C332,'Grid GenerationQueue'!$BI$5:$BI$467,"&lt;4")</f>
        <v>0</v>
      </c>
      <c r="J332">
        <f>SUMIFS('Grid GenerationQueue'!AK$5:AK$467,'Grid GenerationQueue'!$AX$5:$AX$467,$B332,'Grid GenerationQueue'!$AY$5:$AY$467,$C332,'Grid GenerationQueue'!$BI$5:$BI$467,"&lt;4")</f>
        <v>0</v>
      </c>
      <c r="K332">
        <f>SUMIFS('Grid GenerationQueue'!AL$5:AL$467,'Grid GenerationQueue'!$AX$5:$AX$467,$B332,'Grid GenerationQueue'!$AY$5:$AY$467,$C332,'Grid GenerationQueue'!$BI$5:$BI$467,"&lt;4")</f>
        <v>0</v>
      </c>
      <c r="L332">
        <f>SUMIFS('Grid GenerationQueue'!AM$5:AM$467,'Grid GenerationQueue'!$AX$5:$AX$467,$B332,'Grid GenerationQueue'!$AY$5:$AY$467,$C332,'Grid GenerationQueue'!$BI$5:$BI$467,"&lt;4")</f>
        <v>0</v>
      </c>
      <c r="M332">
        <f>SUMIFS('Grid GenerationQueue'!AN$5:AN$467,'Grid GenerationQueue'!$AX$5:$AX$467,$B332,'Grid GenerationQueue'!$AY$5:$AY$467,$C332,'Grid GenerationQueue'!$BI$5:$BI$467,"&lt;4")</f>
        <v>0</v>
      </c>
      <c r="N332">
        <f>SUMIFS('Grid GenerationQueue'!AO$5:AO$467,'Grid GenerationQueue'!$AX$5:$AX$467,$B332,'Grid GenerationQueue'!$AY$5:$AY$467,$C332,'Grid GenerationQueue'!$BI$5:$BI$467,"&lt;4")</f>
        <v>0</v>
      </c>
      <c r="O332">
        <f>SUMIFS('Grid GenerationQueue'!AP$5:AP$467,'Grid GenerationQueue'!$AX$5:$AX$467,$B332,'Grid GenerationQueue'!$AY$5:$AY$467,$C332,'Grid GenerationQueue'!$BI$5:$BI$467,"&lt;4")</f>
        <v>0</v>
      </c>
      <c r="Q332">
        <f>SUMIFS('Grid GenerationQueue'!AE$5:AE$467,'Grid GenerationQueue'!$AX$5:$AX$467,$B332,'Grid GenerationQueue'!$AY$5:$AY$467,$C332,'Grid GenerationQueue'!$BH$5:$BH$467,"Executed")</f>
        <v>0</v>
      </c>
      <c r="R332">
        <f>SUMIFS('Grid GenerationQueue'!AF$5:AF$467,'Grid GenerationQueue'!$AX$5:$AX$467,$B332,'Grid GenerationQueue'!$AY$5:$AY$467,$C332,'Grid GenerationQueue'!$BH$5:$BH$467,"Executed")</f>
        <v>0</v>
      </c>
      <c r="S332">
        <f>SUMIFS('Grid GenerationQueue'!AG$5:AG$467,'Grid GenerationQueue'!$AX$5:$AX$467,$B332,'Grid GenerationQueue'!$AY$5:$AY$467,$C332,'Grid GenerationQueue'!$BH$5:$BH$467,"Executed")</f>
        <v>0</v>
      </c>
      <c r="T332">
        <f>SUMIFS('Grid GenerationQueue'!AH$5:AH$467,'Grid GenerationQueue'!$AX$5:$AX$467,$B332,'Grid GenerationQueue'!$AY$5:$AY$467,$C332,'Grid GenerationQueue'!$BH$5:$BH$467,"Executed")</f>
        <v>0</v>
      </c>
      <c r="U332">
        <f>SUMIFS('Grid GenerationQueue'!AI$5:AI$467,'Grid GenerationQueue'!$AX$5:$AX$467,$B332,'Grid GenerationQueue'!$AY$5:$AY$467,$C332,'Grid GenerationQueue'!$BH$5:$BH$467,"Executed")</f>
        <v>0</v>
      </c>
      <c r="V332">
        <f>SUMIFS('Grid GenerationQueue'!AJ$5:AJ$467,'Grid GenerationQueue'!$AX$5:$AX$467,$B332,'Grid GenerationQueue'!$AY$5:$AY$467,$C332,'Grid GenerationQueue'!$BH$5:$BH$467,"Executed")</f>
        <v>0</v>
      </c>
      <c r="W332">
        <f>SUMIFS('Grid GenerationQueue'!AK$5:AK$467,'Grid GenerationQueue'!$AX$5:$AX$467,$B332,'Grid GenerationQueue'!$AY$5:$AY$467,$C332,'Grid GenerationQueue'!$BH$5:$BH$467,"Executed")</f>
        <v>0</v>
      </c>
      <c r="X332">
        <f>SUMIFS('Grid GenerationQueue'!AL$5:AL$467,'Grid GenerationQueue'!$AX$5:$AX$467,$B332,'Grid GenerationQueue'!$AY$5:$AY$467,$C332,'Grid GenerationQueue'!$BH$5:$BH$467,"Executed")</f>
        <v>0</v>
      </c>
      <c r="Y332">
        <f>SUMIFS('Grid GenerationQueue'!AM$5:AM$467,'Grid GenerationQueue'!$AX$5:$AX$467,$B332,'Grid GenerationQueue'!$AY$5:$AY$467,$C332,'Grid GenerationQueue'!$BH$5:$BH$467,"Executed")</f>
        <v>0</v>
      </c>
      <c r="Z332">
        <f>SUMIFS('Grid GenerationQueue'!AN$5:AN$467,'Grid GenerationQueue'!$AX$5:$AX$467,$B332,'Grid GenerationQueue'!$AY$5:$AY$467,$C332,'Grid GenerationQueue'!$BH$5:$BH$467,"Executed")</f>
        <v>0</v>
      </c>
      <c r="AA332">
        <f>SUMIFS('Grid GenerationQueue'!AO$5:AO$467,'Grid GenerationQueue'!$AX$5:$AX$467,$B332,'Grid GenerationQueue'!$AY$5:$AY$467,$C332,'Grid GenerationQueue'!$BH$5:$BH$467,"Executed")</f>
        <v>0</v>
      </c>
      <c r="AB332">
        <f>SUMIFS('Grid GenerationQueue'!AP$5:AP$467,'Grid GenerationQueue'!$AX$5:$AX$467,$B332,'Grid GenerationQueue'!$AY$5:$AY$467,$C332,'Grid GenerationQueue'!$BH$5:$BH$467,"Executed")</f>
        <v>0</v>
      </c>
      <c r="AD332">
        <f>SUMIFS('Grid GenerationQueue'!AE$5:AE$467,'Grid GenerationQueue'!$AX$5:$AX$467,$B332,'Grid GenerationQueue'!$AY$5:$AY$467,$C332,'Grid GenerationQueue'!$BF$5:$BF$467,"&lt;&gt;"&amp;"")</f>
        <v>0</v>
      </c>
      <c r="AE332">
        <f>SUMIFS('Grid GenerationQueue'!AF$5:AF$467,'Grid GenerationQueue'!$AX$5:$AX$467,$B332,'Grid GenerationQueue'!$AY$5:$AY$467,$C332,'Grid GenerationQueue'!$BF$5:$BF$467,"&lt;&gt;"&amp;"")</f>
        <v>0</v>
      </c>
      <c r="AF332">
        <f>SUMIFS('Grid GenerationQueue'!AG$5:AG$467,'Grid GenerationQueue'!$AX$5:$AX$467,$B332,'Grid GenerationQueue'!$AY$5:$AY$467,$C332,'Grid GenerationQueue'!$BF$5:$BF$467,"&lt;&gt;"&amp;"")</f>
        <v>0</v>
      </c>
      <c r="AG332">
        <f>SUMIFS('Grid GenerationQueue'!AH$5:AH$467,'Grid GenerationQueue'!$AX$5:$AX$467,$B332,'Grid GenerationQueue'!$AY$5:$AY$467,$C332,'Grid GenerationQueue'!$BF$5:$BF$467,"&lt;&gt;"&amp;"")</f>
        <v>0</v>
      </c>
      <c r="AH332">
        <f>SUMIFS('Grid GenerationQueue'!AI$5:AI$467,'Grid GenerationQueue'!$AX$5:$AX$467,$B332,'Grid GenerationQueue'!$AY$5:$AY$467,$C332,'Grid GenerationQueue'!$BF$5:$BF$467,"&lt;&gt;"&amp;"")</f>
        <v>0</v>
      </c>
      <c r="AI332">
        <f>SUMIFS('Grid GenerationQueue'!AJ$5:AJ$467,'Grid GenerationQueue'!$AX$5:$AX$467,$B332,'Grid GenerationQueue'!$AY$5:$AY$467,$C332,'Grid GenerationQueue'!$BF$5:$BF$467,"&lt;&gt;"&amp;"")</f>
        <v>0</v>
      </c>
      <c r="AJ332">
        <f>SUMIFS('Grid GenerationQueue'!AK$5:AK$467,'Grid GenerationQueue'!$AX$5:$AX$467,$B332,'Grid GenerationQueue'!$AY$5:$AY$467,$C332,'Grid GenerationQueue'!$BF$5:$BF$467,"&lt;&gt;"&amp;"")</f>
        <v>0</v>
      </c>
      <c r="AK332">
        <f>SUMIFS('Grid GenerationQueue'!AL$5:AL$467,'Grid GenerationQueue'!$AX$5:$AX$467,$B332,'Grid GenerationQueue'!$AY$5:$AY$467,$C332,'Grid GenerationQueue'!$BF$5:$BF$467,"&lt;&gt;"&amp;"")</f>
        <v>0</v>
      </c>
      <c r="AL332">
        <f>SUMIFS('Grid GenerationQueue'!AM$5:AM$467,'Grid GenerationQueue'!$AX$5:$AX$467,$B332,'Grid GenerationQueue'!$AY$5:$AY$467,$C332,'Grid GenerationQueue'!$BF$5:$BF$467,"&lt;&gt;"&amp;"")</f>
        <v>0</v>
      </c>
      <c r="AM332">
        <f>SUMIFS('Grid GenerationQueue'!AN$5:AN$467,'Grid GenerationQueue'!$AX$5:$AX$467,$B332,'Grid GenerationQueue'!$AY$5:$AY$467,$C332,'Grid GenerationQueue'!$BF$5:$BF$467,"&lt;&gt;"&amp;"")</f>
        <v>0</v>
      </c>
      <c r="AN332">
        <f>SUMIFS('Grid GenerationQueue'!AO$5:AO$467,'Grid GenerationQueue'!$AX$5:$AX$467,$B332,'Grid GenerationQueue'!$AY$5:$AY$467,$C332,'Grid GenerationQueue'!$BF$5:$BF$467,"&lt;&gt;"&amp;"")</f>
        <v>0</v>
      </c>
      <c r="AO332">
        <f>SUMIFS('Grid GenerationQueue'!AP$5:AP$467,'Grid GenerationQueue'!$AX$5:$AX$467,$B332,'Grid GenerationQueue'!$AY$5:$AY$467,$C332,'Grid GenerationQueue'!$BF$5:$BF$467,"&lt;&gt;"&amp;"")</f>
        <v>0</v>
      </c>
      <c r="AQ332">
        <f>SUMIFS('Grid GenerationQueue'!AE$5:AE$467,'Grid GenerationQueue'!$AX$5:$AX$467,$B332,'Grid GenerationQueue'!$AY$5:$AY$467,$C332)</f>
        <v>0</v>
      </c>
      <c r="AR332">
        <f>SUMIFS('Grid GenerationQueue'!AF$5:AF$467,'Grid GenerationQueue'!$AX$5:$AX$467,$B332,'Grid GenerationQueue'!$AY$5:$AY$467,$C332)</f>
        <v>0</v>
      </c>
      <c r="AS332">
        <f>SUMIFS('Grid GenerationQueue'!AG$5:AG$467,'Grid GenerationQueue'!$AX$5:$AX$467,$B332,'Grid GenerationQueue'!$AY$5:$AY$467,$C332)</f>
        <v>0</v>
      </c>
      <c r="AT332">
        <f>SUMIFS('Grid GenerationQueue'!AH$5:AH$467,'Grid GenerationQueue'!$AX$5:$AX$467,$B332,'Grid GenerationQueue'!$AY$5:$AY$467,$C332)</f>
        <v>0</v>
      </c>
      <c r="AU332">
        <f>SUMIFS('Grid GenerationQueue'!AI$5:AI$467,'Grid GenerationQueue'!$AX$5:$AX$467,$B332,'Grid GenerationQueue'!$AY$5:$AY$467,$C332)</f>
        <v>0</v>
      </c>
      <c r="AV332">
        <f>SUMIFS('Grid GenerationQueue'!AJ$5:AJ$467,'Grid GenerationQueue'!$AX$5:$AX$467,$B332,'Grid GenerationQueue'!$AY$5:$AY$467,$C332)</f>
        <v>0</v>
      </c>
      <c r="AW332">
        <f>SUMIFS('Grid GenerationQueue'!AK$5:AK$467,'Grid GenerationQueue'!$AX$5:$AX$467,$B332,'Grid GenerationQueue'!$AY$5:$AY$467,$C332)</f>
        <v>0</v>
      </c>
      <c r="AX332">
        <f>SUMIFS('Grid GenerationQueue'!AL$5:AL$467,'Grid GenerationQueue'!$AX$5:$AX$467,$B332,'Grid GenerationQueue'!$AY$5:$AY$467,$C332)</f>
        <v>0</v>
      </c>
      <c r="AY332">
        <f>SUMIFS('Grid GenerationQueue'!AM$5:AM$467,'Grid GenerationQueue'!$AX$5:$AX$467,$B332,'Grid GenerationQueue'!$AY$5:$AY$467,$C332)</f>
        <v>0</v>
      </c>
      <c r="AZ332">
        <f>SUMIFS('Grid GenerationQueue'!AN$5:AN$467,'Grid GenerationQueue'!$AX$5:$AX$467,$B332,'Grid GenerationQueue'!$AY$5:$AY$467,$C332)</f>
        <v>0</v>
      </c>
      <c r="BA332">
        <f>SUMIFS('Grid GenerationQueue'!AO$5:AO$467,'Grid GenerationQueue'!$AX$5:$AX$467,$B332,'Grid GenerationQueue'!$AY$5:$AY$467,$C332)</f>
        <v>0</v>
      </c>
      <c r="BB332">
        <f>SUMIFS('Grid GenerationQueue'!AP$5:AP$467,'Grid GenerationQueue'!$AX$5:$AX$467,$B332,'Grid GenerationQueue'!$AY$5:$AY$467,$C332)</f>
        <v>0</v>
      </c>
      <c r="BD332">
        <f>SUMIFS('Grid GenerationQueue'!AE$5:AE$467,'Grid GenerationQueue'!$AX$5:$AX$467,$B332,'Grid GenerationQueue'!$AY$5:$AY$467,$C332,'Grid GenerationQueue'!$BH$5:$BH$467,"Executed",'Grid GenerationQueue'!$BB$5:$BB$467,"&lt;"&amp;$BE$3)</f>
        <v>0</v>
      </c>
      <c r="BE332">
        <f>SUMIFS('Grid GenerationQueue'!AF$5:AF$467,'Grid GenerationQueue'!$AX$5:$AX$467,$B332,'Grid GenerationQueue'!$AY$5:$AY$467,$C332,'Grid GenerationQueue'!$BH$5:$BH$467,"Executed",'Grid GenerationQueue'!$BB$5:$BB$467,"&lt;"&amp;$BE$3)</f>
        <v>0</v>
      </c>
      <c r="BF332">
        <f>SUMIFS('Grid GenerationQueue'!AG$5:AG$467,'Grid GenerationQueue'!$AX$5:$AX$467,$B332,'Grid GenerationQueue'!$AY$5:$AY$467,$C332,'Grid GenerationQueue'!$BH$5:$BH$467,"Executed",'Grid GenerationQueue'!$BB$5:$BB$467,"&lt;"&amp;$BE$3)</f>
        <v>0</v>
      </c>
      <c r="BG332">
        <f>SUMIFS('Grid GenerationQueue'!AH$5:AH$467,'Grid GenerationQueue'!$AX$5:$AX$467,$B332,'Grid GenerationQueue'!$AY$5:$AY$467,$C332,'Grid GenerationQueue'!$BH$5:$BH$467,"Executed",'Grid GenerationQueue'!$BB$5:$BB$467,"&lt;"&amp;$BE$3)</f>
        <v>0</v>
      </c>
      <c r="BH332">
        <f>SUMIFS('Grid GenerationQueue'!AI$5:AI$467,'Grid GenerationQueue'!$AX$5:$AX$467,$B332,'Grid GenerationQueue'!$AY$5:$AY$467,$C332,'Grid GenerationQueue'!$BH$5:$BH$467,"Executed",'Grid GenerationQueue'!$BB$5:$BB$467,"&lt;"&amp;$BE$3)</f>
        <v>0</v>
      </c>
      <c r="BI332">
        <f>SUMIFS('Grid GenerationQueue'!AJ$5:AJ$467,'Grid GenerationQueue'!$AX$5:$AX$467,$B332,'Grid GenerationQueue'!$AY$5:$AY$467,$C332,'Grid GenerationQueue'!$BH$5:$BH$467,"Executed",'Grid GenerationQueue'!$BB$5:$BB$467,"&lt;"&amp;$BE$3)</f>
        <v>0</v>
      </c>
      <c r="BJ332">
        <f>SUMIFS('Grid GenerationQueue'!AK$5:AK$467,'Grid GenerationQueue'!$AX$5:$AX$467,$B332,'Grid GenerationQueue'!$AY$5:$AY$467,$C332,'Grid GenerationQueue'!$BH$5:$BH$467,"Executed",'Grid GenerationQueue'!$BB$5:$BB$467,"&lt;"&amp;$BE$3)</f>
        <v>0</v>
      </c>
      <c r="BK332">
        <f>SUMIFS('Grid GenerationQueue'!AL$5:AL$467,'Grid GenerationQueue'!$AX$5:$AX$467,$B332,'Grid GenerationQueue'!$AY$5:$AY$467,$C332,'Grid GenerationQueue'!$BH$5:$BH$467,"Executed",'Grid GenerationQueue'!$BB$5:$BB$467,"&lt;"&amp;$BE$3)</f>
        <v>0</v>
      </c>
      <c r="BL332">
        <f>SUMIFS('Grid GenerationQueue'!AM$5:AM$467,'Grid GenerationQueue'!$AX$5:$AX$467,$B332,'Grid GenerationQueue'!$AY$5:$AY$467,$C332,'Grid GenerationQueue'!$BH$5:$BH$467,"Executed",'Grid GenerationQueue'!$BB$5:$BB$467,"&lt;"&amp;$BE$3)</f>
        <v>0</v>
      </c>
      <c r="BM332">
        <f>SUMIFS('Grid GenerationQueue'!AN$5:AN$467,'Grid GenerationQueue'!$AX$5:$AX$467,$B332,'Grid GenerationQueue'!$AY$5:$AY$467,$C332,'Grid GenerationQueue'!$BH$5:$BH$467,"Executed",'Grid GenerationQueue'!$BB$5:$BB$467,"&lt;"&amp;$BE$3)</f>
        <v>0</v>
      </c>
      <c r="BN332">
        <f>SUMIFS('Grid GenerationQueue'!AO$5:AO$467,'Grid GenerationQueue'!$AX$5:$AX$467,$B332,'Grid GenerationQueue'!$AY$5:$AY$467,$C332,'Grid GenerationQueue'!$BH$5:$BH$467,"Executed",'Grid GenerationQueue'!$BB$5:$BB$467,"&lt;"&amp;$BE$3)</f>
        <v>0</v>
      </c>
      <c r="BO332">
        <f>SUMIFS('Grid GenerationQueue'!AP$5:AP$467,'Grid GenerationQueue'!$AX$5:$AX$467,$B332,'Grid GenerationQueue'!$AY$5:$AY$467,$C332,'Grid GenerationQueue'!$BH$5:$BH$467,"Executed",'Grid GenerationQueue'!$BB$5:$BB$467,"&lt;"&amp;$BE$3)</f>
        <v>0</v>
      </c>
      <c r="BQ332">
        <f>SUMIFS('Grid GenerationQueue'!AE$5:AE$467,'Grid GenerationQueue'!$AX$5:$AX$467,$B332,'Grid GenerationQueue'!$AY$5:$AY$467,$C332,'Grid GenerationQueue'!$BF$5:$BF$467,"&lt;&gt;"&amp;"",'Grid GenerationQueue'!$BB$5:$BB$467,"&lt;"&amp;$BE$3)</f>
        <v>0</v>
      </c>
      <c r="BR332">
        <f>SUMIFS('Grid GenerationQueue'!AF$5:AF$467,'Grid GenerationQueue'!$AX$5:$AX$467,$B332,'Grid GenerationQueue'!$AY$5:$AY$467,$C332,'Grid GenerationQueue'!$BF$5:$BF$467,"&lt;&gt;"&amp;"",'Grid GenerationQueue'!$BB$5:$BB$467,"&lt;"&amp;$BE$3)</f>
        <v>0</v>
      </c>
      <c r="BS332">
        <f>SUMIFS('Grid GenerationQueue'!AG$5:AG$467,'Grid GenerationQueue'!$AX$5:$AX$467,$B332,'Grid GenerationQueue'!$AY$5:$AY$467,$C332,'Grid GenerationQueue'!$BF$5:$BF$467,"&lt;&gt;"&amp;"",'Grid GenerationQueue'!$BB$5:$BB$467,"&lt;"&amp;$BE$3)</f>
        <v>0</v>
      </c>
      <c r="BT332">
        <f>SUMIFS('Grid GenerationQueue'!AH$5:AH$467,'Grid GenerationQueue'!$AX$5:$AX$467,$B332,'Grid GenerationQueue'!$AY$5:$AY$467,$C332,'Grid GenerationQueue'!$BF$5:$BF$467,"&lt;&gt;"&amp;"",'Grid GenerationQueue'!$BB$5:$BB$467,"&lt;"&amp;$BE$3)</f>
        <v>0</v>
      </c>
      <c r="BU332">
        <f>SUMIFS('Grid GenerationQueue'!AI$5:AI$467,'Grid GenerationQueue'!$AX$5:$AX$467,$B332,'Grid GenerationQueue'!$AY$5:$AY$467,$C332,'Grid GenerationQueue'!$BF$5:$BF$467,"&lt;&gt;"&amp;"",'Grid GenerationQueue'!$BB$5:$BB$467,"&lt;"&amp;$BE$3)</f>
        <v>0</v>
      </c>
      <c r="BV332">
        <f>SUMIFS('Grid GenerationQueue'!AJ$5:AJ$467,'Grid GenerationQueue'!$AX$5:$AX$467,$B332,'Grid GenerationQueue'!$AY$5:$AY$467,$C332,'Grid GenerationQueue'!$BF$5:$BF$467,"&lt;&gt;"&amp;"",'Grid GenerationQueue'!$BB$5:$BB$467,"&lt;"&amp;$BE$3)</f>
        <v>0</v>
      </c>
      <c r="BW332">
        <f>SUMIFS('Grid GenerationQueue'!AK$5:AK$467,'Grid GenerationQueue'!$AX$5:$AX$467,$B332,'Grid GenerationQueue'!$AY$5:$AY$467,$C332,'Grid GenerationQueue'!$BF$5:$BF$467,"&lt;&gt;"&amp;"",'Grid GenerationQueue'!$BB$5:$BB$467,"&lt;"&amp;$BE$3)</f>
        <v>0</v>
      </c>
      <c r="BX332">
        <f>SUMIFS('Grid GenerationQueue'!AL$5:AL$467,'Grid GenerationQueue'!$AX$5:$AX$467,$B332,'Grid GenerationQueue'!$AY$5:$AY$467,$C332,'Grid GenerationQueue'!$BF$5:$BF$467,"&lt;&gt;"&amp;"",'Grid GenerationQueue'!$BB$5:$BB$467,"&lt;"&amp;$BE$3)</f>
        <v>0</v>
      </c>
      <c r="BY332">
        <f>SUMIFS('Grid GenerationQueue'!AM$5:AM$467,'Grid GenerationQueue'!$AX$5:$AX$467,$B332,'Grid GenerationQueue'!$AY$5:$AY$467,$C332,'Grid GenerationQueue'!$BF$5:$BF$467,"&lt;&gt;"&amp;"",'Grid GenerationQueue'!$BB$5:$BB$467,"&lt;"&amp;$BE$3)</f>
        <v>0</v>
      </c>
      <c r="BZ332">
        <f>SUMIFS('Grid GenerationQueue'!AN$5:AN$467,'Grid GenerationQueue'!$AX$5:$AX$467,$B332,'Grid GenerationQueue'!$AY$5:$AY$467,$C332,'Grid GenerationQueue'!$BF$5:$BF$467,"&lt;&gt;"&amp;"",'Grid GenerationQueue'!$BB$5:$BB$467,"&lt;"&amp;$BE$3)</f>
        <v>0</v>
      </c>
      <c r="CA332">
        <f>SUMIFS('Grid GenerationQueue'!AO$5:AO$467,'Grid GenerationQueue'!$AX$5:$AX$467,$B332,'Grid GenerationQueue'!$AY$5:$AY$467,$C332,'Grid GenerationQueue'!$BF$5:$BF$467,"&lt;&gt;"&amp;"",'Grid GenerationQueue'!$BB$5:$BB$467,"&lt;"&amp;$BE$3)</f>
        <v>0</v>
      </c>
      <c r="CB332">
        <f>SUMIFS('Grid GenerationQueue'!AP$5:AP$467,'Grid GenerationQueue'!$AX$5:$AX$467,$B332,'Grid GenerationQueue'!$AY$5:$AY$467,$C332,'Grid GenerationQueue'!$BF$5:$BF$467,"&lt;&gt;"&amp;"",'Grid GenerationQueue'!$BB$5:$BB$467,"&lt;"&amp;$BE$3)</f>
        <v>0</v>
      </c>
      <c r="CD332">
        <f>SUMIFS('Grid GenerationQueue'!AE$5:AE$467,'Grid GenerationQueue'!$AX$5:$AX$467,$B332,'Grid GenerationQueue'!$AY$5:$AY$467,$C332,'Grid GenerationQueue'!$BB$5:$BB$467,"&lt;"&amp;$BE$3)</f>
        <v>0</v>
      </c>
      <c r="CE332">
        <f>SUMIFS('Grid GenerationQueue'!AF$5:AF$467,'Grid GenerationQueue'!$AX$5:$AX$467,$B332,'Grid GenerationQueue'!$AY$5:$AY$467,$C332,'Grid GenerationQueue'!$BB$5:$BB$467,"&lt;"&amp;$BE$3)</f>
        <v>0</v>
      </c>
      <c r="CF332">
        <f>SUMIFS('Grid GenerationQueue'!AG$5:AG$467,'Grid GenerationQueue'!$AX$5:$AX$467,$B332,'Grid GenerationQueue'!$AY$5:$AY$467,$C332,'Grid GenerationQueue'!$BB$5:$BB$467,"&lt;"&amp;$BE$3)</f>
        <v>0</v>
      </c>
      <c r="CG332">
        <f>SUMIFS('Grid GenerationQueue'!AH$5:AH$467,'Grid GenerationQueue'!$AX$5:$AX$467,$B332,'Grid GenerationQueue'!$AY$5:$AY$467,$C332,'Grid GenerationQueue'!$BB$5:$BB$467,"&lt;"&amp;$BE$3)</f>
        <v>0</v>
      </c>
      <c r="CH332">
        <f>SUMIFS('Grid GenerationQueue'!AI$5:AI$467,'Grid GenerationQueue'!$AX$5:$AX$467,$B332,'Grid GenerationQueue'!$AY$5:$AY$467,$C332,'Grid GenerationQueue'!$BB$5:$BB$467,"&lt;"&amp;$BE$3)</f>
        <v>0</v>
      </c>
      <c r="CI332">
        <f>SUMIFS('Grid GenerationQueue'!AJ$5:AJ$467,'Grid GenerationQueue'!$AX$5:$AX$467,$B332,'Grid GenerationQueue'!$AY$5:$AY$467,$C332,'Grid GenerationQueue'!$BB$5:$BB$467,"&lt;"&amp;$BE$3)</f>
        <v>0</v>
      </c>
      <c r="CJ332">
        <f>SUMIFS('Grid GenerationQueue'!AK$5:AK$467,'Grid GenerationQueue'!$AX$5:$AX$467,$B332,'Grid GenerationQueue'!$AY$5:$AY$467,$C332,'Grid GenerationQueue'!$BB$5:$BB$467,"&lt;"&amp;$BE$3)</f>
        <v>0</v>
      </c>
      <c r="CK332">
        <f>SUMIFS('Grid GenerationQueue'!AL$5:AL$467,'Grid GenerationQueue'!$AX$5:$AX$467,$B332,'Grid GenerationQueue'!$AY$5:$AY$467,$C332,'Grid GenerationQueue'!$BB$5:$BB$467,"&lt;"&amp;$BE$3)</f>
        <v>0</v>
      </c>
      <c r="CL332">
        <f>SUMIFS('Grid GenerationQueue'!AM$5:AM$467,'Grid GenerationQueue'!$AX$5:$AX$467,$B332,'Grid GenerationQueue'!$AY$5:$AY$467,$C332,'Grid GenerationQueue'!$BB$5:$BB$467,"&lt;"&amp;$BE$3)</f>
        <v>0</v>
      </c>
      <c r="CM332">
        <f>SUMIFS('Grid GenerationQueue'!AN$5:AN$467,'Grid GenerationQueue'!$AX$5:$AX$467,$B332,'Grid GenerationQueue'!$AY$5:$AY$467,$C332,'Grid GenerationQueue'!$BB$5:$BB$467,"&lt;"&amp;$BE$3)</f>
        <v>0</v>
      </c>
      <c r="CN332">
        <f>SUMIFS('Grid GenerationQueue'!AO$5:AO$467,'Grid GenerationQueue'!$AX$5:$AX$467,$B332,'Grid GenerationQueue'!$AY$5:$AY$467,$C332,'Grid GenerationQueue'!$BB$5:$BB$467,"&lt;"&amp;$BE$3)</f>
        <v>0</v>
      </c>
      <c r="CO332">
        <f>SUMIFS('Grid GenerationQueue'!AP$5:AP$467,'Grid GenerationQueue'!$AX$5:$AX$467,$B332,'Grid GenerationQueue'!$AY$5:$AY$467,$C332,'Grid GenerationQueue'!$BB$5:$BB$467,"&lt;"&amp;$BE$3)</f>
        <v>0</v>
      </c>
    </row>
    <row r="333" spans="1:93" x14ac:dyDescent="0.35">
      <c r="A333" t="s">
        <v>4653</v>
      </c>
      <c r="B333" t="s">
        <v>4787</v>
      </c>
      <c r="C333">
        <v>230</v>
      </c>
      <c r="D333">
        <f>SUMIFS('Grid GenerationQueue'!AE$5:AE$467,'Grid GenerationQueue'!$AX$5:$AX$467,$B333,'Grid GenerationQueue'!$AY$5:$AY$467,$C333,'Grid GenerationQueue'!$BI$5:$BI$467,"&lt;4")</f>
        <v>0</v>
      </c>
      <c r="E333">
        <f>SUMIFS('Grid GenerationQueue'!AF$5:AF$467,'Grid GenerationQueue'!$AX$5:$AX$467,$B333,'Grid GenerationQueue'!$AY$5:$AY$467,$C333,'Grid GenerationQueue'!$BI$5:$BI$467,"&lt;4")</f>
        <v>0</v>
      </c>
      <c r="F333">
        <f>SUMIFS('Grid GenerationQueue'!AG$5:AG$467,'Grid GenerationQueue'!$AX$5:$AX$467,$B333,'Grid GenerationQueue'!$AY$5:$AY$467,$C333,'Grid GenerationQueue'!$BI$5:$BI$467,"&lt;4")</f>
        <v>0</v>
      </c>
      <c r="G333">
        <f>SUMIFS('Grid GenerationQueue'!AH$5:AH$467,'Grid GenerationQueue'!$AX$5:$AX$467,$B333,'Grid GenerationQueue'!$AY$5:$AY$467,$C333,'Grid GenerationQueue'!$BI$5:$BI$467,"&lt;4")</f>
        <v>0</v>
      </c>
      <c r="H333">
        <f>SUMIFS('Grid GenerationQueue'!AI$5:AI$467,'Grid GenerationQueue'!$AX$5:$AX$467,$B333,'Grid GenerationQueue'!$AY$5:$AY$467,$C333,'Grid GenerationQueue'!$BI$5:$BI$467,"&lt;4")</f>
        <v>0</v>
      </c>
      <c r="I333">
        <f>SUMIFS('Grid GenerationQueue'!AJ$5:AJ$467,'Grid GenerationQueue'!$AX$5:$AX$467,$B333,'Grid GenerationQueue'!$AY$5:$AY$467,$C333,'Grid GenerationQueue'!$BI$5:$BI$467,"&lt;4")</f>
        <v>0</v>
      </c>
      <c r="J333">
        <f>SUMIFS('Grid GenerationQueue'!AK$5:AK$467,'Grid GenerationQueue'!$AX$5:$AX$467,$B333,'Grid GenerationQueue'!$AY$5:$AY$467,$C333,'Grid GenerationQueue'!$BI$5:$BI$467,"&lt;4")</f>
        <v>0</v>
      </c>
      <c r="K333">
        <f>SUMIFS('Grid GenerationQueue'!AL$5:AL$467,'Grid GenerationQueue'!$AX$5:$AX$467,$B333,'Grid GenerationQueue'!$AY$5:$AY$467,$C333,'Grid GenerationQueue'!$BI$5:$BI$467,"&lt;4")</f>
        <v>0</v>
      </c>
      <c r="L333">
        <f>SUMIFS('Grid GenerationQueue'!AM$5:AM$467,'Grid GenerationQueue'!$AX$5:$AX$467,$B333,'Grid GenerationQueue'!$AY$5:$AY$467,$C333,'Grid GenerationQueue'!$BI$5:$BI$467,"&lt;4")</f>
        <v>0</v>
      </c>
      <c r="M333">
        <f>SUMIFS('Grid GenerationQueue'!AN$5:AN$467,'Grid GenerationQueue'!$AX$5:$AX$467,$B333,'Grid GenerationQueue'!$AY$5:$AY$467,$C333,'Grid GenerationQueue'!$BI$5:$BI$467,"&lt;4")</f>
        <v>0</v>
      </c>
      <c r="N333">
        <f>SUMIFS('Grid GenerationQueue'!AO$5:AO$467,'Grid GenerationQueue'!$AX$5:$AX$467,$B333,'Grid GenerationQueue'!$AY$5:$AY$467,$C333,'Grid GenerationQueue'!$BI$5:$BI$467,"&lt;4")</f>
        <v>0</v>
      </c>
      <c r="O333">
        <f>SUMIFS('Grid GenerationQueue'!AP$5:AP$467,'Grid GenerationQueue'!$AX$5:$AX$467,$B333,'Grid GenerationQueue'!$AY$5:$AY$467,$C333,'Grid GenerationQueue'!$BI$5:$BI$467,"&lt;4")</f>
        <v>0</v>
      </c>
      <c r="Q333">
        <f>SUMIFS('Grid GenerationQueue'!AE$5:AE$467,'Grid GenerationQueue'!$AX$5:$AX$467,$B333,'Grid GenerationQueue'!$AY$5:$AY$467,$C333,'Grid GenerationQueue'!$BH$5:$BH$467,"Executed")</f>
        <v>0</v>
      </c>
      <c r="R333">
        <f>SUMIFS('Grid GenerationQueue'!AF$5:AF$467,'Grid GenerationQueue'!$AX$5:$AX$467,$B333,'Grid GenerationQueue'!$AY$5:$AY$467,$C333,'Grid GenerationQueue'!$BH$5:$BH$467,"Executed")</f>
        <v>0</v>
      </c>
      <c r="S333">
        <f>SUMIFS('Grid GenerationQueue'!AG$5:AG$467,'Grid GenerationQueue'!$AX$5:$AX$467,$B333,'Grid GenerationQueue'!$AY$5:$AY$467,$C333,'Grid GenerationQueue'!$BH$5:$BH$467,"Executed")</f>
        <v>0</v>
      </c>
      <c r="T333">
        <f>SUMIFS('Grid GenerationQueue'!AH$5:AH$467,'Grid GenerationQueue'!$AX$5:$AX$467,$B333,'Grid GenerationQueue'!$AY$5:$AY$467,$C333,'Grid GenerationQueue'!$BH$5:$BH$467,"Executed")</f>
        <v>0</v>
      </c>
      <c r="U333">
        <f>SUMIFS('Grid GenerationQueue'!AI$5:AI$467,'Grid GenerationQueue'!$AX$5:$AX$467,$B333,'Grid GenerationQueue'!$AY$5:$AY$467,$C333,'Grid GenerationQueue'!$BH$5:$BH$467,"Executed")</f>
        <v>0</v>
      </c>
      <c r="V333">
        <f>SUMIFS('Grid GenerationQueue'!AJ$5:AJ$467,'Grid GenerationQueue'!$AX$5:$AX$467,$B333,'Grid GenerationQueue'!$AY$5:$AY$467,$C333,'Grid GenerationQueue'!$BH$5:$BH$467,"Executed")</f>
        <v>0</v>
      </c>
      <c r="W333">
        <f>SUMIFS('Grid GenerationQueue'!AK$5:AK$467,'Grid GenerationQueue'!$AX$5:$AX$467,$B333,'Grid GenerationQueue'!$AY$5:$AY$467,$C333,'Grid GenerationQueue'!$BH$5:$BH$467,"Executed")</f>
        <v>0</v>
      </c>
      <c r="X333">
        <f>SUMIFS('Grid GenerationQueue'!AL$5:AL$467,'Grid GenerationQueue'!$AX$5:$AX$467,$B333,'Grid GenerationQueue'!$AY$5:$AY$467,$C333,'Grid GenerationQueue'!$BH$5:$BH$467,"Executed")</f>
        <v>0</v>
      </c>
      <c r="Y333">
        <f>SUMIFS('Grid GenerationQueue'!AM$5:AM$467,'Grid GenerationQueue'!$AX$5:$AX$467,$B333,'Grid GenerationQueue'!$AY$5:$AY$467,$C333,'Grid GenerationQueue'!$BH$5:$BH$467,"Executed")</f>
        <v>0</v>
      </c>
      <c r="Z333">
        <f>SUMIFS('Grid GenerationQueue'!AN$5:AN$467,'Grid GenerationQueue'!$AX$5:$AX$467,$B333,'Grid GenerationQueue'!$AY$5:$AY$467,$C333,'Grid GenerationQueue'!$BH$5:$BH$467,"Executed")</f>
        <v>0</v>
      </c>
      <c r="AA333">
        <f>SUMIFS('Grid GenerationQueue'!AO$5:AO$467,'Grid GenerationQueue'!$AX$5:$AX$467,$B333,'Grid GenerationQueue'!$AY$5:$AY$467,$C333,'Grid GenerationQueue'!$BH$5:$BH$467,"Executed")</f>
        <v>0</v>
      </c>
      <c r="AB333">
        <f>SUMIFS('Grid GenerationQueue'!AP$5:AP$467,'Grid GenerationQueue'!$AX$5:$AX$467,$B333,'Grid GenerationQueue'!$AY$5:$AY$467,$C333,'Grid GenerationQueue'!$BH$5:$BH$467,"Executed")</f>
        <v>0</v>
      </c>
      <c r="AD333">
        <f>SUMIFS('Grid GenerationQueue'!AE$5:AE$467,'Grid GenerationQueue'!$AX$5:$AX$467,$B333,'Grid GenerationQueue'!$AY$5:$AY$467,$C333,'Grid GenerationQueue'!$BF$5:$BF$467,"&lt;&gt;"&amp;"")</f>
        <v>0</v>
      </c>
      <c r="AE333">
        <f>SUMIFS('Grid GenerationQueue'!AF$5:AF$467,'Grid GenerationQueue'!$AX$5:$AX$467,$B333,'Grid GenerationQueue'!$AY$5:$AY$467,$C333,'Grid GenerationQueue'!$BF$5:$BF$467,"&lt;&gt;"&amp;"")</f>
        <v>0</v>
      </c>
      <c r="AF333">
        <f>SUMIFS('Grid GenerationQueue'!AG$5:AG$467,'Grid GenerationQueue'!$AX$5:$AX$467,$B333,'Grid GenerationQueue'!$AY$5:$AY$467,$C333,'Grid GenerationQueue'!$BF$5:$BF$467,"&lt;&gt;"&amp;"")</f>
        <v>0</v>
      </c>
      <c r="AG333">
        <f>SUMIFS('Grid GenerationQueue'!AH$5:AH$467,'Grid GenerationQueue'!$AX$5:$AX$467,$B333,'Grid GenerationQueue'!$AY$5:$AY$467,$C333,'Grid GenerationQueue'!$BF$5:$BF$467,"&lt;&gt;"&amp;"")</f>
        <v>0</v>
      </c>
      <c r="AH333">
        <f>SUMIFS('Grid GenerationQueue'!AI$5:AI$467,'Grid GenerationQueue'!$AX$5:$AX$467,$B333,'Grid GenerationQueue'!$AY$5:$AY$467,$C333,'Grid GenerationQueue'!$BF$5:$BF$467,"&lt;&gt;"&amp;"")</f>
        <v>0</v>
      </c>
      <c r="AI333">
        <f>SUMIFS('Grid GenerationQueue'!AJ$5:AJ$467,'Grid GenerationQueue'!$AX$5:$AX$467,$B333,'Grid GenerationQueue'!$AY$5:$AY$467,$C333,'Grid GenerationQueue'!$BF$5:$BF$467,"&lt;&gt;"&amp;"")</f>
        <v>0</v>
      </c>
      <c r="AJ333">
        <f>SUMIFS('Grid GenerationQueue'!AK$5:AK$467,'Grid GenerationQueue'!$AX$5:$AX$467,$B333,'Grid GenerationQueue'!$AY$5:$AY$467,$C333,'Grid GenerationQueue'!$BF$5:$BF$467,"&lt;&gt;"&amp;"")</f>
        <v>0</v>
      </c>
      <c r="AK333">
        <f>SUMIFS('Grid GenerationQueue'!AL$5:AL$467,'Grid GenerationQueue'!$AX$5:$AX$467,$B333,'Grid GenerationQueue'!$AY$5:$AY$467,$C333,'Grid GenerationQueue'!$BF$5:$BF$467,"&lt;&gt;"&amp;"")</f>
        <v>0</v>
      </c>
      <c r="AL333">
        <f>SUMIFS('Grid GenerationQueue'!AM$5:AM$467,'Grid GenerationQueue'!$AX$5:$AX$467,$B333,'Grid GenerationQueue'!$AY$5:$AY$467,$C333,'Grid GenerationQueue'!$BF$5:$BF$467,"&lt;&gt;"&amp;"")</f>
        <v>0</v>
      </c>
      <c r="AM333">
        <f>SUMIFS('Grid GenerationQueue'!AN$5:AN$467,'Grid GenerationQueue'!$AX$5:$AX$467,$B333,'Grid GenerationQueue'!$AY$5:$AY$467,$C333,'Grid GenerationQueue'!$BF$5:$BF$467,"&lt;&gt;"&amp;"")</f>
        <v>0</v>
      </c>
      <c r="AN333">
        <f>SUMIFS('Grid GenerationQueue'!AO$5:AO$467,'Grid GenerationQueue'!$AX$5:$AX$467,$B333,'Grid GenerationQueue'!$AY$5:$AY$467,$C333,'Grid GenerationQueue'!$BF$5:$BF$467,"&lt;&gt;"&amp;"")</f>
        <v>0</v>
      </c>
      <c r="AO333">
        <f>SUMIFS('Grid GenerationQueue'!AP$5:AP$467,'Grid GenerationQueue'!$AX$5:$AX$467,$B333,'Grid GenerationQueue'!$AY$5:$AY$467,$C333,'Grid GenerationQueue'!$BF$5:$BF$467,"&lt;&gt;"&amp;"")</f>
        <v>0</v>
      </c>
      <c r="AQ333">
        <f>SUMIFS('Grid GenerationQueue'!AE$5:AE$467,'Grid GenerationQueue'!$AX$5:$AX$467,$B333,'Grid GenerationQueue'!$AY$5:$AY$467,$C333)</f>
        <v>0</v>
      </c>
      <c r="AR333">
        <f>SUMIFS('Grid GenerationQueue'!AF$5:AF$467,'Grid GenerationQueue'!$AX$5:$AX$467,$B333,'Grid GenerationQueue'!$AY$5:$AY$467,$C333)</f>
        <v>0</v>
      </c>
      <c r="AS333">
        <f>SUMIFS('Grid GenerationQueue'!AG$5:AG$467,'Grid GenerationQueue'!$AX$5:$AX$467,$B333,'Grid GenerationQueue'!$AY$5:$AY$467,$C333)</f>
        <v>0</v>
      </c>
      <c r="AT333">
        <f>SUMIFS('Grid GenerationQueue'!AH$5:AH$467,'Grid GenerationQueue'!$AX$5:$AX$467,$B333,'Grid GenerationQueue'!$AY$5:$AY$467,$C333)</f>
        <v>0</v>
      </c>
      <c r="AU333">
        <f>SUMIFS('Grid GenerationQueue'!AI$5:AI$467,'Grid GenerationQueue'!$AX$5:$AX$467,$B333,'Grid GenerationQueue'!$AY$5:$AY$467,$C333)</f>
        <v>0</v>
      </c>
      <c r="AV333">
        <f>SUMIFS('Grid GenerationQueue'!AJ$5:AJ$467,'Grid GenerationQueue'!$AX$5:$AX$467,$B333,'Grid GenerationQueue'!$AY$5:$AY$467,$C333)</f>
        <v>0</v>
      </c>
      <c r="AW333">
        <f>SUMIFS('Grid GenerationQueue'!AK$5:AK$467,'Grid GenerationQueue'!$AX$5:$AX$467,$B333,'Grid GenerationQueue'!$AY$5:$AY$467,$C333)</f>
        <v>0</v>
      </c>
      <c r="AX333">
        <f>SUMIFS('Grid GenerationQueue'!AL$5:AL$467,'Grid GenerationQueue'!$AX$5:$AX$467,$B333,'Grid GenerationQueue'!$AY$5:$AY$467,$C333)</f>
        <v>0</v>
      </c>
      <c r="AY333">
        <f>SUMIFS('Grid GenerationQueue'!AM$5:AM$467,'Grid GenerationQueue'!$AX$5:$AX$467,$B333,'Grid GenerationQueue'!$AY$5:$AY$467,$C333)</f>
        <v>0</v>
      </c>
      <c r="AZ333">
        <f>SUMIFS('Grid GenerationQueue'!AN$5:AN$467,'Grid GenerationQueue'!$AX$5:$AX$467,$B333,'Grid GenerationQueue'!$AY$5:$AY$467,$C333)</f>
        <v>0</v>
      </c>
      <c r="BA333">
        <f>SUMIFS('Grid GenerationQueue'!AO$5:AO$467,'Grid GenerationQueue'!$AX$5:$AX$467,$B333,'Grid GenerationQueue'!$AY$5:$AY$467,$C333)</f>
        <v>0</v>
      </c>
      <c r="BB333">
        <f>SUMIFS('Grid GenerationQueue'!AP$5:AP$467,'Grid GenerationQueue'!$AX$5:$AX$467,$B333,'Grid GenerationQueue'!$AY$5:$AY$467,$C333)</f>
        <v>0</v>
      </c>
      <c r="BD333">
        <f>SUMIFS('Grid GenerationQueue'!AE$5:AE$467,'Grid GenerationQueue'!$AX$5:$AX$467,$B333,'Grid GenerationQueue'!$AY$5:$AY$467,$C333,'Grid GenerationQueue'!$BH$5:$BH$467,"Executed",'Grid GenerationQueue'!$BB$5:$BB$467,"&lt;"&amp;$BE$3)</f>
        <v>0</v>
      </c>
      <c r="BE333">
        <f>SUMIFS('Grid GenerationQueue'!AF$5:AF$467,'Grid GenerationQueue'!$AX$5:$AX$467,$B333,'Grid GenerationQueue'!$AY$5:$AY$467,$C333,'Grid GenerationQueue'!$BH$5:$BH$467,"Executed",'Grid GenerationQueue'!$BB$5:$BB$467,"&lt;"&amp;$BE$3)</f>
        <v>0</v>
      </c>
      <c r="BF333">
        <f>SUMIFS('Grid GenerationQueue'!AG$5:AG$467,'Grid GenerationQueue'!$AX$5:$AX$467,$B333,'Grid GenerationQueue'!$AY$5:$AY$467,$C333,'Grid GenerationQueue'!$BH$5:$BH$467,"Executed",'Grid GenerationQueue'!$BB$5:$BB$467,"&lt;"&amp;$BE$3)</f>
        <v>0</v>
      </c>
      <c r="BG333">
        <f>SUMIFS('Grid GenerationQueue'!AH$5:AH$467,'Grid GenerationQueue'!$AX$5:$AX$467,$B333,'Grid GenerationQueue'!$AY$5:$AY$467,$C333,'Grid GenerationQueue'!$BH$5:$BH$467,"Executed",'Grid GenerationQueue'!$BB$5:$BB$467,"&lt;"&amp;$BE$3)</f>
        <v>0</v>
      </c>
      <c r="BH333">
        <f>SUMIFS('Grid GenerationQueue'!AI$5:AI$467,'Grid GenerationQueue'!$AX$5:$AX$467,$B333,'Grid GenerationQueue'!$AY$5:$AY$467,$C333,'Grid GenerationQueue'!$BH$5:$BH$467,"Executed",'Grid GenerationQueue'!$BB$5:$BB$467,"&lt;"&amp;$BE$3)</f>
        <v>0</v>
      </c>
      <c r="BI333">
        <f>SUMIFS('Grid GenerationQueue'!AJ$5:AJ$467,'Grid GenerationQueue'!$AX$5:$AX$467,$B333,'Grid GenerationQueue'!$AY$5:$AY$467,$C333,'Grid GenerationQueue'!$BH$5:$BH$467,"Executed",'Grid GenerationQueue'!$BB$5:$BB$467,"&lt;"&amp;$BE$3)</f>
        <v>0</v>
      </c>
      <c r="BJ333">
        <f>SUMIFS('Grid GenerationQueue'!AK$5:AK$467,'Grid GenerationQueue'!$AX$5:$AX$467,$B333,'Grid GenerationQueue'!$AY$5:$AY$467,$C333,'Grid GenerationQueue'!$BH$5:$BH$467,"Executed",'Grid GenerationQueue'!$BB$5:$BB$467,"&lt;"&amp;$BE$3)</f>
        <v>0</v>
      </c>
      <c r="BK333">
        <f>SUMIFS('Grid GenerationQueue'!AL$5:AL$467,'Grid GenerationQueue'!$AX$5:$AX$467,$B333,'Grid GenerationQueue'!$AY$5:$AY$467,$C333,'Grid GenerationQueue'!$BH$5:$BH$467,"Executed",'Grid GenerationQueue'!$BB$5:$BB$467,"&lt;"&amp;$BE$3)</f>
        <v>0</v>
      </c>
      <c r="BL333">
        <f>SUMIFS('Grid GenerationQueue'!AM$5:AM$467,'Grid GenerationQueue'!$AX$5:$AX$467,$B333,'Grid GenerationQueue'!$AY$5:$AY$467,$C333,'Grid GenerationQueue'!$BH$5:$BH$467,"Executed",'Grid GenerationQueue'!$BB$5:$BB$467,"&lt;"&amp;$BE$3)</f>
        <v>0</v>
      </c>
      <c r="BM333">
        <f>SUMIFS('Grid GenerationQueue'!AN$5:AN$467,'Grid GenerationQueue'!$AX$5:$AX$467,$B333,'Grid GenerationQueue'!$AY$5:$AY$467,$C333,'Grid GenerationQueue'!$BH$5:$BH$467,"Executed",'Grid GenerationQueue'!$BB$5:$BB$467,"&lt;"&amp;$BE$3)</f>
        <v>0</v>
      </c>
      <c r="BN333">
        <f>SUMIFS('Grid GenerationQueue'!AO$5:AO$467,'Grid GenerationQueue'!$AX$5:$AX$467,$B333,'Grid GenerationQueue'!$AY$5:$AY$467,$C333,'Grid GenerationQueue'!$BH$5:$BH$467,"Executed",'Grid GenerationQueue'!$BB$5:$BB$467,"&lt;"&amp;$BE$3)</f>
        <v>0</v>
      </c>
      <c r="BO333">
        <f>SUMIFS('Grid GenerationQueue'!AP$5:AP$467,'Grid GenerationQueue'!$AX$5:$AX$467,$B333,'Grid GenerationQueue'!$AY$5:$AY$467,$C333,'Grid GenerationQueue'!$BH$5:$BH$467,"Executed",'Grid GenerationQueue'!$BB$5:$BB$467,"&lt;"&amp;$BE$3)</f>
        <v>0</v>
      </c>
      <c r="BQ333">
        <f>SUMIFS('Grid GenerationQueue'!AE$5:AE$467,'Grid GenerationQueue'!$AX$5:$AX$467,$B333,'Grid GenerationQueue'!$AY$5:$AY$467,$C333,'Grid GenerationQueue'!$BF$5:$BF$467,"&lt;&gt;"&amp;"",'Grid GenerationQueue'!$BB$5:$BB$467,"&lt;"&amp;$BE$3)</f>
        <v>0</v>
      </c>
      <c r="BR333">
        <f>SUMIFS('Grid GenerationQueue'!AF$5:AF$467,'Grid GenerationQueue'!$AX$5:$AX$467,$B333,'Grid GenerationQueue'!$AY$5:$AY$467,$C333,'Grid GenerationQueue'!$BF$5:$BF$467,"&lt;&gt;"&amp;"",'Grid GenerationQueue'!$BB$5:$BB$467,"&lt;"&amp;$BE$3)</f>
        <v>0</v>
      </c>
      <c r="BS333">
        <f>SUMIFS('Grid GenerationQueue'!AG$5:AG$467,'Grid GenerationQueue'!$AX$5:$AX$467,$B333,'Grid GenerationQueue'!$AY$5:$AY$467,$C333,'Grid GenerationQueue'!$BF$5:$BF$467,"&lt;&gt;"&amp;"",'Grid GenerationQueue'!$BB$5:$BB$467,"&lt;"&amp;$BE$3)</f>
        <v>0</v>
      </c>
      <c r="BT333">
        <f>SUMIFS('Grid GenerationQueue'!AH$5:AH$467,'Grid GenerationQueue'!$AX$5:$AX$467,$B333,'Grid GenerationQueue'!$AY$5:$AY$467,$C333,'Grid GenerationQueue'!$BF$5:$BF$467,"&lt;&gt;"&amp;"",'Grid GenerationQueue'!$BB$5:$BB$467,"&lt;"&amp;$BE$3)</f>
        <v>0</v>
      </c>
      <c r="BU333">
        <f>SUMIFS('Grid GenerationQueue'!AI$5:AI$467,'Grid GenerationQueue'!$AX$5:$AX$467,$B333,'Grid GenerationQueue'!$AY$5:$AY$467,$C333,'Grid GenerationQueue'!$BF$5:$BF$467,"&lt;&gt;"&amp;"",'Grid GenerationQueue'!$BB$5:$BB$467,"&lt;"&amp;$BE$3)</f>
        <v>0</v>
      </c>
      <c r="BV333">
        <f>SUMIFS('Grid GenerationQueue'!AJ$5:AJ$467,'Grid GenerationQueue'!$AX$5:$AX$467,$B333,'Grid GenerationQueue'!$AY$5:$AY$467,$C333,'Grid GenerationQueue'!$BF$5:$BF$467,"&lt;&gt;"&amp;"",'Grid GenerationQueue'!$BB$5:$BB$467,"&lt;"&amp;$BE$3)</f>
        <v>0</v>
      </c>
      <c r="BW333">
        <f>SUMIFS('Grid GenerationQueue'!AK$5:AK$467,'Grid GenerationQueue'!$AX$5:$AX$467,$B333,'Grid GenerationQueue'!$AY$5:$AY$467,$C333,'Grid GenerationQueue'!$BF$5:$BF$467,"&lt;&gt;"&amp;"",'Grid GenerationQueue'!$BB$5:$BB$467,"&lt;"&amp;$BE$3)</f>
        <v>0</v>
      </c>
      <c r="BX333">
        <f>SUMIFS('Grid GenerationQueue'!AL$5:AL$467,'Grid GenerationQueue'!$AX$5:$AX$467,$B333,'Grid GenerationQueue'!$AY$5:$AY$467,$C333,'Grid GenerationQueue'!$BF$5:$BF$467,"&lt;&gt;"&amp;"",'Grid GenerationQueue'!$BB$5:$BB$467,"&lt;"&amp;$BE$3)</f>
        <v>0</v>
      </c>
      <c r="BY333">
        <f>SUMIFS('Grid GenerationQueue'!AM$5:AM$467,'Grid GenerationQueue'!$AX$5:$AX$467,$B333,'Grid GenerationQueue'!$AY$5:$AY$467,$C333,'Grid GenerationQueue'!$BF$5:$BF$467,"&lt;&gt;"&amp;"",'Grid GenerationQueue'!$BB$5:$BB$467,"&lt;"&amp;$BE$3)</f>
        <v>0</v>
      </c>
      <c r="BZ333">
        <f>SUMIFS('Grid GenerationQueue'!AN$5:AN$467,'Grid GenerationQueue'!$AX$5:$AX$467,$B333,'Grid GenerationQueue'!$AY$5:$AY$467,$C333,'Grid GenerationQueue'!$BF$5:$BF$467,"&lt;&gt;"&amp;"",'Grid GenerationQueue'!$BB$5:$BB$467,"&lt;"&amp;$BE$3)</f>
        <v>0</v>
      </c>
      <c r="CA333">
        <f>SUMIFS('Grid GenerationQueue'!AO$5:AO$467,'Grid GenerationQueue'!$AX$5:$AX$467,$B333,'Grid GenerationQueue'!$AY$5:$AY$467,$C333,'Grid GenerationQueue'!$BF$5:$BF$467,"&lt;&gt;"&amp;"",'Grid GenerationQueue'!$BB$5:$BB$467,"&lt;"&amp;$BE$3)</f>
        <v>0</v>
      </c>
      <c r="CB333">
        <f>SUMIFS('Grid GenerationQueue'!AP$5:AP$467,'Grid GenerationQueue'!$AX$5:$AX$467,$B333,'Grid GenerationQueue'!$AY$5:$AY$467,$C333,'Grid GenerationQueue'!$BF$5:$BF$467,"&lt;&gt;"&amp;"",'Grid GenerationQueue'!$BB$5:$BB$467,"&lt;"&amp;$BE$3)</f>
        <v>0</v>
      </c>
      <c r="CD333">
        <f>SUMIFS('Grid GenerationQueue'!AE$5:AE$467,'Grid GenerationQueue'!$AX$5:$AX$467,$B333,'Grid GenerationQueue'!$AY$5:$AY$467,$C333,'Grid GenerationQueue'!$BB$5:$BB$467,"&lt;"&amp;$BE$3)</f>
        <v>0</v>
      </c>
      <c r="CE333">
        <f>SUMIFS('Grid GenerationQueue'!AF$5:AF$467,'Grid GenerationQueue'!$AX$5:$AX$467,$B333,'Grid GenerationQueue'!$AY$5:$AY$467,$C333,'Grid GenerationQueue'!$BB$5:$BB$467,"&lt;"&amp;$BE$3)</f>
        <v>0</v>
      </c>
      <c r="CF333">
        <f>SUMIFS('Grid GenerationQueue'!AG$5:AG$467,'Grid GenerationQueue'!$AX$5:$AX$467,$B333,'Grid GenerationQueue'!$AY$5:$AY$467,$C333,'Grid GenerationQueue'!$BB$5:$BB$467,"&lt;"&amp;$BE$3)</f>
        <v>0</v>
      </c>
      <c r="CG333">
        <f>SUMIFS('Grid GenerationQueue'!AH$5:AH$467,'Grid GenerationQueue'!$AX$5:$AX$467,$B333,'Grid GenerationQueue'!$AY$5:$AY$467,$C333,'Grid GenerationQueue'!$BB$5:$BB$467,"&lt;"&amp;$BE$3)</f>
        <v>0</v>
      </c>
      <c r="CH333">
        <f>SUMIFS('Grid GenerationQueue'!AI$5:AI$467,'Grid GenerationQueue'!$AX$5:$AX$467,$B333,'Grid GenerationQueue'!$AY$5:$AY$467,$C333,'Grid GenerationQueue'!$BB$5:$BB$467,"&lt;"&amp;$BE$3)</f>
        <v>0</v>
      </c>
      <c r="CI333">
        <f>SUMIFS('Grid GenerationQueue'!AJ$5:AJ$467,'Grid GenerationQueue'!$AX$5:$AX$467,$B333,'Grid GenerationQueue'!$AY$5:$AY$467,$C333,'Grid GenerationQueue'!$BB$5:$BB$467,"&lt;"&amp;$BE$3)</f>
        <v>0</v>
      </c>
      <c r="CJ333">
        <f>SUMIFS('Grid GenerationQueue'!AK$5:AK$467,'Grid GenerationQueue'!$AX$5:$AX$467,$B333,'Grid GenerationQueue'!$AY$5:$AY$467,$C333,'Grid GenerationQueue'!$BB$5:$BB$467,"&lt;"&amp;$BE$3)</f>
        <v>0</v>
      </c>
      <c r="CK333">
        <f>SUMIFS('Grid GenerationQueue'!AL$5:AL$467,'Grid GenerationQueue'!$AX$5:$AX$467,$B333,'Grid GenerationQueue'!$AY$5:$AY$467,$C333,'Grid GenerationQueue'!$BB$5:$BB$467,"&lt;"&amp;$BE$3)</f>
        <v>0</v>
      </c>
      <c r="CL333">
        <f>SUMIFS('Grid GenerationQueue'!AM$5:AM$467,'Grid GenerationQueue'!$AX$5:$AX$467,$B333,'Grid GenerationQueue'!$AY$5:$AY$467,$C333,'Grid GenerationQueue'!$BB$5:$BB$467,"&lt;"&amp;$BE$3)</f>
        <v>0</v>
      </c>
      <c r="CM333">
        <f>SUMIFS('Grid GenerationQueue'!AN$5:AN$467,'Grid GenerationQueue'!$AX$5:$AX$467,$B333,'Grid GenerationQueue'!$AY$5:$AY$467,$C333,'Grid GenerationQueue'!$BB$5:$BB$467,"&lt;"&amp;$BE$3)</f>
        <v>0</v>
      </c>
      <c r="CN333">
        <f>SUMIFS('Grid GenerationQueue'!AO$5:AO$467,'Grid GenerationQueue'!$AX$5:$AX$467,$B333,'Grid GenerationQueue'!$AY$5:$AY$467,$C333,'Grid GenerationQueue'!$BB$5:$BB$467,"&lt;"&amp;$BE$3)</f>
        <v>0</v>
      </c>
      <c r="CO333">
        <f>SUMIFS('Grid GenerationQueue'!AP$5:AP$467,'Grid GenerationQueue'!$AX$5:$AX$467,$B333,'Grid GenerationQueue'!$AY$5:$AY$467,$C333,'Grid GenerationQueue'!$BB$5:$BB$467,"&lt;"&amp;$BE$3)</f>
        <v>0</v>
      </c>
    </row>
    <row r="334" spans="1:93" x14ac:dyDescent="0.35">
      <c r="A334" t="s">
        <v>4653</v>
      </c>
      <c r="B334" t="s">
        <v>4438</v>
      </c>
      <c r="C334">
        <v>115</v>
      </c>
      <c r="D334">
        <f>SUMIFS('Grid GenerationQueue'!AE$5:AE$467,'Grid GenerationQueue'!$AX$5:$AX$467,$B334,'Grid GenerationQueue'!$AY$5:$AY$467,$C334,'Grid GenerationQueue'!$BI$5:$BI$467,"&lt;4")</f>
        <v>0</v>
      </c>
      <c r="E334">
        <f>SUMIFS('Grid GenerationQueue'!AF$5:AF$467,'Grid GenerationQueue'!$AX$5:$AX$467,$B334,'Grid GenerationQueue'!$AY$5:$AY$467,$C334,'Grid GenerationQueue'!$BI$5:$BI$467,"&lt;4")</f>
        <v>0</v>
      </c>
      <c r="F334">
        <f>SUMIFS('Grid GenerationQueue'!AG$5:AG$467,'Grid GenerationQueue'!$AX$5:$AX$467,$B334,'Grid GenerationQueue'!$AY$5:$AY$467,$C334,'Grid GenerationQueue'!$BI$5:$BI$467,"&lt;4")</f>
        <v>0</v>
      </c>
      <c r="G334">
        <f>SUMIFS('Grid GenerationQueue'!AH$5:AH$467,'Grid GenerationQueue'!$AX$5:$AX$467,$B334,'Grid GenerationQueue'!$AY$5:$AY$467,$C334,'Grid GenerationQueue'!$BI$5:$BI$467,"&lt;4")</f>
        <v>0</v>
      </c>
      <c r="H334">
        <f>SUMIFS('Grid GenerationQueue'!AI$5:AI$467,'Grid GenerationQueue'!$AX$5:$AX$467,$B334,'Grid GenerationQueue'!$AY$5:$AY$467,$C334,'Grid GenerationQueue'!$BI$5:$BI$467,"&lt;4")</f>
        <v>0</v>
      </c>
      <c r="I334">
        <f>SUMIFS('Grid GenerationQueue'!AJ$5:AJ$467,'Grid GenerationQueue'!$AX$5:$AX$467,$B334,'Grid GenerationQueue'!$AY$5:$AY$467,$C334,'Grid GenerationQueue'!$BI$5:$BI$467,"&lt;4")</f>
        <v>0</v>
      </c>
      <c r="J334">
        <f>SUMIFS('Grid GenerationQueue'!AK$5:AK$467,'Grid GenerationQueue'!$AX$5:$AX$467,$B334,'Grid GenerationQueue'!$AY$5:$AY$467,$C334,'Grid GenerationQueue'!$BI$5:$BI$467,"&lt;4")</f>
        <v>0</v>
      </c>
      <c r="K334">
        <f>SUMIFS('Grid GenerationQueue'!AL$5:AL$467,'Grid GenerationQueue'!$AX$5:$AX$467,$B334,'Grid GenerationQueue'!$AY$5:$AY$467,$C334,'Grid GenerationQueue'!$BI$5:$BI$467,"&lt;4")</f>
        <v>0</v>
      </c>
      <c r="L334">
        <f>SUMIFS('Grid GenerationQueue'!AM$5:AM$467,'Grid GenerationQueue'!$AX$5:$AX$467,$B334,'Grid GenerationQueue'!$AY$5:$AY$467,$C334,'Grid GenerationQueue'!$BI$5:$BI$467,"&lt;4")</f>
        <v>0</v>
      </c>
      <c r="M334">
        <f>SUMIFS('Grid GenerationQueue'!AN$5:AN$467,'Grid GenerationQueue'!$AX$5:$AX$467,$B334,'Grid GenerationQueue'!$AY$5:$AY$467,$C334,'Grid GenerationQueue'!$BI$5:$BI$467,"&lt;4")</f>
        <v>0</v>
      </c>
      <c r="N334">
        <f>SUMIFS('Grid GenerationQueue'!AO$5:AO$467,'Grid GenerationQueue'!$AX$5:$AX$467,$B334,'Grid GenerationQueue'!$AY$5:$AY$467,$C334,'Grid GenerationQueue'!$BI$5:$BI$467,"&lt;4")</f>
        <v>0</v>
      </c>
      <c r="O334">
        <f>SUMIFS('Grid GenerationQueue'!AP$5:AP$467,'Grid GenerationQueue'!$AX$5:$AX$467,$B334,'Grid GenerationQueue'!$AY$5:$AY$467,$C334,'Grid GenerationQueue'!$BI$5:$BI$467,"&lt;4")</f>
        <v>0</v>
      </c>
      <c r="Q334">
        <f>SUMIFS('Grid GenerationQueue'!AE$5:AE$467,'Grid GenerationQueue'!$AX$5:$AX$467,$B334,'Grid GenerationQueue'!$AY$5:$AY$467,$C334,'Grid GenerationQueue'!$BH$5:$BH$467,"Executed")</f>
        <v>0</v>
      </c>
      <c r="R334">
        <f>SUMIFS('Grid GenerationQueue'!AF$5:AF$467,'Grid GenerationQueue'!$AX$5:$AX$467,$B334,'Grid GenerationQueue'!$AY$5:$AY$467,$C334,'Grid GenerationQueue'!$BH$5:$BH$467,"Executed")</f>
        <v>0</v>
      </c>
      <c r="S334">
        <f>SUMIFS('Grid GenerationQueue'!AG$5:AG$467,'Grid GenerationQueue'!$AX$5:$AX$467,$B334,'Grid GenerationQueue'!$AY$5:$AY$467,$C334,'Grid GenerationQueue'!$BH$5:$BH$467,"Executed")</f>
        <v>0</v>
      </c>
      <c r="T334">
        <f>SUMIFS('Grid GenerationQueue'!AH$5:AH$467,'Grid GenerationQueue'!$AX$5:$AX$467,$B334,'Grid GenerationQueue'!$AY$5:$AY$467,$C334,'Grid GenerationQueue'!$BH$5:$BH$467,"Executed")</f>
        <v>0</v>
      </c>
      <c r="U334">
        <f>SUMIFS('Grid GenerationQueue'!AI$5:AI$467,'Grid GenerationQueue'!$AX$5:$AX$467,$B334,'Grid GenerationQueue'!$AY$5:$AY$467,$C334,'Grid GenerationQueue'!$BH$5:$BH$467,"Executed")</f>
        <v>0</v>
      </c>
      <c r="V334">
        <f>SUMIFS('Grid GenerationQueue'!AJ$5:AJ$467,'Grid GenerationQueue'!$AX$5:$AX$467,$B334,'Grid GenerationQueue'!$AY$5:$AY$467,$C334,'Grid GenerationQueue'!$BH$5:$BH$467,"Executed")</f>
        <v>0</v>
      </c>
      <c r="W334">
        <f>SUMIFS('Grid GenerationQueue'!AK$5:AK$467,'Grid GenerationQueue'!$AX$5:$AX$467,$B334,'Grid GenerationQueue'!$AY$5:$AY$467,$C334,'Grid GenerationQueue'!$BH$5:$BH$467,"Executed")</f>
        <v>0</v>
      </c>
      <c r="X334">
        <f>SUMIFS('Grid GenerationQueue'!AL$5:AL$467,'Grid GenerationQueue'!$AX$5:$AX$467,$B334,'Grid GenerationQueue'!$AY$5:$AY$467,$C334,'Grid GenerationQueue'!$BH$5:$BH$467,"Executed")</f>
        <v>0</v>
      </c>
      <c r="Y334">
        <f>SUMIFS('Grid GenerationQueue'!AM$5:AM$467,'Grid GenerationQueue'!$AX$5:$AX$467,$B334,'Grid GenerationQueue'!$AY$5:$AY$467,$C334,'Grid GenerationQueue'!$BH$5:$BH$467,"Executed")</f>
        <v>0</v>
      </c>
      <c r="Z334">
        <f>SUMIFS('Grid GenerationQueue'!AN$5:AN$467,'Grid GenerationQueue'!$AX$5:$AX$467,$B334,'Grid GenerationQueue'!$AY$5:$AY$467,$C334,'Grid GenerationQueue'!$BH$5:$BH$467,"Executed")</f>
        <v>0</v>
      </c>
      <c r="AA334">
        <f>SUMIFS('Grid GenerationQueue'!AO$5:AO$467,'Grid GenerationQueue'!$AX$5:$AX$467,$B334,'Grid GenerationQueue'!$AY$5:$AY$467,$C334,'Grid GenerationQueue'!$BH$5:$BH$467,"Executed")</f>
        <v>0</v>
      </c>
      <c r="AB334">
        <f>SUMIFS('Grid GenerationQueue'!AP$5:AP$467,'Grid GenerationQueue'!$AX$5:$AX$467,$B334,'Grid GenerationQueue'!$AY$5:$AY$467,$C334,'Grid GenerationQueue'!$BH$5:$BH$467,"Executed")</f>
        <v>0</v>
      </c>
      <c r="AD334">
        <f>SUMIFS('Grid GenerationQueue'!AE$5:AE$467,'Grid GenerationQueue'!$AX$5:$AX$467,$B334,'Grid GenerationQueue'!$AY$5:$AY$467,$C334,'Grid GenerationQueue'!$BF$5:$BF$467,"&lt;&gt;"&amp;"")</f>
        <v>0</v>
      </c>
      <c r="AE334">
        <f>SUMIFS('Grid GenerationQueue'!AF$5:AF$467,'Grid GenerationQueue'!$AX$5:$AX$467,$B334,'Grid GenerationQueue'!$AY$5:$AY$467,$C334,'Grid GenerationQueue'!$BF$5:$BF$467,"&lt;&gt;"&amp;"")</f>
        <v>0</v>
      </c>
      <c r="AF334">
        <f>SUMIFS('Grid GenerationQueue'!AG$5:AG$467,'Grid GenerationQueue'!$AX$5:$AX$467,$B334,'Grid GenerationQueue'!$AY$5:$AY$467,$C334,'Grid GenerationQueue'!$BF$5:$BF$467,"&lt;&gt;"&amp;"")</f>
        <v>0</v>
      </c>
      <c r="AG334">
        <f>SUMIFS('Grid GenerationQueue'!AH$5:AH$467,'Grid GenerationQueue'!$AX$5:$AX$467,$B334,'Grid GenerationQueue'!$AY$5:$AY$467,$C334,'Grid GenerationQueue'!$BF$5:$BF$467,"&lt;&gt;"&amp;"")</f>
        <v>0</v>
      </c>
      <c r="AH334">
        <f>SUMIFS('Grid GenerationQueue'!AI$5:AI$467,'Grid GenerationQueue'!$AX$5:$AX$467,$B334,'Grid GenerationQueue'!$AY$5:$AY$467,$C334,'Grid GenerationQueue'!$BF$5:$BF$467,"&lt;&gt;"&amp;"")</f>
        <v>0</v>
      </c>
      <c r="AI334">
        <f>SUMIFS('Grid GenerationQueue'!AJ$5:AJ$467,'Grid GenerationQueue'!$AX$5:$AX$467,$B334,'Grid GenerationQueue'!$AY$5:$AY$467,$C334,'Grid GenerationQueue'!$BF$5:$BF$467,"&lt;&gt;"&amp;"")</f>
        <v>0</v>
      </c>
      <c r="AJ334">
        <f>SUMIFS('Grid GenerationQueue'!AK$5:AK$467,'Grid GenerationQueue'!$AX$5:$AX$467,$B334,'Grid GenerationQueue'!$AY$5:$AY$467,$C334,'Grid GenerationQueue'!$BF$5:$BF$467,"&lt;&gt;"&amp;"")</f>
        <v>0</v>
      </c>
      <c r="AK334">
        <f>SUMIFS('Grid GenerationQueue'!AL$5:AL$467,'Grid GenerationQueue'!$AX$5:$AX$467,$B334,'Grid GenerationQueue'!$AY$5:$AY$467,$C334,'Grid GenerationQueue'!$BF$5:$BF$467,"&lt;&gt;"&amp;"")</f>
        <v>0</v>
      </c>
      <c r="AL334">
        <f>SUMIFS('Grid GenerationQueue'!AM$5:AM$467,'Grid GenerationQueue'!$AX$5:$AX$467,$B334,'Grid GenerationQueue'!$AY$5:$AY$467,$C334,'Grid GenerationQueue'!$BF$5:$BF$467,"&lt;&gt;"&amp;"")</f>
        <v>0</v>
      </c>
      <c r="AM334">
        <f>SUMIFS('Grid GenerationQueue'!AN$5:AN$467,'Grid GenerationQueue'!$AX$5:$AX$467,$B334,'Grid GenerationQueue'!$AY$5:$AY$467,$C334,'Grid GenerationQueue'!$BF$5:$BF$467,"&lt;&gt;"&amp;"")</f>
        <v>0</v>
      </c>
      <c r="AN334">
        <f>SUMIFS('Grid GenerationQueue'!AO$5:AO$467,'Grid GenerationQueue'!$AX$5:$AX$467,$B334,'Grid GenerationQueue'!$AY$5:$AY$467,$C334,'Grid GenerationQueue'!$BF$5:$BF$467,"&lt;&gt;"&amp;"")</f>
        <v>0</v>
      </c>
      <c r="AO334">
        <f>SUMIFS('Grid GenerationQueue'!AP$5:AP$467,'Grid GenerationQueue'!$AX$5:$AX$467,$B334,'Grid GenerationQueue'!$AY$5:$AY$467,$C334,'Grid GenerationQueue'!$BF$5:$BF$467,"&lt;&gt;"&amp;"")</f>
        <v>0</v>
      </c>
      <c r="AQ334">
        <f>SUMIFS('Grid GenerationQueue'!AE$5:AE$467,'Grid GenerationQueue'!$AX$5:$AX$467,$B334,'Grid GenerationQueue'!$AY$5:$AY$467,$C334)</f>
        <v>50.5</v>
      </c>
      <c r="AR334">
        <f>SUMIFS('Grid GenerationQueue'!AF$5:AF$467,'Grid GenerationQueue'!$AX$5:$AX$467,$B334,'Grid GenerationQueue'!$AY$5:$AY$467,$C334)</f>
        <v>0</v>
      </c>
      <c r="AS334">
        <f>SUMIFS('Grid GenerationQueue'!AG$5:AG$467,'Grid GenerationQueue'!$AX$5:$AX$467,$B334,'Grid GenerationQueue'!$AY$5:$AY$467,$C334)</f>
        <v>0</v>
      </c>
      <c r="AT334">
        <f>SUMIFS('Grid GenerationQueue'!AH$5:AH$467,'Grid GenerationQueue'!$AX$5:$AX$467,$B334,'Grid GenerationQueue'!$AY$5:$AY$467,$C334)</f>
        <v>0</v>
      </c>
      <c r="AU334">
        <f>SUMIFS('Grid GenerationQueue'!AI$5:AI$467,'Grid GenerationQueue'!$AX$5:$AX$467,$B334,'Grid GenerationQueue'!$AY$5:$AY$467,$C334)</f>
        <v>0</v>
      </c>
      <c r="AV334">
        <f>SUMIFS('Grid GenerationQueue'!AJ$5:AJ$467,'Grid GenerationQueue'!$AX$5:$AX$467,$B334,'Grid GenerationQueue'!$AY$5:$AY$467,$C334)</f>
        <v>0</v>
      </c>
      <c r="AW334">
        <f>SUMIFS('Grid GenerationQueue'!AK$5:AK$467,'Grid GenerationQueue'!$AX$5:$AX$467,$B334,'Grid GenerationQueue'!$AY$5:$AY$467,$C334)</f>
        <v>0</v>
      </c>
      <c r="AX334">
        <f>SUMIFS('Grid GenerationQueue'!AL$5:AL$467,'Grid GenerationQueue'!$AX$5:$AX$467,$B334,'Grid GenerationQueue'!$AY$5:$AY$467,$C334)</f>
        <v>0</v>
      </c>
      <c r="AY334">
        <f>SUMIFS('Grid GenerationQueue'!AM$5:AM$467,'Grid GenerationQueue'!$AX$5:$AX$467,$B334,'Grid GenerationQueue'!$AY$5:$AY$467,$C334)</f>
        <v>0</v>
      </c>
      <c r="AZ334">
        <f>SUMIFS('Grid GenerationQueue'!AN$5:AN$467,'Grid GenerationQueue'!$AX$5:$AX$467,$B334,'Grid GenerationQueue'!$AY$5:$AY$467,$C334)</f>
        <v>0</v>
      </c>
      <c r="BA334">
        <f>SUMIFS('Grid GenerationQueue'!AO$5:AO$467,'Grid GenerationQueue'!$AX$5:$AX$467,$B334,'Grid GenerationQueue'!$AY$5:$AY$467,$C334)</f>
        <v>0</v>
      </c>
      <c r="BB334">
        <f>SUMIFS('Grid GenerationQueue'!AP$5:AP$467,'Grid GenerationQueue'!$AX$5:$AX$467,$B334,'Grid GenerationQueue'!$AY$5:$AY$467,$C334)</f>
        <v>0</v>
      </c>
      <c r="BD334">
        <f>SUMIFS('Grid GenerationQueue'!AE$5:AE$467,'Grid GenerationQueue'!$AX$5:$AX$467,$B334,'Grid GenerationQueue'!$AY$5:$AY$467,$C334,'Grid GenerationQueue'!$BH$5:$BH$467,"Executed",'Grid GenerationQueue'!$BB$5:$BB$467,"&lt;"&amp;$BE$3)</f>
        <v>0</v>
      </c>
      <c r="BE334">
        <f>SUMIFS('Grid GenerationQueue'!AF$5:AF$467,'Grid GenerationQueue'!$AX$5:$AX$467,$B334,'Grid GenerationQueue'!$AY$5:$AY$467,$C334,'Grid GenerationQueue'!$BH$5:$BH$467,"Executed",'Grid GenerationQueue'!$BB$5:$BB$467,"&lt;"&amp;$BE$3)</f>
        <v>0</v>
      </c>
      <c r="BF334">
        <f>SUMIFS('Grid GenerationQueue'!AG$5:AG$467,'Grid GenerationQueue'!$AX$5:$AX$467,$B334,'Grid GenerationQueue'!$AY$5:$AY$467,$C334,'Grid GenerationQueue'!$BH$5:$BH$467,"Executed",'Grid GenerationQueue'!$BB$5:$BB$467,"&lt;"&amp;$BE$3)</f>
        <v>0</v>
      </c>
      <c r="BG334">
        <f>SUMIFS('Grid GenerationQueue'!AH$5:AH$467,'Grid GenerationQueue'!$AX$5:$AX$467,$B334,'Grid GenerationQueue'!$AY$5:$AY$467,$C334,'Grid GenerationQueue'!$BH$5:$BH$467,"Executed",'Grid GenerationQueue'!$BB$5:$BB$467,"&lt;"&amp;$BE$3)</f>
        <v>0</v>
      </c>
      <c r="BH334">
        <f>SUMIFS('Grid GenerationQueue'!AI$5:AI$467,'Grid GenerationQueue'!$AX$5:$AX$467,$B334,'Grid GenerationQueue'!$AY$5:$AY$467,$C334,'Grid GenerationQueue'!$BH$5:$BH$467,"Executed",'Grid GenerationQueue'!$BB$5:$BB$467,"&lt;"&amp;$BE$3)</f>
        <v>0</v>
      </c>
      <c r="BI334">
        <f>SUMIFS('Grid GenerationQueue'!AJ$5:AJ$467,'Grid GenerationQueue'!$AX$5:$AX$467,$B334,'Grid GenerationQueue'!$AY$5:$AY$467,$C334,'Grid GenerationQueue'!$BH$5:$BH$467,"Executed",'Grid GenerationQueue'!$BB$5:$BB$467,"&lt;"&amp;$BE$3)</f>
        <v>0</v>
      </c>
      <c r="BJ334">
        <f>SUMIFS('Grid GenerationQueue'!AK$5:AK$467,'Grid GenerationQueue'!$AX$5:$AX$467,$B334,'Grid GenerationQueue'!$AY$5:$AY$467,$C334,'Grid GenerationQueue'!$BH$5:$BH$467,"Executed",'Grid GenerationQueue'!$BB$5:$BB$467,"&lt;"&amp;$BE$3)</f>
        <v>0</v>
      </c>
      <c r="BK334">
        <f>SUMIFS('Grid GenerationQueue'!AL$5:AL$467,'Grid GenerationQueue'!$AX$5:$AX$467,$B334,'Grid GenerationQueue'!$AY$5:$AY$467,$C334,'Grid GenerationQueue'!$BH$5:$BH$467,"Executed",'Grid GenerationQueue'!$BB$5:$BB$467,"&lt;"&amp;$BE$3)</f>
        <v>0</v>
      </c>
      <c r="BL334">
        <f>SUMIFS('Grid GenerationQueue'!AM$5:AM$467,'Grid GenerationQueue'!$AX$5:$AX$467,$B334,'Grid GenerationQueue'!$AY$5:$AY$467,$C334,'Grid GenerationQueue'!$BH$5:$BH$467,"Executed",'Grid GenerationQueue'!$BB$5:$BB$467,"&lt;"&amp;$BE$3)</f>
        <v>0</v>
      </c>
      <c r="BM334">
        <f>SUMIFS('Grid GenerationQueue'!AN$5:AN$467,'Grid GenerationQueue'!$AX$5:$AX$467,$B334,'Grid GenerationQueue'!$AY$5:$AY$467,$C334,'Grid GenerationQueue'!$BH$5:$BH$467,"Executed",'Grid GenerationQueue'!$BB$5:$BB$467,"&lt;"&amp;$BE$3)</f>
        <v>0</v>
      </c>
      <c r="BN334">
        <f>SUMIFS('Grid GenerationQueue'!AO$5:AO$467,'Grid GenerationQueue'!$AX$5:$AX$467,$B334,'Grid GenerationQueue'!$AY$5:$AY$467,$C334,'Grid GenerationQueue'!$BH$5:$BH$467,"Executed",'Grid GenerationQueue'!$BB$5:$BB$467,"&lt;"&amp;$BE$3)</f>
        <v>0</v>
      </c>
      <c r="BO334">
        <f>SUMIFS('Grid GenerationQueue'!AP$5:AP$467,'Grid GenerationQueue'!$AX$5:$AX$467,$B334,'Grid GenerationQueue'!$AY$5:$AY$467,$C334,'Grid GenerationQueue'!$BH$5:$BH$467,"Executed",'Grid GenerationQueue'!$BB$5:$BB$467,"&lt;"&amp;$BE$3)</f>
        <v>0</v>
      </c>
      <c r="BQ334">
        <f>SUMIFS('Grid GenerationQueue'!AE$5:AE$467,'Grid GenerationQueue'!$AX$5:$AX$467,$B334,'Grid GenerationQueue'!$AY$5:$AY$467,$C334,'Grid GenerationQueue'!$BF$5:$BF$467,"&lt;&gt;"&amp;"",'Grid GenerationQueue'!$BB$5:$BB$467,"&lt;"&amp;$BE$3)</f>
        <v>0</v>
      </c>
      <c r="BR334">
        <f>SUMIFS('Grid GenerationQueue'!AF$5:AF$467,'Grid GenerationQueue'!$AX$5:$AX$467,$B334,'Grid GenerationQueue'!$AY$5:$AY$467,$C334,'Grid GenerationQueue'!$BF$5:$BF$467,"&lt;&gt;"&amp;"",'Grid GenerationQueue'!$BB$5:$BB$467,"&lt;"&amp;$BE$3)</f>
        <v>0</v>
      </c>
      <c r="BS334">
        <f>SUMIFS('Grid GenerationQueue'!AG$5:AG$467,'Grid GenerationQueue'!$AX$5:$AX$467,$B334,'Grid GenerationQueue'!$AY$5:$AY$467,$C334,'Grid GenerationQueue'!$BF$5:$BF$467,"&lt;&gt;"&amp;"",'Grid GenerationQueue'!$BB$5:$BB$467,"&lt;"&amp;$BE$3)</f>
        <v>0</v>
      </c>
      <c r="BT334">
        <f>SUMIFS('Grid GenerationQueue'!AH$5:AH$467,'Grid GenerationQueue'!$AX$5:$AX$467,$B334,'Grid GenerationQueue'!$AY$5:$AY$467,$C334,'Grid GenerationQueue'!$BF$5:$BF$467,"&lt;&gt;"&amp;"",'Grid GenerationQueue'!$BB$5:$BB$467,"&lt;"&amp;$BE$3)</f>
        <v>0</v>
      </c>
      <c r="BU334">
        <f>SUMIFS('Grid GenerationQueue'!AI$5:AI$467,'Grid GenerationQueue'!$AX$5:$AX$467,$B334,'Grid GenerationQueue'!$AY$5:$AY$467,$C334,'Grid GenerationQueue'!$BF$5:$BF$467,"&lt;&gt;"&amp;"",'Grid GenerationQueue'!$BB$5:$BB$467,"&lt;"&amp;$BE$3)</f>
        <v>0</v>
      </c>
      <c r="BV334">
        <f>SUMIFS('Grid GenerationQueue'!AJ$5:AJ$467,'Grid GenerationQueue'!$AX$5:$AX$467,$B334,'Grid GenerationQueue'!$AY$5:$AY$467,$C334,'Grid GenerationQueue'!$BF$5:$BF$467,"&lt;&gt;"&amp;"",'Grid GenerationQueue'!$BB$5:$BB$467,"&lt;"&amp;$BE$3)</f>
        <v>0</v>
      </c>
      <c r="BW334">
        <f>SUMIFS('Grid GenerationQueue'!AK$5:AK$467,'Grid GenerationQueue'!$AX$5:$AX$467,$B334,'Grid GenerationQueue'!$AY$5:$AY$467,$C334,'Grid GenerationQueue'!$BF$5:$BF$467,"&lt;&gt;"&amp;"",'Grid GenerationQueue'!$BB$5:$BB$467,"&lt;"&amp;$BE$3)</f>
        <v>0</v>
      </c>
      <c r="BX334">
        <f>SUMIFS('Grid GenerationQueue'!AL$5:AL$467,'Grid GenerationQueue'!$AX$5:$AX$467,$B334,'Grid GenerationQueue'!$AY$5:$AY$467,$C334,'Grid GenerationQueue'!$BF$5:$BF$467,"&lt;&gt;"&amp;"",'Grid GenerationQueue'!$BB$5:$BB$467,"&lt;"&amp;$BE$3)</f>
        <v>0</v>
      </c>
      <c r="BY334">
        <f>SUMIFS('Grid GenerationQueue'!AM$5:AM$467,'Grid GenerationQueue'!$AX$5:$AX$467,$B334,'Grid GenerationQueue'!$AY$5:$AY$467,$C334,'Grid GenerationQueue'!$BF$5:$BF$467,"&lt;&gt;"&amp;"",'Grid GenerationQueue'!$BB$5:$BB$467,"&lt;"&amp;$BE$3)</f>
        <v>0</v>
      </c>
      <c r="BZ334">
        <f>SUMIFS('Grid GenerationQueue'!AN$5:AN$467,'Grid GenerationQueue'!$AX$5:$AX$467,$B334,'Grid GenerationQueue'!$AY$5:$AY$467,$C334,'Grid GenerationQueue'!$BF$5:$BF$467,"&lt;&gt;"&amp;"",'Grid GenerationQueue'!$BB$5:$BB$467,"&lt;"&amp;$BE$3)</f>
        <v>0</v>
      </c>
      <c r="CA334">
        <f>SUMIFS('Grid GenerationQueue'!AO$5:AO$467,'Grid GenerationQueue'!$AX$5:$AX$467,$B334,'Grid GenerationQueue'!$AY$5:$AY$467,$C334,'Grid GenerationQueue'!$BF$5:$BF$467,"&lt;&gt;"&amp;"",'Grid GenerationQueue'!$BB$5:$BB$467,"&lt;"&amp;$BE$3)</f>
        <v>0</v>
      </c>
      <c r="CB334">
        <f>SUMIFS('Grid GenerationQueue'!AP$5:AP$467,'Grid GenerationQueue'!$AX$5:$AX$467,$B334,'Grid GenerationQueue'!$AY$5:$AY$467,$C334,'Grid GenerationQueue'!$BF$5:$BF$467,"&lt;&gt;"&amp;"",'Grid GenerationQueue'!$BB$5:$BB$467,"&lt;"&amp;$BE$3)</f>
        <v>0</v>
      </c>
      <c r="CD334">
        <f>SUMIFS('Grid GenerationQueue'!AE$5:AE$467,'Grid GenerationQueue'!$AX$5:$AX$467,$B334,'Grid GenerationQueue'!$AY$5:$AY$467,$C334,'Grid GenerationQueue'!$BB$5:$BB$467,"&lt;"&amp;$BE$3)</f>
        <v>50.5</v>
      </c>
      <c r="CE334">
        <f>SUMIFS('Grid GenerationQueue'!AF$5:AF$467,'Grid GenerationQueue'!$AX$5:$AX$467,$B334,'Grid GenerationQueue'!$AY$5:$AY$467,$C334,'Grid GenerationQueue'!$BB$5:$BB$467,"&lt;"&amp;$BE$3)</f>
        <v>0</v>
      </c>
      <c r="CF334">
        <f>SUMIFS('Grid GenerationQueue'!AG$5:AG$467,'Grid GenerationQueue'!$AX$5:$AX$467,$B334,'Grid GenerationQueue'!$AY$5:$AY$467,$C334,'Grid GenerationQueue'!$BB$5:$BB$467,"&lt;"&amp;$BE$3)</f>
        <v>0</v>
      </c>
      <c r="CG334">
        <f>SUMIFS('Grid GenerationQueue'!AH$5:AH$467,'Grid GenerationQueue'!$AX$5:$AX$467,$B334,'Grid GenerationQueue'!$AY$5:$AY$467,$C334,'Grid GenerationQueue'!$BB$5:$BB$467,"&lt;"&amp;$BE$3)</f>
        <v>0</v>
      </c>
      <c r="CH334">
        <f>SUMIFS('Grid GenerationQueue'!AI$5:AI$467,'Grid GenerationQueue'!$AX$5:$AX$467,$B334,'Grid GenerationQueue'!$AY$5:$AY$467,$C334,'Grid GenerationQueue'!$BB$5:$BB$467,"&lt;"&amp;$BE$3)</f>
        <v>0</v>
      </c>
      <c r="CI334">
        <f>SUMIFS('Grid GenerationQueue'!AJ$5:AJ$467,'Grid GenerationQueue'!$AX$5:$AX$467,$B334,'Grid GenerationQueue'!$AY$5:$AY$467,$C334,'Grid GenerationQueue'!$BB$5:$BB$467,"&lt;"&amp;$BE$3)</f>
        <v>0</v>
      </c>
      <c r="CJ334">
        <f>SUMIFS('Grid GenerationQueue'!AK$5:AK$467,'Grid GenerationQueue'!$AX$5:$AX$467,$B334,'Grid GenerationQueue'!$AY$5:$AY$467,$C334,'Grid GenerationQueue'!$BB$5:$BB$467,"&lt;"&amp;$BE$3)</f>
        <v>0</v>
      </c>
      <c r="CK334">
        <f>SUMIFS('Grid GenerationQueue'!AL$5:AL$467,'Grid GenerationQueue'!$AX$5:$AX$467,$B334,'Grid GenerationQueue'!$AY$5:$AY$467,$C334,'Grid GenerationQueue'!$BB$5:$BB$467,"&lt;"&amp;$BE$3)</f>
        <v>0</v>
      </c>
      <c r="CL334">
        <f>SUMIFS('Grid GenerationQueue'!AM$5:AM$467,'Grid GenerationQueue'!$AX$5:$AX$467,$B334,'Grid GenerationQueue'!$AY$5:$AY$467,$C334,'Grid GenerationQueue'!$BB$5:$BB$467,"&lt;"&amp;$BE$3)</f>
        <v>0</v>
      </c>
      <c r="CM334">
        <f>SUMIFS('Grid GenerationQueue'!AN$5:AN$467,'Grid GenerationQueue'!$AX$5:$AX$467,$B334,'Grid GenerationQueue'!$AY$5:$AY$467,$C334,'Grid GenerationQueue'!$BB$5:$BB$467,"&lt;"&amp;$BE$3)</f>
        <v>0</v>
      </c>
      <c r="CN334">
        <f>SUMIFS('Grid GenerationQueue'!AO$5:AO$467,'Grid GenerationQueue'!$AX$5:$AX$467,$B334,'Grid GenerationQueue'!$AY$5:$AY$467,$C334,'Grid GenerationQueue'!$BB$5:$BB$467,"&lt;"&amp;$BE$3)</f>
        <v>0</v>
      </c>
      <c r="CO334">
        <f>SUMIFS('Grid GenerationQueue'!AP$5:AP$467,'Grid GenerationQueue'!$AX$5:$AX$467,$B334,'Grid GenerationQueue'!$AY$5:$AY$467,$C334,'Grid GenerationQueue'!$BB$5:$BB$467,"&lt;"&amp;$BE$3)</f>
        <v>0</v>
      </c>
    </row>
    <row r="335" spans="1:93" x14ac:dyDescent="0.35">
      <c r="A335" t="s">
        <v>4647</v>
      </c>
      <c r="B335" t="s">
        <v>4788</v>
      </c>
      <c r="C335">
        <v>230</v>
      </c>
      <c r="D335">
        <f>SUMIFS('Grid GenerationQueue'!AE$5:AE$467,'Grid GenerationQueue'!$AX$5:$AX$467,$B335,'Grid GenerationQueue'!$AY$5:$AY$467,$C335,'Grid GenerationQueue'!$BI$5:$BI$467,"&lt;4")</f>
        <v>0</v>
      </c>
      <c r="E335">
        <f>SUMIFS('Grid GenerationQueue'!AF$5:AF$467,'Grid GenerationQueue'!$AX$5:$AX$467,$B335,'Grid GenerationQueue'!$AY$5:$AY$467,$C335,'Grid GenerationQueue'!$BI$5:$BI$467,"&lt;4")</f>
        <v>0</v>
      </c>
      <c r="F335">
        <f>SUMIFS('Grid GenerationQueue'!AG$5:AG$467,'Grid GenerationQueue'!$AX$5:$AX$467,$B335,'Grid GenerationQueue'!$AY$5:$AY$467,$C335,'Grid GenerationQueue'!$BI$5:$BI$467,"&lt;4")</f>
        <v>0</v>
      </c>
      <c r="G335">
        <f>SUMIFS('Grid GenerationQueue'!AH$5:AH$467,'Grid GenerationQueue'!$AX$5:$AX$467,$B335,'Grid GenerationQueue'!$AY$5:$AY$467,$C335,'Grid GenerationQueue'!$BI$5:$BI$467,"&lt;4")</f>
        <v>0</v>
      </c>
      <c r="H335">
        <f>SUMIFS('Grid GenerationQueue'!AI$5:AI$467,'Grid GenerationQueue'!$AX$5:$AX$467,$B335,'Grid GenerationQueue'!$AY$5:$AY$467,$C335,'Grid GenerationQueue'!$BI$5:$BI$467,"&lt;4")</f>
        <v>0</v>
      </c>
      <c r="I335">
        <f>SUMIFS('Grid GenerationQueue'!AJ$5:AJ$467,'Grid GenerationQueue'!$AX$5:$AX$467,$B335,'Grid GenerationQueue'!$AY$5:$AY$467,$C335,'Grid GenerationQueue'!$BI$5:$BI$467,"&lt;4")</f>
        <v>0</v>
      </c>
      <c r="J335">
        <f>SUMIFS('Grid GenerationQueue'!AK$5:AK$467,'Grid GenerationQueue'!$AX$5:$AX$467,$B335,'Grid GenerationQueue'!$AY$5:$AY$467,$C335,'Grid GenerationQueue'!$BI$5:$BI$467,"&lt;4")</f>
        <v>0</v>
      </c>
      <c r="K335">
        <f>SUMIFS('Grid GenerationQueue'!AL$5:AL$467,'Grid GenerationQueue'!$AX$5:$AX$467,$B335,'Grid GenerationQueue'!$AY$5:$AY$467,$C335,'Grid GenerationQueue'!$BI$5:$BI$467,"&lt;4")</f>
        <v>0</v>
      </c>
      <c r="L335">
        <f>SUMIFS('Grid GenerationQueue'!AM$5:AM$467,'Grid GenerationQueue'!$AX$5:$AX$467,$B335,'Grid GenerationQueue'!$AY$5:$AY$467,$C335,'Grid GenerationQueue'!$BI$5:$BI$467,"&lt;4")</f>
        <v>0</v>
      </c>
      <c r="M335">
        <f>SUMIFS('Grid GenerationQueue'!AN$5:AN$467,'Grid GenerationQueue'!$AX$5:$AX$467,$B335,'Grid GenerationQueue'!$AY$5:$AY$467,$C335,'Grid GenerationQueue'!$BI$5:$BI$467,"&lt;4")</f>
        <v>0</v>
      </c>
      <c r="N335">
        <f>SUMIFS('Grid GenerationQueue'!AO$5:AO$467,'Grid GenerationQueue'!$AX$5:$AX$467,$B335,'Grid GenerationQueue'!$AY$5:$AY$467,$C335,'Grid GenerationQueue'!$BI$5:$BI$467,"&lt;4")</f>
        <v>0</v>
      </c>
      <c r="O335">
        <f>SUMIFS('Grid GenerationQueue'!AP$5:AP$467,'Grid GenerationQueue'!$AX$5:$AX$467,$B335,'Grid GenerationQueue'!$AY$5:$AY$467,$C335,'Grid GenerationQueue'!$BI$5:$BI$467,"&lt;4")</f>
        <v>0</v>
      </c>
      <c r="Q335">
        <f>SUMIFS('Grid GenerationQueue'!AE$5:AE$467,'Grid GenerationQueue'!$AX$5:$AX$467,$B335,'Grid GenerationQueue'!$AY$5:$AY$467,$C335,'Grid GenerationQueue'!$BH$5:$BH$467,"Executed")</f>
        <v>0</v>
      </c>
      <c r="R335">
        <f>SUMIFS('Grid GenerationQueue'!AF$5:AF$467,'Grid GenerationQueue'!$AX$5:$AX$467,$B335,'Grid GenerationQueue'!$AY$5:$AY$467,$C335,'Grid GenerationQueue'!$BH$5:$BH$467,"Executed")</f>
        <v>0</v>
      </c>
      <c r="S335">
        <f>SUMIFS('Grid GenerationQueue'!AG$5:AG$467,'Grid GenerationQueue'!$AX$5:$AX$467,$B335,'Grid GenerationQueue'!$AY$5:$AY$467,$C335,'Grid GenerationQueue'!$BH$5:$BH$467,"Executed")</f>
        <v>0</v>
      </c>
      <c r="T335">
        <f>SUMIFS('Grid GenerationQueue'!AH$5:AH$467,'Grid GenerationQueue'!$AX$5:$AX$467,$B335,'Grid GenerationQueue'!$AY$5:$AY$467,$C335,'Grid GenerationQueue'!$BH$5:$BH$467,"Executed")</f>
        <v>0</v>
      </c>
      <c r="U335">
        <f>SUMIFS('Grid GenerationQueue'!AI$5:AI$467,'Grid GenerationQueue'!$AX$5:$AX$467,$B335,'Grid GenerationQueue'!$AY$5:$AY$467,$C335,'Grid GenerationQueue'!$BH$5:$BH$467,"Executed")</f>
        <v>0</v>
      </c>
      <c r="V335">
        <f>SUMIFS('Grid GenerationQueue'!AJ$5:AJ$467,'Grid GenerationQueue'!$AX$5:$AX$467,$B335,'Grid GenerationQueue'!$AY$5:$AY$467,$C335,'Grid GenerationQueue'!$BH$5:$BH$467,"Executed")</f>
        <v>0</v>
      </c>
      <c r="W335">
        <f>SUMIFS('Grid GenerationQueue'!AK$5:AK$467,'Grid GenerationQueue'!$AX$5:$AX$467,$B335,'Grid GenerationQueue'!$AY$5:$AY$467,$C335,'Grid GenerationQueue'!$BH$5:$BH$467,"Executed")</f>
        <v>0</v>
      </c>
      <c r="X335">
        <f>SUMIFS('Grid GenerationQueue'!AL$5:AL$467,'Grid GenerationQueue'!$AX$5:$AX$467,$B335,'Grid GenerationQueue'!$AY$5:$AY$467,$C335,'Grid GenerationQueue'!$BH$5:$BH$467,"Executed")</f>
        <v>0</v>
      </c>
      <c r="Y335">
        <f>SUMIFS('Grid GenerationQueue'!AM$5:AM$467,'Grid GenerationQueue'!$AX$5:$AX$467,$B335,'Grid GenerationQueue'!$AY$5:$AY$467,$C335,'Grid GenerationQueue'!$BH$5:$BH$467,"Executed")</f>
        <v>0</v>
      </c>
      <c r="Z335">
        <f>SUMIFS('Grid GenerationQueue'!AN$5:AN$467,'Grid GenerationQueue'!$AX$5:$AX$467,$B335,'Grid GenerationQueue'!$AY$5:$AY$467,$C335,'Grid GenerationQueue'!$BH$5:$BH$467,"Executed")</f>
        <v>0</v>
      </c>
      <c r="AA335">
        <f>SUMIFS('Grid GenerationQueue'!AO$5:AO$467,'Grid GenerationQueue'!$AX$5:$AX$467,$B335,'Grid GenerationQueue'!$AY$5:$AY$467,$C335,'Grid GenerationQueue'!$BH$5:$BH$467,"Executed")</f>
        <v>0</v>
      </c>
      <c r="AB335">
        <f>SUMIFS('Grid GenerationQueue'!AP$5:AP$467,'Grid GenerationQueue'!$AX$5:$AX$467,$B335,'Grid GenerationQueue'!$AY$5:$AY$467,$C335,'Grid GenerationQueue'!$BH$5:$BH$467,"Executed")</f>
        <v>0</v>
      </c>
      <c r="AD335">
        <f>SUMIFS('Grid GenerationQueue'!AE$5:AE$467,'Grid GenerationQueue'!$AX$5:$AX$467,$B335,'Grid GenerationQueue'!$AY$5:$AY$467,$C335,'Grid GenerationQueue'!$BF$5:$BF$467,"&lt;&gt;"&amp;"")</f>
        <v>0</v>
      </c>
      <c r="AE335">
        <f>SUMIFS('Grid GenerationQueue'!AF$5:AF$467,'Grid GenerationQueue'!$AX$5:$AX$467,$B335,'Grid GenerationQueue'!$AY$5:$AY$467,$C335,'Grid GenerationQueue'!$BF$5:$BF$467,"&lt;&gt;"&amp;"")</f>
        <v>0</v>
      </c>
      <c r="AF335">
        <f>SUMIFS('Grid GenerationQueue'!AG$5:AG$467,'Grid GenerationQueue'!$AX$5:$AX$467,$B335,'Grid GenerationQueue'!$AY$5:$AY$467,$C335,'Grid GenerationQueue'!$BF$5:$BF$467,"&lt;&gt;"&amp;"")</f>
        <v>0</v>
      </c>
      <c r="AG335">
        <f>SUMIFS('Grid GenerationQueue'!AH$5:AH$467,'Grid GenerationQueue'!$AX$5:$AX$467,$B335,'Grid GenerationQueue'!$AY$5:$AY$467,$C335,'Grid GenerationQueue'!$BF$5:$BF$467,"&lt;&gt;"&amp;"")</f>
        <v>0</v>
      </c>
      <c r="AH335">
        <f>SUMIFS('Grid GenerationQueue'!AI$5:AI$467,'Grid GenerationQueue'!$AX$5:$AX$467,$B335,'Grid GenerationQueue'!$AY$5:$AY$467,$C335,'Grid GenerationQueue'!$BF$5:$BF$467,"&lt;&gt;"&amp;"")</f>
        <v>0</v>
      </c>
      <c r="AI335">
        <f>SUMIFS('Grid GenerationQueue'!AJ$5:AJ$467,'Grid GenerationQueue'!$AX$5:$AX$467,$B335,'Grid GenerationQueue'!$AY$5:$AY$467,$C335,'Grid GenerationQueue'!$BF$5:$BF$467,"&lt;&gt;"&amp;"")</f>
        <v>0</v>
      </c>
      <c r="AJ335">
        <f>SUMIFS('Grid GenerationQueue'!AK$5:AK$467,'Grid GenerationQueue'!$AX$5:$AX$467,$B335,'Grid GenerationQueue'!$AY$5:$AY$467,$C335,'Grid GenerationQueue'!$BF$5:$BF$467,"&lt;&gt;"&amp;"")</f>
        <v>0</v>
      </c>
      <c r="AK335">
        <f>SUMIFS('Grid GenerationQueue'!AL$5:AL$467,'Grid GenerationQueue'!$AX$5:$AX$467,$B335,'Grid GenerationQueue'!$AY$5:$AY$467,$C335,'Grid GenerationQueue'!$BF$5:$BF$467,"&lt;&gt;"&amp;"")</f>
        <v>0</v>
      </c>
      <c r="AL335">
        <f>SUMIFS('Grid GenerationQueue'!AM$5:AM$467,'Grid GenerationQueue'!$AX$5:$AX$467,$B335,'Grid GenerationQueue'!$AY$5:$AY$467,$C335,'Grid GenerationQueue'!$BF$5:$BF$467,"&lt;&gt;"&amp;"")</f>
        <v>0</v>
      </c>
      <c r="AM335">
        <f>SUMIFS('Grid GenerationQueue'!AN$5:AN$467,'Grid GenerationQueue'!$AX$5:$AX$467,$B335,'Grid GenerationQueue'!$AY$5:$AY$467,$C335,'Grid GenerationQueue'!$BF$5:$BF$467,"&lt;&gt;"&amp;"")</f>
        <v>0</v>
      </c>
      <c r="AN335">
        <f>SUMIFS('Grid GenerationQueue'!AO$5:AO$467,'Grid GenerationQueue'!$AX$5:$AX$467,$B335,'Grid GenerationQueue'!$AY$5:$AY$467,$C335,'Grid GenerationQueue'!$BF$5:$BF$467,"&lt;&gt;"&amp;"")</f>
        <v>0</v>
      </c>
      <c r="AO335">
        <f>SUMIFS('Grid GenerationQueue'!AP$5:AP$467,'Grid GenerationQueue'!$AX$5:$AX$467,$B335,'Grid GenerationQueue'!$AY$5:$AY$467,$C335,'Grid GenerationQueue'!$BF$5:$BF$467,"&lt;&gt;"&amp;"")</f>
        <v>0</v>
      </c>
      <c r="AQ335">
        <f>SUMIFS('Grid GenerationQueue'!AE$5:AE$467,'Grid GenerationQueue'!$AX$5:$AX$467,$B335,'Grid GenerationQueue'!$AY$5:$AY$467,$C335)</f>
        <v>0</v>
      </c>
      <c r="AR335">
        <f>SUMIFS('Grid GenerationQueue'!AF$5:AF$467,'Grid GenerationQueue'!$AX$5:$AX$467,$B335,'Grid GenerationQueue'!$AY$5:$AY$467,$C335)</f>
        <v>0</v>
      </c>
      <c r="AS335">
        <f>SUMIFS('Grid GenerationQueue'!AG$5:AG$467,'Grid GenerationQueue'!$AX$5:$AX$467,$B335,'Grid GenerationQueue'!$AY$5:$AY$467,$C335)</f>
        <v>0</v>
      </c>
      <c r="AT335">
        <f>SUMIFS('Grid GenerationQueue'!AH$5:AH$467,'Grid GenerationQueue'!$AX$5:$AX$467,$B335,'Grid GenerationQueue'!$AY$5:$AY$467,$C335)</f>
        <v>0</v>
      </c>
      <c r="AU335">
        <f>SUMIFS('Grid GenerationQueue'!AI$5:AI$467,'Grid GenerationQueue'!$AX$5:$AX$467,$B335,'Grid GenerationQueue'!$AY$5:$AY$467,$C335)</f>
        <v>0</v>
      </c>
      <c r="AV335">
        <f>SUMIFS('Grid GenerationQueue'!AJ$5:AJ$467,'Grid GenerationQueue'!$AX$5:$AX$467,$B335,'Grid GenerationQueue'!$AY$5:$AY$467,$C335)</f>
        <v>0</v>
      </c>
      <c r="AW335">
        <f>SUMIFS('Grid GenerationQueue'!AK$5:AK$467,'Grid GenerationQueue'!$AX$5:$AX$467,$B335,'Grid GenerationQueue'!$AY$5:$AY$467,$C335)</f>
        <v>0</v>
      </c>
      <c r="AX335">
        <f>SUMIFS('Grid GenerationQueue'!AL$5:AL$467,'Grid GenerationQueue'!$AX$5:$AX$467,$B335,'Grid GenerationQueue'!$AY$5:$AY$467,$C335)</f>
        <v>0</v>
      </c>
      <c r="AY335">
        <f>SUMIFS('Grid GenerationQueue'!AM$5:AM$467,'Grid GenerationQueue'!$AX$5:$AX$467,$B335,'Grid GenerationQueue'!$AY$5:$AY$467,$C335)</f>
        <v>0</v>
      </c>
      <c r="AZ335">
        <f>SUMIFS('Grid GenerationQueue'!AN$5:AN$467,'Grid GenerationQueue'!$AX$5:$AX$467,$B335,'Grid GenerationQueue'!$AY$5:$AY$467,$C335)</f>
        <v>0</v>
      </c>
      <c r="BA335">
        <f>SUMIFS('Grid GenerationQueue'!AO$5:AO$467,'Grid GenerationQueue'!$AX$5:$AX$467,$B335,'Grid GenerationQueue'!$AY$5:$AY$467,$C335)</f>
        <v>0</v>
      </c>
      <c r="BB335">
        <f>SUMIFS('Grid GenerationQueue'!AP$5:AP$467,'Grid GenerationQueue'!$AX$5:$AX$467,$B335,'Grid GenerationQueue'!$AY$5:$AY$467,$C335)</f>
        <v>0</v>
      </c>
      <c r="BD335">
        <f>SUMIFS('Grid GenerationQueue'!AE$5:AE$467,'Grid GenerationQueue'!$AX$5:$AX$467,$B335,'Grid GenerationQueue'!$AY$5:$AY$467,$C335,'Grid GenerationQueue'!$BH$5:$BH$467,"Executed",'Grid GenerationQueue'!$BB$5:$BB$467,"&lt;"&amp;$BE$3)</f>
        <v>0</v>
      </c>
      <c r="BE335">
        <f>SUMIFS('Grid GenerationQueue'!AF$5:AF$467,'Grid GenerationQueue'!$AX$5:$AX$467,$B335,'Grid GenerationQueue'!$AY$5:$AY$467,$C335,'Grid GenerationQueue'!$BH$5:$BH$467,"Executed",'Grid GenerationQueue'!$BB$5:$BB$467,"&lt;"&amp;$BE$3)</f>
        <v>0</v>
      </c>
      <c r="BF335">
        <f>SUMIFS('Grid GenerationQueue'!AG$5:AG$467,'Grid GenerationQueue'!$AX$5:$AX$467,$B335,'Grid GenerationQueue'!$AY$5:$AY$467,$C335,'Grid GenerationQueue'!$BH$5:$BH$467,"Executed",'Grid GenerationQueue'!$BB$5:$BB$467,"&lt;"&amp;$BE$3)</f>
        <v>0</v>
      </c>
      <c r="BG335">
        <f>SUMIFS('Grid GenerationQueue'!AH$5:AH$467,'Grid GenerationQueue'!$AX$5:$AX$467,$B335,'Grid GenerationQueue'!$AY$5:$AY$467,$C335,'Grid GenerationQueue'!$BH$5:$BH$467,"Executed",'Grid GenerationQueue'!$BB$5:$BB$467,"&lt;"&amp;$BE$3)</f>
        <v>0</v>
      </c>
      <c r="BH335">
        <f>SUMIFS('Grid GenerationQueue'!AI$5:AI$467,'Grid GenerationQueue'!$AX$5:$AX$467,$B335,'Grid GenerationQueue'!$AY$5:$AY$467,$C335,'Grid GenerationQueue'!$BH$5:$BH$467,"Executed",'Grid GenerationQueue'!$BB$5:$BB$467,"&lt;"&amp;$BE$3)</f>
        <v>0</v>
      </c>
      <c r="BI335">
        <f>SUMIFS('Grid GenerationQueue'!AJ$5:AJ$467,'Grid GenerationQueue'!$AX$5:$AX$467,$B335,'Grid GenerationQueue'!$AY$5:$AY$467,$C335,'Grid GenerationQueue'!$BH$5:$BH$467,"Executed",'Grid GenerationQueue'!$BB$5:$BB$467,"&lt;"&amp;$BE$3)</f>
        <v>0</v>
      </c>
      <c r="BJ335">
        <f>SUMIFS('Grid GenerationQueue'!AK$5:AK$467,'Grid GenerationQueue'!$AX$5:$AX$467,$B335,'Grid GenerationQueue'!$AY$5:$AY$467,$C335,'Grid GenerationQueue'!$BH$5:$BH$467,"Executed",'Grid GenerationQueue'!$BB$5:$BB$467,"&lt;"&amp;$BE$3)</f>
        <v>0</v>
      </c>
      <c r="BK335">
        <f>SUMIFS('Grid GenerationQueue'!AL$5:AL$467,'Grid GenerationQueue'!$AX$5:$AX$467,$B335,'Grid GenerationQueue'!$AY$5:$AY$467,$C335,'Grid GenerationQueue'!$BH$5:$BH$467,"Executed",'Grid GenerationQueue'!$BB$5:$BB$467,"&lt;"&amp;$BE$3)</f>
        <v>0</v>
      </c>
      <c r="BL335">
        <f>SUMIFS('Grid GenerationQueue'!AM$5:AM$467,'Grid GenerationQueue'!$AX$5:$AX$467,$B335,'Grid GenerationQueue'!$AY$5:$AY$467,$C335,'Grid GenerationQueue'!$BH$5:$BH$467,"Executed",'Grid GenerationQueue'!$BB$5:$BB$467,"&lt;"&amp;$BE$3)</f>
        <v>0</v>
      </c>
      <c r="BM335">
        <f>SUMIFS('Grid GenerationQueue'!AN$5:AN$467,'Grid GenerationQueue'!$AX$5:$AX$467,$B335,'Grid GenerationQueue'!$AY$5:$AY$467,$C335,'Grid GenerationQueue'!$BH$5:$BH$467,"Executed",'Grid GenerationQueue'!$BB$5:$BB$467,"&lt;"&amp;$BE$3)</f>
        <v>0</v>
      </c>
      <c r="BN335">
        <f>SUMIFS('Grid GenerationQueue'!AO$5:AO$467,'Grid GenerationQueue'!$AX$5:$AX$467,$B335,'Grid GenerationQueue'!$AY$5:$AY$467,$C335,'Grid GenerationQueue'!$BH$5:$BH$467,"Executed",'Grid GenerationQueue'!$BB$5:$BB$467,"&lt;"&amp;$BE$3)</f>
        <v>0</v>
      </c>
      <c r="BO335">
        <f>SUMIFS('Grid GenerationQueue'!AP$5:AP$467,'Grid GenerationQueue'!$AX$5:$AX$467,$B335,'Grid GenerationQueue'!$AY$5:$AY$467,$C335,'Grid GenerationQueue'!$BH$5:$BH$467,"Executed",'Grid GenerationQueue'!$BB$5:$BB$467,"&lt;"&amp;$BE$3)</f>
        <v>0</v>
      </c>
      <c r="BQ335">
        <f>SUMIFS('Grid GenerationQueue'!AE$5:AE$467,'Grid GenerationQueue'!$AX$5:$AX$467,$B335,'Grid GenerationQueue'!$AY$5:$AY$467,$C335,'Grid GenerationQueue'!$BF$5:$BF$467,"&lt;&gt;"&amp;"",'Grid GenerationQueue'!$BB$5:$BB$467,"&lt;"&amp;$BE$3)</f>
        <v>0</v>
      </c>
      <c r="BR335">
        <f>SUMIFS('Grid GenerationQueue'!AF$5:AF$467,'Grid GenerationQueue'!$AX$5:$AX$467,$B335,'Grid GenerationQueue'!$AY$5:$AY$467,$C335,'Grid GenerationQueue'!$BF$5:$BF$467,"&lt;&gt;"&amp;"",'Grid GenerationQueue'!$BB$5:$BB$467,"&lt;"&amp;$BE$3)</f>
        <v>0</v>
      </c>
      <c r="BS335">
        <f>SUMIFS('Grid GenerationQueue'!AG$5:AG$467,'Grid GenerationQueue'!$AX$5:$AX$467,$B335,'Grid GenerationQueue'!$AY$5:$AY$467,$C335,'Grid GenerationQueue'!$BF$5:$BF$467,"&lt;&gt;"&amp;"",'Grid GenerationQueue'!$BB$5:$BB$467,"&lt;"&amp;$BE$3)</f>
        <v>0</v>
      </c>
      <c r="BT335">
        <f>SUMIFS('Grid GenerationQueue'!AH$5:AH$467,'Grid GenerationQueue'!$AX$5:$AX$467,$B335,'Grid GenerationQueue'!$AY$5:$AY$467,$C335,'Grid GenerationQueue'!$BF$5:$BF$467,"&lt;&gt;"&amp;"",'Grid GenerationQueue'!$BB$5:$BB$467,"&lt;"&amp;$BE$3)</f>
        <v>0</v>
      </c>
      <c r="BU335">
        <f>SUMIFS('Grid GenerationQueue'!AI$5:AI$467,'Grid GenerationQueue'!$AX$5:$AX$467,$B335,'Grid GenerationQueue'!$AY$5:$AY$467,$C335,'Grid GenerationQueue'!$BF$5:$BF$467,"&lt;&gt;"&amp;"",'Grid GenerationQueue'!$BB$5:$BB$467,"&lt;"&amp;$BE$3)</f>
        <v>0</v>
      </c>
      <c r="BV335">
        <f>SUMIFS('Grid GenerationQueue'!AJ$5:AJ$467,'Grid GenerationQueue'!$AX$5:$AX$467,$B335,'Grid GenerationQueue'!$AY$5:$AY$467,$C335,'Grid GenerationQueue'!$BF$5:$BF$467,"&lt;&gt;"&amp;"",'Grid GenerationQueue'!$BB$5:$BB$467,"&lt;"&amp;$BE$3)</f>
        <v>0</v>
      </c>
      <c r="BW335">
        <f>SUMIFS('Grid GenerationQueue'!AK$5:AK$467,'Grid GenerationQueue'!$AX$5:$AX$467,$B335,'Grid GenerationQueue'!$AY$5:$AY$467,$C335,'Grid GenerationQueue'!$BF$5:$BF$467,"&lt;&gt;"&amp;"",'Grid GenerationQueue'!$BB$5:$BB$467,"&lt;"&amp;$BE$3)</f>
        <v>0</v>
      </c>
      <c r="BX335">
        <f>SUMIFS('Grid GenerationQueue'!AL$5:AL$467,'Grid GenerationQueue'!$AX$5:$AX$467,$B335,'Grid GenerationQueue'!$AY$5:$AY$467,$C335,'Grid GenerationQueue'!$BF$5:$BF$467,"&lt;&gt;"&amp;"",'Grid GenerationQueue'!$BB$5:$BB$467,"&lt;"&amp;$BE$3)</f>
        <v>0</v>
      </c>
      <c r="BY335">
        <f>SUMIFS('Grid GenerationQueue'!AM$5:AM$467,'Grid GenerationQueue'!$AX$5:$AX$467,$B335,'Grid GenerationQueue'!$AY$5:$AY$467,$C335,'Grid GenerationQueue'!$BF$5:$BF$467,"&lt;&gt;"&amp;"",'Grid GenerationQueue'!$BB$5:$BB$467,"&lt;"&amp;$BE$3)</f>
        <v>0</v>
      </c>
      <c r="BZ335">
        <f>SUMIFS('Grid GenerationQueue'!AN$5:AN$467,'Grid GenerationQueue'!$AX$5:$AX$467,$B335,'Grid GenerationQueue'!$AY$5:$AY$467,$C335,'Grid GenerationQueue'!$BF$5:$BF$467,"&lt;&gt;"&amp;"",'Grid GenerationQueue'!$BB$5:$BB$467,"&lt;"&amp;$BE$3)</f>
        <v>0</v>
      </c>
      <c r="CA335">
        <f>SUMIFS('Grid GenerationQueue'!AO$5:AO$467,'Grid GenerationQueue'!$AX$5:$AX$467,$B335,'Grid GenerationQueue'!$AY$5:$AY$467,$C335,'Grid GenerationQueue'!$BF$5:$BF$467,"&lt;&gt;"&amp;"",'Grid GenerationQueue'!$BB$5:$BB$467,"&lt;"&amp;$BE$3)</f>
        <v>0</v>
      </c>
      <c r="CB335">
        <f>SUMIFS('Grid GenerationQueue'!AP$5:AP$467,'Grid GenerationQueue'!$AX$5:$AX$467,$B335,'Grid GenerationQueue'!$AY$5:$AY$467,$C335,'Grid GenerationQueue'!$BF$5:$BF$467,"&lt;&gt;"&amp;"",'Grid GenerationQueue'!$BB$5:$BB$467,"&lt;"&amp;$BE$3)</f>
        <v>0</v>
      </c>
      <c r="CD335">
        <f>SUMIFS('Grid GenerationQueue'!AE$5:AE$467,'Grid GenerationQueue'!$AX$5:$AX$467,$B335,'Grid GenerationQueue'!$AY$5:$AY$467,$C335,'Grid GenerationQueue'!$BB$5:$BB$467,"&lt;"&amp;$BE$3)</f>
        <v>0</v>
      </c>
      <c r="CE335">
        <f>SUMIFS('Grid GenerationQueue'!AF$5:AF$467,'Grid GenerationQueue'!$AX$5:$AX$467,$B335,'Grid GenerationQueue'!$AY$5:$AY$467,$C335,'Grid GenerationQueue'!$BB$5:$BB$467,"&lt;"&amp;$BE$3)</f>
        <v>0</v>
      </c>
      <c r="CF335">
        <f>SUMIFS('Grid GenerationQueue'!AG$5:AG$467,'Grid GenerationQueue'!$AX$5:$AX$467,$B335,'Grid GenerationQueue'!$AY$5:$AY$467,$C335,'Grid GenerationQueue'!$BB$5:$BB$467,"&lt;"&amp;$BE$3)</f>
        <v>0</v>
      </c>
      <c r="CG335">
        <f>SUMIFS('Grid GenerationQueue'!AH$5:AH$467,'Grid GenerationQueue'!$AX$5:$AX$467,$B335,'Grid GenerationQueue'!$AY$5:$AY$467,$C335,'Grid GenerationQueue'!$BB$5:$BB$467,"&lt;"&amp;$BE$3)</f>
        <v>0</v>
      </c>
      <c r="CH335">
        <f>SUMIFS('Grid GenerationQueue'!AI$5:AI$467,'Grid GenerationQueue'!$AX$5:$AX$467,$B335,'Grid GenerationQueue'!$AY$5:$AY$467,$C335,'Grid GenerationQueue'!$BB$5:$BB$467,"&lt;"&amp;$BE$3)</f>
        <v>0</v>
      </c>
      <c r="CI335">
        <f>SUMIFS('Grid GenerationQueue'!AJ$5:AJ$467,'Grid GenerationQueue'!$AX$5:$AX$467,$B335,'Grid GenerationQueue'!$AY$5:$AY$467,$C335,'Grid GenerationQueue'!$BB$5:$BB$467,"&lt;"&amp;$BE$3)</f>
        <v>0</v>
      </c>
      <c r="CJ335">
        <f>SUMIFS('Grid GenerationQueue'!AK$5:AK$467,'Grid GenerationQueue'!$AX$5:$AX$467,$B335,'Grid GenerationQueue'!$AY$5:$AY$467,$C335,'Grid GenerationQueue'!$BB$5:$BB$467,"&lt;"&amp;$BE$3)</f>
        <v>0</v>
      </c>
      <c r="CK335">
        <f>SUMIFS('Grid GenerationQueue'!AL$5:AL$467,'Grid GenerationQueue'!$AX$5:$AX$467,$B335,'Grid GenerationQueue'!$AY$5:$AY$467,$C335,'Grid GenerationQueue'!$BB$5:$BB$467,"&lt;"&amp;$BE$3)</f>
        <v>0</v>
      </c>
      <c r="CL335">
        <f>SUMIFS('Grid GenerationQueue'!AM$5:AM$467,'Grid GenerationQueue'!$AX$5:$AX$467,$B335,'Grid GenerationQueue'!$AY$5:$AY$467,$C335,'Grid GenerationQueue'!$BB$5:$BB$467,"&lt;"&amp;$BE$3)</f>
        <v>0</v>
      </c>
      <c r="CM335">
        <f>SUMIFS('Grid GenerationQueue'!AN$5:AN$467,'Grid GenerationQueue'!$AX$5:$AX$467,$B335,'Grid GenerationQueue'!$AY$5:$AY$467,$C335,'Grid GenerationQueue'!$BB$5:$BB$467,"&lt;"&amp;$BE$3)</f>
        <v>0</v>
      </c>
      <c r="CN335">
        <f>SUMIFS('Grid GenerationQueue'!AO$5:AO$467,'Grid GenerationQueue'!$AX$5:$AX$467,$B335,'Grid GenerationQueue'!$AY$5:$AY$467,$C335,'Grid GenerationQueue'!$BB$5:$BB$467,"&lt;"&amp;$BE$3)</f>
        <v>0</v>
      </c>
      <c r="CO335">
        <f>SUMIFS('Grid GenerationQueue'!AP$5:AP$467,'Grid GenerationQueue'!$AX$5:$AX$467,$B335,'Grid GenerationQueue'!$AY$5:$AY$467,$C335,'Grid GenerationQueue'!$BB$5:$BB$467,"&lt;"&amp;$BE$3)</f>
        <v>0</v>
      </c>
    </row>
    <row r="336" spans="1:93" x14ac:dyDescent="0.35">
      <c r="A336" t="s">
        <v>4653</v>
      </c>
      <c r="B336" t="s">
        <v>4789</v>
      </c>
      <c r="C336">
        <v>115</v>
      </c>
      <c r="D336">
        <f>SUMIFS('Grid GenerationQueue'!AE$5:AE$467,'Grid GenerationQueue'!$AX$5:$AX$467,$B336,'Grid GenerationQueue'!$AY$5:$AY$467,$C336,'Grid GenerationQueue'!$BI$5:$BI$467,"&lt;4")</f>
        <v>0</v>
      </c>
      <c r="E336">
        <f>SUMIFS('Grid GenerationQueue'!AF$5:AF$467,'Grid GenerationQueue'!$AX$5:$AX$467,$B336,'Grid GenerationQueue'!$AY$5:$AY$467,$C336,'Grid GenerationQueue'!$BI$5:$BI$467,"&lt;4")</f>
        <v>0</v>
      </c>
      <c r="F336">
        <f>SUMIFS('Grid GenerationQueue'!AG$5:AG$467,'Grid GenerationQueue'!$AX$5:$AX$467,$B336,'Grid GenerationQueue'!$AY$5:$AY$467,$C336,'Grid GenerationQueue'!$BI$5:$BI$467,"&lt;4")</f>
        <v>0</v>
      </c>
      <c r="G336">
        <f>SUMIFS('Grid GenerationQueue'!AH$5:AH$467,'Grid GenerationQueue'!$AX$5:$AX$467,$B336,'Grid GenerationQueue'!$AY$5:$AY$467,$C336,'Grid GenerationQueue'!$BI$5:$BI$467,"&lt;4")</f>
        <v>0</v>
      </c>
      <c r="H336">
        <f>SUMIFS('Grid GenerationQueue'!AI$5:AI$467,'Grid GenerationQueue'!$AX$5:$AX$467,$B336,'Grid GenerationQueue'!$AY$5:$AY$467,$C336,'Grid GenerationQueue'!$BI$5:$BI$467,"&lt;4")</f>
        <v>0</v>
      </c>
      <c r="I336">
        <f>SUMIFS('Grid GenerationQueue'!AJ$5:AJ$467,'Grid GenerationQueue'!$AX$5:$AX$467,$B336,'Grid GenerationQueue'!$AY$5:$AY$467,$C336,'Grid GenerationQueue'!$BI$5:$BI$467,"&lt;4")</f>
        <v>0</v>
      </c>
      <c r="J336">
        <f>SUMIFS('Grid GenerationQueue'!AK$5:AK$467,'Grid GenerationQueue'!$AX$5:$AX$467,$B336,'Grid GenerationQueue'!$AY$5:$AY$467,$C336,'Grid GenerationQueue'!$BI$5:$BI$467,"&lt;4")</f>
        <v>0</v>
      </c>
      <c r="K336">
        <f>SUMIFS('Grid GenerationQueue'!AL$5:AL$467,'Grid GenerationQueue'!$AX$5:$AX$467,$B336,'Grid GenerationQueue'!$AY$5:$AY$467,$C336,'Grid GenerationQueue'!$BI$5:$BI$467,"&lt;4")</f>
        <v>0</v>
      </c>
      <c r="L336">
        <f>SUMIFS('Grid GenerationQueue'!AM$5:AM$467,'Grid GenerationQueue'!$AX$5:$AX$467,$B336,'Grid GenerationQueue'!$AY$5:$AY$467,$C336,'Grid GenerationQueue'!$BI$5:$BI$467,"&lt;4")</f>
        <v>0</v>
      </c>
      <c r="M336">
        <f>SUMIFS('Grid GenerationQueue'!AN$5:AN$467,'Grid GenerationQueue'!$AX$5:$AX$467,$B336,'Grid GenerationQueue'!$AY$5:$AY$467,$C336,'Grid GenerationQueue'!$BI$5:$BI$467,"&lt;4")</f>
        <v>0</v>
      </c>
      <c r="N336">
        <f>SUMIFS('Grid GenerationQueue'!AO$5:AO$467,'Grid GenerationQueue'!$AX$5:$AX$467,$B336,'Grid GenerationQueue'!$AY$5:$AY$467,$C336,'Grid GenerationQueue'!$BI$5:$BI$467,"&lt;4")</f>
        <v>0</v>
      </c>
      <c r="O336">
        <f>SUMIFS('Grid GenerationQueue'!AP$5:AP$467,'Grid GenerationQueue'!$AX$5:$AX$467,$B336,'Grid GenerationQueue'!$AY$5:$AY$467,$C336,'Grid GenerationQueue'!$BI$5:$BI$467,"&lt;4")</f>
        <v>0</v>
      </c>
      <c r="Q336">
        <f>SUMIFS('Grid GenerationQueue'!AE$5:AE$467,'Grid GenerationQueue'!$AX$5:$AX$467,$B336,'Grid GenerationQueue'!$AY$5:$AY$467,$C336,'Grid GenerationQueue'!$BH$5:$BH$467,"Executed")</f>
        <v>0</v>
      </c>
      <c r="R336">
        <f>SUMIFS('Grid GenerationQueue'!AF$5:AF$467,'Grid GenerationQueue'!$AX$5:$AX$467,$B336,'Grid GenerationQueue'!$AY$5:$AY$467,$C336,'Grid GenerationQueue'!$BH$5:$BH$467,"Executed")</f>
        <v>0</v>
      </c>
      <c r="S336">
        <f>SUMIFS('Grid GenerationQueue'!AG$5:AG$467,'Grid GenerationQueue'!$AX$5:$AX$467,$B336,'Grid GenerationQueue'!$AY$5:$AY$467,$C336,'Grid GenerationQueue'!$BH$5:$BH$467,"Executed")</f>
        <v>0</v>
      </c>
      <c r="T336">
        <f>SUMIFS('Grid GenerationQueue'!AH$5:AH$467,'Grid GenerationQueue'!$AX$5:$AX$467,$B336,'Grid GenerationQueue'!$AY$5:$AY$467,$C336,'Grid GenerationQueue'!$BH$5:$BH$467,"Executed")</f>
        <v>0</v>
      </c>
      <c r="U336">
        <f>SUMIFS('Grid GenerationQueue'!AI$5:AI$467,'Grid GenerationQueue'!$AX$5:$AX$467,$B336,'Grid GenerationQueue'!$AY$5:$AY$467,$C336,'Grid GenerationQueue'!$BH$5:$BH$467,"Executed")</f>
        <v>0</v>
      </c>
      <c r="V336">
        <f>SUMIFS('Grid GenerationQueue'!AJ$5:AJ$467,'Grid GenerationQueue'!$AX$5:$AX$467,$B336,'Grid GenerationQueue'!$AY$5:$AY$467,$C336,'Grid GenerationQueue'!$BH$5:$BH$467,"Executed")</f>
        <v>0</v>
      </c>
      <c r="W336">
        <f>SUMIFS('Grid GenerationQueue'!AK$5:AK$467,'Grid GenerationQueue'!$AX$5:$AX$467,$B336,'Grid GenerationQueue'!$AY$5:$AY$467,$C336,'Grid GenerationQueue'!$BH$5:$BH$467,"Executed")</f>
        <v>0</v>
      </c>
      <c r="X336">
        <f>SUMIFS('Grid GenerationQueue'!AL$5:AL$467,'Grid GenerationQueue'!$AX$5:$AX$467,$B336,'Grid GenerationQueue'!$AY$5:$AY$467,$C336,'Grid GenerationQueue'!$BH$5:$BH$467,"Executed")</f>
        <v>0</v>
      </c>
      <c r="Y336">
        <f>SUMIFS('Grid GenerationQueue'!AM$5:AM$467,'Grid GenerationQueue'!$AX$5:$AX$467,$B336,'Grid GenerationQueue'!$AY$5:$AY$467,$C336,'Grid GenerationQueue'!$BH$5:$BH$467,"Executed")</f>
        <v>0</v>
      </c>
      <c r="Z336">
        <f>SUMIFS('Grid GenerationQueue'!AN$5:AN$467,'Grid GenerationQueue'!$AX$5:$AX$467,$B336,'Grid GenerationQueue'!$AY$5:$AY$467,$C336,'Grid GenerationQueue'!$BH$5:$BH$467,"Executed")</f>
        <v>0</v>
      </c>
      <c r="AA336">
        <f>SUMIFS('Grid GenerationQueue'!AO$5:AO$467,'Grid GenerationQueue'!$AX$5:$AX$467,$B336,'Grid GenerationQueue'!$AY$5:$AY$467,$C336,'Grid GenerationQueue'!$BH$5:$BH$467,"Executed")</f>
        <v>0</v>
      </c>
      <c r="AB336">
        <f>SUMIFS('Grid GenerationQueue'!AP$5:AP$467,'Grid GenerationQueue'!$AX$5:$AX$467,$B336,'Grid GenerationQueue'!$AY$5:$AY$467,$C336,'Grid GenerationQueue'!$BH$5:$BH$467,"Executed")</f>
        <v>0</v>
      </c>
      <c r="AD336">
        <f>SUMIFS('Grid GenerationQueue'!AE$5:AE$467,'Grid GenerationQueue'!$AX$5:$AX$467,$B336,'Grid GenerationQueue'!$AY$5:$AY$467,$C336,'Grid GenerationQueue'!$BF$5:$BF$467,"&lt;&gt;"&amp;"")</f>
        <v>0</v>
      </c>
      <c r="AE336">
        <f>SUMIFS('Grid GenerationQueue'!AF$5:AF$467,'Grid GenerationQueue'!$AX$5:$AX$467,$B336,'Grid GenerationQueue'!$AY$5:$AY$467,$C336,'Grid GenerationQueue'!$BF$5:$BF$467,"&lt;&gt;"&amp;"")</f>
        <v>0</v>
      </c>
      <c r="AF336">
        <f>SUMIFS('Grid GenerationQueue'!AG$5:AG$467,'Grid GenerationQueue'!$AX$5:$AX$467,$B336,'Grid GenerationQueue'!$AY$5:$AY$467,$C336,'Grid GenerationQueue'!$BF$5:$BF$467,"&lt;&gt;"&amp;"")</f>
        <v>0</v>
      </c>
      <c r="AG336">
        <f>SUMIFS('Grid GenerationQueue'!AH$5:AH$467,'Grid GenerationQueue'!$AX$5:$AX$467,$B336,'Grid GenerationQueue'!$AY$5:$AY$467,$C336,'Grid GenerationQueue'!$BF$5:$BF$467,"&lt;&gt;"&amp;"")</f>
        <v>0</v>
      </c>
      <c r="AH336">
        <f>SUMIFS('Grid GenerationQueue'!AI$5:AI$467,'Grid GenerationQueue'!$AX$5:$AX$467,$B336,'Grid GenerationQueue'!$AY$5:$AY$467,$C336,'Grid GenerationQueue'!$BF$5:$BF$467,"&lt;&gt;"&amp;"")</f>
        <v>0</v>
      </c>
      <c r="AI336">
        <f>SUMIFS('Grid GenerationQueue'!AJ$5:AJ$467,'Grid GenerationQueue'!$AX$5:$AX$467,$B336,'Grid GenerationQueue'!$AY$5:$AY$467,$C336,'Grid GenerationQueue'!$BF$5:$BF$467,"&lt;&gt;"&amp;"")</f>
        <v>0</v>
      </c>
      <c r="AJ336">
        <f>SUMIFS('Grid GenerationQueue'!AK$5:AK$467,'Grid GenerationQueue'!$AX$5:$AX$467,$B336,'Grid GenerationQueue'!$AY$5:$AY$467,$C336,'Grid GenerationQueue'!$BF$5:$BF$467,"&lt;&gt;"&amp;"")</f>
        <v>0</v>
      </c>
      <c r="AK336">
        <f>SUMIFS('Grid GenerationQueue'!AL$5:AL$467,'Grid GenerationQueue'!$AX$5:$AX$467,$B336,'Grid GenerationQueue'!$AY$5:$AY$467,$C336,'Grid GenerationQueue'!$BF$5:$BF$467,"&lt;&gt;"&amp;"")</f>
        <v>0</v>
      </c>
      <c r="AL336">
        <f>SUMIFS('Grid GenerationQueue'!AM$5:AM$467,'Grid GenerationQueue'!$AX$5:$AX$467,$B336,'Grid GenerationQueue'!$AY$5:$AY$467,$C336,'Grid GenerationQueue'!$BF$5:$BF$467,"&lt;&gt;"&amp;"")</f>
        <v>0</v>
      </c>
      <c r="AM336">
        <f>SUMIFS('Grid GenerationQueue'!AN$5:AN$467,'Grid GenerationQueue'!$AX$5:$AX$467,$B336,'Grid GenerationQueue'!$AY$5:$AY$467,$C336,'Grid GenerationQueue'!$BF$5:$BF$467,"&lt;&gt;"&amp;"")</f>
        <v>0</v>
      </c>
      <c r="AN336">
        <f>SUMIFS('Grid GenerationQueue'!AO$5:AO$467,'Grid GenerationQueue'!$AX$5:$AX$467,$B336,'Grid GenerationQueue'!$AY$5:$AY$467,$C336,'Grid GenerationQueue'!$BF$5:$BF$467,"&lt;&gt;"&amp;"")</f>
        <v>0</v>
      </c>
      <c r="AO336">
        <f>SUMIFS('Grid GenerationQueue'!AP$5:AP$467,'Grid GenerationQueue'!$AX$5:$AX$467,$B336,'Grid GenerationQueue'!$AY$5:$AY$467,$C336,'Grid GenerationQueue'!$BF$5:$BF$467,"&lt;&gt;"&amp;"")</f>
        <v>0</v>
      </c>
      <c r="AQ336">
        <f>SUMIFS('Grid GenerationQueue'!AE$5:AE$467,'Grid GenerationQueue'!$AX$5:$AX$467,$B336,'Grid GenerationQueue'!$AY$5:$AY$467,$C336)</f>
        <v>0</v>
      </c>
      <c r="AR336">
        <f>SUMIFS('Grid GenerationQueue'!AF$5:AF$467,'Grid GenerationQueue'!$AX$5:$AX$467,$B336,'Grid GenerationQueue'!$AY$5:$AY$467,$C336)</f>
        <v>0</v>
      </c>
      <c r="AS336">
        <f>SUMIFS('Grid GenerationQueue'!AG$5:AG$467,'Grid GenerationQueue'!$AX$5:$AX$467,$B336,'Grid GenerationQueue'!$AY$5:$AY$467,$C336)</f>
        <v>0</v>
      </c>
      <c r="AT336">
        <f>SUMIFS('Grid GenerationQueue'!AH$5:AH$467,'Grid GenerationQueue'!$AX$5:$AX$467,$B336,'Grid GenerationQueue'!$AY$5:$AY$467,$C336)</f>
        <v>0</v>
      </c>
      <c r="AU336">
        <f>SUMIFS('Grid GenerationQueue'!AI$5:AI$467,'Grid GenerationQueue'!$AX$5:$AX$467,$B336,'Grid GenerationQueue'!$AY$5:$AY$467,$C336)</f>
        <v>0</v>
      </c>
      <c r="AV336">
        <f>SUMIFS('Grid GenerationQueue'!AJ$5:AJ$467,'Grid GenerationQueue'!$AX$5:$AX$467,$B336,'Grid GenerationQueue'!$AY$5:$AY$467,$C336)</f>
        <v>0</v>
      </c>
      <c r="AW336">
        <f>SUMIFS('Grid GenerationQueue'!AK$5:AK$467,'Grid GenerationQueue'!$AX$5:$AX$467,$B336,'Grid GenerationQueue'!$AY$5:$AY$467,$C336)</f>
        <v>0</v>
      </c>
      <c r="AX336">
        <f>SUMIFS('Grid GenerationQueue'!AL$5:AL$467,'Grid GenerationQueue'!$AX$5:$AX$467,$B336,'Grid GenerationQueue'!$AY$5:$AY$467,$C336)</f>
        <v>0</v>
      </c>
      <c r="AY336">
        <f>SUMIFS('Grid GenerationQueue'!AM$5:AM$467,'Grid GenerationQueue'!$AX$5:$AX$467,$B336,'Grid GenerationQueue'!$AY$5:$AY$467,$C336)</f>
        <v>0</v>
      </c>
      <c r="AZ336">
        <f>SUMIFS('Grid GenerationQueue'!AN$5:AN$467,'Grid GenerationQueue'!$AX$5:$AX$467,$B336,'Grid GenerationQueue'!$AY$5:$AY$467,$C336)</f>
        <v>0</v>
      </c>
      <c r="BA336">
        <f>SUMIFS('Grid GenerationQueue'!AO$5:AO$467,'Grid GenerationQueue'!$AX$5:$AX$467,$B336,'Grid GenerationQueue'!$AY$5:$AY$467,$C336)</f>
        <v>0</v>
      </c>
      <c r="BB336">
        <f>SUMIFS('Grid GenerationQueue'!AP$5:AP$467,'Grid GenerationQueue'!$AX$5:$AX$467,$B336,'Grid GenerationQueue'!$AY$5:$AY$467,$C336)</f>
        <v>0</v>
      </c>
      <c r="BD336">
        <f>SUMIFS('Grid GenerationQueue'!AE$5:AE$467,'Grid GenerationQueue'!$AX$5:$AX$467,$B336,'Grid GenerationQueue'!$AY$5:$AY$467,$C336,'Grid GenerationQueue'!$BH$5:$BH$467,"Executed",'Grid GenerationQueue'!$BB$5:$BB$467,"&lt;"&amp;$BE$3)</f>
        <v>0</v>
      </c>
      <c r="BE336">
        <f>SUMIFS('Grid GenerationQueue'!AF$5:AF$467,'Grid GenerationQueue'!$AX$5:$AX$467,$B336,'Grid GenerationQueue'!$AY$5:$AY$467,$C336,'Grid GenerationQueue'!$BH$5:$BH$467,"Executed",'Grid GenerationQueue'!$BB$5:$BB$467,"&lt;"&amp;$BE$3)</f>
        <v>0</v>
      </c>
      <c r="BF336">
        <f>SUMIFS('Grid GenerationQueue'!AG$5:AG$467,'Grid GenerationQueue'!$AX$5:$AX$467,$B336,'Grid GenerationQueue'!$AY$5:$AY$467,$C336,'Grid GenerationQueue'!$BH$5:$BH$467,"Executed",'Grid GenerationQueue'!$BB$5:$BB$467,"&lt;"&amp;$BE$3)</f>
        <v>0</v>
      </c>
      <c r="BG336">
        <f>SUMIFS('Grid GenerationQueue'!AH$5:AH$467,'Grid GenerationQueue'!$AX$5:$AX$467,$B336,'Grid GenerationQueue'!$AY$5:$AY$467,$C336,'Grid GenerationQueue'!$BH$5:$BH$467,"Executed",'Grid GenerationQueue'!$BB$5:$BB$467,"&lt;"&amp;$BE$3)</f>
        <v>0</v>
      </c>
      <c r="BH336">
        <f>SUMIFS('Grid GenerationQueue'!AI$5:AI$467,'Grid GenerationQueue'!$AX$5:$AX$467,$B336,'Grid GenerationQueue'!$AY$5:$AY$467,$C336,'Grid GenerationQueue'!$BH$5:$BH$467,"Executed",'Grid GenerationQueue'!$BB$5:$BB$467,"&lt;"&amp;$BE$3)</f>
        <v>0</v>
      </c>
      <c r="BI336">
        <f>SUMIFS('Grid GenerationQueue'!AJ$5:AJ$467,'Grid GenerationQueue'!$AX$5:$AX$467,$B336,'Grid GenerationQueue'!$AY$5:$AY$467,$C336,'Grid GenerationQueue'!$BH$5:$BH$467,"Executed",'Grid GenerationQueue'!$BB$5:$BB$467,"&lt;"&amp;$BE$3)</f>
        <v>0</v>
      </c>
      <c r="BJ336">
        <f>SUMIFS('Grid GenerationQueue'!AK$5:AK$467,'Grid GenerationQueue'!$AX$5:$AX$467,$B336,'Grid GenerationQueue'!$AY$5:$AY$467,$C336,'Grid GenerationQueue'!$BH$5:$BH$467,"Executed",'Grid GenerationQueue'!$BB$5:$BB$467,"&lt;"&amp;$BE$3)</f>
        <v>0</v>
      </c>
      <c r="BK336">
        <f>SUMIFS('Grid GenerationQueue'!AL$5:AL$467,'Grid GenerationQueue'!$AX$5:$AX$467,$B336,'Grid GenerationQueue'!$AY$5:$AY$467,$C336,'Grid GenerationQueue'!$BH$5:$BH$467,"Executed",'Grid GenerationQueue'!$BB$5:$BB$467,"&lt;"&amp;$BE$3)</f>
        <v>0</v>
      </c>
      <c r="BL336">
        <f>SUMIFS('Grid GenerationQueue'!AM$5:AM$467,'Grid GenerationQueue'!$AX$5:$AX$467,$B336,'Grid GenerationQueue'!$AY$5:$AY$467,$C336,'Grid GenerationQueue'!$BH$5:$BH$467,"Executed",'Grid GenerationQueue'!$BB$5:$BB$467,"&lt;"&amp;$BE$3)</f>
        <v>0</v>
      </c>
      <c r="BM336">
        <f>SUMIFS('Grid GenerationQueue'!AN$5:AN$467,'Grid GenerationQueue'!$AX$5:$AX$467,$B336,'Grid GenerationQueue'!$AY$5:$AY$467,$C336,'Grid GenerationQueue'!$BH$5:$BH$467,"Executed",'Grid GenerationQueue'!$BB$5:$BB$467,"&lt;"&amp;$BE$3)</f>
        <v>0</v>
      </c>
      <c r="BN336">
        <f>SUMIFS('Grid GenerationQueue'!AO$5:AO$467,'Grid GenerationQueue'!$AX$5:$AX$467,$B336,'Grid GenerationQueue'!$AY$5:$AY$467,$C336,'Grid GenerationQueue'!$BH$5:$BH$467,"Executed",'Grid GenerationQueue'!$BB$5:$BB$467,"&lt;"&amp;$BE$3)</f>
        <v>0</v>
      </c>
      <c r="BO336">
        <f>SUMIFS('Grid GenerationQueue'!AP$5:AP$467,'Grid GenerationQueue'!$AX$5:$AX$467,$B336,'Grid GenerationQueue'!$AY$5:$AY$467,$C336,'Grid GenerationQueue'!$BH$5:$BH$467,"Executed",'Grid GenerationQueue'!$BB$5:$BB$467,"&lt;"&amp;$BE$3)</f>
        <v>0</v>
      </c>
      <c r="BQ336">
        <f>SUMIFS('Grid GenerationQueue'!AE$5:AE$467,'Grid GenerationQueue'!$AX$5:$AX$467,$B336,'Grid GenerationQueue'!$AY$5:$AY$467,$C336,'Grid GenerationQueue'!$BF$5:$BF$467,"&lt;&gt;"&amp;"",'Grid GenerationQueue'!$BB$5:$BB$467,"&lt;"&amp;$BE$3)</f>
        <v>0</v>
      </c>
      <c r="BR336">
        <f>SUMIFS('Grid GenerationQueue'!AF$5:AF$467,'Grid GenerationQueue'!$AX$5:$AX$467,$B336,'Grid GenerationQueue'!$AY$5:$AY$467,$C336,'Grid GenerationQueue'!$BF$5:$BF$467,"&lt;&gt;"&amp;"",'Grid GenerationQueue'!$BB$5:$BB$467,"&lt;"&amp;$BE$3)</f>
        <v>0</v>
      </c>
      <c r="BS336">
        <f>SUMIFS('Grid GenerationQueue'!AG$5:AG$467,'Grid GenerationQueue'!$AX$5:$AX$467,$B336,'Grid GenerationQueue'!$AY$5:$AY$467,$C336,'Grid GenerationQueue'!$BF$5:$BF$467,"&lt;&gt;"&amp;"",'Grid GenerationQueue'!$BB$5:$BB$467,"&lt;"&amp;$BE$3)</f>
        <v>0</v>
      </c>
      <c r="BT336">
        <f>SUMIFS('Grid GenerationQueue'!AH$5:AH$467,'Grid GenerationQueue'!$AX$5:$AX$467,$B336,'Grid GenerationQueue'!$AY$5:$AY$467,$C336,'Grid GenerationQueue'!$BF$5:$BF$467,"&lt;&gt;"&amp;"",'Grid GenerationQueue'!$BB$5:$BB$467,"&lt;"&amp;$BE$3)</f>
        <v>0</v>
      </c>
      <c r="BU336">
        <f>SUMIFS('Grid GenerationQueue'!AI$5:AI$467,'Grid GenerationQueue'!$AX$5:$AX$467,$B336,'Grid GenerationQueue'!$AY$5:$AY$467,$C336,'Grid GenerationQueue'!$BF$5:$BF$467,"&lt;&gt;"&amp;"",'Grid GenerationQueue'!$BB$5:$BB$467,"&lt;"&amp;$BE$3)</f>
        <v>0</v>
      </c>
      <c r="BV336">
        <f>SUMIFS('Grid GenerationQueue'!AJ$5:AJ$467,'Grid GenerationQueue'!$AX$5:$AX$467,$B336,'Grid GenerationQueue'!$AY$5:$AY$467,$C336,'Grid GenerationQueue'!$BF$5:$BF$467,"&lt;&gt;"&amp;"",'Grid GenerationQueue'!$BB$5:$BB$467,"&lt;"&amp;$BE$3)</f>
        <v>0</v>
      </c>
      <c r="BW336">
        <f>SUMIFS('Grid GenerationQueue'!AK$5:AK$467,'Grid GenerationQueue'!$AX$5:$AX$467,$B336,'Grid GenerationQueue'!$AY$5:$AY$467,$C336,'Grid GenerationQueue'!$BF$5:$BF$467,"&lt;&gt;"&amp;"",'Grid GenerationQueue'!$BB$5:$BB$467,"&lt;"&amp;$BE$3)</f>
        <v>0</v>
      </c>
      <c r="BX336">
        <f>SUMIFS('Grid GenerationQueue'!AL$5:AL$467,'Grid GenerationQueue'!$AX$5:$AX$467,$B336,'Grid GenerationQueue'!$AY$5:$AY$467,$C336,'Grid GenerationQueue'!$BF$5:$BF$467,"&lt;&gt;"&amp;"",'Grid GenerationQueue'!$BB$5:$BB$467,"&lt;"&amp;$BE$3)</f>
        <v>0</v>
      </c>
      <c r="BY336">
        <f>SUMIFS('Grid GenerationQueue'!AM$5:AM$467,'Grid GenerationQueue'!$AX$5:$AX$467,$B336,'Grid GenerationQueue'!$AY$5:$AY$467,$C336,'Grid GenerationQueue'!$BF$5:$BF$467,"&lt;&gt;"&amp;"",'Grid GenerationQueue'!$BB$5:$BB$467,"&lt;"&amp;$BE$3)</f>
        <v>0</v>
      </c>
      <c r="BZ336">
        <f>SUMIFS('Grid GenerationQueue'!AN$5:AN$467,'Grid GenerationQueue'!$AX$5:$AX$467,$B336,'Grid GenerationQueue'!$AY$5:$AY$467,$C336,'Grid GenerationQueue'!$BF$5:$BF$467,"&lt;&gt;"&amp;"",'Grid GenerationQueue'!$BB$5:$BB$467,"&lt;"&amp;$BE$3)</f>
        <v>0</v>
      </c>
      <c r="CA336">
        <f>SUMIFS('Grid GenerationQueue'!AO$5:AO$467,'Grid GenerationQueue'!$AX$5:$AX$467,$B336,'Grid GenerationQueue'!$AY$5:$AY$467,$C336,'Grid GenerationQueue'!$BF$5:$BF$467,"&lt;&gt;"&amp;"",'Grid GenerationQueue'!$BB$5:$BB$467,"&lt;"&amp;$BE$3)</f>
        <v>0</v>
      </c>
      <c r="CB336">
        <f>SUMIFS('Grid GenerationQueue'!AP$5:AP$467,'Grid GenerationQueue'!$AX$5:$AX$467,$B336,'Grid GenerationQueue'!$AY$5:$AY$467,$C336,'Grid GenerationQueue'!$BF$5:$BF$467,"&lt;&gt;"&amp;"",'Grid GenerationQueue'!$BB$5:$BB$467,"&lt;"&amp;$BE$3)</f>
        <v>0</v>
      </c>
      <c r="CD336">
        <f>SUMIFS('Grid GenerationQueue'!AE$5:AE$467,'Grid GenerationQueue'!$AX$5:$AX$467,$B336,'Grid GenerationQueue'!$AY$5:$AY$467,$C336,'Grid GenerationQueue'!$BB$5:$BB$467,"&lt;"&amp;$BE$3)</f>
        <v>0</v>
      </c>
      <c r="CE336">
        <f>SUMIFS('Grid GenerationQueue'!AF$5:AF$467,'Grid GenerationQueue'!$AX$5:$AX$467,$B336,'Grid GenerationQueue'!$AY$5:$AY$467,$C336,'Grid GenerationQueue'!$BB$5:$BB$467,"&lt;"&amp;$BE$3)</f>
        <v>0</v>
      </c>
      <c r="CF336">
        <f>SUMIFS('Grid GenerationQueue'!AG$5:AG$467,'Grid GenerationQueue'!$AX$5:$AX$467,$B336,'Grid GenerationQueue'!$AY$5:$AY$467,$C336,'Grid GenerationQueue'!$BB$5:$BB$467,"&lt;"&amp;$BE$3)</f>
        <v>0</v>
      </c>
      <c r="CG336">
        <f>SUMIFS('Grid GenerationQueue'!AH$5:AH$467,'Grid GenerationQueue'!$AX$5:$AX$467,$B336,'Grid GenerationQueue'!$AY$5:$AY$467,$C336,'Grid GenerationQueue'!$BB$5:$BB$467,"&lt;"&amp;$BE$3)</f>
        <v>0</v>
      </c>
      <c r="CH336">
        <f>SUMIFS('Grid GenerationQueue'!AI$5:AI$467,'Grid GenerationQueue'!$AX$5:$AX$467,$B336,'Grid GenerationQueue'!$AY$5:$AY$467,$C336,'Grid GenerationQueue'!$BB$5:$BB$467,"&lt;"&amp;$BE$3)</f>
        <v>0</v>
      </c>
      <c r="CI336">
        <f>SUMIFS('Grid GenerationQueue'!AJ$5:AJ$467,'Grid GenerationQueue'!$AX$5:$AX$467,$B336,'Grid GenerationQueue'!$AY$5:$AY$467,$C336,'Grid GenerationQueue'!$BB$5:$BB$467,"&lt;"&amp;$BE$3)</f>
        <v>0</v>
      </c>
      <c r="CJ336">
        <f>SUMIFS('Grid GenerationQueue'!AK$5:AK$467,'Grid GenerationQueue'!$AX$5:$AX$467,$B336,'Grid GenerationQueue'!$AY$5:$AY$467,$C336,'Grid GenerationQueue'!$BB$5:$BB$467,"&lt;"&amp;$BE$3)</f>
        <v>0</v>
      </c>
      <c r="CK336">
        <f>SUMIFS('Grid GenerationQueue'!AL$5:AL$467,'Grid GenerationQueue'!$AX$5:$AX$467,$B336,'Grid GenerationQueue'!$AY$5:$AY$467,$C336,'Grid GenerationQueue'!$BB$5:$BB$467,"&lt;"&amp;$BE$3)</f>
        <v>0</v>
      </c>
      <c r="CL336">
        <f>SUMIFS('Grid GenerationQueue'!AM$5:AM$467,'Grid GenerationQueue'!$AX$5:$AX$467,$B336,'Grid GenerationQueue'!$AY$5:$AY$467,$C336,'Grid GenerationQueue'!$BB$5:$BB$467,"&lt;"&amp;$BE$3)</f>
        <v>0</v>
      </c>
      <c r="CM336">
        <f>SUMIFS('Grid GenerationQueue'!AN$5:AN$467,'Grid GenerationQueue'!$AX$5:$AX$467,$B336,'Grid GenerationQueue'!$AY$5:$AY$467,$C336,'Grid GenerationQueue'!$BB$5:$BB$467,"&lt;"&amp;$BE$3)</f>
        <v>0</v>
      </c>
      <c r="CN336">
        <f>SUMIFS('Grid GenerationQueue'!AO$5:AO$467,'Grid GenerationQueue'!$AX$5:$AX$467,$B336,'Grid GenerationQueue'!$AY$5:$AY$467,$C336,'Grid GenerationQueue'!$BB$5:$BB$467,"&lt;"&amp;$BE$3)</f>
        <v>0</v>
      </c>
      <c r="CO336">
        <f>SUMIFS('Grid GenerationQueue'!AP$5:AP$467,'Grid GenerationQueue'!$AX$5:$AX$467,$B336,'Grid GenerationQueue'!$AY$5:$AY$467,$C336,'Grid GenerationQueue'!$BB$5:$BB$467,"&lt;"&amp;$BE$3)</f>
        <v>0</v>
      </c>
    </row>
    <row r="337" spans="1:93" x14ac:dyDescent="0.35">
      <c r="A337" t="s">
        <v>4648</v>
      </c>
      <c r="B337" t="s">
        <v>4619</v>
      </c>
      <c r="C337">
        <v>115</v>
      </c>
      <c r="D337">
        <f>SUMIFS('Grid GenerationQueue'!AE$5:AE$467,'Grid GenerationQueue'!$AX$5:$AX$467,$B337,'Grid GenerationQueue'!$AY$5:$AY$467,$C337,'Grid GenerationQueue'!$BI$5:$BI$467,"&lt;4")</f>
        <v>0</v>
      </c>
      <c r="E337">
        <f>SUMIFS('Grid GenerationQueue'!AF$5:AF$467,'Grid GenerationQueue'!$AX$5:$AX$467,$B337,'Grid GenerationQueue'!$AY$5:$AY$467,$C337,'Grid GenerationQueue'!$BI$5:$BI$467,"&lt;4")</f>
        <v>0</v>
      </c>
      <c r="F337">
        <f>SUMIFS('Grid GenerationQueue'!AG$5:AG$467,'Grid GenerationQueue'!$AX$5:$AX$467,$B337,'Grid GenerationQueue'!$AY$5:$AY$467,$C337,'Grid GenerationQueue'!$BI$5:$BI$467,"&lt;4")</f>
        <v>0</v>
      </c>
      <c r="G337">
        <f>SUMIFS('Grid GenerationQueue'!AH$5:AH$467,'Grid GenerationQueue'!$AX$5:$AX$467,$B337,'Grid GenerationQueue'!$AY$5:$AY$467,$C337,'Grid GenerationQueue'!$BI$5:$BI$467,"&lt;4")</f>
        <v>0</v>
      </c>
      <c r="H337">
        <f>SUMIFS('Grid GenerationQueue'!AI$5:AI$467,'Grid GenerationQueue'!$AX$5:$AX$467,$B337,'Grid GenerationQueue'!$AY$5:$AY$467,$C337,'Grid GenerationQueue'!$BI$5:$BI$467,"&lt;4")</f>
        <v>0</v>
      </c>
      <c r="I337">
        <f>SUMIFS('Grid GenerationQueue'!AJ$5:AJ$467,'Grid GenerationQueue'!$AX$5:$AX$467,$B337,'Grid GenerationQueue'!$AY$5:$AY$467,$C337,'Grid GenerationQueue'!$BI$5:$BI$467,"&lt;4")</f>
        <v>0</v>
      </c>
      <c r="J337">
        <f>SUMIFS('Grid GenerationQueue'!AK$5:AK$467,'Grid GenerationQueue'!$AX$5:$AX$467,$B337,'Grid GenerationQueue'!$AY$5:$AY$467,$C337,'Grid GenerationQueue'!$BI$5:$BI$467,"&lt;4")</f>
        <v>0</v>
      </c>
      <c r="K337">
        <f>SUMIFS('Grid GenerationQueue'!AL$5:AL$467,'Grid GenerationQueue'!$AX$5:$AX$467,$B337,'Grid GenerationQueue'!$AY$5:$AY$467,$C337,'Grid GenerationQueue'!$BI$5:$BI$467,"&lt;4")</f>
        <v>0</v>
      </c>
      <c r="L337">
        <f>SUMIFS('Grid GenerationQueue'!AM$5:AM$467,'Grid GenerationQueue'!$AX$5:$AX$467,$B337,'Grid GenerationQueue'!$AY$5:$AY$467,$C337,'Grid GenerationQueue'!$BI$5:$BI$467,"&lt;4")</f>
        <v>0</v>
      </c>
      <c r="M337">
        <f>SUMIFS('Grid GenerationQueue'!AN$5:AN$467,'Grid GenerationQueue'!$AX$5:$AX$467,$B337,'Grid GenerationQueue'!$AY$5:$AY$467,$C337,'Grid GenerationQueue'!$BI$5:$BI$467,"&lt;4")</f>
        <v>0</v>
      </c>
      <c r="N337">
        <f>SUMIFS('Grid GenerationQueue'!AO$5:AO$467,'Grid GenerationQueue'!$AX$5:$AX$467,$B337,'Grid GenerationQueue'!$AY$5:$AY$467,$C337,'Grid GenerationQueue'!$BI$5:$BI$467,"&lt;4")</f>
        <v>0</v>
      </c>
      <c r="O337">
        <f>SUMIFS('Grid GenerationQueue'!AP$5:AP$467,'Grid GenerationQueue'!$AX$5:$AX$467,$B337,'Grid GenerationQueue'!$AY$5:$AY$467,$C337,'Grid GenerationQueue'!$BI$5:$BI$467,"&lt;4")</f>
        <v>0</v>
      </c>
      <c r="Q337">
        <f>SUMIFS('Grid GenerationQueue'!AE$5:AE$467,'Grid GenerationQueue'!$AX$5:$AX$467,$B337,'Grid GenerationQueue'!$AY$5:$AY$467,$C337,'Grid GenerationQueue'!$BH$5:$BH$467,"Executed")</f>
        <v>0</v>
      </c>
      <c r="R337">
        <f>SUMIFS('Grid GenerationQueue'!AF$5:AF$467,'Grid GenerationQueue'!$AX$5:$AX$467,$B337,'Grid GenerationQueue'!$AY$5:$AY$467,$C337,'Grid GenerationQueue'!$BH$5:$BH$467,"Executed")</f>
        <v>0</v>
      </c>
      <c r="S337">
        <f>SUMIFS('Grid GenerationQueue'!AG$5:AG$467,'Grid GenerationQueue'!$AX$5:$AX$467,$B337,'Grid GenerationQueue'!$AY$5:$AY$467,$C337,'Grid GenerationQueue'!$BH$5:$BH$467,"Executed")</f>
        <v>0</v>
      </c>
      <c r="T337">
        <f>SUMIFS('Grid GenerationQueue'!AH$5:AH$467,'Grid GenerationQueue'!$AX$5:$AX$467,$B337,'Grid GenerationQueue'!$AY$5:$AY$467,$C337,'Grid GenerationQueue'!$BH$5:$BH$467,"Executed")</f>
        <v>0</v>
      </c>
      <c r="U337">
        <f>SUMIFS('Grid GenerationQueue'!AI$5:AI$467,'Grid GenerationQueue'!$AX$5:$AX$467,$B337,'Grid GenerationQueue'!$AY$5:$AY$467,$C337,'Grid GenerationQueue'!$BH$5:$BH$467,"Executed")</f>
        <v>0</v>
      </c>
      <c r="V337">
        <f>SUMIFS('Grid GenerationQueue'!AJ$5:AJ$467,'Grid GenerationQueue'!$AX$5:$AX$467,$B337,'Grid GenerationQueue'!$AY$5:$AY$467,$C337,'Grid GenerationQueue'!$BH$5:$BH$467,"Executed")</f>
        <v>0</v>
      </c>
      <c r="W337">
        <f>SUMIFS('Grid GenerationQueue'!AK$5:AK$467,'Grid GenerationQueue'!$AX$5:$AX$467,$B337,'Grid GenerationQueue'!$AY$5:$AY$467,$C337,'Grid GenerationQueue'!$BH$5:$BH$467,"Executed")</f>
        <v>0</v>
      </c>
      <c r="X337">
        <f>SUMIFS('Grid GenerationQueue'!AL$5:AL$467,'Grid GenerationQueue'!$AX$5:$AX$467,$B337,'Grid GenerationQueue'!$AY$5:$AY$467,$C337,'Grid GenerationQueue'!$BH$5:$BH$467,"Executed")</f>
        <v>0</v>
      </c>
      <c r="Y337">
        <f>SUMIFS('Grid GenerationQueue'!AM$5:AM$467,'Grid GenerationQueue'!$AX$5:$AX$467,$B337,'Grid GenerationQueue'!$AY$5:$AY$467,$C337,'Grid GenerationQueue'!$BH$5:$BH$467,"Executed")</f>
        <v>0</v>
      </c>
      <c r="Z337">
        <f>SUMIFS('Grid GenerationQueue'!AN$5:AN$467,'Grid GenerationQueue'!$AX$5:$AX$467,$B337,'Grid GenerationQueue'!$AY$5:$AY$467,$C337,'Grid GenerationQueue'!$BH$5:$BH$467,"Executed")</f>
        <v>0</v>
      </c>
      <c r="AA337">
        <f>SUMIFS('Grid GenerationQueue'!AO$5:AO$467,'Grid GenerationQueue'!$AX$5:$AX$467,$B337,'Grid GenerationQueue'!$AY$5:$AY$467,$C337,'Grid GenerationQueue'!$BH$5:$BH$467,"Executed")</f>
        <v>0</v>
      </c>
      <c r="AB337">
        <f>SUMIFS('Grid GenerationQueue'!AP$5:AP$467,'Grid GenerationQueue'!$AX$5:$AX$467,$B337,'Grid GenerationQueue'!$AY$5:$AY$467,$C337,'Grid GenerationQueue'!$BH$5:$BH$467,"Executed")</f>
        <v>0</v>
      </c>
      <c r="AD337">
        <f>SUMIFS('Grid GenerationQueue'!AE$5:AE$467,'Grid GenerationQueue'!$AX$5:$AX$467,$B337,'Grid GenerationQueue'!$AY$5:$AY$467,$C337,'Grid GenerationQueue'!$BF$5:$BF$467,"&lt;&gt;"&amp;"")</f>
        <v>0</v>
      </c>
      <c r="AE337">
        <f>SUMIFS('Grid GenerationQueue'!AF$5:AF$467,'Grid GenerationQueue'!$AX$5:$AX$467,$B337,'Grid GenerationQueue'!$AY$5:$AY$467,$C337,'Grid GenerationQueue'!$BF$5:$BF$467,"&lt;&gt;"&amp;"")</f>
        <v>0</v>
      </c>
      <c r="AF337">
        <f>SUMIFS('Grid GenerationQueue'!AG$5:AG$467,'Grid GenerationQueue'!$AX$5:$AX$467,$B337,'Grid GenerationQueue'!$AY$5:$AY$467,$C337,'Grid GenerationQueue'!$BF$5:$BF$467,"&lt;&gt;"&amp;"")</f>
        <v>0</v>
      </c>
      <c r="AG337">
        <f>SUMIFS('Grid GenerationQueue'!AH$5:AH$467,'Grid GenerationQueue'!$AX$5:$AX$467,$B337,'Grid GenerationQueue'!$AY$5:$AY$467,$C337,'Grid GenerationQueue'!$BF$5:$BF$467,"&lt;&gt;"&amp;"")</f>
        <v>0</v>
      </c>
      <c r="AH337">
        <f>SUMIFS('Grid GenerationQueue'!AI$5:AI$467,'Grid GenerationQueue'!$AX$5:$AX$467,$B337,'Grid GenerationQueue'!$AY$5:$AY$467,$C337,'Grid GenerationQueue'!$BF$5:$BF$467,"&lt;&gt;"&amp;"")</f>
        <v>0</v>
      </c>
      <c r="AI337">
        <f>SUMIFS('Grid GenerationQueue'!AJ$5:AJ$467,'Grid GenerationQueue'!$AX$5:$AX$467,$B337,'Grid GenerationQueue'!$AY$5:$AY$467,$C337,'Grid GenerationQueue'!$BF$5:$BF$467,"&lt;&gt;"&amp;"")</f>
        <v>0</v>
      </c>
      <c r="AJ337">
        <f>SUMIFS('Grid GenerationQueue'!AK$5:AK$467,'Grid GenerationQueue'!$AX$5:$AX$467,$B337,'Grid GenerationQueue'!$AY$5:$AY$467,$C337,'Grid GenerationQueue'!$BF$5:$BF$467,"&lt;&gt;"&amp;"")</f>
        <v>0</v>
      </c>
      <c r="AK337">
        <f>SUMIFS('Grid GenerationQueue'!AL$5:AL$467,'Grid GenerationQueue'!$AX$5:$AX$467,$B337,'Grid GenerationQueue'!$AY$5:$AY$467,$C337,'Grid GenerationQueue'!$BF$5:$BF$467,"&lt;&gt;"&amp;"")</f>
        <v>0</v>
      </c>
      <c r="AL337">
        <f>SUMIFS('Grid GenerationQueue'!AM$5:AM$467,'Grid GenerationQueue'!$AX$5:$AX$467,$B337,'Grid GenerationQueue'!$AY$5:$AY$467,$C337,'Grid GenerationQueue'!$BF$5:$BF$467,"&lt;&gt;"&amp;"")</f>
        <v>0</v>
      </c>
      <c r="AM337">
        <f>SUMIFS('Grid GenerationQueue'!AN$5:AN$467,'Grid GenerationQueue'!$AX$5:$AX$467,$B337,'Grid GenerationQueue'!$AY$5:$AY$467,$C337,'Grid GenerationQueue'!$BF$5:$BF$467,"&lt;&gt;"&amp;"")</f>
        <v>0</v>
      </c>
      <c r="AN337">
        <f>SUMIFS('Grid GenerationQueue'!AO$5:AO$467,'Grid GenerationQueue'!$AX$5:$AX$467,$B337,'Grid GenerationQueue'!$AY$5:$AY$467,$C337,'Grid GenerationQueue'!$BF$5:$BF$467,"&lt;&gt;"&amp;"")</f>
        <v>0</v>
      </c>
      <c r="AO337">
        <f>SUMIFS('Grid GenerationQueue'!AP$5:AP$467,'Grid GenerationQueue'!$AX$5:$AX$467,$B337,'Grid GenerationQueue'!$AY$5:$AY$467,$C337,'Grid GenerationQueue'!$BF$5:$BF$467,"&lt;&gt;"&amp;"")</f>
        <v>0</v>
      </c>
      <c r="AQ337">
        <f>SUMIFS('Grid GenerationQueue'!AE$5:AE$467,'Grid GenerationQueue'!$AX$5:$AX$467,$B337,'Grid GenerationQueue'!$AY$5:$AY$467,$C337)</f>
        <v>0</v>
      </c>
      <c r="AR337">
        <f>SUMIFS('Grid GenerationQueue'!AF$5:AF$467,'Grid GenerationQueue'!$AX$5:$AX$467,$B337,'Grid GenerationQueue'!$AY$5:$AY$467,$C337)</f>
        <v>0</v>
      </c>
      <c r="AS337">
        <f>SUMIFS('Grid GenerationQueue'!AG$5:AG$467,'Grid GenerationQueue'!$AX$5:$AX$467,$B337,'Grid GenerationQueue'!$AY$5:$AY$467,$C337)</f>
        <v>0</v>
      </c>
      <c r="AT337">
        <f>SUMIFS('Grid GenerationQueue'!AH$5:AH$467,'Grid GenerationQueue'!$AX$5:$AX$467,$B337,'Grid GenerationQueue'!$AY$5:$AY$467,$C337)</f>
        <v>0</v>
      </c>
      <c r="AU337">
        <f>SUMIFS('Grid GenerationQueue'!AI$5:AI$467,'Grid GenerationQueue'!$AX$5:$AX$467,$B337,'Grid GenerationQueue'!$AY$5:$AY$467,$C337)</f>
        <v>0</v>
      </c>
      <c r="AV337">
        <f>SUMIFS('Grid GenerationQueue'!AJ$5:AJ$467,'Grid GenerationQueue'!$AX$5:$AX$467,$B337,'Grid GenerationQueue'!$AY$5:$AY$467,$C337)</f>
        <v>0</v>
      </c>
      <c r="AW337">
        <f>SUMIFS('Grid GenerationQueue'!AK$5:AK$467,'Grid GenerationQueue'!$AX$5:$AX$467,$B337,'Grid GenerationQueue'!$AY$5:$AY$467,$C337)</f>
        <v>0</v>
      </c>
      <c r="AX337">
        <f>SUMIFS('Grid GenerationQueue'!AL$5:AL$467,'Grid GenerationQueue'!$AX$5:$AX$467,$B337,'Grid GenerationQueue'!$AY$5:$AY$467,$C337)</f>
        <v>0</v>
      </c>
      <c r="AY337">
        <f>SUMIFS('Grid GenerationQueue'!AM$5:AM$467,'Grid GenerationQueue'!$AX$5:$AX$467,$B337,'Grid GenerationQueue'!$AY$5:$AY$467,$C337)</f>
        <v>0</v>
      </c>
      <c r="AZ337">
        <f>SUMIFS('Grid GenerationQueue'!AN$5:AN$467,'Grid GenerationQueue'!$AX$5:$AX$467,$B337,'Grid GenerationQueue'!$AY$5:$AY$467,$C337)</f>
        <v>0</v>
      </c>
      <c r="BA337">
        <f>SUMIFS('Grid GenerationQueue'!AO$5:AO$467,'Grid GenerationQueue'!$AX$5:$AX$467,$B337,'Grid GenerationQueue'!$AY$5:$AY$467,$C337)</f>
        <v>0</v>
      </c>
      <c r="BB337">
        <f>SUMIFS('Grid GenerationQueue'!AP$5:AP$467,'Grid GenerationQueue'!$AX$5:$AX$467,$B337,'Grid GenerationQueue'!$AY$5:$AY$467,$C337)</f>
        <v>0</v>
      </c>
      <c r="BD337">
        <f>SUMIFS('Grid GenerationQueue'!AE$5:AE$467,'Grid GenerationQueue'!$AX$5:$AX$467,$B337,'Grid GenerationQueue'!$AY$5:$AY$467,$C337,'Grid GenerationQueue'!$BH$5:$BH$467,"Executed",'Grid GenerationQueue'!$BB$5:$BB$467,"&lt;"&amp;$BE$3)</f>
        <v>0</v>
      </c>
      <c r="BE337">
        <f>SUMIFS('Grid GenerationQueue'!AF$5:AF$467,'Grid GenerationQueue'!$AX$5:$AX$467,$B337,'Grid GenerationQueue'!$AY$5:$AY$467,$C337,'Grid GenerationQueue'!$BH$5:$BH$467,"Executed",'Grid GenerationQueue'!$BB$5:$BB$467,"&lt;"&amp;$BE$3)</f>
        <v>0</v>
      </c>
      <c r="BF337">
        <f>SUMIFS('Grid GenerationQueue'!AG$5:AG$467,'Grid GenerationQueue'!$AX$5:$AX$467,$B337,'Grid GenerationQueue'!$AY$5:$AY$467,$C337,'Grid GenerationQueue'!$BH$5:$BH$467,"Executed",'Grid GenerationQueue'!$BB$5:$BB$467,"&lt;"&amp;$BE$3)</f>
        <v>0</v>
      </c>
      <c r="BG337">
        <f>SUMIFS('Grid GenerationQueue'!AH$5:AH$467,'Grid GenerationQueue'!$AX$5:$AX$467,$B337,'Grid GenerationQueue'!$AY$5:$AY$467,$C337,'Grid GenerationQueue'!$BH$5:$BH$467,"Executed",'Grid GenerationQueue'!$BB$5:$BB$467,"&lt;"&amp;$BE$3)</f>
        <v>0</v>
      </c>
      <c r="BH337">
        <f>SUMIFS('Grid GenerationQueue'!AI$5:AI$467,'Grid GenerationQueue'!$AX$5:$AX$467,$B337,'Grid GenerationQueue'!$AY$5:$AY$467,$C337,'Grid GenerationQueue'!$BH$5:$BH$467,"Executed",'Grid GenerationQueue'!$BB$5:$BB$467,"&lt;"&amp;$BE$3)</f>
        <v>0</v>
      </c>
      <c r="BI337">
        <f>SUMIFS('Grid GenerationQueue'!AJ$5:AJ$467,'Grid GenerationQueue'!$AX$5:$AX$467,$B337,'Grid GenerationQueue'!$AY$5:$AY$467,$C337,'Grid GenerationQueue'!$BH$5:$BH$467,"Executed",'Grid GenerationQueue'!$BB$5:$BB$467,"&lt;"&amp;$BE$3)</f>
        <v>0</v>
      </c>
      <c r="BJ337">
        <f>SUMIFS('Grid GenerationQueue'!AK$5:AK$467,'Grid GenerationQueue'!$AX$5:$AX$467,$B337,'Grid GenerationQueue'!$AY$5:$AY$467,$C337,'Grid GenerationQueue'!$BH$5:$BH$467,"Executed",'Grid GenerationQueue'!$BB$5:$BB$467,"&lt;"&amp;$BE$3)</f>
        <v>0</v>
      </c>
      <c r="BK337">
        <f>SUMIFS('Grid GenerationQueue'!AL$5:AL$467,'Grid GenerationQueue'!$AX$5:$AX$467,$B337,'Grid GenerationQueue'!$AY$5:$AY$467,$C337,'Grid GenerationQueue'!$BH$5:$BH$467,"Executed",'Grid GenerationQueue'!$BB$5:$BB$467,"&lt;"&amp;$BE$3)</f>
        <v>0</v>
      </c>
      <c r="BL337">
        <f>SUMIFS('Grid GenerationQueue'!AM$5:AM$467,'Grid GenerationQueue'!$AX$5:$AX$467,$B337,'Grid GenerationQueue'!$AY$5:$AY$467,$C337,'Grid GenerationQueue'!$BH$5:$BH$467,"Executed",'Grid GenerationQueue'!$BB$5:$BB$467,"&lt;"&amp;$BE$3)</f>
        <v>0</v>
      </c>
      <c r="BM337">
        <f>SUMIFS('Grid GenerationQueue'!AN$5:AN$467,'Grid GenerationQueue'!$AX$5:$AX$467,$B337,'Grid GenerationQueue'!$AY$5:$AY$467,$C337,'Grid GenerationQueue'!$BH$5:$BH$467,"Executed",'Grid GenerationQueue'!$BB$5:$BB$467,"&lt;"&amp;$BE$3)</f>
        <v>0</v>
      </c>
      <c r="BN337">
        <f>SUMIFS('Grid GenerationQueue'!AO$5:AO$467,'Grid GenerationQueue'!$AX$5:$AX$467,$B337,'Grid GenerationQueue'!$AY$5:$AY$467,$C337,'Grid GenerationQueue'!$BH$5:$BH$467,"Executed",'Grid GenerationQueue'!$BB$5:$BB$467,"&lt;"&amp;$BE$3)</f>
        <v>0</v>
      </c>
      <c r="BO337">
        <f>SUMIFS('Grid GenerationQueue'!AP$5:AP$467,'Grid GenerationQueue'!$AX$5:$AX$467,$B337,'Grid GenerationQueue'!$AY$5:$AY$467,$C337,'Grid GenerationQueue'!$BH$5:$BH$467,"Executed",'Grid GenerationQueue'!$BB$5:$BB$467,"&lt;"&amp;$BE$3)</f>
        <v>0</v>
      </c>
      <c r="BQ337">
        <f>SUMIFS('Grid GenerationQueue'!AE$5:AE$467,'Grid GenerationQueue'!$AX$5:$AX$467,$B337,'Grid GenerationQueue'!$AY$5:$AY$467,$C337,'Grid GenerationQueue'!$BF$5:$BF$467,"&lt;&gt;"&amp;"",'Grid GenerationQueue'!$BB$5:$BB$467,"&lt;"&amp;$BE$3)</f>
        <v>0</v>
      </c>
      <c r="BR337">
        <f>SUMIFS('Grid GenerationQueue'!AF$5:AF$467,'Grid GenerationQueue'!$AX$5:$AX$467,$B337,'Grid GenerationQueue'!$AY$5:$AY$467,$C337,'Grid GenerationQueue'!$BF$5:$BF$467,"&lt;&gt;"&amp;"",'Grid GenerationQueue'!$BB$5:$BB$467,"&lt;"&amp;$BE$3)</f>
        <v>0</v>
      </c>
      <c r="BS337">
        <f>SUMIFS('Grid GenerationQueue'!AG$5:AG$467,'Grid GenerationQueue'!$AX$5:$AX$467,$B337,'Grid GenerationQueue'!$AY$5:$AY$467,$C337,'Grid GenerationQueue'!$BF$5:$BF$467,"&lt;&gt;"&amp;"",'Grid GenerationQueue'!$BB$5:$BB$467,"&lt;"&amp;$BE$3)</f>
        <v>0</v>
      </c>
      <c r="BT337">
        <f>SUMIFS('Grid GenerationQueue'!AH$5:AH$467,'Grid GenerationQueue'!$AX$5:$AX$467,$B337,'Grid GenerationQueue'!$AY$5:$AY$467,$C337,'Grid GenerationQueue'!$BF$5:$BF$467,"&lt;&gt;"&amp;"",'Grid GenerationQueue'!$BB$5:$BB$467,"&lt;"&amp;$BE$3)</f>
        <v>0</v>
      </c>
      <c r="BU337">
        <f>SUMIFS('Grid GenerationQueue'!AI$5:AI$467,'Grid GenerationQueue'!$AX$5:$AX$467,$B337,'Grid GenerationQueue'!$AY$5:$AY$467,$C337,'Grid GenerationQueue'!$BF$5:$BF$467,"&lt;&gt;"&amp;"",'Grid GenerationQueue'!$BB$5:$BB$467,"&lt;"&amp;$BE$3)</f>
        <v>0</v>
      </c>
      <c r="BV337">
        <f>SUMIFS('Grid GenerationQueue'!AJ$5:AJ$467,'Grid GenerationQueue'!$AX$5:$AX$467,$B337,'Grid GenerationQueue'!$AY$5:$AY$467,$C337,'Grid GenerationQueue'!$BF$5:$BF$467,"&lt;&gt;"&amp;"",'Grid GenerationQueue'!$BB$5:$BB$467,"&lt;"&amp;$BE$3)</f>
        <v>0</v>
      </c>
      <c r="BW337">
        <f>SUMIFS('Grid GenerationQueue'!AK$5:AK$467,'Grid GenerationQueue'!$AX$5:$AX$467,$B337,'Grid GenerationQueue'!$AY$5:$AY$467,$C337,'Grid GenerationQueue'!$BF$5:$BF$467,"&lt;&gt;"&amp;"",'Grid GenerationQueue'!$BB$5:$BB$467,"&lt;"&amp;$BE$3)</f>
        <v>0</v>
      </c>
      <c r="BX337">
        <f>SUMIFS('Grid GenerationQueue'!AL$5:AL$467,'Grid GenerationQueue'!$AX$5:$AX$467,$B337,'Grid GenerationQueue'!$AY$5:$AY$467,$C337,'Grid GenerationQueue'!$BF$5:$BF$467,"&lt;&gt;"&amp;"",'Grid GenerationQueue'!$BB$5:$BB$467,"&lt;"&amp;$BE$3)</f>
        <v>0</v>
      </c>
      <c r="BY337">
        <f>SUMIFS('Grid GenerationQueue'!AM$5:AM$467,'Grid GenerationQueue'!$AX$5:$AX$467,$B337,'Grid GenerationQueue'!$AY$5:$AY$467,$C337,'Grid GenerationQueue'!$BF$5:$BF$467,"&lt;&gt;"&amp;"",'Grid GenerationQueue'!$BB$5:$BB$467,"&lt;"&amp;$BE$3)</f>
        <v>0</v>
      </c>
      <c r="BZ337">
        <f>SUMIFS('Grid GenerationQueue'!AN$5:AN$467,'Grid GenerationQueue'!$AX$5:$AX$467,$B337,'Grid GenerationQueue'!$AY$5:$AY$467,$C337,'Grid GenerationQueue'!$BF$5:$BF$467,"&lt;&gt;"&amp;"",'Grid GenerationQueue'!$BB$5:$BB$467,"&lt;"&amp;$BE$3)</f>
        <v>0</v>
      </c>
      <c r="CA337">
        <f>SUMIFS('Grid GenerationQueue'!AO$5:AO$467,'Grid GenerationQueue'!$AX$5:$AX$467,$B337,'Grid GenerationQueue'!$AY$5:$AY$467,$C337,'Grid GenerationQueue'!$BF$5:$BF$467,"&lt;&gt;"&amp;"",'Grid GenerationQueue'!$BB$5:$BB$467,"&lt;"&amp;$BE$3)</f>
        <v>0</v>
      </c>
      <c r="CB337">
        <f>SUMIFS('Grid GenerationQueue'!AP$5:AP$467,'Grid GenerationQueue'!$AX$5:$AX$467,$B337,'Grid GenerationQueue'!$AY$5:$AY$467,$C337,'Grid GenerationQueue'!$BF$5:$BF$467,"&lt;&gt;"&amp;"",'Grid GenerationQueue'!$BB$5:$BB$467,"&lt;"&amp;$BE$3)</f>
        <v>0</v>
      </c>
      <c r="CD337">
        <f>SUMIFS('Grid GenerationQueue'!AE$5:AE$467,'Grid GenerationQueue'!$AX$5:$AX$467,$B337,'Grid GenerationQueue'!$AY$5:$AY$467,$C337,'Grid GenerationQueue'!$BB$5:$BB$467,"&lt;"&amp;$BE$3)</f>
        <v>0</v>
      </c>
      <c r="CE337">
        <f>SUMIFS('Grid GenerationQueue'!AF$5:AF$467,'Grid GenerationQueue'!$AX$5:$AX$467,$B337,'Grid GenerationQueue'!$AY$5:$AY$467,$C337,'Grid GenerationQueue'!$BB$5:$BB$467,"&lt;"&amp;$BE$3)</f>
        <v>0</v>
      </c>
      <c r="CF337">
        <f>SUMIFS('Grid GenerationQueue'!AG$5:AG$467,'Grid GenerationQueue'!$AX$5:$AX$467,$B337,'Grid GenerationQueue'!$AY$5:$AY$467,$C337,'Grid GenerationQueue'!$BB$5:$BB$467,"&lt;"&amp;$BE$3)</f>
        <v>0</v>
      </c>
      <c r="CG337">
        <f>SUMIFS('Grid GenerationQueue'!AH$5:AH$467,'Grid GenerationQueue'!$AX$5:$AX$467,$B337,'Grid GenerationQueue'!$AY$5:$AY$467,$C337,'Grid GenerationQueue'!$BB$5:$BB$467,"&lt;"&amp;$BE$3)</f>
        <v>0</v>
      </c>
      <c r="CH337">
        <f>SUMIFS('Grid GenerationQueue'!AI$5:AI$467,'Grid GenerationQueue'!$AX$5:$AX$467,$B337,'Grid GenerationQueue'!$AY$5:$AY$467,$C337,'Grid GenerationQueue'!$BB$5:$BB$467,"&lt;"&amp;$BE$3)</f>
        <v>0</v>
      </c>
      <c r="CI337">
        <f>SUMIFS('Grid GenerationQueue'!AJ$5:AJ$467,'Grid GenerationQueue'!$AX$5:$AX$467,$B337,'Grid GenerationQueue'!$AY$5:$AY$467,$C337,'Grid GenerationQueue'!$BB$5:$BB$467,"&lt;"&amp;$BE$3)</f>
        <v>0</v>
      </c>
      <c r="CJ337">
        <f>SUMIFS('Grid GenerationQueue'!AK$5:AK$467,'Grid GenerationQueue'!$AX$5:$AX$467,$B337,'Grid GenerationQueue'!$AY$5:$AY$467,$C337,'Grid GenerationQueue'!$BB$5:$BB$467,"&lt;"&amp;$BE$3)</f>
        <v>0</v>
      </c>
      <c r="CK337">
        <f>SUMIFS('Grid GenerationQueue'!AL$5:AL$467,'Grid GenerationQueue'!$AX$5:$AX$467,$B337,'Grid GenerationQueue'!$AY$5:$AY$467,$C337,'Grid GenerationQueue'!$BB$5:$BB$467,"&lt;"&amp;$BE$3)</f>
        <v>0</v>
      </c>
      <c r="CL337">
        <f>SUMIFS('Grid GenerationQueue'!AM$5:AM$467,'Grid GenerationQueue'!$AX$5:$AX$467,$B337,'Grid GenerationQueue'!$AY$5:$AY$467,$C337,'Grid GenerationQueue'!$BB$5:$BB$467,"&lt;"&amp;$BE$3)</f>
        <v>0</v>
      </c>
      <c r="CM337">
        <f>SUMIFS('Grid GenerationQueue'!AN$5:AN$467,'Grid GenerationQueue'!$AX$5:$AX$467,$B337,'Grid GenerationQueue'!$AY$5:$AY$467,$C337,'Grid GenerationQueue'!$BB$5:$BB$467,"&lt;"&amp;$BE$3)</f>
        <v>0</v>
      </c>
      <c r="CN337">
        <f>SUMIFS('Grid GenerationQueue'!AO$5:AO$467,'Grid GenerationQueue'!$AX$5:$AX$467,$B337,'Grid GenerationQueue'!$AY$5:$AY$467,$C337,'Grid GenerationQueue'!$BB$5:$BB$467,"&lt;"&amp;$BE$3)</f>
        <v>0</v>
      </c>
      <c r="CO337">
        <f>SUMIFS('Grid GenerationQueue'!AP$5:AP$467,'Grid GenerationQueue'!$AX$5:$AX$467,$B337,'Grid GenerationQueue'!$AY$5:$AY$467,$C337,'Grid GenerationQueue'!$BB$5:$BB$467,"&lt;"&amp;$BE$3)</f>
        <v>0</v>
      </c>
    </row>
    <row r="338" spans="1:93" x14ac:dyDescent="0.35">
      <c r="A338" t="s">
        <v>4648</v>
      </c>
      <c r="B338" t="s">
        <v>4488</v>
      </c>
      <c r="C338">
        <v>115</v>
      </c>
      <c r="D338">
        <f>SUMIFS('Grid GenerationQueue'!AE$5:AE$467,'Grid GenerationQueue'!$AX$5:$AX$467,$B338,'Grid GenerationQueue'!$AY$5:$AY$467,$C338,'Grid GenerationQueue'!$BI$5:$BI$467,"&lt;4")</f>
        <v>0</v>
      </c>
      <c r="E338">
        <f>SUMIFS('Grid GenerationQueue'!AF$5:AF$467,'Grid GenerationQueue'!$AX$5:$AX$467,$B338,'Grid GenerationQueue'!$AY$5:$AY$467,$C338,'Grid GenerationQueue'!$BI$5:$BI$467,"&lt;4")</f>
        <v>0</v>
      </c>
      <c r="F338">
        <f>SUMIFS('Grid GenerationQueue'!AG$5:AG$467,'Grid GenerationQueue'!$AX$5:$AX$467,$B338,'Grid GenerationQueue'!$AY$5:$AY$467,$C338,'Grid GenerationQueue'!$BI$5:$BI$467,"&lt;4")</f>
        <v>0</v>
      </c>
      <c r="G338">
        <f>SUMIFS('Grid GenerationQueue'!AH$5:AH$467,'Grid GenerationQueue'!$AX$5:$AX$467,$B338,'Grid GenerationQueue'!$AY$5:$AY$467,$C338,'Grid GenerationQueue'!$BI$5:$BI$467,"&lt;4")</f>
        <v>0</v>
      </c>
      <c r="H338">
        <f>SUMIFS('Grid GenerationQueue'!AI$5:AI$467,'Grid GenerationQueue'!$AX$5:$AX$467,$B338,'Grid GenerationQueue'!$AY$5:$AY$467,$C338,'Grid GenerationQueue'!$BI$5:$BI$467,"&lt;4")</f>
        <v>0</v>
      </c>
      <c r="I338">
        <f>SUMIFS('Grid GenerationQueue'!AJ$5:AJ$467,'Grid GenerationQueue'!$AX$5:$AX$467,$B338,'Grid GenerationQueue'!$AY$5:$AY$467,$C338,'Grid GenerationQueue'!$BI$5:$BI$467,"&lt;4")</f>
        <v>0</v>
      </c>
      <c r="J338">
        <f>SUMIFS('Grid GenerationQueue'!AK$5:AK$467,'Grid GenerationQueue'!$AX$5:$AX$467,$B338,'Grid GenerationQueue'!$AY$5:$AY$467,$C338,'Grid GenerationQueue'!$BI$5:$BI$467,"&lt;4")</f>
        <v>0</v>
      </c>
      <c r="K338">
        <f>SUMIFS('Grid GenerationQueue'!AL$5:AL$467,'Grid GenerationQueue'!$AX$5:$AX$467,$B338,'Grid GenerationQueue'!$AY$5:$AY$467,$C338,'Grid GenerationQueue'!$BI$5:$BI$467,"&lt;4")</f>
        <v>0</v>
      </c>
      <c r="L338">
        <f>SUMIFS('Grid GenerationQueue'!AM$5:AM$467,'Grid GenerationQueue'!$AX$5:$AX$467,$B338,'Grid GenerationQueue'!$AY$5:$AY$467,$C338,'Grid GenerationQueue'!$BI$5:$BI$467,"&lt;4")</f>
        <v>0</v>
      </c>
      <c r="M338">
        <f>SUMIFS('Grid GenerationQueue'!AN$5:AN$467,'Grid GenerationQueue'!$AX$5:$AX$467,$B338,'Grid GenerationQueue'!$AY$5:$AY$467,$C338,'Grid GenerationQueue'!$BI$5:$BI$467,"&lt;4")</f>
        <v>0</v>
      </c>
      <c r="N338">
        <f>SUMIFS('Grid GenerationQueue'!AO$5:AO$467,'Grid GenerationQueue'!$AX$5:$AX$467,$B338,'Grid GenerationQueue'!$AY$5:$AY$467,$C338,'Grid GenerationQueue'!$BI$5:$BI$467,"&lt;4")</f>
        <v>0</v>
      </c>
      <c r="O338">
        <f>SUMIFS('Grid GenerationQueue'!AP$5:AP$467,'Grid GenerationQueue'!$AX$5:$AX$467,$B338,'Grid GenerationQueue'!$AY$5:$AY$467,$C338,'Grid GenerationQueue'!$BI$5:$BI$467,"&lt;4")</f>
        <v>0</v>
      </c>
      <c r="Q338">
        <f>SUMIFS('Grid GenerationQueue'!AE$5:AE$467,'Grid GenerationQueue'!$AX$5:$AX$467,$B338,'Grid GenerationQueue'!$AY$5:$AY$467,$C338,'Grid GenerationQueue'!$BH$5:$BH$467,"Executed")</f>
        <v>0</v>
      </c>
      <c r="R338">
        <f>SUMIFS('Grid GenerationQueue'!AF$5:AF$467,'Grid GenerationQueue'!$AX$5:$AX$467,$B338,'Grid GenerationQueue'!$AY$5:$AY$467,$C338,'Grid GenerationQueue'!$BH$5:$BH$467,"Executed")</f>
        <v>0</v>
      </c>
      <c r="S338">
        <f>SUMIFS('Grid GenerationQueue'!AG$5:AG$467,'Grid GenerationQueue'!$AX$5:$AX$467,$B338,'Grid GenerationQueue'!$AY$5:$AY$467,$C338,'Grid GenerationQueue'!$BH$5:$BH$467,"Executed")</f>
        <v>0</v>
      </c>
      <c r="T338">
        <f>SUMIFS('Grid GenerationQueue'!AH$5:AH$467,'Grid GenerationQueue'!$AX$5:$AX$467,$B338,'Grid GenerationQueue'!$AY$5:$AY$467,$C338,'Grid GenerationQueue'!$BH$5:$BH$467,"Executed")</f>
        <v>0</v>
      </c>
      <c r="U338">
        <f>SUMIFS('Grid GenerationQueue'!AI$5:AI$467,'Grid GenerationQueue'!$AX$5:$AX$467,$B338,'Grid GenerationQueue'!$AY$5:$AY$467,$C338,'Grid GenerationQueue'!$BH$5:$BH$467,"Executed")</f>
        <v>0</v>
      </c>
      <c r="V338">
        <f>SUMIFS('Grid GenerationQueue'!AJ$5:AJ$467,'Grid GenerationQueue'!$AX$5:$AX$467,$B338,'Grid GenerationQueue'!$AY$5:$AY$467,$C338,'Grid GenerationQueue'!$BH$5:$BH$467,"Executed")</f>
        <v>0</v>
      </c>
      <c r="W338">
        <f>SUMIFS('Grid GenerationQueue'!AK$5:AK$467,'Grid GenerationQueue'!$AX$5:$AX$467,$B338,'Grid GenerationQueue'!$AY$5:$AY$467,$C338,'Grid GenerationQueue'!$BH$5:$BH$467,"Executed")</f>
        <v>0</v>
      </c>
      <c r="X338">
        <f>SUMIFS('Grid GenerationQueue'!AL$5:AL$467,'Grid GenerationQueue'!$AX$5:$AX$467,$B338,'Grid GenerationQueue'!$AY$5:$AY$467,$C338,'Grid GenerationQueue'!$BH$5:$BH$467,"Executed")</f>
        <v>0</v>
      </c>
      <c r="Y338">
        <f>SUMIFS('Grid GenerationQueue'!AM$5:AM$467,'Grid GenerationQueue'!$AX$5:$AX$467,$B338,'Grid GenerationQueue'!$AY$5:$AY$467,$C338,'Grid GenerationQueue'!$BH$5:$BH$467,"Executed")</f>
        <v>0</v>
      </c>
      <c r="Z338">
        <f>SUMIFS('Grid GenerationQueue'!AN$5:AN$467,'Grid GenerationQueue'!$AX$5:$AX$467,$B338,'Grid GenerationQueue'!$AY$5:$AY$467,$C338,'Grid GenerationQueue'!$BH$5:$BH$467,"Executed")</f>
        <v>0</v>
      </c>
      <c r="AA338">
        <f>SUMIFS('Grid GenerationQueue'!AO$5:AO$467,'Grid GenerationQueue'!$AX$5:$AX$467,$B338,'Grid GenerationQueue'!$AY$5:$AY$467,$C338,'Grid GenerationQueue'!$BH$5:$BH$467,"Executed")</f>
        <v>0</v>
      </c>
      <c r="AB338">
        <f>SUMIFS('Grid GenerationQueue'!AP$5:AP$467,'Grid GenerationQueue'!$AX$5:$AX$467,$B338,'Grid GenerationQueue'!$AY$5:$AY$467,$C338,'Grid GenerationQueue'!$BH$5:$BH$467,"Executed")</f>
        <v>0</v>
      </c>
      <c r="AD338">
        <f>SUMIFS('Grid GenerationQueue'!AE$5:AE$467,'Grid GenerationQueue'!$AX$5:$AX$467,$B338,'Grid GenerationQueue'!$AY$5:$AY$467,$C338,'Grid GenerationQueue'!$BF$5:$BF$467,"&lt;&gt;"&amp;"")</f>
        <v>0</v>
      </c>
      <c r="AE338">
        <f>SUMIFS('Grid GenerationQueue'!AF$5:AF$467,'Grid GenerationQueue'!$AX$5:$AX$467,$B338,'Grid GenerationQueue'!$AY$5:$AY$467,$C338,'Grid GenerationQueue'!$BF$5:$BF$467,"&lt;&gt;"&amp;"")</f>
        <v>0</v>
      </c>
      <c r="AF338">
        <f>SUMIFS('Grid GenerationQueue'!AG$5:AG$467,'Grid GenerationQueue'!$AX$5:$AX$467,$B338,'Grid GenerationQueue'!$AY$5:$AY$467,$C338,'Grid GenerationQueue'!$BF$5:$BF$467,"&lt;&gt;"&amp;"")</f>
        <v>0</v>
      </c>
      <c r="AG338">
        <f>SUMIFS('Grid GenerationQueue'!AH$5:AH$467,'Grid GenerationQueue'!$AX$5:$AX$467,$B338,'Grid GenerationQueue'!$AY$5:$AY$467,$C338,'Grid GenerationQueue'!$BF$5:$BF$467,"&lt;&gt;"&amp;"")</f>
        <v>0</v>
      </c>
      <c r="AH338">
        <f>SUMIFS('Grid GenerationQueue'!AI$5:AI$467,'Grid GenerationQueue'!$AX$5:$AX$467,$B338,'Grid GenerationQueue'!$AY$5:$AY$467,$C338,'Grid GenerationQueue'!$BF$5:$BF$467,"&lt;&gt;"&amp;"")</f>
        <v>0</v>
      </c>
      <c r="AI338">
        <f>SUMIFS('Grid GenerationQueue'!AJ$5:AJ$467,'Grid GenerationQueue'!$AX$5:$AX$467,$B338,'Grid GenerationQueue'!$AY$5:$AY$467,$C338,'Grid GenerationQueue'!$BF$5:$BF$467,"&lt;&gt;"&amp;"")</f>
        <v>0</v>
      </c>
      <c r="AJ338">
        <f>SUMIFS('Grid GenerationQueue'!AK$5:AK$467,'Grid GenerationQueue'!$AX$5:$AX$467,$B338,'Grid GenerationQueue'!$AY$5:$AY$467,$C338,'Grid GenerationQueue'!$BF$5:$BF$467,"&lt;&gt;"&amp;"")</f>
        <v>0</v>
      </c>
      <c r="AK338">
        <f>SUMIFS('Grid GenerationQueue'!AL$5:AL$467,'Grid GenerationQueue'!$AX$5:$AX$467,$B338,'Grid GenerationQueue'!$AY$5:$AY$467,$C338,'Grid GenerationQueue'!$BF$5:$BF$467,"&lt;&gt;"&amp;"")</f>
        <v>0</v>
      </c>
      <c r="AL338">
        <f>SUMIFS('Grid GenerationQueue'!AM$5:AM$467,'Grid GenerationQueue'!$AX$5:$AX$467,$B338,'Grid GenerationQueue'!$AY$5:$AY$467,$C338,'Grid GenerationQueue'!$BF$5:$BF$467,"&lt;&gt;"&amp;"")</f>
        <v>0</v>
      </c>
      <c r="AM338">
        <f>SUMIFS('Grid GenerationQueue'!AN$5:AN$467,'Grid GenerationQueue'!$AX$5:$AX$467,$B338,'Grid GenerationQueue'!$AY$5:$AY$467,$C338,'Grid GenerationQueue'!$BF$5:$BF$467,"&lt;&gt;"&amp;"")</f>
        <v>0</v>
      </c>
      <c r="AN338">
        <f>SUMIFS('Grid GenerationQueue'!AO$5:AO$467,'Grid GenerationQueue'!$AX$5:$AX$467,$B338,'Grid GenerationQueue'!$AY$5:$AY$467,$C338,'Grid GenerationQueue'!$BF$5:$BF$467,"&lt;&gt;"&amp;"")</f>
        <v>0</v>
      </c>
      <c r="AO338">
        <f>SUMIFS('Grid GenerationQueue'!AP$5:AP$467,'Grid GenerationQueue'!$AX$5:$AX$467,$B338,'Grid GenerationQueue'!$AY$5:$AY$467,$C338,'Grid GenerationQueue'!$BF$5:$BF$467,"&lt;&gt;"&amp;"")</f>
        <v>0</v>
      </c>
      <c r="AQ338">
        <f>SUMIFS('Grid GenerationQueue'!AE$5:AE$467,'Grid GenerationQueue'!$AX$5:$AX$467,$B338,'Grid GenerationQueue'!$AY$5:$AY$467,$C338)</f>
        <v>0</v>
      </c>
      <c r="AR338">
        <f>SUMIFS('Grid GenerationQueue'!AF$5:AF$467,'Grid GenerationQueue'!$AX$5:$AX$467,$B338,'Grid GenerationQueue'!$AY$5:$AY$467,$C338)</f>
        <v>0</v>
      </c>
      <c r="AS338">
        <f>SUMIFS('Grid GenerationQueue'!AG$5:AG$467,'Grid GenerationQueue'!$AX$5:$AX$467,$B338,'Grid GenerationQueue'!$AY$5:$AY$467,$C338)</f>
        <v>0</v>
      </c>
      <c r="AT338">
        <f>SUMIFS('Grid GenerationQueue'!AH$5:AH$467,'Grid GenerationQueue'!$AX$5:$AX$467,$B338,'Grid GenerationQueue'!$AY$5:$AY$467,$C338)</f>
        <v>0</v>
      </c>
      <c r="AU338">
        <f>SUMIFS('Grid GenerationQueue'!AI$5:AI$467,'Grid GenerationQueue'!$AX$5:$AX$467,$B338,'Grid GenerationQueue'!$AY$5:$AY$467,$C338)</f>
        <v>0</v>
      </c>
      <c r="AV338">
        <f>SUMIFS('Grid GenerationQueue'!AJ$5:AJ$467,'Grid GenerationQueue'!$AX$5:$AX$467,$B338,'Grid GenerationQueue'!$AY$5:$AY$467,$C338)</f>
        <v>0</v>
      </c>
      <c r="AW338">
        <f>SUMIFS('Grid GenerationQueue'!AK$5:AK$467,'Grid GenerationQueue'!$AX$5:$AX$467,$B338,'Grid GenerationQueue'!$AY$5:$AY$467,$C338)</f>
        <v>0</v>
      </c>
      <c r="AX338">
        <f>SUMIFS('Grid GenerationQueue'!AL$5:AL$467,'Grid GenerationQueue'!$AX$5:$AX$467,$B338,'Grid GenerationQueue'!$AY$5:$AY$467,$C338)</f>
        <v>0</v>
      </c>
      <c r="AY338">
        <f>SUMIFS('Grid GenerationQueue'!AM$5:AM$467,'Grid GenerationQueue'!$AX$5:$AX$467,$B338,'Grid GenerationQueue'!$AY$5:$AY$467,$C338)</f>
        <v>0</v>
      </c>
      <c r="AZ338">
        <f>SUMIFS('Grid GenerationQueue'!AN$5:AN$467,'Grid GenerationQueue'!$AX$5:$AX$467,$B338,'Grid GenerationQueue'!$AY$5:$AY$467,$C338)</f>
        <v>0</v>
      </c>
      <c r="BA338">
        <f>SUMIFS('Grid GenerationQueue'!AO$5:AO$467,'Grid GenerationQueue'!$AX$5:$AX$467,$B338,'Grid GenerationQueue'!$AY$5:$AY$467,$C338)</f>
        <v>0</v>
      </c>
      <c r="BB338">
        <f>SUMIFS('Grid GenerationQueue'!AP$5:AP$467,'Grid GenerationQueue'!$AX$5:$AX$467,$B338,'Grid GenerationQueue'!$AY$5:$AY$467,$C338)</f>
        <v>0</v>
      </c>
      <c r="BD338">
        <f>SUMIFS('Grid GenerationQueue'!AE$5:AE$467,'Grid GenerationQueue'!$AX$5:$AX$467,$B338,'Grid GenerationQueue'!$AY$5:$AY$467,$C338,'Grid GenerationQueue'!$BH$5:$BH$467,"Executed",'Grid GenerationQueue'!$BB$5:$BB$467,"&lt;"&amp;$BE$3)</f>
        <v>0</v>
      </c>
      <c r="BE338">
        <f>SUMIFS('Grid GenerationQueue'!AF$5:AF$467,'Grid GenerationQueue'!$AX$5:$AX$467,$B338,'Grid GenerationQueue'!$AY$5:$AY$467,$C338,'Grid GenerationQueue'!$BH$5:$BH$467,"Executed",'Grid GenerationQueue'!$BB$5:$BB$467,"&lt;"&amp;$BE$3)</f>
        <v>0</v>
      </c>
      <c r="BF338">
        <f>SUMIFS('Grid GenerationQueue'!AG$5:AG$467,'Grid GenerationQueue'!$AX$5:$AX$467,$B338,'Grid GenerationQueue'!$AY$5:$AY$467,$C338,'Grid GenerationQueue'!$BH$5:$BH$467,"Executed",'Grid GenerationQueue'!$BB$5:$BB$467,"&lt;"&amp;$BE$3)</f>
        <v>0</v>
      </c>
      <c r="BG338">
        <f>SUMIFS('Grid GenerationQueue'!AH$5:AH$467,'Grid GenerationQueue'!$AX$5:$AX$467,$B338,'Grid GenerationQueue'!$AY$5:$AY$467,$C338,'Grid GenerationQueue'!$BH$5:$BH$467,"Executed",'Grid GenerationQueue'!$BB$5:$BB$467,"&lt;"&amp;$BE$3)</f>
        <v>0</v>
      </c>
      <c r="BH338">
        <f>SUMIFS('Grid GenerationQueue'!AI$5:AI$467,'Grid GenerationQueue'!$AX$5:$AX$467,$B338,'Grid GenerationQueue'!$AY$5:$AY$467,$C338,'Grid GenerationQueue'!$BH$5:$BH$467,"Executed",'Grid GenerationQueue'!$BB$5:$BB$467,"&lt;"&amp;$BE$3)</f>
        <v>0</v>
      </c>
      <c r="BI338">
        <f>SUMIFS('Grid GenerationQueue'!AJ$5:AJ$467,'Grid GenerationQueue'!$AX$5:$AX$467,$B338,'Grid GenerationQueue'!$AY$5:$AY$467,$C338,'Grid GenerationQueue'!$BH$5:$BH$467,"Executed",'Grid GenerationQueue'!$BB$5:$BB$467,"&lt;"&amp;$BE$3)</f>
        <v>0</v>
      </c>
      <c r="BJ338">
        <f>SUMIFS('Grid GenerationQueue'!AK$5:AK$467,'Grid GenerationQueue'!$AX$5:$AX$467,$B338,'Grid GenerationQueue'!$AY$5:$AY$467,$C338,'Grid GenerationQueue'!$BH$5:$BH$467,"Executed",'Grid GenerationQueue'!$BB$5:$BB$467,"&lt;"&amp;$BE$3)</f>
        <v>0</v>
      </c>
      <c r="BK338">
        <f>SUMIFS('Grid GenerationQueue'!AL$5:AL$467,'Grid GenerationQueue'!$AX$5:$AX$467,$B338,'Grid GenerationQueue'!$AY$5:$AY$467,$C338,'Grid GenerationQueue'!$BH$5:$BH$467,"Executed",'Grid GenerationQueue'!$BB$5:$BB$467,"&lt;"&amp;$BE$3)</f>
        <v>0</v>
      </c>
      <c r="BL338">
        <f>SUMIFS('Grid GenerationQueue'!AM$5:AM$467,'Grid GenerationQueue'!$AX$5:$AX$467,$B338,'Grid GenerationQueue'!$AY$5:$AY$467,$C338,'Grid GenerationQueue'!$BH$5:$BH$467,"Executed",'Grid GenerationQueue'!$BB$5:$BB$467,"&lt;"&amp;$BE$3)</f>
        <v>0</v>
      </c>
      <c r="BM338">
        <f>SUMIFS('Grid GenerationQueue'!AN$5:AN$467,'Grid GenerationQueue'!$AX$5:$AX$467,$B338,'Grid GenerationQueue'!$AY$5:$AY$467,$C338,'Grid GenerationQueue'!$BH$5:$BH$467,"Executed",'Grid GenerationQueue'!$BB$5:$BB$467,"&lt;"&amp;$BE$3)</f>
        <v>0</v>
      </c>
      <c r="BN338">
        <f>SUMIFS('Grid GenerationQueue'!AO$5:AO$467,'Grid GenerationQueue'!$AX$5:$AX$467,$B338,'Grid GenerationQueue'!$AY$5:$AY$467,$C338,'Grid GenerationQueue'!$BH$5:$BH$467,"Executed",'Grid GenerationQueue'!$BB$5:$BB$467,"&lt;"&amp;$BE$3)</f>
        <v>0</v>
      </c>
      <c r="BO338">
        <f>SUMIFS('Grid GenerationQueue'!AP$5:AP$467,'Grid GenerationQueue'!$AX$5:$AX$467,$B338,'Grid GenerationQueue'!$AY$5:$AY$467,$C338,'Grid GenerationQueue'!$BH$5:$BH$467,"Executed",'Grid GenerationQueue'!$BB$5:$BB$467,"&lt;"&amp;$BE$3)</f>
        <v>0</v>
      </c>
      <c r="BQ338">
        <f>SUMIFS('Grid GenerationQueue'!AE$5:AE$467,'Grid GenerationQueue'!$AX$5:$AX$467,$B338,'Grid GenerationQueue'!$AY$5:$AY$467,$C338,'Grid GenerationQueue'!$BF$5:$BF$467,"&lt;&gt;"&amp;"",'Grid GenerationQueue'!$BB$5:$BB$467,"&lt;"&amp;$BE$3)</f>
        <v>0</v>
      </c>
      <c r="BR338">
        <f>SUMIFS('Grid GenerationQueue'!AF$5:AF$467,'Grid GenerationQueue'!$AX$5:$AX$467,$B338,'Grid GenerationQueue'!$AY$5:$AY$467,$C338,'Grid GenerationQueue'!$BF$5:$BF$467,"&lt;&gt;"&amp;"",'Grid GenerationQueue'!$BB$5:$BB$467,"&lt;"&amp;$BE$3)</f>
        <v>0</v>
      </c>
      <c r="BS338">
        <f>SUMIFS('Grid GenerationQueue'!AG$5:AG$467,'Grid GenerationQueue'!$AX$5:$AX$467,$B338,'Grid GenerationQueue'!$AY$5:$AY$467,$C338,'Grid GenerationQueue'!$BF$5:$BF$467,"&lt;&gt;"&amp;"",'Grid GenerationQueue'!$BB$5:$BB$467,"&lt;"&amp;$BE$3)</f>
        <v>0</v>
      </c>
      <c r="BT338">
        <f>SUMIFS('Grid GenerationQueue'!AH$5:AH$467,'Grid GenerationQueue'!$AX$5:$AX$467,$B338,'Grid GenerationQueue'!$AY$5:$AY$467,$C338,'Grid GenerationQueue'!$BF$5:$BF$467,"&lt;&gt;"&amp;"",'Grid GenerationQueue'!$BB$5:$BB$467,"&lt;"&amp;$BE$3)</f>
        <v>0</v>
      </c>
      <c r="BU338">
        <f>SUMIFS('Grid GenerationQueue'!AI$5:AI$467,'Grid GenerationQueue'!$AX$5:$AX$467,$B338,'Grid GenerationQueue'!$AY$5:$AY$467,$C338,'Grid GenerationQueue'!$BF$5:$BF$467,"&lt;&gt;"&amp;"",'Grid GenerationQueue'!$BB$5:$BB$467,"&lt;"&amp;$BE$3)</f>
        <v>0</v>
      </c>
      <c r="BV338">
        <f>SUMIFS('Grid GenerationQueue'!AJ$5:AJ$467,'Grid GenerationQueue'!$AX$5:$AX$467,$B338,'Grid GenerationQueue'!$AY$5:$AY$467,$C338,'Grid GenerationQueue'!$BF$5:$BF$467,"&lt;&gt;"&amp;"",'Grid GenerationQueue'!$BB$5:$BB$467,"&lt;"&amp;$BE$3)</f>
        <v>0</v>
      </c>
      <c r="BW338">
        <f>SUMIFS('Grid GenerationQueue'!AK$5:AK$467,'Grid GenerationQueue'!$AX$5:$AX$467,$B338,'Grid GenerationQueue'!$AY$5:$AY$467,$C338,'Grid GenerationQueue'!$BF$5:$BF$467,"&lt;&gt;"&amp;"",'Grid GenerationQueue'!$BB$5:$BB$467,"&lt;"&amp;$BE$3)</f>
        <v>0</v>
      </c>
      <c r="BX338">
        <f>SUMIFS('Grid GenerationQueue'!AL$5:AL$467,'Grid GenerationQueue'!$AX$5:$AX$467,$B338,'Grid GenerationQueue'!$AY$5:$AY$467,$C338,'Grid GenerationQueue'!$BF$5:$BF$467,"&lt;&gt;"&amp;"",'Grid GenerationQueue'!$BB$5:$BB$467,"&lt;"&amp;$BE$3)</f>
        <v>0</v>
      </c>
      <c r="BY338">
        <f>SUMIFS('Grid GenerationQueue'!AM$5:AM$467,'Grid GenerationQueue'!$AX$5:$AX$467,$B338,'Grid GenerationQueue'!$AY$5:$AY$467,$C338,'Grid GenerationQueue'!$BF$5:$BF$467,"&lt;&gt;"&amp;"",'Grid GenerationQueue'!$BB$5:$BB$467,"&lt;"&amp;$BE$3)</f>
        <v>0</v>
      </c>
      <c r="BZ338">
        <f>SUMIFS('Grid GenerationQueue'!AN$5:AN$467,'Grid GenerationQueue'!$AX$5:$AX$467,$B338,'Grid GenerationQueue'!$AY$5:$AY$467,$C338,'Grid GenerationQueue'!$BF$5:$BF$467,"&lt;&gt;"&amp;"",'Grid GenerationQueue'!$BB$5:$BB$467,"&lt;"&amp;$BE$3)</f>
        <v>0</v>
      </c>
      <c r="CA338">
        <f>SUMIFS('Grid GenerationQueue'!AO$5:AO$467,'Grid GenerationQueue'!$AX$5:$AX$467,$B338,'Grid GenerationQueue'!$AY$5:$AY$467,$C338,'Grid GenerationQueue'!$BF$5:$BF$467,"&lt;&gt;"&amp;"",'Grid GenerationQueue'!$BB$5:$BB$467,"&lt;"&amp;$BE$3)</f>
        <v>0</v>
      </c>
      <c r="CB338">
        <f>SUMIFS('Grid GenerationQueue'!AP$5:AP$467,'Grid GenerationQueue'!$AX$5:$AX$467,$B338,'Grid GenerationQueue'!$AY$5:$AY$467,$C338,'Grid GenerationQueue'!$BF$5:$BF$467,"&lt;&gt;"&amp;"",'Grid GenerationQueue'!$BB$5:$BB$467,"&lt;"&amp;$BE$3)</f>
        <v>0</v>
      </c>
      <c r="CD338">
        <f>SUMIFS('Grid GenerationQueue'!AE$5:AE$467,'Grid GenerationQueue'!$AX$5:$AX$467,$B338,'Grid GenerationQueue'!$AY$5:$AY$467,$C338,'Grid GenerationQueue'!$BB$5:$BB$467,"&lt;"&amp;$BE$3)</f>
        <v>0</v>
      </c>
      <c r="CE338">
        <f>SUMIFS('Grid GenerationQueue'!AF$5:AF$467,'Grid GenerationQueue'!$AX$5:$AX$467,$B338,'Grid GenerationQueue'!$AY$5:$AY$467,$C338,'Grid GenerationQueue'!$BB$5:$BB$467,"&lt;"&amp;$BE$3)</f>
        <v>0</v>
      </c>
      <c r="CF338">
        <f>SUMIFS('Grid GenerationQueue'!AG$5:AG$467,'Grid GenerationQueue'!$AX$5:$AX$467,$B338,'Grid GenerationQueue'!$AY$5:$AY$467,$C338,'Grid GenerationQueue'!$BB$5:$BB$467,"&lt;"&amp;$BE$3)</f>
        <v>0</v>
      </c>
      <c r="CG338">
        <f>SUMIFS('Grid GenerationQueue'!AH$5:AH$467,'Grid GenerationQueue'!$AX$5:$AX$467,$B338,'Grid GenerationQueue'!$AY$5:$AY$467,$C338,'Grid GenerationQueue'!$BB$5:$BB$467,"&lt;"&amp;$BE$3)</f>
        <v>0</v>
      </c>
      <c r="CH338">
        <f>SUMIFS('Grid GenerationQueue'!AI$5:AI$467,'Grid GenerationQueue'!$AX$5:$AX$467,$B338,'Grid GenerationQueue'!$AY$5:$AY$467,$C338,'Grid GenerationQueue'!$BB$5:$BB$467,"&lt;"&amp;$BE$3)</f>
        <v>0</v>
      </c>
      <c r="CI338">
        <f>SUMIFS('Grid GenerationQueue'!AJ$5:AJ$467,'Grid GenerationQueue'!$AX$5:$AX$467,$B338,'Grid GenerationQueue'!$AY$5:$AY$467,$C338,'Grid GenerationQueue'!$BB$5:$BB$467,"&lt;"&amp;$BE$3)</f>
        <v>0</v>
      </c>
      <c r="CJ338">
        <f>SUMIFS('Grid GenerationQueue'!AK$5:AK$467,'Grid GenerationQueue'!$AX$5:$AX$467,$B338,'Grid GenerationQueue'!$AY$5:$AY$467,$C338,'Grid GenerationQueue'!$BB$5:$BB$467,"&lt;"&amp;$BE$3)</f>
        <v>0</v>
      </c>
      <c r="CK338">
        <f>SUMIFS('Grid GenerationQueue'!AL$5:AL$467,'Grid GenerationQueue'!$AX$5:$AX$467,$B338,'Grid GenerationQueue'!$AY$5:$AY$467,$C338,'Grid GenerationQueue'!$BB$5:$BB$467,"&lt;"&amp;$BE$3)</f>
        <v>0</v>
      </c>
      <c r="CL338">
        <f>SUMIFS('Grid GenerationQueue'!AM$5:AM$467,'Grid GenerationQueue'!$AX$5:$AX$467,$B338,'Grid GenerationQueue'!$AY$5:$AY$467,$C338,'Grid GenerationQueue'!$BB$5:$BB$467,"&lt;"&amp;$BE$3)</f>
        <v>0</v>
      </c>
      <c r="CM338">
        <f>SUMIFS('Grid GenerationQueue'!AN$5:AN$467,'Grid GenerationQueue'!$AX$5:$AX$467,$B338,'Grid GenerationQueue'!$AY$5:$AY$467,$C338,'Grid GenerationQueue'!$BB$5:$BB$467,"&lt;"&amp;$BE$3)</f>
        <v>0</v>
      </c>
      <c r="CN338">
        <f>SUMIFS('Grid GenerationQueue'!AO$5:AO$467,'Grid GenerationQueue'!$AX$5:$AX$467,$B338,'Grid GenerationQueue'!$AY$5:$AY$467,$C338,'Grid GenerationQueue'!$BB$5:$BB$467,"&lt;"&amp;$BE$3)</f>
        <v>0</v>
      </c>
      <c r="CO338">
        <f>SUMIFS('Grid GenerationQueue'!AP$5:AP$467,'Grid GenerationQueue'!$AX$5:$AX$467,$B338,'Grid GenerationQueue'!$AY$5:$AY$467,$C338,'Grid GenerationQueue'!$BB$5:$BB$467,"&lt;"&amp;$BE$3)</f>
        <v>0</v>
      </c>
    </row>
    <row r="339" spans="1:93" x14ac:dyDescent="0.35">
      <c r="A339" t="s">
        <v>4651</v>
      </c>
      <c r="B339" t="s">
        <v>4790</v>
      </c>
      <c r="C339">
        <v>230</v>
      </c>
      <c r="D339">
        <f>SUMIFS('Grid GenerationQueue'!AE$5:AE$467,'Grid GenerationQueue'!$AX$5:$AX$467,$B339,'Grid GenerationQueue'!$AY$5:$AY$467,$C339,'Grid GenerationQueue'!$BI$5:$BI$467,"&lt;4")</f>
        <v>0</v>
      </c>
      <c r="E339">
        <f>SUMIFS('Grid GenerationQueue'!AF$5:AF$467,'Grid GenerationQueue'!$AX$5:$AX$467,$B339,'Grid GenerationQueue'!$AY$5:$AY$467,$C339,'Grid GenerationQueue'!$BI$5:$BI$467,"&lt;4")</f>
        <v>0</v>
      </c>
      <c r="F339">
        <f>SUMIFS('Grid GenerationQueue'!AG$5:AG$467,'Grid GenerationQueue'!$AX$5:$AX$467,$B339,'Grid GenerationQueue'!$AY$5:$AY$467,$C339,'Grid GenerationQueue'!$BI$5:$BI$467,"&lt;4")</f>
        <v>0</v>
      </c>
      <c r="G339">
        <f>SUMIFS('Grid GenerationQueue'!AH$5:AH$467,'Grid GenerationQueue'!$AX$5:$AX$467,$B339,'Grid GenerationQueue'!$AY$5:$AY$467,$C339,'Grid GenerationQueue'!$BI$5:$BI$467,"&lt;4")</f>
        <v>0</v>
      </c>
      <c r="H339">
        <f>SUMIFS('Grid GenerationQueue'!AI$5:AI$467,'Grid GenerationQueue'!$AX$5:$AX$467,$B339,'Grid GenerationQueue'!$AY$5:$AY$467,$C339,'Grid GenerationQueue'!$BI$5:$BI$467,"&lt;4")</f>
        <v>0</v>
      </c>
      <c r="I339">
        <f>SUMIFS('Grid GenerationQueue'!AJ$5:AJ$467,'Grid GenerationQueue'!$AX$5:$AX$467,$B339,'Grid GenerationQueue'!$AY$5:$AY$467,$C339,'Grid GenerationQueue'!$BI$5:$BI$467,"&lt;4")</f>
        <v>0</v>
      </c>
      <c r="J339">
        <f>SUMIFS('Grid GenerationQueue'!AK$5:AK$467,'Grid GenerationQueue'!$AX$5:$AX$467,$B339,'Grid GenerationQueue'!$AY$5:$AY$467,$C339,'Grid GenerationQueue'!$BI$5:$BI$467,"&lt;4")</f>
        <v>0</v>
      </c>
      <c r="K339">
        <f>SUMIFS('Grid GenerationQueue'!AL$5:AL$467,'Grid GenerationQueue'!$AX$5:$AX$467,$B339,'Grid GenerationQueue'!$AY$5:$AY$467,$C339,'Grid GenerationQueue'!$BI$5:$BI$467,"&lt;4")</f>
        <v>0</v>
      </c>
      <c r="L339">
        <f>SUMIFS('Grid GenerationQueue'!AM$5:AM$467,'Grid GenerationQueue'!$AX$5:$AX$467,$B339,'Grid GenerationQueue'!$AY$5:$AY$467,$C339,'Grid GenerationQueue'!$BI$5:$BI$467,"&lt;4")</f>
        <v>0</v>
      </c>
      <c r="M339">
        <f>SUMIFS('Grid GenerationQueue'!AN$5:AN$467,'Grid GenerationQueue'!$AX$5:$AX$467,$B339,'Grid GenerationQueue'!$AY$5:$AY$467,$C339,'Grid GenerationQueue'!$BI$5:$BI$467,"&lt;4")</f>
        <v>0</v>
      </c>
      <c r="N339">
        <f>SUMIFS('Grid GenerationQueue'!AO$5:AO$467,'Grid GenerationQueue'!$AX$5:$AX$467,$B339,'Grid GenerationQueue'!$AY$5:$AY$467,$C339,'Grid GenerationQueue'!$BI$5:$BI$467,"&lt;4")</f>
        <v>0</v>
      </c>
      <c r="O339">
        <f>SUMIFS('Grid GenerationQueue'!AP$5:AP$467,'Grid GenerationQueue'!$AX$5:$AX$467,$B339,'Grid GenerationQueue'!$AY$5:$AY$467,$C339,'Grid GenerationQueue'!$BI$5:$BI$467,"&lt;4")</f>
        <v>0</v>
      </c>
      <c r="Q339">
        <f>SUMIFS('Grid GenerationQueue'!AE$5:AE$467,'Grid GenerationQueue'!$AX$5:$AX$467,$B339,'Grid GenerationQueue'!$AY$5:$AY$467,$C339,'Grid GenerationQueue'!$BH$5:$BH$467,"Executed")</f>
        <v>0</v>
      </c>
      <c r="R339">
        <f>SUMIFS('Grid GenerationQueue'!AF$5:AF$467,'Grid GenerationQueue'!$AX$5:$AX$467,$B339,'Grid GenerationQueue'!$AY$5:$AY$467,$C339,'Grid GenerationQueue'!$BH$5:$BH$467,"Executed")</f>
        <v>0</v>
      </c>
      <c r="S339">
        <f>SUMIFS('Grid GenerationQueue'!AG$5:AG$467,'Grid GenerationQueue'!$AX$5:$AX$467,$B339,'Grid GenerationQueue'!$AY$5:$AY$467,$C339,'Grid GenerationQueue'!$BH$5:$BH$467,"Executed")</f>
        <v>0</v>
      </c>
      <c r="T339">
        <f>SUMIFS('Grid GenerationQueue'!AH$5:AH$467,'Grid GenerationQueue'!$AX$5:$AX$467,$B339,'Grid GenerationQueue'!$AY$5:$AY$467,$C339,'Grid GenerationQueue'!$BH$5:$BH$467,"Executed")</f>
        <v>0</v>
      </c>
      <c r="U339">
        <f>SUMIFS('Grid GenerationQueue'!AI$5:AI$467,'Grid GenerationQueue'!$AX$5:$AX$467,$B339,'Grid GenerationQueue'!$AY$5:$AY$467,$C339,'Grid GenerationQueue'!$BH$5:$BH$467,"Executed")</f>
        <v>0</v>
      </c>
      <c r="V339">
        <f>SUMIFS('Grid GenerationQueue'!AJ$5:AJ$467,'Grid GenerationQueue'!$AX$5:$AX$467,$B339,'Grid GenerationQueue'!$AY$5:$AY$467,$C339,'Grid GenerationQueue'!$BH$5:$BH$467,"Executed")</f>
        <v>0</v>
      </c>
      <c r="W339">
        <f>SUMIFS('Grid GenerationQueue'!AK$5:AK$467,'Grid GenerationQueue'!$AX$5:$AX$467,$B339,'Grid GenerationQueue'!$AY$5:$AY$467,$C339,'Grid GenerationQueue'!$BH$5:$BH$467,"Executed")</f>
        <v>0</v>
      </c>
      <c r="X339">
        <f>SUMIFS('Grid GenerationQueue'!AL$5:AL$467,'Grid GenerationQueue'!$AX$5:$AX$467,$B339,'Grid GenerationQueue'!$AY$5:$AY$467,$C339,'Grid GenerationQueue'!$BH$5:$BH$467,"Executed")</f>
        <v>0</v>
      </c>
      <c r="Y339">
        <f>SUMIFS('Grid GenerationQueue'!AM$5:AM$467,'Grid GenerationQueue'!$AX$5:$AX$467,$B339,'Grid GenerationQueue'!$AY$5:$AY$467,$C339,'Grid GenerationQueue'!$BH$5:$BH$467,"Executed")</f>
        <v>0</v>
      </c>
      <c r="Z339">
        <f>SUMIFS('Grid GenerationQueue'!AN$5:AN$467,'Grid GenerationQueue'!$AX$5:$AX$467,$B339,'Grid GenerationQueue'!$AY$5:$AY$467,$C339,'Grid GenerationQueue'!$BH$5:$BH$467,"Executed")</f>
        <v>0</v>
      </c>
      <c r="AA339">
        <f>SUMIFS('Grid GenerationQueue'!AO$5:AO$467,'Grid GenerationQueue'!$AX$5:$AX$467,$B339,'Grid GenerationQueue'!$AY$5:$AY$467,$C339,'Grid GenerationQueue'!$BH$5:$BH$467,"Executed")</f>
        <v>0</v>
      </c>
      <c r="AB339">
        <f>SUMIFS('Grid GenerationQueue'!AP$5:AP$467,'Grid GenerationQueue'!$AX$5:$AX$467,$B339,'Grid GenerationQueue'!$AY$5:$AY$467,$C339,'Grid GenerationQueue'!$BH$5:$BH$467,"Executed")</f>
        <v>0</v>
      </c>
      <c r="AD339">
        <f>SUMIFS('Grid GenerationQueue'!AE$5:AE$467,'Grid GenerationQueue'!$AX$5:$AX$467,$B339,'Grid GenerationQueue'!$AY$5:$AY$467,$C339,'Grid GenerationQueue'!$BF$5:$BF$467,"&lt;&gt;"&amp;"")</f>
        <v>0</v>
      </c>
      <c r="AE339">
        <f>SUMIFS('Grid GenerationQueue'!AF$5:AF$467,'Grid GenerationQueue'!$AX$5:$AX$467,$B339,'Grid GenerationQueue'!$AY$5:$AY$467,$C339,'Grid GenerationQueue'!$BF$5:$BF$467,"&lt;&gt;"&amp;"")</f>
        <v>0</v>
      </c>
      <c r="AF339">
        <f>SUMIFS('Grid GenerationQueue'!AG$5:AG$467,'Grid GenerationQueue'!$AX$5:$AX$467,$B339,'Grid GenerationQueue'!$AY$5:$AY$467,$C339,'Grid GenerationQueue'!$BF$5:$BF$467,"&lt;&gt;"&amp;"")</f>
        <v>0</v>
      </c>
      <c r="AG339">
        <f>SUMIFS('Grid GenerationQueue'!AH$5:AH$467,'Grid GenerationQueue'!$AX$5:$AX$467,$B339,'Grid GenerationQueue'!$AY$5:$AY$467,$C339,'Grid GenerationQueue'!$BF$5:$BF$467,"&lt;&gt;"&amp;"")</f>
        <v>0</v>
      </c>
      <c r="AH339">
        <f>SUMIFS('Grid GenerationQueue'!AI$5:AI$467,'Grid GenerationQueue'!$AX$5:$AX$467,$B339,'Grid GenerationQueue'!$AY$5:$AY$467,$C339,'Grid GenerationQueue'!$BF$5:$BF$467,"&lt;&gt;"&amp;"")</f>
        <v>0</v>
      </c>
      <c r="AI339">
        <f>SUMIFS('Grid GenerationQueue'!AJ$5:AJ$467,'Grid GenerationQueue'!$AX$5:$AX$467,$B339,'Grid GenerationQueue'!$AY$5:$AY$467,$C339,'Grid GenerationQueue'!$BF$5:$BF$467,"&lt;&gt;"&amp;"")</f>
        <v>0</v>
      </c>
      <c r="AJ339">
        <f>SUMIFS('Grid GenerationQueue'!AK$5:AK$467,'Grid GenerationQueue'!$AX$5:$AX$467,$B339,'Grid GenerationQueue'!$AY$5:$AY$467,$C339,'Grid GenerationQueue'!$BF$5:$BF$467,"&lt;&gt;"&amp;"")</f>
        <v>0</v>
      </c>
      <c r="AK339">
        <f>SUMIFS('Grid GenerationQueue'!AL$5:AL$467,'Grid GenerationQueue'!$AX$5:$AX$467,$B339,'Grid GenerationQueue'!$AY$5:$AY$467,$C339,'Grid GenerationQueue'!$BF$5:$BF$467,"&lt;&gt;"&amp;"")</f>
        <v>0</v>
      </c>
      <c r="AL339">
        <f>SUMIFS('Grid GenerationQueue'!AM$5:AM$467,'Grid GenerationQueue'!$AX$5:$AX$467,$B339,'Grid GenerationQueue'!$AY$5:$AY$467,$C339,'Grid GenerationQueue'!$BF$5:$BF$467,"&lt;&gt;"&amp;"")</f>
        <v>0</v>
      </c>
      <c r="AM339">
        <f>SUMIFS('Grid GenerationQueue'!AN$5:AN$467,'Grid GenerationQueue'!$AX$5:$AX$467,$B339,'Grid GenerationQueue'!$AY$5:$AY$467,$C339,'Grid GenerationQueue'!$BF$5:$BF$467,"&lt;&gt;"&amp;"")</f>
        <v>0</v>
      </c>
      <c r="AN339">
        <f>SUMIFS('Grid GenerationQueue'!AO$5:AO$467,'Grid GenerationQueue'!$AX$5:$AX$467,$B339,'Grid GenerationQueue'!$AY$5:$AY$467,$C339,'Grid GenerationQueue'!$BF$5:$BF$467,"&lt;&gt;"&amp;"")</f>
        <v>0</v>
      </c>
      <c r="AO339">
        <f>SUMIFS('Grid GenerationQueue'!AP$5:AP$467,'Grid GenerationQueue'!$AX$5:$AX$467,$B339,'Grid GenerationQueue'!$AY$5:$AY$467,$C339,'Grid GenerationQueue'!$BF$5:$BF$467,"&lt;&gt;"&amp;"")</f>
        <v>0</v>
      </c>
      <c r="AQ339">
        <f>SUMIFS('Grid GenerationQueue'!AE$5:AE$467,'Grid GenerationQueue'!$AX$5:$AX$467,$B339,'Grid GenerationQueue'!$AY$5:$AY$467,$C339)</f>
        <v>0</v>
      </c>
      <c r="AR339">
        <f>SUMIFS('Grid GenerationQueue'!AF$5:AF$467,'Grid GenerationQueue'!$AX$5:$AX$467,$B339,'Grid GenerationQueue'!$AY$5:$AY$467,$C339)</f>
        <v>0</v>
      </c>
      <c r="AS339">
        <f>SUMIFS('Grid GenerationQueue'!AG$5:AG$467,'Grid GenerationQueue'!$AX$5:$AX$467,$B339,'Grid GenerationQueue'!$AY$5:$AY$467,$C339)</f>
        <v>0</v>
      </c>
      <c r="AT339">
        <f>SUMIFS('Grid GenerationQueue'!AH$5:AH$467,'Grid GenerationQueue'!$AX$5:$AX$467,$B339,'Grid GenerationQueue'!$AY$5:$AY$467,$C339)</f>
        <v>0</v>
      </c>
      <c r="AU339">
        <f>SUMIFS('Grid GenerationQueue'!AI$5:AI$467,'Grid GenerationQueue'!$AX$5:$AX$467,$B339,'Grid GenerationQueue'!$AY$5:$AY$467,$C339)</f>
        <v>0</v>
      </c>
      <c r="AV339">
        <f>SUMIFS('Grid GenerationQueue'!AJ$5:AJ$467,'Grid GenerationQueue'!$AX$5:$AX$467,$B339,'Grid GenerationQueue'!$AY$5:$AY$467,$C339)</f>
        <v>0</v>
      </c>
      <c r="AW339">
        <f>SUMIFS('Grid GenerationQueue'!AK$5:AK$467,'Grid GenerationQueue'!$AX$5:$AX$467,$B339,'Grid GenerationQueue'!$AY$5:$AY$467,$C339)</f>
        <v>0</v>
      </c>
      <c r="AX339">
        <f>SUMIFS('Grid GenerationQueue'!AL$5:AL$467,'Grid GenerationQueue'!$AX$5:$AX$467,$B339,'Grid GenerationQueue'!$AY$5:$AY$467,$C339)</f>
        <v>0</v>
      </c>
      <c r="AY339">
        <f>SUMIFS('Grid GenerationQueue'!AM$5:AM$467,'Grid GenerationQueue'!$AX$5:$AX$467,$B339,'Grid GenerationQueue'!$AY$5:$AY$467,$C339)</f>
        <v>0</v>
      </c>
      <c r="AZ339">
        <f>SUMIFS('Grid GenerationQueue'!AN$5:AN$467,'Grid GenerationQueue'!$AX$5:$AX$467,$B339,'Grid GenerationQueue'!$AY$5:$AY$467,$C339)</f>
        <v>0</v>
      </c>
      <c r="BA339">
        <f>SUMIFS('Grid GenerationQueue'!AO$5:AO$467,'Grid GenerationQueue'!$AX$5:$AX$467,$B339,'Grid GenerationQueue'!$AY$5:$AY$467,$C339)</f>
        <v>0</v>
      </c>
      <c r="BB339">
        <f>SUMIFS('Grid GenerationQueue'!AP$5:AP$467,'Grid GenerationQueue'!$AX$5:$AX$467,$B339,'Grid GenerationQueue'!$AY$5:$AY$467,$C339)</f>
        <v>0</v>
      </c>
      <c r="BD339">
        <f>SUMIFS('Grid GenerationQueue'!AE$5:AE$467,'Grid GenerationQueue'!$AX$5:$AX$467,$B339,'Grid GenerationQueue'!$AY$5:$AY$467,$C339,'Grid GenerationQueue'!$BH$5:$BH$467,"Executed",'Grid GenerationQueue'!$BB$5:$BB$467,"&lt;"&amp;$BE$3)</f>
        <v>0</v>
      </c>
      <c r="BE339">
        <f>SUMIFS('Grid GenerationQueue'!AF$5:AF$467,'Grid GenerationQueue'!$AX$5:$AX$467,$B339,'Grid GenerationQueue'!$AY$5:$AY$467,$C339,'Grid GenerationQueue'!$BH$5:$BH$467,"Executed",'Grid GenerationQueue'!$BB$5:$BB$467,"&lt;"&amp;$BE$3)</f>
        <v>0</v>
      </c>
      <c r="BF339">
        <f>SUMIFS('Grid GenerationQueue'!AG$5:AG$467,'Grid GenerationQueue'!$AX$5:$AX$467,$B339,'Grid GenerationQueue'!$AY$5:$AY$467,$C339,'Grid GenerationQueue'!$BH$5:$BH$467,"Executed",'Grid GenerationQueue'!$BB$5:$BB$467,"&lt;"&amp;$BE$3)</f>
        <v>0</v>
      </c>
      <c r="BG339">
        <f>SUMIFS('Grid GenerationQueue'!AH$5:AH$467,'Grid GenerationQueue'!$AX$5:$AX$467,$B339,'Grid GenerationQueue'!$AY$5:$AY$467,$C339,'Grid GenerationQueue'!$BH$5:$BH$467,"Executed",'Grid GenerationQueue'!$BB$5:$BB$467,"&lt;"&amp;$BE$3)</f>
        <v>0</v>
      </c>
      <c r="BH339">
        <f>SUMIFS('Grid GenerationQueue'!AI$5:AI$467,'Grid GenerationQueue'!$AX$5:$AX$467,$B339,'Grid GenerationQueue'!$AY$5:$AY$467,$C339,'Grid GenerationQueue'!$BH$5:$BH$467,"Executed",'Grid GenerationQueue'!$BB$5:$BB$467,"&lt;"&amp;$BE$3)</f>
        <v>0</v>
      </c>
      <c r="BI339">
        <f>SUMIFS('Grid GenerationQueue'!AJ$5:AJ$467,'Grid GenerationQueue'!$AX$5:$AX$467,$B339,'Grid GenerationQueue'!$AY$5:$AY$467,$C339,'Grid GenerationQueue'!$BH$5:$BH$467,"Executed",'Grid GenerationQueue'!$BB$5:$BB$467,"&lt;"&amp;$BE$3)</f>
        <v>0</v>
      </c>
      <c r="BJ339">
        <f>SUMIFS('Grid GenerationQueue'!AK$5:AK$467,'Grid GenerationQueue'!$AX$5:$AX$467,$B339,'Grid GenerationQueue'!$AY$5:$AY$467,$C339,'Grid GenerationQueue'!$BH$5:$BH$467,"Executed",'Grid GenerationQueue'!$BB$5:$BB$467,"&lt;"&amp;$BE$3)</f>
        <v>0</v>
      </c>
      <c r="BK339">
        <f>SUMIFS('Grid GenerationQueue'!AL$5:AL$467,'Grid GenerationQueue'!$AX$5:$AX$467,$B339,'Grid GenerationQueue'!$AY$5:$AY$467,$C339,'Grid GenerationQueue'!$BH$5:$BH$467,"Executed",'Grid GenerationQueue'!$BB$5:$BB$467,"&lt;"&amp;$BE$3)</f>
        <v>0</v>
      </c>
      <c r="BL339">
        <f>SUMIFS('Grid GenerationQueue'!AM$5:AM$467,'Grid GenerationQueue'!$AX$5:$AX$467,$B339,'Grid GenerationQueue'!$AY$5:$AY$467,$C339,'Grid GenerationQueue'!$BH$5:$BH$467,"Executed",'Grid GenerationQueue'!$BB$5:$BB$467,"&lt;"&amp;$BE$3)</f>
        <v>0</v>
      </c>
      <c r="BM339">
        <f>SUMIFS('Grid GenerationQueue'!AN$5:AN$467,'Grid GenerationQueue'!$AX$5:$AX$467,$B339,'Grid GenerationQueue'!$AY$5:$AY$467,$C339,'Grid GenerationQueue'!$BH$5:$BH$467,"Executed",'Grid GenerationQueue'!$BB$5:$BB$467,"&lt;"&amp;$BE$3)</f>
        <v>0</v>
      </c>
      <c r="BN339">
        <f>SUMIFS('Grid GenerationQueue'!AO$5:AO$467,'Grid GenerationQueue'!$AX$5:$AX$467,$B339,'Grid GenerationQueue'!$AY$5:$AY$467,$C339,'Grid GenerationQueue'!$BH$5:$BH$467,"Executed",'Grid GenerationQueue'!$BB$5:$BB$467,"&lt;"&amp;$BE$3)</f>
        <v>0</v>
      </c>
      <c r="BO339">
        <f>SUMIFS('Grid GenerationQueue'!AP$5:AP$467,'Grid GenerationQueue'!$AX$5:$AX$467,$B339,'Grid GenerationQueue'!$AY$5:$AY$467,$C339,'Grid GenerationQueue'!$BH$5:$BH$467,"Executed",'Grid GenerationQueue'!$BB$5:$BB$467,"&lt;"&amp;$BE$3)</f>
        <v>0</v>
      </c>
      <c r="BQ339">
        <f>SUMIFS('Grid GenerationQueue'!AE$5:AE$467,'Grid GenerationQueue'!$AX$5:$AX$467,$B339,'Grid GenerationQueue'!$AY$5:$AY$467,$C339,'Grid GenerationQueue'!$BF$5:$BF$467,"&lt;&gt;"&amp;"",'Grid GenerationQueue'!$BB$5:$BB$467,"&lt;"&amp;$BE$3)</f>
        <v>0</v>
      </c>
      <c r="BR339">
        <f>SUMIFS('Grid GenerationQueue'!AF$5:AF$467,'Grid GenerationQueue'!$AX$5:$AX$467,$B339,'Grid GenerationQueue'!$AY$5:$AY$467,$C339,'Grid GenerationQueue'!$BF$5:$BF$467,"&lt;&gt;"&amp;"",'Grid GenerationQueue'!$BB$5:$BB$467,"&lt;"&amp;$BE$3)</f>
        <v>0</v>
      </c>
      <c r="BS339">
        <f>SUMIFS('Grid GenerationQueue'!AG$5:AG$467,'Grid GenerationQueue'!$AX$5:$AX$467,$B339,'Grid GenerationQueue'!$AY$5:$AY$467,$C339,'Grid GenerationQueue'!$BF$5:$BF$467,"&lt;&gt;"&amp;"",'Grid GenerationQueue'!$BB$5:$BB$467,"&lt;"&amp;$BE$3)</f>
        <v>0</v>
      </c>
      <c r="BT339">
        <f>SUMIFS('Grid GenerationQueue'!AH$5:AH$467,'Grid GenerationQueue'!$AX$5:$AX$467,$B339,'Grid GenerationQueue'!$AY$5:$AY$467,$C339,'Grid GenerationQueue'!$BF$5:$BF$467,"&lt;&gt;"&amp;"",'Grid GenerationQueue'!$BB$5:$BB$467,"&lt;"&amp;$BE$3)</f>
        <v>0</v>
      </c>
      <c r="BU339">
        <f>SUMIFS('Grid GenerationQueue'!AI$5:AI$467,'Grid GenerationQueue'!$AX$5:$AX$467,$B339,'Grid GenerationQueue'!$AY$5:$AY$467,$C339,'Grid GenerationQueue'!$BF$5:$BF$467,"&lt;&gt;"&amp;"",'Grid GenerationQueue'!$BB$5:$BB$467,"&lt;"&amp;$BE$3)</f>
        <v>0</v>
      </c>
      <c r="BV339">
        <f>SUMIFS('Grid GenerationQueue'!AJ$5:AJ$467,'Grid GenerationQueue'!$AX$5:$AX$467,$B339,'Grid GenerationQueue'!$AY$5:$AY$467,$C339,'Grid GenerationQueue'!$BF$5:$BF$467,"&lt;&gt;"&amp;"",'Grid GenerationQueue'!$BB$5:$BB$467,"&lt;"&amp;$BE$3)</f>
        <v>0</v>
      </c>
      <c r="BW339">
        <f>SUMIFS('Grid GenerationQueue'!AK$5:AK$467,'Grid GenerationQueue'!$AX$5:$AX$467,$B339,'Grid GenerationQueue'!$AY$5:$AY$467,$C339,'Grid GenerationQueue'!$BF$5:$BF$467,"&lt;&gt;"&amp;"",'Grid GenerationQueue'!$BB$5:$BB$467,"&lt;"&amp;$BE$3)</f>
        <v>0</v>
      </c>
      <c r="BX339">
        <f>SUMIFS('Grid GenerationQueue'!AL$5:AL$467,'Grid GenerationQueue'!$AX$5:$AX$467,$B339,'Grid GenerationQueue'!$AY$5:$AY$467,$C339,'Grid GenerationQueue'!$BF$5:$BF$467,"&lt;&gt;"&amp;"",'Grid GenerationQueue'!$BB$5:$BB$467,"&lt;"&amp;$BE$3)</f>
        <v>0</v>
      </c>
      <c r="BY339">
        <f>SUMIFS('Grid GenerationQueue'!AM$5:AM$467,'Grid GenerationQueue'!$AX$5:$AX$467,$B339,'Grid GenerationQueue'!$AY$5:$AY$467,$C339,'Grid GenerationQueue'!$BF$5:$BF$467,"&lt;&gt;"&amp;"",'Grid GenerationQueue'!$BB$5:$BB$467,"&lt;"&amp;$BE$3)</f>
        <v>0</v>
      </c>
      <c r="BZ339">
        <f>SUMIFS('Grid GenerationQueue'!AN$5:AN$467,'Grid GenerationQueue'!$AX$5:$AX$467,$B339,'Grid GenerationQueue'!$AY$5:$AY$467,$C339,'Grid GenerationQueue'!$BF$5:$BF$467,"&lt;&gt;"&amp;"",'Grid GenerationQueue'!$BB$5:$BB$467,"&lt;"&amp;$BE$3)</f>
        <v>0</v>
      </c>
      <c r="CA339">
        <f>SUMIFS('Grid GenerationQueue'!AO$5:AO$467,'Grid GenerationQueue'!$AX$5:$AX$467,$B339,'Grid GenerationQueue'!$AY$5:$AY$467,$C339,'Grid GenerationQueue'!$BF$5:$BF$467,"&lt;&gt;"&amp;"",'Grid GenerationQueue'!$BB$5:$BB$467,"&lt;"&amp;$BE$3)</f>
        <v>0</v>
      </c>
      <c r="CB339">
        <f>SUMIFS('Grid GenerationQueue'!AP$5:AP$467,'Grid GenerationQueue'!$AX$5:$AX$467,$B339,'Grid GenerationQueue'!$AY$5:$AY$467,$C339,'Grid GenerationQueue'!$BF$5:$BF$467,"&lt;&gt;"&amp;"",'Grid GenerationQueue'!$BB$5:$BB$467,"&lt;"&amp;$BE$3)</f>
        <v>0</v>
      </c>
      <c r="CD339">
        <f>SUMIFS('Grid GenerationQueue'!AE$5:AE$467,'Grid GenerationQueue'!$AX$5:$AX$467,$B339,'Grid GenerationQueue'!$AY$5:$AY$467,$C339,'Grid GenerationQueue'!$BB$5:$BB$467,"&lt;"&amp;$BE$3)</f>
        <v>0</v>
      </c>
      <c r="CE339">
        <f>SUMIFS('Grid GenerationQueue'!AF$5:AF$467,'Grid GenerationQueue'!$AX$5:$AX$467,$B339,'Grid GenerationQueue'!$AY$5:$AY$467,$C339,'Grid GenerationQueue'!$BB$5:$BB$467,"&lt;"&amp;$BE$3)</f>
        <v>0</v>
      </c>
      <c r="CF339">
        <f>SUMIFS('Grid GenerationQueue'!AG$5:AG$467,'Grid GenerationQueue'!$AX$5:$AX$467,$B339,'Grid GenerationQueue'!$AY$5:$AY$467,$C339,'Grid GenerationQueue'!$BB$5:$BB$467,"&lt;"&amp;$BE$3)</f>
        <v>0</v>
      </c>
      <c r="CG339">
        <f>SUMIFS('Grid GenerationQueue'!AH$5:AH$467,'Grid GenerationQueue'!$AX$5:$AX$467,$B339,'Grid GenerationQueue'!$AY$5:$AY$467,$C339,'Grid GenerationQueue'!$BB$5:$BB$467,"&lt;"&amp;$BE$3)</f>
        <v>0</v>
      </c>
      <c r="CH339">
        <f>SUMIFS('Grid GenerationQueue'!AI$5:AI$467,'Grid GenerationQueue'!$AX$5:$AX$467,$B339,'Grid GenerationQueue'!$AY$5:$AY$467,$C339,'Grid GenerationQueue'!$BB$5:$BB$467,"&lt;"&amp;$BE$3)</f>
        <v>0</v>
      </c>
      <c r="CI339">
        <f>SUMIFS('Grid GenerationQueue'!AJ$5:AJ$467,'Grid GenerationQueue'!$AX$5:$AX$467,$B339,'Grid GenerationQueue'!$AY$5:$AY$467,$C339,'Grid GenerationQueue'!$BB$5:$BB$467,"&lt;"&amp;$BE$3)</f>
        <v>0</v>
      </c>
      <c r="CJ339">
        <f>SUMIFS('Grid GenerationQueue'!AK$5:AK$467,'Grid GenerationQueue'!$AX$5:$AX$467,$B339,'Grid GenerationQueue'!$AY$5:$AY$467,$C339,'Grid GenerationQueue'!$BB$5:$BB$467,"&lt;"&amp;$BE$3)</f>
        <v>0</v>
      </c>
      <c r="CK339">
        <f>SUMIFS('Grid GenerationQueue'!AL$5:AL$467,'Grid GenerationQueue'!$AX$5:$AX$467,$B339,'Grid GenerationQueue'!$AY$5:$AY$467,$C339,'Grid GenerationQueue'!$BB$5:$BB$467,"&lt;"&amp;$BE$3)</f>
        <v>0</v>
      </c>
      <c r="CL339">
        <f>SUMIFS('Grid GenerationQueue'!AM$5:AM$467,'Grid GenerationQueue'!$AX$5:$AX$467,$B339,'Grid GenerationQueue'!$AY$5:$AY$467,$C339,'Grid GenerationQueue'!$BB$5:$BB$467,"&lt;"&amp;$BE$3)</f>
        <v>0</v>
      </c>
      <c r="CM339">
        <f>SUMIFS('Grid GenerationQueue'!AN$5:AN$467,'Grid GenerationQueue'!$AX$5:$AX$467,$B339,'Grid GenerationQueue'!$AY$5:$AY$467,$C339,'Grid GenerationQueue'!$BB$5:$BB$467,"&lt;"&amp;$BE$3)</f>
        <v>0</v>
      </c>
      <c r="CN339">
        <f>SUMIFS('Grid GenerationQueue'!AO$5:AO$467,'Grid GenerationQueue'!$AX$5:$AX$467,$B339,'Grid GenerationQueue'!$AY$5:$AY$467,$C339,'Grid GenerationQueue'!$BB$5:$BB$467,"&lt;"&amp;$BE$3)</f>
        <v>0</v>
      </c>
      <c r="CO339">
        <f>SUMIFS('Grid GenerationQueue'!AP$5:AP$467,'Grid GenerationQueue'!$AX$5:$AX$467,$B339,'Grid GenerationQueue'!$AY$5:$AY$467,$C339,'Grid GenerationQueue'!$BB$5:$BB$467,"&lt;"&amp;$BE$3)</f>
        <v>0</v>
      </c>
    </row>
    <row r="340" spans="1:93" x14ac:dyDescent="0.35">
      <c r="A340" t="s">
        <v>4671</v>
      </c>
      <c r="B340" t="s">
        <v>4465</v>
      </c>
      <c r="C340">
        <v>230</v>
      </c>
      <c r="D340">
        <f>SUMIFS('Grid GenerationQueue'!AE$5:AE$467,'Grid GenerationQueue'!$AX$5:$AX$467,$B340,'Grid GenerationQueue'!$AY$5:$AY$467,$C340,'Grid GenerationQueue'!$BI$5:$BI$467,"&lt;4")</f>
        <v>0</v>
      </c>
      <c r="E340">
        <f>SUMIFS('Grid GenerationQueue'!AF$5:AF$467,'Grid GenerationQueue'!$AX$5:$AX$467,$B340,'Grid GenerationQueue'!$AY$5:$AY$467,$C340,'Grid GenerationQueue'!$BI$5:$BI$467,"&lt;4")</f>
        <v>0</v>
      </c>
      <c r="F340">
        <f>SUMIFS('Grid GenerationQueue'!AG$5:AG$467,'Grid GenerationQueue'!$AX$5:$AX$467,$B340,'Grid GenerationQueue'!$AY$5:$AY$467,$C340,'Grid GenerationQueue'!$BI$5:$BI$467,"&lt;4")</f>
        <v>0</v>
      </c>
      <c r="G340">
        <f>SUMIFS('Grid GenerationQueue'!AH$5:AH$467,'Grid GenerationQueue'!$AX$5:$AX$467,$B340,'Grid GenerationQueue'!$AY$5:$AY$467,$C340,'Grid GenerationQueue'!$BI$5:$BI$467,"&lt;4")</f>
        <v>0</v>
      </c>
      <c r="H340">
        <f>SUMIFS('Grid GenerationQueue'!AI$5:AI$467,'Grid GenerationQueue'!$AX$5:$AX$467,$B340,'Grid GenerationQueue'!$AY$5:$AY$467,$C340,'Grid GenerationQueue'!$BI$5:$BI$467,"&lt;4")</f>
        <v>0</v>
      </c>
      <c r="I340">
        <f>SUMIFS('Grid GenerationQueue'!AJ$5:AJ$467,'Grid GenerationQueue'!$AX$5:$AX$467,$B340,'Grid GenerationQueue'!$AY$5:$AY$467,$C340,'Grid GenerationQueue'!$BI$5:$BI$467,"&lt;4")</f>
        <v>0</v>
      </c>
      <c r="J340">
        <f>SUMIFS('Grid GenerationQueue'!AK$5:AK$467,'Grid GenerationQueue'!$AX$5:$AX$467,$B340,'Grid GenerationQueue'!$AY$5:$AY$467,$C340,'Grid GenerationQueue'!$BI$5:$BI$467,"&lt;4")</f>
        <v>0</v>
      </c>
      <c r="K340">
        <f>SUMIFS('Grid GenerationQueue'!AL$5:AL$467,'Grid GenerationQueue'!$AX$5:$AX$467,$B340,'Grid GenerationQueue'!$AY$5:$AY$467,$C340,'Grid GenerationQueue'!$BI$5:$BI$467,"&lt;4")</f>
        <v>0</v>
      </c>
      <c r="L340">
        <f>SUMIFS('Grid GenerationQueue'!AM$5:AM$467,'Grid GenerationQueue'!$AX$5:$AX$467,$B340,'Grid GenerationQueue'!$AY$5:$AY$467,$C340,'Grid GenerationQueue'!$BI$5:$BI$467,"&lt;4")</f>
        <v>0</v>
      </c>
      <c r="M340">
        <f>SUMIFS('Grid GenerationQueue'!AN$5:AN$467,'Grid GenerationQueue'!$AX$5:$AX$467,$B340,'Grid GenerationQueue'!$AY$5:$AY$467,$C340,'Grid GenerationQueue'!$BI$5:$BI$467,"&lt;4")</f>
        <v>0</v>
      </c>
      <c r="N340">
        <f>SUMIFS('Grid GenerationQueue'!AO$5:AO$467,'Grid GenerationQueue'!$AX$5:$AX$467,$B340,'Grid GenerationQueue'!$AY$5:$AY$467,$C340,'Grid GenerationQueue'!$BI$5:$BI$467,"&lt;4")</f>
        <v>0</v>
      </c>
      <c r="O340">
        <f>SUMIFS('Grid GenerationQueue'!AP$5:AP$467,'Grid GenerationQueue'!$AX$5:$AX$467,$B340,'Grid GenerationQueue'!$AY$5:$AY$467,$C340,'Grid GenerationQueue'!$BI$5:$BI$467,"&lt;4")</f>
        <v>0</v>
      </c>
      <c r="Q340">
        <f>SUMIFS('Grid GenerationQueue'!AE$5:AE$467,'Grid GenerationQueue'!$AX$5:$AX$467,$B340,'Grid GenerationQueue'!$AY$5:$AY$467,$C340,'Grid GenerationQueue'!$BH$5:$BH$467,"Executed")</f>
        <v>0</v>
      </c>
      <c r="R340">
        <f>SUMIFS('Grid GenerationQueue'!AF$5:AF$467,'Grid GenerationQueue'!$AX$5:$AX$467,$B340,'Grid GenerationQueue'!$AY$5:$AY$467,$C340,'Grid GenerationQueue'!$BH$5:$BH$467,"Executed")</f>
        <v>0</v>
      </c>
      <c r="S340">
        <f>SUMIFS('Grid GenerationQueue'!AG$5:AG$467,'Grid GenerationQueue'!$AX$5:$AX$467,$B340,'Grid GenerationQueue'!$AY$5:$AY$467,$C340,'Grid GenerationQueue'!$BH$5:$BH$467,"Executed")</f>
        <v>0</v>
      </c>
      <c r="T340">
        <f>SUMIFS('Grid GenerationQueue'!AH$5:AH$467,'Grid GenerationQueue'!$AX$5:$AX$467,$B340,'Grid GenerationQueue'!$AY$5:$AY$467,$C340,'Grid GenerationQueue'!$BH$5:$BH$467,"Executed")</f>
        <v>0</v>
      </c>
      <c r="U340">
        <f>SUMIFS('Grid GenerationQueue'!AI$5:AI$467,'Grid GenerationQueue'!$AX$5:$AX$467,$B340,'Grid GenerationQueue'!$AY$5:$AY$467,$C340,'Grid GenerationQueue'!$BH$5:$BH$467,"Executed")</f>
        <v>0</v>
      </c>
      <c r="V340">
        <f>SUMIFS('Grid GenerationQueue'!AJ$5:AJ$467,'Grid GenerationQueue'!$AX$5:$AX$467,$B340,'Grid GenerationQueue'!$AY$5:$AY$467,$C340,'Grid GenerationQueue'!$BH$5:$BH$467,"Executed")</f>
        <v>0</v>
      </c>
      <c r="W340">
        <f>SUMIFS('Grid GenerationQueue'!AK$5:AK$467,'Grid GenerationQueue'!$AX$5:$AX$467,$B340,'Grid GenerationQueue'!$AY$5:$AY$467,$C340,'Grid GenerationQueue'!$BH$5:$BH$467,"Executed")</f>
        <v>0</v>
      </c>
      <c r="X340">
        <f>SUMIFS('Grid GenerationQueue'!AL$5:AL$467,'Grid GenerationQueue'!$AX$5:$AX$467,$B340,'Grid GenerationQueue'!$AY$5:$AY$467,$C340,'Grid GenerationQueue'!$BH$5:$BH$467,"Executed")</f>
        <v>0</v>
      </c>
      <c r="Y340">
        <f>SUMIFS('Grid GenerationQueue'!AM$5:AM$467,'Grid GenerationQueue'!$AX$5:$AX$467,$B340,'Grid GenerationQueue'!$AY$5:$AY$467,$C340,'Grid GenerationQueue'!$BH$5:$BH$467,"Executed")</f>
        <v>0</v>
      </c>
      <c r="Z340">
        <f>SUMIFS('Grid GenerationQueue'!AN$5:AN$467,'Grid GenerationQueue'!$AX$5:$AX$467,$B340,'Grid GenerationQueue'!$AY$5:$AY$467,$C340,'Grid GenerationQueue'!$BH$5:$BH$467,"Executed")</f>
        <v>0</v>
      </c>
      <c r="AA340">
        <f>SUMIFS('Grid GenerationQueue'!AO$5:AO$467,'Grid GenerationQueue'!$AX$5:$AX$467,$B340,'Grid GenerationQueue'!$AY$5:$AY$467,$C340,'Grid GenerationQueue'!$BH$5:$BH$467,"Executed")</f>
        <v>0</v>
      </c>
      <c r="AB340">
        <f>SUMIFS('Grid GenerationQueue'!AP$5:AP$467,'Grid GenerationQueue'!$AX$5:$AX$467,$B340,'Grid GenerationQueue'!$AY$5:$AY$467,$C340,'Grid GenerationQueue'!$BH$5:$BH$467,"Executed")</f>
        <v>0</v>
      </c>
      <c r="AD340">
        <f>SUMIFS('Grid GenerationQueue'!AE$5:AE$467,'Grid GenerationQueue'!$AX$5:$AX$467,$B340,'Grid GenerationQueue'!$AY$5:$AY$467,$C340,'Grid GenerationQueue'!$BF$5:$BF$467,"&lt;&gt;"&amp;"")</f>
        <v>0</v>
      </c>
      <c r="AE340">
        <f>SUMIFS('Grid GenerationQueue'!AF$5:AF$467,'Grid GenerationQueue'!$AX$5:$AX$467,$B340,'Grid GenerationQueue'!$AY$5:$AY$467,$C340,'Grid GenerationQueue'!$BF$5:$BF$467,"&lt;&gt;"&amp;"")</f>
        <v>0</v>
      </c>
      <c r="AF340">
        <f>SUMIFS('Grid GenerationQueue'!AG$5:AG$467,'Grid GenerationQueue'!$AX$5:$AX$467,$B340,'Grid GenerationQueue'!$AY$5:$AY$467,$C340,'Grid GenerationQueue'!$BF$5:$BF$467,"&lt;&gt;"&amp;"")</f>
        <v>0</v>
      </c>
      <c r="AG340">
        <f>SUMIFS('Grid GenerationQueue'!AH$5:AH$467,'Grid GenerationQueue'!$AX$5:$AX$467,$B340,'Grid GenerationQueue'!$AY$5:$AY$467,$C340,'Grid GenerationQueue'!$BF$5:$BF$467,"&lt;&gt;"&amp;"")</f>
        <v>0</v>
      </c>
      <c r="AH340">
        <f>SUMIFS('Grid GenerationQueue'!AI$5:AI$467,'Grid GenerationQueue'!$AX$5:$AX$467,$B340,'Grid GenerationQueue'!$AY$5:$AY$467,$C340,'Grid GenerationQueue'!$BF$5:$BF$467,"&lt;&gt;"&amp;"")</f>
        <v>0</v>
      </c>
      <c r="AI340">
        <f>SUMIFS('Grid GenerationQueue'!AJ$5:AJ$467,'Grid GenerationQueue'!$AX$5:$AX$467,$B340,'Grid GenerationQueue'!$AY$5:$AY$467,$C340,'Grid GenerationQueue'!$BF$5:$BF$467,"&lt;&gt;"&amp;"")</f>
        <v>0</v>
      </c>
      <c r="AJ340">
        <f>SUMIFS('Grid GenerationQueue'!AK$5:AK$467,'Grid GenerationQueue'!$AX$5:$AX$467,$B340,'Grid GenerationQueue'!$AY$5:$AY$467,$C340,'Grid GenerationQueue'!$BF$5:$BF$467,"&lt;&gt;"&amp;"")</f>
        <v>0</v>
      </c>
      <c r="AK340">
        <f>SUMIFS('Grid GenerationQueue'!AL$5:AL$467,'Grid GenerationQueue'!$AX$5:$AX$467,$B340,'Grid GenerationQueue'!$AY$5:$AY$467,$C340,'Grid GenerationQueue'!$BF$5:$BF$467,"&lt;&gt;"&amp;"")</f>
        <v>0</v>
      </c>
      <c r="AL340">
        <f>SUMIFS('Grid GenerationQueue'!AM$5:AM$467,'Grid GenerationQueue'!$AX$5:$AX$467,$B340,'Grid GenerationQueue'!$AY$5:$AY$467,$C340,'Grid GenerationQueue'!$BF$5:$BF$467,"&lt;&gt;"&amp;"")</f>
        <v>0</v>
      </c>
      <c r="AM340">
        <f>SUMIFS('Grid GenerationQueue'!AN$5:AN$467,'Grid GenerationQueue'!$AX$5:$AX$467,$B340,'Grid GenerationQueue'!$AY$5:$AY$467,$C340,'Grid GenerationQueue'!$BF$5:$BF$467,"&lt;&gt;"&amp;"")</f>
        <v>0</v>
      </c>
      <c r="AN340">
        <f>SUMIFS('Grid GenerationQueue'!AO$5:AO$467,'Grid GenerationQueue'!$AX$5:$AX$467,$B340,'Grid GenerationQueue'!$AY$5:$AY$467,$C340,'Grid GenerationQueue'!$BF$5:$BF$467,"&lt;&gt;"&amp;"")</f>
        <v>0</v>
      </c>
      <c r="AO340">
        <f>SUMIFS('Grid GenerationQueue'!AP$5:AP$467,'Grid GenerationQueue'!$AX$5:$AX$467,$B340,'Grid GenerationQueue'!$AY$5:$AY$467,$C340,'Grid GenerationQueue'!$BF$5:$BF$467,"&lt;&gt;"&amp;"")</f>
        <v>0</v>
      </c>
      <c r="AQ340">
        <f>SUMIFS('Grid GenerationQueue'!AE$5:AE$467,'Grid GenerationQueue'!$AX$5:$AX$467,$B340,'Grid GenerationQueue'!$AY$5:$AY$467,$C340)</f>
        <v>312.95999999999998</v>
      </c>
      <c r="AR340">
        <f>SUMIFS('Grid GenerationQueue'!AF$5:AF$467,'Grid GenerationQueue'!$AX$5:$AX$467,$B340,'Grid GenerationQueue'!$AY$5:$AY$467,$C340)</f>
        <v>0</v>
      </c>
      <c r="AS340">
        <f>SUMIFS('Grid GenerationQueue'!AG$5:AG$467,'Grid GenerationQueue'!$AX$5:$AX$467,$B340,'Grid GenerationQueue'!$AY$5:$AY$467,$C340)</f>
        <v>0</v>
      </c>
      <c r="AT340">
        <f>SUMIFS('Grid GenerationQueue'!AH$5:AH$467,'Grid GenerationQueue'!$AX$5:$AX$467,$B340,'Grid GenerationQueue'!$AY$5:$AY$467,$C340)</f>
        <v>0</v>
      </c>
      <c r="AU340">
        <f>SUMIFS('Grid GenerationQueue'!AI$5:AI$467,'Grid GenerationQueue'!$AX$5:$AX$467,$B340,'Grid GenerationQueue'!$AY$5:$AY$467,$C340)</f>
        <v>312.95999999999998</v>
      </c>
      <c r="AV340">
        <f>SUMIFS('Grid GenerationQueue'!AJ$5:AJ$467,'Grid GenerationQueue'!$AX$5:$AX$467,$B340,'Grid GenerationQueue'!$AY$5:$AY$467,$C340)</f>
        <v>0</v>
      </c>
      <c r="AW340">
        <f>SUMIFS('Grid GenerationQueue'!AK$5:AK$467,'Grid GenerationQueue'!$AX$5:$AX$467,$B340,'Grid GenerationQueue'!$AY$5:$AY$467,$C340)</f>
        <v>0</v>
      </c>
      <c r="AX340">
        <f>SUMIFS('Grid GenerationQueue'!AL$5:AL$467,'Grid GenerationQueue'!$AX$5:$AX$467,$B340,'Grid GenerationQueue'!$AY$5:$AY$467,$C340)</f>
        <v>0</v>
      </c>
      <c r="AY340">
        <f>SUMIFS('Grid GenerationQueue'!AM$5:AM$467,'Grid GenerationQueue'!$AX$5:$AX$467,$B340,'Grid GenerationQueue'!$AY$5:$AY$467,$C340)</f>
        <v>0</v>
      </c>
      <c r="AZ340">
        <f>SUMIFS('Grid GenerationQueue'!AN$5:AN$467,'Grid GenerationQueue'!$AX$5:$AX$467,$B340,'Grid GenerationQueue'!$AY$5:$AY$467,$C340)</f>
        <v>0</v>
      </c>
      <c r="BA340">
        <f>SUMIFS('Grid GenerationQueue'!AO$5:AO$467,'Grid GenerationQueue'!$AX$5:$AX$467,$B340,'Grid GenerationQueue'!$AY$5:$AY$467,$C340)</f>
        <v>0</v>
      </c>
      <c r="BB340">
        <f>SUMIFS('Grid GenerationQueue'!AP$5:AP$467,'Grid GenerationQueue'!$AX$5:$AX$467,$B340,'Grid GenerationQueue'!$AY$5:$AY$467,$C340)</f>
        <v>0</v>
      </c>
      <c r="BD340">
        <f>SUMIFS('Grid GenerationQueue'!AE$5:AE$467,'Grid GenerationQueue'!$AX$5:$AX$467,$B340,'Grid GenerationQueue'!$AY$5:$AY$467,$C340,'Grid GenerationQueue'!$BH$5:$BH$467,"Executed",'Grid GenerationQueue'!$BB$5:$BB$467,"&lt;"&amp;$BE$3)</f>
        <v>0</v>
      </c>
      <c r="BE340">
        <f>SUMIFS('Grid GenerationQueue'!AF$5:AF$467,'Grid GenerationQueue'!$AX$5:$AX$467,$B340,'Grid GenerationQueue'!$AY$5:$AY$467,$C340,'Grid GenerationQueue'!$BH$5:$BH$467,"Executed",'Grid GenerationQueue'!$BB$5:$BB$467,"&lt;"&amp;$BE$3)</f>
        <v>0</v>
      </c>
      <c r="BF340">
        <f>SUMIFS('Grid GenerationQueue'!AG$5:AG$467,'Grid GenerationQueue'!$AX$5:$AX$467,$B340,'Grid GenerationQueue'!$AY$5:$AY$467,$C340,'Grid GenerationQueue'!$BH$5:$BH$467,"Executed",'Grid GenerationQueue'!$BB$5:$BB$467,"&lt;"&amp;$BE$3)</f>
        <v>0</v>
      </c>
      <c r="BG340">
        <f>SUMIFS('Grid GenerationQueue'!AH$5:AH$467,'Grid GenerationQueue'!$AX$5:$AX$467,$B340,'Grid GenerationQueue'!$AY$5:$AY$467,$C340,'Grid GenerationQueue'!$BH$5:$BH$467,"Executed",'Grid GenerationQueue'!$BB$5:$BB$467,"&lt;"&amp;$BE$3)</f>
        <v>0</v>
      </c>
      <c r="BH340">
        <f>SUMIFS('Grid GenerationQueue'!AI$5:AI$467,'Grid GenerationQueue'!$AX$5:$AX$467,$B340,'Grid GenerationQueue'!$AY$5:$AY$467,$C340,'Grid GenerationQueue'!$BH$5:$BH$467,"Executed",'Grid GenerationQueue'!$BB$5:$BB$467,"&lt;"&amp;$BE$3)</f>
        <v>0</v>
      </c>
      <c r="BI340">
        <f>SUMIFS('Grid GenerationQueue'!AJ$5:AJ$467,'Grid GenerationQueue'!$AX$5:$AX$467,$B340,'Grid GenerationQueue'!$AY$5:$AY$467,$C340,'Grid GenerationQueue'!$BH$5:$BH$467,"Executed",'Grid GenerationQueue'!$BB$5:$BB$467,"&lt;"&amp;$BE$3)</f>
        <v>0</v>
      </c>
      <c r="BJ340">
        <f>SUMIFS('Grid GenerationQueue'!AK$5:AK$467,'Grid GenerationQueue'!$AX$5:$AX$467,$B340,'Grid GenerationQueue'!$AY$5:$AY$467,$C340,'Grid GenerationQueue'!$BH$5:$BH$467,"Executed",'Grid GenerationQueue'!$BB$5:$BB$467,"&lt;"&amp;$BE$3)</f>
        <v>0</v>
      </c>
      <c r="BK340">
        <f>SUMIFS('Grid GenerationQueue'!AL$5:AL$467,'Grid GenerationQueue'!$AX$5:$AX$467,$B340,'Grid GenerationQueue'!$AY$5:$AY$467,$C340,'Grid GenerationQueue'!$BH$5:$BH$467,"Executed",'Grid GenerationQueue'!$BB$5:$BB$467,"&lt;"&amp;$BE$3)</f>
        <v>0</v>
      </c>
      <c r="BL340">
        <f>SUMIFS('Grid GenerationQueue'!AM$5:AM$467,'Grid GenerationQueue'!$AX$5:$AX$467,$B340,'Grid GenerationQueue'!$AY$5:$AY$467,$C340,'Grid GenerationQueue'!$BH$5:$BH$467,"Executed",'Grid GenerationQueue'!$BB$5:$BB$467,"&lt;"&amp;$BE$3)</f>
        <v>0</v>
      </c>
      <c r="BM340">
        <f>SUMIFS('Grid GenerationQueue'!AN$5:AN$467,'Grid GenerationQueue'!$AX$5:$AX$467,$B340,'Grid GenerationQueue'!$AY$5:$AY$467,$C340,'Grid GenerationQueue'!$BH$5:$BH$467,"Executed",'Grid GenerationQueue'!$BB$5:$BB$467,"&lt;"&amp;$BE$3)</f>
        <v>0</v>
      </c>
      <c r="BN340">
        <f>SUMIFS('Grid GenerationQueue'!AO$5:AO$467,'Grid GenerationQueue'!$AX$5:$AX$467,$B340,'Grid GenerationQueue'!$AY$5:$AY$467,$C340,'Grid GenerationQueue'!$BH$5:$BH$467,"Executed",'Grid GenerationQueue'!$BB$5:$BB$467,"&lt;"&amp;$BE$3)</f>
        <v>0</v>
      </c>
      <c r="BO340">
        <f>SUMIFS('Grid GenerationQueue'!AP$5:AP$467,'Grid GenerationQueue'!$AX$5:$AX$467,$B340,'Grid GenerationQueue'!$AY$5:$AY$467,$C340,'Grid GenerationQueue'!$BH$5:$BH$467,"Executed",'Grid GenerationQueue'!$BB$5:$BB$467,"&lt;"&amp;$BE$3)</f>
        <v>0</v>
      </c>
      <c r="BQ340">
        <f>SUMIFS('Grid GenerationQueue'!AE$5:AE$467,'Grid GenerationQueue'!$AX$5:$AX$467,$B340,'Grid GenerationQueue'!$AY$5:$AY$467,$C340,'Grid GenerationQueue'!$BF$5:$BF$467,"&lt;&gt;"&amp;"",'Grid GenerationQueue'!$BB$5:$BB$467,"&lt;"&amp;$BE$3)</f>
        <v>0</v>
      </c>
      <c r="BR340">
        <f>SUMIFS('Grid GenerationQueue'!AF$5:AF$467,'Grid GenerationQueue'!$AX$5:$AX$467,$B340,'Grid GenerationQueue'!$AY$5:$AY$467,$C340,'Grid GenerationQueue'!$BF$5:$BF$467,"&lt;&gt;"&amp;"",'Grid GenerationQueue'!$BB$5:$BB$467,"&lt;"&amp;$BE$3)</f>
        <v>0</v>
      </c>
      <c r="BS340">
        <f>SUMIFS('Grid GenerationQueue'!AG$5:AG$467,'Grid GenerationQueue'!$AX$5:$AX$467,$B340,'Grid GenerationQueue'!$AY$5:$AY$467,$C340,'Grid GenerationQueue'!$BF$5:$BF$467,"&lt;&gt;"&amp;"",'Grid GenerationQueue'!$BB$5:$BB$467,"&lt;"&amp;$BE$3)</f>
        <v>0</v>
      </c>
      <c r="BT340">
        <f>SUMIFS('Grid GenerationQueue'!AH$5:AH$467,'Grid GenerationQueue'!$AX$5:$AX$467,$B340,'Grid GenerationQueue'!$AY$5:$AY$467,$C340,'Grid GenerationQueue'!$BF$5:$BF$467,"&lt;&gt;"&amp;"",'Grid GenerationQueue'!$BB$5:$BB$467,"&lt;"&amp;$BE$3)</f>
        <v>0</v>
      </c>
      <c r="BU340">
        <f>SUMIFS('Grid GenerationQueue'!AI$5:AI$467,'Grid GenerationQueue'!$AX$5:$AX$467,$B340,'Grid GenerationQueue'!$AY$5:$AY$467,$C340,'Grid GenerationQueue'!$BF$5:$BF$467,"&lt;&gt;"&amp;"",'Grid GenerationQueue'!$BB$5:$BB$467,"&lt;"&amp;$BE$3)</f>
        <v>0</v>
      </c>
      <c r="BV340">
        <f>SUMIFS('Grid GenerationQueue'!AJ$5:AJ$467,'Grid GenerationQueue'!$AX$5:$AX$467,$B340,'Grid GenerationQueue'!$AY$5:$AY$467,$C340,'Grid GenerationQueue'!$BF$5:$BF$467,"&lt;&gt;"&amp;"",'Grid GenerationQueue'!$BB$5:$BB$467,"&lt;"&amp;$BE$3)</f>
        <v>0</v>
      </c>
      <c r="BW340">
        <f>SUMIFS('Grid GenerationQueue'!AK$5:AK$467,'Grid GenerationQueue'!$AX$5:$AX$467,$B340,'Grid GenerationQueue'!$AY$5:$AY$467,$C340,'Grid GenerationQueue'!$BF$5:$BF$467,"&lt;&gt;"&amp;"",'Grid GenerationQueue'!$BB$5:$BB$467,"&lt;"&amp;$BE$3)</f>
        <v>0</v>
      </c>
      <c r="BX340">
        <f>SUMIFS('Grid GenerationQueue'!AL$5:AL$467,'Grid GenerationQueue'!$AX$5:$AX$467,$B340,'Grid GenerationQueue'!$AY$5:$AY$467,$C340,'Grid GenerationQueue'!$BF$5:$BF$467,"&lt;&gt;"&amp;"",'Grid GenerationQueue'!$BB$5:$BB$467,"&lt;"&amp;$BE$3)</f>
        <v>0</v>
      </c>
      <c r="BY340">
        <f>SUMIFS('Grid GenerationQueue'!AM$5:AM$467,'Grid GenerationQueue'!$AX$5:$AX$467,$B340,'Grid GenerationQueue'!$AY$5:$AY$467,$C340,'Grid GenerationQueue'!$BF$5:$BF$467,"&lt;&gt;"&amp;"",'Grid GenerationQueue'!$BB$5:$BB$467,"&lt;"&amp;$BE$3)</f>
        <v>0</v>
      </c>
      <c r="BZ340">
        <f>SUMIFS('Grid GenerationQueue'!AN$5:AN$467,'Grid GenerationQueue'!$AX$5:$AX$467,$B340,'Grid GenerationQueue'!$AY$5:$AY$467,$C340,'Grid GenerationQueue'!$BF$5:$BF$467,"&lt;&gt;"&amp;"",'Grid GenerationQueue'!$BB$5:$BB$467,"&lt;"&amp;$BE$3)</f>
        <v>0</v>
      </c>
      <c r="CA340">
        <f>SUMIFS('Grid GenerationQueue'!AO$5:AO$467,'Grid GenerationQueue'!$AX$5:$AX$467,$B340,'Grid GenerationQueue'!$AY$5:$AY$467,$C340,'Grid GenerationQueue'!$BF$5:$BF$467,"&lt;&gt;"&amp;"",'Grid GenerationQueue'!$BB$5:$BB$467,"&lt;"&amp;$BE$3)</f>
        <v>0</v>
      </c>
      <c r="CB340">
        <f>SUMIFS('Grid GenerationQueue'!AP$5:AP$467,'Grid GenerationQueue'!$AX$5:$AX$467,$B340,'Grid GenerationQueue'!$AY$5:$AY$467,$C340,'Grid GenerationQueue'!$BF$5:$BF$467,"&lt;&gt;"&amp;"",'Grid GenerationQueue'!$BB$5:$BB$467,"&lt;"&amp;$BE$3)</f>
        <v>0</v>
      </c>
      <c r="CD340">
        <f>SUMIFS('Grid GenerationQueue'!AE$5:AE$467,'Grid GenerationQueue'!$AX$5:$AX$467,$B340,'Grid GenerationQueue'!$AY$5:$AY$467,$C340,'Grid GenerationQueue'!$BB$5:$BB$467,"&lt;"&amp;$BE$3)</f>
        <v>0</v>
      </c>
      <c r="CE340">
        <f>SUMIFS('Grid GenerationQueue'!AF$5:AF$467,'Grid GenerationQueue'!$AX$5:$AX$467,$B340,'Grid GenerationQueue'!$AY$5:$AY$467,$C340,'Grid GenerationQueue'!$BB$5:$BB$467,"&lt;"&amp;$BE$3)</f>
        <v>0</v>
      </c>
      <c r="CF340">
        <f>SUMIFS('Grid GenerationQueue'!AG$5:AG$467,'Grid GenerationQueue'!$AX$5:$AX$467,$B340,'Grid GenerationQueue'!$AY$5:$AY$467,$C340,'Grid GenerationQueue'!$BB$5:$BB$467,"&lt;"&amp;$BE$3)</f>
        <v>0</v>
      </c>
      <c r="CG340">
        <f>SUMIFS('Grid GenerationQueue'!AH$5:AH$467,'Grid GenerationQueue'!$AX$5:$AX$467,$B340,'Grid GenerationQueue'!$AY$5:$AY$467,$C340,'Grid GenerationQueue'!$BB$5:$BB$467,"&lt;"&amp;$BE$3)</f>
        <v>0</v>
      </c>
      <c r="CH340">
        <f>SUMIFS('Grid GenerationQueue'!AI$5:AI$467,'Grid GenerationQueue'!$AX$5:$AX$467,$B340,'Grid GenerationQueue'!$AY$5:$AY$467,$C340,'Grid GenerationQueue'!$BB$5:$BB$467,"&lt;"&amp;$BE$3)</f>
        <v>0</v>
      </c>
      <c r="CI340">
        <f>SUMIFS('Grid GenerationQueue'!AJ$5:AJ$467,'Grid GenerationQueue'!$AX$5:$AX$467,$B340,'Grid GenerationQueue'!$AY$5:$AY$467,$C340,'Grid GenerationQueue'!$BB$5:$BB$467,"&lt;"&amp;$BE$3)</f>
        <v>0</v>
      </c>
      <c r="CJ340">
        <f>SUMIFS('Grid GenerationQueue'!AK$5:AK$467,'Grid GenerationQueue'!$AX$5:$AX$467,$B340,'Grid GenerationQueue'!$AY$5:$AY$467,$C340,'Grid GenerationQueue'!$BB$5:$BB$467,"&lt;"&amp;$BE$3)</f>
        <v>0</v>
      </c>
      <c r="CK340">
        <f>SUMIFS('Grid GenerationQueue'!AL$5:AL$467,'Grid GenerationQueue'!$AX$5:$AX$467,$B340,'Grid GenerationQueue'!$AY$5:$AY$467,$C340,'Grid GenerationQueue'!$BB$5:$BB$467,"&lt;"&amp;$BE$3)</f>
        <v>0</v>
      </c>
      <c r="CL340">
        <f>SUMIFS('Grid GenerationQueue'!AM$5:AM$467,'Grid GenerationQueue'!$AX$5:$AX$467,$B340,'Grid GenerationQueue'!$AY$5:$AY$467,$C340,'Grid GenerationQueue'!$BB$5:$BB$467,"&lt;"&amp;$BE$3)</f>
        <v>0</v>
      </c>
      <c r="CM340">
        <f>SUMIFS('Grid GenerationQueue'!AN$5:AN$467,'Grid GenerationQueue'!$AX$5:$AX$467,$B340,'Grid GenerationQueue'!$AY$5:$AY$467,$C340,'Grid GenerationQueue'!$BB$5:$BB$467,"&lt;"&amp;$BE$3)</f>
        <v>0</v>
      </c>
      <c r="CN340">
        <f>SUMIFS('Grid GenerationQueue'!AO$5:AO$467,'Grid GenerationQueue'!$AX$5:$AX$467,$B340,'Grid GenerationQueue'!$AY$5:$AY$467,$C340,'Grid GenerationQueue'!$BB$5:$BB$467,"&lt;"&amp;$BE$3)</f>
        <v>0</v>
      </c>
      <c r="CO340">
        <f>SUMIFS('Grid GenerationQueue'!AP$5:AP$467,'Grid GenerationQueue'!$AX$5:$AX$467,$B340,'Grid GenerationQueue'!$AY$5:$AY$467,$C340,'Grid GenerationQueue'!$BB$5:$BB$467,"&lt;"&amp;$BE$3)</f>
        <v>0</v>
      </c>
    </row>
    <row r="341" spans="1:93" x14ac:dyDescent="0.35">
      <c r="A341" t="s">
        <v>4653</v>
      </c>
      <c r="B341" t="s">
        <v>4791</v>
      </c>
      <c r="C341">
        <v>230</v>
      </c>
      <c r="D341">
        <f>SUMIFS('Grid GenerationQueue'!AE$5:AE$467,'Grid GenerationQueue'!$AX$5:$AX$467,$B341,'Grid GenerationQueue'!$AY$5:$AY$467,$C341,'Grid GenerationQueue'!$BI$5:$BI$467,"&lt;4")</f>
        <v>0</v>
      </c>
      <c r="E341">
        <f>SUMIFS('Grid GenerationQueue'!AF$5:AF$467,'Grid GenerationQueue'!$AX$5:$AX$467,$B341,'Grid GenerationQueue'!$AY$5:$AY$467,$C341,'Grid GenerationQueue'!$BI$5:$BI$467,"&lt;4")</f>
        <v>0</v>
      </c>
      <c r="F341">
        <f>SUMIFS('Grid GenerationQueue'!AG$5:AG$467,'Grid GenerationQueue'!$AX$5:$AX$467,$B341,'Grid GenerationQueue'!$AY$5:$AY$467,$C341,'Grid GenerationQueue'!$BI$5:$BI$467,"&lt;4")</f>
        <v>0</v>
      </c>
      <c r="G341">
        <f>SUMIFS('Grid GenerationQueue'!AH$5:AH$467,'Grid GenerationQueue'!$AX$5:$AX$467,$B341,'Grid GenerationQueue'!$AY$5:$AY$467,$C341,'Grid GenerationQueue'!$BI$5:$BI$467,"&lt;4")</f>
        <v>0</v>
      </c>
      <c r="H341">
        <f>SUMIFS('Grid GenerationQueue'!AI$5:AI$467,'Grid GenerationQueue'!$AX$5:$AX$467,$B341,'Grid GenerationQueue'!$AY$5:$AY$467,$C341,'Grid GenerationQueue'!$BI$5:$BI$467,"&lt;4")</f>
        <v>0</v>
      </c>
      <c r="I341">
        <f>SUMIFS('Grid GenerationQueue'!AJ$5:AJ$467,'Grid GenerationQueue'!$AX$5:$AX$467,$B341,'Grid GenerationQueue'!$AY$5:$AY$467,$C341,'Grid GenerationQueue'!$BI$5:$BI$467,"&lt;4")</f>
        <v>0</v>
      </c>
      <c r="J341">
        <f>SUMIFS('Grid GenerationQueue'!AK$5:AK$467,'Grid GenerationQueue'!$AX$5:$AX$467,$B341,'Grid GenerationQueue'!$AY$5:$AY$467,$C341,'Grid GenerationQueue'!$BI$5:$BI$467,"&lt;4")</f>
        <v>0</v>
      </c>
      <c r="K341">
        <f>SUMIFS('Grid GenerationQueue'!AL$5:AL$467,'Grid GenerationQueue'!$AX$5:$AX$467,$B341,'Grid GenerationQueue'!$AY$5:$AY$467,$C341,'Grid GenerationQueue'!$BI$5:$BI$467,"&lt;4")</f>
        <v>0</v>
      </c>
      <c r="L341">
        <f>SUMIFS('Grid GenerationQueue'!AM$5:AM$467,'Grid GenerationQueue'!$AX$5:$AX$467,$B341,'Grid GenerationQueue'!$AY$5:$AY$467,$C341,'Grid GenerationQueue'!$BI$5:$BI$467,"&lt;4")</f>
        <v>0</v>
      </c>
      <c r="M341">
        <f>SUMIFS('Grid GenerationQueue'!AN$5:AN$467,'Grid GenerationQueue'!$AX$5:$AX$467,$B341,'Grid GenerationQueue'!$AY$5:$AY$467,$C341,'Grid GenerationQueue'!$BI$5:$BI$467,"&lt;4")</f>
        <v>0</v>
      </c>
      <c r="N341">
        <f>SUMIFS('Grid GenerationQueue'!AO$5:AO$467,'Grid GenerationQueue'!$AX$5:$AX$467,$B341,'Grid GenerationQueue'!$AY$5:$AY$467,$C341,'Grid GenerationQueue'!$BI$5:$BI$467,"&lt;4")</f>
        <v>0</v>
      </c>
      <c r="O341">
        <f>SUMIFS('Grid GenerationQueue'!AP$5:AP$467,'Grid GenerationQueue'!$AX$5:$AX$467,$B341,'Grid GenerationQueue'!$AY$5:$AY$467,$C341,'Grid GenerationQueue'!$BI$5:$BI$467,"&lt;4")</f>
        <v>0</v>
      </c>
      <c r="Q341">
        <f>SUMIFS('Grid GenerationQueue'!AE$5:AE$467,'Grid GenerationQueue'!$AX$5:$AX$467,$B341,'Grid GenerationQueue'!$AY$5:$AY$467,$C341,'Grid GenerationQueue'!$BH$5:$BH$467,"Executed")</f>
        <v>0</v>
      </c>
      <c r="R341">
        <f>SUMIFS('Grid GenerationQueue'!AF$5:AF$467,'Grid GenerationQueue'!$AX$5:$AX$467,$B341,'Grid GenerationQueue'!$AY$5:$AY$467,$C341,'Grid GenerationQueue'!$BH$5:$BH$467,"Executed")</f>
        <v>0</v>
      </c>
      <c r="S341">
        <f>SUMIFS('Grid GenerationQueue'!AG$5:AG$467,'Grid GenerationQueue'!$AX$5:$AX$467,$B341,'Grid GenerationQueue'!$AY$5:$AY$467,$C341,'Grid GenerationQueue'!$BH$5:$BH$467,"Executed")</f>
        <v>0</v>
      </c>
      <c r="T341">
        <f>SUMIFS('Grid GenerationQueue'!AH$5:AH$467,'Grid GenerationQueue'!$AX$5:$AX$467,$B341,'Grid GenerationQueue'!$AY$5:$AY$467,$C341,'Grid GenerationQueue'!$BH$5:$BH$467,"Executed")</f>
        <v>0</v>
      </c>
      <c r="U341">
        <f>SUMIFS('Grid GenerationQueue'!AI$5:AI$467,'Grid GenerationQueue'!$AX$5:$AX$467,$B341,'Grid GenerationQueue'!$AY$5:$AY$467,$C341,'Grid GenerationQueue'!$BH$5:$BH$467,"Executed")</f>
        <v>0</v>
      </c>
      <c r="V341">
        <f>SUMIFS('Grid GenerationQueue'!AJ$5:AJ$467,'Grid GenerationQueue'!$AX$5:$AX$467,$B341,'Grid GenerationQueue'!$AY$5:$AY$467,$C341,'Grid GenerationQueue'!$BH$5:$BH$467,"Executed")</f>
        <v>0</v>
      </c>
      <c r="W341">
        <f>SUMIFS('Grid GenerationQueue'!AK$5:AK$467,'Grid GenerationQueue'!$AX$5:$AX$467,$B341,'Grid GenerationQueue'!$AY$5:$AY$467,$C341,'Grid GenerationQueue'!$BH$5:$BH$467,"Executed")</f>
        <v>0</v>
      </c>
      <c r="X341">
        <f>SUMIFS('Grid GenerationQueue'!AL$5:AL$467,'Grid GenerationQueue'!$AX$5:$AX$467,$B341,'Grid GenerationQueue'!$AY$5:$AY$467,$C341,'Grid GenerationQueue'!$BH$5:$BH$467,"Executed")</f>
        <v>0</v>
      </c>
      <c r="Y341">
        <f>SUMIFS('Grid GenerationQueue'!AM$5:AM$467,'Grid GenerationQueue'!$AX$5:$AX$467,$B341,'Grid GenerationQueue'!$AY$5:$AY$467,$C341,'Grid GenerationQueue'!$BH$5:$BH$467,"Executed")</f>
        <v>0</v>
      </c>
      <c r="Z341">
        <f>SUMIFS('Grid GenerationQueue'!AN$5:AN$467,'Grid GenerationQueue'!$AX$5:$AX$467,$B341,'Grid GenerationQueue'!$AY$5:$AY$467,$C341,'Grid GenerationQueue'!$BH$5:$BH$467,"Executed")</f>
        <v>0</v>
      </c>
      <c r="AA341">
        <f>SUMIFS('Grid GenerationQueue'!AO$5:AO$467,'Grid GenerationQueue'!$AX$5:$AX$467,$B341,'Grid GenerationQueue'!$AY$5:$AY$467,$C341,'Grid GenerationQueue'!$BH$5:$BH$467,"Executed")</f>
        <v>0</v>
      </c>
      <c r="AB341">
        <f>SUMIFS('Grid GenerationQueue'!AP$5:AP$467,'Grid GenerationQueue'!$AX$5:$AX$467,$B341,'Grid GenerationQueue'!$AY$5:$AY$467,$C341,'Grid GenerationQueue'!$BH$5:$BH$467,"Executed")</f>
        <v>0</v>
      </c>
      <c r="AD341">
        <f>SUMIFS('Grid GenerationQueue'!AE$5:AE$467,'Grid GenerationQueue'!$AX$5:$AX$467,$B341,'Grid GenerationQueue'!$AY$5:$AY$467,$C341,'Grid GenerationQueue'!$BF$5:$BF$467,"&lt;&gt;"&amp;"")</f>
        <v>0</v>
      </c>
      <c r="AE341">
        <f>SUMIFS('Grid GenerationQueue'!AF$5:AF$467,'Grid GenerationQueue'!$AX$5:$AX$467,$B341,'Grid GenerationQueue'!$AY$5:$AY$467,$C341,'Grid GenerationQueue'!$BF$5:$BF$467,"&lt;&gt;"&amp;"")</f>
        <v>0</v>
      </c>
      <c r="AF341">
        <f>SUMIFS('Grid GenerationQueue'!AG$5:AG$467,'Grid GenerationQueue'!$AX$5:$AX$467,$B341,'Grid GenerationQueue'!$AY$5:$AY$467,$C341,'Grid GenerationQueue'!$BF$5:$BF$467,"&lt;&gt;"&amp;"")</f>
        <v>0</v>
      </c>
      <c r="AG341">
        <f>SUMIFS('Grid GenerationQueue'!AH$5:AH$467,'Grid GenerationQueue'!$AX$5:$AX$467,$B341,'Grid GenerationQueue'!$AY$5:$AY$467,$C341,'Grid GenerationQueue'!$BF$5:$BF$467,"&lt;&gt;"&amp;"")</f>
        <v>0</v>
      </c>
      <c r="AH341">
        <f>SUMIFS('Grid GenerationQueue'!AI$5:AI$467,'Grid GenerationQueue'!$AX$5:$AX$467,$B341,'Grid GenerationQueue'!$AY$5:$AY$467,$C341,'Grid GenerationQueue'!$BF$5:$BF$467,"&lt;&gt;"&amp;"")</f>
        <v>0</v>
      </c>
      <c r="AI341">
        <f>SUMIFS('Grid GenerationQueue'!AJ$5:AJ$467,'Grid GenerationQueue'!$AX$5:$AX$467,$B341,'Grid GenerationQueue'!$AY$5:$AY$467,$C341,'Grid GenerationQueue'!$BF$5:$BF$467,"&lt;&gt;"&amp;"")</f>
        <v>0</v>
      </c>
      <c r="AJ341">
        <f>SUMIFS('Grid GenerationQueue'!AK$5:AK$467,'Grid GenerationQueue'!$AX$5:$AX$467,$B341,'Grid GenerationQueue'!$AY$5:$AY$467,$C341,'Grid GenerationQueue'!$BF$5:$BF$467,"&lt;&gt;"&amp;"")</f>
        <v>0</v>
      </c>
      <c r="AK341">
        <f>SUMIFS('Grid GenerationQueue'!AL$5:AL$467,'Grid GenerationQueue'!$AX$5:$AX$467,$B341,'Grid GenerationQueue'!$AY$5:$AY$467,$C341,'Grid GenerationQueue'!$BF$5:$BF$467,"&lt;&gt;"&amp;"")</f>
        <v>0</v>
      </c>
      <c r="AL341">
        <f>SUMIFS('Grid GenerationQueue'!AM$5:AM$467,'Grid GenerationQueue'!$AX$5:$AX$467,$B341,'Grid GenerationQueue'!$AY$5:$AY$467,$C341,'Grid GenerationQueue'!$BF$5:$BF$467,"&lt;&gt;"&amp;"")</f>
        <v>0</v>
      </c>
      <c r="AM341">
        <f>SUMIFS('Grid GenerationQueue'!AN$5:AN$467,'Grid GenerationQueue'!$AX$5:$AX$467,$B341,'Grid GenerationQueue'!$AY$5:$AY$467,$C341,'Grid GenerationQueue'!$BF$5:$BF$467,"&lt;&gt;"&amp;"")</f>
        <v>0</v>
      </c>
      <c r="AN341">
        <f>SUMIFS('Grid GenerationQueue'!AO$5:AO$467,'Grid GenerationQueue'!$AX$5:$AX$467,$B341,'Grid GenerationQueue'!$AY$5:$AY$467,$C341,'Grid GenerationQueue'!$BF$5:$BF$467,"&lt;&gt;"&amp;"")</f>
        <v>0</v>
      </c>
      <c r="AO341">
        <f>SUMIFS('Grid GenerationQueue'!AP$5:AP$467,'Grid GenerationQueue'!$AX$5:$AX$467,$B341,'Grid GenerationQueue'!$AY$5:$AY$467,$C341,'Grid GenerationQueue'!$BF$5:$BF$467,"&lt;&gt;"&amp;"")</f>
        <v>0</v>
      </c>
      <c r="AQ341">
        <f>SUMIFS('Grid GenerationQueue'!AE$5:AE$467,'Grid GenerationQueue'!$AX$5:$AX$467,$B341,'Grid GenerationQueue'!$AY$5:$AY$467,$C341)</f>
        <v>0</v>
      </c>
      <c r="AR341">
        <f>SUMIFS('Grid GenerationQueue'!AF$5:AF$467,'Grid GenerationQueue'!$AX$5:$AX$467,$B341,'Grid GenerationQueue'!$AY$5:$AY$467,$C341)</f>
        <v>0</v>
      </c>
      <c r="AS341">
        <f>SUMIFS('Grid GenerationQueue'!AG$5:AG$467,'Grid GenerationQueue'!$AX$5:$AX$467,$B341,'Grid GenerationQueue'!$AY$5:$AY$467,$C341)</f>
        <v>0</v>
      </c>
      <c r="AT341">
        <f>SUMIFS('Grid GenerationQueue'!AH$5:AH$467,'Grid GenerationQueue'!$AX$5:$AX$467,$B341,'Grid GenerationQueue'!$AY$5:$AY$467,$C341)</f>
        <v>0</v>
      </c>
      <c r="AU341">
        <f>SUMIFS('Grid GenerationQueue'!AI$5:AI$467,'Grid GenerationQueue'!$AX$5:$AX$467,$B341,'Grid GenerationQueue'!$AY$5:$AY$467,$C341)</f>
        <v>0</v>
      </c>
      <c r="AV341">
        <f>SUMIFS('Grid GenerationQueue'!AJ$5:AJ$467,'Grid GenerationQueue'!$AX$5:$AX$467,$B341,'Grid GenerationQueue'!$AY$5:$AY$467,$C341)</f>
        <v>0</v>
      </c>
      <c r="AW341">
        <f>SUMIFS('Grid GenerationQueue'!AK$5:AK$467,'Grid GenerationQueue'!$AX$5:$AX$467,$B341,'Grid GenerationQueue'!$AY$5:$AY$467,$C341)</f>
        <v>0</v>
      </c>
      <c r="AX341">
        <f>SUMIFS('Grid GenerationQueue'!AL$5:AL$467,'Grid GenerationQueue'!$AX$5:$AX$467,$B341,'Grid GenerationQueue'!$AY$5:$AY$467,$C341)</f>
        <v>0</v>
      </c>
      <c r="AY341">
        <f>SUMIFS('Grid GenerationQueue'!AM$5:AM$467,'Grid GenerationQueue'!$AX$5:$AX$467,$B341,'Grid GenerationQueue'!$AY$5:$AY$467,$C341)</f>
        <v>0</v>
      </c>
      <c r="AZ341">
        <f>SUMIFS('Grid GenerationQueue'!AN$5:AN$467,'Grid GenerationQueue'!$AX$5:$AX$467,$B341,'Grid GenerationQueue'!$AY$5:$AY$467,$C341)</f>
        <v>0</v>
      </c>
      <c r="BA341">
        <f>SUMIFS('Grid GenerationQueue'!AO$5:AO$467,'Grid GenerationQueue'!$AX$5:$AX$467,$B341,'Grid GenerationQueue'!$AY$5:$AY$467,$C341)</f>
        <v>0</v>
      </c>
      <c r="BB341">
        <f>SUMIFS('Grid GenerationQueue'!AP$5:AP$467,'Grid GenerationQueue'!$AX$5:$AX$467,$B341,'Grid GenerationQueue'!$AY$5:$AY$467,$C341)</f>
        <v>0</v>
      </c>
      <c r="BD341">
        <f>SUMIFS('Grid GenerationQueue'!AE$5:AE$467,'Grid GenerationQueue'!$AX$5:$AX$467,$B341,'Grid GenerationQueue'!$AY$5:$AY$467,$C341,'Grid GenerationQueue'!$BH$5:$BH$467,"Executed",'Grid GenerationQueue'!$BB$5:$BB$467,"&lt;"&amp;$BE$3)</f>
        <v>0</v>
      </c>
      <c r="BE341">
        <f>SUMIFS('Grid GenerationQueue'!AF$5:AF$467,'Grid GenerationQueue'!$AX$5:$AX$467,$B341,'Grid GenerationQueue'!$AY$5:$AY$467,$C341,'Grid GenerationQueue'!$BH$5:$BH$467,"Executed",'Grid GenerationQueue'!$BB$5:$BB$467,"&lt;"&amp;$BE$3)</f>
        <v>0</v>
      </c>
      <c r="BF341">
        <f>SUMIFS('Grid GenerationQueue'!AG$5:AG$467,'Grid GenerationQueue'!$AX$5:$AX$467,$B341,'Grid GenerationQueue'!$AY$5:$AY$467,$C341,'Grid GenerationQueue'!$BH$5:$BH$467,"Executed",'Grid GenerationQueue'!$BB$5:$BB$467,"&lt;"&amp;$BE$3)</f>
        <v>0</v>
      </c>
      <c r="BG341">
        <f>SUMIFS('Grid GenerationQueue'!AH$5:AH$467,'Grid GenerationQueue'!$AX$5:$AX$467,$B341,'Grid GenerationQueue'!$AY$5:$AY$467,$C341,'Grid GenerationQueue'!$BH$5:$BH$467,"Executed",'Grid GenerationQueue'!$BB$5:$BB$467,"&lt;"&amp;$BE$3)</f>
        <v>0</v>
      </c>
      <c r="BH341">
        <f>SUMIFS('Grid GenerationQueue'!AI$5:AI$467,'Grid GenerationQueue'!$AX$5:$AX$467,$B341,'Grid GenerationQueue'!$AY$5:$AY$467,$C341,'Grid GenerationQueue'!$BH$5:$BH$467,"Executed",'Grid GenerationQueue'!$BB$5:$BB$467,"&lt;"&amp;$BE$3)</f>
        <v>0</v>
      </c>
      <c r="BI341">
        <f>SUMIFS('Grid GenerationQueue'!AJ$5:AJ$467,'Grid GenerationQueue'!$AX$5:$AX$467,$B341,'Grid GenerationQueue'!$AY$5:$AY$467,$C341,'Grid GenerationQueue'!$BH$5:$BH$467,"Executed",'Grid GenerationQueue'!$BB$5:$BB$467,"&lt;"&amp;$BE$3)</f>
        <v>0</v>
      </c>
      <c r="BJ341">
        <f>SUMIFS('Grid GenerationQueue'!AK$5:AK$467,'Grid GenerationQueue'!$AX$5:$AX$467,$B341,'Grid GenerationQueue'!$AY$5:$AY$467,$C341,'Grid GenerationQueue'!$BH$5:$BH$467,"Executed",'Grid GenerationQueue'!$BB$5:$BB$467,"&lt;"&amp;$BE$3)</f>
        <v>0</v>
      </c>
      <c r="BK341">
        <f>SUMIFS('Grid GenerationQueue'!AL$5:AL$467,'Grid GenerationQueue'!$AX$5:$AX$467,$B341,'Grid GenerationQueue'!$AY$5:$AY$467,$C341,'Grid GenerationQueue'!$BH$5:$BH$467,"Executed",'Grid GenerationQueue'!$BB$5:$BB$467,"&lt;"&amp;$BE$3)</f>
        <v>0</v>
      </c>
      <c r="BL341">
        <f>SUMIFS('Grid GenerationQueue'!AM$5:AM$467,'Grid GenerationQueue'!$AX$5:$AX$467,$B341,'Grid GenerationQueue'!$AY$5:$AY$467,$C341,'Grid GenerationQueue'!$BH$5:$BH$467,"Executed",'Grid GenerationQueue'!$BB$5:$BB$467,"&lt;"&amp;$BE$3)</f>
        <v>0</v>
      </c>
      <c r="BM341">
        <f>SUMIFS('Grid GenerationQueue'!AN$5:AN$467,'Grid GenerationQueue'!$AX$5:$AX$467,$B341,'Grid GenerationQueue'!$AY$5:$AY$467,$C341,'Grid GenerationQueue'!$BH$5:$BH$467,"Executed",'Grid GenerationQueue'!$BB$5:$BB$467,"&lt;"&amp;$BE$3)</f>
        <v>0</v>
      </c>
      <c r="BN341">
        <f>SUMIFS('Grid GenerationQueue'!AO$5:AO$467,'Grid GenerationQueue'!$AX$5:$AX$467,$B341,'Grid GenerationQueue'!$AY$5:$AY$467,$C341,'Grid GenerationQueue'!$BH$5:$BH$467,"Executed",'Grid GenerationQueue'!$BB$5:$BB$467,"&lt;"&amp;$BE$3)</f>
        <v>0</v>
      </c>
      <c r="BO341">
        <f>SUMIFS('Grid GenerationQueue'!AP$5:AP$467,'Grid GenerationQueue'!$AX$5:$AX$467,$B341,'Grid GenerationQueue'!$AY$5:$AY$467,$C341,'Grid GenerationQueue'!$BH$5:$BH$467,"Executed",'Grid GenerationQueue'!$BB$5:$BB$467,"&lt;"&amp;$BE$3)</f>
        <v>0</v>
      </c>
      <c r="BQ341">
        <f>SUMIFS('Grid GenerationQueue'!AE$5:AE$467,'Grid GenerationQueue'!$AX$5:$AX$467,$B341,'Grid GenerationQueue'!$AY$5:$AY$467,$C341,'Grid GenerationQueue'!$BF$5:$BF$467,"&lt;&gt;"&amp;"",'Grid GenerationQueue'!$BB$5:$BB$467,"&lt;"&amp;$BE$3)</f>
        <v>0</v>
      </c>
      <c r="BR341">
        <f>SUMIFS('Grid GenerationQueue'!AF$5:AF$467,'Grid GenerationQueue'!$AX$5:$AX$467,$B341,'Grid GenerationQueue'!$AY$5:$AY$467,$C341,'Grid GenerationQueue'!$BF$5:$BF$467,"&lt;&gt;"&amp;"",'Grid GenerationQueue'!$BB$5:$BB$467,"&lt;"&amp;$BE$3)</f>
        <v>0</v>
      </c>
      <c r="BS341">
        <f>SUMIFS('Grid GenerationQueue'!AG$5:AG$467,'Grid GenerationQueue'!$AX$5:$AX$467,$B341,'Grid GenerationQueue'!$AY$5:$AY$467,$C341,'Grid GenerationQueue'!$BF$5:$BF$467,"&lt;&gt;"&amp;"",'Grid GenerationQueue'!$BB$5:$BB$467,"&lt;"&amp;$BE$3)</f>
        <v>0</v>
      </c>
      <c r="BT341">
        <f>SUMIFS('Grid GenerationQueue'!AH$5:AH$467,'Grid GenerationQueue'!$AX$5:$AX$467,$B341,'Grid GenerationQueue'!$AY$5:$AY$467,$C341,'Grid GenerationQueue'!$BF$5:$BF$467,"&lt;&gt;"&amp;"",'Grid GenerationQueue'!$BB$5:$BB$467,"&lt;"&amp;$BE$3)</f>
        <v>0</v>
      </c>
      <c r="BU341">
        <f>SUMIFS('Grid GenerationQueue'!AI$5:AI$467,'Grid GenerationQueue'!$AX$5:$AX$467,$B341,'Grid GenerationQueue'!$AY$5:$AY$467,$C341,'Grid GenerationQueue'!$BF$5:$BF$467,"&lt;&gt;"&amp;"",'Grid GenerationQueue'!$BB$5:$BB$467,"&lt;"&amp;$BE$3)</f>
        <v>0</v>
      </c>
      <c r="BV341">
        <f>SUMIFS('Grid GenerationQueue'!AJ$5:AJ$467,'Grid GenerationQueue'!$AX$5:$AX$467,$B341,'Grid GenerationQueue'!$AY$5:$AY$467,$C341,'Grid GenerationQueue'!$BF$5:$BF$467,"&lt;&gt;"&amp;"",'Grid GenerationQueue'!$BB$5:$BB$467,"&lt;"&amp;$BE$3)</f>
        <v>0</v>
      </c>
      <c r="BW341">
        <f>SUMIFS('Grid GenerationQueue'!AK$5:AK$467,'Grid GenerationQueue'!$AX$5:$AX$467,$B341,'Grid GenerationQueue'!$AY$5:$AY$467,$C341,'Grid GenerationQueue'!$BF$5:$BF$467,"&lt;&gt;"&amp;"",'Grid GenerationQueue'!$BB$5:$BB$467,"&lt;"&amp;$BE$3)</f>
        <v>0</v>
      </c>
      <c r="BX341">
        <f>SUMIFS('Grid GenerationQueue'!AL$5:AL$467,'Grid GenerationQueue'!$AX$5:$AX$467,$B341,'Grid GenerationQueue'!$AY$5:$AY$467,$C341,'Grid GenerationQueue'!$BF$5:$BF$467,"&lt;&gt;"&amp;"",'Grid GenerationQueue'!$BB$5:$BB$467,"&lt;"&amp;$BE$3)</f>
        <v>0</v>
      </c>
      <c r="BY341">
        <f>SUMIFS('Grid GenerationQueue'!AM$5:AM$467,'Grid GenerationQueue'!$AX$5:$AX$467,$B341,'Grid GenerationQueue'!$AY$5:$AY$467,$C341,'Grid GenerationQueue'!$BF$5:$BF$467,"&lt;&gt;"&amp;"",'Grid GenerationQueue'!$BB$5:$BB$467,"&lt;"&amp;$BE$3)</f>
        <v>0</v>
      </c>
      <c r="BZ341">
        <f>SUMIFS('Grid GenerationQueue'!AN$5:AN$467,'Grid GenerationQueue'!$AX$5:$AX$467,$B341,'Grid GenerationQueue'!$AY$5:$AY$467,$C341,'Grid GenerationQueue'!$BF$5:$BF$467,"&lt;&gt;"&amp;"",'Grid GenerationQueue'!$BB$5:$BB$467,"&lt;"&amp;$BE$3)</f>
        <v>0</v>
      </c>
      <c r="CA341">
        <f>SUMIFS('Grid GenerationQueue'!AO$5:AO$467,'Grid GenerationQueue'!$AX$5:$AX$467,$B341,'Grid GenerationQueue'!$AY$5:$AY$467,$C341,'Grid GenerationQueue'!$BF$5:$BF$467,"&lt;&gt;"&amp;"",'Grid GenerationQueue'!$BB$5:$BB$467,"&lt;"&amp;$BE$3)</f>
        <v>0</v>
      </c>
      <c r="CB341">
        <f>SUMIFS('Grid GenerationQueue'!AP$5:AP$467,'Grid GenerationQueue'!$AX$5:$AX$467,$B341,'Grid GenerationQueue'!$AY$5:$AY$467,$C341,'Grid GenerationQueue'!$BF$5:$BF$467,"&lt;&gt;"&amp;"",'Grid GenerationQueue'!$BB$5:$BB$467,"&lt;"&amp;$BE$3)</f>
        <v>0</v>
      </c>
      <c r="CD341">
        <f>SUMIFS('Grid GenerationQueue'!AE$5:AE$467,'Grid GenerationQueue'!$AX$5:$AX$467,$B341,'Grid GenerationQueue'!$AY$5:$AY$467,$C341,'Grid GenerationQueue'!$BB$5:$BB$467,"&lt;"&amp;$BE$3)</f>
        <v>0</v>
      </c>
      <c r="CE341">
        <f>SUMIFS('Grid GenerationQueue'!AF$5:AF$467,'Grid GenerationQueue'!$AX$5:$AX$467,$B341,'Grid GenerationQueue'!$AY$5:$AY$467,$C341,'Grid GenerationQueue'!$BB$5:$BB$467,"&lt;"&amp;$BE$3)</f>
        <v>0</v>
      </c>
      <c r="CF341">
        <f>SUMIFS('Grid GenerationQueue'!AG$5:AG$467,'Grid GenerationQueue'!$AX$5:$AX$467,$B341,'Grid GenerationQueue'!$AY$5:$AY$467,$C341,'Grid GenerationQueue'!$BB$5:$BB$467,"&lt;"&amp;$BE$3)</f>
        <v>0</v>
      </c>
      <c r="CG341">
        <f>SUMIFS('Grid GenerationQueue'!AH$5:AH$467,'Grid GenerationQueue'!$AX$5:$AX$467,$B341,'Grid GenerationQueue'!$AY$5:$AY$467,$C341,'Grid GenerationQueue'!$BB$5:$BB$467,"&lt;"&amp;$BE$3)</f>
        <v>0</v>
      </c>
      <c r="CH341">
        <f>SUMIFS('Grid GenerationQueue'!AI$5:AI$467,'Grid GenerationQueue'!$AX$5:$AX$467,$B341,'Grid GenerationQueue'!$AY$5:$AY$467,$C341,'Grid GenerationQueue'!$BB$5:$BB$467,"&lt;"&amp;$BE$3)</f>
        <v>0</v>
      </c>
      <c r="CI341">
        <f>SUMIFS('Grid GenerationQueue'!AJ$5:AJ$467,'Grid GenerationQueue'!$AX$5:$AX$467,$B341,'Grid GenerationQueue'!$AY$5:$AY$467,$C341,'Grid GenerationQueue'!$BB$5:$BB$467,"&lt;"&amp;$BE$3)</f>
        <v>0</v>
      </c>
      <c r="CJ341">
        <f>SUMIFS('Grid GenerationQueue'!AK$5:AK$467,'Grid GenerationQueue'!$AX$5:$AX$467,$B341,'Grid GenerationQueue'!$AY$5:$AY$467,$C341,'Grid GenerationQueue'!$BB$5:$BB$467,"&lt;"&amp;$BE$3)</f>
        <v>0</v>
      </c>
      <c r="CK341">
        <f>SUMIFS('Grid GenerationQueue'!AL$5:AL$467,'Grid GenerationQueue'!$AX$5:$AX$467,$B341,'Grid GenerationQueue'!$AY$5:$AY$467,$C341,'Grid GenerationQueue'!$BB$5:$BB$467,"&lt;"&amp;$BE$3)</f>
        <v>0</v>
      </c>
      <c r="CL341">
        <f>SUMIFS('Grid GenerationQueue'!AM$5:AM$467,'Grid GenerationQueue'!$AX$5:$AX$467,$B341,'Grid GenerationQueue'!$AY$5:$AY$467,$C341,'Grid GenerationQueue'!$BB$5:$BB$467,"&lt;"&amp;$BE$3)</f>
        <v>0</v>
      </c>
      <c r="CM341">
        <f>SUMIFS('Grid GenerationQueue'!AN$5:AN$467,'Grid GenerationQueue'!$AX$5:$AX$467,$B341,'Grid GenerationQueue'!$AY$5:$AY$467,$C341,'Grid GenerationQueue'!$BB$5:$BB$467,"&lt;"&amp;$BE$3)</f>
        <v>0</v>
      </c>
      <c r="CN341">
        <f>SUMIFS('Grid GenerationQueue'!AO$5:AO$467,'Grid GenerationQueue'!$AX$5:$AX$467,$B341,'Grid GenerationQueue'!$AY$5:$AY$467,$C341,'Grid GenerationQueue'!$BB$5:$BB$467,"&lt;"&amp;$BE$3)</f>
        <v>0</v>
      </c>
      <c r="CO341">
        <f>SUMIFS('Grid GenerationQueue'!AP$5:AP$467,'Grid GenerationQueue'!$AX$5:$AX$467,$B341,'Grid GenerationQueue'!$AY$5:$AY$467,$C341,'Grid GenerationQueue'!$BB$5:$BB$467,"&lt;"&amp;$BE$3)</f>
        <v>0</v>
      </c>
    </row>
    <row r="342" spans="1:93" x14ac:dyDescent="0.35">
      <c r="A342" t="s">
        <v>4653</v>
      </c>
      <c r="B342" t="s">
        <v>4613</v>
      </c>
      <c r="C342">
        <v>230</v>
      </c>
      <c r="D342">
        <f>SUMIFS('Grid GenerationQueue'!AE$5:AE$467,'Grid GenerationQueue'!$AX$5:$AX$467,$B342,'Grid GenerationQueue'!$AY$5:$AY$467,$C342,'Grid GenerationQueue'!$BI$5:$BI$467,"&lt;4")</f>
        <v>0</v>
      </c>
      <c r="E342">
        <f>SUMIFS('Grid GenerationQueue'!AF$5:AF$467,'Grid GenerationQueue'!$AX$5:$AX$467,$B342,'Grid GenerationQueue'!$AY$5:$AY$467,$C342,'Grid GenerationQueue'!$BI$5:$BI$467,"&lt;4")</f>
        <v>0</v>
      </c>
      <c r="F342">
        <f>SUMIFS('Grid GenerationQueue'!AG$5:AG$467,'Grid GenerationQueue'!$AX$5:$AX$467,$B342,'Grid GenerationQueue'!$AY$5:$AY$467,$C342,'Grid GenerationQueue'!$BI$5:$BI$467,"&lt;4")</f>
        <v>0</v>
      </c>
      <c r="G342">
        <f>SUMIFS('Grid GenerationQueue'!AH$5:AH$467,'Grid GenerationQueue'!$AX$5:$AX$467,$B342,'Grid GenerationQueue'!$AY$5:$AY$467,$C342,'Grid GenerationQueue'!$BI$5:$BI$467,"&lt;4")</f>
        <v>0</v>
      </c>
      <c r="H342">
        <f>SUMIFS('Grid GenerationQueue'!AI$5:AI$467,'Grid GenerationQueue'!$AX$5:$AX$467,$B342,'Grid GenerationQueue'!$AY$5:$AY$467,$C342,'Grid GenerationQueue'!$BI$5:$BI$467,"&lt;4")</f>
        <v>0</v>
      </c>
      <c r="I342">
        <f>SUMIFS('Grid GenerationQueue'!AJ$5:AJ$467,'Grid GenerationQueue'!$AX$5:$AX$467,$B342,'Grid GenerationQueue'!$AY$5:$AY$467,$C342,'Grid GenerationQueue'!$BI$5:$BI$467,"&lt;4")</f>
        <v>0</v>
      </c>
      <c r="J342">
        <f>SUMIFS('Grid GenerationQueue'!AK$5:AK$467,'Grid GenerationQueue'!$AX$5:$AX$467,$B342,'Grid GenerationQueue'!$AY$5:$AY$467,$C342,'Grid GenerationQueue'!$BI$5:$BI$467,"&lt;4")</f>
        <v>0</v>
      </c>
      <c r="K342">
        <f>SUMIFS('Grid GenerationQueue'!AL$5:AL$467,'Grid GenerationQueue'!$AX$5:$AX$467,$B342,'Grid GenerationQueue'!$AY$5:$AY$467,$C342,'Grid GenerationQueue'!$BI$5:$BI$467,"&lt;4")</f>
        <v>0</v>
      </c>
      <c r="L342">
        <f>SUMIFS('Grid GenerationQueue'!AM$5:AM$467,'Grid GenerationQueue'!$AX$5:$AX$467,$B342,'Grid GenerationQueue'!$AY$5:$AY$467,$C342,'Grid GenerationQueue'!$BI$5:$BI$467,"&lt;4")</f>
        <v>206</v>
      </c>
      <c r="M342">
        <f>SUMIFS('Grid GenerationQueue'!AN$5:AN$467,'Grid GenerationQueue'!$AX$5:$AX$467,$B342,'Grid GenerationQueue'!$AY$5:$AY$467,$C342,'Grid GenerationQueue'!$BI$5:$BI$467,"&lt;4")</f>
        <v>200</v>
      </c>
      <c r="N342">
        <f>SUMIFS('Grid GenerationQueue'!AO$5:AO$467,'Grid GenerationQueue'!$AX$5:$AX$467,$B342,'Grid GenerationQueue'!$AY$5:$AY$467,$C342,'Grid GenerationQueue'!$BI$5:$BI$467,"&lt;4")</f>
        <v>0</v>
      </c>
      <c r="O342">
        <f>SUMIFS('Grid GenerationQueue'!AP$5:AP$467,'Grid GenerationQueue'!$AX$5:$AX$467,$B342,'Grid GenerationQueue'!$AY$5:$AY$467,$C342,'Grid GenerationQueue'!$BI$5:$BI$467,"&lt;4")</f>
        <v>0</v>
      </c>
      <c r="Q342">
        <f>SUMIFS('Grid GenerationQueue'!AE$5:AE$467,'Grid GenerationQueue'!$AX$5:$AX$467,$B342,'Grid GenerationQueue'!$AY$5:$AY$467,$C342,'Grid GenerationQueue'!$BH$5:$BH$467,"Executed")</f>
        <v>0</v>
      </c>
      <c r="R342">
        <f>SUMIFS('Grid GenerationQueue'!AF$5:AF$467,'Grid GenerationQueue'!$AX$5:$AX$467,$B342,'Grid GenerationQueue'!$AY$5:$AY$467,$C342,'Grid GenerationQueue'!$BH$5:$BH$467,"Executed")</f>
        <v>0</v>
      </c>
      <c r="S342">
        <f>SUMIFS('Grid GenerationQueue'!AG$5:AG$467,'Grid GenerationQueue'!$AX$5:$AX$467,$B342,'Grid GenerationQueue'!$AY$5:$AY$467,$C342,'Grid GenerationQueue'!$BH$5:$BH$467,"Executed")</f>
        <v>0</v>
      </c>
      <c r="T342">
        <f>SUMIFS('Grid GenerationQueue'!AH$5:AH$467,'Grid GenerationQueue'!$AX$5:$AX$467,$B342,'Grid GenerationQueue'!$AY$5:$AY$467,$C342,'Grid GenerationQueue'!$BH$5:$BH$467,"Executed")</f>
        <v>0</v>
      </c>
      <c r="U342">
        <f>SUMIFS('Grid GenerationQueue'!AI$5:AI$467,'Grid GenerationQueue'!$AX$5:$AX$467,$B342,'Grid GenerationQueue'!$AY$5:$AY$467,$C342,'Grid GenerationQueue'!$BH$5:$BH$467,"Executed")</f>
        <v>0</v>
      </c>
      <c r="V342">
        <f>SUMIFS('Grid GenerationQueue'!AJ$5:AJ$467,'Grid GenerationQueue'!$AX$5:$AX$467,$B342,'Grid GenerationQueue'!$AY$5:$AY$467,$C342,'Grid GenerationQueue'!$BH$5:$BH$467,"Executed")</f>
        <v>0</v>
      </c>
      <c r="W342">
        <f>SUMIFS('Grid GenerationQueue'!AK$5:AK$467,'Grid GenerationQueue'!$AX$5:$AX$467,$B342,'Grid GenerationQueue'!$AY$5:$AY$467,$C342,'Grid GenerationQueue'!$BH$5:$BH$467,"Executed")</f>
        <v>0</v>
      </c>
      <c r="X342">
        <f>SUMIFS('Grid GenerationQueue'!AL$5:AL$467,'Grid GenerationQueue'!$AX$5:$AX$467,$B342,'Grid GenerationQueue'!$AY$5:$AY$467,$C342,'Grid GenerationQueue'!$BH$5:$BH$467,"Executed")</f>
        <v>0</v>
      </c>
      <c r="Y342">
        <f>SUMIFS('Grid GenerationQueue'!AM$5:AM$467,'Grid GenerationQueue'!$AX$5:$AX$467,$B342,'Grid GenerationQueue'!$AY$5:$AY$467,$C342,'Grid GenerationQueue'!$BH$5:$BH$467,"Executed")</f>
        <v>206</v>
      </c>
      <c r="Z342">
        <f>SUMIFS('Grid GenerationQueue'!AN$5:AN$467,'Grid GenerationQueue'!$AX$5:$AX$467,$B342,'Grid GenerationQueue'!$AY$5:$AY$467,$C342,'Grid GenerationQueue'!$BH$5:$BH$467,"Executed")</f>
        <v>200</v>
      </c>
      <c r="AA342">
        <f>SUMIFS('Grid GenerationQueue'!AO$5:AO$467,'Grid GenerationQueue'!$AX$5:$AX$467,$B342,'Grid GenerationQueue'!$AY$5:$AY$467,$C342,'Grid GenerationQueue'!$BH$5:$BH$467,"Executed")</f>
        <v>0</v>
      </c>
      <c r="AB342">
        <f>SUMIFS('Grid GenerationQueue'!AP$5:AP$467,'Grid GenerationQueue'!$AX$5:$AX$467,$B342,'Grid GenerationQueue'!$AY$5:$AY$467,$C342,'Grid GenerationQueue'!$BH$5:$BH$467,"Executed")</f>
        <v>0</v>
      </c>
      <c r="AD342">
        <f>SUMIFS('Grid GenerationQueue'!AE$5:AE$467,'Grid GenerationQueue'!$AX$5:$AX$467,$B342,'Grid GenerationQueue'!$AY$5:$AY$467,$C342,'Grid GenerationQueue'!$BF$5:$BF$467,"&lt;&gt;"&amp;"")</f>
        <v>0</v>
      </c>
      <c r="AE342">
        <f>SUMIFS('Grid GenerationQueue'!AF$5:AF$467,'Grid GenerationQueue'!$AX$5:$AX$467,$B342,'Grid GenerationQueue'!$AY$5:$AY$467,$C342,'Grid GenerationQueue'!$BF$5:$BF$467,"&lt;&gt;"&amp;"")</f>
        <v>0</v>
      </c>
      <c r="AF342">
        <f>SUMIFS('Grid GenerationQueue'!AG$5:AG$467,'Grid GenerationQueue'!$AX$5:$AX$467,$B342,'Grid GenerationQueue'!$AY$5:$AY$467,$C342,'Grid GenerationQueue'!$BF$5:$BF$467,"&lt;&gt;"&amp;"")</f>
        <v>0</v>
      </c>
      <c r="AG342">
        <f>SUMIFS('Grid GenerationQueue'!AH$5:AH$467,'Grid GenerationQueue'!$AX$5:$AX$467,$B342,'Grid GenerationQueue'!$AY$5:$AY$467,$C342,'Grid GenerationQueue'!$BF$5:$BF$467,"&lt;&gt;"&amp;"")</f>
        <v>0</v>
      </c>
      <c r="AH342">
        <f>SUMIFS('Grid GenerationQueue'!AI$5:AI$467,'Grid GenerationQueue'!$AX$5:$AX$467,$B342,'Grid GenerationQueue'!$AY$5:$AY$467,$C342,'Grid GenerationQueue'!$BF$5:$BF$467,"&lt;&gt;"&amp;"")</f>
        <v>0</v>
      </c>
      <c r="AI342">
        <f>SUMIFS('Grid GenerationQueue'!AJ$5:AJ$467,'Grid GenerationQueue'!$AX$5:$AX$467,$B342,'Grid GenerationQueue'!$AY$5:$AY$467,$C342,'Grid GenerationQueue'!$BF$5:$BF$467,"&lt;&gt;"&amp;"")</f>
        <v>0</v>
      </c>
      <c r="AJ342">
        <f>SUMIFS('Grid GenerationQueue'!AK$5:AK$467,'Grid GenerationQueue'!$AX$5:$AX$467,$B342,'Grid GenerationQueue'!$AY$5:$AY$467,$C342,'Grid GenerationQueue'!$BF$5:$BF$467,"&lt;&gt;"&amp;"")</f>
        <v>0</v>
      </c>
      <c r="AK342">
        <f>SUMIFS('Grid GenerationQueue'!AL$5:AL$467,'Grid GenerationQueue'!$AX$5:$AX$467,$B342,'Grid GenerationQueue'!$AY$5:$AY$467,$C342,'Grid GenerationQueue'!$BF$5:$BF$467,"&lt;&gt;"&amp;"")</f>
        <v>0</v>
      </c>
      <c r="AL342">
        <f>SUMIFS('Grid GenerationQueue'!AM$5:AM$467,'Grid GenerationQueue'!$AX$5:$AX$467,$B342,'Grid GenerationQueue'!$AY$5:$AY$467,$C342,'Grid GenerationQueue'!$BF$5:$BF$467,"&lt;&gt;"&amp;"")</f>
        <v>206</v>
      </c>
      <c r="AM342">
        <f>SUMIFS('Grid GenerationQueue'!AN$5:AN$467,'Grid GenerationQueue'!$AX$5:$AX$467,$B342,'Grid GenerationQueue'!$AY$5:$AY$467,$C342,'Grid GenerationQueue'!$BF$5:$BF$467,"&lt;&gt;"&amp;"")</f>
        <v>200</v>
      </c>
      <c r="AN342">
        <f>SUMIFS('Grid GenerationQueue'!AO$5:AO$467,'Grid GenerationQueue'!$AX$5:$AX$467,$B342,'Grid GenerationQueue'!$AY$5:$AY$467,$C342,'Grid GenerationQueue'!$BF$5:$BF$467,"&lt;&gt;"&amp;"")</f>
        <v>0</v>
      </c>
      <c r="AO342">
        <f>SUMIFS('Grid GenerationQueue'!AP$5:AP$467,'Grid GenerationQueue'!$AX$5:$AX$467,$B342,'Grid GenerationQueue'!$AY$5:$AY$467,$C342,'Grid GenerationQueue'!$BF$5:$BF$467,"&lt;&gt;"&amp;"")</f>
        <v>0</v>
      </c>
      <c r="AQ342">
        <f>SUMIFS('Grid GenerationQueue'!AE$5:AE$467,'Grid GenerationQueue'!$AX$5:$AX$467,$B342,'Grid GenerationQueue'!$AY$5:$AY$467,$C342)</f>
        <v>0</v>
      </c>
      <c r="AR342">
        <f>SUMIFS('Grid GenerationQueue'!AF$5:AF$467,'Grid GenerationQueue'!$AX$5:$AX$467,$B342,'Grid GenerationQueue'!$AY$5:$AY$467,$C342)</f>
        <v>0</v>
      </c>
      <c r="AS342">
        <f>SUMIFS('Grid GenerationQueue'!AG$5:AG$467,'Grid GenerationQueue'!$AX$5:$AX$467,$B342,'Grid GenerationQueue'!$AY$5:$AY$467,$C342)</f>
        <v>0</v>
      </c>
      <c r="AT342">
        <f>SUMIFS('Grid GenerationQueue'!AH$5:AH$467,'Grid GenerationQueue'!$AX$5:$AX$467,$B342,'Grid GenerationQueue'!$AY$5:$AY$467,$C342)</f>
        <v>0</v>
      </c>
      <c r="AU342">
        <f>SUMIFS('Grid GenerationQueue'!AI$5:AI$467,'Grid GenerationQueue'!$AX$5:$AX$467,$B342,'Grid GenerationQueue'!$AY$5:$AY$467,$C342)</f>
        <v>0</v>
      </c>
      <c r="AV342">
        <f>SUMIFS('Grid GenerationQueue'!AJ$5:AJ$467,'Grid GenerationQueue'!$AX$5:$AX$467,$B342,'Grid GenerationQueue'!$AY$5:$AY$467,$C342)</f>
        <v>0</v>
      </c>
      <c r="AW342">
        <f>SUMIFS('Grid GenerationQueue'!AK$5:AK$467,'Grid GenerationQueue'!$AX$5:$AX$467,$B342,'Grid GenerationQueue'!$AY$5:$AY$467,$C342)</f>
        <v>0</v>
      </c>
      <c r="AX342">
        <f>SUMIFS('Grid GenerationQueue'!AL$5:AL$467,'Grid GenerationQueue'!$AX$5:$AX$467,$B342,'Grid GenerationQueue'!$AY$5:$AY$467,$C342)</f>
        <v>0</v>
      </c>
      <c r="AY342">
        <f>SUMIFS('Grid GenerationQueue'!AM$5:AM$467,'Grid GenerationQueue'!$AX$5:$AX$467,$B342,'Grid GenerationQueue'!$AY$5:$AY$467,$C342)</f>
        <v>206</v>
      </c>
      <c r="AZ342">
        <f>SUMIFS('Grid GenerationQueue'!AN$5:AN$467,'Grid GenerationQueue'!$AX$5:$AX$467,$B342,'Grid GenerationQueue'!$AY$5:$AY$467,$C342)</f>
        <v>200</v>
      </c>
      <c r="BA342">
        <f>SUMIFS('Grid GenerationQueue'!AO$5:AO$467,'Grid GenerationQueue'!$AX$5:$AX$467,$B342,'Grid GenerationQueue'!$AY$5:$AY$467,$C342)</f>
        <v>0</v>
      </c>
      <c r="BB342">
        <f>SUMIFS('Grid GenerationQueue'!AP$5:AP$467,'Grid GenerationQueue'!$AX$5:$AX$467,$B342,'Grid GenerationQueue'!$AY$5:$AY$467,$C342)</f>
        <v>0</v>
      </c>
      <c r="BD342">
        <f>SUMIFS('Grid GenerationQueue'!AE$5:AE$467,'Grid GenerationQueue'!$AX$5:$AX$467,$B342,'Grid GenerationQueue'!$AY$5:$AY$467,$C342,'Grid GenerationQueue'!$BH$5:$BH$467,"Executed",'Grid GenerationQueue'!$BB$5:$BB$467,"&lt;"&amp;$BE$3)</f>
        <v>0</v>
      </c>
      <c r="BE342">
        <f>SUMIFS('Grid GenerationQueue'!AF$5:AF$467,'Grid GenerationQueue'!$AX$5:$AX$467,$B342,'Grid GenerationQueue'!$AY$5:$AY$467,$C342,'Grid GenerationQueue'!$BH$5:$BH$467,"Executed",'Grid GenerationQueue'!$BB$5:$BB$467,"&lt;"&amp;$BE$3)</f>
        <v>0</v>
      </c>
      <c r="BF342">
        <f>SUMIFS('Grid GenerationQueue'!AG$5:AG$467,'Grid GenerationQueue'!$AX$5:$AX$467,$B342,'Grid GenerationQueue'!$AY$5:$AY$467,$C342,'Grid GenerationQueue'!$BH$5:$BH$467,"Executed",'Grid GenerationQueue'!$BB$5:$BB$467,"&lt;"&amp;$BE$3)</f>
        <v>0</v>
      </c>
      <c r="BG342">
        <f>SUMIFS('Grid GenerationQueue'!AH$5:AH$467,'Grid GenerationQueue'!$AX$5:$AX$467,$B342,'Grid GenerationQueue'!$AY$5:$AY$467,$C342,'Grid GenerationQueue'!$BH$5:$BH$467,"Executed",'Grid GenerationQueue'!$BB$5:$BB$467,"&lt;"&amp;$BE$3)</f>
        <v>0</v>
      </c>
      <c r="BH342">
        <f>SUMIFS('Grid GenerationQueue'!AI$5:AI$467,'Grid GenerationQueue'!$AX$5:$AX$467,$B342,'Grid GenerationQueue'!$AY$5:$AY$467,$C342,'Grid GenerationQueue'!$BH$5:$BH$467,"Executed",'Grid GenerationQueue'!$BB$5:$BB$467,"&lt;"&amp;$BE$3)</f>
        <v>0</v>
      </c>
      <c r="BI342">
        <f>SUMIFS('Grid GenerationQueue'!AJ$5:AJ$467,'Grid GenerationQueue'!$AX$5:$AX$467,$B342,'Grid GenerationQueue'!$AY$5:$AY$467,$C342,'Grid GenerationQueue'!$BH$5:$BH$467,"Executed",'Grid GenerationQueue'!$BB$5:$BB$467,"&lt;"&amp;$BE$3)</f>
        <v>0</v>
      </c>
      <c r="BJ342">
        <f>SUMIFS('Grid GenerationQueue'!AK$5:AK$467,'Grid GenerationQueue'!$AX$5:$AX$467,$B342,'Grid GenerationQueue'!$AY$5:$AY$467,$C342,'Grid GenerationQueue'!$BH$5:$BH$467,"Executed",'Grid GenerationQueue'!$BB$5:$BB$467,"&lt;"&amp;$BE$3)</f>
        <v>0</v>
      </c>
      <c r="BK342">
        <f>SUMIFS('Grid GenerationQueue'!AL$5:AL$467,'Grid GenerationQueue'!$AX$5:$AX$467,$B342,'Grid GenerationQueue'!$AY$5:$AY$467,$C342,'Grid GenerationQueue'!$BH$5:$BH$467,"Executed",'Grid GenerationQueue'!$BB$5:$BB$467,"&lt;"&amp;$BE$3)</f>
        <v>0</v>
      </c>
      <c r="BL342">
        <f>SUMIFS('Grid GenerationQueue'!AM$5:AM$467,'Grid GenerationQueue'!$AX$5:$AX$467,$B342,'Grid GenerationQueue'!$AY$5:$AY$467,$C342,'Grid GenerationQueue'!$BH$5:$BH$467,"Executed",'Grid GenerationQueue'!$BB$5:$BB$467,"&lt;"&amp;$BE$3)</f>
        <v>206</v>
      </c>
      <c r="BM342">
        <f>SUMIFS('Grid GenerationQueue'!AN$5:AN$467,'Grid GenerationQueue'!$AX$5:$AX$467,$B342,'Grid GenerationQueue'!$AY$5:$AY$467,$C342,'Grid GenerationQueue'!$BH$5:$BH$467,"Executed",'Grid GenerationQueue'!$BB$5:$BB$467,"&lt;"&amp;$BE$3)</f>
        <v>200</v>
      </c>
      <c r="BN342">
        <f>SUMIFS('Grid GenerationQueue'!AO$5:AO$467,'Grid GenerationQueue'!$AX$5:$AX$467,$B342,'Grid GenerationQueue'!$AY$5:$AY$467,$C342,'Grid GenerationQueue'!$BH$5:$BH$467,"Executed",'Grid GenerationQueue'!$BB$5:$BB$467,"&lt;"&amp;$BE$3)</f>
        <v>0</v>
      </c>
      <c r="BO342">
        <f>SUMIFS('Grid GenerationQueue'!AP$5:AP$467,'Grid GenerationQueue'!$AX$5:$AX$467,$B342,'Grid GenerationQueue'!$AY$5:$AY$467,$C342,'Grid GenerationQueue'!$BH$5:$BH$467,"Executed",'Grid GenerationQueue'!$BB$5:$BB$467,"&lt;"&amp;$BE$3)</f>
        <v>0</v>
      </c>
      <c r="BQ342">
        <f>SUMIFS('Grid GenerationQueue'!AE$5:AE$467,'Grid GenerationQueue'!$AX$5:$AX$467,$B342,'Grid GenerationQueue'!$AY$5:$AY$467,$C342,'Grid GenerationQueue'!$BF$5:$BF$467,"&lt;&gt;"&amp;"",'Grid GenerationQueue'!$BB$5:$BB$467,"&lt;"&amp;$BE$3)</f>
        <v>0</v>
      </c>
      <c r="BR342">
        <f>SUMIFS('Grid GenerationQueue'!AF$5:AF$467,'Grid GenerationQueue'!$AX$5:$AX$467,$B342,'Grid GenerationQueue'!$AY$5:$AY$467,$C342,'Grid GenerationQueue'!$BF$5:$BF$467,"&lt;&gt;"&amp;"",'Grid GenerationQueue'!$BB$5:$BB$467,"&lt;"&amp;$BE$3)</f>
        <v>0</v>
      </c>
      <c r="BS342">
        <f>SUMIFS('Grid GenerationQueue'!AG$5:AG$467,'Grid GenerationQueue'!$AX$5:$AX$467,$B342,'Grid GenerationQueue'!$AY$5:$AY$467,$C342,'Grid GenerationQueue'!$BF$5:$BF$467,"&lt;&gt;"&amp;"",'Grid GenerationQueue'!$BB$5:$BB$467,"&lt;"&amp;$BE$3)</f>
        <v>0</v>
      </c>
      <c r="BT342">
        <f>SUMIFS('Grid GenerationQueue'!AH$5:AH$467,'Grid GenerationQueue'!$AX$5:$AX$467,$B342,'Grid GenerationQueue'!$AY$5:$AY$467,$C342,'Grid GenerationQueue'!$BF$5:$BF$467,"&lt;&gt;"&amp;"",'Grid GenerationQueue'!$BB$5:$BB$467,"&lt;"&amp;$BE$3)</f>
        <v>0</v>
      </c>
      <c r="BU342">
        <f>SUMIFS('Grid GenerationQueue'!AI$5:AI$467,'Grid GenerationQueue'!$AX$5:$AX$467,$B342,'Grid GenerationQueue'!$AY$5:$AY$467,$C342,'Grid GenerationQueue'!$BF$5:$BF$467,"&lt;&gt;"&amp;"",'Grid GenerationQueue'!$BB$5:$BB$467,"&lt;"&amp;$BE$3)</f>
        <v>0</v>
      </c>
      <c r="BV342">
        <f>SUMIFS('Grid GenerationQueue'!AJ$5:AJ$467,'Grid GenerationQueue'!$AX$5:$AX$467,$B342,'Grid GenerationQueue'!$AY$5:$AY$467,$C342,'Grid GenerationQueue'!$BF$5:$BF$467,"&lt;&gt;"&amp;"",'Grid GenerationQueue'!$BB$5:$BB$467,"&lt;"&amp;$BE$3)</f>
        <v>0</v>
      </c>
      <c r="BW342">
        <f>SUMIFS('Grid GenerationQueue'!AK$5:AK$467,'Grid GenerationQueue'!$AX$5:$AX$467,$B342,'Grid GenerationQueue'!$AY$5:$AY$467,$C342,'Grid GenerationQueue'!$BF$5:$BF$467,"&lt;&gt;"&amp;"",'Grid GenerationQueue'!$BB$5:$BB$467,"&lt;"&amp;$BE$3)</f>
        <v>0</v>
      </c>
      <c r="BX342">
        <f>SUMIFS('Grid GenerationQueue'!AL$5:AL$467,'Grid GenerationQueue'!$AX$5:$AX$467,$B342,'Grid GenerationQueue'!$AY$5:$AY$467,$C342,'Grid GenerationQueue'!$BF$5:$BF$467,"&lt;&gt;"&amp;"",'Grid GenerationQueue'!$BB$5:$BB$467,"&lt;"&amp;$BE$3)</f>
        <v>0</v>
      </c>
      <c r="BY342">
        <f>SUMIFS('Grid GenerationQueue'!AM$5:AM$467,'Grid GenerationQueue'!$AX$5:$AX$467,$B342,'Grid GenerationQueue'!$AY$5:$AY$467,$C342,'Grid GenerationQueue'!$BF$5:$BF$467,"&lt;&gt;"&amp;"",'Grid GenerationQueue'!$BB$5:$BB$467,"&lt;"&amp;$BE$3)</f>
        <v>206</v>
      </c>
      <c r="BZ342">
        <f>SUMIFS('Grid GenerationQueue'!AN$5:AN$467,'Grid GenerationQueue'!$AX$5:$AX$467,$B342,'Grid GenerationQueue'!$AY$5:$AY$467,$C342,'Grid GenerationQueue'!$BF$5:$BF$467,"&lt;&gt;"&amp;"",'Grid GenerationQueue'!$BB$5:$BB$467,"&lt;"&amp;$BE$3)</f>
        <v>200</v>
      </c>
      <c r="CA342">
        <f>SUMIFS('Grid GenerationQueue'!AO$5:AO$467,'Grid GenerationQueue'!$AX$5:$AX$467,$B342,'Grid GenerationQueue'!$AY$5:$AY$467,$C342,'Grid GenerationQueue'!$BF$5:$BF$467,"&lt;&gt;"&amp;"",'Grid GenerationQueue'!$BB$5:$BB$467,"&lt;"&amp;$BE$3)</f>
        <v>0</v>
      </c>
      <c r="CB342">
        <f>SUMIFS('Grid GenerationQueue'!AP$5:AP$467,'Grid GenerationQueue'!$AX$5:$AX$467,$B342,'Grid GenerationQueue'!$AY$5:$AY$467,$C342,'Grid GenerationQueue'!$BF$5:$BF$467,"&lt;&gt;"&amp;"",'Grid GenerationQueue'!$BB$5:$BB$467,"&lt;"&amp;$BE$3)</f>
        <v>0</v>
      </c>
      <c r="CD342">
        <f>SUMIFS('Grid GenerationQueue'!AE$5:AE$467,'Grid GenerationQueue'!$AX$5:$AX$467,$B342,'Grid GenerationQueue'!$AY$5:$AY$467,$C342,'Grid GenerationQueue'!$BB$5:$BB$467,"&lt;"&amp;$BE$3)</f>
        <v>0</v>
      </c>
      <c r="CE342">
        <f>SUMIFS('Grid GenerationQueue'!AF$5:AF$467,'Grid GenerationQueue'!$AX$5:$AX$467,$B342,'Grid GenerationQueue'!$AY$5:$AY$467,$C342,'Grid GenerationQueue'!$BB$5:$BB$467,"&lt;"&amp;$BE$3)</f>
        <v>0</v>
      </c>
      <c r="CF342">
        <f>SUMIFS('Grid GenerationQueue'!AG$5:AG$467,'Grid GenerationQueue'!$AX$5:$AX$467,$B342,'Grid GenerationQueue'!$AY$5:$AY$467,$C342,'Grid GenerationQueue'!$BB$5:$BB$467,"&lt;"&amp;$BE$3)</f>
        <v>0</v>
      </c>
      <c r="CG342">
        <f>SUMIFS('Grid GenerationQueue'!AH$5:AH$467,'Grid GenerationQueue'!$AX$5:$AX$467,$B342,'Grid GenerationQueue'!$AY$5:$AY$467,$C342,'Grid GenerationQueue'!$BB$5:$BB$467,"&lt;"&amp;$BE$3)</f>
        <v>0</v>
      </c>
      <c r="CH342">
        <f>SUMIFS('Grid GenerationQueue'!AI$5:AI$467,'Grid GenerationQueue'!$AX$5:$AX$467,$B342,'Grid GenerationQueue'!$AY$5:$AY$467,$C342,'Grid GenerationQueue'!$BB$5:$BB$467,"&lt;"&amp;$BE$3)</f>
        <v>0</v>
      </c>
      <c r="CI342">
        <f>SUMIFS('Grid GenerationQueue'!AJ$5:AJ$467,'Grid GenerationQueue'!$AX$5:$AX$467,$B342,'Grid GenerationQueue'!$AY$5:$AY$467,$C342,'Grid GenerationQueue'!$BB$5:$BB$467,"&lt;"&amp;$BE$3)</f>
        <v>0</v>
      </c>
      <c r="CJ342">
        <f>SUMIFS('Grid GenerationQueue'!AK$5:AK$467,'Grid GenerationQueue'!$AX$5:$AX$467,$B342,'Grid GenerationQueue'!$AY$5:$AY$467,$C342,'Grid GenerationQueue'!$BB$5:$BB$467,"&lt;"&amp;$BE$3)</f>
        <v>0</v>
      </c>
      <c r="CK342">
        <f>SUMIFS('Grid GenerationQueue'!AL$5:AL$467,'Grid GenerationQueue'!$AX$5:$AX$467,$B342,'Grid GenerationQueue'!$AY$5:$AY$467,$C342,'Grid GenerationQueue'!$BB$5:$BB$467,"&lt;"&amp;$BE$3)</f>
        <v>0</v>
      </c>
      <c r="CL342">
        <f>SUMIFS('Grid GenerationQueue'!AM$5:AM$467,'Grid GenerationQueue'!$AX$5:$AX$467,$B342,'Grid GenerationQueue'!$AY$5:$AY$467,$C342,'Grid GenerationQueue'!$BB$5:$BB$467,"&lt;"&amp;$BE$3)</f>
        <v>206</v>
      </c>
      <c r="CM342">
        <f>SUMIFS('Grid GenerationQueue'!AN$5:AN$467,'Grid GenerationQueue'!$AX$5:$AX$467,$B342,'Grid GenerationQueue'!$AY$5:$AY$467,$C342,'Grid GenerationQueue'!$BB$5:$BB$467,"&lt;"&amp;$BE$3)</f>
        <v>200</v>
      </c>
      <c r="CN342">
        <f>SUMIFS('Grid GenerationQueue'!AO$5:AO$467,'Grid GenerationQueue'!$AX$5:$AX$467,$B342,'Grid GenerationQueue'!$AY$5:$AY$467,$C342,'Grid GenerationQueue'!$BB$5:$BB$467,"&lt;"&amp;$BE$3)</f>
        <v>0</v>
      </c>
      <c r="CO342">
        <f>SUMIFS('Grid GenerationQueue'!AP$5:AP$467,'Grid GenerationQueue'!$AX$5:$AX$467,$B342,'Grid GenerationQueue'!$AY$5:$AY$467,$C342,'Grid GenerationQueue'!$BB$5:$BB$467,"&lt;"&amp;$BE$3)</f>
        <v>0</v>
      </c>
    </row>
    <row r="343" spans="1:93" x14ac:dyDescent="0.35">
      <c r="A343" t="s">
        <v>4653</v>
      </c>
      <c r="B343" t="s">
        <v>4792</v>
      </c>
      <c r="C343">
        <v>230</v>
      </c>
      <c r="D343">
        <f>SUMIFS('Grid GenerationQueue'!AE$5:AE$467,'Grid GenerationQueue'!$AX$5:$AX$467,$B343,'Grid GenerationQueue'!$AY$5:$AY$467,$C343,'Grid GenerationQueue'!$BI$5:$BI$467,"&lt;4")</f>
        <v>0</v>
      </c>
      <c r="E343">
        <f>SUMIFS('Grid GenerationQueue'!AF$5:AF$467,'Grid GenerationQueue'!$AX$5:$AX$467,$B343,'Grid GenerationQueue'!$AY$5:$AY$467,$C343,'Grid GenerationQueue'!$BI$5:$BI$467,"&lt;4")</f>
        <v>0</v>
      </c>
      <c r="F343">
        <f>SUMIFS('Grid GenerationQueue'!AG$5:AG$467,'Grid GenerationQueue'!$AX$5:$AX$467,$B343,'Grid GenerationQueue'!$AY$5:$AY$467,$C343,'Grid GenerationQueue'!$BI$5:$BI$467,"&lt;4")</f>
        <v>0</v>
      </c>
      <c r="G343">
        <f>SUMIFS('Grid GenerationQueue'!AH$5:AH$467,'Grid GenerationQueue'!$AX$5:$AX$467,$B343,'Grid GenerationQueue'!$AY$5:$AY$467,$C343,'Grid GenerationQueue'!$BI$5:$BI$467,"&lt;4")</f>
        <v>0</v>
      </c>
      <c r="H343">
        <f>SUMIFS('Grid GenerationQueue'!AI$5:AI$467,'Grid GenerationQueue'!$AX$5:$AX$467,$B343,'Grid GenerationQueue'!$AY$5:$AY$467,$C343,'Grid GenerationQueue'!$BI$5:$BI$467,"&lt;4")</f>
        <v>0</v>
      </c>
      <c r="I343">
        <f>SUMIFS('Grid GenerationQueue'!AJ$5:AJ$467,'Grid GenerationQueue'!$AX$5:$AX$467,$B343,'Grid GenerationQueue'!$AY$5:$AY$467,$C343,'Grid GenerationQueue'!$BI$5:$BI$467,"&lt;4")</f>
        <v>0</v>
      </c>
      <c r="J343">
        <f>SUMIFS('Grid GenerationQueue'!AK$5:AK$467,'Grid GenerationQueue'!$AX$5:$AX$467,$B343,'Grid GenerationQueue'!$AY$5:$AY$467,$C343,'Grid GenerationQueue'!$BI$5:$BI$467,"&lt;4")</f>
        <v>0</v>
      </c>
      <c r="K343">
        <f>SUMIFS('Grid GenerationQueue'!AL$5:AL$467,'Grid GenerationQueue'!$AX$5:$AX$467,$B343,'Grid GenerationQueue'!$AY$5:$AY$467,$C343,'Grid GenerationQueue'!$BI$5:$BI$467,"&lt;4")</f>
        <v>0</v>
      </c>
      <c r="L343">
        <f>SUMIFS('Grid GenerationQueue'!AM$5:AM$467,'Grid GenerationQueue'!$AX$5:$AX$467,$B343,'Grid GenerationQueue'!$AY$5:$AY$467,$C343,'Grid GenerationQueue'!$BI$5:$BI$467,"&lt;4")</f>
        <v>0</v>
      </c>
      <c r="M343">
        <f>SUMIFS('Grid GenerationQueue'!AN$5:AN$467,'Grid GenerationQueue'!$AX$5:$AX$467,$B343,'Grid GenerationQueue'!$AY$5:$AY$467,$C343,'Grid GenerationQueue'!$BI$5:$BI$467,"&lt;4")</f>
        <v>0</v>
      </c>
      <c r="N343">
        <f>SUMIFS('Grid GenerationQueue'!AO$5:AO$467,'Grid GenerationQueue'!$AX$5:$AX$467,$B343,'Grid GenerationQueue'!$AY$5:$AY$467,$C343,'Grid GenerationQueue'!$BI$5:$BI$467,"&lt;4")</f>
        <v>0</v>
      </c>
      <c r="O343">
        <f>SUMIFS('Grid GenerationQueue'!AP$5:AP$467,'Grid GenerationQueue'!$AX$5:$AX$467,$B343,'Grid GenerationQueue'!$AY$5:$AY$467,$C343,'Grid GenerationQueue'!$BI$5:$BI$467,"&lt;4")</f>
        <v>0</v>
      </c>
      <c r="Q343">
        <f>SUMIFS('Grid GenerationQueue'!AE$5:AE$467,'Grid GenerationQueue'!$AX$5:$AX$467,$B343,'Grid GenerationQueue'!$AY$5:$AY$467,$C343,'Grid GenerationQueue'!$BH$5:$BH$467,"Executed")</f>
        <v>0</v>
      </c>
      <c r="R343">
        <f>SUMIFS('Grid GenerationQueue'!AF$5:AF$467,'Grid GenerationQueue'!$AX$5:$AX$467,$B343,'Grid GenerationQueue'!$AY$5:$AY$467,$C343,'Grid GenerationQueue'!$BH$5:$BH$467,"Executed")</f>
        <v>0</v>
      </c>
      <c r="S343">
        <f>SUMIFS('Grid GenerationQueue'!AG$5:AG$467,'Grid GenerationQueue'!$AX$5:$AX$467,$B343,'Grid GenerationQueue'!$AY$5:$AY$467,$C343,'Grid GenerationQueue'!$BH$5:$BH$467,"Executed")</f>
        <v>0</v>
      </c>
      <c r="T343">
        <f>SUMIFS('Grid GenerationQueue'!AH$5:AH$467,'Grid GenerationQueue'!$AX$5:$AX$467,$B343,'Grid GenerationQueue'!$AY$5:$AY$467,$C343,'Grid GenerationQueue'!$BH$5:$BH$467,"Executed")</f>
        <v>0</v>
      </c>
      <c r="U343">
        <f>SUMIFS('Grid GenerationQueue'!AI$5:AI$467,'Grid GenerationQueue'!$AX$5:$AX$467,$B343,'Grid GenerationQueue'!$AY$5:$AY$467,$C343,'Grid GenerationQueue'!$BH$5:$BH$467,"Executed")</f>
        <v>0</v>
      </c>
      <c r="V343">
        <f>SUMIFS('Grid GenerationQueue'!AJ$5:AJ$467,'Grid GenerationQueue'!$AX$5:$AX$467,$B343,'Grid GenerationQueue'!$AY$5:$AY$467,$C343,'Grid GenerationQueue'!$BH$5:$BH$467,"Executed")</f>
        <v>0</v>
      </c>
      <c r="W343">
        <f>SUMIFS('Grid GenerationQueue'!AK$5:AK$467,'Grid GenerationQueue'!$AX$5:$AX$467,$B343,'Grid GenerationQueue'!$AY$5:$AY$467,$C343,'Grid GenerationQueue'!$BH$5:$BH$467,"Executed")</f>
        <v>0</v>
      </c>
      <c r="X343">
        <f>SUMIFS('Grid GenerationQueue'!AL$5:AL$467,'Grid GenerationQueue'!$AX$5:$AX$467,$B343,'Grid GenerationQueue'!$AY$5:$AY$467,$C343,'Grid GenerationQueue'!$BH$5:$BH$467,"Executed")</f>
        <v>0</v>
      </c>
      <c r="Y343">
        <f>SUMIFS('Grid GenerationQueue'!AM$5:AM$467,'Grid GenerationQueue'!$AX$5:$AX$467,$B343,'Grid GenerationQueue'!$AY$5:$AY$467,$C343,'Grid GenerationQueue'!$BH$5:$BH$467,"Executed")</f>
        <v>0</v>
      </c>
      <c r="Z343">
        <f>SUMIFS('Grid GenerationQueue'!AN$5:AN$467,'Grid GenerationQueue'!$AX$5:$AX$467,$B343,'Grid GenerationQueue'!$AY$5:$AY$467,$C343,'Grid GenerationQueue'!$BH$5:$BH$467,"Executed")</f>
        <v>0</v>
      </c>
      <c r="AA343">
        <f>SUMIFS('Grid GenerationQueue'!AO$5:AO$467,'Grid GenerationQueue'!$AX$5:$AX$467,$B343,'Grid GenerationQueue'!$AY$5:$AY$467,$C343,'Grid GenerationQueue'!$BH$5:$BH$467,"Executed")</f>
        <v>0</v>
      </c>
      <c r="AB343">
        <f>SUMIFS('Grid GenerationQueue'!AP$5:AP$467,'Grid GenerationQueue'!$AX$5:$AX$467,$B343,'Grid GenerationQueue'!$AY$5:$AY$467,$C343,'Grid GenerationQueue'!$BH$5:$BH$467,"Executed")</f>
        <v>0</v>
      </c>
      <c r="AD343">
        <f>SUMIFS('Grid GenerationQueue'!AE$5:AE$467,'Grid GenerationQueue'!$AX$5:$AX$467,$B343,'Grid GenerationQueue'!$AY$5:$AY$467,$C343,'Grid GenerationQueue'!$BF$5:$BF$467,"&lt;&gt;"&amp;"")</f>
        <v>0</v>
      </c>
      <c r="AE343">
        <f>SUMIFS('Grid GenerationQueue'!AF$5:AF$467,'Grid GenerationQueue'!$AX$5:$AX$467,$B343,'Grid GenerationQueue'!$AY$5:$AY$467,$C343,'Grid GenerationQueue'!$BF$5:$BF$467,"&lt;&gt;"&amp;"")</f>
        <v>0</v>
      </c>
      <c r="AF343">
        <f>SUMIFS('Grid GenerationQueue'!AG$5:AG$467,'Grid GenerationQueue'!$AX$5:$AX$467,$B343,'Grid GenerationQueue'!$AY$5:$AY$467,$C343,'Grid GenerationQueue'!$BF$5:$BF$467,"&lt;&gt;"&amp;"")</f>
        <v>0</v>
      </c>
      <c r="AG343">
        <f>SUMIFS('Grid GenerationQueue'!AH$5:AH$467,'Grid GenerationQueue'!$AX$5:$AX$467,$B343,'Grid GenerationQueue'!$AY$5:$AY$467,$C343,'Grid GenerationQueue'!$BF$5:$BF$467,"&lt;&gt;"&amp;"")</f>
        <v>0</v>
      </c>
      <c r="AH343">
        <f>SUMIFS('Grid GenerationQueue'!AI$5:AI$467,'Grid GenerationQueue'!$AX$5:$AX$467,$B343,'Grid GenerationQueue'!$AY$5:$AY$467,$C343,'Grid GenerationQueue'!$BF$5:$BF$467,"&lt;&gt;"&amp;"")</f>
        <v>0</v>
      </c>
      <c r="AI343">
        <f>SUMIFS('Grid GenerationQueue'!AJ$5:AJ$467,'Grid GenerationQueue'!$AX$5:$AX$467,$B343,'Grid GenerationQueue'!$AY$5:$AY$467,$C343,'Grid GenerationQueue'!$BF$5:$BF$467,"&lt;&gt;"&amp;"")</f>
        <v>0</v>
      </c>
      <c r="AJ343">
        <f>SUMIFS('Grid GenerationQueue'!AK$5:AK$467,'Grid GenerationQueue'!$AX$5:$AX$467,$B343,'Grid GenerationQueue'!$AY$5:$AY$467,$C343,'Grid GenerationQueue'!$BF$5:$BF$467,"&lt;&gt;"&amp;"")</f>
        <v>0</v>
      </c>
      <c r="AK343">
        <f>SUMIFS('Grid GenerationQueue'!AL$5:AL$467,'Grid GenerationQueue'!$AX$5:$AX$467,$B343,'Grid GenerationQueue'!$AY$5:$AY$467,$C343,'Grid GenerationQueue'!$BF$5:$BF$467,"&lt;&gt;"&amp;"")</f>
        <v>0</v>
      </c>
      <c r="AL343">
        <f>SUMIFS('Grid GenerationQueue'!AM$5:AM$467,'Grid GenerationQueue'!$AX$5:$AX$467,$B343,'Grid GenerationQueue'!$AY$5:$AY$467,$C343,'Grid GenerationQueue'!$BF$5:$BF$467,"&lt;&gt;"&amp;"")</f>
        <v>0</v>
      </c>
      <c r="AM343">
        <f>SUMIFS('Grid GenerationQueue'!AN$5:AN$467,'Grid GenerationQueue'!$AX$5:$AX$467,$B343,'Grid GenerationQueue'!$AY$5:$AY$467,$C343,'Grid GenerationQueue'!$BF$5:$BF$467,"&lt;&gt;"&amp;"")</f>
        <v>0</v>
      </c>
      <c r="AN343">
        <f>SUMIFS('Grid GenerationQueue'!AO$5:AO$467,'Grid GenerationQueue'!$AX$5:$AX$467,$B343,'Grid GenerationQueue'!$AY$5:$AY$467,$C343,'Grid GenerationQueue'!$BF$5:$BF$467,"&lt;&gt;"&amp;"")</f>
        <v>0</v>
      </c>
      <c r="AO343">
        <f>SUMIFS('Grid GenerationQueue'!AP$5:AP$467,'Grid GenerationQueue'!$AX$5:$AX$467,$B343,'Grid GenerationQueue'!$AY$5:$AY$467,$C343,'Grid GenerationQueue'!$BF$5:$BF$467,"&lt;&gt;"&amp;"")</f>
        <v>0</v>
      </c>
      <c r="AQ343">
        <f>SUMIFS('Grid GenerationQueue'!AE$5:AE$467,'Grid GenerationQueue'!$AX$5:$AX$467,$B343,'Grid GenerationQueue'!$AY$5:$AY$467,$C343)</f>
        <v>0</v>
      </c>
      <c r="AR343">
        <f>SUMIFS('Grid GenerationQueue'!AF$5:AF$467,'Grid GenerationQueue'!$AX$5:$AX$467,$B343,'Grid GenerationQueue'!$AY$5:$AY$467,$C343)</f>
        <v>0</v>
      </c>
      <c r="AS343">
        <f>SUMIFS('Grid GenerationQueue'!AG$5:AG$467,'Grid GenerationQueue'!$AX$5:$AX$467,$B343,'Grid GenerationQueue'!$AY$5:$AY$467,$C343)</f>
        <v>0</v>
      </c>
      <c r="AT343">
        <f>SUMIFS('Grid GenerationQueue'!AH$5:AH$467,'Grid GenerationQueue'!$AX$5:$AX$467,$B343,'Grid GenerationQueue'!$AY$5:$AY$467,$C343)</f>
        <v>0</v>
      </c>
      <c r="AU343">
        <f>SUMIFS('Grid GenerationQueue'!AI$5:AI$467,'Grid GenerationQueue'!$AX$5:$AX$467,$B343,'Grid GenerationQueue'!$AY$5:$AY$467,$C343)</f>
        <v>0</v>
      </c>
      <c r="AV343">
        <f>SUMIFS('Grid GenerationQueue'!AJ$5:AJ$467,'Grid GenerationQueue'!$AX$5:$AX$467,$B343,'Grid GenerationQueue'!$AY$5:$AY$467,$C343)</f>
        <v>0</v>
      </c>
      <c r="AW343">
        <f>SUMIFS('Grid GenerationQueue'!AK$5:AK$467,'Grid GenerationQueue'!$AX$5:$AX$467,$B343,'Grid GenerationQueue'!$AY$5:$AY$467,$C343)</f>
        <v>0</v>
      </c>
      <c r="AX343">
        <f>SUMIFS('Grid GenerationQueue'!AL$5:AL$467,'Grid GenerationQueue'!$AX$5:$AX$467,$B343,'Grid GenerationQueue'!$AY$5:$AY$467,$C343)</f>
        <v>0</v>
      </c>
      <c r="AY343">
        <f>SUMIFS('Grid GenerationQueue'!AM$5:AM$467,'Grid GenerationQueue'!$AX$5:$AX$467,$B343,'Grid GenerationQueue'!$AY$5:$AY$467,$C343)</f>
        <v>0</v>
      </c>
      <c r="AZ343">
        <f>SUMIFS('Grid GenerationQueue'!AN$5:AN$467,'Grid GenerationQueue'!$AX$5:$AX$467,$B343,'Grid GenerationQueue'!$AY$5:$AY$467,$C343)</f>
        <v>0</v>
      </c>
      <c r="BA343">
        <f>SUMIFS('Grid GenerationQueue'!AO$5:AO$467,'Grid GenerationQueue'!$AX$5:$AX$467,$B343,'Grid GenerationQueue'!$AY$5:$AY$467,$C343)</f>
        <v>0</v>
      </c>
      <c r="BB343">
        <f>SUMIFS('Grid GenerationQueue'!AP$5:AP$467,'Grid GenerationQueue'!$AX$5:$AX$467,$B343,'Grid GenerationQueue'!$AY$5:$AY$467,$C343)</f>
        <v>0</v>
      </c>
      <c r="BD343">
        <f>SUMIFS('Grid GenerationQueue'!AE$5:AE$467,'Grid GenerationQueue'!$AX$5:$AX$467,$B343,'Grid GenerationQueue'!$AY$5:$AY$467,$C343,'Grid GenerationQueue'!$BH$5:$BH$467,"Executed",'Grid GenerationQueue'!$BB$5:$BB$467,"&lt;"&amp;$BE$3)</f>
        <v>0</v>
      </c>
      <c r="BE343">
        <f>SUMIFS('Grid GenerationQueue'!AF$5:AF$467,'Grid GenerationQueue'!$AX$5:$AX$467,$B343,'Grid GenerationQueue'!$AY$5:$AY$467,$C343,'Grid GenerationQueue'!$BH$5:$BH$467,"Executed",'Grid GenerationQueue'!$BB$5:$BB$467,"&lt;"&amp;$BE$3)</f>
        <v>0</v>
      </c>
      <c r="BF343">
        <f>SUMIFS('Grid GenerationQueue'!AG$5:AG$467,'Grid GenerationQueue'!$AX$5:$AX$467,$B343,'Grid GenerationQueue'!$AY$5:$AY$467,$C343,'Grid GenerationQueue'!$BH$5:$BH$467,"Executed",'Grid GenerationQueue'!$BB$5:$BB$467,"&lt;"&amp;$BE$3)</f>
        <v>0</v>
      </c>
      <c r="BG343">
        <f>SUMIFS('Grid GenerationQueue'!AH$5:AH$467,'Grid GenerationQueue'!$AX$5:$AX$467,$B343,'Grid GenerationQueue'!$AY$5:$AY$467,$C343,'Grid GenerationQueue'!$BH$5:$BH$467,"Executed",'Grid GenerationQueue'!$BB$5:$BB$467,"&lt;"&amp;$BE$3)</f>
        <v>0</v>
      </c>
      <c r="BH343">
        <f>SUMIFS('Grid GenerationQueue'!AI$5:AI$467,'Grid GenerationQueue'!$AX$5:$AX$467,$B343,'Grid GenerationQueue'!$AY$5:$AY$467,$C343,'Grid GenerationQueue'!$BH$5:$BH$467,"Executed",'Grid GenerationQueue'!$BB$5:$BB$467,"&lt;"&amp;$BE$3)</f>
        <v>0</v>
      </c>
      <c r="BI343">
        <f>SUMIFS('Grid GenerationQueue'!AJ$5:AJ$467,'Grid GenerationQueue'!$AX$5:$AX$467,$B343,'Grid GenerationQueue'!$AY$5:$AY$467,$C343,'Grid GenerationQueue'!$BH$5:$BH$467,"Executed",'Grid GenerationQueue'!$BB$5:$BB$467,"&lt;"&amp;$BE$3)</f>
        <v>0</v>
      </c>
      <c r="BJ343">
        <f>SUMIFS('Grid GenerationQueue'!AK$5:AK$467,'Grid GenerationQueue'!$AX$5:$AX$467,$B343,'Grid GenerationQueue'!$AY$5:$AY$467,$C343,'Grid GenerationQueue'!$BH$5:$BH$467,"Executed",'Grid GenerationQueue'!$BB$5:$BB$467,"&lt;"&amp;$BE$3)</f>
        <v>0</v>
      </c>
      <c r="BK343">
        <f>SUMIFS('Grid GenerationQueue'!AL$5:AL$467,'Grid GenerationQueue'!$AX$5:$AX$467,$B343,'Grid GenerationQueue'!$AY$5:$AY$467,$C343,'Grid GenerationQueue'!$BH$5:$BH$467,"Executed",'Grid GenerationQueue'!$BB$5:$BB$467,"&lt;"&amp;$BE$3)</f>
        <v>0</v>
      </c>
      <c r="BL343">
        <f>SUMIFS('Grid GenerationQueue'!AM$5:AM$467,'Grid GenerationQueue'!$AX$5:$AX$467,$B343,'Grid GenerationQueue'!$AY$5:$AY$467,$C343,'Grid GenerationQueue'!$BH$5:$BH$467,"Executed",'Grid GenerationQueue'!$BB$5:$BB$467,"&lt;"&amp;$BE$3)</f>
        <v>0</v>
      </c>
      <c r="BM343">
        <f>SUMIFS('Grid GenerationQueue'!AN$5:AN$467,'Grid GenerationQueue'!$AX$5:$AX$467,$B343,'Grid GenerationQueue'!$AY$5:$AY$467,$C343,'Grid GenerationQueue'!$BH$5:$BH$467,"Executed",'Grid GenerationQueue'!$BB$5:$BB$467,"&lt;"&amp;$BE$3)</f>
        <v>0</v>
      </c>
      <c r="BN343">
        <f>SUMIFS('Grid GenerationQueue'!AO$5:AO$467,'Grid GenerationQueue'!$AX$5:$AX$467,$B343,'Grid GenerationQueue'!$AY$5:$AY$467,$C343,'Grid GenerationQueue'!$BH$5:$BH$467,"Executed",'Grid GenerationQueue'!$BB$5:$BB$467,"&lt;"&amp;$BE$3)</f>
        <v>0</v>
      </c>
      <c r="BO343">
        <f>SUMIFS('Grid GenerationQueue'!AP$5:AP$467,'Grid GenerationQueue'!$AX$5:$AX$467,$B343,'Grid GenerationQueue'!$AY$5:$AY$467,$C343,'Grid GenerationQueue'!$BH$5:$BH$467,"Executed",'Grid GenerationQueue'!$BB$5:$BB$467,"&lt;"&amp;$BE$3)</f>
        <v>0</v>
      </c>
      <c r="BQ343">
        <f>SUMIFS('Grid GenerationQueue'!AE$5:AE$467,'Grid GenerationQueue'!$AX$5:$AX$467,$B343,'Grid GenerationQueue'!$AY$5:$AY$467,$C343,'Grid GenerationQueue'!$BF$5:$BF$467,"&lt;&gt;"&amp;"",'Grid GenerationQueue'!$BB$5:$BB$467,"&lt;"&amp;$BE$3)</f>
        <v>0</v>
      </c>
      <c r="BR343">
        <f>SUMIFS('Grid GenerationQueue'!AF$5:AF$467,'Grid GenerationQueue'!$AX$5:$AX$467,$B343,'Grid GenerationQueue'!$AY$5:$AY$467,$C343,'Grid GenerationQueue'!$BF$5:$BF$467,"&lt;&gt;"&amp;"",'Grid GenerationQueue'!$BB$5:$BB$467,"&lt;"&amp;$BE$3)</f>
        <v>0</v>
      </c>
      <c r="BS343">
        <f>SUMIFS('Grid GenerationQueue'!AG$5:AG$467,'Grid GenerationQueue'!$AX$5:$AX$467,$B343,'Grid GenerationQueue'!$AY$5:$AY$467,$C343,'Grid GenerationQueue'!$BF$5:$BF$467,"&lt;&gt;"&amp;"",'Grid GenerationQueue'!$BB$5:$BB$467,"&lt;"&amp;$BE$3)</f>
        <v>0</v>
      </c>
      <c r="BT343">
        <f>SUMIFS('Grid GenerationQueue'!AH$5:AH$467,'Grid GenerationQueue'!$AX$5:$AX$467,$B343,'Grid GenerationQueue'!$AY$5:$AY$467,$C343,'Grid GenerationQueue'!$BF$5:$BF$467,"&lt;&gt;"&amp;"",'Grid GenerationQueue'!$BB$5:$BB$467,"&lt;"&amp;$BE$3)</f>
        <v>0</v>
      </c>
      <c r="BU343">
        <f>SUMIFS('Grid GenerationQueue'!AI$5:AI$467,'Grid GenerationQueue'!$AX$5:$AX$467,$B343,'Grid GenerationQueue'!$AY$5:$AY$467,$C343,'Grid GenerationQueue'!$BF$5:$BF$467,"&lt;&gt;"&amp;"",'Grid GenerationQueue'!$BB$5:$BB$467,"&lt;"&amp;$BE$3)</f>
        <v>0</v>
      </c>
      <c r="BV343">
        <f>SUMIFS('Grid GenerationQueue'!AJ$5:AJ$467,'Grid GenerationQueue'!$AX$5:$AX$467,$B343,'Grid GenerationQueue'!$AY$5:$AY$467,$C343,'Grid GenerationQueue'!$BF$5:$BF$467,"&lt;&gt;"&amp;"",'Grid GenerationQueue'!$BB$5:$BB$467,"&lt;"&amp;$BE$3)</f>
        <v>0</v>
      </c>
      <c r="BW343">
        <f>SUMIFS('Grid GenerationQueue'!AK$5:AK$467,'Grid GenerationQueue'!$AX$5:$AX$467,$B343,'Grid GenerationQueue'!$AY$5:$AY$467,$C343,'Grid GenerationQueue'!$BF$5:$BF$467,"&lt;&gt;"&amp;"",'Grid GenerationQueue'!$BB$5:$BB$467,"&lt;"&amp;$BE$3)</f>
        <v>0</v>
      </c>
      <c r="BX343">
        <f>SUMIFS('Grid GenerationQueue'!AL$5:AL$467,'Grid GenerationQueue'!$AX$5:$AX$467,$B343,'Grid GenerationQueue'!$AY$5:$AY$467,$C343,'Grid GenerationQueue'!$BF$5:$BF$467,"&lt;&gt;"&amp;"",'Grid GenerationQueue'!$BB$5:$BB$467,"&lt;"&amp;$BE$3)</f>
        <v>0</v>
      </c>
      <c r="BY343">
        <f>SUMIFS('Grid GenerationQueue'!AM$5:AM$467,'Grid GenerationQueue'!$AX$5:$AX$467,$B343,'Grid GenerationQueue'!$AY$5:$AY$467,$C343,'Grid GenerationQueue'!$BF$5:$BF$467,"&lt;&gt;"&amp;"",'Grid GenerationQueue'!$BB$5:$BB$467,"&lt;"&amp;$BE$3)</f>
        <v>0</v>
      </c>
      <c r="BZ343">
        <f>SUMIFS('Grid GenerationQueue'!AN$5:AN$467,'Grid GenerationQueue'!$AX$5:$AX$467,$B343,'Grid GenerationQueue'!$AY$5:$AY$467,$C343,'Grid GenerationQueue'!$BF$5:$BF$467,"&lt;&gt;"&amp;"",'Grid GenerationQueue'!$BB$5:$BB$467,"&lt;"&amp;$BE$3)</f>
        <v>0</v>
      </c>
      <c r="CA343">
        <f>SUMIFS('Grid GenerationQueue'!AO$5:AO$467,'Grid GenerationQueue'!$AX$5:$AX$467,$B343,'Grid GenerationQueue'!$AY$5:$AY$467,$C343,'Grid GenerationQueue'!$BF$5:$BF$467,"&lt;&gt;"&amp;"",'Grid GenerationQueue'!$BB$5:$BB$467,"&lt;"&amp;$BE$3)</f>
        <v>0</v>
      </c>
      <c r="CB343">
        <f>SUMIFS('Grid GenerationQueue'!AP$5:AP$467,'Grid GenerationQueue'!$AX$5:$AX$467,$B343,'Grid GenerationQueue'!$AY$5:$AY$467,$C343,'Grid GenerationQueue'!$BF$5:$BF$467,"&lt;&gt;"&amp;"",'Grid GenerationQueue'!$BB$5:$BB$467,"&lt;"&amp;$BE$3)</f>
        <v>0</v>
      </c>
      <c r="CD343">
        <f>SUMIFS('Grid GenerationQueue'!AE$5:AE$467,'Grid GenerationQueue'!$AX$5:$AX$467,$B343,'Grid GenerationQueue'!$AY$5:$AY$467,$C343,'Grid GenerationQueue'!$BB$5:$BB$467,"&lt;"&amp;$BE$3)</f>
        <v>0</v>
      </c>
      <c r="CE343">
        <f>SUMIFS('Grid GenerationQueue'!AF$5:AF$467,'Grid GenerationQueue'!$AX$5:$AX$467,$B343,'Grid GenerationQueue'!$AY$5:$AY$467,$C343,'Grid GenerationQueue'!$BB$5:$BB$467,"&lt;"&amp;$BE$3)</f>
        <v>0</v>
      </c>
      <c r="CF343">
        <f>SUMIFS('Grid GenerationQueue'!AG$5:AG$467,'Grid GenerationQueue'!$AX$5:$AX$467,$B343,'Grid GenerationQueue'!$AY$5:$AY$467,$C343,'Grid GenerationQueue'!$BB$5:$BB$467,"&lt;"&amp;$BE$3)</f>
        <v>0</v>
      </c>
      <c r="CG343">
        <f>SUMIFS('Grid GenerationQueue'!AH$5:AH$467,'Grid GenerationQueue'!$AX$5:$AX$467,$B343,'Grid GenerationQueue'!$AY$5:$AY$467,$C343,'Grid GenerationQueue'!$BB$5:$BB$467,"&lt;"&amp;$BE$3)</f>
        <v>0</v>
      </c>
      <c r="CH343">
        <f>SUMIFS('Grid GenerationQueue'!AI$5:AI$467,'Grid GenerationQueue'!$AX$5:$AX$467,$B343,'Grid GenerationQueue'!$AY$5:$AY$467,$C343,'Grid GenerationQueue'!$BB$5:$BB$467,"&lt;"&amp;$BE$3)</f>
        <v>0</v>
      </c>
      <c r="CI343">
        <f>SUMIFS('Grid GenerationQueue'!AJ$5:AJ$467,'Grid GenerationQueue'!$AX$5:$AX$467,$B343,'Grid GenerationQueue'!$AY$5:$AY$467,$C343,'Grid GenerationQueue'!$BB$5:$BB$467,"&lt;"&amp;$BE$3)</f>
        <v>0</v>
      </c>
      <c r="CJ343">
        <f>SUMIFS('Grid GenerationQueue'!AK$5:AK$467,'Grid GenerationQueue'!$AX$5:$AX$467,$B343,'Grid GenerationQueue'!$AY$5:$AY$467,$C343,'Grid GenerationQueue'!$BB$5:$BB$467,"&lt;"&amp;$BE$3)</f>
        <v>0</v>
      </c>
      <c r="CK343">
        <f>SUMIFS('Grid GenerationQueue'!AL$5:AL$467,'Grid GenerationQueue'!$AX$5:$AX$467,$B343,'Grid GenerationQueue'!$AY$5:$AY$467,$C343,'Grid GenerationQueue'!$BB$5:$BB$467,"&lt;"&amp;$BE$3)</f>
        <v>0</v>
      </c>
      <c r="CL343">
        <f>SUMIFS('Grid GenerationQueue'!AM$5:AM$467,'Grid GenerationQueue'!$AX$5:$AX$467,$B343,'Grid GenerationQueue'!$AY$5:$AY$467,$C343,'Grid GenerationQueue'!$BB$5:$BB$467,"&lt;"&amp;$BE$3)</f>
        <v>0</v>
      </c>
      <c r="CM343">
        <f>SUMIFS('Grid GenerationQueue'!AN$5:AN$467,'Grid GenerationQueue'!$AX$5:$AX$467,$B343,'Grid GenerationQueue'!$AY$5:$AY$467,$C343,'Grid GenerationQueue'!$BB$5:$BB$467,"&lt;"&amp;$BE$3)</f>
        <v>0</v>
      </c>
      <c r="CN343">
        <f>SUMIFS('Grid GenerationQueue'!AO$5:AO$467,'Grid GenerationQueue'!$AX$5:$AX$467,$B343,'Grid GenerationQueue'!$AY$5:$AY$467,$C343,'Grid GenerationQueue'!$BB$5:$BB$467,"&lt;"&amp;$BE$3)</f>
        <v>0</v>
      </c>
      <c r="CO343">
        <f>SUMIFS('Grid GenerationQueue'!AP$5:AP$467,'Grid GenerationQueue'!$AX$5:$AX$467,$B343,'Grid GenerationQueue'!$AY$5:$AY$467,$C343,'Grid GenerationQueue'!$BB$5:$BB$467,"&lt;"&amp;$BE$3)</f>
        <v>0</v>
      </c>
    </row>
    <row r="344" spans="1:93" x14ac:dyDescent="0.35">
      <c r="A344" t="s">
        <v>4648</v>
      </c>
      <c r="B344" t="s">
        <v>4491</v>
      </c>
      <c r="C344">
        <v>230</v>
      </c>
      <c r="D344">
        <f>SUMIFS('Grid GenerationQueue'!AE$5:AE$467,'Grid GenerationQueue'!$AX$5:$AX$467,$B344,'Grid GenerationQueue'!$AY$5:$AY$467,$C344,'Grid GenerationQueue'!$BI$5:$BI$467,"&lt;4")</f>
        <v>0</v>
      </c>
      <c r="E344">
        <f>SUMIFS('Grid GenerationQueue'!AF$5:AF$467,'Grid GenerationQueue'!$AX$5:$AX$467,$B344,'Grid GenerationQueue'!$AY$5:$AY$467,$C344,'Grid GenerationQueue'!$BI$5:$BI$467,"&lt;4")</f>
        <v>0</v>
      </c>
      <c r="F344">
        <f>SUMIFS('Grid GenerationQueue'!AG$5:AG$467,'Grid GenerationQueue'!$AX$5:$AX$467,$B344,'Grid GenerationQueue'!$AY$5:$AY$467,$C344,'Grid GenerationQueue'!$BI$5:$BI$467,"&lt;4")</f>
        <v>0</v>
      </c>
      <c r="G344">
        <f>SUMIFS('Grid GenerationQueue'!AH$5:AH$467,'Grid GenerationQueue'!$AX$5:$AX$467,$B344,'Grid GenerationQueue'!$AY$5:$AY$467,$C344,'Grid GenerationQueue'!$BI$5:$BI$467,"&lt;4")</f>
        <v>0</v>
      </c>
      <c r="H344">
        <f>SUMIFS('Grid GenerationQueue'!AI$5:AI$467,'Grid GenerationQueue'!$AX$5:$AX$467,$B344,'Grid GenerationQueue'!$AY$5:$AY$467,$C344,'Grid GenerationQueue'!$BI$5:$BI$467,"&lt;4")</f>
        <v>0</v>
      </c>
      <c r="I344">
        <f>SUMIFS('Grid GenerationQueue'!AJ$5:AJ$467,'Grid GenerationQueue'!$AX$5:$AX$467,$B344,'Grid GenerationQueue'!$AY$5:$AY$467,$C344,'Grid GenerationQueue'!$BI$5:$BI$467,"&lt;4")</f>
        <v>0</v>
      </c>
      <c r="J344">
        <f>SUMIFS('Grid GenerationQueue'!AK$5:AK$467,'Grid GenerationQueue'!$AX$5:$AX$467,$B344,'Grid GenerationQueue'!$AY$5:$AY$467,$C344,'Grid GenerationQueue'!$BI$5:$BI$467,"&lt;4")</f>
        <v>0</v>
      </c>
      <c r="K344">
        <f>SUMIFS('Grid GenerationQueue'!AL$5:AL$467,'Grid GenerationQueue'!$AX$5:$AX$467,$B344,'Grid GenerationQueue'!$AY$5:$AY$467,$C344,'Grid GenerationQueue'!$BI$5:$BI$467,"&lt;4")</f>
        <v>0</v>
      </c>
      <c r="L344">
        <f>SUMIFS('Grid GenerationQueue'!AM$5:AM$467,'Grid GenerationQueue'!$AX$5:$AX$467,$B344,'Grid GenerationQueue'!$AY$5:$AY$467,$C344,'Grid GenerationQueue'!$BI$5:$BI$467,"&lt;4")</f>
        <v>0</v>
      </c>
      <c r="M344">
        <f>SUMIFS('Grid GenerationQueue'!AN$5:AN$467,'Grid GenerationQueue'!$AX$5:$AX$467,$B344,'Grid GenerationQueue'!$AY$5:$AY$467,$C344,'Grid GenerationQueue'!$BI$5:$BI$467,"&lt;4")</f>
        <v>0</v>
      </c>
      <c r="N344">
        <f>SUMIFS('Grid GenerationQueue'!AO$5:AO$467,'Grid GenerationQueue'!$AX$5:$AX$467,$B344,'Grid GenerationQueue'!$AY$5:$AY$467,$C344,'Grid GenerationQueue'!$BI$5:$BI$467,"&lt;4")</f>
        <v>0</v>
      </c>
      <c r="O344">
        <f>SUMIFS('Grid GenerationQueue'!AP$5:AP$467,'Grid GenerationQueue'!$AX$5:$AX$467,$B344,'Grid GenerationQueue'!$AY$5:$AY$467,$C344,'Grid GenerationQueue'!$BI$5:$BI$467,"&lt;4")</f>
        <v>0</v>
      </c>
      <c r="Q344">
        <f>SUMIFS('Grid GenerationQueue'!AE$5:AE$467,'Grid GenerationQueue'!$AX$5:$AX$467,$B344,'Grid GenerationQueue'!$AY$5:$AY$467,$C344,'Grid GenerationQueue'!$BH$5:$BH$467,"Executed")</f>
        <v>675</v>
      </c>
      <c r="R344">
        <f>SUMIFS('Grid GenerationQueue'!AF$5:AF$467,'Grid GenerationQueue'!$AX$5:$AX$467,$B344,'Grid GenerationQueue'!$AY$5:$AY$467,$C344,'Grid GenerationQueue'!$BH$5:$BH$467,"Executed")</f>
        <v>0</v>
      </c>
      <c r="S344">
        <f>SUMIFS('Grid GenerationQueue'!AG$5:AG$467,'Grid GenerationQueue'!$AX$5:$AX$467,$B344,'Grid GenerationQueue'!$AY$5:$AY$467,$C344,'Grid GenerationQueue'!$BH$5:$BH$467,"Executed")</f>
        <v>0</v>
      </c>
      <c r="T344">
        <f>SUMIFS('Grid GenerationQueue'!AH$5:AH$467,'Grid GenerationQueue'!$AX$5:$AX$467,$B344,'Grid GenerationQueue'!$AY$5:$AY$467,$C344,'Grid GenerationQueue'!$BH$5:$BH$467,"Executed")</f>
        <v>0</v>
      </c>
      <c r="U344">
        <f>SUMIFS('Grid GenerationQueue'!AI$5:AI$467,'Grid GenerationQueue'!$AX$5:$AX$467,$B344,'Grid GenerationQueue'!$AY$5:$AY$467,$C344,'Grid GenerationQueue'!$BH$5:$BH$467,"Executed")</f>
        <v>0</v>
      </c>
      <c r="V344">
        <f>SUMIFS('Grid GenerationQueue'!AJ$5:AJ$467,'Grid GenerationQueue'!$AX$5:$AX$467,$B344,'Grid GenerationQueue'!$AY$5:$AY$467,$C344,'Grid GenerationQueue'!$BH$5:$BH$467,"Executed")</f>
        <v>0</v>
      </c>
      <c r="W344">
        <f>SUMIFS('Grid GenerationQueue'!AK$5:AK$467,'Grid GenerationQueue'!$AX$5:$AX$467,$B344,'Grid GenerationQueue'!$AY$5:$AY$467,$C344,'Grid GenerationQueue'!$BH$5:$BH$467,"Executed")</f>
        <v>0</v>
      </c>
      <c r="X344">
        <f>SUMIFS('Grid GenerationQueue'!AL$5:AL$467,'Grid GenerationQueue'!$AX$5:$AX$467,$B344,'Grid GenerationQueue'!$AY$5:$AY$467,$C344,'Grid GenerationQueue'!$BH$5:$BH$467,"Executed")</f>
        <v>0</v>
      </c>
      <c r="Y344">
        <f>SUMIFS('Grid GenerationQueue'!AM$5:AM$467,'Grid GenerationQueue'!$AX$5:$AX$467,$B344,'Grid GenerationQueue'!$AY$5:$AY$467,$C344,'Grid GenerationQueue'!$BH$5:$BH$467,"Executed")</f>
        <v>0</v>
      </c>
      <c r="Z344">
        <f>SUMIFS('Grid GenerationQueue'!AN$5:AN$467,'Grid GenerationQueue'!$AX$5:$AX$467,$B344,'Grid GenerationQueue'!$AY$5:$AY$467,$C344,'Grid GenerationQueue'!$BH$5:$BH$467,"Executed")</f>
        <v>0</v>
      </c>
      <c r="AA344">
        <f>SUMIFS('Grid GenerationQueue'!AO$5:AO$467,'Grid GenerationQueue'!$AX$5:$AX$467,$B344,'Grid GenerationQueue'!$AY$5:$AY$467,$C344,'Grid GenerationQueue'!$BH$5:$BH$467,"Executed")</f>
        <v>0</v>
      </c>
      <c r="AB344">
        <f>SUMIFS('Grid GenerationQueue'!AP$5:AP$467,'Grid GenerationQueue'!$AX$5:$AX$467,$B344,'Grid GenerationQueue'!$AY$5:$AY$467,$C344,'Grid GenerationQueue'!$BH$5:$BH$467,"Executed")</f>
        <v>0</v>
      </c>
      <c r="AD344">
        <f>SUMIFS('Grid GenerationQueue'!AE$5:AE$467,'Grid GenerationQueue'!$AX$5:$AX$467,$B344,'Grid GenerationQueue'!$AY$5:$AY$467,$C344,'Grid GenerationQueue'!$BF$5:$BF$467,"&lt;&gt;"&amp;"")</f>
        <v>675</v>
      </c>
      <c r="AE344">
        <f>SUMIFS('Grid GenerationQueue'!AF$5:AF$467,'Grid GenerationQueue'!$AX$5:$AX$467,$B344,'Grid GenerationQueue'!$AY$5:$AY$467,$C344,'Grid GenerationQueue'!$BF$5:$BF$467,"&lt;&gt;"&amp;"")</f>
        <v>0</v>
      </c>
      <c r="AF344">
        <f>SUMIFS('Grid GenerationQueue'!AG$5:AG$467,'Grid GenerationQueue'!$AX$5:$AX$467,$B344,'Grid GenerationQueue'!$AY$5:$AY$467,$C344,'Grid GenerationQueue'!$BF$5:$BF$467,"&lt;&gt;"&amp;"")</f>
        <v>0</v>
      </c>
      <c r="AG344">
        <f>SUMIFS('Grid GenerationQueue'!AH$5:AH$467,'Grid GenerationQueue'!$AX$5:$AX$467,$B344,'Grid GenerationQueue'!$AY$5:$AY$467,$C344,'Grid GenerationQueue'!$BF$5:$BF$467,"&lt;&gt;"&amp;"")</f>
        <v>0</v>
      </c>
      <c r="AH344">
        <f>SUMIFS('Grid GenerationQueue'!AI$5:AI$467,'Grid GenerationQueue'!$AX$5:$AX$467,$B344,'Grid GenerationQueue'!$AY$5:$AY$467,$C344,'Grid GenerationQueue'!$BF$5:$BF$467,"&lt;&gt;"&amp;"")</f>
        <v>0</v>
      </c>
      <c r="AI344">
        <f>SUMIFS('Grid GenerationQueue'!AJ$5:AJ$467,'Grid GenerationQueue'!$AX$5:$AX$467,$B344,'Grid GenerationQueue'!$AY$5:$AY$467,$C344,'Grid GenerationQueue'!$BF$5:$BF$467,"&lt;&gt;"&amp;"")</f>
        <v>0</v>
      </c>
      <c r="AJ344">
        <f>SUMIFS('Grid GenerationQueue'!AK$5:AK$467,'Grid GenerationQueue'!$AX$5:$AX$467,$B344,'Grid GenerationQueue'!$AY$5:$AY$467,$C344,'Grid GenerationQueue'!$BF$5:$BF$467,"&lt;&gt;"&amp;"")</f>
        <v>0</v>
      </c>
      <c r="AK344">
        <f>SUMIFS('Grid GenerationQueue'!AL$5:AL$467,'Grid GenerationQueue'!$AX$5:$AX$467,$B344,'Grid GenerationQueue'!$AY$5:$AY$467,$C344,'Grid GenerationQueue'!$BF$5:$BF$467,"&lt;&gt;"&amp;"")</f>
        <v>0</v>
      </c>
      <c r="AL344">
        <f>SUMIFS('Grid GenerationQueue'!AM$5:AM$467,'Grid GenerationQueue'!$AX$5:$AX$467,$B344,'Grid GenerationQueue'!$AY$5:$AY$467,$C344,'Grid GenerationQueue'!$BF$5:$BF$467,"&lt;&gt;"&amp;"")</f>
        <v>0</v>
      </c>
      <c r="AM344">
        <f>SUMIFS('Grid GenerationQueue'!AN$5:AN$467,'Grid GenerationQueue'!$AX$5:$AX$467,$B344,'Grid GenerationQueue'!$AY$5:$AY$467,$C344,'Grid GenerationQueue'!$BF$5:$BF$467,"&lt;&gt;"&amp;"")</f>
        <v>0</v>
      </c>
      <c r="AN344">
        <f>SUMIFS('Grid GenerationQueue'!AO$5:AO$467,'Grid GenerationQueue'!$AX$5:$AX$467,$B344,'Grid GenerationQueue'!$AY$5:$AY$467,$C344,'Grid GenerationQueue'!$BF$5:$BF$467,"&lt;&gt;"&amp;"")</f>
        <v>0</v>
      </c>
      <c r="AO344">
        <f>SUMIFS('Grid GenerationQueue'!AP$5:AP$467,'Grid GenerationQueue'!$AX$5:$AX$467,$B344,'Grid GenerationQueue'!$AY$5:$AY$467,$C344,'Grid GenerationQueue'!$BF$5:$BF$467,"&lt;&gt;"&amp;"")</f>
        <v>0</v>
      </c>
      <c r="AQ344">
        <f>SUMIFS('Grid GenerationQueue'!AE$5:AE$467,'Grid GenerationQueue'!$AX$5:$AX$467,$B344,'Grid GenerationQueue'!$AY$5:$AY$467,$C344)</f>
        <v>1358.4</v>
      </c>
      <c r="AR344">
        <f>SUMIFS('Grid GenerationQueue'!AF$5:AF$467,'Grid GenerationQueue'!$AX$5:$AX$467,$B344,'Grid GenerationQueue'!$AY$5:$AY$467,$C344)</f>
        <v>0</v>
      </c>
      <c r="AS344">
        <f>SUMIFS('Grid GenerationQueue'!AG$5:AG$467,'Grid GenerationQueue'!$AX$5:$AX$467,$B344,'Grid GenerationQueue'!$AY$5:$AY$467,$C344)</f>
        <v>0</v>
      </c>
      <c r="AT344">
        <f>SUMIFS('Grid GenerationQueue'!AH$5:AH$467,'Grid GenerationQueue'!$AX$5:$AX$467,$B344,'Grid GenerationQueue'!$AY$5:$AY$467,$C344)</f>
        <v>0</v>
      </c>
      <c r="AU344">
        <f>SUMIFS('Grid GenerationQueue'!AI$5:AI$467,'Grid GenerationQueue'!$AX$5:$AX$467,$B344,'Grid GenerationQueue'!$AY$5:$AY$467,$C344)</f>
        <v>0</v>
      </c>
      <c r="AV344">
        <f>SUMIFS('Grid GenerationQueue'!AJ$5:AJ$467,'Grid GenerationQueue'!$AX$5:$AX$467,$B344,'Grid GenerationQueue'!$AY$5:$AY$467,$C344)</f>
        <v>0</v>
      </c>
      <c r="AW344">
        <f>SUMIFS('Grid GenerationQueue'!AK$5:AK$467,'Grid GenerationQueue'!$AX$5:$AX$467,$B344,'Grid GenerationQueue'!$AY$5:$AY$467,$C344)</f>
        <v>0</v>
      </c>
      <c r="AX344">
        <f>SUMIFS('Grid GenerationQueue'!AL$5:AL$467,'Grid GenerationQueue'!$AX$5:$AX$467,$B344,'Grid GenerationQueue'!$AY$5:$AY$467,$C344)</f>
        <v>0</v>
      </c>
      <c r="AY344">
        <f>SUMIFS('Grid GenerationQueue'!AM$5:AM$467,'Grid GenerationQueue'!$AX$5:$AX$467,$B344,'Grid GenerationQueue'!$AY$5:$AY$467,$C344)</f>
        <v>0</v>
      </c>
      <c r="AZ344">
        <f>SUMIFS('Grid GenerationQueue'!AN$5:AN$467,'Grid GenerationQueue'!$AX$5:$AX$467,$B344,'Grid GenerationQueue'!$AY$5:$AY$467,$C344)</f>
        <v>0</v>
      </c>
      <c r="BA344">
        <f>SUMIFS('Grid GenerationQueue'!AO$5:AO$467,'Grid GenerationQueue'!$AX$5:$AX$467,$B344,'Grid GenerationQueue'!$AY$5:$AY$467,$C344)</f>
        <v>0</v>
      </c>
      <c r="BB344">
        <f>SUMIFS('Grid GenerationQueue'!AP$5:AP$467,'Grid GenerationQueue'!$AX$5:$AX$467,$B344,'Grid GenerationQueue'!$AY$5:$AY$467,$C344)</f>
        <v>0</v>
      </c>
      <c r="BD344">
        <f>SUMIFS('Grid GenerationQueue'!AE$5:AE$467,'Grid GenerationQueue'!$AX$5:$AX$467,$B344,'Grid GenerationQueue'!$AY$5:$AY$467,$C344,'Grid GenerationQueue'!$BH$5:$BH$467,"Executed",'Grid GenerationQueue'!$BB$5:$BB$467,"&lt;"&amp;$BE$3)</f>
        <v>675</v>
      </c>
      <c r="BE344">
        <f>SUMIFS('Grid GenerationQueue'!AF$5:AF$467,'Grid GenerationQueue'!$AX$5:$AX$467,$B344,'Grid GenerationQueue'!$AY$5:$AY$467,$C344,'Grid GenerationQueue'!$BH$5:$BH$467,"Executed",'Grid GenerationQueue'!$BB$5:$BB$467,"&lt;"&amp;$BE$3)</f>
        <v>0</v>
      </c>
      <c r="BF344">
        <f>SUMIFS('Grid GenerationQueue'!AG$5:AG$467,'Grid GenerationQueue'!$AX$5:$AX$467,$B344,'Grid GenerationQueue'!$AY$5:$AY$467,$C344,'Grid GenerationQueue'!$BH$5:$BH$467,"Executed",'Grid GenerationQueue'!$BB$5:$BB$467,"&lt;"&amp;$BE$3)</f>
        <v>0</v>
      </c>
      <c r="BG344">
        <f>SUMIFS('Grid GenerationQueue'!AH$5:AH$467,'Grid GenerationQueue'!$AX$5:$AX$467,$B344,'Grid GenerationQueue'!$AY$5:$AY$467,$C344,'Grid GenerationQueue'!$BH$5:$BH$467,"Executed",'Grid GenerationQueue'!$BB$5:$BB$467,"&lt;"&amp;$BE$3)</f>
        <v>0</v>
      </c>
      <c r="BH344">
        <f>SUMIFS('Grid GenerationQueue'!AI$5:AI$467,'Grid GenerationQueue'!$AX$5:$AX$467,$B344,'Grid GenerationQueue'!$AY$5:$AY$467,$C344,'Grid GenerationQueue'!$BH$5:$BH$467,"Executed",'Grid GenerationQueue'!$BB$5:$BB$467,"&lt;"&amp;$BE$3)</f>
        <v>0</v>
      </c>
      <c r="BI344">
        <f>SUMIFS('Grid GenerationQueue'!AJ$5:AJ$467,'Grid GenerationQueue'!$AX$5:$AX$467,$B344,'Grid GenerationQueue'!$AY$5:$AY$467,$C344,'Grid GenerationQueue'!$BH$5:$BH$467,"Executed",'Grid GenerationQueue'!$BB$5:$BB$467,"&lt;"&amp;$BE$3)</f>
        <v>0</v>
      </c>
      <c r="BJ344">
        <f>SUMIFS('Grid GenerationQueue'!AK$5:AK$467,'Grid GenerationQueue'!$AX$5:$AX$467,$B344,'Grid GenerationQueue'!$AY$5:$AY$467,$C344,'Grid GenerationQueue'!$BH$5:$BH$467,"Executed",'Grid GenerationQueue'!$BB$5:$BB$467,"&lt;"&amp;$BE$3)</f>
        <v>0</v>
      </c>
      <c r="BK344">
        <f>SUMIFS('Grid GenerationQueue'!AL$5:AL$467,'Grid GenerationQueue'!$AX$5:$AX$467,$B344,'Grid GenerationQueue'!$AY$5:$AY$467,$C344,'Grid GenerationQueue'!$BH$5:$BH$467,"Executed",'Grid GenerationQueue'!$BB$5:$BB$467,"&lt;"&amp;$BE$3)</f>
        <v>0</v>
      </c>
      <c r="BL344">
        <f>SUMIFS('Grid GenerationQueue'!AM$5:AM$467,'Grid GenerationQueue'!$AX$5:$AX$467,$B344,'Grid GenerationQueue'!$AY$5:$AY$467,$C344,'Grid GenerationQueue'!$BH$5:$BH$467,"Executed",'Grid GenerationQueue'!$BB$5:$BB$467,"&lt;"&amp;$BE$3)</f>
        <v>0</v>
      </c>
      <c r="BM344">
        <f>SUMIFS('Grid GenerationQueue'!AN$5:AN$467,'Grid GenerationQueue'!$AX$5:$AX$467,$B344,'Grid GenerationQueue'!$AY$5:$AY$467,$C344,'Grid GenerationQueue'!$BH$5:$BH$467,"Executed",'Grid GenerationQueue'!$BB$5:$BB$467,"&lt;"&amp;$BE$3)</f>
        <v>0</v>
      </c>
      <c r="BN344">
        <f>SUMIFS('Grid GenerationQueue'!AO$5:AO$467,'Grid GenerationQueue'!$AX$5:$AX$467,$B344,'Grid GenerationQueue'!$AY$5:$AY$467,$C344,'Grid GenerationQueue'!$BH$5:$BH$467,"Executed",'Grid GenerationQueue'!$BB$5:$BB$467,"&lt;"&amp;$BE$3)</f>
        <v>0</v>
      </c>
      <c r="BO344">
        <f>SUMIFS('Grid GenerationQueue'!AP$5:AP$467,'Grid GenerationQueue'!$AX$5:$AX$467,$B344,'Grid GenerationQueue'!$AY$5:$AY$467,$C344,'Grid GenerationQueue'!$BH$5:$BH$467,"Executed",'Grid GenerationQueue'!$BB$5:$BB$467,"&lt;"&amp;$BE$3)</f>
        <v>0</v>
      </c>
      <c r="BQ344">
        <f>SUMIFS('Grid GenerationQueue'!AE$5:AE$467,'Grid GenerationQueue'!$AX$5:$AX$467,$B344,'Grid GenerationQueue'!$AY$5:$AY$467,$C344,'Grid GenerationQueue'!$BF$5:$BF$467,"&lt;&gt;"&amp;"",'Grid GenerationQueue'!$BB$5:$BB$467,"&lt;"&amp;$BE$3)</f>
        <v>675</v>
      </c>
      <c r="BR344">
        <f>SUMIFS('Grid GenerationQueue'!AF$5:AF$467,'Grid GenerationQueue'!$AX$5:$AX$467,$B344,'Grid GenerationQueue'!$AY$5:$AY$467,$C344,'Grid GenerationQueue'!$BF$5:$BF$467,"&lt;&gt;"&amp;"",'Grid GenerationQueue'!$BB$5:$BB$467,"&lt;"&amp;$BE$3)</f>
        <v>0</v>
      </c>
      <c r="BS344">
        <f>SUMIFS('Grid GenerationQueue'!AG$5:AG$467,'Grid GenerationQueue'!$AX$5:$AX$467,$B344,'Grid GenerationQueue'!$AY$5:$AY$467,$C344,'Grid GenerationQueue'!$BF$5:$BF$467,"&lt;&gt;"&amp;"",'Grid GenerationQueue'!$BB$5:$BB$467,"&lt;"&amp;$BE$3)</f>
        <v>0</v>
      </c>
      <c r="BT344">
        <f>SUMIFS('Grid GenerationQueue'!AH$5:AH$467,'Grid GenerationQueue'!$AX$5:$AX$467,$B344,'Grid GenerationQueue'!$AY$5:$AY$467,$C344,'Grid GenerationQueue'!$BF$5:$BF$467,"&lt;&gt;"&amp;"",'Grid GenerationQueue'!$BB$5:$BB$467,"&lt;"&amp;$BE$3)</f>
        <v>0</v>
      </c>
      <c r="BU344">
        <f>SUMIFS('Grid GenerationQueue'!AI$5:AI$467,'Grid GenerationQueue'!$AX$5:$AX$467,$B344,'Grid GenerationQueue'!$AY$5:$AY$467,$C344,'Grid GenerationQueue'!$BF$5:$BF$467,"&lt;&gt;"&amp;"",'Grid GenerationQueue'!$BB$5:$BB$467,"&lt;"&amp;$BE$3)</f>
        <v>0</v>
      </c>
      <c r="BV344">
        <f>SUMIFS('Grid GenerationQueue'!AJ$5:AJ$467,'Grid GenerationQueue'!$AX$5:$AX$467,$B344,'Grid GenerationQueue'!$AY$5:$AY$467,$C344,'Grid GenerationQueue'!$BF$5:$BF$467,"&lt;&gt;"&amp;"",'Grid GenerationQueue'!$BB$5:$BB$467,"&lt;"&amp;$BE$3)</f>
        <v>0</v>
      </c>
      <c r="BW344">
        <f>SUMIFS('Grid GenerationQueue'!AK$5:AK$467,'Grid GenerationQueue'!$AX$5:$AX$467,$B344,'Grid GenerationQueue'!$AY$5:$AY$467,$C344,'Grid GenerationQueue'!$BF$5:$BF$467,"&lt;&gt;"&amp;"",'Grid GenerationQueue'!$BB$5:$BB$467,"&lt;"&amp;$BE$3)</f>
        <v>0</v>
      </c>
      <c r="BX344">
        <f>SUMIFS('Grid GenerationQueue'!AL$5:AL$467,'Grid GenerationQueue'!$AX$5:$AX$467,$B344,'Grid GenerationQueue'!$AY$5:$AY$467,$C344,'Grid GenerationQueue'!$BF$5:$BF$467,"&lt;&gt;"&amp;"",'Grid GenerationQueue'!$BB$5:$BB$467,"&lt;"&amp;$BE$3)</f>
        <v>0</v>
      </c>
      <c r="BY344">
        <f>SUMIFS('Grid GenerationQueue'!AM$5:AM$467,'Grid GenerationQueue'!$AX$5:$AX$467,$B344,'Grid GenerationQueue'!$AY$5:$AY$467,$C344,'Grid GenerationQueue'!$BF$5:$BF$467,"&lt;&gt;"&amp;"",'Grid GenerationQueue'!$BB$5:$BB$467,"&lt;"&amp;$BE$3)</f>
        <v>0</v>
      </c>
      <c r="BZ344">
        <f>SUMIFS('Grid GenerationQueue'!AN$5:AN$467,'Grid GenerationQueue'!$AX$5:$AX$467,$B344,'Grid GenerationQueue'!$AY$5:$AY$467,$C344,'Grid GenerationQueue'!$BF$5:$BF$467,"&lt;&gt;"&amp;"",'Grid GenerationQueue'!$BB$5:$BB$467,"&lt;"&amp;$BE$3)</f>
        <v>0</v>
      </c>
      <c r="CA344">
        <f>SUMIFS('Grid GenerationQueue'!AO$5:AO$467,'Grid GenerationQueue'!$AX$5:$AX$467,$B344,'Grid GenerationQueue'!$AY$5:$AY$467,$C344,'Grid GenerationQueue'!$BF$5:$BF$467,"&lt;&gt;"&amp;"",'Grid GenerationQueue'!$BB$5:$BB$467,"&lt;"&amp;$BE$3)</f>
        <v>0</v>
      </c>
      <c r="CB344">
        <f>SUMIFS('Grid GenerationQueue'!AP$5:AP$467,'Grid GenerationQueue'!$AX$5:$AX$467,$B344,'Grid GenerationQueue'!$AY$5:$AY$467,$C344,'Grid GenerationQueue'!$BF$5:$BF$467,"&lt;&gt;"&amp;"",'Grid GenerationQueue'!$BB$5:$BB$467,"&lt;"&amp;$BE$3)</f>
        <v>0</v>
      </c>
      <c r="CD344">
        <f>SUMIFS('Grid GenerationQueue'!AE$5:AE$467,'Grid GenerationQueue'!$AX$5:$AX$467,$B344,'Grid GenerationQueue'!$AY$5:$AY$467,$C344,'Grid GenerationQueue'!$BB$5:$BB$467,"&lt;"&amp;$BE$3)</f>
        <v>1358.4</v>
      </c>
      <c r="CE344">
        <f>SUMIFS('Grid GenerationQueue'!AF$5:AF$467,'Grid GenerationQueue'!$AX$5:$AX$467,$B344,'Grid GenerationQueue'!$AY$5:$AY$467,$C344,'Grid GenerationQueue'!$BB$5:$BB$467,"&lt;"&amp;$BE$3)</f>
        <v>0</v>
      </c>
      <c r="CF344">
        <f>SUMIFS('Grid GenerationQueue'!AG$5:AG$467,'Grid GenerationQueue'!$AX$5:$AX$467,$B344,'Grid GenerationQueue'!$AY$5:$AY$467,$C344,'Grid GenerationQueue'!$BB$5:$BB$467,"&lt;"&amp;$BE$3)</f>
        <v>0</v>
      </c>
      <c r="CG344">
        <f>SUMIFS('Grid GenerationQueue'!AH$5:AH$467,'Grid GenerationQueue'!$AX$5:$AX$467,$B344,'Grid GenerationQueue'!$AY$5:$AY$467,$C344,'Grid GenerationQueue'!$BB$5:$BB$467,"&lt;"&amp;$BE$3)</f>
        <v>0</v>
      </c>
      <c r="CH344">
        <f>SUMIFS('Grid GenerationQueue'!AI$5:AI$467,'Grid GenerationQueue'!$AX$5:$AX$467,$B344,'Grid GenerationQueue'!$AY$5:$AY$467,$C344,'Grid GenerationQueue'!$BB$5:$BB$467,"&lt;"&amp;$BE$3)</f>
        <v>0</v>
      </c>
      <c r="CI344">
        <f>SUMIFS('Grid GenerationQueue'!AJ$5:AJ$467,'Grid GenerationQueue'!$AX$5:$AX$467,$B344,'Grid GenerationQueue'!$AY$5:$AY$467,$C344,'Grid GenerationQueue'!$BB$5:$BB$467,"&lt;"&amp;$BE$3)</f>
        <v>0</v>
      </c>
      <c r="CJ344">
        <f>SUMIFS('Grid GenerationQueue'!AK$5:AK$467,'Grid GenerationQueue'!$AX$5:$AX$467,$B344,'Grid GenerationQueue'!$AY$5:$AY$467,$C344,'Grid GenerationQueue'!$BB$5:$BB$467,"&lt;"&amp;$BE$3)</f>
        <v>0</v>
      </c>
      <c r="CK344">
        <f>SUMIFS('Grid GenerationQueue'!AL$5:AL$467,'Grid GenerationQueue'!$AX$5:$AX$467,$B344,'Grid GenerationQueue'!$AY$5:$AY$467,$C344,'Grid GenerationQueue'!$BB$5:$BB$467,"&lt;"&amp;$BE$3)</f>
        <v>0</v>
      </c>
      <c r="CL344">
        <f>SUMIFS('Grid GenerationQueue'!AM$5:AM$467,'Grid GenerationQueue'!$AX$5:$AX$467,$B344,'Grid GenerationQueue'!$AY$5:$AY$467,$C344,'Grid GenerationQueue'!$BB$5:$BB$467,"&lt;"&amp;$BE$3)</f>
        <v>0</v>
      </c>
      <c r="CM344">
        <f>SUMIFS('Grid GenerationQueue'!AN$5:AN$467,'Grid GenerationQueue'!$AX$5:$AX$467,$B344,'Grid GenerationQueue'!$AY$5:$AY$467,$C344,'Grid GenerationQueue'!$BB$5:$BB$467,"&lt;"&amp;$BE$3)</f>
        <v>0</v>
      </c>
      <c r="CN344">
        <f>SUMIFS('Grid GenerationQueue'!AO$5:AO$467,'Grid GenerationQueue'!$AX$5:$AX$467,$B344,'Grid GenerationQueue'!$AY$5:$AY$467,$C344,'Grid GenerationQueue'!$BB$5:$BB$467,"&lt;"&amp;$BE$3)</f>
        <v>0</v>
      </c>
      <c r="CO344">
        <f>SUMIFS('Grid GenerationQueue'!AP$5:AP$467,'Grid GenerationQueue'!$AX$5:$AX$467,$B344,'Grid GenerationQueue'!$AY$5:$AY$467,$C344,'Grid GenerationQueue'!$BB$5:$BB$467,"&lt;"&amp;$BE$3)</f>
        <v>0</v>
      </c>
    </row>
    <row r="345" spans="1:93" x14ac:dyDescent="0.35">
      <c r="A345" t="s">
        <v>4648</v>
      </c>
      <c r="B345" t="s">
        <v>4491</v>
      </c>
      <c r="C345">
        <v>115</v>
      </c>
      <c r="D345">
        <f>SUMIFS('Grid GenerationQueue'!AE$5:AE$467,'Grid GenerationQueue'!$AX$5:$AX$467,$B345,'Grid GenerationQueue'!$AY$5:$AY$467,$C345,'Grid GenerationQueue'!$BI$5:$BI$467,"&lt;4")</f>
        <v>0</v>
      </c>
      <c r="E345">
        <f>SUMIFS('Grid GenerationQueue'!AF$5:AF$467,'Grid GenerationQueue'!$AX$5:$AX$467,$B345,'Grid GenerationQueue'!$AY$5:$AY$467,$C345,'Grid GenerationQueue'!$BI$5:$BI$467,"&lt;4")</f>
        <v>0</v>
      </c>
      <c r="F345">
        <f>SUMIFS('Grid GenerationQueue'!AG$5:AG$467,'Grid GenerationQueue'!$AX$5:$AX$467,$B345,'Grid GenerationQueue'!$AY$5:$AY$467,$C345,'Grid GenerationQueue'!$BI$5:$BI$467,"&lt;4")</f>
        <v>0</v>
      </c>
      <c r="G345">
        <f>SUMIFS('Grid GenerationQueue'!AH$5:AH$467,'Grid GenerationQueue'!$AX$5:$AX$467,$B345,'Grid GenerationQueue'!$AY$5:$AY$467,$C345,'Grid GenerationQueue'!$BI$5:$BI$467,"&lt;4")</f>
        <v>0</v>
      </c>
      <c r="H345">
        <f>SUMIFS('Grid GenerationQueue'!AI$5:AI$467,'Grid GenerationQueue'!$AX$5:$AX$467,$B345,'Grid GenerationQueue'!$AY$5:$AY$467,$C345,'Grid GenerationQueue'!$BI$5:$BI$467,"&lt;4")</f>
        <v>0</v>
      </c>
      <c r="I345">
        <f>SUMIFS('Grid GenerationQueue'!AJ$5:AJ$467,'Grid GenerationQueue'!$AX$5:$AX$467,$B345,'Grid GenerationQueue'!$AY$5:$AY$467,$C345,'Grid GenerationQueue'!$BI$5:$BI$467,"&lt;4")</f>
        <v>0</v>
      </c>
      <c r="J345">
        <f>SUMIFS('Grid GenerationQueue'!AK$5:AK$467,'Grid GenerationQueue'!$AX$5:$AX$467,$B345,'Grid GenerationQueue'!$AY$5:$AY$467,$C345,'Grid GenerationQueue'!$BI$5:$BI$467,"&lt;4")</f>
        <v>0</v>
      </c>
      <c r="K345">
        <f>SUMIFS('Grid GenerationQueue'!AL$5:AL$467,'Grid GenerationQueue'!$AX$5:$AX$467,$B345,'Grid GenerationQueue'!$AY$5:$AY$467,$C345,'Grid GenerationQueue'!$BI$5:$BI$467,"&lt;4")</f>
        <v>0</v>
      </c>
      <c r="L345">
        <f>SUMIFS('Grid GenerationQueue'!AM$5:AM$467,'Grid GenerationQueue'!$AX$5:$AX$467,$B345,'Grid GenerationQueue'!$AY$5:$AY$467,$C345,'Grid GenerationQueue'!$BI$5:$BI$467,"&lt;4")</f>
        <v>0</v>
      </c>
      <c r="M345">
        <f>SUMIFS('Grid GenerationQueue'!AN$5:AN$467,'Grid GenerationQueue'!$AX$5:$AX$467,$B345,'Grid GenerationQueue'!$AY$5:$AY$467,$C345,'Grid GenerationQueue'!$BI$5:$BI$467,"&lt;4")</f>
        <v>0</v>
      </c>
      <c r="N345">
        <f>SUMIFS('Grid GenerationQueue'!AO$5:AO$467,'Grid GenerationQueue'!$AX$5:$AX$467,$B345,'Grid GenerationQueue'!$AY$5:$AY$467,$C345,'Grid GenerationQueue'!$BI$5:$BI$467,"&lt;4")</f>
        <v>0</v>
      </c>
      <c r="O345">
        <f>SUMIFS('Grid GenerationQueue'!AP$5:AP$467,'Grid GenerationQueue'!$AX$5:$AX$467,$B345,'Grid GenerationQueue'!$AY$5:$AY$467,$C345,'Grid GenerationQueue'!$BI$5:$BI$467,"&lt;4")</f>
        <v>0</v>
      </c>
      <c r="Q345">
        <f>SUMIFS('Grid GenerationQueue'!AE$5:AE$467,'Grid GenerationQueue'!$AX$5:$AX$467,$B345,'Grid GenerationQueue'!$AY$5:$AY$467,$C345,'Grid GenerationQueue'!$BH$5:$BH$467,"Executed")</f>
        <v>0</v>
      </c>
      <c r="R345">
        <f>SUMIFS('Grid GenerationQueue'!AF$5:AF$467,'Grid GenerationQueue'!$AX$5:$AX$467,$B345,'Grid GenerationQueue'!$AY$5:$AY$467,$C345,'Grid GenerationQueue'!$BH$5:$BH$467,"Executed")</f>
        <v>0</v>
      </c>
      <c r="S345">
        <f>SUMIFS('Grid GenerationQueue'!AG$5:AG$467,'Grid GenerationQueue'!$AX$5:$AX$467,$B345,'Grid GenerationQueue'!$AY$5:$AY$467,$C345,'Grid GenerationQueue'!$BH$5:$BH$467,"Executed")</f>
        <v>0</v>
      </c>
      <c r="T345">
        <f>SUMIFS('Grid GenerationQueue'!AH$5:AH$467,'Grid GenerationQueue'!$AX$5:$AX$467,$B345,'Grid GenerationQueue'!$AY$5:$AY$467,$C345,'Grid GenerationQueue'!$BH$5:$BH$467,"Executed")</f>
        <v>0</v>
      </c>
      <c r="U345">
        <f>SUMIFS('Grid GenerationQueue'!AI$5:AI$467,'Grid GenerationQueue'!$AX$5:$AX$467,$B345,'Grid GenerationQueue'!$AY$5:$AY$467,$C345,'Grid GenerationQueue'!$BH$5:$BH$467,"Executed")</f>
        <v>0</v>
      </c>
      <c r="V345">
        <f>SUMIFS('Grid GenerationQueue'!AJ$5:AJ$467,'Grid GenerationQueue'!$AX$5:$AX$467,$B345,'Grid GenerationQueue'!$AY$5:$AY$467,$C345,'Grid GenerationQueue'!$BH$5:$BH$467,"Executed")</f>
        <v>0</v>
      </c>
      <c r="W345">
        <f>SUMIFS('Grid GenerationQueue'!AK$5:AK$467,'Grid GenerationQueue'!$AX$5:$AX$467,$B345,'Grid GenerationQueue'!$AY$5:$AY$467,$C345,'Grid GenerationQueue'!$BH$5:$BH$467,"Executed")</f>
        <v>0</v>
      </c>
      <c r="X345">
        <f>SUMIFS('Grid GenerationQueue'!AL$5:AL$467,'Grid GenerationQueue'!$AX$5:$AX$467,$B345,'Grid GenerationQueue'!$AY$5:$AY$467,$C345,'Grid GenerationQueue'!$BH$5:$BH$467,"Executed")</f>
        <v>0</v>
      </c>
      <c r="Y345">
        <f>SUMIFS('Grid GenerationQueue'!AM$5:AM$467,'Grid GenerationQueue'!$AX$5:$AX$467,$B345,'Grid GenerationQueue'!$AY$5:$AY$467,$C345,'Grid GenerationQueue'!$BH$5:$BH$467,"Executed")</f>
        <v>0</v>
      </c>
      <c r="Z345">
        <f>SUMIFS('Grid GenerationQueue'!AN$5:AN$467,'Grid GenerationQueue'!$AX$5:$AX$467,$B345,'Grid GenerationQueue'!$AY$5:$AY$467,$C345,'Grid GenerationQueue'!$BH$5:$BH$467,"Executed")</f>
        <v>0</v>
      </c>
      <c r="AA345">
        <f>SUMIFS('Grid GenerationQueue'!AO$5:AO$467,'Grid GenerationQueue'!$AX$5:$AX$467,$B345,'Grid GenerationQueue'!$AY$5:$AY$467,$C345,'Grid GenerationQueue'!$BH$5:$BH$467,"Executed")</f>
        <v>0</v>
      </c>
      <c r="AB345">
        <f>SUMIFS('Grid GenerationQueue'!AP$5:AP$467,'Grid GenerationQueue'!$AX$5:$AX$467,$B345,'Grid GenerationQueue'!$AY$5:$AY$467,$C345,'Grid GenerationQueue'!$BH$5:$BH$467,"Executed")</f>
        <v>0</v>
      </c>
      <c r="AD345">
        <f>SUMIFS('Grid GenerationQueue'!AE$5:AE$467,'Grid GenerationQueue'!$AX$5:$AX$467,$B345,'Grid GenerationQueue'!$AY$5:$AY$467,$C345,'Grid GenerationQueue'!$BF$5:$BF$467,"&lt;&gt;"&amp;"")</f>
        <v>0</v>
      </c>
      <c r="AE345">
        <f>SUMIFS('Grid GenerationQueue'!AF$5:AF$467,'Grid GenerationQueue'!$AX$5:$AX$467,$B345,'Grid GenerationQueue'!$AY$5:$AY$467,$C345,'Grid GenerationQueue'!$BF$5:$BF$467,"&lt;&gt;"&amp;"")</f>
        <v>0</v>
      </c>
      <c r="AF345">
        <f>SUMIFS('Grid GenerationQueue'!AG$5:AG$467,'Grid GenerationQueue'!$AX$5:$AX$467,$B345,'Grid GenerationQueue'!$AY$5:$AY$467,$C345,'Grid GenerationQueue'!$BF$5:$BF$467,"&lt;&gt;"&amp;"")</f>
        <v>0</v>
      </c>
      <c r="AG345">
        <f>SUMIFS('Grid GenerationQueue'!AH$5:AH$467,'Grid GenerationQueue'!$AX$5:$AX$467,$B345,'Grid GenerationQueue'!$AY$5:$AY$467,$C345,'Grid GenerationQueue'!$BF$5:$BF$467,"&lt;&gt;"&amp;"")</f>
        <v>0</v>
      </c>
      <c r="AH345">
        <f>SUMIFS('Grid GenerationQueue'!AI$5:AI$467,'Grid GenerationQueue'!$AX$5:$AX$467,$B345,'Grid GenerationQueue'!$AY$5:$AY$467,$C345,'Grid GenerationQueue'!$BF$5:$BF$467,"&lt;&gt;"&amp;"")</f>
        <v>0</v>
      </c>
      <c r="AI345">
        <f>SUMIFS('Grid GenerationQueue'!AJ$5:AJ$467,'Grid GenerationQueue'!$AX$5:$AX$467,$B345,'Grid GenerationQueue'!$AY$5:$AY$467,$C345,'Grid GenerationQueue'!$BF$5:$BF$467,"&lt;&gt;"&amp;"")</f>
        <v>0</v>
      </c>
      <c r="AJ345">
        <f>SUMIFS('Grid GenerationQueue'!AK$5:AK$467,'Grid GenerationQueue'!$AX$5:$AX$467,$B345,'Grid GenerationQueue'!$AY$5:$AY$467,$C345,'Grid GenerationQueue'!$BF$5:$BF$467,"&lt;&gt;"&amp;"")</f>
        <v>0</v>
      </c>
      <c r="AK345">
        <f>SUMIFS('Grid GenerationQueue'!AL$5:AL$467,'Grid GenerationQueue'!$AX$5:$AX$467,$B345,'Grid GenerationQueue'!$AY$5:$AY$467,$C345,'Grid GenerationQueue'!$BF$5:$BF$467,"&lt;&gt;"&amp;"")</f>
        <v>0</v>
      </c>
      <c r="AL345">
        <f>SUMIFS('Grid GenerationQueue'!AM$5:AM$467,'Grid GenerationQueue'!$AX$5:$AX$467,$B345,'Grid GenerationQueue'!$AY$5:$AY$467,$C345,'Grid GenerationQueue'!$BF$5:$BF$467,"&lt;&gt;"&amp;"")</f>
        <v>0</v>
      </c>
      <c r="AM345">
        <f>SUMIFS('Grid GenerationQueue'!AN$5:AN$467,'Grid GenerationQueue'!$AX$5:$AX$467,$B345,'Grid GenerationQueue'!$AY$5:$AY$467,$C345,'Grid GenerationQueue'!$BF$5:$BF$467,"&lt;&gt;"&amp;"")</f>
        <v>0</v>
      </c>
      <c r="AN345">
        <f>SUMIFS('Grid GenerationQueue'!AO$5:AO$467,'Grid GenerationQueue'!$AX$5:$AX$467,$B345,'Grid GenerationQueue'!$AY$5:$AY$467,$C345,'Grid GenerationQueue'!$BF$5:$BF$467,"&lt;&gt;"&amp;"")</f>
        <v>0</v>
      </c>
      <c r="AO345">
        <f>SUMIFS('Grid GenerationQueue'!AP$5:AP$467,'Grid GenerationQueue'!$AX$5:$AX$467,$B345,'Grid GenerationQueue'!$AY$5:$AY$467,$C345,'Grid GenerationQueue'!$BF$5:$BF$467,"&lt;&gt;"&amp;"")</f>
        <v>0</v>
      </c>
      <c r="AQ345">
        <f>SUMIFS('Grid GenerationQueue'!AE$5:AE$467,'Grid GenerationQueue'!$AX$5:$AX$467,$B345,'Grid GenerationQueue'!$AY$5:$AY$467,$C345)</f>
        <v>353.2</v>
      </c>
      <c r="AR345">
        <f>SUMIFS('Grid GenerationQueue'!AF$5:AF$467,'Grid GenerationQueue'!$AX$5:$AX$467,$B345,'Grid GenerationQueue'!$AY$5:$AY$467,$C345)</f>
        <v>0</v>
      </c>
      <c r="AS345">
        <f>SUMIFS('Grid GenerationQueue'!AG$5:AG$467,'Grid GenerationQueue'!$AX$5:$AX$467,$B345,'Grid GenerationQueue'!$AY$5:$AY$467,$C345)</f>
        <v>0</v>
      </c>
      <c r="AT345">
        <f>SUMIFS('Grid GenerationQueue'!AH$5:AH$467,'Grid GenerationQueue'!$AX$5:$AX$467,$B345,'Grid GenerationQueue'!$AY$5:$AY$467,$C345)</f>
        <v>0</v>
      </c>
      <c r="AU345">
        <f>SUMIFS('Grid GenerationQueue'!AI$5:AI$467,'Grid GenerationQueue'!$AX$5:$AX$467,$B345,'Grid GenerationQueue'!$AY$5:$AY$467,$C345)</f>
        <v>0</v>
      </c>
      <c r="AV345">
        <f>SUMIFS('Grid GenerationQueue'!AJ$5:AJ$467,'Grid GenerationQueue'!$AX$5:$AX$467,$B345,'Grid GenerationQueue'!$AY$5:$AY$467,$C345)</f>
        <v>0</v>
      </c>
      <c r="AW345">
        <f>SUMIFS('Grid GenerationQueue'!AK$5:AK$467,'Grid GenerationQueue'!$AX$5:$AX$467,$B345,'Grid GenerationQueue'!$AY$5:$AY$467,$C345)</f>
        <v>0</v>
      </c>
      <c r="AX345">
        <f>SUMIFS('Grid GenerationQueue'!AL$5:AL$467,'Grid GenerationQueue'!$AX$5:$AX$467,$B345,'Grid GenerationQueue'!$AY$5:$AY$467,$C345)</f>
        <v>0</v>
      </c>
      <c r="AY345">
        <f>SUMIFS('Grid GenerationQueue'!AM$5:AM$467,'Grid GenerationQueue'!$AX$5:$AX$467,$B345,'Grid GenerationQueue'!$AY$5:$AY$467,$C345)</f>
        <v>0</v>
      </c>
      <c r="AZ345">
        <f>SUMIFS('Grid GenerationQueue'!AN$5:AN$467,'Grid GenerationQueue'!$AX$5:$AX$467,$B345,'Grid GenerationQueue'!$AY$5:$AY$467,$C345)</f>
        <v>0</v>
      </c>
      <c r="BA345">
        <f>SUMIFS('Grid GenerationQueue'!AO$5:AO$467,'Grid GenerationQueue'!$AX$5:$AX$467,$B345,'Grid GenerationQueue'!$AY$5:$AY$467,$C345)</f>
        <v>0</v>
      </c>
      <c r="BB345">
        <f>SUMIFS('Grid GenerationQueue'!AP$5:AP$467,'Grid GenerationQueue'!$AX$5:$AX$467,$B345,'Grid GenerationQueue'!$AY$5:$AY$467,$C345)</f>
        <v>0</v>
      </c>
      <c r="BD345">
        <f>SUMIFS('Grid GenerationQueue'!AE$5:AE$467,'Grid GenerationQueue'!$AX$5:$AX$467,$B345,'Grid GenerationQueue'!$AY$5:$AY$467,$C345,'Grid GenerationQueue'!$BH$5:$BH$467,"Executed",'Grid GenerationQueue'!$BB$5:$BB$467,"&lt;"&amp;$BE$3)</f>
        <v>0</v>
      </c>
      <c r="BE345">
        <f>SUMIFS('Grid GenerationQueue'!AF$5:AF$467,'Grid GenerationQueue'!$AX$5:$AX$467,$B345,'Grid GenerationQueue'!$AY$5:$AY$467,$C345,'Grid GenerationQueue'!$BH$5:$BH$467,"Executed",'Grid GenerationQueue'!$BB$5:$BB$467,"&lt;"&amp;$BE$3)</f>
        <v>0</v>
      </c>
      <c r="BF345">
        <f>SUMIFS('Grid GenerationQueue'!AG$5:AG$467,'Grid GenerationQueue'!$AX$5:$AX$467,$B345,'Grid GenerationQueue'!$AY$5:$AY$467,$C345,'Grid GenerationQueue'!$BH$5:$BH$467,"Executed",'Grid GenerationQueue'!$BB$5:$BB$467,"&lt;"&amp;$BE$3)</f>
        <v>0</v>
      </c>
      <c r="BG345">
        <f>SUMIFS('Grid GenerationQueue'!AH$5:AH$467,'Grid GenerationQueue'!$AX$5:$AX$467,$B345,'Grid GenerationQueue'!$AY$5:$AY$467,$C345,'Grid GenerationQueue'!$BH$5:$BH$467,"Executed",'Grid GenerationQueue'!$BB$5:$BB$467,"&lt;"&amp;$BE$3)</f>
        <v>0</v>
      </c>
      <c r="BH345">
        <f>SUMIFS('Grid GenerationQueue'!AI$5:AI$467,'Grid GenerationQueue'!$AX$5:$AX$467,$B345,'Grid GenerationQueue'!$AY$5:$AY$467,$C345,'Grid GenerationQueue'!$BH$5:$BH$467,"Executed",'Grid GenerationQueue'!$BB$5:$BB$467,"&lt;"&amp;$BE$3)</f>
        <v>0</v>
      </c>
      <c r="BI345">
        <f>SUMIFS('Grid GenerationQueue'!AJ$5:AJ$467,'Grid GenerationQueue'!$AX$5:$AX$467,$B345,'Grid GenerationQueue'!$AY$5:$AY$467,$C345,'Grid GenerationQueue'!$BH$5:$BH$467,"Executed",'Grid GenerationQueue'!$BB$5:$BB$467,"&lt;"&amp;$BE$3)</f>
        <v>0</v>
      </c>
      <c r="BJ345">
        <f>SUMIFS('Grid GenerationQueue'!AK$5:AK$467,'Grid GenerationQueue'!$AX$5:$AX$467,$B345,'Grid GenerationQueue'!$AY$5:$AY$467,$C345,'Grid GenerationQueue'!$BH$5:$BH$467,"Executed",'Grid GenerationQueue'!$BB$5:$BB$467,"&lt;"&amp;$BE$3)</f>
        <v>0</v>
      </c>
      <c r="BK345">
        <f>SUMIFS('Grid GenerationQueue'!AL$5:AL$467,'Grid GenerationQueue'!$AX$5:$AX$467,$B345,'Grid GenerationQueue'!$AY$5:$AY$467,$C345,'Grid GenerationQueue'!$BH$5:$BH$467,"Executed",'Grid GenerationQueue'!$BB$5:$BB$467,"&lt;"&amp;$BE$3)</f>
        <v>0</v>
      </c>
      <c r="BL345">
        <f>SUMIFS('Grid GenerationQueue'!AM$5:AM$467,'Grid GenerationQueue'!$AX$5:$AX$467,$B345,'Grid GenerationQueue'!$AY$5:$AY$467,$C345,'Grid GenerationQueue'!$BH$5:$BH$467,"Executed",'Grid GenerationQueue'!$BB$5:$BB$467,"&lt;"&amp;$BE$3)</f>
        <v>0</v>
      </c>
      <c r="BM345">
        <f>SUMIFS('Grid GenerationQueue'!AN$5:AN$467,'Grid GenerationQueue'!$AX$5:$AX$467,$B345,'Grid GenerationQueue'!$AY$5:$AY$467,$C345,'Grid GenerationQueue'!$BH$5:$BH$467,"Executed",'Grid GenerationQueue'!$BB$5:$BB$467,"&lt;"&amp;$BE$3)</f>
        <v>0</v>
      </c>
      <c r="BN345">
        <f>SUMIFS('Grid GenerationQueue'!AO$5:AO$467,'Grid GenerationQueue'!$AX$5:$AX$467,$B345,'Grid GenerationQueue'!$AY$5:$AY$467,$C345,'Grid GenerationQueue'!$BH$5:$BH$467,"Executed",'Grid GenerationQueue'!$BB$5:$BB$467,"&lt;"&amp;$BE$3)</f>
        <v>0</v>
      </c>
      <c r="BO345">
        <f>SUMIFS('Grid GenerationQueue'!AP$5:AP$467,'Grid GenerationQueue'!$AX$5:$AX$467,$B345,'Grid GenerationQueue'!$AY$5:$AY$467,$C345,'Grid GenerationQueue'!$BH$5:$BH$467,"Executed",'Grid GenerationQueue'!$BB$5:$BB$467,"&lt;"&amp;$BE$3)</f>
        <v>0</v>
      </c>
      <c r="BQ345">
        <f>SUMIFS('Grid GenerationQueue'!AE$5:AE$467,'Grid GenerationQueue'!$AX$5:$AX$467,$B345,'Grid GenerationQueue'!$AY$5:$AY$467,$C345,'Grid GenerationQueue'!$BF$5:$BF$467,"&lt;&gt;"&amp;"",'Grid GenerationQueue'!$BB$5:$BB$467,"&lt;"&amp;$BE$3)</f>
        <v>0</v>
      </c>
      <c r="BR345">
        <f>SUMIFS('Grid GenerationQueue'!AF$5:AF$467,'Grid GenerationQueue'!$AX$5:$AX$467,$B345,'Grid GenerationQueue'!$AY$5:$AY$467,$C345,'Grid GenerationQueue'!$BF$5:$BF$467,"&lt;&gt;"&amp;"",'Grid GenerationQueue'!$BB$5:$BB$467,"&lt;"&amp;$BE$3)</f>
        <v>0</v>
      </c>
      <c r="BS345">
        <f>SUMIFS('Grid GenerationQueue'!AG$5:AG$467,'Grid GenerationQueue'!$AX$5:$AX$467,$B345,'Grid GenerationQueue'!$AY$5:$AY$467,$C345,'Grid GenerationQueue'!$BF$5:$BF$467,"&lt;&gt;"&amp;"",'Grid GenerationQueue'!$BB$5:$BB$467,"&lt;"&amp;$BE$3)</f>
        <v>0</v>
      </c>
      <c r="BT345">
        <f>SUMIFS('Grid GenerationQueue'!AH$5:AH$467,'Grid GenerationQueue'!$AX$5:$AX$467,$B345,'Grid GenerationQueue'!$AY$5:$AY$467,$C345,'Grid GenerationQueue'!$BF$5:$BF$467,"&lt;&gt;"&amp;"",'Grid GenerationQueue'!$BB$5:$BB$467,"&lt;"&amp;$BE$3)</f>
        <v>0</v>
      </c>
      <c r="BU345">
        <f>SUMIFS('Grid GenerationQueue'!AI$5:AI$467,'Grid GenerationQueue'!$AX$5:$AX$467,$B345,'Grid GenerationQueue'!$AY$5:$AY$467,$C345,'Grid GenerationQueue'!$BF$5:$BF$467,"&lt;&gt;"&amp;"",'Grid GenerationQueue'!$BB$5:$BB$467,"&lt;"&amp;$BE$3)</f>
        <v>0</v>
      </c>
      <c r="BV345">
        <f>SUMIFS('Grid GenerationQueue'!AJ$5:AJ$467,'Grid GenerationQueue'!$AX$5:$AX$467,$B345,'Grid GenerationQueue'!$AY$5:$AY$467,$C345,'Grid GenerationQueue'!$BF$5:$BF$467,"&lt;&gt;"&amp;"",'Grid GenerationQueue'!$BB$5:$BB$467,"&lt;"&amp;$BE$3)</f>
        <v>0</v>
      </c>
      <c r="BW345">
        <f>SUMIFS('Grid GenerationQueue'!AK$5:AK$467,'Grid GenerationQueue'!$AX$5:$AX$467,$B345,'Grid GenerationQueue'!$AY$5:$AY$467,$C345,'Grid GenerationQueue'!$BF$5:$BF$467,"&lt;&gt;"&amp;"",'Grid GenerationQueue'!$BB$5:$BB$467,"&lt;"&amp;$BE$3)</f>
        <v>0</v>
      </c>
      <c r="BX345">
        <f>SUMIFS('Grid GenerationQueue'!AL$5:AL$467,'Grid GenerationQueue'!$AX$5:$AX$467,$B345,'Grid GenerationQueue'!$AY$5:$AY$467,$C345,'Grid GenerationQueue'!$BF$5:$BF$467,"&lt;&gt;"&amp;"",'Grid GenerationQueue'!$BB$5:$BB$467,"&lt;"&amp;$BE$3)</f>
        <v>0</v>
      </c>
      <c r="BY345">
        <f>SUMIFS('Grid GenerationQueue'!AM$5:AM$467,'Grid GenerationQueue'!$AX$5:$AX$467,$B345,'Grid GenerationQueue'!$AY$5:$AY$467,$C345,'Grid GenerationQueue'!$BF$5:$BF$467,"&lt;&gt;"&amp;"",'Grid GenerationQueue'!$BB$5:$BB$467,"&lt;"&amp;$BE$3)</f>
        <v>0</v>
      </c>
      <c r="BZ345">
        <f>SUMIFS('Grid GenerationQueue'!AN$5:AN$467,'Grid GenerationQueue'!$AX$5:$AX$467,$B345,'Grid GenerationQueue'!$AY$5:$AY$467,$C345,'Grid GenerationQueue'!$BF$5:$BF$467,"&lt;&gt;"&amp;"",'Grid GenerationQueue'!$BB$5:$BB$467,"&lt;"&amp;$BE$3)</f>
        <v>0</v>
      </c>
      <c r="CA345">
        <f>SUMIFS('Grid GenerationQueue'!AO$5:AO$467,'Grid GenerationQueue'!$AX$5:$AX$467,$B345,'Grid GenerationQueue'!$AY$5:$AY$467,$C345,'Grid GenerationQueue'!$BF$5:$BF$467,"&lt;&gt;"&amp;"",'Grid GenerationQueue'!$BB$5:$BB$467,"&lt;"&amp;$BE$3)</f>
        <v>0</v>
      </c>
      <c r="CB345">
        <f>SUMIFS('Grid GenerationQueue'!AP$5:AP$467,'Grid GenerationQueue'!$AX$5:$AX$467,$B345,'Grid GenerationQueue'!$AY$5:$AY$467,$C345,'Grid GenerationQueue'!$BF$5:$BF$467,"&lt;&gt;"&amp;"",'Grid GenerationQueue'!$BB$5:$BB$467,"&lt;"&amp;$BE$3)</f>
        <v>0</v>
      </c>
      <c r="CD345">
        <f>SUMIFS('Grid GenerationQueue'!AE$5:AE$467,'Grid GenerationQueue'!$AX$5:$AX$467,$B345,'Grid GenerationQueue'!$AY$5:$AY$467,$C345,'Grid GenerationQueue'!$BB$5:$BB$467,"&lt;"&amp;$BE$3)</f>
        <v>353.2</v>
      </c>
      <c r="CE345">
        <f>SUMIFS('Grid GenerationQueue'!AF$5:AF$467,'Grid GenerationQueue'!$AX$5:$AX$467,$B345,'Grid GenerationQueue'!$AY$5:$AY$467,$C345,'Grid GenerationQueue'!$BB$5:$BB$467,"&lt;"&amp;$BE$3)</f>
        <v>0</v>
      </c>
      <c r="CF345">
        <f>SUMIFS('Grid GenerationQueue'!AG$5:AG$467,'Grid GenerationQueue'!$AX$5:$AX$467,$B345,'Grid GenerationQueue'!$AY$5:$AY$467,$C345,'Grid GenerationQueue'!$BB$5:$BB$467,"&lt;"&amp;$BE$3)</f>
        <v>0</v>
      </c>
      <c r="CG345">
        <f>SUMIFS('Grid GenerationQueue'!AH$5:AH$467,'Grid GenerationQueue'!$AX$5:$AX$467,$B345,'Grid GenerationQueue'!$AY$5:$AY$467,$C345,'Grid GenerationQueue'!$BB$5:$BB$467,"&lt;"&amp;$BE$3)</f>
        <v>0</v>
      </c>
      <c r="CH345">
        <f>SUMIFS('Grid GenerationQueue'!AI$5:AI$467,'Grid GenerationQueue'!$AX$5:$AX$467,$B345,'Grid GenerationQueue'!$AY$5:$AY$467,$C345,'Grid GenerationQueue'!$BB$5:$BB$467,"&lt;"&amp;$BE$3)</f>
        <v>0</v>
      </c>
      <c r="CI345">
        <f>SUMIFS('Grid GenerationQueue'!AJ$5:AJ$467,'Grid GenerationQueue'!$AX$5:$AX$467,$B345,'Grid GenerationQueue'!$AY$5:$AY$467,$C345,'Grid GenerationQueue'!$BB$5:$BB$467,"&lt;"&amp;$BE$3)</f>
        <v>0</v>
      </c>
      <c r="CJ345">
        <f>SUMIFS('Grid GenerationQueue'!AK$5:AK$467,'Grid GenerationQueue'!$AX$5:$AX$467,$B345,'Grid GenerationQueue'!$AY$5:$AY$467,$C345,'Grid GenerationQueue'!$BB$5:$BB$467,"&lt;"&amp;$BE$3)</f>
        <v>0</v>
      </c>
      <c r="CK345">
        <f>SUMIFS('Grid GenerationQueue'!AL$5:AL$467,'Grid GenerationQueue'!$AX$5:$AX$467,$B345,'Grid GenerationQueue'!$AY$5:$AY$467,$C345,'Grid GenerationQueue'!$BB$5:$BB$467,"&lt;"&amp;$BE$3)</f>
        <v>0</v>
      </c>
      <c r="CL345">
        <f>SUMIFS('Grid GenerationQueue'!AM$5:AM$467,'Grid GenerationQueue'!$AX$5:$AX$467,$B345,'Grid GenerationQueue'!$AY$5:$AY$467,$C345,'Grid GenerationQueue'!$BB$5:$BB$467,"&lt;"&amp;$BE$3)</f>
        <v>0</v>
      </c>
      <c r="CM345">
        <f>SUMIFS('Grid GenerationQueue'!AN$5:AN$467,'Grid GenerationQueue'!$AX$5:$AX$467,$B345,'Grid GenerationQueue'!$AY$5:$AY$467,$C345,'Grid GenerationQueue'!$BB$5:$BB$467,"&lt;"&amp;$BE$3)</f>
        <v>0</v>
      </c>
      <c r="CN345">
        <f>SUMIFS('Grid GenerationQueue'!AO$5:AO$467,'Grid GenerationQueue'!$AX$5:$AX$467,$B345,'Grid GenerationQueue'!$AY$5:$AY$467,$C345,'Grid GenerationQueue'!$BB$5:$BB$467,"&lt;"&amp;$BE$3)</f>
        <v>0</v>
      </c>
      <c r="CO345">
        <f>SUMIFS('Grid GenerationQueue'!AP$5:AP$467,'Grid GenerationQueue'!$AX$5:$AX$467,$B345,'Grid GenerationQueue'!$AY$5:$AY$467,$C345,'Grid GenerationQueue'!$BB$5:$BB$467,"&lt;"&amp;$BE$3)</f>
        <v>0</v>
      </c>
    </row>
    <row r="346" spans="1:93" x14ac:dyDescent="0.35">
      <c r="A346" t="s">
        <v>4653</v>
      </c>
      <c r="B346" t="s">
        <v>4793</v>
      </c>
      <c r="C346">
        <v>115</v>
      </c>
      <c r="D346">
        <f>SUMIFS('Grid GenerationQueue'!AE$5:AE$467,'Grid GenerationQueue'!$AX$5:$AX$467,$B346,'Grid GenerationQueue'!$AY$5:$AY$467,$C346,'Grid GenerationQueue'!$BI$5:$BI$467,"&lt;4")</f>
        <v>0</v>
      </c>
      <c r="E346">
        <f>SUMIFS('Grid GenerationQueue'!AF$5:AF$467,'Grid GenerationQueue'!$AX$5:$AX$467,$B346,'Grid GenerationQueue'!$AY$5:$AY$467,$C346,'Grid GenerationQueue'!$BI$5:$BI$467,"&lt;4")</f>
        <v>0</v>
      </c>
      <c r="F346">
        <f>SUMIFS('Grid GenerationQueue'!AG$5:AG$467,'Grid GenerationQueue'!$AX$5:$AX$467,$B346,'Grid GenerationQueue'!$AY$5:$AY$467,$C346,'Grid GenerationQueue'!$BI$5:$BI$467,"&lt;4")</f>
        <v>0</v>
      </c>
      <c r="G346">
        <f>SUMIFS('Grid GenerationQueue'!AH$5:AH$467,'Grid GenerationQueue'!$AX$5:$AX$467,$B346,'Grid GenerationQueue'!$AY$5:$AY$467,$C346,'Grid GenerationQueue'!$BI$5:$BI$467,"&lt;4")</f>
        <v>0</v>
      </c>
      <c r="H346">
        <f>SUMIFS('Grid GenerationQueue'!AI$5:AI$467,'Grid GenerationQueue'!$AX$5:$AX$467,$B346,'Grid GenerationQueue'!$AY$5:$AY$467,$C346,'Grid GenerationQueue'!$BI$5:$BI$467,"&lt;4")</f>
        <v>0</v>
      </c>
      <c r="I346">
        <f>SUMIFS('Grid GenerationQueue'!AJ$5:AJ$467,'Grid GenerationQueue'!$AX$5:$AX$467,$B346,'Grid GenerationQueue'!$AY$5:$AY$467,$C346,'Grid GenerationQueue'!$BI$5:$BI$467,"&lt;4")</f>
        <v>0</v>
      </c>
      <c r="J346">
        <f>SUMIFS('Grid GenerationQueue'!AK$5:AK$467,'Grid GenerationQueue'!$AX$5:$AX$467,$B346,'Grid GenerationQueue'!$AY$5:$AY$467,$C346,'Grid GenerationQueue'!$BI$5:$BI$467,"&lt;4")</f>
        <v>0</v>
      </c>
      <c r="K346">
        <f>SUMIFS('Grid GenerationQueue'!AL$5:AL$467,'Grid GenerationQueue'!$AX$5:$AX$467,$B346,'Grid GenerationQueue'!$AY$5:$AY$467,$C346,'Grid GenerationQueue'!$BI$5:$BI$467,"&lt;4")</f>
        <v>0</v>
      </c>
      <c r="L346">
        <f>SUMIFS('Grid GenerationQueue'!AM$5:AM$467,'Grid GenerationQueue'!$AX$5:$AX$467,$B346,'Grid GenerationQueue'!$AY$5:$AY$467,$C346,'Grid GenerationQueue'!$BI$5:$BI$467,"&lt;4")</f>
        <v>0</v>
      </c>
      <c r="M346">
        <f>SUMIFS('Grid GenerationQueue'!AN$5:AN$467,'Grid GenerationQueue'!$AX$5:$AX$467,$B346,'Grid GenerationQueue'!$AY$5:$AY$467,$C346,'Grid GenerationQueue'!$BI$5:$BI$467,"&lt;4")</f>
        <v>0</v>
      </c>
      <c r="N346">
        <f>SUMIFS('Grid GenerationQueue'!AO$5:AO$467,'Grid GenerationQueue'!$AX$5:$AX$467,$B346,'Grid GenerationQueue'!$AY$5:$AY$467,$C346,'Grid GenerationQueue'!$BI$5:$BI$467,"&lt;4")</f>
        <v>0</v>
      </c>
      <c r="O346">
        <f>SUMIFS('Grid GenerationQueue'!AP$5:AP$467,'Grid GenerationQueue'!$AX$5:$AX$467,$B346,'Grid GenerationQueue'!$AY$5:$AY$467,$C346,'Grid GenerationQueue'!$BI$5:$BI$467,"&lt;4")</f>
        <v>0</v>
      </c>
      <c r="Q346">
        <f>SUMIFS('Grid GenerationQueue'!AE$5:AE$467,'Grid GenerationQueue'!$AX$5:$AX$467,$B346,'Grid GenerationQueue'!$AY$5:$AY$467,$C346,'Grid GenerationQueue'!$BH$5:$BH$467,"Executed")</f>
        <v>0</v>
      </c>
      <c r="R346">
        <f>SUMIFS('Grid GenerationQueue'!AF$5:AF$467,'Grid GenerationQueue'!$AX$5:$AX$467,$B346,'Grid GenerationQueue'!$AY$5:$AY$467,$C346,'Grid GenerationQueue'!$BH$5:$BH$467,"Executed")</f>
        <v>0</v>
      </c>
      <c r="S346">
        <f>SUMIFS('Grid GenerationQueue'!AG$5:AG$467,'Grid GenerationQueue'!$AX$5:$AX$467,$B346,'Grid GenerationQueue'!$AY$5:$AY$467,$C346,'Grid GenerationQueue'!$BH$5:$BH$467,"Executed")</f>
        <v>0</v>
      </c>
      <c r="T346">
        <f>SUMIFS('Grid GenerationQueue'!AH$5:AH$467,'Grid GenerationQueue'!$AX$5:$AX$467,$B346,'Grid GenerationQueue'!$AY$5:$AY$467,$C346,'Grid GenerationQueue'!$BH$5:$BH$467,"Executed")</f>
        <v>0</v>
      </c>
      <c r="U346">
        <f>SUMIFS('Grid GenerationQueue'!AI$5:AI$467,'Grid GenerationQueue'!$AX$5:$AX$467,$B346,'Grid GenerationQueue'!$AY$5:$AY$467,$C346,'Grid GenerationQueue'!$BH$5:$BH$467,"Executed")</f>
        <v>0</v>
      </c>
      <c r="V346">
        <f>SUMIFS('Grid GenerationQueue'!AJ$5:AJ$467,'Grid GenerationQueue'!$AX$5:$AX$467,$B346,'Grid GenerationQueue'!$AY$5:$AY$467,$C346,'Grid GenerationQueue'!$BH$5:$BH$467,"Executed")</f>
        <v>0</v>
      </c>
      <c r="W346">
        <f>SUMIFS('Grid GenerationQueue'!AK$5:AK$467,'Grid GenerationQueue'!$AX$5:$AX$467,$B346,'Grid GenerationQueue'!$AY$5:$AY$467,$C346,'Grid GenerationQueue'!$BH$5:$BH$467,"Executed")</f>
        <v>0</v>
      </c>
      <c r="X346">
        <f>SUMIFS('Grid GenerationQueue'!AL$5:AL$467,'Grid GenerationQueue'!$AX$5:$AX$467,$B346,'Grid GenerationQueue'!$AY$5:$AY$467,$C346,'Grid GenerationQueue'!$BH$5:$BH$467,"Executed")</f>
        <v>0</v>
      </c>
      <c r="Y346">
        <f>SUMIFS('Grid GenerationQueue'!AM$5:AM$467,'Grid GenerationQueue'!$AX$5:$AX$467,$B346,'Grid GenerationQueue'!$AY$5:$AY$467,$C346,'Grid GenerationQueue'!$BH$5:$BH$467,"Executed")</f>
        <v>0</v>
      </c>
      <c r="Z346">
        <f>SUMIFS('Grid GenerationQueue'!AN$5:AN$467,'Grid GenerationQueue'!$AX$5:$AX$467,$B346,'Grid GenerationQueue'!$AY$5:$AY$467,$C346,'Grid GenerationQueue'!$BH$5:$BH$467,"Executed")</f>
        <v>0</v>
      </c>
      <c r="AA346">
        <f>SUMIFS('Grid GenerationQueue'!AO$5:AO$467,'Grid GenerationQueue'!$AX$5:$AX$467,$B346,'Grid GenerationQueue'!$AY$5:$AY$467,$C346,'Grid GenerationQueue'!$BH$5:$BH$467,"Executed")</f>
        <v>0</v>
      </c>
      <c r="AB346">
        <f>SUMIFS('Grid GenerationQueue'!AP$5:AP$467,'Grid GenerationQueue'!$AX$5:$AX$467,$B346,'Grid GenerationQueue'!$AY$5:$AY$467,$C346,'Grid GenerationQueue'!$BH$5:$BH$467,"Executed")</f>
        <v>0</v>
      </c>
      <c r="AD346">
        <f>SUMIFS('Grid GenerationQueue'!AE$5:AE$467,'Grid GenerationQueue'!$AX$5:$AX$467,$B346,'Grid GenerationQueue'!$AY$5:$AY$467,$C346,'Grid GenerationQueue'!$BF$5:$BF$467,"&lt;&gt;"&amp;"")</f>
        <v>0</v>
      </c>
      <c r="AE346">
        <f>SUMIFS('Grid GenerationQueue'!AF$5:AF$467,'Grid GenerationQueue'!$AX$5:$AX$467,$B346,'Grid GenerationQueue'!$AY$5:$AY$467,$C346,'Grid GenerationQueue'!$BF$5:$BF$467,"&lt;&gt;"&amp;"")</f>
        <v>0</v>
      </c>
      <c r="AF346">
        <f>SUMIFS('Grid GenerationQueue'!AG$5:AG$467,'Grid GenerationQueue'!$AX$5:$AX$467,$B346,'Grid GenerationQueue'!$AY$5:$AY$467,$C346,'Grid GenerationQueue'!$BF$5:$BF$467,"&lt;&gt;"&amp;"")</f>
        <v>0</v>
      </c>
      <c r="AG346">
        <f>SUMIFS('Grid GenerationQueue'!AH$5:AH$467,'Grid GenerationQueue'!$AX$5:$AX$467,$B346,'Grid GenerationQueue'!$AY$5:$AY$467,$C346,'Grid GenerationQueue'!$BF$5:$BF$467,"&lt;&gt;"&amp;"")</f>
        <v>0</v>
      </c>
      <c r="AH346">
        <f>SUMIFS('Grid GenerationQueue'!AI$5:AI$467,'Grid GenerationQueue'!$AX$5:$AX$467,$B346,'Grid GenerationQueue'!$AY$5:$AY$467,$C346,'Grid GenerationQueue'!$BF$5:$BF$467,"&lt;&gt;"&amp;"")</f>
        <v>0</v>
      </c>
      <c r="AI346">
        <f>SUMIFS('Grid GenerationQueue'!AJ$5:AJ$467,'Grid GenerationQueue'!$AX$5:$AX$467,$B346,'Grid GenerationQueue'!$AY$5:$AY$467,$C346,'Grid GenerationQueue'!$BF$5:$BF$467,"&lt;&gt;"&amp;"")</f>
        <v>0</v>
      </c>
      <c r="AJ346">
        <f>SUMIFS('Grid GenerationQueue'!AK$5:AK$467,'Grid GenerationQueue'!$AX$5:$AX$467,$B346,'Grid GenerationQueue'!$AY$5:$AY$467,$C346,'Grid GenerationQueue'!$BF$5:$BF$467,"&lt;&gt;"&amp;"")</f>
        <v>0</v>
      </c>
      <c r="AK346">
        <f>SUMIFS('Grid GenerationQueue'!AL$5:AL$467,'Grid GenerationQueue'!$AX$5:$AX$467,$B346,'Grid GenerationQueue'!$AY$5:$AY$467,$C346,'Grid GenerationQueue'!$BF$5:$BF$467,"&lt;&gt;"&amp;"")</f>
        <v>0</v>
      </c>
      <c r="AL346">
        <f>SUMIFS('Grid GenerationQueue'!AM$5:AM$467,'Grid GenerationQueue'!$AX$5:$AX$467,$B346,'Grid GenerationQueue'!$AY$5:$AY$467,$C346,'Grid GenerationQueue'!$BF$5:$BF$467,"&lt;&gt;"&amp;"")</f>
        <v>0</v>
      </c>
      <c r="AM346">
        <f>SUMIFS('Grid GenerationQueue'!AN$5:AN$467,'Grid GenerationQueue'!$AX$5:$AX$467,$B346,'Grid GenerationQueue'!$AY$5:$AY$467,$C346,'Grid GenerationQueue'!$BF$5:$BF$467,"&lt;&gt;"&amp;"")</f>
        <v>0</v>
      </c>
      <c r="AN346">
        <f>SUMIFS('Grid GenerationQueue'!AO$5:AO$467,'Grid GenerationQueue'!$AX$5:$AX$467,$B346,'Grid GenerationQueue'!$AY$5:$AY$467,$C346,'Grid GenerationQueue'!$BF$5:$BF$467,"&lt;&gt;"&amp;"")</f>
        <v>0</v>
      </c>
      <c r="AO346">
        <f>SUMIFS('Grid GenerationQueue'!AP$5:AP$467,'Grid GenerationQueue'!$AX$5:$AX$467,$B346,'Grid GenerationQueue'!$AY$5:$AY$467,$C346,'Grid GenerationQueue'!$BF$5:$BF$467,"&lt;&gt;"&amp;"")</f>
        <v>0</v>
      </c>
      <c r="AQ346">
        <f>SUMIFS('Grid GenerationQueue'!AE$5:AE$467,'Grid GenerationQueue'!$AX$5:$AX$467,$B346,'Grid GenerationQueue'!$AY$5:$AY$467,$C346)</f>
        <v>0</v>
      </c>
      <c r="AR346">
        <f>SUMIFS('Grid GenerationQueue'!AF$5:AF$467,'Grid GenerationQueue'!$AX$5:$AX$467,$B346,'Grid GenerationQueue'!$AY$5:$AY$467,$C346)</f>
        <v>0</v>
      </c>
      <c r="AS346">
        <f>SUMIFS('Grid GenerationQueue'!AG$5:AG$467,'Grid GenerationQueue'!$AX$5:$AX$467,$B346,'Grid GenerationQueue'!$AY$5:$AY$467,$C346)</f>
        <v>0</v>
      </c>
      <c r="AT346">
        <f>SUMIFS('Grid GenerationQueue'!AH$5:AH$467,'Grid GenerationQueue'!$AX$5:$AX$467,$B346,'Grid GenerationQueue'!$AY$5:$AY$467,$C346)</f>
        <v>0</v>
      </c>
      <c r="AU346">
        <f>SUMIFS('Grid GenerationQueue'!AI$5:AI$467,'Grid GenerationQueue'!$AX$5:$AX$467,$B346,'Grid GenerationQueue'!$AY$5:$AY$467,$C346)</f>
        <v>0</v>
      </c>
      <c r="AV346">
        <f>SUMIFS('Grid GenerationQueue'!AJ$5:AJ$467,'Grid GenerationQueue'!$AX$5:$AX$467,$B346,'Grid GenerationQueue'!$AY$5:$AY$467,$C346)</f>
        <v>0</v>
      </c>
      <c r="AW346">
        <f>SUMIFS('Grid GenerationQueue'!AK$5:AK$467,'Grid GenerationQueue'!$AX$5:$AX$467,$B346,'Grid GenerationQueue'!$AY$5:$AY$467,$C346)</f>
        <v>0</v>
      </c>
      <c r="AX346">
        <f>SUMIFS('Grid GenerationQueue'!AL$5:AL$467,'Grid GenerationQueue'!$AX$5:$AX$467,$B346,'Grid GenerationQueue'!$AY$5:$AY$467,$C346)</f>
        <v>0</v>
      </c>
      <c r="AY346">
        <f>SUMIFS('Grid GenerationQueue'!AM$5:AM$467,'Grid GenerationQueue'!$AX$5:$AX$467,$B346,'Grid GenerationQueue'!$AY$5:$AY$467,$C346)</f>
        <v>0</v>
      </c>
      <c r="AZ346">
        <f>SUMIFS('Grid GenerationQueue'!AN$5:AN$467,'Grid GenerationQueue'!$AX$5:$AX$467,$B346,'Grid GenerationQueue'!$AY$5:$AY$467,$C346)</f>
        <v>0</v>
      </c>
      <c r="BA346">
        <f>SUMIFS('Grid GenerationQueue'!AO$5:AO$467,'Grid GenerationQueue'!$AX$5:$AX$467,$B346,'Grid GenerationQueue'!$AY$5:$AY$467,$C346)</f>
        <v>0</v>
      </c>
      <c r="BB346">
        <f>SUMIFS('Grid GenerationQueue'!AP$5:AP$467,'Grid GenerationQueue'!$AX$5:$AX$467,$B346,'Grid GenerationQueue'!$AY$5:$AY$467,$C346)</f>
        <v>0</v>
      </c>
      <c r="BD346">
        <f>SUMIFS('Grid GenerationQueue'!AE$5:AE$467,'Grid GenerationQueue'!$AX$5:$AX$467,$B346,'Grid GenerationQueue'!$AY$5:$AY$467,$C346,'Grid GenerationQueue'!$BH$5:$BH$467,"Executed",'Grid GenerationQueue'!$BB$5:$BB$467,"&lt;"&amp;$BE$3)</f>
        <v>0</v>
      </c>
      <c r="BE346">
        <f>SUMIFS('Grid GenerationQueue'!AF$5:AF$467,'Grid GenerationQueue'!$AX$5:$AX$467,$B346,'Grid GenerationQueue'!$AY$5:$AY$467,$C346,'Grid GenerationQueue'!$BH$5:$BH$467,"Executed",'Grid GenerationQueue'!$BB$5:$BB$467,"&lt;"&amp;$BE$3)</f>
        <v>0</v>
      </c>
      <c r="BF346">
        <f>SUMIFS('Grid GenerationQueue'!AG$5:AG$467,'Grid GenerationQueue'!$AX$5:$AX$467,$B346,'Grid GenerationQueue'!$AY$5:$AY$467,$C346,'Grid GenerationQueue'!$BH$5:$BH$467,"Executed",'Grid GenerationQueue'!$BB$5:$BB$467,"&lt;"&amp;$BE$3)</f>
        <v>0</v>
      </c>
      <c r="BG346">
        <f>SUMIFS('Grid GenerationQueue'!AH$5:AH$467,'Grid GenerationQueue'!$AX$5:$AX$467,$B346,'Grid GenerationQueue'!$AY$5:$AY$467,$C346,'Grid GenerationQueue'!$BH$5:$BH$467,"Executed",'Grid GenerationQueue'!$BB$5:$BB$467,"&lt;"&amp;$BE$3)</f>
        <v>0</v>
      </c>
      <c r="BH346">
        <f>SUMIFS('Grid GenerationQueue'!AI$5:AI$467,'Grid GenerationQueue'!$AX$5:$AX$467,$B346,'Grid GenerationQueue'!$AY$5:$AY$467,$C346,'Grid GenerationQueue'!$BH$5:$BH$467,"Executed",'Grid GenerationQueue'!$BB$5:$BB$467,"&lt;"&amp;$BE$3)</f>
        <v>0</v>
      </c>
      <c r="BI346">
        <f>SUMIFS('Grid GenerationQueue'!AJ$5:AJ$467,'Grid GenerationQueue'!$AX$5:$AX$467,$B346,'Grid GenerationQueue'!$AY$5:$AY$467,$C346,'Grid GenerationQueue'!$BH$5:$BH$467,"Executed",'Grid GenerationQueue'!$BB$5:$BB$467,"&lt;"&amp;$BE$3)</f>
        <v>0</v>
      </c>
      <c r="BJ346">
        <f>SUMIFS('Grid GenerationQueue'!AK$5:AK$467,'Grid GenerationQueue'!$AX$5:$AX$467,$B346,'Grid GenerationQueue'!$AY$5:$AY$467,$C346,'Grid GenerationQueue'!$BH$5:$BH$467,"Executed",'Grid GenerationQueue'!$BB$5:$BB$467,"&lt;"&amp;$BE$3)</f>
        <v>0</v>
      </c>
      <c r="BK346">
        <f>SUMIFS('Grid GenerationQueue'!AL$5:AL$467,'Grid GenerationQueue'!$AX$5:$AX$467,$B346,'Grid GenerationQueue'!$AY$5:$AY$467,$C346,'Grid GenerationQueue'!$BH$5:$BH$467,"Executed",'Grid GenerationQueue'!$BB$5:$BB$467,"&lt;"&amp;$BE$3)</f>
        <v>0</v>
      </c>
      <c r="BL346">
        <f>SUMIFS('Grid GenerationQueue'!AM$5:AM$467,'Grid GenerationQueue'!$AX$5:$AX$467,$B346,'Grid GenerationQueue'!$AY$5:$AY$467,$C346,'Grid GenerationQueue'!$BH$5:$BH$467,"Executed",'Grid GenerationQueue'!$BB$5:$BB$467,"&lt;"&amp;$BE$3)</f>
        <v>0</v>
      </c>
      <c r="BM346">
        <f>SUMIFS('Grid GenerationQueue'!AN$5:AN$467,'Grid GenerationQueue'!$AX$5:$AX$467,$B346,'Grid GenerationQueue'!$AY$5:$AY$467,$C346,'Grid GenerationQueue'!$BH$5:$BH$467,"Executed",'Grid GenerationQueue'!$BB$5:$BB$467,"&lt;"&amp;$BE$3)</f>
        <v>0</v>
      </c>
      <c r="BN346">
        <f>SUMIFS('Grid GenerationQueue'!AO$5:AO$467,'Grid GenerationQueue'!$AX$5:$AX$467,$B346,'Grid GenerationQueue'!$AY$5:$AY$467,$C346,'Grid GenerationQueue'!$BH$5:$BH$467,"Executed",'Grid GenerationQueue'!$BB$5:$BB$467,"&lt;"&amp;$BE$3)</f>
        <v>0</v>
      </c>
      <c r="BO346">
        <f>SUMIFS('Grid GenerationQueue'!AP$5:AP$467,'Grid GenerationQueue'!$AX$5:$AX$467,$B346,'Grid GenerationQueue'!$AY$5:$AY$467,$C346,'Grid GenerationQueue'!$BH$5:$BH$467,"Executed",'Grid GenerationQueue'!$BB$5:$BB$467,"&lt;"&amp;$BE$3)</f>
        <v>0</v>
      </c>
      <c r="BQ346">
        <f>SUMIFS('Grid GenerationQueue'!AE$5:AE$467,'Grid GenerationQueue'!$AX$5:$AX$467,$B346,'Grid GenerationQueue'!$AY$5:$AY$467,$C346,'Grid GenerationQueue'!$BF$5:$BF$467,"&lt;&gt;"&amp;"",'Grid GenerationQueue'!$BB$5:$BB$467,"&lt;"&amp;$BE$3)</f>
        <v>0</v>
      </c>
      <c r="BR346">
        <f>SUMIFS('Grid GenerationQueue'!AF$5:AF$467,'Grid GenerationQueue'!$AX$5:$AX$467,$B346,'Grid GenerationQueue'!$AY$5:$AY$467,$C346,'Grid GenerationQueue'!$BF$5:$BF$467,"&lt;&gt;"&amp;"",'Grid GenerationQueue'!$BB$5:$BB$467,"&lt;"&amp;$BE$3)</f>
        <v>0</v>
      </c>
      <c r="BS346">
        <f>SUMIFS('Grid GenerationQueue'!AG$5:AG$467,'Grid GenerationQueue'!$AX$5:$AX$467,$B346,'Grid GenerationQueue'!$AY$5:$AY$467,$C346,'Grid GenerationQueue'!$BF$5:$BF$467,"&lt;&gt;"&amp;"",'Grid GenerationQueue'!$BB$5:$BB$467,"&lt;"&amp;$BE$3)</f>
        <v>0</v>
      </c>
      <c r="BT346">
        <f>SUMIFS('Grid GenerationQueue'!AH$5:AH$467,'Grid GenerationQueue'!$AX$5:$AX$467,$B346,'Grid GenerationQueue'!$AY$5:$AY$467,$C346,'Grid GenerationQueue'!$BF$5:$BF$467,"&lt;&gt;"&amp;"",'Grid GenerationQueue'!$BB$5:$BB$467,"&lt;"&amp;$BE$3)</f>
        <v>0</v>
      </c>
      <c r="BU346">
        <f>SUMIFS('Grid GenerationQueue'!AI$5:AI$467,'Grid GenerationQueue'!$AX$5:$AX$467,$B346,'Grid GenerationQueue'!$AY$5:$AY$467,$C346,'Grid GenerationQueue'!$BF$5:$BF$467,"&lt;&gt;"&amp;"",'Grid GenerationQueue'!$BB$5:$BB$467,"&lt;"&amp;$BE$3)</f>
        <v>0</v>
      </c>
      <c r="BV346">
        <f>SUMIFS('Grid GenerationQueue'!AJ$5:AJ$467,'Grid GenerationQueue'!$AX$5:$AX$467,$B346,'Grid GenerationQueue'!$AY$5:$AY$467,$C346,'Grid GenerationQueue'!$BF$5:$BF$467,"&lt;&gt;"&amp;"",'Grid GenerationQueue'!$BB$5:$BB$467,"&lt;"&amp;$BE$3)</f>
        <v>0</v>
      </c>
      <c r="BW346">
        <f>SUMIFS('Grid GenerationQueue'!AK$5:AK$467,'Grid GenerationQueue'!$AX$5:$AX$467,$B346,'Grid GenerationQueue'!$AY$5:$AY$467,$C346,'Grid GenerationQueue'!$BF$5:$BF$467,"&lt;&gt;"&amp;"",'Grid GenerationQueue'!$BB$5:$BB$467,"&lt;"&amp;$BE$3)</f>
        <v>0</v>
      </c>
      <c r="BX346">
        <f>SUMIFS('Grid GenerationQueue'!AL$5:AL$467,'Grid GenerationQueue'!$AX$5:$AX$467,$B346,'Grid GenerationQueue'!$AY$5:$AY$467,$C346,'Grid GenerationQueue'!$BF$5:$BF$467,"&lt;&gt;"&amp;"",'Grid GenerationQueue'!$BB$5:$BB$467,"&lt;"&amp;$BE$3)</f>
        <v>0</v>
      </c>
      <c r="BY346">
        <f>SUMIFS('Grid GenerationQueue'!AM$5:AM$467,'Grid GenerationQueue'!$AX$5:$AX$467,$B346,'Grid GenerationQueue'!$AY$5:$AY$467,$C346,'Grid GenerationQueue'!$BF$5:$BF$467,"&lt;&gt;"&amp;"",'Grid GenerationQueue'!$BB$5:$BB$467,"&lt;"&amp;$BE$3)</f>
        <v>0</v>
      </c>
      <c r="BZ346">
        <f>SUMIFS('Grid GenerationQueue'!AN$5:AN$467,'Grid GenerationQueue'!$AX$5:$AX$467,$B346,'Grid GenerationQueue'!$AY$5:$AY$467,$C346,'Grid GenerationQueue'!$BF$5:$BF$467,"&lt;&gt;"&amp;"",'Grid GenerationQueue'!$BB$5:$BB$467,"&lt;"&amp;$BE$3)</f>
        <v>0</v>
      </c>
      <c r="CA346">
        <f>SUMIFS('Grid GenerationQueue'!AO$5:AO$467,'Grid GenerationQueue'!$AX$5:$AX$467,$B346,'Grid GenerationQueue'!$AY$5:$AY$467,$C346,'Grid GenerationQueue'!$BF$5:$BF$467,"&lt;&gt;"&amp;"",'Grid GenerationQueue'!$BB$5:$BB$467,"&lt;"&amp;$BE$3)</f>
        <v>0</v>
      </c>
      <c r="CB346">
        <f>SUMIFS('Grid GenerationQueue'!AP$5:AP$467,'Grid GenerationQueue'!$AX$5:$AX$467,$B346,'Grid GenerationQueue'!$AY$5:$AY$467,$C346,'Grid GenerationQueue'!$BF$5:$BF$467,"&lt;&gt;"&amp;"",'Grid GenerationQueue'!$BB$5:$BB$467,"&lt;"&amp;$BE$3)</f>
        <v>0</v>
      </c>
      <c r="CD346">
        <f>SUMIFS('Grid GenerationQueue'!AE$5:AE$467,'Grid GenerationQueue'!$AX$5:$AX$467,$B346,'Grid GenerationQueue'!$AY$5:$AY$467,$C346,'Grid GenerationQueue'!$BB$5:$BB$467,"&lt;"&amp;$BE$3)</f>
        <v>0</v>
      </c>
      <c r="CE346">
        <f>SUMIFS('Grid GenerationQueue'!AF$5:AF$467,'Grid GenerationQueue'!$AX$5:$AX$467,$B346,'Grid GenerationQueue'!$AY$5:$AY$467,$C346,'Grid GenerationQueue'!$BB$5:$BB$467,"&lt;"&amp;$BE$3)</f>
        <v>0</v>
      </c>
      <c r="CF346">
        <f>SUMIFS('Grid GenerationQueue'!AG$5:AG$467,'Grid GenerationQueue'!$AX$5:$AX$467,$B346,'Grid GenerationQueue'!$AY$5:$AY$467,$C346,'Grid GenerationQueue'!$BB$5:$BB$467,"&lt;"&amp;$BE$3)</f>
        <v>0</v>
      </c>
      <c r="CG346">
        <f>SUMIFS('Grid GenerationQueue'!AH$5:AH$467,'Grid GenerationQueue'!$AX$5:$AX$467,$B346,'Grid GenerationQueue'!$AY$5:$AY$467,$C346,'Grid GenerationQueue'!$BB$5:$BB$467,"&lt;"&amp;$BE$3)</f>
        <v>0</v>
      </c>
      <c r="CH346">
        <f>SUMIFS('Grid GenerationQueue'!AI$5:AI$467,'Grid GenerationQueue'!$AX$5:$AX$467,$B346,'Grid GenerationQueue'!$AY$5:$AY$467,$C346,'Grid GenerationQueue'!$BB$5:$BB$467,"&lt;"&amp;$BE$3)</f>
        <v>0</v>
      </c>
      <c r="CI346">
        <f>SUMIFS('Grid GenerationQueue'!AJ$5:AJ$467,'Grid GenerationQueue'!$AX$5:$AX$467,$B346,'Grid GenerationQueue'!$AY$5:$AY$467,$C346,'Grid GenerationQueue'!$BB$5:$BB$467,"&lt;"&amp;$BE$3)</f>
        <v>0</v>
      </c>
      <c r="CJ346">
        <f>SUMIFS('Grid GenerationQueue'!AK$5:AK$467,'Grid GenerationQueue'!$AX$5:$AX$467,$B346,'Grid GenerationQueue'!$AY$5:$AY$467,$C346,'Grid GenerationQueue'!$BB$5:$BB$467,"&lt;"&amp;$BE$3)</f>
        <v>0</v>
      </c>
      <c r="CK346">
        <f>SUMIFS('Grid GenerationQueue'!AL$5:AL$467,'Grid GenerationQueue'!$AX$5:$AX$467,$B346,'Grid GenerationQueue'!$AY$5:$AY$467,$C346,'Grid GenerationQueue'!$BB$5:$BB$467,"&lt;"&amp;$BE$3)</f>
        <v>0</v>
      </c>
      <c r="CL346">
        <f>SUMIFS('Grid GenerationQueue'!AM$5:AM$467,'Grid GenerationQueue'!$AX$5:$AX$467,$B346,'Grid GenerationQueue'!$AY$5:$AY$467,$C346,'Grid GenerationQueue'!$BB$5:$BB$467,"&lt;"&amp;$BE$3)</f>
        <v>0</v>
      </c>
      <c r="CM346">
        <f>SUMIFS('Grid GenerationQueue'!AN$5:AN$467,'Grid GenerationQueue'!$AX$5:$AX$467,$B346,'Grid GenerationQueue'!$AY$5:$AY$467,$C346,'Grid GenerationQueue'!$BB$5:$BB$467,"&lt;"&amp;$BE$3)</f>
        <v>0</v>
      </c>
      <c r="CN346">
        <f>SUMIFS('Grid GenerationQueue'!AO$5:AO$467,'Grid GenerationQueue'!$AX$5:$AX$467,$B346,'Grid GenerationQueue'!$AY$5:$AY$467,$C346,'Grid GenerationQueue'!$BB$5:$BB$467,"&lt;"&amp;$BE$3)</f>
        <v>0</v>
      </c>
      <c r="CO346">
        <f>SUMIFS('Grid GenerationQueue'!AP$5:AP$467,'Grid GenerationQueue'!$AX$5:$AX$467,$B346,'Grid GenerationQueue'!$AY$5:$AY$467,$C346,'Grid GenerationQueue'!$BB$5:$BB$467,"&lt;"&amp;$BE$3)</f>
        <v>0</v>
      </c>
    </row>
    <row r="347" spans="1:93" x14ac:dyDescent="0.35">
      <c r="A347" t="s">
        <v>4653</v>
      </c>
      <c r="B347" t="s">
        <v>4794</v>
      </c>
      <c r="C347">
        <v>115</v>
      </c>
      <c r="D347">
        <f>SUMIFS('Grid GenerationQueue'!AE$5:AE$467,'Grid GenerationQueue'!$AX$5:$AX$467,$B347,'Grid GenerationQueue'!$AY$5:$AY$467,$C347,'Grid GenerationQueue'!$BI$5:$BI$467,"&lt;4")</f>
        <v>0</v>
      </c>
      <c r="E347">
        <f>SUMIFS('Grid GenerationQueue'!AF$5:AF$467,'Grid GenerationQueue'!$AX$5:$AX$467,$B347,'Grid GenerationQueue'!$AY$5:$AY$467,$C347,'Grid GenerationQueue'!$BI$5:$BI$467,"&lt;4")</f>
        <v>0</v>
      </c>
      <c r="F347">
        <f>SUMIFS('Grid GenerationQueue'!AG$5:AG$467,'Grid GenerationQueue'!$AX$5:$AX$467,$B347,'Grid GenerationQueue'!$AY$5:$AY$467,$C347,'Grid GenerationQueue'!$BI$5:$BI$467,"&lt;4")</f>
        <v>0</v>
      </c>
      <c r="G347">
        <f>SUMIFS('Grid GenerationQueue'!AH$5:AH$467,'Grid GenerationQueue'!$AX$5:$AX$467,$B347,'Grid GenerationQueue'!$AY$5:$AY$467,$C347,'Grid GenerationQueue'!$BI$5:$BI$467,"&lt;4")</f>
        <v>0</v>
      </c>
      <c r="H347">
        <f>SUMIFS('Grid GenerationQueue'!AI$5:AI$467,'Grid GenerationQueue'!$AX$5:$AX$467,$B347,'Grid GenerationQueue'!$AY$5:$AY$467,$C347,'Grid GenerationQueue'!$BI$5:$BI$467,"&lt;4")</f>
        <v>0</v>
      </c>
      <c r="I347">
        <f>SUMIFS('Grid GenerationQueue'!AJ$5:AJ$467,'Grid GenerationQueue'!$AX$5:$AX$467,$B347,'Grid GenerationQueue'!$AY$5:$AY$467,$C347,'Grid GenerationQueue'!$BI$5:$BI$467,"&lt;4")</f>
        <v>0</v>
      </c>
      <c r="J347">
        <f>SUMIFS('Grid GenerationQueue'!AK$5:AK$467,'Grid GenerationQueue'!$AX$5:$AX$467,$B347,'Grid GenerationQueue'!$AY$5:$AY$467,$C347,'Grid GenerationQueue'!$BI$5:$BI$467,"&lt;4")</f>
        <v>0</v>
      </c>
      <c r="K347">
        <f>SUMIFS('Grid GenerationQueue'!AL$5:AL$467,'Grid GenerationQueue'!$AX$5:$AX$467,$B347,'Grid GenerationQueue'!$AY$5:$AY$467,$C347,'Grid GenerationQueue'!$BI$5:$BI$467,"&lt;4")</f>
        <v>0</v>
      </c>
      <c r="L347">
        <f>SUMIFS('Grid GenerationQueue'!AM$5:AM$467,'Grid GenerationQueue'!$AX$5:$AX$467,$B347,'Grid GenerationQueue'!$AY$5:$AY$467,$C347,'Grid GenerationQueue'!$BI$5:$BI$467,"&lt;4")</f>
        <v>0</v>
      </c>
      <c r="M347">
        <f>SUMIFS('Grid GenerationQueue'!AN$5:AN$467,'Grid GenerationQueue'!$AX$5:$AX$467,$B347,'Grid GenerationQueue'!$AY$5:$AY$467,$C347,'Grid GenerationQueue'!$BI$5:$BI$467,"&lt;4")</f>
        <v>0</v>
      </c>
      <c r="N347">
        <f>SUMIFS('Grid GenerationQueue'!AO$5:AO$467,'Grid GenerationQueue'!$AX$5:$AX$467,$B347,'Grid GenerationQueue'!$AY$5:$AY$467,$C347,'Grid GenerationQueue'!$BI$5:$BI$467,"&lt;4")</f>
        <v>0</v>
      </c>
      <c r="O347">
        <f>SUMIFS('Grid GenerationQueue'!AP$5:AP$467,'Grid GenerationQueue'!$AX$5:$AX$467,$B347,'Grid GenerationQueue'!$AY$5:$AY$467,$C347,'Grid GenerationQueue'!$BI$5:$BI$467,"&lt;4")</f>
        <v>0</v>
      </c>
      <c r="Q347">
        <f>SUMIFS('Grid GenerationQueue'!AE$5:AE$467,'Grid GenerationQueue'!$AX$5:$AX$467,$B347,'Grid GenerationQueue'!$AY$5:$AY$467,$C347,'Grid GenerationQueue'!$BH$5:$BH$467,"Executed")</f>
        <v>0</v>
      </c>
      <c r="R347">
        <f>SUMIFS('Grid GenerationQueue'!AF$5:AF$467,'Grid GenerationQueue'!$AX$5:$AX$467,$B347,'Grid GenerationQueue'!$AY$5:$AY$467,$C347,'Grid GenerationQueue'!$BH$5:$BH$467,"Executed")</f>
        <v>0</v>
      </c>
      <c r="S347">
        <f>SUMIFS('Grid GenerationQueue'!AG$5:AG$467,'Grid GenerationQueue'!$AX$5:$AX$467,$B347,'Grid GenerationQueue'!$AY$5:$AY$467,$C347,'Grid GenerationQueue'!$BH$5:$BH$467,"Executed")</f>
        <v>0</v>
      </c>
      <c r="T347">
        <f>SUMIFS('Grid GenerationQueue'!AH$5:AH$467,'Grid GenerationQueue'!$AX$5:$AX$467,$B347,'Grid GenerationQueue'!$AY$5:$AY$467,$C347,'Grid GenerationQueue'!$BH$5:$BH$467,"Executed")</f>
        <v>0</v>
      </c>
      <c r="U347">
        <f>SUMIFS('Grid GenerationQueue'!AI$5:AI$467,'Grid GenerationQueue'!$AX$5:$AX$467,$B347,'Grid GenerationQueue'!$AY$5:$AY$467,$C347,'Grid GenerationQueue'!$BH$5:$BH$467,"Executed")</f>
        <v>0</v>
      </c>
      <c r="V347">
        <f>SUMIFS('Grid GenerationQueue'!AJ$5:AJ$467,'Grid GenerationQueue'!$AX$5:$AX$467,$B347,'Grid GenerationQueue'!$AY$5:$AY$467,$C347,'Grid GenerationQueue'!$BH$5:$BH$467,"Executed")</f>
        <v>0</v>
      </c>
      <c r="W347">
        <f>SUMIFS('Grid GenerationQueue'!AK$5:AK$467,'Grid GenerationQueue'!$AX$5:$AX$467,$B347,'Grid GenerationQueue'!$AY$5:$AY$467,$C347,'Grid GenerationQueue'!$BH$5:$BH$467,"Executed")</f>
        <v>0</v>
      </c>
      <c r="X347">
        <f>SUMIFS('Grid GenerationQueue'!AL$5:AL$467,'Grid GenerationQueue'!$AX$5:$AX$467,$B347,'Grid GenerationQueue'!$AY$5:$AY$467,$C347,'Grid GenerationQueue'!$BH$5:$BH$467,"Executed")</f>
        <v>0</v>
      </c>
      <c r="Y347">
        <f>SUMIFS('Grid GenerationQueue'!AM$5:AM$467,'Grid GenerationQueue'!$AX$5:$AX$467,$B347,'Grid GenerationQueue'!$AY$5:$AY$467,$C347,'Grid GenerationQueue'!$BH$5:$BH$467,"Executed")</f>
        <v>0</v>
      </c>
      <c r="Z347">
        <f>SUMIFS('Grid GenerationQueue'!AN$5:AN$467,'Grid GenerationQueue'!$AX$5:$AX$467,$B347,'Grid GenerationQueue'!$AY$5:$AY$467,$C347,'Grid GenerationQueue'!$BH$5:$BH$467,"Executed")</f>
        <v>0</v>
      </c>
      <c r="AA347">
        <f>SUMIFS('Grid GenerationQueue'!AO$5:AO$467,'Grid GenerationQueue'!$AX$5:$AX$467,$B347,'Grid GenerationQueue'!$AY$5:$AY$467,$C347,'Grid GenerationQueue'!$BH$5:$BH$467,"Executed")</f>
        <v>0</v>
      </c>
      <c r="AB347">
        <f>SUMIFS('Grid GenerationQueue'!AP$5:AP$467,'Grid GenerationQueue'!$AX$5:$AX$467,$B347,'Grid GenerationQueue'!$AY$5:$AY$467,$C347,'Grid GenerationQueue'!$BH$5:$BH$467,"Executed")</f>
        <v>0</v>
      </c>
      <c r="AD347">
        <f>SUMIFS('Grid GenerationQueue'!AE$5:AE$467,'Grid GenerationQueue'!$AX$5:$AX$467,$B347,'Grid GenerationQueue'!$AY$5:$AY$467,$C347,'Grid GenerationQueue'!$BF$5:$BF$467,"&lt;&gt;"&amp;"")</f>
        <v>0</v>
      </c>
      <c r="AE347">
        <f>SUMIFS('Grid GenerationQueue'!AF$5:AF$467,'Grid GenerationQueue'!$AX$5:$AX$467,$B347,'Grid GenerationQueue'!$AY$5:$AY$467,$C347,'Grid GenerationQueue'!$BF$5:$BF$467,"&lt;&gt;"&amp;"")</f>
        <v>0</v>
      </c>
      <c r="AF347">
        <f>SUMIFS('Grid GenerationQueue'!AG$5:AG$467,'Grid GenerationQueue'!$AX$5:$AX$467,$B347,'Grid GenerationQueue'!$AY$5:$AY$467,$C347,'Grid GenerationQueue'!$BF$5:$BF$467,"&lt;&gt;"&amp;"")</f>
        <v>0</v>
      </c>
      <c r="AG347">
        <f>SUMIFS('Grid GenerationQueue'!AH$5:AH$467,'Grid GenerationQueue'!$AX$5:$AX$467,$B347,'Grid GenerationQueue'!$AY$5:$AY$467,$C347,'Grid GenerationQueue'!$BF$5:$BF$467,"&lt;&gt;"&amp;"")</f>
        <v>0</v>
      </c>
      <c r="AH347">
        <f>SUMIFS('Grid GenerationQueue'!AI$5:AI$467,'Grid GenerationQueue'!$AX$5:$AX$467,$B347,'Grid GenerationQueue'!$AY$5:$AY$467,$C347,'Grid GenerationQueue'!$BF$5:$BF$467,"&lt;&gt;"&amp;"")</f>
        <v>0</v>
      </c>
      <c r="AI347">
        <f>SUMIFS('Grid GenerationQueue'!AJ$5:AJ$467,'Grid GenerationQueue'!$AX$5:$AX$467,$B347,'Grid GenerationQueue'!$AY$5:$AY$467,$C347,'Grid GenerationQueue'!$BF$5:$BF$467,"&lt;&gt;"&amp;"")</f>
        <v>0</v>
      </c>
      <c r="AJ347">
        <f>SUMIFS('Grid GenerationQueue'!AK$5:AK$467,'Grid GenerationQueue'!$AX$5:$AX$467,$B347,'Grid GenerationQueue'!$AY$5:$AY$467,$C347,'Grid GenerationQueue'!$BF$5:$BF$467,"&lt;&gt;"&amp;"")</f>
        <v>0</v>
      </c>
      <c r="AK347">
        <f>SUMIFS('Grid GenerationQueue'!AL$5:AL$467,'Grid GenerationQueue'!$AX$5:$AX$467,$B347,'Grid GenerationQueue'!$AY$5:$AY$467,$C347,'Grid GenerationQueue'!$BF$5:$BF$467,"&lt;&gt;"&amp;"")</f>
        <v>0</v>
      </c>
      <c r="AL347">
        <f>SUMIFS('Grid GenerationQueue'!AM$5:AM$467,'Grid GenerationQueue'!$AX$5:$AX$467,$B347,'Grid GenerationQueue'!$AY$5:$AY$467,$C347,'Grid GenerationQueue'!$BF$5:$BF$467,"&lt;&gt;"&amp;"")</f>
        <v>0</v>
      </c>
      <c r="AM347">
        <f>SUMIFS('Grid GenerationQueue'!AN$5:AN$467,'Grid GenerationQueue'!$AX$5:$AX$467,$B347,'Grid GenerationQueue'!$AY$5:$AY$467,$C347,'Grid GenerationQueue'!$BF$5:$BF$467,"&lt;&gt;"&amp;"")</f>
        <v>0</v>
      </c>
      <c r="AN347">
        <f>SUMIFS('Grid GenerationQueue'!AO$5:AO$467,'Grid GenerationQueue'!$AX$5:$AX$467,$B347,'Grid GenerationQueue'!$AY$5:$AY$467,$C347,'Grid GenerationQueue'!$BF$5:$BF$467,"&lt;&gt;"&amp;"")</f>
        <v>0</v>
      </c>
      <c r="AO347">
        <f>SUMIFS('Grid GenerationQueue'!AP$5:AP$467,'Grid GenerationQueue'!$AX$5:$AX$467,$B347,'Grid GenerationQueue'!$AY$5:$AY$467,$C347,'Grid GenerationQueue'!$BF$5:$BF$467,"&lt;&gt;"&amp;"")</f>
        <v>0</v>
      </c>
      <c r="AQ347">
        <f>SUMIFS('Grid GenerationQueue'!AE$5:AE$467,'Grid GenerationQueue'!$AX$5:$AX$467,$B347,'Grid GenerationQueue'!$AY$5:$AY$467,$C347)</f>
        <v>0</v>
      </c>
      <c r="AR347">
        <f>SUMIFS('Grid GenerationQueue'!AF$5:AF$467,'Grid GenerationQueue'!$AX$5:$AX$467,$B347,'Grid GenerationQueue'!$AY$5:$AY$467,$C347)</f>
        <v>0</v>
      </c>
      <c r="AS347">
        <f>SUMIFS('Grid GenerationQueue'!AG$5:AG$467,'Grid GenerationQueue'!$AX$5:$AX$467,$B347,'Grid GenerationQueue'!$AY$5:$AY$467,$C347)</f>
        <v>0</v>
      </c>
      <c r="AT347">
        <f>SUMIFS('Grid GenerationQueue'!AH$5:AH$467,'Grid GenerationQueue'!$AX$5:$AX$467,$B347,'Grid GenerationQueue'!$AY$5:$AY$467,$C347)</f>
        <v>0</v>
      </c>
      <c r="AU347">
        <f>SUMIFS('Grid GenerationQueue'!AI$5:AI$467,'Grid GenerationQueue'!$AX$5:$AX$467,$B347,'Grid GenerationQueue'!$AY$5:$AY$467,$C347)</f>
        <v>0</v>
      </c>
      <c r="AV347">
        <f>SUMIFS('Grid GenerationQueue'!AJ$5:AJ$467,'Grid GenerationQueue'!$AX$5:$AX$467,$B347,'Grid GenerationQueue'!$AY$5:$AY$467,$C347)</f>
        <v>0</v>
      </c>
      <c r="AW347">
        <f>SUMIFS('Grid GenerationQueue'!AK$5:AK$467,'Grid GenerationQueue'!$AX$5:$AX$467,$B347,'Grid GenerationQueue'!$AY$5:$AY$467,$C347)</f>
        <v>0</v>
      </c>
      <c r="AX347">
        <f>SUMIFS('Grid GenerationQueue'!AL$5:AL$467,'Grid GenerationQueue'!$AX$5:$AX$467,$B347,'Grid GenerationQueue'!$AY$5:$AY$467,$C347)</f>
        <v>0</v>
      </c>
      <c r="AY347">
        <f>SUMIFS('Grid GenerationQueue'!AM$5:AM$467,'Grid GenerationQueue'!$AX$5:$AX$467,$B347,'Grid GenerationQueue'!$AY$5:$AY$467,$C347)</f>
        <v>0</v>
      </c>
      <c r="AZ347">
        <f>SUMIFS('Grid GenerationQueue'!AN$5:AN$467,'Grid GenerationQueue'!$AX$5:$AX$467,$B347,'Grid GenerationQueue'!$AY$5:$AY$467,$C347)</f>
        <v>0</v>
      </c>
      <c r="BA347">
        <f>SUMIFS('Grid GenerationQueue'!AO$5:AO$467,'Grid GenerationQueue'!$AX$5:$AX$467,$B347,'Grid GenerationQueue'!$AY$5:$AY$467,$C347)</f>
        <v>0</v>
      </c>
      <c r="BB347">
        <f>SUMIFS('Grid GenerationQueue'!AP$5:AP$467,'Grid GenerationQueue'!$AX$5:$AX$467,$B347,'Grid GenerationQueue'!$AY$5:$AY$467,$C347)</f>
        <v>0</v>
      </c>
      <c r="BD347">
        <f>SUMIFS('Grid GenerationQueue'!AE$5:AE$467,'Grid GenerationQueue'!$AX$5:$AX$467,$B347,'Grid GenerationQueue'!$AY$5:$AY$467,$C347,'Grid GenerationQueue'!$BH$5:$BH$467,"Executed",'Grid GenerationQueue'!$BB$5:$BB$467,"&lt;"&amp;$BE$3)</f>
        <v>0</v>
      </c>
      <c r="BE347">
        <f>SUMIFS('Grid GenerationQueue'!AF$5:AF$467,'Grid GenerationQueue'!$AX$5:$AX$467,$B347,'Grid GenerationQueue'!$AY$5:$AY$467,$C347,'Grid GenerationQueue'!$BH$5:$BH$467,"Executed",'Grid GenerationQueue'!$BB$5:$BB$467,"&lt;"&amp;$BE$3)</f>
        <v>0</v>
      </c>
      <c r="BF347">
        <f>SUMIFS('Grid GenerationQueue'!AG$5:AG$467,'Grid GenerationQueue'!$AX$5:$AX$467,$B347,'Grid GenerationQueue'!$AY$5:$AY$467,$C347,'Grid GenerationQueue'!$BH$5:$BH$467,"Executed",'Grid GenerationQueue'!$BB$5:$BB$467,"&lt;"&amp;$BE$3)</f>
        <v>0</v>
      </c>
      <c r="BG347">
        <f>SUMIFS('Grid GenerationQueue'!AH$5:AH$467,'Grid GenerationQueue'!$AX$5:$AX$467,$B347,'Grid GenerationQueue'!$AY$5:$AY$467,$C347,'Grid GenerationQueue'!$BH$5:$BH$467,"Executed",'Grid GenerationQueue'!$BB$5:$BB$467,"&lt;"&amp;$BE$3)</f>
        <v>0</v>
      </c>
      <c r="BH347">
        <f>SUMIFS('Grid GenerationQueue'!AI$5:AI$467,'Grid GenerationQueue'!$AX$5:$AX$467,$B347,'Grid GenerationQueue'!$AY$5:$AY$467,$C347,'Grid GenerationQueue'!$BH$5:$BH$467,"Executed",'Grid GenerationQueue'!$BB$5:$BB$467,"&lt;"&amp;$BE$3)</f>
        <v>0</v>
      </c>
      <c r="BI347">
        <f>SUMIFS('Grid GenerationQueue'!AJ$5:AJ$467,'Grid GenerationQueue'!$AX$5:$AX$467,$B347,'Grid GenerationQueue'!$AY$5:$AY$467,$C347,'Grid GenerationQueue'!$BH$5:$BH$467,"Executed",'Grid GenerationQueue'!$BB$5:$BB$467,"&lt;"&amp;$BE$3)</f>
        <v>0</v>
      </c>
      <c r="BJ347">
        <f>SUMIFS('Grid GenerationQueue'!AK$5:AK$467,'Grid GenerationQueue'!$AX$5:$AX$467,$B347,'Grid GenerationQueue'!$AY$5:$AY$467,$C347,'Grid GenerationQueue'!$BH$5:$BH$467,"Executed",'Grid GenerationQueue'!$BB$5:$BB$467,"&lt;"&amp;$BE$3)</f>
        <v>0</v>
      </c>
      <c r="BK347">
        <f>SUMIFS('Grid GenerationQueue'!AL$5:AL$467,'Grid GenerationQueue'!$AX$5:$AX$467,$B347,'Grid GenerationQueue'!$AY$5:$AY$467,$C347,'Grid GenerationQueue'!$BH$5:$BH$467,"Executed",'Grid GenerationQueue'!$BB$5:$BB$467,"&lt;"&amp;$BE$3)</f>
        <v>0</v>
      </c>
      <c r="BL347">
        <f>SUMIFS('Grid GenerationQueue'!AM$5:AM$467,'Grid GenerationQueue'!$AX$5:$AX$467,$B347,'Grid GenerationQueue'!$AY$5:$AY$467,$C347,'Grid GenerationQueue'!$BH$5:$BH$467,"Executed",'Grid GenerationQueue'!$BB$5:$BB$467,"&lt;"&amp;$BE$3)</f>
        <v>0</v>
      </c>
      <c r="BM347">
        <f>SUMIFS('Grid GenerationQueue'!AN$5:AN$467,'Grid GenerationQueue'!$AX$5:$AX$467,$B347,'Grid GenerationQueue'!$AY$5:$AY$467,$C347,'Grid GenerationQueue'!$BH$5:$BH$467,"Executed",'Grid GenerationQueue'!$BB$5:$BB$467,"&lt;"&amp;$BE$3)</f>
        <v>0</v>
      </c>
      <c r="BN347">
        <f>SUMIFS('Grid GenerationQueue'!AO$5:AO$467,'Grid GenerationQueue'!$AX$5:$AX$467,$B347,'Grid GenerationQueue'!$AY$5:$AY$467,$C347,'Grid GenerationQueue'!$BH$5:$BH$467,"Executed",'Grid GenerationQueue'!$BB$5:$BB$467,"&lt;"&amp;$BE$3)</f>
        <v>0</v>
      </c>
      <c r="BO347">
        <f>SUMIFS('Grid GenerationQueue'!AP$5:AP$467,'Grid GenerationQueue'!$AX$5:$AX$467,$B347,'Grid GenerationQueue'!$AY$5:$AY$467,$C347,'Grid GenerationQueue'!$BH$5:$BH$467,"Executed",'Grid GenerationQueue'!$BB$5:$BB$467,"&lt;"&amp;$BE$3)</f>
        <v>0</v>
      </c>
      <c r="BQ347">
        <f>SUMIFS('Grid GenerationQueue'!AE$5:AE$467,'Grid GenerationQueue'!$AX$5:$AX$467,$B347,'Grid GenerationQueue'!$AY$5:$AY$467,$C347,'Grid GenerationQueue'!$BF$5:$BF$467,"&lt;&gt;"&amp;"",'Grid GenerationQueue'!$BB$5:$BB$467,"&lt;"&amp;$BE$3)</f>
        <v>0</v>
      </c>
      <c r="BR347">
        <f>SUMIFS('Grid GenerationQueue'!AF$5:AF$467,'Grid GenerationQueue'!$AX$5:$AX$467,$B347,'Grid GenerationQueue'!$AY$5:$AY$467,$C347,'Grid GenerationQueue'!$BF$5:$BF$467,"&lt;&gt;"&amp;"",'Grid GenerationQueue'!$BB$5:$BB$467,"&lt;"&amp;$BE$3)</f>
        <v>0</v>
      </c>
      <c r="BS347">
        <f>SUMIFS('Grid GenerationQueue'!AG$5:AG$467,'Grid GenerationQueue'!$AX$5:$AX$467,$B347,'Grid GenerationQueue'!$AY$5:$AY$467,$C347,'Grid GenerationQueue'!$BF$5:$BF$467,"&lt;&gt;"&amp;"",'Grid GenerationQueue'!$BB$5:$BB$467,"&lt;"&amp;$BE$3)</f>
        <v>0</v>
      </c>
      <c r="BT347">
        <f>SUMIFS('Grid GenerationQueue'!AH$5:AH$467,'Grid GenerationQueue'!$AX$5:$AX$467,$B347,'Grid GenerationQueue'!$AY$5:$AY$467,$C347,'Grid GenerationQueue'!$BF$5:$BF$467,"&lt;&gt;"&amp;"",'Grid GenerationQueue'!$BB$5:$BB$467,"&lt;"&amp;$BE$3)</f>
        <v>0</v>
      </c>
      <c r="BU347">
        <f>SUMIFS('Grid GenerationQueue'!AI$5:AI$467,'Grid GenerationQueue'!$AX$5:$AX$467,$B347,'Grid GenerationQueue'!$AY$5:$AY$467,$C347,'Grid GenerationQueue'!$BF$5:$BF$467,"&lt;&gt;"&amp;"",'Grid GenerationQueue'!$BB$5:$BB$467,"&lt;"&amp;$BE$3)</f>
        <v>0</v>
      </c>
      <c r="BV347">
        <f>SUMIFS('Grid GenerationQueue'!AJ$5:AJ$467,'Grid GenerationQueue'!$AX$5:$AX$467,$B347,'Grid GenerationQueue'!$AY$5:$AY$467,$C347,'Grid GenerationQueue'!$BF$5:$BF$467,"&lt;&gt;"&amp;"",'Grid GenerationQueue'!$BB$5:$BB$467,"&lt;"&amp;$BE$3)</f>
        <v>0</v>
      </c>
      <c r="BW347">
        <f>SUMIFS('Grid GenerationQueue'!AK$5:AK$467,'Grid GenerationQueue'!$AX$5:$AX$467,$B347,'Grid GenerationQueue'!$AY$5:$AY$467,$C347,'Grid GenerationQueue'!$BF$5:$BF$467,"&lt;&gt;"&amp;"",'Grid GenerationQueue'!$BB$5:$BB$467,"&lt;"&amp;$BE$3)</f>
        <v>0</v>
      </c>
      <c r="BX347">
        <f>SUMIFS('Grid GenerationQueue'!AL$5:AL$467,'Grid GenerationQueue'!$AX$5:$AX$467,$B347,'Grid GenerationQueue'!$AY$5:$AY$467,$C347,'Grid GenerationQueue'!$BF$5:$BF$467,"&lt;&gt;"&amp;"",'Grid GenerationQueue'!$BB$5:$BB$467,"&lt;"&amp;$BE$3)</f>
        <v>0</v>
      </c>
      <c r="BY347">
        <f>SUMIFS('Grid GenerationQueue'!AM$5:AM$467,'Grid GenerationQueue'!$AX$5:$AX$467,$B347,'Grid GenerationQueue'!$AY$5:$AY$467,$C347,'Grid GenerationQueue'!$BF$5:$BF$467,"&lt;&gt;"&amp;"",'Grid GenerationQueue'!$BB$5:$BB$467,"&lt;"&amp;$BE$3)</f>
        <v>0</v>
      </c>
      <c r="BZ347">
        <f>SUMIFS('Grid GenerationQueue'!AN$5:AN$467,'Grid GenerationQueue'!$AX$5:$AX$467,$B347,'Grid GenerationQueue'!$AY$5:$AY$467,$C347,'Grid GenerationQueue'!$BF$5:$BF$467,"&lt;&gt;"&amp;"",'Grid GenerationQueue'!$BB$5:$BB$467,"&lt;"&amp;$BE$3)</f>
        <v>0</v>
      </c>
      <c r="CA347">
        <f>SUMIFS('Grid GenerationQueue'!AO$5:AO$467,'Grid GenerationQueue'!$AX$5:$AX$467,$B347,'Grid GenerationQueue'!$AY$5:$AY$467,$C347,'Grid GenerationQueue'!$BF$5:$BF$467,"&lt;&gt;"&amp;"",'Grid GenerationQueue'!$BB$5:$BB$467,"&lt;"&amp;$BE$3)</f>
        <v>0</v>
      </c>
      <c r="CB347">
        <f>SUMIFS('Grid GenerationQueue'!AP$5:AP$467,'Grid GenerationQueue'!$AX$5:$AX$467,$B347,'Grid GenerationQueue'!$AY$5:$AY$467,$C347,'Grid GenerationQueue'!$BF$5:$BF$467,"&lt;&gt;"&amp;"",'Grid GenerationQueue'!$BB$5:$BB$467,"&lt;"&amp;$BE$3)</f>
        <v>0</v>
      </c>
      <c r="CD347">
        <f>SUMIFS('Grid GenerationQueue'!AE$5:AE$467,'Grid GenerationQueue'!$AX$5:$AX$467,$B347,'Grid GenerationQueue'!$AY$5:$AY$467,$C347,'Grid GenerationQueue'!$BB$5:$BB$467,"&lt;"&amp;$BE$3)</f>
        <v>0</v>
      </c>
      <c r="CE347">
        <f>SUMIFS('Grid GenerationQueue'!AF$5:AF$467,'Grid GenerationQueue'!$AX$5:$AX$467,$B347,'Grid GenerationQueue'!$AY$5:$AY$467,$C347,'Grid GenerationQueue'!$BB$5:$BB$467,"&lt;"&amp;$BE$3)</f>
        <v>0</v>
      </c>
      <c r="CF347">
        <f>SUMIFS('Grid GenerationQueue'!AG$5:AG$467,'Grid GenerationQueue'!$AX$5:$AX$467,$B347,'Grid GenerationQueue'!$AY$5:$AY$467,$C347,'Grid GenerationQueue'!$BB$5:$BB$467,"&lt;"&amp;$BE$3)</f>
        <v>0</v>
      </c>
      <c r="CG347">
        <f>SUMIFS('Grid GenerationQueue'!AH$5:AH$467,'Grid GenerationQueue'!$AX$5:$AX$467,$B347,'Grid GenerationQueue'!$AY$5:$AY$467,$C347,'Grid GenerationQueue'!$BB$5:$BB$467,"&lt;"&amp;$BE$3)</f>
        <v>0</v>
      </c>
      <c r="CH347">
        <f>SUMIFS('Grid GenerationQueue'!AI$5:AI$467,'Grid GenerationQueue'!$AX$5:$AX$467,$B347,'Grid GenerationQueue'!$AY$5:$AY$467,$C347,'Grid GenerationQueue'!$BB$5:$BB$467,"&lt;"&amp;$BE$3)</f>
        <v>0</v>
      </c>
      <c r="CI347">
        <f>SUMIFS('Grid GenerationQueue'!AJ$5:AJ$467,'Grid GenerationQueue'!$AX$5:$AX$467,$B347,'Grid GenerationQueue'!$AY$5:$AY$467,$C347,'Grid GenerationQueue'!$BB$5:$BB$467,"&lt;"&amp;$BE$3)</f>
        <v>0</v>
      </c>
      <c r="CJ347">
        <f>SUMIFS('Grid GenerationQueue'!AK$5:AK$467,'Grid GenerationQueue'!$AX$5:$AX$467,$B347,'Grid GenerationQueue'!$AY$5:$AY$467,$C347,'Grid GenerationQueue'!$BB$5:$BB$467,"&lt;"&amp;$BE$3)</f>
        <v>0</v>
      </c>
      <c r="CK347">
        <f>SUMIFS('Grid GenerationQueue'!AL$5:AL$467,'Grid GenerationQueue'!$AX$5:$AX$467,$B347,'Grid GenerationQueue'!$AY$5:$AY$467,$C347,'Grid GenerationQueue'!$BB$5:$BB$467,"&lt;"&amp;$BE$3)</f>
        <v>0</v>
      </c>
      <c r="CL347">
        <f>SUMIFS('Grid GenerationQueue'!AM$5:AM$467,'Grid GenerationQueue'!$AX$5:$AX$467,$B347,'Grid GenerationQueue'!$AY$5:$AY$467,$C347,'Grid GenerationQueue'!$BB$5:$BB$467,"&lt;"&amp;$BE$3)</f>
        <v>0</v>
      </c>
      <c r="CM347">
        <f>SUMIFS('Grid GenerationQueue'!AN$5:AN$467,'Grid GenerationQueue'!$AX$5:$AX$467,$B347,'Grid GenerationQueue'!$AY$5:$AY$467,$C347,'Grid GenerationQueue'!$BB$5:$BB$467,"&lt;"&amp;$BE$3)</f>
        <v>0</v>
      </c>
      <c r="CN347">
        <f>SUMIFS('Grid GenerationQueue'!AO$5:AO$467,'Grid GenerationQueue'!$AX$5:$AX$467,$B347,'Grid GenerationQueue'!$AY$5:$AY$467,$C347,'Grid GenerationQueue'!$BB$5:$BB$467,"&lt;"&amp;$BE$3)</f>
        <v>0</v>
      </c>
      <c r="CO347">
        <f>SUMIFS('Grid GenerationQueue'!AP$5:AP$467,'Grid GenerationQueue'!$AX$5:$AX$467,$B347,'Grid GenerationQueue'!$AY$5:$AY$467,$C347,'Grid GenerationQueue'!$BB$5:$BB$467,"&lt;"&amp;$BE$3)</f>
        <v>0</v>
      </c>
    </row>
    <row r="348" spans="1:93" x14ac:dyDescent="0.35">
      <c r="A348" t="s">
        <v>4653</v>
      </c>
      <c r="B348" t="s">
        <v>4795</v>
      </c>
      <c r="C348">
        <v>230</v>
      </c>
      <c r="D348">
        <f>SUMIFS('Grid GenerationQueue'!AE$5:AE$467,'Grid GenerationQueue'!$AX$5:$AX$467,$B348,'Grid GenerationQueue'!$AY$5:$AY$467,$C348,'Grid GenerationQueue'!$BI$5:$BI$467,"&lt;4")</f>
        <v>0</v>
      </c>
      <c r="E348">
        <f>SUMIFS('Grid GenerationQueue'!AF$5:AF$467,'Grid GenerationQueue'!$AX$5:$AX$467,$B348,'Grid GenerationQueue'!$AY$5:$AY$467,$C348,'Grid GenerationQueue'!$BI$5:$BI$467,"&lt;4")</f>
        <v>0</v>
      </c>
      <c r="F348">
        <f>SUMIFS('Grid GenerationQueue'!AG$5:AG$467,'Grid GenerationQueue'!$AX$5:$AX$467,$B348,'Grid GenerationQueue'!$AY$5:$AY$467,$C348,'Grid GenerationQueue'!$BI$5:$BI$467,"&lt;4")</f>
        <v>0</v>
      </c>
      <c r="G348">
        <f>SUMIFS('Grid GenerationQueue'!AH$5:AH$467,'Grid GenerationQueue'!$AX$5:$AX$467,$B348,'Grid GenerationQueue'!$AY$5:$AY$467,$C348,'Grid GenerationQueue'!$BI$5:$BI$467,"&lt;4")</f>
        <v>0</v>
      </c>
      <c r="H348">
        <f>SUMIFS('Grid GenerationQueue'!AI$5:AI$467,'Grid GenerationQueue'!$AX$5:$AX$467,$B348,'Grid GenerationQueue'!$AY$5:$AY$467,$C348,'Grid GenerationQueue'!$BI$5:$BI$467,"&lt;4")</f>
        <v>0</v>
      </c>
      <c r="I348">
        <f>SUMIFS('Grid GenerationQueue'!AJ$5:AJ$467,'Grid GenerationQueue'!$AX$5:$AX$467,$B348,'Grid GenerationQueue'!$AY$5:$AY$467,$C348,'Grid GenerationQueue'!$BI$5:$BI$467,"&lt;4")</f>
        <v>0</v>
      </c>
      <c r="J348">
        <f>SUMIFS('Grid GenerationQueue'!AK$5:AK$467,'Grid GenerationQueue'!$AX$5:$AX$467,$B348,'Grid GenerationQueue'!$AY$5:$AY$467,$C348,'Grid GenerationQueue'!$BI$5:$BI$467,"&lt;4")</f>
        <v>0</v>
      </c>
      <c r="K348">
        <f>SUMIFS('Grid GenerationQueue'!AL$5:AL$467,'Grid GenerationQueue'!$AX$5:$AX$467,$B348,'Grid GenerationQueue'!$AY$5:$AY$467,$C348,'Grid GenerationQueue'!$BI$5:$BI$467,"&lt;4")</f>
        <v>0</v>
      </c>
      <c r="L348">
        <f>SUMIFS('Grid GenerationQueue'!AM$5:AM$467,'Grid GenerationQueue'!$AX$5:$AX$467,$B348,'Grid GenerationQueue'!$AY$5:$AY$467,$C348,'Grid GenerationQueue'!$BI$5:$BI$467,"&lt;4")</f>
        <v>0</v>
      </c>
      <c r="M348">
        <f>SUMIFS('Grid GenerationQueue'!AN$5:AN$467,'Grid GenerationQueue'!$AX$5:$AX$467,$B348,'Grid GenerationQueue'!$AY$5:$AY$467,$C348,'Grid GenerationQueue'!$BI$5:$BI$467,"&lt;4")</f>
        <v>0</v>
      </c>
      <c r="N348">
        <f>SUMIFS('Grid GenerationQueue'!AO$5:AO$467,'Grid GenerationQueue'!$AX$5:$AX$467,$B348,'Grid GenerationQueue'!$AY$5:$AY$467,$C348,'Grid GenerationQueue'!$BI$5:$BI$467,"&lt;4")</f>
        <v>0</v>
      </c>
      <c r="O348">
        <f>SUMIFS('Grid GenerationQueue'!AP$5:AP$467,'Grid GenerationQueue'!$AX$5:$AX$467,$B348,'Grid GenerationQueue'!$AY$5:$AY$467,$C348,'Grid GenerationQueue'!$BI$5:$BI$467,"&lt;4")</f>
        <v>0</v>
      </c>
      <c r="Q348">
        <f>SUMIFS('Grid GenerationQueue'!AE$5:AE$467,'Grid GenerationQueue'!$AX$5:$AX$467,$B348,'Grid GenerationQueue'!$AY$5:$AY$467,$C348,'Grid GenerationQueue'!$BH$5:$BH$467,"Executed")</f>
        <v>0</v>
      </c>
      <c r="R348">
        <f>SUMIFS('Grid GenerationQueue'!AF$5:AF$467,'Grid GenerationQueue'!$AX$5:$AX$467,$B348,'Grid GenerationQueue'!$AY$5:$AY$467,$C348,'Grid GenerationQueue'!$BH$5:$BH$467,"Executed")</f>
        <v>0</v>
      </c>
      <c r="S348">
        <f>SUMIFS('Grid GenerationQueue'!AG$5:AG$467,'Grid GenerationQueue'!$AX$5:$AX$467,$B348,'Grid GenerationQueue'!$AY$5:$AY$467,$C348,'Grid GenerationQueue'!$BH$5:$BH$467,"Executed")</f>
        <v>0</v>
      </c>
      <c r="T348">
        <f>SUMIFS('Grid GenerationQueue'!AH$5:AH$467,'Grid GenerationQueue'!$AX$5:$AX$467,$B348,'Grid GenerationQueue'!$AY$5:$AY$467,$C348,'Grid GenerationQueue'!$BH$5:$BH$467,"Executed")</f>
        <v>0</v>
      </c>
      <c r="U348">
        <f>SUMIFS('Grid GenerationQueue'!AI$5:AI$467,'Grid GenerationQueue'!$AX$5:$AX$467,$B348,'Grid GenerationQueue'!$AY$5:$AY$467,$C348,'Grid GenerationQueue'!$BH$5:$BH$467,"Executed")</f>
        <v>0</v>
      </c>
      <c r="V348">
        <f>SUMIFS('Grid GenerationQueue'!AJ$5:AJ$467,'Grid GenerationQueue'!$AX$5:$AX$467,$B348,'Grid GenerationQueue'!$AY$5:$AY$467,$C348,'Grid GenerationQueue'!$BH$5:$BH$467,"Executed")</f>
        <v>0</v>
      </c>
      <c r="W348">
        <f>SUMIFS('Grid GenerationQueue'!AK$5:AK$467,'Grid GenerationQueue'!$AX$5:$AX$467,$B348,'Grid GenerationQueue'!$AY$5:$AY$467,$C348,'Grid GenerationQueue'!$BH$5:$BH$467,"Executed")</f>
        <v>0</v>
      </c>
      <c r="X348">
        <f>SUMIFS('Grid GenerationQueue'!AL$5:AL$467,'Grid GenerationQueue'!$AX$5:$AX$467,$B348,'Grid GenerationQueue'!$AY$5:$AY$467,$C348,'Grid GenerationQueue'!$BH$5:$BH$467,"Executed")</f>
        <v>0</v>
      </c>
      <c r="Y348">
        <f>SUMIFS('Grid GenerationQueue'!AM$5:AM$467,'Grid GenerationQueue'!$AX$5:$AX$467,$B348,'Grid GenerationQueue'!$AY$5:$AY$467,$C348,'Grid GenerationQueue'!$BH$5:$BH$467,"Executed")</f>
        <v>0</v>
      </c>
      <c r="Z348">
        <f>SUMIFS('Grid GenerationQueue'!AN$5:AN$467,'Grid GenerationQueue'!$AX$5:$AX$467,$B348,'Grid GenerationQueue'!$AY$5:$AY$467,$C348,'Grid GenerationQueue'!$BH$5:$BH$467,"Executed")</f>
        <v>0</v>
      </c>
      <c r="AA348">
        <f>SUMIFS('Grid GenerationQueue'!AO$5:AO$467,'Grid GenerationQueue'!$AX$5:$AX$467,$B348,'Grid GenerationQueue'!$AY$5:$AY$467,$C348,'Grid GenerationQueue'!$BH$5:$BH$467,"Executed")</f>
        <v>0</v>
      </c>
      <c r="AB348">
        <f>SUMIFS('Grid GenerationQueue'!AP$5:AP$467,'Grid GenerationQueue'!$AX$5:$AX$467,$B348,'Grid GenerationQueue'!$AY$5:$AY$467,$C348,'Grid GenerationQueue'!$BH$5:$BH$467,"Executed")</f>
        <v>0</v>
      </c>
      <c r="AD348">
        <f>SUMIFS('Grid GenerationQueue'!AE$5:AE$467,'Grid GenerationQueue'!$AX$5:$AX$467,$B348,'Grid GenerationQueue'!$AY$5:$AY$467,$C348,'Grid GenerationQueue'!$BF$5:$BF$467,"&lt;&gt;"&amp;"")</f>
        <v>0</v>
      </c>
      <c r="AE348">
        <f>SUMIFS('Grid GenerationQueue'!AF$5:AF$467,'Grid GenerationQueue'!$AX$5:$AX$467,$B348,'Grid GenerationQueue'!$AY$5:$AY$467,$C348,'Grid GenerationQueue'!$BF$5:$BF$467,"&lt;&gt;"&amp;"")</f>
        <v>0</v>
      </c>
      <c r="AF348">
        <f>SUMIFS('Grid GenerationQueue'!AG$5:AG$467,'Grid GenerationQueue'!$AX$5:$AX$467,$B348,'Grid GenerationQueue'!$AY$5:$AY$467,$C348,'Grid GenerationQueue'!$BF$5:$BF$467,"&lt;&gt;"&amp;"")</f>
        <v>0</v>
      </c>
      <c r="AG348">
        <f>SUMIFS('Grid GenerationQueue'!AH$5:AH$467,'Grid GenerationQueue'!$AX$5:$AX$467,$B348,'Grid GenerationQueue'!$AY$5:$AY$467,$C348,'Grid GenerationQueue'!$BF$5:$BF$467,"&lt;&gt;"&amp;"")</f>
        <v>0</v>
      </c>
      <c r="AH348">
        <f>SUMIFS('Grid GenerationQueue'!AI$5:AI$467,'Grid GenerationQueue'!$AX$5:$AX$467,$B348,'Grid GenerationQueue'!$AY$5:$AY$467,$C348,'Grid GenerationQueue'!$BF$5:$BF$467,"&lt;&gt;"&amp;"")</f>
        <v>0</v>
      </c>
      <c r="AI348">
        <f>SUMIFS('Grid GenerationQueue'!AJ$5:AJ$467,'Grid GenerationQueue'!$AX$5:$AX$467,$B348,'Grid GenerationQueue'!$AY$5:$AY$467,$C348,'Grid GenerationQueue'!$BF$5:$BF$467,"&lt;&gt;"&amp;"")</f>
        <v>0</v>
      </c>
      <c r="AJ348">
        <f>SUMIFS('Grid GenerationQueue'!AK$5:AK$467,'Grid GenerationQueue'!$AX$5:$AX$467,$B348,'Grid GenerationQueue'!$AY$5:$AY$467,$C348,'Grid GenerationQueue'!$BF$5:$BF$467,"&lt;&gt;"&amp;"")</f>
        <v>0</v>
      </c>
      <c r="AK348">
        <f>SUMIFS('Grid GenerationQueue'!AL$5:AL$467,'Grid GenerationQueue'!$AX$5:$AX$467,$B348,'Grid GenerationQueue'!$AY$5:$AY$467,$C348,'Grid GenerationQueue'!$BF$5:$BF$467,"&lt;&gt;"&amp;"")</f>
        <v>0</v>
      </c>
      <c r="AL348">
        <f>SUMIFS('Grid GenerationQueue'!AM$5:AM$467,'Grid GenerationQueue'!$AX$5:$AX$467,$B348,'Grid GenerationQueue'!$AY$5:$AY$467,$C348,'Grid GenerationQueue'!$BF$5:$BF$467,"&lt;&gt;"&amp;"")</f>
        <v>0</v>
      </c>
      <c r="AM348">
        <f>SUMIFS('Grid GenerationQueue'!AN$5:AN$467,'Grid GenerationQueue'!$AX$5:$AX$467,$B348,'Grid GenerationQueue'!$AY$5:$AY$467,$C348,'Grid GenerationQueue'!$BF$5:$BF$467,"&lt;&gt;"&amp;"")</f>
        <v>0</v>
      </c>
      <c r="AN348">
        <f>SUMIFS('Grid GenerationQueue'!AO$5:AO$467,'Grid GenerationQueue'!$AX$5:$AX$467,$B348,'Grid GenerationQueue'!$AY$5:$AY$467,$C348,'Grid GenerationQueue'!$BF$5:$BF$467,"&lt;&gt;"&amp;"")</f>
        <v>0</v>
      </c>
      <c r="AO348">
        <f>SUMIFS('Grid GenerationQueue'!AP$5:AP$467,'Grid GenerationQueue'!$AX$5:$AX$467,$B348,'Grid GenerationQueue'!$AY$5:$AY$467,$C348,'Grid GenerationQueue'!$BF$5:$BF$467,"&lt;&gt;"&amp;"")</f>
        <v>0</v>
      </c>
      <c r="AQ348">
        <f>SUMIFS('Grid GenerationQueue'!AE$5:AE$467,'Grid GenerationQueue'!$AX$5:$AX$467,$B348,'Grid GenerationQueue'!$AY$5:$AY$467,$C348)</f>
        <v>0</v>
      </c>
      <c r="AR348">
        <f>SUMIFS('Grid GenerationQueue'!AF$5:AF$467,'Grid GenerationQueue'!$AX$5:$AX$467,$B348,'Grid GenerationQueue'!$AY$5:$AY$467,$C348)</f>
        <v>0</v>
      </c>
      <c r="AS348">
        <f>SUMIFS('Grid GenerationQueue'!AG$5:AG$467,'Grid GenerationQueue'!$AX$5:$AX$467,$B348,'Grid GenerationQueue'!$AY$5:$AY$467,$C348)</f>
        <v>0</v>
      </c>
      <c r="AT348">
        <f>SUMIFS('Grid GenerationQueue'!AH$5:AH$467,'Grid GenerationQueue'!$AX$5:$AX$467,$B348,'Grid GenerationQueue'!$AY$5:$AY$467,$C348)</f>
        <v>0</v>
      </c>
      <c r="AU348">
        <f>SUMIFS('Grid GenerationQueue'!AI$5:AI$467,'Grid GenerationQueue'!$AX$5:$AX$467,$B348,'Grid GenerationQueue'!$AY$5:$AY$467,$C348)</f>
        <v>0</v>
      </c>
      <c r="AV348">
        <f>SUMIFS('Grid GenerationQueue'!AJ$5:AJ$467,'Grid GenerationQueue'!$AX$5:$AX$467,$B348,'Grid GenerationQueue'!$AY$5:$AY$467,$C348)</f>
        <v>0</v>
      </c>
      <c r="AW348">
        <f>SUMIFS('Grid GenerationQueue'!AK$5:AK$467,'Grid GenerationQueue'!$AX$5:$AX$467,$B348,'Grid GenerationQueue'!$AY$5:$AY$467,$C348)</f>
        <v>0</v>
      </c>
      <c r="AX348">
        <f>SUMIFS('Grid GenerationQueue'!AL$5:AL$467,'Grid GenerationQueue'!$AX$5:$AX$467,$B348,'Grid GenerationQueue'!$AY$5:$AY$467,$C348)</f>
        <v>0</v>
      </c>
      <c r="AY348">
        <f>SUMIFS('Grid GenerationQueue'!AM$5:AM$467,'Grid GenerationQueue'!$AX$5:$AX$467,$B348,'Grid GenerationQueue'!$AY$5:$AY$467,$C348)</f>
        <v>0</v>
      </c>
      <c r="AZ348">
        <f>SUMIFS('Grid GenerationQueue'!AN$5:AN$467,'Grid GenerationQueue'!$AX$5:$AX$467,$B348,'Grid GenerationQueue'!$AY$5:$AY$467,$C348)</f>
        <v>0</v>
      </c>
      <c r="BA348">
        <f>SUMIFS('Grid GenerationQueue'!AO$5:AO$467,'Grid GenerationQueue'!$AX$5:$AX$467,$B348,'Grid GenerationQueue'!$AY$5:$AY$467,$C348)</f>
        <v>0</v>
      </c>
      <c r="BB348">
        <f>SUMIFS('Grid GenerationQueue'!AP$5:AP$467,'Grid GenerationQueue'!$AX$5:$AX$467,$B348,'Grid GenerationQueue'!$AY$5:$AY$467,$C348)</f>
        <v>0</v>
      </c>
      <c r="BD348">
        <f>SUMIFS('Grid GenerationQueue'!AE$5:AE$467,'Grid GenerationQueue'!$AX$5:$AX$467,$B348,'Grid GenerationQueue'!$AY$5:$AY$467,$C348,'Grid GenerationQueue'!$BH$5:$BH$467,"Executed",'Grid GenerationQueue'!$BB$5:$BB$467,"&lt;"&amp;$BE$3)</f>
        <v>0</v>
      </c>
      <c r="BE348">
        <f>SUMIFS('Grid GenerationQueue'!AF$5:AF$467,'Grid GenerationQueue'!$AX$5:$AX$467,$B348,'Grid GenerationQueue'!$AY$5:$AY$467,$C348,'Grid GenerationQueue'!$BH$5:$BH$467,"Executed",'Grid GenerationQueue'!$BB$5:$BB$467,"&lt;"&amp;$BE$3)</f>
        <v>0</v>
      </c>
      <c r="BF348">
        <f>SUMIFS('Grid GenerationQueue'!AG$5:AG$467,'Grid GenerationQueue'!$AX$5:$AX$467,$B348,'Grid GenerationQueue'!$AY$5:$AY$467,$C348,'Grid GenerationQueue'!$BH$5:$BH$467,"Executed",'Grid GenerationQueue'!$BB$5:$BB$467,"&lt;"&amp;$BE$3)</f>
        <v>0</v>
      </c>
      <c r="BG348">
        <f>SUMIFS('Grid GenerationQueue'!AH$5:AH$467,'Grid GenerationQueue'!$AX$5:$AX$467,$B348,'Grid GenerationQueue'!$AY$5:$AY$467,$C348,'Grid GenerationQueue'!$BH$5:$BH$467,"Executed",'Grid GenerationQueue'!$BB$5:$BB$467,"&lt;"&amp;$BE$3)</f>
        <v>0</v>
      </c>
      <c r="BH348">
        <f>SUMIFS('Grid GenerationQueue'!AI$5:AI$467,'Grid GenerationQueue'!$AX$5:$AX$467,$B348,'Grid GenerationQueue'!$AY$5:$AY$467,$C348,'Grid GenerationQueue'!$BH$5:$BH$467,"Executed",'Grid GenerationQueue'!$BB$5:$BB$467,"&lt;"&amp;$BE$3)</f>
        <v>0</v>
      </c>
      <c r="BI348">
        <f>SUMIFS('Grid GenerationQueue'!AJ$5:AJ$467,'Grid GenerationQueue'!$AX$5:$AX$467,$B348,'Grid GenerationQueue'!$AY$5:$AY$467,$C348,'Grid GenerationQueue'!$BH$5:$BH$467,"Executed",'Grid GenerationQueue'!$BB$5:$BB$467,"&lt;"&amp;$BE$3)</f>
        <v>0</v>
      </c>
      <c r="BJ348">
        <f>SUMIFS('Grid GenerationQueue'!AK$5:AK$467,'Grid GenerationQueue'!$AX$5:$AX$467,$B348,'Grid GenerationQueue'!$AY$5:$AY$467,$C348,'Grid GenerationQueue'!$BH$5:$BH$467,"Executed",'Grid GenerationQueue'!$BB$5:$BB$467,"&lt;"&amp;$BE$3)</f>
        <v>0</v>
      </c>
      <c r="BK348">
        <f>SUMIFS('Grid GenerationQueue'!AL$5:AL$467,'Grid GenerationQueue'!$AX$5:$AX$467,$B348,'Grid GenerationQueue'!$AY$5:$AY$467,$C348,'Grid GenerationQueue'!$BH$5:$BH$467,"Executed",'Grid GenerationQueue'!$BB$5:$BB$467,"&lt;"&amp;$BE$3)</f>
        <v>0</v>
      </c>
      <c r="BL348">
        <f>SUMIFS('Grid GenerationQueue'!AM$5:AM$467,'Grid GenerationQueue'!$AX$5:$AX$467,$B348,'Grid GenerationQueue'!$AY$5:$AY$467,$C348,'Grid GenerationQueue'!$BH$5:$BH$467,"Executed",'Grid GenerationQueue'!$BB$5:$BB$467,"&lt;"&amp;$BE$3)</f>
        <v>0</v>
      </c>
      <c r="BM348">
        <f>SUMIFS('Grid GenerationQueue'!AN$5:AN$467,'Grid GenerationQueue'!$AX$5:$AX$467,$B348,'Grid GenerationQueue'!$AY$5:$AY$467,$C348,'Grid GenerationQueue'!$BH$5:$BH$467,"Executed",'Grid GenerationQueue'!$BB$5:$BB$467,"&lt;"&amp;$BE$3)</f>
        <v>0</v>
      </c>
      <c r="BN348">
        <f>SUMIFS('Grid GenerationQueue'!AO$5:AO$467,'Grid GenerationQueue'!$AX$5:$AX$467,$B348,'Grid GenerationQueue'!$AY$5:$AY$467,$C348,'Grid GenerationQueue'!$BH$5:$BH$467,"Executed",'Grid GenerationQueue'!$BB$5:$BB$467,"&lt;"&amp;$BE$3)</f>
        <v>0</v>
      </c>
      <c r="BO348">
        <f>SUMIFS('Grid GenerationQueue'!AP$5:AP$467,'Grid GenerationQueue'!$AX$5:$AX$467,$B348,'Grid GenerationQueue'!$AY$5:$AY$467,$C348,'Grid GenerationQueue'!$BH$5:$BH$467,"Executed",'Grid GenerationQueue'!$BB$5:$BB$467,"&lt;"&amp;$BE$3)</f>
        <v>0</v>
      </c>
      <c r="BQ348">
        <f>SUMIFS('Grid GenerationQueue'!AE$5:AE$467,'Grid GenerationQueue'!$AX$5:$AX$467,$B348,'Grid GenerationQueue'!$AY$5:$AY$467,$C348,'Grid GenerationQueue'!$BF$5:$BF$467,"&lt;&gt;"&amp;"",'Grid GenerationQueue'!$BB$5:$BB$467,"&lt;"&amp;$BE$3)</f>
        <v>0</v>
      </c>
      <c r="BR348">
        <f>SUMIFS('Grid GenerationQueue'!AF$5:AF$467,'Grid GenerationQueue'!$AX$5:$AX$467,$B348,'Grid GenerationQueue'!$AY$5:$AY$467,$C348,'Grid GenerationQueue'!$BF$5:$BF$467,"&lt;&gt;"&amp;"",'Grid GenerationQueue'!$BB$5:$BB$467,"&lt;"&amp;$BE$3)</f>
        <v>0</v>
      </c>
      <c r="BS348">
        <f>SUMIFS('Grid GenerationQueue'!AG$5:AG$467,'Grid GenerationQueue'!$AX$5:$AX$467,$B348,'Grid GenerationQueue'!$AY$5:$AY$467,$C348,'Grid GenerationQueue'!$BF$5:$BF$467,"&lt;&gt;"&amp;"",'Grid GenerationQueue'!$BB$5:$BB$467,"&lt;"&amp;$BE$3)</f>
        <v>0</v>
      </c>
      <c r="BT348">
        <f>SUMIFS('Grid GenerationQueue'!AH$5:AH$467,'Grid GenerationQueue'!$AX$5:$AX$467,$B348,'Grid GenerationQueue'!$AY$5:$AY$467,$C348,'Grid GenerationQueue'!$BF$5:$BF$467,"&lt;&gt;"&amp;"",'Grid GenerationQueue'!$BB$5:$BB$467,"&lt;"&amp;$BE$3)</f>
        <v>0</v>
      </c>
      <c r="BU348">
        <f>SUMIFS('Grid GenerationQueue'!AI$5:AI$467,'Grid GenerationQueue'!$AX$5:$AX$467,$B348,'Grid GenerationQueue'!$AY$5:$AY$467,$C348,'Grid GenerationQueue'!$BF$5:$BF$467,"&lt;&gt;"&amp;"",'Grid GenerationQueue'!$BB$5:$BB$467,"&lt;"&amp;$BE$3)</f>
        <v>0</v>
      </c>
      <c r="BV348">
        <f>SUMIFS('Grid GenerationQueue'!AJ$5:AJ$467,'Grid GenerationQueue'!$AX$5:$AX$467,$B348,'Grid GenerationQueue'!$AY$5:$AY$467,$C348,'Grid GenerationQueue'!$BF$5:$BF$467,"&lt;&gt;"&amp;"",'Grid GenerationQueue'!$BB$5:$BB$467,"&lt;"&amp;$BE$3)</f>
        <v>0</v>
      </c>
      <c r="BW348">
        <f>SUMIFS('Grid GenerationQueue'!AK$5:AK$467,'Grid GenerationQueue'!$AX$5:$AX$467,$B348,'Grid GenerationQueue'!$AY$5:$AY$467,$C348,'Grid GenerationQueue'!$BF$5:$BF$467,"&lt;&gt;"&amp;"",'Grid GenerationQueue'!$BB$5:$BB$467,"&lt;"&amp;$BE$3)</f>
        <v>0</v>
      </c>
      <c r="BX348">
        <f>SUMIFS('Grid GenerationQueue'!AL$5:AL$467,'Grid GenerationQueue'!$AX$5:$AX$467,$B348,'Grid GenerationQueue'!$AY$5:$AY$467,$C348,'Grid GenerationQueue'!$BF$5:$BF$467,"&lt;&gt;"&amp;"",'Grid GenerationQueue'!$BB$5:$BB$467,"&lt;"&amp;$BE$3)</f>
        <v>0</v>
      </c>
      <c r="BY348">
        <f>SUMIFS('Grid GenerationQueue'!AM$5:AM$467,'Grid GenerationQueue'!$AX$5:$AX$467,$B348,'Grid GenerationQueue'!$AY$5:$AY$467,$C348,'Grid GenerationQueue'!$BF$5:$BF$467,"&lt;&gt;"&amp;"",'Grid GenerationQueue'!$BB$5:$BB$467,"&lt;"&amp;$BE$3)</f>
        <v>0</v>
      </c>
      <c r="BZ348">
        <f>SUMIFS('Grid GenerationQueue'!AN$5:AN$467,'Grid GenerationQueue'!$AX$5:$AX$467,$B348,'Grid GenerationQueue'!$AY$5:$AY$467,$C348,'Grid GenerationQueue'!$BF$5:$BF$467,"&lt;&gt;"&amp;"",'Grid GenerationQueue'!$BB$5:$BB$467,"&lt;"&amp;$BE$3)</f>
        <v>0</v>
      </c>
      <c r="CA348">
        <f>SUMIFS('Grid GenerationQueue'!AO$5:AO$467,'Grid GenerationQueue'!$AX$5:$AX$467,$B348,'Grid GenerationQueue'!$AY$5:$AY$467,$C348,'Grid GenerationQueue'!$BF$5:$BF$467,"&lt;&gt;"&amp;"",'Grid GenerationQueue'!$BB$5:$BB$467,"&lt;"&amp;$BE$3)</f>
        <v>0</v>
      </c>
      <c r="CB348">
        <f>SUMIFS('Grid GenerationQueue'!AP$5:AP$467,'Grid GenerationQueue'!$AX$5:$AX$467,$B348,'Grid GenerationQueue'!$AY$5:$AY$467,$C348,'Grid GenerationQueue'!$BF$5:$BF$467,"&lt;&gt;"&amp;"",'Grid GenerationQueue'!$BB$5:$BB$467,"&lt;"&amp;$BE$3)</f>
        <v>0</v>
      </c>
      <c r="CD348">
        <f>SUMIFS('Grid GenerationQueue'!AE$5:AE$467,'Grid GenerationQueue'!$AX$5:$AX$467,$B348,'Grid GenerationQueue'!$AY$5:$AY$467,$C348,'Grid GenerationQueue'!$BB$5:$BB$467,"&lt;"&amp;$BE$3)</f>
        <v>0</v>
      </c>
      <c r="CE348">
        <f>SUMIFS('Grid GenerationQueue'!AF$5:AF$467,'Grid GenerationQueue'!$AX$5:$AX$467,$B348,'Grid GenerationQueue'!$AY$5:$AY$467,$C348,'Grid GenerationQueue'!$BB$5:$BB$467,"&lt;"&amp;$BE$3)</f>
        <v>0</v>
      </c>
      <c r="CF348">
        <f>SUMIFS('Grid GenerationQueue'!AG$5:AG$467,'Grid GenerationQueue'!$AX$5:$AX$467,$B348,'Grid GenerationQueue'!$AY$5:$AY$467,$C348,'Grid GenerationQueue'!$BB$5:$BB$467,"&lt;"&amp;$BE$3)</f>
        <v>0</v>
      </c>
      <c r="CG348">
        <f>SUMIFS('Grid GenerationQueue'!AH$5:AH$467,'Grid GenerationQueue'!$AX$5:$AX$467,$B348,'Grid GenerationQueue'!$AY$5:$AY$467,$C348,'Grid GenerationQueue'!$BB$5:$BB$467,"&lt;"&amp;$BE$3)</f>
        <v>0</v>
      </c>
      <c r="CH348">
        <f>SUMIFS('Grid GenerationQueue'!AI$5:AI$467,'Grid GenerationQueue'!$AX$5:$AX$467,$B348,'Grid GenerationQueue'!$AY$5:$AY$467,$C348,'Grid GenerationQueue'!$BB$5:$BB$467,"&lt;"&amp;$BE$3)</f>
        <v>0</v>
      </c>
      <c r="CI348">
        <f>SUMIFS('Grid GenerationQueue'!AJ$5:AJ$467,'Grid GenerationQueue'!$AX$5:$AX$467,$B348,'Grid GenerationQueue'!$AY$5:$AY$467,$C348,'Grid GenerationQueue'!$BB$5:$BB$467,"&lt;"&amp;$BE$3)</f>
        <v>0</v>
      </c>
      <c r="CJ348">
        <f>SUMIFS('Grid GenerationQueue'!AK$5:AK$467,'Grid GenerationQueue'!$AX$5:$AX$467,$B348,'Grid GenerationQueue'!$AY$5:$AY$467,$C348,'Grid GenerationQueue'!$BB$5:$BB$467,"&lt;"&amp;$BE$3)</f>
        <v>0</v>
      </c>
      <c r="CK348">
        <f>SUMIFS('Grid GenerationQueue'!AL$5:AL$467,'Grid GenerationQueue'!$AX$5:$AX$467,$B348,'Grid GenerationQueue'!$AY$5:$AY$467,$C348,'Grid GenerationQueue'!$BB$5:$BB$467,"&lt;"&amp;$BE$3)</f>
        <v>0</v>
      </c>
      <c r="CL348">
        <f>SUMIFS('Grid GenerationQueue'!AM$5:AM$467,'Grid GenerationQueue'!$AX$5:$AX$467,$B348,'Grid GenerationQueue'!$AY$5:$AY$467,$C348,'Grid GenerationQueue'!$BB$5:$BB$467,"&lt;"&amp;$BE$3)</f>
        <v>0</v>
      </c>
      <c r="CM348">
        <f>SUMIFS('Grid GenerationQueue'!AN$5:AN$467,'Grid GenerationQueue'!$AX$5:$AX$467,$B348,'Grid GenerationQueue'!$AY$5:$AY$467,$C348,'Grid GenerationQueue'!$BB$5:$BB$467,"&lt;"&amp;$BE$3)</f>
        <v>0</v>
      </c>
      <c r="CN348">
        <f>SUMIFS('Grid GenerationQueue'!AO$5:AO$467,'Grid GenerationQueue'!$AX$5:$AX$467,$B348,'Grid GenerationQueue'!$AY$5:$AY$467,$C348,'Grid GenerationQueue'!$BB$5:$BB$467,"&lt;"&amp;$BE$3)</f>
        <v>0</v>
      </c>
      <c r="CO348">
        <f>SUMIFS('Grid GenerationQueue'!AP$5:AP$467,'Grid GenerationQueue'!$AX$5:$AX$467,$B348,'Grid GenerationQueue'!$AY$5:$AY$467,$C348,'Grid GenerationQueue'!$BB$5:$BB$467,"&lt;"&amp;$BE$3)</f>
        <v>0</v>
      </c>
    </row>
    <row r="349" spans="1:93" x14ac:dyDescent="0.35">
      <c r="A349" t="s">
        <v>4647</v>
      </c>
      <c r="B349" t="s">
        <v>4493</v>
      </c>
      <c r="C349">
        <v>69</v>
      </c>
      <c r="D349">
        <f>SUMIFS('Grid GenerationQueue'!AE$5:AE$467,'Grid GenerationQueue'!$AX$5:$AX$467,$B349,'Grid GenerationQueue'!$AY$5:$AY$467,$C349,'Grid GenerationQueue'!$BI$5:$BI$467,"&lt;4")</f>
        <v>26.6</v>
      </c>
      <c r="E349">
        <f>SUMIFS('Grid GenerationQueue'!AF$5:AF$467,'Grid GenerationQueue'!$AX$5:$AX$467,$B349,'Grid GenerationQueue'!$AY$5:$AY$467,$C349,'Grid GenerationQueue'!$BI$5:$BI$467,"&lt;4")</f>
        <v>0</v>
      </c>
      <c r="F349">
        <f>SUMIFS('Grid GenerationQueue'!AG$5:AG$467,'Grid GenerationQueue'!$AX$5:$AX$467,$B349,'Grid GenerationQueue'!$AY$5:$AY$467,$C349,'Grid GenerationQueue'!$BI$5:$BI$467,"&lt;4")</f>
        <v>0</v>
      </c>
      <c r="G349">
        <f>SUMIFS('Grid GenerationQueue'!AH$5:AH$467,'Grid GenerationQueue'!$AX$5:$AX$467,$B349,'Grid GenerationQueue'!$AY$5:$AY$467,$C349,'Grid GenerationQueue'!$BI$5:$BI$467,"&lt;4")</f>
        <v>0</v>
      </c>
      <c r="H349">
        <f>SUMIFS('Grid GenerationQueue'!AI$5:AI$467,'Grid GenerationQueue'!$AX$5:$AX$467,$B349,'Grid GenerationQueue'!$AY$5:$AY$467,$C349,'Grid GenerationQueue'!$BI$5:$BI$467,"&lt;4")</f>
        <v>0</v>
      </c>
      <c r="I349">
        <f>SUMIFS('Grid GenerationQueue'!AJ$5:AJ$467,'Grid GenerationQueue'!$AX$5:$AX$467,$B349,'Grid GenerationQueue'!$AY$5:$AY$467,$C349,'Grid GenerationQueue'!$BI$5:$BI$467,"&lt;4")</f>
        <v>0</v>
      </c>
      <c r="J349">
        <f>SUMIFS('Grid GenerationQueue'!AK$5:AK$467,'Grid GenerationQueue'!$AX$5:$AX$467,$B349,'Grid GenerationQueue'!$AY$5:$AY$467,$C349,'Grid GenerationQueue'!$BI$5:$BI$467,"&lt;4")</f>
        <v>0</v>
      </c>
      <c r="K349">
        <f>SUMIFS('Grid GenerationQueue'!AL$5:AL$467,'Grid GenerationQueue'!$AX$5:$AX$467,$B349,'Grid GenerationQueue'!$AY$5:$AY$467,$C349,'Grid GenerationQueue'!$BI$5:$BI$467,"&lt;4")</f>
        <v>0</v>
      </c>
      <c r="L349">
        <f>SUMIFS('Grid GenerationQueue'!AM$5:AM$467,'Grid GenerationQueue'!$AX$5:$AX$467,$B349,'Grid GenerationQueue'!$AY$5:$AY$467,$C349,'Grid GenerationQueue'!$BI$5:$BI$467,"&lt;4")</f>
        <v>0</v>
      </c>
      <c r="M349">
        <f>SUMIFS('Grid GenerationQueue'!AN$5:AN$467,'Grid GenerationQueue'!$AX$5:$AX$467,$B349,'Grid GenerationQueue'!$AY$5:$AY$467,$C349,'Grid GenerationQueue'!$BI$5:$BI$467,"&lt;4")</f>
        <v>0</v>
      </c>
      <c r="N349">
        <f>SUMIFS('Grid GenerationQueue'!AO$5:AO$467,'Grid GenerationQueue'!$AX$5:$AX$467,$B349,'Grid GenerationQueue'!$AY$5:$AY$467,$C349,'Grid GenerationQueue'!$BI$5:$BI$467,"&lt;4")</f>
        <v>0</v>
      </c>
      <c r="O349">
        <f>SUMIFS('Grid GenerationQueue'!AP$5:AP$467,'Grid GenerationQueue'!$AX$5:$AX$467,$B349,'Grid GenerationQueue'!$AY$5:$AY$467,$C349,'Grid GenerationQueue'!$BI$5:$BI$467,"&lt;4")</f>
        <v>0</v>
      </c>
      <c r="Q349">
        <f>SUMIFS('Grid GenerationQueue'!AE$5:AE$467,'Grid GenerationQueue'!$AX$5:$AX$467,$B349,'Grid GenerationQueue'!$AY$5:$AY$467,$C349,'Grid GenerationQueue'!$BH$5:$BH$467,"Executed")</f>
        <v>0</v>
      </c>
      <c r="R349">
        <f>SUMIFS('Grid GenerationQueue'!AF$5:AF$467,'Grid GenerationQueue'!$AX$5:$AX$467,$B349,'Grid GenerationQueue'!$AY$5:$AY$467,$C349,'Grid GenerationQueue'!$BH$5:$BH$467,"Executed")</f>
        <v>0</v>
      </c>
      <c r="S349">
        <f>SUMIFS('Grid GenerationQueue'!AG$5:AG$467,'Grid GenerationQueue'!$AX$5:$AX$467,$B349,'Grid GenerationQueue'!$AY$5:$AY$467,$C349,'Grid GenerationQueue'!$BH$5:$BH$467,"Executed")</f>
        <v>0</v>
      </c>
      <c r="T349">
        <f>SUMIFS('Grid GenerationQueue'!AH$5:AH$467,'Grid GenerationQueue'!$AX$5:$AX$467,$B349,'Grid GenerationQueue'!$AY$5:$AY$467,$C349,'Grid GenerationQueue'!$BH$5:$BH$467,"Executed")</f>
        <v>0</v>
      </c>
      <c r="U349">
        <f>SUMIFS('Grid GenerationQueue'!AI$5:AI$467,'Grid GenerationQueue'!$AX$5:$AX$467,$B349,'Grid GenerationQueue'!$AY$5:$AY$467,$C349,'Grid GenerationQueue'!$BH$5:$BH$467,"Executed")</f>
        <v>0</v>
      </c>
      <c r="V349">
        <f>SUMIFS('Grid GenerationQueue'!AJ$5:AJ$467,'Grid GenerationQueue'!$AX$5:$AX$467,$B349,'Grid GenerationQueue'!$AY$5:$AY$467,$C349,'Grid GenerationQueue'!$BH$5:$BH$467,"Executed")</f>
        <v>0</v>
      </c>
      <c r="W349">
        <f>SUMIFS('Grid GenerationQueue'!AK$5:AK$467,'Grid GenerationQueue'!$AX$5:$AX$467,$B349,'Grid GenerationQueue'!$AY$5:$AY$467,$C349,'Grid GenerationQueue'!$BH$5:$BH$467,"Executed")</f>
        <v>0</v>
      </c>
      <c r="X349">
        <f>SUMIFS('Grid GenerationQueue'!AL$5:AL$467,'Grid GenerationQueue'!$AX$5:$AX$467,$B349,'Grid GenerationQueue'!$AY$5:$AY$467,$C349,'Grid GenerationQueue'!$BH$5:$BH$467,"Executed")</f>
        <v>0</v>
      </c>
      <c r="Y349">
        <f>SUMIFS('Grid GenerationQueue'!AM$5:AM$467,'Grid GenerationQueue'!$AX$5:$AX$467,$B349,'Grid GenerationQueue'!$AY$5:$AY$467,$C349,'Grid GenerationQueue'!$BH$5:$BH$467,"Executed")</f>
        <v>0</v>
      </c>
      <c r="Z349">
        <f>SUMIFS('Grid GenerationQueue'!AN$5:AN$467,'Grid GenerationQueue'!$AX$5:$AX$467,$B349,'Grid GenerationQueue'!$AY$5:$AY$467,$C349,'Grid GenerationQueue'!$BH$5:$BH$467,"Executed")</f>
        <v>0</v>
      </c>
      <c r="AA349">
        <f>SUMIFS('Grid GenerationQueue'!AO$5:AO$467,'Grid GenerationQueue'!$AX$5:$AX$467,$B349,'Grid GenerationQueue'!$AY$5:$AY$467,$C349,'Grid GenerationQueue'!$BH$5:$BH$467,"Executed")</f>
        <v>0</v>
      </c>
      <c r="AB349">
        <f>SUMIFS('Grid GenerationQueue'!AP$5:AP$467,'Grid GenerationQueue'!$AX$5:$AX$467,$B349,'Grid GenerationQueue'!$AY$5:$AY$467,$C349,'Grid GenerationQueue'!$BH$5:$BH$467,"Executed")</f>
        <v>0</v>
      </c>
      <c r="AD349">
        <f>SUMIFS('Grid GenerationQueue'!AE$5:AE$467,'Grid GenerationQueue'!$AX$5:$AX$467,$B349,'Grid GenerationQueue'!$AY$5:$AY$467,$C349,'Grid GenerationQueue'!$BF$5:$BF$467,"&lt;&gt;"&amp;"")</f>
        <v>26.6</v>
      </c>
      <c r="AE349">
        <f>SUMIFS('Grid GenerationQueue'!AF$5:AF$467,'Grid GenerationQueue'!$AX$5:$AX$467,$B349,'Grid GenerationQueue'!$AY$5:$AY$467,$C349,'Grid GenerationQueue'!$BF$5:$BF$467,"&lt;&gt;"&amp;"")</f>
        <v>0</v>
      </c>
      <c r="AF349">
        <f>SUMIFS('Grid GenerationQueue'!AG$5:AG$467,'Grid GenerationQueue'!$AX$5:$AX$467,$B349,'Grid GenerationQueue'!$AY$5:$AY$467,$C349,'Grid GenerationQueue'!$BF$5:$BF$467,"&lt;&gt;"&amp;"")</f>
        <v>0</v>
      </c>
      <c r="AG349">
        <f>SUMIFS('Grid GenerationQueue'!AH$5:AH$467,'Grid GenerationQueue'!$AX$5:$AX$467,$B349,'Grid GenerationQueue'!$AY$5:$AY$467,$C349,'Grid GenerationQueue'!$BF$5:$BF$467,"&lt;&gt;"&amp;"")</f>
        <v>0</v>
      </c>
      <c r="AH349">
        <f>SUMIFS('Grid GenerationQueue'!AI$5:AI$467,'Grid GenerationQueue'!$AX$5:$AX$467,$B349,'Grid GenerationQueue'!$AY$5:$AY$467,$C349,'Grid GenerationQueue'!$BF$5:$BF$467,"&lt;&gt;"&amp;"")</f>
        <v>0</v>
      </c>
      <c r="AI349">
        <f>SUMIFS('Grid GenerationQueue'!AJ$5:AJ$467,'Grid GenerationQueue'!$AX$5:$AX$467,$B349,'Grid GenerationQueue'!$AY$5:$AY$467,$C349,'Grid GenerationQueue'!$BF$5:$BF$467,"&lt;&gt;"&amp;"")</f>
        <v>0</v>
      </c>
      <c r="AJ349">
        <f>SUMIFS('Grid GenerationQueue'!AK$5:AK$467,'Grid GenerationQueue'!$AX$5:$AX$467,$B349,'Grid GenerationQueue'!$AY$5:$AY$467,$C349,'Grid GenerationQueue'!$BF$5:$BF$467,"&lt;&gt;"&amp;"")</f>
        <v>0</v>
      </c>
      <c r="AK349">
        <f>SUMIFS('Grid GenerationQueue'!AL$5:AL$467,'Grid GenerationQueue'!$AX$5:$AX$467,$B349,'Grid GenerationQueue'!$AY$5:$AY$467,$C349,'Grid GenerationQueue'!$BF$5:$BF$467,"&lt;&gt;"&amp;"")</f>
        <v>0</v>
      </c>
      <c r="AL349">
        <f>SUMIFS('Grid GenerationQueue'!AM$5:AM$467,'Grid GenerationQueue'!$AX$5:$AX$467,$B349,'Grid GenerationQueue'!$AY$5:$AY$467,$C349,'Grid GenerationQueue'!$BF$5:$BF$467,"&lt;&gt;"&amp;"")</f>
        <v>0</v>
      </c>
      <c r="AM349">
        <f>SUMIFS('Grid GenerationQueue'!AN$5:AN$467,'Grid GenerationQueue'!$AX$5:$AX$467,$B349,'Grid GenerationQueue'!$AY$5:$AY$467,$C349,'Grid GenerationQueue'!$BF$5:$BF$467,"&lt;&gt;"&amp;"")</f>
        <v>0</v>
      </c>
      <c r="AN349">
        <f>SUMIFS('Grid GenerationQueue'!AO$5:AO$467,'Grid GenerationQueue'!$AX$5:$AX$467,$B349,'Grid GenerationQueue'!$AY$5:$AY$467,$C349,'Grid GenerationQueue'!$BF$5:$BF$467,"&lt;&gt;"&amp;"")</f>
        <v>0</v>
      </c>
      <c r="AO349">
        <f>SUMIFS('Grid GenerationQueue'!AP$5:AP$467,'Grid GenerationQueue'!$AX$5:$AX$467,$B349,'Grid GenerationQueue'!$AY$5:$AY$467,$C349,'Grid GenerationQueue'!$BF$5:$BF$467,"&lt;&gt;"&amp;"")</f>
        <v>0</v>
      </c>
      <c r="AQ349">
        <f>SUMIFS('Grid GenerationQueue'!AE$5:AE$467,'Grid GenerationQueue'!$AX$5:$AX$467,$B349,'Grid GenerationQueue'!$AY$5:$AY$467,$C349)</f>
        <v>26.6</v>
      </c>
      <c r="AR349">
        <f>SUMIFS('Grid GenerationQueue'!AF$5:AF$467,'Grid GenerationQueue'!$AX$5:$AX$467,$B349,'Grid GenerationQueue'!$AY$5:$AY$467,$C349)</f>
        <v>0</v>
      </c>
      <c r="AS349">
        <f>SUMIFS('Grid GenerationQueue'!AG$5:AG$467,'Grid GenerationQueue'!$AX$5:$AX$467,$B349,'Grid GenerationQueue'!$AY$5:$AY$467,$C349)</f>
        <v>0</v>
      </c>
      <c r="AT349">
        <f>SUMIFS('Grid GenerationQueue'!AH$5:AH$467,'Grid GenerationQueue'!$AX$5:$AX$467,$B349,'Grid GenerationQueue'!$AY$5:$AY$467,$C349)</f>
        <v>0</v>
      </c>
      <c r="AU349">
        <f>SUMIFS('Grid GenerationQueue'!AI$5:AI$467,'Grid GenerationQueue'!$AX$5:$AX$467,$B349,'Grid GenerationQueue'!$AY$5:$AY$467,$C349)</f>
        <v>0</v>
      </c>
      <c r="AV349">
        <f>SUMIFS('Grid GenerationQueue'!AJ$5:AJ$467,'Grid GenerationQueue'!$AX$5:$AX$467,$B349,'Grid GenerationQueue'!$AY$5:$AY$467,$C349)</f>
        <v>0</v>
      </c>
      <c r="AW349">
        <f>SUMIFS('Grid GenerationQueue'!AK$5:AK$467,'Grid GenerationQueue'!$AX$5:$AX$467,$B349,'Grid GenerationQueue'!$AY$5:$AY$467,$C349)</f>
        <v>0</v>
      </c>
      <c r="AX349">
        <f>SUMIFS('Grid GenerationQueue'!AL$5:AL$467,'Grid GenerationQueue'!$AX$5:$AX$467,$B349,'Grid GenerationQueue'!$AY$5:$AY$467,$C349)</f>
        <v>0</v>
      </c>
      <c r="AY349">
        <f>SUMIFS('Grid GenerationQueue'!AM$5:AM$467,'Grid GenerationQueue'!$AX$5:$AX$467,$B349,'Grid GenerationQueue'!$AY$5:$AY$467,$C349)</f>
        <v>0</v>
      </c>
      <c r="AZ349">
        <f>SUMIFS('Grid GenerationQueue'!AN$5:AN$467,'Grid GenerationQueue'!$AX$5:$AX$467,$B349,'Grid GenerationQueue'!$AY$5:$AY$467,$C349)</f>
        <v>0</v>
      </c>
      <c r="BA349">
        <f>SUMIFS('Grid GenerationQueue'!AO$5:AO$467,'Grid GenerationQueue'!$AX$5:$AX$467,$B349,'Grid GenerationQueue'!$AY$5:$AY$467,$C349)</f>
        <v>0</v>
      </c>
      <c r="BB349">
        <f>SUMIFS('Grid GenerationQueue'!AP$5:AP$467,'Grid GenerationQueue'!$AX$5:$AX$467,$B349,'Grid GenerationQueue'!$AY$5:$AY$467,$C349)</f>
        <v>0</v>
      </c>
      <c r="BD349">
        <f>SUMIFS('Grid GenerationQueue'!AE$5:AE$467,'Grid GenerationQueue'!$AX$5:$AX$467,$B349,'Grid GenerationQueue'!$AY$5:$AY$467,$C349,'Grid GenerationQueue'!$BH$5:$BH$467,"Executed",'Grid GenerationQueue'!$BB$5:$BB$467,"&lt;"&amp;$BE$3)</f>
        <v>0</v>
      </c>
      <c r="BE349">
        <f>SUMIFS('Grid GenerationQueue'!AF$5:AF$467,'Grid GenerationQueue'!$AX$5:$AX$467,$B349,'Grid GenerationQueue'!$AY$5:$AY$467,$C349,'Grid GenerationQueue'!$BH$5:$BH$467,"Executed",'Grid GenerationQueue'!$BB$5:$BB$467,"&lt;"&amp;$BE$3)</f>
        <v>0</v>
      </c>
      <c r="BF349">
        <f>SUMIFS('Grid GenerationQueue'!AG$5:AG$467,'Grid GenerationQueue'!$AX$5:$AX$467,$B349,'Grid GenerationQueue'!$AY$5:$AY$467,$C349,'Grid GenerationQueue'!$BH$5:$BH$467,"Executed",'Grid GenerationQueue'!$BB$5:$BB$467,"&lt;"&amp;$BE$3)</f>
        <v>0</v>
      </c>
      <c r="BG349">
        <f>SUMIFS('Grid GenerationQueue'!AH$5:AH$467,'Grid GenerationQueue'!$AX$5:$AX$467,$B349,'Grid GenerationQueue'!$AY$5:$AY$467,$C349,'Grid GenerationQueue'!$BH$5:$BH$467,"Executed",'Grid GenerationQueue'!$BB$5:$BB$467,"&lt;"&amp;$BE$3)</f>
        <v>0</v>
      </c>
      <c r="BH349">
        <f>SUMIFS('Grid GenerationQueue'!AI$5:AI$467,'Grid GenerationQueue'!$AX$5:$AX$467,$B349,'Grid GenerationQueue'!$AY$5:$AY$467,$C349,'Grid GenerationQueue'!$BH$5:$BH$467,"Executed",'Grid GenerationQueue'!$BB$5:$BB$467,"&lt;"&amp;$BE$3)</f>
        <v>0</v>
      </c>
      <c r="BI349">
        <f>SUMIFS('Grid GenerationQueue'!AJ$5:AJ$467,'Grid GenerationQueue'!$AX$5:$AX$467,$B349,'Grid GenerationQueue'!$AY$5:$AY$467,$C349,'Grid GenerationQueue'!$BH$5:$BH$467,"Executed",'Grid GenerationQueue'!$BB$5:$BB$467,"&lt;"&amp;$BE$3)</f>
        <v>0</v>
      </c>
      <c r="BJ349">
        <f>SUMIFS('Grid GenerationQueue'!AK$5:AK$467,'Grid GenerationQueue'!$AX$5:$AX$467,$B349,'Grid GenerationQueue'!$AY$5:$AY$467,$C349,'Grid GenerationQueue'!$BH$5:$BH$467,"Executed",'Grid GenerationQueue'!$BB$5:$BB$467,"&lt;"&amp;$BE$3)</f>
        <v>0</v>
      </c>
      <c r="BK349">
        <f>SUMIFS('Grid GenerationQueue'!AL$5:AL$467,'Grid GenerationQueue'!$AX$5:$AX$467,$B349,'Grid GenerationQueue'!$AY$5:$AY$467,$C349,'Grid GenerationQueue'!$BH$5:$BH$467,"Executed",'Grid GenerationQueue'!$BB$5:$BB$467,"&lt;"&amp;$BE$3)</f>
        <v>0</v>
      </c>
      <c r="BL349">
        <f>SUMIFS('Grid GenerationQueue'!AM$5:AM$467,'Grid GenerationQueue'!$AX$5:$AX$467,$B349,'Grid GenerationQueue'!$AY$5:$AY$467,$C349,'Grid GenerationQueue'!$BH$5:$BH$467,"Executed",'Grid GenerationQueue'!$BB$5:$BB$467,"&lt;"&amp;$BE$3)</f>
        <v>0</v>
      </c>
      <c r="BM349">
        <f>SUMIFS('Grid GenerationQueue'!AN$5:AN$467,'Grid GenerationQueue'!$AX$5:$AX$467,$B349,'Grid GenerationQueue'!$AY$5:$AY$467,$C349,'Grid GenerationQueue'!$BH$5:$BH$467,"Executed",'Grid GenerationQueue'!$BB$5:$BB$467,"&lt;"&amp;$BE$3)</f>
        <v>0</v>
      </c>
      <c r="BN349">
        <f>SUMIFS('Grid GenerationQueue'!AO$5:AO$467,'Grid GenerationQueue'!$AX$5:$AX$467,$B349,'Grid GenerationQueue'!$AY$5:$AY$467,$C349,'Grid GenerationQueue'!$BH$5:$BH$467,"Executed",'Grid GenerationQueue'!$BB$5:$BB$467,"&lt;"&amp;$BE$3)</f>
        <v>0</v>
      </c>
      <c r="BO349">
        <f>SUMIFS('Grid GenerationQueue'!AP$5:AP$467,'Grid GenerationQueue'!$AX$5:$AX$467,$B349,'Grid GenerationQueue'!$AY$5:$AY$467,$C349,'Grid GenerationQueue'!$BH$5:$BH$467,"Executed",'Grid GenerationQueue'!$BB$5:$BB$467,"&lt;"&amp;$BE$3)</f>
        <v>0</v>
      </c>
      <c r="BQ349">
        <f>SUMIFS('Grid GenerationQueue'!AE$5:AE$467,'Grid GenerationQueue'!$AX$5:$AX$467,$B349,'Grid GenerationQueue'!$AY$5:$AY$467,$C349,'Grid GenerationQueue'!$BF$5:$BF$467,"&lt;&gt;"&amp;"",'Grid GenerationQueue'!$BB$5:$BB$467,"&lt;"&amp;$BE$3)</f>
        <v>26.6</v>
      </c>
      <c r="BR349">
        <f>SUMIFS('Grid GenerationQueue'!AF$5:AF$467,'Grid GenerationQueue'!$AX$5:$AX$467,$B349,'Grid GenerationQueue'!$AY$5:$AY$467,$C349,'Grid GenerationQueue'!$BF$5:$BF$467,"&lt;&gt;"&amp;"",'Grid GenerationQueue'!$BB$5:$BB$467,"&lt;"&amp;$BE$3)</f>
        <v>0</v>
      </c>
      <c r="BS349">
        <f>SUMIFS('Grid GenerationQueue'!AG$5:AG$467,'Grid GenerationQueue'!$AX$5:$AX$467,$B349,'Grid GenerationQueue'!$AY$5:$AY$467,$C349,'Grid GenerationQueue'!$BF$5:$BF$467,"&lt;&gt;"&amp;"",'Grid GenerationQueue'!$BB$5:$BB$467,"&lt;"&amp;$BE$3)</f>
        <v>0</v>
      </c>
      <c r="BT349">
        <f>SUMIFS('Grid GenerationQueue'!AH$5:AH$467,'Grid GenerationQueue'!$AX$5:$AX$467,$B349,'Grid GenerationQueue'!$AY$5:$AY$467,$C349,'Grid GenerationQueue'!$BF$5:$BF$467,"&lt;&gt;"&amp;"",'Grid GenerationQueue'!$BB$5:$BB$467,"&lt;"&amp;$BE$3)</f>
        <v>0</v>
      </c>
      <c r="BU349">
        <f>SUMIFS('Grid GenerationQueue'!AI$5:AI$467,'Grid GenerationQueue'!$AX$5:$AX$467,$B349,'Grid GenerationQueue'!$AY$5:$AY$467,$C349,'Grid GenerationQueue'!$BF$5:$BF$467,"&lt;&gt;"&amp;"",'Grid GenerationQueue'!$BB$5:$BB$467,"&lt;"&amp;$BE$3)</f>
        <v>0</v>
      </c>
      <c r="BV349">
        <f>SUMIFS('Grid GenerationQueue'!AJ$5:AJ$467,'Grid GenerationQueue'!$AX$5:$AX$467,$B349,'Grid GenerationQueue'!$AY$5:$AY$467,$C349,'Grid GenerationQueue'!$BF$5:$BF$467,"&lt;&gt;"&amp;"",'Grid GenerationQueue'!$BB$5:$BB$467,"&lt;"&amp;$BE$3)</f>
        <v>0</v>
      </c>
      <c r="BW349">
        <f>SUMIFS('Grid GenerationQueue'!AK$5:AK$467,'Grid GenerationQueue'!$AX$5:$AX$467,$B349,'Grid GenerationQueue'!$AY$5:$AY$467,$C349,'Grid GenerationQueue'!$BF$5:$BF$467,"&lt;&gt;"&amp;"",'Grid GenerationQueue'!$BB$5:$BB$467,"&lt;"&amp;$BE$3)</f>
        <v>0</v>
      </c>
      <c r="BX349">
        <f>SUMIFS('Grid GenerationQueue'!AL$5:AL$467,'Grid GenerationQueue'!$AX$5:$AX$467,$B349,'Grid GenerationQueue'!$AY$5:$AY$467,$C349,'Grid GenerationQueue'!$BF$5:$BF$467,"&lt;&gt;"&amp;"",'Grid GenerationQueue'!$BB$5:$BB$467,"&lt;"&amp;$BE$3)</f>
        <v>0</v>
      </c>
      <c r="BY349">
        <f>SUMIFS('Grid GenerationQueue'!AM$5:AM$467,'Grid GenerationQueue'!$AX$5:$AX$467,$B349,'Grid GenerationQueue'!$AY$5:$AY$467,$C349,'Grid GenerationQueue'!$BF$5:$BF$467,"&lt;&gt;"&amp;"",'Grid GenerationQueue'!$BB$5:$BB$467,"&lt;"&amp;$BE$3)</f>
        <v>0</v>
      </c>
      <c r="BZ349">
        <f>SUMIFS('Grid GenerationQueue'!AN$5:AN$467,'Grid GenerationQueue'!$AX$5:$AX$467,$B349,'Grid GenerationQueue'!$AY$5:$AY$467,$C349,'Grid GenerationQueue'!$BF$5:$BF$467,"&lt;&gt;"&amp;"",'Grid GenerationQueue'!$BB$5:$BB$467,"&lt;"&amp;$BE$3)</f>
        <v>0</v>
      </c>
      <c r="CA349">
        <f>SUMIFS('Grid GenerationQueue'!AO$5:AO$467,'Grid GenerationQueue'!$AX$5:$AX$467,$B349,'Grid GenerationQueue'!$AY$5:$AY$467,$C349,'Grid GenerationQueue'!$BF$5:$BF$467,"&lt;&gt;"&amp;"",'Grid GenerationQueue'!$BB$5:$BB$467,"&lt;"&amp;$BE$3)</f>
        <v>0</v>
      </c>
      <c r="CB349">
        <f>SUMIFS('Grid GenerationQueue'!AP$5:AP$467,'Grid GenerationQueue'!$AX$5:$AX$467,$B349,'Grid GenerationQueue'!$AY$5:$AY$467,$C349,'Grid GenerationQueue'!$BF$5:$BF$467,"&lt;&gt;"&amp;"",'Grid GenerationQueue'!$BB$5:$BB$467,"&lt;"&amp;$BE$3)</f>
        <v>0</v>
      </c>
      <c r="CD349">
        <f>SUMIFS('Grid GenerationQueue'!AE$5:AE$467,'Grid GenerationQueue'!$AX$5:$AX$467,$B349,'Grid GenerationQueue'!$AY$5:$AY$467,$C349,'Grid GenerationQueue'!$BB$5:$BB$467,"&lt;"&amp;$BE$3)</f>
        <v>26.6</v>
      </c>
      <c r="CE349">
        <f>SUMIFS('Grid GenerationQueue'!AF$5:AF$467,'Grid GenerationQueue'!$AX$5:$AX$467,$B349,'Grid GenerationQueue'!$AY$5:$AY$467,$C349,'Grid GenerationQueue'!$BB$5:$BB$467,"&lt;"&amp;$BE$3)</f>
        <v>0</v>
      </c>
      <c r="CF349">
        <f>SUMIFS('Grid GenerationQueue'!AG$5:AG$467,'Grid GenerationQueue'!$AX$5:$AX$467,$B349,'Grid GenerationQueue'!$AY$5:$AY$467,$C349,'Grid GenerationQueue'!$BB$5:$BB$467,"&lt;"&amp;$BE$3)</f>
        <v>0</v>
      </c>
      <c r="CG349">
        <f>SUMIFS('Grid GenerationQueue'!AH$5:AH$467,'Grid GenerationQueue'!$AX$5:$AX$467,$B349,'Grid GenerationQueue'!$AY$5:$AY$467,$C349,'Grid GenerationQueue'!$BB$5:$BB$467,"&lt;"&amp;$BE$3)</f>
        <v>0</v>
      </c>
      <c r="CH349">
        <f>SUMIFS('Grid GenerationQueue'!AI$5:AI$467,'Grid GenerationQueue'!$AX$5:$AX$467,$B349,'Grid GenerationQueue'!$AY$5:$AY$467,$C349,'Grid GenerationQueue'!$BB$5:$BB$467,"&lt;"&amp;$BE$3)</f>
        <v>0</v>
      </c>
      <c r="CI349">
        <f>SUMIFS('Grid GenerationQueue'!AJ$5:AJ$467,'Grid GenerationQueue'!$AX$5:$AX$467,$B349,'Grid GenerationQueue'!$AY$5:$AY$467,$C349,'Grid GenerationQueue'!$BB$5:$BB$467,"&lt;"&amp;$BE$3)</f>
        <v>0</v>
      </c>
      <c r="CJ349">
        <f>SUMIFS('Grid GenerationQueue'!AK$5:AK$467,'Grid GenerationQueue'!$AX$5:$AX$467,$B349,'Grid GenerationQueue'!$AY$5:$AY$467,$C349,'Grid GenerationQueue'!$BB$5:$BB$467,"&lt;"&amp;$BE$3)</f>
        <v>0</v>
      </c>
      <c r="CK349">
        <f>SUMIFS('Grid GenerationQueue'!AL$5:AL$467,'Grid GenerationQueue'!$AX$5:$AX$467,$B349,'Grid GenerationQueue'!$AY$5:$AY$467,$C349,'Grid GenerationQueue'!$BB$5:$BB$467,"&lt;"&amp;$BE$3)</f>
        <v>0</v>
      </c>
      <c r="CL349">
        <f>SUMIFS('Grid GenerationQueue'!AM$5:AM$467,'Grid GenerationQueue'!$AX$5:$AX$467,$B349,'Grid GenerationQueue'!$AY$5:$AY$467,$C349,'Grid GenerationQueue'!$BB$5:$BB$467,"&lt;"&amp;$BE$3)</f>
        <v>0</v>
      </c>
      <c r="CM349">
        <f>SUMIFS('Grid GenerationQueue'!AN$5:AN$467,'Grid GenerationQueue'!$AX$5:$AX$467,$B349,'Grid GenerationQueue'!$AY$5:$AY$467,$C349,'Grid GenerationQueue'!$BB$5:$BB$467,"&lt;"&amp;$BE$3)</f>
        <v>0</v>
      </c>
      <c r="CN349">
        <f>SUMIFS('Grid GenerationQueue'!AO$5:AO$467,'Grid GenerationQueue'!$AX$5:$AX$467,$B349,'Grid GenerationQueue'!$AY$5:$AY$467,$C349,'Grid GenerationQueue'!$BB$5:$BB$467,"&lt;"&amp;$BE$3)</f>
        <v>0</v>
      </c>
      <c r="CO349">
        <f>SUMIFS('Grid GenerationQueue'!AP$5:AP$467,'Grid GenerationQueue'!$AX$5:$AX$467,$B349,'Grid GenerationQueue'!$AY$5:$AY$467,$C349,'Grid GenerationQueue'!$BB$5:$BB$467,"&lt;"&amp;$BE$3)</f>
        <v>0</v>
      </c>
    </row>
    <row r="350" spans="1:93" x14ac:dyDescent="0.35">
      <c r="A350" t="s">
        <v>4647</v>
      </c>
      <c r="B350" t="s">
        <v>4495</v>
      </c>
      <c r="C350">
        <v>69</v>
      </c>
      <c r="D350">
        <f>SUMIFS('Grid GenerationQueue'!AE$5:AE$467,'Grid GenerationQueue'!$AX$5:$AX$467,$B350,'Grid GenerationQueue'!$AY$5:$AY$467,$C350,'Grid GenerationQueue'!$BI$5:$BI$467,"&lt;4")</f>
        <v>1.5</v>
      </c>
      <c r="E350">
        <f>SUMIFS('Grid GenerationQueue'!AF$5:AF$467,'Grid GenerationQueue'!$AX$5:$AX$467,$B350,'Grid GenerationQueue'!$AY$5:$AY$467,$C350,'Grid GenerationQueue'!$BI$5:$BI$467,"&lt;4")</f>
        <v>0</v>
      </c>
      <c r="F350">
        <f>SUMIFS('Grid GenerationQueue'!AG$5:AG$467,'Grid GenerationQueue'!$AX$5:$AX$467,$B350,'Grid GenerationQueue'!$AY$5:$AY$467,$C350,'Grid GenerationQueue'!$BI$5:$BI$467,"&lt;4")</f>
        <v>0</v>
      </c>
      <c r="G350">
        <f>SUMIFS('Grid GenerationQueue'!AH$5:AH$467,'Grid GenerationQueue'!$AX$5:$AX$467,$B350,'Grid GenerationQueue'!$AY$5:$AY$467,$C350,'Grid GenerationQueue'!$BI$5:$BI$467,"&lt;4")</f>
        <v>0</v>
      </c>
      <c r="H350">
        <f>SUMIFS('Grid GenerationQueue'!AI$5:AI$467,'Grid GenerationQueue'!$AX$5:$AX$467,$B350,'Grid GenerationQueue'!$AY$5:$AY$467,$C350,'Grid GenerationQueue'!$BI$5:$BI$467,"&lt;4")</f>
        <v>0</v>
      </c>
      <c r="I350">
        <f>SUMIFS('Grid GenerationQueue'!AJ$5:AJ$467,'Grid GenerationQueue'!$AX$5:$AX$467,$B350,'Grid GenerationQueue'!$AY$5:$AY$467,$C350,'Grid GenerationQueue'!$BI$5:$BI$467,"&lt;4")</f>
        <v>0</v>
      </c>
      <c r="J350">
        <f>SUMIFS('Grid GenerationQueue'!AK$5:AK$467,'Grid GenerationQueue'!$AX$5:$AX$467,$B350,'Grid GenerationQueue'!$AY$5:$AY$467,$C350,'Grid GenerationQueue'!$BI$5:$BI$467,"&lt;4")</f>
        <v>0</v>
      </c>
      <c r="K350">
        <f>SUMIFS('Grid GenerationQueue'!AL$5:AL$467,'Grid GenerationQueue'!$AX$5:$AX$467,$B350,'Grid GenerationQueue'!$AY$5:$AY$467,$C350,'Grid GenerationQueue'!$BI$5:$BI$467,"&lt;4")</f>
        <v>0</v>
      </c>
      <c r="L350">
        <f>SUMIFS('Grid GenerationQueue'!AM$5:AM$467,'Grid GenerationQueue'!$AX$5:$AX$467,$B350,'Grid GenerationQueue'!$AY$5:$AY$467,$C350,'Grid GenerationQueue'!$BI$5:$BI$467,"&lt;4")</f>
        <v>0</v>
      </c>
      <c r="M350">
        <f>SUMIFS('Grid GenerationQueue'!AN$5:AN$467,'Grid GenerationQueue'!$AX$5:$AX$467,$B350,'Grid GenerationQueue'!$AY$5:$AY$467,$C350,'Grid GenerationQueue'!$BI$5:$BI$467,"&lt;4")</f>
        <v>0</v>
      </c>
      <c r="N350">
        <f>SUMIFS('Grid GenerationQueue'!AO$5:AO$467,'Grid GenerationQueue'!$AX$5:$AX$467,$B350,'Grid GenerationQueue'!$AY$5:$AY$467,$C350,'Grid GenerationQueue'!$BI$5:$BI$467,"&lt;4")</f>
        <v>0</v>
      </c>
      <c r="O350">
        <f>SUMIFS('Grid GenerationQueue'!AP$5:AP$467,'Grid GenerationQueue'!$AX$5:$AX$467,$B350,'Grid GenerationQueue'!$AY$5:$AY$467,$C350,'Grid GenerationQueue'!$BI$5:$BI$467,"&lt;4")</f>
        <v>0</v>
      </c>
      <c r="Q350">
        <f>SUMIFS('Grid GenerationQueue'!AE$5:AE$467,'Grid GenerationQueue'!$AX$5:$AX$467,$B350,'Grid GenerationQueue'!$AY$5:$AY$467,$C350,'Grid GenerationQueue'!$BH$5:$BH$467,"Executed")</f>
        <v>1.5</v>
      </c>
      <c r="R350">
        <f>SUMIFS('Grid GenerationQueue'!AF$5:AF$467,'Grid GenerationQueue'!$AX$5:$AX$467,$B350,'Grid GenerationQueue'!$AY$5:$AY$467,$C350,'Grid GenerationQueue'!$BH$5:$BH$467,"Executed")</f>
        <v>0</v>
      </c>
      <c r="S350">
        <f>SUMIFS('Grid GenerationQueue'!AG$5:AG$467,'Grid GenerationQueue'!$AX$5:$AX$467,$B350,'Grid GenerationQueue'!$AY$5:$AY$467,$C350,'Grid GenerationQueue'!$BH$5:$BH$467,"Executed")</f>
        <v>0</v>
      </c>
      <c r="T350">
        <f>SUMIFS('Grid GenerationQueue'!AH$5:AH$467,'Grid GenerationQueue'!$AX$5:$AX$467,$B350,'Grid GenerationQueue'!$AY$5:$AY$467,$C350,'Grid GenerationQueue'!$BH$5:$BH$467,"Executed")</f>
        <v>0</v>
      </c>
      <c r="U350">
        <f>SUMIFS('Grid GenerationQueue'!AI$5:AI$467,'Grid GenerationQueue'!$AX$5:$AX$467,$B350,'Grid GenerationQueue'!$AY$5:$AY$467,$C350,'Grid GenerationQueue'!$BH$5:$BH$467,"Executed")</f>
        <v>0</v>
      </c>
      <c r="V350">
        <f>SUMIFS('Grid GenerationQueue'!AJ$5:AJ$467,'Grid GenerationQueue'!$AX$5:$AX$467,$B350,'Grid GenerationQueue'!$AY$5:$AY$467,$C350,'Grid GenerationQueue'!$BH$5:$BH$467,"Executed")</f>
        <v>0</v>
      </c>
      <c r="W350">
        <f>SUMIFS('Grid GenerationQueue'!AK$5:AK$467,'Grid GenerationQueue'!$AX$5:$AX$467,$B350,'Grid GenerationQueue'!$AY$5:$AY$467,$C350,'Grid GenerationQueue'!$BH$5:$BH$467,"Executed")</f>
        <v>0</v>
      </c>
      <c r="X350">
        <f>SUMIFS('Grid GenerationQueue'!AL$5:AL$467,'Grid GenerationQueue'!$AX$5:$AX$467,$B350,'Grid GenerationQueue'!$AY$5:$AY$467,$C350,'Grid GenerationQueue'!$BH$5:$BH$467,"Executed")</f>
        <v>0</v>
      </c>
      <c r="Y350">
        <f>SUMIFS('Grid GenerationQueue'!AM$5:AM$467,'Grid GenerationQueue'!$AX$5:$AX$467,$B350,'Grid GenerationQueue'!$AY$5:$AY$467,$C350,'Grid GenerationQueue'!$BH$5:$BH$467,"Executed")</f>
        <v>0</v>
      </c>
      <c r="Z350">
        <f>SUMIFS('Grid GenerationQueue'!AN$5:AN$467,'Grid GenerationQueue'!$AX$5:$AX$467,$B350,'Grid GenerationQueue'!$AY$5:$AY$467,$C350,'Grid GenerationQueue'!$BH$5:$BH$467,"Executed")</f>
        <v>0</v>
      </c>
      <c r="AA350">
        <f>SUMIFS('Grid GenerationQueue'!AO$5:AO$467,'Grid GenerationQueue'!$AX$5:$AX$467,$B350,'Grid GenerationQueue'!$AY$5:$AY$467,$C350,'Grid GenerationQueue'!$BH$5:$BH$467,"Executed")</f>
        <v>0</v>
      </c>
      <c r="AB350">
        <f>SUMIFS('Grid GenerationQueue'!AP$5:AP$467,'Grid GenerationQueue'!$AX$5:$AX$467,$B350,'Grid GenerationQueue'!$AY$5:$AY$467,$C350,'Grid GenerationQueue'!$BH$5:$BH$467,"Executed")</f>
        <v>0</v>
      </c>
      <c r="AD350">
        <f>SUMIFS('Grid GenerationQueue'!AE$5:AE$467,'Grid GenerationQueue'!$AX$5:$AX$467,$B350,'Grid GenerationQueue'!$AY$5:$AY$467,$C350,'Grid GenerationQueue'!$BF$5:$BF$467,"&lt;&gt;"&amp;"")</f>
        <v>1.5</v>
      </c>
      <c r="AE350">
        <f>SUMIFS('Grid GenerationQueue'!AF$5:AF$467,'Grid GenerationQueue'!$AX$5:$AX$467,$B350,'Grid GenerationQueue'!$AY$5:$AY$467,$C350,'Grid GenerationQueue'!$BF$5:$BF$467,"&lt;&gt;"&amp;"")</f>
        <v>0</v>
      </c>
      <c r="AF350">
        <f>SUMIFS('Grid GenerationQueue'!AG$5:AG$467,'Grid GenerationQueue'!$AX$5:$AX$467,$B350,'Grid GenerationQueue'!$AY$5:$AY$467,$C350,'Grid GenerationQueue'!$BF$5:$BF$467,"&lt;&gt;"&amp;"")</f>
        <v>0</v>
      </c>
      <c r="AG350">
        <f>SUMIFS('Grid GenerationQueue'!AH$5:AH$467,'Grid GenerationQueue'!$AX$5:$AX$467,$B350,'Grid GenerationQueue'!$AY$5:$AY$467,$C350,'Grid GenerationQueue'!$BF$5:$BF$467,"&lt;&gt;"&amp;"")</f>
        <v>0</v>
      </c>
      <c r="AH350">
        <f>SUMIFS('Grid GenerationQueue'!AI$5:AI$467,'Grid GenerationQueue'!$AX$5:$AX$467,$B350,'Grid GenerationQueue'!$AY$5:$AY$467,$C350,'Grid GenerationQueue'!$BF$5:$BF$467,"&lt;&gt;"&amp;"")</f>
        <v>0</v>
      </c>
      <c r="AI350">
        <f>SUMIFS('Grid GenerationQueue'!AJ$5:AJ$467,'Grid GenerationQueue'!$AX$5:$AX$467,$B350,'Grid GenerationQueue'!$AY$5:$AY$467,$C350,'Grid GenerationQueue'!$BF$5:$BF$467,"&lt;&gt;"&amp;"")</f>
        <v>0</v>
      </c>
      <c r="AJ350">
        <f>SUMIFS('Grid GenerationQueue'!AK$5:AK$467,'Grid GenerationQueue'!$AX$5:$AX$467,$B350,'Grid GenerationQueue'!$AY$5:$AY$467,$C350,'Grid GenerationQueue'!$BF$5:$BF$467,"&lt;&gt;"&amp;"")</f>
        <v>0</v>
      </c>
      <c r="AK350">
        <f>SUMIFS('Grid GenerationQueue'!AL$5:AL$467,'Grid GenerationQueue'!$AX$5:$AX$467,$B350,'Grid GenerationQueue'!$AY$5:$AY$467,$C350,'Grid GenerationQueue'!$BF$5:$BF$467,"&lt;&gt;"&amp;"")</f>
        <v>0</v>
      </c>
      <c r="AL350">
        <f>SUMIFS('Grid GenerationQueue'!AM$5:AM$467,'Grid GenerationQueue'!$AX$5:$AX$467,$B350,'Grid GenerationQueue'!$AY$5:$AY$467,$C350,'Grid GenerationQueue'!$BF$5:$BF$467,"&lt;&gt;"&amp;"")</f>
        <v>0</v>
      </c>
      <c r="AM350">
        <f>SUMIFS('Grid GenerationQueue'!AN$5:AN$467,'Grid GenerationQueue'!$AX$5:$AX$467,$B350,'Grid GenerationQueue'!$AY$5:$AY$467,$C350,'Grid GenerationQueue'!$BF$5:$BF$467,"&lt;&gt;"&amp;"")</f>
        <v>0</v>
      </c>
      <c r="AN350">
        <f>SUMIFS('Grid GenerationQueue'!AO$5:AO$467,'Grid GenerationQueue'!$AX$5:$AX$467,$B350,'Grid GenerationQueue'!$AY$5:$AY$467,$C350,'Grid GenerationQueue'!$BF$5:$BF$467,"&lt;&gt;"&amp;"")</f>
        <v>0</v>
      </c>
      <c r="AO350">
        <f>SUMIFS('Grid GenerationQueue'!AP$5:AP$467,'Grid GenerationQueue'!$AX$5:$AX$467,$B350,'Grid GenerationQueue'!$AY$5:$AY$467,$C350,'Grid GenerationQueue'!$BF$5:$BF$467,"&lt;&gt;"&amp;"")</f>
        <v>0</v>
      </c>
      <c r="AQ350">
        <f>SUMIFS('Grid GenerationQueue'!AE$5:AE$467,'Grid GenerationQueue'!$AX$5:$AX$467,$B350,'Grid GenerationQueue'!$AY$5:$AY$467,$C350)</f>
        <v>1.5</v>
      </c>
      <c r="AR350">
        <f>SUMIFS('Grid GenerationQueue'!AF$5:AF$467,'Grid GenerationQueue'!$AX$5:$AX$467,$B350,'Grid GenerationQueue'!$AY$5:$AY$467,$C350)</f>
        <v>0</v>
      </c>
      <c r="AS350">
        <f>SUMIFS('Grid GenerationQueue'!AG$5:AG$467,'Grid GenerationQueue'!$AX$5:$AX$467,$B350,'Grid GenerationQueue'!$AY$5:$AY$467,$C350)</f>
        <v>0</v>
      </c>
      <c r="AT350">
        <f>SUMIFS('Grid GenerationQueue'!AH$5:AH$467,'Grid GenerationQueue'!$AX$5:$AX$467,$B350,'Grid GenerationQueue'!$AY$5:$AY$467,$C350)</f>
        <v>0</v>
      </c>
      <c r="AU350">
        <f>SUMIFS('Grid GenerationQueue'!AI$5:AI$467,'Grid GenerationQueue'!$AX$5:$AX$467,$B350,'Grid GenerationQueue'!$AY$5:$AY$467,$C350)</f>
        <v>0</v>
      </c>
      <c r="AV350">
        <f>SUMIFS('Grid GenerationQueue'!AJ$5:AJ$467,'Grid GenerationQueue'!$AX$5:$AX$467,$B350,'Grid GenerationQueue'!$AY$5:$AY$467,$C350)</f>
        <v>0</v>
      </c>
      <c r="AW350">
        <f>SUMIFS('Grid GenerationQueue'!AK$5:AK$467,'Grid GenerationQueue'!$AX$5:$AX$467,$B350,'Grid GenerationQueue'!$AY$5:$AY$467,$C350)</f>
        <v>0</v>
      </c>
      <c r="AX350">
        <f>SUMIFS('Grid GenerationQueue'!AL$5:AL$467,'Grid GenerationQueue'!$AX$5:$AX$467,$B350,'Grid GenerationQueue'!$AY$5:$AY$467,$C350)</f>
        <v>0</v>
      </c>
      <c r="AY350">
        <f>SUMIFS('Grid GenerationQueue'!AM$5:AM$467,'Grid GenerationQueue'!$AX$5:$AX$467,$B350,'Grid GenerationQueue'!$AY$5:$AY$467,$C350)</f>
        <v>0</v>
      </c>
      <c r="AZ350">
        <f>SUMIFS('Grid GenerationQueue'!AN$5:AN$467,'Grid GenerationQueue'!$AX$5:$AX$467,$B350,'Grid GenerationQueue'!$AY$5:$AY$467,$C350)</f>
        <v>0</v>
      </c>
      <c r="BA350">
        <f>SUMIFS('Grid GenerationQueue'!AO$5:AO$467,'Grid GenerationQueue'!$AX$5:$AX$467,$B350,'Grid GenerationQueue'!$AY$5:$AY$467,$C350)</f>
        <v>0</v>
      </c>
      <c r="BB350">
        <f>SUMIFS('Grid GenerationQueue'!AP$5:AP$467,'Grid GenerationQueue'!$AX$5:$AX$467,$B350,'Grid GenerationQueue'!$AY$5:$AY$467,$C350)</f>
        <v>0</v>
      </c>
      <c r="BD350">
        <f>SUMIFS('Grid GenerationQueue'!AE$5:AE$467,'Grid GenerationQueue'!$AX$5:$AX$467,$B350,'Grid GenerationQueue'!$AY$5:$AY$467,$C350,'Grid GenerationQueue'!$BH$5:$BH$467,"Executed",'Grid GenerationQueue'!$BB$5:$BB$467,"&lt;"&amp;$BE$3)</f>
        <v>1.5</v>
      </c>
      <c r="BE350">
        <f>SUMIFS('Grid GenerationQueue'!AF$5:AF$467,'Grid GenerationQueue'!$AX$5:$AX$467,$B350,'Grid GenerationQueue'!$AY$5:$AY$467,$C350,'Grid GenerationQueue'!$BH$5:$BH$467,"Executed",'Grid GenerationQueue'!$BB$5:$BB$467,"&lt;"&amp;$BE$3)</f>
        <v>0</v>
      </c>
      <c r="BF350">
        <f>SUMIFS('Grid GenerationQueue'!AG$5:AG$467,'Grid GenerationQueue'!$AX$5:$AX$467,$B350,'Grid GenerationQueue'!$AY$5:$AY$467,$C350,'Grid GenerationQueue'!$BH$5:$BH$467,"Executed",'Grid GenerationQueue'!$BB$5:$BB$467,"&lt;"&amp;$BE$3)</f>
        <v>0</v>
      </c>
      <c r="BG350">
        <f>SUMIFS('Grid GenerationQueue'!AH$5:AH$467,'Grid GenerationQueue'!$AX$5:$AX$467,$B350,'Grid GenerationQueue'!$AY$5:$AY$467,$C350,'Grid GenerationQueue'!$BH$5:$BH$467,"Executed",'Grid GenerationQueue'!$BB$5:$BB$467,"&lt;"&amp;$BE$3)</f>
        <v>0</v>
      </c>
      <c r="BH350">
        <f>SUMIFS('Grid GenerationQueue'!AI$5:AI$467,'Grid GenerationQueue'!$AX$5:$AX$467,$B350,'Grid GenerationQueue'!$AY$5:$AY$467,$C350,'Grid GenerationQueue'!$BH$5:$BH$467,"Executed",'Grid GenerationQueue'!$BB$5:$BB$467,"&lt;"&amp;$BE$3)</f>
        <v>0</v>
      </c>
      <c r="BI350">
        <f>SUMIFS('Grid GenerationQueue'!AJ$5:AJ$467,'Grid GenerationQueue'!$AX$5:$AX$467,$B350,'Grid GenerationQueue'!$AY$5:$AY$467,$C350,'Grid GenerationQueue'!$BH$5:$BH$467,"Executed",'Grid GenerationQueue'!$BB$5:$BB$467,"&lt;"&amp;$BE$3)</f>
        <v>0</v>
      </c>
      <c r="BJ350">
        <f>SUMIFS('Grid GenerationQueue'!AK$5:AK$467,'Grid GenerationQueue'!$AX$5:$AX$467,$B350,'Grid GenerationQueue'!$AY$5:$AY$467,$C350,'Grid GenerationQueue'!$BH$5:$BH$467,"Executed",'Grid GenerationQueue'!$BB$5:$BB$467,"&lt;"&amp;$BE$3)</f>
        <v>0</v>
      </c>
      <c r="BK350">
        <f>SUMIFS('Grid GenerationQueue'!AL$5:AL$467,'Grid GenerationQueue'!$AX$5:$AX$467,$B350,'Grid GenerationQueue'!$AY$5:$AY$467,$C350,'Grid GenerationQueue'!$BH$5:$BH$467,"Executed",'Grid GenerationQueue'!$BB$5:$BB$467,"&lt;"&amp;$BE$3)</f>
        <v>0</v>
      </c>
      <c r="BL350">
        <f>SUMIFS('Grid GenerationQueue'!AM$5:AM$467,'Grid GenerationQueue'!$AX$5:$AX$467,$B350,'Grid GenerationQueue'!$AY$5:$AY$467,$C350,'Grid GenerationQueue'!$BH$5:$BH$467,"Executed",'Grid GenerationQueue'!$BB$5:$BB$467,"&lt;"&amp;$BE$3)</f>
        <v>0</v>
      </c>
      <c r="BM350">
        <f>SUMIFS('Grid GenerationQueue'!AN$5:AN$467,'Grid GenerationQueue'!$AX$5:$AX$467,$B350,'Grid GenerationQueue'!$AY$5:$AY$467,$C350,'Grid GenerationQueue'!$BH$5:$BH$467,"Executed",'Grid GenerationQueue'!$BB$5:$BB$467,"&lt;"&amp;$BE$3)</f>
        <v>0</v>
      </c>
      <c r="BN350">
        <f>SUMIFS('Grid GenerationQueue'!AO$5:AO$467,'Grid GenerationQueue'!$AX$5:$AX$467,$B350,'Grid GenerationQueue'!$AY$5:$AY$467,$C350,'Grid GenerationQueue'!$BH$5:$BH$467,"Executed",'Grid GenerationQueue'!$BB$5:$BB$467,"&lt;"&amp;$BE$3)</f>
        <v>0</v>
      </c>
      <c r="BO350">
        <f>SUMIFS('Grid GenerationQueue'!AP$5:AP$467,'Grid GenerationQueue'!$AX$5:$AX$467,$B350,'Grid GenerationQueue'!$AY$5:$AY$467,$C350,'Grid GenerationQueue'!$BH$5:$BH$467,"Executed",'Grid GenerationQueue'!$BB$5:$BB$467,"&lt;"&amp;$BE$3)</f>
        <v>0</v>
      </c>
      <c r="BQ350">
        <f>SUMIFS('Grid GenerationQueue'!AE$5:AE$467,'Grid GenerationQueue'!$AX$5:$AX$467,$B350,'Grid GenerationQueue'!$AY$5:$AY$467,$C350,'Grid GenerationQueue'!$BF$5:$BF$467,"&lt;&gt;"&amp;"",'Grid GenerationQueue'!$BB$5:$BB$467,"&lt;"&amp;$BE$3)</f>
        <v>1.5</v>
      </c>
      <c r="BR350">
        <f>SUMIFS('Grid GenerationQueue'!AF$5:AF$467,'Grid GenerationQueue'!$AX$5:$AX$467,$B350,'Grid GenerationQueue'!$AY$5:$AY$467,$C350,'Grid GenerationQueue'!$BF$5:$BF$467,"&lt;&gt;"&amp;"",'Grid GenerationQueue'!$BB$5:$BB$467,"&lt;"&amp;$BE$3)</f>
        <v>0</v>
      </c>
      <c r="BS350">
        <f>SUMIFS('Grid GenerationQueue'!AG$5:AG$467,'Grid GenerationQueue'!$AX$5:$AX$467,$B350,'Grid GenerationQueue'!$AY$5:$AY$467,$C350,'Grid GenerationQueue'!$BF$5:$BF$467,"&lt;&gt;"&amp;"",'Grid GenerationQueue'!$BB$5:$BB$467,"&lt;"&amp;$BE$3)</f>
        <v>0</v>
      </c>
      <c r="BT350">
        <f>SUMIFS('Grid GenerationQueue'!AH$5:AH$467,'Grid GenerationQueue'!$AX$5:$AX$467,$B350,'Grid GenerationQueue'!$AY$5:$AY$467,$C350,'Grid GenerationQueue'!$BF$5:$BF$467,"&lt;&gt;"&amp;"",'Grid GenerationQueue'!$BB$5:$BB$467,"&lt;"&amp;$BE$3)</f>
        <v>0</v>
      </c>
      <c r="BU350">
        <f>SUMIFS('Grid GenerationQueue'!AI$5:AI$467,'Grid GenerationQueue'!$AX$5:$AX$467,$B350,'Grid GenerationQueue'!$AY$5:$AY$467,$C350,'Grid GenerationQueue'!$BF$5:$BF$467,"&lt;&gt;"&amp;"",'Grid GenerationQueue'!$BB$5:$BB$467,"&lt;"&amp;$BE$3)</f>
        <v>0</v>
      </c>
      <c r="BV350">
        <f>SUMIFS('Grid GenerationQueue'!AJ$5:AJ$467,'Grid GenerationQueue'!$AX$5:$AX$467,$B350,'Grid GenerationQueue'!$AY$5:$AY$467,$C350,'Grid GenerationQueue'!$BF$5:$BF$467,"&lt;&gt;"&amp;"",'Grid GenerationQueue'!$BB$5:$BB$467,"&lt;"&amp;$BE$3)</f>
        <v>0</v>
      </c>
      <c r="BW350">
        <f>SUMIFS('Grid GenerationQueue'!AK$5:AK$467,'Grid GenerationQueue'!$AX$5:$AX$467,$B350,'Grid GenerationQueue'!$AY$5:$AY$467,$C350,'Grid GenerationQueue'!$BF$5:$BF$467,"&lt;&gt;"&amp;"",'Grid GenerationQueue'!$BB$5:$BB$467,"&lt;"&amp;$BE$3)</f>
        <v>0</v>
      </c>
      <c r="BX350">
        <f>SUMIFS('Grid GenerationQueue'!AL$5:AL$467,'Grid GenerationQueue'!$AX$5:$AX$467,$B350,'Grid GenerationQueue'!$AY$5:$AY$467,$C350,'Grid GenerationQueue'!$BF$5:$BF$467,"&lt;&gt;"&amp;"",'Grid GenerationQueue'!$BB$5:$BB$467,"&lt;"&amp;$BE$3)</f>
        <v>0</v>
      </c>
      <c r="BY350">
        <f>SUMIFS('Grid GenerationQueue'!AM$5:AM$467,'Grid GenerationQueue'!$AX$5:$AX$467,$B350,'Grid GenerationQueue'!$AY$5:$AY$467,$C350,'Grid GenerationQueue'!$BF$5:$BF$467,"&lt;&gt;"&amp;"",'Grid GenerationQueue'!$BB$5:$BB$467,"&lt;"&amp;$BE$3)</f>
        <v>0</v>
      </c>
      <c r="BZ350">
        <f>SUMIFS('Grid GenerationQueue'!AN$5:AN$467,'Grid GenerationQueue'!$AX$5:$AX$467,$B350,'Grid GenerationQueue'!$AY$5:$AY$467,$C350,'Grid GenerationQueue'!$BF$5:$BF$467,"&lt;&gt;"&amp;"",'Grid GenerationQueue'!$BB$5:$BB$467,"&lt;"&amp;$BE$3)</f>
        <v>0</v>
      </c>
      <c r="CA350">
        <f>SUMIFS('Grid GenerationQueue'!AO$5:AO$467,'Grid GenerationQueue'!$AX$5:$AX$467,$B350,'Grid GenerationQueue'!$AY$5:$AY$467,$C350,'Grid GenerationQueue'!$BF$5:$BF$467,"&lt;&gt;"&amp;"",'Grid GenerationQueue'!$BB$5:$BB$467,"&lt;"&amp;$BE$3)</f>
        <v>0</v>
      </c>
      <c r="CB350">
        <f>SUMIFS('Grid GenerationQueue'!AP$5:AP$467,'Grid GenerationQueue'!$AX$5:$AX$467,$B350,'Grid GenerationQueue'!$AY$5:$AY$467,$C350,'Grid GenerationQueue'!$BF$5:$BF$467,"&lt;&gt;"&amp;"",'Grid GenerationQueue'!$BB$5:$BB$467,"&lt;"&amp;$BE$3)</f>
        <v>0</v>
      </c>
      <c r="CD350">
        <f>SUMIFS('Grid GenerationQueue'!AE$5:AE$467,'Grid GenerationQueue'!$AX$5:$AX$467,$B350,'Grid GenerationQueue'!$AY$5:$AY$467,$C350,'Grid GenerationQueue'!$BB$5:$BB$467,"&lt;"&amp;$BE$3)</f>
        <v>1.5</v>
      </c>
      <c r="CE350">
        <f>SUMIFS('Grid GenerationQueue'!AF$5:AF$467,'Grid GenerationQueue'!$AX$5:$AX$467,$B350,'Grid GenerationQueue'!$AY$5:$AY$467,$C350,'Grid GenerationQueue'!$BB$5:$BB$467,"&lt;"&amp;$BE$3)</f>
        <v>0</v>
      </c>
      <c r="CF350">
        <f>SUMIFS('Grid GenerationQueue'!AG$5:AG$467,'Grid GenerationQueue'!$AX$5:$AX$467,$B350,'Grid GenerationQueue'!$AY$5:$AY$467,$C350,'Grid GenerationQueue'!$BB$5:$BB$467,"&lt;"&amp;$BE$3)</f>
        <v>0</v>
      </c>
      <c r="CG350">
        <f>SUMIFS('Grid GenerationQueue'!AH$5:AH$467,'Grid GenerationQueue'!$AX$5:$AX$467,$B350,'Grid GenerationQueue'!$AY$5:$AY$467,$C350,'Grid GenerationQueue'!$BB$5:$BB$467,"&lt;"&amp;$BE$3)</f>
        <v>0</v>
      </c>
      <c r="CH350">
        <f>SUMIFS('Grid GenerationQueue'!AI$5:AI$467,'Grid GenerationQueue'!$AX$5:$AX$467,$B350,'Grid GenerationQueue'!$AY$5:$AY$467,$C350,'Grid GenerationQueue'!$BB$5:$BB$467,"&lt;"&amp;$BE$3)</f>
        <v>0</v>
      </c>
      <c r="CI350">
        <f>SUMIFS('Grid GenerationQueue'!AJ$5:AJ$467,'Grid GenerationQueue'!$AX$5:$AX$467,$B350,'Grid GenerationQueue'!$AY$5:$AY$467,$C350,'Grid GenerationQueue'!$BB$5:$BB$467,"&lt;"&amp;$BE$3)</f>
        <v>0</v>
      </c>
      <c r="CJ350">
        <f>SUMIFS('Grid GenerationQueue'!AK$5:AK$467,'Grid GenerationQueue'!$AX$5:$AX$467,$B350,'Grid GenerationQueue'!$AY$5:$AY$467,$C350,'Grid GenerationQueue'!$BB$5:$BB$467,"&lt;"&amp;$BE$3)</f>
        <v>0</v>
      </c>
      <c r="CK350">
        <f>SUMIFS('Grid GenerationQueue'!AL$5:AL$467,'Grid GenerationQueue'!$AX$5:$AX$467,$B350,'Grid GenerationQueue'!$AY$5:$AY$467,$C350,'Grid GenerationQueue'!$BB$5:$BB$467,"&lt;"&amp;$BE$3)</f>
        <v>0</v>
      </c>
      <c r="CL350">
        <f>SUMIFS('Grid GenerationQueue'!AM$5:AM$467,'Grid GenerationQueue'!$AX$5:$AX$467,$B350,'Grid GenerationQueue'!$AY$5:$AY$467,$C350,'Grid GenerationQueue'!$BB$5:$BB$467,"&lt;"&amp;$BE$3)</f>
        <v>0</v>
      </c>
      <c r="CM350">
        <f>SUMIFS('Grid GenerationQueue'!AN$5:AN$467,'Grid GenerationQueue'!$AX$5:$AX$467,$B350,'Grid GenerationQueue'!$AY$5:$AY$467,$C350,'Grid GenerationQueue'!$BB$5:$BB$467,"&lt;"&amp;$BE$3)</f>
        <v>0</v>
      </c>
      <c r="CN350">
        <f>SUMIFS('Grid GenerationQueue'!AO$5:AO$467,'Grid GenerationQueue'!$AX$5:$AX$467,$B350,'Grid GenerationQueue'!$AY$5:$AY$467,$C350,'Grid GenerationQueue'!$BB$5:$BB$467,"&lt;"&amp;$BE$3)</f>
        <v>0</v>
      </c>
      <c r="CO350">
        <f>SUMIFS('Grid GenerationQueue'!AP$5:AP$467,'Grid GenerationQueue'!$AX$5:$AX$467,$B350,'Grid GenerationQueue'!$AY$5:$AY$467,$C350,'Grid GenerationQueue'!$BB$5:$BB$467,"&lt;"&amp;$BE$3)</f>
        <v>0</v>
      </c>
    </row>
    <row r="351" spans="1:93" x14ac:dyDescent="0.35">
      <c r="A351" t="s">
        <v>4644</v>
      </c>
      <c r="B351" t="s">
        <v>4796</v>
      </c>
      <c r="C351">
        <v>115</v>
      </c>
      <c r="D351">
        <f>SUMIFS('Grid GenerationQueue'!AE$5:AE$467,'Grid GenerationQueue'!$AX$5:$AX$467,$B351,'Grid GenerationQueue'!$AY$5:$AY$467,$C351,'Grid GenerationQueue'!$BI$5:$BI$467,"&lt;4")</f>
        <v>0</v>
      </c>
      <c r="E351">
        <f>SUMIFS('Grid GenerationQueue'!AF$5:AF$467,'Grid GenerationQueue'!$AX$5:$AX$467,$B351,'Grid GenerationQueue'!$AY$5:$AY$467,$C351,'Grid GenerationQueue'!$BI$5:$BI$467,"&lt;4")</f>
        <v>0</v>
      </c>
      <c r="F351">
        <f>SUMIFS('Grid GenerationQueue'!AG$5:AG$467,'Grid GenerationQueue'!$AX$5:$AX$467,$B351,'Grid GenerationQueue'!$AY$5:$AY$467,$C351,'Grid GenerationQueue'!$BI$5:$BI$467,"&lt;4")</f>
        <v>0</v>
      </c>
      <c r="G351">
        <f>SUMIFS('Grid GenerationQueue'!AH$5:AH$467,'Grid GenerationQueue'!$AX$5:$AX$467,$B351,'Grid GenerationQueue'!$AY$5:$AY$467,$C351,'Grid GenerationQueue'!$BI$5:$BI$467,"&lt;4")</f>
        <v>0</v>
      </c>
      <c r="H351">
        <f>SUMIFS('Grid GenerationQueue'!AI$5:AI$467,'Grid GenerationQueue'!$AX$5:$AX$467,$B351,'Grid GenerationQueue'!$AY$5:$AY$467,$C351,'Grid GenerationQueue'!$BI$5:$BI$467,"&lt;4")</f>
        <v>0</v>
      </c>
      <c r="I351">
        <f>SUMIFS('Grid GenerationQueue'!AJ$5:AJ$467,'Grid GenerationQueue'!$AX$5:$AX$467,$B351,'Grid GenerationQueue'!$AY$5:$AY$467,$C351,'Grid GenerationQueue'!$BI$5:$BI$467,"&lt;4")</f>
        <v>0</v>
      </c>
      <c r="J351">
        <f>SUMIFS('Grid GenerationQueue'!AK$5:AK$467,'Grid GenerationQueue'!$AX$5:$AX$467,$B351,'Grid GenerationQueue'!$AY$5:$AY$467,$C351,'Grid GenerationQueue'!$BI$5:$BI$467,"&lt;4")</f>
        <v>0</v>
      </c>
      <c r="K351">
        <f>SUMIFS('Grid GenerationQueue'!AL$5:AL$467,'Grid GenerationQueue'!$AX$5:$AX$467,$B351,'Grid GenerationQueue'!$AY$5:$AY$467,$C351,'Grid GenerationQueue'!$BI$5:$BI$467,"&lt;4")</f>
        <v>0</v>
      </c>
      <c r="L351">
        <f>SUMIFS('Grid GenerationQueue'!AM$5:AM$467,'Grid GenerationQueue'!$AX$5:$AX$467,$B351,'Grid GenerationQueue'!$AY$5:$AY$467,$C351,'Grid GenerationQueue'!$BI$5:$BI$467,"&lt;4")</f>
        <v>0</v>
      </c>
      <c r="M351">
        <f>SUMIFS('Grid GenerationQueue'!AN$5:AN$467,'Grid GenerationQueue'!$AX$5:$AX$467,$B351,'Grid GenerationQueue'!$AY$5:$AY$467,$C351,'Grid GenerationQueue'!$BI$5:$BI$467,"&lt;4")</f>
        <v>0</v>
      </c>
      <c r="N351">
        <f>SUMIFS('Grid GenerationQueue'!AO$5:AO$467,'Grid GenerationQueue'!$AX$5:$AX$467,$B351,'Grid GenerationQueue'!$AY$5:$AY$467,$C351,'Grid GenerationQueue'!$BI$5:$BI$467,"&lt;4")</f>
        <v>0</v>
      </c>
      <c r="O351">
        <f>SUMIFS('Grid GenerationQueue'!AP$5:AP$467,'Grid GenerationQueue'!$AX$5:$AX$467,$B351,'Grid GenerationQueue'!$AY$5:$AY$467,$C351,'Grid GenerationQueue'!$BI$5:$BI$467,"&lt;4")</f>
        <v>0</v>
      </c>
      <c r="Q351">
        <f>SUMIFS('Grid GenerationQueue'!AE$5:AE$467,'Grid GenerationQueue'!$AX$5:$AX$467,$B351,'Grid GenerationQueue'!$AY$5:$AY$467,$C351,'Grid GenerationQueue'!$BH$5:$BH$467,"Executed")</f>
        <v>0</v>
      </c>
      <c r="R351">
        <f>SUMIFS('Grid GenerationQueue'!AF$5:AF$467,'Grid GenerationQueue'!$AX$5:$AX$467,$B351,'Grid GenerationQueue'!$AY$5:$AY$467,$C351,'Grid GenerationQueue'!$BH$5:$BH$467,"Executed")</f>
        <v>0</v>
      </c>
      <c r="S351">
        <f>SUMIFS('Grid GenerationQueue'!AG$5:AG$467,'Grid GenerationQueue'!$AX$5:$AX$467,$B351,'Grid GenerationQueue'!$AY$5:$AY$467,$C351,'Grid GenerationQueue'!$BH$5:$BH$467,"Executed")</f>
        <v>0</v>
      </c>
      <c r="T351">
        <f>SUMIFS('Grid GenerationQueue'!AH$5:AH$467,'Grid GenerationQueue'!$AX$5:$AX$467,$B351,'Grid GenerationQueue'!$AY$5:$AY$467,$C351,'Grid GenerationQueue'!$BH$5:$BH$467,"Executed")</f>
        <v>0</v>
      </c>
      <c r="U351">
        <f>SUMIFS('Grid GenerationQueue'!AI$5:AI$467,'Grid GenerationQueue'!$AX$5:$AX$467,$B351,'Grid GenerationQueue'!$AY$5:$AY$467,$C351,'Grid GenerationQueue'!$BH$5:$BH$467,"Executed")</f>
        <v>0</v>
      </c>
      <c r="V351">
        <f>SUMIFS('Grid GenerationQueue'!AJ$5:AJ$467,'Grid GenerationQueue'!$AX$5:$AX$467,$B351,'Grid GenerationQueue'!$AY$5:$AY$467,$C351,'Grid GenerationQueue'!$BH$5:$BH$467,"Executed")</f>
        <v>0</v>
      </c>
      <c r="W351">
        <f>SUMIFS('Grid GenerationQueue'!AK$5:AK$467,'Grid GenerationQueue'!$AX$5:$AX$467,$B351,'Grid GenerationQueue'!$AY$5:$AY$467,$C351,'Grid GenerationQueue'!$BH$5:$BH$467,"Executed")</f>
        <v>0</v>
      </c>
      <c r="X351">
        <f>SUMIFS('Grid GenerationQueue'!AL$5:AL$467,'Grid GenerationQueue'!$AX$5:$AX$467,$B351,'Grid GenerationQueue'!$AY$5:$AY$467,$C351,'Grid GenerationQueue'!$BH$5:$BH$467,"Executed")</f>
        <v>0</v>
      </c>
      <c r="Y351">
        <f>SUMIFS('Grid GenerationQueue'!AM$5:AM$467,'Grid GenerationQueue'!$AX$5:$AX$467,$B351,'Grid GenerationQueue'!$AY$5:$AY$467,$C351,'Grid GenerationQueue'!$BH$5:$BH$467,"Executed")</f>
        <v>0</v>
      </c>
      <c r="Z351">
        <f>SUMIFS('Grid GenerationQueue'!AN$5:AN$467,'Grid GenerationQueue'!$AX$5:$AX$467,$B351,'Grid GenerationQueue'!$AY$5:$AY$467,$C351,'Grid GenerationQueue'!$BH$5:$BH$467,"Executed")</f>
        <v>0</v>
      </c>
      <c r="AA351">
        <f>SUMIFS('Grid GenerationQueue'!AO$5:AO$467,'Grid GenerationQueue'!$AX$5:$AX$467,$B351,'Grid GenerationQueue'!$AY$5:$AY$467,$C351,'Grid GenerationQueue'!$BH$5:$BH$467,"Executed")</f>
        <v>0</v>
      </c>
      <c r="AB351">
        <f>SUMIFS('Grid GenerationQueue'!AP$5:AP$467,'Grid GenerationQueue'!$AX$5:$AX$467,$B351,'Grid GenerationQueue'!$AY$5:$AY$467,$C351,'Grid GenerationQueue'!$BH$5:$BH$467,"Executed")</f>
        <v>0</v>
      </c>
      <c r="AD351">
        <f>SUMIFS('Grid GenerationQueue'!AE$5:AE$467,'Grid GenerationQueue'!$AX$5:$AX$467,$B351,'Grid GenerationQueue'!$AY$5:$AY$467,$C351,'Grid GenerationQueue'!$BF$5:$BF$467,"&lt;&gt;"&amp;"")</f>
        <v>0</v>
      </c>
      <c r="AE351">
        <f>SUMIFS('Grid GenerationQueue'!AF$5:AF$467,'Grid GenerationQueue'!$AX$5:$AX$467,$B351,'Grid GenerationQueue'!$AY$5:$AY$467,$C351,'Grid GenerationQueue'!$BF$5:$BF$467,"&lt;&gt;"&amp;"")</f>
        <v>0</v>
      </c>
      <c r="AF351">
        <f>SUMIFS('Grid GenerationQueue'!AG$5:AG$467,'Grid GenerationQueue'!$AX$5:$AX$467,$B351,'Grid GenerationQueue'!$AY$5:$AY$467,$C351,'Grid GenerationQueue'!$BF$5:$BF$467,"&lt;&gt;"&amp;"")</f>
        <v>0</v>
      </c>
      <c r="AG351">
        <f>SUMIFS('Grid GenerationQueue'!AH$5:AH$467,'Grid GenerationQueue'!$AX$5:$AX$467,$B351,'Grid GenerationQueue'!$AY$5:$AY$467,$C351,'Grid GenerationQueue'!$BF$5:$BF$467,"&lt;&gt;"&amp;"")</f>
        <v>0</v>
      </c>
      <c r="AH351">
        <f>SUMIFS('Grid GenerationQueue'!AI$5:AI$467,'Grid GenerationQueue'!$AX$5:$AX$467,$B351,'Grid GenerationQueue'!$AY$5:$AY$467,$C351,'Grid GenerationQueue'!$BF$5:$BF$467,"&lt;&gt;"&amp;"")</f>
        <v>0</v>
      </c>
      <c r="AI351">
        <f>SUMIFS('Grid GenerationQueue'!AJ$5:AJ$467,'Grid GenerationQueue'!$AX$5:$AX$467,$B351,'Grid GenerationQueue'!$AY$5:$AY$467,$C351,'Grid GenerationQueue'!$BF$5:$BF$467,"&lt;&gt;"&amp;"")</f>
        <v>0</v>
      </c>
      <c r="AJ351">
        <f>SUMIFS('Grid GenerationQueue'!AK$5:AK$467,'Grid GenerationQueue'!$AX$5:$AX$467,$B351,'Grid GenerationQueue'!$AY$5:$AY$467,$C351,'Grid GenerationQueue'!$BF$5:$BF$467,"&lt;&gt;"&amp;"")</f>
        <v>0</v>
      </c>
      <c r="AK351">
        <f>SUMIFS('Grid GenerationQueue'!AL$5:AL$467,'Grid GenerationQueue'!$AX$5:$AX$467,$B351,'Grid GenerationQueue'!$AY$5:$AY$467,$C351,'Grid GenerationQueue'!$BF$5:$BF$467,"&lt;&gt;"&amp;"")</f>
        <v>0</v>
      </c>
      <c r="AL351">
        <f>SUMIFS('Grid GenerationQueue'!AM$5:AM$467,'Grid GenerationQueue'!$AX$5:$AX$467,$B351,'Grid GenerationQueue'!$AY$5:$AY$467,$C351,'Grid GenerationQueue'!$BF$5:$BF$467,"&lt;&gt;"&amp;"")</f>
        <v>0</v>
      </c>
      <c r="AM351">
        <f>SUMIFS('Grid GenerationQueue'!AN$5:AN$467,'Grid GenerationQueue'!$AX$5:$AX$467,$B351,'Grid GenerationQueue'!$AY$5:$AY$467,$C351,'Grid GenerationQueue'!$BF$5:$BF$467,"&lt;&gt;"&amp;"")</f>
        <v>0</v>
      </c>
      <c r="AN351">
        <f>SUMIFS('Grid GenerationQueue'!AO$5:AO$467,'Grid GenerationQueue'!$AX$5:$AX$467,$B351,'Grid GenerationQueue'!$AY$5:$AY$467,$C351,'Grid GenerationQueue'!$BF$5:$BF$467,"&lt;&gt;"&amp;"")</f>
        <v>0</v>
      </c>
      <c r="AO351">
        <f>SUMIFS('Grid GenerationQueue'!AP$5:AP$467,'Grid GenerationQueue'!$AX$5:$AX$467,$B351,'Grid GenerationQueue'!$AY$5:$AY$467,$C351,'Grid GenerationQueue'!$BF$5:$BF$467,"&lt;&gt;"&amp;"")</f>
        <v>0</v>
      </c>
      <c r="AQ351">
        <f>SUMIFS('Grid GenerationQueue'!AE$5:AE$467,'Grid GenerationQueue'!$AX$5:$AX$467,$B351,'Grid GenerationQueue'!$AY$5:$AY$467,$C351)</f>
        <v>0</v>
      </c>
      <c r="AR351">
        <f>SUMIFS('Grid GenerationQueue'!AF$5:AF$467,'Grid GenerationQueue'!$AX$5:$AX$467,$B351,'Grid GenerationQueue'!$AY$5:$AY$467,$C351)</f>
        <v>0</v>
      </c>
      <c r="AS351">
        <f>SUMIFS('Grid GenerationQueue'!AG$5:AG$467,'Grid GenerationQueue'!$AX$5:$AX$467,$B351,'Grid GenerationQueue'!$AY$5:$AY$467,$C351)</f>
        <v>0</v>
      </c>
      <c r="AT351">
        <f>SUMIFS('Grid GenerationQueue'!AH$5:AH$467,'Grid GenerationQueue'!$AX$5:$AX$467,$B351,'Grid GenerationQueue'!$AY$5:$AY$467,$C351)</f>
        <v>0</v>
      </c>
      <c r="AU351">
        <f>SUMIFS('Grid GenerationQueue'!AI$5:AI$467,'Grid GenerationQueue'!$AX$5:$AX$467,$B351,'Grid GenerationQueue'!$AY$5:$AY$467,$C351)</f>
        <v>0</v>
      </c>
      <c r="AV351">
        <f>SUMIFS('Grid GenerationQueue'!AJ$5:AJ$467,'Grid GenerationQueue'!$AX$5:$AX$467,$B351,'Grid GenerationQueue'!$AY$5:$AY$467,$C351)</f>
        <v>0</v>
      </c>
      <c r="AW351">
        <f>SUMIFS('Grid GenerationQueue'!AK$5:AK$467,'Grid GenerationQueue'!$AX$5:$AX$467,$B351,'Grid GenerationQueue'!$AY$5:$AY$467,$C351)</f>
        <v>0</v>
      </c>
      <c r="AX351">
        <f>SUMIFS('Grid GenerationQueue'!AL$5:AL$467,'Grid GenerationQueue'!$AX$5:$AX$467,$B351,'Grid GenerationQueue'!$AY$5:$AY$467,$C351)</f>
        <v>0</v>
      </c>
      <c r="AY351">
        <f>SUMIFS('Grid GenerationQueue'!AM$5:AM$467,'Grid GenerationQueue'!$AX$5:$AX$467,$B351,'Grid GenerationQueue'!$AY$5:$AY$467,$C351)</f>
        <v>0</v>
      </c>
      <c r="AZ351">
        <f>SUMIFS('Grid GenerationQueue'!AN$5:AN$467,'Grid GenerationQueue'!$AX$5:$AX$467,$B351,'Grid GenerationQueue'!$AY$5:$AY$467,$C351)</f>
        <v>0</v>
      </c>
      <c r="BA351">
        <f>SUMIFS('Grid GenerationQueue'!AO$5:AO$467,'Grid GenerationQueue'!$AX$5:$AX$467,$B351,'Grid GenerationQueue'!$AY$5:$AY$467,$C351)</f>
        <v>0</v>
      </c>
      <c r="BB351">
        <f>SUMIFS('Grid GenerationQueue'!AP$5:AP$467,'Grid GenerationQueue'!$AX$5:$AX$467,$B351,'Grid GenerationQueue'!$AY$5:$AY$467,$C351)</f>
        <v>0</v>
      </c>
      <c r="BD351">
        <f>SUMIFS('Grid GenerationQueue'!AE$5:AE$467,'Grid GenerationQueue'!$AX$5:$AX$467,$B351,'Grid GenerationQueue'!$AY$5:$AY$467,$C351,'Grid GenerationQueue'!$BH$5:$BH$467,"Executed",'Grid GenerationQueue'!$BB$5:$BB$467,"&lt;"&amp;$BE$3)</f>
        <v>0</v>
      </c>
      <c r="BE351">
        <f>SUMIFS('Grid GenerationQueue'!AF$5:AF$467,'Grid GenerationQueue'!$AX$5:$AX$467,$B351,'Grid GenerationQueue'!$AY$5:$AY$467,$C351,'Grid GenerationQueue'!$BH$5:$BH$467,"Executed",'Grid GenerationQueue'!$BB$5:$BB$467,"&lt;"&amp;$BE$3)</f>
        <v>0</v>
      </c>
      <c r="BF351">
        <f>SUMIFS('Grid GenerationQueue'!AG$5:AG$467,'Grid GenerationQueue'!$AX$5:$AX$467,$B351,'Grid GenerationQueue'!$AY$5:$AY$467,$C351,'Grid GenerationQueue'!$BH$5:$BH$467,"Executed",'Grid GenerationQueue'!$BB$5:$BB$467,"&lt;"&amp;$BE$3)</f>
        <v>0</v>
      </c>
      <c r="BG351">
        <f>SUMIFS('Grid GenerationQueue'!AH$5:AH$467,'Grid GenerationQueue'!$AX$5:$AX$467,$B351,'Grid GenerationQueue'!$AY$5:$AY$467,$C351,'Grid GenerationQueue'!$BH$5:$BH$467,"Executed",'Grid GenerationQueue'!$BB$5:$BB$467,"&lt;"&amp;$BE$3)</f>
        <v>0</v>
      </c>
      <c r="BH351">
        <f>SUMIFS('Grid GenerationQueue'!AI$5:AI$467,'Grid GenerationQueue'!$AX$5:$AX$467,$B351,'Grid GenerationQueue'!$AY$5:$AY$467,$C351,'Grid GenerationQueue'!$BH$5:$BH$467,"Executed",'Grid GenerationQueue'!$BB$5:$BB$467,"&lt;"&amp;$BE$3)</f>
        <v>0</v>
      </c>
      <c r="BI351">
        <f>SUMIFS('Grid GenerationQueue'!AJ$5:AJ$467,'Grid GenerationQueue'!$AX$5:$AX$467,$B351,'Grid GenerationQueue'!$AY$5:$AY$467,$C351,'Grid GenerationQueue'!$BH$5:$BH$467,"Executed",'Grid GenerationQueue'!$BB$5:$BB$467,"&lt;"&amp;$BE$3)</f>
        <v>0</v>
      </c>
      <c r="BJ351">
        <f>SUMIFS('Grid GenerationQueue'!AK$5:AK$467,'Grid GenerationQueue'!$AX$5:$AX$467,$B351,'Grid GenerationQueue'!$AY$5:$AY$467,$C351,'Grid GenerationQueue'!$BH$5:$BH$467,"Executed",'Grid GenerationQueue'!$BB$5:$BB$467,"&lt;"&amp;$BE$3)</f>
        <v>0</v>
      </c>
      <c r="BK351">
        <f>SUMIFS('Grid GenerationQueue'!AL$5:AL$467,'Grid GenerationQueue'!$AX$5:$AX$467,$B351,'Grid GenerationQueue'!$AY$5:$AY$467,$C351,'Grid GenerationQueue'!$BH$5:$BH$467,"Executed",'Grid GenerationQueue'!$BB$5:$BB$467,"&lt;"&amp;$BE$3)</f>
        <v>0</v>
      </c>
      <c r="BL351">
        <f>SUMIFS('Grid GenerationQueue'!AM$5:AM$467,'Grid GenerationQueue'!$AX$5:$AX$467,$B351,'Grid GenerationQueue'!$AY$5:$AY$467,$C351,'Grid GenerationQueue'!$BH$5:$BH$467,"Executed",'Grid GenerationQueue'!$BB$5:$BB$467,"&lt;"&amp;$BE$3)</f>
        <v>0</v>
      </c>
      <c r="BM351">
        <f>SUMIFS('Grid GenerationQueue'!AN$5:AN$467,'Grid GenerationQueue'!$AX$5:$AX$467,$B351,'Grid GenerationQueue'!$AY$5:$AY$467,$C351,'Grid GenerationQueue'!$BH$5:$BH$467,"Executed",'Grid GenerationQueue'!$BB$5:$BB$467,"&lt;"&amp;$BE$3)</f>
        <v>0</v>
      </c>
      <c r="BN351">
        <f>SUMIFS('Grid GenerationQueue'!AO$5:AO$467,'Grid GenerationQueue'!$AX$5:$AX$467,$B351,'Grid GenerationQueue'!$AY$5:$AY$467,$C351,'Grid GenerationQueue'!$BH$5:$BH$467,"Executed",'Grid GenerationQueue'!$BB$5:$BB$467,"&lt;"&amp;$BE$3)</f>
        <v>0</v>
      </c>
      <c r="BO351">
        <f>SUMIFS('Grid GenerationQueue'!AP$5:AP$467,'Grid GenerationQueue'!$AX$5:$AX$467,$B351,'Grid GenerationQueue'!$AY$5:$AY$467,$C351,'Grid GenerationQueue'!$BH$5:$BH$467,"Executed",'Grid GenerationQueue'!$BB$5:$BB$467,"&lt;"&amp;$BE$3)</f>
        <v>0</v>
      </c>
      <c r="BQ351">
        <f>SUMIFS('Grid GenerationQueue'!AE$5:AE$467,'Grid GenerationQueue'!$AX$5:$AX$467,$B351,'Grid GenerationQueue'!$AY$5:$AY$467,$C351,'Grid GenerationQueue'!$BF$5:$BF$467,"&lt;&gt;"&amp;"",'Grid GenerationQueue'!$BB$5:$BB$467,"&lt;"&amp;$BE$3)</f>
        <v>0</v>
      </c>
      <c r="BR351">
        <f>SUMIFS('Grid GenerationQueue'!AF$5:AF$467,'Grid GenerationQueue'!$AX$5:$AX$467,$B351,'Grid GenerationQueue'!$AY$5:$AY$467,$C351,'Grid GenerationQueue'!$BF$5:$BF$467,"&lt;&gt;"&amp;"",'Grid GenerationQueue'!$BB$5:$BB$467,"&lt;"&amp;$BE$3)</f>
        <v>0</v>
      </c>
      <c r="BS351">
        <f>SUMIFS('Grid GenerationQueue'!AG$5:AG$467,'Grid GenerationQueue'!$AX$5:$AX$467,$B351,'Grid GenerationQueue'!$AY$5:$AY$467,$C351,'Grid GenerationQueue'!$BF$5:$BF$467,"&lt;&gt;"&amp;"",'Grid GenerationQueue'!$BB$5:$BB$467,"&lt;"&amp;$BE$3)</f>
        <v>0</v>
      </c>
      <c r="BT351">
        <f>SUMIFS('Grid GenerationQueue'!AH$5:AH$467,'Grid GenerationQueue'!$AX$5:$AX$467,$B351,'Grid GenerationQueue'!$AY$5:$AY$467,$C351,'Grid GenerationQueue'!$BF$5:$BF$467,"&lt;&gt;"&amp;"",'Grid GenerationQueue'!$BB$5:$BB$467,"&lt;"&amp;$BE$3)</f>
        <v>0</v>
      </c>
      <c r="BU351">
        <f>SUMIFS('Grid GenerationQueue'!AI$5:AI$467,'Grid GenerationQueue'!$AX$5:$AX$467,$B351,'Grid GenerationQueue'!$AY$5:$AY$467,$C351,'Grid GenerationQueue'!$BF$5:$BF$467,"&lt;&gt;"&amp;"",'Grid GenerationQueue'!$BB$5:$BB$467,"&lt;"&amp;$BE$3)</f>
        <v>0</v>
      </c>
      <c r="BV351">
        <f>SUMIFS('Grid GenerationQueue'!AJ$5:AJ$467,'Grid GenerationQueue'!$AX$5:$AX$467,$B351,'Grid GenerationQueue'!$AY$5:$AY$467,$C351,'Grid GenerationQueue'!$BF$5:$BF$467,"&lt;&gt;"&amp;"",'Grid GenerationQueue'!$BB$5:$BB$467,"&lt;"&amp;$BE$3)</f>
        <v>0</v>
      </c>
      <c r="BW351">
        <f>SUMIFS('Grid GenerationQueue'!AK$5:AK$467,'Grid GenerationQueue'!$AX$5:$AX$467,$B351,'Grid GenerationQueue'!$AY$5:$AY$467,$C351,'Grid GenerationQueue'!$BF$5:$BF$467,"&lt;&gt;"&amp;"",'Grid GenerationQueue'!$BB$5:$BB$467,"&lt;"&amp;$BE$3)</f>
        <v>0</v>
      </c>
      <c r="BX351">
        <f>SUMIFS('Grid GenerationQueue'!AL$5:AL$467,'Grid GenerationQueue'!$AX$5:$AX$467,$B351,'Grid GenerationQueue'!$AY$5:$AY$467,$C351,'Grid GenerationQueue'!$BF$5:$BF$467,"&lt;&gt;"&amp;"",'Grid GenerationQueue'!$BB$5:$BB$467,"&lt;"&amp;$BE$3)</f>
        <v>0</v>
      </c>
      <c r="BY351">
        <f>SUMIFS('Grid GenerationQueue'!AM$5:AM$467,'Grid GenerationQueue'!$AX$5:$AX$467,$B351,'Grid GenerationQueue'!$AY$5:$AY$467,$C351,'Grid GenerationQueue'!$BF$5:$BF$467,"&lt;&gt;"&amp;"",'Grid GenerationQueue'!$BB$5:$BB$467,"&lt;"&amp;$BE$3)</f>
        <v>0</v>
      </c>
      <c r="BZ351">
        <f>SUMIFS('Grid GenerationQueue'!AN$5:AN$467,'Grid GenerationQueue'!$AX$5:$AX$467,$B351,'Grid GenerationQueue'!$AY$5:$AY$467,$C351,'Grid GenerationQueue'!$BF$5:$BF$467,"&lt;&gt;"&amp;"",'Grid GenerationQueue'!$BB$5:$BB$467,"&lt;"&amp;$BE$3)</f>
        <v>0</v>
      </c>
      <c r="CA351">
        <f>SUMIFS('Grid GenerationQueue'!AO$5:AO$467,'Grid GenerationQueue'!$AX$5:$AX$467,$B351,'Grid GenerationQueue'!$AY$5:$AY$467,$C351,'Grid GenerationQueue'!$BF$5:$BF$467,"&lt;&gt;"&amp;"",'Grid GenerationQueue'!$BB$5:$BB$467,"&lt;"&amp;$BE$3)</f>
        <v>0</v>
      </c>
      <c r="CB351">
        <f>SUMIFS('Grid GenerationQueue'!AP$5:AP$467,'Grid GenerationQueue'!$AX$5:$AX$467,$B351,'Grid GenerationQueue'!$AY$5:$AY$467,$C351,'Grid GenerationQueue'!$BF$5:$BF$467,"&lt;&gt;"&amp;"",'Grid GenerationQueue'!$BB$5:$BB$467,"&lt;"&amp;$BE$3)</f>
        <v>0</v>
      </c>
      <c r="CD351">
        <f>SUMIFS('Grid GenerationQueue'!AE$5:AE$467,'Grid GenerationQueue'!$AX$5:$AX$467,$B351,'Grid GenerationQueue'!$AY$5:$AY$467,$C351,'Grid GenerationQueue'!$BB$5:$BB$467,"&lt;"&amp;$BE$3)</f>
        <v>0</v>
      </c>
      <c r="CE351">
        <f>SUMIFS('Grid GenerationQueue'!AF$5:AF$467,'Grid GenerationQueue'!$AX$5:$AX$467,$B351,'Grid GenerationQueue'!$AY$5:$AY$467,$C351,'Grid GenerationQueue'!$BB$5:$BB$467,"&lt;"&amp;$BE$3)</f>
        <v>0</v>
      </c>
      <c r="CF351">
        <f>SUMIFS('Grid GenerationQueue'!AG$5:AG$467,'Grid GenerationQueue'!$AX$5:$AX$467,$B351,'Grid GenerationQueue'!$AY$5:$AY$467,$C351,'Grid GenerationQueue'!$BB$5:$BB$467,"&lt;"&amp;$BE$3)</f>
        <v>0</v>
      </c>
      <c r="CG351">
        <f>SUMIFS('Grid GenerationQueue'!AH$5:AH$467,'Grid GenerationQueue'!$AX$5:$AX$467,$B351,'Grid GenerationQueue'!$AY$5:$AY$467,$C351,'Grid GenerationQueue'!$BB$5:$BB$467,"&lt;"&amp;$BE$3)</f>
        <v>0</v>
      </c>
      <c r="CH351">
        <f>SUMIFS('Grid GenerationQueue'!AI$5:AI$467,'Grid GenerationQueue'!$AX$5:$AX$467,$B351,'Grid GenerationQueue'!$AY$5:$AY$467,$C351,'Grid GenerationQueue'!$BB$5:$BB$467,"&lt;"&amp;$BE$3)</f>
        <v>0</v>
      </c>
      <c r="CI351">
        <f>SUMIFS('Grid GenerationQueue'!AJ$5:AJ$467,'Grid GenerationQueue'!$AX$5:$AX$467,$B351,'Grid GenerationQueue'!$AY$5:$AY$467,$C351,'Grid GenerationQueue'!$BB$5:$BB$467,"&lt;"&amp;$BE$3)</f>
        <v>0</v>
      </c>
      <c r="CJ351">
        <f>SUMIFS('Grid GenerationQueue'!AK$5:AK$467,'Grid GenerationQueue'!$AX$5:$AX$467,$B351,'Grid GenerationQueue'!$AY$5:$AY$467,$C351,'Grid GenerationQueue'!$BB$5:$BB$467,"&lt;"&amp;$BE$3)</f>
        <v>0</v>
      </c>
      <c r="CK351">
        <f>SUMIFS('Grid GenerationQueue'!AL$5:AL$467,'Grid GenerationQueue'!$AX$5:$AX$467,$B351,'Grid GenerationQueue'!$AY$5:$AY$467,$C351,'Grid GenerationQueue'!$BB$5:$BB$467,"&lt;"&amp;$BE$3)</f>
        <v>0</v>
      </c>
      <c r="CL351">
        <f>SUMIFS('Grid GenerationQueue'!AM$5:AM$467,'Grid GenerationQueue'!$AX$5:$AX$467,$B351,'Grid GenerationQueue'!$AY$5:$AY$467,$C351,'Grid GenerationQueue'!$BB$5:$BB$467,"&lt;"&amp;$BE$3)</f>
        <v>0</v>
      </c>
      <c r="CM351">
        <f>SUMIFS('Grid GenerationQueue'!AN$5:AN$467,'Grid GenerationQueue'!$AX$5:$AX$467,$B351,'Grid GenerationQueue'!$AY$5:$AY$467,$C351,'Grid GenerationQueue'!$BB$5:$BB$467,"&lt;"&amp;$BE$3)</f>
        <v>0</v>
      </c>
      <c r="CN351">
        <f>SUMIFS('Grid GenerationQueue'!AO$5:AO$467,'Grid GenerationQueue'!$AX$5:$AX$467,$B351,'Grid GenerationQueue'!$AY$5:$AY$467,$C351,'Grid GenerationQueue'!$BB$5:$BB$467,"&lt;"&amp;$BE$3)</f>
        <v>0</v>
      </c>
      <c r="CO351">
        <f>SUMIFS('Grid GenerationQueue'!AP$5:AP$467,'Grid GenerationQueue'!$AX$5:$AX$467,$B351,'Grid GenerationQueue'!$AY$5:$AY$467,$C351,'Grid GenerationQueue'!$BB$5:$BB$467,"&lt;"&amp;$BE$3)</f>
        <v>0</v>
      </c>
    </row>
    <row r="352" spans="1:93" x14ac:dyDescent="0.35">
      <c r="A352" t="s">
        <v>4659</v>
      </c>
      <c r="B352" t="s">
        <v>4797</v>
      </c>
      <c r="C352">
        <v>230</v>
      </c>
      <c r="D352">
        <f>SUMIFS('Grid GenerationQueue'!AE$5:AE$467,'Grid GenerationQueue'!$AX$5:$AX$467,$B352,'Grid GenerationQueue'!$AY$5:$AY$467,$C352,'Grid GenerationQueue'!$BI$5:$BI$467,"&lt;4")</f>
        <v>0</v>
      </c>
      <c r="E352">
        <f>SUMIFS('Grid GenerationQueue'!AF$5:AF$467,'Grid GenerationQueue'!$AX$5:$AX$467,$B352,'Grid GenerationQueue'!$AY$5:$AY$467,$C352,'Grid GenerationQueue'!$BI$5:$BI$467,"&lt;4")</f>
        <v>0</v>
      </c>
      <c r="F352">
        <f>SUMIFS('Grid GenerationQueue'!AG$5:AG$467,'Grid GenerationQueue'!$AX$5:$AX$467,$B352,'Grid GenerationQueue'!$AY$5:$AY$467,$C352,'Grid GenerationQueue'!$BI$5:$BI$467,"&lt;4")</f>
        <v>0</v>
      </c>
      <c r="G352">
        <f>SUMIFS('Grid GenerationQueue'!AH$5:AH$467,'Grid GenerationQueue'!$AX$5:$AX$467,$B352,'Grid GenerationQueue'!$AY$5:$AY$467,$C352,'Grid GenerationQueue'!$BI$5:$BI$467,"&lt;4")</f>
        <v>0</v>
      </c>
      <c r="H352">
        <f>SUMIFS('Grid GenerationQueue'!AI$5:AI$467,'Grid GenerationQueue'!$AX$5:$AX$467,$B352,'Grid GenerationQueue'!$AY$5:$AY$467,$C352,'Grid GenerationQueue'!$BI$5:$BI$467,"&lt;4")</f>
        <v>0</v>
      </c>
      <c r="I352">
        <f>SUMIFS('Grid GenerationQueue'!AJ$5:AJ$467,'Grid GenerationQueue'!$AX$5:$AX$467,$B352,'Grid GenerationQueue'!$AY$5:$AY$467,$C352,'Grid GenerationQueue'!$BI$5:$BI$467,"&lt;4")</f>
        <v>0</v>
      </c>
      <c r="J352">
        <f>SUMIFS('Grid GenerationQueue'!AK$5:AK$467,'Grid GenerationQueue'!$AX$5:$AX$467,$B352,'Grid GenerationQueue'!$AY$5:$AY$467,$C352,'Grid GenerationQueue'!$BI$5:$BI$467,"&lt;4")</f>
        <v>0</v>
      </c>
      <c r="K352">
        <f>SUMIFS('Grid GenerationQueue'!AL$5:AL$467,'Grid GenerationQueue'!$AX$5:$AX$467,$B352,'Grid GenerationQueue'!$AY$5:$AY$467,$C352,'Grid GenerationQueue'!$BI$5:$BI$467,"&lt;4")</f>
        <v>0</v>
      </c>
      <c r="L352">
        <f>SUMIFS('Grid GenerationQueue'!AM$5:AM$467,'Grid GenerationQueue'!$AX$5:$AX$467,$B352,'Grid GenerationQueue'!$AY$5:$AY$467,$C352,'Grid GenerationQueue'!$BI$5:$BI$467,"&lt;4")</f>
        <v>0</v>
      </c>
      <c r="M352">
        <f>SUMIFS('Grid GenerationQueue'!AN$5:AN$467,'Grid GenerationQueue'!$AX$5:$AX$467,$B352,'Grid GenerationQueue'!$AY$5:$AY$467,$C352,'Grid GenerationQueue'!$BI$5:$BI$467,"&lt;4")</f>
        <v>0</v>
      </c>
      <c r="N352">
        <f>SUMIFS('Grid GenerationQueue'!AO$5:AO$467,'Grid GenerationQueue'!$AX$5:$AX$467,$B352,'Grid GenerationQueue'!$AY$5:$AY$467,$C352,'Grid GenerationQueue'!$BI$5:$BI$467,"&lt;4")</f>
        <v>0</v>
      </c>
      <c r="O352">
        <f>SUMIFS('Grid GenerationQueue'!AP$5:AP$467,'Grid GenerationQueue'!$AX$5:$AX$467,$B352,'Grid GenerationQueue'!$AY$5:$AY$467,$C352,'Grid GenerationQueue'!$BI$5:$BI$467,"&lt;4")</f>
        <v>0</v>
      </c>
      <c r="Q352">
        <f>SUMIFS('Grid GenerationQueue'!AE$5:AE$467,'Grid GenerationQueue'!$AX$5:$AX$467,$B352,'Grid GenerationQueue'!$AY$5:$AY$467,$C352,'Grid GenerationQueue'!$BH$5:$BH$467,"Executed")</f>
        <v>0</v>
      </c>
      <c r="R352">
        <f>SUMIFS('Grid GenerationQueue'!AF$5:AF$467,'Grid GenerationQueue'!$AX$5:$AX$467,$B352,'Grid GenerationQueue'!$AY$5:$AY$467,$C352,'Grid GenerationQueue'!$BH$5:$BH$467,"Executed")</f>
        <v>0</v>
      </c>
      <c r="S352">
        <f>SUMIFS('Grid GenerationQueue'!AG$5:AG$467,'Grid GenerationQueue'!$AX$5:$AX$467,$B352,'Grid GenerationQueue'!$AY$5:$AY$467,$C352,'Grid GenerationQueue'!$BH$5:$BH$467,"Executed")</f>
        <v>0</v>
      </c>
      <c r="T352">
        <f>SUMIFS('Grid GenerationQueue'!AH$5:AH$467,'Grid GenerationQueue'!$AX$5:$AX$467,$B352,'Grid GenerationQueue'!$AY$5:$AY$467,$C352,'Grid GenerationQueue'!$BH$5:$BH$467,"Executed")</f>
        <v>0</v>
      </c>
      <c r="U352">
        <f>SUMIFS('Grid GenerationQueue'!AI$5:AI$467,'Grid GenerationQueue'!$AX$5:$AX$467,$B352,'Grid GenerationQueue'!$AY$5:$AY$467,$C352,'Grid GenerationQueue'!$BH$5:$BH$467,"Executed")</f>
        <v>0</v>
      </c>
      <c r="V352">
        <f>SUMIFS('Grid GenerationQueue'!AJ$5:AJ$467,'Grid GenerationQueue'!$AX$5:$AX$467,$B352,'Grid GenerationQueue'!$AY$5:$AY$467,$C352,'Grid GenerationQueue'!$BH$5:$BH$467,"Executed")</f>
        <v>0</v>
      </c>
      <c r="W352">
        <f>SUMIFS('Grid GenerationQueue'!AK$5:AK$467,'Grid GenerationQueue'!$AX$5:$AX$467,$B352,'Grid GenerationQueue'!$AY$5:$AY$467,$C352,'Grid GenerationQueue'!$BH$5:$BH$467,"Executed")</f>
        <v>0</v>
      </c>
      <c r="X352">
        <f>SUMIFS('Grid GenerationQueue'!AL$5:AL$467,'Grid GenerationQueue'!$AX$5:$AX$467,$B352,'Grid GenerationQueue'!$AY$5:$AY$467,$C352,'Grid GenerationQueue'!$BH$5:$BH$467,"Executed")</f>
        <v>0</v>
      </c>
      <c r="Y352">
        <f>SUMIFS('Grid GenerationQueue'!AM$5:AM$467,'Grid GenerationQueue'!$AX$5:$AX$467,$B352,'Grid GenerationQueue'!$AY$5:$AY$467,$C352,'Grid GenerationQueue'!$BH$5:$BH$467,"Executed")</f>
        <v>0</v>
      </c>
      <c r="Z352">
        <f>SUMIFS('Grid GenerationQueue'!AN$5:AN$467,'Grid GenerationQueue'!$AX$5:$AX$467,$B352,'Grid GenerationQueue'!$AY$5:$AY$467,$C352,'Grid GenerationQueue'!$BH$5:$BH$467,"Executed")</f>
        <v>0</v>
      </c>
      <c r="AA352">
        <f>SUMIFS('Grid GenerationQueue'!AO$5:AO$467,'Grid GenerationQueue'!$AX$5:$AX$467,$B352,'Grid GenerationQueue'!$AY$5:$AY$467,$C352,'Grid GenerationQueue'!$BH$5:$BH$467,"Executed")</f>
        <v>0</v>
      </c>
      <c r="AB352">
        <f>SUMIFS('Grid GenerationQueue'!AP$5:AP$467,'Grid GenerationQueue'!$AX$5:$AX$467,$B352,'Grid GenerationQueue'!$AY$5:$AY$467,$C352,'Grid GenerationQueue'!$BH$5:$BH$467,"Executed")</f>
        <v>0</v>
      </c>
      <c r="AD352">
        <f>SUMIFS('Grid GenerationQueue'!AE$5:AE$467,'Grid GenerationQueue'!$AX$5:$AX$467,$B352,'Grid GenerationQueue'!$AY$5:$AY$467,$C352,'Grid GenerationQueue'!$BF$5:$BF$467,"&lt;&gt;"&amp;"")</f>
        <v>0</v>
      </c>
      <c r="AE352">
        <f>SUMIFS('Grid GenerationQueue'!AF$5:AF$467,'Grid GenerationQueue'!$AX$5:$AX$467,$B352,'Grid GenerationQueue'!$AY$5:$AY$467,$C352,'Grid GenerationQueue'!$BF$5:$BF$467,"&lt;&gt;"&amp;"")</f>
        <v>0</v>
      </c>
      <c r="AF352">
        <f>SUMIFS('Grid GenerationQueue'!AG$5:AG$467,'Grid GenerationQueue'!$AX$5:$AX$467,$B352,'Grid GenerationQueue'!$AY$5:$AY$467,$C352,'Grid GenerationQueue'!$BF$5:$BF$467,"&lt;&gt;"&amp;"")</f>
        <v>0</v>
      </c>
      <c r="AG352">
        <f>SUMIFS('Grid GenerationQueue'!AH$5:AH$467,'Grid GenerationQueue'!$AX$5:$AX$467,$B352,'Grid GenerationQueue'!$AY$5:$AY$467,$C352,'Grid GenerationQueue'!$BF$5:$BF$467,"&lt;&gt;"&amp;"")</f>
        <v>0</v>
      </c>
      <c r="AH352">
        <f>SUMIFS('Grid GenerationQueue'!AI$5:AI$467,'Grid GenerationQueue'!$AX$5:$AX$467,$B352,'Grid GenerationQueue'!$AY$5:$AY$467,$C352,'Grid GenerationQueue'!$BF$5:$BF$467,"&lt;&gt;"&amp;"")</f>
        <v>0</v>
      </c>
      <c r="AI352">
        <f>SUMIFS('Grid GenerationQueue'!AJ$5:AJ$467,'Grid GenerationQueue'!$AX$5:$AX$467,$B352,'Grid GenerationQueue'!$AY$5:$AY$467,$C352,'Grid GenerationQueue'!$BF$5:$BF$467,"&lt;&gt;"&amp;"")</f>
        <v>0</v>
      </c>
      <c r="AJ352">
        <f>SUMIFS('Grid GenerationQueue'!AK$5:AK$467,'Grid GenerationQueue'!$AX$5:$AX$467,$B352,'Grid GenerationQueue'!$AY$5:$AY$467,$C352,'Grid GenerationQueue'!$BF$5:$BF$467,"&lt;&gt;"&amp;"")</f>
        <v>0</v>
      </c>
      <c r="AK352">
        <f>SUMIFS('Grid GenerationQueue'!AL$5:AL$467,'Grid GenerationQueue'!$AX$5:$AX$467,$B352,'Grid GenerationQueue'!$AY$5:$AY$467,$C352,'Grid GenerationQueue'!$BF$5:$BF$467,"&lt;&gt;"&amp;"")</f>
        <v>0</v>
      </c>
      <c r="AL352">
        <f>SUMIFS('Grid GenerationQueue'!AM$5:AM$467,'Grid GenerationQueue'!$AX$5:$AX$467,$B352,'Grid GenerationQueue'!$AY$5:$AY$467,$C352,'Grid GenerationQueue'!$BF$5:$BF$467,"&lt;&gt;"&amp;"")</f>
        <v>0</v>
      </c>
      <c r="AM352">
        <f>SUMIFS('Grid GenerationQueue'!AN$5:AN$467,'Grid GenerationQueue'!$AX$5:$AX$467,$B352,'Grid GenerationQueue'!$AY$5:$AY$467,$C352,'Grid GenerationQueue'!$BF$5:$BF$467,"&lt;&gt;"&amp;"")</f>
        <v>0</v>
      </c>
      <c r="AN352">
        <f>SUMIFS('Grid GenerationQueue'!AO$5:AO$467,'Grid GenerationQueue'!$AX$5:$AX$467,$B352,'Grid GenerationQueue'!$AY$5:$AY$467,$C352,'Grid GenerationQueue'!$BF$5:$BF$467,"&lt;&gt;"&amp;"")</f>
        <v>0</v>
      </c>
      <c r="AO352">
        <f>SUMIFS('Grid GenerationQueue'!AP$5:AP$467,'Grid GenerationQueue'!$AX$5:$AX$467,$B352,'Grid GenerationQueue'!$AY$5:$AY$467,$C352,'Grid GenerationQueue'!$BF$5:$BF$467,"&lt;&gt;"&amp;"")</f>
        <v>0</v>
      </c>
      <c r="AQ352">
        <f>SUMIFS('Grid GenerationQueue'!AE$5:AE$467,'Grid GenerationQueue'!$AX$5:$AX$467,$B352,'Grid GenerationQueue'!$AY$5:$AY$467,$C352)</f>
        <v>0</v>
      </c>
      <c r="AR352">
        <f>SUMIFS('Grid GenerationQueue'!AF$5:AF$467,'Grid GenerationQueue'!$AX$5:$AX$467,$B352,'Grid GenerationQueue'!$AY$5:$AY$467,$C352)</f>
        <v>0</v>
      </c>
      <c r="AS352">
        <f>SUMIFS('Grid GenerationQueue'!AG$5:AG$467,'Grid GenerationQueue'!$AX$5:$AX$467,$B352,'Grid GenerationQueue'!$AY$5:$AY$467,$C352)</f>
        <v>0</v>
      </c>
      <c r="AT352">
        <f>SUMIFS('Grid GenerationQueue'!AH$5:AH$467,'Grid GenerationQueue'!$AX$5:$AX$467,$B352,'Grid GenerationQueue'!$AY$5:$AY$467,$C352)</f>
        <v>0</v>
      </c>
      <c r="AU352">
        <f>SUMIFS('Grid GenerationQueue'!AI$5:AI$467,'Grid GenerationQueue'!$AX$5:$AX$467,$B352,'Grid GenerationQueue'!$AY$5:$AY$467,$C352)</f>
        <v>0</v>
      </c>
      <c r="AV352">
        <f>SUMIFS('Grid GenerationQueue'!AJ$5:AJ$467,'Grid GenerationQueue'!$AX$5:$AX$467,$B352,'Grid GenerationQueue'!$AY$5:$AY$467,$C352)</f>
        <v>0</v>
      </c>
      <c r="AW352">
        <f>SUMIFS('Grid GenerationQueue'!AK$5:AK$467,'Grid GenerationQueue'!$AX$5:$AX$467,$B352,'Grid GenerationQueue'!$AY$5:$AY$467,$C352)</f>
        <v>0</v>
      </c>
      <c r="AX352">
        <f>SUMIFS('Grid GenerationQueue'!AL$5:AL$467,'Grid GenerationQueue'!$AX$5:$AX$467,$B352,'Grid GenerationQueue'!$AY$5:$AY$467,$C352)</f>
        <v>0</v>
      </c>
      <c r="AY352">
        <f>SUMIFS('Grid GenerationQueue'!AM$5:AM$467,'Grid GenerationQueue'!$AX$5:$AX$467,$B352,'Grid GenerationQueue'!$AY$5:$AY$467,$C352)</f>
        <v>0</v>
      </c>
      <c r="AZ352">
        <f>SUMIFS('Grid GenerationQueue'!AN$5:AN$467,'Grid GenerationQueue'!$AX$5:$AX$467,$B352,'Grid GenerationQueue'!$AY$5:$AY$467,$C352)</f>
        <v>0</v>
      </c>
      <c r="BA352">
        <f>SUMIFS('Grid GenerationQueue'!AO$5:AO$467,'Grid GenerationQueue'!$AX$5:$AX$467,$B352,'Grid GenerationQueue'!$AY$5:$AY$467,$C352)</f>
        <v>0</v>
      </c>
      <c r="BB352">
        <f>SUMIFS('Grid GenerationQueue'!AP$5:AP$467,'Grid GenerationQueue'!$AX$5:$AX$467,$B352,'Grid GenerationQueue'!$AY$5:$AY$467,$C352)</f>
        <v>0</v>
      </c>
      <c r="BD352">
        <f>SUMIFS('Grid GenerationQueue'!AE$5:AE$467,'Grid GenerationQueue'!$AX$5:$AX$467,$B352,'Grid GenerationQueue'!$AY$5:$AY$467,$C352,'Grid GenerationQueue'!$BH$5:$BH$467,"Executed",'Grid GenerationQueue'!$BB$5:$BB$467,"&lt;"&amp;$BE$3)</f>
        <v>0</v>
      </c>
      <c r="BE352">
        <f>SUMIFS('Grid GenerationQueue'!AF$5:AF$467,'Grid GenerationQueue'!$AX$5:$AX$467,$B352,'Grid GenerationQueue'!$AY$5:$AY$467,$C352,'Grid GenerationQueue'!$BH$5:$BH$467,"Executed",'Grid GenerationQueue'!$BB$5:$BB$467,"&lt;"&amp;$BE$3)</f>
        <v>0</v>
      </c>
      <c r="BF352">
        <f>SUMIFS('Grid GenerationQueue'!AG$5:AG$467,'Grid GenerationQueue'!$AX$5:$AX$467,$B352,'Grid GenerationQueue'!$AY$5:$AY$467,$C352,'Grid GenerationQueue'!$BH$5:$BH$467,"Executed",'Grid GenerationQueue'!$BB$5:$BB$467,"&lt;"&amp;$BE$3)</f>
        <v>0</v>
      </c>
      <c r="BG352">
        <f>SUMIFS('Grid GenerationQueue'!AH$5:AH$467,'Grid GenerationQueue'!$AX$5:$AX$467,$B352,'Grid GenerationQueue'!$AY$5:$AY$467,$C352,'Grid GenerationQueue'!$BH$5:$BH$467,"Executed",'Grid GenerationQueue'!$BB$5:$BB$467,"&lt;"&amp;$BE$3)</f>
        <v>0</v>
      </c>
      <c r="BH352">
        <f>SUMIFS('Grid GenerationQueue'!AI$5:AI$467,'Grid GenerationQueue'!$AX$5:$AX$467,$B352,'Grid GenerationQueue'!$AY$5:$AY$467,$C352,'Grid GenerationQueue'!$BH$5:$BH$467,"Executed",'Grid GenerationQueue'!$BB$5:$BB$467,"&lt;"&amp;$BE$3)</f>
        <v>0</v>
      </c>
      <c r="BI352">
        <f>SUMIFS('Grid GenerationQueue'!AJ$5:AJ$467,'Grid GenerationQueue'!$AX$5:$AX$467,$B352,'Grid GenerationQueue'!$AY$5:$AY$467,$C352,'Grid GenerationQueue'!$BH$5:$BH$467,"Executed",'Grid GenerationQueue'!$BB$5:$BB$467,"&lt;"&amp;$BE$3)</f>
        <v>0</v>
      </c>
      <c r="BJ352">
        <f>SUMIFS('Grid GenerationQueue'!AK$5:AK$467,'Grid GenerationQueue'!$AX$5:$AX$467,$B352,'Grid GenerationQueue'!$AY$5:$AY$467,$C352,'Grid GenerationQueue'!$BH$5:$BH$467,"Executed",'Grid GenerationQueue'!$BB$5:$BB$467,"&lt;"&amp;$BE$3)</f>
        <v>0</v>
      </c>
      <c r="BK352">
        <f>SUMIFS('Grid GenerationQueue'!AL$5:AL$467,'Grid GenerationQueue'!$AX$5:$AX$467,$B352,'Grid GenerationQueue'!$AY$5:$AY$467,$C352,'Grid GenerationQueue'!$BH$5:$BH$467,"Executed",'Grid GenerationQueue'!$BB$5:$BB$467,"&lt;"&amp;$BE$3)</f>
        <v>0</v>
      </c>
      <c r="BL352">
        <f>SUMIFS('Grid GenerationQueue'!AM$5:AM$467,'Grid GenerationQueue'!$AX$5:$AX$467,$B352,'Grid GenerationQueue'!$AY$5:$AY$467,$C352,'Grid GenerationQueue'!$BH$5:$BH$467,"Executed",'Grid GenerationQueue'!$BB$5:$BB$467,"&lt;"&amp;$BE$3)</f>
        <v>0</v>
      </c>
      <c r="BM352">
        <f>SUMIFS('Grid GenerationQueue'!AN$5:AN$467,'Grid GenerationQueue'!$AX$5:$AX$467,$B352,'Grid GenerationQueue'!$AY$5:$AY$467,$C352,'Grid GenerationQueue'!$BH$5:$BH$467,"Executed",'Grid GenerationQueue'!$BB$5:$BB$467,"&lt;"&amp;$BE$3)</f>
        <v>0</v>
      </c>
      <c r="BN352">
        <f>SUMIFS('Grid GenerationQueue'!AO$5:AO$467,'Grid GenerationQueue'!$AX$5:$AX$467,$B352,'Grid GenerationQueue'!$AY$5:$AY$467,$C352,'Grid GenerationQueue'!$BH$5:$BH$467,"Executed",'Grid GenerationQueue'!$BB$5:$BB$467,"&lt;"&amp;$BE$3)</f>
        <v>0</v>
      </c>
      <c r="BO352">
        <f>SUMIFS('Grid GenerationQueue'!AP$5:AP$467,'Grid GenerationQueue'!$AX$5:$AX$467,$B352,'Grid GenerationQueue'!$AY$5:$AY$467,$C352,'Grid GenerationQueue'!$BH$5:$BH$467,"Executed",'Grid GenerationQueue'!$BB$5:$BB$467,"&lt;"&amp;$BE$3)</f>
        <v>0</v>
      </c>
      <c r="BQ352">
        <f>SUMIFS('Grid GenerationQueue'!AE$5:AE$467,'Grid GenerationQueue'!$AX$5:$AX$467,$B352,'Grid GenerationQueue'!$AY$5:$AY$467,$C352,'Grid GenerationQueue'!$BF$5:$BF$467,"&lt;&gt;"&amp;"",'Grid GenerationQueue'!$BB$5:$BB$467,"&lt;"&amp;$BE$3)</f>
        <v>0</v>
      </c>
      <c r="BR352">
        <f>SUMIFS('Grid GenerationQueue'!AF$5:AF$467,'Grid GenerationQueue'!$AX$5:$AX$467,$B352,'Grid GenerationQueue'!$AY$5:$AY$467,$C352,'Grid GenerationQueue'!$BF$5:$BF$467,"&lt;&gt;"&amp;"",'Grid GenerationQueue'!$BB$5:$BB$467,"&lt;"&amp;$BE$3)</f>
        <v>0</v>
      </c>
      <c r="BS352">
        <f>SUMIFS('Grid GenerationQueue'!AG$5:AG$467,'Grid GenerationQueue'!$AX$5:$AX$467,$B352,'Grid GenerationQueue'!$AY$5:$AY$467,$C352,'Grid GenerationQueue'!$BF$5:$BF$467,"&lt;&gt;"&amp;"",'Grid GenerationQueue'!$BB$5:$BB$467,"&lt;"&amp;$BE$3)</f>
        <v>0</v>
      </c>
      <c r="BT352">
        <f>SUMIFS('Grid GenerationQueue'!AH$5:AH$467,'Grid GenerationQueue'!$AX$5:$AX$467,$B352,'Grid GenerationQueue'!$AY$5:$AY$467,$C352,'Grid GenerationQueue'!$BF$5:$BF$467,"&lt;&gt;"&amp;"",'Grid GenerationQueue'!$BB$5:$BB$467,"&lt;"&amp;$BE$3)</f>
        <v>0</v>
      </c>
      <c r="BU352">
        <f>SUMIFS('Grid GenerationQueue'!AI$5:AI$467,'Grid GenerationQueue'!$AX$5:$AX$467,$B352,'Grid GenerationQueue'!$AY$5:$AY$467,$C352,'Grid GenerationQueue'!$BF$5:$BF$467,"&lt;&gt;"&amp;"",'Grid GenerationQueue'!$BB$5:$BB$467,"&lt;"&amp;$BE$3)</f>
        <v>0</v>
      </c>
      <c r="BV352">
        <f>SUMIFS('Grid GenerationQueue'!AJ$5:AJ$467,'Grid GenerationQueue'!$AX$5:$AX$467,$B352,'Grid GenerationQueue'!$AY$5:$AY$467,$C352,'Grid GenerationQueue'!$BF$5:$BF$467,"&lt;&gt;"&amp;"",'Grid GenerationQueue'!$BB$5:$BB$467,"&lt;"&amp;$BE$3)</f>
        <v>0</v>
      </c>
      <c r="BW352">
        <f>SUMIFS('Grid GenerationQueue'!AK$5:AK$467,'Grid GenerationQueue'!$AX$5:$AX$467,$B352,'Grid GenerationQueue'!$AY$5:$AY$467,$C352,'Grid GenerationQueue'!$BF$5:$BF$467,"&lt;&gt;"&amp;"",'Grid GenerationQueue'!$BB$5:$BB$467,"&lt;"&amp;$BE$3)</f>
        <v>0</v>
      </c>
      <c r="BX352">
        <f>SUMIFS('Grid GenerationQueue'!AL$5:AL$467,'Grid GenerationQueue'!$AX$5:$AX$467,$B352,'Grid GenerationQueue'!$AY$5:$AY$467,$C352,'Grid GenerationQueue'!$BF$5:$BF$467,"&lt;&gt;"&amp;"",'Grid GenerationQueue'!$BB$5:$BB$467,"&lt;"&amp;$BE$3)</f>
        <v>0</v>
      </c>
      <c r="BY352">
        <f>SUMIFS('Grid GenerationQueue'!AM$5:AM$467,'Grid GenerationQueue'!$AX$5:$AX$467,$B352,'Grid GenerationQueue'!$AY$5:$AY$467,$C352,'Grid GenerationQueue'!$BF$5:$BF$467,"&lt;&gt;"&amp;"",'Grid GenerationQueue'!$BB$5:$BB$467,"&lt;"&amp;$BE$3)</f>
        <v>0</v>
      </c>
      <c r="BZ352">
        <f>SUMIFS('Grid GenerationQueue'!AN$5:AN$467,'Grid GenerationQueue'!$AX$5:$AX$467,$B352,'Grid GenerationQueue'!$AY$5:$AY$467,$C352,'Grid GenerationQueue'!$BF$5:$BF$467,"&lt;&gt;"&amp;"",'Grid GenerationQueue'!$BB$5:$BB$467,"&lt;"&amp;$BE$3)</f>
        <v>0</v>
      </c>
      <c r="CA352">
        <f>SUMIFS('Grid GenerationQueue'!AO$5:AO$467,'Grid GenerationQueue'!$AX$5:$AX$467,$B352,'Grid GenerationQueue'!$AY$5:$AY$467,$C352,'Grid GenerationQueue'!$BF$5:$BF$467,"&lt;&gt;"&amp;"",'Grid GenerationQueue'!$BB$5:$BB$467,"&lt;"&amp;$BE$3)</f>
        <v>0</v>
      </c>
      <c r="CB352">
        <f>SUMIFS('Grid GenerationQueue'!AP$5:AP$467,'Grid GenerationQueue'!$AX$5:$AX$467,$B352,'Grid GenerationQueue'!$AY$5:$AY$467,$C352,'Grid GenerationQueue'!$BF$5:$BF$467,"&lt;&gt;"&amp;"",'Grid GenerationQueue'!$BB$5:$BB$467,"&lt;"&amp;$BE$3)</f>
        <v>0</v>
      </c>
      <c r="CD352">
        <f>SUMIFS('Grid GenerationQueue'!AE$5:AE$467,'Grid GenerationQueue'!$AX$5:$AX$467,$B352,'Grid GenerationQueue'!$AY$5:$AY$467,$C352,'Grid GenerationQueue'!$BB$5:$BB$467,"&lt;"&amp;$BE$3)</f>
        <v>0</v>
      </c>
      <c r="CE352">
        <f>SUMIFS('Grid GenerationQueue'!AF$5:AF$467,'Grid GenerationQueue'!$AX$5:$AX$467,$B352,'Grid GenerationQueue'!$AY$5:$AY$467,$C352,'Grid GenerationQueue'!$BB$5:$BB$467,"&lt;"&amp;$BE$3)</f>
        <v>0</v>
      </c>
      <c r="CF352">
        <f>SUMIFS('Grid GenerationQueue'!AG$5:AG$467,'Grid GenerationQueue'!$AX$5:$AX$467,$B352,'Grid GenerationQueue'!$AY$5:$AY$467,$C352,'Grid GenerationQueue'!$BB$5:$BB$467,"&lt;"&amp;$BE$3)</f>
        <v>0</v>
      </c>
      <c r="CG352">
        <f>SUMIFS('Grid GenerationQueue'!AH$5:AH$467,'Grid GenerationQueue'!$AX$5:$AX$467,$B352,'Grid GenerationQueue'!$AY$5:$AY$467,$C352,'Grid GenerationQueue'!$BB$5:$BB$467,"&lt;"&amp;$BE$3)</f>
        <v>0</v>
      </c>
      <c r="CH352">
        <f>SUMIFS('Grid GenerationQueue'!AI$5:AI$467,'Grid GenerationQueue'!$AX$5:$AX$467,$B352,'Grid GenerationQueue'!$AY$5:$AY$467,$C352,'Grid GenerationQueue'!$BB$5:$BB$467,"&lt;"&amp;$BE$3)</f>
        <v>0</v>
      </c>
      <c r="CI352">
        <f>SUMIFS('Grid GenerationQueue'!AJ$5:AJ$467,'Grid GenerationQueue'!$AX$5:$AX$467,$B352,'Grid GenerationQueue'!$AY$5:$AY$467,$C352,'Grid GenerationQueue'!$BB$5:$BB$467,"&lt;"&amp;$BE$3)</f>
        <v>0</v>
      </c>
      <c r="CJ352">
        <f>SUMIFS('Grid GenerationQueue'!AK$5:AK$467,'Grid GenerationQueue'!$AX$5:$AX$467,$B352,'Grid GenerationQueue'!$AY$5:$AY$467,$C352,'Grid GenerationQueue'!$BB$5:$BB$467,"&lt;"&amp;$BE$3)</f>
        <v>0</v>
      </c>
      <c r="CK352">
        <f>SUMIFS('Grid GenerationQueue'!AL$5:AL$467,'Grid GenerationQueue'!$AX$5:$AX$467,$B352,'Grid GenerationQueue'!$AY$5:$AY$467,$C352,'Grid GenerationQueue'!$BB$5:$BB$467,"&lt;"&amp;$BE$3)</f>
        <v>0</v>
      </c>
      <c r="CL352">
        <f>SUMIFS('Grid GenerationQueue'!AM$5:AM$467,'Grid GenerationQueue'!$AX$5:$AX$467,$B352,'Grid GenerationQueue'!$AY$5:$AY$467,$C352,'Grid GenerationQueue'!$BB$5:$BB$467,"&lt;"&amp;$BE$3)</f>
        <v>0</v>
      </c>
      <c r="CM352">
        <f>SUMIFS('Grid GenerationQueue'!AN$5:AN$467,'Grid GenerationQueue'!$AX$5:$AX$467,$B352,'Grid GenerationQueue'!$AY$5:$AY$467,$C352,'Grid GenerationQueue'!$BB$5:$BB$467,"&lt;"&amp;$BE$3)</f>
        <v>0</v>
      </c>
      <c r="CN352">
        <f>SUMIFS('Grid GenerationQueue'!AO$5:AO$467,'Grid GenerationQueue'!$AX$5:$AX$467,$B352,'Grid GenerationQueue'!$AY$5:$AY$467,$C352,'Grid GenerationQueue'!$BB$5:$BB$467,"&lt;"&amp;$BE$3)</f>
        <v>0</v>
      </c>
      <c r="CO352">
        <f>SUMIFS('Grid GenerationQueue'!AP$5:AP$467,'Grid GenerationQueue'!$AX$5:$AX$467,$B352,'Grid GenerationQueue'!$AY$5:$AY$467,$C352,'Grid GenerationQueue'!$BB$5:$BB$467,"&lt;"&amp;$BE$3)</f>
        <v>0</v>
      </c>
    </row>
    <row r="353" spans="1:93" x14ac:dyDescent="0.35">
      <c r="A353" t="s">
        <v>4653</v>
      </c>
      <c r="B353" t="s">
        <v>4798</v>
      </c>
      <c r="C353">
        <v>115</v>
      </c>
      <c r="D353">
        <f>SUMIFS('Grid GenerationQueue'!AE$5:AE$467,'Grid GenerationQueue'!$AX$5:$AX$467,$B353,'Grid GenerationQueue'!$AY$5:$AY$467,$C353,'Grid GenerationQueue'!$BI$5:$BI$467,"&lt;4")</f>
        <v>0</v>
      </c>
      <c r="E353">
        <f>SUMIFS('Grid GenerationQueue'!AF$5:AF$467,'Grid GenerationQueue'!$AX$5:$AX$467,$B353,'Grid GenerationQueue'!$AY$5:$AY$467,$C353,'Grid GenerationQueue'!$BI$5:$BI$467,"&lt;4")</f>
        <v>0</v>
      </c>
      <c r="F353">
        <f>SUMIFS('Grid GenerationQueue'!AG$5:AG$467,'Grid GenerationQueue'!$AX$5:$AX$467,$B353,'Grid GenerationQueue'!$AY$5:$AY$467,$C353,'Grid GenerationQueue'!$BI$5:$BI$467,"&lt;4")</f>
        <v>0</v>
      </c>
      <c r="G353">
        <f>SUMIFS('Grid GenerationQueue'!AH$5:AH$467,'Grid GenerationQueue'!$AX$5:$AX$467,$B353,'Grid GenerationQueue'!$AY$5:$AY$467,$C353,'Grid GenerationQueue'!$BI$5:$BI$467,"&lt;4")</f>
        <v>0</v>
      </c>
      <c r="H353">
        <f>SUMIFS('Grid GenerationQueue'!AI$5:AI$467,'Grid GenerationQueue'!$AX$5:$AX$467,$B353,'Grid GenerationQueue'!$AY$5:$AY$467,$C353,'Grid GenerationQueue'!$BI$5:$BI$467,"&lt;4")</f>
        <v>0</v>
      </c>
      <c r="I353">
        <f>SUMIFS('Grid GenerationQueue'!AJ$5:AJ$467,'Grid GenerationQueue'!$AX$5:$AX$467,$B353,'Grid GenerationQueue'!$AY$5:$AY$467,$C353,'Grid GenerationQueue'!$BI$5:$BI$467,"&lt;4")</f>
        <v>0</v>
      </c>
      <c r="J353">
        <f>SUMIFS('Grid GenerationQueue'!AK$5:AK$467,'Grid GenerationQueue'!$AX$5:$AX$467,$B353,'Grid GenerationQueue'!$AY$5:$AY$467,$C353,'Grid GenerationQueue'!$BI$5:$BI$467,"&lt;4")</f>
        <v>0</v>
      </c>
      <c r="K353">
        <f>SUMIFS('Grid GenerationQueue'!AL$5:AL$467,'Grid GenerationQueue'!$AX$5:$AX$467,$B353,'Grid GenerationQueue'!$AY$5:$AY$467,$C353,'Grid GenerationQueue'!$BI$5:$BI$467,"&lt;4")</f>
        <v>0</v>
      </c>
      <c r="L353">
        <f>SUMIFS('Grid GenerationQueue'!AM$5:AM$467,'Grid GenerationQueue'!$AX$5:$AX$467,$B353,'Grid GenerationQueue'!$AY$5:$AY$467,$C353,'Grid GenerationQueue'!$BI$5:$BI$467,"&lt;4")</f>
        <v>0</v>
      </c>
      <c r="M353">
        <f>SUMIFS('Grid GenerationQueue'!AN$5:AN$467,'Grid GenerationQueue'!$AX$5:$AX$467,$B353,'Grid GenerationQueue'!$AY$5:$AY$467,$C353,'Grid GenerationQueue'!$BI$5:$BI$467,"&lt;4")</f>
        <v>0</v>
      </c>
      <c r="N353">
        <f>SUMIFS('Grid GenerationQueue'!AO$5:AO$467,'Grid GenerationQueue'!$AX$5:$AX$467,$B353,'Grid GenerationQueue'!$AY$5:$AY$467,$C353,'Grid GenerationQueue'!$BI$5:$BI$467,"&lt;4")</f>
        <v>0</v>
      </c>
      <c r="O353">
        <f>SUMIFS('Grid GenerationQueue'!AP$5:AP$467,'Grid GenerationQueue'!$AX$5:$AX$467,$B353,'Grid GenerationQueue'!$AY$5:$AY$467,$C353,'Grid GenerationQueue'!$BI$5:$BI$467,"&lt;4")</f>
        <v>0</v>
      </c>
      <c r="Q353">
        <f>SUMIFS('Grid GenerationQueue'!AE$5:AE$467,'Grid GenerationQueue'!$AX$5:$AX$467,$B353,'Grid GenerationQueue'!$AY$5:$AY$467,$C353,'Grid GenerationQueue'!$BH$5:$BH$467,"Executed")</f>
        <v>0</v>
      </c>
      <c r="R353">
        <f>SUMIFS('Grid GenerationQueue'!AF$5:AF$467,'Grid GenerationQueue'!$AX$5:$AX$467,$B353,'Grid GenerationQueue'!$AY$5:$AY$467,$C353,'Grid GenerationQueue'!$BH$5:$BH$467,"Executed")</f>
        <v>0</v>
      </c>
      <c r="S353">
        <f>SUMIFS('Grid GenerationQueue'!AG$5:AG$467,'Grid GenerationQueue'!$AX$5:$AX$467,$B353,'Grid GenerationQueue'!$AY$5:$AY$467,$C353,'Grid GenerationQueue'!$BH$5:$BH$467,"Executed")</f>
        <v>0</v>
      </c>
      <c r="T353">
        <f>SUMIFS('Grid GenerationQueue'!AH$5:AH$467,'Grid GenerationQueue'!$AX$5:$AX$467,$B353,'Grid GenerationQueue'!$AY$5:$AY$467,$C353,'Grid GenerationQueue'!$BH$5:$BH$467,"Executed")</f>
        <v>0</v>
      </c>
      <c r="U353">
        <f>SUMIFS('Grid GenerationQueue'!AI$5:AI$467,'Grid GenerationQueue'!$AX$5:$AX$467,$B353,'Grid GenerationQueue'!$AY$5:$AY$467,$C353,'Grid GenerationQueue'!$BH$5:$BH$467,"Executed")</f>
        <v>0</v>
      </c>
      <c r="V353">
        <f>SUMIFS('Grid GenerationQueue'!AJ$5:AJ$467,'Grid GenerationQueue'!$AX$5:$AX$467,$B353,'Grid GenerationQueue'!$AY$5:$AY$467,$C353,'Grid GenerationQueue'!$BH$5:$BH$467,"Executed")</f>
        <v>0</v>
      </c>
      <c r="W353">
        <f>SUMIFS('Grid GenerationQueue'!AK$5:AK$467,'Grid GenerationQueue'!$AX$5:$AX$467,$B353,'Grid GenerationQueue'!$AY$5:$AY$467,$C353,'Grid GenerationQueue'!$BH$5:$BH$467,"Executed")</f>
        <v>0</v>
      </c>
      <c r="X353">
        <f>SUMIFS('Grid GenerationQueue'!AL$5:AL$467,'Grid GenerationQueue'!$AX$5:$AX$467,$B353,'Grid GenerationQueue'!$AY$5:$AY$467,$C353,'Grid GenerationQueue'!$BH$5:$BH$467,"Executed")</f>
        <v>0</v>
      </c>
      <c r="Y353">
        <f>SUMIFS('Grid GenerationQueue'!AM$5:AM$467,'Grid GenerationQueue'!$AX$5:$AX$467,$B353,'Grid GenerationQueue'!$AY$5:$AY$467,$C353,'Grid GenerationQueue'!$BH$5:$BH$467,"Executed")</f>
        <v>0</v>
      </c>
      <c r="Z353">
        <f>SUMIFS('Grid GenerationQueue'!AN$5:AN$467,'Grid GenerationQueue'!$AX$5:$AX$467,$B353,'Grid GenerationQueue'!$AY$5:$AY$467,$C353,'Grid GenerationQueue'!$BH$5:$BH$467,"Executed")</f>
        <v>0</v>
      </c>
      <c r="AA353">
        <f>SUMIFS('Grid GenerationQueue'!AO$5:AO$467,'Grid GenerationQueue'!$AX$5:$AX$467,$B353,'Grid GenerationQueue'!$AY$5:$AY$467,$C353,'Grid GenerationQueue'!$BH$5:$BH$467,"Executed")</f>
        <v>0</v>
      </c>
      <c r="AB353">
        <f>SUMIFS('Grid GenerationQueue'!AP$5:AP$467,'Grid GenerationQueue'!$AX$5:$AX$467,$B353,'Grid GenerationQueue'!$AY$5:$AY$467,$C353,'Grid GenerationQueue'!$BH$5:$BH$467,"Executed")</f>
        <v>0</v>
      </c>
      <c r="AD353">
        <f>SUMIFS('Grid GenerationQueue'!AE$5:AE$467,'Grid GenerationQueue'!$AX$5:$AX$467,$B353,'Grid GenerationQueue'!$AY$5:$AY$467,$C353,'Grid GenerationQueue'!$BF$5:$BF$467,"&lt;&gt;"&amp;"")</f>
        <v>0</v>
      </c>
      <c r="AE353">
        <f>SUMIFS('Grid GenerationQueue'!AF$5:AF$467,'Grid GenerationQueue'!$AX$5:$AX$467,$B353,'Grid GenerationQueue'!$AY$5:$AY$467,$C353,'Grid GenerationQueue'!$BF$5:$BF$467,"&lt;&gt;"&amp;"")</f>
        <v>0</v>
      </c>
      <c r="AF353">
        <f>SUMIFS('Grid GenerationQueue'!AG$5:AG$467,'Grid GenerationQueue'!$AX$5:$AX$467,$B353,'Grid GenerationQueue'!$AY$5:$AY$467,$C353,'Grid GenerationQueue'!$BF$5:$BF$467,"&lt;&gt;"&amp;"")</f>
        <v>0</v>
      </c>
      <c r="AG353">
        <f>SUMIFS('Grid GenerationQueue'!AH$5:AH$467,'Grid GenerationQueue'!$AX$5:$AX$467,$B353,'Grid GenerationQueue'!$AY$5:$AY$467,$C353,'Grid GenerationQueue'!$BF$5:$BF$467,"&lt;&gt;"&amp;"")</f>
        <v>0</v>
      </c>
      <c r="AH353">
        <f>SUMIFS('Grid GenerationQueue'!AI$5:AI$467,'Grid GenerationQueue'!$AX$5:$AX$467,$B353,'Grid GenerationQueue'!$AY$5:$AY$467,$C353,'Grid GenerationQueue'!$BF$5:$BF$467,"&lt;&gt;"&amp;"")</f>
        <v>0</v>
      </c>
      <c r="AI353">
        <f>SUMIFS('Grid GenerationQueue'!AJ$5:AJ$467,'Grid GenerationQueue'!$AX$5:$AX$467,$B353,'Grid GenerationQueue'!$AY$5:$AY$467,$C353,'Grid GenerationQueue'!$BF$5:$BF$467,"&lt;&gt;"&amp;"")</f>
        <v>0</v>
      </c>
      <c r="AJ353">
        <f>SUMIFS('Grid GenerationQueue'!AK$5:AK$467,'Grid GenerationQueue'!$AX$5:$AX$467,$B353,'Grid GenerationQueue'!$AY$5:$AY$467,$C353,'Grid GenerationQueue'!$BF$5:$BF$467,"&lt;&gt;"&amp;"")</f>
        <v>0</v>
      </c>
      <c r="AK353">
        <f>SUMIFS('Grid GenerationQueue'!AL$5:AL$467,'Grid GenerationQueue'!$AX$5:$AX$467,$B353,'Grid GenerationQueue'!$AY$5:$AY$467,$C353,'Grid GenerationQueue'!$BF$5:$BF$467,"&lt;&gt;"&amp;"")</f>
        <v>0</v>
      </c>
      <c r="AL353">
        <f>SUMIFS('Grid GenerationQueue'!AM$5:AM$467,'Grid GenerationQueue'!$AX$5:$AX$467,$B353,'Grid GenerationQueue'!$AY$5:$AY$467,$C353,'Grid GenerationQueue'!$BF$5:$BF$467,"&lt;&gt;"&amp;"")</f>
        <v>0</v>
      </c>
      <c r="AM353">
        <f>SUMIFS('Grid GenerationQueue'!AN$5:AN$467,'Grid GenerationQueue'!$AX$5:$AX$467,$B353,'Grid GenerationQueue'!$AY$5:$AY$467,$C353,'Grid GenerationQueue'!$BF$5:$BF$467,"&lt;&gt;"&amp;"")</f>
        <v>0</v>
      </c>
      <c r="AN353">
        <f>SUMIFS('Grid GenerationQueue'!AO$5:AO$467,'Grid GenerationQueue'!$AX$5:$AX$467,$B353,'Grid GenerationQueue'!$AY$5:$AY$467,$C353,'Grid GenerationQueue'!$BF$5:$BF$467,"&lt;&gt;"&amp;"")</f>
        <v>0</v>
      </c>
      <c r="AO353">
        <f>SUMIFS('Grid GenerationQueue'!AP$5:AP$467,'Grid GenerationQueue'!$AX$5:$AX$467,$B353,'Grid GenerationQueue'!$AY$5:$AY$467,$C353,'Grid GenerationQueue'!$BF$5:$BF$467,"&lt;&gt;"&amp;"")</f>
        <v>0</v>
      </c>
      <c r="AQ353">
        <f>SUMIFS('Grid GenerationQueue'!AE$5:AE$467,'Grid GenerationQueue'!$AX$5:$AX$467,$B353,'Grid GenerationQueue'!$AY$5:$AY$467,$C353)</f>
        <v>0</v>
      </c>
      <c r="AR353">
        <f>SUMIFS('Grid GenerationQueue'!AF$5:AF$467,'Grid GenerationQueue'!$AX$5:$AX$467,$B353,'Grid GenerationQueue'!$AY$5:$AY$467,$C353)</f>
        <v>0</v>
      </c>
      <c r="AS353">
        <f>SUMIFS('Grid GenerationQueue'!AG$5:AG$467,'Grid GenerationQueue'!$AX$5:$AX$467,$B353,'Grid GenerationQueue'!$AY$5:$AY$467,$C353)</f>
        <v>0</v>
      </c>
      <c r="AT353">
        <f>SUMIFS('Grid GenerationQueue'!AH$5:AH$467,'Grid GenerationQueue'!$AX$5:$AX$467,$B353,'Grid GenerationQueue'!$AY$5:$AY$467,$C353)</f>
        <v>0</v>
      </c>
      <c r="AU353">
        <f>SUMIFS('Grid GenerationQueue'!AI$5:AI$467,'Grid GenerationQueue'!$AX$5:$AX$467,$B353,'Grid GenerationQueue'!$AY$5:$AY$467,$C353)</f>
        <v>0</v>
      </c>
      <c r="AV353">
        <f>SUMIFS('Grid GenerationQueue'!AJ$5:AJ$467,'Grid GenerationQueue'!$AX$5:$AX$467,$B353,'Grid GenerationQueue'!$AY$5:$AY$467,$C353)</f>
        <v>0</v>
      </c>
      <c r="AW353">
        <f>SUMIFS('Grid GenerationQueue'!AK$5:AK$467,'Grid GenerationQueue'!$AX$5:$AX$467,$B353,'Grid GenerationQueue'!$AY$5:$AY$467,$C353)</f>
        <v>0</v>
      </c>
      <c r="AX353">
        <f>SUMIFS('Grid GenerationQueue'!AL$5:AL$467,'Grid GenerationQueue'!$AX$5:$AX$467,$B353,'Grid GenerationQueue'!$AY$5:$AY$467,$C353)</f>
        <v>0</v>
      </c>
      <c r="AY353">
        <f>SUMIFS('Grid GenerationQueue'!AM$5:AM$467,'Grid GenerationQueue'!$AX$5:$AX$467,$B353,'Grid GenerationQueue'!$AY$5:$AY$467,$C353)</f>
        <v>0</v>
      </c>
      <c r="AZ353">
        <f>SUMIFS('Grid GenerationQueue'!AN$5:AN$467,'Grid GenerationQueue'!$AX$5:$AX$467,$B353,'Grid GenerationQueue'!$AY$5:$AY$467,$C353)</f>
        <v>0</v>
      </c>
      <c r="BA353">
        <f>SUMIFS('Grid GenerationQueue'!AO$5:AO$467,'Grid GenerationQueue'!$AX$5:$AX$467,$B353,'Grid GenerationQueue'!$AY$5:$AY$467,$C353)</f>
        <v>0</v>
      </c>
      <c r="BB353">
        <f>SUMIFS('Grid GenerationQueue'!AP$5:AP$467,'Grid GenerationQueue'!$AX$5:$AX$467,$B353,'Grid GenerationQueue'!$AY$5:$AY$467,$C353)</f>
        <v>0</v>
      </c>
      <c r="BD353">
        <f>SUMIFS('Grid GenerationQueue'!AE$5:AE$467,'Grid GenerationQueue'!$AX$5:$AX$467,$B353,'Grid GenerationQueue'!$AY$5:$AY$467,$C353,'Grid GenerationQueue'!$BH$5:$BH$467,"Executed",'Grid GenerationQueue'!$BB$5:$BB$467,"&lt;"&amp;$BE$3)</f>
        <v>0</v>
      </c>
      <c r="BE353">
        <f>SUMIFS('Grid GenerationQueue'!AF$5:AF$467,'Grid GenerationQueue'!$AX$5:$AX$467,$B353,'Grid GenerationQueue'!$AY$5:$AY$467,$C353,'Grid GenerationQueue'!$BH$5:$BH$467,"Executed",'Grid GenerationQueue'!$BB$5:$BB$467,"&lt;"&amp;$BE$3)</f>
        <v>0</v>
      </c>
      <c r="BF353">
        <f>SUMIFS('Grid GenerationQueue'!AG$5:AG$467,'Grid GenerationQueue'!$AX$5:$AX$467,$B353,'Grid GenerationQueue'!$AY$5:$AY$467,$C353,'Grid GenerationQueue'!$BH$5:$BH$467,"Executed",'Grid GenerationQueue'!$BB$5:$BB$467,"&lt;"&amp;$BE$3)</f>
        <v>0</v>
      </c>
      <c r="BG353">
        <f>SUMIFS('Grid GenerationQueue'!AH$5:AH$467,'Grid GenerationQueue'!$AX$5:$AX$467,$B353,'Grid GenerationQueue'!$AY$5:$AY$467,$C353,'Grid GenerationQueue'!$BH$5:$BH$467,"Executed",'Grid GenerationQueue'!$BB$5:$BB$467,"&lt;"&amp;$BE$3)</f>
        <v>0</v>
      </c>
      <c r="BH353">
        <f>SUMIFS('Grid GenerationQueue'!AI$5:AI$467,'Grid GenerationQueue'!$AX$5:$AX$467,$B353,'Grid GenerationQueue'!$AY$5:$AY$467,$C353,'Grid GenerationQueue'!$BH$5:$BH$467,"Executed",'Grid GenerationQueue'!$BB$5:$BB$467,"&lt;"&amp;$BE$3)</f>
        <v>0</v>
      </c>
      <c r="BI353">
        <f>SUMIFS('Grid GenerationQueue'!AJ$5:AJ$467,'Grid GenerationQueue'!$AX$5:$AX$467,$B353,'Grid GenerationQueue'!$AY$5:$AY$467,$C353,'Grid GenerationQueue'!$BH$5:$BH$467,"Executed",'Grid GenerationQueue'!$BB$5:$BB$467,"&lt;"&amp;$BE$3)</f>
        <v>0</v>
      </c>
      <c r="BJ353">
        <f>SUMIFS('Grid GenerationQueue'!AK$5:AK$467,'Grid GenerationQueue'!$AX$5:$AX$467,$B353,'Grid GenerationQueue'!$AY$5:$AY$467,$C353,'Grid GenerationQueue'!$BH$5:$BH$467,"Executed",'Grid GenerationQueue'!$BB$5:$BB$467,"&lt;"&amp;$BE$3)</f>
        <v>0</v>
      </c>
      <c r="BK353">
        <f>SUMIFS('Grid GenerationQueue'!AL$5:AL$467,'Grid GenerationQueue'!$AX$5:$AX$467,$B353,'Grid GenerationQueue'!$AY$5:$AY$467,$C353,'Grid GenerationQueue'!$BH$5:$BH$467,"Executed",'Grid GenerationQueue'!$BB$5:$BB$467,"&lt;"&amp;$BE$3)</f>
        <v>0</v>
      </c>
      <c r="BL353">
        <f>SUMIFS('Grid GenerationQueue'!AM$5:AM$467,'Grid GenerationQueue'!$AX$5:$AX$467,$B353,'Grid GenerationQueue'!$AY$5:$AY$467,$C353,'Grid GenerationQueue'!$BH$5:$BH$467,"Executed",'Grid GenerationQueue'!$BB$5:$BB$467,"&lt;"&amp;$BE$3)</f>
        <v>0</v>
      </c>
      <c r="BM353">
        <f>SUMIFS('Grid GenerationQueue'!AN$5:AN$467,'Grid GenerationQueue'!$AX$5:$AX$467,$B353,'Grid GenerationQueue'!$AY$5:$AY$467,$C353,'Grid GenerationQueue'!$BH$5:$BH$467,"Executed",'Grid GenerationQueue'!$BB$5:$BB$467,"&lt;"&amp;$BE$3)</f>
        <v>0</v>
      </c>
      <c r="BN353">
        <f>SUMIFS('Grid GenerationQueue'!AO$5:AO$467,'Grid GenerationQueue'!$AX$5:$AX$467,$B353,'Grid GenerationQueue'!$AY$5:$AY$467,$C353,'Grid GenerationQueue'!$BH$5:$BH$467,"Executed",'Grid GenerationQueue'!$BB$5:$BB$467,"&lt;"&amp;$BE$3)</f>
        <v>0</v>
      </c>
      <c r="BO353">
        <f>SUMIFS('Grid GenerationQueue'!AP$5:AP$467,'Grid GenerationQueue'!$AX$5:$AX$467,$B353,'Grid GenerationQueue'!$AY$5:$AY$467,$C353,'Grid GenerationQueue'!$BH$5:$BH$467,"Executed",'Grid GenerationQueue'!$BB$5:$BB$467,"&lt;"&amp;$BE$3)</f>
        <v>0</v>
      </c>
      <c r="BQ353">
        <f>SUMIFS('Grid GenerationQueue'!AE$5:AE$467,'Grid GenerationQueue'!$AX$5:$AX$467,$B353,'Grid GenerationQueue'!$AY$5:$AY$467,$C353,'Grid GenerationQueue'!$BF$5:$BF$467,"&lt;&gt;"&amp;"",'Grid GenerationQueue'!$BB$5:$BB$467,"&lt;"&amp;$BE$3)</f>
        <v>0</v>
      </c>
      <c r="BR353">
        <f>SUMIFS('Grid GenerationQueue'!AF$5:AF$467,'Grid GenerationQueue'!$AX$5:$AX$467,$B353,'Grid GenerationQueue'!$AY$5:$AY$467,$C353,'Grid GenerationQueue'!$BF$5:$BF$467,"&lt;&gt;"&amp;"",'Grid GenerationQueue'!$BB$5:$BB$467,"&lt;"&amp;$BE$3)</f>
        <v>0</v>
      </c>
      <c r="BS353">
        <f>SUMIFS('Grid GenerationQueue'!AG$5:AG$467,'Grid GenerationQueue'!$AX$5:$AX$467,$B353,'Grid GenerationQueue'!$AY$5:$AY$467,$C353,'Grid GenerationQueue'!$BF$5:$BF$467,"&lt;&gt;"&amp;"",'Grid GenerationQueue'!$BB$5:$BB$467,"&lt;"&amp;$BE$3)</f>
        <v>0</v>
      </c>
      <c r="BT353">
        <f>SUMIFS('Grid GenerationQueue'!AH$5:AH$467,'Grid GenerationQueue'!$AX$5:$AX$467,$B353,'Grid GenerationQueue'!$AY$5:$AY$467,$C353,'Grid GenerationQueue'!$BF$5:$BF$467,"&lt;&gt;"&amp;"",'Grid GenerationQueue'!$BB$5:$BB$467,"&lt;"&amp;$BE$3)</f>
        <v>0</v>
      </c>
      <c r="BU353">
        <f>SUMIFS('Grid GenerationQueue'!AI$5:AI$467,'Grid GenerationQueue'!$AX$5:$AX$467,$B353,'Grid GenerationQueue'!$AY$5:$AY$467,$C353,'Grid GenerationQueue'!$BF$5:$BF$467,"&lt;&gt;"&amp;"",'Grid GenerationQueue'!$BB$5:$BB$467,"&lt;"&amp;$BE$3)</f>
        <v>0</v>
      </c>
      <c r="BV353">
        <f>SUMIFS('Grid GenerationQueue'!AJ$5:AJ$467,'Grid GenerationQueue'!$AX$5:$AX$467,$B353,'Grid GenerationQueue'!$AY$5:$AY$467,$C353,'Grid GenerationQueue'!$BF$5:$BF$467,"&lt;&gt;"&amp;"",'Grid GenerationQueue'!$BB$5:$BB$467,"&lt;"&amp;$BE$3)</f>
        <v>0</v>
      </c>
      <c r="BW353">
        <f>SUMIFS('Grid GenerationQueue'!AK$5:AK$467,'Grid GenerationQueue'!$AX$5:$AX$467,$B353,'Grid GenerationQueue'!$AY$5:$AY$467,$C353,'Grid GenerationQueue'!$BF$5:$BF$467,"&lt;&gt;"&amp;"",'Grid GenerationQueue'!$BB$5:$BB$467,"&lt;"&amp;$BE$3)</f>
        <v>0</v>
      </c>
      <c r="BX353">
        <f>SUMIFS('Grid GenerationQueue'!AL$5:AL$467,'Grid GenerationQueue'!$AX$5:$AX$467,$B353,'Grid GenerationQueue'!$AY$5:$AY$467,$C353,'Grid GenerationQueue'!$BF$5:$BF$467,"&lt;&gt;"&amp;"",'Grid GenerationQueue'!$BB$5:$BB$467,"&lt;"&amp;$BE$3)</f>
        <v>0</v>
      </c>
      <c r="BY353">
        <f>SUMIFS('Grid GenerationQueue'!AM$5:AM$467,'Grid GenerationQueue'!$AX$5:$AX$467,$B353,'Grid GenerationQueue'!$AY$5:$AY$467,$C353,'Grid GenerationQueue'!$BF$5:$BF$467,"&lt;&gt;"&amp;"",'Grid GenerationQueue'!$BB$5:$BB$467,"&lt;"&amp;$BE$3)</f>
        <v>0</v>
      </c>
      <c r="BZ353">
        <f>SUMIFS('Grid GenerationQueue'!AN$5:AN$467,'Grid GenerationQueue'!$AX$5:$AX$467,$B353,'Grid GenerationQueue'!$AY$5:$AY$467,$C353,'Grid GenerationQueue'!$BF$5:$BF$467,"&lt;&gt;"&amp;"",'Grid GenerationQueue'!$BB$5:$BB$467,"&lt;"&amp;$BE$3)</f>
        <v>0</v>
      </c>
      <c r="CA353">
        <f>SUMIFS('Grid GenerationQueue'!AO$5:AO$467,'Grid GenerationQueue'!$AX$5:$AX$467,$B353,'Grid GenerationQueue'!$AY$5:$AY$467,$C353,'Grid GenerationQueue'!$BF$5:$BF$467,"&lt;&gt;"&amp;"",'Grid GenerationQueue'!$BB$5:$BB$467,"&lt;"&amp;$BE$3)</f>
        <v>0</v>
      </c>
      <c r="CB353">
        <f>SUMIFS('Grid GenerationQueue'!AP$5:AP$467,'Grid GenerationQueue'!$AX$5:$AX$467,$B353,'Grid GenerationQueue'!$AY$5:$AY$467,$C353,'Grid GenerationQueue'!$BF$5:$BF$467,"&lt;&gt;"&amp;"",'Grid GenerationQueue'!$BB$5:$BB$467,"&lt;"&amp;$BE$3)</f>
        <v>0</v>
      </c>
      <c r="CD353">
        <f>SUMIFS('Grid GenerationQueue'!AE$5:AE$467,'Grid GenerationQueue'!$AX$5:$AX$467,$B353,'Grid GenerationQueue'!$AY$5:$AY$467,$C353,'Grid GenerationQueue'!$BB$5:$BB$467,"&lt;"&amp;$BE$3)</f>
        <v>0</v>
      </c>
      <c r="CE353">
        <f>SUMIFS('Grid GenerationQueue'!AF$5:AF$467,'Grid GenerationQueue'!$AX$5:$AX$467,$B353,'Grid GenerationQueue'!$AY$5:$AY$467,$C353,'Grid GenerationQueue'!$BB$5:$BB$467,"&lt;"&amp;$BE$3)</f>
        <v>0</v>
      </c>
      <c r="CF353">
        <f>SUMIFS('Grid GenerationQueue'!AG$5:AG$467,'Grid GenerationQueue'!$AX$5:$AX$467,$B353,'Grid GenerationQueue'!$AY$5:$AY$467,$C353,'Grid GenerationQueue'!$BB$5:$BB$467,"&lt;"&amp;$BE$3)</f>
        <v>0</v>
      </c>
      <c r="CG353">
        <f>SUMIFS('Grid GenerationQueue'!AH$5:AH$467,'Grid GenerationQueue'!$AX$5:$AX$467,$B353,'Grid GenerationQueue'!$AY$5:$AY$467,$C353,'Grid GenerationQueue'!$BB$5:$BB$467,"&lt;"&amp;$BE$3)</f>
        <v>0</v>
      </c>
      <c r="CH353">
        <f>SUMIFS('Grid GenerationQueue'!AI$5:AI$467,'Grid GenerationQueue'!$AX$5:$AX$467,$B353,'Grid GenerationQueue'!$AY$5:$AY$467,$C353,'Grid GenerationQueue'!$BB$5:$BB$467,"&lt;"&amp;$BE$3)</f>
        <v>0</v>
      </c>
      <c r="CI353">
        <f>SUMIFS('Grid GenerationQueue'!AJ$5:AJ$467,'Grid GenerationQueue'!$AX$5:$AX$467,$B353,'Grid GenerationQueue'!$AY$5:$AY$467,$C353,'Grid GenerationQueue'!$BB$5:$BB$467,"&lt;"&amp;$BE$3)</f>
        <v>0</v>
      </c>
      <c r="CJ353">
        <f>SUMIFS('Grid GenerationQueue'!AK$5:AK$467,'Grid GenerationQueue'!$AX$5:$AX$467,$B353,'Grid GenerationQueue'!$AY$5:$AY$467,$C353,'Grid GenerationQueue'!$BB$5:$BB$467,"&lt;"&amp;$BE$3)</f>
        <v>0</v>
      </c>
      <c r="CK353">
        <f>SUMIFS('Grid GenerationQueue'!AL$5:AL$467,'Grid GenerationQueue'!$AX$5:$AX$467,$B353,'Grid GenerationQueue'!$AY$5:$AY$467,$C353,'Grid GenerationQueue'!$BB$5:$BB$467,"&lt;"&amp;$BE$3)</f>
        <v>0</v>
      </c>
      <c r="CL353">
        <f>SUMIFS('Grid GenerationQueue'!AM$5:AM$467,'Grid GenerationQueue'!$AX$5:$AX$467,$B353,'Grid GenerationQueue'!$AY$5:$AY$467,$C353,'Grid GenerationQueue'!$BB$5:$BB$467,"&lt;"&amp;$BE$3)</f>
        <v>0</v>
      </c>
      <c r="CM353">
        <f>SUMIFS('Grid GenerationQueue'!AN$5:AN$467,'Grid GenerationQueue'!$AX$5:$AX$467,$B353,'Grid GenerationQueue'!$AY$5:$AY$467,$C353,'Grid GenerationQueue'!$BB$5:$BB$467,"&lt;"&amp;$BE$3)</f>
        <v>0</v>
      </c>
      <c r="CN353">
        <f>SUMIFS('Grid GenerationQueue'!AO$5:AO$467,'Grid GenerationQueue'!$AX$5:$AX$467,$B353,'Grid GenerationQueue'!$AY$5:$AY$467,$C353,'Grid GenerationQueue'!$BB$5:$BB$467,"&lt;"&amp;$BE$3)</f>
        <v>0</v>
      </c>
      <c r="CO353">
        <f>SUMIFS('Grid GenerationQueue'!AP$5:AP$467,'Grid GenerationQueue'!$AX$5:$AX$467,$B353,'Grid GenerationQueue'!$AY$5:$AY$467,$C353,'Grid GenerationQueue'!$BB$5:$BB$467,"&lt;"&amp;$BE$3)</f>
        <v>0</v>
      </c>
    </row>
    <row r="354" spans="1:93" x14ac:dyDescent="0.35">
      <c r="A354" t="s">
        <v>4647</v>
      </c>
      <c r="B354" t="s">
        <v>4799</v>
      </c>
      <c r="C354">
        <v>138</v>
      </c>
      <c r="D354">
        <f>SUMIFS('Grid GenerationQueue'!AE$5:AE$467,'Grid GenerationQueue'!$AX$5:$AX$467,$B354,'Grid GenerationQueue'!$AY$5:$AY$467,$C354,'Grid GenerationQueue'!$BI$5:$BI$467,"&lt;4")</f>
        <v>0</v>
      </c>
      <c r="E354">
        <f>SUMIFS('Grid GenerationQueue'!AF$5:AF$467,'Grid GenerationQueue'!$AX$5:$AX$467,$B354,'Grid GenerationQueue'!$AY$5:$AY$467,$C354,'Grid GenerationQueue'!$BI$5:$BI$467,"&lt;4")</f>
        <v>0</v>
      </c>
      <c r="F354">
        <f>SUMIFS('Grid GenerationQueue'!AG$5:AG$467,'Grid GenerationQueue'!$AX$5:$AX$467,$B354,'Grid GenerationQueue'!$AY$5:$AY$467,$C354,'Grid GenerationQueue'!$BI$5:$BI$467,"&lt;4")</f>
        <v>0</v>
      </c>
      <c r="G354">
        <f>SUMIFS('Grid GenerationQueue'!AH$5:AH$467,'Grid GenerationQueue'!$AX$5:$AX$467,$B354,'Grid GenerationQueue'!$AY$5:$AY$467,$C354,'Grid GenerationQueue'!$BI$5:$BI$467,"&lt;4")</f>
        <v>0</v>
      </c>
      <c r="H354">
        <f>SUMIFS('Grid GenerationQueue'!AI$5:AI$467,'Grid GenerationQueue'!$AX$5:$AX$467,$B354,'Grid GenerationQueue'!$AY$5:$AY$467,$C354,'Grid GenerationQueue'!$BI$5:$BI$467,"&lt;4")</f>
        <v>0</v>
      </c>
      <c r="I354">
        <f>SUMIFS('Grid GenerationQueue'!AJ$5:AJ$467,'Grid GenerationQueue'!$AX$5:$AX$467,$B354,'Grid GenerationQueue'!$AY$5:$AY$467,$C354,'Grid GenerationQueue'!$BI$5:$BI$467,"&lt;4")</f>
        <v>0</v>
      </c>
      <c r="J354">
        <f>SUMIFS('Grid GenerationQueue'!AK$5:AK$467,'Grid GenerationQueue'!$AX$5:$AX$467,$B354,'Grid GenerationQueue'!$AY$5:$AY$467,$C354,'Grid GenerationQueue'!$BI$5:$BI$467,"&lt;4")</f>
        <v>0</v>
      </c>
      <c r="K354">
        <f>SUMIFS('Grid GenerationQueue'!AL$5:AL$467,'Grid GenerationQueue'!$AX$5:$AX$467,$B354,'Grid GenerationQueue'!$AY$5:$AY$467,$C354,'Grid GenerationQueue'!$BI$5:$BI$467,"&lt;4")</f>
        <v>0</v>
      </c>
      <c r="L354">
        <f>SUMIFS('Grid GenerationQueue'!AM$5:AM$467,'Grid GenerationQueue'!$AX$5:$AX$467,$B354,'Grid GenerationQueue'!$AY$5:$AY$467,$C354,'Grid GenerationQueue'!$BI$5:$BI$467,"&lt;4")</f>
        <v>0</v>
      </c>
      <c r="M354">
        <f>SUMIFS('Grid GenerationQueue'!AN$5:AN$467,'Grid GenerationQueue'!$AX$5:$AX$467,$B354,'Grid GenerationQueue'!$AY$5:$AY$467,$C354,'Grid GenerationQueue'!$BI$5:$BI$467,"&lt;4")</f>
        <v>0</v>
      </c>
      <c r="N354">
        <f>SUMIFS('Grid GenerationQueue'!AO$5:AO$467,'Grid GenerationQueue'!$AX$5:$AX$467,$B354,'Grid GenerationQueue'!$AY$5:$AY$467,$C354,'Grid GenerationQueue'!$BI$5:$BI$467,"&lt;4")</f>
        <v>0</v>
      </c>
      <c r="O354">
        <f>SUMIFS('Grid GenerationQueue'!AP$5:AP$467,'Grid GenerationQueue'!$AX$5:$AX$467,$B354,'Grid GenerationQueue'!$AY$5:$AY$467,$C354,'Grid GenerationQueue'!$BI$5:$BI$467,"&lt;4")</f>
        <v>0</v>
      </c>
      <c r="Q354">
        <f>SUMIFS('Grid GenerationQueue'!AE$5:AE$467,'Grid GenerationQueue'!$AX$5:$AX$467,$B354,'Grid GenerationQueue'!$AY$5:$AY$467,$C354,'Grid GenerationQueue'!$BH$5:$BH$467,"Executed")</f>
        <v>0</v>
      </c>
      <c r="R354">
        <f>SUMIFS('Grid GenerationQueue'!AF$5:AF$467,'Grid GenerationQueue'!$AX$5:$AX$467,$B354,'Grid GenerationQueue'!$AY$5:$AY$467,$C354,'Grid GenerationQueue'!$BH$5:$BH$467,"Executed")</f>
        <v>0</v>
      </c>
      <c r="S354">
        <f>SUMIFS('Grid GenerationQueue'!AG$5:AG$467,'Grid GenerationQueue'!$AX$5:$AX$467,$B354,'Grid GenerationQueue'!$AY$5:$AY$467,$C354,'Grid GenerationQueue'!$BH$5:$BH$467,"Executed")</f>
        <v>0</v>
      </c>
      <c r="T354">
        <f>SUMIFS('Grid GenerationQueue'!AH$5:AH$467,'Grid GenerationQueue'!$AX$5:$AX$467,$B354,'Grid GenerationQueue'!$AY$5:$AY$467,$C354,'Grid GenerationQueue'!$BH$5:$BH$467,"Executed")</f>
        <v>0</v>
      </c>
      <c r="U354">
        <f>SUMIFS('Grid GenerationQueue'!AI$5:AI$467,'Grid GenerationQueue'!$AX$5:$AX$467,$B354,'Grid GenerationQueue'!$AY$5:$AY$467,$C354,'Grid GenerationQueue'!$BH$5:$BH$467,"Executed")</f>
        <v>0</v>
      </c>
      <c r="V354">
        <f>SUMIFS('Grid GenerationQueue'!AJ$5:AJ$467,'Grid GenerationQueue'!$AX$5:$AX$467,$B354,'Grid GenerationQueue'!$AY$5:$AY$467,$C354,'Grid GenerationQueue'!$BH$5:$BH$467,"Executed")</f>
        <v>0</v>
      </c>
      <c r="W354">
        <f>SUMIFS('Grid GenerationQueue'!AK$5:AK$467,'Grid GenerationQueue'!$AX$5:$AX$467,$B354,'Grid GenerationQueue'!$AY$5:$AY$467,$C354,'Grid GenerationQueue'!$BH$5:$BH$467,"Executed")</f>
        <v>0</v>
      </c>
      <c r="X354">
        <f>SUMIFS('Grid GenerationQueue'!AL$5:AL$467,'Grid GenerationQueue'!$AX$5:$AX$467,$B354,'Grid GenerationQueue'!$AY$5:$AY$467,$C354,'Grid GenerationQueue'!$BH$5:$BH$467,"Executed")</f>
        <v>0</v>
      </c>
      <c r="Y354">
        <f>SUMIFS('Grid GenerationQueue'!AM$5:AM$467,'Grid GenerationQueue'!$AX$5:$AX$467,$B354,'Grid GenerationQueue'!$AY$5:$AY$467,$C354,'Grid GenerationQueue'!$BH$5:$BH$467,"Executed")</f>
        <v>0</v>
      </c>
      <c r="Z354">
        <f>SUMIFS('Grid GenerationQueue'!AN$5:AN$467,'Grid GenerationQueue'!$AX$5:$AX$467,$B354,'Grid GenerationQueue'!$AY$5:$AY$467,$C354,'Grid GenerationQueue'!$BH$5:$BH$467,"Executed")</f>
        <v>0</v>
      </c>
      <c r="AA354">
        <f>SUMIFS('Grid GenerationQueue'!AO$5:AO$467,'Grid GenerationQueue'!$AX$5:$AX$467,$B354,'Grid GenerationQueue'!$AY$5:$AY$467,$C354,'Grid GenerationQueue'!$BH$5:$BH$467,"Executed")</f>
        <v>0</v>
      </c>
      <c r="AB354">
        <f>SUMIFS('Grid GenerationQueue'!AP$5:AP$467,'Grid GenerationQueue'!$AX$5:$AX$467,$B354,'Grid GenerationQueue'!$AY$5:$AY$467,$C354,'Grid GenerationQueue'!$BH$5:$BH$467,"Executed")</f>
        <v>0</v>
      </c>
      <c r="AD354">
        <f>SUMIFS('Grid GenerationQueue'!AE$5:AE$467,'Grid GenerationQueue'!$AX$5:$AX$467,$B354,'Grid GenerationQueue'!$AY$5:$AY$467,$C354,'Grid GenerationQueue'!$BF$5:$BF$467,"&lt;&gt;"&amp;"")</f>
        <v>0</v>
      </c>
      <c r="AE354">
        <f>SUMIFS('Grid GenerationQueue'!AF$5:AF$467,'Grid GenerationQueue'!$AX$5:$AX$467,$B354,'Grid GenerationQueue'!$AY$5:$AY$467,$C354,'Grid GenerationQueue'!$BF$5:$BF$467,"&lt;&gt;"&amp;"")</f>
        <v>0</v>
      </c>
      <c r="AF354">
        <f>SUMIFS('Grid GenerationQueue'!AG$5:AG$467,'Grid GenerationQueue'!$AX$5:$AX$467,$B354,'Grid GenerationQueue'!$AY$5:$AY$467,$C354,'Grid GenerationQueue'!$BF$5:$BF$467,"&lt;&gt;"&amp;"")</f>
        <v>0</v>
      </c>
      <c r="AG354">
        <f>SUMIFS('Grid GenerationQueue'!AH$5:AH$467,'Grid GenerationQueue'!$AX$5:$AX$467,$B354,'Grid GenerationQueue'!$AY$5:$AY$467,$C354,'Grid GenerationQueue'!$BF$5:$BF$467,"&lt;&gt;"&amp;"")</f>
        <v>0</v>
      </c>
      <c r="AH354">
        <f>SUMIFS('Grid GenerationQueue'!AI$5:AI$467,'Grid GenerationQueue'!$AX$5:$AX$467,$B354,'Grid GenerationQueue'!$AY$5:$AY$467,$C354,'Grid GenerationQueue'!$BF$5:$BF$467,"&lt;&gt;"&amp;"")</f>
        <v>0</v>
      </c>
      <c r="AI354">
        <f>SUMIFS('Grid GenerationQueue'!AJ$5:AJ$467,'Grid GenerationQueue'!$AX$5:$AX$467,$B354,'Grid GenerationQueue'!$AY$5:$AY$467,$C354,'Grid GenerationQueue'!$BF$5:$BF$467,"&lt;&gt;"&amp;"")</f>
        <v>0</v>
      </c>
      <c r="AJ354">
        <f>SUMIFS('Grid GenerationQueue'!AK$5:AK$467,'Grid GenerationQueue'!$AX$5:$AX$467,$B354,'Grid GenerationQueue'!$AY$5:$AY$467,$C354,'Grid GenerationQueue'!$BF$5:$BF$467,"&lt;&gt;"&amp;"")</f>
        <v>0</v>
      </c>
      <c r="AK354">
        <f>SUMIFS('Grid GenerationQueue'!AL$5:AL$467,'Grid GenerationQueue'!$AX$5:$AX$467,$B354,'Grid GenerationQueue'!$AY$5:$AY$467,$C354,'Grid GenerationQueue'!$BF$5:$BF$467,"&lt;&gt;"&amp;"")</f>
        <v>0</v>
      </c>
      <c r="AL354">
        <f>SUMIFS('Grid GenerationQueue'!AM$5:AM$467,'Grid GenerationQueue'!$AX$5:$AX$467,$B354,'Grid GenerationQueue'!$AY$5:$AY$467,$C354,'Grid GenerationQueue'!$BF$5:$BF$467,"&lt;&gt;"&amp;"")</f>
        <v>0</v>
      </c>
      <c r="AM354">
        <f>SUMIFS('Grid GenerationQueue'!AN$5:AN$467,'Grid GenerationQueue'!$AX$5:$AX$467,$B354,'Grid GenerationQueue'!$AY$5:$AY$467,$C354,'Grid GenerationQueue'!$BF$5:$BF$467,"&lt;&gt;"&amp;"")</f>
        <v>0</v>
      </c>
      <c r="AN354">
        <f>SUMIFS('Grid GenerationQueue'!AO$5:AO$467,'Grid GenerationQueue'!$AX$5:$AX$467,$B354,'Grid GenerationQueue'!$AY$5:$AY$467,$C354,'Grid GenerationQueue'!$BF$5:$BF$467,"&lt;&gt;"&amp;"")</f>
        <v>0</v>
      </c>
      <c r="AO354">
        <f>SUMIFS('Grid GenerationQueue'!AP$5:AP$467,'Grid GenerationQueue'!$AX$5:$AX$467,$B354,'Grid GenerationQueue'!$AY$5:$AY$467,$C354,'Grid GenerationQueue'!$BF$5:$BF$467,"&lt;&gt;"&amp;"")</f>
        <v>0</v>
      </c>
      <c r="AQ354">
        <f>SUMIFS('Grid GenerationQueue'!AE$5:AE$467,'Grid GenerationQueue'!$AX$5:$AX$467,$B354,'Grid GenerationQueue'!$AY$5:$AY$467,$C354)</f>
        <v>0</v>
      </c>
      <c r="AR354">
        <f>SUMIFS('Grid GenerationQueue'!AF$5:AF$467,'Grid GenerationQueue'!$AX$5:$AX$467,$B354,'Grid GenerationQueue'!$AY$5:$AY$467,$C354)</f>
        <v>0</v>
      </c>
      <c r="AS354">
        <f>SUMIFS('Grid GenerationQueue'!AG$5:AG$467,'Grid GenerationQueue'!$AX$5:$AX$467,$B354,'Grid GenerationQueue'!$AY$5:$AY$467,$C354)</f>
        <v>0</v>
      </c>
      <c r="AT354">
        <f>SUMIFS('Grid GenerationQueue'!AH$5:AH$467,'Grid GenerationQueue'!$AX$5:$AX$467,$B354,'Grid GenerationQueue'!$AY$5:$AY$467,$C354)</f>
        <v>0</v>
      </c>
      <c r="AU354">
        <f>SUMIFS('Grid GenerationQueue'!AI$5:AI$467,'Grid GenerationQueue'!$AX$5:$AX$467,$B354,'Grid GenerationQueue'!$AY$5:$AY$467,$C354)</f>
        <v>0</v>
      </c>
      <c r="AV354">
        <f>SUMIFS('Grid GenerationQueue'!AJ$5:AJ$467,'Grid GenerationQueue'!$AX$5:$AX$467,$B354,'Grid GenerationQueue'!$AY$5:$AY$467,$C354)</f>
        <v>0</v>
      </c>
      <c r="AW354">
        <f>SUMIFS('Grid GenerationQueue'!AK$5:AK$467,'Grid GenerationQueue'!$AX$5:$AX$467,$B354,'Grid GenerationQueue'!$AY$5:$AY$467,$C354)</f>
        <v>0</v>
      </c>
      <c r="AX354">
        <f>SUMIFS('Grid GenerationQueue'!AL$5:AL$467,'Grid GenerationQueue'!$AX$5:$AX$467,$B354,'Grid GenerationQueue'!$AY$5:$AY$467,$C354)</f>
        <v>0</v>
      </c>
      <c r="AY354">
        <f>SUMIFS('Grid GenerationQueue'!AM$5:AM$467,'Grid GenerationQueue'!$AX$5:$AX$467,$B354,'Grid GenerationQueue'!$AY$5:$AY$467,$C354)</f>
        <v>0</v>
      </c>
      <c r="AZ354">
        <f>SUMIFS('Grid GenerationQueue'!AN$5:AN$467,'Grid GenerationQueue'!$AX$5:$AX$467,$B354,'Grid GenerationQueue'!$AY$5:$AY$467,$C354)</f>
        <v>0</v>
      </c>
      <c r="BA354">
        <f>SUMIFS('Grid GenerationQueue'!AO$5:AO$467,'Grid GenerationQueue'!$AX$5:$AX$467,$B354,'Grid GenerationQueue'!$AY$5:$AY$467,$C354)</f>
        <v>0</v>
      </c>
      <c r="BB354">
        <f>SUMIFS('Grid GenerationQueue'!AP$5:AP$467,'Grid GenerationQueue'!$AX$5:$AX$467,$B354,'Grid GenerationQueue'!$AY$5:$AY$467,$C354)</f>
        <v>0</v>
      </c>
      <c r="BD354">
        <f>SUMIFS('Grid GenerationQueue'!AE$5:AE$467,'Grid GenerationQueue'!$AX$5:$AX$467,$B354,'Grid GenerationQueue'!$AY$5:$AY$467,$C354,'Grid GenerationQueue'!$BH$5:$BH$467,"Executed",'Grid GenerationQueue'!$BB$5:$BB$467,"&lt;"&amp;$BE$3)</f>
        <v>0</v>
      </c>
      <c r="BE354">
        <f>SUMIFS('Grid GenerationQueue'!AF$5:AF$467,'Grid GenerationQueue'!$AX$5:$AX$467,$B354,'Grid GenerationQueue'!$AY$5:$AY$467,$C354,'Grid GenerationQueue'!$BH$5:$BH$467,"Executed",'Grid GenerationQueue'!$BB$5:$BB$467,"&lt;"&amp;$BE$3)</f>
        <v>0</v>
      </c>
      <c r="BF354">
        <f>SUMIFS('Grid GenerationQueue'!AG$5:AG$467,'Grid GenerationQueue'!$AX$5:$AX$467,$B354,'Grid GenerationQueue'!$AY$5:$AY$467,$C354,'Grid GenerationQueue'!$BH$5:$BH$467,"Executed",'Grid GenerationQueue'!$BB$5:$BB$467,"&lt;"&amp;$BE$3)</f>
        <v>0</v>
      </c>
      <c r="BG354">
        <f>SUMIFS('Grid GenerationQueue'!AH$5:AH$467,'Grid GenerationQueue'!$AX$5:$AX$467,$B354,'Grid GenerationQueue'!$AY$5:$AY$467,$C354,'Grid GenerationQueue'!$BH$5:$BH$467,"Executed",'Grid GenerationQueue'!$BB$5:$BB$467,"&lt;"&amp;$BE$3)</f>
        <v>0</v>
      </c>
      <c r="BH354">
        <f>SUMIFS('Grid GenerationQueue'!AI$5:AI$467,'Grid GenerationQueue'!$AX$5:$AX$467,$B354,'Grid GenerationQueue'!$AY$5:$AY$467,$C354,'Grid GenerationQueue'!$BH$5:$BH$467,"Executed",'Grid GenerationQueue'!$BB$5:$BB$467,"&lt;"&amp;$BE$3)</f>
        <v>0</v>
      </c>
      <c r="BI354">
        <f>SUMIFS('Grid GenerationQueue'!AJ$5:AJ$467,'Grid GenerationQueue'!$AX$5:$AX$467,$B354,'Grid GenerationQueue'!$AY$5:$AY$467,$C354,'Grid GenerationQueue'!$BH$5:$BH$467,"Executed",'Grid GenerationQueue'!$BB$5:$BB$467,"&lt;"&amp;$BE$3)</f>
        <v>0</v>
      </c>
      <c r="BJ354">
        <f>SUMIFS('Grid GenerationQueue'!AK$5:AK$467,'Grid GenerationQueue'!$AX$5:$AX$467,$B354,'Grid GenerationQueue'!$AY$5:$AY$467,$C354,'Grid GenerationQueue'!$BH$5:$BH$467,"Executed",'Grid GenerationQueue'!$BB$5:$BB$467,"&lt;"&amp;$BE$3)</f>
        <v>0</v>
      </c>
      <c r="BK354">
        <f>SUMIFS('Grid GenerationQueue'!AL$5:AL$467,'Grid GenerationQueue'!$AX$5:$AX$467,$B354,'Grid GenerationQueue'!$AY$5:$AY$467,$C354,'Grid GenerationQueue'!$BH$5:$BH$467,"Executed",'Grid GenerationQueue'!$BB$5:$BB$467,"&lt;"&amp;$BE$3)</f>
        <v>0</v>
      </c>
      <c r="BL354">
        <f>SUMIFS('Grid GenerationQueue'!AM$5:AM$467,'Grid GenerationQueue'!$AX$5:$AX$467,$B354,'Grid GenerationQueue'!$AY$5:$AY$467,$C354,'Grid GenerationQueue'!$BH$5:$BH$467,"Executed",'Grid GenerationQueue'!$BB$5:$BB$467,"&lt;"&amp;$BE$3)</f>
        <v>0</v>
      </c>
      <c r="BM354">
        <f>SUMIFS('Grid GenerationQueue'!AN$5:AN$467,'Grid GenerationQueue'!$AX$5:$AX$467,$B354,'Grid GenerationQueue'!$AY$5:$AY$467,$C354,'Grid GenerationQueue'!$BH$5:$BH$467,"Executed",'Grid GenerationQueue'!$BB$5:$BB$467,"&lt;"&amp;$BE$3)</f>
        <v>0</v>
      </c>
      <c r="BN354">
        <f>SUMIFS('Grid GenerationQueue'!AO$5:AO$467,'Grid GenerationQueue'!$AX$5:$AX$467,$B354,'Grid GenerationQueue'!$AY$5:$AY$467,$C354,'Grid GenerationQueue'!$BH$5:$BH$467,"Executed",'Grid GenerationQueue'!$BB$5:$BB$467,"&lt;"&amp;$BE$3)</f>
        <v>0</v>
      </c>
      <c r="BO354">
        <f>SUMIFS('Grid GenerationQueue'!AP$5:AP$467,'Grid GenerationQueue'!$AX$5:$AX$467,$B354,'Grid GenerationQueue'!$AY$5:$AY$467,$C354,'Grid GenerationQueue'!$BH$5:$BH$467,"Executed",'Grid GenerationQueue'!$BB$5:$BB$467,"&lt;"&amp;$BE$3)</f>
        <v>0</v>
      </c>
      <c r="BQ354">
        <f>SUMIFS('Grid GenerationQueue'!AE$5:AE$467,'Grid GenerationQueue'!$AX$5:$AX$467,$B354,'Grid GenerationQueue'!$AY$5:$AY$467,$C354,'Grid GenerationQueue'!$BF$5:$BF$467,"&lt;&gt;"&amp;"",'Grid GenerationQueue'!$BB$5:$BB$467,"&lt;"&amp;$BE$3)</f>
        <v>0</v>
      </c>
      <c r="BR354">
        <f>SUMIFS('Grid GenerationQueue'!AF$5:AF$467,'Grid GenerationQueue'!$AX$5:$AX$467,$B354,'Grid GenerationQueue'!$AY$5:$AY$467,$C354,'Grid GenerationQueue'!$BF$5:$BF$467,"&lt;&gt;"&amp;"",'Grid GenerationQueue'!$BB$5:$BB$467,"&lt;"&amp;$BE$3)</f>
        <v>0</v>
      </c>
      <c r="BS354">
        <f>SUMIFS('Grid GenerationQueue'!AG$5:AG$467,'Grid GenerationQueue'!$AX$5:$AX$467,$B354,'Grid GenerationQueue'!$AY$5:$AY$467,$C354,'Grid GenerationQueue'!$BF$5:$BF$467,"&lt;&gt;"&amp;"",'Grid GenerationQueue'!$BB$5:$BB$467,"&lt;"&amp;$BE$3)</f>
        <v>0</v>
      </c>
      <c r="BT354">
        <f>SUMIFS('Grid GenerationQueue'!AH$5:AH$467,'Grid GenerationQueue'!$AX$5:$AX$467,$B354,'Grid GenerationQueue'!$AY$5:$AY$467,$C354,'Grid GenerationQueue'!$BF$5:$BF$467,"&lt;&gt;"&amp;"",'Grid GenerationQueue'!$BB$5:$BB$467,"&lt;"&amp;$BE$3)</f>
        <v>0</v>
      </c>
      <c r="BU354">
        <f>SUMIFS('Grid GenerationQueue'!AI$5:AI$467,'Grid GenerationQueue'!$AX$5:$AX$467,$B354,'Grid GenerationQueue'!$AY$5:$AY$467,$C354,'Grid GenerationQueue'!$BF$5:$BF$467,"&lt;&gt;"&amp;"",'Grid GenerationQueue'!$BB$5:$BB$467,"&lt;"&amp;$BE$3)</f>
        <v>0</v>
      </c>
      <c r="BV354">
        <f>SUMIFS('Grid GenerationQueue'!AJ$5:AJ$467,'Grid GenerationQueue'!$AX$5:$AX$467,$B354,'Grid GenerationQueue'!$AY$5:$AY$467,$C354,'Grid GenerationQueue'!$BF$5:$BF$467,"&lt;&gt;"&amp;"",'Grid GenerationQueue'!$BB$5:$BB$467,"&lt;"&amp;$BE$3)</f>
        <v>0</v>
      </c>
      <c r="BW354">
        <f>SUMIFS('Grid GenerationQueue'!AK$5:AK$467,'Grid GenerationQueue'!$AX$5:$AX$467,$B354,'Grid GenerationQueue'!$AY$5:$AY$467,$C354,'Grid GenerationQueue'!$BF$5:$BF$467,"&lt;&gt;"&amp;"",'Grid GenerationQueue'!$BB$5:$BB$467,"&lt;"&amp;$BE$3)</f>
        <v>0</v>
      </c>
      <c r="BX354">
        <f>SUMIFS('Grid GenerationQueue'!AL$5:AL$467,'Grid GenerationQueue'!$AX$5:$AX$467,$B354,'Grid GenerationQueue'!$AY$5:$AY$467,$C354,'Grid GenerationQueue'!$BF$5:$BF$467,"&lt;&gt;"&amp;"",'Grid GenerationQueue'!$BB$5:$BB$467,"&lt;"&amp;$BE$3)</f>
        <v>0</v>
      </c>
      <c r="BY354">
        <f>SUMIFS('Grid GenerationQueue'!AM$5:AM$467,'Grid GenerationQueue'!$AX$5:$AX$467,$B354,'Grid GenerationQueue'!$AY$5:$AY$467,$C354,'Grid GenerationQueue'!$BF$5:$BF$467,"&lt;&gt;"&amp;"",'Grid GenerationQueue'!$BB$5:$BB$467,"&lt;"&amp;$BE$3)</f>
        <v>0</v>
      </c>
      <c r="BZ354">
        <f>SUMIFS('Grid GenerationQueue'!AN$5:AN$467,'Grid GenerationQueue'!$AX$5:$AX$467,$B354,'Grid GenerationQueue'!$AY$5:$AY$467,$C354,'Grid GenerationQueue'!$BF$5:$BF$467,"&lt;&gt;"&amp;"",'Grid GenerationQueue'!$BB$5:$BB$467,"&lt;"&amp;$BE$3)</f>
        <v>0</v>
      </c>
      <c r="CA354">
        <f>SUMIFS('Grid GenerationQueue'!AO$5:AO$467,'Grid GenerationQueue'!$AX$5:$AX$467,$B354,'Grid GenerationQueue'!$AY$5:$AY$467,$C354,'Grid GenerationQueue'!$BF$5:$BF$467,"&lt;&gt;"&amp;"",'Grid GenerationQueue'!$BB$5:$BB$467,"&lt;"&amp;$BE$3)</f>
        <v>0</v>
      </c>
      <c r="CB354">
        <f>SUMIFS('Grid GenerationQueue'!AP$5:AP$467,'Grid GenerationQueue'!$AX$5:$AX$467,$B354,'Grid GenerationQueue'!$AY$5:$AY$467,$C354,'Grid GenerationQueue'!$BF$5:$BF$467,"&lt;&gt;"&amp;"",'Grid GenerationQueue'!$BB$5:$BB$467,"&lt;"&amp;$BE$3)</f>
        <v>0</v>
      </c>
      <c r="CD354">
        <f>SUMIFS('Grid GenerationQueue'!AE$5:AE$467,'Grid GenerationQueue'!$AX$5:$AX$467,$B354,'Grid GenerationQueue'!$AY$5:$AY$467,$C354,'Grid GenerationQueue'!$BB$5:$BB$467,"&lt;"&amp;$BE$3)</f>
        <v>0</v>
      </c>
      <c r="CE354">
        <f>SUMIFS('Grid GenerationQueue'!AF$5:AF$467,'Grid GenerationQueue'!$AX$5:$AX$467,$B354,'Grid GenerationQueue'!$AY$5:$AY$467,$C354,'Grid GenerationQueue'!$BB$5:$BB$467,"&lt;"&amp;$BE$3)</f>
        <v>0</v>
      </c>
      <c r="CF354">
        <f>SUMIFS('Grid GenerationQueue'!AG$5:AG$467,'Grid GenerationQueue'!$AX$5:$AX$467,$B354,'Grid GenerationQueue'!$AY$5:$AY$467,$C354,'Grid GenerationQueue'!$BB$5:$BB$467,"&lt;"&amp;$BE$3)</f>
        <v>0</v>
      </c>
      <c r="CG354">
        <f>SUMIFS('Grid GenerationQueue'!AH$5:AH$467,'Grid GenerationQueue'!$AX$5:$AX$467,$B354,'Grid GenerationQueue'!$AY$5:$AY$467,$C354,'Grid GenerationQueue'!$BB$5:$BB$467,"&lt;"&amp;$BE$3)</f>
        <v>0</v>
      </c>
      <c r="CH354">
        <f>SUMIFS('Grid GenerationQueue'!AI$5:AI$467,'Grid GenerationQueue'!$AX$5:$AX$467,$B354,'Grid GenerationQueue'!$AY$5:$AY$467,$C354,'Grid GenerationQueue'!$BB$5:$BB$467,"&lt;"&amp;$BE$3)</f>
        <v>0</v>
      </c>
      <c r="CI354">
        <f>SUMIFS('Grid GenerationQueue'!AJ$5:AJ$467,'Grid GenerationQueue'!$AX$5:$AX$467,$B354,'Grid GenerationQueue'!$AY$5:$AY$467,$C354,'Grid GenerationQueue'!$BB$5:$BB$467,"&lt;"&amp;$BE$3)</f>
        <v>0</v>
      </c>
      <c r="CJ354">
        <f>SUMIFS('Grid GenerationQueue'!AK$5:AK$467,'Grid GenerationQueue'!$AX$5:$AX$467,$B354,'Grid GenerationQueue'!$AY$5:$AY$467,$C354,'Grid GenerationQueue'!$BB$5:$BB$467,"&lt;"&amp;$BE$3)</f>
        <v>0</v>
      </c>
      <c r="CK354">
        <f>SUMIFS('Grid GenerationQueue'!AL$5:AL$467,'Grid GenerationQueue'!$AX$5:$AX$467,$B354,'Grid GenerationQueue'!$AY$5:$AY$467,$C354,'Grid GenerationQueue'!$BB$5:$BB$467,"&lt;"&amp;$BE$3)</f>
        <v>0</v>
      </c>
      <c r="CL354">
        <f>SUMIFS('Grid GenerationQueue'!AM$5:AM$467,'Grid GenerationQueue'!$AX$5:$AX$467,$B354,'Grid GenerationQueue'!$AY$5:$AY$467,$C354,'Grid GenerationQueue'!$BB$5:$BB$467,"&lt;"&amp;$BE$3)</f>
        <v>0</v>
      </c>
      <c r="CM354">
        <f>SUMIFS('Grid GenerationQueue'!AN$5:AN$467,'Grid GenerationQueue'!$AX$5:$AX$467,$B354,'Grid GenerationQueue'!$AY$5:$AY$467,$C354,'Grid GenerationQueue'!$BB$5:$BB$467,"&lt;"&amp;$BE$3)</f>
        <v>0</v>
      </c>
      <c r="CN354">
        <f>SUMIFS('Grid GenerationQueue'!AO$5:AO$467,'Grid GenerationQueue'!$AX$5:$AX$467,$B354,'Grid GenerationQueue'!$AY$5:$AY$467,$C354,'Grid GenerationQueue'!$BB$5:$BB$467,"&lt;"&amp;$BE$3)</f>
        <v>0</v>
      </c>
      <c r="CO354">
        <f>SUMIFS('Grid GenerationQueue'!AP$5:AP$467,'Grid GenerationQueue'!$AX$5:$AX$467,$B354,'Grid GenerationQueue'!$AY$5:$AY$467,$C354,'Grid GenerationQueue'!$BB$5:$BB$467,"&lt;"&amp;$BE$3)</f>
        <v>0</v>
      </c>
    </row>
    <row r="355" spans="1:93" x14ac:dyDescent="0.35">
      <c r="A355" t="s">
        <v>4651</v>
      </c>
      <c r="B355" t="s">
        <v>4496</v>
      </c>
      <c r="C355">
        <v>230</v>
      </c>
      <c r="D355">
        <f>SUMIFS('Grid GenerationQueue'!AE$5:AE$467,'Grid GenerationQueue'!$AX$5:$AX$467,$B355,'Grid GenerationQueue'!$AY$5:$AY$467,$C355,'Grid GenerationQueue'!$BI$5:$BI$467,"&lt;4")</f>
        <v>0</v>
      </c>
      <c r="E355">
        <f>SUMIFS('Grid GenerationQueue'!AF$5:AF$467,'Grid GenerationQueue'!$AX$5:$AX$467,$B355,'Grid GenerationQueue'!$AY$5:$AY$467,$C355,'Grid GenerationQueue'!$BI$5:$BI$467,"&lt;4")</f>
        <v>0</v>
      </c>
      <c r="F355">
        <f>SUMIFS('Grid GenerationQueue'!AG$5:AG$467,'Grid GenerationQueue'!$AX$5:$AX$467,$B355,'Grid GenerationQueue'!$AY$5:$AY$467,$C355,'Grid GenerationQueue'!$BI$5:$BI$467,"&lt;4")</f>
        <v>0</v>
      </c>
      <c r="G355">
        <f>SUMIFS('Grid GenerationQueue'!AH$5:AH$467,'Grid GenerationQueue'!$AX$5:$AX$467,$B355,'Grid GenerationQueue'!$AY$5:$AY$467,$C355,'Grid GenerationQueue'!$BI$5:$BI$467,"&lt;4")</f>
        <v>0</v>
      </c>
      <c r="H355">
        <f>SUMIFS('Grid GenerationQueue'!AI$5:AI$467,'Grid GenerationQueue'!$AX$5:$AX$467,$B355,'Grid GenerationQueue'!$AY$5:$AY$467,$C355,'Grid GenerationQueue'!$BI$5:$BI$467,"&lt;4")</f>
        <v>0</v>
      </c>
      <c r="I355">
        <f>SUMIFS('Grid GenerationQueue'!AJ$5:AJ$467,'Grid GenerationQueue'!$AX$5:$AX$467,$B355,'Grid GenerationQueue'!$AY$5:$AY$467,$C355,'Grid GenerationQueue'!$BI$5:$BI$467,"&lt;4")</f>
        <v>0</v>
      </c>
      <c r="J355">
        <f>SUMIFS('Grid GenerationQueue'!AK$5:AK$467,'Grid GenerationQueue'!$AX$5:$AX$467,$B355,'Grid GenerationQueue'!$AY$5:$AY$467,$C355,'Grid GenerationQueue'!$BI$5:$BI$467,"&lt;4")</f>
        <v>0</v>
      </c>
      <c r="K355">
        <f>SUMIFS('Grid GenerationQueue'!AL$5:AL$467,'Grid GenerationQueue'!$AX$5:$AX$467,$B355,'Grid GenerationQueue'!$AY$5:$AY$467,$C355,'Grid GenerationQueue'!$BI$5:$BI$467,"&lt;4")</f>
        <v>0</v>
      </c>
      <c r="L355">
        <f>SUMIFS('Grid GenerationQueue'!AM$5:AM$467,'Grid GenerationQueue'!$AX$5:$AX$467,$B355,'Grid GenerationQueue'!$AY$5:$AY$467,$C355,'Grid GenerationQueue'!$BI$5:$BI$467,"&lt;4")</f>
        <v>0</v>
      </c>
      <c r="M355">
        <f>SUMIFS('Grid GenerationQueue'!AN$5:AN$467,'Grid GenerationQueue'!$AX$5:$AX$467,$B355,'Grid GenerationQueue'!$AY$5:$AY$467,$C355,'Grid GenerationQueue'!$BI$5:$BI$467,"&lt;4")</f>
        <v>0</v>
      </c>
      <c r="N355">
        <f>SUMIFS('Grid GenerationQueue'!AO$5:AO$467,'Grid GenerationQueue'!$AX$5:$AX$467,$B355,'Grid GenerationQueue'!$AY$5:$AY$467,$C355,'Grid GenerationQueue'!$BI$5:$BI$467,"&lt;4")</f>
        <v>0</v>
      </c>
      <c r="O355">
        <f>SUMIFS('Grid GenerationQueue'!AP$5:AP$467,'Grid GenerationQueue'!$AX$5:$AX$467,$B355,'Grid GenerationQueue'!$AY$5:$AY$467,$C355,'Grid GenerationQueue'!$BI$5:$BI$467,"&lt;4")</f>
        <v>0</v>
      </c>
      <c r="Q355">
        <f>SUMIFS('Grid GenerationQueue'!AE$5:AE$467,'Grid GenerationQueue'!$AX$5:$AX$467,$B355,'Grid GenerationQueue'!$AY$5:$AY$467,$C355,'Grid GenerationQueue'!$BH$5:$BH$467,"Executed")</f>
        <v>0</v>
      </c>
      <c r="R355">
        <f>SUMIFS('Grid GenerationQueue'!AF$5:AF$467,'Grid GenerationQueue'!$AX$5:$AX$467,$B355,'Grid GenerationQueue'!$AY$5:$AY$467,$C355,'Grid GenerationQueue'!$BH$5:$BH$467,"Executed")</f>
        <v>0</v>
      </c>
      <c r="S355">
        <f>SUMIFS('Grid GenerationQueue'!AG$5:AG$467,'Grid GenerationQueue'!$AX$5:$AX$467,$B355,'Grid GenerationQueue'!$AY$5:$AY$467,$C355,'Grid GenerationQueue'!$BH$5:$BH$467,"Executed")</f>
        <v>0</v>
      </c>
      <c r="T355">
        <f>SUMIFS('Grid GenerationQueue'!AH$5:AH$467,'Grid GenerationQueue'!$AX$5:$AX$467,$B355,'Grid GenerationQueue'!$AY$5:$AY$467,$C355,'Grid GenerationQueue'!$BH$5:$BH$467,"Executed")</f>
        <v>0</v>
      </c>
      <c r="U355">
        <f>SUMIFS('Grid GenerationQueue'!AI$5:AI$467,'Grid GenerationQueue'!$AX$5:$AX$467,$B355,'Grid GenerationQueue'!$AY$5:$AY$467,$C355,'Grid GenerationQueue'!$BH$5:$BH$467,"Executed")</f>
        <v>0</v>
      </c>
      <c r="V355">
        <f>SUMIFS('Grid GenerationQueue'!AJ$5:AJ$467,'Grid GenerationQueue'!$AX$5:$AX$467,$B355,'Grid GenerationQueue'!$AY$5:$AY$467,$C355,'Grid GenerationQueue'!$BH$5:$BH$467,"Executed")</f>
        <v>0</v>
      </c>
      <c r="W355">
        <f>SUMIFS('Grid GenerationQueue'!AK$5:AK$467,'Grid GenerationQueue'!$AX$5:$AX$467,$B355,'Grid GenerationQueue'!$AY$5:$AY$467,$C355,'Grid GenerationQueue'!$BH$5:$BH$467,"Executed")</f>
        <v>0</v>
      </c>
      <c r="X355">
        <f>SUMIFS('Grid GenerationQueue'!AL$5:AL$467,'Grid GenerationQueue'!$AX$5:$AX$467,$B355,'Grid GenerationQueue'!$AY$5:$AY$467,$C355,'Grid GenerationQueue'!$BH$5:$BH$467,"Executed")</f>
        <v>0</v>
      </c>
      <c r="Y355">
        <f>SUMIFS('Grid GenerationQueue'!AM$5:AM$467,'Grid GenerationQueue'!$AX$5:$AX$467,$B355,'Grid GenerationQueue'!$AY$5:$AY$467,$C355,'Grid GenerationQueue'!$BH$5:$BH$467,"Executed")</f>
        <v>0</v>
      </c>
      <c r="Z355">
        <f>SUMIFS('Grid GenerationQueue'!AN$5:AN$467,'Grid GenerationQueue'!$AX$5:$AX$467,$B355,'Grid GenerationQueue'!$AY$5:$AY$467,$C355,'Grid GenerationQueue'!$BH$5:$BH$467,"Executed")</f>
        <v>0</v>
      </c>
      <c r="AA355">
        <f>SUMIFS('Grid GenerationQueue'!AO$5:AO$467,'Grid GenerationQueue'!$AX$5:$AX$467,$B355,'Grid GenerationQueue'!$AY$5:$AY$467,$C355,'Grid GenerationQueue'!$BH$5:$BH$467,"Executed")</f>
        <v>0</v>
      </c>
      <c r="AB355">
        <f>SUMIFS('Grid GenerationQueue'!AP$5:AP$467,'Grid GenerationQueue'!$AX$5:$AX$467,$B355,'Grid GenerationQueue'!$AY$5:$AY$467,$C355,'Grid GenerationQueue'!$BH$5:$BH$467,"Executed")</f>
        <v>0</v>
      </c>
      <c r="AD355">
        <f>SUMIFS('Grid GenerationQueue'!AE$5:AE$467,'Grid GenerationQueue'!$AX$5:$AX$467,$B355,'Grid GenerationQueue'!$AY$5:$AY$467,$C355,'Grid GenerationQueue'!$BF$5:$BF$467,"&lt;&gt;"&amp;"")</f>
        <v>0</v>
      </c>
      <c r="AE355">
        <f>SUMIFS('Grid GenerationQueue'!AF$5:AF$467,'Grid GenerationQueue'!$AX$5:$AX$467,$B355,'Grid GenerationQueue'!$AY$5:$AY$467,$C355,'Grid GenerationQueue'!$BF$5:$BF$467,"&lt;&gt;"&amp;"")</f>
        <v>0</v>
      </c>
      <c r="AF355">
        <f>SUMIFS('Grid GenerationQueue'!AG$5:AG$467,'Grid GenerationQueue'!$AX$5:$AX$467,$B355,'Grid GenerationQueue'!$AY$5:$AY$467,$C355,'Grid GenerationQueue'!$BF$5:$BF$467,"&lt;&gt;"&amp;"")</f>
        <v>0</v>
      </c>
      <c r="AG355">
        <f>SUMIFS('Grid GenerationQueue'!AH$5:AH$467,'Grid GenerationQueue'!$AX$5:$AX$467,$B355,'Grid GenerationQueue'!$AY$5:$AY$467,$C355,'Grid GenerationQueue'!$BF$5:$BF$467,"&lt;&gt;"&amp;"")</f>
        <v>0</v>
      </c>
      <c r="AH355">
        <f>SUMIFS('Grid GenerationQueue'!AI$5:AI$467,'Grid GenerationQueue'!$AX$5:$AX$467,$B355,'Grid GenerationQueue'!$AY$5:$AY$467,$C355,'Grid GenerationQueue'!$BF$5:$BF$467,"&lt;&gt;"&amp;"")</f>
        <v>0</v>
      </c>
      <c r="AI355">
        <f>SUMIFS('Grid GenerationQueue'!AJ$5:AJ$467,'Grid GenerationQueue'!$AX$5:$AX$467,$B355,'Grid GenerationQueue'!$AY$5:$AY$467,$C355,'Grid GenerationQueue'!$BF$5:$BF$467,"&lt;&gt;"&amp;"")</f>
        <v>0</v>
      </c>
      <c r="AJ355">
        <f>SUMIFS('Grid GenerationQueue'!AK$5:AK$467,'Grid GenerationQueue'!$AX$5:$AX$467,$B355,'Grid GenerationQueue'!$AY$5:$AY$467,$C355,'Grid GenerationQueue'!$BF$5:$BF$467,"&lt;&gt;"&amp;"")</f>
        <v>0</v>
      </c>
      <c r="AK355">
        <f>SUMIFS('Grid GenerationQueue'!AL$5:AL$467,'Grid GenerationQueue'!$AX$5:$AX$467,$B355,'Grid GenerationQueue'!$AY$5:$AY$467,$C355,'Grid GenerationQueue'!$BF$5:$BF$467,"&lt;&gt;"&amp;"")</f>
        <v>0</v>
      </c>
      <c r="AL355">
        <f>SUMIFS('Grid GenerationQueue'!AM$5:AM$467,'Grid GenerationQueue'!$AX$5:$AX$467,$B355,'Grid GenerationQueue'!$AY$5:$AY$467,$C355,'Grid GenerationQueue'!$BF$5:$BF$467,"&lt;&gt;"&amp;"")</f>
        <v>0</v>
      </c>
      <c r="AM355">
        <f>SUMIFS('Grid GenerationQueue'!AN$5:AN$467,'Grid GenerationQueue'!$AX$5:$AX$467,$B355,'Grid GenerationQueue'!$AY$5:$AY$467,$C355,'Grid GenerationQueue'!$BF$5:$BF$467,"&lt;&gt;"&amp;"")</f>
        <v>0</v>
      </c>
      <c r="AN355">
        <f>SUMIFS('Grid GenerationQueue'!AO$5:AO$467,'Grid GenerationQueue'!$AX$5:$AX$467,$B355,'Grid GenerationQueue'!$AY$5:$AY$467,$C355,'Grid GenerationQueue'!$BF$5:$BF$467,"&lt;&gt;"&amp;"")</f>
        <v>0</v>
      </c>
      <c r="AO355">
        <f>SUMIFS('Grid GenerationQueue'!AP$5:AP$467,'Grid GenerationQueue'!$AX$5:$AX$467,$B355,'Grid GenerationQueue'!$AY$5:$AY$467,$C355,'Grid GenerationQueue'!$BF$5:$BF$467,"&lt;&gt;"&amp;"")</f>
        <v>0</v>
      </c>
      <c r="AQ355">
        <f>SUMIFS('Grid GenerationQueue'!AE$5:AE$467,'Grid GenerationQueue'!$AX$5:$AX$467,$B355,'Grid GenerationQueue'!$AY$5:$AY$467,$C355)</f>
        <v>158.56780000000001</v>
      </c>
      <c r="AR355">
        <f>SUMIFS('Grid GenerationQueue'!AF$5:AF$467,'Grid GenerationQueue'!$AX$5:$AX$467,$B355,'Grid GenerationQueue'!$AY$5:$AY$467,$C355)</f>
        <v>0</v>
      </c>
      <c r="AS355">
        <f>SUMIFS('Grid GenerationQueue'!AG$5:AG$467,'Grid GenerationQueue'!$AX$5:$AX$467,$B355,'Grid GenerationQueue'!$AY$5:$AY$467,$C355)</f>
        <v>0</v>
      </c>
      <c r="AT355">
        <f>SUMIFS('Grid GenerationQueue'!AH$5:AH$467,'Grid GenerationQueue'!$AX$5:$AX$467,$B355,'Grid GenerationQueue'!$AY$5:$AY$467,$C355)</f>
        <v>0</v>
      </c>
      <c r="AU355">
        <f>SUMIFS('Grid GenerationQueue'!AI$5:AI$467,'Grid GenerationQueue'!$AX$5:$AX$467,$B355,'Grid GenerationQueue'!$AY$5:$AY$467,$C355)</f>
        <v>158.97829999999999</v>
      </c>
      <c r="AV355">
        <f>SUMIFS('Grid GenerationQueue'!AJ$5:AJ$467,'Grid GenerationQueue'!$AX$5:$AX$467,$B355,'Grid GenerationQueue'!$AY$5:$AY$467,$C355)</f>
        <v>0</v>
      </c>
      <c r="AW355">
        <f>SUMIFS('Grid GenerationQueue'!AK$5:AK$467,'Grid GenerationQueue'!$AX$5:$AX$467,$B355,'Grid GenerationQueue'!$AY$5:$AY$467,$C355)</f>
        <v>0</v>
      </c>
      <c r="AX355">
        <f>SUMIFS('Grid GenerationQueue'!AL$5:AL$467,'Grid GenerationQueue'!$AX$5:$AX$467,$B355,'Grid GenerationQueue'!$AY$5:$AY$467,$C355)</f>
        <v>0</v>
      </c>
      <c r="AY355">
        <f>SUMIFS('Grid GenerationQueue'!AM$5:AM$467,'Grid GenerationQueue'!$AX$5:$AX$467,$B355,'Grid GenerationQueue'!$AY$5:$AY$467,$C355)</f>
        <v>0</v>
      </c>
      <c r="AZ355">
        <f>SUMIFS('Grid GenerationQueue'!AN$5:AN$467,'Grid GenerationQueue'!$AX$5:$AX$467,$B355,'Grid GenerationQueue'!$AY$5:$AY$467,$C355)</f>
        <v>0</v>
      </c>
      <c r="BA355">
        <f>SUMIFS('Grid GenerationQueue'!AO$5:AO$467,'Grid GenerationQueue'!$AX$5:$AX$467,$B355,'Grid GenerationQueue'!$AY$5:$AY$467,$C355)</f>
        <v>0</v>
      </c>
      <c r="BB355">
        <f>SUMIFS('Grid GenerationQueue'!AP$5:AP$467,'Grid GenerationQueue'!$AX$5:$AX$467,$B355,'Grid GenerationQueue'!$AY$5:$AY$467,$C355)</f>
        <v>0</v>
      </c>
      <c r="BD355">
        <f>SUMIFS('Grid GenerationQueue'!AE$5:AE$467,'Grid GenerationQueue'!$AX$5:$AX$467,$B355,'Grid GenerationQueue'!$AY$5:$AY$467,$C355,'Grid GenerationQueue'!$BH$5:$BH$467,"Executed",'Grid GenerationQueue'!$BB$5:$BB$467,"&lt;"&amp;$BE$3)</f>
        <v>0</v>
      </c>
      <c r="BE355">
        <f>SUMIFS('Grid GenerationQueue'!AF$5:AF$467,'Grid GenerationQueue'!$AX$5:$AX$467,$B355,'Grid GenerationQueue'!$AY$5:$AY$467,$C355,'Grid GenerationQueue'!$BH$5:$BH$467,"Executed",'Grid GenerationQueue'!$BB$5:$BB$467,"&lt;"&amp;$BE$3)</f>
        <v>0</v>
      </c>
      <c r="BF355">
        <f>SUMIFS('Grid GenerationQueue'!AG$5:AG$467,'Grid GenerationQueue'!$AX$5:$AX$467,$B355,'Grid GenerationQueue'!$AY$5:$AY$467,$C355,'Grid GenerationQueue'!$BH$5:$BH$467,"Executed",'Grid GenerationQueue'!$BB$5:$BB$467,"&lt;"&amp;$BE$3)</f>
        <v>0</v>
      </c>
      <c r="BG355">
        <f>SUMIFS('Grid GenerationQueue'!AH$5:AH$467,'Grid GenerationQueue'!$AX$5:$AX$467,$B355,'Grid GenerationQueue'!$AY$5:$AY$467,$C355,'Grid GenerationQueue'!$BH$5:$BH$467,"Executed",'Grid GenerationQueue'!$BB$5:$BB$467,"&lt;"&amp;$BE$3)</f>
        <v>0</v>
      </c>
      <c r="BH355">
        <f>SUMIFS('Grid GenerationQueue'!AI$5:AI$467,'Grid GenerationQueue'!$AX$5:$AX$467,$B355,'Grid GenerationQueue'!$AY$5:$AY$467,$C355,'Grid GenerationQueue'!$BH$5:$BH$467,"Executed",'Grid GenerationQueue'!$BB$5:$BB$467,"&lt;"&amp;$BE$3)</f>
        <v>0</v>
      </c>
      <c r="BI355">
        <f>SUMIFS('Grid GenerationQueue'!AJ$5:AJ$467,'Grid GenerationQueue'!$AX$5:$AX$467,$B355,'Grid GenerationQueue'!$AY$5:$AY$467,$C355,'Grid GenerationQueue'!$BH$5:$BH$467,"Executed",'Grid GenerationQueue'!$BB$5:$BB$467,"&lt;"&amp;$BE$3)</f>
        <v>0</v>
      </c>
      <c r="BJ355">
        <f>SUMIFS('Grid GenerationQueue'!AK$5:AK$467,'Grid GenerationQueue'!$AX$5:$AX$467,$B355,'Grid GenerationQueue'!$AY$5:$AY$467,$C355,'Grid GenerationQueue'!$BH$5:$BH$467,"Executed",'Grid GenerationQueue'!$BB$5:$BB$467,"&lt;"&amp;$BE$3)</f>
        <v>0</v>
      </c>
      <c r="BK355">
        <f>SUMIFS('Grid GenerationQueue'!AL$5:AL$467,'Grid GenerationQueue'!$AX$5:$AX$467,$B355,'Grid GenerationQueue'!$AY$5:$AY$467,$C355,'Grid GenerationQueue'!$BH$5:$BH$467,"Executed",'Grid GenerationQueue'!$BB$5:$BB$467,"&lt;"&amp;$BE$3)</f>
        <v>0</v>
      </c>
      <c r="BL355">
        <f>SUMIFS('Grid GenerationQueue'!AM$5:AM$467,'Grid GenerationQueue'!$AX$5:$AX$467,$B355,'Grid GenerationQueue'!$AY$5:$AY$467,$C355,'Grid GenerationQueue'!$BH$5:$BH$467,"Executed",'Grid GenerationQueue'!$BB$5:$BB$467,"&lt;"&amp;$BE$3)</f>
        <v>0</v>
      </c>
      <c r="BM355">
        <f>SUMIFS('Grid GenerationQueue'!AN$5:AN$467,'Grid GenerationQueue'!$AX$5:$AX$467,$B355,'Grid GenerationQueue'!$AY$5:$AY$467,$C355,'Grid GenerationQueue'!$BH$5:$BH$467,"Executed",'Grid GenerationQueue'!$BB$5:$BB$467,"&lt;"&amp;$BE$3)</f>
        <v>0</v>
      </c>
      <c r="BN355">
        <f>SUMIFS('Grid GenerationQueue'!AO$5:AO$467,'Grid GenerationQueue'!$AX$5:$AX$467,$B355,'Grid GenerationQueue'!$AY$5:$AY$467,$C355,'Grid GenerationQueue'!$BH$5:$BH$467,"Executed",'Grid GenerationQueue'!$BB$5:$BB$467,"&lt;"&amp;$BE$3)</f>
        <v>0</v>
      </c>
      <c r="BO355">
        <f>SUMIFS('Grid GenerationQueue'!AP$5:AP$467,'Grid GenerationQueue'!$AX$5:$AX$467,$B355,'Grid GenerationQueue'!$AY$5:$AY$467,$C355,'Grid GenerationQueue'!$BH$5:$BH$467,"Executed",'Grid GenerationQueue'!$BB$5:$BB$467,"&lt;"&amp;$BE$3)</f>
        <v>0</v>
      </c>
      <c r="BQ355">
        <f>SUMIFS('Grid GenerationQueue'!AE$5:AE$467,'Grid GenerationQueue'!$AX$5:$AX$467,$B355,'Grid GenerationQueue'!$AY$5:$AY$467,$C355,'Grid GenerationQueue'!$BF$5:$BF$467,"&lt;&gt;"&amp;"",'Grid GenerationQueue'!$BB$5:$BB$467,"&lt;"&amp;$BE$3)</f>
        <v>0</v>
      </c>
      <c r="BR355">
        <f>SUMIFS('Grid GenerationQueue'!AF$5:AF$467,'Grid GenerationQueue'!$AX$5:$AX$467,$B355,'Grid GenerationQueue'!$AY$5:$AY$467,$C355,'Grid GenerationQueue'!$BF$5:$BF$467,"&lt;&gt;"&amp;"",'Grid GenerationQueue'!$BB$5:$BB$467,"&lt;"&amp;$BE$3)</f>
        <v>0</v>
      </c>
      <c r="BS355">
        <f>SUMIFS('Grid GenerationQueue'!AG$5:AG$467,'Grid GenerationQueue'!$AX$5:$AX$467,$B355,'Grid GenerationQueue'!$AY$5:$AY$467,$C355,'Grid GenerationQueue'!$BF$5:$BF$467,"&lt;&gt;"&amp;"",'Grid GenerationQueue'!$BB$5:$BB$467,"&lt;"&amp;$BE$3)</f>
        <v>0</v>
      </c>
      <c r="BT355">
        <f>SUMIFS('Grid GenerationQueue'!AH$5:AH$467,'Grid GenerationQueue'!$AX$5:$AX$467,$B355,'Grid GenerationQueue'!$AY$5:$AY$467,$C355,'Grid GenerationQueue'!$BF$5:$BF$467,"&lt;&gt;"&amp;"",'Grid GenerationQueue'!$BB$5:$BB$467,"&lt;"&amp;$BE$3)</f>
        <v>0</v>
      </c>
      <c r="BU355">
        <f>SUMIFS('Grid GenerationQueue'!AI$5:AI$467,'Grid GenerationQueue'!$AX$5:$AX$467,$B355,'Grid GenerationQueue'!$AY$5:$AY$467,$C355,'Grid GenerationQueue'!$BF$5:$BF$467,"&lt;&gt;"&amp;"",'Grid GenerationQueue'!$BB$5:$BB$467,"&lt;"&amp;$BE$3)</f>
        <v>0</v>
      </c>
      <c r="BV355">
        <f>SUMIFS('Grid GenerationQueue'!AJ$5:AJ$467,'Grid GenerationQueue'!$AX$5:$AX$467,$B355,'Grid GenerationQueue'!$AY$5:$AY$467,$C355,'Grid GenerationQueue'!$BF$5:$BF$467,"&lt;&gt;"&amp;"",'Grid GenerationQueue'!$BB$5:$BB$467,"&lt;"&amp;$BE$3)</f>
        <v>0</v>
      </c>
      <c r="BW355">
        <f>SUMIFS('Grid GenerationQueue'!AK$5:AK$467,'Grid GenerationQueue'!$AX$5:$AX$467,$B355,'Grid GenerationQueue'!$AY$5:$AY$467,$C355,'Grid GenerationQueue'!$BF$5:$BF$467,"&lt;&gt;"&amp;"",'Grid GenerationQueue'!$BB$5:$BB$467,"&lt;"&amp;$BE$3)</f>
        <v>0</v>
      </c>
      <c r="BX355">
        <f>SUMIFS('Grid GenerationQueue'!AL$5:AL$467,'Grid GenerationQueue'!$AX$5:$AX$467,$B355,'Grid GenerationQueue'!$AY$5:$AY$467,$C355,'Grid GenerationQueue'!$BF$5:$BF$467,"&lt;&gt;"&amp;"",'Grid GenerationQueue'!$BB$5:$BB$467,"&lt;"&amp;$BE$3)</f>
        <v>0</v>
      </c>
      <c r="BY355">
        <f>SUMIFS('Grid GenerationQueue'!AM$5:AM$467,'Grid GenerationQueue'!$AX$5:$AX$467,$B355,'Grid GenerationQueue'!$AY$5:$AY$467,$C355,'Grid GenerationQueue'!$BF$5:$BF$467,"&lt;&gt;"&amp;"",'Grid GenerationQueue'!$BB$5:$BB$467,"&lt;"&amp;$BE$3)</f>
        <v>0</v>
      </c>
      <c r="BZ355">
        <f>SUMIFS('Grid GenerationQueue'!AN$5:AN$467,'Grid GenerationQueue'!$AX$5:$AX$467,$B355,'Grid GenerationQueue'!$AY$5:$AY$467,$C355,'Grid GenerationQueue'!$BF$5:$BF$467,"&lt;&gt;"&amp;"",'Grid GenerationQueue'!$BB$5:$BB$467,"&lt;"&amp;$BE$3)</f>
        <v>0</v>
      </c>
      <c r="CA355">
        <f>SUMIFS('Grid GenerationQueue'!AO$5:AO$467,'Grid GenerationQueue'!$AX$5:$AX$467,$B355,'Grid GenerationQueue'!$AY$5:$AY$467,$C355,'Grid GenerationQueue'!$BF$5:$BF$467,"&lt;&gt;"&amp;"",'Grid GenerationQueue'!$BB$5:$BB$467,"&lt;"&amp;$BE$3)</f>
        <v>0</v>
      </c>
      <c r="CB355">
        <f>SUMIFS('Grid GenerationQueue'!AP$5:AP$467,'Grid GenerationQueue'!$AX$5:$AX$467,$B355,'Grid GenerationQueue'!$AY$5:$AY$467,$C355,'Grid GenerationQueue'!$BF$5:$BF$467,"&lt;&gt;"&amp;"",'Grid GenerationQueue'!$BB$5:$BB$467,"&lt;"&amp;$BE$3)</f>
        <v>0</v>
      </c>
      <c r="CD355">
        <f>SUMIFS('Grid GenerationQueue'!AE$5:AE$467,'Grid GenerationQueue'!$AX$5:$AX$467,$B355,'Grid GenerationQueue'!$AY$5:$AY$467,$C355,'Grid GenerationQueue'!$BB$5:$BB$467,"&lt;"&amp;$BE$3)</f>
        <v>158.56780000000001</v>
      </c>
      <c r="CE355">
        <f>SUMIFS('Grid GenerationQueue'!AF$5:AF$467,'Grid GenerationQueue'!$AX$5:$AX$467,$B355,'Grid GenerationQueue'!$AY$5:$AY$467,$C355,'Grid GenerationQueue'!$BB$5:$BB$467,"&lt;"&amp;$BE$3)</f>
        <v>0</v>
      </c>
      <c r="CF355">
        <f>SUMIFS('Grid GenerationQueue'!AG$5:AG$467,'Grid GenerationQueue'!$AX$5:$AX$467,$B355,'Grid GenerationQueue'!$AY$5:$AY$467,$C355,'Grid GenerationQueue'!$BB$5:$BB$467,"&lt;"&amp;$BE$3)</f>
        <v>0</v>
      </c>
      <c r="CG355">
        <f>SUMIFS('Grid GenerationQueue'!AH$5:AH$467,'Grid GenerationQueue'!$AX$5:$AX$467,$B355,'Grid GenerationQueue'!$AY$5:$AY$467,$C355,'Grid GenerationQueue'!$BB$5:$BB$467,"&lt;"&amp;$BE$3)</f>
        <v>0</v>
      </c>
      <c r="CH355">
        <f>SUMIFS('Grid GenerationQueue'!AI$5:AI$467,'Grid GenerationQueue'!$AX$5:$AX$467,$B355,'Grid GenerationQueue'!$AY$5:$AY$467,$C355,'Grid GenerationQueue'!$BB$5:$BB$467,"&lt;"&amp;$BE$3)</f>
        <v>158.97829999999999</v>
      </c>
      <c r="CI355">
        <f>SUMIFS('Grid GenerationQueue'!AJ$5:AJ$467,'Grid GenerationQueue'!$AX$5:$AX$467,$B355,'Grid GenerationQueue'!$AY$5:$AY$467,$C355,'Grid GenerationQueue'!$BB$5:$BB$467,"&lt;"&amp;$BE$3)</f>
        <v>0</v>
      </c>
      <c r="CJ355">
        <f>SUMIFS('Grid GenerationQueue'!AK$5:AK$467,'Grid GenerationQueue'!$AX$5:$AX$467,$B355,'Grid GenerationQueue'!$AY$5:$AY$467,$C355,'Grid GenerationQueue'!$BB$5:$BB$467,"&lt;"&amp;$BE$3)</f>
        <v>0</v>
      </c>
      <c r="CK355">
        <f>SUMIFS('Grid GenerationQueue'!AL$5:AL$467,'Grid GenerationQueue'!$AX$5:$AX$467,$B355,'Grid GenerationQueue'!$AY$5:$AY$467,$C355,'Grid GenerationQueue'!$BB$5:$BB$467,"&lt;"&amp;$BE$3)</f>
        <v>0</v>
      </c>
      <c r="CL355">
        <f>SUMIFS('Grid GenerationQueue'!AM$5:AM$467,'Grid GenerationQueue'!$AX$5:$AX$467,$B355,'Grid GenerationQueue'!$AY$5:$AY$467,$C355,'Grid GenerationQueue'!$BB$5:$BB$467,"&lt;"&amp;$BE$3)</f>
        <v>0</v>
      </c>
      <c r="CM355">
        <f>SUMIFS('Grid GenerationQueue'!AN$5:AN$467,'Grid GenerationQueue'!$AX$5:$AX$467,$B355,'Grid GenerationQueue'!$AY$5:$AY$467,$C355,'Grid GenerationQueue'!$BB$5:$BB$467,"&lt;"&amp;$BE$3)</f>
        <v>0</v>
      </c>
      <c r="CN355">
        <f>SUMIFS('Grid GenerationQueue'!AO$5:AO$467,'Grid GenerationQueue'!$AX$5:$AX$467,$B355,'Grid GenerationQueue'!$AY$5:$AY$467,$C355,'Grid GenerationQueue'!$BB$5:$BB$467,"&lt;"&amp;$BE$3)</f>
        <v>0</v>
      </c>
      <c r="CO355">
        <f>SUMIFS('Grid GenerationQueue'!AP$5:AP$467,'Grid GenerationQueue'!$AX$5:$AX$467,$B355,'Grid GenerationQueue'!$AY$5:$AY$467,$C355,'Grid GenerationQueue'!$BB$5:$BB$467,"&lt;"&amp;$BE$3)</f>
        <v>0</v>
      </c>
    </row>
    <row r="356" spans="1:93" x14ac:dyDescent="0.35">
      <c r="A356" t="s">
        <v>4648</v>
      </c>
      <c r="B356" t="s">
        <v>4800</v>
      </c>
      <c r="C356">
        <v>115</v>
      </c>
      <c r="D356">
        <f>SUMIFS('Grid GenerationQueue'!AE$5:AE$467,'Grid GenerationQueue'!$AX$5:$AX$467,$B356,'Grid GenerationQueue'!$AY$5:$AY$467,$C356,'Grid GenerationQueue'!$BI$5:$BI$467,"&lt;4")</f>
        <v>0</v>
      </c>
      <c r="E356">
        <f>SUMIFS('Grid GenerationQueue'!AF$5:AF$467,'Grid GenerationQueue'!$AX$5:$AX$467,$B356,'Grid GenerationQueue'!$AY$5:$AY$467,$C356,'Grid GenerationQueue'!$BI$5:$BI$467,"&lt;4")</f>
        <v>0</v>
      </c>
      <c r="F356">
        <f>SUMIFS('Grid GenerationQueue'!AG$5:AG$467,'Grid GenerationQueue'!$AX$5:$AX$467,$B356,'Grid GenerationQueue'!$AY$5:$AY$467,$C356,'Grid GenerationQueue'!$BI$5:$BI$467,"&lt;4")</f>
        <v>0</v>
      </c>
      <c r="G356">
        <f>SUMIFS('Grid GenerationQueue'!AH$5:AH$467,'Grid GenerationQueue'!$AX$5:$AX$467,$B356,'Grid GenerationQueue'!$AY$5:$AY$467,$C356,'Grid GenerationQueue'!$BI$5:$BI$467,"&lt;4")</f>
        <v>0</v>
      </c>
      <c r="H356">
        <f>SUMIFS('Grid GenerationQueue'!AI$5:AI$467,'Grid GenerationQueue'!$AX$5:$AX$467,$B356,'Grid GenerationQueue'!$AY$5:$AY$467,$C356,'Grid GenerationQueue'!$BI$5:$BI$467,"&lt;4")</f>
        <v>0</v>
      </c>
      <c r="I356">
        <f>SUMIFS('Grid GenerationQueue'!AJ$5:AJ$467,'Grid GenerationQueue'!$AX$5:$AX$467,$B356,'Grid GenerationQueue'!$AY$5:$AY$467,$C356,'Grid GenerationQueue'!$BI$5:$BI$467,"&lt;4")</f>
        <v>0</v>
      </c>
      <c r="J356">
        <f>SUMIFS('Grid GenerationQueue'!AK$5:AK$467,'Grid GenerationQueue'!$AX$5:$AX$467,$B356,'Grid GenerationQueue'!$AY$5:$AY$467,$C356,'Grid GenerationQueue'!$BI$5:$BI$467,"&lt;4")</f>
        <v>0</v>
      </c>
      <c r="K356">
        <f>SUMIFS('Grid GenerationQueue'!AL$5:AL$467,'Grid GenerationQueue'!$AX$5:$AX$467,$B356,'Grid GenerationQueue'!$AY$5:$AY$467,$C356,'Grid GenerationQueue'!$BI$5:$BI$467,"&lt;4")</f>
        <v>0</v>
      </c>
      <c r="L356">
        <f>SUMIFS('Grid GenerationQueue'!AM$5:AM$467,'Grid GenerationQueue'!$AX$5:$AX$467,$B356,'Grid GenerationQueue'!$AY$5:$AY$467,$C356,'Grid GenerationQueue'!$BI$5:$BI$467,"&lt;4")</f>
        <v>0</v>
      </c>
      <c r="M356">
        <f>SUMIFS('Grid GenerationQueue'!AN$5:AN$467,'Grid GenerationQueue'!$AX$5:$AX$467,$B356,'Grid GenerationQueue'!$AY$5:$AY$467,$C356,'Grid GenerationQueue'!$BI$5:$BI$467,"&lt;4")</f>
        <v>0</v>
      </c>
      <c r="N356">
        <f>SUMIFS('Grid GenerationQueue'!AO$5:AO$467,'Grid GenerationQueue'!$AX$5:$AX$467,$B356,'Grid GenerationQueue'!$AY$5:$AY$467,$C356,'Grid GenerationQueue'!$BI$5:$BI$467,"&lt;4")</f>
        <v>0</v>
      </c>
      <c r="O356">
        <f>SUMIFS('Grid GenerationQueue'!AP$5:AP$467,'Grid GenerationQueue'!$AX$5:$AX$467,$B356,'Grid GenerationQueue'!$AY$5:$AY$467,$C356,'Grid GenerationQueue'!$BI$5:$BI$467,"&lt;4")</f>
        <v>0</v>
      </c>
      <c r="Q356">
        <f>SUMIFS('Grid GenerationQueue'!AE$5:AE$467,'Grid GenerationQueue'!$AX$5:$AX$467,$B356,'Grid GenerationQueue'!$AY$5:$AY$467,$C356,'Grid GenerationQueue'!$BH$5:$BH$467,"Executed")</f>
        <v>0</v>
      </c>
      <c r="R356">
        <f>SUMIFS('Grid GenerationQueue'!AF$5:AF$467,'Grid GenerationQueue'!$AX$5:$AX$467,$B356,'Grid GenerationQueue'!$AY$5:$AY$467,$C356,'Grid GenerationQueue'!$BH$5:$BH$467,"Executed")</f>
        <v>0</v>
      </c>
      <c r="S356">
        <f>SUMIFS('Grid GenerationQueue'!AG$5:AG$467,'Grid GenerationQueue'!$AX$5:$AX$467,$B356,'Grid GenerationQueue'!$AY$5:$AY$467,$C356,'Grid GenerationQueue'!$BH$5:$BH$467,"Executed")</f>
        <v>0</v>
      </c>
      <c r="T356">
        <f>SUMIFS('Grid GenerationQueue'!AH$5:AH$467,'Grid GenerationQueue'!$AX$5:$AX$467,$B356,'Grid GenerationQueue'!$AY$5:$AY$467,$C356,'Grid GenerationQueue'!$BH$5:$BH$467,"Executed")</f>
        <v>0</v>
      </c>
      <c r="U356">
        <f>SUMIFS('Grid GenerationQueue'!AI$5:AI$467,'Grid GenerationQueue'!$AX$5:$AX$467,$B356,'Grid GenerationQueue'!$AY$5:$AY$467,$C356,'Grid GenerationQueue'!$BH$5:$BH$467,"Executed")</f>
        <v>0</v>
      </c>
      <c r="V356">
        <f>SUMIFS('Grid GenerationQueue'!AJ$5:AJ$467,'Grid GenerationQueue'!$AX$5:$AX$467,$B356,'Grid GenerationQueue'!$AY$5:$AY$467,$C356,'Grid GenerationQueue'!$BH$5:$BH$467,"Executed")</f>
        <v>0</v>
      </c>
      <c r="W356">
        <f>SUMIFS('Grid GenerationQueue'!AK$5:AK$467,'Grid GenerationQueue'!$AX$5:$AX$467,$B356,'Grid GenerationQueue'!$AY$5:$AY$467,$C356,'Grid GenerationQueue'!$BH$5:$BH$467,"Executed")</f>
        <v>0</v>
      </c>
      <c r="X356">
        <f>SUMIFS('Grid GenerationQueue'!AL$5:AL$467,'Grid GenerationQueue'!$AX$5:$AX$467,$B356,'Grid GenerationQueue'!$AY$5:$AY$467,$C356,'Grid GenerationQueue'!$BH$5:$BH$467,"Executed")</f>
        <v>0</v>
      </c>
      <c r="Y356">
        <f>SUMIFS('Grid GenerationQueue'!AM$5:AM$467,'Grid GenerationQueue'!$AX$5:$AX$467,$B356,'Grid GenerationQueue'!$AY$5:$AY$467,$C356,'Grid GenerationQueue'!$BH$5:$BH$467,"Executed")</f>
        <v>0</v>
      </c>
      <c r="Z356">
        <f>SUMIFS('Grid GenerationQueue'!AN$5:AN$467,'Grid GenerationQueue'!$AX$5:$AX$467,$B356,'Grid GenerationQueue'!$AY$5:$AY$467,$C356,'Grid GenerationQueue'!$BH$5:$BH$467,"Executed")</f>
        <v>0</v>
      </c>
      <c r="AA356">
        <f>SUMIFS('Grid GenerationQueue'!AO$5:AO$467,'Grid GenerationQueue'!$AX$5:$AX$467,$B356,'Grid GenerationQueue'!$AY$5:$AY$467,$C356,'Grid GenerationQueue'!$BH$5:$BH$467,"Executed")</f>
        <v>0</v>
      </c>
      <c r="AB356">
        <f>SUMIFS('Grid GenerationQueue'!AP$5:AP$467,'Grid GenerationQueue'!$AX$5:$AX$467,$B356,'Grid GenerationQueue'!$AY$5:$AY$467,$C356,'Grid GenerationQueue'!$BH$5:$BH$467,"Executed")</f>
        <v>0</v>
      </c>
      <c r="AD356">
        <f>SUMIFS('Grid GenerationQueue'!AE$5:AE$467,'Grid GenerationQueue'!$AX$5:$AX$467,$B356,'Grid GenerationQueue'!$AY$5:$AY$467,$C356,'Grid GenerationQueue'!$BF$5:$BF$467,"&lt;&gt;"&amp;"")</f>
        <v>0</v>
      </c>
      <c r="AE356">
        <f>SUMIFS('Grid GenerationQueue'!AF$5:AF$467,'Grid GenerationQueue'!$AX$5:$AX$467,$B356,'Grid GenerationQueue'!$AY$5:$AY$467,$C356,'Grid GenerationQueue'!$BF$5:$BF$467,"&lt;&gt;"&amp;"")</f>
        <v>0</v>
      </c>
      <c r="AF356">
        <f>SUMIFS('Grid GenerationQueue'!AG$5:AG$467,'Grid GenerationQueue'!$AX$5:$AX$467,$B356,'Grid GenerationQueue'!$AY$5:$AY$467,$C356,'Grid GenerationQueue'!$BF$5:$BF$467,"&lt;&gt;"&amp;"")</f>
        <v>0</v>
      </c>
      <c r="AG356">
        <f>SUMIFS('Grid GenerationQueue'!AH$5:AH$467,'Grid GenerationQueue'!$AX$5:$AX$467,$B356,'Grid GenerationQueue'!$AY$5:$AY$467,$C356,'Grid GenerationQueue'!$BF$5:$BF$467,"&lt;&gt;"&amp;"")</f>
        <v>0</v>
      </c>
      <c r="AH356">
        <f>SUMIFS('Grid GenerationQueue'!AI$5:AI$467,'Grid GenerationQueue'!$AX$5:$AX$467,$B356,'Grid GenerationQueue'!$AY$5:$AY$467,$C356,'Grid GenerationQueue'!$BF$5:$BF$467,"&lt;&gt;"&amp;"")</f>
        <v>0</v>
      </c>
      <c r="AI356">
        <f>SUMIFS('Grid GenerationQueue'!AJ$5:AJ$467,'Grid GenerationQueue'!$AX$5:$AX$467,$B356,'Grid GenerationQueue'!$AY$5:$AY$467,$C356,'Grid GenerationQueue'!$BF$5:$BF$467,"&lt;&gt;"&amp;"")</f>
        <v>0</v>
      </c>
      <c r="AJ356">
        <f>SUMIFS('Grid GenerationQueue'!AK$5:AK$467,'Grid GenerationQueue'!$AX$5:$AX$467,$B356,'Grid GenerationQueue'!$AY$5:$AY$467,$C356,'Grid GenerationQueue'!$BF$5:$BF$467,"&lt;&gt;"&amp;"")</f>
        <v>0</v>
      </c>
      <c r="AK356">
        <f>SUMIFS('Grid GenerationQueue'!AL$5:AL$467,'Grid GenerationQueue'!$AX$5:$AX$467,$B356,'Grid GenerationQueue'!$AY$5:$AY$467,$C356,'Grid GenerationQueue'!$BF$5:$BF$467,"&lt;&gt;"&amp;"")</f>
        <v>0</v>
      </c>
      <c r="AL356">
        <f>SUMIFS('Grid GenerationQueue'!AM$5:AM$467,'Grid GenerationQueue'!$AX$5:$AX$467,$B356,'Grid GenerationQueue'!$AY$5:$AY$467,$C356,'Grid GenerationQueue'!$BF$5:$BF$467,"&lt;&gt;"&amp;"")</f>
        <v>0</v>
      </c>
      <c r="AM356">
        <f>SUMIFS('Grid GenerationQueue'!AN$5:AN$467,'Grid GenerationQueue'!$AX$5:$AX$467,$B356,'Grid GenerationQueue'!$AY$5:$AY$467,$C356,'Grid GenerationQueue'!$BF$5:$BF$467,"&lt;&gt;"&amp;"")</f>
        <v>0</v>
      </c>
      <c r="AN356">
        <f>SUMIFS('Grid GenerationQueue'!AO$5:AO$467,'Grid GenerationQueue'!$AX$5:$AX$467,$B356,'Grid GenerationQueue'!$AY$5:$AY$467,$C356,'Grid GenerationQueue'!$BF$5:$BF$467,"&lt;&gt;"&amp;"")</f>
        <v>0</v>
      </c>
      <c r="AO356">
        <f>SUMIFS('Grid GenerationQueue'!AP$5:AP$467,'Grid GenerationQueue'!$AX$5:$AX$467,$B356,'Grid GenerationQueue'!$AY$5:$AY$467,$C356,'Grid GenerationQueue'!$BF$5:$BF$467,"&lt;&gt;"&amp;"")</f>
        <v>0</v>
      </c>
      <c r="AQ356">
        <f>SUMIFS('Grid GenerationQueue'!AE$5:AE$467,'Grid GenerationQueue'!$AX$5:$AX$467,$B356,'Grid GenerationQueue'!$AY$5:$AY$467,$C356)</f>
        <v>0</v>
      </c>
      <c r="AR356">
        <f>SUMIFS('Grid GenerationQueue'!AF$5:AF$467,'Grid GenerationQueue'!$AX$5:$AX$467,$B356,'Grid GenerationQueue'!$AY$5:$AY$467,$C356)</f>
        <v>0</v>
      </c>
      <c r="AS356">
        <f>SUMIFS('Grid GenerationQueue'!AG$5:AG$467,'Grid GenerationQueue'!$AX$5:$AX$467,$B356,'Grid GenerationQueue'!$AY$5:$AY$467,$C356)</f>
        <v>0</v>
      </c>
      <c r="AT356">
        <f>SUMIFS('Grid GenerationQueue'!AH$5:AH$467,'Grid GenerationQueue'!$AX$5:$AX$467,$B356,'Grid GenerationQueue'!$AY$5:$AY$467,$C356)</f>
        <v>0</v>
      </c>
      <c r="AU356">
        <f>SUMIFS('Grid GenerationQueue'!AI$5:AI$467,'Grid GenerationQueue'!$AX$5:$AX$467,$B356,'Grid GenerationQueue'!$AY$5:$AY$467,$C356)</f>
        <v>0</v>
      </c>
      <c r="AV356">
        <f>SUMIFS('Grid GenerationQueue'!AJ$5:AJ$467,'Grid GenerationQueue'!$AX$5:$AX$467,$B356,'Grid GenerationQueue'!$AY$5:$AY$467,$C356)</f>
        <v>0</v>
      </c>
      <c r="AW356">
        <f>SUMIFS('Grid GenerationQueue'!AK$5:AK$467,'Grid GenerationQueue'!$AX$5:$AX$467,$B356,'Grid GenerationQueue'!$AY$5:$AY$467,$C356)</f>
        <v>0</v>
      </c>
      <c r="AX356">
        <f>SUMIFS('Grid GenerationQueue'!AL$5:AL$467,'Grid GenerationQueue'!$AX$5:$AX$467,$B356,'Grid GenerationQueue'!$AY$5:$AY$467,$C356)</f>
        <v>0</v>
      </c>
      <c r="AY356">
        <f>SUMIFS('Grid GenerationQueue'!AM$5:AM$467,'Grid GenerationQueue'!$AX$5:$AX$467,$B356,'Grid GenerationQueue'!$AY$5:$AY$467,$C356)</f>
        <v>0</v>
      </c>
      <c r="AZ356">
        <f>SUMIFS('Grid GenerationQueue'!AN$5:AN$467,'Grid GenerationQueue'!$AX$5:$AX$467,$B356,'Grid GenerationQueue'!$AY$5:$AY$467,$C356)</f>
        <v>0</v>
      </c>
      <c r="BA356">
        <f>SUMIFS('Grid GenerationQueue'!AO$5:AO$467,'Grid GenerationQueue'!$AX$5:$AX$467,$B356,'Grid GenerationQueue'!$AY$5:$AY$467,$C356)</f>
        <v>0</v>
      </c>
      <c r="BB356">
        <f>SUMIFS('Grid GenerationQueue'!AP$5:AP$467,'Grid GenerationQueue'!$AX$5:$AX$467,$B356,'Grid GenerationQueue'!$AY$5:$AY$467,$C356)</f>
        <v>0</v>
      </c>
      <c r="BD356">
        <f>SUMIFS('Grid GenerationQueue'!AE$5:AE$467,'Grid GenerationQueue'!$AX$5:$AX$467,$B356,'Grid GenerationQueue'!$AY$5:$AY$467,$C356,'Grid GenerationQueue'!$BH$5:$BH$467,"Executed",'Grid GenerationQueue'!$BB$5:$BB$467,"&lt;"&amp;$BE$3)</f>
        <v>0</v>
      </c>
      <c r="BE356">
        <f>SUMIFS('Grid GenerationQueue'!AF$5:AF$467,'Grid GenerationQueue'!$AX$5:$AX$467,$B356,'Grid GenerationQueue'!$AY$5:$AY$467,$C356,'Grid GenerationQueue'!$BH$5:$BH$467,"Executed",'Grid GenerationQueue'!$BB$5:$BB$467,"&lt;"&amp;$BE$3)</f>
        <v>0</v>
      </c>
      <c r="BF356">
        <f>SUMIFS('Grid GenerationQueue'!AG$5:AG$467,'Grid GenerationQueue'!$AX$5:$AX$467,$B356,'Grid GenerationQueue'!$AY$5:$AY$467,$C356,'Grid GenerationQueue'!$BH$5:$BH$467,"Executed",'Grid GenerationQueue'!$BB$5:$BB$467,"&lt;"&amp;$BE$3)</f>
        <v>0</v>
      </c>
      <c r="BG356">
        <f>SUMIFS('Grid GenerationQueue'!AH$5:AH$467,'Grid GenerationQueue'!$AX$5:$AX$467,$B356,'Grid GenerationQueue'!$AY$5:$AY$467,$C356,'Grid GenerationQueue'!$BH$5:$BH$467,"Executed",'Grid GenerationQueue'!$BB$5:$BB$467,"&lt;"&amp;$BE$3)</f>
        <v>0</v>
      </c>
      <c r="BH356">
        <f>SUMIFS('Grid GenerationQueue'!AI$5:AI$467,'Grid GenerationQueue'!$AX$5:$AX$467,$B356,'Grid GenerationQueue'!$AY$5:$AY$467,$C356,'Grid GenerationQueue'!$BH$5:$BH$467,"Executed",'Grid GenerationQueue'!$BB$5:$BB$467,"&lt;"&amp;$BE$3)</f>
        <v>0</v>
      </c>
      <c r="BI356">
        <f>SUMIFS('Grid GenerationQueue'!AJ$5:AJ$467,'Grid GenerationQueue'!$AX$5:$AX$467,$B356,'Grid GenerationQueue'!$AY$5:$AY$467,$C356,'Grid GenerationQueue'!$BH$5:$BH$467,"Executed",'Grid GenerationQueue'!$BB$5:$BB$467,"&lt;"&amp;$BE$3)</f>
        <v>0</v>
      </c>
      <c r="BJ356">
        <f>SUMIFS('Grid GenerationQueue'!AK$5:AK$467,'Grid GenerationQueue'!$AX$5:$AX$467,$B356,'Grid GenerationQueue'!$AY$5:$AY$467,$C356,'Grid GenerationQueue'!$BH$5:$BH$467,"Executed",'Grid GenerationQueue'!$BB$5:$BB$467,"&lt;"&amp;$BE$3)</f>
        <v>0</v>
      </c>
      <c r="BK356">
        <f>SUMIFS('Grid GenerationQueue'!AL$5:AL$467,'Grid GenerationQueue'!$AX$5:$AX$467,$B356,'Grid GenerationQueue'!$AY$5:$AY$467,$C356,'Grid GenerationQueue'!$BH$5:$BH$467,"Executed",'Grid GenerationQueue'!$BB$5:$BB$467,"&lt;"&amp;$BE$3)</f>
        <v>0</v>
      </c>
      <c r="BL356">
        <f>SUMIFS('Grid GenerationQueue'!AM$5:AM$467,'Grid GenerationQueue'!$AX$5:$AX$467,$B356,'Grid GenerationQueue'!$AY$5:$AY$467,$C356,'Grid GenerationQueue'!$BH$5:$BH$467,"Executed",'Grid GenerationQueue'!$BB$5:$BB$467,"&lt;"&amp;$BE$3)</f>
        <v>0</v>
      </c>
      <c r="BM356">
        <f>SUMIFS('Grid GenerationQueue'!AN$5:AN$467,'Grid GenerationQueue'!$AX$5:$AX$467,$B356,'Grid GenerationQueue'!$AY$5:$AY$467,$C356,'Grid GenerationQueue'!$BH$5:$BH$467,"Executed",'Grid GenerationQueue'!$BB$5:$BB$467,"&lt;"&amp;$BE$3)</f>
        <v>0</v>
      </c>
      <c r="BN356">
        <f>SUMIFS('Grid GenerationQueue'!AO$5:AO$467,'Grid GenerationQueue'!$AX$5:$AX$467,$B356,'Grid GenerationQueue'!$AY$5:$AY$467,$C356,'Grid GenerationQueue'!$BH$5:$BH$467,"Executed",'Grid GenerationQueue'!$BB$5:$BB$467,"&lt;"&amp;$BE$3)</f>
        <v>0</v>
      </c>
      <c r="BO356">
        <f>SUMIFS('Grid GenerationQueue'!AP$5:AP$467,'Grid GenerationQueue'!$AX$5:$AX$467,$B356,'Grid GenerationQueue'!$AY$5:$AY$467,$C356,'Grid GenerationQueue'!$BH$5:$BH$467,"Executed",'Grid GenerationQueue'!$BB$5:$BB$467,"&lt;"&amp;$BE$3)</f>
        <v>0</v>
      </c>
      <c r="BQ356">
        <f>SUMIFS('Grid GenerationQueue'!AE$5:AE$467,'Grid GenerationQueue'!$AX$5:$AX$467,$B356,'Grid GenerationQueue'!$AY$5:$AY$467,$C356,'Grid GenerationQueue'!$BF$5:$BF$467,"&lt;&gt;"&amp;"",'Grid GenerationQueue'!$BB$5:$BB$467,"&lt;"&amp;$BE$3)</f>
        <v>0</v>
      </c>
      <c r="BR356">
        <f>SUMIFS('Grid GenerationQueue'!AF$5:AF$467,'Grid GenerationQueue'!$AX$5:$AX$467,$B356,'Grid GenerationQueue'!$AY$5:$AY$467,$C356,'Grid GenerationQueue'!$BF$5:$BF$467,"&lt;&gt;"&amp;"",'Grid GenerationQueue'!$BB$5:$BB$467,"&lt;"&amp;$BE$3)</f>
        <v>0</v>
      </c>
      <c r="BS356">
        <f>SUMIFS('Grid GenerationQueue'!AG$5:AG$467,'Grid GenerationQueue'!$AX$5:$AX$467,$B356,'Grid GenerationQueue'!$AY$5:$AY$467,$C356,'Grid GenerationQueue'!$BF$5:$BF$467,"&lt;&gt;"&amp;"",'Grid GenerationQueue'!$BB$5:$BB$467,"&lt;"&amp;$BE$3)</f>
        <v>0</v>
      </c>
      <c r="BT356">
        <f>SUMIFS('Grid GenerationQueue'!AH$5:AH$467,'Grid GenerationQueue'!$AX$5:$AX$467,$B356,'Grid GenerationQueue'!$AY$5:$AY$467,$C356,'Grid GenerationQueue'!$BF$5:$BF$467,"&lt;&gt;"&amp;"",'Grid GenerationQueue'!$BB$5:$BB$467,"&lt;"&amp;$BE$3)</f>
        <v>0</v>
      </c>
      <c r="BU356">
        <f>SUMIFS('Grid GenerationQueue'!AI$5:AI$467,'Grid GenerationQueue'!$AX$5:$AX$467,$B356,'Grid GenerationQueue'!$AY$5:$AY$467,$C356,'Grid GenerationQueue'!$BF$5:$BF$467,"&lt;&gt;"&amp;"",'Grid GenerationQueue'!$BB$5:$BB$467,"&lt;"&amp;$BE$3)</f>
        <v>0</v>
      </c>
      <c r="BV356">
        <f>SUMIFS('Grid GenerationQueue'!AJ$5:AJ$467,'Grid GenerationQueue'!$AX$5:$AX$467,$B356,'Grid GenerationQueue'!$AY$5:$AY$467,$C356,'Grid GenerationQueue'!$BF$5:$BF$467,"&lt;&gt;"&amp;"",'Grid GenerationQueue'!$BB$5:$BB$467,"&lt;"&amp;$BE$3)</f>
        <v>0</v>
      </c>
      <c r="BW356">
        <f>SUMIFS('Grid GenerationQueue'!AK$5:AK$467,'Grid GenerationQueue'!$AX$5:$AX$467,$B356,'Grid GenerationQueue'!$AY$5:$AY$467,$C356,'Grid GenerationQueue'!$BF$5:$BF$467,"&lt;&gt;"&amp;"",'Grid GenerationQueue'!$BB$5:$BB$467,"&lt;"&amp;$BE$3)</f>
        <v>0</v>
      </c>
      <c r="BX356">
        <f>SUMIFS('Grid GenerationQueue'!AL$5:AL$467,'Grid GenerationQueue'!$AX$5:$AX$467,$B356,'Grid GenerationQueue'!$AY$5:$AY$467,$C356,'Grid GenerationQueue'!$BF$5:$BF$467,"&lt;&gt;"&amp;"",'Grid GenerationQueue'!$BB$5:$BB$467,"&lt;"&amp;$BE$3)</f>
        <v>0</v>
      </c>
      <c r="BY356">
        <f>SUMIFS('Grid GenerationQueue'!AM$5:AM$467,'Grid GenerationQueue'!$AX$5:$AX$467,$B356,'Grid GenerationQueue'!$AY$5:$AY$467,$C356,'Grid GenerationQueue'!$BF$5:$BF$467,"&lt;&gt;"&amp;"",'Grid GenerationQueue'!$BB$5:$BB$467,"&lt;"&amp;$BE$3)</f>
        <v>0</v>
      </c>
      <c r="BZ356">
        <f>SUMIFS('Grid GenerationQueue'!AN$5:AN$467,'Grid GenerationQueue'!$AX$5:$AX$467,$B356,'Grid GenerationQueue'!$AY$5:$AY$467,$C356,'Grid GenerationQueue'!$BF$5:$BF$467,"&lt;&gt;"&amp;"",'Grid GenerationQueue'!$BB$5:$BB$467,"&lt;"&amp;$BE$3)</f>
        <v>0</v>
      </c>
      <c r="CA356">
        <f>SUMIFS('Grid GenerationQueue'!AO$5:AO$467,'Grid GenerationQueue'!$AX$5:$AX$467,$B356,'Grid GenerationQueue'!$AY$5:$AY$467,$C356,'Grid GenerationQueue'!$BF$5:$BF$467,"&lt;&gt;"&amp;"",'Grid GenerationQueue'!$BB$5:$BB$467,"&lt;"&amp;$BE$3)</f>
        <v>0</v>
      </c>
      <c r="CB356">
        <f>SUMIFS('Grid GenerationQueue'!AP$5:AP$467,'Grid GenerationQueue'!$AX$5:$AX$467,$B356,'Grid GenerationQueue'!$AY$5:$AY$467,$C356,'Grid GenerationQueue'!$BF$5:$BF$467,"&lt;&gt;"&amp;"",'Grid GenerationQueue'!$BB$5:$BB$467,"&lt;"&amp;$BE$3)</f>
        <v>0</v>
      </c>
      <c r="CD356">
        <f>SUMIFS('Grid GenerationQueue'!AE$5:AE$467,'Grid GenerationQueue'!$AX$5:$AX$467,$B356,'Grid GenerationQueue'!$AY$5:$AY$467,$C356,'Grid GenerationQueue'!$BB$5:$BB$467,"&lt;"&amp;$BE$3)</f>
        <v>0</v>
      </c>
      <c r="CE356">
        <f>SUMIFS('Grid GenerationQueue'!AF$5:AF$467,'Grid GenerationQueue'!$AX$5:$AX$467,$B356,'Grid GenerationQueue'!$AY$5:$AY$467,$C356,'Grid GenerationQueue'!$BB$5:$BB$467,"&lt;"&amp;$BE$3)</f>
        <v>0</v>
      </c>
      <c r="CF356">
        <f>SUMIFS('Grid GenerationQueue'!AG$5:AG$467,'Grid GenerationQueue'!$AX$5:$AX$467,$B356,'Grid GenerationQueue'!$AY$5:$AY$467,$C356,'Grid GenerationQueue'!$BB$5:$BB$467,"&lt;"&amp;$BE$3)</f>
        <v>0</v>
      </c>
      <c r="CG356">
        <f>SUMIFS('Grid GenerationQueue'!AH$5:AH$467,'Grid GenerationQueue'!$AX$5:$AX$467,$B356,'Grid GenerationQueue'!$AY$5:$AY$467,$C356,'Grid GenerationQueue'!$BB$5:$BB$467,"&lt;"&amp;$BE$3)</f>
        <v>0</v>
      </c>
      <c r="CH356">
        <f>SUMIFS('Grid GenerationQueue'!AI$5:AI$467,'Grid GenerationQueue'!$AX$5:$AX$467,$B356,'Grid GenerationQueue'!$AY$5:$AY$467,$C356,'Grid GenerationQueue'!$BB$5:$BB$467,"&lt;"&amp;$BE$3)</f>
        <v>0</v>
      </c>
      <c r="CI356">
        <f>SUMIFS('Grid GenerationQueue'!AJ$5:AJ$467,'Grid GenerationQueue'!$AX$5:$AX$467,$B356,'Grid GenerationQueue'!$AY$5:$AY$467,$C356,'Grid GenerationQueue'!$BB$5:$BB$467,"&lt;"&amp;$BE$3)</f>
        <v>0</v>
      </c>
      <c r="CJ356">
        <f>SUMIFS('Grid GenerationQueue'!AK$5:AK$467,'Grid GenerationQueue'!$AX$5:$AX$467,$B356,'Grid GenerationQueue'!$AY$5:$AY$467,$C356,'Grid GenerationQueue'!$BB$5:$BB$467,"&lt;"&amp;$BE$3)</f>
        <v>0</v>
      </c>
      <c r="CK356">
        <f>SUMIFS('Grid GenerationQueue'!AL$5:AL$467,'Grid GenerationQueue'!$AX$5:$AX$467,$B356,'Grid GenerationQueue'!$AY$5:$AY$467,$C356,'Grid GenerationQueue'!$BB$5:$BB$467,"&lt;"&amp;$BE$3)</f>
        <v>0</v>
      </c>
      <c r="CL356">
        <f>SUMIFS('Grid GenerationQueue'!AM$5:AM$467,'Grid GenerationQueue'!$AX$5:$AX$467,$B356,'Grid GenerationQueue'!$AY$5:$AY$467,$C356,'Grid GenerationQueue'!$BB$5:$BB$467,"&lt;"&amp;$BE$3)</f>
        <v>0</v>
      </c>
      <c r="CM356">
        <f>SUMIFS('Grid GenerationQueue'!AN$5:AN$467,'Grid GenerationQueue'!$AX$5:$AX$467,$B356,'Grid GenerationQueue'!$AY$5:$AY$467,$C356,'Grid GenerationQueue'!$BB$5:$BB$467,"&lt;"&amp;$BE$3)</f>
        <v>0</v>
      </c>
      <c r="CN356">
        <f>SUMIFS('Grid GenerationQueue'!AO$5:AO$467,'Grid GenerationQueue'!$AX$5:$AX$467,$B356,'Grid GenerationQueue'!$AY$5:$AY$467,$C356,'Grid GenerationQueue'!$BB$5:$BB$467,"&lt;"&amp;$BE$3)</f>
        <v>0</v>
      </c>
      <c r="CO356">
        <f>SUMIFS('Grid GenerationQueue'!AP$5:AP$467,'Grid GenerationQueue'!$AX$5:$AX$467,$B356,'Grid GenerationQueue'!$AY$5:$AY$467,$C356,'Grid GenerationQueue'!$BB$5:$BB$467,"&lt;"&amp;$BE$3)</f>
        <v>0</v>
      </c>
    </row>
    <row r="357" spans="1:93" x14ac:dyDescent="0.35">
      <c r="A357" t="s">
        <v>4647</v>
      </c>
      <c r="B357" t="s">
        <v>4497</v>
      </c>
      <c r="C357">
        <v>138</v>
      </c>
      <c r="D357">
        <f>SUMIFS('Grid GenerationQueue'!AE$5:AE$467,'Grid GenerationQueue'!$AX$5:$AX$467,$B357,'Grid GenerationQueue'!$AY$5:$AY$467,$C357,'Grid GenerationQueue'!$BI$5:$BI$467,"&lt;4")</f>
        <v>0</v>
      </c>
      <c r="E357">
        <f>SUMIFS('Grid GenerationQueue'!AF$5:AF$467,'Grid GenerationQueue'!$AX$5:$AX$467,$B357,'Grid GenerationQueue'!$AY$5:$AY$467,$C357,'Grid GenerationQueue'!$BI$5:$BI$467,"&lt;4")</f>
        <v>0</v>
      </c>
      <c r="F357">
        <f>SUMIFS('Grid GenerationQueue'!AG$5:AG$467,'Grid GenerationQueue'!$AX$5:$AX$467,$B357,'Grid GenerationQueue'!$AY$5:$AY$467,$C357,'Grid GenerationQueue'!$BI$5:$BI$467,"&lt;4")</f>
        <v>0</v>
      </c>
      <c r="G357">
        <f>SUMIFS('Grid GenerationQueue'!AH$5:AH$467,'Grid GenerationQueue'!$AX$5:$AX$467,$B357,'Grid GenerationQueue'!$AY$5:$AY$467,$C357,'Grid GenerationQueue'!$BI$5:$BI$467,"&lt;4")</f>
        <v>0</v>
      </c>
      <c r="H357">
        <f>SUMIFS('Grid GenerationQueue'!AI$5:AI$467,'Grid GenerationQueue'!$AX$5:$AX$467,$B357,'Grid GenerationQueue'!$AY$5:$AY$467,$C357,'Grid GenerationQueue'!$BI$5:$BI$467,"&lt;4")</f>
        <v>0</v>
      </c>
      <c r="I357">
        <f>SUMIFS('Grid GenerationQueue'!AJ$5:AJ$467,'Grid GenerationQueue'!$AX$5:$AX$467,$B357,'Grid GenerationQueue'!$AY$5:$AY$467,$C357,'Grid GenerationQueue'!$BI$5:$BI$467,"&lt;4")</f>
        <v>0</v>
      </c>
      <c r="J357">
        <f>SUMIFS('Grid GenerationQueue'!AK$5:AK$467,'Grid GenerationQueue'!$AX$5:$AX$467,$B357,'Grid GenerationQueue'!$AY$5:$AY$467,$C357,'Grid GenerationQueue'!$BI$5:$BI$467,"&lt;4")</f>
        <v>0</v>
      </c>
      <c r="K357">
        <f>SUMIFS('Grid GenerationQueue'!AL$5:AL$467,'Grid GenerationQueue'!$AX$5:$AX$467,$B357,'Grid GenerationQueue'!$AY$5:$AY$467,$C357,'Grid GenerationQueue'!$BI$5:$BI$467,"&lt;4")</f>
        <v>0</v>
      </c>
      <c r="L357">
        <f>SUMIFS('Grid GenerationQueue'!AM$5:AM$467,'Grid GenerationQueue'!$AX$5:$AX$467,$B357,'Grid GenerationQueue'!$AY$5:$AY$467,$C357,'Grid GenerationQueue'!$BI$5:$BI$467,"&lt;4")</f>
        <v>0</v>
      </c>
      <c r="M357">
        <f>SUMIFS('Grid GenerationQueue'!AN$5:AN$467,'Grid GenerationQueue'!$AX$5:$AX$467,$B357,'Grid GenerationQueue'!$AY$5:$AY$467,$C357,'Grid GenerationQueue'!$BI$5:$BI$467,"&lt;4")</f>
        <v>0</v>
      </c>
      <c r="N357">
        <f>SUMIFS('Grid GenerationQueue'!AO$5:AO$467,'Grid GenerationQueue'!$AX$5:$AX$467,$B357,'Grid GenerationQueue'!$AY$5:$AY$467,$C357,'Grid GenerationQueue'!$BI$5:$BI$467,"&lt;4")</f>
        <v>0</v>
      </c>
      <c r="O357">
        <f>SUMIFS('Grid GenerationQueue'!AP$5:AP$467,'Grid GenerationQueue'!$AX$5:$AX$467,$B357,'Grid GenerationQueue'!$AY$5:$AY$467,$C357,'Grid GenerationQueue'!$BI$5:$BI$467,"&lt;4")</f>
        <v>0</v>
      </c>
      <c r="Q357">
        <f>SUMIFS('Grid GenerationQueue'!AE$5:AE$467,'Grid GenerationQueue'!$AX$5:$AX$467,$B357,'Grid GenerationQueue'!$AY$5:$AY$467,$C357,'Grid GenerationQueue'!$BH$5:$BH$467,"Executed")</f>
        <v>0</v>
      </c>
      <c r="R357">
        <f>SUMIFS('Grid GenerationQueue'!AF$5:AF$467,'Grid GenerationQueue'!$AX$5:$AX$467,$B357,'Grid GenerationQueue'!$AY$5:$AY$467,$C357,'Grid GenerationQueue'!$BH$5:$BH$467,"Executed")</f>
        <v>0</v>
      </c>
      <c r="S357">
        <f>SUMIFS('Grid GenerationQueue'!AG$5:AG$467,'Grid GenerationQueue'!$AX$5:$AX$467,$B357,'Grid GenerationQueue'!$AY$5:$AY$467,$C357,'Grid GenerationQueue'!$BH$5:$BH$467,"Executed")</f>
        <v>0</v>
      </c>
      <c r="T357">
        <f>SUMIFS('Grid GenerationQueue'!AH$5:AH$467,'Grid GenerationQueue'!$AX$5:$AX$467,$B357,'Grid GenerationQueue'!$AY$5:$AY$467,$C357,'Grid GenerationQueue'!$BH$5:$BH$467,"Executed")</f>
        <v>0</v>
      </c>
      <c r="U357">
        <f>SUMIFS('Grid GenerationQueue'!AI$5:AI$467,'Grid GenerationQueue'!$AX$5:$AX$467,$B357,'Grid GenerationQueue'!$AY$5:$AY$467,$C357,'Grid GenerationQueue'!$BH$5:$BH$467,"Executed")</f>
        <v>0</v>
      </c>
      <c r="V357">
        <f>SUMIFS('Grid GenerationQueue'!AJ$5:AJ$467,'Grid GenerationQueue'!$AX$5:$AX$467,$B357,'Grid GenerationQueue'!$AY$5:$AY$467,$C357,'Grid GenerationQueue'!$BH$5:$BH$467,"Executed")</f>
        <v>0</v>
      </c>
      <c r="W357">
        <f>SUMIFS('Grid GenerationQueue'!AK$5:AK$467,'Grid GenerationQueue'!$AX$5:$AX$467,$B357,'Grid GenerationQueue'!$AY$5:$AY$467,$C357,'Grid GenerationQueue'!$BH$5:$BH$467,"Executed")</f>
        <v>0</v>
      </c>
      <c r="X357">
        <f>SUMIFS('Grid GenerationQueue'!AL$5:AL$467,'Grid GenerationQueue'!$AX$5:$AX$467,$B357,'Grid GenerationQueue'!$AY$5:$AY$467,$C357,'Grid GenerationQueue'!$BH$5:$BH$467,"Executed")</f>
        <v>0</v>
      </c>
      <c r="Y357">
        <f>SUMIFS('Grid GenerationQueue'!AM$5:AM$467,'Grid GenerationQueue'!$AX$5:$AX$467,$B357,'Grid GenerationQueue'!$AY$5:$AY$467,$C357,'Grid GenerationQueue'!$BH$5:$BH$467,"Executed")</f>
        <v>0</v>
      </c>
      <c r="Z357">
        <f>SUMIFS('Grid GenerationQueue'!AN$5:AN$467,'Grid GenerationQueue'!$AX$5:$AX$467,$B357,'Grid GenerationQueue'!$AY$5:$AY$467,$C357,'Grid GenerationQueue'!$BH$5:$BH$467,"Executed")</f>
        <v>0</v>
      </c>
      <c r="AA357">
        <f>SUMIFS('Grid GenerationQueue'!AO$5:AO$467,'Grid GenerationQueue'!$AX$5:$AX$467,$B357,'Grid GenerationQueue'!$AY$5:$AY$467,$C357,'Grid GenerationQueue'!$BH$5:$BH$467,"Executed")</f>
        <v>0</v>
      </c>
      <c r="AB357">
        <f>SUMIFS('Grid GenerationQueue'!AP$5:AP$467,'Grid GenerationQueue'!$AX$5:$AX$467,$B357,'Grid GenerationQueue'!$AY$5:$AY$467,$C357,'Grid GenerationQueue'!$BH$5:$BH$467,"Executed")</f>
        <v>0</v>
      </c>
      <c r="AD357">
        <f>SUMIFS('Grid GenerationQueue'!AE$5:AE$467,'Grid GenerationQueue'!$AX$5:$AX$467,$B357,'Grid GenerationQueue'!$AY$5:$AY$467,$C357,'Grid GenerationQueue'!$BF$5:$BF$467,"&lt;&gt;"&amp;"")</f>
        <v>0</v>
      </c>
      <c r="AE357">
        <f>SUMIFS('Grid GenerationQueue'!AF$5:AF$467,'Grid GenerationQueue'!$AX$5:$AX$467,$B357,'Grid GenerationQueue'!$AY$5:$AY$467,$C357,'Grid GenerationQueue'!$BF$5:$BF$467,"&lt;&gt;"&amp;"")</f>
        <v>0</v>
      </c>
      <c r="AF357">
        <f>SUMIFS('Grid GenerationQueue'!AG$5:AG$467,'Grid GenerationQueue'!$AX$5:$AX$467,$B357,'Grid GenerationQueue'!$AY$5:$AY$467,$C357,'Grid GenerationQueue'!$BF$5:$BF$467,"&lt;&gt;"&amp;"")</f>
        <v>0</v>
      </c>
      <c r="AG357">
        <f>SUMIFS('Grid GenerationQueue'!AH$5:AH$467,'Grid GenerationQueue'!$AX$5:$AX$467,$B357,'Grid GenerationQueue'!$AY$5:$AY$467,$C357,'Grid GenerationQueue'!$BF$5:$BF$467,"&lt;&gt;"&amp;"")</f>
        <v>0</v>
      </c>
      <c r="AH357">
        <f>SUMIFS('Grid GenerationQueue'!AI$5:AI$467,'Grid GenerationQueue'!$AX$5:$AX$467,$B357,'Grid GenerationQueue'!$AY$5:$AY$467,$C357,'Grid GenerationQueue'!$BF$5:$BF$467,"&lt;&gt;"&amp;"")</f>
        <v>0</v>
      </c>
      <c r="AI357">
        <f>SUMIFS('Grid GenerationQueue'!AJ$5:AJ$467,'Grid GenerationQueue'!$AX$5:$AX$467,$B357,'Grid GenerationQueue'!$AY$5:$AY$467,$C357,'Grid GenerationQueue'!$BF$5:$BF$467,"&lt;&gt;"&amp;"")</f>
        <v>0</v>
      </c>
      <c r="AJ357">
        <f>SUMIFS('Grid GenerationQueue'!AK$5:AK$467,'Grid GenerationQueue'!$AX$5:$AX$467,$B357,'Grid GenerationQueue'!$AY$5:$AY$467,$C357,'Grid GenerationQueue'!$BF$5:$BF$467,"&lt;&gt;"&amp;"")</f>
        <v>0</v>
      </c>
      <c r="AK357">
        <f>SUMIFS('Grid GenerationQueue'!AL$5:AL$467,'Grid GenerationQueue'!$AX$5:$AX$467,$B357,'Grid GenerationQueue'!$AY$5:$AY$467,$C357,'Grid GenerationQueue'!$BF$5:$BF$467,"&lt;&gt;"&amp;"")</f>
        <v>0</v>
      </c>
      <c r="AL357">
        <f>SUMIFS('Grid GenerationQueue'!AM$5:AM$467,'Grid GenerationQueue'!$AX$5:$AX$467,$B357,'Grid GenerationQueue'!$AY$5:$AY$467,$C357,'Grid GenerationQueue'!$BF$5:$BF$467,"&lt;&gt;"&amp;"")</f>
        <v>0</v>
      </c>
      <c r="AM357">
        <f>SUMIFS('Grid GenerationQueue'!AN$5:AN$467,'Grid GenerationQueue'!$AX$5:$AX$467,$B357,'Grid GenerationQueue'!$AY$5:$AY$467,$C357,'Grid GenerationQueue'!$BF$5:$BF$467,"&lt;&gt;"&amp;"")</f>
        <v>0</v>
      </c>
      <c r="AN357">
        <f>SUMIFS('Grid GenerationQueue'!AO$5:AO$467,'Grid GenerationQueue'!$AX$5:$AX$467,$B357,'Grid GenerationQueue'!$AY$5:$AY$467,$C357,'Grid GenerationQueue'!$BF$5:$BF$467,"&lt;&gt;"&amp;"")</f>
        <v>0</v>
      </c>
      <c r="AO357">
        <f>SUMIFS('Grid GenerationQueue'!AP$5:AP$467,'Grid GenerationQueue'!$AX$5:$AX$467,$B357,'Grid GenerationQueue'!$AY$5:$AY$467,$C357,'Grid GenerationQueue'!$BF$5:$BF$467,"&lt;&gt;"&amp;"")</f>
        <v>0</v>
      </c>
      <c r="AQ357">
        <f>SUMIFS('Grid GenerationQueue'!AE$5:AE$467,'Grid GenerationQueue'!$AX$5:$AX$467,$B357,'Grid GenerationQueue'!$AY$5:$AY$467,$C357)</f>
        <v>0</v>
      </c>
      <c r="AR357">
        <f>SUMIFS('Grid GenerationQueue'!AF$5:AF$467,'Grid GenerationQueue'!$AX$5:$AX$467,$B357,'Grid GenerationQueue'!$AY$5:$AY$467,$C357)</f>
        <v>0</v>
      </c>
      <c r="AS357">
        <f>SUMIFS('Grid GenerationQueue'!AG$5:AG$467,'Grid GenerationQueue'!$AX$5:$AX$467,$B357,'Grid GenerationQueue'!$AY$5:$AY$467,$C357)</f>
        <v>0</v>
      </c>
      <c r="AT357">
        <f>SUMIFS('Grid GenerationQueue'!AH$5:AH$467,'Grid GenerationQueue'!$AX$5:$AX$467,$B357,'Grid GenerationQueue'!$AY$5:$AY$467,$C357)</f>
        <v>0</v>
      </c>
      <c r="AU357">
        <f>SUMIFS('Grid GenerationQueue'!AI$5:AI$467,'Grid GenerationQueue'!$AX$5:$AX$467,$B357,'Grid GenerationQueue'!$AY$5:$AY$467,$C357)</f>
        <v>0</v>
      </c>
      <c r="AV357">
        <f>SUMIFS('Grid GenerationQueue'!AJ$5:AJ$467,'Grid GenerationQueue'!$AX$5:$AX$467,$B357,'Grid GenerationQueue'!$AY$5:$AY$467,$C357)</f>
        <v>0</v>
      </c>
      <c r="AW357">
        <f>SUMIFS('Grid GenerationQueue'!AK$5:AK$467,'Grid GenerationQueue'!$AX$5:$AX$467,$B357,'Grid GenerationQueue'!$AY$5:$AY$467,$C357)</f>
        <v>0</v>
      </c>
      <c r="AX357">
        <f>SUMIFS('Grid GenerationQueue'!AL$5:AL$467,'Grid GenerationQueue'!$AX$5:$AX$467,$B357,'Grid GenerationQueue'!$AY$5:$AY$467,$C357)</f>
        <v>0</v>
      </c>
      <c r="AY357">
        <f>SUMIFS('Grid GenerationQueue'!AM$5:AM$467,'Grid GenerationQueue'!$AX$5:$AX$467,$B357,'Grid GenerationQueue'!$AY$5:$AY$467,$C357)</f>
        <v>0</v>
      </c>
      <c r="AZ357">
        <f>SUMIFS('Grid GenerationQueue'!AN$5:AN$467,'Grid GenerationQueue'!$AX$5:$AX$467,$B357,'Grid GenerationQueue'!$AY$5:$AY$467,$C357)</f>
        <v>0</v>
      </c>
      <c r="BA357">
        <f>SUMIFS('Grid GenerationQueue'!AO$5:AO$467,'Grid GenerationQueue'!$AX$5:$AX$467,$B357,'Grid GenerationQueue'!$AY$5:$AY$467,$C357)</f>
        <v>0</v>
      </c>
      <c r="BB357">
        <f>SUMIFS('Grid GenerationQueue'!AP$5:AP$467,'Grid GenerationQueue'!$AX$5:$AX$467,$B357,'Grid GenerationQueue'!$AY$5:$AY$467,$C357)</f>
        <v>0</v>
      </c>
      <c r="BD357">
        <f>SUMIFS('Grid GenerationQueue'!AE$5:AE$467,'Grid GenerationQueue'!$AX$5:$AX$467,$B357,'Grid GenerationQueue'!$AY$5:$AY$467,$C357,'Grid GenerationQueue'!$BH$5:$BH$467,"Executed",'Grid GenerationQueue'!$BB$5:$BB$467,"&lt;"&amp;$BE$3)</f>
        <v>0</v>
      </c>
      <c r="BE357">
        <f>SUMIFS('Grid GenerationQueue'!AF$5:AF$467,'Grid GenerationQueue'!$AX$5:$AX$467,$B357,'Grid GenerationQueue'!$AY$5:$AY$467,$C357,'Grid GenerationQueue'!$BH$5:$BH$467,"Executed",'Grid GenerationQueue'!$BB$5:$BB$467,"&lt;"&amp;$BE$3)</f>
        <v>0</v>
      </c>
      <c r="BF357">
        <f>SUMIFS('Grid GenerationQueue'!AG$5:AG$467,'Grid GenerationQueue'!$AX$5:$AX$467,$B357,'Grid GenerationQueue'!$AY$5:$AY$467,$C357,'Grid GenerationQueue'!$BH$5:$BH$467,"Executed",'Grid GenerationQueue'!$BB$5:$BB$467,"&lt;"&amp;$BE$3)</f>
        <v>0</v>
      </c>
      <c r="BG357">
        <f>SUMIFS('Grid GenerationQueue'!AH$5:AH$467,'Grid GenerationQueue'!$AX$5:$AX$467,$B357,'Grid GenerationQueue'!$AY$5:$AY$467,$C357,'Grid GenerationQueue'!$BH$5:$BH$467,"Executed",'Grid GenerationQueue'!$BB$5:$BB$467,"&lt;"&amp;$BE$3)</f>
        <v>0</v>
      </c>
      <c r="BH357">
        <f>SUMIFS('Grid GenerationQueue'!AI$5:AI$467,'Grid GenerationQueue'!$AX$5:$AX$467,$B357,'Grid GenerationQueue'!$AY$5:$AY$467,$C357,'Grid GenerationQueue'!$BH$5:$BH$467,"Executed",'Grid GenerationQueue'!$BB$5:$BB$467,"&lt;"&amp;$BE$3)</f>
        <v>0</v>
      </c>
      <c r="BI357">
        <f>SUMIFS('Grid GenerationQueue'!AJ$5:AJ$467,'Grid GenerationQueue'!$AX$5:$AX$467,$B357,'Grid GenerationQueue'!$AY$5:$AY$467,$C357,'Grid GenerationQueue'!$BH$5:$BH$467,"Executed",'Grid GenerationQueue'!$BB$5:$BB$467,"&lt;"&amp;$BE$3)</f>
        <v>0</v>
      </c>
      <c r="BJ357">
        <f>SUMIFS('Grid GenerationQueue'!AK$5:AK$467,'Grid GenerationQueue'!$AX$5:$AX$467,$B357,'Grid GenerationQueue'!$AY$5:$AY$467,$C357,'Grid GenerationQueue'!$BH$5:$BH$467,"Executed",'Grid GenerationQueue'!$BB$5:$BB$467,"&lt;"&amp;$BE$3)</f>
        <v>0</v>
      </c>
      <c r="BK357">
        <f>SUMIFS('Grid GenerationQueue'!AL$5:AL$467,'Grid GenerationQueue'!$AX$5:$AX$467,$B357,'Grid GenerationQueue'!$AY$5:$AY$467,$C357,'Grid GenerationQueue'!$BH$5:$BH$467,"Executed",'Grid GenerationQueue'!$BB$5:$BB$467,"&lt;"&amp;$BE$3)</f>
        <v>0</v>
      </c>
      <c r="BL357">
        <f>SUMIFS('Grid GenerationQueue'!AM$5:AM$467,'Grid GenerationQueue'!$AX$5:$AX$467,$B357,'Grid GenerationQueue'!$AY$5:$AY$467,$C357,'Grid GenerationQueue'!$BH$5:$BH$467,"Executed",'Grid GenerationQueue'!$BB$5:$BB$467,"&lt;"&amp;$BE$3)</f>
        <v>0</v>
      </c>
      <c r="BM357">
        <f>SUMIFS('Grid GenerationQueue'!AN$5:AN$467,'Grid GenerationQueue'!$AX$5:$AX$467,$B357,'Grid GenerationQueue'!$AY$5:$AY$467,$C357,'Grid GenerationQueue'!$BH$5:$BH$467,"Executed",'Grid GenerationQueue'!$BB$5:$BB$467,"&lt;"&amp;$BE$3)</f>
        <v>0</v>
      </c>
      <c r="BN357">
        <f>SUMIFS('Grid GenerationQueue'!AO$5:AO$467,'Grid GenerationQueue'!$AX$5:$AX$467,$B357,'Grid GenerationQueue'!$AY$5:$AY$467,$C357,'Grid GenerationQueue'!$BH$5:$BH$467,"Executed",'Grid GenerationQueue'!$BB$5:$BB$467,"&lt;"&amp;$BE$3)</f>
        <v>0</v>
      </c>
      <c r="BO357">
        <f>SUMIFS('Grid GenerationQueue'!AP$5:AP$467,'Grid GenerationQueue'!$AX$5:$AX$467,$B357,'Grid GenerationQueue'!$AY$5:$AY$467,$C357,'Grid GenerationQueue'!$BH$5:$BH$467,"Executed",'Grid GenerationQueue'!$BB$5:$BB$467,"&lt;"&amp;$BE$3)</f>
        <v>0</v>
      </c>
      <c r="BQ357">
        <f>SUMIFS('Grid GenerationQueue'!AE$5:AE$467,'Grid GenerationQueue'!$AX$5:$AX$467,$B357,'Grid GenerationQueue'!$AY$5:$AY$467,$C357,'Grid GenerationQueue'!$BF$5:$BF$467,"&lt;&gt;"&amp;"",'Grid GenerationQueue'!$BB$5:$BB$467,"&lt;"&amp;$BE$3)</f>
        <v>0</v>
      </c>
      <c r="BR357">
        <f>SUMIFS('Grid GenerationQueue'!AF$5:AF$467,'Grid GenerationQueue'!$AX$5:$AX$467,$B357,'Grid GenerationQueue'!$AY$5:$AY$467,$C357,'Grid GenerationQueue'!$BF$5:$BF$467,"&lt;&gt;"&amp;"",'Grid GenerationQueue'!$BB$5:$BB$467,"&lt;"&amp;$BE$3)</f>
        <v>0</v>
      </c>
      <c r="BS357">
        <f>SUMIFS('Grid GenerationQueue'!AG$5:AG$467,'Grid GenerationQueue'!$AX$5:$AX$467,$B357,'Grid GenerationQueue'!$AY$5:$AY$467,$C357,'Grid GenerationQueue'!$BF$5:$BF$467,"&lt;&gt;"&amp;"",'Grid GenerationQueue'!$BB$5:$BB$467,"&lt;"&amp;$BE$3)</f>
        <v>0</v>
      </c>
      <c r="BT357">
        <f>SUMIFS('Grid GenerationQueue'!AH$5:AH$467,'Grid GenerationQueue'!$AX$5:$AX$467,$B357,'Grid GenerationQueue'!$AY$5:$AY$467,$C357,'Grid GenerationQueue'!$BF$5:$BF$467,"&lt;&gt;"&amp;"",'Grid GenerationQueue'!$BB$5:$BB$467,"&lt;"&amp;$BE$3)</f>
        <v>0</v>
      </c>
      <c r="BU357">
        <f>SUMIFS('Grid GenerationQueue'!AI$5:AI$467,'Grid GenerationQueue'!$AX$5:$AX$467,$B357,'Grid GenerationQueue'!$AY$5:$AY$467,$C357,'Grid GenerationQueue'!$BF$5:$BF$467,"&lt;&gt;"&amp;"",'Grid GenerationQueue'!$BB$5:$BB$467,"&lt;"&amp;$BE$3)</f>
        <v>0</v>
      </c>
      <c r="BV357">
        <f>SUMIFS('Grid GenerationQueue'!AJ$5:AJ$467,'Grid GenerationQueue'!$AX$5:$AX$467,$B357,'Grid GenerationQueue'!$AY$5:$AY$467,$C357,'Grid GenerationQueue'!$BF$5:$BF$467,"&lt;&gt;"&amp;"",'Grid GenerationQueue'!$BB$5:$BB$467,"&lt;"&amp;$BE$3)</f>
        <v>0</v>
      </c>
      <c r="BW357">
        <f>SUMIFS('Grid GenerationQueue'!AK$5:AK$467,'Grid GenerationQueue'!$AX$5:$AX$467,$B357,'Grid GenerationQueue'!$AY$5:$AY$467,$C357,'Grid GenerationQueue'!$BF$5:$BF$467,"&lt;&gt;"&amp;"",'Grid GenerationQueue'!$BB$5:$BB$467,"&lt;"&amp;$BE$3)</f>
        <v>0</v>
      </c>
      <c r="BX357">
        <f>SUMIFS('Grid GenerationQueue'!AL$5:AL$467,'Grid GenerationQueue'!$AX$5:$AX$467,$B357,'Grid GenerationQueue'!$AY$5:$AY$467,$C357,'Grid GenerationQueue'!$BF$5:$BF$467,"&lt;&gt;"&amp;"",'Grid GenerationQueue'!$BB$5:$BB$467,"&lt;"&amp;$BE$3)</f>
        <v>0</v>
      </c>
      <c r="BY357">
        <f>SUMIFS('Grid GenerationQueue'!AM$5:AM$467,'Grid GenerationQueue'!$AX$5:$AX$467,$B357,'Grid GenerationQueue'!$AY$5:$AY$467,$C357,'Grid GenerationQueue'!$BF$5:$BF$467,"&lt;&gt;"&amp;"",'Grid GenerationQueue'!$BB$5:$BB$467,"&lt;"&amp;$BE$3)</f>
        <v>0</v>
      </c>
      <c r="BZ357">
        <f>SUMIFS('Grid GenerationQueue'!AN$5:AN$467,'Grid GenerationQueue'!$AX$5:$AX$467,$B357,'Grid GenerationQueue'!$AY$5:$AY$467,$C357,'Grid GenerationQueue'!$BF$5:$BF$467,"&lt;&gt;"&amp;"",'Grid GenerationQueue'!$BB$5:$BB$467,"&lt;"&amp;$BE$3)</f>
        <v>0</v>
      </c>
      <c r="CA357">
        <f>SUMIFS('Grid GenerationQueue'!AO$5:AO$467,'Grid GenerationQueue'!$AX$5:$AX$467,$B357,'Grid GenerationQueue'!$AY$5:$AY$467,$C357,'Grid GenerationQueue'!$BF$5:$BF$467,"&lt;&gt;"&amp;"",'Grid GenerationQueue'!$BB$5:$BB$467,"&lt;"&amp;$BE$3)</f>
        <v>0</v>
      </c>
      <c r="CB357">
        <f>SUMIFS('Grid GenerationQueue'!AP$5:AP$467,'Grid GenerationQueue'!$AX$5:$AX$467,$B357,'Grid GenerationQueue'!$AY$5:$AY$467,$C357,'Grid GenerationQueue'!$BF$5:$BF$467,"&lt;&gt;"&amp;"",'Grid GenerationQueue'!$BB$5:$BB$467,"&lt;"&amp;$BE$3)</f>
        <v>0</v>
      </c>
      <c r="CD357">
        <f>SUMIFS('Grid GenerationQueue'!AE$5:AE$467,'Grid GenerationQueue'!$AX$5:$AX$467,$B357,'Grid GenerationQueue'!$AY$5:$AY$467,$C357,'Grid GenerationQueue'!$BB$5:$BB$467,"&lt;"&amp;$BE$3)</f>
        <v>0</v>
      </c>
      <c r="CE357">
        <f>SUMIFS('Grid GenerationQueue'!AF$5:AF$467,'Grid GenerationQueue'!$AX$5:$AX$467,$B357,'Grid GenerationQueue'!$AY$5:$AY$467,$C357,'Grid GenerationQueue'!$BB$5:$BB$467,"&lt;"&amp;$BE$3)</f>
        <v>0</v>
      </c>
      <c r="CF357">
        <f>SUMIFS('Grid GenerationQueue'!AG$5:AG$467,'Grid GenerationQueue'!$AX$5:$AX$467,$B357,'Grid GenerationQueue'!$AY$5:$AY$467,$C357,'Grid GenerationQueue'!$BB$5:$BB$467,"&lt;"&amp;$BE$3)</f>
        <v>0</v>
      </c>
      <c r="CG357">
        <f>SUMIFS('Grid GenerationQueue'!AH$5:AH$467,'Grid GenerationQueue'!$AX$5:$AX$467,$B357,'Grid GenerationQueue'!$AY$5:$AY$467,$C357,'Grid GenerationQueue'!$BB$5:$BB$467,"&lt;"&amp;$BE$3)</f>
        <v>0</v>
      </c>
      <c r="CH357">
        <f>SUMIFS('Grid GenerationQueue'!AI$5:AI$467,'Grid GenerationQueue'!$AX$5:$AX$467,$B357,'Grid GenerationQueue'!$AY$5:$AY$467,$C357,'Grid GenerationQueue'!$BB$5:$BB$467,"&lt;"&amp;$BE$3)</f>
        <v>0</v>
      </c>
      <c r="CI357">
        <f>SUMIFS('Grid GenerationQueue'!AJ$5:AJ$467,'Grid GenerationQueue'!$AX$5:$AX$467,$B357,'Grid GenerationQueue'!$AY$5:$AY$467,$C357,'Grid GenerationQueue'!$BB$5:$BB$467,"&lt;"&amp;$BE$3)</f>
        <v>0</v>
      </c>
      <c r="CJ357">
        <f>SUMIFS('Grid GenerationQueue'!AK$5:AK$467,'Grid GenerationQueue'!$AX$5:$AX$467,$B357,'Grid GenerationQueue'!$AY$5:$AY$467,$C357,'Grid GenerationQueue'!$BB$5:$BB$467,"&lt;"&amp;$BE$3)</f>
        <v>0</v>
      </c>
      <c r="CK357">
        <f>SUMIFS('Grid GenerationQueue'!AL$5:AL$467,'Grid GenerationQueue'!$AX$5:$AX$467,$B357,'Grid GenerationQueue'!$AY$5:$AY$467,$C357,'Grid GenerationQueue'!$BB$5:$BB$467,"&lt;"&amp;$BE$3)</f>
        <v>0</v>
      </c>
      <c r="CL357">
        <f>SUMIFS('Grid GenerationQueue'!AM$5:AM$467,'Grid GenerationQueue'!$AX$5:$AX$467,$B357,'Grid GenerationQueue'!$AY$5:$AY$467,$C357,'Grid GenerationQueue'!$BB$5:$BB$467,"&lt;"&amp;$BE$3)</f>
        <v>0</v>
      </c>
      <c r="CM357">
        <f>SUMIFS('Grid GenerationQueue'!AN$5:AN$467,'Grid GenerationQueue'!$AX$5:$AX$467,$B357,'Grid GenerationQueue'!$AY$5:$AY$467,$C357,'Grid GenerationQueue'!$BB$5:$BB$467,"&lt;"&amp;$BE$3)</f>
        <v>0</v>
      </c>
      <c r="CN357">
        <f>SUMIFS('Grid GenerationQueue'!AO$5:AO$467,'Grid GenerationQueue'!$AX$5:$AX$467,$B357,'Grid GenerationQueue'!$AY$5:$AY$467,$C357,'Grid GenerationQueue'!$BB$5:$BB$467,"&lt;"&amp;$BE$3)</f>
        <v>0</v>
      </c>
      <c r="CO357">
        <f>SUMIFS('Grid GenerationQueue'!AP$5:AP$467,'Grid GenerationQueue'!$AX$5:$AX$467,$B357,'Grid GenerationQueue'!$AY$5:$AY$467,$C357,'Grid GenerationQueue'!$BB$5:$BB$467,"&lt;"&amp;$BE$3)</f>
        <v>0</v>
      </c>
    </row>
    <row r="358" spans="1:93" x14ac:dyDescent="0.35">
      <c r="A358" t="s">
        <v>4653</v>
      </c>
      <c r="B358" t="s">
        <v>4617</v>
      </c>
      <c r="C358">
        <v>230</v>
      </c>
      <c r="D358">
        <f>SUMIFS('Grid GenerationQueue'!AE$5:AE$467,'Grid GenerationQueue'!$AX$5:$AX$467,$B358,'Grid GenerationQueue'!$AY$5:$AY$467,$C358,'Grid GenerationQueue'!$BI$5:$BI$467,"&lt;4")</f>
        <v>0</v>
      </c>
      <c r="E358">
        <f>SUMIFS('Grid GenerationQueue'!AF$5:AF$467,'Grid GenerationQueue'!$AX$5:$AX$467,$B358,'Grid GenerationQueue'!$AY$5:$AY$467,$C358,'Grid GenerationQueue'!$BI$5:$BI$467,"&lt;4")</f>
        <v>0</v>
      </c>
      <c r="F358">
        <f>SUMIFS('Grid GenerationQueue'!AG$5:AG$467,'Grid GenerationQueue'!$AX$5:$AX$467,$B358,'Grid GenerationQueue'!$AY$5:$AY$467,$C358,'Grid GenerationQueue'!$BI$5:$BI$467,"&lt;4")</f>
        <v>0</v>
      </c>
      <c r="G358">
        <f>SUMIFS('Grid GenerationQueue'!AH$5:AH$467,'Grid GenerationQueue'!$AX$5:$AX$467,$B358,'Grid GenerationQueue'!$AY$5:$AY$467,$C358,'Grid GenerationQueue'!$BI$5:$BI$467,"&lt;4")</f>
        <v>0</v>
      </c>
      <c r="H358">
        <f>SUMIFS('Grid GenerationQueue'!AI$5:AI$467,'Grid GenerationQueue'!$AX$5:$AX$467,$B358,'Grid GenerationQueue'!$AY$5:$AY$467,$C358,'Grid GenerationQueue'!$BI$5:$BI$467,"&lt;4")</f>
        <v>0</v>
      </c>
      <c r="I358">
        <f>SUMIFS('Grid GenerationQueue'!AJ$5:AJ$467,'Grid GenerationQueue'!$AX$5:$AX$467,$B358,'Grid GenerationQueue'!$AY$5:$AY$467,$C358,'Grid GenerationQueue'!$BI$5:$BI$467,"&lt;4")</f>
        <v>0</v>
      </c>
      <c r="J358">
        <f>SUMIFS('Grid GenerationQueue'!AK$5:AK$467,'Grid GenerationQueue'!$AX$5:$AX$467,$B358,'Grid GenerationQueue'!$AY$5:$AY$467,$C358,'Grid GenerationQueue'!$BI$5:$BI$467,"&lt;4")</f>
        <v>0</v>
      </c>
      <c r="K358">
        <f>SUMIFS('Grid GenerationQueue'!AL$5:AL$467,'Grid GenerationQueue'!$AX$5:$AX$467,$B358,'Grid GenerationQueue'!$AY$5:$AY$467,$C358,'Grid GenerationQueue'!$BI$5:$BI$467,"&lt;4")</f>
        <v>0</v>
      </c>
      <c r="L358">
        <f>SUMIFS('Grid GenerationQueue'!AM$5:AM$467,'Grid GenerationQueue'!$AX$5:$AX$467,$B358,'Grid GenerationQueue'!$AY$5:$AY$467,$C358,'Grid GenerationQueue'!$BI$5:$BI$467,"&lt;4")</f>
        <v>0</v>
      </c>
      <c r="M358">
        <f>SUMIFS('Grid GenerationQueue'!AN$5:AN$467,'Grid GenerationQueue'!$AX$5:$AX$467,$B358,'Grid GenerationQueue'!$AY$5:$AY$467,$C358,'Grid GenerationQueue'!$BI$5:$BI$467,"&lt;4")</f>
        <v>0</v>
      </c>
      <c r="N358">
        <f>SUMIFS('Grid GenerationQueue'!AO$5:AO$467,'Grid GenerationQueue'!$AX$5:$AX$467,$B358,'Grid GenerationQueue'!$AY$5:$AY$467,$C358,'Grid GenerationQueue'!$BI$5:$BI$467,"&lt;4")</f>
        <v>0</v>
      </c>
      <c r="O358">
        <f>SUMIFS('Grid GenerationQueue'!AP$5:AP$467,'Grid GenerationQueue'!$AX$5:$AX$467,$B358,'Grid GenerationQueue'!$AY$5:$AY$467,$C358,'Grid GenerationQueue'!$BI$5:$BI$467,"&lt;4")</f>
        <v>0</v>
      </c>
      <c r="Q358">
        <f>SUMIFS('Grid GenerationQueue'!AE$5:AE$467,'Grid GenerationQueue'!$AX$5:$AX$467,$B358,'Grid GenerationQueue'!$AY$5:$AY$467,$C358,'Grid GenerationQueue'!$BH$5:$BH$467,"Executed")</f>
        <v>0</v>
      </c>
      <c r="R358">
        <f>SUMIFS('Grid GenerationQueue'!AF$5:AF$467,'Grid GenerationQueue'!$AX$5:$AX$467,$B358,'Grid GenerationQueue'!$AY$5:$AY$467,$C358,'Grid GenerationQueue'!$BH$5:$BH$467,"Executed")</f>
        <v>0</v>
      </c>
      <c r="S358">
        <f>SUMIFS('Grid GenerationQueue'!AG$5:AG$467,'Grid GenerationQueue'!$AX$5:$AX$467,$B358,'Grid GenerationQueue'!$AY$5:$AY$467,$C358,'Grid GenerationQueue'!$BH$5:$BH$467,"Executed")</f>
        <v>0</v>
      </c>
      <c r="T358">
        <f>SUMIFS('Grid GenerationQueue'!AH$5:AH$467,'Grid GenerationQueue'!$AX$5:$AX$467,$B358,'Grid GenerationQueue'!$AY$5:$AY$467,$C358,'Grid GenerationQueue'!$BH$5:$BH$467,"Executed")</f>
        <v>0</v>
      </c>
      <c r="U358">
        <f>SUMIFS('Grid GenerationQueue'!AI$5:AI$467,'Grid GenerationQueue'!$AX$5:$AX$467,$B358,'Grid GenerationQueue'!$AY$5:$AY$467,$C358,'Grid GenerationQueue'!$BH$5:$BH$467,"Executed")</f>
        <v>0</v>
      </c>
      <c r="V358">
        <f>SUMIFS('Grid GenerationQueue'!AJ$5:AJ$467,'Grid GenerationQueue'!$AX$5:$AX$467,$B358,'Grid GenerationQueue'!$AY$5:$AY$467,$C358,'Grid GenerationQueue'!$BH$5:$BH$467,"Executed")</f>
        <v>0</v>
      </c>
      <c r="W358">
        <f>SUMIFS('Grid GenerationQueue'!AK$5:AK$467,'Grid GenerationQueue'!$AX$5:$AX$467,$B358,'Grid GenerationQueue'!$AY$5:$AY$467,$C358,'Grid GenerationQueue'!$BH$5:$BH$467,"Executed")</f>
        <v>0</v>
      </c>
      <c r="X358">
        <f>SUMIFS('Grid GenerationQueue'!AL$5:AL$467,'Grid GenerationQueue'!$AX$5:$AX$467,$B358,'Grid GenerationQueue'!$AY$5:$AY$467,$C358,'Grid GenerationQueue'!$BH$5:$BH$467,"Executed")</f>
        <v>0</v>
      </c>
      <c r="Y358">
        <f>SUMIFS('Grid GenerationQueue'!AM$5:AM$467,'Grid GenerationQueue'!$AX$5:$AX$467,$B358,'Grid GenerationQueue'!$AY$5:$AY$467,$C358,'Grid GenerationQueue'!$BH$5:$BH$467,"Executed")</f>
        <v>0</v>
      </c>
      <c r="Z358">
        <f>SUMIFS('Grid GenerationQueue'!AN$5:AN$467,'Grid GenerationQueue'!$AX$5:$AX$467,$B358,'Grid GenerationQueue'!$AY$5:$AY$467,$C358,'Grid GenerationQueue'!$BH$5:$BH$467,"Executed")</f>
        <v>0</v>
      </c>
      <c r="AA358">
        <f>SUMIFS('Grid GenerationQueue'!AO$5:AO$467,'Grid GenerationQueue'!$AX$5:$AX$467,$B358,'Grid GenerationQueue'!$AY$5:$AY$467,$C358,'Grid GenerationQueue'!$BH$5:$BH$467,"Executed")</f>
        <v>0</v>
      </c>
      <c r="AB358">
        <f>SUMIFS('Grid GenerationQueue'!AP$5:AP$467,'Grid GenerationQueue'!$AX$5:$AX$467,$B358,'Grid GenerationQueue'!$AY$5:$AY$467,$C358,'Grid GenerationQueue'!$BH$5:$BH$467,"Executed")</f>
        <v>0</v>
      </c>
      <c r="AD358">
        <f>SUMIFS('Grid GenerationQueue'!AE$5:AE$467,'Grid GenerationQueue'!$AX$5:$AX$467,$B358,'Grid GenerationQueue'!$AY$5:$AY$467,$C358,'Grid GenerationQueue'!$BF$5:$BF$467,"&lt;&gt;"&amp;"")</f>
        <v>0</v>
      </c>
      <c r="AE358">
        <f>SUMIFS('Grid GenerationQueue'!AF$5:AF$467,'Grid GenerationQueue'!$AX$5:$AX$467,$B358,'Grid GenerationQueue'!$AY$5:$AY$467,$C358,'Grid GenerationQueue'!$BF$5:$BF$467,"&lt;&gt;"&amp;"")</f>
        <v>0</v>
      </c>
      <c r="AF358">
        <f>SUMIFS('Grid GenerationQueue'!AG$5:AG$467,'Grid GenerationQueue'!$AX$5:$AX$467,$B358,'Grid GenerationQueue'!$AY$5:$AY$467,$C358,'Grid GenerationQueue'!$BF$5:$BF$467,"&lt;&gt;"&amp;"")</f>
        <v>0</v>
      </c>
      <c r="AG358">
        <f>SUMIFS('Grid GenerationQueue'!AH$5:AH$467,'Grid GenerationQueue'!$AX$5:$AX$467,$B358,'Grid GenerationQueue'!$AY$5:$AY$467,$C358,'Grid GenerationQueue'!$BF$5:$BF$467,"&lt;&gt;"&amp;"")</f>
        <v>0</v>
      </c>
      <c r="AH358">
        <f>SUMIFS('Grid GenerationQueue'!AI$5:AI$467,'Grid GenerationQueue'!$AX$5:$AX$467,$B358,'Grid GenerationQueue'!$AY$5:$AY$467,$C358,'Grid GenerationQueue'!$BF$5:$BF$467,"&lt;&gt;"&amp;"")</f>
        <v>0</v>
      </c>
      <c r="AI358">
        <f>SUMIFS('Grid GenerationQueue'!AJ$5:AJ$467,'Grid GenerationQueue'!$AX$5:$AX$467,$B358,'Grid GenerationQueue'!$AY$5:$AY$467,$C358,'Grid GenerationQueue'!$BF$5:$BF$467,"&lt;&gt;"&amp;"")</f>
        <v>0</v>
      </c>
      <c r="AJ358">
        <f>SUMIFS('Grid GenerationQueue'!AK$5:AK$467,'Grid GenerationQueue'!$AX$5:$AX$467,$B358,'Grid GenerationQueue'!$AY$5:$AY$467,$C358,'Grid GenerationQueue'!$BF$5:$BF$467,"&lt;&gt;"&amp;"")</f>
        <v>0</v>
      </c>
      <c r="AK358">
        <f>SUMIFS('Grid GenerationQueue'!AL$5:AL$467,'Grid GenerationQueue'!$AX$5:$AX$467,$B358,'Grid GenerationQueue'!$AY$5:$AY$467,$C358,'Grid GenerationQueue'!$BF$5:$BF$467,"&lt;&gt;"&amp;"")</f>
        <v>0</v>
      </c>
      <c r="AL358">
        <f>SUMIFS('Grid GenerationQueue'!AM$5:AM$467,'Grid GenerationQueue'!$AX$5:$AX$467,$B358,'Grid GenerationQueue'!$AY$5:$AY$467,$C358,'Grid GenerationQueue'!$BF$5:$BF$467,"&lt;&gt;"&amp;"")</f>
        <v>0</v>
      </c>
      <c r="AM358">
        <f>SUMIFS('Grid GenerationQueue'!AN$5:AN$467,'Grid GenerationQueue'!$AX$5:$AX$467,$B358,'Grid GenerationQueue'!$AY$5:$AY$467,$C358,'Grid GenerationQueue'!$BF$5:$BF$467,"&lt;&gt;"&amp;"")</f>
        <v>0</v>
      </c>
      <c r="AN358">
        <f>SUMIFS('Grid GenerationQueue'!AO$5:AO$467,'Grid GenerationQueue'!$AX$5:$AX$467,$B358,'Grid GenerationQueue'!$AY$5:$AY$467,$C358,'Grid GenerationQueue'!$BF$5:$BF$467,"&lt;&gt;"&amp;"")</f>
        <v>0</v>
      </c>
      <c r="AO358">
        <f>SUMIFS('Grid GenerationQueue'!AP$5:AP$467,'Grid GenerationQueue'!$AX$5:$AX$467,$B358,'Grid GenerationQueue'!$AY$5:$AY$467,$C358,'Grid GenerationQueue'!$BF$5:$BF$467,"&lt;&gt;"&amp;"")</f>
        <v>0</v>
      </c>
      <c r="AQ358">
        <f>SUMIFS('Grid GenerationQueue'!AE$5:AE$467,'Grid GenerationQueue'!$AX$5:$AX$467,$B358,'Grid GenerationQueue'!$AY$5:$AY$467,$C358)</f>
        <v>356.59199999999998</v>
      </c>
      <c r="AR358">
        <f>SUMIFS('Grid GenerationQueue'!AF$5:AF$467,'Grid GenerationQueue'!$AX$5:$AX$467,$B358,'Grid GenerationQueue'!$AY$5:$AY$467,$C358)</f>
        <v>0</v>
      </c>
      <c r="AS358">
        <f>SUMIFS('Grid GenerationQueue'!AG$5:AG$467,'Grid GenerationQueue'!$AX$5:$AX$467,$B358,'Grid GenerationQueue'!$AY$5:$AY$467,$C358)</f>
        <v>0</v>
      </c>
      <c r="AT358">
        <f>SUMIFS('Grid GenerationQueue'!AH$5:AH$467,'Grid GenerationQueue'!$AX$5:$AX$467,$B358,'Grid GenerationQueue'!$AY$5:$AY$467,$C358)</f>
        <v>0</v>
      </c>
      <c r="AU358">
        <f>SUMIFS('Grid GenerationQueue'!AI$5:AI$467,'Grid GenerationQueue'!$AX$5:$AX$467,$B358,'Grid GenerationQueue'!$AY$5:$AY$467,$C358)</f>
        <v>357.39600000000002</v>
      </c>
      <c r="AV358">
        <f>SUMIFS('Grid GenerationQueue'!AJ$5:AJ$467,'Grid GenerationQueue'!$AX$5:$AX$467,$B358,'Grid GenerationQueue'!$AY$5:$AY$467,$C358)</f>
        <v>0</v>
      </c>
      <c r="AW358">
        <f>SUMIFS('Grid GenerationQueue'!AK$5:AK$467,'Grid GenerationQueue'!$AX$5:$AX$467,$B358,'Grid GenerationQueue'!$AY$5:$AY$467,$C358)</f>
        <v>0</v>
      </c>
      <c r="AX358">
        <f>SUMIFS('Grid GenerationQueue'!AL$5:AL$467,'Grid GenerationQueue'!$AX$5:$AX$467,$B358,'Grid GenerationQueue'!$AY$5:$AY$467,$C358)</f>
        <v>0</v>
      </c>
      <c r="AY358">
        <f>SUMIFS('Grid GenerationQueue'!AM$5:AM$467,'Grid GenerationQueue'!$AX$5:$AX$467,$B358,'Grid GenerationQueue'!$AY$5:$AY$467,$C358)</f>
        <v>0</v>
      </c>
      <c r="AZ358">
        <f>SUMIFS('Grid GenerationQueue'!AN$5:AN$467,'Grid GenerationQueue'!$AX$5:$AX$467,$B358,'Grid GenerationQueue'!$AY$5:$AY$467,$C358)</f>
        <v>0</v>
      </c>
      <c r="BA358">
        <f>SUMIFS('Grid GenerationQueue'!AO$5:AO$467,'Grid GenerationQueue'!$AX$5:$AX$467,$B358,'Grid GenerationQueue'!$AY$5:$AY$467,$C358)</f>
        <v>0</v>
      </c>
      <c r="BB358">
        <f>SUMIFS('Grid GenerationQueue'!AP$5:AP$467,'Grid GenerationQueue'!$AX$5:$AX$467,$B358,'Grid GenerationQueue'!$AY$5:$AY$467,$C358)</f>
        <v>0</v>
      </c>
      <c r="BD358">
        <f>SUMIFS('Grid GenerationQueue'!AE$5:AE$467,'Grid GenerationQueue'!$AX$5:$AX$467,$B358,'Grid GenerationQueue'!$AY$5:$AY$467,$C358,'Grid GenerationQueue'!$BH$5:$BH$467,"Executed",'Grid GenerationQueue'!$BB$5:$BB$467,"&lt;"&amp;$BE$3)</f>
        <v>0</v>
      </c>
      <c r="BE358">
        <f>SUMIFS('Grid GenerationQueue'!AF$5:AF$467,'Grid GenerationQueue'!$AX$5:$AX$467,$B358,'Grid GenerationQueue'!$AY$5:$AY$467,$C358,'Grid GenerationQueue'!$BH$5:$BH$467,"Executed",'Grid GenerationQueue'!$BB$5:$BB$467,"&lt;"&amp;$BE$3)</f>
        <v>0</v>
      </c>
      <c r="BF358">
        <f>SUMIFS('Grid GenerationQueue'!AG$5:AG$467,'Grid GenerationQueue'!$AX$5:$AX$467,$B358,'Grid GenerationQueue'!$AY$5:$AY$467,$C358,'Grid GenerationQueue'!$BH$5:$BH$467,"Executed",'Grid GenerationQueue'!$BB$5:$BB$467,"&lt;"&amp;$BE$3)</f>
        <v>0</v>
      </c>
      <c r="BG358">
        <f>SUMIFS('Grid GenerationQueue'!AH$5:AH$467,'Grid GenerationQueue'!$AX$5:$AX$467,$B358,'Grid GenerationQueue'!$AY$5:$AY$467,$C358,'Grid GenerationQueue'!$BH$5:$BH$467,"Executed",'Grid GenerationQueue'!$BB$5:$BB$467,"&lt;"&amp;$BE$3)</f>
        <v>0</v>
      </c>
      <c r="BH358">
        <f>SUMIFS('Grid GenerationQueue'!AI$5:AI$467,'Grid GenerationQueue'!$AX$5:$AX$467,$B358,'Grid GenerationQueue'!$AY$5:$AY$467,$C358,'Grid GenerationQueue'!$BH$5:$BH$467,"Executed",'Grid GenerationQueue'!$BB$5:$BB$467,"&lt;"&amp;$BE$3)</f>
        <v>0</v>
      </c>
      <c r="BI358">
        <f>SUMIFS('Grid GenerationQueue'!AJ$5:AJ$467,'Grid GenerationQueue'!$AX$5:$AX$467,$B358,'Grid GenerationQueue'!$AY$5:$AY$467,$C358,'Grid GenerationQueue'!$BH$5:$BH$467,"Executed",'Grid GenerationQueue'!$BB$5:$BB$467,"&lt;"&amp;$BE$3)</f>
        <v>0</v>
      </c>
      <c r="BJ358">
        <f>SUMIFS('Grid GenerationQueue'!AK$5:AK$467,'Grid GenerationQueue'!$AX$5:$AX$467,$B358,'Grid GenerationQueue'!$AY$5:$AY$467,$C358,'Grid GenerationQueue'!$BH$5:$BH$467,"Executed",'Grid GenerationQueue'!$BB$5:$BB$467,"&lt;"&amp;$BE$3)</f>
        <v>0</v>
      </c>
      <c r="BK358">
        <f>SUMIFS('Grid GenerationQueue'!AL$5:AL$467,'Grid GenerationQueue'!$AX$5:$AX$467,$B358,'Grid GenerationQueue'!$AY$5:$AY$467,$C358,'Grid GenerationQueue'!$BH$5:$BH$467,"Executed",'Grid GenerationQueue'!$BB$5:$BB$467,"&lt;"&amp;$BE$3)</f>
        <v>0</v>
      </c>
      <c r="BL358">
        <f>SUMIFS('Grid GenerationQueue'!AM$5:AM$467,'Grid GenerationQueue'!$AX$5:$AX$467,$B358,'Grid GenerationQueue'!$AY$5:$AY$467,$C358,'Grid GenerationQueue'!$BH$5:$BH$467,"Executed",'Grid GenerationQueue'!$BB$5:$BB$467,"&lt;"&amp;$BE$3)</f>
        <v>0</v>
      </c>
      <c r="BM358">
        <f>SUMIFS('Grid GenerationQueue'!AN$5:AN$467,'Grid GenerationQueue'!$AX$5:$AX$467,$B358,'Grid GenerationQueue'!$AY$5:$AY$467,$C358,'Grid GenerationQueue'!$BH$5:$BH$467,"Executed",'Grid GenerationQueue'!$BB$5:$BB$467,"&lt;"&amp;$BE$3)</f>
        <v>0</v>
      </c>
      <c r="BN358">
        <f>SUMIFS('Grid GenerationQueue'!AO$5:AO$467,'Grid GenerationQueue'!$AX$5:$AX$467,$B358,'Grid GenerationQueue'!$AY$5:$AY$467,$C358,'Grid GenerationQueue'!$BH$5:$BH$467,"Executed",'Grid GenerationQueue'!$BB$5:$BB$467,"&lt;"&amp;$BE$3)</f>
        <v>0</v>
      </c>
      <c r="BO358">
        <f>SUMIFS('Grid GenerationQueue'!AP$5:AP$467,'Grid GenerationQueue'!$AX$5:$AX$467,$B358,'Grid GenerationQueue'!$AY$5:$AY$467,$C358,'Grid GenerationQueue'!$BH$5:$BH$467,"Executed",'Grid GenerationQueue'!$BB$5:$BB$467,"&lt;"&amp;$BE$3)</f>
        <v>0</v>
      </c>
      <c r="BQ358">
        <f>SUMIFS('Grid GenerationQueue'!AE$5:AE$467,'Grid GenerationQueue'!$AX$5:$AX$467,$B358,'Grid GenerationQueue'!$AY$5:$AY$467,$C358,'Grid GenerationQueue'!$BF$5:$BF$467,"&lt;&gt;"&amp;"",'Grid GenerationQueue'!$BB$5:$BB$467,"&lt;"&amp;$BE$3)</f>
        <v>0</v>
      </c>
      <c r="BR358">
        <f>SUMIFS('Grid GenerationQueue'!AF$5:AF$467,'Grid GenerationQueue'!$AX$5:$AX$467,$B358,'Grid GenerationQueue'!$AY$5:$AY$467,$C358,'Grid GenerationQueue'!$BF$5:$BF$467,"&lt;&gt;"&amp;"",'Grid GenerationQueue'!$BB$5:$BB$467,"&lt;"&amp;$BE$3)</f>
        <v>0</v>
      </c>
      <c r="BS358">
        <f>SUMIFS('Grid GenerationQueue'!AG$5:AG$467,'Grid GenerationQueue'!$AX$5:$AX$467,$B358,'Grid GenerationQueue'!$AY$5:$AY$467,$C358,'Grid GenerationQueue'!$BF$5:$BF$467,"&lt;&gt;"&amp;"",'Grid GenerationQueue'!$BB$5:$BB$467,"&lt;"&amp;$BE$3)</f>
        <v>0</v>
      </c>
      <c r="BT358">
        <f>SUMIFS('Grid GenerationQueue'!AH$5:AH$467,'Grid GenerationQueue'!$AX$5:$AX$467,$B358,'Grid GenerationQueue'!$AY$5:$AY$467,$C358,'Grid GenerationQueue'!$BF$5:$BF$467,"&lt;&gt;"&amp;"",'Grid GenerationQueue'!$BB$5:$BB$467,"&lt;"&amp;$BE$3)</f>
        <v>0</v>
      </c>
      <c r="BU358">
        <f>SUMIFS('Grid GenerationQueue'!AI$5:AI$467,'Grid GenerationQueue'!$AX$5:$AX$467,$B358,'Grid GenerationQueue'!$AY$5:$AY$467,$C358,'Grid GenerationQueue'!$BF$5:$BF$467,"&lt;&gt;"&amp;"",'Grid GenerationQueue'!$BB$5:$BB$467,"&lt;"&amp;$BE$3)</f>
        <v>0</v>
      </c>
      <c r="BV358">
        <f>SUMIFS('Grid GenerationQueue'!AJ$5:AJ$467,'Grid GenerationQueue'!$AX$5:$AX$467,$B358,'Grid GenerationQueue'!$AY$5:$AY$467,$C358,'Grid GenerationQueue'!$BF$5:$BF$467,"&lt;&gt;"&amp;"",'Grid GenerationQueue'!$BB$5:$BB$467,"&lt;"&amp;$BE$3)</f>
        <v>0</v>
      </c>
      <c r="BW358">
        <f>SUMIFS('Grid GenerationQueue'!AK$5:AK$467,'Grid GenerationQueue'!$AX$5:$AX$467,$B358,'Grid GenerationQueue'!$AY$5:$AY$467,$C358,'Grid GenerationQueue'!$BF$5:$BF$467,"&lt;&gt;"&amp;"",'Grid GenerationQueue'!$BB$5:$BB$467,"&lt;"&amp;$BE$3)</f>
        <v>0</v>
      </c>
      <c r="BX358">
        <f>SUMIFS('Grid GenerationQueue'!AL$5:AL$467,'Grid GenerationQueue'!$AX$5:$AX$467,$B358,'Grid GenerationQueue'!$AY$5:$AY$467,$C358,'Grid GenerationQueue'!$BF$5:$BF$467,"&lt;&gt;"&amp;"",'Grid GenerationQueue'!$BB$5:$BB$467,"&lt;"&amp;$BE$3)</f>
        <v>0</v>
      </c>
      <c r="BY358">
        <f>SUMIFS('Grid GenerationQueue'!AM$5:AM$467,'Grid GenerationQueue'!$AX$5:$AX$467,$B358,'Grid GenerationQueue'!$AY$5:$AY$467,$C358,'Grid GenerationQueue'!$BF$5:$BF$467,"&lt;&gt;"&amp;"",'Grid GenerationQueue'!$BB$5:$BB$467,"&lt;"&amp;$BE$3)</f>
        <v>0</v>
      </c>
      <c r="BZ358">
        <f>SUMIFS('Grid GenerationQueue'!AN$5:AN$467,'Grid GenerationQueue'!$AX$5:$AX$467,$B358,'Grid GenerationQueue'!$AY$5:$AY$467,$C358,'Grid GenerationQueue'!$BF$5:$BF$467,"&lt;&gt;"&amp;"",'Grid GenerationQueue'!$BB$5:$BB$467,"&lt;"&amp;$BE$3)</f>
        <v>0</v>
      </c>
      <c r="CA358">
        <f>SUMIFS('Grid GenerationQueue'!AO$5:AO$467,'Grid GenerationQueue'!$AX$5:$AX$467,$B358,'Grid GenerationQueue'!$AY$5:$AY$467,$C358,'Grid GenerationQueue'!$BF$5:$BF$467,"&lt;&gt;"&amp;"",'Grid GenerationQueue'!$BB$5:$BB$467,"&lt;"&amp;$BE$3)</f>
        <v>0</v>
      </c>
      <c r="CB358">
        <f>SUMIFS('Grid GenerationQueue'!AP$5:AP$467,'Grid GenerationQueue'!$AX$5:$AX$467,$B358,'Grid GenerationQueue'!$AY$5:$AY$467,$C358,'Grid GenerationQueue'!$BF$5:$BF$467,"&lt;&gt;"&amp;"",'Grid GenerationQueue'!$BB$5:$BB$467,"&lt;"&amp;$BE$3)</f>
        <v>0</v>
      </c>
      <c r="CD358">
        <f>SUMIFS('Grid GenerationQueue'!AE$5:AE$467,'Grid GenerationQueue'!$AX$5:$AX$467,$B358,'Grid GenerationQueue'!$AY$5:$AY$467,$C358,'Grid GenerationQueue'!$BB$5:$BB$467,"&lt;"&amp;$BE$3)</f>
        <v>356.59199999999998</v>
      </c>
      <c r="CE358">
        <f>SUMIFS('Grid GenerationQueue'!AF$5:AF$467,'Grid GenerationQueue'!$AX$5:$AX$467,$B358,'Grid GenerationQueue'!$AY$5:$AY$467,$C358,'Grid GenerationQueue'!$BB$5:$BB$467,"&lt;"&amp;$BE$3)</f>
        <v>0</v>
      </c>
      <c r="CF358">
        <f>SUMIFS('Grid GenerationQueue'!AG$5:AG$467,'Grid GenerationQueue'!$AX$5:$AX$467,$B358,'Grid GenerationQueue'!$AY$5:$AY$467,$C358,'Grid GenerationQueue'!$BB$5:$BB$467,"&lt;"&amp;$BE$3)</f>
        <v>0</v>
      </c>
      <c r="CG358">
        <f>SUMIFS('Grid GenerationQueue'!AH$5:AH$467,'Grid GenerationQueue'!$AX$5:$AX$467,$B358,'Grid GenerationQueue'!$AY$5:$AY$467,$C358,'Grid GenerationQueue'!$BB$5:$BB$467,"&lt;"&amp;$BE$3)</f>
        <v>0</v>
      </c>
      <c r="CH358">
        <f>SUMIFS('Grid GenerationQueue'!AI$5:AI$467,'Grid GenerationQueue'!$AX$5:$AX$467,$B358,'Grid GenerationQueue'!$AY$5:$AY$467,$C358,'Grid GenerationQueue'!$BB$5:$BB$467,"&lt;"&amp;$BE$3)</f>
        <v>357.39600000000002</v>
      </c>
      <c r="CI358">
        <f>SUMIFS('Grid GenerationQueue'!AJ$5:AJ$467,'Grid GenerationQueue'!$AX$5:$AX$467,$B358,'Grid GenerationQueue'!$AY$5:$AY$467,$C358,'Grid GenerationQueue'!$BB$5:$BB$467,"&lt;"&amp;$BE$3)</f>
        <v>0</v>
      </c>
      <c r="CJ358">
        <f>SUMIFS('Grid GenerationQueue'!AK$5:AK$467,'Grid GenerationQueue'!$AX$5:$AX$467,$B358,'Grid GenerationQueue'!$AY$5:$AY$467,$C358,'Grid GenerationQueue'!$BB$5:$BB$467,"&lt;"&amp;$BE$3)</f>
        <v>0</v>
      </c>
      <c r="CK358">
        <f>SUMIFS('Grid GenerationQueue'!AL$5:AL$467,'Grid GenerationQueue'!$AX$5:$AX$467,$B358,'Grid GenerationQueue'!$AY$5:$AY$467,$C358,'Grid GenerationQueue'!$BB$5:$BB$467,"&lt;"&amp;$BE$3)</f>
        <v>0</v>
      </c>
      <c r="CL358">
        <f>SUMIFS('Grid GenerationQueue'!AM$5:AM$467,'Grid GenerationQueue'!$AX$5:$AX$467,$B358,'Grid GenerationQueue'!$AY$5:$AY$467,$C358,'Grid GenerationQueue'!$BB$5:$BB$467,"&lt;"&amp;$BE$3)</f>
        <v>0</v>
      </c>
      <c r="CM358">
        <f>SUMIFS('Grid GenerationQueue'!AN$5:AN$467,'Grid GenerationQueue'!$AX$5:$AX$467,$B358,'Grid GenerationQueue'!$AY$5:$AY$467,$C358,'Grid GenerationQueue'!$BB$5:$BB$467,"&lt;"&amp;$BE$3)</f>
        <v>0</v>
      </c>
      <c r="CN358">
        <f>SUMIFS('Grid GenerationQueue'!AO$5:AO$467,'Grid GenerationQueue'!$AX$5:$AX$467,$B358,'Grid GenerationQueue'!$AY$5:$AY$467,$C358,'Grid GenerationQueue'!$BB$5:$BB$467,"&lt;"&amp;$BE$3)</f>
        <v>0</v>
      </c>
      <c r="CO358">
        <f>SUMIFS('Grid GenerationQueue'!AP$5:AP$467,'Grid GenerationQueue'!$AX$5:$AX$467,$B358,'Grid GenerationQueue'!$AY$5:$AY$467,$C358,'Grid GenerationQueue'!$BB$5:$BB$467,"&lt;"&amp;$BE$3)</f>
        <v>0</v>
      </c>
    </row>
    <row r="359" spans="1:93" x14ac:dyDescent="0.35">
      <c r="A359" t="s">
        <v>4645</v>
      </c>
      <c r="B359" t="s">
        <v>4801</v>
      </c>
      <c r="C359">
        <v>500</v>
      </c>
      <c r="D359">
        <f>SUMIFS('Grid GenerationQueue'!AE$5:AE$467,'Grid GenerationQueue'!$AX$5:$AX$467,$B359,'Grid GenerationQueue'!$AY$5:$AY$467,$C359,'Grid GenerationQueue'!$BI$5:$BI$467,"&lt;4")</f>
        <v>0</v>
      </c>
      <c r="E359">
        <f>SUMIFS('Grid GenerationQueue'!AF$5:AF$467,'Grid GenerationQueue'!$AX$5:$AX$467,$B359,'Grid GenerationQueue'!$AY$5:$AY$467,$C359,'Grid GenerationQueue'!$BI$5:$BI$467,"&lt;4")</f>
        <v>0</v>
      </c>
      <c r="F359">
        <f>SUMIFS('Grid GenerationQueue'!AG$5:AG$467,'Grid GenerationQueue'!$AX$5:$AX$467,$B359,'Grid GenerationQueue'!$AY$5:$AY$467,$C359,'Grid GenerationQueue'!$BI$5:$BI$467,"&lt;4")</f>
        <v>0</v>
      </c>
      <c r="G359">
        <f>SUMIFS('Grid GenerationQueue'!AH$5:AH$467,'Grid GenerationQueue'!$AX$5:$AX$467,$B359,'Grid GenerationQueue'!$AY$5:$AY$467,$C359,'Grid GenerationQueue'!$BI$5:$BI$467,"&lt;4")</f>
        <v>0</v>
      </c>
      <c r="H359">
        <f>SUMIFS('Grid GenerationQueue'!AI$5:AI$467,'Grid GenerationQueue'!$AX$5:$AX$467,$B359,'Grid GenerationQueue'!$AY$5:$AY$467,$C359,'Grid GenerationQueue'!$BI$5:$BI$467,"&lt;4")</f>
        <v>0</v>
      </c>
      <c r="I359">
        <f>SUMIFS('Grid GenerationQueue'!AJ$5:AJ$467,'Grid GenerationQueue'!$AX$5:$AX$467,$B359,'Grid GenerationQueue'!$AY$5:$AY$467,$C359,'Grid GenerationQueue'!$BI$5:$BI$467,"&lt;4")</f>
        <v>0</v>
      </c>
      <c r="J359">
        <f>SUMIFS('Grid GenerationQueue'!AK$5:AK$467,'Grid GenerationQueue'!$AX$5:$AX$467,$B359,'Grid GenerationQueue'!$AY$5:$AY$467,$C359,'Grid GenerationQueue'!$BI$5:$BI$467,"&lt;4")</f>
        <v>0</v>
      </c>
      <c r="K359">
        <f>SUMIFS('Grid GenerationQueue'!AL$5:AL$467,'Grid GenerationQueue'!$AX$5:$AX$467,$B359,'Grid GenerationQueue'!$AY$5:$AY$467,$C359,'Grid GenerationQueue'!$BI$5:$BI$467,"&lt;4")</f>
        <v>0</v>
      </c>
      <c r="L359">
        <f>SUMIFS('Grid GenerationQueue'!AM$5:AM$467,'Grid GenerationQueue'!$AX$5:$AX$467,$B359,'Grid GenerationQueue'!$AY$5:$AY$467,$C359,'Grid GenerationQueue'!$BI$5:$BI$467,"&lt;4")</f>
        <v>0</v>
      </c>
      <c r="M359">
        <f>SUMIFS('Grid GenerationQueue'!AN$5:AN$467,'Grid GenerationQueue'!$AX$5:$AX$467,$B359,'Grid GenerationQueue'!$AY$5:$AY$467,$C359,'Grid GenerationQueue'!$BI$5:$BI$467,"&lt;4")</f>
        <v>0</v>
      </c>
      <c r="N359">
        <f>SUMIFS('Grid GenerationQueue'!AO$5:AO$467,'Grid GenerationQueue'!$AX$5:$AX$467,$B359,'Grid GenerationQueue'!$AY$5:$AY$467,$C359,'Grid GenerationQueue'!$BI$5:$BI$467,"&lt;4")</f>
        <v>0</v>
      </c>
      <c r="O359">
        <f>SUMIFS('Grid GenerationQueue'!AP$5:AP$467,'Grid GenerationQueue'!$AX$5:$AX$467,$B359,'Grid GenerationQueue'!$AY$5:$AY$467,$C359,'Grid GenerationQueue'!$BI$5:$BI$467,"&lt;4")</f>
        <v>0</v>
      </c>
      <c r="Q359">
        <f>SUMIFS('Grid GenerationQueue'!AE$5:AE$467,'Grid GenerationQueue'!$AX$5:$AX$467,$B359,'Grid GenerationQueue'!$AY$5:$AY$467,$C359,'Grid GenerationQueue'!$BH$5:$BH$467,"Executed")</f>
        <v>0</v>
      </c>
      <c r="R359">
        <f>SUMIFS('Grid GenerationQueue'!AF$5:AF$467,'Grid GenerationQueue'!$AX$5:$AX$467,$B359,'Grid GenerationQueue'!$AY$5:$AY$467,$C359,'Grid GenerationQueue'!$BH$5:$BH$467,"Executed")</f>
        <v>0</v>
      </c>
      <c r="S359">
        <f>SUMIFS('Grid GenerationQueue'!AG$5:AG$467,'Grid GenerationQueue'!$AX$5:$AX$467,$B359,'Grid GenerationQueue'!$AY$5:$AY$467,$C359,'Grid GenerationQueue'!$BH$5:$BH$467,"Executed")</f>
        <v>0</v>
      </c>
      <c r="T359">
        <f>SUMIFS('Grid GenerationQueue'!AH$5:AH$467,'Grid GenerationQueue'!$AX$5:$AX$467,$B359,'Grid GenerationQueue'!$AY$5:$AY$467,$C359,'Grid GenerationQueue'!$BH$5:$BH$467,"Executed")</f>
        <v>0</v>
      </c>
      <c r="U359">
        <f>SUMIFS('Grid GenerationQueue'!AI$5:AI$467,'Grid GenerationQueue'!$AX$5:$AX$467,$B359,'Grid GenerationQueue'!$AY$5:$AY$467,$C359,'Grid GenerationQueue'!$BH$5:$BH$467,"Executed")</f>
        <v>0</v>
      </c>
      <c r="V359">
        <f>SUMIFS('Grid GenerationQueue'!AJ$5:AJ$467,'Grid GenerationQueue'!$AX$5:$AX$467,$B359,'Grid GenerationQueue'!$AY$5:$AY$467,$C359,'Grid GenerationQueue'!$BH$5:$BH$467,"Executed")</f>
        <v>0</v>
      </c>
      <c r="W359">
        <f>SUMIFS('Grid GenerationQueue'!AK$5:AK$467,'Grid GenerationQueue'!$AX$5:$AX$467,$B359,'Grid GenerationQueue'!$AY$5:$AY$467,$C359,'Grid GenerationQueue'!$BH$5:$BH$467,"Executed")</f>
        <v>0</v>
      </c>
      <c r="X359">
        <f>SUMIFS('Grid GenerationQueue'!AL$5:AL$467,'Grid GenerationQueue'!$AX$5:$AX$467,$B359,'Grid GenerationQueue'!$AY$5:$AY$467,$C359,'Grid GenerationQueue'!$BH$5:$BH$467,"Executed")</f>
        <v>0</v>
      </c>
      <c r="Y359">
        <f>SUMIFS('Grid GenerationQueue'!AM$5:AM$467,'Grid GenerationQueue'!$AX$5:$AX$467,$B359,'Grid GenerationQueue'!$AY$5:$AY$467,$C359,'Grid GenerationQueue'!$BH$5:$BH$467,"Executed")</f>
        <v>0</v>
      </c>
      <c r="Z359">
        <f>SUMIFS('Grid GenerationQueue'!AN$5:AN$467,'Grid GenerationQueue'!$AX$5:$AX$467,$B359,'Grid GenerationQueue'!$AY$5:$AY$467,$C359,'Grid GenerationQueue'!$BH$5:$BH$467,"Executed")</f>
        <v>0</v>
      </c>
      <c r="AA359">
        <f>SUMIFS('Grid GenerationQueue'!AO$5:AO$467,'Grid GenerationQueue'!$AX$5:$AX$467,$B359,'Grid GenerationQueue'!$AY$5:$AY$467,$C359,'Grid GenerationQueue'!$BH$5:$BH$467,"Executed")</f>
        <v>0</v>
      </c>
      <c r="AB359">
        <f>SUMIFS('Grid GenerationQueue'!AP$5:AP$467,'Grid GenerationQueue'!$AX$5:$AX$467,$B359,'Grid GenerationQueue'!$AY$5:$AY$467,$C359,'Grid GenerationQueue'!$BH$5:$BH$467,"Executed")</f>
        <v>0</v>
      </c>
      <c r="AD359">
        <f>SUMIFS('Grid GenerationQueue'!AE$5:AE$467,'Grid GenerationQueue'!$AX$5:$AX$467,$B359,'Grid GenerationQueue'!$AY$5:$AY$467,$C359,'Grid GenerationQueue'!$BF$5:$BF$467,"&lt;&gt;"&amp;"")</f>
        <v>0</v>
      </c>
      <c r="AE359">
        <f>SUMIFS('Grid GenerationQueue'!AF$5:AF$467,'Grid GenerationQueue'!$AX$5:$AX$467,$B359,'Grid GenerationQueue'!$AY$5:$AY$467,$C359,'Grid GenerationQueue'!$BF$5:$BF$467,"&lt;&gt;"&amp;"")</f>
        <v>0</v>
      </c>
      <c r="AF359">
        <f>SUMIFS('Grid GenerationQueue'!AG$5:AG$467,'Grid GenerationQueue'!$AX$5:$AX$467,$B359,'Grid GenerationQueue'!$AY$5:$AY$467,$C359,'Grid GenerationQueue'!$BF$5:$BF$467,"&lt;&gt;"&amp;"")</f>
        <v>0</v>
      </c>
      <c r="AG359">
        <f>SUMIFS('Grid GenerationQueue'!AH$5:AH$467,'Grid GenerationQueue'!$AX$5:$AX$467,$B359,'Grid GenerationQueue'!$AY$5:$AY$467,$C359,'Grid GenerationQueue'!$BF$5:$BF$467,"&lt;&gt;"&amp;"")</f>
        <v>0</v>
      </c>
      <c r="AH359">
        <f>SUMIFS('Grid GenerationQueue'!AI$5:AI$467,'Grid GenerationQueue'!$AX$5:$AX$467,$B359,'Grid GenerationQueue'!$AY$5:$AY$467,$C359,'Grid GenerationQueue'!$BF$5:$BF$467,"&lt;&gt;"&amp;"")</f>
        <v>0</v>
      </c>
      <c r="AI359">
        <f>SUMIFS('Grid GenerationQueue'!AJ$5:AJ$467,'Grid GenerationQueue'!$AX$5:$AX$467,$B359,'Grid GenerationQueue'!$AY$5:$AY$467,$C359,'Grid GenerationQueue'!$BF$5:$BF$467,"&lt;&gt;"&amp;"")</f>
        <v>0</v>
      </c>
      <c r="AJ359">
        <f>SUMIFS('Grid GenerationQueue'!AK$5:AK$467,'Grid GenerationQueue'!$AX$5:$AX$467,$B359,'Grid GenerationQueue'!$AY$5:$AY$467,$C359,'Grid GenerationQueue'!$BF$5:$BF$467,"&lt;&gt;"&amp;"")</f>
        <v>0</v>
      </c>
      <c r="AK359">
        <f>SUMIFS('Grid GenerationQueue'!AL$5:AL$467,'Grid GenerationQueue'!$AX$5:$AX$467,$B359,'Grid GenerationQueue'!$AY$5:$AY$467,$C359,'Grid GenerationQueue'!$BF$5:$BF$467,"&lt;&gt;"&amp;"")</f>
        <v>0</v>
      </c>
      <c r="AL359">
        <f>SUMIFS('Grid GenerationQueue'!AM$5:AM$467,'Grid GenerationQueue'!$AX$5:$AX$467,$B359,'Grid GenerationQueue'!$AY$5:$AY$467,$C359,'Grid GenerationQueue'!$BF$5:$BF$467,"&lt;&gt;"&amp;"")</f>
        <v>0</v>
      </c>
      <c r="AM359">
        <f>SUMIFS('Grid GenerationQueue'!AN$5:AN$467,'Grid GenerationQueue'!$AX$5:$AX$467,$B359,'Grid GenerationQueue'!$AY$5:$AY$467,$C359,'Grid GenerationQueue'!$BF$5:$BF$467,"&lt;&gt;"&amp;"")</f>
        <v>0</v>
      </c>
      <c r="AN359">
        <f>SUMIFS('Grid GenerationQueue'!AO$5:AO$467,'Grid GenerationQueue'!$AX$5:$AX$467,$B359,'Grid GenerationQueue'!$AY$5:$AY$467,$C359,'Grid GenerationQueue'!$BF$5:$BF$467,"&lt;&gt;"&amp;"")</f>
        <v>0</v>
      </c>
      <c r="AO359">
        <f>SUMIFS('Grid GenerationQueue'!AP$5:AP$467,'Grid GenerationQueue'!$AX$5:$AX$467,$B359,'Grid GenerationQueue'!$AY$5:$AY$467,$C359,'Grid GenerationQueue'!$BF$5:$BF$467,"&lt;&gt;"&amp;"")</f>
        <v>0</v>
      </c>
      <c r="AQ359">
        <f>SUMIFS('Grid GenerationQueue'!AE$5:AE$467,'Grid GenerationQueue'!$AX$5:$AX$467,$B359,'Grid GenerationQueue'!$AY$5:$AY$467,$C359)</f>
        <v>0</v>
      </c>
      <c r="AR359">
        <f>SUMIFS('Grid GenerationQueue'!AF$5:AF$467,'Grid GenerationQueue'!$AX$5:$AX$467,$B359,'Grid GenerationQueue'!$AY$5:$AY$467,$C359)</f>
        <v>0</v>
      </c>
      <c r="AS359">
        <f>SUMIFS('Grid GenerationQueue'!AG$5:AG$467,'Grid GenerationQueue'!$AX$5:$AX$467,$B359,'Grid GenerationQueue'!$AY$5:$AY$467,$C359)</f>
        <v>0</v>
      </c>
      <c r="AT359">
        <f>SUMIFS('Grid GenerationQueue'!AH$5:AH$467,'Grid GenerationQueue'!$AX$5:$AX$467,$B359,'Grid GenerationQueue'!$AY$5:$AY$467,$C359)</f>
        <v>0</v>
      </c>
      <c r="AU359">
        <f>SUMIFS('Grid GenerationQueue'!AI$5:AI$467,'Grid GenerationQueue'!$AX$5:$AX$467,$B359,'Grid GenerationQueue'!$AY$5:$AY$467,$C359)</f>
        <v>0</v>
      </c>
      <c r="AV359">
        <f>SUMIFS('Grid GenerationQueue'!AJ$5:AJ$467,'Grid GenerationQueue'!$AX$5:$AX$467,$B359,'Grid GenerationQueue'!$AY$5:$AY$467,$C359)</f>
        <v>0</v>
      </c>
      <c r="AW359">
        <f>SUMIFS('Grid GenerationQueue'!AK$5:AK$467,'Grid GenerationQueue'!$AX$5:$AX$467,$B359,'Grid GenerationQueue'!$AY$5:$AY$467,$C359)</f>
        <v>0</v>
      </c>
      <c r="AX359">
        <f>SUMIFS('Grid GenerationQueue'!AL$5:AL$467,'Grid GenerationQueue'!$AX$5:$AX$467,$B359,'Grid GenerationQueue'!$AY$5:$AY$467,$C359)</f>
        <v>0</v>
      </c>
      <c r="AY359">
        <f>SUMIFS('Grid GenerationQueue'!AM$5:AM$467,'Grid GenerationQueue'!$AX$5:$AX$467,$B359,'Grid GenerationQueue'!$AY$5:$AY$467,$C359)</f>
        <v>0</v>
      </c>
      <c r="AZ359">
        <f>SUMIFS('Grid GenerationQueue'!AN$5:AN$467,'Grid GenerationQueue'!$AX$5:$AX$467,$B359,'Grid GenerationQueue'!$AY$5:$AY$467,$C359)</f>
        <v>0</v>
      </c>
      <c r="BA359">
        <f>SUMIFS('Grid GenerationQueue'!AO$5:AO$467,'Grid GenerationQueue'!$AX$5:$AX$467,$B359,'Grid GenerationQueue'!$AY$5:$AY$467,$C359)</f>
        <v>0</v>
      </c>
      <c r="BB359">
        <f>SUMIFS('Grid GenerationQueue'!AP$5:AP$467,'Grid GenerationQueue'!$AX$5:$AX$467,$B359,'Grid GenerationQueue'!$AY$5:$AY$467,$C359)</f>
        <v>0</v>
      </c>
      <c r="BD359">
        <f>SUMIFS('Grid GenerationQueue'!AE$5:AE$467,'Grid GenerationQueue'!$AX$5:$AX$467,$B359,'Grid GenerationQueue'!$AY$5:$AY$467,$C359,'Grid GenerationQueue'!$BH$5:$BH$467,"Executed",'Grid GenerationQueue'!$BB$5:$BB$467,"&lt;"&amp;$BE$3)</f>
        <v>0</v>
      </c>
      <c r="BE359">
        <f>SUMIFS('Grid GenerationQueue'!AF$5:AF$467,'Grid GenerationQueue'!$AX$5:$AX$467,$B359,'Grid GenerationQueue'!$AY$5:$AY$467,$C359,'Grid GenerationQueue'!$BH$5:$BH$467,"Executed",'Grid GenerationQueue'!$BB$5:$BB$467,"&lt;"&amp;$BE$3)</f>
        <v>0</v>
      </c>
      <c r="BF359">
        <f>SUMIFS('Grid GenerationQueue'!AG$5:AG$467,'Grid GenerationQueue'!$AX$5:$AX$467,$B359,'Grid GenerationQueue'!$AY$5:$AY$467,$C359,'Grid GenerationQueue'!$BH$5:$BH$467,"Executed",'Grid GenerationQueue'!$BB$5:$BB$467,"&lt;"&amp;$BE$3)</f>
        <v>0</v>
      </c>
      <c r="BG359">
        <f>SUMIFS('Grid GenerationQueue'!AH$5:AH$467,'Grid GenerationQueue'!$AX$5:$AX$467,$B359,'Grid GenerationQueue'!$AY$5:$AY$467,$C359,'Grid GenerationQueue'!$BH$5:$BH$467,"Executed",'Grid GenerationQueue'!$BB$5:$BB$467,"&lt;"&amp;$BE$3)</f>
        <v>0</v>
      </c>
      <c r="BH359">
        <f>SUMIFS('Grid GenerationQueue'!AI$5:AI$467,'Grid GenerationQueue'!$AX$5:$AX$467,$B359,'Grid GenerationQueue'!$AY$5:$AY$467,$C359,'Grid GenerationQueue'!$BH$5:$BH$467,"Executed",'Grid GenerationQueue'!$BB$5:$BB$467,"&lt;"&amp;$BE$3)</f>
        <v>0</v>
      </c>
      <c r="BI359">
        <f>SUMIFS('Grid GenerationQueue'!AJ$5:AJ$467,'Grid GenerationQueue'!$AX$5:$AX$467,$B359,'Grid GenerationQueue'!$AY$5:$AY$467,$C359,'Grid GenerationQueue'!$BH$5:$BH$467,"Executed",'Grid GenerationQueue'!$BB$5:$BB$467,"&lt;"&amp;$BE$3)</f>
        <v>0</v>
      </c>
      <c r="BJ359">
        <f>SUMIFS('Grid GenerationQueue'!AK$5:AK$467,'Grid GenerationQueue'!$AX$5:$AX$467,$B359,'Grid GenerationQueue'!$AY$5:$AY$467,$C359,'Grid GenerationQueue'!$BH$5:$BH$467,"Executed",'Grid GenerationQueue'!$BB$5:$BB$467,"&lt;"&amp;$BE$3)</f>
        <v>0</v>
      </c>
      <c r="BK359">
        <f>SUMIFS('Grid GenerationQueue'!AL$5:AL$467,'Grid GenerationQueue'!$AX$5:$AX$467,$B359,'Grid GenerationQueue'!$AY$5:$AY$467,$C359,'Grid GenerationQueue'!$BH$5:$BH$467,"Executed",'Grid GenerationQueue'!$BB$5:$BB$467,"&lt;"&amp;$BE$3)</f>
        <v>0</v>
      </c>
      <c r="BL359">
        <f>SUMIFS('Grid GenerationQueue'!AM$5:AM$467,'Grid GenerationQueue'!$AX$5:$AX$467,$B359,'Grid GenerationQueue'!$AY$5:$AY$467,$C359,'Grid GenerationQueue'!$BH$5:$BH$467,"Executed",'Grid GenerationQueue'!$BB$5:$BB$467,"&lt;"&amp;$BE$3)</f>
        <v>0</v>
      </c>
      <c r="BM359">
        <f>SUMIFS('Grid GenerationQueue'!AN$5:AN$467,'Grid GenerationQueue'!$AX$5:$AX$467,$B359,'Grid GenerationQueue'!$AY$5:$AY$467,$C359,'Grid GenerationQueue'!$BH$5:$BH$467,"Executed",'Grid GenerationQueue'!$BB$5:$BB$467,"&lt;"&amp;$BE$3)</f>
        <v>0</v>
      </c>
      <c r="BN359">
        <f>SUMIFS('Grid GenerationQueue'!AO$5:AO$467,'Grid GenerationQueue'!$AX$5:$AX$467,$B359,'Grid GenerationQueue'!$AY$5:$AY$467,$C359,'Grid GenerationQueue'!$BH$5:$BH$467,"Executed",'Grid GenerationQueue'!$BB$5:$BB$467,"&lt;"&amp;$BE$3)</f>
        <v>0</v>
      </c>
      <c r="BO359">
        <f>SUMIFS('Grid GenerationQueue'!AP$5:AP$467,'Grid GenerationQueue'!$AX$5:$AX$467,$B359,'Grid GenerationQueue'!$AY$5:$AY$467,$C359,'Grid GenerationQueue'!$BH$5:$BH$467,"Executed",'Grid GenerationQueue'!$BB$5:$BB$467,"&lt;"&amp;$BE$3)</f>
        <v>0</v>
      </c>
      <c r="BQ359">
        <f>SUMIFS('Grid GenerationQueue'!AE$5:AE$467,'Grid GenerationQueue'!$AX$5:$AX$467,$B359,'Grid GenerationQueue'!$AY$5:$AY$467,$C359,'Grid GenerationQueue'!$BF$5:$BF$467,"&lt;&gt;"&amp;"",'Grid GenerationQueue'!$BB$5:$BB$467,"&lt;"&amp;$BE$3)</f>
        <v>0</v>
      </c>
      <c r="BR359">
        <f>SUMIFS('Grid GenerationQueue'!AF$5:AF$467,'Grid GenerationQueue'!$AX$5:$AX$467,$B359,'Grid GenerationQueue'!$AY$5:$AY$467,$C359,'Grid GenerationQueue'!$BF$5:$BF$467,"&lt;&gt;"&amp;"",'Grid GenerationQueue'!$BB$5:$BB$467,"&lt;"&amp;$BE$3)</f>
        <v>0</v>
      </c>
      <c r="BS359">
        <f>SUMIFS('Grid GenerationQueue'!AG$5:AG$467,'Grid GenerationQueue'!$AX$5:$AX$467,$B359,'Grid GenerationQueue'!$AY$5:$AY$467,$C359,'Grid GenerationQueue'!$BF$5:$BF$467,"&lt;&gt;"&amp;"",'Grid GenerationQueue'!$BB$5:$BB$467,"&lt;"&amp;$BE$3)</f>
        <v>0</v>
      </c>
      <c r="BT359">
        <f>SUMIFS('Grid GenerationQueue'!AH$5:AH$467,'Grid GenerationQueue'!$AX$5:$AX$467,$B359,'Grid GenerationQueue'!$AY$5:$AY$467,$C359,'Grid GenerationQueue'!$BF$5:$BF$467,"&lt;&gt;"&amp;"",'Grid GenerationQueue'!$BB$5:$BB$467,"&lt;"&amp;$BE$3)</f>
        <v>0</v>
      </c>
      <c r="BU359">
        <f>SUMIFS('Grid GenerationQueue'!AI$5:AI$467,'Grid GenerationQueue'!$AX$5:$AX$467,$B359,'Grid GenerationQueue'!$AY$5:$AY$467,$C359,'Grid GenerationQueue'!$BF$5:$BF$467,"&lt;&gt;"&amp;"",'Grid GenerationQueue'!$BB$5:$BB$467,"&lt;"&amp;$BE$3)</f>
        <v>0</v>
      </c>
      <c r="BV359">
        <f>SUMIFS('Grid GenerationQueue'!AJ$5:AJ$467,'Grid GenerationQueue'!$AX$5:$AX$467,$B359,'Grid GenerationQueue'!$AY$5:$AY$467,$C359,'Grid GenerationQueue'!$BF$5:$BF$467,"&lt;&gt;"&amp;"",'Grid GenerationQueue'!$BB$5:$BB$467,"&lt;"&amp;$BE$3)</f>
        <v>0</v>
      </c>
      <c r="BW359">
        <f>SUMIFS('Grid GenerationQueue'!AK$5:AK$467,'Grid GenerationQueue'!$AX$5:$AX$467,$B359,'Grid GenerationQueue'!$AY$5:$AY$467,$C359,'Grid GenerationQueue'!$BF$5:$BF$467,"&lt;&gt;"&amp;"",'Grid GenerationQueue'!$BB$5:$BB$467,"&lt;"&amp;$BE$3)</f>
        <v>0</v>
      </c>
      <c r="BX359">
        <f>SUMIFS('Grid GenerationQueue'!AL$5:AL$467,'Grid GenerationQueue'!$AX$5:$AX$467,$B359,'Grid GenerationQueue'!$AY$5:$AY$467,$C359,'Grid GenerationQueue'!$BF$5:$BF$467,"&lt;&gt;"&amp;"",'Grid GenerationQueue'!$BB$5:$BB$467,"&lt;"&amp;$BE$3)</f>
        <v>0</v>
      </c>
      <c r="BY359">
        <f>SUMIFS('Grid GenerationQueue'!AM$5:AM$467,'Grid GenerationQueue'!$AX$5:$AX$467,$B359,'Grid GenerationQueue'!$AY$5:$AY$467,$C359,'Grid GenerationQueue'!$BF$5:$BF$467,"&lt;&gt;"&amp;"",'Grid GenerationQueue'!$BB$5:$BB$467,"&lt;"&amp;$BE$3)</f>
        <v>0</v>
      </c>
      <c r="BZ359">
        <f>SUMIFS('Grid GenerationQueue'!AN$5:AN$467,'Grid GenerationQueue'!$AX$5:$AX$467,$B359,'Grid GenerationQueue'!$AY$5:$AY$467,$C359,'Grid GenerationQueue'!$BF$5:$BF$467,"&lt;&gt;"&amp;"",'Grid GenerationQueue'!$BB$5:$BB$467,"&lt;"&amp;$BE$3)</f>
        <v>0</v>
      </c>
      <c r="CA359">
        <f>SUMIFS('Grid GenerationQueue'!AO$5:AO$467,'Grid GenerationQueue'!$AX$5:$AX$467,$B359,'Grid GenerationQueue'!$AY$5:$AY$467,$C359,'Grid GenerationQueue'!$BF$5:$BF$467,"&lt;&gt;"&amp;"",'Grid GenerationQueue'!$BB$5:$BB$467,"&lt;"&amp;$BE$3)</f>
        <v>0</v>
      </c>
      <c r="CB359">
        <f>SUMIFS('Grid GenerationQueue'!AP$5:AP$467,'Grid GenerationQueue'!$AX$5:$AX$467,$B359,'Grid GenerationQueue'!$AY$5:$AY$467,$C359,'Grid GenerationQueue'!$BF$5:$BF$467,"&lt;&gt;"&amp;"",'Grid GenerationQueue'!$BB$5:$BB$467,"&lt;"&amp;$BE$3)</f>
        <v>0</v>
      </c>
      <c r="CD359">
        <f>SUMIFS('Grid GenerationQueue'!AE$5:AE$467,'Grid GenerationQueue'!$AX$5:$AX$467,$B359,'Grid GenerationQueue'!$AY$5:$AY$467,$C359,'Grid GenerationQueue'!$BB$5:$BB$467,"&lt;"&amp;$BE$3)</f>
        <v>0</v>
      </c>
      <c r="CE359">
        <f>SUMIFS('Grid GenerationQueue'!AF$5:AF$467,'Grid GenerationQueue'!$AX$5:$AX$467,$B359,'Grid GenerationQueue'!$AY$5:$AY$467,$C359,'Grid GenerationQueue'!$BB$5:$BB$467,"&lt;"&amp;$BE$3)</f>
        <v>0</v>
      </c>
      <c r="CF359">
        <f>SUMIFS('Grid GenerationQueue'!AG$5:AG$467,'Grid GenerationQueue'!$AX$5:$AX$467,$B359,'Grid GenerationQueue'!$AY$5:$AY$467,$C359,'Grid GenerationQueue'!$BB$5:$BB$467,"&lt;"&amp;$BE$3)</f>
        <v>0</v>
      </c>
      <c r="CG359">
        <f>SUMIFS('Grid GenerationQueue'!AH$5:AH$467,'Grid GenerationQueue'!$AX$5:$AX$467,$B359,'Grid GenerationQueue'!$AY$5:$AY$467,$C359,'Grid GenerationQueue'!$BB$5:$BB$467,"&lt;"&amp;$BE$3)</f>
        <v>0</v>
      </c>
      <c r="CH359">
        <f>SUMIFS('Grid GenerationQueue'!AI$5:AI$467,'Grid GenerationQueue'!$AX$5:$AX$467,$B359,'Grid GenerationQueue'!$AY$5:$AY$467,$C359,'Grid GenerationQueue'!$BB$5:$BB$467,"&lt;"&amp;$BE$3)</f>
        <v>0</v>
      </c>
      <c r="CI359">
        <f>SUMIFS('Grid GenerationQueue'!AJ$5:AJ$467,'Grid GenerationQueue'!$AX$5:$AX$467,$B359,'Grid GenerationQueue'!$AY$5:$AY$467,$C359,'Grid GenerationQueue'!$BB$5:$BB$467,"&lt;"&amp;$BE$3)</f>
        <v>0</v>
      </c>
      <c r="CJ359">
        <f>SUMIFS('Grid GenerationQueue'!AK$5:AK$467,'Grid GenerationQueue'!$AX$5:$AX$467,$B359,'Grid GenerationQueue'!$AY$5:$AY$467,$C359,'Grid GenerationQueue'!$BB$5:$BB$467,"&lt;"&amp;$BE$3)</f>
        <v>0</v>
      </c>
      <c r="CK359">
        <f>SUMIFS('Grid GenerationQueue'!AL$5:AL$467,'Grid GenerationQueue'!$AX$5:$AX$467,$B359,'Grid GenerationQueue'!$AY$5:$AY$467,$C359,'Grid GenerationQueue'!$BB$5:$BB$467,"&lt;"&amp;$BE$3)</f>
        <v>0</v>
      </c>
      <c r="CL359">
        <f>SUMIFS('Grid GenerationQueue'!AM$5:AM$467,'Grid GenerationQueue'!$AX$5:$AX$467,$B359,'Grid GenerationQueue'!$AY$5:$AY$467,$C359,'Grid GenerationQueue'!$BB$5:$BB$467,"&lt;"&amp;$BE$3)</f>
        <v>0</v>
      </c>
      <c r="CM359">
        <f>SUMIFS('Grid GenerationQueue'!AN$5:AN$467,'Grid GenerationQueue'!$AX$5:$AX$467,$B359,'Grid GenerationQueue'!$AY$5:$AY$467,$C359,'Grid GenerationQueue'!$BB$5:$BB$467,"&lt;"&amp;$BE$3)</f>
        <v>0</v>
      </c>
      <c r="CN359">
        <f>SUMIFS('Grid GenerationQueue'!AO$5:AO$467,'Grid GenerationQueue'!$AX$5:$AX$467,$B359,'Grid GenerationQueue'!$AY$5:$AY$467,$C359,'Grid GenerationQueue'!$BB$5:$BB$467,"&lt;"&amp;$BE$3)</f>
        <v>0</v>
      </c>
      <c r="CO359">
        <f>SUMIFS('Grid GenerationQueue'!AP$5:AP$467,'Grid GenerationQueue'!$AX$5:$AX$467,$B359,'Grid GenerationQueue'!$AY$5:$AY$467,$C359,'Grid GenerationQueue'!$BB$5:$BB$467,"&lt;"&amp;$BE$3)</f>
        <v>0</v>
      </c>
    </row>
    <row r="360" spans="1:93" x14ac:dyDescent="0.35">
      <c r="A360" t="s">
        <v>4645</v>
      </c>
      <c r="B360" t="s">
        <v>4801</v>
      </c>
      <c r="C360">
        <v>230</v>
      </c>
      <c r="D360">
        <f>SUMIFS('Grid GenerationQueue'!AE$5:AE$467,'Grid GenerationQueue'!$AX$5:$AX$467,$B360,'Grid GenerationQueue'!$AY$5:$AY$467,$C360,'Grid GenerationQueue'!$BI$5:$BI$467,"&lt;4")</f>
        <v>0</v>
      </c>
      <c r="E360">
        <f>SUMIFS('Grid GenerationQueue'!AF$5:AF$467,'Grid GenerationQueue'!$AX$5:$AX$467,$B360,'Grid GenerationQueue'!$AY$5:$AY$467,$C360,'Grid GenerationQueue'!$BI$5:$BI$467,"&lt;4")</f>
        <v>0</v>
      </c>
      <c r="F360">
        <f>SUMIFS('Grid GenerationQueue'!AG$5:AG$467,'Grid GenerationQueue'!$AX$5:$AX$467,$B360,'Grid GenerationQueue'!$AY$5:$AY$467,$C360,'Grid GenerationQueue'!$BI$5:$BI$467,"&lt;4")</f>
        <v>0</v>
      </c>
      <c r="G360">
        <f>SUMIFS('Grid GenerationQueue'!AH$5:AH$467,'Grid GenerationQueue'!$AX$5:$AX$467,$B360,'Grid GenerationQueue'!$AY$5:$AY$467,$C360,'Grid GenerationQueue'!$BI$5:$BI$467,"&lt;4")</f>
        <v>0</v>
      </c>
      <c r="H360">
        <f>SUMIFS('Grid GenerationQueue'!AI$5:AI$467,'Grid GenerationQueue'!$AX$5:$AX$467,$B360,'Grid GenerationQueue'!$AY$5:$AY$467,$C360,'Grid GenerationQueue'!$BI$5:$BI$467,"&lt;4")</f>
        <v>0</v>
      </c>
      <c r="I360">
        <f>SUMIFS('Grid GenerationQueue'!AJ$5:AJ$467,'Grid GenerationQueue'!$AX$5:$AX$467,$B360,'Grid GenerationQueue'!$AY$5:$AY$467,$C360,'Grid GenerationQueue'!$BI$5:$BI$467,"&lt;4")</f>
        <v>0</v>
      </c>
      <c r="J360">
        <f>SUMIFS('Grid GenerationQueue'!AK$5:AK$467,'Grid GenerationQueue'!$AX$5:$AX$467,$B360,'Grid GenerationQueue'!$AY$5:$AY$467,$C360,'Grid GenerationQueue'!$BI$5:$BI$467,"&lt;4")</f>
        <v>0</v>
      </c>
      <c r="K360">
        <f>SUMIFS('Grid GenerationQueue'!AL$5:AL$467,'Grid GenerationQueue'!$AX$5:$AX$467,$B360,'Grid GenerationQueue'!$AY$5:$AY$467,$C360,'Grid GenerationQueue'!$BI$5:$BI$467,"&lt;4")</f>
        <v>0</v>
      </c>
      <c r="L360">
        <f>SUMIFS('Grid GenerationQueue'!AM$5:AM$467,'Grid GenerationQueue'!$AX$5:$AX$467,$B360,'Grid GenerationQueue'!$AY$5:$AY$467,$C360,'Grid GenerationQueue'!$BI$5:$BI$467,"&lt;4")</f>
        <v>0</v>
      </c>
      <c r="M360">
        <f>SUMIFS('Grid GenerationQueue'!AN$5:AN$467,'Grid GenerationQueue'!$AX$5:$AX$467,$B360,'Grid GenerationQueue'!$AY$5:$AY$467,$C360,'Grid GenerationQueue'!$BI$5:$BI$467,"&lt;4")</f>
        <v>0</v>
      </c>
      <c r="N360">
        <f>SUMIFS('Grid GenerationQueue'!AO$5:AO$467,'Grid GenerationQueue'!$AX$5:$AX$467,$B360,'Grid GenerationQueue'!$AY$5:$AY$467,$C360,'Grid GenerationQueue'!$BI$5:$BI$467,"&lt;4")</f>
        <v>0</v>
      </c>
      <c r="O360">
        <f>SUMIFS('Grid GenerationQueue'!AP$5:AP$467,'Grid GenerationQueue'!$AX$5:$AX$467,$B360,'Grid GenerationQueue'!$AY$5:$AY$467,$C360,'Grid GenerationQueue'!$BI$5:$BI$467,"&lt;4")</f>
        <v>0</v>
      </c>
      <c r="Q360">
        <f>SUMIFS('Grid GenerationQueue'!AE$5:AE$467,'Grid GenerationQueue'!$AX$5:$AX$467,$B360,'Grid GenerationQueue'!$AY$5:$AY$467,$C360,'Grid GenerationQueue'!$BH$5:$BH$467,"Executed")</f>
        <v>0</v>
      </c>
      <c r="R360">
        <f>SUMIFS('Grid GenerationQueue'!AF$5:AF$467,'Grid GenerationQueue'!$AX$5:$AX$467,$B360,'Grid GenerationQueue'!$AY$5:$AY$467,$C360,'Grid GenerationQueue'!$BH$5:$BH$467,"Executed")</f>
        <v>0</v>
      </c>
      <c r="S360">
        <f>SUMIFS('Grid GenerationQueue'!AG$5:AG$467,'Grid GenerationQueue'!$AX$5:$AX$467,$B360,'Grid GenerationQueue'!$AY$5:$AY$467,$C360,'Grid GenerationQueue'!$BH$5:$BH$467,"Executed")</f>
        <v>0</v>
      </c>
      <c r="T360">
        <f>SUMIFS('Grid GenerationQueue'!AH$5:AH$467,'Grid GenerationQueue'!$AX$5:$AX$467,$B360,'Grid GenerationQueue'!$AY$5:$AY$467,$C360,'Grid GenerationQueue'!$BH$5:$BH$467,"Executed")</f>
        <v>0</v>
      </c>
      <c r="U360">
        <f>SUMIFS('Grid GenerationQueue'!AI$5:AI$467,'Grid GenerationQueue'!$AX$5:$AX$467,$B360,'Grid GenerationQueue'!$AY$5:$AY$467,$C360,'Grid GenerationQueue'!$BH$5:$BH$467,"Executed")</f>
        <v>0</v>
      </c>
      <c r="V360">
        <f>SUMIFS('Grid GenerationQueue'!AJ$5:AJ$467,'Grid GenerationQueue'!$AX$5:$AX$467,$B360,'Grid GenerationQueue'!$AY$5:$AY$467,$C360,'Grid GenerationQueue'!$BH$5:$BH$467,"Executed")</f>
        <v>0</v>
      </c>
      <c r="W360">
        <f>SUMIFS('Grid GenerationQueue'!AK$5:AK$467,'Grid GenerationQueue'!$AX$5:$AX$467,$B360,'Grid GenerationQueue'!$AY$5:$AY$467,$C360,'Grid GenerationQueue'!$BH$5:$BH$467,"Executed")</f>
        <v>0</v>
      </c>
      <c r="X360">
        <f>SUMIFS('Grid GenerationQueue'!AL$5:AL$467,'Grid GenerationQueue'!$AX$5:$AX$467,$B360,'Grid GenerationQueue'!$AY$5:$AY$467,$C360,'Grid GenerationQueue'!$BH$5:$BH$467,"Executed")</f>
        <v>0</v>
      </c>
      <c r="Y360">
        <f>SUMIFS('Grid GenerationQueue'!AM$5:AM$467,'Grid GenerationQueue'!$AX$5:$AX$467,$B360,'Grid GenerationQueue'!$AY$5:$AY$467,$C360,'Grid GenerationQueue'!$BH$5:$BH$467,"Executed")</f>
        <v>0</v>
      </c>
      <c r="Z360">
        <f>SUMIFS('Grid GenerationQueue'!AN$5:AN$467,'Grid GenerationQueue'!$AX$5:$AX$467,$B360,'Grid GenerationQueue'!$AY$5:$AY$467,$C360,'Grid GenerationQueue'!$BH$5:$BH$467,"Executed")</f>
        <v>0</v>
      </c>
      <c r="AA360">
        <f>SUMIFS('Grid GenerationQueue'!AO$5:AO$467,'Grid GenerationQueue'!$AX$5:$AX$467,$B360,'Grid GenerationQueue'!$AY$5:$AY$467,$C360,'Grid GenerationQueue'!$BH$5:$BH$467,"Executed")</f>
        <v>0</v>
      </c>
      <c r="AB360">
        <f>SUMIFS('Grid GenerationQueue'!AP$5:AP$467,'Grid GenerationQueue'!$AX$5:$AX$467,$B360,'Grid GenerationQueue'!$AY$5:$AY$467,$C360,'Grid GenerationQueue'!$BH$5:$BH$467,"Executed")</f>
        <v>0</v>
      </c>
      <c r="AD360">
        <f>SUMIFS('Grid GenerationQueue'!AE$5:AE$467,'Grid GenerationQueue'!$AX$5:$AX$467,$B360,'Grid GenerationQueue'!$AY$5:$AY$467,$C360,'Grid GenerationQueue'!$BF$5:$BF$467,"&lt;&gt;"&amp;"")</f>
        <v>0</v>
      </c>
      <c r="AE360">
        <f>SUMIFS('Grid GenerationQueue'!AF$5:AF$467,'Grid GenerationQueue'!$AX$5:$AX$467,$B360,'Grid GenerationQueue'!$AY$5:$AY$467,$C360,'Grid GenerationQueue'!$BF$5:$BF$467,"&lt;&gt;"&amp;"")</f>
        <v>0</v>
      </c>
      <c r="AF360">
        <f>SUMIFS('Grid GenerationQueue'!AG$5:AG$467,'Grid GenerationQueue'!$AX$5:$AX$467,$B360,'Grid GenerationQueue'!$AY$5:$AY$467,$C360,'Grid GenerationQueue'!$BF$5:$BF$467,"&lt;&gt;"&amp;"")</f>
        <v>0</v>
      </c>
      <c r="AG360">
        <f>SUMIFS('Grid GenerationQueue'!AH$5:AH$467,'Grid GenerationQueue'!$AX$5:$AX$467,$B360,'Grid GenerationQueue'!$AY$5:$AY$467,$C360,'Grid GenerationQueue'!$BF$5:$BF$467,"&lt;&gt;"&amp;"")</f>
        <v>0</v>
      </c>
      <c r="AH360">
        <f>SUMIFS('Grid GenerationQueue'!AI$5:AI$467,'Grid GenerationQueue'!$AX$5:$AX$467,$B360,'Grid GenerationQueue'!$AY$5:$AY$467,$C360,'Grid GenerationQueue'!$BF$5:$BF$467,"&lt;&gt;"&amp;"")</f>
        <v>0</v>
      </c>
      <c r="AI360">
        <f>SUMIFS('Grid GenerationQueue'!AJ$5:AJ$467,'Grid GenerationQueue'!$AX$5:$AX$467,$B360,'Grid GenerationQueue'!$AY$5:$AY$467,$C360,'Grid GenerationQueue'!$BF$5:$BF$467,"&lt;&gt;"&amp;"")</f>
        <v>0</v>
      </c>
      <c r="AJ360">
        <f>SUMIFS('Grid GenerationQueue'!AK$5:AK$467,'Grid GenerationQueue'!$AX$5:$AX$467,$B360,'Grid GenerationQueue'!$AY$5:$AY$467,$C360,'Grid GenerationQueue'!$BF$5:$BF$467,"&lt;&gt;"&amp;"")</f>
        <v>0</v>
      </c>
      <c r="AK360">
        <f>SUMIFS('Grid GenerationQueue'!AL$5:AL$467,'Grid GenerationQueue'!$AX$5:$AX$467,$B360,'Grid GenerationQueue'!$AY$5:$AY$467,$C360,'Grid GenerationQueue'!$BF$5:$BF$467,"&lt;&gt;"&amp;"")</f>
        <v>0</v>
      </c>
      <c r="AL360">
        <f>SUMIFS('Grid GenerationQueue'!AM$5:AM$467,'Grid GenerationQueue'!$AX$5:$AX$467,$B360,'Grid GenerationQueue'!$AY$5:$AY$467,$C360,'Grid GenerationQueue'!$BF$5:$BF$467,"&lt;&gt;"&amp;"")</f>
        <v>0</v>
      </c>
      <c r="AM360">
        <f>SUMIFS('Grid GenerationQueue'!AN$5:AN$467,'Grid GenerationQueue'!$AX$5:$AX$467,$B360,'Grid GenerationQueue'!$AY$5:$AY$467,$C360,'Grid GenerationQueue'!$BF$5:$BF$467,"&lt;&gt;"&amp;"")</f>
        <v>0</v>
      </c>
      <c r="AN360">
        <f>SUMIFS('Grid GenerationQueue'!AO$5:AO$467,'Grid GenerationQueue'!$AX$5:$AX$467,$B360,'Grid GenerationQueue'!$AY$5:$AY$467,$C360,'Grid GenerationQueue'!$BF$5:$BF$467,"&lt;&gt;"&amp;"")</f>
        <v>0</v>
      </c>
      <c r="AO360">
        <f>SUMIFS('Grid GenerationQueue'!AP$5:AP$467,'Grid GenerationQueue'!$AX$5:$AX$467,$B360,'Grid GenerationQueue'!$AY$5:$AY$467,$C360,'Grid GenerationQueue'!$BF$5:$BF$467,"&lt;&gt;"&amp;"")</f>
        <v>0</v>
      </c>
      <c r="AQ360">
        <f>SUMIFS('Grid GenerationQueue'!AE$5:AE$467,'Grid GenerationQueue'!$AX$5:$AX$467,$B360,'Grid GenerationQueue'!$AY$5:$AY$467,$C360)</f>
        <v>0</v>
      </c>
      <c r="AR360">
        <f>SUMIFS('Grid GenerationQueue'!AF$5:AF$467,'Grid GenerationQueue'!$AX$5:$AX$467,$B360,'Grid GenerationQueue'!$AY$5:$AY$467,$C360)</f>
        <v>0</v>
      </c>
      <c r="AS360">
        <f>SUMIFS('Grid GenerationQueue'!AG$5:AG$467,'Grid GenerationQueue'!$AX$5:$AX$467,$B360,'Grid GenerationQueue'!$AY$5:$AY$467,$C360)</f>
        <v>0</v>
      </c>
      <c r="AT360">
        <f>SUMIFS('Grid GenerationQueue'!AH$5:AH$467,'Grid GenerationQueue'!$AX$5:$AX$467,$B360,'Grid GenerationQueue'!$AY$5:$AY$467,$C360)</f>
        <v>0</v>
      </c>
      <c r="AU360">
        <f>SUMIFS('Grid GenerationQueue'!AI$5:AI$467,'Grid GenerationQueue'!$AX$5:$AX$467,$B360,'Grid GenerationQueue'!$AY$5:$AY$467,$C360)</f>
        <v>0</v>
      </c>
      <c r="AV360">
        <f>SUMIFS('Grid GenerationQueue'!AJ$5:AJ$467,'Grid GenerationQueue'!$AX$5:$AX$467,$B360,'Grid GenerationQueue'!$AY$5:$AY$467,$C360)</f>
        <v>0</v>
      </c>
      <c r="AW360">
        <f>SUMIFS('Grid GenerationQueue'!AK$5:AK$467,'Grid GenerationQueue'!$AX$5:$AX$467,$B360,'Grid GenerationQueue'!$AY$5:$AY$467,$C360)</f>
        <v>0</v>
      </c>
      <c r="AX360">
        <f>SUMIFS('Grid GenerationQueue'!AL$5:AL$467,'Grid GenerationQueue'!$AX$5:$AX$467,$B360,'Grid GenerationQueue'!$AY$5:$AY$467,$C360)</f>
        <v>0</v>
      </c>
      <c r="AY360">
        <f>SUMIFS('Grid GenerationQueue'!AM$5:AM$467,'Grid GenerationQueue'!$AX$5:$AX$467,$B360,'Grid GenerationQueue'!$AY$5:$AY$467,$C360)</f>
        <v>0</v>
      </c>
      <c r="AZ360">
        <f>SUMIFS('Grid GenerationQueue'!AN$5:AN$467,'Grid GenerationQueue'!$AX$5:$AX$467,$B360,'Grid GenerationQueue'!$AY$5:$AY$467,$C360)</f>
        <v>0</v>
      </c>
      <c r="BA360">
        <f>SUMIFS('Grid GenerationQueue'!AO$5:AO$467,'Grid GenerationQueue'!$AX$5:$AX$467,$B360,'Grid GenerationQueue'!$AY$5:$AY$467,$C360)</f>
        <v>0</v>
      </c>
      <c r="BB360">
        <f>SUMIFS('Grid GenerationQueue'!AP$5:AP$467,'Grid GenerationQueue'!$AX$5:$AX$467,$B360,'Grid GenerationQueue'!$AY$5:$AY$467,$C360)</f>
        <v>0</v>
      </c>
      <c r="BD360">
        <f>SUMIFS('Grid GenerationQueue'!AE$5:AE$467,'Grid GenerationQueue'!$AX$5:$AX$467,$B360,'Grid GenerationQueue'!$AY$5:$AY$467,$C360,'Grid GenerationQueue'!$BH$5:$BH$467,"Executed",'Grid GenerationQueue'!$BB$5:$BB$467,"&lt;"&amp;$BE$3)</f>
        <v>0</v>
      </c>
      <c r="BE360">
        <f>SUMIFS('Grid GenerationQueue'!AF$5:AF$467,'Grid GenerationQueue'!$AX$5:$AX$467,$B360,'Grid GenerationQueue'!$AY$5:$AY$467,$C360,'Grid GenerationQueue'!$BH$5:$BH$467,"Executed",'Grid GenerationQueue'!$BB$5:$BB$467,"&lt;"&amp;$BE$3)</f>
        <v>0</v>
      </c>
      <c r="BF360">
        <f>SUMIFS('Grid GenerationQueue'!AG$5:AG$467,'Grid GenerationQueue'!$AX$5:$AX$467,$B360,'Grid GenerationQueue'!$AY$5:$AY$467,$C360,'Grid GenerationQueue'!$BH$5:$BH$467,"Executed",'Grid GenerationQueue'!$BB$5:$BB$467,"&lt;"&amp;$BE$3)</f>
        <v>0</v>
      </c>
      <c r="BG360">
        <f>SUMIFS('Grid GenerationQueue'!AH$5:AH$467,'Grid GenerationQueue'!$AX$5:$AX$467,$B360,'Grid GenerationQueue'!$AY$5:$AY$467,$C360,'Grid GenerationQueue'!$BH$5:$BH$467,"Executed",'Grid GenerationQueue'!$BB$5:$BB$467,"&lt;"&amp;$BE$3)</f>
        <v>0</v>
      </c>
      <c r="BH360">
        <f>SUMIFS('Grid GenerationQueue'!AI$5:AI$467,'Grid GenerationQueue'!$AX$5:$AX$467,$B360,'Grid GenerationQueue'!$AY$5:$AY$467,$C360,'Grid GenerationQueue'!$BH$5:$BH$467,"Executed",'Grid GenerationQueue'!$BB$5:$BB$467,"&lt;"&amp;$BE$3)</f>
        <v>0</v>
      </c>
      <c r="BI360">
        <f>SUMIFS('Grid GenerationQueue'!AJ$5:AJ$467,'Grid GenerationQueue'!$AX$5:$AX$467,$B360,'Grid GenerationQueue'!$AY$5:$AY$467,$C360,'Grid GenerationQueue'!$BH$5:$BH$467,"Executed",'Grid GenerationQueue'!$BB$5:$BB$467,"&lt;"&amp;$BE$3)</f>
        <v>0</v>
      </c>
      <c r="BJ360">
        <f>SUMIFS('Grid GenerationQueue'!AK$5:AK$467,'Grid GenerationQueue'!$AX$5:$AX$467,$B360,'Grid GenerationQueue'!$AY$5:$AY$467,$C360,'Grid GenerationQueue'!$BH$5:$BH$467,"Executed",'Grid GenerationQueue'!$BB$5:$BB$467,"&lt;"&amp;$BE$3)</f>
        <v>0</v>
      </c>
      <c r="BK360">
        <f>SUMIFS('Grid GenerationQueue'!AL$5:AL$467,'Grid GenerationQueue'!$AX$5:$AX$467,$B360,'Grid GenerationQueue'!$AY$5:$AY$467,$C360,'Grid GenerationQueue'!$BH$5:$BH$467,"Executed",'Grid GenerationQueue'!$BB$5:$BB$467,"&lt;"&amp;$BE$3)</f>
        <v>0</v>
      </c>
      <c r="BL360">
        <f>SUMIFS('Grid GenerationQueue'!AM$5:AM$467,'Grid GenerationQueue'!$AX$5:$AX$467,$B360,'Grid GenerationQueue'!$AY$5:$AY$467,$C360,'Grid GenerationQueue'!$BH$5:$BH$467,"Executed",'Grid GenerationQueue'!$BB$5:$BB$467,"&lt;"&amp;$BE$3)</f>
        <v>0</v>
      </c>
      <c r="BM360">
        <f>SUMIFS('Grid GenerationQueue'!AN$5:AN$467,'Grid GenerationQueue'!$AX$5:$AX$467,$B360,'Grid GenerationQueue'!$AY$5:$AY$467,$C360,'Grid GenerationQueue'!$BH$5:$BH$467,"Executed",'Grid GenerationQueue'!$BB$5:$BB$467,"&lt;"&amp;$BE$3)</f>
        <v>0</v>
      </c>
      <c r="BN360">
        <f>SUMIFS('Grid GenerationQueue'!AO$5:AO$467,'Grid GenerationQueue'!$AX$5:$AX$467,$B360,'Grid GenerationQueue'!$AY$5:$AY$467,$C360,'Grid GenerationQueue'!$BH$5:$BH$467,"Executed",'Grid GenerationQueue'!$BB$5:$BB$467,"&lt;"&amp;$BE$3)</f>
        <v>0</v>
      </c>
      <c r="BO360">
        <f>SUMIFS('Grid GenerationQueue'!AP$5:AP$467,'Grid GenerationQueue'!$AX$5:$AX$467,$B360,'Grid GenerationQueue'!$AY$5:$AY$467,$C360,'Grid GenerationQueue'!$BH$5:$BH$467,"Executed",'Grid GenerationQueue'!$BB$5:$BB$467,"&lt;"&amp;$BE$3)</f>
        <v>0</v>
      </c>
      <c r="BQ360">
        <f>SUMIFS('Grid GenerationQueue'!AE$5:AE$467,'Grid GenerationQueue'!$AX$5:$AX$467,$B360,'Grid GenerationQueue'!$AY$5:$AY$467,$C360,'Grid GenerationQueue'!$BF$5:$BF$467,"&lt;&gt;"&amp;"",'Grid GenerationQueue'!$BB$5:$BB$467,"&lt;"&amp;$BE$3)</f>
        <v>0</v>
      </c>
      <c r="BR360">
        <f>SUMIFS('Grid GenerationQueue'!AF$5:AF$467,'Grid GenerationQueue'!$AX$5:$AX$467,$B360,'Grid GenerationQueue'!$AY$5:$AY$467,$C360,'Grid GenerationQueue'!$BF$5:$BF$467,"&lt;&gt;"&amp;"",'Grid GenerationQueue'!$BB$5:$BB$467,"&lt;"&amp;$BE$3)</f>
        <v>0</v>
      </c>
      <c r="BS360">
        <f>SUMIFS('Grid GenerationQueue'!AG$5:AG$467,'Grid GenerationQueue'!$AX$5:$AX$467,$B360,'Grid GenerationQueue'!$AY$5:$AY$467,$C360,'Grid GenerationQueue'!$BF$5:$BF$467,"&lt;&gt;"&amp;"",'Grid GenerationQueue'!$BB$5:$BB$467,"&lt;"&amp;$BE$3)</f>
        <v>0</v>
      </c>
      <c r="BT360">
        <f>SUMIFS('Grid GenerationQueue'!AH$5:AH$467,'Grid GenerationQueue'!$AX$5:$AX$467,$B360,'Grid GenerationQueue'!$AY$5:$AY$467,$C360,'Grid GenerationQueue'!$BF$5:$BF$467,"&lt;&gt;"&amp;"",'Grid GenerationQueue'!$BB$5:$BB$467,"&lt;"&amp;$BE$3)</f>
        <v>0</v>
      </c>
      <c r="BU360">
        <f>SUMIFS('Grid GenerationQueue'!AI$5:AI$467,'Grid GenerationQueue'!$AX$5:$AX$467,$B360,'Grid GenerationQueue'!$AY$5:$AY$467,$C360,'Grid GenerationQueue'!$BF$5:$BF$467,"&lt;&gt;"&amp;"",'Grid GenerationQueue'!$BB$5:$BB$467,"&lt;"&amp;$BE$3)</f>
        <v>0</v>
      </c>
      <c r="BV360">
        <f>SUMIFS('Grid GenerationQueue'!AJ$5:AJ$467,'Grid GenerationQueue'!$AX$5:$AX$467,$B360,'Grid GenerationQueue'!$AY$5:$AY$467,$C360,'Grid GenerationQueue'!$BF$5:$BF$467,"&lt;&gt;"&amp;"",'Grid GenerationQueue'!$BB$5:$BB$467,"&lt;"&amp;$BE$3)</f>
        <v>0</v>
      </c>
      <c r="BW360">
        <f>SUMIFS('Grid GenerationQueue'!AK$5:AK$467,'Grid GenerationQueue'!$AX$5:$AX$467,$B360,'Grid GenerationQueue'!$AY$5:$AY$467,$C360,'Grid GenerationQueue'!$BF$5:$BF$467,"&lt;&gt;"&amp;"",'Grid GenerationQueue'!$BB$5:$BB$467,"&lt;"&amp;$BE$3)</f>
        <v>0</v>
      </c>
      <c r="BX360">
        <f>SUMIFS('Grid GenerationQueue'!AL$5:AL$467,'Grid GenerationQueue'!$AX$5:$AX$467,$B360,'Grid GenerationQueue'!$AY$5:$AY$467,$C360,'Grid GenerationQueue'!$BF$5:$BF$467,"&lt;&gt;"&amp;"",'Grid GenerationQueue'!$BB$5:$BB$467,"&lt;"&amp;$BE$3)</f>
        <v>0</v>
      </c>
      <c r="BY360">
        <f>SUMIFS('Grid GenerationQueue'!AM$5:AM$467,'Grid GenerationQueue'!$AX$5:$AX$467,$B360,'Grid GenerationQueue'!$AY$5:$AY$467,$C360,'Grid GenerationQueue'!$BF$5:$BF$467,"&lt;&gt;"&amp;"",'Grid GenerationQueue'!$BB$5:$BB$467,"&lt;"&amp;$BE$3)</f>
        <v>0</v>
      </c>
      <c r="BZ360">
        <f>SUMIFS('Grid GenerationQueue'!AN$5:AN$467,'Grid GenerationQueue'!$AX$5:$AX$467,$B360,'Grid GenerationQueue'!$AY$5:$AY$467,$C360,'Grid GenerationQueue'!$BF$5:$BF$467,"&lt;&gt;"&amp;"",'Grid GenerationQueue'!$BB$5:$BB$467,"&lt;"&amp;$BE$3)</f>
        <v>0</v>
      </c>
      <c r="CA360">
        <f>SUMIFS('Grid GenerationQueue'!AO$5:AO$467,'Grid GenerationQueue'!$AX$5:$AX$467,$B360,'Grid GenerationQueue'!$AY$5:$AY$467,$C360,'Grid GenerationQueue'!$BF$5:$BF$467,"&lt;&gt;"&amp;"",'Grid GenerationQueue'!$BB$5:$BB$467,"&lt;"&amp;$BE$3)</f>
        <v>0</v>
      </c>
      <c r="CB360">
        <f>SUMIFS('Grid GenerationQueue'!AP$5:AP$467,'Grid GenerationQueue'!$AX$5:$AX$467,$B360,'Grid GenerationQueue'!$AY$5:$AY$467,$C360,'Grid GenerationQueue'!$BF$5:$BF$467,"&lt;&gt;"&amp;"",'Grid GenerationQueue'!$BB$5:$BB$467,"&lt;"&amp;$BE$3)</f>
        <v>0</v>
      </c>
      <c r="CD360">
        <f>SUMIFS('Grid GenerationQueue'!AE$5:AE$467,'Grid GenerationQueue'!$AX$5:$AX$467,$B360,'Grid GenerationQueue'!$AY$5:$AY$467,$C360,'Grid GenerationQueue'!$BB$5:$BB$467,"&lt;"&amp;$BE$3)</f>
        <v>0</v>
      </c>
      <c r="CE360">
        <f>SUMIFS('Grid GenerationQueue'!AF$5:AF$467,'Grid GenerationQueue'!$AX$5:$AX$467,$B360,'Grid GenerationQueue'!$AY$5:$AY$467,$C360,'Grid GenerationQueue'!$BB$5:$BB$467,"&lt;"&amp;$BE$3)</f>
        <v>0</v>
      </c>
      <c r="CF360">
        <f>SUMIFS('Grid GenerationQueue'!AG$5:AG$467,'Grid GenerationQueue'!$AX$5:$AX$467,$B360,'Grid GenerationQueue'!$AY$5:$AY$467,$C360,'Grid GenerationQueue'!$BB$5:$BB$467,"&lt;"&amp;$BE$3)</f>
        <v>0</v>
      </c>
      <c r="CG360">
        <f>SUMIFS('Grid GenerationQueue'!AH$5:AH$467,'Grid GenerationQueue'!$AX$5:$AX$467,$B360,'Grid GenerationQueue'!$AY$5:$AY$467,$C360,'Grid GenerationQueue'!$BB$5:$BB$467,"&lt;"&amp;$BE$3)</f>
        <v>0</v>
      </c>
      <c r="CH360">
        <f>SUMIFS('Grid GenerationQueue'!AI$5:AI$467,'Grid GenerationQueue'!$AX$5:$AX$467,$B360,'Grid GenerationQueue'!$AY$5:$AY$467,$C360,'Grid GenerationQueue'!$BB$5:$BB$467,"&lt;"&amp;$BE$3)</f>
        <v>0</v>
      </c>
      <c r="CI360">
        <f>SUMIFS('Grid GenerationQueue'!AJ$5:AJ$467,'Grid GenerationQueue'!$AX$5:$AX$467,$B360,'Grid GenerationQueue'!$AY$5:$AY$467,$C360,'Grid GenerationQueue'!$BB$5:$BB$467,"&lt;"&amp;$BE$3)</f>
        <v>0</v>
      </c>
      <c r="CJ360">
        <f>SUMIFS('Grid GenerationQueue'!AK$5:AK$467,'Grid GenerationQueue'!$AX$5:$AX$467,$B360,'Grid GenerationQueue'!$AY$5:$AY$467,$C360,'Grid GenerationQueue'!$BB$5:$BB$467,"&lt;"&amp;$BE$3)</f>
        <v>0</v>
      </c>
      <c r="CK360">
        <f>SUMIFS('Grid GenerationQueue'!AL$5:AL$467,'Grid GenerationQueue'!$AX$5:$AX$467,$B360,'Grid GenerationQueue'!$AY$5:$AY$467,$C360,'Grid GenerationQueue'!$BB$5:$BB$467,"&lt;"&amp;$BE$3)</f>
        <v>0</v>
      </c>
      <c r="CL360">
        <f>SUMIFS('Grid GenerationQueue'!AM$5:AM$467,'Grid GenerationQueue'!$AX$5:$AX$467,$B360,'Grid GenerationQueue'!$AY$5:$AY$467,$C360,'Grid GenerationQueue'!$BB$5:$BB$467,"&lt;"&amp;$BE$3)</f>
        <v>0</v>
      </c>
      <c r="CM360">
        <f>SUMIFS('Grid GenerationQueue'!AN$5:AN$467,'Grid GenerationQueue'!$AX$5:$AX$467,$B360,'Grid GenerationQueue'!$AY$5:$AY$467,$C360,'Grid GenerationQueue'!$BB$5:$BB$467,"&lt;"&amp;$BE$3)</f>
        <v>0</v>
      </c>
      <c r="CN360">
        <f>SUMIFS('Grid GenerationQueue'!AO$5:AO$467,'Grid GenerationQueue'!$AX$5:$AX$467,$B360,'Grid GenerationQueue'!$AY$5:$AY$467,$C360,'Grid GenerationQueue'!$BB$5:$BB$467,"&lt;"&amp;$BE$3)</f>
        <v>0</v>
      </c>
      <c r="CO360">
        <f>SUMIFS('Grid GenerationQueue'!AP$5:AP$467,'Grid GenerationQueue'!$AX$5:$AX$467,$B360,'Grid GenerationQueue'!$AY$5:$AY$467,$C360,'Grid GenerationQueue'!$BB$5:$BB$467,"&lt;"&amp;$BE$3)</f>
        <v>0</v>
      </c>
    </row>
    <row r="361" spans="1:93" x14ac:dyDescent="0.35">
      <c r="A361" t="s">
        <v>4671</v>
      </c>
      <c r="B361" t="s">
        <v>4802</v>
      </c>
      <c r="C361">
        <v>115</v>
      </c>
      <c r="D361">
        <f>SUMIFS('Grid GenerationQueue'!AE$5:AE$467,'Grid GenerationQueue'!$AX$5:$AX$467,$B361,'Grid GenerationQueue'!$AY$5:$AY$467,$C361,'Grid GenerationQueue'!$BI$5:$BI$467,"&lt;4")</f>
        <v>0</v>
      </c>
      <c r="E361">
        <f>SUMIFS('Grid GenerationQueue'!AF$5:AF$467,'Grid GenerationQueue'!$AX$5:$AX$467,$B361,'Grid GenerationQueue'!$AY$5:$AY$467,$C361,'Grid GenerationQueue'!$BI$5:$BI$467,"&lt;4")</f>
        <v>0</v>
      </c>
      <c r="F361">
        <f>SUMIFS('Grid GenerationQueue'!AG$5:AG$467,'Grid GenerationQueue'!$AX$5:$AX$467,$B361,'Grid GenerationQueue'!$AY$5:$AY$467,$C361,'Grid GenerationQueue'!$BI$5:$BI$467,"&lt;4")</f>
        <v>0</v>
      </c>
      <c r="G361">
        <f>SUMIFS('Grid GenerationQueue'!AH$5:AH$467,'Grid GenerationQueue'!$AX$5:$AX$467,$B361,'Grid GenerationQueue'!$AY$5:$AY$467,$C361,'Grid GenerationQueue'!$BI$5:$BI$467,"&lt;4")</f>
        <v>0</v>
      </c>
      <c r="H361">
        <f>SUMIFS('Grid GenerationQueue'!AI$5:AI$467,'Grid GenerationQueue'!$AX$5:$AX$467,$B361,'Grid GenerationQueue'!$AY$5:$AY$467,$C361,'Grid GenerationQueue'!$BI$5:$BI$467,"&lt;4")</f>
        <v>0</v>
      </c>
      <c r="I361">
        <f>SUMIFS('Grid GenerationQueue'!AJ$5:AJ$467,'Grid GenerationQueue'!$AX$5:$AX$467,$B361,'Grid GenerationQueue'!$AY$5:$AY$467,$C361,'Grid GenerationQueue'!$BI$5:$BI$467,"&lt;4")</f>
        <v>0</v>
      </c>
      <c r="J361">
        <f>SUMIFS('Grid GenerationQueue'!AK$5:AK$467,'Grid GenerationQueue'!$AX$5:$AX$467,$B361,'Grid GenerationQueue'!$AY$5:$AY$467,$C361,'Grid GenerationQueue'!$BI$5:$BI$467,"&lt;4")</f>
        <v>0</v>
      </c>
      <c r="K361">
        <f>SUMIFS('Grid GenerationQueue'!AL$5:AL$467,'Grid GenerationQueue'!$AX$5:$AX$467,$B361,'Grid GenerationQueue'!$AY$5:$AY$467,$C361,'Grid GenerationQueue'!$BI$5:$BI$467,"&lt;4")</f>
        <v>0</v>
      </c>
      <c r="L361">
        <f>SUMIFS('Grid GenerationQueue'!AM$5:AM$467,'Grid GenerationQueue'!$AX$5:$AX$467,$B361,'Grid GenerationQueue'!$AY$5:$AY$467,$C361,'Grid GenerationQueue'!$BI$5:$BI$467,"&lt;4")</f>
        <v>0</v>
      </c>
      <c r="M361">
        <f>SUMIFS('Grid GenerationQueue'!AN$5:AN$467,'Grid GenerationQueue'!$AX$5:$AX$467,$B361,'Grid GenerationQueue'!$AY$5:$AY$467,$C361,'Grid GenerationQueue'!$BI$5:$BI$467,"&lt;4")</f>
        <v>0</v>
      </c>
      <c r="N361">
        <f>SUMIFS('Grid GenerationQueue'!AO$5:AO$467,'Grid GenerationQueue'!$AX$5:$AX$467,$B361,'Grid GenerationQueue'!$AY$5:$AY$467,$C361,'Grid GenerationQueue'!$BI$5:$BI$467,"&lt;4")</f>
        <v>0</v>
      </c>
      <c r="O361">
        <f>SUMIFS('Grid GenerationQueue'!AP$5:AP$467,'Grid GenerationQueue'!$AX$5:$AX$467,$B361,'Grid GenerationQueue'!$AY$5:$AY$467,$C361,'Grid GenerationQueue'!$BI$5:$BI$467,"&lt;4")</f>
        <v>0</v>
      </c>
      <c r="Q361">
        <f>SUMIFS('Grid GenerationQueue'!AE$5:AE$467,'Grid GenerationQueue'!$AX$5:$AX$467,$B361,'Grid GenerationQueue'!$AY$5:$AY$467,$C361,'Grid GenerationQueue'!$BH$5:$BH$467,"Executed")</f>
        <v>0</v>
      </c>
      <c r="R361">
        <f>SUMIFS('Grid GenerationQueue'!AF$5:AF$467,'Grid GenerationQueue'!$AX$5:$AX$467,$B361,'Grid GenerationQueue'!$AY$5:$AY$467,$C361,'Grid GenerationQueue'!$BH$5:$BH$467,"Executed")</f>
        <v>0</v>
      </c>
      <c r="S361">
        <f>SUMIFS('Grid GenerationQueue'!AG$5:AG$467,'Grid GenerationQueue'!$AX$5:$AX$467,$B361,'Grid GenerationQueue'!$AY$5:$AY$467,$C361,'Grid GenerationQueue'!$BH$5:$BH$467,"Executed")</f>
        <v>0</v>
      </c>
      <c r="T361">
        <f>SUMIFS('Grid GenerationQueue'!AH$5:AH$467,'Grid GenerationQueue'!$AX$5:$AX$467,$B361,'Grid GenerationQueue'!$AY$5:$AY$467,$C361,'Grid GenerationQueue'!$BH$5:$BH$467,"Executed")</f>
        <v>0</v>
      </c>
      <c r="U361">
        <f>SUMIFS('Grid GenerationQueue'!AI$5:AI$467,'Grid GenerationQueue'!$AX$5:$AX$467,$B361,'Grid GenerationQueue'!$AY$5:$AY$467,$C361,'Grid GenerationQueue'!$BH$5:$BH$467,"Executed")</f>
        <v>0</v>
      </c>
      <c r="V361">
        <f>SUMIFS('Grid GenerationQueue'!AJ$5:AJ$467,'Grid GenerationQueue'!$AX$5:$AX$467,$B361,'Grid GenerationQueue'!$AY$5:$AY$467,$C361,'Grid GenerationQueue'!$BH$5:$BH$467,"Executed")</f>
        <v>0</v>
      </c>
      <c r="W361">
        <f>SUMIFS('Grid GenerationQueue'!AK$5:AK$467,'Grid GenerationQueue'!$AX$5:$AX$467,$B361,'Grid GenerationQueue'!$AY$5:$AY$467,$C361,'Grid GenerationQueue'!$BH$5:$BH$467,"Executed")</f>
        <v>0</v>
      </c>
      <c r="X361">
        <f>SUMIFS('Grid GenerationQueue'!AL$5:AL$467,'Grid GenerationQueue'!$AX$5:$AX$467,$B361,'Grid GenerationQueue'!$AY$5:$AY$467,$C361,'Grid GenerationQueue'!$BH$5:$BH$467,"Executed")</f>
        <v>0</v>
      </c>
      <c r="Y361">
        <f>SUMIFS('Grid GenerationQueue'!AM$5:AM$467,'Grid GenerationQueue'!$AX$5:$AX$467,$B361,'Grid GenerationQueue'!$AY$5:$AY$467,$C361,'Grid GenerationQueue'!$BH$5:$BH$467,"Executed")</f>
        <v>0</v>
      </c>
      <c r="Z361">
        <f>SUMIFS('Grid GenerationQueue'!AN$5:AN$467,'Grid GenerationQueue'!$AX$5:$AX$467,$B361,'Grid GenerationQueue'!$AY$5:$AY$467,$C361,'Grid GenerationQueue'!$BH$5:$BH$467,"Executed")</f>
        <v>0</v>
      </c>
      <c r="AA361">
        <f>SUMIFS('Grid GenerationQueue'!AO$5:AO$467,'Grid GenerationQueue'!$AX$5:$AX$467,$B361,'Grid GenerationQueue'!$AY$5:$AY$467,$C361,'Grid GenerationQueue'!$BH$5:$BH$467,"Executed")</f>
        <v>0</v>
      </c>
      <c r="AB361">
        <f>SUMIFS('Grid GenerationQueue'!AP$5:AP$467,'Grid GenerationQueue'!$AX$5:$AX$467,$B361,'Grid GenerationQueue'!$AY$5:$AY$467,$C361,'Grid GenerationQueue'!$BH$5:$BH$467,"Executed")</f>
        <v>0</v>
      </c>
      <c r="AD361">
        <f>SUMIFS('Grid GenerationQueue'!AE$5:AE$467,'Grid GenerationQueue'!$AX$5:$AX$467,$B361,'Grid GenerationQueue'!$AY$5:$AY$467,$C361,'Grid GenerationQueue'!$BF$5:$BF$467,"&lt;&gt;"&amp;"")</f>
        <v>0</v>
      </c>
      <c r="AE361">
        <f>SUMIFS('Grid GenerationQueue'!AF$5:AF$467,'Grid GenerationQueue'!$AX$5:$AX$467,$B361,'Grid GenerationQueue'!$AY$5:$AY$467,$C361,'Grid GenerationQueue'!$BF$5:$BF$467,"&lt;&gt;"&amp;"")</f>
        <v>0</v>
      </c>
      <c r="AF361">
        <f>SUMIFS('Grid GenerationQueue'!AG$5:AG$467,'Grid GenerationQueue'!$AX$5:$AX$467,$B361,'Grid GenerationQueue'!$AY$5:$AY$467,$C361,'Grid GenerationQueue'!$BF$5:$BF$467,"&lt;&gt;"&amp;"")</f>
        <v>0</v>
      </c>
      <c r="AG361">
        <f>SUMIFS('Grid GenerationQueue'!AH$5:AH$467,'Grid GenerationQueue'!$AX$5:$AX$467,$B361,'Grid GenerationQueue'!$AY$5:$AY$467,$C361,'Grid GenerationQueue'!$BF$5:$BF$467,"&lt;&gt;"&amp;"")</f>
        <v>0</v>
      </c>
      <c r="AH361">
        <f>SUMIFS('Grid GenerationQueue'!AI$5:AI$467,'Grid GenerationQueue'!$AX$5:$AX$467,$B361,'Grid GenerationQueue'!$AY$5:$AY$467,$C361,'Grid GenerationQueue'!$BF$5:$BF$467,"&lt;&gt;"&amp;"")</f>
        <v>0</v>
      </c>
      <c r="AI361">
        <f>SUMIFS('Grid GenerationQueue'!AJ$5:AJ$467,'Grid GenerationQueue'!$AX$5:$AX$467,$B361,'Grid GenerationQueue'!$AY$5:$AY$467,$C361,'Grid GenerationQueue'!$BF$5:$BF$467,"&lt;&gt;"&amp;"")</f>
        <v>0</v>
      </c>
      <c r="AJ361">
        <f>SUMIFS('Grid GenerationQueue'!AK$5:AK$467,'Grid GenerationQueue'!$AX$5:$AX$467,$B361,'Grid GenerationQueue'!$AY$5:$AY$467,$C361,'Grid GenerationQueue'!$BF$5:$BF$467,"&lt;&gt;"&amp;"")</f>
        <v>0</v>
      </c>
      <c r="AK361">
        <f>SUMIFS('Grid GenerationQueue'!AL$5:AL$467,'Grid GenerationQueue'!$AX$5:$AX$467,$B361,'Grid GenerationQueue'!$AY$5:$AY$467,$C361,'Grid GenerationQueue'!$BF$5:$BF$467,"&lt;&gt;"&amp;"")</f>
        <v>0</v>
      </c>
      <c r="AL361">
        <f>SUMIFS('Grid GenerationQueue'!AM$5:AM$467,'Grid GenerationQueue'!$AX$5:$AX$467,$B361,'Grid GenerationQueue'!$AY$5:$AY$467,$C361,'Grid GenerationQueue'!$BF$5:$BF$467,"&lt;&gt;"&amp;"")</f>
        <v>0</v>
      </c>
      <c r="AM361">
        <f>SUMIFS('Grid GenerationQueue'!AN$5:AN$467,'Grid GenerationQueue'!$AX$5:$AX$467,$B361,'Grid GenerationQueue'!$AY$5:$AY$467,$C361,'Grid GenerationQueue'!$BF$5:$BF$467,"&lt;&gt;"&amp;"")</f>
        <v>0</v>
      </c>
      <c r="AN361">
        <f>SUMIFS('Grid GenerationQueue'!AO$5:AO$467,'Grid GenerationQueue'!$AX$5:$AX$467,$B361,'Grid GenerationQueue'!$AY$5:$AY$467,$C361,'Grid GenerationQueue'!$BF$5:$BF$467,"&lt;&gt;"&amp;"")</f>
        <v>0</v>
      </c>
      <c r="AO361">
        <f>SUMIFS('Grid GenerationQueue'!AP$5:AP$467,'Grid GenerationQueue'!$AX$5:$AX$467,$B361,'Grid GenerationQueue'!$AY$5:$AY$467,$C361,'Grid GenerationQueue'!$BF$5:$BF$467,"&lt;&gt;"&amp;"")</f>
        <v>0</v>
      </c>
      <c r="AQ361">
        <f>SUMIFS('Grid GenerationQueue'!AE$5:AE$467,'Grid GenerationQueue'!$AX$5:$AX$467,$B361,'Grid GenerationQueue'!$AY$5:$AY$467,$C361)</f>
        <v>0</v>
      </c>
      <c r="AR361">
        <f>SUMIFS('Grid GenerationQueue'!AF$5:AF$467,'Grid GenerationQueue'!$AX$5:$AX$467,$B361,'Grid GenerationQueue'!$AY$5:$AY$467,$C361)</f>
        <v>0</v>
      </c>
      <c r="AS361">
        <f>SUMIFS('Grid GenerationQueue'!AG$5:AG$467,'Grid GenerationQueue'!$AX$5:$AX$467,$B361,'Grid GenerationQueue'!$AY$5:$AY$467,$C361)</f>
        <v>0</v>
      </c>
      <c r="AT361">
        <f>SUMIFS('Grid GenerationQueue'!AH$5:AH$467,'Grid GenerationQueue'!$AX$5:$AX$467,$B361,'Grid GenerationQueue'!$AY$5:$AY$467,$C361)</f>
        <v>0</v>
      </c>
      <c r="AU361">
        <f>SUMIFS('Grid GenerationQueue'!AI$5:AI$467,'Grid GenerationQueue'!$AX$5:$AX$467,$B361,'Grid GenerationQueue'!$AY$5:$AY$467,$C361)</f>
        <v>0</v>
      </c>
      <c r="AV361">
        <f>SUMIFS('Grid GenerationQueue'!AJ$5:AJ$467,'Grid GenerationQueue'!$AX$5:$AX$467,$B361,'Grid GenerationQueue'!$AY$5:$AY$467,$C361)</f>
        <v>0</v>
      </c>
      <c r="AW361">
        <f>SUMIFS('Grid GenerationQueue'!AK$5:AK$467,'Grid GenerationQueue'!$AX$5:$AX$467,$B361,'Grid GenerationQueue'!$AY$5:$AY$467,$C361)</f>
        <v>0</v>
      </c>
      <c r="AX361">
        <f>SUMIFS('Grid GenerationQueue'!AL$5:AL$467,'Grid GenerationQueue'!$AX$5:$AX$467,$B361,'Grid GenerationQueue'!$AY$5:$AY$467,$C361)</f>
        <v>0</v>
      </c>
      <c r="AY361">
        <f>SUMIFS('Grid GenerationQueue'!AM$5:AM$467,'Grid GenerationQueue'!$AX$5:$AX$467,$B361,'Grid GenerationQueue'!$AY$5:$AY$467,$C361)</f>
        <v>0</v>
      </c>
      <c r="AZ361">
        <f>SUMIFS('Grid GenerationQueue'!AN$5:AN$467,'Grid GenerationQueue'!$AX$5:$AX$467,$B361,'Grid GenerationQueue'!$AY$5:$AY$467,$C361)</f>
        <v>0</v>
      </c>
      <c r="BA361">
        <f>SUMIFS('Grid GenerationQueue'!AO$5:AO$467,'Grid GenerationQueue'!$AX$5:$AX$467,$B361,'Grid GenerationQueue'!$AY$5:$AY$467,$C361)</f>
        <v>0</v>
      </c>
      <c r="BB361">
        <f>SUMIFS('Grid GenerationQueue'!AP$5:AP$467,'Grid GenerationQueue'!$AX$5:$AX$467,$B361,'Grid GenerationQueue'!$AY$5:$AY$467,$C361)</f>
        <v>0</v>
      </c>
      <c r="BD361">
        <f>SUMIFS('Grid GenerationQueue'!AE$5:AE$467,'Grid GenerationQueue'!$AX$5:$AX$467,$B361,'Grid GenerationQueue'!$AY$5:$AY$467,$C361,'Grid GenerationQueue'!$BH$5:$BH$467,"Executed",'Grid GenerationQueue'!$BB$5:$BB$467,"&lt;"&amp;$BE$3)</f>
        <v>0</v>
      </c>
      <c r="BE361">
        <f>SUMIFS('Grid GenerationQueue'!AF$5:AF$467,'Grid GenerationQueue'!$AX$5:$AX$467,$B361,'Grid GenerationQueue'!$AY$5:$AY$467,$C361,'Grid GenerationQueue'!$BH$5:$BH$467,"Executed",'Grid GenerationQueue'!$BB$5:$BB$467,"&lt;"&amp;$BE$3)</f>
        <v>0</v>
      </c>
      <c r="BF361">
        <f>SUMIFS('Grid GenerationQueue'!AG$5:AG$467,'Grid GenerationQueue'!$AX$5:$AX$467,$B361,'Grid GenerationQueue'!$AY$5:$AY$467,$C361,'Grid GenerationQueue'!$BH$5:$BH$467,"Executed",'Grid GenerationQueue'!$BB$5:$BB$467,"&lt;"&amp;$BE$3)</f>
        <v>0</v>
      </c>
      <c r="BG361">
        <f>SUMIFS('Grid GenerationQueue'!AH$5:AH$467,'Grid GenerationQueue'!$AX$5:$AX$467,$B361,'Grid GenerationQueue'!$AY$5:$AY$467,$C361,'Grid GenerationQueue'!$BH$5:$BH$467,"Executed",'Grid GenerationQueue'!$BB$5:$BB$467,"&lt;"&amp;$BE$3)</f>
        <v>0</v>
      </c>
      <c r="BH361">
        <f>SUMIFS('Grid GenerationQueue'!AI$5:AI$467,'Grid GenerationQueue'!$AX$5:$AX$467,$B361,'Grid GenerationQueue'!$AY$5:$AY$467,$C361,'Grid GenerationQueue'!$BH$5:$BH$467,"Executed",'Grid GenerationQueue'!$BB$5:$BB$467,"&lt;"&amp;$BE$3)</f>
        <v>0</v>
      </c>
      <c r="BI361">
        <f>SUMIFS('Grid GenerationQueue'!AJ$5:AJ$467,'Grid GenerationQueue'!$AX$5:$AX$467,$B361,'Grid GenerationQueue'!$AY$5:$AY$467,$C361,'Grid GenerationQueue'!$BH$5:$BH$467,"Executed",'Grid GenerationQueue'!$BB$5:$BB$467,"&lt;"&amp;$BE$3)</f>
        <v>0</v>
      </c>
      <c r="BJ361">
        <f>SUMIFS('Grid GenerationQueue'!AK$5:AK$467,'Grid GenerationQueue'!$AX$5:$AX$467,$B361,'Grid GenerationQueue'!$AY$5:$AY$467,$C361,'Grid GenerationQueue'!$BH$5:$BH$467,"Executed",'Grid GenerationQueue'!$BB$5:$BB$467,"&lt;"&amp;$BE$3)</f>
        <v>0</v>
      </c>
      <c r="BK361">
        <f>SUMIFS('Grid GenerationQueue'!AL$5:AL$467,'Grid GenerationQueue'!$AX$5:$AX$467,$B361,'Grid GenerationQueue'!$AY$5:$AY$467,$C361,'Grid GenerationQueue'!$BH$5:$BH$467,"Executed",'Grid GenerationQueue'!$BB$5:$BB$467,"&lt;"&amp;$BE$3)</f>
        <v>0</v>
      </c>
      <c r="BL361">
        <f>SUMIFS('Grid GenerationQueue'!AM$5:AM$467,'Grid GenerationQueue'!$AX$5:$AX$467,$B361,'Grid GenerationQueue'!$AY$5:$AY$467,$C361,'Grid GenerationQueue'!$BH$5:$BH$467,"Executed",'Grid GenerationQueue'!$BB$5:$BB$467,"&lt;"&amp;$BE$3)</f>
        <v>0</v>
      </c>
      <c r="BM361">
        <f>SUMIFS('Grid GenerationQueue'!AN$5:AN$467,'Grid GenerationQueue'!$AX$5:$AX$467,$B361,'Grid GenerationQueue'!$AY$5:$AY$467,$C361,'Grid GenerationQueue'!$BH$5:$BH$467,"Executed",'Grid GenerationQueue'!$BB$5:$BB$467,"&lt;"&amp;$BE$3)</f>
        <v>0</v>
      </c>
      <c r="BN361">
        <f>SUMIFS('Grid GenerationQueue'!AO$5:AO$467,'Grid GenerationQueue'!$AX$5:$AX$467,$B361,'Grid GenerationQueue'!$AY$5:$AY$467,$C361,'Grid GenerationQueue'!$BH$5:$BH$467,"Executed",'Grid GenerationQueue'!$BB$5:$BB$467,"&lt;"&amp;$BE$3)</f>
        <v>0</v>
      </c>
      <c r="BO361">
        <f>SUMIFS('Grid GenerationQueue'!AP$5:AP$467,'Grid GenerationQueue'!$AX$5:$AX$467,$B361,'Grid GenerationQueue'!$AY$5:$AY$467,$C361,'Grid GenerationQueue'!$BH$5:$BH$467,"Executed",'Grid GenerationQueue'!$BB$5:$BB$467,"&lt;"&amp;$BE$3)</f>
        <v>0</v>
      </c>
      <c r="BQ361">
        <f>SUMIFS('Grid GenerationQueue'!AE$5:AE$467,'Grid GenerationQueue'!$AX$5:$AX$467,$B361,'Grid GenerationQueue'!$AY$5:$AY$467,$C361,'Grid GenerationQueue'!$BF$5:$BF$467,"&lt;&gt;"&amp;"",'Grid GenerationQueue'!$BB$5:$BB$467,"&lt;"&amp;$BE$3)</f>
        <v>0</v>
      </c>
      <c r="BR361">
        <f>SUMIFS('Grid GenerationQueue'!AF$5:AF$467,'Grid GenerationQueue'!$AX$5:$AX$467,$B361,'Grid GenerationQueue'!$AY$5:$AY$467,$C361,'Grid GenerationQueue'!$BF$5:$BF$467,"&lt;&gt;"&amp;"",'Grid GenerationQueue'!$BB$5:$BB$467,"&lt;"&amp;$BE$3)</f>
        <v>0</v>
      </c>
      <c r="BS361">
        <f>SUMIFS('Grid GenerationQueue'!AG$5:AG$467,'Grid GenerationQueue'!$AX$5:$AX$467,$B361,'Grid GenerationQueue'!$AY$5:$AY$467,$C361,'Grid GenerationQueue'!$BF$5:$BF$467,"&lt;&gt;"&amp;"",'Grid GenerationQueue'!$BB$5:$BB$467,"&lt;"&amp;$BE$3)</f>
        <v>0</v>
      </c>
      <c r="BT361">
        <f>SUMIFS('Grid GenerationQueue'!AH$5:AH$467,'Grid GenerationQueue'!$AX$5:$AX$467,$B361,'Grid GenerationQueue'!$AY$5:$AY$467,$C361,'Grid GenerationQueue'!$BF$5:$BF$467,"&lt;&gt;"&amp;"",'Grid GenerationQueue'!$BB$5:$BB$467,"&lt;"&amp;$BE$3)</f>
        <v>0</v>
      </c>
      <c r="BU361">
        <f>SUMIFS('Grid GenerationQueue'!AI$5:AI$467,'Grid GenerationQueue'!$AX$5:$AX$467,$B361,'Grid GenerationQueue'!$AY$5:$AY$467,$C361,'Grid GenerationQueue'!$BF$5:$BF$467,"&lt;&gt;"&amp;"",'Grid GenerationQueue'!$BB$5:$BB$467,"&lt;"&amp;$BE$3)</f>
        <v>0</v>
      </c>
      <c r="BV361">
        <f>SUMIFS('Grid GenerationQueue'!AJ$5:AJ$467,'Grid GenerationQueue'!$AX$5:$AX$467,$B361,'Grid GenerationQueue'!$AY$5:$AY$467,$C361,'Grid GenerationQueue'!$BF$5:$BF$467,"&lt;&gt;"&amp;"",'Grid GenerationQueue'!$BB$5:$BB$467,"&lt;"&amp;$BE$3)</f>
        <v>0</v>
      </c>
      <c r="BW361">
        <f>SUMIFS('Grid GenerationQueue'!AK$5:AK$467,'Grid GenerationQueue'!$AX$5:$AX$467,$B361,'Grid GenerationQueue'!$AY$5:$AY$467,$C361,'Grid GenerationQueue'!$BF$5:$BF$467,"&lt;&gt;"&amp;"",'Grid GenerationQueue'!$BB$5:$BB$467,"&lt;"&amp;$BE$3)</f>
        <v>0</v>
      </c>
      <c r="BX361">
        <f>SUMIFS('Grid GenerationQueue'!AL$5:AL$467,'Grid GenerationQueue'!$AX$5:$AX$467,$B361,'Grid GenerationQueue'!$AY$5:$AY$467,$C361,'Grid GenerationQueue'!$BF$5:$BF$467,"&lt;&gt;"&amp;"",'Grid GenerationQueue'!$BB$5:$BB$467,"&lt;"&amp;$BE$3)</f>
        <v>0</v>
      </c>
      <c r="BY361">
        <f>SUMIFS('Grid GenerationQueue'!AM$5:AM$467,'Grid GenerationQueue'!$AX$5:$AX$467,$B361,'Grid GenerationQueue'!$AY$5:$AY$467,$C361,'Grid GenerationQueue'!$BF$5:$BF$467,"&lt;&gt;"&amp;"",'Grid GenerationQueue'!$BB$5:$BB$467,"&lt;"&amp;$BE$3)</f>
        <v>0</v>
      </c>
      <c r="BZ361">
        <f>SUMIFS('Grid GenerationQueue'!AN$5:AN$467,'Grid GenerationQueue'!$AX$5:$AX$467,$B361,'Grid GenerationQueue'!$AY$5:$AY$467,$C361,'Grid GenerationQueue'!$BF$5:$BF$467,"&lt;&gt;"&amp;"",'Grid GenerationQueue'!$BB$5:$BB$467,"&lt;"&amp;$BE$3)</f>
        <v>0</v>
      </c>
      <c r="CA361">
        <f>SUMIFS('Grid GenerationQueue'!AO$5:AO$467,'Grid GenerationQueue'!$AX$5:$AX$467,$B361,'Grid GenerationQueue'!$AY$5:$AY$467,$C361,'Grid GenerationQueue'!$BF$5:$BF$467,"&lt;&gt;"&amp;"",'Grid GenerationQueue'!$BB$5:$BB$467,"&lt;"&amp;$BE$3)</f>
        <v>0</v>
      </c>
      <c r="CB361">
        <f>SUMIFS('Grid GenerationQueue'!AP$5:AP$467,'Grid GenerationQueue'!$AX$5:$AX$467,$B361,'Grid GenerationQueue'!$AY$5:$AY$467,$C361,'Grid GenerationQueue'!$BF$5:$BF$467,"&lt;&gt;"&amp;"",'Grid GenerationQueue'!$BB$5:$BB$467,"&lt;"&amp;$BE$3)</f>
        <v>0</v>
      </c>
      <c r="CD361">
        <f>SUMIFS('Grid GenerationQueue'!AE$5:AE$467,'Grid GenerationQueue'!$AX$5:$AX$467,$B361,'Grid GenerationQueue'!$AY$5:$AY$467,$C361,'Grid GenerationQueue'!$BB$5:$BB$467,"&lt;"&amp;$BE$3)</f>
        <v>0</v>
      </c>
      <c r="CE361">
        <f>SUMIFS('Grid GenerationQueue'!AF$5:AF$467,'Grid GenerationQueue'!$AX$5:$AX$467,$B361,'Grid GenerationQueue'!$AY$5:$AY$467,$C361,'Grid GenerationQueue'!$BB$5:$BB$467,"&lt;"&amp;$BE$3)</f>
        <v>0</v>
      </c>
      <c r="CF361">
        <f>SUMIFS('Grid GenerationQueue'!AG$5:AG$467,'Grid GenerationQueue'!$AX$5:$AX$467,$B361,'Grid GenerationQueue'!$AY$5:$AY$467,$C361,'Grid GenerationQueue'!$BB$5:$BB$467,"&lt;"&amp;$BE$3)</f>
        <v>0</v>
      </c>
      <c r="CG361">
        <f>SUMIFS('Grid GenerationQueue'!AH$5:AH$467,'Grid GenerationQueue'!$AX$5:$AX$467,$B361,'Grid GenerationQueue'!$AY$5:$AY$467,$C361,'Grid GenerationQueue'!$BB$5:$BB$467,"&lt;"&amp;$BE$3)</f>
        <v>0</v>
      </c>
      <c r="CH361">
        <f>SUMIFS('Grid GenerationQueue'!AI$5:AI$467,'Grid GenerationQueue'!$AX$5:$AX$467,$B361,'Grid GenerationQueue'!$AY$5:$AY$467,$C361,'Grid GenerationQueue'!$BB$5:$BB$467,"&lt;"&amp;$BE$3)</f>
        <v>0</v>
      </c>
      <c r="CI361">
        <f>SUMIFS('Grid GenerationQueue'!AJ$5:AJ$467,'Grid GenerationQueue'!$AX$5:$AX$467,$B361,'Grid GenerationQueue'!$AY$5:$AY$467,$C361,'Grid GenerationQueue'!$BB$5:$BB$467,"&lt;"&amp;$BE$3)</f>
        <v>0</v>
      </c>
      <c r="CJ361">
        <f>SUMIFS('Grid GenerationQueue'!AK$5:AK$467,'Grid GenerationQueue'!$AX$5:$AX$467,$B361,'Grid GenerationQueue'!$AY$5:$AY$467,$C361,'Grid GenerationQueue'!$BB$5:$BB$467,"&lt;"&amp;$BE$3)</f>
        <v>0</v>
      </c>
      <c r="CK361">
        <f>SUMIFS('Grid GenerationQueue'!AL$5:AL$467,'Grid GenerationQueue'!$AX$5:$AX$467,$B361,'Grid GenerationQueue'!$AY$5:$AY$467,$C361,'Grid GenerationQueue'!$BB$5:$BB$467,"&lt;"&amp;$BE$3)</f>
        <v>0</v>
      </c>
      <c r="CL361">
        <f>SUMIFS('Grid GenerationQueue'!AM$5:AM$467,'Grid GenerationQueue'!$AX$5:$AX$467,$B361,'Grid GenerationQueue'!$AY$5:$AY$467,$C361,'Grid GenerationQueue'!$BB$5:$BB$467,"&lt;"&amp;$BE$3)</f>
        <v>0</v>
      </c>
      <c r="CM361">
        <f>SUMIFS('Grid GenerationQueue'!AN$5:AN$467,'Grid GenerationQueue'!$AX$5:$AX$467,$B361,'Grid GenerationQueue'!$AY$5:$AY$467,$C361,'Grid GenerationQueue'!$BB$5:$BB$467,"&lt;"&amp;$BE$3)</f>
        <v>0</v>
      </c>
      <c r="CN361">
        <f>SUMIFS('Grid GenerationQueue'!AO$5:AO$467,'Grid GenerationQueue'!$AX$5:$AX$467,$B361,'Grid GenerationQueue'!$AY$5:$AY$467,$C361,'Grid GenerationQueue'!$BB$5:$BB$467,"&lt;"&amp;$BE$3)</f>
        <v>0</v>
      </c>
      <c r="CO361">
        <f>SUMIFS('Grid GenerationQueue'!AP$5:AP$467,'Grid GenerationQueue'!$AX$5:$AX$467,$B361,'Grid GenerationQueue'!$AY$5:$AY$467,$C361,'Grid GenerationQueue'!$BB$5:$BB$467,"&lt;"&amp;$BE$3)</f>
        <v>0</v>
      </c>
    </row>
    <row r="362" spans="1:93" x14ac:dyDescent="0.35">
      <c r="A362" t="s">
        <v>4649</v>
      </c>
      <c r="B362" t="s">
        <v>4499</v>
      </c>
      <c r="C362">
        <v>230</v>
      </c>
      <c r="D362">
        <f>SUMIFS('Grid GenerationQueue'!AE$5:AE$467,'Grid GenerationQueue'!$AX$5:$AX$467,$B362,'Grid GenerationQueue'!$AY$5:$AY$467,$C362,'Grid GenerationQueue'!$BI$5:$BI$467,"&lt;4")</f>
        <v>0</v>
      </c>
      <c r="E362">
        <f>SUMIFS('Grid GenerationQueue'!AF$5:AF$467,'Grid GenerationQueue'!$AX$5:$AX$467,$B362,'Grid GenerationQueue'!$AY$5:$AY$467,$C362,'Grid GenerationQueue'!$BI$5:$BI$467,"&lt;4")</f>
        <v>0</v>
      </c>
      <c r="F362">
        <f>SUMIFS('Grid GenerationQueue'!AG$5:AG$467,'Grid GenerationQueue'!$AX$5:$AX$467,$B362,'Grid GenerationQueue'!$AY$5:$AY$467,$C362,'Grid GenerationQueue'!$BI$5:$BI$467,"&lt;4")</f>
        <v>0</v>
      </c>
      <c r="G362">
        <f>SUMIFS('Grid GenerationQueue'!AH$5:AH$467,'Grid GenerationQueue'!$AX$5:$AX$467,$B362,'Grid GenerationQueue'!$AY$5:$AY$467,$C362,'Grid GenerationQueue'!$BI$5:$BI$467,"&lt;4")</f>
        <v>0</v>
      </c>
      <c r="H362">
        <f>SUMIFS('Grid GenerationQueue'!AI$5:AI$467,'Grid GenerationQueue'!$AX$5:$AX$467,$B362,'Grid GenerationQueue'!$AY$5:$AY$467,$C362,'Grid GenerationQueue'!$BI$5:$BI$467,"&lt;4")</f>
        <v>0</v>
      </c>
      <c r="I362">
        <f>SUMIFS('Grid GenerationQueue'!AJ$5:AJ$467,'Grid GenerationQueue'!$AX$5:$AX$467,$B362,'Grid GenerationQueue'!$AY$5:$AY$467,$C362,'Grid GenerationQueue'!$BI$5:$BI$467,"&lt;4")</f>
        <v>0</v>
      </c>
      <c r="J362">
        <f>SUMIFS('Grid GenerationQueue'!AK$5:AK$467,'Grid GenerationQueue'!$AX$5:$AX$467,$B362,'Grid GenerationQueue'!$AY$5:$AY$467,$C362,'Grid GenerationQueue'!$BI$5:$BI$467,"&lt;4")</f>
        <v>0</v>
      </c>
      <c r="K362">
        <f>SUMIFS('Grid GenerationQueue'!AL$5:AL$467,'Grid GenerationQueue'!$AX$5:$AX$467,$B362,'Grid GenerationQueue'!$AY$5:$AY$467,$C362,'Grid GenerationQueue'!$BI$5:$BI$467,"&lt;4")</f>
        <v>0</v>
      </c>
      <c r="L362">
        <f>SUMIFS('Grid GenerationQueue'!AM$5:AM$467,'Grid GenerationQueue'!$AX$5:$AX$467,$B362,'Grid GenerationQueue'!$AY$5:$AY$467,$C362,'Grid GenerationQueue'!$BI$5:$BI$467,"&lt;4")</f>
        <v>0</v>
      </c>
      <c r="M362">
        <f>SUMIFS('Grid GenerationQueue'!AN$5:AN$467,'Grid GenerationQueue'!$AX$5:$AX$467,$B362,'Grid GenerationQueue'!$AY$5:$AY$467,$C362,'Grid GenerationQueue'!$BI$5:$BI$467,"&lt;4")</f>
        <v>0</v>
      </c>
      <c r="N362">
        <f>SUMIFS('Grid GenerationQueue'!AO$5:AO$467,'Grid GenerationQueue'!$AX$5:$AX$467,$B362,'Grid GenerationQueue'!$AY$5:$AY$467,$C362,'Grid GenerationQueue'!$BI$5:$BI$467,"&lt;4")</f>
        <v>0</v>
      </c>
      <c r="O362">
        <f>SUMIFS('Grid GenerationQueue'!AP$5:AP$467,'Grid GenerationQueue'!$AX$5:$AX$467,$B362,'Grid GenerationQueue'!$AY$5:$AY$467,$C362,'Grid GenerationQueue'!$BI$5:$BI$467,"&lt;4")</f>
        <v>0</v>
      </c>
      <c r="Q362">
        <f>SUMIFS('Grid GenerationQueue'!AE$5:AE$467,'Grid GenerationQueue'!$AX$5:$AX$467,$B362,'Grid GenerationQueue'!$AY$5:$AY$467,$C362,'Grid GenerationQueue'!$BH$5:$BH$467,"Executed")</f>
        <v>0</v>
      </c>
      <c r="R362">
        <f>SUMIFS('Grid GenerationQueue'!AF$5:AF$467,'Grid GenerationQueue'!$AX$5:$AX$467,$B362,'Grid GenerationQueue'!$AY$5:$AY$467,$C362,'Grid GenerationQueue'!$BH$5:$BH$467,"Executed")</f>
        <v>0</v>
      </c>
      <c r="S362">
        <f>SUMIFS('Grid GenerationQueue'!AG$5:AG$467,'Grid GenerationQueue'!$AX$5:$AX$467,$B362,'Grid GenerationQueue'!$AY$5:$AY$467,$C362,'Grid GenerationQueue'!$BH$5:$BH$467,"Executed")</f>
        <v>0</v>
      </c>
      <c r="T362">
        <f>SUMIFS('Grid GenerationQueue'!AH$5:AH$467,'Grid GenerationQueue'!$AX$5:$AX$467,$B362,'Grid GenerationQueue'!$AY$5:$AY$467,$C362,'Grid GenerationQueue'!$BH$5:$BH$467,"Executed")</f>
        <v>0</v>
      </c>
      <c r="U362">
        <f>SUMIFS('Grid GenerationQueue'!AI$5:AI$467,'Grid GenerationQueue'!$AX$5:$AX$467,$B362,'Grid GenerationQueue'!$AY$5:$AY$467,$C362,'Grid GenerationQueue'!$BH$5:$BH$467,"Executed")</f>
        <v>0</v>
      </c>
      <c r="V362">
        <f>SUMIFS('Grid GenerationQueue'!AJ$5:AJ$467,'Grid GenerationQueue'!$AX$5:$AX$467,$B362,'Grid GenerationQueue'!$AY$5:$AY$467,$C362,'Grid GenerationQueue'!$BH$5:$BH$467,"Executed")</f>
        <v>0</v>
      </c>
      <c r="W362">
        <f>SUMIFS('Grid GenerationQueue'!AK$5:AK$467,'Grid GenerationQueue'!$AX$5:$AX$467,$B362,'Grid GenerationQueue'!$AY$5:$AY$467,$C362,'Grid GenerationQueue'!$BH$5:$BH$467,"Executed")</f>
        <v>0</v>
      </c>
      <c r="X362">
        <f>SUMIFS('Grid GenerationQueue'!AL$5:AL$467,'Grid GenerationQueue'!$AX$5:$AX$467,$B362,'Grid GenerationQueue'!$AY$5:$AY$467,$C362,'Grid GenerationQueue'!$BH$5:$BH$467,"Executed")</f>
        <v>0</v>
      </c>
      <c r="Y362">
        <f>SUMIFS('Grid GenerationQueue'!AM$5:AM$467,'Grid GenerationQueue'!$AX$5:$AX$467,$B362,'Grid GenerationQueue'!$AY$5:$AY$467,$C362,'Grid GenerationQueue'!$BH$5:$BH$467,"Executed")</f>
        <v>0</v>
      </c>
      <c r="Z362">
        <f>SUMIFS('Grid GenerationQueue'!AN$5:AN$467,'Grid GenerationQueue'!$AX$5:$AX$467,$B362,'Grid GenerationQueue'!$AY$5:$AY$467,$C362,'Grid GenerationQueue'!$BH$5:$BH$467,"Executed")</f>
        <v>0</v>
      </c>
      <c r="AA362">
        <f>SUMIFS('Grid GenerationQueue'!AO$5:AO$467,'Grid GenerationQueue'!$AX$5:$AX$467,$B362,'Grid GenerationQueue'!$AY$5:$AY$467,$C362,'Grid GenerationQueue'!$BH$5:$BH$467,"Executed")</f>
        <v>0</v>
      </c>
      <c r="AB362">
        <f>SUMIFS('Grid GenerationQueue'!AP$5:AP$467,'Grid GenerationQueue'!$AX$5:$AX$467,$B362,'Grid GenerationQueue'!$AY$5:$AY$467,$C362,'Grid GenerationQueue'!$BH$5:$BH$467,"Executed")</f>
        <v>0</v>
      </c>
      <c r="AD362">
        <f>SUMIFS('Grid GenerationQueue'!AE$5:AE$467,'Grid GenerationQueue'!$AX$5:$AX$467,$B362,'Grid GenerationQueue'!$AY$5:$AY$467,$C362,'Grid GenerationQueue'!$BF$5:$BF$467,"&lt;&gt;"&amp;"")</f>
        <v>0</v>
      </c>
      <c r="AE362">
        <f>SUMIFS('Grid GenerationQueue'!AF$5:AF$467,'Grid GenerationQueue'!$AX$5:$AX$467,$B362,'Grid GenerationQueue'!$AY$5:$AY$467,$C362,'Grid GenerationQueue'!$BF$5:$BF$467,"&lt;&gt;"&amp;"")</f>
        <v>0</v>
      </c>
      <c r="AF362">
        <f>SUMIFS('Grid GenerationQueue'!AG$5:AG$467,'Grid GenerationQueue'!$AX$5:$AX$467,$B362,'Grid GenerationQueue'!$AY$5:$AY$467,$C362,'Grid GenerationQueue'!$BF$5:$BF$467,"&lt;&gt;"&amp;"")</f>
        <v>0</v>
      </c>
      <c r="AG362">
        <f>SUMIFS('Grid GenerationQueue'!AH$5:AH$467,'Grid GenerationQueue'!$AX$5:$AX$467,$B362,'Grid GenerationQueue'!$AY$5:$AY$467,$C362,'Grid GenerationQueue'!$BF$5:$BF$467,"&lt;&gt;"&amp;"")</f>
        <v>0</v>
      </c>
      <c r="AH362">
        <f>SUMIFS('Grid GenerationQueue'!AI$5:AI$467,'Grid GenerationQueue'!$AX$5:$AX$467,$B362,'Grid GenerationQueue'!$AY$5:$AY$467,$C362,'Grid GenerationQueue'!$BF$5:$BF$467,"&lt;&gt;"&amp;"")</f>
        <v>0</v>
      </c>
      <c r="AI362">
        <f>SUMIFS('Grid GenerationQueue'!AJ$5:AJ$467,'Grid GenerationQueue'!$AX$5:$AX$467,$B362,'Grid GenerationQueue'!$AY$5:$AY$467,$C362,'Grid GenerationQueue'!$BF$5:$BF$467,"&lt;&gt;"&amp;"")</f>
        <v>0</v>
      </c>
      <c r="AJ362">
        <f>SUMIFS('Grid GenerationQueue'!AK$5:AK$467,'Grid GenerationQueue'!$AX$5:$AX$467,$B362,'Grid GenerationQueue'!$AY$5:$AY$467,$C362,'Grid GenerationQueue'!$BF$5:$BF$467,"&lt;&gt;"&amp;"")</f>
        <v>0</v>
      </c>
      <c r="AK362">
        <f>SUMIFS('Grid GenerationQueue'!AL$5:AL$467,'Grid GenerationQueue'!$AX$5:$AX$467,$B362,'Grid GenerationQueue'!$AY$5:$AY$467,$C362,'Grid GenerationQueue'!$BF$5:$BF$467,"&lt;&gt;"&amp;"")</f>
        <v>0</v>
      </c>
      <c r="AL362">
        <f>SUMIFS('Grid GenerationQueue'!AM$5:AM$467,'Grid GenerationQueue'!$AX$5:$AX$467,$B362,'Grid GenerationQueue'!$AY$5:$AY$467,$C362,'Grid GenerationQueue'!$BF$5:$BF$467,"&lt;&gt;"&amp;"")</f>
        <v>0</v>
      </c>
      <c r="AM362">
        <f>SUMIFS('Grid GenerationQueue'!AN$5:AN$467,'Grid GenerationQueue'!$AX$5:$AX$467,$B362,'Grid GenerationQueue'!$AY$5:$AY$467,$C362,'Grid GenerationQueue'!$BF$5:$BF$467,"&lt;&gt;"&amp;"")</f>
        <v>0</v>
      </c>
      <c r="AN362">
        <f>SUMIFS('Grid GenerationQueue'!AO$5:AO$467,'Grid GenerationQueue'!$AX$5:$AX$467,$B362,'Grid GenerationQueue'!$AY$5:$AY$467,$C362,'Grid GenerationQueue'!$BF$5:$BF$467,"&lt;&gt;"&amp;"")</f>
        <v>0</v>
      </c>
      <c r="AO362">
        <f>SUMIFS('Grid GenerationQueue'!AP$5:AP$467,'Grid GenerationQueue'!$AX$5:$AX$467,$B362,'Grid GenerationQueue'!$AY$5:$AY$467,$C362,'Grid GenerationQueue'!$BF$5:$BF$467,"&lt;&gt;"&amp;"")</f>
        <v>0</v>
      </c>
      <c r="AQ362">
        <f>SUMIFS('Grid GenerationQueue'!AE$5:AE$467,'Grid GenerationQueue'!$AX$5:$AX$467,$B362,'Grid GenerationQueue'!$AY$5:$AY$467,$C362)</f>
        <v>627.19830000000002</v>
      </c>
      <c r="AR362">
        <f>SUMIFS('Grid GenerationQueue'!AF$5:AF$467,'Grid GenerationQueue'!$AX$5:$AX$467,$B362,'Grid GenerationQueue'!$AY$5:$AY$467,$C362)</f>
        <v>0</v>
      </c>
      <c r="AS362">
        <f>SUMIFS('Grid GenerationQueue'!AG$5:AG$467,'Grid GenerationQueue'!$AX$5:$AX$467,$B362,'Grid GenerationQueue'!$AY$5:$AY$467,$C362)</f>
        <v>0</v>
      </c>
      <c r="AT362">
        <f>SUMIFS('Grid GenerationQueue'!AH$5:AH$467,'Grid GenerationQueue'!$AX$5:$AX$467,$B362,'Grid GenerationQueue'!$AY$5:$AY$467,$C362)</f>
        <v>0</v>
      </c>
      <c r="AU362">
        <f>SUMIFS('Grid GenerationQueue'!AI$5:AI$467,'Grid GenerationQueue'!$AX$5:$AX$467,$B362,'Grid GenerationQueue'!$AY$5:$AY$467,$C362)</f>
        <v>215.41239999999999</v>
      </c>
      <c r="AV362">
        <f>SUMIFS('Grid GenerationQueue'!AJ$5:AJ$467,'Grid GenerationQueue'!$AX$5:$AX$467,$B362,'Grid GenerationQueue'!$AY$5:$AY$467,$C362)</f>
        <v>0</v>
      </c>
      <c r="AW362">
        <f>SUMIFS('Grid GenerationQueue'!AK$5:AK$467,'Grid GenerationQueue'!$AX$5:$AX$467,$B362,'Grid GenerationQueue'!$AY$5:$AY$467,$C362)</f>
        <v>0</v>
      </c>
      <c r="AX362">
        <f>SUMIFS('Grid GenerationQueue'!AL$5:AL$467,'Grid GenerationQueue'!$AX$5:$AX$467,$B362,'Grid GenerationQueue'!$AY$5:$AY$467,$C362)</f>
        <v>0</v>
      </c>
      <c r="AY362">
        <f>SUMIFS('Grid GenerationQueue'!AM$5:AM$467,'Grid GenerationQueue'!$AX$5:$AX$467,$B362,'Grid GenerationQueue'!$AY$5:$AY$467,$C362)</f>
        <v>0</v>
      </c>
      <c r="AZ362">
        <f>SUMIFS('Grid GenerationQueue'!AN$5:AN$467,'Grid GenerationQueue'!$AX$5:$AX$467,$B362,'Grid GenerationQueue'!$AY$5:$AY$467,$C362)</f>
        <v>0</v>
      </c>
      <c r="BA362">
        <f>SUMIFS('Grid GenerationQueue'!AO$5:AO$467,'Grid GenerationQueue'!$AX$5:$AX$467,$B362,'Grid GenerationQueue'!$AY$5:$AY$467,$C362)</f>
        <v>0</v>
      </c>
      <c r="BB362">
        <f>SUMIFS('Grid GenerationQueue'!AP$5:AP$467,'Grid GenerationQueue'!$AX$5:$AX$467,$B362,'Grid GenerationQueue'!$AY$5:$AY$467,$C362)</f>
        <v>0</v>
      </c>
      <c r="BD362">
        <f>SUMIFS('Grid GenerationQueue'!AE$5:AE$467,'Grid GenerationQueue'!$AX$5:$AX$467,$B362,'Grid GenerationQueue'!$AY$5:$AY$467,$C362,'Grid GenerationQueue'!$BH$5:$BH$467,"Executed",'Grid GenerationQueue'!$BB$5:$BB$467,"&lt;"&amp;$BE$3)</f>
        <v>0</v>
      </c>
      <c r="BE362">
        <f>SUMIFS('Grid GenerationQueue'!AF$5:AF$467,'Grid GenerationQueue'!$AX$5:$AX$467,$B362,'Grid GenerationQueue'!$AY$5:$AY$467,$C362,'Grid GenerationQueue'!$BH$5:$BH$467,"Executed",'Grid GenerationQueue'!$BB$5:$BB$467,"&lt;"&amp;$BE$3)</f>
        <v>0</v>
      </c>
      <c r="BF362">
        <f>SUMIFS('Grid GenerationQueue'!AG$5:AG$467,'Grid GenerationQueue'!$AX$5:$AX$467,$B362,'Grid GenerationQueue'!$AY$5:$AY$467,$C362,'Grid GenerationQueue'!$BH$5:$BH$467,"Executed",'Grid GenerationQueue'!$BB$5:$BB$467,"&lt;"&amp;$BE$3)</f>
        <v>0</v>
      </c>
      <c r="BG362">
        <f>SUMIFS('Grid GenerationQueue'!AH$5:AH$467,'Grid GenerationQueue'!$AX$5:$AX$467,$B362,'Grid GenerationQueue'!$AY$5:$AY$467,$C362,'Grid GenerationQueue'!$BH$5:$BH$467,"Executed",'Grid GenerationQueue'!$BB$5:$BB$467,"&lt;"&amp;$BE$3)</f>
        <v>0</v>
      </c>
      <c r="BH362">
        <f>SUMIFS('Grid GenerationQueue'!AI$5:AI$467,'Grid GenerationQueue'!$AX$5:$AX$467,$B362,'Grid GenerationQueue'!$AY$5:$AY$467,$C362,'Grid GenerationQueue'!$BH$5:$BH$467,"Executed",'Grid GenerationQueue'!$BB$5:$BB$467,"&lt;"&amp;$BE$3)</f>
        <v>0</v>
      </c>
      <c r="BI362">
        <f>SUMIFS('Grid GenerationQueue'!AJ$5:AJ$467,'Grid GenerationQueue'!$AX$5:$AX$467,$B362,'Grid GenerationQueue'!$AY$5:$AY$467,$C362,'Grid GenerationQueue'!$BH$5:$BH$467,"Executed",'Grid GenerationQueue'!$BB$5:$BB$467,"&lt;"&amp;$BE$3)</f>
        <v>0</v>
      </c>
      <c r="BJ362">
        <f>SUMIFS('Grid GenerationQueue'!AK$5:AK$467,'Grid GenerationQueue'!$AX$5:$AX$467,$B362,'Grid GenerationQueue'!$AY$5:$AY$467,$C362,'Grid GenerationQueue'!$BH$5:$BH$467,"Executed",'Grid GenerationQueue'!$BB$5:$BB$467,"&lt;"&amp;$BE$3)</f>
        <v>0</v>
      </c>
      <c r="BK362">
        <f>SUMIFS('Grid GenerationQueue'!AL$5:AL$467,'Grid GenerationQueue'!$AX$5:$AX$467,$B362,'Grid GenerationQueue'!$AY$5:$AY$467,$C362,'Grid GenerationQueue'!$BH$5:$BH$467,"Executed",'Grid GenerationQueue'!$BB$5:$BB$467,"&lt;"&amp;$BE$3)</f>
        <v>0</v>
      </c>
      <c r="BL362">
        <f>SUMIFS('Grid GenerationQueue'!AM$5:AM$467,'Grid GenerationQueue'!$AX$5:$AX$467,$B362,'Grid GenerationQueue'!$AY$5:$AY$467,$C362,'Grid GenerationQueue'!$BH$5:$BH$467,"Executed",'Grid GenerationQueue'!$BB$5:$BB$467,"&lt;"&amp;$BE$3)</f>
        <v>0</v>
      </c>
      <c r="BM362">
        <f>SUMIFS('Grid GenerationQueue'!AN$5:AN$467,'Grid GenerationQueue'!$AX$5:$AX$467,$B362,'Grid GenerationQueue'!$AY$5:$AY$467,$C362,'Grid GenerationQueue'!$BH$5:$BH$467,"Executed",'Grid GenerationQueue'!$BB$5:$BB$467,"&lt;"&amp;$BE$3)</f>
        <v>0</v>
      </c>
      <c r="BN362">
        <f>SUMIFS('Grid GenerationQueue'!AO$5:AO$467,'Grid GenerationQueue'!$AX$5:$AX$467,$B362,'Grid GenerationQueue'!$AY$5:$AY$467,$C362,'Grid GenerationQueue'!$BH$5:$BH$467,"Executed",'Grid GenerationQueue'!$BB$5:$BB$467,"&lt;"&amp;$BE$3)</f>
        <v>0</v>
      </c>
      <c r="BO362">
        <f>SUMIFS('Grid GenerationQueue'!AP$5:AP$467,'Grid GenerationQueue'!$AX$5:$AX$467,$B362,'Grid GenerationQueue'!$AY$5:$AY$467,$C362,'Grid GenerationQueue'!$BH$5:$BH$467,"Executed",'Grid GenerationQueue'!$BB$5:$BB$467,"&lt;"&amp;$BE$3)</f>
        <v>0</v>
      </c>
      <c r="BQ362">
        <f>SUMIFS('Grid GenerationQueue'!AE$5:AE$467,'Grid GenerationQueue'!$AX$5:$AX$467,$B362,'Grid GenerationQueue'!$AY$5:$AY$467,$C362,'Grid GenerationQueue'!$BF$5:$BF$467,"&lt;&gt;"&amp;"",'Grid GenerationQueue'!$BB$5:$BB$467,"&lt;"&amp;$BE$3)</f>
        <v>0</v>
      </c>
      <c r="BR362">
        <f>SUMIFS('Grid GenerationQueue'!AF$5:AF$467,'Grid GenerationQueue'!$AX$5:$AX$467,$B362,'Grid GenerationQueue'!$AY$5:$AY$467,$C362,'Grid GenerationQueue'!$BF$5:$BF$467,"&lt;&gt;"&amp;"",'Grid GenerationQueue'!$BB$5:$BB$467,"&lt;"&amp;$BE$3)</f>
        <v>0</v>
      </c>
      <c r="BS362">
        <f>SUMIFS('Grid GenerationQueue'!AG$5:AG$467,'Grid GenerationQueue'!$AX$5:$AX$467,$B362,'Grid GenerationQueue'!$AY$5:$AY$467,$C362,'Grid GenerationQueue'!$BF$5:$BF$467,"&lt;&gt;"&amp;"",'Grid GenerationQueue'!$BB$5:$BB$467,"&lt;"&amp;$BE$3)</f>
        <v>0</v>
      </c>
      <c r="BT362">
        <f>SUMIFS('Grid GenerationQueue'!AH$5:AH$467,'Grid GenerationQueue'!$AX$5:$AX$467,$B362,'Grid GenerationQueue'!$AY$5:$AY$467,$C362,'Grid GenerationQueue'!$BF$5:$BF$467,"&lt;&gt;"&amp;"",'Grid GenerationQueue'!$BB$5:$BB$467,"&lt;"&amp;$BE$3)</f>
        <v>0</v>
      </c>
      <c r="BU362">
        <f>SUMIFS('Grid GenerationQueue'!AI$5:AI$467,'Grid GenerationQueue'!$AX$5:$AX$467,$B362,'Grid GenerationQueue'!$AY$5:$AY$467,$C362,'Grid GenerationQueue'!$BF$5:$BF$467,"&lt;&gt;"&amp;"",'Grid GenerationQueue'!$BB$5:$BB$467,"&lt;"&amp;$BE$3)</f>
        <v>0</v>
      </c>
      <c r="BV362">
        <f>SUMIFS('Grid GenerationQueue'!AJ$5:AJ$467,'Grid GenerationQueue'!$AX$5:$AX$467,$B362,'Grid GenerationQueue'!$AY$5:$AY$467,$C362,'Grid GenerationQueue'!$BF$5:$BF$467,"&lt;&gt;"&amp;"",'Grid GenerationQueue'!$BB$5:$BB$467,"&lt;"&amp;$BE$3)</f>
        <v>0</v>
      </c>
      <c r="BW362">
        <f>SUMIFS('Grid GenerationQueue'!AK$5:AK$467,'Grid GenerationQueue'!$AX$5:$AX$467,$B362,'Grid GenerationQueue'!$AY$5:$AY$467,$C362,'Grid GenerationQueue'!$BF$5:$BF$467,"&lt;&gt;"&amp;"",'Grid GenerationQueue'!$BB$5:$BB$467,"&lt;"&amp;$BE$3)</f>
        <v>0</v>
      </c>
      <c r="BX362">
        <f>SUMIFS('Grid GenerationQueue'!AL$5:AL$467,'Grid GenerationQueue'!$AX$5:$AX$467,$B362,'Grid GenerationQueue'!$AY$5:$AY$467,$C362,'Grid GenerationQueue'!$BF$5:$BF$467,"&lt;&gt;"&amp;"",'Grid GenerationQueue'!$BB$5:$BB$467,"&lt;"&amp;$BE$3)</f>
        <v>0</v>
      </c>
      <c r="BY362">
        <f>SUMIFS('Grid GenerationQueue'!AM$5:AM$467,'Grid GenerationQueue'!$AX$5:$AX$467,$B362,'Grid GenerationQueue'!$AY$5:$AY$467,$C362,'Grid GenerationQueue'!$BF$5:$BF$467,"&lt;&gt;"&amp;"",'Grid GenerationQueue'!$BB$5:$BB$467,"&lt;"&amp;$BE$3)</f>
        <v>0</v>
      </c>
      <c r="BZ362">
        <f>SUMIFS('Grid GenerationQueue'!AN$5:AN$467,'Grid GenerationQueue'!$AX$5:$AX$467,$B362,'Grid GenerationQueue'!$AY$5:$AY$467,$C362,'Grid GenerationQueue'!$BF$5:$BF$467,"&lt;&gt;"&amp;"",'Grid GenerationQueue'!$BB$5:$BB$467,"&lt;"&amp;$BE$3)</f>
        <v>0</v>
      </c>
      <c r="CA362">
        <f>SUMIFS('Grid GenerationQueue'!AO$5:AO$467,'Grid GenerationQueue'!$AX$5:$AX$467,$B362,'Grid GenerationQueue'!$AY$5:$AY$467,$C362,'Grid GenerationQueue'!$BF$5:$BF$467,"&lt;&gt;"&amp;"",'Grid GenerationQueue'!$BB$5:$BB$467,"&lt;"&amp;$BE$3)</f>
        <v>0</v>
      </c>
      <c r="CB362">
        <f>SUMIFS('Grid GenerationQueue'!AP$5:AP$467,'Grid GenerationQueue'!$AX$5:$AX$467,$B362,'Grid GenerationQueue'!$AY$5:$AY$467,$C362,'Grid GenerationQueue'!$BF$5:$BF$467,"&lt;&gt;"&amp;"",'Grid GenerationQueue'!$BB$5:$BB$467,"&lt;"&amp;$BE$3)</f>
        <v>0</v>
      </c>
      <c r="CD362">
        <f>SUMIFS('Grid GenerationQueue'!AE$5:AE$467,'Grid GenerationQueue'!$AX$5:$AX$467,$B362,'Grid GenerationQueue'!$AY$5:$AY$467,$C362,'Grid GenerationQueue'!$BB$5:$BB$467,"&lt;"&amp;$BE$3)</f>
        <v>627.19830000000002</v>
      </c>
      <c r="CE362">
        <f>SUMIFS('Grid GenerationQueue'!AF$5:AF$467,'Grid GenerationQueue'!$AX$5:$AX$467,$B362,'Grid GenerationQueue'!$AY$5:$AY$467,$C362,'Grid GenerationQueue'!$BB$5:$BB$467,"&lt;"&amp;$BE$3)</f>
        <v>0</v>
      </c>
      <c r="CF362">
        <f>SUMIFS('Grid GenerationQueue'!AG$5:AG$467,'Grid GenerationQueue'!$AX$5:$AX$467,$B362,'Grid GenerationQueue'!$AY$5:$AY$467,$C362,'Grid GenerationQueue'!$BB$5:$BB$467,"&lt;"&amp;$BE$3)</f>
        <v>0</v>
      </c>
      <c r="CG362">
        <f>SUMIFS('Grid GenerationQueue'!AH$5:AH$467,'Grid GenerationQueue'!$AX$5:$AX$467,$B362,'Grid GenerationQueue'!$AY$5:$AY$467,$C362,'Grid GenerationQueue'!$BB$5:$BB$467,"&lt;"&amp;$BE$3)</f>
        <v>0</v>
      </c>
      <c r="CH362">
        <f>SUMIFS('Grid GenerationQueue'!AI$5:AI$467,'Grid GenerationQueue'!$AX$5:$AX$467,$B362,'Grid GenerationQueue'!$AY$5:$AY$467,$C362,'Grid GenerationQueue'!$BB$5:$BB$467,"&lt;"&amp;$BE$3)</f>
        <v>215.41239999999999</v>
      </c>
      <c r="CI362">
        <f>SUMIFS('Grid GenerationQueue'!AJ$5:AJ$467,'Grid GenerationQueue'!$AX$5:$AX$467,$B362,'Grid GenerationQueue'!$AY$5:$AY$467,$C362,'Grid GenerationQueue'!$BB$5:$BB$467,"&lt;"&amp;$BE$3)</f>
        <v>0</v>
      </c>
      <c r="CJ362">
        <f>SUMIFS('Grid GenerationQueue'!AK$5:AK$467,'Grid GenerationQueue'!$AX$5:$AX$467,$B362,'Grid GenerationQueue'!$AY$5:$AY$467,$C362,'Grid GenerationQueue'!$BB$5:$BB$467,"&lt;"&amp;$BE$3)</f>
        <v>0</v>
      </c>
      <c r="CK362">
        <f>SUMIFS('Grid GenerationQueue'!AL$5:AL$467,'Grid GenerationQueue'!$AX$5:$AX$467,$B362,'Grid GenerationQueue'!$AY$5:$AY$467,$C362,'Grid GenerationQueue'!$BB$5:$BB$467,"&lt;"&amp;$BE$3)</f>
        <v>0</v>
      </c>
      <c r="CL362">
        <f>SUMIFS('Grid GenerationQueue'!AM$5:AM$467,'Grid GenerationQueue'!$AX$5:$AX$467,$B362,'Grid GenerationQueue'!$AY$5:$AY$467,$C362,'Grid GenerationQueue'!$BB$5:$BB$467,"&lt;"&amp;$BE$3)</f>
        <v>0</v>
      </c>
      <c r="CM362">
        <f>SUMIFS('Grid GenerationQueue'!AN$5:AN$467,'Grid GenerationQueue'!$AX$5:$AX$467,$B362,'Grid GenerationQueue'!$AY$5:$AY$467,$C362,'Grid GenerationQueue'!$BB$5:$BB$467,"&lt;"&amp;$BE$3)</f>
        <v>0</v>
      </c>
      <c r="CN362">
        <f>SUMIFS('Grid GenerationQueue'!AO$5:AO$467,'Grid GenerationQueue'!$AX$5:$AX$467,$B362,'Grid GenerationQueue'!$AY$5:$AY$467,$C362,'Grid GenerationQueue'!$BB$5:$BB$467,"&lt;"&amp;$BE$3)</f>
        <v>0</v>
      </c>
      <c r="CO362">
        <f>SUMIFS('Grid GenerationQueue'!AP$5:AP$467,'Grid GenerationQueue'!$AX$5:$AX$467,$B362,'Grid GenerationQueue'!$AY$5:$AY$467,$C362,'Grid GenerationQueue'!$BB$5:$BB$467,"&lt;"&amp;$BE$3)</f>
        <v>0</v>
      </c>
    </row>
    <row r="363" spans="1:93" x14ac:dyDescent="0.35">
      <c r="A363" t="s">
        <v>4646</v>
      </c>
      <c r="B363" t="s">
        <v>4803</v>
      </c>
      <c r="C363">
        <v>500</v>
      </c>
      <c r="D363">
        <f>SUMIFS('Grid GenerationQueue'!AE$5:AE$467,'Grid GenerationQueue'!$AX$5:$AX$467,$B363,'Grid GenerationQueue'!$AY$5:$AY$467,$C363,'Grid GenerationQueue'!$BI$5:$BI$467,"&lt;4")</f>
        <v>418.4</v>
      </c>
      <c r="E363">
        <f>SUMIFS('Grid GenerationQueue'!AF$5:AF$467,'Grid GenerationQueue'!$AX$5:$AX$467,$B363,'Grid GenerationQueue'!$AY$5:$AY$467,$C363,'Grid GenerationQueue'!$BI$5:$BI$467,"&lt;4")</f>
        <v>0</v>
      </c>
      <c r="F363">
        <f>SUMIFS('Grid GenerationQueue'!AG$5:AG$467,'Grid GenerationQueue'!$AX$5:$AX$467,$B363,'Grid GenerationQueue'!$AY$5:$AY$467,$C363,'Grid GenerationQueue'!$BI$5:$BI$467,"&lt;4")</f>
        <v>0</v>
      </c>
      <c r="G363">
        <f>SUMIFS('Grid GenerationQueue'!AH$5:AH$467,'Grid GenerationQueue'!$AX$5:$AX$467,$B363,'Grid GenerationQueue'!$AY$5:$AY$467,$C363,'Grid GenerationQueue'!$BI$5:$BI$467,"&lt;4")</f>
        <v>0</v>
      </c>
      <c r="H363">
        <f>SUMIFS('Grid GenerationQueue'!AI$5:AI$467,'Grid GenerationQueue'!$AX$5:$AX$467,$B363,'Grid GenerationQueue'!$AY$5:$AY$467,$C363,'Grid GenerationQueue'!$BI$5:$BI$467,"&lt;4")</f>
        <v>418.4</v>
      </c>
      <c r="I363">
        <f>SUMIFS('Grid GenerationQueue'!AJ$5:AJ$467,'Grid GenerationQueue'!$AX$5:$AX$467,$B363,'Grid GenerationQueue'!$AY$5:$AY$467,$C363,'Grid GenerationQueue'!$BI$5:$BI$467,"&lt;4")</f>
        <v>0</v>
      </c>
      <c r="J363">
        <f>SUMIFS('Grid GenerationQueue'!AK$5:AK$467,'Grid GenerationQueue'!$AX$5:$AX$467,$B363,'Grid GenerationQueue'!$AY$5:$AY$467,$C363,'Grid GenerationQueue'!$BI$5:$BI$467,"&lt;4")</f>
        <v>0</v>
      </c>
      <c r="K363">
        <f>SUMIFS('Grid GenerationQueue'!AL$5:AL$467,'Grid GenerationQueue'!$AX$5:$AX$467,$B363,'Grid GenerationQueue'!$AY$5:$AY$467,$C363,'Grid GenerationQueue'!$BI$5:$BI$467,"&lt;4")</f>
        <v>0</v>
      </c>
      <c r="L363">
        <f>SUMIFS('Grid GenerationQueue'!AM$5:AM$467,'Grid GenerationQueue'!$AX$5:$AX$467,$B363,'Grid GenerationQueue'!$AY$5:$AY$467,$C363,'Grid GenerationQueue'!$BI$5:$BI$467,"&lt;4")</f>
        <v>0</v>
      </c>
      <c r="M363">
        <f>SUMIFS('Grid GenerationQueue'!AN$5:AN$467,'Grid GenerationQueue'!$AX$5:$AX$467,$B363,'Grid GenerationQueue'!$AY$5:$AY$467,$C363,'Grid GenerationQueue'!$BI$5:$BI$467,"&lt;4")</f>
        <v>0</v>
      </c>
      <c r="N363">
        <f>SUMIFS('Grid GenerationQueue'!AO$5:AO$467,'Grid GenerationQueue'!$AX$5:$AX$467,$B363,'Grid GenerationQueue'!$AY$5:$AY$467,$C363,'Grid GenerationQueue'!$BI$5:$BI$467,"&lt;4")</f>
        <v>0</v>
      </c>
      <c r="O363">
        <f>SUMIFS('Grid GenerationQueue'!AP$5:AP$467,'Grid GenerationQueue'!$AX$5:$AX$467,$B363,'Grid GenerationQueue'!$AY$5:$AY$467,$C363,'Grid GenerationQueue'!$BI$5:$BI$467,"&lt;4")</f>
        <v>0</v>
      </c>
      <c r="Q363">
        <f>SUMIFS('Grid GenerationQueue'!AE$5:AE$467,'Grid GenerationQueue'!$AX$5:$AX$467,$B363,'Grid GenerationQueue'!$AY$5:$AY$467,$C363,'Grid GenerationQueue'!$BH$5:$BH$467,"Executed")</f>
        <v>418.4</v>
      </c>
      <c r="R363">
        <f>SUMIFS('Grid GenerationQueue'!AF$5:AF$467,'Grid GenerationQueue'!$AX$5:$AX$467,$B363,'Grid GenerationQueue'!$AY$5:$AY$467,$C363,'Grid GenerationQueue'!$BH$5:$BH$467,"Executed")</f>
        <v>0</v>
      </c>
      <c r="S363">
        <f>SUMIFS('Grid GenerationQueue'!AG$5:AG$467,'Grid GenerationQueue'!$AX$5:$AX$467,$B363,'Grid GenerationQueue'!$AY$5:$AY$467,$C363,'Grid GenerationQueue'!$BH$5:$BH$467,"Executed")</f>
        <v>0</v>
      </c>
      <c r="T363">
        <f>SUMIFS('Grid GenerationQueue'!AH$5:AH$467,'Grid GenerationQueue'!$AX$5:$AX$467,$B363,'Grid GenerationQueue'!$AY$5:$AY$467,$C363,'Grid GenerationQueue'!$BH$5:$BH$467,"Executed")</f>
        <v>0</v>
      </c>
      <c r="U363">
        <f>SUMIFS('Grid GenerationQueue'!AI$5:AI$467,'Grid GenerationQueue'!$AX$5:$AX$467,$B363,'Grid GenerationQueue'!$AY$5:$AY$467,$C363,'Grid GenerationQueue'!$BH$5:$BH$467,"Executed")</f>
        <v>418.4</v>
      </c>
      <c r="V363">
        <f>SUMIFS('Grid GenerationQueue'!AJ$5:AJ$467,'Grid GenerationQueue'!$AX$5:$AX$467,$B363,'Grid GenerationQueue'!$AY$5:$AY$467,$C363,'Grid GenerationQueue'!$BH$5:$BH$467,"Executed")</f>
        <v>0</v>
      </c>
      <c r="W363">
        <f>SUMIFS('Grid GenerationQueue'!AK$5:AK$467,'Grid GenerationQueue'!$AX$5:$AX$467,$B363,'Grid GenerationQueue'!$AY$5:$AY$467,$C363,'Grid GenerationQueue'!$BH$5:$BH$467,"Executed")</f>
        <v>0</v>
      </c>
      <c r="X363">
        <f>SUMIFS('Grid GenerationQueue'!AL$5:AL$467,'Grid GenerationQueue'!$AX$5:$AX$467,$B363,'Grid GenerationQueue'!$AY$5:$AY$467,$C363,'Grid GenerationQueue'!$BH$5:$BH$467,"Executed")</f>
        <v>0</v>
      </c>
      <c r="Y363">
        <f>SUMIFS('Grid GenerationQueue'!AM$5:AM$467,'Grid GenerationQueue'!$AX$5:$AX$467,$B363,'Grid GenerationQueue'!$AY$5:$AY$467,$C363,'Grid GenerationQueue'!$BH$5:$BH$467,"Executed")</f>
        <v>0</v>
      </c>
      <c r="Z363">
        <f>SUMIFS('Grid GenerationQueue'!AN$5:AN$467,'Grid GenerationQueue'!$AX$5:$AX$467,$B363,'Grid GenerationQueue'!$AY$5:$AY$467,$C363,'Grid GenerationQueue'!$BH$5:$BH$467,"Executed")</f>
        <v>0</v>
      </c>
      <c r="AA363">
        <f>SUMIFS('Grid GenerationQueue'!AO$5:AO$467,'Grid GenerationQueue'!$AX$5:$AX$467,$B363,'Grid GenerationQueue'!$AY$5:$AY$467,$C363,'Grid GenerationQueue'!$BH$5:$BH$467,"Executed")</f>
        <v>0</v>
      </c>
      <c r="AB363">
        <f>SUMIFS('Grid GenerationQueue'!AP$5:AP$467,'Grid GenerationQueue'!$AX$5:$AX$467,$B363,'Grid GenerationQueue'!$AY$5:$AY$467,$C363,'Grid GenerationQueue'!$BH$5:$BH$467,"Executed")</f>
        <v>0</v>
      </c>
      <c r="AD363">
        <f>SUMIFS('Grid GenerationQueue'!AE$5:AE$467,'Grid GenerationQueue'!$AX$5:$AX$467,$B363,'Grid GenerationQueue'!$AY$5:$AY$467,$C363,'Grid GenerationQueue'!$BF$5:$BF$467,"&lt;&gt;"&amp;"")</f>
        <v>1818.4</v>
      </c>
      <c r="AE363">
        <f>SUMIFS('Grid GenerationQueue'!AF$5:AF$467,'Grid GenerationQueue'!$AX$5:$AX$467,$B363,'Grid GenerationQueue'!$AY$5:$AY$467,$C363,'Grid GenerationQueue'!$BF$5:$BF$467,"&lt;&gt;"&amp;"")</f>
        <v>0</v>
      </c>
      <c r="AF363">
        <f>SUMIFS('Grid GenerationQueue'!AG$5:AG$467,'Grid GenerationQueue'!$AX$5:$AX$467,$B363,'Grid GenerationQueue'!$AY$5:$AY$467,$C363,'Grid GenerationQueue'!$BF$5:$BF$467,"&lt;&gt;"&amp;"")</f>
        <v>1400</v>
      </c>
      <c r="AG363">
        <f>SUMIFS('Grid GenerationQueue'!AH$5:AH$467,'Grid GenerationQueue'!$AX$5:$AX$467,$B363,'Grid GenerationQueue'!$AY$5:$AY$467,$C363,'Grid GenerationQueue'!$BF$5:$BF$467,"&lt;&gt;"&amp;"")</f>
        <v>0</v>
      </c>
      <c r="AH363">
        <f>SUMIFS('Grid GenerationQueue'!AI$5:AI$467,'Grid GenerationQueue'!$AX$5:$AX$467,$B363,'Grid GenerationQueue'!$AY$5:$AY$467,$C363,'Grid GenerationQueue'!$BF$5:$BF$467,"&lt;&gt;"&amp;"")</f>
        <v>418.4</v>
      </c>
      <c r="AI363">
        <f>SUMIFS('Grid GenerationQueue'!AJ$5:AJ$467,'Grid GenerationQueue'!$AX$5:$AX$467,$B363,'Grid GenerationQueue'!$AY$5:$AY$467,$C363,'Grid GenerationQueue'!$BF$5:$BF$467,"&lt;&gt;"&amp;"")</f>
        <v>0</v>
      </c>
      <c r="AJ363">
        <f>SUMIFS('Grid GenerationQueue'!AK$5:AK$467,'Grid GenerationQueue'!$AX$5:$AX$467,$B363,'Grid GenerationQueue'!$AY$5:$AY$467,$C363,'Grid GenerationQueue'!$BF$5:$BF$467,"&lt;&gt;"&amp;"")</f>
        <v>0</v>
      </c>
      <c r="AK363">
        <f>SUMIFS('Grid GenerationQueue'!AL$5:AL$467,'Grid GenerationQueue'!$AX$5:$AX$467,$B363,'Grid GenerationQueue'!$AY$5:$AY$467,$C363,'Grid GenerationQueue'!$BF$5:$BF$467,"&lt;&gt;"&amp;"")</f>
        <v>0</v>
      </c>
      <c r="AL363">
        <f>SUMIFS('Grid GenerationQueue'!AM$5:AM$467,'Grid GenerationQueue'!$AX$5:$AX$467,$B363,'Grid GenerationQueue'!$AY$5:$AY$467,$C363,'Grid GenerationQueue'!$BF$5:$BF$467,"&lt;&gt;"&amp;"")</f>
        <v>0</v>
      </c>
      <c r="AM363">
        <f>SUMIFS('Grid GenerationQueue'!AN$5:AN$467,'Grid GenerationQueue'!$AX$5:$AX$467,$B363,'Grid GenerationQueue'!$AY$5:$AY$467,$C363,'Grid GenerationQueue'!$BF$5:$BF$467,"&lt;&gt;"&amp;"")</f>
        <v>0</v>
      </c>
      <c r="AN363">
        <f>SUMIFS('Grid GenerationQueue'!AO$5:AO$467,'Grid GenerationQueue'!$AX$5:$AX$467,$B363,'Grid GenerationQueue'!$AY$5:$AY$467,$C363,'Grid GenerationQueue'!$BF$5:$BF$467,"&lt;&gt;"&amp;"")</f>
        <v>0</v>
      </c>
      <c r="AO363">
        <f>SUMIFS('Grid GenerationQueue'!AP$5:AP$467,'Grid GenerationQueue'!$AX$5:$AX$467,$B363,'Grid GenerationQueue'!$AY$5:$AY$467,$C363,'Grid GenerationQueue'!$BF$5:$BF$467,"&lt;&gt;"&amp;"")</f>
        <v>0</v>
      </c>
      <c r="AQ363">
        <f>SUMIFS('Grid GenerationQueue'!AE$5:AE$467,'Grid GenerationQueue'!$AX$5:$AX$467,$B363,'Grid GenerationQueue'!$AY$5:$AY$467,$C363)</f>
        <v>3928.4500000000003</v>
      </c>
      <c r="AR363">
        <f>SUMIFS('Grid GenerationQueue'!AF$5:AF$467,'Grid GenerationQueue'!$AX$5:$AX$467,$B363,'Grid GenerationQueue'!$AY$5:$AY$467,$C363)</f>
        <v>0</v>
      </c>
      <c r="AS363">
        <f>SUMIFS('Grid GenerationQueue'!AG$5:AG$467,'Grid GenerationQueue'!$AX$5:$AX$467,$B363,'Grid GenerationQueue'!$AY$5:$AY$467,$C363)</f>
        <v>2800</v>
      </c>
      <c r="AT363">
        <f>SUMIFS('Grid GenerationQueue'!AH$5:AH$467,'Grid GenerationQueue'!$AX$5:$AX$467,$B363,'Grid GenerationQueue'!$AY$5:$AY$467,$C363)</f>
        <v>0</v>
      </c>
      <c r="AU363">
        <f>SUMIFS('Grid GenerationQueue'!AI$5:AI$467,'Grid GenerationQueue'!$AX$5:$AX$467,$B363,'Grid GenerationQueue'!$AY$5:$AY$467,$C363)</f>
        <v>1094.05</v>
      </c>
      <c r="AV363">
        <f>SUMIFS('Grid GenerationQueue'!AJ$5:AJ$467,'Grid GenerationQueue'!$AX$5:$AX$467,$B363,'Grid GenerationQueue'!$AY$5:$AY$467,$C363)</f>
        <v>0</v>
      </c>
      <c r="AW363">
        <f>SUMIFS('Grid GenerationQueue'!AK$5:AK$467,'Grid GenerationQueue'!$AX$5:$AX$467,$B363,'Grid GenerationQueue'!$AY$5:$AY$467,$C363)</f>
        <v>0</v>
      </c>
      <c r="AX363">
        <f>SUMIFS('Grid GenerationQueue'!AL$5:AL$467,'Grid GenerationQueue'!$AX$5:$AX$467,$B363,'Grid GenerationQueue'!$AY$5:$AY$467,$C363)</f>
        <v>0</v>
      </c>
      <c r="AY363">
        <f>SUMIFS('Grid GenerationQueue'!AM$5:AM$467,'Grid GenerationQueue'!$AX$5:$AX$467,$B363,'Grid GenerationQueue'!$AY$5:$AY$467,$C363)</f>
        <v>0</v>
      </c>
      <c r="AZ363">
        <f>SUMIFS('Grid GenerationQueue'!AN$5:AN$467,'Grid GenerationQueue'!$AX$5:$AX$467,$B363,'Grid GenerationQueue'!$AY$5:$AY$467,$C363)</f>
        <v>0</v>
      </c>
      <c r="BA363">
        <f>SUMIFS('Grid GenerationQueue'!AO$5:AO$467,'Grid GenerationQueue'!$AX$5:$AX$467,$B363,'Grid GenerationQueue'!$AY$5:$AY$467,$C363)</f>
        <v>0</v>
      </c>
      <c r="BB363">
        <f>SUMIFS('Grid GenerationQueue'!AP$5:AP$467,'Grid GenerationQueue'!$AX$5:$AX$467,$B363,'Grid GenerationQueue'!$AY$5:$AY$467,$C363)</f>
        <v>0</v>
      </c>
      <c r="BD363">
        <f>SUMIFS('Grid GenerationQueue'!AE$5:AE$467,'Grid GenerationQueue'!$AX$5:$AX$467,$B363,'Grid GenerationQueue'!$AY$5:$AY$467,$C363,'Grid GenerationQueue'!$BH$5:$BH$467,"Executed",'Grid GenerationQueue'!$BB$5:$BB$467,"&lt;"&amp;$BE$3)</f>
        <v>418.4</v>
      </c>
      <c r="BE363">
        <f>SUMIFS('Grid GenerationQueue'!AF$5:AF$467,'Grid GenerationQueue'!$AX$5:$AX$467,$B363,'Grid GenerationQueue'!$AY$5:$AY$467,$C363,'Grid GenerationQueue'!$BH$5:$BH$467,"Executed",'Grid GenerationQueue'!$BB$5:$BB$467,"&lt;"&amp;$BE$3)</f>
        <v>0</v>
      </c>
      <c r="BF363">
        <f>SUMIFS('Grid GenerationQueue'!AG$5:AG$467,'Grid GenerationQueue'!$AX$5:$AX$467,$B363,'Grid GenerationQueue'!$AY$5:$AY$467,$C363,'Grid GenerationQueue'!$BH$5:$BH$467,"Executed",'Grid GenerationQueue'!$BB$5:$BB$467,"&lt;"&amp;$BE$3)</f>
        <v>0</v>
      </c>
      <c r="BG363">
        <f>SUMIFS('Grid GenerationQueue'!AH$5:AH$467,'Grid GenerationQueue'!$AX$5:$AX$467,$B363,'Grid GenerationQueue'!$AY$5:$AY$467,$C363,'Grid GenerationQueue'!$BH$5:$BH$467,"Executed",'Grid GenerationQueue'!$BB$5:$BB$467,"&lt;"&amp;$BE$3)</f>
        <v>0</v>
      </c>
      <c r="BH363">
        <f>SUMIFS('Grid GenerationQueue'!AI$5:AI$467,'Grid GenerationQueue'!$AX$5:$AX$467,$B363,'Grid GenerationQueue'!$AY$5:$AY$467,$C363,'Grid GenerationQueue'!$BH$5:$BH$467,"Executed",'Grid GenerationQueue'!$BB$5:$BB$467,"&lt;"&amp;$BE$3)</f>
        <v>418.4</v>
      </c>
      <c r="BI363">
        <f>SUMIFS('Grid GenerationQueue'!AJ$5:AJ$467,'Grid GenerationQueue'!$AX$5:$AX$467,$B363,'Grid GenerationQueue'!$AY$5:$AY$467,$C363,'Grid GenerationQueue'!$BH$5:$BH$467,"Executed",'Grid GenerationQueue'!$BB$5:$BB$467,"&lt;"&amp;$BE$3)</f>
        <v>0</v>
      </c>
      <c r="BJ363">
        <f>SUMIFS('Grid GenerationQueue'!AK$5:AK$467,'Grid GenerationQueue'!$AX$5:$AX$467,$B363,'Grid GenerationQueue'!$AY$5:$AY$467,$C363,'Grid GenerationQueue'!$BH$5:$BH$467,"Executed",'Grid GenerationQueue'!$BB$5:$BB$467,"&lt;"&amp;$BE$3)</f>
        <v>0</v>
      </c>
      <c r="BK363">
        <f>SUMIFS('Grid GenerationQueue'!AL$5:AL$467,'Grid GenerationQueue'!$AX$5:$AX$467,$B363,'Grid GenerationQueue'!$AY$5:$AY$467,$C363,'Grid GenerationQueue'!$BH$5:$BH$467,"Executed",'Grid GenerationQueue'!$BB$5:$BB$467,"&lt;"&amp;$BE$3)</f>
        <v>0</v>
      </c>
      <c r="BL363">
        <f>SUMIFS('Grid GenerationQueue'!AM$5:AM$467,'Grid GenerationQueue'!$AX$5:$AX$467,$B363,'Grid GenerationQueue'!$AY$5:$AY$467,$C363,'Grid GenerationQueue'!$BH$5:$BH$467,"Executed",'Grid GenerationQueue'!$BB$5:$BB$467,"&lt;"&amp;$BE$3)</f>
        <v>0</v>
      </c>
      <c r="BM363">
        <f>SUMIFS('Grid GenerationQueue'!AN$5:AN$467,'Grid GenerationQueue'!$AX$5:$AX$467,$B363,'Grid GenerationQueue'!$AY$5:$AY$467,$C363,'Grid GenerationQueue'!$BH$5:$BH$467,"Executed",'Grid GenerationQueue'!$BB$5:$BB$467,"&lt;"&amp;$BE$3)</f>
        <v>0</v>
      </c>
      <c r="BN363">
        <f>SUMIFS('Grid GenerationQueue'!AO$5:AO$467,'Grid GenerationQueue'!$AX$5:$AX$467,$B363,'Grid GenerationQueue'!$AY$5:$AY$467,$C363,'Grid GenerationQueue'!$BH$5:$BH$467,"Executed",'Grid GenerationQueue'!$BB$5:$BB$467,"&lt;"&amp;$BE$3)</f>
        <v>0</v>
      </c>
      <c r="BO363">
        <f>SUMIFS('Grid GenerationQueue'!AP$5:AP$467,'Grid GenerationQueue'!$AX$5:$AX$467,$B363,'Grid GenerationQueue'!$AY$5:$AY$467,$C363,'Grid GenerationQueue'!$BH$5:$BH$467,"Executed",'Grid GenerationQueue'!$BB$5:$BB$467,"&lt;"&amp;$BE$3)</f>
        <v>0</v>
      </c>
      <c r="BQ363">
        <f>SUMIFS('Grid GenerationQueue'!AE$5:AE$467,'Grid GenerationQueue'!$AX$5:$AX$467,$B363,'Grid GenerationQueue'!$AY$5:$AY$467,$C363,'Grid GenerationQueue'!$BF$5:$BF$467,"&lt;&gt;"&amp;"",'Grid GenerationQueue'!$BB$5:$BB$467,"&lt;"&amp;$BE$3)</f>
        <v>1818.4</v>
      </c>
      <c r="BR363">
        <f>SUMIFS('Grid GenerationQueue'!AF$5:AF$467,'Grid GenerationQueue'!$AX$5:$AX$467,$B363,'Grid GenerationQueue'!$AY$5:$AY$467,$C363,'Grid GenerationQueue'!$BF$5:$BF$467,"&lt;&gt;"&amp;"",'Grid GenerationQueue'!$BB$5:$BB$467,"&lt;"&amp;$BE$3)</f>
        <v>0</v>
      </c>
      <c r="BS363">
        <f>SUMIFS('Grid GenerationQueue'!AG$5:AG$467,'Grid GenerationQueue'!$AX$5:$AX$467,$B363,'Grid GenerationQueue'!$AY$5:$AY$467,$C363,'Grid GenerationQueue'!$BF$5:$BF$467,"&lt;&gt;"&amp;"",'Grid GenerationQueue'!$BB$5:$BB$467,"&lt;"&amp;$BE$3)</f>
        <v>1400</v>
      </c>
      <c r="BT363">
        <f>SUMIFS('Grid GenerationQueue'!AH$5:AH$467,'Grid GenerationQueue'!$AX$5:$AX$467,$B363,'Grid GenerationQueue'!$AY$5:$AY$467,$C363,'Grid GenerationQueue'!$BF$5:$BF$467,"&lt;&gt;"&amp;"",'Grid GenerationQueue'!$BB$5:$BB$467,"&lt;"&amp;$BE$3)</f>
        <v>0</v>
      </c>
      <c r="BU363">
        <f>SUMIFS('Grid GenerationQueue'!AI$5:AI$467,'Grid GenerationQueue'!$AX$5:$AX$467,$B363,'Grid GenerationQueue'!$AY$5:$AY$467,$C363,'Grid GenerationQueue'!$BF$5:$BF$467,"&lt;&gt;"&amp;"",'Grid GenerationQueue'!$BB$5:$BB$467,"&lt;"&amp;$BE$3)</f>
        <v>418.4</v>
      </c>
      <c r="BV363">
        <f>SUMIFS('Grid GenerationQueue'!AJ$5:AJ$467,'Grid GenerationQueue'!$AX$5:$AX$467,$B363,'Grid GenerationQueue'!$AY$5:$AY$467,$C363,'Grid GenerationQueue'!$BF$5:$BF$467,"&lt;&gt;"&amp;"",'Grid GenerationQueue'!$BB$5:$BB$467,"&lt;"&amp;$BE$3)</f>
        <v>0</v>
      </c>
      <c r="BW363">
        <f>SUMIFS('Grid GenerationQueue'!AK$5:AK$467,'Grid GenerationQueue'!$AX$5:$AX$467,$B363,'Grid GenerationQueue'!$AY$5:$AY$467,$C363,'Grid GenerationQueue'!$BF$5:$BF$467,"&lt;&gt;"&amp;"",'Grid GenerationQueue'!$BB$5:$BB$467,"&lt;"&amp;$BE$3)</f>
        <v>0</v>
      </c>
      <c r="BX363">
        <f>SUMIFS('Grid GenerationQueue'!AL$5:AL$467,'Grid GenerationQueue'!$AX$5:$AX$467,$B363,'Grid GenerationQueue'!$AY$5:$AY$467,$C363,'Grid GenerationQueue'!$BF$5:$BF$467,"&lt;&gt;"&amp;"",'Grid GenerationQueue'!$BB$5:$BB$467,"&lt;"&amp;$BE$3)</f>
        <v>0</v>
      </c>
      <c r="BY363">
        <f>SUMIFS('Grid GenerationQueue'!AM$5:AM$467,'Grid GenerationQueue'!$AX$5:$AX$467,$B363,'Grid GenerationQueue'!$AY$5:$AY$467,$C363,'Grid GenerationQueue'!$BF$5:$BF$467,"&lt;&gt;"&amp;"",'Grid GenerationQueue'!$BB$5:$BB$467,"&lt;"&amp;$BE$3)</f>
        <v>0</v>
      </c>
      <c r="BZ363">
        <f>SUMIFS('Grid GenerationQueue'!AN$5:AN$467,'Grid GenerationQueue'!$AX$5:$AX$467,$B363,'Grid GenerationQueue'!$AY$5:$AY$467,$C363,'Grid GenerationQueue'!$BF$5:$BF$467,"&lt;&gt;"&amp;"",'Grid GenerationQueue'!$BB$5:$BB$467,"&lt;"&amp;$BE$3)</f>
        <v>0</v>
      </c>
      <c r="CA363">
        <f>SUMIFS('Grid GenerationQueue'!AO$5:AO$467,'Grid GenerationQueue'!$AX$5:$AX$467,$B363,'Grid GenerationQueue'!$AY$5:$AY$467,$C363,'Grid GenerationQueue'!$BF$5:$BF$467,"&lt;&gt;"&amp;"",'Grid GenerationQueue'!$BB$5:$BB$467,"&lt;"&amp;$BE$3)</f>
        <v>0</v>
      </c>
      <c r="CB363">
        <f>SUMIFS('Grid GenerationQueue'!AP$5:AP$467,'Grid GenerationQueue'!$AX$5:$AX$467,$B363,'Grid GenerationQueue'!$AY$5:$AY$467,$C363,'Grid GenerationQueue'!$BF$5:$BF$467,"&lt;&gt;"&amp;"",'Grid GenerationQueue'!$BB$5:$BB$467,"&lt;"&amp;$BE$3)</f>
        <v>0</v>
      </c>
      <c r="CD363">
        <f>SUMIFS('Grid GenerationQueue'!AE$5:AE$467,'Grid GenerationQueue'!$AX$5:$AX$467,$B363,'Grid GenerationQueue'!$AY$5:$AY$467,$C363,'Grid GenerationQueue'!$BB$5:$BB$467,"&lt;"&amp;$BE$3)</f>
        <v>3928.4500000000003</v>
      </c>
      <c r="CE363">
        <f>SUMIFS('Grid GenerationQueue'!AF$5:AF$467,'Grid GenerationQueue'!$AX$5:$AX$467,$B363,'Grid GenerationQueue'!$AY$5:$AY$467,$C363,'Grid GenerationQueue'!$BB$5:$BB$467,"&lt;"&amp;$BE$3)</f>
        <v>0</v>
      </c>
      <c r="CF363">
        <f>SUMIFS('Grid GenerationQueue'!AG$5:AG$467,'Grid GenerationQueue'!$AX$5:$AX$467,$B363,'Grid GenerationQueue'!$AY$5:$AY$467,$C363,'Grid GenerationQueue'!$BB$5:$BB$467,"&lt;"&amp;$BE$3)</f>
        <v>2800</v>
      </c>
      <c r="CG363">
        <f>SUMIFS('Grid GenerationQueue'!AH$5:AH$467,'Grid GenerationQueue'!$AX$5:$AX$467,$B363,'Grid GenerationQueue'!$AY$5:$AY$467,$C363,'Grid GenerationQueue'!$BB$5:$BB$467,"&lt;"&amp;$BE$3)</f>
        <v>0</v>
      </c>
      <c r="CH363">
        <f>SUMIFS('Grid GenerationQueue'!AI$5:AI$467,'Grid GenerationQueue'!$AX$5:$AX$467,$B363,'Grid GenerationQueue'!$AY$5:$AY$467,$C363,'Grid GenerationQueue'!$BB$5:$BB$467,"&lt;"&amp;$BE$3)</f>
        <v>1094.05</v>
      </c>
      <c r="CI363">
        <f>SUMIFS('Grid GenerationQueue'!AJ$5:AJ$467,'Grid GenerationQueue'!$AX$5:$AX$467,$B363,'Grid GenerationQueue'!$AY$5:$AY$467,$C363,'Grid GenerationQueue'!$BB$5:$BB$467,"&lt;"&amp;$BE$3)</f>
        <v>0</v>
      </c>
      <c r="CJ363">
        <f>SUMIFS('Grid GenerationQueue'!AK$5:AK$467,'Grid GenerationQueue'!$AX$5:$AX$467,$B363,'Grid GenerationQueue'!$AY$5:$AY$467,$C363,'Grid GenerationQueue'!$BB$5:$BB$467,"&lt;"&amp;$BE$3)</f>
        <v>0</v>
      </c>
      <c r="CK363">
        <f>SUMIFS('Grid GenerationQueue'!AL$5:AL$467,'Grid GenerationQueue'!$AX$5:$AX$467,$B363,'Grid GenerationQueue'!$AY$5:$AY$467,$C363,'Grid GenerationQueue'!$BB$5:$BB$467,"&lt;"&amp;$BE$3)</f>
        <v>0</v>
      </c>
      <c r="CL363">
        <f>SUMIFS('Grid GenerationQueue'!AM$5:AM$467,'Grid GenerationQueue'!$AX$5:$AX$467,$B363,'Grid GenerationQueue'!$AY$5:$AY$467,$C363,'Grid GenerationQueue'!$BB$5:$BB$467,"&lt;"&amp;$BE$3)</f>
        <v>0</v>
      </c>
      <c r="CM363">
        <f>SUMIFS('Grid GenerationQueue'!AN$5:AN$467,'Grid GenerationQueue'!$AX$5:$AX$467,$B363,'Grid GenerationQueue'!$AY$5:$AY$467,$C363,'Grid GenerationQueue'!$BB$5:$BB$467,"&lt;"&amp;$BE$3)</f>
        <v>0</v>
      </c>
      <c r="CN363">
        <f>SUMIFS('Grid GenerationQueue'!AO$5:AO$467,'Grid GenerationQueue'!$AX$5:$AX$467,$B363,'Grid GenerationQueue'!$AY$5:$AY$467,$C363,'Grid GenerationQueue'!$BB$5:$BB$467,"&lt;"&amp;$BE$3)</f>
        <v>0</v>
      </c>
      <c r="CO363">
        <f>SUMIFS('Grid GenerationQueue'!AP$5:AP$467,'Grid GenerationQueue'!$AX$5:$AX$467,$B363,'Grid GenerationQueue'!$AY$5:$AY$467,$C363,'Grid GenerationQueue'!$BB$5:$BB$467,"&lt;"&amp;$BE$3)</f>
        <v>0</v>
      </c>
    </row>
    <row r="364" spans="1:93" x14ac:dyDescent="0.35">
      <c r="A364" t="s">
        <v>4646</v>
      </c>
      <c r="B364" t="s">
        <v>4803</v>
      </c>
      <c r="C364">
        <v>230</v>
      </c>
      <c r="D364">
        <f>SUMIFS('Grid GenerationQueue'!AE$5:AE$467,'Grid GenerationQueue'!$AX$5:$AX$467,$B364,'Grid GenerationQueue'!$AY$5:$AY$467,$C364,'Grid GenerationQueue'!$BI$5:$BI$467,"&lt;4")</f>
        <v>567</v>
      </c>
      <c r="E364">
        <f>SUMIFS('Grid GenerationQueue'!AF$5:AF$467,'Grid GenerationQueue'!$AX$5:$AX$467,$B364,'Grid GenerationQueue'!$AY$5:$AY$467,$C364,'Grid GenerationQueue'!$BI$5:$BI$467,"&lt;4")</f>
        <v>0</v>
      </c>
      <c r="F364">
        <f>SUMIFS('Grid GenerationQueue'!AG$5:AG$467,'Grid GenerationQueue'!$AX$5:$AX$467,$B364,'Grid GenerationQueue'!$AY$5:$AY$467,$C364,'Grid GenerationQueue'!$BI$5:$BI$467,"&lt;4")</f>
        <v>0</v>
      </c>
      <c r="G364">
        <f>SUMIFS('Grid GenerationQueue'!AH$5:AH$467,'Grid GenerationQueue'!$AX$5:$AX$467,$B364,'Grid GenerationQueue'!$AY$5:$AY$467,$C364,'Grid GenerationQueue'!$BI$5:$BI$467,"&lt;4")</f>
        <v>0</v>
      </c>
      <c r="H364">
        <f>SUMIFS('Grid GenerationQueue'!AI$5:AI$467,'Grid GenerationQueue'!$AX$5:$AX$467,$B364,'Grid GenerationQueue'!$AY$5:$AY$467,$C364,'Grid GenerationQueue'!$BI$5:$BI$467,"&lt;4")</f>
        <v>144.29070000000002</v>
      </c>
      <c r="I364">
        <f>SUMIFS('Grid GenerationQueue'!AJ$5:AJ$467,'Grid GenerationQueue'!$AX$5:$AX$467,$B364,'Grid GenerationQueue'!$AY$5:$AY$467,$C364,'Grid GenerationQueue'!$BI$5:$BI$467,"&lt;4")</f>
        <v>0</v>
      </c>
      <c r="J364">
        <f>SUMIFS('Grid GenerationQueue'!AK$5:AK$467,'Grid GenerationQueue'!$AX$5:$AX$467,$B364,'Grid GenerationQueue'!$AY$5:$AY$467,$C364,'Grid GenerationQueue'!$BI$5:$BI$467,"&lt;4")</f>
        <v>0</v>
      </c>
      <c r="K364">
        <f>SUMIFS('Grid GenerationQueue'!AL$5:AL$467,'Grid GenerationQueue'!$AX$5:$AX$467,$B364,'Grid GenerationQueue'!$AY$5:$AY$467,$C364,'Grid GenerationQueue'!$BI$5:$BI$467,"&lt;4")</f>
        <v>0</v>
      </c>
      <c r="L364">
        <f>SUMIFS('Grid GenerationQueue'!AM$5:AM$467,'Grid GenerationQueue'!$AX$5:$AX$467,$B364,'Grid GenerationQueue'!$AY$5:$AY$467,$C364,'Grid GenerationQueue'!$BI$5:$BI$467,"&lt;4")</f>
        <v>0</v>
      </c>
      <c r="M364">
        <f>SUMIFS('Grid GenerationQueue'!AN$5:AN$467,'Grid GenerationQueue'!$AX$5:$AX$467,$B364,'Grid GenerationQueue'!$AY$5:$AY$467,$C364,'Grid GenerationQueue'!$BI$5:$BI$467,"&lt;4")</f>
        <v>0</v>
      </c>
      <c r="N364">
        <f>SUMIFS('Grid GenerationQueue'!AO$5:AO$467,'Grid GenerationQueue'!$AX$5:$AX$467,$B364,'Grid GenerationQueue'!$AY$5:$AY$467,$C364,'Grid GenerationQueue'!$BI$5:$BI$467,"&lt;4")</f>
        <v>0</v>
      </c>
      <c r="O364">
        <f>SUMIFS('Grid GenerationQueue'!AP$5:AP$467,'Grid GenerationQueue'!$AX$5:$AX$467,$B364,'Grid GenerationQueue'!$AY$5:$AY$467,$C364,'Grid GenerationQueue'!$BI$5:$BI$467,"&lt;4")</f>
        <v>0</v>
      </c>
      <c r="Q364">
        <f>SUMIFS('Grid GenerationQueue'!AE$5:AE$467,'Grid GenerationQueue'!$AX$5:$AX$467,$B364,'Grid GenerationQueue'!$AY$5:$AY$467,$C364,'Grid GenerationQueue'!$BH$5:$BH$467,"Executed")</f>
        <v>450</v>
      </c>
      <c r="R364">
        <f>SUMIFS('Grid GenerationQueue'!AF$5:AF$467,'Grid GenerationQueue'!$AX$5:$AX$467,$B364,'Grid GenerationQueue'!$AY$5:$AY$467,$C364,'Grid GenerationQueue'!$BH$5:$BH$467,"Executed")</f>
        <v>0</v>
      </c>
      <c r="S364">
        <f>SUMIFS('Grid GenerationQueue'!AG$5:AG$467,'Grid GenerationQueue'!$AX$5:$AX$467,$B364,'Grid GenerationQueue'!$AY$5:$AY$467,$C364,'Grid GenerationQueue'!$BH$5:$BH$467,"Executed")</f>
        <v>0</v>
      </c>
      <c r="T364">
        <f>SUMIFS('Grid GenerationQueue'!AH$5:AH$467,'Grid GenerationQueue'!$AX$5:$AX$467,$B364,'Grid GenerationQueue'!$AY$5:$AY$467,$C364,'Grid GenerationQueue'!$BH$5:$BH$467,"Executed")</f>
        <v>0</v>
      </c>
      <c r="U364">
        <f>SUMIFS('Grid GenerationQueue'!AI$5:AI$467,'Grid GenerationQueue'!$AX$5:$AX$467,$B364,'Grid GenerationQueue'!$AY$5:$AY$467,$C364,'Grid GenerationQueue'!$BH$5:$BH$467,"Executed")</f>
        <v>18</v>
      </c>
      <c r="V364">
        <f>SUMIFS('Grid GenerationQueue'!AJ$5:AJ$467,'Grid GenerationQueue'!$AX$5:$AX$467,$B364,'Grid GenerationQueue'!$AY$5:$AY$467,$C364,'Grid GenerationQueue'!$BH$5:$BH$467,"Executed")</f>
        <v>0</v>
      </c>
      <c r="W364">
        <f>SUMIFS('Grid GenerationQueue'!AK$5:AK$467,'Grid GenerationQueue'!$AX$5:$AX$467,$B364,'Grid GenerationQueue'!$AY$5:$AY$467,$C364,'Grid GenerationQueue'!$BH$5:$BH$467,"Executed")</f>
        <v>0</v>
      </c>
      <c r="X364">
        <f>SUMIFS('Grid GenerationQueue'!AL$5:AL$467,'Grid GenerationQueue'!$AX$5:$AX$467,$B364,'Grid GenerationQueue'!$AY$5:$AY$467,$C364,'Grid GenerationQueue'!$BH$5:$BH$467,"Executed")</f>
        <v>0</v>
      </c>
      <c r="Y364">
        <f>SUMIFS('Grid GenerationQueue'!AM$5:AM$467,'Grid GenerationQueue'!$AX$5:$AX$467,$B364,'Grid GenerationQueue'!$AY$5:$AY$467,$C364,'Grid GenerationQueue'!$BH$5:$BH$467,"Executed")</f>
        <v>0</v>
      </c>
      <c r="Z364">
        <f>SUMIFS('Grid GenerationQueue'!AN$5:AN$467,'Grid GenerationQueue'!$AX$5:$AX$467,$B364,'Grid GenerationQueue'!$AY$5:$AY$467,$C364,'Grid GenerationQueue'!$BH$5:$BH$467,"Executed")</f>
        <v>0</v>
      </c>
      <c r="AA364">
        <f>SUMIFS('Grid GenerationQueue'!AO$5:AO$467,'Grid GenerationQueue'!$AX$5:$AX$467,$B364,'Grid GenerationQueue'!$AY$5:$AY$467,$C364,'Grid GenerationQueue'!$BH$5:$BH$467,"Executed")</f>
        <v>0</v>
      </c>
      <c r="AB364">
        <f>SUMIFS('Grid GenerationQueue'!AP$5:AP$467,'Grid GenerationQueue'!$AX$5:$AX$467,$B364,'Grid GenerationQueue'!$AY$5:$AY$467,$C364,'Grid GenerationQueue'!$BH$5:$BH$467,"Executed")</f>
        <v>0</v>
      </c>
      <c r="AD364">
        <f>SUMIFS('Grid GenerationQueue'!AE$5:AE$467,'Grid GenerationQueue'!$AX$5:$AX$467,$B364,'Grid GenerationQueue'!$AY$5:$AY$467,$C364,'Grid GenerationQueue'!$BF$5:$BF$467,"&lt;&gt;"&amp;"")</f>
        <v>567</v>
      </c>
      <c r="AE364">
        <f>SUMIFS('Grid GenerationQueue'!AF$5:AF$467,'Grid GenerationQueue'!$AX$5:$AX$467,$B364,'Grid GenerationQueue'!$AY$5:$AY$467,$C364,'Grid GenerationQueue'!$BF$5:$BF$467,"&lt;&gt;"&amp;"")</f>
        <v>0</v>
      </c>
      <c r="AF364">
        <f>SUMIFS('Grid GenerationQueue'!AG$5:AG$467,'Grid GenerationQueue'!$AX$5:$AX$467,$B364,'Grid GenerationQueue'!$AY$5:$AY$467,$C364,'Grid GenerationQueue'!$BF$5:$BF$467,"&lt;&gt;"&amp;"")</f>
        <v>0</v>
      </c>
      <c r="AG364">
        <f>SUMIFS('Grid GenerationQueue'!AH$5:AH$467,'Grid GenerationQueue'!$AX$5:$AX$467,$B364,'Grid GenerationQueue'!$AY$5:$AY$467,$C364,'Grid GenerationQueue'!$BF$5:$BF$467,"&lt;&gt;"&amp;"")</f>
        <v>0</v>
      </c>
      <c r="AH364">
        <f>SUMIFS('Grid GenerationQueue'!AI$5:AI$467,'Grid GenerationQueue'!$AX$5:$AX$467,$B364,'Grid GenerationQueue'!$AY$5:$AY$467,$C364,'Grid GenerationQueue'!$BF$5:$BF$467,"&lt;&gt;"&amp;"")</f>
        <v>144.29070000000002</v>
      </c>
      <c r="AI364">
        <f>SUMIFS('Grid GenerationQueue'!AJ$5:AJ$467,'Grid GenerationQueue'!$AX$5:$AX$467,$B364,'Grid GenerationQueue'!$AY$5:$AY$467,$C364,'Grid GenerationQueue'!$BF$5:$BF$467,"&lt;&gt;"&amp;"")</f>
        <v>0</v>
      </c>
      <c r="AJ364">
        <f>SUMIFS('Grid GenerationQueue'!AK$5:AK$467,'Grid GenerationQueue'!$AX$5:$AX$467,$B364,'Grid GenerationQueue'!$AY$5:$AY$467,$C364,'Grid GenerationQueue'!$BF$5:$BF$467,"&lt;&gt;"&amp;"")</f>
        <v>0</v>
      </c>
      <c r="AK364">
        <f>SUMIFS('Grid GenerationQueue'!AL$5:AL$467,'Grid GenerationQueue'!$AX$5:$AX$467,$B364,'Grid GenerationQueue'!$AY$5:$AY$467,$C364,'Grid GenerationQueue'!$BF$5:$BF$467,"&lt;&gt;"&amp;"")</f>
        <v>0</v>
      </c>
      <c r="AL364">
        <f>SUMIFS('Grid GenerationQueue'!AM$5:AM$467,'Grid GenerationQueue'!$AX$5:$AX$467,$B364,'Grid GenerationQueue'!$AY$5:$AY$467,$C364,'Grid GenerationQueue'!$BF$5:$BF$467,"&lt;&gt;"&amp;"")</f>
        <v>0</v>
      </c>
      <c r="AM364">
        <f>SUMIFS('Grid GenerationQueue'!AN$5:AN$467,'Grid GenerationQueue'!$AX$5:$AX$467,$B364,'Grid GenerationQueue'!$AY$5:$AY$467,$C364,'Grid GenerationQueue'!$BF$5:$BF$467,"&lt;&gt;"&amp;"")</f>
        <v>0</v>
      </c>
      <c r="AN364">
        <f>SUMIFS('Grid GenerationQueue'!AO$5:AO$467,'Grid GenerationQueue'!$AX$5:$AX$467,$B364,'Grid GenerationQueue'!$AY$5:$AY$467,$C364,'Grid GenerationQueue'!$BF$5:$BF$467,"&lt;&gt;"&amp;"")</f>
        <v>0</v>
      </c>
      <c r="AO364">
        <f>SUMIFS('Grid GenerationQueue'!AP$5:AP$467,'Grid GenerationQueue'!$AX$5:$AX$467,$B364,'Grid GenerationQueue'!$AY$5:$AY$467,$C364,'Grid GenerationQueue'!$BF$5:$BF$467,"&lt;&gt;"&amp;"")</f>
        <v>0</v>
      </c>
      <c r="AQ364">
        <f>SUMIFS('Grid GenerationQueue'!AE$5:AE$467,'Grid GenerationQueue'!$AX$5:$AX$467,$B364,'Grid GenerationQueue'!$AY$5:$AY$467,$C364)</f>
        <v>1345.2538</v>
      </c>
      <c r="AR364">
        <f>SUMIFS('Grid GenerationQueue'!AF$5:AF$467,'Grid GenerationQueue'!$AX$5:$AX$467,$B364,'Grid GenerationQueue'!$AY$5:$AY$467,$C364)</f>
        <v>0</v>
      </c>
      <c r="AS364">
        <f>SUMIFS('Grid GenerationQueue'!AG$5:AG$467,'Grid GenerationQueue'!$AX$5:$AX$467,$B364,'Grid GenerationQueue'!$AY$5:$AY$467,$C364)</f>
        <v>0</v>
      </c>
      <c r="AT364">
        <f>SUMIFS('Grid GenerationQueue'!AH$5:AH$467,'Grid GenerationQueue'!$AX$5:$AX$467,$B364,'Grid GenerationQueue'!$AY$5:$AY$467,$C364)</f>
        <v>0</v>
      </c>
      <c r="AU364">
        <f>SUMIFS('Grid GenerationQueue'!AI$5:AI$467,'Grid GenerationQueue'!$AX$5:$AX$467,$B364,'Grid GenerationQueue'!$AY$5:$AY$467,$C364)</f>
        <v>417.31190000000004</v>
      </c>
      <c r="AV364">
        <f>SUMIFS('Grid GenerationQueue'!AJ$5:AJ$467,'Grid GenerationQueue'!$AX$5:$AX$467,$B364,'Grid GenerationQueue'!$AY$5:$AY$467,$C364)</f>
        <v>0</v>
      </c>
      <c r="AW364">
        <f>SUMIFS('Grid GenerationQueue'!AK$5:AK$467,'Grid GenerationQueue'!$AX$5:$AX$467,$B364,'Grid GenerationQueue'!$AY$5:$AY$467,$C364)</f>
        <v>0</v>
      </c>
      <c r="AX364">
        <f>SUMIFS('Grid GenerationQueue'!AL$5:AL$467,'Grid GenerationQueue'!$AX$5:$AX$467,$B364,'Grid GenerationQueue'!$AY$5:$AY$467,$C364)</f>
        <v>0</v>
      </c>
      <c r="AY364">
        <f>SUMIFS('Grid GenerationQueue'!AM$5:AM$467,'Grid GenerationQueue'!$AX$5:$AX$467,$B364,'Grid GenerationQueue'!$AY$5:$AY$467,$C364)</f>
        <v>0</v>
      </c>
      <c r="AZ364">
        <f>SUMIFS('Grid GenerationQueue'!AN$5:AN$467,'Grid GenerationQueue'!$AX$5:$AX$467,$B364,'Grid GenerationQueue'!$AY$5:$AY$467,$C364)</f>
        <v>0</v>
      </c>
      <c r="BA364">
        <f>SUMIFS('Grid GenerationQueue'!AO$5:AO$467,'Grid GenerationQueue'!$AX$5:$AX$467,$B364,'Grid GenerationQueue'!$AY$5:$AY$467,$C364)</f>
        <v>0</v>
      </c>
      <c r="BB364">
        <f>SUMIFS('Grid GenerationQueue'!AP$5:AP$467,'Grid GenerationQueue'!$AX$5:$AX$467,$B364,'Grid GenerationQueue'!$AY$5:$AY$467,$C364)</f>
        <v>0</v>
      </c>
      <c r="BD364">
        <f>SUMIFS('Grid GenerationQueue'!AE$5:AE$467,'Grid GenerationQueue'!$AX$5:$AX$467,$B364,'Grid GenerationQueue'!$AY$5:$AY$467,$C364,'Grid GenerationQueue'!$BH$5:$BH$467,"Executed",'Grid GenerationQueue'!$BB$5:$BB$467,"&lt;"&amp;$BE$3)</f>
        <v>450</v>
      </c>
      <c r="BE364">
        <f>SUMIFS('Grid GenerationQueue'!AF$5:AF$467,'Grid GenerationQueue'!$AX$5:$AX$467,$B364,'Grid GenerationQueue'!$AY$5:$AY$467,$C364,'Grid GenerationQueue'!$BH$5:$BH$467,"Executed",'Grid GenerationQueue'!$BB$5:$BB$467,"&lt;"&amp;$BE$3)</f>
        <v>0</v>
      </c>
      <c r="BF364">
        <f>SUMIFS('Grid GenerationQueue'!AG$5:AG$467,'Grid GenerationQueue'!$AX$5:$AX$467,$B364,'Grid GenerationQueue'!$AY$5:$AY$467,$C364,'Grid GenerationQueue'!$BH$5:$BH$467,"Executed",'Grid GenerationQueue'!$BB$5:$BB$467,"&lt;"&amp;$BE$3)</f>
        <v>0</v>
      </c>
      <c r="BG364">
        <f>SUMIFS('Grid GenerationQueue'!AH$5:AH$467,'Grid GenerationQueue'!$AX$5:$AX$467,$B364,'Grid GenerationQueue'!$AY$5:$AY$467,$C364,'Grid GenerationQueue'!$BH$5:$BH$467,"Executed",'Grid GenerationQueue'!$BB$5:$BB$467,"&lt;"&amp;$BE$3)</f>
        <v>0</v>
      </c>
      <c r="BH364">
        <f>SUMIFS('Grid GenerationQueue'!AI$5:AI$467,'Grid GenerationQueue'!$AX$5:$AX$467,$B364,'Grid GenerationQueue'!$AY$5:$AY$467,$C364,'Grid GenerationQueue'!$BH$5:$BH$467,"Executed",'Grid GenerationQueue'!$BB$5:$BB$467,"&lt;"&amp;$BE$3)</f>
        <v>18</v>
      </c>
      <c r="BI364">
        <f>SUMIFS('Grid GenerationQueue'!AJ$5:AJ$467,'Grid GenerationQueue'!$AX$5:$AX$467,$B364,'Grid GenerationQueue'!$AY$5:$AY$467,$C364,'Grid GenerationQueue'!$BH$5:$BH$467,"Executed",'Grid GenerationQueue'!$BB$5:$BB$467,"&lt;"&amp;$BE$3)</f>
        <v>0</v>
      </c>
      <c r="BJ364">
        <f>SUMIFS('Grid GenerationQueue'!AK$5:AK$467,'Grid GenerationQueue'!$AX$5:$AX$467,$B364,'Grid GenerationQueue'!$AY$5:$AY$467,$C364,'Grid GenerationQueue'!$BH$5:$BH$467,"Executed",'Grid GenerationQueue'!$BB$5:$BB$467,"&lt;"&amp;$BE$3)</f>
        <v>0</v>
      </c>
      <c r="BK364">
        <f>SUMIFS('Grid GenerationQueue'!AL$5:AL$467,'Grid GenerationQueue'!$AX$5:$AX$467,$B364,'Grid GenerationQueue'!$AY$5:$AY$467,$C364,'Grid GenerationQueue'!$BH$5:$BH$467,"Executed",'Grid GenerationQueue'!$BB$5:$BB$467,"&lt;"&amp;$BE$3)</f>
        <v>0</v>
      </c>
      <c r="BL364">
        <f>SUMIFS('Grid GenerationQueue'!AM$5:AM$467,'Grid GenerationQueue'!$AX$5:$AX$467,$B364,'Grid GenerationQueue'!$AY$5:$AY$467,$C364,'Grid GenerationQueue'!$BH$5:$BH$467,"Executed",'Grid GenerationQueue'!$BB$5:$BB$467,"&lt;"&amp;$BE$3)</f>
        <v>0</v>
      </c>
      <c r="BM364">
        <f>SUMIFS('Grid GenerationQueue'!AN$5:AN$467,'Grid GenerationQueue'!$AX$5:$AX$467,$B364,'Grid GenerationQueue'!$AY$5:$AY$467,$C364,'Grid GenerationQueue'!$BH$5:$BH$467,"Executed",'Grid GenerationQueue'!$BB$5:$BB$467,"&lt;"&amp;$BE$3)</f>
        <v>0</v>
      </c>
      <c r="BN364">
        <f>SUMIFS('Grid GenerationQueue'!AO$5:AO$467,'Grid GenerationQueue'!$AX$5:$AX$467,$B364,'Grid GenerationQueue'!$AY$5:$AY$467,$C364,'Grid GenerationQueue'!$BH$5:$BH$467,"Executed",'Grid GenerationQueue'!$BB$5:$BB$467,"&lt;"&amp;$BE$3)</f>
        <v>0</v>
      </c>
      <c r="BO364">
        <f>SUMIFS('Grid GenerationQueue'!AP$5:AP$467,'Grid GenerationQueue'!$AX$5:$AX$467,$B364,'Grid GenerationQueue'!$AY$5:$AY$467,$C364,'Grid GenerationQueue'!$BH$5:$BH$467,"Executed",'Grid GenerationQueue'!$BB$5:$BB$467,"&lt;"&amp;$BE$3)</f>
        <v>0</v>
      </c>
      <c r="BQ364">
        <f>SUMIFS('Grid GenerationQueue'!AE$5:AE$467,'Grid GenerationQueue'!$AX$5:$AX$467,$B364,'Grid GenerationQueue'!$AY$5:$AY$467,$C364,'Grid GenerationQueue'!$BF$5:$BF$467,"&lt;&gt;"&amp;"",'Grid GenerationQueue'!$BB$5:$BB$467,"&lt;"&amp;$BE$3)</f>
        <v>567</v>
      </c>
      <c r="BR364">
        <f>SUMIFS('Grid GenerationQueue'!AF$5:AF$467,'Grid GenerationQueue'!$AX$5:$AX$467,$B364,'Grid GenerationQueue'!$AY$5:$AY$467,$C364,'Grid GenerationQueue'!$BF$5:$BF$467,"&lt;&gt;"&amp;"",'Grid GenerationQueue'!$BB$5:$BB$467,"&lt;"&amp;$BE$3)</f>
        <v>0</v>
      </c>
      <c r="BS364">
        <f>SUMIFS('Grid GenerationQueue'!AG$5:AG$467,'Grid GenerationQueue'!$AX$5:$AX$467,$B364,'Grid GenerationQueue'!$AY$5:$AY$467,$C364,'Grid GenerationQueue'!$BF$5:$BF$467,"&lt;&gt;"&amp;"",'Grid GenerationQueue'!$BB$5:$BB$467,"&lt;"&amp;$BE$3)</f>
        <v>0</v>
      </c>
      <c r="BT364">
        <f>SUMIFS('Grid GenerationQueue'!AH$5:AH$467,'Grid GenerationQueue'!$AX$5:$AX$467,$B364,'Grid GenerationQueue'!$AY$5:$AY$467,$C364,'Grid GenerationQueue'!$BF$5:$BF$467,"&lt;&gt;"&amp;"",'Grid GenerationQueue'!$BB$5:$BB$467,"&lt;"&amp;$BE$3)</f>
        <v>0</v>
      </c>
      <c r="BU364">
        <f>SUMIFS('Grid GenerationQueue'!AI$5:AI$467,'Grid GenerationQueue'!$AX$5:$AX$467,$B364,'Grid GenerationQueue'!$AY$5:$AY$467,$C364,'Grid GenerationQueue'!$BF$5:$BF$467,"&lt;&gt;"&amp;"",'Grid GenerationQueue'!$BB$5:$BB$467,"&lt;"&amp;$BE$3)</f>
        <v>144.29070000000002</v>
      </c>
      <c r="BV364">
        <f>SUMIFS('Grid GenerationQueue'!AJ$5:AJ$467,'Grid GenerationQueue'!$AX$5:$AX$467,$B364,'Grid GenerationQueue'!$AY$5:$AY$467,$C364,'Grid GenerationQueue'!$BF$5:$BF$467,"&lt;&gt;"&amp;"",'Grid GenerationQueue'!$BB$5:$BB$467,"&lt;"&amp;$BE$3)</f>
        <v>0</v>
      </c>
      <c r="BW364">
        <f>SUMIFS('Grid GenerationQueue'!AK$5:AK$467,'Grid GenerationQueue'!$AX$5:$AX$467,$B364,'Grid GenerationQueue'!$AY$5:$AY$467,$C364,'Grid GenerationQueue'!$BF$5:$BF$467,"&lt;&gt;"&amp;"",'Grid GenerationQueue'!$BB$5:$BB$467,"&lt;"&amp;$BE$3)</f>
        <v>0</v>
      </c>
      <c r="BX364">
        <f>SUMIFS('Grid GenerationQueue'!AL$5:AL$467,'Grid GenerationQueue'!$AX$5:$AX$467,$B364,'Grid GenerationQueue'!$AY$5:$AY$467,$C364,'Grid GenerationQueue'!$BF$5:$BF$467,"&lt;&gt;"&amp;"",'Grid GenerationQueue'!$BB$5:$BB$467,"&lt;"&amp;$BE$3)</f>
        <v>0</v>
      </c>
      <c r="BY364">
        <f>SUMIFS('Grid GenerationQueue'!AM$5:AM$467,'Grid GenerationQueue'!$AX$5:$AX$467,$B364,'Grid GenerationQueue'!$AY$5:$AY$467,$C364,'Grid GenerationQueue'!$BF$5:$BF$467,"&lt;&gt;"&amp;"",'Grid GenerationQueue'!$BB$5:$BB$467,"&lt;"&amp;$BE$3)</f>
        <v>0</v>
      </c>
      <c r="BZ364">
        <f>SUMIFS('Grid GenerationQueue'!AN$5:AN$467,'Grid GenerationQueue'!$AX$5:$AX$467,$B364,'Grid GenerationQueue'!$AY$5:$AY$467,$C364,'Grid GenerationQueue'!$BF$5:$BF$467,"&lt;&gt;"&amp;"",'Grid GenerationQueue'!$BB$5:$BB$467,"&lt;"&amp;$BE$3)</f>
        <v>0</v>
      </c>
      <c r="CA364">
        <f>SUMIFS('Grid GenerationQueue'!AO$5:AO$467,'Grid GenerationQueue'!$AX$5:$AX$467,$B364,'Grid GenerationQueue'!$AY$5:$AY$467,$C364,'Grid GenerationQueue'!$BF$5:$BF$467,"&lt;&gt;"&amp;"",'Grid GenerationQueue'!$BB$5:$BB$467,"&lt;"&amp;$BE$3)</f>
        <v>0</v>
      </c>
      <c r="CB364">
        <f>SUMIFS('Grid GenerationQueue'!AP$5:AP$467,'Grid GenerationQueue'!$AX$5:$AX$467,$B364,'Grid GenerationQueue'!$AY$5:$AY$467,$C364,'Grid GenerationQueue'!$BF$5:$BF$467,"&lt;&gt;"&amp;"",'Grid GenerationQueue'!$BB$5:$BB$467,"&lt;"&amp;$BE$3)</f>
        <v>0</v>
      </c>
      <c r="CD364">
        <f>SUMIFS('Grid GenerationQueue'!AE$5:AE$467,'Grid GenerationQueue'!$AX$5:$AX$467,$B364,'Grid GenerationQueue'!$AY$5:$AY$467,$C364,'Grid GenerationQueue'!$BB$5:$BB$467,"&lt;"&amp;$BE$3)</f>
        <v>1076.54</v>
      </c>
      <c r="CE364">
        <f>SUMIFS('Grid GenerationQueue'!AF$5:AF$467,'Grid GenerationQueue'!$AX$5:$AX$467,$B364,'Grid GenerationQueue'!$AY$5:$AY$467,$C364,'Grid GenerationQueue'!$BB$5:$BB$467,"&lt;"&amp;$BE$3)</f>
        <v>0</v>
      </c>
      <c r="CF364">
        <f>SUMIFS('Grid GenerationQueue'!AG$5:AG$467,'Grid GenerationQueue'!$AX$5:$AX$467,$B364,'Grid GenerationQueue'!$AY$5:$AY$467,$C364,'Grid GenerationQueue'!$BB$5:$BB$467,"&lt;"&amp;$BE$3)</f>
        <v>0</v>
      </c>
      <c r="CG364">
        <f>SUMIFS('Grid GenerationQueue'!AH$5:AH$467,'Grid GenerationQueue'!$AX$5:$AX$467,$B364,'Grid GenerationQueue'!$AY$5:$AY$467,$C364,'Grid GenerationQueue'!$BB$5:$BB$467,"&lt;"&amp;$BE$3)</f>
        <v>0</v>
      </c>
      <c r="CH364">
        <f>SUMIFS('Grid GenerationQueue'!AI$5:AI$467,'Grid GenerationQueue'!$AX$5:$AX$467,$B364,'Grid GenerationQueue'!$AY$5:$AY$467,$C364,'Grid GenerationQueue'!$BB$5:$BB$467,"&lt;"&amp;$BE$3)</f>
        <v>144.29070000000002</v>
      </c>
      <c r="CI364">
        <f>SUMIFS('Grid GenerationQueue'!AJ$5:AJ$467,'Grid GenerationQueue'!$AX$5:$AX$467,$B364,'Grid GenerationQueue'!$AY$5:$AY$467,$C364,'Grid GenerationQueue'!$BB$5:$BB$467,"&lt;"&amp;$BE$3)</f>
        <v>0</v>
      </c>
      <c r="CJ364">
        <f>SUMIFS('Grid GenerationQueue'!AK$5:AK$467,'Grid GenerationQueue'!$AX$5:$AX$467,$B364,'Grid GenerationQueue'!$AY$5:$AY$467,$C364,'Grid GenerationQueue'!$BB$5:$BB$467,"&lt;"&amp;$BE$3)</f>
        <v>0</v>
      </c>
      <c r="CK364">
        <f>SUMIFS('Grid GenerationQueue'!AL$5:AL$467,'Grid GenerationQueue'!$AX$5:$AX$467,$B364,'Grid GenerationQueue'!$AY$5:$AY$467,$C364,'Grid GenerationQueue'!$BB$5:$BB$467,"&lt;"&amp;$BE$3)</f>
        <v>0</v>
      </c>
      <c r="CL364">
        <f>SUMIFS('Grid GenerationQueue'!AM$5:AM$467,'Grid GenerationQueue'!$AX$5:$AX$467,$B364,'Grid GenerationQueue'!$AY$5:$AY$467,$C364,'Grid GenerationQueue'!$BB$5:$BB$467,"&lt;"&amp;$BE$3)</f>
        <v>0</v>
      </c>
      <c r="CM364">
        <f>SUMIFS('Grid GenerationQueue'!AN$5:AN$467,'Grid GenerationQueue'!$AX$5:$AX$467,$B364,'Grid GenerationQueue'!$AY$5:$AY$467,$C364,'Grid GenerationQueue'!$BB$5:$BB$467,"&lt;"&amp;$BE$3)</f>
        <v>0</v>
      </c>
      <c r="CN364">
        <f>SUMIFS('Grid GenerationQueue'!AO$5:AO$467,'Grid GenerationQueue'!$AX$5:$AX$467,$B364,'Grid GenerationQueue'!$AY$5:$AY$467,$C364,'Grid GenerationQueue'!$BB$5:$BB$467,"&lt;"&amp;$BE$3)</f>
        <v>0</v>
      </c>
      <c r="CO364">
        <f>SUMIFS('Grid GenerationQueue'!AP$5:AP$467,'Grid GenerationQueue'!$AX$5:$AX$467,$B364,'Grid GenerationQueue'!$AY$5:$AY$467,$C364,'Grid GenerationQueue'!$BB$5:$BB$467,"&lt;"&amp;$BE$3)</f>
        <v>0</v>
      </c>
    </row>
    <row r="365" spans="1:93" x14ac:dyDescent="0.35">
      <c r="A365" t="s">
        <v>4645</v>
      </c>
      <c r="B365" t="s">
        <v>4804</v>
      </c>
      <c r="C365">
        <v>230</v>
      </c>
      <c r="D365">
        <f>SUMIFS('Grid GenerationQueue'!AE$5:AE$467,'Grid GenerationQueue'!$AX$5:$AX$467,$B365,'Grid GenerationQueue'!$AY$5:$AY$467,$C365,'Grid GenerationQueue'!$BI$5:$BI$467,"&lt;4")</f>
        <v>0</v>
      </c>
      <c r="E365">
        <f>SUMIFS('Grid GenerationQueue'!AF$5:AF$467,'Grid GenerationQueue'!$AX$5:$AX$467,$B365,'Grid GenerationQueue'!$AY$5:$AY$467,$C365,'Grid GenerationQueue'!$BI$5:$BI$467,"&lt;4")</f>
        <v>0</v>
      </c>
      <c r="F365">
        <f>SUMIFS('Grid GenerationQueue'!AG$5:AG$467,'Grid GenerationQueue'!$AX$5:$AX$467,$B365,'Grid GenerationQueue'!$AY$5:$AY$467,$C365,'Grid GenerationQueue'!$BI$5:$BI$467,"&lt;4")</f>
        <v>0</v>
      </c>
      <c r="G365">
        <f>SUMIFS('Grid GenerationQueue'!AH$5:AH$467,'Grid GenerationQueue'!$AX$5:$AX$467,$B365,'Grid GenerationQueue'!$AY$5:$AY$467,$C365,'Grid GenerationQueue'!$BI$5:$BI$467,"&lt;4")</f>
        <v>0</v>
      </c>
      <c r="H365">
        <f>SUMIFS('Grid GenerationQueue'!AI$5:AI$467,'Grid GenerationQueue'!$AX$5:$AX$467,$B365,'Grid GenerationQueue'!$AY$5:$AY$467,$C365,'Grid GenerationQueue'!$BI$5:$BI$467,"&lt;4")</f>
        <v>0</v>
      </c>
      <c r="I365">
        <f>SUMIFS('Grid GenerationQueue'!AJ$5:AJ$467,'Grid GenerationQueue'!$AX$5:$AX$467,$B365,'Grid GenerationQueue'!$AY$5:$AY$467,$C365,'Grid GenerationQueue'!$BI$5:$BI$467,"&lt;4")</f>
        <v>0</v>
      </c>
      <c r="J365">
        <f>SUMIFS('Grid GenerationQueue'!AK$5:AK$467,'Grid GenerationQueue'!$AX$5:$AX$467,$B365,'Grid GenerationQueue'!$AY$5:$AY$467,$C365,'Grid GenerationQueue'!$BI$5:$BI$467,"&lt;4")</f>
        <v>0</v>
      </c>
      <c r="K365">
        <f>SUMIFS('Grid GenerationQueue'!AL$5:AL$467,'Grid GenerationQueue'!$AX$5:$AX$467,$B365,'Grid GenerationQueue'!$AY$5:$AY$467,$C365,'Grid GenerationQueue'!$BI$5:$BI$467,"&lt;4")</f>
        <v>0</v>
      </c>
      <c r="L365">
        <f>SUMIFS('Grid GenerationQueue'!AM$5:AM$467,'Grid GenerationQueue'!$AX$5:$AX$467,$B365,'Grid GenerationQueue'!$AY$5:$AY$467,$C365,'Grid GenerationQueue'!$BI$5:$BI$467,"&lt;4")</f>
        <v>0</v>
      </c>
      <c r="M365">
        <f>SUMIFS('Grid GenerationQueue'!AN$5:AN$467,'Grid GenerationQueue'!$AX$5:$AX$467,$B365,'Grid GenerationQueue'!$AY$5:$AY$467,$C365,'Grid GenerationQueue'!$BI$5:$BI$467,"&lt;4")</f>
        <v>0</v>
      </c>
      <c r="N365">
        <f>SUMIFS('Grid GenerationQueue'!AO$5:AO$467,'Grid GenerationQueue'!$AX$5:$AX$467,$B365,'Grid GenerationQueue'!$AY$5:$AY$467,$C365,'Grid GenerationQueue'!$BI$5:$BI$467,"&lt;4")</f>
        <v>0</v>
      </c>
      <c r="O365">
        <f>SUMIFS('Grid GenerationQueue'!AP$5:AP$467,'Grid GenerationQueue'!$AX$5:$AX$467,$B365,'Grid GenerationQueue'!$AY$5:$AY$467,$C365,'Grid GenerationQueue'!$BI$5:$BI$467,"&lt;4")</f>
        <v>0</v>
      </c>
      <c r="Q365">
        <f>SUMIFS('Grid GenerationQueue'!AE$5:AE$467,'Grid GenerationQueue'!$AX$5:$AX$467,$B365,'Grid GenerationQueue'!$AY$5:$AY$467,$C365,'Grid GenerationQueue'!$BH$5:$BH$467,"Executed")</f>
        <v>0</v>
      </c>
      <c r="R365">
        <f>SUMIFS('Grid GenerationQueue'!AF$5:AF$467,'Grid GenerationQueue'!$AX$5:$AX$467,$B365,'Grid GenerationQueue'!$AY$5:$AY$467,$C365,'Grid GenerationQueue'!$BH$5:$BH$467,"Executed")</f>
        <v>0</v>
      </c>
      <c r="S365">
        <f>SUMIFS('Grid GenerationQueue'!AG$5:AG$467,'Grid GenerationQueue'!$AX$5:$AX$467,$B365,'Grid GenerationQueue'!$AY$5:$AY$467,$C365,'Grid GenerationQueue'!$BH$5:$BH$467,"Executed")</f>
        <v>0</v>
      </c>
      <c r="T365">
        <f>SUMIFS('Grid GenerationQueue'!AH$5:AH$467,'Grid GenerationQueue'!$AX$5:$AX$467,$B365,'Grid GenerationQueue'!$AY$5:$AY$467,$C365,'Grid GenerationQueue'!$BH$5:$BH$467,"Executed")</f>
        <v>0</v>
      </c>
      <c r="U365">
        <f>SUMIFS('Grid GenerationQueue'!AI$5:AI$467,'Grid GenerationQueue'!$AX$5:$AX$467,$B365,'Grid GenerationQueue'!$AY$5:$AY$467,$C365,'Grid GenerationQueue'!$BH$5:$BH$467,"Executed")</f>
        <v>0</v>
      </c>
      <c r="V365">
        <f>SUMIFS('Grid GenerationQueue'!AJ$5:AJ$467,'Grid GenerationQueue'!$AX$5:$AX$467,$B365,'Grid GenerationQueue'!$AY$5:$AY$467,$C365,'Grid GenerationQueue'!$BH$5:$BH$467,"Executed")</f>
        <v>0</v>
      </c>
      <c r="W365">
        <f>SUMIFS('Grid GenerationQueue'!AK$5:AK$467,'Grid GenerationQueue'!$AX$5:$AX$467,$B365,'Grid GenerationQueue'!$AY$5:$AY$467,$C365,'Grid GenerationQueue'!$BH$5:$BH$467,"Executed")</f>
        <v>0</v>
      </c>
      <c r="X365">
        <f>SUMIFS('Grid GenerationQueue'!AL$5:AL$467,'Grid GenerationQueue'!$AX$5:$AX$467,$B365,'Grid GenerationQueue'!$AY$5:$AY$467,$C365,'Grid GenerationQueue'!$BH$5:$BH$467,"Executed")</f>
        <v>0</v>
      </c>
      <c r="Y365">
        <f>SUMIFS('Grid GenerationQueue'!AM$5:AM$467,'Grid GenerationQueue'!$AX$5:$AX$467,$B365,'Grid GenerationQueue'!$AY$5:$AY$467,$C365,'Grid GenerationQueue'!$BH$5:$BH$467,"Executed")</f>
        <v>0</v>
      </c>
      <c r="Z365">
        <f>SUMIFS('Grid GenerationQueue'!AN$5:AN$467,'Grid GenerationQueue'!$AX$5:$AX$467,$B365,'Grid GenerationQueue'!$AY$5:$AY$467,$C365,'Grid GenerationQueue'!$BH$5:$BH$467,"Executed")</f>
        <v>0</v>
      </c>
      <c r="AA365">
        <f>SUMIFS('Grid GenerationQueue'!AO$5:AO$467,'Grid GenerationQueue'!$AX$5:$AX$467,$B365,'Grid GenerationQueue'!$AY$5:$AY$467,$C365,'Grid GenerationQueue'!$BH$5:$BH$467,"Executed")</f>
        <v>0</v>
      </c>
      <c r="AB365">
        <f>SUMIFS('Grid GenerationQueue'!AP$5:AP$467,'Grid GenerationQueue'!$AX$5:$AX$467,$B365,'Grid GenerationQueue'!$AY$5:$AY$467,$C365,'Grid GenerationQueue'!$BH$5:$BH$467,"Executed")</f>
        <v>0</v>
      </c>
      <c r="AD365">
        <f>SUMIFS('Grid GenerationQueue'!AE$5:AE$467,'Grid GenerationQueue'!$AX$5:$AX$467,$B365,'Grid GenerationQueue'!$AY$5:$AY$467,$C365,'Grid GenerationQueue'!$BF$5:$BF$467,"&lt;&gt;"&amp;"")</f>
        <v>0</v>
      </c>
      <c r="AE365">
        <f>SUMIFS('Grid GenerationQueue'!AF$5:AF$467,'Grid GenerationQueue'!$AX$5:$AX$467,$B365,'Grid GenerationQueue'!$AY$5:$AY$467,$C365,'Grid GenerationQueue'!$BF$5:$BF$467,"&lt;&gt;"&amp;"")</f>
        <v>0</v>
      </c>
      <c r="AF365">
        <f>SUMIFS('Grid GenerationQueue'!AG$5:AG$467,'Grid GenerationQueue'!$AX$5:$AX$467,$B365,'Grid GenerationQueue'!$AY$5:$AY$467,$C365,'Grid GenerationQueue'!$BF$5:$BF$467,"&lt;&gt;"&amp;"")</f>
        <v>0</v>
      </c>
      <c r="AG365">
        <f>SUMIFS('Grid GenerationQueue'!AH$5:AH$467,'Grid GenerationQueue'!$AX$5:$AX$467,$B365,'Grid GenerationQueue'!$AY$5:$AY$467,$C365,'Grid GenerationQueue'!$BF$5:$BF$467,"&lt;&gt;"&amp;"")</f>
        <v>0</v>
      </c>
      <c r="AH365">
        <f>SUMIFS('Grid GenerationQueue'!AI$5:AI$467,'Grid GenerationQueue'!$AX$5:$AX$467,$B365,'Grid GenerationQueue'!$AY$5:$AY$467,$C365,'Grid GenerationQueue'!$BF$5:$BF$467,"&lt;&gt;"&amp;"")</f>
        <v>0</v>
      </c>
      <c r="AI365">
        <f>SUMIFS('Grid GenerationQueue'!AJ$5:AJ$467,'Grid GenerationQueue'!$AX$5:$AX$467,$B365,'Grid GenerationQueue'!$AY$5:$AY$467,$C365,'Grid GenerationQueue'!$BF$5:$BF$467,"&lt;&gt;"&amp;"")</f>
        <v>0</v>
      </c>
      <c r="AJ365">
        <f>SUMIFS('Grid GenerationQueue'!AK$5:AK$467,'Grid GenerationQueue'!$AX$5:$AX$467,$B365,'Grid GenerationQueue'!$AY$5:$AY$467,$C365,'Grid GenerationQueue'!$BF$5:$BF$467,"&lt;&gt;"&amp;"")</f>
        <v>0</v>
      </c>
      <c r="AK365">
        <f>SUMIFS('Grid GenerationQueue'!AL$5:AL$467,'Grid GenerationQueue'!$AX$5:$AX$467,$B365,'Grid GenerationQueue'!$AY$5:$AY$467,$C365,'Grid GenerationQueue'!$BF$5:$BF$467,"&lt;&gt;"&amp;"")</f>
        <v>0</v>
      </c>
      <c r="AL365">
        <f>SUMIFS('Grid GenerationQueue'!AM$5:AM$467,'Grid GenerationQueue'!$AX$5:$AX$467,$B365,'Grid GenerationQueue'!$AY$5:$AY$467,$C365,'Grid GenerationQueue'!$BF$5:$BF$467,"&lt;&gt;"&amp;"")</f>
        <v>0</v>
      </c>
      <c r="AM365">
        <f>SUMIFS('Grid GenerationQueue'!AN$5:AN$467,'Grid GenerationQueue'!$AX$5:$AX$467,$B365,'Grid GenerationQueue'!$AY$5:$AY$467,$C365,'Grid GenerationQueue'!$BF$5:$BF$467,"&lt;&gt;"&amp;"")</f>
        <v>0</v>
      </c>
      <c r="AN365">
        <f>SUMIFS('Grid GenerationQueue'!AO$5:AO$467,'Grid GenerationQueue'!$AX$5:$AX$467,$B365,'Grid GenerationQueue'!$AY$5:$AY$467,$C365,'Grid GenerationQueue'!$BF$5:$BF$467,"&lt;&gt;"&amp;"")</f>
        <v>0</v>
      </c>
      <c r="AO365">
        <f>SUMIFS('Grid GenerationQueue'!AP$5:AP$467,'Grid GenerationQueue'!$AX$5:$AX$467,$B365,'Grid GenerationQueue'!$AY$5:$AY$467,$C365,'Grid GenerationQueue'!$BF$5:$BF$467,"&lt;&gt;"&amp;"")</f>
        <v>0</v>
      </c>
      <c r="AQ365">
        <f>SUMIFS('Grid GenerationQueue'!AE$5:AE$467,'Grid GenerationQueue'!$AX$5:$AX$467,$B365,'Grid GenerationQueue'!$AY$5:$AY$467,$C365)</f>
        <v>0</v>
      </c>
      <c r="AR365">
        <f>SUMIFS('Grid GenerationQueue'!AF$5:AF$467,'Grid GenerationQueue'!$AX$5:$AX$467,$B365,'Grid GenerationQueue'!$AY$5:$AY$467,$C365)</f>
        <v>0</v>
      </c>
      <c r="AS365">
        <f>SUMIFS('Grid GenerationQueue'!AG$5:AG$467,'Grid GenerationQueue'!$AX$5:$AX$467,$B365,'Grid GenerationQueue'!$AY$5:$AY$467,$C365)</f>
        <v>0</v>
      </c>
      <c r="AT365">
        <f>SUMIFS('Grid GenerationQueue'!AH$5:AH$467,'Grid GenerationQueue'!$AX$5:$AX$467,$B365,'Grid GenerationQueue'!$AY$5:$AY$467,$C365)</f>
        <v>0</v>
      </c>
      <c r="AU365">
        <f>SUMIFS('Grid GenerationQueue'!AI$5:AI$467,'Grid GenerationQueue'!$AX$5:$AX$467,$B365,'Grid GenerationQueue'!$AY$5:$AY$467,$C365)</f>
        <v>0</v>
      </c>
      <c r="AV365">
        <f>SUMIFS('Grid GenerationQueue'!AJ$5:AJ$467,'Grid GenerationQueue'!$AX$5:$AX$467,$B365,'Grid GenerationQueue'!$AY$5:$AY$467,$C365)</f>
        <v>0</v>
      </c>
      <c r="AW365">
        <f>SUMIFS('Grid GenerationQueue'!AK$5:AK$467,'Grid GenerationQueue'!$AX$5:$AX$467,$B365,'Grid GenerationQueue'!$AY$5:$AY$467,$C365)</f>
        <v>0</v>
      </c>
      <c r="AX365">
        <f>SUMIFS('Grid GenerationQueue'!AL$5:AL$467,'Grid GenerationQueue'!$AX$5:$AX$467,$B365,'Grid GenerationQueue'!$AY$5:$AY$467,$C365)</f>
        <v>0</v>
      </c>
      <c r="AY365">
        <f>SUMIFS('Grid GenerationQueue'!AM$5:AM$467,'Grid GenerationQueue'!$AX$5:$AX$467,$B365,'Grid GenerationQueue'!$AY$5:$AY$467,$C365)</f>
        <v>0</v>
      </c>
      <c r="AZ365">
        <f>SUMIFS('Grid GenerationQueue'!AN$5:AN$467,'Grid GenerationQueue'!$AX$5:$AX$467,$B365,'Grid GenerationQueue'!$AY$5:$AY$467,$C365)</f>
        <v>0</v>
      </c>
      <c r="BA365">
        <f>SUMIFS('Grid GenerationQueue'!AO$5:AO$467,'Grid GenerationQueue'!$AX$5:$AX$467,$B365,'Grid GenerationQueue'!$AY$5:$AY$467,$C365)</f>
        <v>0</v>
      </c>
      <c r="BB365">
        <f>SUMIFS('Grid GenerationQueue'!AP$5:AP$467,'Grid GenerationQueue'!$AX$5:$AX$467,$B365,'Grid GenerationQueue'!$AY$5:$AY$467,$C365)</f>
        <v>0</v>
      </c>
      <c r="BD365">
        <f>SUMIFS('Grid GenerationQueue'!AE$5:AE$467,'Grid GenerationQueue'!$AX$5:$AX$467,$B365,'Grid GenerationQueue'!$AY$5:$AY$467,$C365,'Grid GenerationQueue'!$BH$5:$BH$467,"Executed",'Grid GenerationQueue'!$BB$5:$BB$467,"&lt;"&amp;$BE$3)</f>
        <v>0</v>
      </c>
      <c r="BE365">
        <f>SUMIFS('Grid GenerationQueue'!AF$5:AF$467,'Grid GenerationQueue'!$AX$5:$AX$467,$B365,'Grid GenerationQueue'!$AY$5:$AY$467,$C365,'Grid GenerationQueue'!$BH$5:$BH$467,"Executed",'Grid GenerationQueue'!$BB$5:$BB$467,"&lt;"&amp;$BE$3)</f>
        <v>0</v>
      </c>
      <c r="BF365">
        <f>SUMIFS('Grid GenerationQueue'!AG$5:AG$467,'Grid GenerationQueue'!$AX$5:$AX$467,$B365,'Grid GenerationQueue'!$AY$5:$AY$467,$C365,'Grid GenerationQueue'!$BH$5:$BH$467,"Executed",'Grid GenerationQueue'!$BB$5:$BB$467,"&lt;"&amp;$BE$3)</f>
        <v>0</v>
      </c>
      <c r="BG365">
        <f>SUMIFS('Grid GenerationQueue'!AH$5:AH$467,'Grid GenerationQueue'!$AX$5:$AX$467,$B365,'Grid GenerationQueue'!$AY$5:$AY$467,$C365,'Grid GenerationQueue'!$BH$5:$BH$467,"Executed",'Grid GenerationQueue'!$BB$5:$BB$467,"&lt;"&amp;$BE$3)</f>
        <v>0</v>
      </c>
      <c r="BH365">
        <f>SUMIFS('Grid GenerationQueue'!AI$5:AI$467,'Grid GenerationQueue'!$AX$5:$AX$467,$B365,'Grid GenerationQueue'!$AY$5:$AY$467,$C365,'Grid GenerationQueue'!$BH$5:$BH$467,"Executed",'Grid GenerationQueue'!$BB$5:$BB$467,"&lt;"&amp;$BE$3)</f>
        <v>0</v>
      </c>
      <c r="BI365">
        <f>SUMIFS('Grid GenerationQueue'!AJ$5:AJ$467,'Grid GenerationQueue'!$AX$5:$AX$467,$B365,'Grid GenerationQueue'!$AY$5:$AY$467,$C365,'Grid GenerationQueue'!$BH$5:$BH$467,"Executed",'Grid GenerationQueue'!$BB$5:$BB$467,"&lt;"&amp;$BE$3)</f>
        <v>0</v>
      </c>
      <c r="BJ365">
        <f>SUMIFS('Grid GenerationQueue'!AK$5:AK$467,'Grid GenerationQueue'!$AX$5:$AX$467,$B365,'Grid GenerationQueue'!$AY$5:$AY$467,$C365,'Grid GenerationQueue'!$BH$5:$BH$467,"Executed",'Grid GenerationQueue'!$BB$5:$BB$467,"&lt;"&amp;$BE$3)</f>
        <v>0</v>
      </c>
      <c r="BK365">
        <f>SUMIFS('Grid GenerationQueue'!AL$5:AL$467,'Grid GenerationQueue'!$AX$5:$AX$467,$B365,'Grid GenerationQueue'!$AY$5:$AY$467,$C365,'Grid GenerationQueue'!$BH$5:$BH$467,"Executed",'Grid GenerationQueue'!$BB$5:$BB$467,"&lt;"&amp;$BE$3)</f>
        <v>0</v>
      </c>
      <c r="BL365">
        <f>SUMIFS('Grid GenerationQueue'!AM$5:AM$467,'Grid GenerationQueue'!$AX$5:$AX$467,$B365,'Grid GenerationQueue'!$AY$5:$AY$467,$C365,'Grid GenerationQueue'!$BH$5:$BH$467,"Executed",'Grid GenerationQueue'!$BB$5:$BB$467,"&lt;"&amp;$BE$3)</f>
        <v>0</v>
      </c>
      <c r="BM365">
        <f>SUMIFS('Grid GenerationQueue'!AN$5:AN$467,'Grid GenerationQueue'!$AX$5:$AX$467,$B365,'Grid GenerationQueue'!$AY$5:$AY$467,$C365,'Grid GenerationQueue'!$BH$5:$BH$467,"Executed",'Grid GenerationQueue'!$BB$5:$BB$467,"&lt;"&amp;$BE$3)</f>
        <v>0</v>
      </c>
      <c r="BN365">
        <f>SUMIFS('Grid GenerationQueue'!AO$5:AO$467,'Grid GenerationQueue'!$AX$5:$AX$467,$B365,'Grid GenerationQueue'!$AY$5:$AY$467,$C365,'Grid GenerationQueue'!$BH$5:$BH$467,"Executed",'Grid GenerationQueue'!$BB$5:$BB$467,"&lt;"&amp;$BE$3)</f>
        <v>0</v>
      </c>
      <c r="BO365">
        <f>SUMIFS('Grid GenerationQueue'!AP$5:AP$467,'Grid GenerationQueue'!$AX$5:$AX$467,$B365,'Grid GenerationQueue'!$AY$5:$AY$467,$C365,'Grid GenerationQueue'!$BH$5:$BH$467,"Executed",'Grid GenerationQueue'!$BB$5:$BB$467,"&lt;"&amp;$BE$3)</f>
        <v>0</v>
      </c>
      <c r="BQ365">
        <f>SUMIFS('Grid GenerationQueue'!AE$5:AE$467,'Grid GenerationQueue'!$AX$5:$AX$467,$B365,'Grid GenerationQueue'!$AY$5:$AY$467,$C365,'Grid GenerationQueue'!$BF$5:$BF$467,"&lt;&gt;"&amp;"",'Grid GenerationQueue'!$BB$5:$BB$467,"&lt;"&amp;$BE$3)</f>
        <v>0</v>
      </c>
      <c r="BR365">
        <f>SUMIFS('Grid GenerationQueue'!AF$5:AF$467,'Grid GenerationQueue'!$AX$5:$AX$467,$B365,'Grid GenerationQueue'!$AY$5:$AY$467,$C365,'Grid GenerationQueue'!$BF$5:$BF$467,"&lt;&gt;"&amp;"",'Grid GenerationQueue'!$BB$5:$BB$467,"&lt;"&amp;$BE$3)</f>
        <v>0</v>
      </c>
      <c r="BS365">
        <f>SUMIFS('Grid GenerationQueue'!AG$5:AG$467,'Grid GenerationQueue'!$AX$5:$AX$467,$B365,'Grid GenerationQueue'!$AY$5:$AY$467,$C365,'Grid GenerationQueue'!$BF$5:$BF$467,"&lt;&gt;"&amp;"",'Grid GenerationQueue'!$BB$5:$BB$467,"&lt;"&amp;$BE$3)</f>
        <v>0</v>
      </c>
      <c r="BT365">
        <f>SUMIFS('Grid GenerationQueue'!AH$5:AH$467,'Grid GenerationQueue'!$AX$5:$AX$467,$B365,'Grid GenerationQueue'!$AY$5:$AY$467,$C365,'Grid GenerationQueue'!$BF$5:$BF$467,"&lt;&gt;"&amp;"",'Grid GenerationQueue'!$BB$5:$BB$467,"&lt;"&amp;$BE$3)</f>
        <v>0</v>
      </c>
      <c r="BU365">
        <f>SUMIFS('Grid GenerationQueue'!AI$5:AI$467,'Grid GenerationQueue'!$AX$5:$AX$467,$B365,'Grid GenerationQueue'!$AY$5:$AY$467,$C365,'Grid GenerationQueue'!$BF$5:$BF$467,"&lt;&gt;"&amp;"",'Grid GenerationQueue'!$BB$5:$BB$467,"&lt;"&amp;$BE$3)</f>
        <v>0</v>
      </c>
      <c r="BV365">
        <f>SUMIFS('Grid GenerationQueue'!AJ$5:AJ$467,'Grid GenerationQueue'!$AX$5:$AX$467,$B365,'Grid GenerationQueue'!$AY$5:$AY$467,$C365,'Grid GenerationQueue'!$BF$5:$BF$467,"&lt;&gt;"&amp;"",'Grid GenerationQueue'!$BB$5:$BB$467,"&lt;"&amp;$BE$3)</f>
        <v>0</v>
      </c>
      <c r="BW365">
        <f>SUMIFS('Grid GenerationQueue'!AK$5:AK$467,'Grid GenerationQueue'!$AX$5:$AX$467,$B365,'Grid GenerationQueue'!$AY$5:$AY$467,$C365,'Grid GenerationQueue'!$BF$5:$BF$467,"&lt;&gt;"&amp;"",'Grid GenerationQueue'!$BB$5:$BB$467,"&lt;"&amp;$BE$3)</f>
        <v>0</v>
      </c>
      <c r="BX365">
        <f>SUMIFS('Grid GenerationQueue'!AL$5:AL$467,'Grid GenerationQueue'!$AX$5:$AX$467,$B365,'Grid GenerationQueue'!$AY$5:$AY$467,$C365,'Grid GenerationQueue'!$BF$5:$BF$467,"&lt;&gt;"&amp;"",'Grid GenerationQueue'!$BB$5:$BB$467,"&lt;"&amp;$BE$3)</f>
        <v>0</v>
      </c>
      <c r="BY365">
        <f>SUMIFS('Grid GenerationQueue'!AM$5:AM$467,'Grid GenerationQueue'!$AX$5:$AX$467,$B365,'Grid GenerationQueue'!$AY$5:$AY$467,$C365,'Grid GenerationQueue'!$BF$5:$BF$467,"&lt;&gt;"&amp;"",'Grid GenerationQueue'!$BB$5:$BB$467,"&lt;"&amp;$BE$3)</f>
        <v>0</v>
      </c>
      <c r="BZ365">
        <f>SUMIFS('Grid GenerationQueue'!AN$5:AN$467,'Grid GenerationQueue'!$AX$5:$AX$467,$B365,'Grid GenerationQueue'!$AY$5:$AY$467,$C365,'Grid GenerationQueue'!$BF$5:$BF$467,"&lt;&gt;"&amp;"",'Grid GenerationQueue'!$BB$5:$BB$467,"&lt;"&amp;$BE$3)</f>
        <v>0</v>
      </c>
      <c r="CA365">
        <f>SUMIFS('Grid GenerationQueue'!AO$5:AO$467,'Grid GenerationQueue'!$AX$5:$AX$467,$B365,'Grid GenerationQueue'!$AY$5:$AY$467,$C365,'Grid GenerationQueue'!$BF$5:$BF$467,"&lt;&gt;"&amp;"",'Grid GenerationQueue'!$BB$5:$BB$467,"&lt;"&amp;$BE$3)</f>
        <v>0</v>
      </c>
      <c r="CB365">
        <f>SUMIFS('Grid GenerationQueue'!AP$5:AP$467,'Grid GenerationQueue'!$AX$5:$AX$467,$B365,'Grid GenerationQueue'!$AY$5:$AY$467,$C365,'Grid GenerationQueue'!$BF$5:$BF$467,"&lt;&gt;"&amp;"",'Grid GenerationQueue'!$BB$5:$BB$467,"&lt;"&amp;$BE$3)</f>
        <v>0</v>
      </c>
      <c r="CD365">
        <f>SUMIFS('Grid GenerationQueue'!AE$5:AE$467,'Grid GenerationQueue'!$AX$5:$AX$467,$B365,'Grid GenerationQueue'!$AY$5:$AY$467,$C365,'Grid GenerationQueue'!$BB$5:$BB$467,"&lt;"&amp;$BE$3)</f>
        <v>0</v>
      </c>
      <c r="CE365">
        <f>SUMIFS('Grid GenerationQueue'!AF$5:AF$467,'Grid GenerationQueue'!$AX$5:$AX$467,$B365,'Grid GenerationQueue'!$AY$5:$AY$467,$C365,'Grid GenerationQueue'!$BB$5:$BB$467,"&lt;"&amp;$BE$3)</f>
        <v>0</v>
      </c>
      <c r="CF365">
        <f>SUMIFS('Grid GenerationQueue'!AG$5:AG$467,'Grid GenerationQueue'!$AX$5:$AX$467,$B365,'Grid GenerationQueue'!$AY$5:$AY$467,$C365,'Grid GenerationQueue'!$BB$5:$BB$467,"&lt;"&amp;$BE$3)</f>
        <v>0</v>
      </c>
      <c r="CG365">
        <f>SUMIFS('Grid GenerationQueue'!AH$5:AH$467,'Grid GenerationQueue'!$AX$5:$AX$467,$B365,'Grid GenerationQueue'!$AY$5:$AY$467,$C365,'Grid GenerationQueue'!$BB$5:$BB$467,"&lt;"&amp;$BE$3)</f>
        <v>0</v>
      </c>
      <c r="CH365">
        <f>SUMIFS('Grid GenerationQueue'!AI$5:AI$467,'Grid GenerationQueue'!$AX$5:$AX$467,$B365,'Grid GenerationQueue'!$AY$5:$AY$467,$C365,'Grid GenerationQueue'!$BB$5:$BB$467,"&lt;"&amp;$BE$3)</f>
        <v>0</v>
      </c>
      <c r="CI365">
        <f>SUMIFS('Grid GenerationQueue'!AJ$5:AJ$467,'Grid GenerationQueue'!$AX$5:$AX$467,$B365,'Grid GenerationQueue'!$AY$5:$AY$467,$C365,'Grid GenerationQueue'!$BB$5:$BB$467,"&lt;"&amp;$BE$3)</f>
        <v>0</v>
      </c>
      <c r="CJ365">
        <f>SUMIFS('Grid GenerationQueue'!AK$5:AK$467,'Grid GenerationQueue'!$AX$5:$AX$467,$B365,'Grid GenerationQueue'!$AY$5:$AY$467,$C365,'Grid GenerationQueue'!$BB$5:$BB$467,"&lt;"&amp;$BE$3)</f>
        <v>0</v>
      </c>
      <c r="CK365">
        <f>SUMIFS('Grid GenerationQueue'!AL$5:AL$467,'Grid GenerationQueue'!$AX$5:$AX$467,$B365,'Grid GenerationQueue'!$AY$5:$AY$467,$C365,'Grid GenerationQueue'!$BB$5:$BB$467,"&lt;"&amp;$BE$3)</f>
        <v>0</v>
      </c>
      <c r="CL365">
        <f>SUMIFS('Grid GenerationQueue'!AM$5:AM$467,'Grid GenerationQueue'!$AX$5:$AX$467,$B365,'Grid GenerationQueue'!$AY$5:$AY$467,$C365,'Grid GenerationQueue'!$BB$5:$BB$467,"&lt;"&amp;$BE$3)</f>
        <v>0</v>
      </c>
      <c r="CM365">
        <f>SUMIFS('Grid GenerationQueue'!AN$5:AN$467,'Grid GenerationQueue'!$AX$5:$AX$467,$B365,'Grid GenerationQueue'!$AY$5:$AY$467,$C365,'Grid GenerationQueue'!$BB$5:$BB$467,"&lt;"&amp;$BE$3)</f>
        <v>0</v>
      </c>
      <c r="CN365">
        <f>SUMIFS('Grid GenerationQueue'!AO$5:AO$467,'Grid GenerationQueue'!$AX$5:$AX$467,$B365,'Grid GenerationQueue'!$AY$5:$AY$467,$C365,'Grid GenerationQueue'!$BB$5:$BB$467,"&lt;"&amp;$BE$3)</f>
        <v>0</v>
      </c>
      <c r="CO365">
        <f>SUMIFS('Grid GenerationQueue'!AP$5:AP$467,'Grid GenerationQueue'!$AX$5:$AX$467,$B365,'Grid GenerationQueue'!$AY$5:$AY$467,$C365,'Grid GenerationQueue'!$BB$5:$BB$467,"&lt;"&amp;$BE$3)</f>
        <v>0</v>
      </c>
    </row>
    <row r="366" spans="1:93" x14ac:dyDescent="0.35">
      <c r="A366" t="s">
        <v>4644</v>
      </c>
      <c r="B366" t="s">
        <v>4805</v>
      </c>
      <c r="C366">
        <v>115</v>
      </c>
      <c r="D366">
        <f>SUMIFS('Grid GenerationQueue'!AE$5:AE$467,'Grid GenerationQueue'!$AX$5:$AX$467,$B366,'Grid GenerationQueue'!$AY$5:$AY$467,$C366,'Grid GenerationQueue'!$BI$5:$BI$467,"&lt;4")</f>
        <v>0</v>
      </c>
      <c r="E366">
        <f>SUMIFS('Grid GenerationQueue'!AF$5:AF$467,'Grid GenerationQueue'!$AX$5:$AX$467,$B366,'Grid GenerationQueue'!$AY$5:$AY$467,$C366,'Grid GenerationQueue'!$BI$5:$BI$467,"&lt;4")</f>
        <v>0</v>
      </c>
      <c r="F366">
        <f>SUMIFS('Grid GenerationQueue'!AG$5:AG$467,'Grid GenerationQueue'!$AX$5:$AX$467,$B366,'Grid GenerationQueue'!$AY$5:$AY$467,$C366,'Grid GenerationQueue'!$BI$5:$BI$467,"&lt;4")</f>
        <v>0</v>
      </c>
      <c r="G366">
        <f>SUMIFS('Grid GenerationQueue'!AH$5:AH$467,'Grid GenerationQueue'!$AX$5:$AX$467,$B366,'Grid GenerationQueue'!$AY$5:$AY$467,$C366,'Grid GenerationQueue'!$BI$5:$BI$467,"&lt;4")</f>
        <v>0</v>
      </c>
      <c r="H366">
        <f>SUMIFS('Grid GenerationQueue'!AI$5:AI$467,'Grid GenerationQueue'!$AX$5:$AX$467,$B366,'Grid GenerationQueue'!$AY$5:$AY$467,$C366,'Grid GenerationQueue'!$BI$5:$BI$467,"&lt;4")</f>
        <v>0</v>
      </c>
      <c r="I366">
        <f>SUMIFS('Grid GenerationQueue'!AJ$5:AJ$467,'Grid GenerationQueue'!$AX$5:$AX$467,$B366,'Grid GenerationQueue'!$AY$5:$AY$467,$C366,'Grid GenerationQueue'!$BI$5:$BI$467,"&lt;4")</f>
        <v>0</v>
      </c>
      <c r="J366">
        <f>SUMIFS('Grid GenerationQueue'!AK$5:AK$467,'Grid GenerationQueue'!$AX$5:$AX$467,$B366,'Grid GenerationQueue'!$AY$5:$AY$467,$C366,'Grid GenerationQueue'!$BI$5:$BI$467,"&lt;4")</f>
        <v>0</v>
      </c>
      <c r="K366">
        <f>SUMIFS('Grid GenerationQueue'!AL$5:AL$467,'Grid GenerationQueue'!$AX$5:$AX$467,$B366,'Grid GenerationQueue'!$AY$5:$AY$467,$C366,'Grid GenerationQueue'!$BI$5:$BI$467,"&lt;4")</f>
        <v>0</v>
      </c>
      <c r="L366">
        <f>SUMIFS('Grid GenerationQueue'!AM$5:AM$467,'Grid GenerationQueue'!$AX$5:$AX$467,$B366,'Grid GenerationQueue'!$AY$5:$AY$467,$C366,'Grid GenerationQueue'!$BI$5:$BI$467,"&lt;4")</f>
        <v>0</v>
      </c>
      <c r="M366">
        <f>SUMIFS('Grid GenerationQueue'!AN$5:AN$467,'Grid GenerationQueue'!$AX$5:$AX$467,$B366,'Grid GenerationQueue'!$AY$5:$AY$467,$C366,'Grid GenerationQueue'!$BI$5:$BI$467,"&lt;4")</f>
        <v>0</v>
      </c>
      <c r="N366">
        <f>SUMIFS('Grid GenerationQueue'!AO$5:AO$467,'Grid GenerationQueue'!$AX$5:$AX$467,$B366,'Grid GenerationQueue'!$AY$5:$AY$467,$C366,'Grid GenerationQueue'!$BI$5:$BI$467,"&lt;4")</f>
        <v>0</v>
      </c>
      <c r="O366">
        <f>SUMIFS('Grid GenerationQueue'!AP$5:AP$467,'Grid GenerationQueue'!$AX$5:$AX$467,$B366,'Grid GenerationQueue'!$AY$5:$AY$467,$C366,'Grid GenerationQueue'!$BI$5:$BI$467,"&lt;4")</f>
        <v>0</v>
      </c>
      <c r="Q366">
        <f>SUMIFS('Grid GenerationQueue'!AE$5:AE$467,'Grid GenerationQueue'!$AX$5:$AX$467,$B366,'Grid GenerationQueue'!$AY$5:$AY$467,$C366,'Grid GenerationQueue'!$BH$5:$BH$467,"Executed")</f>
        <v>0</v>
      </c>
      <c r="R366">
        <f>SUMIFS('Grid GenerationQueue'!AF$5:AF$467,'Grid GenerationQueue'!$AX$5:$AX$467,$B366,'Grid GenerationQueue'!$AY$5:$AY$467,$C366,'Grid GenerationQueue'!$BH$5:$BH$467,"Executed")</f>
        <v>0</v>
      </c>
      <c r="S366">
        <f>SUMIFS('Grid GenerationQueue'!AG$5:AG$467,'Grid GenerationQueue'!$AX$5:$AX$467,$B366,'Grid GenerationQueue'!$AY$5:$AY$467,$C366,'Grid GenerationQueue'!$BH$5:$BH$467,"Executed")</f>
        <v>0</v>
      </c>
      <c r="T366">
        <f>SUMIFS('Grid GenerationQueue'!AH$5:AH$467,'Grid GenerationQueue'!$AX$5:$AX$467,$B366,'Grid GenerationQueue'!$AY$5:$AY$467,$C366,'Grid GenerationQueue'!$BH$5:$BH$467,"Executed")</f>
        <v>0</v>
      </c>
      <c r="U366">
        <f>SUMIFS('Grid GenerationQueue'!AI$5:AI$467,'Grid GenerationQueue'!$AX$5:$AX$467,$B366,'Grid GenerationQueue'!$AY$5:$AY$467,$C366,'Grid GenerationQueue'!$BH$5:$BH$467,"Executed")</f>
        <v>0</v>
      </c>
      <c r="V366">
        <f>SUMIFS('Grid GenerationQueue'!AJ$5:AJ$467,'Grid GenerationQueue'!$AX$5:$AX$467,$B366,'Grid GenerationQueue'!$AY$5:$AY$467,$C366,'Grid GenerationQueue'!$BH$5:$BH$467,"Executed")</f>
        <v>0</v>
      </c>
      <c r="W366">
        <f>SUMIFS('Grid GenerationQueue'!AK$5:AK$467,'Grid GenerationQueue'!$AX$5:$AX$467,$B366,'Grid GenerationQueue'!$AY$5:$AY$467,$C366,'Grid GenerationQueue'!$BH$5:$BH$467,"Executed")</f>
        <v>0</v>
      </c>
      <c r="X366">
        <f>SUMIFS('Grid GenerationQueue'!AL$5:AL$467,'Grid GenerationQueue'!$AX$5:$AX$467,$B366,'Grid GenerationQueue'!$AY$5:$AY$467,$C366,'Grid GenerationQueue'!$BH$5:$BH$467,"Executed")</f>
        <v>0</v>
      </c>
      <c r="Y366">
        <f>SUMIFS('Grid GenerationQueue'!AM$5:AM$467,'Grid GenerationQueue'!$AX$5:$AX$467,$B366,'Grid GenerationQueue'!$AY$5:$AY$467,$C366,'Grid GenerationQueue'!$BH$5:$BH$467,"Executed")</f>
        <v>0</v>
      </c>
      <c r="Z366">
        <f>SUMIFS('Grid GenerationQueue'!AN$5:AN$467,'Grid GenerationQueue'!$AX$5:$AX$467,$B366,'Grid GenerationQueue'!$AY$5:$AY$467,$C366,'Grid GenerationQueue'!$BH$5:$BH$467,"Executed")</f>
        <v>0</v>
      </c>
      <c r="AA366">
        <f>SUMIFS('Grid GenerationQueue'!AO$5:AO$467,'Grid GenerationQueue'!$AX$5:$AX$467,$B366,'Grid GenerationQueue'!$AY$5:$AY$467,$C366,'Grid GenerationQueue'!$BH$5:$BH$467,"Executed")</f>
        <v>0</v>
      </c>
      <c r="AB366">
        <f>SUMIFS('Grid GenerationQueue'!AP$5:AP$467,'Grid GenerationQueue'!$AX$5:$AX$467,$B366,'Grid GenerationQueue'!$AY$5:$AY$467,$C366,'Grid GenerationQueue'!$BH$5:$BH$467,"Executed")</f>
        <v>0</v>
      </c>
      <c r="AD366">
        <f>SUMIFS('Grid GenerationQueue'!AE$5:AE$467,'Grid GenerationQueue'!$AX$5:$AX$467,$B366,'Grid GenerationQueue'!$AY$5:$AY$467,$C366,'Grid GenerationQueue'!$BF$5:$BF$467,"&lt;&gt;"&amp;"")</f>
        <v>0</v>
      </c>
      <c r="AE366">
        <f>SUMIFS('Grid GenerationQueue'!AF$5:AF$467,'Grid GenerationQueue'!$AX$5:$AX$467,$B366,'Grid GenerationQueue'!$AY$5:$AY$467,$C366,'Grid GenerationQueue'!$BF$5:$BF$467,"&lt;&gt;"&amp;"")</f>
        <v>0</v>
      </c>
      <c r="AF366">
        <f>SUMIFS('Grid GenerationQueue'!AG$5:AG$467,'Grid GenerationQueue'!$AX$5:$AX$467,$B366,'Grid GenerationQueue'!$AY$5:$AY$467,$C366,'Grid GenerationQueue'!$BF$5:$BF$467,"&lt;&gt;"&amp;"")</f>
        <v>0</v>
      </c>
      <c r="AG366">
        <f>SUMIFS('Grid GenerationQueue'!AH$5:AH$467,'Grid GenerationQueue'!$AX$5:$AX$467,$B366,'Grid GenerationQueue'!$AY$5:$AY$467,$C366,'Grid GenerationQueue'!$BF$5:$BF$467,"&lt;&gt;"&amp;"")</f>
        <v>0</v>
      </c>
      <c r="AH366">
        <f>SUMIFS('Grid GenerationQueue'!AI$5:AI$467,'Grid GenerationQueue'!$AX$5:$AX$467,$B366,'Grid GenerationQueue'!$AY$5:$AY$467,$C366,'Grid GenerationQueue'!$BF$5:$BF$467,"&lt;&gt;"&amp;"")</f>
        <v>0</v>
      </c>
      <c r="AI366">
        <f>SUMIFS('Grid GenerationQueue'!AJ$5:AJ$467,'Grid GenerationQueue'!$AX$5:$AX$467,$B366,'Grid GenerationQueue'!$AY$5:$AY$467,$C366,'Grid GenerationQueue'!$BF$5:$BF$467,"&lt;&gt;"&amp;"")</f>
        <v>0</v>
      </c>
      <c r="AJ366">
        <f>SUMIFS('Grid GenerationQueue'!AK$5:AK$467,'Grid GenerationQueue'!$AX$5:$AX$467,$B366,'Grid GenerationQueue'!$AY$5:$AY$467,$C366,'Grid GenerationQueue'!$BF$5:$BF$467,"&lt;&gt;"&amp;"")</f>
        <v>0</v>
      </c>
      <c r="AK366">
        <f>SUMIFS('Grid GenerationQueue'!AL$5:AL$467,'Grid GenerationQueue'!$AX$5:$AX$467,$B366,'Grid GenerationQueue'!$AY$5:$AY$467,$C366,'Grid GenerationQueue'!$BF$5:$BF$467,"&lt;&gt;"&amp;"")</f>
        <v>0</v>
      </c>
      <c r="AL366">
        <f>SUMIFS('Grid GenerationQueue'!AM$5:AM$467,'Grid GenerationQueue'!$AX$5:$AX$467,$B366,'Grid GenerationQueue'!$AY$5:$AY$467,$C366,'Grid GenerationQueue'!$BF$5:$BF$467,"&lt;&gt;"&amp;"")</f>
        <v>0</v>
      </c>
      <c r="AM366">
        <f>SUMIFS('Grid GenerationQueue'!AN$5:AN$467,'Grid GenerationQueue'!$AX$5:$AX$467,$B366,'Grid GenerationQueue'!$AY$5:$AY$467,$C366,'Grid GenerationQueue'!$BF$5:$BF$467,"&lt;&gt;"&amp;"")</f>
        <v>0</v>
      </c>
      <c r="AN366">
        <f>SUMIFS('Grid GenerationQueue'!AO$5:AO$467,'Grid GenerationQueue'!$AX$5:$AX$467,$B366,'Grid GenerationQueue'!$AY$5:$AY$467,$C366,'Grid GenerationQueue'!$BF$5:$BF$467,"&lt;&gt;"&amp;"")</f>
        <v>0</v>
      </c>
      <c r="AO366">
        <f>SUMIFS('Grid GenerationQueue'!AP$5:AP$467,'Grid GenerationQueue'!$AX$5:$AX$467,$B366,'Grid GenerationQueue'!$AY$5:$AY$467,$C366,'Grid GenerationQueue'!$BF$5:$BF$467,"&lt;&gt;"&amp;"")</f>
        <v>0</v>
      </c>
      <c r="AQ366">
        <f>SUMIFS('Grid GenerationQueue'!AE$5:AE$467,'Grid GenerationQueue'!$AX$5:$AX$467,$B366,'Grid GenerationQueue'!$AY$5:$AY$467,$C366)</f>
        <v>0</v>
      </c>
      <c r="AR366">
        <f>SUMIFS('Grid GenerationQueue'!AF$5:AF$467,'Grid GenerationQueue'!$AX$5:$AX$467,$B366,'Grid GenerationQueue'!$AY$5:$AY$467,$C366)</f>
        <v>0</v>
      </c>
      <c r="AS366">
        <f>SUMIFS('Grid GenerationQueue'!AG$5:AG$467,'Grid GenerationQueue'!$AX$5:$AX$467,$B366,'Grid GenerationQueue'!$AY$5:$AY$467,$C366)</f>
        <v>0</v>
      </c>
      <c r="AT366">
        <f>SUMIFS('Grid GenerationQueue'!AH$5:AH$467,'Grid GenerationQueue'!$AX$5:$AX$467,$B366,'Grid GenerationQueue'!$AY$5:$AY$467,$C366)</f>
        <v>0</v>
      </c>
      <c r="AU366">
        <f>SUMIFS('Grid GenerationQueue'!AI$5:AI$467,'Grid GenerationQueue'!$AX$5:$AX$467,$B366,'Grid GenerationQueue'!$AY$5:$AY$467,$C366)</f>
        <v>0</v>
      </c>
      <c r="AV366">
        <f>SUMIFS('Grid GenerationQueue'!AJ$5:AJ$467,'Grid GenerationQueue'!$AX$5:$AX$467,$B366,'Grid GenerationQueue'!$AY$5:$AY$467,$C366)</f>
        <v>0</v>
      </c>
      <c r="AW366">
        <f>SUMIFS('Grid GenerationQueue'!AK$5:AK$467,'Grid GenerationQueue'!$AX$5:$AX$467,$B366,'Grid GenerationQueue'!$AY$5:$AY$467,$C366)</f>
        <v>0</v>
      </c>
      <c r="AX366">
        <f>SUMIFS('Grid GenerationQueue'!AL$5:AL$467,'Grid GenerationQueue'!$AX$5:$AX$467,$B366,'Grid GenerationQueue'!$AY$5:$AY$467,$C366)</f>
        <v>0</v>
      </c>
      <c r="AY366">
        <f>SUMIFS('Grid GenerationQueue'!AM$5:AM$467,'Grid GenerationQueue'!$AX$5:$AX$467,$B366,'Grid GenerationQueue'!$AY$5:$AY$467,$C366)</f>
        <v>0</v>
      </c>
      <c r="AZ366">
        <f>SUMIFS('Grid GenerationQueue'!AN$5:AN$467,'Grid GenerationQueue'!$AX$5:$AX$467,$B366,'Grid GenerationQueue'!$AY$5:$AY$467,$C366)</f>
        <v>0</v>
      </c>
      <c r="BA366">
        <f>SUMIFS('Grid GenerationQueue'!AO$5:AO$467,'Grid GenerationQueue'!$AX$5:$AX$467,$B366,'Grid GenerationQueue'!$AY$5:$AY$467,$C366)</f>
        <v>0</v>
      </c>
      <c r="BB366">
        <f>SUMIFS('Grid GenerationQueue'!AP$5:AP$467,'Grid GenerationQueue'!$AX$5:$AX$467,$B366,'Grid GenerationQueue'!$AY$5:$AY$467,$C366)</f>
        <v>0</v>
      </c>
      <c r="BD366">
        <f>SUMIFS('Grid GenerationQueue'!AE$5:AE$467,'Grid GenerationQueue'!$AX$5:$AX$467,$B366,'Grid GenerationQueue'!$AY$5:$AY$467,$C366,'Grid GenerationQueue'!$BH$5:$BH$467,"Executed",'Grid GenerationQueue'!$BB$5:$BB$467,"&lt;"&amp;$BE$3)</f>
        <v>0</v>
      </c>
      <c r="BE366">
        <f>SUMIFS('Grid GenerationQueue'!AF$5:AF$467,'Grid GenerationQueue'!$AX$5:$AX$467,$B366,'Grid GenerationQueue'!$AY$5:$AY$467,$C366,'Grid GenerationQueue'!$BH$5:$BH$467,"Executed",'Grid GenerationQueue'!$BB$5:$BB$467,"&lt;"&amp;$BE$3)</f>
        <v>0</v>
      </c>
      <c r="BF366">
        <f>SUMIFS('Grid GenerationQueue'!AG$5:AG$467,'Grid GenerationQueue'!$AX$5:$AX$467,$B366,'Grid GenerationQueue'!$AY$5:$AY$467,$C366,'Grid GenerationQueue'!$BH$5:$BH$467,"Executed",'Grid GenerationQueue'!$BB$5:$BB$467,"&lt;"&amp;$BE$3)</f>
        <v>0</v>
      </c>
      <c r="BG366">
        <f>SUMIFS('Grid GenerationQueue'!AH$5:AH$467,'Grid GenerationQueue'!$AX$5:$AX$467,$B366,'Grid GenerationQueue'!$AY$5:$AY$467,$C366,'Grid GenerationQueue'!$BH$5:$BH$467,"Executed",'Grid GenerationQueue'!$BB$5:$BB$467,"&lt;"&amp;$BE$3)</f>
        <v>0</v>
      </c>
      <c r="BH366">
        <f>SUMIFS('Grid GenerationQueue'!AI$5:AI$467,'Grid GenerationQueue'!$AX$5:$AX$467,$B366,'Grid GenerationQueue'!$AY$5:$AY$467,$C366,'Grid GenerationQueue'!$BH$5:$BH$467,"Executed",'Grid GenerationQueue'!$BB$5:$BB$467,"&lt;"&amp;$BE$3)</f>
        <v>0</v>
      </c>
      <c r="BI366">
        <f>SUMIFS('Grid GenerationQueue'!AJ$5:AJ$467,'Grid GenerationQueue'!$AX$5:$AX$467,$B366,'Grid GenerationQueue'!$AY$5:$AY$467,$C366,'Grid GenerationQueue'!$BH$5:$BH$467,"Executed",'Grid GenerationQueue'!$BB$5:$BB$467,"&lt;"&amp;$BE$3)</f>
        <v>0</v>
      </c>
      <c r="BJ366">
        <f>SUMIFS('Grid GenerationQueue'!AK$5:AK$467,'Grid GenerationQueue'!$AX$5:$AX$467,$B366,'Grid GenerationQueue'!$AY$5:$AY$467,$C366,'Grid GenerationQueue'!$BH$5:$BH$467,"Executed",'Grid GenerationQueue'!$BB$5:$BB$467,"&lt;"&amp;$BE$3)</f>
        <v>0</v>
      </c>
      <c r="BK366">
        <f>SUMIFS('Grid GenerationQueue'!AL$5:AL$467,'Grid GenerationQueue'!$AX$5:$AX$467,$B366,'Grid GenerationQueue'!$AY$5:$AY$467,$C366,'Grid GenerationQueue'!$BH$5:$BH$467,"Executed",'Grid GenerationQueue'!$BB$5:$BB$467,"&lt;"&amp;$BE$3)</f>
        <v>0</v>
      </c>
      <c r="BL366">
        <f>SUMIFS('Grid GenerationQueue'!AM$5:AM$467,'Grid GenerationQueue'!$AX$5:$AX$467,$B366,'Grid GenerationQueue'!$AY$5:$AY$467,$C366,'Grid GenerationQueue'!$BH$5:$BH$467,"Executed",'Grid GenerationQueue'!$BB$5:$BB$467,"&lt;"&amp;$BE$3)</f>
        <v>0</v>
      </c>
      <c r="BM366">
        <f>SUMIFS('Grid GenerationQueue'!AN$5:AN$467,'Grid GenerationQueue'!$AX$5:$AX$467,$B366,'Grid GenerationQueue'!$AY$5:$AY$467,$C366,'Grid GenerationQueue'!$BH$5:$BH$467,"Executed",'Grid GenerationQueue'!$BB$5:$BB$467,"&lt;"&amp;$BE$3)</f>
        <v>0</v>
      </c>
      <c r="BN366">
        <f>SUMIFS('Grid GenerationQueue'!AO$5:AO$467,'Grid GenerationQueue'!$AX$5:$AX$467,$B366,'Grid GenerationQueue'!$AY$5:$AY$467,$C366,'Grid GenerationQueue'!$BH$5:$BH$467,"Executed",'Grid GenerationQueue'!$BB$5:$BB$467,"&lt;"&amp;$BE$3)</f>
        <v>0</v>
      </c>
      <c r="BO366">
        <f>SUMIFS('Grid GenerationQueue'!AP$5:AP$467,'Grid GenerationQueue'!$AX$5:$AX$467,$B366,'Grid GenerationQueue'!$AY$5:$AY$467,$C366,'Grid GenerationQueue'!$BH$5:$BH$467,"Executed",'Grid GenerationQueue'!$BB$5:$BB$467,"&lt;"&amp;$BE$3)</f>
        <v>0</v>
      </c>
      <c r="BQ366">
        <f>SUMIFS('Grid GenerationQueue'!AE$5:AE$467,'Grid GenerationQueue'!$AX$5:$AX$467,$B366,'Grid GenerationQueue'!$AY$5:$AY$467,$C366,'Grid GenerationQueue'!$BF$5:$BF$467,"&lt;&gt;"&amp;"",'Grid GenerationQueue'!$BB$5:$BB$467,"&lt;"&amp;$BE$3)</f>
        <v>0</v>
      </c>
      <c r="BR366">
        <f>SUMIFS('Grid GenerationQueue'!AF$5:AF$467,'Grid GenerationQueue'!$AX$5:$AX$467,$B366,'Grid GenerationQueue'!$AY$5:$AY$467,$C366,'Grid GenerationQueue'!$BF$5:$BF$467,"&lt;&gt;"&amp;"",'Grid GenerationQueue'!$BB$5:$BB$467,"&lt;"&amp;$BE$3)</f>
        <v>0</v>
      </c>
      <c r="BS366">
        <f>SUMIFS('Grid GenerationQueue'!AG$5:AG$467,'Grid GenerationQueue'!$AX$5:$AX$467,$B366,'Grid GenerationQueue'!$AY$5:$AY$467,$C366,'Grid GenerationQueue'!$BF$5:$BF$467,"&lt;&gt;"&amp;"",'Grid GenerationQueue'!$BB$5:$BB$467,"&lt;"&amp;$BE$3)</f>
        <v>0</v>
      </c>
      <c r="BT366">
        <f>SUMIFS('Grid GenerationQueue'!AH$5:AH$467,'Grid GenerationQueue'!$AX$5:$AX$467,$B366,'Grid GenerationQueue'!$AY$5:$AY$467,$C366,'Grid GenerationQueue'!$BF$5:$BF$467,"&lt;&gt;"&amp;"",'Grid GenerationQueue'!$BB$5:$BB$467,"&lt;"&amp;$BE$3)</f>
        <v>0</v>
      </c>
      <c r="BU366">
        <f>SUMIFS('Grid GenerationQueue'!AI$5:AI$467,'Grid GenerationQueue'!$AX$5:$AX$467,$B366,'Grid GenerationQueue'!$AY$5:$AY$467,$C366,'Grid GenerationQueue'!$BF$5:$BF$467,"&lt;&gt;"&amp;"",'Grid GenerationQueue'!$BB$5:$BB$467,"&lt;"&amp;$BE$3)</f>
        <v>0</v>
      </c>
      <c r="BV366">
        <f>SUMIFS('Grid GenerationQueue'!AJ$5:AJ$467,'Grid GenerationQueue'!$AX$5:$AX$467,$B366,'Grid GenerationQueue'!$AY$5:$AY$467,$C366,'Grid GenerationQueue'!$BF$5:$BF$467,"&lt;&gt;"&amp;"",'Grid GenerationQueue'!$BB$5:$BB$467,"&lt;"&amp;$BE$3)</f>
        <v>0</v>
      </c>
      <c r="BW366">
        <f>SUMIFS('Grid GenerationQueue'!AK$5:AK$467,'Grid GenerationQueue'!$AX$5:$AX$467,$B366,'Grid GenerationQueue'!$AY$5:$AY$467,$C366,'Grid GenerationQueue'!$BF$5:$BF$467,"&lt;&gt;"&amp;"",'Grid GenerationQueue'!$BB$5:$BB$467,"&lt;"&amp;$BE$3)</f>
        <v>0</v>
      </c>
      <c r="BX366">
        <f>SUMIFS('Grid GenerationQueue'!AL$5:AL$467,'Grid GenerationQueue'!$AX$5:$AX$467,$B366,'Grid GenerationQueue'!$AY$5:$AY$467,$C366,'Grid GenerationQueue'!$BF$5:$BF$467,"&lt;&gt;"&amp;"",'Grid GenerationQueue'!$BB$5:$BB$467,"&lt;"&amp;$BE$3)</f>
        <v>0</v>
      </c>
      <c r="BY366">
        <f>SUMIFS('Grid GenerationQueue'!AM$5:AM$467,'Grid GenerationQueue'!$AX$5:$AX$467,$B366,'Grid GenerationQueue'!$AY$5:$AY$467,$C366,'Grid GenerationQueue'!$BF$5:$BF$467,"&lt;&gt;"&amp;"",'Grid GenerationQueue'!$BB$5:$BB$467,"&lt;"&amp;$BE$3)</f>
        <v>0</v>
      </c>
      <c r="BZ366">
        <f>SUMIFS('Grid GenerationQueue'!AN$5:AN$467,'Grid GenerationQueue'!$AX$5:$AX$467,$B366,'Grid GenerationQueue'!$AY$5:$AY$467,$C366,'Grid GenerationQueue'!$BF$5:$BF$467,"&lt;&gt;"&amp;"",'Grid GenerationQueue'!$BB$5:$BB$467,"&lt;"&amp;$BE$3)</f>
        <v>0</v>
      </c>
      <c r="CA366">
        <f>SUMIFS('Grid GenerationQueue'!AO$5:AO$467,'Grid GenerationQueue'!$AX$5:$AX$467,$B366,'Grid GenerationQueue'!$AY$5:$AY$467,$C366,'Grid GenerationQueue'!$BF$5:$BF$467,"&lt;&gt;"&amp;"",'Grid GenerationQueue'!$BB$5:$BB$467,"&lt;"&amp;$BE$3)</f>
        <v>0</v>
      </c>
      <c r="CB366">
        <f>SUMIFS('Grid GenerationQueue'!AP$5:AP$467,'Grid GenerationQueue'!$AX$5:$AX$467,$B366,'Grid GenerationQueue'!$AY$5:$AY$467,$C366,'Grid GenerationQueue'!$BF$5:$BF$467,"&lt;&gt;"&amp;"",'Grid GenerationQueue'!$BB$5:$BB$467,"&lt;"&amp;$BE$3)</f>
        <v>0</v>
      </c>
      <c r="CD366">
        <f>SUMIFS('Grid GenerationQueue'!AE$5:AE$467,'Grid GenerationQueue'!$AX$5:$AX$467,$B366,'Grid GenerationQueue'!$AY$5:$AY$467,$C366,'Grid GenerationQueue'!$BB$5:$BB$467,"&lt;"&amp;$BE$3)</f>
        <v>0</v>
      </c>
      <c r="CE366">
        <f>SUMIFS('Grid GenerationQueue'!AF$5:AF$467,'Grid GenerationQueue'!$AX$5:$AX$467,$B366,'Grid GenerationQueue'!$AY$5:$AY$467,$C366,'Grid GenerationQueue'!$BB$5:$BB$467,"&lt;"&amp;$BE$3)</f>
        <v>0</v>
      </c>
      <c r="CF366">
        <f>SUMIFS('Grid GenerationQueue'!AG$5:AG$467,'Grid GenerationQueue'!$AX$5:$AX$467,$B366,'Grid GenerationQueue'!$AY$5:$AY$467,$C366,'Grid GenerationQueue'!$BB$5:$BB$467,"&lt;"&amp;$BE$3)</f>
        <v>0</v>
      </c>
      <c r="CG366">
        <f>SUMIFS('Grid GenerationQueue'!AH$5:AH$467,'Grid GenerationQueue'!$AX$5:$AX$467,$B366,'Grid GenerationQueue'!$AY$5:$AY$467,$C366,'Grid GenerationQueue'!$BB$5:$BB$467,"&lt;"&amp;$BE$3)</f>
        <v>0</v>
      </c>
      <c r="CH366">
        <f>SUMIFS('Grid GenerationQueue'!AI$5:AI$467,'Grid GenerationQueue'!$AX$5:$AX$467,$B366,'Grid GenerationQueue'!$AY$5:$AY$467,$C366,'Grid GenerationQueue'!$BB$5:$BB$467,"&lt;"&amp;$BE$3)</f>
        <v>0</v>
      </c>
      <c r="CI366">
        <f>SUMIFS('Grid GenerationQueue'!AJ$5:AJ$467,'Grid GenerationQueue'!$AX$5:$AX$467,$B366,'Grid GenerationQueue'!$AY$5:$AY$467,$C366,'Grid GenerationQueue'!$BB$5:$BB$467,"&lt;"&amp;$BE$3)</f>
        <v>0</v>
      </c>
      <c r="CJ366">
        <f>SUMIFS('Grid GenerationQueue'!AK$5:AK$467,'Grid GenerationQueue'!$AX$5:$AX$467,$B366,'Grid GenerationQueue'!$AY$5:$AY$467,$C366,'Grid GenerationQueue'!$BB$5:$BB$467,"&lt;"&amp;$BE$3)</f>
        <v>0</v>
      </c>
      <c r="CK366">
        <f>SUMIFS('Grid GenerationQueue'!AL$5:AL$467,'Grid GenerationQueue'!$AX$5:$AX$467,$B366,'Grid GenerationQueue'!$AY$5:$AY$467,$C366,'Grid GenerationQueue'!$BB$5:$BB$467,"&lt;"&amp;$BE$3)</f>
        <v>0</v>
      </c>
      <c r="CL366">
        <f>SUMIFS('Grid GenerationQueue'!AM$5:AM$467,'Grid GenerationQueue'!$AX$5:$AX$467,$B366,'Grid GenerationQueue'!$AY$5:$AY$467,$C366,'Grid GenerationQueue'!$BB$5:$BB$467,"&lt;"&amp;$BE$3)</f>
        <v>0</v>
      </c>
      <c r="CM366">
        <f>SUMIFS('Grid GenerationQueue'!AN$5:AN$467,'Grid GenerationQueue'!$AX$5:$AX$467,$B366,'Grid GenerationQueue'!$AY$5:$AY$467,$C366,'Grid GenerationQueue'!$BB$5:$BB$467,"&lt;"&amp;$BE$3)</f>
        <v>0</v>
      </c>
      <c r="CN366">
        <f>SUMIFS('Grid GenerationQueue'!AO$5:AO$467,'Grid GenerationQueue'!$AX$5:$AX$467,$B366,'Grid GenerationQueue'!$AY$5:$AY$467,$C366,'Grid GenerationQueue'!$BB$5:$BB$467,"&lt;"&amp;$BE$3)</f>
        <v>0</v>
      </c>
      <c r="CO366">
        <f>SUMIFS('Grid GenerationQueue'!AP$5:AP$467,'Grid GenerationQueue'!$AX$5:$AX$467,$B366,'Grid GenerationQueue'!$AY$5:$AY$467,$C366,'Grid GenerationQueue'!$BB$5:$BB$467,"&lt;"&amp;$BE$3)</f>
        <v>0</v>
      </c>
    </row>
    <row r="367" spans="1:93" x14ac:dyDescent="0.35">
      <c r="A367" t="s">
        <v>4648</v>
      </c>
      <c r="B367" t="s">
        <v>4480</v>
      </c>
      <c r="C367">
        <v>115</v>
      </c>
      <c r="D367">
        <f>SUMIFS('Grid GenerationQueue'!AE$5:AE$467,'Grid GenerationQueue'!$AX$5:$AX$467,$B367,'Grid GenerationQueue'!$AY$5:$AY$467,$C367,'Grid GenerationQueue'!$BI$5:$BI$467,"&lt;4")</f>
        <v>0</v>
      </c>
      <c r="E367">
        <f>SUMIFS('Grid GenerationQueue'!AF$5:AF$467,'Grid GenerationQueue'!$AX$5:$AX$467,$B367,'Grid GenerationQueue'!$AY$5:$AY$467,$C367,'Grid GenerationQueue'!$BI$5:$BI$467,"&lt;4")</f>
        <v>0</v>
      </c>
      <c r="F367">
        <f>SUMIFS('Grid GenerationQueue'!AG$5:AG$467,'Grid GenerationQueue'!$AX$5:$AX$467,$B367,'Grid GenerationQueue'!$AY$5:$AY$467,$C367,'Grid GenerationQueue'!$BI$5:$BI$467,"&lt;4")</f>
        <v>0</v>
      </c>
      <c r="G367">
        <f>SUMIFS('Grid GenerationQueue'!AH$5:AH$467,'Grid GenerationQueue'!$AX$5:$AX$467,$B367,'Grid GenerationQueue'!$AY$5:$AY$467,$C367,'Grid GenerationQueue'!$BI$5:$BI$467,"&lt;4")</f>
        <v>0</v>
      </c>
      <c r="H367">
        <f>SUMIFS('Grid GenerationQueue'!AI$5:AI$467,'Grid GenerationQueue'!$AX$5:$AX$467,$B367,'Grid GenerationQueue'!$AY$5:$AY$467,$C367,'Grid GenerationQueue'!$BI$5:$BI$467,"&lt;4")</f>
        <v>0</v>
      </c>
      <c r="I367">
        <f>SUMIFS('Grid GenerationQueue'!AJ$5:AJ$467,'Grid GenerationQueue'!$AX$5:$AX$467,$B367,'Grid GenerationQueue'!$AY$5:$AY$467,$C367,'Grid GenerationQueue'!$BI$5:$BI$467,"&lt;4")</f>
        <v>0</v>
      </c>
      <c r="J367">
        <f>SUMIFS('Grid GenerationQueue'!AK$5:AK$467,'Grid GenerationQueue'!$AX$5:$AX$467,$B367,'Grid GenerationQueue'!$AY$5:$AY$467,$C367,'Grid GenerationQueue'!$BI$5:$BI$467,"&lt;4")</f>
        <v>0</v>
      </c>
      <c r="K367">
        <f>SUMIFS('Grid GenerationQueue'!AL$5:AL$467,'Grid GenerationQueue'!$AX$5:$AX$467,$B367,'Grid GenerationQueue'!$AY$5:$AY$467,$C367,'Grid GenerationQueue'!$BI$5:$BI$467,"&lt;4")</f>
        <v>0</v>
      </c>
      <c r="L367">
        <f>SUMIFS('Grid GenerationQueue'!AM$5:AM$467,'Grid GenerationQueue'!$AX$5:$AX$467,$B367,'Grid GenerationQueue'!$AY$5:$AY$467,$C367,'Grid GenerationQueue'!$BI$5:$BI$467,"&lt;4")</f>
        <v>0</v>
      </c>
      <c r="M367">
        <f>SUMIFS('Grid GenerationQueue'!AN$5:AN$467,'Grid GenerationQueue'!$AX$5:$AX$467,$B367,'Grid GenerationQueue'!$AY$5:$AY$467,$C367,'Grid GenerationQueue'!$BI$5:$BI$467,"&lt;4")</f>
        <v>0</v>
      </c>
      <c r="N367">
        <f>SUMIFS('Grid GenerationQueue'!AO$5:AO$467,'Grid GenerationQueue'!$AX$5:$AX$467,$B367,'Grid GenerationQueue'!$AY$5:$AY$467,$C367,'Grid GenerationQueue'!$BI$5:$BI$467,"&lt;4")</f>
        <v>0</v>
      </c>
      <c r="O367">
        <f>SUMIFS('Grid GenerationQueue'!AP$5:AP$467,'Grid GenerationQueue'!$AX$5:$AX$467,$B367,'Grid GenerationQueue'!$AY$5:$AY$467,$C367,'Grid GenerationQueue'!$BI$5:$BI$467,"&lt;4")</f>
        <v>0</v>
      </c>
      <c r="Q367">
        <f>SUMIFS('Grid GenerationQueue'!AE$5:AE$467,'Grid GenerationQueue'!$AX$5:$AX$467,$B367,'Grid GenerationQueue'!$AY$5:$AY$467,$C367,'Grid GenerationQueue'!$BH$5:$BH$467,"Executed")</f>
        <v>0</v>
      </c>
      <c r="R367">
        <f>SUMIFS('Grid GenerationQueue'!AF$5:AF$467,'Grid GenerationQueue'!$AX$5:$AX$467,$B367,'Grid GenerationQueue'!$AY$5:$AY$467,$C367,'Grid GenerationQueue'!$BH$5:$BH$467,"Executed")</f>
        <v>0</v>
      </c>
      <c r="S367">
        <f>SUMIFS('Grid GenerationQueue'!AG$5:AG$467,'Grid GenerationQueue'!$AX$5:$AX$467,$B367,'Grid GenerationQueue'!$AY$5:$AY$467,$C367,'Grid GenerationQueue'!$BH$5:$BH$467,"Executed")</f>
        <v>0</v>
      </c>
      <c r="T367">
        <f>SUMIFS('Grid GenerationQueue'!AH$5:AH$467,'Grid GenerationQueue'!$AX$5:$AX$467,$B367,'Grid GenerationQueue'!$AY$5:$AY$467,$C367,'Grid GenerationQueue'!$BH$5:$BH$467,"Executed")</f>
        <v>0</v>
      </c>
      <c r="U367">
        <f>SUMIFS('Grid GenerationQueue'!AI$5:AI$467,'Grid GenerationQueue'!$AX$5:$AX$467,$B367,'Grid GenerationQueue'!$AY$5:$AY$467,$C367,'Grid GenerationQueue'!$BH$5:$BH$467,"Executed")</f>
        <v>0</v>
      </c>
      <c r="V367">
        <f>SUMIFS('Grid GenerationQueue'!AJ$5:AJ$467,'Grid GenerationQueue'!$AX$5:$AX$467,$B367,'Grid GenerationQueue'!$AY$5:$AY$467,$C367,'Grid GenerationQueue'!$BH$5:$BH$467,"Executed")</f>
        <v>0</v>
      </c>
      <c r="W367">
        <f>SUMIFS('Grid GenerationQueue'!AK$5:AK$467,'Grid GenerationQueue'!$AX$5:$AX$467,$B367,'Grid GenerationQueue'!$AY$5:$AY$467,$C367,'Grid GenerationQueue'!$BH$5:$BH$467,"Executed")</f>
        <v>0</v>
      </c>
      <c r="X367">
        <f>SUMIFS('Grid GenerationQueue'!AL$5:AL$467,'Grid GenerationQueue'!$AX$5:$AX$467,$B367,'Grid GenerationQueue'!$AY$5:$AY$467,$C367,'Grid GenerationQueue'!$BH$5:$BH$467,"Executed")</f>
        <v>0</v>
      </c>
      <c r="Y367">
        <f>SUMIFS('Grid GenerationQueue'!AM$5:AM$467,'Grid GenerationQueue'!$AX$5:$AX$467,$B367,'Grid GenerationQueue'!$AY$5:$AY$467,$C367,'Grid GenerationQueue'!$BH$5:$BH$467,"Executed")</f>
        <v>0</v>
      </c>
      <c r="Z367">
        <f>SUMIFS('Grid GenerationQueue'!AN$5:AN$467,'Grid GenerationQueue'!$AX$5:$AX$467,$B367,'Grid GenerationQueue'!$AY$5:$AY$467,$C367,'Grid GenerationQueue'!$BH$5:$BH$467,"Executed")</f>
        <v>0</v>
      </c>
      <c r="AA367">
        <f>SUMIFS('Grid GenerationQueue'!AO$5:AO$467,'Grid GenerationQueue'!$AX$5:$AX$467,$B367,'Grid GenerationQueue'!$AY$5:$AY$467,$C367,'Grid GenerationQueue'!$BH$5:$BH$467,"Executed")</f>
        <v>0</v>
      </c>
      <c r="AB367">
        <f>SUMIFS('Grid GenerationQueue'!AP$5:AP$467,'Grid GenerationQueue'!$AX$5:$AX$467,$B367,'Grid GenerationQueue'!$AY$5:$AY$467,$C367,'Grid GenerationQueue'!$BH$5:$BH$467,"Executed")</f>
        <v>0</v>
      </c>
      <c r="AD367">
        <f>SUMIFS('Grid GenerationQueue'!AE$5:AE$467,'Grid GenerationQueue'!$AX$5:$AX$467,$B367,'Grid GenerationQueue'!$AY$5:$AY$467,$C367,'Grid GenerationQueue'!$BF$5:$BF$467,"&lt;&gt;"&amp;"")</f>
        <v>0</v>
      </c>
      <c r="AE367">
        <f>SUMIFS('Grid GenerationQueue'!AF$5:AF$467,'Grid GenerationQueue'!$AX$5:$AX$467,$B367,'Grid GenerationQueue'!$AY$5:$AY$467,$C367,'Grid GenerationQueue'!$BF$5:$BF$467,"&lt;&gt;"&amp;"")</f>
        <v>0</v>
      </c>
      <c r="AF367">
        <f>SUMIFS('Grid GenerationQueue'!AG$5:AG$467,'Grid GenerationQueue'!$AX$5:$AX$467,$B367,'Grid GenerationQueue'!$AY$5:$AY$467,$C367,'Grid GenerationQueue'!$BF$5:$BF$467,"&lt;&gt;"&amp;"")</f>
        <v>0</v>
      </c>
      <c r="AG367">
        <f>SUMIFS('Grid GenerationQueue'!AH$5:AH$467,'Grid GenerationQueue'!$AX$5:$AX$467,$B367,'Grid GenerationQueue'!$AY$5:$AY$467,$C367,'Grid GenerationQueue'!$BF$5:$BF$467,"&lt;&gt;"&amp;"")</f>
        <v>0</v>
      </c>
      <c r="AH367">
        <f>SUMIFS('Grid GenerationQueue'!AI$5:AI$467,'Grid GenerationQueue'!$AX$5:$AX$467,$B367,'Grid GenerationQueue'!$AY$5:$AY$467,$C367,'Grid GenerationQueue'!$BF$5:$BF$467,"&lt;&gt;"&amp;"")</f>
        <v>0</v>
      </c>
      <c r="AI367">
        <f>SUMIFS('Grid GenerationQueue'!AJ$5:AJ$467,'Grid GenerationQueue'!$AX$5:$AX$467,$B367,'Grid GenerationQueue'!$AY$5:$AY$467,$C367,'Grid GenerationQueue'!$BF$5:$BF$467,"&lt;&gt;"&amp;"")</f>
        <v>0</v>
      </c>
      <c r="AJ367">
        <f>SUMIFS('Grid GenerationQueue'!AK$5:AK$467,'Grid GenerationQueue'!$AX$5:$AX$467,$B367,'Grid GenerationQueue'!$AY$5:$AY$467,$C367,'Grid GenerationQueue'!$BF$5:$BF$467,"&lt;&gt;"&amp;"")</f>
        <v>0</v>
      </c>
      <c r="AK367">
        <f>SUMIFS('Grid GenerationQueue'!AL$5:AL$467,'Grid GenerationQueue'!$AX$5:$AX$467,$B367,'Grid GenerationQueue'!$AY$5:$AY$467,$C367,'Grid GenerationQueue'!$BF$5:$BF$467,"&lt;&gt;"&amp;"")</f>
        <v>0</v>
      </c>
      <c r="AL367">
        <f>SUMIFS('Grid GenerationQueue'!AM$5:AM$467,'Grid GenerationQueue'!$AX$5:$AX$467,$B367,'Grid GenerationQueue'!$AY$5:$AY$467,$C367,'Grid GenerationQueue'!$BF$5:$BF$467,"&lt;&gt;"&amp;"")</f>
        <v>0</v>
      </c>
      <c r="AM367">
        <f>SUMIFS('Grid GenerationQueue'!AN$5:AN$467,'Grid GenerationQueue'!$AX$5:$AX$467,$B367,'Grid GenerationQueue'!$AY$5:$AY$467,$C367,'Grid GenerationQueue'!$BF$5:$BF$467,"&lt;&gt;"&amp;"")</f>
        <v>0</v>
      </c>
      <c r="AN367">
        <f>SUMIFS('Grid GenerationQueue'!AO$5:AO$467,'Grid GenerationQueue'!$AX$5:$AX$467,$B367,'Grid GenerationQueue'!$AY$5:$AY$467,$C367,'Grid GenerationQueue'!$BF$5:$BF$467,"&lt;&gt;"&amp;"")</f>
        <v>0</v>
      </c>
      <c r="AO367">
        <f>SUMIFS('Grid GenerationQueue'!AP$5:AP$467,'Grid GenerationQueue'!$AX$5:$AX$467,$B367,'Grid GenerationQueue'!$AY$5:$AY$467,$C367,'Grid GenerationQueue'!$BF$5:$BF$467,"&lt;&gt;"&amp;"")</f>
        <v>0</v>
      </c>
      <c r="AQ367">
        <f>SUMIFS('Grid GenerationQueue'!AE$5:AE$467,'Grid GenerationQueue'!$AX$5:$AX$467,$B367,'Grid GenerationQueue'!$AY$5:$AY$467,$C367)</f>
        <v>0</v>
      </c>
      <c r="AR367">
        <f>SUMIFS('Grid GenerationQueue'!AF$5:AF$467,'Grid GenerationQueue'!$AX$5:$AX$467,$B367,'Grid GenerationQueue'!$AY$5:$AY$467,$C367)</f>
        <v>0</v>
      </c>
      <c r="AS367">
        <f>SUMIFS('Grid GenerationQueue'!AG$5:AG$467,'Grid GenerationQueue'!$AX$5:$AX$467,$B367,'Grid GenerationQueue'!$AY$5:$AY$467,$C367)</f>
        <v>0</v>
      </c>
      <c r="AT367">
        <f>SUMIFS('Grid GenerationQueue'!AH$5:AH$467,'Grid GenerationQueue'!$AX$5:$AX$467,$B367,'Grid GenerationQueue'!$AY$5:$AY$467,$C367)</f>
        <v>0</v>
      </c>
      <c r="AU367">
        <f>SUMIFS('Grid GenerationQueue'!AI$5:AI$467,'Grid GenerationQueue'!$AX$5:$AX$467,$B367,'Grid GenerationQueue'!$AY$5:$AY$467,$C367)</f>
        <v>0</v>
      </c>
      <c r="AV367">
        <f>SUMIFS('Grid GenerationQueue'!AJ$5:AJ$467,'Grid GenerationQueue'!$AX$5:$AX$467,$B367,'Grid GenerationQueue'!$AY$5:$AY$467,$C367)</f>
        <v>0</v>
      </c>
      <c r="AW367">
        <f>SUMIFS('Grid GenerationQueue'!AK$5:AK$467,'Grid GenerationQueue'!$AX$5:$AX$467,$B367,'Grid GenerationQueue'!$AY$5:$AY$467,$C367)</f>
        <v>0</v>
      </c>
      <c r="AX367">
        <f>SUMIFS('Grid GenerationQueue'!AL$5:AL$467,'Grid GenerationQueue'!$AX$5:$AX$467,$B367,'Grid GenerationQueue'!$AY$5:$AY$467,$C367)</f>
        <v>0</v>
      </c>
      <c r="AY367">
        <f>SUMIFS('Grid GenerationQueue'!AM$5:AM$467,'Grid GenerationQueue'!$AX$5:$AX$467,$B367,'Grid GenerationQueue'!$AY$5:$AY$467,$C367)</f>
        <v>0</v>
      </c>
      <c r="AZ367">
        <f>SUMIFS('Grid GenerationQueue'!AN$5:AN$467,'Grid GenerationQueue'!$AX$5:$AX$467,$B367,'Grid GenerationQueue'!$AY$5:$AY$467,$C367)</f>
        <v>0</v>
      </c>
      <c r="BA367">
        <f>SUMIFS('Grid GenerationQueue'!AO$5:AO$467,'Grid GenerationQueue'!$AX$5:$AX$467,$B367,'Grid GenerationQueue'!$AY$5:$AY$467,$C367)</f>
        <v>0</v>
      </c>
      <c r="BB367">
        <f>SUMIFS('Grid GenerationQueue'!AP$5:AP$467,'Grid GenerationQueue'!$AX$5:$AX$467,$B367,'Grid GenerationQueue'!$AY$5:$AY$467,$C367)</f>
        <v>0</v>
      </c>
      <c r="BD367">
        <f>SUMIFS('Grid GenerationQueue'!AE$5:AE$467,'Grid GenerationQueue'!$AX$5:$AX$467,$B367,'Grid GenerationQueue'!$AY$5:$AY$467,$C367,'Grid GenerationQueue'!$BH$5:$BH$467,"Executed",'Grid GenerationQueue'!$BB$5:$BB$467,"&lt;"&amp;$BE$3)</f>
        <v>0</v>
      </c>
      <c r="BE367">
        <f>SUMIFS('Grid GenerationQueue'!AF$5:AF$467,'Grid GenerationQueue'!$AX$5:$AX$467,$B367,'Grid GenerationQueue'!$AY$5:$AY$467,$C367,'Grid GenerationQueue'!$BH$5:$BH$467,"Executed",'Grid GenerationQueue'!$BB$5:$BB$467,"&lt;"&amp;$BE$3)</f>
        <v>0</v>
      </c>
      <c r="BF367">
        <f>SUMIFS('Grid GenerationQueue'!AG$5:AG$467,'Grid GenerationQueue'!$AX$5:$AX$467,$B367,'Grid GenerationQueue'!$AY$5:$AY$467,$C367,'Grid GenerationQueue'!$BH$5:$BH$467,"Executed",'Grid GenerationQueue'!$BB$5:$BB$467,"&lt;"&amp;$BE$3)</f>
        <v>0</v>
      </c>
      <c r="BG367">
        <f>SUMIFS('Grid GenerationQueue'!AH$5:AH$467,'Grid GenerationQueue'!$AX$5:$AX$467,$B367,'Grid GenerationQueue'!$AY$5:$AY$467,$C367,'Grid GenerationQueue'!$BH$5:$BH$467,"Executed",'Grid GenerationQueue'!$BB$5:$BB$467,"&lt;"&amp;$BE$3)</f>
        <v>0</v>
      </c>
      <c r="BH367">
        <f>SUMIFS('Grid GenerationQueue'!AI$5:AI$467,'Grid GenerationQueue'!$AX$5:$AX$467,$B367,'Grid GenerationQueue'!$AY$5:$AY$467,$C367,'Grid GenerationQueue'!$BH$5:$BH$467,"Executed",'Grid GenerationQueue'!$BB$5:$BB$467,"&lt;"&amp;$BE$3)</f>
        <v>0</v>
      </c>
      <c r="BI367">
        <f>SUMIFS('Grid GenerationQueue'!AJ$5:AJ$467,'Grid GenerationQueue'!$AX$5:$AX$467,$B367,'Grid GenerationQueue'!$AY$5:$AY$467,$C367,'Grid GenerationQueue'!$BH$5:$BH$467,"Executed",'Grid GenerationQueue'!$BB$5:$BB$467,"&lt;"&amp;$BE$3)</f>
        <v>0</v>
      </c>
      <c r="BJ367">
        <f>SUMIFS('Grid GenerationQueue'!AK$5:AK$467,'Grid GenerationQueue'!$AX$5:$AX$467,$B367,'Grid GenerationQueue'!$AY$5:$AY$467,$C367,'Grid GenerationQueue'!$BH$5:$BH$467,"Executed",'Grid GenerationQueue'!$BB$5:$BB$467,"&lt;"&amp;$BE$3)</f>
        <v>0</v>
      </c>
      <c r="BK367">
        <f>SUMIFS('Grid GenerationQueue'!AL$5:AL$467,'Grid GenerationQueue'!$AX$5:$AX$467,$B367,'Grid GenerationQueue'!$AY$5:$AY$467,$C367,'Grid GenerationQueue'!$BH$5:$BH$467,"Executed",'Grid GenerationQueue'!$BB$5:$BB$467,"&lt;"&amp;$BE$3)</f>
        <v>0</v>
      </c>
      <c r="BL367">
        <f>SUMIFS('Grid GenerationQueue'!AM$5:AM$467,'Grid GenerationQueue'!$AX$5:$AX$467,$B367,'Grid GenerationQueue'!$AY$5:$AY$467,$C367,'Grid GenerationQueue'!$BH$5:$BH$467,"Executed",'Grid GenerationQueue'!$BB$5:$BB$467,"&lt;"&amp;$BE$3)</f>
        <v>0</v>
      </c>
      <c r="BM367">
        <f>SUMIFS('Grid GenerationQueue'!AN$5:AN$467,'Grid GenerationQueue'!$AX$5:$AX$467,$B367,'Grid GenerationQueue'!$AY$5:$AY$467,$C367,'Grid GenerationQueue'!$BH$5:$BH$467,"Executed",'Grid GenerationQueue'!$BB$5:$BB$467,"&lt;"&amp;$BE$3)</f>
        <v>0</v>
      </c>
      <c r="BN367">
        <f>SUMIFS('Grid GenerationQueue'!AO$5:AO$467,'Grid GenerationQueue'!$AX$5:$AX$467,$B367,'Grid GenerationQueue'!$AY$5:$AY$467,$C367,'Grid GenerationQueue'!$BH$5:$BH$467,"Executed",'Grid GenerationQueue'!$BB$5:$BB$467,"&lt;"&amp;$BE$3)</f>
        <v>0</v>
      </c>
      <c r="BO367">
        <f>SUMIFS('Grid GenerationQueue'!AP$5:AP$467,'Grid GenerationQueue'!$AX$5:$AX$467,$B367,'Grid GenerationQueue'!$AY$5:$AY$467,$C367,'Grid GenerationQueue'!$BH$5:$BH$467,"Executed",'Grid GenerationQueue'!$BB$5:$BB$467,"&lt;"&amp;$BE$3)</f>
        <v>0</v>
      </c>
      <c r="BQ367">
        <f>SUMIFS('Grid GenerationQueue'!AE$5:AE$467,'Grid GenerationQueue'!$AX$5:$AX$467,$B367,'Grid GenerationQueue'!$AY$5:$AY$467,$C367,'Grid GenerationQueue'!$BF$5:$BF$467,"&lt;&gt;"&amp;"",'Grid GenerationQueue'!$BB$5:$BB$467,"&lt;"&amp;$BE$3)</f>
        <v>0</v>
      </c>
      <c r="BR367">
        <f>SUMIFS('Grid GenerationQueue'!AF$5:AF$467,'Grid GenerationQueue'!$AX$5:$AX$467,$B367,'Grid GenerationQueue'!$AY$5:$AY$467,$C367,'Grid GenerationQueue'!$BF$5:$BF$467,"&lt;&gt;"&amp;"",'Grid GenerationQueue'!$BB$5:$BB$467,"&lt;"&amp;$BE$3)</f>
        <v>0</v>
      </c>
      <c r="BS367">
        <f>SUMIFS('Grid GenerationQueue'!AG$5:AG$467,'Grid GenerationQueue'!$AX$5:$AX$467,$B367,'Grid GenerationQueue'!$AY$5:$AY$467,$C367,'Grid GenerationQueue'!$BF$5:$BF$467,"&lt;&gt;"&amp;"",'Grid GenerationQueue'!$BB$5:$BB$467,"&lt;"&amp;$BE$3)</f>
        <v>0</v>
      </c>
      <c r="BT367">
        <f>SUMIFS('Grid GenerationQueue'!AH$5:AH$467,'Grid GenerationQueue'!$AX$5:$AX$467,$B367,'Grid GenerationQueue'!$AY$5:$AY$467,$C367,'Grid GenerationQueue'!$BF$5:$BF$467,"&lt;&gt;"&amp;"",'Grid GenerationQueue'!$BB$5:$BB$467,"&lt;"&amp;$BE$3)</f>
        <v>0</v>
      </c>
      <c r="BU367">
        <f>SUMIFS('Grid GenerationQueue'!AI$5:AI$467,'Grid GenerationQueue'!$AX$5:$AX$467,$B367,'Grid GenerationQueue'!$AY$5:$AY$467,$C367,'Grid GenerationQueue'!$BF$5:$BF$467,"&lt;&gt;"&amp;"",'Grid GenerationQueue'!$BB$5:$BB$467,"&lt;"&amp;$BE$3)</f>
        <v>0</v>
      </c>
      <c r="BV367">
        <f>SUMIFS('Grid GenerationQueue'!AJ$5:AJ$467,'Grid GenerationQueue'!$AX$5:$AX$467,$B367,'Grid GenerationQueue'!$AY$5:$AY$467,$C367,'Grid GenerationQueue'!$BF$5:$BF$467,"&lt;&gt;"&amp;"",'Grid GenerationQueue'!$BB$5:$BB$467,"&lt;"&amp;$BE$3)</f>
        <v>0</v>
      </c>
      <c r="BW367">
        <f>SUMIFS('Grid GenerationQueue'!AK$5:AK$467,'Grid GenerationQueue'!$AX$5:$AX$467,$B367,'Grid GenerationQueue'!$AY$5:$AY$467,$C367,'Grid GenerationQueue'!$BF$5:$BF$467,"&lt;&gt;"&amp;"",'Grid GenerationQueue'!$BB$5:$BB$467,"&lt;"&amp;$BE$3)</f>
        <v>0</v>
      </c>
      <c r="BX367">
        <f>SUMIFS('Grid GenerationQueue'!AL$5:AL$467,'Grid GenerationQueue'!$AX$5:$AX$467,$B367,'Grid GenerationQueue'!$AY$5:$AY$467,$C367,'Grid GenerationQueue'!$BF$5:$BF$467,"&lt;&gt;"&amp;"",'Grid GenerationQueue'!$BB$5:$BB$467,"&lt;"&amp;$BE$3)</f>
        <v>0</v>
      </c>
      <c r="BY367">
        <f>SUMIFS('Grid GenerationQueue'!AM$5:AM$467,'Grid GenerationQueue'!$AX$5:$AX$467,$B367,'Grid GenerationQueue'!$AY$5:$AY$467,$C367,'Grid GenerationQueue'!$BF$5:$BF$467,"&lt;&gt;"&amp;"",'Grid GenerationQueue'!$BB$5:$BB$467,"&lt;"&amp;$BE$3)</f>
        <v>0</v>
      </c>
      <c r="BZ367">
        <f>SUMIFS('Grid GenerationQueue'!AN$5:AN$467,'Grid GenerationQueue'!$AX$5:$AX$467,$B367,'Grid GenerationQueue'!$AY$5:$AY$467,$C367,'Grid GenerationQueue'!$BF$5:$BF$467,"&lt;&gt;"&amp;"",'Grid GenerationQueue'!$BB$5:$BB$467,"&lt;"&amp;$BE$3)</f>
        <v>0</v>
      </c>
      <c r="CA367">
        <f>SUMIFS('Grid GenerationQueue'!AO$5:AO$467,'Grid GenerationQueue'!$AX$5:$AX$467,$B367,'Grid GenerationQueue'!$AY$5:$AY$467,$C367,'Grid GenerationQueue'!$BF$5:$BF$467,"&lt;&gt;"&amp;"",'Grid GenerationQueue'!$BB$5:$BB$467,"&lt;"&amp;$BE$3)</f>
        <v>0</v>
      </c>
      <c r="CB367">
        <f>SUMIFS('Grid GenerationQueue'!AP$5:AP$467,'Grid GenerationQueue'!$AX$5:$AX$467,$B367,'Grid GenerationQueue'!$AY$5:$AY$467,$C367,'Grid GenerationQueue'!$BF$5:$BF$467,"&lt;&gt;"&amp;"",'Grid GenerationQueue'!$BB$5:$BB$467,"&lt;"&amp;$BE$3)</f>
        <v>0</v>
      </c>
      <c r="CD367">
        <f>SUMIFS('Grid GenerationQueue'!AE$5:AE$467,'Grid GenerationQueue'!$AX$5:$AX$467,$B367,'Grid GenerationQueue'!$AY$5:$AY$467,$C367,'Grid GenerationQueue'!$BB$5:$BB$467,"&lt;"&amp;$BE$3)</f>
        <v>0</v>
      </c>
      <c r="CE367">
        <f>SUMIFS('Grid GenerationQueue'!AF$5:AF$467,'Grid GenerationQueue'!$AX$5:$AX$467,$B367,'Grid GenerationQueue'!$AY$5:$AY$467,$C367,'Grid GenerationQueue'!$BB$5:$BB$467,"&lt;"&amp;$BE$3)</f>
        <v>0</v>
      </c>
      <c r="CF367">
        <f>SUMIFS('Grid GenerationQueue'!AG$5:AG$467,'Grid GenerationQueue'!$AX$5:$AX$467,$B367,'Grid GenerationQueue'!$AY$5:$AY$467,$C367,'Grid GenerationQueue'!$BB$5:$BB$467,"&lt;"&amp;$BE$3)</f>
        <v>0</v>
      </c>
      <c r="CG367">
        <f>SUMIFS('Grid GenerationQueue'!AH$5:AH$467,'Grid GenerationQueue'!$AX$5:$AX$467,$B367,'Grid GenerationQueue'!$AY$5:$AY$467,$C367,'Grid GenerationQueue'!$BB$5:$BB$467,"&lt;"&amp;$BE$3)</f>
        <v>0</v>
      </c>
      <c r="CH367">
        <f>SUMIFS('Grid GenerationQueue'!AI$5:AI$467,'Grid GenerationQueue'!$AX$5:$AX$467,$B367,'Grid GenerationQueue'!$AY$5:$AY$467,$C367,'Grid GenerationQueue'!$BB$5:$BB$467,"&lt;"&amp;$BE$3)</f>
        <v>0</v>
      </c>
      <c r="CI367">
        <f>SUMIFS('Grid GenerationQueue'!AJ$5:AJ$467,'Grid GenerationQueue'!$AX$5:$AX$467,$B367,'Grid GenerationQueue'!$AY$5:$AY$467,$C367,'Grid GenerationQueue'!$BB$5:$BB$467,"&lt;"&amp;$BE$3)</f>
        <v>0</v>
      </c>
      <c r="CJ367">
        <f>SUMIFS('Grid GenerationQueue'!AK$5:AK$467,'Grid GenerationQueue'!$AX$5:$AX$467,$B367,'Grid GenerationQueue'!$AY$5:$AY$467,$C367,'Grid GenerationQueue'!$BB$5:$BB$467,"&lt;"&amp;$BE$3)</f>
        <v>0</v>
      </c>
      <c r="CK367">
        <f>SUMIFS('Grid GenerationQueue'!AL$5:AL$467,'Grid GenerationQueue'!$AX$5:$AX$467,$B367,'Grid GenerationQueue'!$AY$5:$AY$467,$C367,'Grid GenerationQueue'!$BB$5:$BB$467,"&lt;"&amp;$BE$3)</f>
        <v>0</v>
      </c>
      <c r="CL367">
        <f>SUMIFS('Grid GenerationQueue'!AM$5:AM$467,'Grid GenerationQueue'!$AX$5:$AX$467,$B367,'Grid GenerationQueue'!$AY$5:$AY$467,$C367,'Grid GenerationQueue'!$BB$5:$BB$467,"&lt;"&amp;$BE$3)</f>
        <v>0</v>
      </c>
      <c r="CM367">
        <f>SUMIFS('Grid GenerationQueue'!AN$5:AN$467,'Grid GenerationQueue'!$AX$5:$AX$467,$B367,'Grid GenerationQueue'!$AY$5:$AY$467,$C367,'Grid GenerationQueue'!$BB$5:$BB$467,"&lt;"&amp;$BE$3)</f>
        <v>0</v>
      </c>
      <c r="CN367">
        <f>SUMIFS('Grid GenerationQueue'!AO$5:AO$467,'Grid GenerationQueue'!$AX$5:$AX$467,$B367,'Grid GenerationQueue'!$AY$5:$AY$467,$C367,'Grid GenerationQueue'!$BB$5:$BB$467,"&lt;"&amp;$BE$3)</f>
        <v>0</v>
      </c>
      <c r="CO367">
        <f>SUMIFS('Grid GenerationQueue'!AP$5:AP$467,'Grid GenerationQueue'!$AX$5:$AX$467,$B367,'Grid GenerationQueue'!$AY$5:$AY$467,$C367,'Grid GenerationQueue'!$BB$5:$BB$467,"&lt;"&amp;$BE$3)</f>
        <v>0</v>
      </c>
    </row>
    <row r="368" spans="1:93" x14ac:dyDescent="0.35">
      <c r="A368" t="s">
        <v>4653</v>
      </c>
      <c r="B368" t="s">
        <v>4806</v>
      </c>
      <c r="C368">
        <v>115</v>
      </c>
      <c r="D368">
        <f>SUMIFS('Grid GenerationQueue'!AE$5:AE$467,'Grid GenerationQueue'!$AX$5:$AX$467,$B368,'Grid GenerationQueue'!$AY$5:$AY$467,$C368,'Grid GenerationQueue'!$BI$5:$BI$467,"&lt;4")</f>
        <v>0</v>
      </c>
      <c r="E368">
        <f>SUMIFS('Grid GenerationQueue'!AF$5:AF$467,'Grid GenerationQueue'!$AX$5:$AX$467,$B368,'Grid GenerationQueue'!$AY$5:$AY$467,$C368,'Grid GenerationQueue'!$BI$5:$BI$467,"&lt;4")</f>
        <v>0</v>
      </c>
      <c r="F368">
        <f>SUMIFS('Grid GenerationQueue'!AG$5:AG$467,'Grid GenerationQueue'!$AX$5:$AX$467,$B368,'Grid GenerationQueue'!$AY$5:$AY$467,$C368,'Grid GenerationQueue'!$BI$5:$BI$467,"&lt;4")</f>
        <v>0</v>
      </c>
      <c r="G368">
        <f>SUMIFS('Grid GenerationQueue'!AH$5:AH$467,'Grid GenerationQueue'!$AX$5:$AX$467,$B368,'Grid GenerationQueue'!$AY$5:$AY$467,$C368,'Grid GenerationQueue'!$BI$5:$BI$467,"&lt;4")</f>
        <v>0</v>
      </c>
      <c r="H368">
        <f>SUMIFS('Grid GenerationQueue'!AI$5:AI$467,'Grid GenerationQueue'!$AX$5:$AX$467,$B368,'Grid GenerationQueue'!$AY$5:$AY$467,$C368,'Grid GenerationQueue'!$BI$5:$BI$467,"&lt;4")</f>
        <v>0</v>
      </c>
      <c r="I368">
        <f>SUMIFS('Grid GenerationQueue'!AJ$5:AJ$467,'Grid GenerationQueue'!$AX$5:$AX$467,$B368,'Grid GenerationQueue'!$AY$5:$AY$467,$C368,'Grid GenerationQueue'!$BI$5:$BI$467,"&lt;4")</f>
        <v>0</v>
      </c>
      <c r="J368">
        <f>SUMIFS('Grid GenerationQueue'!AK$5:AK$467,'Grid GenerationQueue'!$AX$5:$AX$467,$B368,'Grid GenerationQueue'!$AY$5:$AY$467,$C368,'Grid GenerationQueue'!$BI$5:$BI$467,"&lt;4")</f>
        <v>0</v>
      </c>
      <c r="K368">
        <f>SUMIFS('Grid GenerationQueue'!AL$5:AL$467,'Grid GenerationQueue'!$AX$5:$AX$467,$B368,'Grid GenerationQueue'!$AY$5:$AY$467,$C368,'Grid GenerationQueue'!$BI$5:$BI$467,"&lt;4")</f>
        <v>0</v>
      </c>
      <c r="L368">
        <f>SUMIFS('Grid GenerationQueue'!AM$5:AM$467,'Grid GenerationQueue'!$AX$5:$AX$467,$B368,'Grid GenerationQueue'!$AY$5:$AY$467,$C368,'Grid GenerationQueue'!$BI$5:$BI$467,"&lt;4")</f>
        <v>0</v>
      </c>
      <c r="M368">
        <f>SUMIFS('Grid GenerationQueue'!AN$5:AN$467,'Grid GenerationQueue'!$AX$5:$AX$467,$B368,'Grid GenerationQueue'!$AY$5:$AY$467,$C368,'Grid GenerationQueue'!$BI$5:$BI$467,"&lt;4")</f>
        <v>0</v>
      </c>
      <c r="N368">
        <f>SUMIFS('Grid GenerationQueue'!AO$5:AO$467,'Grid GenerationQueue'!$AX$5:$AX$467,$B368,'Grid GenerationQueue'!$AY$5:$AY$467,$C368,'Grid GenerationQueue'!$BI$5:$BI$467,"&lt;4")</f>
        <v>0</v>
      </c>
      <c r="O368">
        <f>SUMIFS('Grid GenerationQueue'!AP$5:AP$467,'Grid GenerationQueue'!$AX$5:$AX$467,$B368,'Grid GenerationQueue'!$AY$5:$AY$467,$C368,'Grid GenerationQueue'!$BI$5:$BI$467,"&lt;4")</f>
        <v>0</v>
      </c>
      <c r="Q368">
        <f>SUMIFS('Grid GenerationQueue'!AE$5:AE$467,'Grid GenerationQueue'!$AX$5:$AX$467,$B368,'Grid GenerationQueue'!$AY$5:$AY$467,$C368,'Grid GenerationQueue'!$BH$5:$BH$467,"Executed")</f>
        <v>0</v>
      </c>
      <c r="R368">
        <f>SUMIFS('Grid GenerationQueue'!AF$5:AF$467,'Grid GenerationQueue'!$AX$5:$AX$467,$B368,'Grid GenerationQueue'!$AY$5:$AY$467,$C368,'Grid GenerationQueue'!$BH$5:$BH$467,"Executed")</f>
        <v>0</v>
      </c>
      <c r="S368">
        <f>SUMIFS('Grid GenerationQueue'!AG$5:AG$467,'Grid GenerationQueue'!$AX$5:$AX$467,$B368,'Grid GenerationQueue'!$AY$5:$AY$467,$C368,'Grid GenerationQueue'!$BH$5:$BH$467,"Executed")</f>
        <v>0</v>
      </c>
      <c r="T368">
        <f>SUMIFS('Grid GenerationQueue'!AH$5:AH$467,'Grid GenerationQueue'!$AX$5:$AX$467,$B368,'Grid GenerationQueue'!$AY$5:$AY$467,$C368,'Grid GenerationQueue'!$BH$5:$BH$467,"Executed")</f>
        <v>0</v>
      </c>
      <c r="U368">
        <f>SUMIFS('Grid GenerationQueue'!AI$5:AI$467,'Grid GenerationQueue'!$AX$5:$AX$467,$B368,'Grid GenerationQueue'!$AY$5:$AY$467,$C368,'Grid GenerationQueue'!$BH$5:$BH$467,"Executed")</f>
        <v>0</v>
      </c>
      <c r="V368">
        <f>SUMIFS('Grid GenerationQueue'!AJ$5:AJ$467,'Grid GenerationQueue'!$AX$5:$AX$467,$B368,'Grid GenerationQueue'!$AY$5:$AY$467,$C368,'Grid GenerationQueue'!$BH$5:$BH$467,"Executed")</f>
        <v>0</v>
      </c>
      <c r="W368">
        <f>SUMIFS('Grid GenerationQueue'!AK$5:AK$467,'Grid GenerationQueue'!$AX$5:$AX$467,$B368,'Grid GenerationQueue'!$AY$5:$AY$467,$C368,'Grid GenerationQueue'!$BH$5:$BH$467,"Executed")</f>
        <v>0</v>
      </c>
      <c r="X368">
        <f>SUMIFS('Grid GenerationQueue'!AL$5:AL$467,'Grid GenerationQueue'!$AX$5:$AX$467,$B368,'Grid GenerationQueue'!$AY$5:$AY$467,$C368,'Grid GenerationQueue'!$BH$5:$BH$467,"Executed")</f>
        <v>0</v>
      </c>
      <c r="Y368">
        <f>SUMIFS('Grid GenerationQueue'!AM$5:AM$467,'Grid GenerationQueue'!$AX$5:$AX$467,$B368,'Grid GenerationQueue'!$AY$5:$AY$467,$C368,'Grid GenerationQueue'!$BH$5:$BH$467,"Executed")</f>
        <v>0</v>
      </c>
      <c r="Z368">
        <f>SUMIFS('Grid GenerationQueue'!AN$5:AN$467,'Grid GenerationQueue'!$AX$5:$AX$467,$B368,'Grid GenerationQueue'!$AY$5:$AY$467,$C368,'Grid GenerationQueue'!$BH$5:$BH$467,"Executed")</f>
        <v>0</v>
      </c>
      <c r="AA368">
        <f>SUMIFS('Grid GenerationQueue'!AO$5:AO$467,'Grid GenerationQueue'!$AX$5:$AX$467,$B368,'Grid GenerationQueue'!$AY$5:$AY$467,$C368,'Grid GenerationQueue'!$BH$5:$BH$467,"Executed")</f>
        <v>0</v>
      </c>
      <c r="AB368">
        <f>SUMIFS('Grid GenerationQueue'!AP$5:AP$467,'Grid GenerationQueue'!$AX$5:$AX$467,$B368,'Grid GenerationQueue'!$AY$5:$AY$467,$C368,'Grid GenerationQueue'!$BH$5:$BH$467,"Executed")</f>
        <v>0</v>
      </c>
      <c r="AD368">
        <f>SUMIFS('Grid GenerationQueue'!AE$5:AE$467,'Grid GenerationQueue'!$AX$5:$AX$467,$B368,'Grid GenerationQueue'!$AY$5:$AY$467,$C368,'Grid GenerationQueue'!$BF$5:$BF$467,"&lt;&gt;"&amp;"")</f>
        <v>0</v>
      </c>
      <c r="AE368">
        <f>SUMIFS('Grid GenerationQueue'!AF$5:AF$467,'Grid GenerationQueue'!$AX$5:$AX$467,$B368,'Grid GenerationQueue'!$AY$5:$AY$467,$C368,'Grid GenerationQueue'!$BF$5:$BF$467,"&lt;&gt;"&amp;"")</f>
        <v>0</v>
      </c>
      <c r="AF368">
        <f>SUMIFS('Grid GenerationQueue'!AG$5:AG$467,'Grid GenerationQueue'!$AX$5:$AX$467,$B368,'Grid GenerationQueue'!$AY$5:$AY$467,$C368,'Grid GenerationQueue'!$BF$5:$BF$467,"&lt;&gt;"&amp;"")</f>
        <v>0</v>
      </c>
      <c r="AG368">
        <f>SUMIFS('Grid GenerationQueue'!AH$5:AH$467,'Grid GenerationQueue'!$AX$5:$AX$467,$B368,'Grid GenerationQueue'!$AY$5:$AY$467,$C368,'Grid GenerationQueue'!$BF$5:$BF$467,"&lt;&gt;"&amp;"")</f>
        <v>0</v>
      </c>
      <c r="AH368">
        <f>SUMIFS('Grid GenerationQueue'!AI$5:AI$467,'Grid GenerationQueue'!$AX$5:$AX$467,$B368,'Grid GenerationQueue'!$AY$5:$AY$467,$C368,'Grid GenerationQueue'!$BF$5:$BF$467,"&lt;&gt;"&amp;"")</f>
        <v>0</v>
      </c>
      <c r="AI368">
        <f>SUMIFS('Grid GenerationQueue'!AJ$5:AJ$467,'Grid GenerationQueue'!$AX$5:$AX$467,$B368,'Grid GenerationQueue'!$AY$5:$AY$467,$C368,'Grid GenerationQueue'!$BF$5:$BF$467,"&lt;&gt;"&amp;"")</f>
        <v>0</v>
      </c>
      <c r="AJ368">
        <f>SUMIFS('Grid GenerationQueue'!AK$5:AK$467,'Grid GenerationQueue'!$AX$5:$AX$467,$B368,'Grid GenerationQueue'!$AY$5:$AY$467,$C368,'Grid GenerationQueue'!$BF$5:$BF$467,"&lt;&gt;"&amp;"")</f>
        <v>0</v>
      </c>
      <c r="AK368">
        <f>SUMIFS('Grid GenerationQueue'!AL$5:AL$467,'Grid GenerationQueue'!$AX$5:$AX$467,$B368,'Grid GenerationQueue'!$AY$5:$AY$467,$C368,'Grid GenerationQueue'!$BF$5:$BF$467,"&lt;&gt;"&amp;"")</f>
        <v>0</v>
      </c>
      <c r="AL368">
        <f>SUMIFS('Grid GenerationQueue'!AM$5:AM$467,'Grid GenerationQueue'!$AX$5:$AX$467,$B368,'Grid GenerationQueue'!$AY$5:$AY$467,$C368,'Grid GenerationQueue'!$BF$5:$BF$467,"&lt;&gt;"&amp;"")</f>
        <v>0</v>
      </c>
      <c r="AM368">
        <f>SUMIFS('Grid GenerationQueue'!AN$5:AN$467,'Grid GenerationQueue'!$AX$5:$AX$467,$B368,'Grid GenerationQueue'!$AY$5:$AY$467,$C368,'Grid GenerationQueue'!$BF$5:$BF$467,"&lt;&gt;"&amp;"")</f>
        <v>0</v>
      </c>
      <c r="AN368">
        <f>SUMIFS('Grid GenerationQueue'!AO$5:AO$467,'Grid GenerationQueue'!$AX$5:$AX$467,$B368,'Grid GenerationQueue'!$AY$5:$AY$467,$C368,'Grid GenerationQueue'!$BF$5:$BF$467,"&lt;&gt;"&amp;"")</f>
        <v>0</v>
      </c>
      <c r="AO368">
        <f>SUMIFS('Grid GenerationQueue'!AP$5:AP$467,'Grid GenerationQueue'!$AX$5:$AX$467,$B368,'Grid GenerationQueue'!$AY$5:$AY$467,$C368,'Grid GenerationQueue'!$BF$5:$BF$467,"&lt;&gt;"&amp;"")</f>
        <v>0</v>
      </c>
      <c r="AQ368">
        <f>SUMIFS('Grid GenerationQueue'!AE$5:AE$467,'Grid GenerationQueue'!$AX$5:$AX$467,$B368,'Grid GenerationQueue'!$AY$5:$AY$467,$C368)</f>
        <v>0</v>
      </c>
      <c r="AR368">
        <f>SUMIFS('Grid GenerationQueue'!AF$5:AF$467,'Grid GenerationQueue'!$AX$5:$AX$467,$B368,'Grid GenerationQueue'!$AY$5:$AY$467,$C368)</f>
        <v>0</v>
      </c>
      <c r="AS368">
        <f>SUMIFS('Grid GenerationQueue'!AG$5:AG$467,'Grid GenerationQueue'!$AX$5:$AX$467,$B368,'Grid GenerationQueue'!$AY$5:$AY$467,$C368)</f>
        <v>0</v>
      </c>
      <c r="AT368">
        <f>SUMIFS('Grid GenerationQueue'!AH$5:AH$467,'Grid GenerationQueue'!$AX$5:$AX$467,$B368,'Grid GenerationQueue'!$AY$5:$AY$467,$C368)</f>
        <v>0</v>
      </c>
      <c r="AU368">
        <f>SUMIFS('Grid GenerationQueue'!AI$5:AI$467,'Grid GenerationQueue'!$AX$5:$AX$467,$B368,'Grid GenerationQueue'!$AY$5:$AY$467,$C368)</f>
        <v>0</v>
      </c>
      <c r="AV368">
        <f>SUMIFS('Grid GenerationQueue'!AJ$5:AJ$467,'Grid GenerationQueue'!$AX$5:$AX$467,$B368,'Grid GenerationQueue'!$AY$5:$AY$467,$C368)</f>
        <v>0</v>
      </c>
      <c r="AW368">
        <f>SUMIFS('Grid GenerationQueue'!AK$5:AK$467,'Grid GenerationQueue'!$AX$5:$AX$467,$B368,'Grid GenerationQueue'!$AY$5:$AY$467,$C368)</f>
        <v>0</v>
      </c>
      <c r="AX368">
        <f>SUMIFS('Grid GenerationQueue'!AL$5:AL$467,'Grid GenerationQueue'!$AX$5:$AX$467,$B368,'Grid GenerationQueue'!$AY$5:$AY$467,$C368)</f>
        <v>0</v>
      </c>
      <c r="AY368">
        <f>SUMIFS('Grid GenerationQueue'!AM$5:AM$467,'Grid GenerationQueue'!$AX$5:$AX$467,$B368,'Grid GenerationQueue'!$AY$5:$AY$467,$C368)</f>
        <v>0</v>
      </c>
      <c r="AZ368">
        <f>SUMIFS('Grid GenerationQueue'!AN$5:AN$467,'Grid GenerationQueue'!$AX$5:$AX$467,$B368,'Grid GenerationQueue'!$AY$5:$AY$467,$C368)</f>
        <v>0</v>
      </c>
      <c r="BA368">
        <f>SUMIFS('Grid GenerationQueue'!AO$5:AO$467,'Grid GenerationQueue'!$AX$5:$AX$467,$B368,'Grid GenerationQueue'!$AY$5:$AY$467,$C368)</f>
        <v>0</v>
      </c>
      <c r="BB368">
        <f>SUMIFS('Grid GenerationQueue'!AP$5:AP$467,'Grid GenerationQueue'!$AX$5:$AX$467,$B368,'Grid GenerationQueue'!$AY$5:$AY$467,$C368)</f>
        <v>0</v>
      </c>
      <c r="BD368">
        <f>SUMIFS('Grid GenerationQueue'!AE$5:AE$467,'Grid GenerationQueue'!$AX$5:$AX$467,$B368,'Grid GenerationQueue'!$AY$5:$AY$467,$C368,'Grid GenerationQueue'!$BH$5:$BH$467,"Executed",'Grid GenerationQueue'!$BB$5:$BB$467,"&lt;"&amp;$BE$3)</f>
        <v>0</v>
      </c>
      <c r="BE368">
        <f>SUMIFS('Grid GenerationQueue'!AF$5:AF$467,'Grid GenerationQueue'!$AX$5:$AX$467,$B368,'Grid GenerationQueue'!$AY$5:$AY$467,$C368,'Grid GenerationQueue'!$BH$5:$BH$467,"Executed",'Grid GenerationQueue'!$BB$5:$BB$467,"&lt;"&amp;$BE$3)</f>
        <v>0</v>
      </c>
      <c r="BF368">
        <f>SUMIFS('Grid GenerationQueue'!AG$5:AG$467,'Grid GenerationQueue'!$AX$5:$AX$467,$B368,'Grid GenerationQueue'!$AY$5:$AY$467,$C368,'Grid GenerationQueue'!$BH$5:$BH$467,"Executed",'Grid GenerationQueue'!$BB$5:$BB$467,"&lt;"&amp;$BE$3)</f>
        <v>0</v>
      </c>
      <c r="BG368">
        <f>SUMIFS('Grid GenerationQueue'!AH$5:AH$467,'Grid GenerationQueue'!$AX$5:$AX$467,$B368,'Grid GenerationQueue'!$AY$5:$AY$467,$C368,'Grid GenerationQueue'!$BH$5:$BH$467,"Executed",'Grid GenerationQueue'!$BB$5:$BB$467,"&lt;"&amp;$BE$3)</f>
        <v>0</v>
      </c>
      <c r="BH368">
        <f>SUMIFS('Grid GenerationQueue'!AI$5:AI$467,'Grid GenerationQueue'!$AX$5:$AX$467,$B368,'Grid GenerationQueue'!$AY$5:$AY$467,$C368,'Grid GenerationQueue'!$BH$5:$BH$467,"Executed",'Grid GenerationQueue'!$BB$5:$BB$467,"&lt;"&amp;$BE$3)</f>
        <v>0</v>
      </c>
      <c r="BI368">
        <f>SUMIFS('Grid GenerationQueue'!AJ$5:AJ$467,'Grid GenerationQueue'!$AX$5:$AX$467,$B368,'Grid GenerationQueue'!$AY$5:$AY$467,$C368,'Grid GenerationQueue'!$BH$5:$BH$467,"Executed",'Grid GenerationQueue'!$BB$5:$BB$467,"&lt;"&amp;$BE$3)</f>
        <v>0</v>
      </c>
      <c r="BJ368">
        <f>SUMIFS('Grid GenerationQueue'!AK$5:AK$467,'Grid GenerationQueue'!$AX$5:$AX$467,$B368,'Grid GenerationQueue'!$AY$5:$AY$467,$C368,'Grid GenerationQueue'!$BH$5:$BH$467,"Executed",'Grid GenerationQueue'!$BB$5:$BB$467,"&lt;"&amp;$BE$3)</f>
        <v>0</v>
      </c>
      <c r="BK368">
        <f>SUMIFS('Grid GenerationQueue'!AL$5:AL$467,'Grid GenerationQueue'!$AX$5:$AX$467,$B368,'Grid GenerationQueue'!$AY$5:$AY$467,$C368,'Grid GenerationQueue'!$BH$5:$BH$467,"Executed",'Grid GenerationQueue'!$BB$5:$BB$467,"&lt;"&amp;$BE$3)</f>
        <v>0</v>
      </c>
      <c r="BL368">
        <f>SUMIFS('Grid GenerationQueue'!AM$5:AM$467,'Grid GenerationQueue'!$AX$5:$AX$467,$B368,'Grid GenerationQueue'!$AY$5:$AY$467,$C368,'Grid GenerationQueue'!$BH$5:$BH$467,"Executed",'Grid GenerationQueue'!$BB$5:$BB$467,"&lt;"&amp;$BE$3)</f>
        <v>0</v>
      </c>
      <c r="BM368">
        <f>SUMIFS('Grid GenerationQueue'!AN$5:AN$467,'Grid GenerationQueue'!$AX$5:$AX$467,$B368,'Grid GenerationQueue'!$AY$5:$AY$467,$C368,'Grid GenerationQueue'!$BH$5:$BH$467,"Executed",'Grid GenerationQueue'!$BB$5:$BB$467,"&lt;"&amp;$BE$3)</f>
        <v>0</v>
      </c>
      <c r="BN368">
        <f>SUMIFS('Grid GenerationQueue'!AO$5:AO$467,'Grid GenerationQueue'!$AX$5:$AX$467,$B368,'Grid GenerationQueue'!$AY$5:$AY$467,$C368,'Grid GenerationQueue'!$BH$5:$BH$467,"Executed",'Grid GenerationQueue'!$BB$5:$BB$467,"&lt;"&amp;$BE$3)</f>
        <v>0</v>
      </c>
      <c r="BO368">
        <f>SUMIFS('Grid GenerationQueue'!AP$5:AP$467,'Grid GenerationQueue'!$AX$5:$AX$467,$B368,'Grid GenerationQueue'!$AY$5:$AY$467,$C368,'Grid GenerationQueue'!$BH$5:$BH$467,"Executed",'Grid GenerationQueue'!$BB$5:$BB$467,"&lt;"&amp;$BE$3)</f>
        <v>0</v>
      </c>
      <c r="BQ368">
        <f>SUMIFS('Grid GenerationQueue'!AE$5:AE$467,'Grid GenerationQueue'!$AX$5:$AX$467,$B368,'Grid GenerationQueue'!$AY$5:$AY$467,$C368,'Grid GenerationQueue'!$BF$5:$BF$467,"&lt;&gt;"&amp;"",'Grid GenerationQueue'!$BB$5:$BB$467,"&lt;"&amp;$BE$3)</f>
        <v>0</v>
      </c>
      <c r="BR368">
        <f>SUMIFS('Grid GenerationQueue'!AF$5:AF$467,'Grid GenerationQueue'!$AX$5:$AX$467,$B368,'Grid GenerationQueue'!$AY$5:$AY$467,$C368,'Grid GenerationQueue'!$BF$5:$BF$467,"&lt;&gt;"&amp;"",'Grid GenerationQueue'!$BB$5:$BB$467,"&lt;"&amp;$BE$3)</f>
        <v>0</v>
      </c>
      <c r="BS368">
        <f>SUMIFS('Grid GenerationQueue'!AG$5:AG$467,'Grid GenerationQueue'!$AX$5:$AX$467,$B368,'Grid GenerationQueue'!$AY$5:$AY$467,$C368,'Grid GenerationQueue'!$BF$5:$BF$467,"&lt;&gt;"&amp;"",'Grid GenerationQueue'!$BB$5:$BB$467,"&lt;"&amp;$BE$3)</f>
        <v>0</v>
      </c>
      <c r="BT368">
        <f>SUMIFS('Grid GenerationQueue'!AH$5:AH$467,'Grid GenerationQueue'!$AX$5:$AX$467,$B368,'Grid GenerationQueue'!$AY$5:$AY$467,$C368,'Grid GenerationQueue'!$BF$5:$BF$467,"&lt;&gt;"&amp;"",'Grid GenerationQueue'!$BB$5:$BB$467,"&lt;"&amp;$BE$3)</f>
        <v>0</v>
      </c>
      <c r="BU368">
        <f>SUMIFS('Grid GenerationQueue'!AI$5:AI$467,'Grid GenerationQueue'!$AX$5:$AX$467,$B368,'Grid GenerationQueue'!$AY$5:$AY$467,$C368,'Grid GenerationQueue'!$BF$5:$BF$467,"&lt;&gt;"&amp;"",'Grid GenerationQueue'!$BB$5:$BB$467,"&lt;"&amp;$BE$3)</f>
        <v>0</v>
      </c>
      <c r="BV368">
        <f>SUMIFS('Grid GenerationQueue'!AJ$5:AJ$467,'Grid GenerationQueue'!$AX$5:$AX$467,$B368,'Grid GenerationQueue'!$AY$5:$AY$467,$C368,'Grid GenerationQueue'!$BF$5:$BF$467,"&lt;&gt;"&amp;"",'Grid GenerationQueue'!$BB$5:$BB$467,"&lt;"&amp;$BE$3)</f>
        <v>0</v>
      </c>
      <c r="BW368">
        <f>SUMIFS('Grid GenerationQueue'!AK$5:AK$467,'Grid GenerationQueue'!$AX$5:$AX$467,$B368,'Grid GenerationQueue'!$AY$5:$AY$467,$C368,'Grid GenerationQueue'!$BF$5:$BF$467,"&lt;&gt;"&amp;"",'Grid GenerationQueue'!$BB$5:$BB$467,"&lt;"&amp;$BE$3)</f>
        <v>0</v>
      </c>
      <c r="BX368">
        <f>SUMIFS('Grid GenerationQueue'!AL$5:AL$467,'Grid GenerationQueue'!$AX$5:$AX$467,$B368,'Grid GenerationQueue'!$AY$5:$AY$467,$C368,'Grid GenerationQueue'!$BF$5:$BF$467,"&lt;&gt;"&amp;"",'Grid GenerationQueue'!$BB$5:$BB$467,"&lt;"&amp;$BE$3)</f>
        <v>0</v>
      </c>
      <c r="BY368">
        <f>SUMIFS('Grid GenerationQueue'!AM$5:AM$467,'Grid GenerationQueue'!$AX$5:$AX$467,$B368,'Grid GenerationQueue'!$AY$5:$AY$467,$C368,'Grid GenerationQueue'!$BF$5:$BF$467,"&lt;&gt;"&amp;"",'Grid GenerationQueue'!$BB$5:$BB$467,"&lt;"&amp;$BE$3)</f>
        <v>0</v>
      </c>
      <c r="BZ368">
        <f>SUMIFS('Grid GenerationQueue'!AN$5:AN$467,'Grid GenerationQueue'!$AX$5:$AX$467,$B368,'Grid GenerationQueue'!$AY$5:$AY$467,$C368,'Grid GenerationQueue'!$BF$5:$BF$467,"&lt;&gt;"&amp;"",'Grid GenerationQueue'!$BB$5:$BB$467,"&lt;"&amp;$BE$3)</f>
        <v>0</v>
      </c>
      <c r="CA368">
        <f>SUMIFS('Grid GenerationQueue'!AO$5:AO$467,'Grid GenerationQueue'!$AX$5:$AX$467,$B368,'Grid GenerationQueue'!$AY$5:$AY$467,$C368,'Grid GenerationQueue'!$BF$5:$BF$467,"&lt;&gt;"&amp;"",'Grid GenerationQueue'!$BB$5:$BB$467,"&lt;"&amp;$BE$3)</f>
        <v>0</v>
      </c>
      <c r="CB368">
        <f>SUMIFS('Grid GenerationQueue'!AP$5:AP$467,'Grid GenerationQueue'!$AX$5:$AX$467,$B368,'Grid GenerationQueue'!$AY$5:$AY$467,$C368,'Grid GenerationQueue'!$BF$5:$BF$467,"&lt;&gt;"&amp;"",'Grid GenerationQueue'!$BB$5:$BB$467,"&lt;"&amp;$BE$3)</f>
        <v>0</v>
      </c>
      <c r="CD368">
        <f>SUMIFS('Grid GenerationQueue'!AE$5:AE$467,'Grid GenerationQueue'!$AX$5:$AX$467,$B368,'Grid GenerationQueue'!$AY$5:$AY$467,$C368,'Grid GenerationQueue'!$BB$5:$BB$467,"&lt;"&amp;$BE$3)</f>
        <v>0</v>
      </c>
      <c r="CE368">
        <f>SUMIFS('Grid GenerationQueue'!AF$5:AF$467,'Grid GenerationQueue'!$AX$5:$AX$467,$B368,'Grid GenerationQueue'!$AY$5:$AY$467,$C368,'Grid GenerationQueue'!$BB$5:$BB$467,"&lt;"&amp;$BE$3)</f>
        <v>0</v>
      </c>
      <c r="CF368">
        <f>SUMIFS('Grid GenerationQueue'!AG$5:AG$467,'Grid GenerationQueue'!$AX$5:$AX$467,$B368,'Grid GenerationQueue'!$AY$5:$AY$467,$C368,'Grid GenerationQueue'!$BB$5:$BB$467,"&lt;"&amp;$BE$3)</f>
        <v>0</v>
      </c>
      <c r="CG368">
        <f>SUMIFS('Grid GenerationQueue'!AH$5:AH$467,'Grid GenerationQueue'!$AX$5:$AX$467,$B368,'Grid GenerationQueue'!$AY$5:$AY$467,$C368,'Grid GenerationQueue'!$BB$5:$BB$467,"&lt;"&amp;$BE$3)</f>
        <v>0</v>
      </c>
      <c r="CH368">
        <f>SUMIFS('Grid GenerationQueue'!AI$5:AI$467,'Grid GenerationQueue'!$AX$5:$AX$467,$B368,'Grid GenerationQueue'!$AY$5:$AY$467,$C368,'Grid GenerationQueue'!$BB$5:$BB$467,"&lt;"&amp;$BE$3)</f>
        <v>0</v>
      </c>
      <c r="CI368">
        <f>SUMIFS('Grid GenerationQueue'!AJ$5:AJ$467,'Grid GenerationQueue'!$AX$5:$AX$467,$B368,'Grid GenerationQueue'!$AY$5:$AY$467,$C368,'Grid GenerationQueue'!$BB$5:$BB$467,"&lt;"&amp;$BE$3)</f>
        <v>0</v>
      </c>
      <c r="CJ368">
        <f>SUMIFS('Grid GenerationQueue'!AK$5:AK$467,'Grid GenerationQueue'!$AX$5:$AX$467,$B368,'Grid GenerationQueue'!$AY$5:$AY$467,$C368,'Grid GenerationQueue'!$BB$5:$BB$467,"&lt;"&amp;$BE$3)</f>
        <v>0</v>
      </c>
      <c r="CK368">
        <f>SUMIFS('Grid GenerationQueue'!AL$5:AL$467,'Grid GenerationQueue'!$AX$5:$AX$467,$B368,'Grid GenerationQueue'!$AY$5:$AY$467,$C368,'Grid GenerationQueue'!$BB$5:$BB$467,"&lt;"&amp;$BE$3)</f>
        <v>0</v>
      </c>
      <c r="CL368">
        <f>SUMIFS('Grid GenerationQueue'!AM$5:AM$467,'Grid GenerationQueue'!$AX$5:$AX$467,$B368,'Grid GenerationQueue'!$AY$5:$AY$467,$C368,'Grid GenerationQueue'!$BB$5:$BB$467,"&lt;"&amp;$BE$3)</f>
        <v>0</v>
      </c>
      <c r="CM368">
        <f>SUMIFS('Grid GenerationQueue'!AN$5:AN$467,'Grid GenerationQueue'!$AX$5:$AX$467,$B368,'Grid GenerationQueue'!$AY$5:$AY$467,$C368,'Grid GenerationQueue'!$BB$5:$BB$467,"&lt;"&amp;$BE$3)</f>
        <v>0</v>
      </c>
      <c r="CN368">
        <f>SUMIFS('Grid GenerationQueue'!AO$5:AO$467,'Grid GenerationQueue'!$AX$5:$AX$467,$B368,'Grid GenerationQueue'!$AY$5:$AY$467,$C368,'Grid GenerationQueue'!$BB$5:$BB$467,"&lt;"&amp;$BE$3)</f>
        <v>0</v>
      </c>
      <c r="CO368">
        <f>SUMIFS('Grid GenerationQueue'!AP$5:AP$467,'Grid GenerationQueue'!$AX$5:$AX$467,$B368,'Grid GenerationQueue'!$AY$5:$AY$467,$C368,'Grid GenerationQueue'!$BB$5:$BB$467,"&lt;"&amp;$BE$3)</f>
        <v>0</v>
      </c>
    </row>
    <row r="369" spans="1:93" x14ac:dyDescent="0.35">
      <c r="A369" t="s">
        <v>4644</v>
      </c>
      <c r="B369" t="s">
        <v>4471</v>
      </c>
      <c r="C369">
        <v>115</v>
      </c>
      <c r="D369">
        <f>SUMIFS('Grid GenerationQueue'!AE$5:AE$467,'Grid GenerationQueue'!$AX$5:$AX$467,$B369,'Grid GenerationQueue'!$AY$5:$AY$467,$C369,'Grid GenerationQueue'!$BI$5:$BI$467,"&lt;4")</f>
        <v>0</v>
      </c>
      <c r="E369">
        <f>SUMIFS('Grid GenerationQueue'!AF$5:AF$467,'Grid GenerationQueue'!$AX$5:$AX$467,$B369,'Grid GenerationQueue'!$AY$5:$AY$467,$C369,'Grid GenerationQueue'!$BI$5:$BI$467,"&lt;4")</f>
        <v>0</v>
      </c>
      <c r="F369">
        <f>SUMIFS('Grid GenerationQueue'!AG$5:AG$467,'Grid GenerationQueue'!$AX$5:$AX$467,$B369,'Grid GenerationQueue'!$AY$5:$AY$467,$C369,'Grid GenerationQueue'!$BI$5:$BI$467,"&lt;4")</f>
        <v>0</v>
      </c>
      <c r="G369">
        <f>SUMIFS('Grid GenerationQueue'!AH$5:AH$467,'Grid GenerationQueue'!$AX$5:$AX$467,$B369,'Grid GenerationQueue'!$AY$5:$AY$467,$C369,'Grid GenerationQueue'!$BI$5:$BI$467,"&lt;4")</f>
        <v>0</v>
      </c>
      <c r="H369">
        <f>SUMIFS('Grid GenerationQueue'!AI$5:AI$467,'Grid GenerationQueue'!$AX$5:$AX$467,$B369,'Grid GenerationQueue'!$AY$5:$AY$467,$C369,'Grid GenerationQueue'!$BI$5:$BI$467,"&lt;4")</f>
        <v>0</v>
      </c>
      <c r="I369">
        <f>SUMIFS('Grid GenerationQueue'!AJ$5:AJ$467,'Grid GenerationQueue'!$AX$5:$AX$467,$B369,'Grid GenerationQueue'!$AY$5:$AY$467,$C369,'Grid GenerationQueue'!$BI$5:$BI$467,"&lt;4")</f>
        <v>0</v>
      </c>
      <c r="J369">
        <f>SUMIFS('Grid GenerationQueue'!AK$5:AK$467,'Grid GenerationQueue'!$AX$5:$AX$467,$B369,'Grid GenerationQueue'!$AY$5:$AY$467,$C369,'Grid GenerationQueue'!$BI$5:$BI$467,"&lt;4")</f>
        <v>0</v>
      </c>
      <c r="K369">
        <f>SUMIFS('Grid GenerationQueue'!AL$5:AL$467,'Grid GenerationQueue'!$AX$5:$AX$467,$B369,'Grid GenerationQueue'!$AY$5:$AY$467,$C369,'Grid GenerationQueue'!$BI$5:$BI$467,"&lt;4")</f>
        <v>0</v>
      </c>
      <c r="L369">
        <f>SUMIFS('Grid GenerationQueue'!AM$5:AM$467,'Grid GenerationQueue'!$AX$5:$AX$467,$B369,'Grid GenerationQueue'!$AY$5:$AY$467,$C369,'Grid GenerationQueue'!$BI$5:$BI$467,"&lt;4")</f>
        <v>0</v>
      </c>
      <c r="M369">
        <f>SUMIFS('Grid GenerationQueue'!AN$5:AN$467,'Grid GenerationQueue'!$AX$5:$AX$467,$B369,'Grid GenerationQueue'!$AY$5:$AY$467,$C369,'Grid GenerationQueue'!$BI$5:$BI$467,"&lt;4")</f>
        <v>0</v>
      </c>
      <c r="N369">
        <f>SUMIFS('Grid GenerationQueue'!AO$5:AO$467,'Grid GenerationQueue'!$AX$5:$AX$467,$B369,'Grid GenerationQueue'!$AY$5:$AY$467,$C369,'Grid GenerationQueue'!$BI$5:$BI$467,"&lt;4")</f>
        <v>0</v>
      </c>
      <c r="O369">
        <f>SUMIFS('Grid GenerationQueue'!AP$5:AP$467,'Grid GenerationQueue'!$AX$5:$AX$467,$B369,'Grid GenerationQueue'!$AY$5:$AY$467,$C369,'Grid GenerationQueue'!$BI$5:$BI$467,"&lt;4")</f>
        <v>0</v>
      </c>
      <c r="Q369">
        <f>SUMIFS('Grid GenerationQueue'!AE$5:AE$467,'Grid GenerationQueue'!$AX$5:$AX$467,$B369,'Grid GenerationQueue'!$AY$5:$AY$467,$C369,'Grid GenerationQueue'!$BH$5:$BH$467,"Executed")</f>
        <v>0</v>
      </c>
      <c r="R369">
        <f>SUMIFS('Grid GenerationQueue'!AF$5:AF$467,'Grid GenerationQueue'!$AX$5:$AX$467,$B369,'Grid GenerationQueue'!$AY$5:$AY$467,$C369,'Grid GenerationQueue'!$BH$5:$BH$467,"Executed")</f>
        <v>0</v>
      </c>
      <c r="S369">
        <f>SUMIFS('Grid GenerationQueue'!AG$5:AG$467,'Grid GenerationQueue'!$AX$5:$AX$467,$B369,'Grid GenerationQueue'!$AY$5:$AY$467,$C369,'Grid GenerationQueue'!$BH$5:$BH$467,"Executed")</f>
        <v>0</v>
      </c>
      <c r="T369">
        <f>SUMIFS('Grid GenerationQueue'!AH$5:AH$467,'Grid GenerationQueue'!$AX$5:$AX$467,$B369,'Grid GenerationQueue'!$AY$5:$AY$467,$C369,'Grid GenerationQueue'!$BH$5:$BH$467,"Executed")</f>
        <v>0</v>
      </c>
      <c r="U369">
        <f>SUMIFS('Grid GenerationQueue'!AI$5:AI$467,'Grid GenerationQueue'!$AX$5:$AX$467,$B369,'Grid GenerationQueue'!$AY$5:$AY$467,$C369,'Grid GenerationQueue'!$BH$5:$BH$467,"Executed")</f>
        <v>0</v>
      </c>
      <c r="V369">
        <f>SUMIFS('Grid GenerationQueue'!AJ$5:AJ$467,'Grid GenerationQueue'!$AX$5:$AX$467,$B369,'Grid GenerationQueue'!$AY$5:$AY$467,$C369,'Grid GenerationQueue'!$BH$5:$BH$467,"Executed")</f>
        <v>0</v>
      </c>
      <c r="W369">
        <f>SUMIFS('Grid GenerationQueue'!AK$5:AK$467,'Grid GenerationQueue'!$AX$5:$AX$467,$B369,'Grid GenerationQueue'!$AY$5:$AY$467,$C369,'Grid GenerationQueue'!$BH$5:$BH$467,"Executed")</f>
        <v>0</v>
      </c>
      <c r="X369">
        <f>SUMIFS('Grid GenerationQueue'!AL$5:AL$467,'Grid GenerationQueue'!$AX$5:$AX$467,$B369,'Grid GenerationQueue'!$AY$5:$AY$467,$C369,'Grid GenerationQueue'!$BH$5:$BH$467,"Executed")</f>
        <v>0</v>
      </c>
      <c r="Y369">
        <f>SUMIFS('Grid GenerationQueue'!AM$5:AM$467,'Grid GenerationQueue'!$AX$5:$AX$467,$B369,'Grid GenerationQueue'!$AY$5:$AY$467,$C369,'Grid GenerationQueue'!$BH$5:$BH$467,"Executed")</f>
        <v>0</v>
      </c>
      <c r="Z369">
        <f>SUMIFS('Grid GenerationQueue'!AN$5:AN$467,'Grid GenerationQueue'!$AX$5:$AX$467,$B369,'Grid GenerationQueue'!$AY$5:$AY$467,$C369,'Grid GenerationQueue'!$BH$5:$BH$467,"Executed")</f>
        <v>0</v>
      </c>
      <c r="AA369">
        <f>SUMIFS('Grid GenerationQueue'!AO$5:AO$467,'Grid GenerationQueue'!$AX$5:$AX$467,$B369,'Grid GenerationQueue'!$AY$5:$AY$467,$C369,'Grid GenerationQueue'!$BH$5:$BH$467,"Executed")</f>
        <v>0</v>
      </c>
      <c r="AB369">
        <f>SUMIFS('Grid GenerationQueue'!AP$5:AP$467,'Grid GenerationQueue'!$AX$5:$AX$467,$B369,'Grid GenerationQueue'!$AY$5:$AY$467,$C369,'Grid GenerationQueue'!$BH$5:$BH$467,"Executed")</f>
        <v>0</v>
      </c>
      <c r="AD369">
        <f>SUMIFS('Grid GenerationQueue'!AE$5:AE$467,'Grid GenerationQueue'!$AX$5:$AX$467,$B369,'Grid GenerationQueue'!$AY$5:$AY$467,$C369,'Grid GenerationQueue'!$BF$5:$BF$467,"&lt;&gt;"&amp;"")</f>
        <v>0</v>
      </c>
      <c r="AE369">
        <f>SUMIFS('Grid GenerationQueue'!AF$5:AF$467,'Grid GenerationQueue'!$AX$5:$AX$467,$B369,'Grid GenerationQueue'!$AY$5:$AY$467,$C369,'Grid GenerationQueue'!$BF$5:$BF$467,"&lt;&gt;"&amp;"")</f>
        <v>0</v>
      </c>
      <c r="AF369">
        <f>SUMIFS('Grid GenerationQueue'!AG$5:AG$467,'Grid GenerationQueue'!$AX$5:$AX$467,$B369,'Grid GenerationQueue'!$AY$5:$AY$467,$C369,'Grid GenerationQueue'!$BF$5:$BF$467,"&lt;&gt;"&amp;"")</f>
        <v>0</v>
      </c>
      <c r="AG369">
        <f>SUMIFS('Grid GenerationQueue'!AH$5:AH$467,'Grid GenerationQueue'!$AX$5:$AX$467,$B369,'Grid GenerationQueue'!$AY$5:$AY$467,$C369,'Grid GenerationQueue'!$BF$5:$BF$467,"&lt;&gt;"&amp;"")</f>
        <v>0</v>
      </c>
      <c r="AH369">
        <f>SUMIFS('Grid GenerationQueue'!AI$5:AI$467,'Grid GenerationQueue'!$AX$5:$AX$467,$B369,'Grid GenerationQueue'!$AY$5:$AY$467,$C369,'Grid GenerationQueue'!$BF$5:$BF$467,"&lt;&gt;"&amp;"")</f>
        <v>0</v>
      </c>
      <c r="AI369">
        <f>SUMIFS('Grid GenerationQueue'!AJ$5:AJ$467,'Grid GenerationQueue'!$AX$5:$AX$467,$B369,'Grid GenerationQueue'!$AY$5:$AY$467,$C369,'Grid GenerationQueue'!$BF$5:$BF$467,"&lt;&gt;"&amp;"")</f>
        <v>0</v>
      </c>
      <c r="AJ369">
        <f>SUMIFS('Grid GenerationQueue'!AK$5:AK$467,'Grid GenerationQueue'!$AX$5:$AX$467,$B369,'Grid GenerationQueue'!$AY$5:$AY$467,$C369,'Grid GenerationQueue'!$BF$5:$BF$467,"&lt;&gt;"&amp;"")</f>
        <v>0</v>
      </c>
      <c r="AK369">
        <f>SUMIFS('Grid GenerationQueue'!AL$5:AL$467,'Grid GenerationQueue'!$AX$5:$AX$467,$B369,'Grid GenerationQueue'!$AY$5:$AY$467,$C369,'Grid GenerationQueue'!$BF$5:$BF$467,"&lt;&gt;"&amp;"")</f>
        <v>0</v>
      </c>
      <c r="AL369">
        <f>SUMIFS('Grid GenerationQueue'!AM$5:AM$467,'Grid GenerationQueue'!$AX$5:$AX$467,$B369,'Grid GenerationQueue'!$AY$5:$AY$467,$C369,'Grid GenerationQueue'!$BF$5:$BF$467,"&lt;&gt;"&amp;"")</f>
        <v>0</v>
      </c>
      <c r="AM369">
        <f>SUMIFS('Grid GenerationQueue'!AN$5:AN$467,'Grid GenerationQueue'!$AX$5:$AX$467,$B369,'Grid GenerationQueue'!$AY$5:$AY$467,$C369,'Grid GenerationQueue'!$BF$5:$BF$467,"&lt;&gt;"&amp;"")</f>
        <v>0</v>
      </c>
      <c r="AN369">
        <f>SUMIFS('Grid GenerationQueue'!AO$5:AO$467,'Grid GenerationQueue'!$AX$5:$AX$467,$B369,'Grid GenerationQueue'!$AY$5:$AY$467,$C369,'Grid GenerationQueue'!$BF$5:$BF$467,"&lt;&gt;"&amp;"")</f>
        <v>0</v>
      </c>
      <c r="AO369">
        <f>SUMIFS('Grid GenerationQueue'!AP$5:AP$467,'Grid GenerationQueue'!$AX$5:$AX$467,$B369,'Grid GenerationQueue'!$AY$5:$AY$467,$C369,'Grid GenerationQueue'!$BF$5:$BF$467,"&lt;&gt;"&amp;"")</f>
        <v>0</v>
      </c>
      <c r="AQ369">
        <f>SUMIFS('Grid GenerationQueue'!AE$5:AE$467,'Grid GenerationQueue'!$AX$5:$AX$467,$B369,'Grid GenerationQueue'!$AY$5:$AY$467,$C369)</f>
        <v>0</v>
      </c>
      <c r="AR369">
        <f>SUMIFS('Grid GenerationQueue'!AF$5:AF$467,'Grid GenerationQueue'!$AX$5:$AX$467,$B369,'Grid GenerationQueue'!$AY$5:$AY$467,$C369)</f>
        <v>0</v>
      </c>
      <c r="AS369">
        <f>SUMIFS('Grid GenerationQueue'!AG$5:AG$467,'Grid GenerationQueue'!$AX$5:$AX$467,$B369,'Grid GenerationQueue'!$AY$5:$AY$467,$C369)</f>
        <v>0</v>
      </c>
      <c r="AT369">
        <f>SUMIFS('Grid GenerationQueue'!AH$5:AH$467,'Grid GenerationQueue'!$AX$5:$AX$467,$B369,'Grid GenerationQueue'!$AY$5:$AY$467,$C369)</f>
        <v>0</v>
      </c>
      <c r="AU369">
        <f>SUMIFS('Grid GenerationQueue'!AI$5:AI$467,'Grid GenerationQueue'!$AX$5:$AX$467,$B369,'Grid GenerationQueue'!$AY$5:$AY$467,$C369)</f>
        <v>0</v>
      </c>
      <c r="AV369">
        <f>SUMIFS('Grid GenerationQueue'!AJ$5:AJ$467,'Grid GenerationQueue'!$AX$5:$AX$467,$B369,'Grid GenerationQueue'!$AY$5:$AY$467,$C369)</f>
        <v>0</v>
      </c>
      <c r="AW369">
        <f>SUMIFS('Grid GenerationQueue'!AK$5:AK$467,'Grid GenerationQueue'!$AX$5:$AX$467,$B369,'Grid GenerationQueue'!$AY$5:$AY$467,$C369)</f>
        <v>0</v>
      </c>
      <c r="AX369">
        <f>SUMIFS('Grid GenerationQueue'!AL$5:AL$467,'Grid GenerationQueue'!$AX$5:$AX$467,$B369,'Grid GenerationQueue'!$AY$5:$AY$467,$C369)</f>
        <v>0</v>
      </c>
      <c r="AY369">
        <f>SUMIFS('Grid GenerationQueue'!AM$5:AM$467,'Grid GenerationQueue'!$AX$5:$AX$467,$B369,'Grid GenerationQueue'!$AY$5:$AY$467,$C369)</f>
        <v>0</v>
      </c>
      <c r="AZ369">
        <f>SUMIFS('Grid GenerationQueue'!AN$5:AN$467,'Grid GenerationQueue'!$AX$5:$AX$467,$B369,'Grid GenerationQueue'!$AY$5:$AY$467,$C369)</f>
        <v>0</v>
      </c>
      <c r="BA369">
        <f>SUMIFS('Grid GenerationQueue'!AO$5:AO$467,'Grid GenerationQueue'!$AX$5:$AX$467,$B369,'Grid GenerationQueue'!$AY$5:$AY$467,$C369)</f>
        <v>0</v>
      </c>
      <c r="BB369">
        <f>SUMIFS('Grid GenerationQueue'!AP$5:AP$467,'Grid GenerationQueue'!$AX$5:$AX$467,$B369,'Grid GenerationQueue'!$AY$5:$AY$467,$C369)</f>
        <v>0</v>
      </c>
      <c r="BD369">
        <f>SUMIFS('Grid GenerationQueue'!AE$5:AE$467,'Grid GenerationQueue'!$AX$5:$AX$467,$B369,'Grid GenerationQueue'!$AY$5:$AY$467,$C369,'Grid GenerationQueue'!$BH$5:$BH$467,"Executed",'Grid GenerationQueue'!$BB$5:$BB$467,"&lt;"&amp;$BE$3)</f>
        <v>0</v>
      </c>
      <c r="BE369">
        <f>SUMIFS('Grid GenerationQueue'!AF$5:AF$467,'Grid GenerationQueue'!$AX$5:$AX$467,$B369,'Grid GenerationQueue'!$AY$5:$AY$467,$C369,'Grid GenerationQueue'!$BH$5:$BH$467,"Executed",'Grid GenerationQueue'!$BB$5:$BB$467,"&lt;"&amp;$BE$3)</f>
        <v>0</v>
      </c>
      <c r="BF369">
        <f>SUMIFS('Grid GenerationQueue'!AG$5:AG$467,'Grid GenerationQueue'!$AX$5:$AX$467,$B369,'Grid GenerationQueue'!$AY$5:$AY$467,$C369,'Grid GenerationQueue'!$BH$5:$BH$467,"Executed",'Grid GenerationQueue'!$BB$5:$BB$467,"&lt;"&amp;$BE$3)</f>
        <v>0</v>
      </c>
      <c r="BG369">
        <f>SUMIFS('Grid GenerationQueue'!AH$5:AH$467,'Grid GenerationQueue'!$AX$5:$AX$467,$B369,'Grid GenerationQueue'!$AY$5:$AY$467,$C369,'Grid GenerationQueue'!$BH$5:$BH$467,"Executed",'Grid GenerationQueue'!$BB$5:$BB$467,"&lt;"&amp;$BE$3)</f>
        <v>0</v>
      </c>
      <c r="BH369">
        <f>SUMIFS('Grid GenerationQueue'!AI$5:AI$467,'Grid GenerationQueue'!$AX$5:$AX$467,$B369,'Grid GenerationQueue'!$AY$5:$AY$467,$C369,'Grid GenerationQueue'!$BH$5:$BH$467,"Executed",'Grid GenerationQueue'!$BB$5:$BB$467,"&lt;"&amp;$BE$3)</f>
        <v>0</v>
      </c>
      <c r="BI369">
        <f>SUMIFS('Grid GenerationQueue'!AJ$5:AJ$467,'Grid GenerationQueue'!$AX$5:$AX$467,$B369,'Grid GenerationQueue'!$AY$5:$AY$467,$C369,'Grid GenerationQueue'!$BH$5:$BH$467,"Executed",'Grid GenerationQueue'!$BB$5:$BB$467,"&lt;"&amp;$BE$3)</f>
        <v>0</v>
      </c>
      <c r="BJ369">
        <f>SUMIFS('Grid GenerationQueue'!AK$5:AK$467,'Grid GenerationQueue'!$AX$5:$AX$467,$B369,'Grid GenerationQueue'!$AY$5:$AY$467,$C369,'Grid GenerationQueue'!$BH$5:$BH$467,"Executed",'Grid GenerationQueue'!$BB$5:$BB$467,"&lt;"&amp;$BE$3)</f>
        <v>0</v>
      </c>
      <c r="BK369">
        <f>SUMIFS('Grid GenerationQueue'!AL$5:AL$467,'Grid GenerationQueue'!$AX$5:$AX$467,$B369,'Grid GenerationQueue'!$AY$5:$AY$467,$C369,'Grid GenerationQueue'!$BH$5:$BH$467,"Executed",'Grid GenerationQueue'!$BB$5:$BB$467,"&lt;"&amp;$BE$3)</f>
        <v>0</v>
      </c>
      <c r="BL369">
        <f>SUMIFS('Grid GenerationQueue'!AM$5:AM$467,'Grid GenerationQueue'!$AX$5:$AX$467,$B369,'Grid GenerationQueue'!$AY$5:$AY$467,$C369,'Grid GenerationQueue'!$BH$5:$BH$467,"Executed",'Grid GenerationQueue'!$BB$5:$BB$467,"&lt;"&amp;$BE$3)</f>
        <v>0</v>
      </c>
      <c r="BM369">
        <f>SUMIFS('Grid GenerationQueue'!AN$5:AN$467,'Grid GenerationQueue'!$AX$5:$AX$467,$B369,'Grid GenerationQueue'!$AY$5:$AY$467,$C369,'Grid GenerationQueue'!$BH$5:$BH$467,"Executed",'Grid GenerationQueue'!$BB$5:$BB$467,"&lt;"&amp;$BE$3)</f>
        <v>0</v>
      </c>
      <c r="BN369">
        <f>SUMIFS('Grid GenerationQueue'!AO$5:AO$467,'Grid GenerationQueue'!$AX$5:$AX$467,$B369,'Grid GenerationQueue'!$AY$5:$AY$467,$C369,'Grid GenerationQueue'!$BH$5:$BH$467,"Executed",'Grid GenerationQueue'!$BB$5:$BB$467,"&lt;"&amp;$BE$3)</f>
        <v>0</v>
      </c>
      <c r="BO369">
        <f>SUMIFS('Grid GenerationQueue'!AP$5:AP$467,'Grid GenerationQueue'!$AX$5:$AX$467,$B369,'Grid GenerationQueue'!$AY$5:$AY$467,$C369,'Grid GenerationQueue'!$BH$5:$BH$467,"Executed",'Grid GenerationQueue'!$BB$5:$BB$467,"&lt;"&amp;$BE$3)</f>
        <v>0</v>
      </c>
      <c r="BQ369">
        <f>SUMIFS('Grid GenerationQueue'!AE$5:AE$467,'Grid GenerationQueue'!$AX$5:$AX$467,$B369,'Grid GenerationQueue'!$AY$5:$AY$467,$C369,'Grid GenerationQueue'!$BF$5:$BF$467,"&lt;&gt;"&amp;"",'Grid GenerationQueue'!$BB$5:$BB$467,"&lt;"&amp;$BE$3)</f>
        <v>0</v>
      </c>
      <c r="BR369">
        <f>SUMIFS('Grid GenerationQueue'!AF$5:AF$467,'Grid GenerationQueue'!$AX$5:$AX$467,$B369,'Grid GenerationQueue'!$AY$5:$AY$467,$C369,'Grid GenerationQueue'!$BF$5:$BF$467,"&lt;&gt;"&amp;"",'Grid GenerationQueue'!$BB$5:$BB$467,"&lt;"&amp;$BE$3)</f>
        <v>0</v>
      </c>
      <c r="BS369">
        <f>SUMIFS('Grid GenerationQueue'!AG$5:AG$467,'Grid GenerationQueue'!$AX$5:$AX$467,$B369,'Grid GenerationQueue'!$AY$5:$AY$467,$C369,'Grid GenerationQueue'!$BF$5:$BF$467,"&lt;&gt;"&amp;"",'Grid GenerationQueue'!$BB$5:$BB$467,"&lt;"&amp;$BE$3)</f>
        <v>0</v>
      </c>
      <c r="BT369">
        <f>SUMIFS('Grid GenerationQueue'!AH$5:AH$467,'Grid GenerationQueue'!$AX$5:$AX$467,$B369,'Grid GenerationQueue'!$AY$5:$AY$467,$C369,'Grid GenerationQueue'!$BF$5:$BF$467,"&lt;&gt;"&amp;"",'Grid GenerationQueue'!$BB$5:$BB$467,"&lt;"&amp;$BE$3)</f>
        <v>0</v>
      </c>
      <c r="BU369">
        <f>SUMIFS('Grid GenerationQueue'!AI$5:AI$467,'Grid GenerationQueue'!$AX$5:$AX$467,$B369,'Grid GenerationQueue'!$AY$5:$AY$467,$C369,'Grid GenerationQueue'!$BF$5:$BF$467,"&lt;&gt;"&amp;"",'Grid GenerationQueue'!$BB$5:$BB$467,"&lt;"&amp;$BE$3)</f>
        <v>0</v>
      </c>
      <c r="BV369">
        <f>SUMIFS('Grid GenerationQueue'!AJ$5:AJ$467,'Grid GenerationQueue'!$AX$5:$AX$467,$B369,'Grid GenerationQueue'!$AY$5:$AY$467,$C369,'Grid GenerationQueue'!$BF$5:$BF$467,"&lt;&gt;"&amp;"",'Grid GenerationQueue'!$BB$5:$BB$467,"&lt;"&amp;$BE$3)</f>
        <v>0</v>
      </c>
      <c r="BW369">
        <f>SUMIFS('Grid GenerationQueue'!AK$5:AK$467,'Grid GenerationQueue'!$AX$5:$AX$467,$B369,'Grid GenerationQueue'!$AY$5:$AY$467,$C369,'Grid GenerationQueue'!$BF$5:$BF$467,"&lt;&gt;"&amp;"",'Grid GenerationQueue'!$BB$5:$BB$467,"&lt;"&amp;$BE$3)</f>
        <v>0</v>
      </c>
      <c r="BX369">
        <f>SUMIFS('Grid GenerationQueue'!AL$5:AL$467,'Grid GenerationQueue'!$AX$5:$AX$467,$B369,'Grid GenerationQueue'!$AY$5:$AY$467,$C369,'Grid GenerationQueue'!$BF$5:$BF$467,"&lt;&gt;"&amp;"",'Grid GenerationQueue'!$BB$5:$BB$467,"&lt;"&amp;$BE$3)</f>
        <v>0</v>
      </c>
      <c r="BY369">
        <f>SUMIFS('Grid GenerationQueue'!AM$5:AM$467,'Grid GenerationQueue'!$AX$5:$AX$467,$B369,'Grid GenerationQueue'!$AY$5:$AY$467,$C369,'Grid GenerationQueue'!$BF$5:$BF$467,"&lt;&gt;"&amp;"",'Grid GenerationQueue'!$BB$5:$BB$467,"&lt;"&amp;$BE$3)</f>
        <v>0</v>
      </c>
      <c r="BZ369">
        <f>SUMIFS('Grid GenerationQueue'!AN$5:AN$467,'Grid GenerationQueue'!$AX$5:$AX$467,$B369,'Grid GenerationQueue'!$AY$5:$AY$467,$C369,'Grid GenerationQueue'!$BF$5:$BF$467,"&lt;&gt;"&amp;"",'Grid GenerationQueue'!$BB$5:$BB$467,"&lt;"&amp;$BE$3)</f>
        <v>0</v>
      </c>
      <c r="CA369">
        <f>SUMIFS('Grid GenerationQueue'!AO$5:AO$467,'Grid GenerationQueue'!$AX$5:$AX$467,$B369,'Grid GenerationQueue'!$AY$5:$AY$467,$C369,'Grid GenerationQueue'!$BF$5:$BF$467,"&lt;&gt;"&amp;"",'Grid GenerationQueue'!$BB$5:$BB$467,"&lt;"&amp;$BE$3)</f>
        <v>0</v>
      </c>
      <c r="CB369">
        <f>SUMIFS('Grid GenerationQueue'!AP$5:AP$467,'Grid GenerationQueue'!$AX$5:$AX$467,$B369,'Grid GenerationQueue'!$AY$5:$AY$467,$C369,'Grid GenerationQueue'!$BF$5:$BF$467,"&lt;&gt;"&amp;"",'Grid GenerationQueue'!$BB$5:$BB$467,"&lt;"&amp;$BE$3)</f>
        <v>0</v>
      </c>
      <c r="CD369">
        <f>SUMIFS('Grid GenerationQueue'!AE$5:AE$467,'Grid GenerationQueue'!$AX$5:$AX$467,$B369,'Grid GenerationQueue'!$AY$5:$AY$467,$C369,'Grid GenerationQueue'!$BB$5:$BB$467,"&lt;"&amp;$BE$3)</f>
        <v>0</v>
      </c>
      <c r="CE369">
        <f>SUMIFS('Grid GenerationQueue'!AF$5:AF$467,'Grid GenerationQueue'!$AX$5:$AX$467,$B369,'Grid GenerationQueue'!$AY$5:$AY$467,$C369,'Grid GenerationQueue'!$BB$5:$BB$467,"&lt;"&amp;$BE$3)</f>
        <v>0</v>
      </c>
      <c r="CF369">
        <f>SUMIFS('Grid GenerationQueue'!AG$5:AG$467,'Grid GenerationQueue'!$AX$5:$AX$467,$B369,'Grid GenerationQueue'!$AY$5:$AY$467,$C369,'Grid GenerationQueue'!$BB$5:$BB$467,"&lt;"&amp;$BE$3)</f>
        <v>0</v>
      </c>
      <c r="CG369">
        <f>SUMIFS('Grid GenerationQueue'!AH$5:AH$467,'Grid GenerationQueue'!$AX$5:$AX$467,$B369,'Grid GenerationQueue'!$AY$5:$AY$467,$C369,'Grid GenerationQueue'!$BB$5:$BB$467,"&lt;"&amp;$BE$3)</f>
        <v>0</v>
      </c>
      <c r="CH369">
        <f>SUMIFS('Grid GenerationQueue'!AI$5:AI$467,'Grid GenerationQueue'!$AX$5:$AX$467,$B369,'Grid GenerationQueue'!$AY$5:$AY$467,$C369,'Grid GenerationQueue'!$BB$5:$BB$467,"&lt;"&amp;$BE$3)</f>
        <v>0</v>
      </c>
      <c r="CI369">
        <f>SUMIFS('Grid GenerationQueue'!AJ$5:AJ$467,'Grid GenerationQueue'!$AX$5:$AX$467,$B369,'Grid GenerationQueue'!$AY$5:$AY$467,$C369,'Grid GenerationQueue'!$BB$5:$BB$467,"&lt;"&amp;$BE$3)</f>
        <v>0</v>
      </c>
      <c r="CJ369">
        <f>SUMIFS('Grid GenerationQueue'!AK$5:AK$467,'Grid GenerationQueue'!$AX$5:$AX$467,$B369,'Grid GenerationQueue'!$AY$5:$AY$467,$C369,'Grid GenerationQueue'!$BB$5:$BB$467,"&lt;"&amp;$BE$3)</f>
        <v>0</v>
      </c>
      <c r="CK369">
        <f>SUMIFS('Grid GenerationQueue'!AL$5:AL$467,'Grid GenerationQueue'!$AX$5:$AX$467,$B369,'Grid GenerationQueue'!$AY$5:$AY$467,$C369,'Grid GenerationQueue'!$BB$5:$BB$467,"&lt;"&amp;$BE$3)</f>
        <v>0</v>
      </c>
      <c r="CL369">
        <f>SUMIFS('Grid GenerationQueue'!AM$5:AM$467,'Grid GenerationQueue'!$AX$5:$AX$467,$B369,'Grid GenerationQueue'!$AY$5:$AY$467,$C369,'Grid GenerationQueue'!$BB$5:$BB$467,"&lt;"&amp;$BE$3)</f>
        <v>0</v>
      </c>
      <c r="CM369">
        <f>SUMIFS('Grid GenerationQueue'!AN$5:AN$467,'Grid GenerationQueue'!$AX$5:$AX$467,$B369,'Grid GenerationQueue'!$AY$5:$AY$467,$C369,'Grid GenerationQueue'!$BB$5:$BB$467,"&lt;"&amp;$BE$3)</f>
        <v>0</v>
      </c>
      <c r="CN369">
        <f>SUMIFS('Grid GenerationQueue'!AO$5:AO$467,'Grid GenerationQueue'!$AX$5:$AX$467,$B369,'Grid GenerationQueue'!$AY$5:$AY$467,$C369,'Grid GenerationQueue'!$BB$5:$BB$467,"&lt;"&amp;$BE$3)</f>
        <v>0</v>
      </c>
      <c r="CO369">
        <f>SUMIFS('Grid GenerationQueue'!AP$5:AP$467,'Grid GenerationQueue'!$AX$5:$AX$467,$B369,'Grid GenerationQueue'!$AY$5:$AY$467,$C369,'Grid GenerationQueue'!$BB$5:$BB$467,"&lt;"&amp;$BE$3)</f>
        <v>0</v>
      </c>
    </row>
    <row r="370" spans="1:93" x14ac:dyDescent="0.35">
      <c r="A370" t="s">
        <v>4645</v>
      </c>
      <c r="B370" t="s">
        <v>4500</v>
      </c>
      <c r="C370">
        <v>230</v>
      </c>
      <c r="D370">
        <f>SUMIFS('Grid GenerationQueue'!AE$5:AE$467,'Grid GenerationQueue'!$AX$5:$AX$467,$B370,'Grid GenerationQueue'!$AY$5:$AY$467,$C370,'Grid GenerationQueue'!$BI$5:$BI$467,"&lt;4")</f>
        <v>0</v>
      </c>
      <c r="E370">
        <f>SUMIFS('Grid GenerationQueue'!AF$5:AF$467,'Grid GenerationQueue'!$AX$5:$AX$467,$B370,'Grid GenerationQueue'!$AY$5:$AY$467,$C370,'Grid GenerationQueue'!$BI$5:$BI$467,"&lt;4")</f>
        <v>0</v>
      </c>
      <c r="F370">
        <f>SUMIFS('Grid GenerationQueue'!AG$5:AG$467,'Grid GenerationQueue'!$AX$5:$AX$467,$B370,'Grid GenerationQueue'!$AY$5:$AY$467,$C370,'Grid GenerationQueue'!$BI$5:$BI$467,"&lt;4")</f>
        <v>0</v>
      </c>
      <c r="G370">
        <f>SUMIFS('Grid GenerationQueue'!AH$5:AH$467,'Grid GenerationQueue'!$AX$5:$AX$467,$B370,'Grid GenerationQueue'!$AY$5:$AY$467,$C370,'Grid GenerationQueue'!$BI$5:$BI$467,"&lt;4")</f>
        <v>0</v>
      </c>
      <c r="H370">
        <f>SUMIFS('Grid GenerationQueue'!AI$5:AI$467,'Grid GenerationQueue'!$AX$5:$AX$467,$B370,'Grid GenerationQueue'!$AY$5:$AY$467,$C370,'Grid GenerationQueue'!$BI$5:$BI$467,"&lt;4")</f>
        <v>0</v>
      </c>
      <c r="I370">
        <f>SUMIFS('Grid GenerationQueue'!AJ$5:AJ$467,'Grid GenerationQueue'!$AX$5:$AX$467,$B370,'Grid GenerationQueue'!$AY$5:$AY$467,$C370,'Grid GenerationQueue'!$BI$5:$BI$467,"&lt;4")</f>
        <v>0</v>
      </c>
      <c r="J370">
        <f>SUMIFS('Grid GenerationQueue'!AK$5:AK$467,'Grid GenerationQueue'!$AX$5:$AX$467,$B370,'Grid GenerationQueue'!$AY$5:$AY$467,$C370,'Grid GenerationQueue'!$BI$5:$BI$467,"&lt;4")</f>
        <v>0</v>
      </c>
      <c r="K370">
        <f>SUMIFS('Grid GenerationQueue'!AL$5:AL$467,'Grid GenerationQueue'!$AX$5:$AX$467,$B370,'Grid GenerationQueue'!$AY$5:$AY$467,$C370,'Grid GenerationQueue'!$BI$5:$BI$467,"&lt;4")</f>
        <v>0</v>
      </c>
      <c r="L370">
        <f>SUMIFS('Grid GenerationQueue'!AM$5:AM$467,'Grid GenerationQueue'!$AX$5:$AX$467,$B370,'Grid GenerationQueue'!$AY$5:$AY$467,$C370,'Grid GenerationQueue'!$BI$5:$BI$467,"&lt;4")</f>
        <v>0</v>
      </c>
      <c r="M370">
        <f>SUMIFS('Grid GenerationQueue'!AN$5:AN$467,'Grid GenerationQueue'!$AX$5:$AX$467,$B370,'Grid GenerationQueue'!$AY$5:$AY$467,$C370,'Grid GenerationQueue'!$BI$5:$BI$467,"&lt;4")</f>
        <v>0</v>
      </c>
      <c r="N370">
        <f>SUMIFS('Grid GenerationQueue'!AO$5:AO$467,'Grid GenerationQueue'!$AX$5:$AX$467,$B370,'Grid GenerationQueue'!$AY$5:$AY$467,$C370,'Grid GenerationQueue'!$BI$5:$BI$467,"&lt;4")</f>
        <v>0</v>
      </c>
      <c r="O370">
        <f>SUMIFS('Grid GenerationQueue'!AP$5:AP$467,'Grid GenerationQueue'!$AX$5:$AX$467,$B370,'Grid GenerationQueue'!$AY$5:$AY$467,$C370,'Grid GenerationQueue'!$BI$5:$BI$467,"&lt;4")</f>
        <v>0</v>
      </c>
      <c r="Q370">
        <f>SUMIFS('Grid GenerationQueue'!AE$5:AE$467,'Grid GenerationQueue'!$AX$5:$AX$467,$B370,'Grid GenerationQueue'!$AY$5:$AY$467,$C370,'Grid GenerationQueue'!$BH$5:$BH$467,"Executed")</f>
        <v>0</v>
      </c>
      <c r="R370">
        <f>SUMIFS('Grid GenerationQueue'!AF$5:AF$467,'Grid GenerationQueue'!$AX$5:$AX$467,$B370,'Grid GenerationQueue'!$AY$5:$AY$467,$C370,'Grid GenerationQueue'!$BH$5:$BH$467,"Executed")</f>
        <v>0</v>
      </c>
      <c r="S370">
        <f>SUMIFS('Grid GenerationQueue'!AG$5:AG$467,'Grid GenerationQueue'!$AX$5:$AX$467,$B370,'Grid GenerationQueue'!$AY$5:$AY$467,$C370,'Grid GenerationQueue'!$BH$5:$BH$467,"Executed")</f>
        <v>0</v>
      </c>
      <c r="T370">
        <f>SUMIFS('Grid GenerationQueue'!AH$5:AH$467,'Grid GenerationQueue'!$AX$5:$AX$467,$B370,'Grid GenerationQueue'!$AY$5:$AY$467,$C370,'Grid GenerationQueue'!$BH$5:$BH$467,"Executed")</f>
        <v>0</v>
      </c>
      <c r="U370">
        <f>SUMIFS('Grid GenerationQueue'!AI$5:AI$467,'Grid GenerationQueue'!$AX$5:$AX$467,$B370,'Grid GenerationQueue'!$AY$5:$AY$467,$C370,'Grid GenerationQueue'!$BH$5:$BH$467,"Executed")</f>
        <v>0</v>
      </c>
      <c r="V370">
        <f>SUMIFS('Grid GenerationQueue'!AJ$5:AJ$467,'Grid GenerationQueue'!$AX$5:$AX$467,$B370,'Grid GenerationQueue'!$AY$5:$AY$467,$C370,'Grid GenerationQueue'!$BH$5:$BH$467,"Executed")</f>
        <v>0</v>
      </c>
      <c r="W370">
        <f>SUMIFS('Grid GenerationQueue'!AK$5:AK$467,'Grid GenerationQueue'!$AX$5:$AX$467,$B370,'Grid GenerationQueue'!$AY$5:$AY$467,$C370,'Grid GenerationQueue'!$BH$5:$BH$467,"Executed")</f>
        <v>0</v>
      </c>
      <c r="X370">
        <f>SUMIFS('Grid GenerationQueue'!AL$5:AL$467,'Grid GenerationQueue'!$AX$5:$AX$467,$B370,'Grid GenerationQueue'!$AY$5:$AY$467,$C370,'Grid GenerationQueue'!$BH$5:$BH$467,"Executed")</f>
        <v>0</v>
      </c>
      <c r="Y370">
        <f>SUMIFS('Grid GenerationQueue'!AM$5:AM$467,'Grid GenerationQueue'!$AX$5:$AX$467,$B370,'Grid GenerationQueue'!$AY$5:$AY$467,$C370,'Grid GenerationQueue'!$BH$5:$BH$467,"Executed")</f>
        <v>0</v>
      </c>
      <c r="Z370">
        <f>SUMIFS('Grid GenerationQueue'!AN$5:AN$467,'Grid GenerationQueue'!$AX$5:$AX$467,$B370,'Grid GenerationQueue'!$AY$5:$AY$467,$C370,'Grid GenerationQueue'!$BH$5:$BH$467,"Executed")</f>
        <v>0</v>
      </c>
      <c r="AA370">
        <f>SUMIFS('Grid GenerationQueue'!AO$5:AO$467,'Grid GenerationQueue'!$AX$5:$AX$467,$B370,'Grid GenerationQueue'!$AY$5:$AY$467,$C370,'Grid GenerationQueue'!$BH$5:$BH$467,"Executed")</f>
        <v>0</v>
      </c>
      <c r="AB370">
        <f>SUMIFS('Grid GenerationQueue'!AP$5:AP$467,'Grid GenerationQueue'!$AX$5:$AX$467,$B370,'Grid GenerationQueue'!$AY$5:$AY$467,$C370,'Grid GenerationQueue'!$BH$5:$BH$467,"Executed")</f>
        <v>0</v>
      </c>
      <c r="AD370">
        <f>SUMIFS('Grid GenerationQueue'!AE$5:AE$467,'Grid GenerationQueue'!$AX$5:$AX$467,$B370,'Grid GenerationQueue'!$AY$5:$AY$467,$C370,'Grid GenerationQueue'!$BF$5:$BF$467,"&lt;&gt;"&amp;"")</f>
        <v>0</v>
      </c>
      <c r="AE370">
        <f>SUMIFS('Grid GenerationQueue'!AF$5:AF$467,'Grid GenerationQueue'!$AX$5:$AX$467,$B370,'Grid GenerationQueue'!$AY$5:$AY$467,$C370,'Grid GenerationQueue'!$BF$5:$BF$467,"&lt;&gt;"&amp;"")</f>
        <v>0</v>
      </c>
      <c r="AF370">
        <f>SUMIFS('Grid GenerationQueue'!AG$5:AG$467,'Grid GenerationQueue'!$AX$5:$AX$467,$B370,'Grid GenerationQueue'!$AY$5:$AY$467,$C370,'Grid GenerationQueue'!$BF$5:$BF$467,"&lt;&gt;"&amp;"")</f>
        <v>0</v>
      </c>
      <c r="AG370">
        <f>SUMIFS('Grid GenerationQueue'!AH$5:AH$467,'Grid GenerationQueue'!$AX$5:$AX$467,$B370,'Grid GenerationQueue'!$AY$5:$AY$467,$C370,'Grid GenerationQueue'!$BF$5:$BF$467,"&lt;&gt;"&amp;"")</f>
        <v>0</v>
      </c>
      <c r="AH370">
        <f>SUMIFS('Grid GenerationQueue'!AI$5:AI$467,'Grid GenerationQueue'!$AX$5:$AX$467,$B370,'Grid GenerationQueue'!$AY$5:$AY$467,$C370,'Grid GenerationQueue'!$BF$5:$BF$467,"&lt;&gt;"&amp;"")</f>
        <v>0</v>
      </c>
      <c r="AI370">
        <f>SUMIFS('Grid GenerationQueue'!AJ$5:AJ$467,'Grid GenerationQueue'!$AX$5:$AX$467,$B370,'Grid GenerationQueue'!$AY$5:$AY$467,$C370,'Grid GenerationQueue'!$BF$5:$BF$467,"&lt;&gt;"&amp;"")</f>
        <v>0</v>
      </c>
      <c r="AJ370">
        <f>SUMIFS('Grid GenerationQueue'!AK$5:AK$467,'Grid GenerationQueue'!$AX$5:$AX$467,$B370,'Grid GenerationQueue'!$AY$5:$AY$467,$C370,'Grid GenerationQueue'!$BF$5:$BF$467,"&lt;&gt;"&amp;"")</f>
        <v>0</v>
      </c>
      <c r="AK370">
        <f>SUMIFS('Grid GenerationQueue'!AL$5:AL$467,'Grid GenerationQueue'!$AX$5:$AX$467,$B370,'Grid GenerationQueue'!$AY$5:$AY$467,$C370,'Grid GenerationQueue'!$BF$5:$BF$467,"&lt;&gt;"&amp;"")</f>
        <v>0</v>
      </c>
      <c r="AL370">
        <f>SUMIFS('Grid GenerationQueue'!AM$5:AM$467,'Grid GenerationQueue'!$AX$5:$AX$467,$B370,'Grid GenerationQueue'!$AY$5:$AY$467,$C370,'Grid GenerationQueue'!$BF$5:$BF$467,"&lt;&gt;"&amp;"")</f>
        <v>0</v>
      </c>
      <c r="AM370">
        <f>SUMIFS('Grid GenerationQueue'!AN$5:AN$467,'Grid GenerationQueue'!$AX$5:$AX$467,$B370,'Grid GenerationQueue'!$AY$5:$AY$467,$C370,'Grid GenerationQueue'!$BF$5:$BF$467,"&lt;&gt;"&amp;"")</f>
        <v>0</v>
      </c>
      <c r="AN370">
        <f>SUMIFS('Grid GenerationQueue'!AO$5:AO$467,'Grid GenerationQueue'!$AX$5:$AX$467,$B370,'Grid GenerationQueue'!$AY$5:$AY$467,$C370,'Grid GenerationQueue'!$BF$5:$BF$467,"&lt;&gt;"&amp;"")</f>
        <v>0</v>
      </c>
      <c r="AO370">
        <f>SUMIFS('Grid GenerationQueue'!AP$5:AP$467,'Grid GenerationQueue'!$AX$5:$AX$467,$B370,'Grid GenerationQueue'!$AY$5:$AY$467,$C370,'Grid GenerationQueue'!$BF$5:$BF$467,"&lt;&gt;"&amp;"")</f>
        <v>0</v>
      </c>
      <c r="AQ370">
        <f>SUMIFS('Grid GenerationQueue'!AE$5:AE$467,'Grid GenerationQueue'!$AX$5:$AX$467,$B370,'Grid GenerationQueue'!$AY$5:$AY$467,$C370)</f>
        <v>1021.1108859999999</v>
      </c>
      <c r="AR370">
        <f>SUMIFS('Grid GenerationQueue'!AF$5:AF$467,'Grid GenerationQueue'!$AX$5:$AX$467,$B370,'Grid GenerationQueue'!$AY$5:$AY$467,$C370)</f>
        <v>0</v>
      </c>
      <c r="AS370">
        <f>SUMIFS('Grid GenerationQueue'!AG$5:AG$467,'Grid GenerationQueue'!$AX$5:$AX$467,$B370,'Grid GenerationQueue'!$AY$5:$AY$467,$C370)</f>
        <v>0</v>
      </c>
      <c r="AT370">
        <f>SUMIFS('Grid GenerationQueue'!AH$5:AH$467,'Grid GenerationQueue'!$AX$5:$AX$467,$B370,'Grid GenerationQueue'!$AY$5:$AY$467,$C370)</f>
        <v>0</v>
      </c>
      <c r="AU370">
        <f>SUMIFS('Grid GenerationQueue'!AI$5:AI$467,'Grid GenerationQueue'!$AX$5:$AX$467,$B370,'Grid GenerationQueue'!$AY$5:$AY$467,$C370)</f>
        <v>0</v>
      </c>
      <c r="AV370">
        <f>SUMIFS('Grid GenerationQueue'!AJ$5:AJ$467,'Grid GenerationQueue'!$AX$5:$AX$467,$B370,'Grid GenerationQueue'!$AY$5:$AY$467,$C370)</f>
        <v>0</v>
      </c>
      <c r="AW370">
        <f>SUMIFS('Grid GenerationQueue'!AK$5:AK$467,'Grid GenerationQueue'!$AX$5:$AX$467,$B370,'Grid GenerationQueue'!$AY$5:$AY$467,$C370)</f>
        <v>0</v>
      </c>
      <c r="AX370">
        <f>SUMIFS('Grid GenerationQueue'!AL$5:AL$467,'Grid GenerationQueue'!$AX$5:$AX$467,$B370,'Grid GenerationQueue'!$AY$5:$AY$467,$C370)</f>
        <v>0</v>
      </c>
      <c r="AY370">
        <f>SUMIFS('Grid GenerationQueue'!AM$5:AM$467,'Grid GenerationQueue'!$AX$5:$AX$467,$B370,'Grid GenerationQueue'!$AY$5:$AY$467,$C370)</f>
        <v>0</v>
      </c>
      <c r="AZ370">
        <f>SUMIFS('Grid GenerationQueue'!AN$5:AN$467,'Grid GenerationQueue'!$AX$5:$AX$467,$B370,'Grid GenerationQueue'!$AY$5:$AY$467,$C370)</f>
        <v>0</v>
      </c>
      <c r="BA370">
        <f>SUMIFS('Grid GenerationQueue'!AO$5:AO$467,'Grid GenerationQueue'!$AX$5:$AX$467,$B370,'Grid GenerationQueue'!$AY$5:$AY$467,$C370)</f>
        <v>0</v>
      </c>
      <c r="BB370">
        <f>SUMIFS('Grid GenerationQueue'!AP$5:AP$467,'Grid GenerationQueue'!$AX$5:$AX$467,$B370,'Grid GenerationQueue'!$AY$5:$AY$467,$C370)</f>
        <v>0</v>
      </c>
      <c r="BD370">
        <f>SUMIFS('Grid GenerationQueue'!AE$5:AE$467,'Grid GenerationQueue'!$AX$5:$AX$467,$B370,'Grid GenerationQueue'!$AY$5:$AY$467,$C370,'Grid GenerationQueue'!$BH$5:$BH$467,"Executed",'Grid GenerationQueue'!$BB$5:$BB$467,"&lt;"&amp;$BE$3)</f>
        <v>0</v>
      </c>
      <c r="BE370">
        <f>SUMIFS('Grid GenerationQueue'!AF$5:AF$467,'Grid GenerationQueue'!$AX$5:$AX$467,$B370,'Grid GenerationQueue'!$AY$5:$AY$467,$C370,'Grid GenerationQueue'!$BH$5:$BH$467,"Executed",'Grid GenerationQueue'!$BB$5:$BB$467,"&lt;"&amp;$BE$3)</f>
        <v>0</v>
      </c>
      <c r="BF370">
        <f>SUMIFS('Grid GenerationQueue'!AG$5:AG$467,'Grid GenerationQueue'!$AX$5:$AX$467,$B370,'Grid GenerationQueue'!$AY$5:$AY$467,$C370,'Grid GenerationQueue'!$BH$5:$BH$467,"Executed",'Grid GenerationQueue'!$BB$5:$BB$467,"&lt;"&amp;$BE$3)</f>
        <v>0</v>
      </c>
      <c r="BG370">
        <f>SUMIFS('Grid GenerationQueue'!AH$5:AH$467,'Grid GenerationQueue'!$AX$5:$AX$467,$B370,'Grid GenerationQueue'!$AY$5:$AY$467,$C370,'Grid GenerationQueue'!$BH$5:$BH$467,"Executed",'Grid GenerationQueue'!$BB$5:$BB$467,"&lt;"&amp;$BE$3)</f>
        <v>0</v>
      </c>
      <c r="BH370">
        <f>SUMIFS('Grid GenerationQueue'!AI$5:AI$467,'Grid GenerationQueue'!$AX$5:$AX$467,$B370,'Grid GenerationQueue'!$AY$5:$AY$467,$C370,'Grid GenerationQueue'!$BH$5:$BH$467,"Executed",'Grid GenerationQueue'!$BB$5:$BB$467,"&lt;"&amp;$BE$3)</f>
        <v>0</v>
      </c>
      <c r="BI370">
        <f>SUMIFS('Grid GenerationQueue'!AJ$5:AJ$467,'Grid GenerationQueue'!$AX$5:$AX$467,$B370,'Grid GenerationQueue'!$AY$5:$AY$467,$C370,'Grid GenerationQueue'!$BH$5:$BH$467,"Executed",'Grid GenerationQueue'!$BB$5:$BB$467,"&lt;"&amp;$BE$3)</f>
        <v>0</v>
      </c>
      <c r="BJ370">
        <f>SUMIFS('Grid GenerationQueue'!AK$5:AK$467,'Grid GenerationQueue'!$AX$5:$AX$467,$B370,'Grid GenerationQueue'!$AY$5:$AY$467,$C370,'Grid GenerationQueue'!$BH$5:$BH$467,"Executed",'Grid GenerationQueue'!$BB$5:$BB$467,"&lt;"&amp;$BE$3)</f>
        <v>0</v>
      </c>
      <c r="BK370">
        <f>SUMIFS('Grid GenerationQueue'!AL$5:AL$467,'Grid GenerationQueue'!$AX$5:$AX$467,$B370,'Grid GenerationQueue'!$AY$5:$AY$467,$C370,'Grid GenerationQueue'!$BH$5:$BH$467,"Executed",'Grid GenerationQueue'!$BB$5:$BB$467,"&lt;"&amp;$BE$3)</f>
        <v>0</v>
      </c>
      <c r="BL370">
        <f>SUMIFS('Grid GenerationQueue'!AM$5:AM$467,'Grid GenerationQueue'!$AX$5:$AX$467,$B370,'Grid GenerationQueue'!$AY$5:$AY$467,$C370,'Grid GenerationQueue'!$BH$5:$BH$467,"Executed",'Grid GenerationQueue'!$BB$5:$BB$467,"&lt;"&amp;$BE$3)</f>
        <v>0</v>
      </c>
      <c r="BM370">
        <f>SUMIFS('Grid GenerationQueue'!AN$5:AN$467,'Grid GenerationQueue'!$AX$5:$AX$467,$B370,'Grid GenerationQueue'!$AY$5:$AY$467,$C370,'Grid GenerationQueue'!$BH$5:$BH$467,"Executed",'Grid GenerationQueue'!$BB$5:$BB$467,"&lt;"&amp;$BE$3)</f>
        <v>0</v>
      </c>
      <c r="BN370">
        <f>SUMIFS('Grid GenerationQueue'!AO$5:AO$467,'Grid GenerationQueue'!$AX$5:$AX$467,$B370,'Grid GenerationQueue'!$AY$5:$AY$467,$C370,'Grid GenerationQueue'!$BH$5:$BH$467,"Executed",'Grid GenerationQueue'!$BB$5:$BB$467,"&lt;"&amp;$BE$3)</f>
        <v>0</v>
      </c>
      <c r="BO370">
        <f>SUMIFS('Grid GenerationQueue'!AP$5:AP$467,'Grid GenerationQueue'!$AX$5:$AX$467,$B370,'Grid GenerationQueue'!$AY$5:$AY$467,$C370,'Grid GenerationQueue'!$BH$5:$BH$467,"Executed",'Grid GenerationQueue'!$BB$5:$BB$467,"&lt;"&amp;$BE$3)</f>
        <v>0</v>
      </c>
      <c r="BQ370">
        <f>SUMIFS('Grid GenerationQueue'!AE$5:AE$467,'Grid GenerationQueue'!$AX$5:$AX$467,$B370,'Grid GenerationQueue'!$AY$5:$AY$467,$C370,'Grid GenerationQueue'!$BF$5:$BF$467,"&lt;&gt;"&amp;"",'Grid GenerationQueue'!$BB$5:$BB$467,"&lt;"&amp;$BE$3)</f>
        <v>0</v>
      </c>
      <c r="BR370">
        <f>SUMIFS('Grid GenerationQueue'!AF$5:AF$467,'Grid GenerationQueue'!$AX$5:$AX$467,$B370,'Grid GenerationQueue'!$AY$5:$AY$467,$C370,'Grid GenerationQueue'!$BF$5:$BF$467,"&lt;&gt;"&amp;"",'Grid GenerationQueue'!$BB$5:$BB$467,"&lt;"&amp;$BE$3)</f>
        <v>0</v>
      </c>
      <c r="BS370">
        <f>SUMIFS('Grid GenerationQueue'!AG$5:AG$467,'Grid GenerationQueue'!$AX$5:$AX$467,$B370,'Grid GenerationQueue'!$AY$5:$AY$467,$C370,'Grid GenerationQueue'!$BF$5:$BF$467,"&lt;&gt;"&amp;"",'Grid GenerationQueue'!$BB$5:$BB$467,"&lt;"&amp;$BE$3)</f>
        <v>0</v>
      </c>
      <c r="BT370">
        <f>SUMIFS('Grid GenerationQueue'!AH$5:AH$467,'Grid GenerationQueue'!$AX$5:$AX$467,$B370,'Grid GenerationQueue'!$AY$5:$AY$467,$C370,'Grid GenerationQueue'!$BF$5:$BF$467,"&lt;&gt;"&amp;"",'Grid GenerationQueue'!$BB$5:$BB$467,"&lt;"&amp;$BE$3)</f>
        <v>0</v>
      </c>
      <c r="BU370">
        <f>SUMIFS('Grid GenerationQueue'!AI$5:AI$467,'Grid GenerationQueue'!$AX$5:$AX$467,$B370,'Grid GenerationQueue'!$AY$5:$AY$467,$C370,'Grid GenerationQueue'!$BF$5:$BF$467,"&lt;&gt;"&amp;"",'Grid GenerationQueue'!$BB$5:$BB$467,"&lt;"&amp;$BE$3)</f>
        <v>0</v>
      </c>
      <c r="BV370">
        <f>SUMIFS('Grid GenerationQueue'!AJ$5:AJ$467,'Grid GenerationQueue'!$AX$5:$AX$467,$B370,'Grid GenerationQueue'!$AY$5:$AY$467,$C370,'Grid GenerationQueue'!$BF$5:$BF$467,"&lt;&gt;"&amp;"",'Grid GenerationQueue'!$BB$5:$BB$467,"&lt;"&amp;$BE$3)</f>
        <v>0</v>
      </c>
      <c r="BW370">
        <f>SUMIFS('Grid GenerationQueue'!AK$5:AK$467,'Grid GenerationQueue'!$AX$5:$AX$467,$B370,'Grid GenerationQueue'!$AY$5:$AY$467,$C370,'Grid GenerationQueue'!$BF$5:$BF$467,"&lt;&gt;"&amp;"",'Grid GenerationQueue'!$BB$5:$BB$467,"&lt;"&amp;$BE$3)</f>
        <v>0</v>
      </c>
      <c r="BX370">
        <f>SUMIFS('Grid GenerationQueue'!AL$5:AL$467,'Grid GenerationQueue'!$AX$5:$AX$467,$B370,'Grid GenerationQueue'!$AY$5:$AY$467,$C370,'Grid GenerationQueue'!$BF$5:$BF$467,"&lt;&gt;"&amp;"",'Grid GenerationQueue'!$BB$5:$BB$467,"&lt;"&amp;$BE$3)</f>
        <v>0</v>
      </c>
      <c r="BY370">
        <f>SUMIFS('Grid GenerationQueue'!AM$5:AM$467,'Grid GenerationQueue'!$AX$5:$AX$467,$B370,'Grid GenerationQueue'!$AY$5:$AY$467,$C370,'Grid GenerationQueue'!$BF$5:$BF$467,"&lt;&gt;"&amp;"",'Grid GenerationQueue'!$BB$5:$BB$467,"&lt;"&amp;$BE$3)</f>
        <v>0</v>
      </c>
      <c r="BZ370">
        <f>SUMIFS('Grid GenerationQueue'!AN$5:AN$467,'Grid GenerationQueue'!$AX$5:$AX$467,$B370,'Grid GenerationQueue'!$AY$5:$AY$467,$C370,'Grid GenerationQueue'!$BF$5:$BF$467,"&lt;&gt;"&amp;"",'Grid GenerationQueue'!$BB$5:$BB$467,"&lt;"&amp;$BE$3)</f>
        <v>0</v>
      </c>
      <c r="CA370">
        <f>SUMIFS('Grid GenerationQueue'!AO$5:AO$467,'Grid GenerationQueue'!$AX$5:$AX$467,$B370,'Grid GenerationQueue'!$AY$5:$AY$467,$C370,'Grid GenerationQueue'!$BF$5:$BF$467,"&lt;&gt;"&amp;"",'Grid GenerationQueue'!$BB$5:$BB$467,"&lt;"&amp;$BE$3)</f>
        <v>0</v>
      </c>
      <c r="CB370">
        <f>SUMIFS('Grid GenerationQueue'!AP$5:AP$467,'Grid GenerationQueue'!$AX$5:$AX$467,$B370,'Grid GenerationQueue'!$AY$5:$AY$467,$C370,'Grid GenerationQueue'!$BF$5:$BF$467,"&lt;&gt;"&amp;"",'Grid GenerationQueue'!$BB$5:$BB$467,"&lt;"&amp;$BE$3)</f>
        <v>0</v>
      </c>
      <c r="CD370">
        <f>SUMIFS('Grid GenerationQueue'!AE$5:AE$467,'Grid GenerationQueue'!$AX$5:$AX$467,$B370,'Grid GenerationQueue'!$AY$5:$AY$467,$C370,'Grid GenerationQueue'!$BB$5:$BB$467,"&lt;"&amp;$BE$3)</f>
        <v>302.39999999999998</v>
      </c>
      <c r="CE370">
        <f>SUMIFS('Grid GenerationQueue'!AF$5:AF$467,'Grid GenerationQueue'!$AX$5:$AX$467,$B370,'Grid GenerationQueue'!$AY$5:$AY$467,$C370,'Grid GenerationQueue'!$BB$5:$BB$467,"&lt;"&amp;$BE$3)</f>
        <v>0</v>
      </c>
      <c r="CF370">
        <f>SUMIFS('Grid GenerationQueue'!AG$5:AG$467,'Grid GenerationQueue'!$AX$5:$AX$467,$B370,'Grid GenerationQueue'!$AY$5:$AY$467,$C370,'Grid GenerationQueue'!$BB$5:$BB$467,"&lt;"&amp;$BE$3)</f>
        <v>0</v>
      </c>
      <c r="CG370">
        <f>SUMIFS('Grid GenerationQueue'!AH$5:AH$467,'Grid GenerationQueue'!$AX$5:$AX$467,$B370,'Grid GenerationQueue'!$AY$5:$AY$467,$C370,'Grid GenerationQueue'!$BB$5:$BB$467,"&lt;"&amp;$BE$3)</f>
        <v>0</v>
      </c>
      <c r="CH370">
        <f>SUMIFS('Grid GenerationQueue'!AI$5:AI$467,'Grid GenerationQueue'!$AX$5:$AX$467,$B370,'Grid GenerationQueue'!$AY$5:$AY$467,$C370,'Grid GenerationQueue'!$BB$5:$BB$467,"&lt;"&amp;$BE$3)</f>
        <v>0</v>
      </c>
      <c r="CI370">
        <f>SUMIFS('Grid GenerationQueue'!AJ$5:AJ$467,'Grid GenerationQueue'!$AX$5:$AX$467,$B370,'Grid GenerationQueue'!$AY$5:$AY$467,$C370,'Grid GenerationQueue'!$BB$5:$BB$467,"&lt;"&amp;$BE$3)</f>
        <v>0</v>
      </c>
      <c r="CJ370">
        <f>SUMIFS('Grid GenerationQueue'!AK$5:AK$467,'Grid GenerationQueue'!$AX$5:$AX$467,$B370,'Grid GenerationQueue'!$AY$5:$AY$467,$C370,'Grid GenerationQueue'!$BB$5:$BB$467,"&lt;"&amp;$BE$3)</f>
        <v>0</v>
      </c>
      <c r="CK370">
        <f>SUMIFS('Grid GenerationQueue'!AL$5:AL$467,'Grid GenerationQueue'!$AX$5:$AX$467,$B370,'Grid GenerationQueue'!$AY$5:$AY$467,$C370,'Grid GenerationQueue'!$BB$5:$BB$467,"&lt;"&amp;$BE$3)</f>
        <v>0</v>
      </c>
      <c r="CL370">
        <f>SUMIFS('Grid GenerationQueue'!AM$5:AM$467,'Grid GenerationQueue'!$AX$5:$AX$467,$B370,'Grid GenerationQueue'!$AY$5:$AY$467,$C370,'Grid GenerationQueue'!$BB$5:$BB$467,"&lt;"&amp;$BE$3)</f>
        <v>0</v>
      </c>
      <c r="CM370">
        <f>SUMIFS('Grid GenerationQueue'!AN$5:AN$467,'Grid GenerationQueue'!$AX$5:$AX$467,$B370,'Grid GenerationQueue'!$AY$5:$AY$467,$C370,'Grid GenerationQueue'!$BB$5:$BB$467,"&lt;"&amp;$BE$3)</f>
        <v>0</v>
      </c>
      <c r="CN370">
        <f>SUMIFS('Grid GenerationQueue'!AO$5:AO$467,'Grid GenerationQueue'!$AX$5:$AX$467,$B370,'Grid GenerationQueue'!$AY$5:$AY$467,$C370,'Grid GenerationQueue'!$BB$5:$BB$467,"&lt;"&amp;$BE$3)</f>
        <v>0</v>
      </c>
      <c r="CO370">
        <f>SUMIFS('Grid GenerationQueue'!AP$5:AP$467,'Grid GenerationQueue'!$AX$5:$AX$467,$B370,'Grid GenerationQueue'!$AY$5:$AY$467,$C370,'Grid GenerationQueue'!$BB$5:$BB$467,"&lt;"&amp;$BE$3)</f>
        <v>0</v>
      </c>
    </row>
    <row r="371" spans="1:93" x14ac:dyDescent="0.35">
      <c r="A371" t="s">
        <v>4653</v>
      </c>
      <c r="B371" t="s">
        <v>4370</v>
      </c>
      <c r="C371">
        <v>230</v>
      </c>
      <c r="D371">
        <f>SUMIFS('Grid GenerationQueue'!AE$5:AE$467,'Grid GenerationQueue'!$AX$5:$AX$467,$B371,'Grid GenerationQueue'!$AY$5:$AY$467,$C371,'Grid GenerationQueue'!$BI$5:$BI$467,"&lt;4")</f>
        <v>0</v>
      </c>
      <c r="E371">
        <f>SUMIFS('Grid GenerationQueue'!AF$5:AF$467,'Grid GenerationQueue'!$AX$5:$AX$467,$B371,'Grid GenerationQueue'!$AY$5:$AY$467,$C371,'Grid GenerationQueue'!$BI$5:$BI$467,"&lt;4")</f>
        <v>0</v>
      </c>
      <c r="F371">
        <f>SUMIFS('Grid GenerationQueue'!AG$5:AG$467,'Grid GenerationQueue'!$AX$5:$AX$467,$B371,'Grid GenerationQueue'!$AY$5:$AY$467,$C371,'Grid GenerationQueue'!$BI$5:$BI$467,"&lt;4")</f>
        <v>0</v>
      </c>
      <c r="G371">
        <f>SUMIFS('Grid GenerationQueue'!AH$5:AH$467,'Grid GenerationQueue'!$AX$5:$AX$467,$B371,'Grid GenerationQueue'!$AY$5:$AY$467,$C371,'Grid GenerationQueue'!$BI$5:$BI$467,"&lt;4")</f>
        <v>0</v>
      </c>
      <c r="H371">
        <f>SUMIFS('Grid GenerationQueue'!AI$5:AI$467,'Grid GenerationQueue'!$AX$5:$AX$467,$B371,'Grid GenerationQueue'!$AY$5:$AY$467,$C371,'Grid GenerationQueue'!$BI$5:$BI$467,"&lt;4")</f>
        <v>0</v>
      </c>
      <c r="I371">
        <f>SUMIFS('Grid GenerationQueue'!AJ$5:AJ$467,'Grid GenerationQueue'!$AX$5:$AX$467,$B371,'Grid GenerationQueue'!$AY$5:$AY$467,$C371,'Grid GenerationQueue'!$BI$5:$BI$467,"&lt;4")</f>
        <v>0</v>
      </c>
      <c r="J371">
        <f>SUMIFS('Grid GenerationQueue'!AK$5:AK$467,'Grid GenerationQueue'!$AX$5:$AX$467,$B371,'Grid GenerationQueue'!$AY$5:$AY$467,$C371,'Grid GenerationQueue'!$BI$5:$BI$467,"&lt;4")</f>
        <v>0</v>
      </c>
      <c r="K371">
        <f>SUMIFS('Grid GenerationQueue'!AL$5:AL$467,'Grid GenerationQueue'!$AX$5:$AX$467,$B371,'Grid GenerationQueue'!$AY$5:$AY$467,$C371,'Grid GenerationQueue'!$BI$5:$BI$467,"&lt;4")</f>
        <v>0</v>
      </c>
      <c r="L371">
        <f>SUMIFS('Grid GenerationQueue'!AM$5:AM$467,'Grid GenerationQueue'!$AX$5:$AX$467,$B371,'Grid GenerationQueue'!$AY$5:$AY$467,$C371,'Grid GenerationQueue'!$BI$5:$BI$467,"&lt;4")</f>
        <v>0</v>
      </c>
      <c r="M371">
        <f>SUMIFS('Grid GenerationQueue'!AN$5:AN$467,'Grid GenerationQueue'!$AX$5:$AX$467,$B371,'Grid GenerationQueue'!$AY$5:$AY$467,$C371,'Grid GenerationQueue'!$BI$5:$BI$467,"&lt;4")</f>
        <v>0</v>
      </c>
      <c r="N371">
        <f>SUMIFS('Grid GenerationQueue'!AO$5:AO$467,'Grid GenerationQueue'!$AX$5:$AX$467,$B371,'Grid GenerationQueue'!$AY$5:$AY$467,$C371,'Grid GenerationQueue'!$BI$5:$BI$467,"&lt;4")</f>
        <v>0</v>
      </c>
      <c r="O371">
        <f>SUMIFS('Grid GenerationQueue'!AP$5:AP$467,'Grid GenerationQueue'!$AX$5:$AX$467,$B371,'Grid GenerationQueue'!$AY$5:$AY$467,$C371,'Grid GenerationQueue'!$BI$5:$BI$467,"&lt;4")</f>
        <v>0</v>
      </c>
      <c r="Q371">
        <f>SUMIFS('Grid GenerationQueue'!AE$5:AE$467,'Grid GenerationQueue'!$AX$5:$AX$467,$B371,'Grid GenerationQueue'!$AY$5:$AY$467,$C371,'Grid GenerationQueue'!$BH$5:$BH$467,"Executed")</f>
        <v>0</v>
      </c>
      <c r="R371">
        <f>SUMIFS('Grid GenerationQueue'!AF$5:AF$467,'Grid GenerationQueue'!$AX$5:$AX$467,$B371,'Grid GenerationQueue'!$AY$5:$AY$467,$C371,'Grid GenerationQueue'!$BH$5:$BH$467,"Executed")</f>
        <v>0</v>
      </c>
      <c r="S371">
        <f>SUMIFS('Grid GenerationQueue'!AG$5:AG$467,'Grid GenerationQueue'!$AX$5:$AX$467,$B371,'Grid GenerationQueue'!$AY$5:$AY$467,$C371,'Grid GenerationQueue'!$BH$5:$BH$467,"Executed")</f>
        <v>0</v>
      </c>
      <c r="T371">
        <f>SUMIFS('Grid GenerationQueue'!AH$5:AH$467,'Grid GenerationQueue'!$AX$5:$AX$467,$B371,'Grid GenerationQueue'!$AY$5:$AY$467,$C371,'Grid GenerationQueue'!$BH$5:$BH$467,"Executed")</f>
        <v>0</v>
      </c>
      <c r="U371">
        <f>SUMIFS('Grid GenerationQueue'!AI$5:AI$467,'Grid GenerationQueue'!$AX$5:$AX$467,$B371,'Grid GenerationQueue'!$AY$5:$AY$467,$C371,'Grid GenerationQueue'!$BH$5:$BH$467,"Executed")</f>
        <v>0</v>
      </c>
      <c r="V371">
        <f>SUMIFS('Grid GenerationQueue'!AJ$5:AJ$467,'Grid GenerationQueue'!$AX$5:$AX$467,$B371,'Grid GenerationQueue'!$AY$5:$AY$467,$C371,'Grid GenerationQueue'!$BH$5:$BH$467,"Executed")</f>
        <v>0</v>
      </c>
      <c r="W371">
        <f>SUMIFS('Grid GenerationQueue'!AK$5:AK$467,'Grid GenerationQueue'!$AX$5:$AX$467,$B371,'Grid GenerationQueue'!$AY$5:$AY$467,$C371,'Grid GenerationQueue'!$BH$5:$BH$467,"Executed")</f>
        <v>0</v>
      </c>
      <c r="X371">
        <f>SUMIFS('Grid GenerationQueue'!AL$5:AL$467,'Grid GenerationQueue'!$AX$5:$AX$467,$B371,'Grid GenerationQueue'!$AY$5:$AY$467,$C371,'Grid GenerationQueue'!$BH$5:$BH$467,"Executed")</f>
        <v>0</v>
      </c>
      <c r="Y371">
        <f>SUMIFS('Grid GenerationQueue'!AM$5:AM$467,'Grid GenerationQueue'!$AX$5:$AX$467,$B371,'Grid GenerationQueue'!$AY$5:$AY$467,$C371,'Grid GenerationQueue'!$BH$5:$BH$467,"Executed")</f>
        <v>0</v>
      </c>
      <c r="Z371">
        <f>SUMIFS('Grid GenerationQueue'!AN$5:AN$467,'Grid GenerationQueue'!$AX$5:$AX$467,$B371,'Grid GenerationQueue'!$AY$5:$AY$467,$C371,'Grid GenerationQueue'!$BH$5:$BH$467,"Executed")</f>
        <v>0</v>
      </c>
      <c r="AA371">
        <f>SUMIFS('Grid GenerationQueue'!AO$5:AO$467,'Grid GenerationQueue'!$AX$5:$AX$467,$B371,'Grid GenerationQueue'!$AY$5:$AY$467,$C371,'Grid GenerationQueue'!$BH$5:$BH$467,"Executed")</f>
        <v>0</v>
      </c>
      <c r="AB371">
        <f>SUMIFS('Grid GenerationQueue'!AP$5:AP$467,'Grid GenerationQueue'!$AX$5:$AX$467,$B371,'Grid GenerationQueue'!$AY$5:$AY$467,$C371,'Grid GenerationQueue'!$BH$5:$BH$467,"Executed")</f>
        <v>0</v>
      </c>
      <c r="AD371">
        <f>SUMIFS('Grid GenerationQueue'!AE$5:AE$467,'Grid GenerationQueue'!$AX$5:$AX$467,$B371,'Grid GenerationQueue'!$AY$5:$AY$467,$C371,'Grid GenerationQueue'!$BF$5:$BF$467,"&lt;&gt;"&amp;"")</f>
        <v>0</v>
      </c>
      <c r="AE371">
        <f>SUMIFS('Grid GenerationQueue'!AF$5:AF$467,'Grid GenerationQueue'!$AX$5:$AX$467,$B371,'Grid GenerationQueue'!$AY$5:$AY$467,$C371,'Grid GenerationQueue'!$BF$5:$BF$467,"&lt;&gt;"&amp;"")</f>
        <v>0</v>
      </c>
      <c r="AF371">
        <f>SUMIFS('Grid GenerationQueue'!AG$5:AG$467,'Grid GenerationQueue'!$AX$5:$AX$467,$B371,'Grid GenerationQueue'!$AY$5:$AY$467,$C371,'Grid GenerationQueue'!$BF$5:$BF$467,"&lt;&gt;"&amp;"")</f>
        <v>0</v>
      </c>
      <c r="AG371">
        <f>SUMIFS('Grid GenerationQueue'!AH$5:AH$467,'Grid GenerationQueue'!$AX$5:$AX$467,$B371,'Grid GenerationQueue'!$AY$5:$AY$467,$C371,'Grid GenerationQueue'!$BF$5:$BF$467,"&lt;&gt;"&amp;"")</f>
        <v>0</v>
      </c>
      <c r="AH371">
        <f>SUMIFS('Grid GenerationQueue'!AI$5:AI$467,'Grid GenerationQueue'!$AX$5:$AX$467,$B371,'Grid GenerationQueue'!$AY$5:$AY$467,$C371,'Grid GenerationQueue'!$BF$5:$BF$467,"&lt;&gt;"&amp;"")</f>
        <v>0</v>
      </c>
      <c r="AI371">
        <f>SUMIFS('Grid GenerationQueue'!AJ$5:AJ$467,'Grid GenerationQueue'!$AX$5:$AX$467,$B371,'Grid GenerationQueue'!$AY$5:$AY$467,$C371,'Grid GenerationQueue'!$BF$5:$BF$467,"&lt;&gt;"&amp;"")</f>
        <v>0</v>
      </c>
      <c r="AJ371">
        <f>SUMIFS('Grid GenerationQueue'!AK$5:AK$467,'Grid GenerationQueue'!$AX$5:$AX$467,$B371,'Grid GenerationQueue'!$AY$5:$AY$467,$C371,'Grid GenerationQueue'!$BF$5:$BF$467,"&lt;&gt;"&amp;"")</f>
        <v>0</v>
      </c>
      <c r="AK371">
        <f>SUMIFS('Grid GenerationQueue'!AL$5:AL$467,'Grid GenerationQueue'!$AX$5:$AX$467,$B371,'Grid GenerationQueue'!$AY$5:$AY$467,$C371,'Grid GenerationQueue'!$BF$5:$BF$467,"&lt;&gt;"&amp;"")</f>
        <v>0</v>
      </c>
      <c r="AL371">
        <f>SUMIFS('Grid GenerationQueue'!AM$5:AM$467,'Grid GenerationQueue'!$AX$5:$AX$467,$B371,'Grid GenerationQueue'!$AY$5:$AY$467,$C371,'Grid GenerationQueue'!$BF$5:$BF$467,"&lt;&gt;"&amp;"")</f>
        <v>0</v>
      </c>
      <c r="AM371">
        <f>SUMIFS('Grid GenerationQueue'!AN$5:AN$467,'Grid GenerationQueue'!$AX$5:$AX$467,$B371,'Grid GenerationQueue'!$AY$5:$AY$467,$C371,'Grid GenerationQueue'!$BF$5:$BF$467,"&lt;&gt;"&amp;"")</f>
        <v>0</v>
      </c>
      <c r="AN371">
        <f>SUMIFS('Grid GenerationQueue'!AO$5:AO$467,'Grid GenerationQueue'!$AX$5:$AX$467,$B371,'Grid GenerationQueue'!$AY$5:$AY$467,$C371,'Grid GenerationQueue'!$BF$5:$BF$467,"&lt;&gt;"&amp;"")</f>
        <v>0</v>
      </c>
      <c r="AO371">
        <f>SUMIFS('Grid GenerationQueue'!AP$5:AP$467,'Grid GenerationQueue'!$AX$5:$AX$467,$B371,'Grid GenerationQueue'!$AY$5:$AY$467,$C371,'Grid GenerationQueue'!$BF$5:$BF$467,"&lt;&gt;"&amp;"")</f>
        <v>0</v>
      </c>
      <c r="AQ371">
        <f>SUMIFS('Grid GenerationQueue'!AE$5:AE$467,'Grid GenerationQueue'!$AX$5:$AX$467,$B371,'Grid GenerationQueue'!$AY$5:$AY$467,$C371)</f>
        <v>0</v>
      </c>
      <c r="AR371">
        <f>SUMIFS('Grid GenerationQueue'!AF$5:AF$467,'Grid GenerationQueue'!$AX$5:$AX$467,$B371,'Grid GenerationQueue'!$AY$5:$AY$467,$C371)</f>
        <v>0</v>
      </c>
      <c r="AS371">
        <f>SUMIFS('Grid GenerationQueue'!AG$5:AG$467,'Grid GenerationQueue'!$AX$5:$AX$467,$B371,'Grid GenerationQueue'!$AY$5:$AY$467,$C371)</f>
        <v>0</v>
      </c>
      <c r="AT371">
        <f>SUMIFS('Grid GenerationQueue'!AH$5:AH$467,'Grid GenerationQueue'!$AX$5:$AX$467,$B371,'Grid GenerationQueue'!$AY$5:$AY$467,$C371)</f>
        <v>0</v>
      </c>
      <c r="AU371">
        <f>SUMIFS('Grid GenerationQueue'!AI$5:AI$467,'Grid GenerationQueue'!$AX$5:$AX$467,$B371,'Grid GenerationQueue'!$AY$5:$AY$467,$C371)</f>
        <v>0</v>
      </c>
      <c r="AV371">
        <f>SUMIFS('Grid GenerationQueue'!AJ$5:AJ$467,'Grid GenerationQueue'!$AX$5:$AX$467,$B371,'Grid GenerationQueue'!$AY$5:$AY$467,$C371)</f>
        <v>0</v>
      </c>
      <c r="AW371">
        <f>SUMIFS('Grid GenerationQueue'!AK$5:AK$467,'Grid GenerationQueue'!$AX$5:$AX$467,$B371,'Grid GenerationQueue'!$AY$5:$AY$467,$C371)</f>
        <v>0</v>
      </c>
      <c r="AX371">
        <f>SUMIFS('Grid GenerationQueue'!AL$5:AL$467,'Grid GenerationQueue'!$AX$5:$AX$467,$B371,'Grid GenerationQueue'!$AY$5:$AY$467,$C371)</f>
        <v>0</v>
      </c>
      <c r="AY371">
        <f>SUMIFS('Grid GenerationQueue'!AM$5:AM$467,'Grid GenerationQueue'!$AX$5:$AX$467,$B371,'Grid GenerationQueue'!$AY$5:$AY$467,$C371)</f>
        <v>0</v>
      </c>
      <c r="AZ371">
        <f>SUMIFS('Grid GenerationQueue'!AN$5:AN$467,'Grid GenerationQueue'!$AX$5:$AX$467,$B371,'Grid GenerationQueue'!$AY$5:$AY$467,$C371)</f>
        <v>0</v>
      </c>
      <c r="BA371">
        <f>SUMIFS('Grid GenerationQueue'!AO$5:AO$467,'Grid GenerationQueue'!$AX$5:$AX$467,$B371,'Grid GenerationQueue'!$AY$5:$AY$467,$C371)</f>
        <v>0</v>
      </c>
      <c r="BB371">
        <f>SUMIFS('Grid GenerationQueue'!AP$5:AP$467,'Grid GenerationQueue'!$AX$5:$AX$467,$B371,'Grid GenerationQueue'!$AY$5:$AY$467,$C371)</f>
        <v>0</v>
      </c>
      <c r="BD371">
        <f>SUMIFS('Grid GenerationQueue'!AE$5:AE$467,'Grid GenerationQueue'!$AX$5:$AX$467,$B371,'Grid GenerationQueue'!$AY$5:$AY$467,$C371,'Grid GenerationQueue'!$BH$5:$BH$467,"Executed",'Grid GenerationQueue'!$BB$5:$BB$467,"&lt;"&amp;$BE$3)</f>
        <v>0</v>
      </c>
      <c r="BE371">
        <f>SUMIFS('Grid GenerationQueue'!AF$5:AF$467,'Grid GenerationQueue'!$AX$5:$AX$467,$B371,'Grid GenerationQueue'!$AY$5:$AY$467,$C371,'Grid GenerationQueue'!$BH$5:$BH$467,"Executed",'Grid GenerationQueue'!$BB$5:$BB$467,"&lt;"&amp;$BE$3)</f>
        <v>0</v>
      </c>
      <c r="BF371">
        <f>SUMIFS('Grid GenerationQueue'!AG$5:AG$467,'Grid GenerationQueue'!$AX$5:$AX$467,$B371,'Grid GenerationQueue'!$AY$5:$AY$467,$C371,'Grid GenerationQueue'!$BH$5:$BH$467,"Executed",'Grid GenerationQueue'!$BB$5:$BB$467,"&lt;"&amp;$BE$3)</f>
        <v>0</v>
      </c>
      <c r="BG371">
        <f>SUMIFS('Grid GenerationQueue'!AH$5:AH$467,'Grid GenerationQueue'!$AX$5:$AX$467,$B371,'Grid GenerationQueue'!$AY$5:$AY$467,$C371,'Grid GenerationQueue'!$BH$5:$BH$467,"Executed",'Grid GenerationQueue'!$BB$5:$BB$467,"&lt;"&amp;$BE$3)</f>
        <v>0</v>
      </c>
      <c r="BH371">
        <f>SUMIFS('Grid GenerationQueue'!AI$5:AI$467,'Grid GenerationQueue'!$AX$5:$AX$467,$B371,'Grid GenerationQueue'!$AY$5:$AY$467,$C371,'Grid GenerationQueue'!$BH$5:$BH$467,"Executed",'Grid GenerationQueue'!$BB$5:$BB$467,"&lt;"&amp;$BE$3)</f>
        <v>0</v>
      </c>
      <c r="BI371">
        <f>SUMIFS('Grid GenerationQueue'!AJ$5:AJ$467,'Grid GenerationQueue'!$AX$5:$AX$467,$B371,'Grid GenerationQueue'!$AY$5:$AY$467,$C371,'Grid GenerationQueue'!$BH$5:$BH$467,"Executed",'Grid GenerationQueue'!$BB$5:$BB$467,"&lt;"&amp;$BE$3)</f>
        <v>0</v>
      </c>
      <c r="BJ371">
        <f>SUMIFS('Grid GenerationQueue'!AK$5:AK$467,'Grid GenerationQueue'!$AX$5:$AX$467,$B371,'Grid GenerationQueue'!$AY$5:$AY$467,$C371,'Grid GenerationQueue'!$BH$5:$BH$467,"Executed",'Grid GenerationQueue'!$BB$5:$BB$467,"&lt;"&amp;$BE$3)</f>
        <v>0</v>
      </c>
      <c r="BK371">
        <f>SUMIFS('Grid GenerationQueue'!AL$5:AL$467,'Grid GenerationQueue'!$AX$5:$AX$467,$B371,'Grid GenerationQueue'!$AY$5:$AY$467,$C371,'Grid GenerationQueue'!$BH$5:$BH$467,"Executed",'Grid GenerationQueue'!$BB$5:$BB$467,"&lt;"&amp;$BE$3)</f>
        <v>0</v>
      </c>
      <c r="BL371">
        <f>SUMIFS('Grid GenerationQueue'!AM$5:AM$467,'Grid GenerationQueue'!$AX$5:$AX$467,$B371,'Grid GenerationQueue'!$AY$5:$AY$467,$C371,'Grid GenerationQueue'!$BH$5:$BH$467,"Executed",'Grid GenerationQueue'!$BB$5:$BB$467,"&lt;"&amp;$BE$3)</f>
        <v>0</v>
      </c>
      <c r="BM371">
        <f>SUMIFS('Grid GenerationQueue'!AN$5:AN$467,'Grid GenerationQueue'!$AX$5:$AX$467,$B371,'Grid GenerationQueue'!$AY$5:$AY$467,$C371,'Grid GenerationQueue'!$BH$5:$BH$467,"Executed",'Grid GenerationQueue'!$BB$5:$BB$467,"&lt;"&amp;$BE$3)</f>
        <v>0</v>
      </c>
      <c r="BN371">
        <f>SUMIFS('Grid GenerationQueue'!AO$5:AO$467,'Grid GenerationQueue'!$AX$5:$AX$467,$B371,'Grid GenerationQueue'!$AY$5:$AY$467,$C371,'Grid GenerationQueue'!$BH$5:$BH$467,"Executed",'Grid GenerationQueue'!$BB$5:$BB$467,"&lt;"&amp;$BE$3)</f>
        <v>0</v>
      </c>
      <c r="BO371">
        <f>SUMIFS('Grid GenerationQueue'!AP$5:AP$467,'Grid GenerationQueue'!$AX$5:$AX$467,$B371,'Grid GenerationQueue'!$AY$5:$AY$467,$C371,'Grid GenerationQueue'!$BH$5:$BH$467,"Executed",'Grid GenerationQueue'!$BB$5:$BB$467,"&lt;"&amp;$BE$3)</f>
        <v>0</v>
      </c>
      <c r="BQ371">
        <f>SUMIFS('Grid GenerationQueue'!AE$5:AE$467,'Grid GenerationQueue'!$AX$5:$AX$467,$B371,'Grid GenerationQueue'!$AY$5:$AY$467,$C371,'Grid GenerationQueue'!$BF$5:$BF$467,"&lt;&gt;"&amp;"",'Grid GenerationQueue'!$BB$5:$BB$467,"&lt;"&amp;$BE$3)</f>
        <v>0</v>
      </c>
      <c r="BR371">
        <f>SUMIFS('Grid GenerationQueue'!AF$5:AF$467,'Grid GenerationQueue'!$AX$5:$AX$467,$B371,'Grid GenerationQueue'!$AY$5:$AY$467,$C371,'Grid GenerationQueue'!$BF$5:$BF$467,"&lt;&gt;"&amp;"",'Grid GenerationQueue'!$BB$5:$BB$467,"&lt;"&amp;$BE$3)</f>
        <v>0</v>
      </c>
      <c r="BS371">
        <f>SUMIFS('Grid GenerationQueue'!AG$5:AG$467,'Grid GenerationQueue'!$AX$5:$AX$467,$B371,'Grid GenerationQueue'!$AY$5:$AY$467,$C371,'Grid GenerationQueue'!$BF$5:$BF$467,"&lt;&gt;"&amp;"",'Grid GenerationQueue'!$BB$5:$BB$467,"&lt;"&amp;$BE$3)</f>
        <v>0</v>
      </c>
      <c r="BT371">
        <f>SUMIFS('Grid GenerationQueue'!AH$5:AH$467,'Grid GenerationQueue'!$AX$5:$AX$467,$B371,'Grid GenerationQueue'!$AY$5:$AY$467,$C371,'Grid GenerationQueue'!$BF$5:$BF$467,"&lt;&gt;"&amp;"",'Grid GenerationQueue'!$BB$5:$BB$467,"&lt;"&amp;$BE$3)</f>
        <v>0</v>
      </c>
      <c r="BU371">
        <f>SUMIFS('Grid GenerationQueue'!AI$5:AI$467,'Grid GenerationQueue'!$AX$5:$AX$467,$B371,'Grid GenerationQueue'!$AY$5:$AY$467,$C371,'Grid GenerationQueue'!$BF$5:$BF$467,"&lt;&gt;"&amp;"",'Grid GenerationQueue'!$BB$5:$BB$467,"&lt;"&amp;$BE$3)</f>
        <v>0</v>
      </c>
      <c r="BV371">
        <f>SUMIFS('Grid GenerationQueue'!AJ$5:AJ$467,'Grid GenerationQueue'!$AX$5:$AX$467,$B371,'Grid GenerationQueue'!$AY$5:$AY$467,$C371,'Grid GenerationQueue'!$BF$5:$BF$467,"&lt;&gt;"&amp;"",'Grid GenerationQueue'!$BB$5:$BB$467,"&lt;"&amp;$BE$3)</f>
        <v>0</v>
      </c>
      <c r="BW371">
        <f>SUMIFS('Grid GenerationQueue'!AK$5:AK$467,'Grid GenerationQueue'!$AX$5:$AX$467,$B371,'Grid GenerationQueue'!$AY$5:$AY$467,$C371,'Grid GenerationQueue'!$BF$5:$BF$467,"&lt;&gt;"&amp;"",'Grid GenerationQueue'!$BB$5:$BB$467,"&lt;"&amp;$BE$3)</f>
        <v>0</v>
      </c>
      <c r="BX371">
        <f>SUMIFS('Grid GenerationQueue'!AL$5:AL$467,'Grid GenerationQueue'!$AX$5:$AX$467,$B371,'Grid GenerationQueue'!$AY$5:$AY$467,$C371,'Grid GenerationQueue'!$BF$5:$BF$467,"&lt;&gt;"&amp;"",'Grid GenerationQueue'!$BB$5:$BB$467,"&lt;"&amp;$BE$3)</f>
        <v>0</v>
      </c>
      <c r="BY371">
        <f>SUMIFS('Grid GenerationQueue'!AM$5:AM$467,'Grid GenerationQueue'!$AX$5:$AX$467,$B371,'Grid GenerationQueue'!$AY$5:$AY$467,$C371,'Grid GenerationQueue'!$BF$5:$BF$467,"&lt;&gt;"&amp;"",'Grid GenerationQueue'!$BB$5:$BB$467,"&lt;"&amp;$BE$3)</f>
        <v>0</v>
      </c>
      <c r="BZ371">
        <f>SUMIFS('Grid GenerationQueue'!AN$5:AN$467,'Grid GenerationQueue'!$AX$5:$AX$467,$B371,'Grid GenerationQueue'!$AY$5:$AY$467,$C371,'Grid GenerationQueue'!$BF$5:$BF$467,"&lt;&gt;"&amp;"",'Grid GenerationQueue'!$BB$5:$BB$467,"&lt;"&amp;$BE$3)</f>
        <v>0</v>
      </c>
      <c r="CA371">
        <f>SUMIFS('Grid GenerationQueue'!AO$5:AO$467,'Grid GenerationQueue'!$AX$5:$AX$467,$B371,'Grid GenerationQueue'!$AY$5:$AY$467,$C371,'Grid GenerationQueue'!$BF$5:$BF$467,"&lt;&gt;"&amp;"",'Grid GenerationQueue'!$BB$5:$BB$467,"&lt;"&amp;$BE$3)</f>
        <v>0</v>
      </c>
      <c r="CB371">
        <f>SUMIFS('Grid GenerationQueue'!AP$5:AP$467,'Grid GenerationQueue'!$AX$5:$AX$467,$B371,'Grid GenerationQueue'!$AY$5:$AY$467,$C371,'Grid GenerationQueue'!$BF$5:$BF$467,"&lt;&gt;"&amp;"",'Grid GenerationQueue'!$BB$5:$BB$467,"&lt;"&amp;$BE$3)</f>
        <v>0</v>
      </c>
      <c r="CD371">
        <f>SUMIFS('Grid GenerationQueue'!AE$5:AE$467,'Grid GenerationQueue'!$AX$5:$AX$467,$B371,'Grid GenerationQueue'!$AY$5:$AY$467,$C371,'Grid GenerationQueue'!$BB$5:$BB$467,"&lt;"&amp;$BE$3)</f>
        <v>0</v>
      </c>
      <c r="CE371">
        <f>SUMIFS('Grid GenerationQueue'!AF$5:AF$467,'Grid GenerationQueue'!$AX$5:$AX$467,$B371,'Grid GenerationQueue'!$AY$5:$AY$467,$C371,'Grid GenerationQueue'!$BB$5:$BB$467,"&lt;"&amp;$BE$3)</f>
        <v>0</v>
      </c>
      <c r="CF371">
        <f>SUMIFS('Grid GenerationQueue'!AG$5:AG$467,'Grid GenerationQueue'!$AX$5:$AX$467,$B371,'Grid GenerationQueue'!$AY$5:$AY$467,$C371,'Grid GenerationQueue'!$BB$5:$BB$467,"&lt;"&amp;$BE$3)</f>
        <v>0</v>
      </c>
      <c r="CG371">
        <f>SUMIFS('Grid GenerationQueue'!AH$5:AH$467,'Grid GenerationQueue'!$AX$5:$AX$467,$B371,'Grid GenerationQueue'!$AY$5:$AY$467,$C371,'Grid GenerationQueue'!$BB$5:$BB$467,"&lt;"&amp;$BE$3)</f>
        <v>0</v>
      </c>
      <c r="CH371">
        <f>SUMIFS('Grid GenerationQueue'!AI$5:AI$467,'Grid GenerationQueue'!$AX$5:$AX$467,$B371,'Grid GenerationQueue'!$AY$5:$AY$467,$C371,'Grid GenerationQueue'!$BB$5:$BB$467,"&lt;"&amp;$BE$3)</f>
        <v>0</v>
      </c>
      <c r="CI371">
        <f>SUMIFS('Grid GenerationQueue'!AJ$5:AJ$467,'Grid GenerationQueue'!$AX$5:$AX$467,$B371,'Grid GenerationQueue'!$AY$5:$AY$467,$C371,'Grid GenerationQueue'!$BB$5:$BB$467,"&lt;"&amp;$BE$3)</f>
        <v>0</v>
      </c>
      <c r="CJ371">
        <f>SUMIFS('Grid GenerationQueue'!AK$5:AK$467,'Grid GenerationQueue'!$AX$5:$AX$467,$B371,'Grid GenerationQueue'!$AY$5:$AY$467,$C371,'Grid GenerationQueue'!$BB$5:$BB$467,"&lt;"&amp;$BE$3)</f>
        <v>0</v>
      </c>
      <c r="CK371">
        <f>SUMIFS('Grid GenerationQueue'!AL$5:AL$467,'Grid GenerationQueue'!$AX$5:$AX$467,$B371,'Grid GenerationQueue'!$AY$5:$AY$467,$C371,'Grid GenerationQueue'!$BB$5:$BB$467,"&lt;"&amp;$BE$3)</f>
        <v>0</v>
      </c>
      <c r="CL371">
        <f>SUMIFS('Grid GenerationQueue'!AM$5:AM$467,'Grid GenerationQueue'!$AX$5:$AX$467,$B371,'Grid GenerationQueue'!$AY$5:$AY$467,$C371,'Grid GenerationQueue'!$BB$5:$BB$467,"&lt;"&amp;$BE$3)</f>
        <v>0</v>
      </c>
      <c r="CM371">
        <f>SUMIFS('Grid GenerationQueue'!AN$5:AN$467,'Grid GenerationQueue'!$AX$5:$AX$467,$B371,'Grid GenerationQueue'!$AY$5:$AY$467,$C371,'Grid GenerationQueue'!$BB$5:$BB$467,"&lt;"&amp;$BE$3)</f>
        <v>0</v>
      </c>
      <c r="CN371">
        <f>SUMIFS('Grid GenerationQueue'!AO$5:AO$467,'Grid GenerationQueue'!$AX$5:$AX$467,$B371,'Grid GenerationQueue'!$AY$5:$AY$467,$C371,'Grid GenerationQueue'!$BB$5:$BB$467,"&lt;"&amp;$BE$3)</f>
        <v>0</v>
      </c>
      <c r="CO371">
        <f>SUMIFS('Grid GenerationQueue'!AP$5:AP$467,'Grid GenerationQueue'!$AX$5:$AX$467,$B371,'Grid GenerationQueue'!$AY$5:$AY$467,$C371,'Grid GenerationQueue'!$BB$5:$BB$467,"&lt;"&amp;$BE$3)</f>
        <v>0</v>
      </c>
    </row>
    <row r="372" spans="1:93" x14ac:dyDescent="0.35">
      <c r="A372" t="s">
        <v>4653</v>
      </c>
      <c r="B372" t="s">
        <v>4370</v>
      </c>
      <c r="C372">
        <v>115</v>
      </c>
      <c r="D372">
        <f>SUMIFS('Grid GenerationQueue'!AE$5:AE$467,'Grid GenerationQueue'!$AX$5:$AX$467,$B372,'Grid GenerationQueue'!$AY$5:$AY$467,$C372,'Grid GenerationQueue'!$BI$5:$BI$467,"&lt;4")</f>
        <v>0</v>
      </c>
      <c r="E372">
        <f>SUMIFS('Grid GenerationQueue'!AF$5:AF$467,'Grid GenerationQueue'!$AX$5:$AX$467,$B372,'Grid GenerationQueue'!$AY$5:$AY$467,$C372,'Grid GenerationQueue'!$BI$5:$BI$467,"&lt;4")</f>
        <v>0</v>
      </c>
      <c r="F372">
        <f>SUMIFS('Grid GenerationQueue'!AG$5:AG$467,'Grid GenerationQueue'!$AX$5:$AX$467,$B372,'Grid GenerationQueue'!$AY$5:$AY$467,$C372,'Grid GenerationQueue'!$BI$5:$BI$467,"&lt;4")</f>
        <v>0</v>
      </c>
      <c r="G372">
        <f>SUMIFS('Grid GenerationQueue'!AH$5:AH$467,'Grid GenerationQueue'!$AX$5:$AX$467,$B372,'Grid GenerationQueue'!$AY$5:$AY$467,$C372,'Grid GenerationQueue'!$BI$5:$BI$467,"&lt;4")</f>
        <v>0</v>
      </c>
      <c r="H372">
        <f>SUMIFS('Grid GenerationQueue'!AI$5:AI$467,'Grid GenerationQueue'!$AX$5:$AX$467,$B372,'Grid GenerationQueue'!$AY$5:$AY$467,$C372,'Grid GenerationQueue'!$BI$5:$BI$467,"&lt;4")</f>
        <v>0</v>
      </c>
      <c r="I372">
        <f>SUMIFS('Grid GenerationQueue'!AJ$5:AJ$467,'Grid GenerationQueue'!$AX$5:$AX$467,$B372,'Grid GenerationQueue'!$AY$5:$AY$467,$C372,'Grid GenerationQueue'!$BI$5:$BI$467,"&lt;4")</f>
        <v>0</v>
      </c>
      <c r="J372">
        <f>SUMIFS('Grid GenerationQueue'!AK$5:AK$467,'Grid GenerationQueue'!$AX$5:$AX$467,$B372,'Grid GenerationQueue'!$AY$5:$AY$467,$C372,'Grid GenerationQueue'!$BI$5:$BI$467,"&lt;4")</f>
        <v>0</v>
      </c>
      <c r="K372">
        <f>SUMIFS('Grid GenerationQueue'!AL$5:AL$467,'Grid GenerationQueue'!$AX$5:$AX$467,$B372,'Grid GenerationQueue'!$AY$5:$AY$467,$C372,'Grid GenerationQueue'!$BI$5:$BI$467,"&lt;4")</f>
        <v>0</v>
      </c>
      <c r="L372">
        <f>SUMIFS('Grid GenerationQueue'!AM$5:AM$467,'Grid GenerationQueue'!$AX$5:$AX$467,$B372,'Grid GenerationQueue'!$AY$5:$AY$467,$C372,'Grid GenerationQueue'!$BI$5:$BI$467,"&lt;4")</f>
        <v>0</v>
      </c>
      <c r="M372">
        <f>SUMIFS('Grid GenerationQueue'!AN$5:AN$467,'Grid GenerationQueue'!$AX$5:$AX$467,$B372,'Grid GenerationQueue'!$AY$5:$AY$467,$C372,'Grid GenerationQueue'!$BI$5:$BI$467,"&lt;4")</f>
        <v>0</v>
      </c>
      <c r="N372">
        <f>SUMIFS('Grid GenerationQueue'!AO$5:AO$467,'Grid GenerationQueue'!$AX$5:$AX$467,$B372,'Grid GenerationQueue'!$AY$5:$AY$467,$C372,'Grid GenerationQueue'!$BI$5:$BI$467,"&lt;4")</f>
        <v>0</v>
      </c>
      <c r="O372">
        <f>SUMIFS('Grid GenerationQueue'!AP$5:AP$467,'Grid GenerationQueue'!$AX$5:$AX$467,$B372,'Grid GenerationQueue'!$AY$5:$AY$467,$C372,'Grid GenerationQueue'!$BI$5:$BI$467,"&lt;4")</f>
        <v>0</v>
      </c>
      <c r="Q372">
        <f>SUMIFS('Grid GenerationQueue'!AE$5:AE$467,'Grid GenerationQueue'!$AX$5:$AX$467,$B372,'Grid GenerationQueue'!$AY$5:$AY$467,$C372,'Grid GenerationQueue'!$BH$5:$BH$467,"Executed")</f>
        <v>0</v>
      </c>
      <c r="R372">
        <f>SUMIFS('Grid GenerationQueue'!AF$5:AF$467,'Grid GenerationQueue'!$AX$5:$AX$467,$B372,'Grid GenerationQueue'!$AY$5:$AY$467,$C372,'Grid GenerationQueue'!$BH$5:$BH$467,"Executed")</f>
        <v>0</v>
      </c>
      <c r="S372">
        <f>SUMIFS('Grid GenerationQueue'!AG$5:AG$467,'Grid GenerationQueue'!$AX$5:$AX$467,$B372,'Grid GenerationQueue'!$AY$5:$AY$467,$C372,'Grid GenerationQueue'!$BH$5:$BH$467,"Executed")</f>
        <v>0</v>
      </c>
      <c r="T372">
        <f>SUMIFS('Grid GenerationQueue'!AH$5:AH$467,'Grid GenerationQueue'!$AX$5:$AX$467,$B372,'Grid GenerationQueue'!$AY$5:$AY$467,$C372,'Grid GenerationQueue'!$BH$5:$BH$467,"Executed")</f>
        <v>0</v>
      </c>
      <c r="U372">
        <f>SUMIFS('Grid GenerationQueue'!AI$5:AI$467,'Grid GenerationQueue'!$AX$5:$AX$467,$B372,'Grid GenerationQueue'!$AY$5:$AY$467,$C372,'Grid GenerationQueue'!$BH$5:$BH$467,"Executed")</f>
        <v>0</v>
      </c>
      <c r="V372">
        <f>SUMIFS('Grid GenerationQueue'!AJ$5:AJ$467,'Grid GenerationQueue'!$AX$5:$AX$467,$B372,'Grid GenerationQueue'!$AY$5:$AY$467,$C372,'Grid GenerationQueue'!$BH$5:$BH$467,"Executed")</f>
        <v>0</v>
      </c>
      <c r="W372">
        <f>SUMIFS('Grid GenerationQueue'!AK$5:AK$467,'Grid GenerationQueue'!$AX$5:$AX$467,$B372,'Grid GenerationQueue'!$AY$5:$AY$467,$C372,'Grid GenerationQueue'!$BH$5:$BH$467,"Executed")</f>
        <v>0</v>
      </c>
      <c r="X372">
        <f>SUMIFS('Grid GenerationQueue'!AL$5:AL$467,'Grid GenerationQueue'!$AX$5:$AX$467,$B372,'Grid GenerationQueue'!$AY$5:$AY$467,$C372,'Grid GenerationQueue'!$BH$5:$BH$467,"Executed")</f>
        <v>0</v>
      </c>
      <c r="Y372">
        <f>SUMIFS('Grid GenerationQueue'!AM$5:AM$467,'Grid GenerationQueue'!$AX$5:$AX$467,$B372,'Grid GenerationQueue'!$AY$5:$AY$467,$C372,'Grid GenerationQueue'!$BH$5:$BH$467,"Executed")</f>
        <v>0</v>
      </c>
      <c r="Z372">
        <f>SUMIFS('Grid GenerationQueue'!AN$5:AN$467,'Grid GenerationQueue'!$AX$5:$AX$467,$B372,'Grid GenerationQueue'!$AY$5:$AY$467,$C372,'Grid GenerationQueue'!$BH$5:$BH$467,"Executed")</f>
        <v>0</v>
      </c>
      <c r="AA372">
        <f>SUMIFS('Grid GenerationQueue'!AO$5:AO$467,'Grid GenerationQueue'!$AX$5:$AX$467,$B372,'Grid GenerationQueue'!$AY$5:$AY$467,$C372,'Grid GenerationQueue'!$BH$5:$BH$467,"Executed")</f>
        <v>0</v>
      </c>
      <c r="AB372">
        <f>SUMIFS('Grid GenerationQueue'!AP$5:AP$467,'Grid GenerationQueue'!$AX$5:$AX$467,$B372,'Grid GenerationQueue'!$AY$5:$AY$467,$C372,'Grid GenerationQueue'!$BH$5:$BH$467,"Executed")</f>
        <v>0</v>
      </c>
      <c r="AD372">
        <f>SUMIFS('Grid GenerationQueue'!AE$5:AE$467,'Grid GenerationQueue'!$AX$5:$AX$467,$B372,'Grid GenerationQueue'!$AY$5:$AY$467,$C372,'Grid GenerationQueue'!$BF$5:$BF$467,"&lt;&gt;"&amp;"")</f>
        <v>0</v>
      </c>
      <c r="AE372">
        <f>SUMIFS('Grid GenerationQueue'!AF$5:AF$467,'Grid GenerationQueue'!$AX$5:$AX$467,$B372,'Grid GenerationQueue'!$AY$5:$AY$467,$C372,'Grid GenerationQueue'!$BF$5:$BF$467,"&lt;&gt;"&amp;"")</f>
        <v>0</v>
      </c>
      <c r="AF372">
        <f>SUMIFS('Grid GenerationQueue'!AG$5:AG$467,'Grid GenerationQueue'!$AX$5:$AX$467,$B372,'Grid GenerationQueue'!$AY$5:$AY$467,$C372,'Grid GenerationQueue'!$BF$5:$BF$467,"&lt;&gt;"&amp;"")</f>
        <v>0</v>
      </c>
      <c r="AG372">
        <f>SUMIFS('Grid GenerationQueue'!AH$5:AH$467,'Grid GenerationQueue'!$AX$5:$AX$467,$B372,'Grid GenerationQueue'!$AY$5:$AY$467,$C372,'Grid GenerationQueue'!$BF$5:$BF$467,"&lt;&gt;"&amp;"")</f>
        <v>0</v>
      </c>
      <c r="AH372">
        <f>SUMIFS('Grid GenerationQueue'!AI$5:AI$467,'Grid GenerationQueue'!$AX$5:$AX$467,$B372,'Grid GenerationQueue'!$AY$5:$AY$467,$C372,'Grid GenerationQueue'!$BF$5:$BF$467,"&lt;&gt;"&amp;"")</f>
        <v>0</v>
      </c>
      <c r="AI372">
        <f>SUMIFS('Grid GenerationQueue'!AJ$5:AJ$467,'Grid GenerationQueue'!$AX$5:$AX$467,$B372,'Grid GenerationQueue'!$AY$5:$AY$467,$C372,'Grid GenerationQueue'!$BF$5:$BF$467,"&lt;&gt;"&amp;"")</f>
        <v>0</v>
      </c>
      <c r="AJ372">
        <f>SUMIFS('Grid GenerationQueue'!AK$5:AK$467,'Grid GenerationQueue'!$AX$5:$AX$467,$B372,'Grid GenerationQueue'!$AY$5:$AY$467,$C372,'Grid GenerationQueue'!$BF$5:$BF$467,"&lt;&gt;"&amp;"")</f>
        <v>0</v>
      </c>
      <c r="AK372">
        <f>SUMIFS('Grid GenerationQueue'!AL$5:AL$467,'Grid GenerationQueue'!$AX$5:$AX$467,$B372,'Grid GenerationQueue'!$AY$5:$AY$467,$C372,'Grid GenerationQueue'!$BF$5:$BF$467,"&lt;&gt;"&amp;"")</f>
        <v>0</v>
      </c>
      <c r="AL372">
        <f>SUMIFS('Grid GenerationQueue'!AM$5:AM$467,'Grid GenerationQueue'!$AX$5:$AX$467,$B372,'Grid GenerationQueue'!$AY$5:$AY$467,$C372,'Grid GenerationQueue'!$BF$5:$BF$467,"&lt;&gt;"&amp;"")</f>
        <v>0</v>
      </c>
      <c r="AM372">
        <f>SUMIFS('Grid GenerationQueue'!AN$5:AN$467,'Grid GenerationQueue'!$AX$5:$AX$467,$B372,'Grid GenerationQueue'!$AY$5:$AY$467,$C372,'Grid GenerationQueue'!$BF$5:$BF$467,"&lt;&gt;"&amp;"")</f>
        <v>0</v>
      </c>
      <c r="AN372">
        <f>SUMIFS('Grid GenerationQueue'!AO$5:AO$467,'Grid GenerationQueue'!$AX$5:$AX$467,$B372,'Grid GenerationQueue'!$AY$5:$AY$467,$C372,'Grid GenerationQueue'!$BF$5:$BF$467,"&lt;&gt;"&amp;"")</f>
        <v>0</v>
      </c>
      <c r="AO372">
        <f>SUMIFS('Grid GenerationQueue'!AP$5:AP$467,'Grid GenerationQueue'!$AX$5:$AX$467,$B372,'Grid GenerationQueue'!$AY$5:$AY$467,$C372,'Grid GenerationQueue'!$BF$5:$BF$467,"&lt;&gt;"&amp;"")</f>
        <v>0</v>
      </c>
      <c r="AQ372">
        <f>SUMIFS('Grid GenerationQueue'!AE$5:AE$467,'Grid GenerationQueue'!$AX$5:$AX$467,$B372,'Grid GenerationQueue'!$AY$5:$AY$467,$C372)</f>
        <v>0</v>
      </c>
      <c r="AR372">
        <f>SUMIFS('Grid GenerationQueue'!AF$5:AF$467,'Grid GenerationQueue'!$AX$5:$AX$467,$B372,'Grid GenerationQueue'!$AY$5:$AY$467,$C372)</f>
        <v>0</v>
      </c>
      <c r="AS372">
        <f>SUMIFS('Grid GenerationQueue'!AG$5:AG$467,'Grid GenerationQueue'!$AX$5:$AX$467,$B372,'Grid GenerationQueue'!$AY$5:$AY$467,$C372)</f>
        <v>0</v>
      </c>
      <c r="AT372">
        <f>SUMIFS('Grid GenerationQueue'!AH$5:AH$467,'Grid GenerationQueue'!$AX$5:$AX$467,$B372,'Grid GenerationQueue'!$AY$5:$AY$467,$C372)</f>
        <v>0</v>
      </c>
      <c r="AU372">
        <f>SUMIFS('Grid GenerationQueue'!AI$5:AI$467,'Grid GenerationQueue'!$AX$5:$AX$467,$B372,'Grid GenerationQueue'!$AY$5:$AY$467,$C372)</f>
        <v>0</v>
      </c>
      <c r="AV372">
        <f>SUMIFS('Grid GenerationQueue'!AJ$5:AJ$467,'Grid GenerationQueue'!$AX$5:$AX$467,$B372,'Grid GenerationQueue'!$AY$5:$AY$467,$C372)</f>
        <v>0</v>
      </c>
      <c r="AW372">
        <f>SUMIFS('Grid GenerationQueue'!AK$5:AK$467,'Grid GenerationQueue'!$AX$5:$AX$467,$B372,'Grid GenerationQueue'!$AY$5:$AY$467,$C372)</f>
        <v>0</v>
      </c>
      <c r="AX372">
        <f>SUMIFS('Grid GenerationQueue'!AL$5:AL$467,'Grid GenerationQueue'!$AX$5:$AX$467,$B372,'Grid GenerationQueue'!$AY$5:$AY$467,$C372)</f>
        <v>0</v>
      </c>
      <c r="AY372">
        <f>SUMIFS('Grid GenerationQueue'!AM$5:AM$467,'Grid GenerationQueue'!$AX$5:$AX$467,$B372,'Grid GenerationQueue'!$AY$5:$AY$467,$C372)</f>
        <v>0</v>
      </c>
      <c r="AZ372">
        <f>SUMIFS('Grid GenerationQueue'!AN$5:AN$467,'Grid GenerationQueue'!$AX$5:$AX$467,$B372,'Grid GenerationQueue'!$AY$5:$AY$467,$C372)</f>
        <v>0</v>
      </c>
      <c r="BA372">
        <f>SUMIFS('Grid GenerationQueue'!AO$5:AO$467,'Grid GenerationQueue'!$AX$5:$AX$467,$B372,'Grid GenerationQueue'!$AY$5:$AY$467,$C372)</f>
        <v>0</v>
      </c>
      <c r="BB372">
        <f>SUMIFS('Grid GenerationQueue'!AP$5:AP$467,'Grid GenerationQueue'!$AX$5:$AX$467,$B372,'Grid GenerationQueue'!$AY$5:$AY$467,$C372)</f>
        <v>0</v>
      </c>
      <c r="BD372">
        <f>SUMIFS('Grid GenerationQueue'!AE$5:AE$467,'Grid GenerationQueue'!$AX$5:$AX$467,$B372,'Grid GenerationQueue'!$AY$5:$AY$467,$C372,'Grid GenerationQueue'!$BH$5:$BH$467,"Executed",'Grid GenerationQueue'!$BB$5:$BB$467,"&lt;"&amp;$BE$3)</f>
        <v>0</v>
      </c>
      <c r="BE372">
        <f>SUMIFS('Grid GenerationQueue'!AF$5:AF$467,'Grid GenerationQueue'!$AX$5:$AX$467,$B372,'Grid GenerationQueue'!$AY$5:$AY$467,$C372,'Grid GenerationQueue'!$BH$5:$BH$467,"Executed",'Grid GenerationQueue'!$BB$5:$BB$467,"&lt;"&amp;$BE$3)</f>
        <v>0</v>
      </c>
      <c r="BF372">
        <f>SUMIFS('Grid GenerationQueue'!AG$5:AG$467,'Grid GenerationQueue'!$AX$5:$AX$467,$B372,'Grid GenerationQueue'!$AY$5:$AY$467,$C372,'Grid GenerationQueue'!$BH$5:$BH$467,"Executed",'Grid GenerationQueue'!$BB$5:$BB$467,"&lt;"&amp;$BE$3)</f>
        <v>0</v>
      </c>
      <c r="BG372">
        <f>SUMIFS('Grid GenerationQueue'!AH$5:AH$467,'Grid GenerationQueue'!$AX$5:$AX$467,$B372,'Grid GenerationQueue'!$AY$5:$AY$467,$C372,'Grid GenerationQueue'!$BH$5:$BH$467,"Executed",'Grid GenerationQueue'!$BB$5:$BB$467,"&lt;"&amp;$BE$3)</f>
        <v>0</v>
      </c>
      <c r="BH372">
        <f>SUMIFS('Grid GenerationQueue'!AI$5:AI$467,'Grid GenerationQueue'!$AX$5:$AX$467,$B372,'Grid GenerationQueue'!$AY$5:$AY$467,$C372,'Grid GenerationQueue'!$BH$5:$BH$467,"Executed",'Grid GenerationQueue'!$BB$5:$BB$467,"&lt;"&amp;$BE$3)</f>
        <v>0</v>
      </c>
      <c r="BI372">
        <f>SUMIFS('Grid GenerationQueue'!AJ$5:AJ$467,'Grid GenerationQueue'!$AX$5:$AX$467,$B372,'Grid GenerationQueue'!$AY$5:$AY$467,$C372,'Grid GenerationQueue'!$BH$5:$BH$467,"Executed",'Grid GenerationQueue'!$BB$5:$BB$467,"&lt;"&amp;$BE$3)</f>
        <v>0</v>
      </c>
      <c r="BJ372">
        <f>SUMIFS('Grid GenerationQueue'!AK$5:AK$467,'Grid GenerationQueue'!$AX$5:$AX$467,$B372,'Grid GenerationQueue'!$AY$5:$AY$467,$C372,'Grid GenerationQueue'!$BH$5:$BH$467,"Executed",'Grid GenerationQueue'!$BB$5:$BB$467,"&lt;"&amp;$BE$3)</f>
        <v>0</v>
      </c>
      <c r="BK372">
        <f>SUMIFS('Grid GenerationQueue'!AL$5:AL$467,'Grid GenerationQueue'!$AX$5:$AX$467,$B372,'Grid GenerationQueue'!$AY$5:$AY$467,$C372,'Grid GenerationQueue'!$BH$5:$BH$467,"Executed",'Grid GenerationQueue'!$BB$5:$BB$467,"&lt;"&amp;$BE$3)</f>
        <v>0</v>
      </c>
      <c r="BL372">
        <f>SUMIFS('Grid GenerationQueue'!AM$5:AM$467,'Grid GenerationQueue'!$AX$5:$AX$467,$B372,'Grid GenerationQueue'!$AY$5:$AY$467,$C372,'Grid GenerationQueue'!$BH$5:$BH$467,"Executed",'Grid GenerationQueue'!$BB$5:$BB$467,"&lt;"&amp;$BE$3)</f>
        <v>0</v>
      </c>
      <c r="BM372">
        <f>SUMIFS('Grid GenerationQueue'!AN$5:AN$467,'Grid GenerationQueue'!$AX$5:$AX$467,$B372,'Grid GenerationQueue'!$AY$5:$AY$467,$C372,'Grid GenerationQueue'!$BH$5:$BH$467,"Executed",'Grid GenerationQueue'!$BB$5:$BB$467,"&lt;"&amp;$BE$3)</f>
        <v>0</v>
      </c>
      <c r="BN372">
        <f>SUMIFS('Grid GenerationQueue'!AO$5:AO$467,'Grid GenerationQueue'!$AX$5:$AX$467,$B372,'Grid GenerationQueue'!$AY$5:$AY$467,$C372,'Grid GenerationQueue'!$BH$5:$BH$467,"Executed",'Grid GenerationQueue'!$BB$5:$BB$467,"&lt;"&amp;$BE$3)</f>
        <v>0</v>
      </c>
      <c r="BO372">
        <f>SUMIFS('Grid GenerationQueue'!AP$5:AP$467,'Grid GenerationQueue'!$AX$5:$AX$467,$B372,'Grid GenerationQueue'!$AY$5:$AY$467,$C372,'Grid GenerationQueue'!$BH$5:$BH$467,"Executed",'Grid GenerationQueue'!$BB$5:$BB$467,"&lt;"&amp;$BE$3)</f>
        <v>0</v>
      </c>
      <c r="BQ372">
        <f>SUMIFS('Grid GenerationQueue'!AE$5:AE$467,'Grid GenerationQueue'!$AX$5:$AX$467,$B372,'Grid GenerationQueue'!$AY$5:$AY$467,$C372,'Grid GenerationQueue'!$BF$5:$BF$467,"&lt;&gt;"&amp;"",'Grid GenerationQueue'!$BB$5:$BB$467,"&lt;"&amp;$BE$3)</f>
        <v>0</v>
      </c>
      <c r="BR372">
        <f>SUMIFS('Grid GenerationQueue'!AF$5:AF$467,'Grid GenerationQueue'!$AX$5:$AX$467,$B372,'Grid GenerationQueue'!$AY$5:$AY$467,$C372,'Grid GenerationQueue'!$BF$5:$BF$467,"&lt;&gt;"&amp;"",'Grid GenerationQueue'!$BB$5:$BB$467,"&lt;"&amp;$BE$3)</f>
        <v>0</v>
      </c>
      <c r="BS372">
        <f>SUMIFS('Grid GenerationQueue'!AG$5:AG$467,'Grid GenerationQueue'!$AX$5:$AX$467,$B372,'Grid GenerationQueue'!$AY$5:$AY$467,$C372,'Grid GenerationQueue'!$BF$5:$BF$467,"&lt;&gt;"&amp;"",'Grid GenerationQueue'!$BB$5:$BB$467,"&lt;"&amp;$BE$3)</f>
        <v>0</v>
      </c>
      <c r="BT372">
        <f>SUMIFS('Grid GenerationQueue'!AH$5:AH$467,'Grid GenerationQueue'!$AX$5:$AX$467,$B372,'Grid GenerationQueue'!$AY$5:$AY$467,$C372,'Grid GenerationQueue'!$BF$5:$BF$467,"&lt;&gt;"&amp;"",'Grid GenerationQueue'!$BB$5:$BB$467,"&lt;"&amp;$BE$3)</f>
        <v>0</v>
      </c>
      <c r="BU372">
        <f>SUMIFS('Grid GenerationQueue'!AI$5:AI$467,'Grid GenerationQueue'!$AX$5:$AX$467,$B372,'Grid GenerationQueue'!$AY$5:$AY$467,$C372,'Grid GenerationQueue'!$BF$5:$BF$467,"&lt;&gt;"&amp;"",'Grid GenerationQueue'!$BB$5:$BB$467,"&lt;"&amp;$BE$3)</f>
        <v>0</v>
      </c>
      <c r="BV372">
        <f>SUMIFS('Grid GenerationQueue'!AJ$5:AJ$467,'Grid GenerationQueue'!$AX$5:$AX$467,$B372,'Grid GenerationQueue'!$AY$5:$AY$467,$C372,'Grid GenerationQueue'!$BF$5:$BF$467,"&lt;&gt;"&amp;"",'Grid GenerationQueue'!$BB$5:$BB$467,"&lt;"&amp;$BE$3)</f>
        <v>0</v>
      </c>
      <c r="BW372">
        <f>SUMIFS('Grid GenerationQueue'!AK$5:AK$467,'Grid GenerationQueue'!$AX$5:$AX$467,$B372,'Grid GenerationQueue'!$AY$5:$AY$467,$C372,'Grid GenerationQueue'!$BF$5:$BF$467,"&lt;&gt;"&amp;"",'Grid GenerationQueue'!$BB$5:$BB$467,"&lt;"&amp;$BE$3)</f>
        <v>0</v>
      </c>
      <c r="BX372">
        <f>SUMIFS('Grid GenerationQueue'!AL$5:AL$467,'Grid GenerationQueue'!$AX$5:$AX$467,$B372,'Grid GenerationQueue'!$AY$5:$AY$467,$C372,'Grid GenerationQueue'!$BF$5:$BF$467,"&lt;&gt;"&amp;"",'Grid GenerationQueue'!$BB$5:$BB$467,"&lt;"&amp;$BE$3)</f>
        <v>0</v>
      </c>
      <c r="BY372">
        <f>SUMIFS('Grid GenerationQueue'!AM$5:AM$467,'Grid GenerationQueue'!$AX$5:$AX$467,$B372,'Grid GenerationQueue'!$AY$5:$AY$467,$C372,'Grid GenerationQueue'!$BF$5:$BF$467,"&lt;&gt;"&amp;"",'Grid GenerationQueue'!$BB$5:$BB$467,"&lt;"&amp;$BE$3)</f>
        <v>0</v>
      </c>
      <c r="BZ372">
        <f>SUMIFS('Grid GenerationQueue'!AN$5:AN$467,'Grid GenerationQueue'!$AX$5:$AX$467,$B372,'Grid GenerationQueue'!$AY$5:$AY$467,$C372,'Grid GenerationQueue'!$BF$5:$BF$467,"&lt;&gt;"&amp;"",'Grid GenerationQueue'!$BB$5:$BB$467,"&lt;"&amp;$BE$3)</f>
        <v>0</v>
      </c>
      <c r="CA372">
        <f>SUMIFS('Grid GenerationQueue'!AO$5:AO$467,'Grid GenerationQueue'!$AX$5:$AX$467,$B372,'Grid GenerationQueue'!$AY$5:$AY$467,$C372,'Grid GenerationQueue'!$BF$5:$BF$467,"&lt;&gt;"&amp;"",'Grid GenerationQueue'!$BB$5:$BB$467,"&lt;"&amp;$BE$3)</f>
        <v>0</v>
      </c>
      <c r="CB372">
        <f>SUMIFS('Grid GenerationQueue'!AP$5:AP$467,'Grid GenerationQueue'!$AX$5:$AX$467,$B372,'Grid GenerationQueue'!$AY$5:$AY$467,$C372,'Grid GenerationQueue'!$BF$5:$BF$467,"&lt;&gt;"&amp;"",'Grid GenerationQueue'!$BB$5:$BB$467,"&lt;"&amp;$BE$3)</f>
        <v>0</v>
      </c>
      <c r="CD372">
        <f>SUMIFS('Grid GenerationQueue'!AE$5:AE$467,'Grid GenerationQueue'!$AX$5:$AX$467,$B372,'Grid GenerationQueue'!$AY$5:$AY$467,$C372,'Grid GenerationQueue'!$BB$5:$BB$467,"&lt;"&amp;$BE$3)</f>
        <v>0</v>
      </c>
      <c r="CE372">
        <f>SUMIFS('Grid GenerationQueue'!AF$5:AF$467,'Grid GenerationQueue'!$AX$5:$AX$467,$B372,'Grid GenerationQueue'!$AY$5:$AY$467,$C372,'Grid GenerationQueue'!$BB$5:$BB$467,"&lt;"&amp;$BE$3)</f>
        <v>0</v>
      </c>
      <c r="CF372">
        <f>SUMIFS('Grid GenerationQueue'!AG$5:AG$467,'Grid GenerationQueue'!$AX$5:$AX$467,$B372,'Grid GenerationQueue'!$AY$5:$AY$467,$C372,'Grid GenerationQueue'!$BB$5:$BB$467,"&lt;"&amp;$BE$3)</f>
        <v>0</v>
      </c>
      <c r="CG372">
        <f>SUMIFS('Grid GenerationQueue'!AH$5:AH$467,'Grid GenerationQueue'!$AX$5:$AX$467,$B372,'Grid GenerationQueue'!$AY$5:$AY$467,$C372,'Grid GenerationQueue'!$BB$5:$BB$467,"&lt;"&amp;$BE$3)</f>
        <v>0</v>
      </c>
      <c r="CH372">
        <f>SUMIFS('Grid GenerationQueue'!AI$5:AI$467,'Grid GenerationQueue'!$AX$5:$AX$467,$B372,'Grid GenerationQueue'!$AY$5:$AY$467,$C372,'Grid GenerationQueue'!$BB$5:$BB$467,"&lt;"&amp;$BE$3)</f>
        <v>0</v>
      </c>
      <c r="CI372">
        <f>SUMIFS('Grid GenerationQueue'!AJ$5:AJ$467,'Grid GenerationQueue'!$AX$5:$AX$467,$B372,'Grid GenerationQueue'!$AY$5:$AY$467,$C372,'Grid GenerationQueue'!$BB$5:$BB$467,"&lt;"&amp;$BE$3)</f>
        <v>0</v>
      </c>
      <c r="CJ372">
        <f>SUMIFS('Grid GenerationQueue'!AK$5:AK$467,'Grid GenerationQueue'!$AX$5:$AX$467,$B372,'Grid GenerationQueue'!$AY$5:$AY$467,$C372,'Grid GenerationQueue'!$BB$5:$BB$467,"&lt;"&amp;$BE$3)</f>
        <v>0</v>
      </c>
      <c r="CK372">
        <f>SUMIFS('Grid GenerationQueue'!AL$5:AL$467,'Grid GenerationQueue'!$AX$5:$AX$467,$B372,'Grid GenerationQueue'!$AY$5:$AY$467,$C372,'Grid GenerationQueue'!$BB$5:$BB$467,"&lt;"&amp;$BE$3)</f>
        <v>0</v>
      </c>
      <c r="CL372">
        <f>SUMIFS('Grid GenerationQueue'!AM$5:AM$467,'Grid GenerationQueue'!$AX$5:$AX$467,$B372,'Grid GenerationQueue'!$AY$5:$AY$467,$C372,'Grid GenerationQueue'!$BB$5:$BB$467,"&lt;"&amp;$BE$3)</f>
        <v>0</v>
      </c>
      <c r="CM372">
        <f>SUMIFS('Grid GenerationQueue'!AN$5:AN$467,'Grid GenerationQueue'!$AX$5:$AX$467,$B372,'Grid GenerationQueue'!$AY$5:$AY$467,$C372,'Grid GenerationQueue'!$BB$5:$BB$467,"&lt;"&amp;$BE$3)</f>
        <v>0</v>
      </c>
      <c r="CN372">
        <f>SUMIFS('Grid GenerationQueue'!AO$5:AO$467,'Grid GenerationQueue'!$AX$5:$AX$467,$B372,'Grid GenerationQueue'!$AY$5:$AY$467,$C372,'Grid GenerationQueue'!$BB$5:$BB$467,"&lt;"&amp;$BE$3)</f>
        <v>0</v>
      </c>
      <c r="CO372">
        <f>SUMIFS('Grid GenerationQueue'!AP$5:AP$467,'Grid GenerationQueue'!$AX$5:$AX$467,$B372,'Grid GenerationQueue'!$AY$5:$AY$467,$C372,'Grid GenerationQueue'!$BB$5:$BB$467,"&lt;"&amp;$BE$3)</f>
        <v>0</v>
      </c>
    </row>
    <row r="373" spans="1:93" x14ac:dyDescent="0.35">
      <c r="A373" t="s">
        <v>4648</v>
      </c>
      <c r="B373" t="s">
        <v>4501</v>
      </c>
      <c r="C373">
        <v>115</v>
      </c>
      <c r="D373">
        <f>SUMIFS('Grid GenerationQueue'!AE$5:AE$467,'Grid GenerationQueue'!$AX$5:$AX$467,$B373,'Grid GenerationQueue'!$AY$5:$AY$467,$C373,'Grid GenerationQueue'!$BI$5:$BI$467,"&lt;4")</f>
        <v>100</v>
      </c>
      <c r="E373">
        <f>SUMIFS('Grid GenerationQueue'!AF$5:AF$467,'Grid GenerationQueue'!$AX$5:$AX$467,$B373,'Grid GenerationQueue'!$AY$5:$AY$467,$C373,'Grid GenerationQueue'!$BI$5:$BI$467,"&lt;4")</f>
        <v>99</v>
      </c>
      <c r="F373">
        <f>SUMIFS('Grid GenerationQueue'!AG$5:AG$467,'Grid GenerationQueue'!$AX$5:$AX$467,$B373,'Grid GenerationQueue'!$AY$5:$AY$467,$C373,'Grid GenerationQueue'!$BI$5:$BI$467,"&lt;4")</f>
        <v>0</v>
      </c>
      <c r="G373">
        <f>SUMIFS('Grid GenerationQueue'!AH$5:AH$467,'Grid GenerationQueue'!$AX$5:$AX$467,$B373,'Grid GenerationQueue'!$AY$5:$AY$467,$C373,'Grid GenerationQueue'!$BI$5:$BI$467,"&lt;4")</f>
        <v>0</v>
      </c>
      <c r="H373">
        <f>SUMIFS('Grid GenerationQueue'!AI$5:AI$467,'Grid GenerationQueue'!$AX$5:$AX$467,$B373,'Grid GenerationQueue'!$AY$5:$AY$467,$C373,'Grid GenerationQueue'!$BI$5:$BI$467,"&lt;4")</f>
        <v>0</v>
      </c>
      <c r="I373">
        <f>SUMIFS('Grid GenerationQueue'!AJ$5:AJ$467,'Grid GenerationQueue'!$AX$5:$AX$467,$B373,'Grid GenerationQueue'!$AY$5:$AY$467,$C373,'Grid GenerationQueue'!$BI$5:$BI$467,"&lt;4")</f>
        <v>0</v>
      </c>
      <c r="J373">
        <f>SUMIFS('Grid GenerationQueue'!AK$5:AK$467,'Grid GenerationQueue'!$AX$5:$AX$467,$B373,'Grid GenerationQueue'!$AY$5:$AY$467,$C373,'Grid GenerationQueue'!$BI$5:$BI$467,"&lt;4")</f>
        <v>0</v>
      </c>
      <c r="K373">
        <f>SUMIFS('Grid GenerationQueue'!AL$5:AL$467,'Grid GenerationQueue'!$AX$5:$AX$467,$B373,'Grid GenerationQueue'!$AY$5:$AY$467,$C373,'Grid GenerationQueue'!$BI$5:$BI$467,"&lt;4")</f>
        <v>0</v>
      </c>
      <c r="L373">
        <f>SUMIFS('Grid GenerationQueue'!AM$5:AM$467,'Grid GenerationQueue'!$AX$5:$AX$467,$B373,'Grid GenerationQueue'!$AY$5:$AY$467,$C373,'Grid GenerationQueue'!$BI$5:$BI$467,"&lt;4")</f>
        <v>0</v>
      </c>
      <c r="M373">
        <f>SUMIFS('Grid GenerationQueue'!AN$5:AN$467,'Grid GenerationQueue'!$AX$5:$AX$467,$B373,'Grid GenerationQueue'!$AY$5:$AY$467,$C373,'Grid GenerationQueue'!$BI$5:$BI$467,"&lt;4")</f>
        <v>0</v>
      </c>
      <c r="N373">
        <f>SUMIFS('Grid GenerationQueue'!AO$5:AO$467,'Grid GenerationQueue'!$AX$5:$AX$467,$B373,'Grid GenerationQueue'!$AY$5:$AY$467,$C373,'Grid GenerationQueue'!$BI$5:$BI$467,"&lt;4")</f>
        <v>0</v>
      </c>
      <c r="O373">
        <f>SUMIFS('Grid GenerationQueue'!AP$5:AP$467,'Grid GenerationQueue'!$AX$5:$AX$467,$B373,'Grid GenerationQueue'!$AY$5:$AY$467,$C373,'Grid GenerationQueue'!$BI$5:$BI$467,"&lt;4")</f>
        <v>0</v>
      </c>
      <c r="Q373">
        <f>SUMIFS('Grid GenerationQueue'!AE$5:AE$467,'Grid GenerationQueue'!$AX$5:$AX$467,$B373,'Grid GenerationQueue'!$AY$5:$AY$467,$C373,'Grid GenerationQueue'!$BH$5:$BH$467,"Executed")</f>
        <v>100</v>
      </c>
      <c r="R373">
        <f>SUMIFS('Grid GenerationQueue'!AF$5:AF$467,'Grid GenerationQueue'!$AX$5:$AX$467,$B373,'Grid GenerationQueue'!$AY$5:$AY$467,$C373,'Grid GenerationQueue'!$BH$5:$BH$467,"Executed")</f>
        <v>99</v>
      </c>
      <c r="S373">
        <f>SUMIFS('Grid GenerationQueue'!AG$5:AG$467,'Grid GenerationQueue'!$AX$5:$AX$467,$B373,'Grid GenerationQueue'!$AY$5:$AY$467,$C373,'Grid GenerationQueue'!$BH$5:$BH$467,"Executed")</f>
        <v>0</v>
      </c>
      <c r="T373">
        <f>SUMIFS('Grid GenerationQueue'!AH$5:AH$467,'Grid GenerationQueue'!$AX$5:$AX$467,$B373,'Grid GenerationQueue'!$AY$5:$AY$467,$C373,'Grid GenerationQueue'!$BH$5:$BH$467,"Executed")</f>
        <v>0</v>
      </c>
      <c r="U373">
        <f>SUMIFS('Grid GenerationQueue'!AI$5:AI$467,'Grid GenerationQueue'!$AX$5:$AX$467,$B373,'Grid GenerationQueue'!$AY$5:$AY$467,$C373,'Grid GenerationQueue'!$BH$5:$BH$467,"Executed")</f>
        <v>0</v>
      </c>
      <c r="V373">
        <f>SUMIFS('Grid GenerationQueue'!AJ$5:AJ$467,'Grid GenerationQueue'!$AX$5:$AX$467,$B373,'Grid GenerationQueue'!$AY$5:$AY$467,$C373,'Grid GenerationQueue'!$BH$5:$BH$467,"Executed")</f>
        <v>0</v>
      </c>
      <c r="W373">
        <f>SUMIFS('Grid GenerationQueue'!AK$5:AK$467,'Grid GenerationQueue'!$AX$5:$AX$467,$B373,'Grid GenerationQueue'!$AY$5:$AY$467,$C373,'Grid GenerationQueue'!$BH$5:$BH$467,"Executed")</f>
        <v>0</v>
      </c>
      <c r="X373">
        <f>SUMIFS('Grid GenerationQueue'!AL$5:AL$467,'Grid GenerationQueue'!$AX$5:$AX$467,$B373,'Grid GenerationQueue'!$AY$5:$AY$467,$C373,'Grid GenerationQueue'!$BH$5:$BH$467,"Executed")</f>
        <v>0</v>
      </c>
      <c r="Y373">
        <f>SUMIFS('Grid GenerationQueue'!AM$5:AM$467,'Grid GenerationQueue'!$AX$5:$AX$467,$B373,'Grid GenerationQueue'!$AY$5:$AY$467,$C373,'Grid GenerationQueue'!$BH$5:$BH$467,"Executed")</f>
        <v>0</v>
      </c>
      <c r="Z373">
        <f>SUMIFS('Grid GenerationQueue'!AN$5:AN$467,'Grid GenerationQueue'!$AX$5:$AX$467,$B373,'Grid GenerationQueue'!$AY$5:$AY$467,$C373,'Grid GenerationQueue'!$BH$5:$BH$467,"Executed")</f>
        <v>0</v>
      </c>
      <c r="AA373">
        <f>SUMIFS('Grid GenerationQueue'!AO$5:AO$467,'Grid GenerationQueue'!$AX$5:$AX$467,$B373,'Grid GenerationQueue'!$AY$5:$AY$467,$C373,'Grid GenerationQueue'!$BH$5:$BH$467,"Executed")</f>
        <v>0</v>
      </c>
      <c r="AB373">
        <f>SUMIFS('Grid GenerationQueue'!AP$5:AP$467,'Grid GenerationQueue'!$AX$5:$AX$467,$B373,'Grid GenerationQueue'!$AY$5:$AY$467,$C373,'Grid GenerationQueue'!$BH$5:$BH$467,"Executed")</f>
        <v>0</v>
      </c>
      <c r="AD373">
        <f>SUMIFS('Grid GenerationQueue'!AE$5:AE$467,'Grid GenerationQueue'!$AX$5:$AX$467,$B373,'Grid GenerationQueue'!$AY$5:$AY$467,$C373,'Grid GenerationQueue'!$BF$5:$BF$467,"&lt;&gt;"&amp;"")</f>
        <v>100</v>
      </c>
      <c r="AE373">
        <f>SUMIFS('Grid GenerationQueue'!AF$5:AF$467,'Grid GenerationQueue'!$AX$5:$AX$467,$B373,'Grid GenerationQueue'!$AY$5:$AY$467,$C373,'Grid GenerationQueue'!$BF$5:$BF$467,"&lt;&gt;"&amp;"")</f>
        <v>99</v>
      </c>
      <c r="AF373">
        <f>SUMIFS('Grid GenerationQueue'!AG$5:AG$467,'Grid GenerationQueue'!$AX$5:$AX$467,$B373,'Grid GenerationQueue'!$AY$5:$AY$467,$C373,'Grid GenerationQueue'!$BF$5:$BF$467,"&lt;&gt;"&amp;"")</f>
        <v>0</v>
      </c>
      <c r="AG373">
        <f>SUMIFS('Grid GenerationQueue'!AH$5:AH$467,'Grid GenerationQueue'!$AX$5:$AX$467,$B373,'Grid GenerationQueue'!$AY$5:$AY$467,$C373,'Grid GenerationQueue'!$BF$5:$BF$467,"&lt;&gt;"&amp;"")</f>
        <v>0</v>
      </c>
      <c r="AH373">
        <f>SUMIFS('Grid GenerationQueue'!AI$5:AI$467,'Grid GenerationQueue'!$AX$5:$AX$467,$B373,'Grid GenerationQueue'!$AY$5:$AY$467,$C373,'Grid GenerationQueue'!$BF$5:$BF$467,"&lt;&gt;"&amp;"")</f>
        <v>0</v>
      </c>
      <c r="AI373">
        <f>SUMIFS('Grid GenerationQueue'!AJ$5:AJ$467,'Grid GenerationQueue'!$AX$5:$AX$467,$B373,'Grid GenerationQueue'!$AY$5:$AY$467,$C373,'Grid GenerationQueue'!$BF$5:$BF$467,"&lt;&gt;"&amp;"")</f>
        <v>0</v>
      </c>
      <c r="AJ373">
        <f>SUMIFS('Grid GenerationQueue'!AK$5:AK$467,'Grid GenerationQueue'!$AX$5:$AX$467,$B373,'Grid GenerationQueue'!$AY$5:$AY$467,$C373,'Grid GenerationQueue'!$BF$5:$BF$467,"&lt;&gt;"&amp;"")</f>
        <v>0</v>
      </c>
      <c r="AK373">
        <f>SUMIFS('Grid GenerationQueue'!AL$5:AL$467,'Grid GenerationQueue'!$AX$5:$AX$467,$B373,'Grid GenerationQueue'!$AY$5:$AY$467,$C373,'Grid GenerationQueue'!$BF$5:$BF$467,"&lt;&gt;"&amp;"")</f>
        <v>0</v>
      </c>
      <c r="AL373">
        <f>SUMIFS('Grid GenerationQueue'!AM$5:AM$467,'Grid GenerationQueue'!$AX$5:$AX$467,$B373,'Grid GenerationQueue'!$AY$5:$AY$467,$C373,'Grid GenerationQueue'!$BF$5:$BF$467,"&lt;&gt;"&amp;"")</f>
        <v>0</v>
      </c>
      <c r="AM373">
        <f>SUMIFS('Grid GenerationQueue'!AN$5:AN$467,'Grid GenerationQueue'!$AX$5:$AX$467,$B373,'Grid GenerationQueue'!$AY$5:$AY$467,$C373,'Grid GenerationQueue'!$BF$5:$BF$467,"&lt;&gt;"&amp;"")</f>
        <v>0</v>
      </c>
      <c r="AN373">
        <f>SUMIFS('Grid GenerationQueue'!AO$5:AO$467,'Grid GenerationQueue'!$AX$5:$AX$467,$B373,'Grid GenerationQueue'!$AY$5:$AY$467,$C373,'Grid GenerationQueue'!$BF$5:$BF$467,"&lt;&gt;"&amp;"")</f>
        <v>0</v>
      </c>
      <c r="AO373">
        <f>SUMIFS('Grid GenerationQueue'!AP$5:AP$467,'Grid GenerationQueue'!$AX$5:$AX$467,$B373,'Grid GenerationQueue'!$AY$5:$AY$467,$C373,'Grid GenerationQueue'!$BF$5:$BF$467,"&lt;&gt;"&amp;"")</f>
        <v>0</v>
      </c>
      <c r="AQ373">
        <f>SUMIFS('Grid GenerationQueue'!AE$5:AE$467,'Grid GenerationQueue'!$AX$5:$AX$467,$B373,'Grid GenerationQueue'!$AY$5:$AY$467,$C373)</f>
        <v>100</v>
      </c>
      <c r="AR373">
        <f>SUMIFS('Grid GenerationQueue'!AF$5:AF$467,'Grid GenerationQueue'!$AX$5:$AX$467,$B373,'Grid GenerationQueue'!$AY$5:$AY$467,$C373)</f>
        <v>99</v>
      </c>
      <c r="AS373">
        <f>SUMIFS('Grid GenerationQueue'!AG$5:AG$467,'Grid GenerationQueue'!$AX$5:$AX$467,$B373,'Grid GenerationQueue'!$AY$5:$AY$467,$C373)</f>
        <v>0</v>
      </c>
      <c r="AT373">
        <f>SUMIFS('Grid GenerationQueue'!AH$5:AH$467,'Grid GenerationQueue'!$AX$5:$AX$467,$B373,'Grid GenerationQueue'!$AY$5:$AY$467,$C373)</f>
        <v>0</v>
      </c>
      <c r="AU373">
        <f>SUMIFS('Grid GenerationQueue'!AI$5:AI$467,'Grid GenerationQueue'!$AX$5:$AX$467,$B373,'Grid GenerationQueue'!$AY$5:$AY$467,$C373)</f>
        <v>0</v>
      </c>
      <c r="AV373">
        <f>SUMIFS('Grid GenerationQueue'!AJ$5:AJ$467,'Grid GenerationQueue'!$AX$5:$AX$467,$B373,'Grid GenerationQueue'!$AY$5:$AY$467,$C373)</f>
        <v>0</v>
      </c>
      <c r="AW373">
        <f>SUMIFS('Grid GenerationQueue'!AK$5:AK$467,'Grid GenerationQueue'!$AX$5:$AX$467,$B373,'Grid GenerationQueue'!$AY$5:$AY$467,$C373)</f>
        <v>0</v>
      </c>
      <c r="AX373">
        <f>SUMIFS('Grid GenerationQueue'!AL$5:AL$467,'Grid GenerationQueue'!$AX$5:$AX$467,$B373,'Grid GenerationQueue'!$AY$5:$AY$467,$C373)</f>
        <v>0</v>
      </c>
      <c r="AY373">
        <f>SUMIFS('Grid GenerationQueue'!AM$5:AM$467,'Grid GenerationQueue'!$AX$5:$AX$467,$B373,'Grid GenerationQueue'!$AY$5:$AY$467,$C373)</f>
        <v>0</v>
      </c>
      <c r="AZ373">
        <f>SUMIFS('Grid GenerationQueue'!AN$5:AN$467,'Grid GenerationQueue'!$AX$5:$AX$467,$B373,'Grid GenerationQueue'!$AY$5:$AY$467,$C373)</f>
        <v>0</v>
      </c>
      <c r="BA373">
        <f>SUMIFS('Grid GenerationQueue'!AO$5:AO$467,'Grid GenerationQueue'!$AX$5:$AX$467,$B373,'Grid GenerationQueue'!$AY$5:$AY$467,$C373)</f>
        <v>0</v>
      </c>
      <c r="BB373">
        <f>SUMIFS('Grid GenerationQueue'!AP$5:AP$467,'Grid GenerationQueue'!$AX$5:$AX$467,$B373,'Grid GenerationQueue'!$AY$5:$AY$467,$C373)</f>
        <v>0</v>
      </c>
      <c r="BD373">
        <f>SUMIFS('Grid GenerationQueue'!AE$5:AE$467,'Grid GenerationQueue'!$AX$5:$AX$467,$B373,'Grid GenerationQueue'!$AY$5:$AY$467,$C373,'Grid GenerationQueue'!$BH$5:$BH$467,"Executed",'Grid GenerationQueue'!$BB$5:$BB$467,"&lt;"&amp;$BE$3)</f>
        <v>100</v>
      </c>
      <c r="BE373">
        <f>SUMIFS('Grid GenerationQueue'!AF$5:AF$467,'Grid GenerationQueue'!$AX$5:$AX$467,$B373,'Grid GenerationQueue'!$AY$5:$AY$467,$C373,'Grid GenerationQueue'!$BH$5:$BH$467,"Executed",'Grid GenerationQueue'!$BB$5:$BB$467,"&lt;"&amp;$BE$3)</f>
        <v>99</v>
      </c>
      <c r="BF373">
        <f>SUMIFS('Grid GenerationQueue'!AG$5:AG$467,'Grid GenerationQueue'!$AX$5:$AX$467,$B373,'Grid GenerationQueue'!$AY$5:$AY$467,$C373,'Grid GenerationQueue'!$BH$5:$BH$467,"Executed",'Grid GenerationQueue'!$BB$5:$BB$467,"&lt;"&amp;$BE$3)</f>
        <v>0</v>
      </c>
      <c r="BG373">
        <f>SUMIFS('Grid GenerationQueue'!AH$5:AH$467,'Grid GenerationQueue'!$AX$5:$AX$467,$B373,'Grid GenerationQueue'!$AY$5:$AY$467,$C373,'Grid GenerationQueue'!$BH$5:$BH$467,"Executed",'Grid GenerationQueue'!$BB$5:$BB$467,"&lt;"&amp;$BE$3)</f>
        <v>0</v>
      </c>
      <c r="BH373">
        <f>SUMIFS('Grid GenerationQueue'!AI$5:AI$467,'Grid GenerationQueue'!$AX$5:$AX$467,$B373,'Grid GenerationQueue'!$AY$5:$AY$467,$C373,'Grid GenerationQueue'!$BH$5:$BH$467,"Executed",'Grid GenerationQueue'!$BB$5:$BB$467,"&lt;"&amp;$BE$3)</f>
        <v>0</v>
      </c>
      <c r="BI373">
        <f>SUMIFS('Grid GenerationQueue'!AJ$5:AJ$467,'Grid GenerationQueue'!$AX$5:$AX$467,$B373,'Grid GenerationQueue'!$AY$5:$AY$467,$C373,'Grid GenerationQueue'!$BH$5:$BH$467,"Executed",'Grid GenerationQueue'!$BB$5:$BB$467,"&lt;"&amp;$BE$3)</f>
        <v>0</v>
      </c>
      <c r="BJ373">
        <f>SUMIFS('Grid GenerationQueue'!AK$5:AK$467,'Grid GenerationQueue'!$AX$5:$AX$467,$B373,'Grid GenerationQueue'!$AY$5:$AY$467,$C373,'Grid GenerationQueue'!$BH$5:$BH$467,"Executed",'Grid GenerationQueue'!$BB$5:$BB$467,"&lt;"&amp;$BE$3)</f>
        <v>0</v>
      </c>
      <c r="BK373">
        <f>SUMIFS('Grid GenerationQueue'!AL$5:AL$467,'Grid GenerationQueue'!$AX$5:$AX$467,$B373,'Grid GenerationQueue'!$AY$5:$AY$467,$C373,'Grid GenerationQueue'!$BH$5:$BH$467,"Executed",'Grid GenerationQueue'!$BB$5:$BB$467,"&lt;"&amp;$BE$3)</f>
        <v>0</v>
      </c>
      <c r="BL373">
        <f>SUMIFS('Grid GenerationQueue'!AM$5:AM$467,'Grid GenerationQueue'!$AX$5:$AX$467,$B373,'Grid GenerationQueue'!$AY$5:$AY$467,$C373,'Grid GenerationQueue'!$BH$5:$BH$467,"Executed",'Grid GenerationQueue'!$BB$5:$BB$467,"&lt;"&amp;$BE$3)</f>
        <v>0</v>
      </c>
      <c r="BM373">
        <f>SUMIFS('Grid GenerationQueue'!AN$5:AN$467,'Grid GenerationQueue'!$AX$5:$AX$467,$B373,'Grid GenerationQueue'!$AY$5:$AY$467,$C373,'Grid GenerationQueue'!$BH$5:$BH$467,"Executed",'Grid GenerationQueue'!$BB$5:$BB$467,"&lt;"&amp;$BE$3)</f>
        <v>0</v>
      </c>
      <c r="BN373">
        <f>SUMIFS('Grid GenerationQueue'!AO$5:AO$467,'Grid GenerationQueue'!$AX$5:$AX$467,$B373,'Grid GenerationQueue'!$AY$5:$AY$467,$C373,'Grid GenerationQueue'!$BH$5:$BH$467,"Executed",'Grid GenerationQueue'!$BB$5:$BB$467,"&lt;"&amp;$BE$3)</f>
        <v>0</v>
      </c>
      <c r="BO373">
        <f>SUMIFS('Grid GenerationQueue'!AP$5:AP$467,'Grid GenerationQueue'!$AX$5:$AX$467,$B373,'Grid GenerationQueue'!$AY$5:$AY$467,$C373,'Grid GenerationQueue'!$BH$5:$BH$467,"Executed",'Grid GenerationQueue'!$BB$5:$BB$467,"&lt;"&amp;$BE$3)</f>
        <v>0</v>
      </c>
      <c r="BQ373">
        <f>SUMIFS('Grid GenerationQueue'!AE$5:AE$467,'Grid GenerationQueue'!$AX$5:$AX$467,$B373,'Grid GenerationQueue'!$AY$5:$AY$467,$C373,'Grid GenerationQueue'!$BF$5:$BF$467,"&lt;&gt;"&amp;"",'Grid GenerationQueue'!$BB$5:$BB$467,"&lt;"&amp;$BE$3)</f>
        <v>100</v>
      </c>
      <c r="BR373">
        <f>SUMIFS('Grid GenerationQueue'!AF$5:AF$467,'Grid GenerationQueue'!$AX$5:$AX$467,$B373,'Grid GenerationQueue'!$AY$5:$AY$467,$C373,'Grid GenerationQueue'!$BF$5:$BF$467,"&lt;&gt;"&amp;"",'Grid GenerationQueue'!$BB$5:$BB$467,"&lt;"&amp;$BE$3)</f>
        <v>99</v>
      </c>
      <c r="BS373">
        <f>SUMIFS('Grid GenerationQueue'!AG$5:AG$467,'Grid GenerationQueue'!$AX$5:$AX$467,$B373,'Grid GenerationQueue'!$AY$5:$AY$467,$C373,'Grid GenerationQueue'!$BF$5:$BF$467,"&lt;&gt;"&amp;"",'Grid GenerationQueue'!$BB$5:$BB$467,"&lt;"&amp;$BE$3)</f>
        <v>0</v>
      </c>
      <c r="BT373">
        <f>SUMIFS('Grid GenerationQueue'!AH$5:AH$467,'Grid GenerationQueue'!$AX$5:$AX$467,$B373,'Grid GenerationQueue'!$AY$5:$AY$467,$C373,'Grid GenerationQueue'!$BF$5:$BF$467,"&lt;&gt;"&amp;"",'Grid GenerationQueue'!$BB$5:$BB$467,"&lt;"&amp;$BE$3)</f>
        <v>0</v>
      </c>
      <c r="BU373">
        <f>SUMIFS('Grid GenerationQueue'!AI$5:AI$467,'Grid GenerationQueue'!$AX$5:$AX$467,$B373,'Grid GenerationQueue'!$AY$5:$AY$467,$C373,'Grid GenerationQueue'!$BF$5:$BF$467,"&lt;&gt;"&amp;"",'Grid GenerationQueue'!$BB$5:$BB$467,"&lt;"&amp;$BE$3)</f>
        <v>0</v>
      </c>
      <c r="BV373">
        <f>SUMIFS('Grid GenerationQueue'!AJ$5:AJ$467,'Grid GenerationQueue'!$AX$5:$AX$467,$B373,'Grid GenerationQueue'!$AY$5:$AY$467,$C373,'Grid GenerationQueue'!$BF$5:$BF$467,"&lt;&gt;"&amp;"",'Grid GenerationQueue'!$BB$5:$BB$467,"&lt;"&amp;$BE$3)</f>
        <v>0</v>
      </c>
      <c r="BW373">
        <f>SUMIFS('Grid GenerationQueue'!AK$5:AK$467,'Grid GenerationQueue'!$AX$5:$AX$467,$B373,'Grid GenerationQueue'!$AY$5:$AY$467,$C373,'Grid GenerationQueue'!$BF$5:$BF$467,"&lt;&gt;"&amp;"",'Grid GenerationQueue'!$BB$5:$BB$467,"&lt;"&amp;$BE$3)</f>
        <v>0</v>
      </c>
      <c r="BX373">
        <f>SUMIFS('Grid GenerationQueue'!AL$5:AL$467,'Grid GenerationQueue'!$AX$5:$AX$467,$B373,'Grid GenerationQueue'!$AY$5:$AY$467,$C373,'Grid GenerationQueue'!$BF$5:$BF$467,"&lt;&gt;"&amp;"",'Grid GenerationQueue'!$BB$5:$BB$467,"&lt;"&amp;$BE$3)</f>
        <v>0</v>
      </c>
      <c r="BY373">
        <f>SUMIFS('Grid GenerationQueue'!AM$5:AM$467,'Grid GenerationQueue'!$AX$5:$AX$467,$B373,'Grid GenerationQueue'!$AY$5:$AY$467,$C373,'Grid GenerationQueue'!$BF$5:$BF$467,"&lt;&gt;"&amp;"",'Grid GenerationQueue'!$BB$5:$BB$467,"&lt;"&amp;$BE$3)</f>
        <v>0</v>
      </c>
      <c r="BZ373">
        <f>SUMIFS('Grid GenerationQueue'!AN$5:AN$467,'Grid GenerationQueue'!$AX$5:$AX$467,$B373,'Grid GenerationQueue'!$AY$5:$AY$467,$C373,'Grid GenerationQueue'!$BF$5:$BF$467,"&lt;&gt;"&amp;"",'Grid GenerationQueue'!$BB$5:$BB$467,"&lt;"&amp;$BE$3)</f>
        <v>0</v>
      </c>
      <c r="CA373">
        <f>SUMIFS('Grid GenerationQueue'!AO$5:AO$467,'Grid GenerationQueue'!$AX$5:$AX$467,$B373,'Grid GenerationQueue'!$AY$5:$AY$467,$C373,'Grid GenerationQueue'!$BF$5:$BF$467,"&lt;&gt;"&amp;"",'Grid GenerationQueue'!$BB$5:$BB$467,"&lt;"&amp;$BE$3)</f>
        <v>0</v>
      </c>
      <c r="CB373">
        <f>SUMIFS('Grid GenerationQueue'!AP$5:AP$467,'Grid GenerationQueue'!$AX$5:$AX$467,$B373,'Grid GenerationQueue'!$AY$5:$AY$467,$C373,'Grid GenerationQueue'!$BF$5:$BF$467,"&lt;&gt;"&amp;"",'Grid GenerationQueue'!$BB$5:$BB$467,"&lt;"&amp;$BE$3)</f>
        <v>0</v>
      </c>
      <c r="CD373">
        <f>SUMIFS('Grid GenerationQueue'!AE$5:AE$467,'Grid GenerationQueue'!$AX$5:$AX$467,$B373,'Grid GenerationQueue'!$AY$5:$AY$467,$C373,'Grid GenerationQueue'!$BB$5:$BB$467,"&lt;"&amp;$BE$3)</f>
        <v>100</v>
      </c>
      <c r="CE373">
        <f>SUMIFS('Grid GenerationQueue'!AF$5:AF$467,'Grid GenerationQueue'!$AX$5:$AX$467,$B373,'Grid GenerationQueue'!$AY$5:$AY$467,$C373,'Grid GenerationQueue'!$BB$5:$BB$467,"&lt;"&amp;$BE$3)</f>
        <v>99</v>
      </c>
      <c r="CF373">
        <f>SUMIFS('Grid GenerationQueue'!AG$5:AG$467,'Grid GenerationQueue'!$AX$5:$AX$467,$B373,'Grid GenerationQueue'!$AY$5:$AY$467,$C373,'Grid GenerationQueue'!$BB$5:$BB$467,"&lt;"&amp;$BE$3)</f>
        <v>0</v>
      </c>
      <c r="CG373">
        <f>SUMIFS('Grid GenerationQueue'!AH$5:AH$467,'Grid GenerationQueue'!$AX$5:$AX$467,$B373,'Grid GenerationQueue'!$AY$5:$AY$467,$C373,'Grid GenerationQueue'!$BB$5:$BB$467,"&lt;"&amp;$BE$3)</f>
        <v>0</v>
      </c>
      <c r="CH373">
        <f>SUMIFS('Grid GenerationQueue'!AI$5:AI$467,'Grid GenerationQueue'!$AX$5:$AX$467,$B373,'Grid GenerationQueue'!$AY$5:$AY$467,$C373,'Grid GenerationQueue'!$BB$5:$BB$467,"&lt;"&amp;$BE$3)</f>
        <v>0</v>
      </c>
      <c r="CI373">
        <f>SUMIFS('Grid GenerationQueue'!AJ$5:AJ$467,'Grid GenerationQueue'!$AX$5:$AX$467,$B373,'Grid GenerationQueue'!$AY$5:$AY$467,$C373,'Grid GenerationQueue'!$BB$5:$BB$467,"&lt;"&amp;$BE$3)</f>
        <v>0</v>
      </c>
      <c r="CJ373">
        <f>SUMIFS('Grid GenerationQueue'!AK$5:AK$467,'Grid GenerationQueue'!$AX$5:$AX$467,$B373,'Grid GenerationQueue'!$AY$5:$AY$467,$C373,'Grid GenerationQueue'!$BB$5:$BB$467,"&lt;"&amp;$BE$3)</f>
        <v>0</v>
      </c>
      <c r="CK373">
        <f>SUMIFS('Grid GenerationQueue'!AL$5:AL$467,'Grid GenerationQueue'!$AX$5:$AX$467,$B373,'Grid GenerationQueue'!$AY$5:$AY$467,$C373,'Grid GenerationQueue'!$BB$5:$BB$467,"&lt;"&amp;$BE$3)</f>
        <v>0</v>
      </c>
      <c r="CL373">
        <f>SUMIFS('Grid GenerationQueue'!AM$5:AM$467,'Grid GenerationQueue'!$AX$5:$AX$467,$B373,'Grid GenerationQueue'!$AY$5:$AY$467,$C373,'Grid GenerationQueue'!$BB$5:$BB$467,"&lt;"&amp;$BE$3)</f>
        <v>0</v>
      </c>
      <c r="CM373">
        <f>SUMIFS('Grid GenerationQueue'!AN$5:AN$467,'Grid GenerationQueue'!$AX$5:$AX$467,$B373,'Grid GenerationQueue'!$AY$5:$AY$467,$C373,'Grid GenerationQueue'!$BB$5:$BB$467,"&lt;"&amp;$BE$3)</f>
        <v>0</v>
      </c>
      <c r="CN373">
        <f>SUMIFS('Grid GenerationQueue'!AO$5:AO$467,'Grid GenerationQueue'!$AX$5:$AX$467,$B373,'Grid GenerationQueue'!$AY$5:$AY$467,$C373,'Grid GenerationQueue'!$BB$5:$BB$467,"&lt;"&amp;$BE$3)</f>
        <v>0</v>
      </c>
      <c r="CO373">
        <f>SUMIFS('Grid GenerationQueue'!AP$5:AP$467,'Grid GenerationQueue'!$AX$5:$AX$467,$B373,'Grid GenerationQueue'!$AY$5:$AY$467,$C373,'Grid GenerationQueue'!$BB$5:$BB$467,"&lt;"&amp;$BE$3)</f>
        <v>0</v>
      </c>
    </row>
    <row r="374" spans="1:93" x14ac:dyDescent="0.35">
      <c r="A374" t="s">
        <v>4648</v>
      </c>
      <c r="B374" t="s">
        <v>4807</v>
      </c>
      <c r="C374">
        <v>115</v>
      </c>
      <c r="D374">
        <f>SUMIFS('Grid GenerationQueue'!AE$5:AE$467,'Grid GenerationQueue'!$AX$5:$AX$467,$B374,'Grid GenerationQueue'!$AY$5:$AY$467,$C374,'Grid GenerationQueue'!$BI$5:$BI$467,"&lt;4")</f>
        <v>0</v>
      </c>
      <c r="E374">
        <f>SUMIFS('Grid GenerationQueue'!AF$5:AF$467,'Grid GenerationQueue'!$AX$5:$AX$467,$B374,'Grid GenerationQueue'!$AY$5:$AY$467,$C374,'Grid GenerationQueue'!$BI$5:$BI$467,"&lt;4")</f>
        <v>0</v>
      </c>
      <c r="F374">
        <f>SUMIFS('Grid GenerationQueue'!AG$5:AG$467,'Grid GenerationQueue'!$AX$5:$AX$467,$B374,'Grid GenerationQueue'!$AY$5:$AY$467,$C374,'Grid GenerationQueue'!$BI$5:$BI$467,"&lt;4")</f>
        <v>0</v>
      </c>
      <c r="G374">
        <f>SUMIFS('Grid GenerationQueue'!AH$5:AH$467,'Grid GenerationQueue'!$AX$5:$AX$467,$B374,'Grid GenerationQueue'!$AY$5:$AY$467,$C374,'Grid GenerationQueue'!$BI$5:$BI$467,"&lt;4")</f>
        <v>0</v>
      </c>
      <c r="H374">
        <f>SUMIFS('Grid GenerationQueue'!AI$5:AI$467,'Grid GenerationQueue'!$AX$5:$AX$467,$B374,'Grid GenerationQueue'!$AY$5:$AY$467,$C374,'Grid GenerationQueue'!$BI$5:$BI$467,"&lt;4")</f>
        <v>0</v>
      </c>
      <c r="I374">
        <f>SUMIFS('Grid GenerationQueue'!AJ$5:AJ$467,'Grid GenerationQueue'!$AX$5:$AX$467,$B374,'Grid GenerationQueue'!$AY$5:$AY$467,$C374,'Grid GenerationQueue'!$BI$5:$BI$467,"&lt;4")</f>
        <v>0</v>
      </c>
      <c r="J374">
        <f>SUMIFS('Grid GenerationQueue'!AK$5:AK$467,'Grid GenerationQueue'!$AX$5:$AX$467,$B374,'Grid GenerationQueue'!$AY$5:$AY$467,$C374,'Grid GenerationQueue'!$BI$5:$BI$467,"&lt;4")</f>
        <v>0</v>
      </c>
      <c r="K374">
        <f>SUMIFS('Grid GenerationQueue'!AL$5:AL$467,'Grid GenerationQueue'!$AX$5:$AX$467,$B374,'Grid GenerationQueue'!$AY$5:$AY$467,$C374,'Grid GenerationQueue'!$BI$5:$BI$467,"&lt;4")</f>
        <v>0</v>
      </c>
      <c r="L374">
        <f>SUMIFS('Grid GenerationQueue'!AM$5:AM$467,'Grid GenerationQueue'!$AX$5:$AX$467,$B374,'Grid GenerationQueue'!$AY$5:$AY$467,$C374,'Grid GenerationQueue'!$BI$5:$BI$467,"&lt;4")</f>
        <v>0</v>
      </c>
      <c r="M374">
        <f>SUMIFS('Grid GenerationQueue'!AN$5:AN$467,'Grid GenerationQueue'!$AX$5:$AX$467,$B374,'Grid GenerationQueue'!$AY$5:$AY$467,$C374,'Grid GenerationQueue'!$BI$5:$BI$467,"&lt;4")</f>
        <v>0</v>
      </c>
      <c r="N374">
        <f>SUMIFS('Grid GenerationQueue'!AO$5:AO$467,'Grid GenerationQueue'!$AX$5:$AX$467,$B374,'Grid GenerationQueue'!$AY$5:$AY$467,$C374,'Grid GenerationQueue'!$BI$5:$BI$467,"&lt;4")</f>
        <v>0</v>
      </c>
      <c r="O374">
        <f>SUMIFS('Grid GenerationQueue'!AP$5:AP$467,'Grid GenerationQueue'!$AX$5:$AX$467,$B374,'Grid GenerationQueue'!$AY$5:$AY$467,$C374,'Grid GenerationQueue'!$BI$5:$BI$467,"&lt;4")</f>
        <v>0</v>
      </c>
      <c r="Q374">
        <f>SUMIFS('Grid GenerationQueue'!AE$5:AE$467,'Grid GenerationQueue'!$AX$5:$AX$467,$B374,'Grid GenerationQueue'!$AY$5:$AY$467,$C374,'Grid GenerationQueue'!$BH$5:$BH$467,"Executed")</f>
        <v>0</v>
      </c>
      <c r="R374">
        <f>SUMIFS('Grid GenerationQueue'!AF$5:AF$467,'Grid GenerationQueue'!$AX$5:$AX$467,$B374,'Grid GenerationQueue'!$AY$5:$AY$467,$C374,'Grid GenerationQueue'!$BH$5:$BH$467,"Executed")</f>
        <v>0</v>
      </c>
      <c r="S374">
        <f>SUMIFS('Grid GenerationQueue'!AG$5:AG$467,'Grid GenerationQueue'!$AX$5:$AX$467,$B374,'Grid GenerationQueue'!$AY$5:$AY$467,$C374,'Grid GenerationQueue'!$BH$5:$BH$467,"Executed")</f>
        <v>0</v>
      </c>
      <c r="T374">
        <f>SUMIFS('Grid GenerationQueue'!AH$5:AH$467,'Grid GenerationQueue'!$AX$5:$AX$467,$B374,'Grid GenerationQueue'!$AY$5:$AY$467,$C374,'Grid GenerationQueue'!$BH$5:$BH$467,"Executed")</f>
        <v>0</v>
      </c>
      <c r="U374">
        <f>SUMIFS('Grid GenerationQueue'!AI$5:AI$467,'Grid GenerationQueue'!$AX$5:$AX$467,$B374,'Grid GenerationQueue'!$AY$5:$AY$467,$C374,'Grid GenerationQueue'!$BH$5:$BH$467,"Executed")</f>
        <v>0</v>
      </c>
      <c r="V374">
        <f>SUMIFS('Grid GenerationQueue'!AJ$5:AJ$467,'Grid GenerationQueue'!$AX$5:$AX$467,$B374,'Grid GenerationQueue'!$AY$5:$AY$467,$C374,'Grid GenerationQueue'!$BH$5:$BH$467,"Executed")</f>
        <v>0</v>
      </c>
      <c r="W374">
        <f>SUMIFS('Grid GenerationQueue'!AK$5:AK$467,'Grid GenerationQueue'!$AX$5:$AX$467,$B374,'Grid GenerationQueue'!$AY$5:$AY$467,$C374,'Grid GenerationQueue'!$BH$5:$BH$467,"Executed")</f>
        <v>0</v>
      </c>
      <c r="X374">
        <f>SUMIFS('Grid GenerationQueue'!AL$5:AL$467,'Grid GenerationQueue'!$AX$5:$AX$467,$B374,'Grid GenerationQueue'!$AY$5:$AY$467,$C374,'Grid GenerationQueue'!$BH$5:$BH$467,"Executed")</f>
        <v>0</v>
      </c>
      <c r="Y374">
        <f>SUMIFS('Grid GenerationQueue'!AM$5:AM$467,'Grid GenerationQueue'!$AX$5:$AX$467,$B374,'Grid GenerationQueue'!$AY$5:$AY$467,$C374,'Grid GenerationQueue'!$BH$5:$BH$467,"Executed")</f>
        <v>0</v>
      </c>
      <c r="Z374">
        <f>SUMIFS('Grid GenerationQueue'!AN$5:AN$467,'Grid GenerationQueue'!$AX$5:$AX$467,$B374,'Grid GenerationQueue'!$AY$5:$AY$467,$C374,'Grid GenerationQueue'!$BH$5:$BH$467,"Executed")</f>
        <v>0</v>
      </c>
      <c r="AA374">
        <f>SUMIFS('Grid GenerationQueue'!AO$5:AO$467,'Grid GenerationQueue'!$AX$5:$AX$467,$B374,'Grid GenerationQueue'!$AY$5:$AY$467,$C374,'Grid GenerationQueue'!$BH$5:$BH$467,"Executed")</f>
        <v>0</v>
      </c>
      <c r="AB374">
        <f>SUMIFS('Grid GenerationQueue'!AP$5:AP$467,'Grid GenerationQueue'!$AX$5:$AX$467,$B374,'Grid GenerationQueue'!$AY$5:$AY$467,$C374,'Grid GenerationQueue'!$BH$5:$BH$467,"Executed")</f>
        <v>0</v>
      </c>
      <c r="AD374">
        <f>SUMIFS('Grid GenerationQueue'!AE$5:AE$467,'Grid GenerationQueue'!$AX$5:$AX$467,$B374,'Grid GenerationQueue'!$AY$5:$AY$467,$C374,'Grid GenerationQueue'!$BF$5:$BF$467,"&lt;&gt;"&amp;"")</f>
        <v>0</v>
      </c>
      <c r="AE374">
        <f>SUMIFS('Grid GenerationQueue'!AF$5:AF$467,'Grid GenerationQueue'!$AX$5:$AX$467,$B374,'Grid GenerationQueue'!$AY$5:$AY$467,$C374,'Grid GenerationQueue'!$BF$5:$BF$467,"&lt;&gt;"&amp;"")</f>
        <v>0</v>
      </c>
      <c r="AF374">
        <f>SUMIFS('Grid GenerationQueue'!AG$5:AG$467,'Grid GenerationQueue'!$AX$5:$AX$467,$B374,'Grid GenerationQueue'!$AY$5:$AY$467,$C374,'Grid GenerationQueue'!$BF$5:$BF$467,"&lt;&gt;"&amp;"")</f>
        <v>0</v>
      </c>
      <c r="AG374">
        <f>SUMIFS('Grid GenerationQueue'!AH$5:AH$467,'Grid GenerationQueue'!$AX$5:$AX$467,$B374,'Grid GenerationQueue'!$AY$5:$AY$467,$C374,'Grid GenerationQueue'!$BF$5:$BF$467,"&lt;&gt;"&amp;"")</f>
        <v>0</v>
      </c>
      <c r="AH374">
        <f>SUMIFS('Grid GenerationQueue'!AI$5:AI$467,'Grid GenerationQueue'!$AX$5:$AX$467,$B374,'Grid GenerationQueue'!$AY$5:$AY$467,$C374,'Grid GenerationQueue'!$BF$5:$BF$467,"&lt;&gt;"&amp;"")</f>
        <v>0</v>
      </c>
      <c r="AI374">
        <f>SUMIFS('Grid GenerationQueue'!AJ$5:AJ$467,'Grid GenerationQueue'!$AX$5:$AX$467,$B374,'Grid GenerationQueue'!$AY$5:$AY$467,$C374,'Grid GenerationQueue'!$BF$5:$BF$467,"&lt;&gt;"&amp;"")</f>
        <v>0</v>
      </c>
      <c r="AJ374">
        <f>SUMIFS('Grid GenerationQueue'!AK$5:AK$467,'Grid GenerationQueue'!$AX$5:$AX$467,$B374,'Grid GenerationQueue'!$AY$5:$AY$467,$C374,'Grid GenerationQueue'!$BF$5:$BF$467,"&lt;&gt;"&amp;"")</f>
        <v>0</v>
      </c>
      <c r="AK374">
        <f>SUMIFS('Grid GenerationQueue'!AL$5:AL$467,'Grid GenerationQueue'!$AX$5:$AX$467,$B374,'Grid GenerationQueue'!$AY$5:$AY$467,$C374,'Grid GenerationQueue'!$BF$5:$BF$467,"&lt;&gt;"&amp;"")</f>
        <v>0</v>
      </c>
      <c r="AL374">
        <f>SUMIFS('Grid GenerationQueue'!AM$5:AM$467,'Grid GenerationQueue'!$AX$5:$AX$467,$B374,'Grid GenerationQueue'!$AY$5:$AY$467,$C374,'Grid GenerationQueue'!$BF$5:$BF$467,"&lt;&gt;"&amp;"")</f>
        <v>0</v>
      </c>
      <c r="AM374">
        <f>SUMIFS('Grid GenerationQueue'!AN$5:AN$467,'Grid GenerationQueue'!$AX$5:$AX$467,$B374,'Grid GenerationQueue'!$AY$5:$AY$467,$C374,'Grid GenerationQueue'!$BF$5:$BF$467,"&lt;&gt;"&amp;"")</f>
        <v>0</v>
      </c>
      <c r="AN374">
        <f>SUMIFS('Grid GenerationQueue'!AO$5:AO$467,'Grid GenerationQueue'!$AX$5:$AX$467,$B374,'Grid GenerationQueue'!$AY$5:$AY$467,$C374,'Grid GenerationQueue'!$BF$5:$BF$467,"&lt;&gt;"&amp;"")</f>
        <v>0</v>
      </c>
      <c r="AO374">
        <f>SUMIFS('Grid GenerationQueue'!AP$5:AP$467,'Grid GenerationQueue'!$AX$5:$AX$467,$B374,'Grid GenerationQueue'!$AY$5:$AY$467,$C374,'Grid GenerationQueue'!$BF$5:$BF$467,"&lt;&gt;"&amp;"")</f>
        <v>0</v>
      </c>
      <c r="AQ374">
        <f>SUMIFS('Grid GenerationQueue'!AE$5:AE$467,'Grid GenerationQueue'!$AX$5:$AX$467,$B374,'Grid GenerationQueue'!$AY$5:$AY$467,$C374)</f>
        <v>0</v>
      </c>
      <c r="AR374">
        <f>SUMIFS('Grid GenerationQueue'!AF$5:AF$467,'Grid GenerationQueue'!$AX$5:$AX$467,$B374,'Grid GenerationQueue'!$AY$5:$AY$467,$C374)</f>
        <v>0</v>
      </c>
      <c r="AS374">
        <f>SUMIFS('Grid GenerationQueue'!AG$5:AG$467,'Grid GenerationQueue'!$AX$5:$AX$467,$B374,'Grid GenerationQueue'!$AY$5:$AY$467,$C374)</f>
        <v>0</v>
      </c>
      <c r="AT374">
        <f>SUMIFS('Grid GenerationQueue'!AH$5:AH$467,'Grid GenerationQueue'!$AX$5:$AX$467,$B374,'Grid GenerationQueue'!$AY$5:$AY$467,$C374)</f>
        <v>0</v>
      </c>
      <c r="AU374">
        <f>SUMIFS('Grid GenerationQueue'!AI$5:AI$467,'Grid GenerationQueue'!$AX$5:$AX$467,$B374,'Grid GenerationQueue'!$AY$5:$AY$467,$C374)</f>
        <v>0</v>
      </c>
      <c r="AV374">
        <f>SUMIFS('Grid GenerationQueue'!AJ$5:AJ$467,'Grid GenerationQueue'!$AX$5:$AX$467,$B374,'Grid GenerationQueue'!$AY$5:$AY$467,$C374)</f>
        <v>0</v>
      </c>
      <c r="AW374">
        <f>SUMIFS('Grid GenerationQueue'!AK$5:AK$467,'Grid GenerationQueue'!$AX$5:$AX$467,$B374,'Grid GenerationQueue'!$AY$5:$AY$467,$C374)</f>
        <v>0</v>
      </c>
      <c r="AX374">
        <f>SUMIFS('Grid GenerationQueue'!AL$5:AL$467,'Grid GenerationQueue'!$AX$5:$AX$467,$B374,'Grid GenerationQueue'!$AY$5:$AY$467,$C374)</f>
        <v>0</v>
      </c>
      <c r="AY374">
        <f>SUMIFS('Grid GenerationQueue'!AM$5:AM$467,'Grid GenerationQueue'!$AX$5:$AX$467,$B374,'Grid GenerationQueue'!$AY$5:$AY$467,$C374)</f>
        <v>0</v>
      </c>
      <c r="AZ374">
        <f>SUMIFS('Grid GenerationQueue'!AN$5:AN$467,'Grid GenerationQueue'!$AX$5:$AX$467,$B374,'Grid GenerationQueue'!$AY$5:$AY$467,$C374)</f>
        <v>0</v>
      </c>
      <c r="BA374">
        <f>SUMIFS('Grid GenerationQueue'!AO$5:AO$467,'Grid GenerationQueue'!$AX$5:$AX$467,$B374,'Grid GenerationQueue'!$AY$5:$AY$467,$C374)</f>
        <v>0</v>
      </c>
      <c r="BB374">
        <f>SUMIFS('Grid GenerationQueue'!AP$5:AP$467,'Grid GenerationQueue'!$AX$5:$AX$467,$B374,'Grid GenerationQueue'!$AY$5:$AY$467,$C374)</f>
        <v>0</v>
      </c>
      <c r="BD374">
        <f>SUMIFS('Grid GenerationQueue'!AE$5:AE$467,'Grid GenerationQueue'!$AX$5:$AX$467,$B374,'Grid GenerationQueue'!$AY$5:$AY$467,$C374,'Grid GenerationQueue'!$BH$5:$BH$467,"Executed",'Grid GenerationQueue'!$BB$5:$BB$467,"&lt;"&amp;$BE$3)</f>
        <v>0</v>
      </c>
      <c r="BE374">
        <f>SUMIFS('Grid GenerationQueue'!AF$5:AF$467,'Grid GenerationQueue'!$AX$5:$AX$467,$B374,'Grid GenerationQueue'!$AY$5:$AY$467,$C374,'Grid GenerationQueue'!$BH$5:$BH$467,"Executed",'Grid GenerationQueue'!$BB$5:$BB$467,"&lt;"&amp;$BE$3)</f>
        <v>0</v>
      </c>
      <c r="BF374">
        <f>SUMIFS('Grid GenerationQueue'!AG$5:AG$467,'Grid GenerationQueue'!$AX$5:$AX$467,$B374,'Grid GenerationQueue'!$AY$5:$AY$467,$C374,'Grid GenerationQueue'!$BH$5:$BH$467,"Executed",'Grid GenerationQueue'!$BB$5:$BB$467,"&lt;"&amp;$BE$3)</f>
        <v>0</v>
      </c>
      <c r="BG374">
        <f>SUMIFS('Grid GenerationQueue'!AH$5:AH$467,'Grid GenerationQueue'!$AX$5:$AX$467,$B374,'Grid GenerationQueue'!$AY$5:$AY$467,$C374,'Grid GenerationQueue'!$BH$5:$BH$467,"Executed",'Grid GenerationQueue'!$BB$5:$BB$467,"&lt;"&amp;$BE$3)</f>
        <v>0</v>
      </c>
      <c r="BH374">
        <f>SUMIFS('Grid GenerationQueue'!AI$5:AI$467,'Grid GenerationQueue'!$AX$5:$AX$467,$B374,'Grid GenerationQueue'!$AY$5:$AY$467,$C374,'Grid GenerationQueue'!$BH$5:$BH$467,"Executed",'Grid GenerationQueue'!$BB$5:$BB$467,"&lt;"&amp;$BE$3)</f>
        <v>0</v>
      </c>
      <c r="BI374">
        <f>SUMIFS('Grid GenerationQueue'!AJ$5:AJ$467,'Grid GenerationQueue'!$AX$5:$AX$467,$B374,'Grid GenerationQueue'!$AY$5:$AY$467,$C374,'Grid GenerationQueue'!$BH$5:$BH$467,"Executed",'Grid GenerationQueue'!$BB$5:$BB$467,"&lt;"&amp;$BE$3)</f>
        <v>0</v>
      </c>
      <c r="BJ374">
        <f>SUMIFS('Grid GenerationQueue'!AK$5:AK$467,'Grid GenerationQueue'!$AX$5:$AX$467,$B374,'Grid GenerationQueue'!$AY$5:$AY$467,$C374,'Grid GenerationQueue'!$BH$5:$BH$467,"Executed",'Grid GenerationQueue'!$BB$5:$BB$467,"&lt;"&amp;$BE$3)</f>
        <v>0</v>
      </c>
      <c r="BK374">
        <f>SUMIFS('Grid GenerationQueue'!AL$5:AL$467,'Grid GenerationQueue'!$AX$5:$AX$467,$B374,'Grid GenerationQueue'!$AY$5:$AY$467,$C374,'Grid GenerationQueue'!$BH$5:$BH$467,"Executed",'Grid GenerationQueue'!$BB$5:$BB$467,"&lt;"&amp;$BE$3)</f>
        <v>0</v>
      </c>
      <c r="BL374">
        <f>SUMIFS('Grid GenerationQueue'!AM$5:AM$467,'Grid GenerationQueue'!$AX$5:$AX$467,$B374,'Grid GenerationQueue'!$AY$5:$AY$467,$C374,'Grid GenerationQueue'!$BH$5:$BH$467,"Executed",'Grid GenerationQueue'!$BB$5:$BB$467,"&lt;"&amp;$BE$3)</f>
        <v>0</v>
      </c>
      <c r="BM374">
        <f>SUMIFS('Grid GenerationQueue'!AN$5:AN$467,'Grid GenerationQueue'!$AX$5:$AX$467,$B374,'Grid GenerationQueue'!$AY$5:$AY$467,$C374,'Grid GenerationQueue'!$BH$5:$BH$467,"Executed",'Grid GenerationQueue'!$BB$5:$BB$467,"&lt;"&amp;$BE$3)</f>
        <v>0</v>
      </c>
      <c r="BN374">
        <f>SUMIFS('Grid GenerationQueue'!AO$5:AO$467,'Grid GenerationQueue'!$AX$5:$AX$467,$B374,'Grid GenerationQueue'!$AY$5:$AY$467,$C374,'Grid GenerationQueue'!$BH$5:$BH$467,"Executed",'Grid GenerationQueue'!$BB$5:$BB$467,"&lt;"&amp;$BE$3)</f>
        <v>0</v>
      </c>
      <c r="BO374">
        <f>SUMIFS('Grid GenerationQueue'!AP$5:AP$467,'Grid GenerationQueue'!$AX$5:$AX$467,$B374,'Grid GenerationQueue'!$AY$5:$AY$467,$C374,'Grid GenerationQueue'!$BH$5:$BH$467,"Executed",'Grid GenerationQueue'!$BB$5:$BB$467,"&lt;"&amp;$BE$3)</f>
        <v>0</v>
      </c>
      <c r="BQ374">
        <f>SUMIFS('Grid GenerationQueue'!AE$5:AE$467,'Grid GenerationQueue'!$AX$5:$AX$467,$B374,'Grid GenerationQueue'!$AY$5:$AY$467,$C374,'Grid GenerationQueue'!$BF$5:$BF$467,"&lt;&gt;"&amp;"",'Grid GenerationQueue'!$BB$5:$BB$467,"&lt;"&amp;$BE$3)</f>
        <v>0</v>
      </c>
      <c r="BR374">
        <f>SUMIFS('Grid GenerationQueue'!AF$5:AF$467,'Grid GenerationQueue'!$AX$5:$AX$467,$B374,'Grid GenerationQueue'!$AY$5:$AY$467,$C374,'Grid GenerationQueue'!$BF$5:$BF$467,"&lt;&gt;"&amp;"",'Grid GenerationQueue'!$BB$5:$BB$467,"&lt;"&amp;$BE$3)</f>
        <v>0</v>
      </c>
      <c r="BS374">
        <f>SUMIFS('Grid GenerationQueue'!AG$5:AG$467,'Grid GenerationQueue'!$AX$5:$AX$467,$B374,'Grid GenerationQueue'!$AY$5:$AY$467,$C374,'Grid GenerationQueue'!$BF$5:$BF$467,"&lt;&gt;"&amp;"",'Grid GenerationQueue'!$BB$5:$BB$467,"&lt;"&amp;$BE$3)</f>
        <v>0</v>
      </c>
      <c r="BT374">
        <f>SUMIFS('Grid GenerationQueue'!AH$5:AH$467,'Grid GenerationQueue'!$AX$5:$AX$467,$B374,'Grid GenerationQueue'!$AY$5:$AY$467,$C374,'Grid GenerationQueue'!$BF$5:$BF$467,"&lt;&gt;"&amp;"",'Grid GenerationQueue'!$BB$5:$BB$467,"&lt;"&amp;$BE$3)</f>
        <v>0</v>
      </c>
      <c r="BU374">
        <f>SUMIFS('Grid GenerationQueue'!AI$5:AI$467,'Grid GenerationQueue'!$AX$5:$AX$467,$B374,'Grid GenerationQueue'!$AY$5:$AY$467,$C374,'Grid GenerationQueue'!$BF$5:$BF$467,"&lt;&gt;"&amp;"",'Grid GenerationQueue'!$BB$5:$BB$467,"&lt;"&amp;$BE$3)</f>
        <v>0</v>
      </c>
      <c r="BV374">
        <f>SUMIFS('Grid GenerationQueue'!AJ$5:AJ$467,'Grid GenerationQueue'!$AX$5:$AX$467,$B374,'Grid GenerationQueue'!$AY$5:$AY$467,$C374,'Grid GenerationQueue'!$BF$5:$BF$467,"&lt;&gt;"&amp;"",'Grid GenerationQueue'!$BB$5:$BB$467,"&lt;"&amp;$BE$3)</f>
        <v>0</v>
      </c>
      <c r="BW374">
        <f>SUMIFS('Grid GenerationQueue'!AK$5:AK$467,'Grid GenerationQueue'!$AX$5:$AX$467,$B374,'Grid GenerationQueue'!$AY$5:$AY$467,$C374,'Grid GenerationQueue'!$BF$5:$BF$467,"&lt;&gt;"&amp;"",'Grid GenerationQueue'!$BB$5:$BB$467,"&lt;"&amp;$BE$3)</f>
        <v>0</v>
      </c>
      <c r="BX374">
        <f>SUMIFS('Grid GenerationQueue'!AL$5:AL$467,'Grid GenerationQueue'!$AX$5:$AX$467,$B374,'Grid GenerationQueue'!$AY$5:$AY$467,$C374,'Grid GenerationQueue'!$BF$5:$BF$467,"&lt;&gt;"&amp;"",'Grid GenerationQueue'!$BB$5:$BB$467,"&lt;"&amp;$BE$3)</f>
        <v>0</v>
      </c>
      <c r="BY374">
        <f>SUMIFS('Grid GenerationQueue'!AM$5:AM$467,'Grid GenerationQueue'!$AX$5:$AX$467,$B374,'Grid GenerationQueue'!$AY$5:$AY$467,$C374,'Grid GenerationQueue'!$BF$5:$BF$467,"&lt;&gt;"&amp;"",'Grid GenerationQueue'!$BB$5:$BB$467,"&lt;"&amp;$BE$3)</f>
        <v>0</v>
      </c>
      <c r="BZ374">
        <f>SUMIFS('Grid GenerationQueue'!AN$5:AN$467,'Grid GenerationQueue'!$AX$5:$AX$467,$B374,'Grid GenerationQueue'!$AY$5:$AY$467,$C374,'Grid GenerationQueue'!$BF$5:$BF$467,"&lt;&gt;"&amp;"",'Grid GenerationQueue'!$BB$5:$BB$467,"&lt;"&amp;$BE$3)</f>
        <v>0</v>
      </c>
      <c r="CA374">
        <f>SUMIFS('Grid GenerationQueue'!AO$5:AO$467,'Grid GenerationQueue'!$AX$5:$AX$467,$B374,'Grid GenerationQueue'!$AY$5:$AY$467,$C374,'Grid GenerationQueue'!$BF$5:$BF$467,"&lt;&gt;"&amp;"",'Grid GenerationQueue'!$BB$5:$BB$467,"&lt;"&amp;$BE$3)</f>
        <v>0</v>
      </c>
      <c r="CB374">
        <f>SUMIFS('Grid GenerationQueue'!AP$5:AP$467,'Grid GenerationQueue'!$AX$5:$AX$467,$B374,'Grid GenerationQueue'!$AY$5:$AY$467,$C374,'Grid GenerationQueue'!$BF$5:$BF$467,"&lt;&gt;"&amp;"",'Grid GenerationQueue'!$BB$5:$BB$467,"&lt;"&amp;$BE$3)</f>
        <v>0</v>
      </c>
      <c r="CD374">
        <f>SUMIFS('Grid GenerationQueue'!AE$5:AE$467,'Grid GenerationQueue'!$AX$5:$AX$467,$B374,'Grid GenerationQueue'!$AY$5:$AY$467,$C374,'Grid GenerationQueue'!$BB$5:$BB$467,"&lt;"&amp;$BE$3)</f>
        <v>0</v>
      </c>
      <c r="CE374">
        <f>SUMIFS('Grid GenerationQueue'!AF$5:AF$467,'Grid GenerationQueue'!$AX$5:$AX$467,$B374,'Grid GenerationQueue'!$AY$5:$AY$467,$C374,'Grid GenerationQueue'!$BB$5:$BB$467,"&lt;"&amp;$BE$3)</f>
        <v>0</v>
      </c>
      <c r="CF374">
        <f>SUMIFS('Grid GenerationQueue'!AG$5:AG$467,'Grid GenerationQueue'!$AX$5:$AX$467,$B374,'Grid GenerationQueue'!$AY$5:$AY$467,$C374,'Grid GenerationQueue'!$BB$5:$BB$467,"&lt;"&amp;$BE$3)</f>
        <v>0</v>
      </c>
      <c r="CG374">
        <f>SUMIFS('Grid GenerationQueue'!AH$5:AH$467,'Grid GenerationQueue'!$AX$5:$AX$467,$B374,'Grid GenerationQueue'!$AY$5:$AY$467,$C374,'Grid GenerationQueue'!$BB$5:$BB$467,"&lt;"&amp;$BE$3)</f>
        <v>0</v>
      </c>
      <c r="CH374">
        <f>SUMIFS('Grid GenerationQueue'!AI$5:AI$467,'Grid GenerationQueue'!$AX$5:$AX$467,$B374,'Grid GenerationQueue'!$AY$5:$AY$467,$C374,'Grid GenerationQueue'!$BB$5:$BB$467,"&lt;"&amp;$BE$3)</f>
        <v>0</v>
      </c>
      <c r="CI374">
        <f>SUMIFS('Grid GenerationQueue'!AJ$5:AJ$467,'Grid GenerationQueue'!$AX$5:$AX$467,$B374,'Grid GenerationQueue'!$AY$5:$AY$467,$C374,'Grid GenerationQueue'!$BB$5:$BB$467,"&lt;"&amp;$BE$3)</f>
        <v>0</v>
      </c>
      <c r="CJ374">
        <f>SUMIFS('Grid GenerationQueue'!AK$5:AK$467,'Grid GenerationQueue'!$AX$5:$AX$467,$B374,'Grid GenerationQueue'!$AY$5:$AY$467,$C374,'Grid GenerationQueue'!$BB$5:$BB$467,"&lt;"&amp;$BE$3)</f>
        <v>0</v>
      </c>
      <c r="CK374">
        <f>SUMIFS('Grid GenerationQueue'!AL$5:AL$467,'Grid GenerationQueue'!$AX$5:$AX$467,$B374,'Grid GenerationQueue'!$AY$5:$AY$467,$C374,'Grid GenerationQueue'!$BB$5:$BB$467,"&lt;"&amp;$BE$3)</f>
        <v>0</v>
      </c>
      <c r="CL374">
        <f>SUMIFS('Grid GenerationQueue'!AM$5:AM$467,'Grid GenerationQueue'!$AX$5:$AX$467,$B374,'Grid GenerationQueue'!$AY$5:$AY$467,$C374,'Grid GenerationQueue'!$BB$5:$BB$467,"&lt;"&amp;$BE$3)</f>
        <v>0</v>
      </c>
      <c r="CM374">
        <f>SUMIFS('Grid GenerationQueue'!AN$5:AN$467,'Grid GenerationQueue'!$AX$5:$AX$467,$B374,'Grid GenerationQueue'!$AY$5:$AY$467,$C374,'Grid GenerationQueue'!$BB$5:$BB$467,"&lt;"&amp;$BE$3)</f>
        <v>0</v>
      </c>
      <c r="CN374">
        <f>SUMIFS('Grid GenerationQueue'!AO$5:AO$467,'Grid GenerationQueue'!$AX$5:$AX$467,$B374,'Grid GenerationQueue'!$AY$5:$AY$467,$C374,'Grid GenerationQueue'!$BB$5:$BB$467,"&lt;"&amp;$BE$3)</f>
        <v>0</v>
      </c>
      <c r="CO374">
        <f>SUMIFS('Grid GenerationQueue'!AP$5:AP$467,'Grid GenerationQueue'!$AX$5:$AX$467,$B374,'Grid GenerationQueue'!$AY$5:$AY$467,$C374,'Grid GenerationQueue'!$BB$5:$BB$467,"&lt;"&amp;$BE$3)</f>
        <v>0</v>
      </c>
    </row>
    <row r="375" spans="1:93" x14ac:dyDescent="0.35">
      <c r="A375" t="s">
        <v>4671</v>
      </c>
      <c r="B375" t="s">
        <v>4502</v>
      </c>
      <c r="C375">
        <v>115</v>
      </c>
      <c r="D375">
        <f>SUMIFS('Grid GenerationQueue'!AE$5:AE$467,'Grid GenerationQueue'!$AX$5:$AX$467,$B375,'Grid GenerationQueue'!$AY$5:$AY$467,$C375,'Grid GenerationQueue'!$BI$5:$BI$467,"&lt;4")</f>
        <v>59.940000000000005</v>
      </c>
      <c r="E375">
        <f>SUMIFS('Grid GenerationQueue'!AF$5:AF$467,'Grid GenerationQueue'!$AX$5:$AX$467,$B375,'Grid GenerationQueue'!$AY$5:$AY$467,$C375,'Grid GenerationQueue'!$BI$5:$BI$467,"&lt;4")</f>
        <v>49.9</v>
      </c>
      <c r="F375">
        <f>SUMIFS('Grid GenerationQueue'!AG$5:AG$467,'Grid GenerationQueue'!$AX$5:$AX$467,$B375,'Grid GenerationQueue'!$AY$5:$AY$467,$C375,'Grid GenerationQueue'!$BI$5:$BI$467,"&lt;4")</f>
        <v>0</v>
      </c>
      <c r="G375">
        <f>SUMIFS('Grid GenerationQueue'!AH$5:AH$467,'Grid GenerationQueue'!$AX$5:$AX$467,$B375,'Grid GenerationQueue'!$AY$5:$AY$467,$C375,'Grid GenerationQueue'!$BI$5:$BI$467,"&lt;4")</f>
        <v>0</v>
      </c>
      <c r="H375">
        <f>SUMIFS('Grid GenerationQueue'!AI$5:AI$467,'Grid GenerationQueue'!$AX$5:$AX$467,$B375,'Grid GenerationQueue'!$AY$5:$AY$467,$C375,'Grid GenerationQueue'!$BI$5:$BI$467,"&lt;4")</f>
        <v>20.92</v>
      </c>
      <c r="I375">
        <f>SUMIFS('Grid GenerationQueue'!AJ$5:AJ$467,'Grid GenerationQueue'!$AX$5:$AX$467,$B375,'Grid GenerationQueue'!$AY$5:$AY$467,$C375,'Grid GenerationQueue'!$BI$5:$BI$467,"&lt;4")</f>
        <v>10.879999999999995</v>
      </c>
      <c r="J375">
        <f>SUMIFS('Grid GenerationQueue'!AK$5:AK$467,'Grid GenerationQueue'!$AX$5:$AX$467,$B375,'Grid GenerationQueue'!$AY$5:$AY$467,$C375,'Grid GenerationQueue'!$BI$5:$BI$467,"&lt;4")</f>
        <v>0</v>
      </c>
      <c r="K375">
        <f>SUMIFS('Grid GenerationQueue'!AL$5:AL$467,'Grid GenerationQueue'!$AX$5:$AX$467,$B375,'Grid GenerationQueue'!$AY$5:$AY$467,$C375,'Grid GenerationQueue'!$BI$5:$BI$467,"&lt;4")</f>
        <v>0</v>
      </c>
      <c r="L375">
        <f>SUMIFS('Grid GenerationQueue'!AM$5:AM$467,'Grid GenerationQueue'!$AX$5:$AX$467,$B375,'Grid GenerationQueue'!$AY$5:$AY$467,$C375,'Grid GenerationQueue'!$BI$5:$BI$467,"&lt;4")</f>
        <v>0</v>
      </c>
      <c r="M375">
        <f>SUMIFS('Grid GenerationQueue'!AN$5:AN$467,'Grid GenerationQueue'!$AX$5:$AX$467,$B375,'Grid GenerationQueue'!$AY$5:$AY$467,$C375,'Grid GenerationQueue'!$BI$5:$BI$467,"&lt;4")</f>
        <v>0</v>
      </c>
      <c r="N375">
        <f>SUMIFS('Grid GenerationQueue'!AO$5:AO$467,'Grid GenerationQueue'!$AX$5:$AX$467,$B375,'Grid GenerationQueue'!$AY$5:$AY$467,$C375,'Grid GenerationQueue'!$BI$5:$BI$467,"&lt;4")</f>
        <v>0</v>
      </c>
      <c r="O375">
        <f>SUMIFS('Grid GenerationQueue'!AP$5:AP$467,'Grid GenerationQueue'!$AX$5:$AX$467,$B375,'Grid GenerationQueue'!$AY$5:$AY$467,$C375,'Grid GenerationQueue'!$BI$5:$BI$467,"&lt;4")</f>
        <v>0</v>
      </c>
      <c r="Q375">
        <f>SUMIFS('Grid GenerationQueue'!AE$5:AE$467,'Grid GenerationQueue'!$AX$5:$AX$467,$B375,'Grid GenerationQueue'!$AY$5:$AY$467,$C375,'Grid GenerationQueue'!$BH$5:$BH$467,"Executed")</f>
        <v>59.940000000000005</v>
      </c>
      <c r="R375">
        <f>SUMIFS('Grid GenerationQueue'!AF$5:AF$467,'Grid GenerationQueue'!$AX$5:$AX$467,$B375,'Grid GenerationQueue'!$AY$5:$AY$467,$C375,'Grid GenerationQueue'!$BH$5:$BH$467,"Executed")</f>
        <v>49.9</v>
      </c>
      <c r="S375">
        <f>SUMIFS('Grid GenerationQueue'!AG$5:AG$467,'Grid GenerationQueue'!$AX$5:$AX$467,$B375,'Grid GenerationQueue'!$AY$5:$AY$467,$C375,'Grid GenerationQueue'!$BH$5:$BH$467,"Executed")</f>
        <v>0</v>
      </c>
      <c r="T375">
        <f>SUMIFS('Grid GenerationQueue'!AH$5:AH$467,'Grid GenerationQueue'!$AX$5:$AX$467,$B375,'Grid GenerationQueue'!$AY$5:$AY$467,$C375,'Grid GenerationQueue'!$BH$5:$BH$467,"Executed")</f>
        <v>0</v>
      </c>
      <c r="U375">
        <f>SUMIFS('Grid GenerationQueue'!AI$5:AI$467,'Grid GenerationQueue'!$AX$5:$AX$467,$B375,'Grid GenerationQueue'!$AY$5:$AY$467,$C375,'Grid GenerationQueue'!$BH$5:$BH$467,"Executed")</f>
        <v>20.92</v>
      </c>
      <c r="V375">
        <f>SUMIFS('Grid GenerationQueue'!AJ$5:AJ$467,'Grid GenerationQueue'!$AX$5:$AX$467,$B375,'Grid GenerationQueue'!$AY$5:$AY$467,$C375,'Grid GenerationQueue'!$BH$5:$BH$467,"Executed")</f>
        <v>10.879999999999995</v>
      </c>
      <c r="W375">
        <f>SUMIFS('Grid GenerationQueue'!AK$5:AK$467,'Grid GenerationQueue'!$AX$5:$AX$467,$B375,'Grid GenerationQueue'!$AY$5:$AY$467,$C375,'Grid GenerationQueue'!$BH$5:$BH$467,"Executed")</f>
        <v>0</v>
      </c>
      <c r="X375">
        <f>SUMIFS('Grid GenerationQueue'!AL$5:AL$467,'Grid GenerationQueue'!$AX$5:$AX$467,$B375,'Grid GenerationQueue'!$AY$5:$AY$467,$C375,'Grid GenerationQueue'!$BH$5:$BH$467,"Executed")</f>
        <v>0</v>
      </c>
      <c r="Y375">
        <f>SUMIFS('Grid GenerationQueue'!AM$5:AM$467,'Grid GenerationQueue'!$AX$5:$AX$467,$B375,'Grid GenerationQueue'!$AY$5:$AY$467,$C375,'Grid GenerationQueue'!$BH$5:$BH$467,"Executed")</f>
        <v>0</v>
      </c>
      <c r="Z375">
        <f>SUMIFS('Grid GenerationQueue'!AN$5:AN$467,'Grid GenerationQueue'!$AX$5:$AX$467,$B375,'Grid GenerationQueue'!$AY$5:$AY$467,$C375,'Grid GenerationQueue'!$BH$5:$BH$467,"Executed")</f>
        <v>0</v>
      </c>
      <c r="AA375">
        <f>SUMIFS('Grid GenerationQueue'!AO$5:AO$467,'Grid GenerationQueue'!$AX$5:$AX$467,$B375,'Grid GenerationQueue'!$AY$5:$AY$467,$C375,'Grid GenerationQueue'!$BH$5:$BH$467,"Executed")</f>
        <v>0</v>
      </c>
      <c r="AB375">
        <f>SUMIFS('Grid GenerationQueue'!AP$5:AP$467,'Grid GenerationQueue'!$AX$5:$AX$467,$B375,'Grid GenerationQueue'!$AY$5:$AY$467,$C375,'Grid GenerationQueue'!$BH$5:$BH$467,"Executed")</f>
        <v>0</v>
      </c>
      <c r="AD375">
        <f>SUMIFS('Grid GenerationQueue'!AE$5:AE$467,'Grid GenerationQueue'!$AX$5:$AX$467,$B375,'Grid GenerationQueue'!$AY$5:$AY$467,$C375,'Grid GenerationQueue'!$BF$5:$BF$467,"&lt;&gt;"&amp;"")</f>
        <v>59.940000000000005</v>
      </c>
      <c r="AE375">
        <f>SUMIFS('Grid GenerationQueue'!AF$5:AF$467,'Grid GenerationQueue'!$AX$5:$AX$467,$B375,'Grid GenerationQueue'!$AY$5:$AY$467,$C375,'Grid GenerationQueue'!$BF$5:$BF$467,"&lt;&gt;"&amp;"")</f>
        <v>49.9</v>
      </c>
      <c r="AF375">
        <f>SUMIFS('Grid GenerationQueue'!AG$5:AG$467,'Grid GenerationQueue'!$AX$5:$AX$467,$B375,'Grid GenerationQueue'!$AY$5:$AY$467,$C375,'Grid GenerationQueue'!$BF$5:$BF$467,"&lt;&gt;"&amp;"")</f>
        <v>0</v>
      </c>
      <c r="AG375">
        <f>SUMIFS('Grid GenerationQueue'!AH$5:AH$467,'Grid GenerationQueue'!$AX$5:$AX$467,$B375,'Grid GenerationQueue'!$AY$5:$AY$467,$C375,'Grid GenerationQueue'!$BF$5:$BF$467,"&lt;&gt;"&amp;"")</f>
        <v>0</v>
      </c>
      <c r="AH375">
        <f>SUMIFS('Grid GenerationQueue'!AI$5:AI$467,'Grid GenerationQueue'!$AX$5:$AX$467,$B375,'Grid GenerationQueue'!$AY$5:$AY$467,$C375,'Grid GenerationQueue'!$BF$5:$BF$467,"&lt;&gt;"&amp;"")</f>
        <v>20.92</v>
      </c>
      <c r="AI375">
        <f>SUMIFS('Grid GenerationQueue'!AJ$5:AJ$467,'Grid GenerationQueue'!$AX$5:$AX$467,$B375,'Grid GenerationQueue'!$AY$5:$AY$467,$C375,'Grid GenerationQueue'!$BF$5:$BF$467,"&lt;&gt;"&amp;"")</f>
        <v>10.879999999999995</v>
      </c>
      <c r="AJ375">
        <f>SUMIFS('Grid GenerationQueue'!AK$5:AK$467,'Grid GenerationQueue'!$AX$5:$AX$467,$B375,'Grid GenerationQueue'!$AY$5:$AY$467,$C375,'Grid GenerationQueue'!$BF$5:$BF$467,"&lt;&gt;"&amp;"")</f>
        <v>0</v>
      </c>
      <c r="AK375">
        <f>SUMIFS('Grid GenerationQueue'!AL$5:AL$467,'Grid GenerationQueue'!$AX$5:$AX$467,$B375,'Grid GenerationQueue'!$AY$5:$AY$467,$C375,'Grid GenerationQueue'!$BF$5:$BF$467,"&lt;&gt;"&amp;"")</f>
        <v>0</v>
      </c>
      <c r="AL375">
        <f>SUMIFS('Grid GenerationQueue'!AM$5:AM$467,'Grid GenerationQueue'!$AX$5:$AX$467,$B375,'Grid GenerationQueue'!$AY$5:$AY$467,$C375,'Grid GenerationQueue'!$BF$5:$BF$467,"&lt;&gt;"&amp;"")</f>
        <v>0</v>
      </c>
      <c r="AM375">
        <f>SUMIFS('Grid GenerationQueue'!AN$5:AN$467,'Grid GenerationQueue'!$AX$5:$AX$467,$B375,'Grid GenerationQueue'!$AY$5:$AY$467,$C375,'Grid GenerationQueue'!$BF$5:$BF$467,"&lt;&gt;"&amp;"")</f>
        <v>0</v>
      </c>
      <c r="AN375">
        <f>SUMIFS('Grid GenerationQueue'!AO$5:AO$467,'Grid GenerationQueue'!$AX$5:$AX$467,$B375,'Grid GenerationQueue'!$AY$5:$AY$467,$C375,'Grid GenerationQueue'!$BF$5:$BF$467,"&lt;&gt;"&amp;"")</f>
        <v>0</v>
      </c>
      <c r="AO375">
        <f>SUMIFS('Grid GenerationQueue'!AP$5:AP$467,'Grid GenerationQueue'!$AX$5:$AX$467,$B375,'Grid GenerationQueue'!$AY$5:$AY$467,$C375,'Grid GenerationQueue'!$BF$5:$BF$467,"&lt;&gt;"&amp;"")</f>
        <v>0</v>
      </c>
      <c r="AQ375">
        <f>SUMIFS('Grid GenerationQueue'!AE$5:AE$467,'Grid GenerationQueue'!$AX$5:$AX$467,$B375,'Grid GenerationQueue'!$AY$5:$AY$467,$C375)</f>
        <v>59.940000000000005</v>
      </c>
      <c r="AR375">
        <f>SUMIFS('Grid GenerationQueue'!AF$5:AF$467,'Grid GenerationQueue'!$AX$5:$AX$467,$B375,'Grid GenerationQueue'!$AY$5:$AY$467,$C375)</f>
        <v>49.9</v>
      </c>
      <c r="AS375">
        <f>SUMIFS('Grid GenerationQueue'!AG$5:AG$467,'Grid GenerationQueue'!$AX$5:$AX$467,$B375,'Grid GenerationQueue'!$AY$5:$AY$467,$C375)</f>
        <v>0</v>
      </c>
      <c r="AT375">
        <f>SUMIFS('Grid GenerationQueue'!AH$5:AH$467,'Grid GenerationQueue'!$AX$5:$AX$467,$B375,'Grid GenerationQueue'!$AY$5:$AY$467,$C375)</f>
        <v>0</v>
      </c>
      <c r="AU375">
        <f>SUMIFS('Grid GenerationQueue'!AI$5:AI$467,'Grid GenerationQueue'!$AX$5:$AX$467,$B375,'Grid GenerationQueue'!$AY$5:$AY$467,$C375)</f>
        <v>20.92</v>
      </c>
      <c r="AV375">
        <f>SUMIFS('Grid GenerationQueue'!AJ$5:AJ$467,'Grid GenerationQueue'!$AX$5:$AX$467,$B375,'Grid GenerationQueue'!$AY$5:$AY$467,$C375)</f>
        <v>10.879999999999995</v>
      </c>
      <c r="AW375">
        <f>SUMIFS('Grid GenerationQueue'!AK$5:AK$467,'Grid GenerationQueue'!$AX$5:$AX$467,$B375,'Grid GenerationQueue'!$AY$5:$AY$467,$C375)</f>
        <v>0</v>
      </c>
      <c r="AX375">
        <f>SUMIFS('Grid GenerationQueue'!AL$5:AL$467,'Grid GenerationQueue'!$AX$5:$AX$467,$B375,'Grid GenerationQueue'!$AY$5:$AY$467,$C375)</f>
        <v>0</v>
      </c>
      <c r="AY375">
        <f>SUMIFS('Grid GenerationQueue'!AM$5:AM$467,'Grid GenerationQueue'!$AX$5:$AX$467,$B375,'Grid GenerationQueue'!$AY$5:$AY$467,$C375)</f>
        <v>0</v>
      </c>
      <c r="AZ375">
        <f>SUMIFS('Grid GenerationQueue'!AN$5:AN$467,'Grid GenerationQueue'!$AX$5:$AX$467,$B375,'Grid GenerationQueue'!$AY$5:$AY$467,$C375)</f>
        <v>0</v>
      </c>
      <c r="BA375">
        <f>SUMIFS('Grid GenerationQueue'!AO$5:AO$467,'Grid GenerationQueue'!$AX$5:$AX$467,$B375,'Grid GenerationQueue'!$AY$5:$AY$467,$C375)</f>
        <v>0</v>
      </c>
      <c r="BB375">
        <f>SUMIFS('Grid GenerationQueue'!AP$5:AP$467,'Grid GenerationQueue'!$AX$5:$AX$467,$B375,'Grid GenerationQueue'!$AY$5:$AY$467,$C375)</f>
        <v>0</v>
      </c>
      <c r="BD375">
        <f>SUMIFS('Grid GenerationQueue'!AE$5:AE$467,'Grid GenerationQueue'!$AX$5:$AX$467,$B375,'Grid GenerationQueue'!$AY$5:$AY$467,$C375,'Grid GenerationQueue'!$BH$5:$BH$467,"Executed",'Grid GenerationQueue'!$BB$5:$BB$467,"&lt;"&amp;$BE$3)</f>
        <v>59.940000000000005</v>
      </c>
      <c r="BE375">
        <f>SUMIFS('Grid GenerationQueue'!AF$5:AF$467,'Grid GenerationQueue'!$AX$5:$AX$467,$B375,'Grid GenerationQueue'!$AY$5:$AY$467,$C375,'Grid GenerationQueue'!$BH$5:$BH$467,"Executed",'Grid GenerationQueue'!$BB$5:$BB$467,"&lt;"&amp;$BE$3)</f>
        <v>49.9</v>
      </c>
      <c r="BF375">
        <f>SUMIFS('Grid GenerationQueue'!AG$5:AG$467,'Grid GenerationQueue'!$AX$5:$AX$467,$B375,'Grid GenerationQueue'!$AY$5:$AY$467,$C375,'Grid GenerationQueue'!$BH$5:$BH$467,"Executed",'Grid GenerationQueue'!$BB$5:$BB$467,"&lt;"&amp;$BE$3)</f>
        <v>0</v>
      </c>
      <c r="BG375">
        <f>SUMIFS('Grid GenerationQueue'!AH$5:AH$467,'Grid GenerationQueue'!$AX$5:$AX$467,$B375,'Grid GenerationQueue'!$AY$5:$AY$467,$C375,'Grid GenerationQueue'!$BH$5:$BH$467,"Executed",'Grid GenerationQueue'!$BB$5:$BB$467,"&lt;"&amp;$BE$3)</f>
        <v>0</v>
      </c>
      <c r="BH375">
        <f>SUMIFS('Grid GenerationQueue'!AI$5:AI$467,'Grid GenerationQueue'!$AX$5:$AX$467,$B375,'Grid GenerationQueue'!$AY$5:$AY$467,$C375,'Grid GenerationQueue'!$BH$5:$BH$467,"Executed",'Grid GenerationQueue'!$BB$5:$BB$467,"&lt;"&amp;$BE$3)</f>
        <v>20.92</v>
      </c>
      <c r="BI375">
        <f>SUMIFS('Grid GenerationQueue'!AJ$5:AJ$467,'Grid GenerationQueue'!$AX$5:$AX$467,$B375,'Grid GenerationQueue'!$AY$5:$AY$467,$C375,'Grid GenerationQueue'!$BH$5:$BH$467,"Executed",'Grid GenerationQueue'!$BB$5:$BB$467,"&lt;"&amp;$BE$3)</f>
        <v>10.879999999999995</v>
      </c>
      <c r="BJ375">
        <f>SUMIFS('Grid GenerationQueue'!AK$5:AK$467,'Grid GenerationQueue'!$AX$5:$AX$467,$B375,'Grid GenerationQueue'!$AY$5:$AY$467,$C375,'Grid GenerationQueue'!$BH$5:$BH$467,"Executed",'Grid GenerationQueue'!$BB$5:$BB$467,"&lt;"&amp;$BE$3)</f>
        <v>0</v>
      </c>
      <c r="BK375">
        <f>SUMIFS('Grid GenerationQueue'!AL$5:AL$467,'Grid GenerationQueue'!$AX$5:$AX$467,$B375,'Grid GenerationQueue'!$AY$5:$AY$467,$C375,'Grid GenerationQueue'!$BH$5:$BH$467,"Executed",'Grid GenerationQueue'!$BB$5:$BB$467,"&lt;"&amp;$BE$3)</f>
        <v>0</v>
      </c>
      <c r="BL375">
        <f>SUMIFS('Grid GenerationQueue'!AM$5:AM$467,'Grid GenerationQueue'!$AX$5:$AX$467,$B375,'Grid GenerationQueue'!$AY$5:$AY$467,$C375,'Grid GenerationQueue'!$BH$5:$BH$467,"Executed",'Grid GenerationQueue'!$BB$5:$BB$467,"&lt;"&amp;$BE$3)</f>
        <v>0</v>
      </c>
      <c r="BM375">
        <f>SUMIFS('Grid GenerationQueue'!AN$5:AN$467,'Grid GenerationQueue'!$AX$5:$AX$467,$B375,'Grid GenerationQueue'!$AY$5:$AY$467,$C375,'Grid GenerationQueue'!$BH$5:$BH$467,"Executed",'Grid GenerationQueue'!$BB$5:$BB$467,"&lt;"&amp;$BE$3)</f>
        <v>0</v>
      </c>
      <c r="BN375">
        <f>SUMIFS('Grid GenerationQueue'!AO$5:AO$467,'Grid GenerationQueue'!$AX$5:$AX$467,$B375,'Grid GenerationQueue'!$AY$5:$AY$467,$C375,'Grid GenerationQueue'!$BH$5:$BH$467,"Executed",'Grid GenerationQueue'!$BB$5:$BB$467,"&lt;"&amp;$BE$3)</f>
        <v>0</v>
      </c>
      <c r="BO375">
        <f>SUMIFS('Grid GenerationQueue'!AP$5:AP$467,'Grid GenerationQueue'!$AX$5:$AX$467,$B375,'Grid GenerationQueue'!$AY$5:$AY$467,$C375,'Grid GenerationQueue'!$BH$5:$BH$467,"Executed",'Grid GenerationQueue'!$BB$5:$BB$467,"&lt;"&amp;$BE$3)</f>
        <v>0</v>
      </c>
      <c r="BQ375">
        <f>SUMIFS('Grid GenerationQueue'!AE$5:AE$467,'Grid GenerationQueue'!$AX$5:$AX$467,$B375,'Grid GenerationQueue'!$AY$5:$AY$467,$C375,'Grid GenerationQueue'!$BF$5:$BF$467,"&lt;&gt;"&amp;"",'Grid GenerationQueue'!$BB$5:$BB$467,"&lt;"&amp;$BE$3)</f>
        <v>59.940000000000005</v>
      </c>
      <c r="BR375">
        <f>SUMIFS('Grid GenerationQueue'!AF$5:AF$467,'Grid GenerationQueue'!$AX$5:$AX$467,$B375,'Grid GenerationQueue'!$AY$5:$AY$467,$C375,'Grid GenerationQueue'!$BF$5:$BF$467,"&lt;&gt;"&amp;"",'Grid GenerationQueue'!$BB$5:$BB$467,"&lt;"&amp;$BE$3)</f>
        <v>49.9</v>
      </c>
      <c r="BS375">
        <f>SUMIFS('Grid GenerationQueue'!AG$5:AG$467,'Grid GenerationQueue'!$AX$5:$AX$467,$B375,'Grid GenerationQueue'!$AY$5:$AY$467,$C375,'Grid GenerationQueue'!$BF$5:$BF$467,"&lt;&gt;"&amp;"",'Grid GenerationQueue'!$BB$5:$BB$467,"&lt;"&amp;$BE$3)</f>
        <v>0</v>
      </c>
      <c r="BT375">
        <f>SUMIFS('Grid GenerationQueue'!AH$5:AH$467,'Grid GenerationQueue'!$AX$5:$AX$467,$B375,'Grid GenerationQueue'!$AY$5:$AY$467,$C375,'Grid GenerationQueue'!$BF$5:$BF$467,"&lt;&gt;"&amp;"",'Grid GenerationQueue'!$BB$5:$BB$467,"&lt;"&amp;$BE$3)</f>
        <v>0</v>
      </c>
      <c r="BU375">
        <f>SUMIFS('Grid GenerationQueue'!AI$5:AI$467,'Grid GenerationQueue'!$AX$5:$AX$467,$B375,'Grid GenerationQueue'!$AY$5:$AY$467,$C375,'Grid GenerationQueue'!$BF$5:$BF$467,"&lt;&gt;"&amp;"",'Grid GenerationQueue'!$BB$5:$BB$467,"&lt;"&amp;$BE$3)</f>
        <v>20.92</v>
      </c>
      <c r="BV375">
        <f>SUMIFS('Grid GenerationQueue'!AJ$5:AJ$467,'Grid GenerationQueue'!$AX$5:$AX$467,$B375,'Grid GenerationQueue'!$AY$5:$AY$467,$C375,'Grid GenerationQueue'!$BF$5:$BF$467,"&lt;&gt;"&amp;"",'Grid GenerationQueue'!$BB$5:$BB$467,"&lt;"&amp;$BE$3)</f>
        <v>10.879999999999995</v>
      </c>
      <c r="BW375">
        <f>SUMIFS('Grid GenerationQueue'!AK$5:AK$467,'Grid GenerationQueue'!$AX$5:$AX$467,$B375,'Grid GenerationQueue'!$AY$5:$AY$467,$C375,'Grid GenerationQueue'!$BF$5:$BF$467,"&lt;&gt;"&amp;"",'Grid GenerationQueue'!$BB$5:$BB$467,"&lt;"&amp;$BE$3)</f>
        <v>0</v>
      </c>
      <c r="BX375">
        <f>SUMIFS('Grid GenerationQueue'!AL$5:AL$467,'Grid GenerationQueue'!$AX$5:$AX$467,$B375,'Grid GenerationQueue'!$AY$5:$AY$467,$C375,'Grid GenerationQueue'!$BF$5:$BF$467,"&lt;&gt;"&amp;"",'Grid GenerationQueue'!$BB$5:$BB$467,"&lt;"&amp;$BE$3)</f>
        <v>0</v>
      </c>
      <c r="BY375">
        <f>SUMIFS('Grid GenerationQueue'!AM$5:AM$467,'Grid GenerationQueue'!$AX$5:$AX$467,$B375,'Grid GenerationQueue'!$AY$5:$AY$467,$C375,'Grid GenerationQueue'!$BF$5:$BF$467,"&lt;&gt;"&amp;"",'Grid GenerationQueue'!$BB$5:$BB$467,"&lt;"&amp;$BE$3)</f>
        <v>0</v>
      </c>
      <c r="BZ375">
        <f>SUMIFS('Grid GenerationQueue'!AN$5:AN$467,'Grid GenerationQueue'!$AX$5:$AX$467,$B375,'Grid GenerationQueue'!$AY$5:$AY$467,$C375,'Grid GenerationQueue'!$BF$5:$BF$467,"&lt;&gt;"&amp;"",'Grid GenerationQueue'!$BB$5:$BB$467,"&lt;"&amp;$BE$3)</f>
        <v>0</v>
      </c>
      <c r="CA375">
        <f>SUMIFS('Grid GenerationQueue'!AO$5:AO$467,'Grid GenerationQueue'!$AX$5:$AX$467,$B375,'Grid GenerationQueue'!$AY$5:$AY$467,$C375,'Grid GenerationQueue'!$BF$5:$BF$467,"&lt;&gt;"&amp;"",'Grid GenerationQueue'!$BB$5:$BB$467,"&lt;"&amp;$BE$3)</f>
        <v>0</v>
      </c>
      <c r="CB375">
        <f>SUMIFS('Grid GenerationQueue'!AP$5:AP$467,'Grid GenerationQueue'!$AX$5:$AX$467,$B375,'Grid GenerationQueue'!$AY$5:$AY$467,$C375,'Grid GenerationQueue'!$BF$5:$BF$467,"&lt;&gt;"&amp;"",'Grid GenerationQueue'!$BB$5:$BB$467,"&lt;"&amp;$BE$3)</f>
        <v>0</v>
      </c>
      <c r="CD375">
        <f>SUMIFS('Grid GenerationQueue'!AE$5:AE$467,'Grid GenerationQueue'!$AX$5:$AX$467,$B375,'Grid GenerationQueue'!$AY$5:$AY$467,$C375,'Grid GenerationQueue'!$BB$5:$BB$467,"&lt;"&amp;$BE$3)</f>
        <v>59.940000000000005</v>
      </c>
      <c r="CE375">
        <f>SUMIFS('Grid GenerationQueue'!AF$5:AF$467,'Grid GenerationQueue'!$AX$5:$AX$467,$B375,'Grid GenerationQueue'!$AY$5:$AY$467,$C375,'Grid GenerationQueue'!$BB$5:$BB$467,"&lt;"&amp;$BE$3)</f>
        <v>49.9</v>
      </c>
      <c r="CF375">
        <f>SUMIFS('Grid GenerationQueue'!AG$5:AG$467,'Grid GenerationQueue'!$AX$5:$AX$467,$B375,'Grid GenerationQueue'!$AY$5:$AY$467,$C375,'Grid GenerationQueue'!$BB$5:$BB$467,"&lt;"&amp;$BE$3)</f>
        <v>0</v>
      </c>
      <c r="CG375">
        <f>SUMIFS('Grid GenerationQueue'!AH$5:AH$467,'Grid GenerationQueue'!$AX$5:$AX$467,$B375,'Grid GenerationQueue'!$AY$5:$AY$467,$C375,'Grid GenerationQueue'!$BB$5:$BB$467,"&lt;"&amp;$BE$3)</f>
        <v>0</v>
      </c>
      <c r="CH375">
        <f>SUMIFS('Grid GenerationQueue'!AI$5:AI$467,'Grid GenerationQueue'!$AX$5:$AX$467,$B375,'Grid GenerationQueue'!$AY$5:$AY$467,$C375,'Grid GenerationQueue'!$BB$5:$BB$467,"&lt;"&amp;$BE$3)</f>
        <v>20.92</v>
      </c>
      <c r="CI375">
        <f>SUMIFS('Grid GenerationQueue'!AJ$5:AJ$467,'Grid GenerationQueue'!$AX$5:$AX$467,$B375,'Grid GenerationQueue'!$AY$5:$AY$467,$C375,'Grid GenerationQueue'!$BB$5:$BB$467,"&lt;"&amp;$BE$3)</f>
        <v>10.879999999999995</v>
      </c>
      <c r="CJ375">
        <f>SUMIFS('Grid GenerationQueue'!AK$5:AK$467,'Grid GenerationQueue'!$AX$5:$AX$467,$B375,'Grid GenerationQueue'!$AY$5:$AY$467,$C375,'Grid GenerationQueue'!$BB$5:$BB$467,"&lt;"&amp;$BE$3)</f>
        <v>0</v>
      </c>
      <c r="CK375">
        <f>SUMIFS('Grid GenerationQueue'!AL$5:AL$467,'Grid GenerationQueue'!$AX$5:$AX$467,$B375,'Grid GenerationQueue'!$AY$5:$AY$467,$C375,'Grid GenerationQueue'!$BB$5:$BB$467,"&lt;"&amp;$BE$3)</f>
        <v>0</v>
      </c>
      <c r="CL375">
        <f>SUMIFS('Grid GenerationQueue'!AM$5:AM$467,'Grid GenerationQueue'!$AX$5:$AX$467,$B375,'Grid GenerationQueue'!$AY$5:$AY$467,$C375,'Grid GenerationQueue'!$BB$5:$BB$467,"&lt;"&amp;$BE$3)</f>
        <v>0</v>
      </c>
      <c r="CM375">
        <f>SUMIFS('Grid GenerationQueue'!AN$5:AN$467,'Grid GenerationQueue'!$AX$5:$AX$467,$B375,'Grid GenerationQueue'!$AY$5:$AY$467,$C375,'Grid GenerationQueue'!$BB$5:$BB$467,"&lt;"&amp;$BE$3)</f>
        <v>0</v>
      </c>
      <c r="CN375">
        <f>SUMIFS('Grid GenerationQueue'!AO$5:AO$467,'Grid GenerationQueue'!$AX$5:$AX$467,$B375,'Grid GenerationQueue'!$AY$5:$AY$467,$C375,'Grid GenerationQueue'!$BB$5:$BB$467,"&lt;"&amp;$BE$3)</f>
        <v>0</v>
      </c>
      <c r="CO375">
        <f>SUMIFS('Grid GenerationQueue'!AP$5:AP$467,'Grid GenerationQueue'!$AX$5:$AX$467,$B375,'Grid GenerationQueue'!$AY$5:$AY$467,$C375,'Grid GenerationQueue'!$BB$5:$BB$467,"&lt;"&amp;$BE$3)</f>
        <v>0</v>
      </c>
    </row>
    <row r="376" spans="1:93" x14ac:dyDescent="0.35">
      <c r="A376" t="s">
        <v>4648</v>
      </c>
      <c r="B376" t="s">
        <v>4808</v>
      </c>
      <c r="C376">
        <v>230</v>
      </c>
      <c r="D376">
        <f>SUMIFS('Grid GenerationQueue'!AE$5:AE$467,'Grid GenerationQueue'!$AX$5:$AX$467,$B376,'Grid GenerationQueue'!$AY$5:$AY$467,$C376,'Grid GenerationQueue'!$BI$5:$BI$467,"&lt;4")</f>
        <v>0</v>
      </c>
      <c r="E376">
        <f>SUMIFS('Grid GenerationQueue'!AF$5:AF$467,'Grid GenerationQueue'!$AX$5:$AX$467,$B376,'Grid GenerationQueue'!$AY$5:$AY$467,$C376,'Grid GenerationQueue'!$BI$5:$BI$467,"&lt;4")</f>
        <v>0</v>
      </c>
      <c r="F376">
        <f>SUMIFS('Grid GenerationQueue'!AG$5:AG$467,'Grid GenerationQueue'!$AX$5:$AX$467,$B376,'Grid GenerationQueue'!$AY$5:$AY$467,$C376,'Grid GenerationQueue'!$BI$5:$BI$467,"&lt;4")</f>
        <v>0</v>
      </c>
      <c r="G376">
        <f>SUMIFS('Grid GenerationQueue'!AH$5:AH$467,'Grid GenerationQueue'!$AX$5:$AX$467,$B376,'Grid GenerationQueue'!$AY$5:$AY$467,$C376,'Grid GenerationQueue'!$BI$5:$BI$467,"&lt;4")</f>
        <v>0</v>
      </c>
      <c r="H376">
        <f>SUMIFS('Grid GenerationQueue'!AI$5:AI$467,'Grid GenerationQueue'!$AX$5:$AX$467,$B376,'Grid GenerationQueue'!$AY$5:$AY$467,$C376,'Grid GenerationQueue'!$BI$5:$BI$467,"&lt;4")</f>
        <v>0</v>
      </c>
      <c r="I376">
        <f>SUMIFS('Grid GenerationQueue'!AJ$5:AJ$467,'Grid GenerationQueue'!$AX$5:$AX$467,$B376,'Grid GenerationQueue'!$AY$5:$AY$467,$C376,'Grid GenerationQueue'!$BI$5:$BI$467,"&lt;4")</f>
        <v>0</v>
      </c>
      <c r="J376">
        <f>SUMIFS('Grid GenerationQueue'!AK$5:AK$467,'Grid GenerationQueue'!$AX$5:$AX$467,$B376,'Grid GenerationQueue'!$AY$5:$AY$467,$C376,'Grid GenerationQueue'!$BI$5:$BI$467,"&lt;4")</f>
        <v>0</v>
      </c>
      <c r="K376">
        <f>SUMIFS('Grid GenerationQueue'!AL$5:AL$467,'Grid GenerationQueue'!$AX$5:$AX$467,$B376,'Grid GenerationQueue'!$AY$5:$AY$467,$C376,'Grid GenerationQueue'!$BI$5:$BI$467,"&lt;4")</f>
        <v>0</v>
      </c>
      <c r="L376">
        <f>SUMIFS('Grid GenerationQueue'!AM$5:AM$467,'Grid GenerationQueue'!$AX$5:$AX$467,$B376,'Grid GenerationQueue'!$AY$5:$AY$467,$C376,'Grid GenerationQueue'!$BI$5:$BI$467,"&lt;4")</f>
        <v>0</v>
      </c>
      <c r="M376">
        <f>SUMIFS('Grid GenerationQueue'!AN$5:AN$467,'Grid GenerationQueue'!$AX$5:$AX$467,$B376,'Grid GenerationQueue'!$AY$5:$AY$467,$C376,'Grid GenerationQueue'!$BI$5:$BI$467,"&lt;4")</f>
        <v>0</v>
      </c>
      <c r="N376">
        <f>SUMIFS('Grid GenerationQueue'!AO$5:AO$467,'Grid GenerationQueue'!$AX$5:$AX$467,$B376,'Grid GenerationQueue'!$AY$5:$AY$467,$C376,'Grid GenerationQueue'!$BI$5:$BI$467,"&lt;4")</f>
        <v>0</v>
      </c>
      <c r="O376">
        <f>SUMIFS('Grid GenerationQueue'!AP$5:AP$467,'Grid GenerationQueue'!$AX$5:$AX$467,$B376,'Grid GenerationQueue'!$AY$5:$AY$467,$C376,'Grid GenerationQueue'!$BI$5:$BI$467,"&lt;4")</f>
        <v>0</v>
      </c>
      <c r="Q376">
        <f>SUMIFS('Grid GenerationQueue'!AE$5:AE$467,'Grid GenerationQueue'!$AX$5:$AX$467,$B376,'Grid GenerationQueue'!$AY$5:$AY$467,$C376,'Grid GenerationQueue'!$BH$5:$BH$467,"Executed")</f>
        <v>0</v>
      </c>
      <c r="R376">
        <f>SUMIFS('Grid GenerationQueue'!AF$5:AF$467,'Grid GenerationQueue'!$AX$5:$AX$467,$B376,'Grid GenerationQueue'!$AY$5:$AY$467,$C376,'Grid GenerationQueue'!$BH$5:$BH$467,"Executed")</f>
        <v>0</v>
      </c>
      <c r="S376">
        <f>SUMIFS('Grid GenerationQueue'!AG$5:AG$467,'Grid GenerationQueue'!$AX$5:$AX$467,$B376,'Grid GenerationQueue'!$AY$5:$AY$467,$C376,'Grid GenerationQueue'!$BH$5:$BH$467,"Executed")</f>
        <v>0</v>
      </c>
      <c r="T376">
        <f>SUMIFS('Grid GenerationQueue'!AH$5:AH$467,'Grid GenerationQueue'!$AX$5:$AX$467,$B376,'Grid GenerationQueue'!$AY$5:$AY$467,$C376,'Grid GenerationQueue'!$BH$5:$BH$467,"Executed")</f>
        <v>0</v>
      </c>
      <c r="U376">
        <f>SUMIFS('Grid GenerationQueue'!AI$5:AI$467,'Grid GenerationQueue'!$AX$5:$AX$467,$B376,'Grid GenerationQueue'!$AY$5:$AY$467,$C376,'Grid GenerationQueue'!$BH$5:$BH$467,"Executed")</f>
        <v>0</v>
      </c>
      <c r="V376">
        <f>SUMIFS('Grid GenerationQueue'!AJ$5:AJ$467,'Grid GenerationQueue'!$AX$5:$AX$467,$B376,'Grid GenerationQueue'!$AY$5:$AY$467,$C376,'Grid GenerationQueue'!$BH$5:$BH$467,"Executed")</f>
        <v>0</v>
      </c>
      <c r="W376">
        <f>SUMIFS('Grid GenerationQueue'!AK$5:AK$467,'Grid GenerationQueue'!$AX$5:$AX$467,$B376,'Grid GenerationQueue'!$AY$5:$AY$467,$C376,'Grid GenerationQueue'!$BH$5:$BH$467,"Executed")</f>
        <v>0</v>
      </c>
      <c r="X376">
        <f>SUMIFS('Grid GenerationQueue'!AL$5:AL$467,'Grid GenerationQueue'!$AX$5:$AX$467,$B376,'Grid GenerationQueue'!$AY$5:$AY$467,$C376,'Grid GenerationQueue'!$BH$5:$BH$467,"Executed")</f>
        <v>0</v>
      </c>
      <c r="Y376">
        <f>SUMIFS('Grid GenerationQueue'!AM$5:AM$467,'Grid GenerationQueue'!$AX$5:$AX$467,$B376,'Grid GenerationQueue'!$AY$5:$AY$467,$C376,'Grid GenerationQueue'!$BH$5:$BH$467,"Executed")</f>
        <v>0</v>
      </c>
      <c r="Z376">
        <f>SUMIFS('Grid GenerationQueue'!AN$5:AN$467,'Grid GenerationQueue'!$AX$5:$AX$467,$B376,'Grid GenerationQueue'!$AY$5:$AY$467,$C376,'Grid GenerationQueue'!$BH$5:$BH$467,"Executed")</f>
        <v>0</v>
      </c>
      <c r="AA376">
        <f>SUMIFS('Grid GenerationQueue'!AO$5:AO$467,'Grid GenerationQueue'!$AX$5:$AX$467,$B376,'Grid GenerationQueue'!$AY$5:$AY$467,$C376,'Grid GenerationQueue'!$BH$5:$BH$467,"Executed")</f>
        <v>0</v>
      </c>
      <c r="AB376">
        <f>SUMIFS('Grid GenerationQueue'!AP$5:AP$467,'Grid GenerationQueue'!$AX$5:$AX$467,$B376,'Grid GenerationQueue'!$AY$5:$AY$467,$C376,'Grid GenerationQueue'!$BH$5:$BH$467,"Executed")</f>
        <v>0</v>
      </c>
      <c r="AD376">
        <f>SUMIFS('Grid GenerationQueue'!AE$5:AE$467,'Grid GenerationQueue'!$AX$5:$AX$467,$B376,'Grid GenerationQueue'!$AY$5:$AY$467,$C376,'Grid GenerationQueue'!$BF$5:$BF$467,"&lt;&gt;"&amp;"")</f>
        <v>0</v>
      </c>
      <c r="AE376">
        <f>SUMIFS('Grid GenerationQueue'!AF$5:AF$467,'Grid GenerationQueue'!$AX$5:$AX$467,$B376,'Grid GenerationQueue'!$AY$5:$AY$467,$C376,'Grid GenerationQueue'!$BF$5:$BF$467,"&lt;&gt;"&amp;"")</f>
        <v>0</v>
      </c>
      <c r="AF376">
        <f>SUMIFS('Grid GenerationQueue'!AG$5:AG$467,'Grid GenerationQueue'!$AX$5:$AX$467,$B376,'Grid GenerationQueue'!$AY$5:$AY$467,$C376,'Grid GenerationQueue'!$BF$5:$BF$467,"&lt;&gt;"&amp;"")</f>
        <v>0</v>
      </c>
      <c r="AG376">
        <f>SUMIFS('Grid GenerationQueue'!AH$5:AH$467,'Grid GenerationQueue'!$AX$5:$AX$467,$B376,'Grid GenerationQueue'!$AY$5:$AY$467,$C376,'Grid GenerationQueue'!$BF$5:$BF$467,"&lt;&gt;"&amp;"")</f>
        <v>0</v>
      </c>
      <c r="AH376">
        <f>SUMIFS('Grid GenerationQueue'!AI$5:AI$467,'Grid GenerationQueue'!$AX$5:$AX$467,$B376,'Grid GenerationQueue'!$AY$5:$AY$467,$C376,'Grid GenerationQueue'!$BF$5:$BF$467,"&lt;&gt;"&amp;"")</f>
        <v>0</v>
      </c>
      <c r="AI376">
        <f>SUMIFS('Grid GenerationQueue'!AJ$5:AJ$467,'Grid GenerationQueue'!$AX$5:$AX$467,$B376,'Grid GenerationQueue'!$AY$5:$AY$467,$C376,'Grid GenerationQueue'!$BF$5:$BF$467,"&lt;&gt;"&amp;"")</f>
        <v>0</v>
      </c>
      <c r="AJ376">
        <f>SUMIFS('Grid GenerationQueue'!AK$5:AK$467,'Grid GenerationQueue'!$AX$5:$AX$467,$B376,'Grid GenerationQueue'!$AY$5:$AY$467,$C376,'Grid GenerationQueue'!$BF$5:$BF$467,"&lt;&gt;"&amp;"")</f>
        <v>0</v>
      </c>
      <c r="AK376">
        <f>SUMIFS('Grid GenerationQueue'!AL$5:AL$467,'Grid GenerationQueue'!$AX$5:$AX$467,$B376,'Grid GenerationQueue'!$AY$5:$AY$467,$C376,'Grid GenerationQueue'!$BF$5:$BF$467,"&lt;&gt;"&amp;"")</f>
        <v>0</v>
      </c>
      <c r="AL376">
        <f>SUMIFS('Grid GenerationQueue'!AM$5:AM$467,'Grid GenerationQueue'!$AX$5:$AX$467,$B376,'Grid GenerationQueue'!$AY$5:$AY$467,$C376,'Grid GenerationQueue'!$BF$5:$BF$467,"&lt;&gt;"&amp;"")</f>
        <v>0</v>
      </c>
      <c r="AM376">
        <f>SUMIFS('Grid GenerationQueue'!AN$5:AN$467,'Grid GenerationQueue'!$AX$5:$AX$467,$B376,'Grid GenerationQueue'!$AY$5:$AY$467,$C376,'Grid GenerationQueue'!$BF$5:$BF$467,"&lt;&gt;"&amp;"")</f>
        <v>0</v>
      </c>
      <c r="AN376">
        <f>SUMIFS('Grid GenerationQueue'!AO$5:AO$467,'Grid GenerationQueue'!$AX$5:$AX$467,$B376,'Grid GenerationQueue'!$AY$5:$AY$467,$C376,'Grid GenerationQueue'!$BF$5:$BF$467,"&lt;&gt;"&amp;"")</f>
        <v>0</v>
      </c>
      <c r="AO376">
        <f>SUMIFS('Grid GenerationQueue'!AP$5:AP$467,'Grid GenerationQueue'!$AX$5:$AX$467,$B376,'Grid GenerationQueue'!$AY$5:$AY$467,$C376,'Grid GenerationQueue'!$BF$5:$BF$467,"&lt;&gt;"&amp;"")</f>
        <v>0</v>
      </c>
      <c r="AQ376">
        <f>SUMIFS('Grid GenerationQueue'!AE$5:AE$467,'Grid GenerationQueue'!$AX$5:$AX$467,$B376,'Grid GenerationQueue'!$AY$5:$AY$467,$C376)</f>
        <v>0</v>
      </c>
      <c r="AR376">
        <f>SUMIFS('Grid GenerationQueue'!AF$5:AF$467,'Grid GenerationQueue'!$AX$5:$AX$467,$B376,'Grid GenerationQueue'!$AY$5:$AY$467,$C376)</f>
        <v>0</v>
      </c>
      <c r="AS376">
        <f>SUMIFS('Grid GenerationQueue'!AG$5:AG$467,'Grid GenerationQueue'!$AX$5:$AX$467,$B376,'Grid GenerationQueue'!$AY$5:$AY$467,$C376)</f>
        <v>0</v>
      </c>
      <c r="AT376">
        <f>SUMIFS('Grid GenerationQueue'!AH$5:AH$467,'Grid GenerationQueue'!$AX$5:$AX$467,$B376,'Grid GenerationQueue'!$AY$5:$AY$467,$C376)</f>
        <v>0</v>
      </c>
      <c r="AU376">
        <f>SUMIFS('Grid GenerationQueue'!AI$5:AI$467,'Grid GenerationQueue'!$AX$5:$AX$467,$B376,'Grid GenerationQueue'!$AY$5:$AY$467,$C376)</f>
        <v>0</v>
      </c>
      <c r="AV376">
        <f>SUMIFS('Grid GenerationQueue'!AJ$5:AJ$467,'Grid GenerationQueue'!$AX$5:$AX$467,$B376,'Grid GenerationQueue'!$AY$5:$AY$467,$C376)</f>
        <v>0</v>
      </c>
      <c r="AW376">
        <f>SUMIFS('Grid GenerationQueue'!AK$5:AK$467,'Grid GenerationQueue'!$AX$5:$AX$467,$B376,'Grid GenerationQueue'!$AY$5:$AY$467,$C376)</f>
        <v>0</v>
      </c>
      <c r="AX376">
        <f>SUMIFS('Grid GenerationQueue'!AL$5:AL$467,'Grid GenerationQueue'!$AX$5:$AX$467,$B376,'Grid GenerationQueue'!$AY$5:$AY$467,$C376)</f>
        <v>0</v>
      </c>
      <c r="AY376">
        <f>SUMIFS('Grid GenerationQueue'!AM$5:AM$467,'Grid GenerationQueue'!$AX$5:$AX$467,$B376,'Grid GenerationQueue'!$AY$5:$AY$467,$C376)</f>
        <v>0</v>
      </c>
      <c r="AZ376">
        <f>SUMIFS('Grid GenerationQueue'!AN$5:AN$467,'Grid GenerationQueue'!$AX$5:$AX$467,$B376,'Grid GenerationQueue'!$AY$5:$AY$467,$C376)</f>
        <v>0</v>
      </c>
      <c r="BA376">
        <f>SUMIFS('Grid GenerationQueue'!AO$5:AO$467,'Grid GenerationQueue'!$AX$5:$AX$467,$B376,'Grid GenerationQueue'!$AY$5:$AY$467,$C376)</f>
        <v>0</v>
      </c>
      <c r="BB376">
        <f>SUMIFS('Grid GenerationQueue'!AP$5:AP$467,'Grid GenerationQueue'!$AX$5:$AX$467,$B376,'Grid GenerationQueue'!$AY$5:$AY$467,$C376)</f>
        <v>0</v>
      </c>
      <c r="BD376">
        <f>SUMIFS('Grid GenerationQueue'!AE$5:AE$467,'Grid GenerationQueue'!$AX$5:$AX$467,$B376,'Grid GenerationQueue'!$AY$5:$AY$467,$C376,'Grid GenerationQueue'!$BH$5:$BH$467,"Executed",'Grid GenerationQueue'!$BB$5:$BB$467,"&lt;"&amp;$BE$3)</f>
        <v>0</v>
      </c>
      <c r="BE376">
        <f>SUMIFS('Grid GenerationQueue'!AF$5:AF$467,'Grid GenerationQueue'!$AX$5:$AX$467,$B376,'Grid GenerationQueue'!$AY$5:$AY$467,$C376,'Grid GenerationQueue'!$BH$5:$BH$467,"Executed",'Grid GenerationQueue'!$BB$5:$BB$467,"&lt;"&amp;$BE$3)</f>
        <v>0</v>
      </c>
      <c r="BF376">
        <f>SUMIFS('Grid GenerationQueue'!AG$5:AG$467,'Grid GenerationQueue'!$AX$5:$AX$467,$B376,'Grid GenerationQueue'!$AY$5:$AY$467,$C376,'Grid GenerationQueue'!$BH$5:$BH$467,"Executed",'Grid GenerationQueue'!$BB$5:$BB$467,"&lt;"&amp;$BE$3)</f>
        <v>0</v>
      </c>
      <c r="BG376">
        <f>SUMIFS('Grid GenerationQueue'!AH$5:AH$467,'Grid GenerationQueue'!$AX$5:$AX$467,$B376,'Grid GenerationQueue'!$AY$5:$AY$467,$C376,'Grid GenerationQueue'!$BH$5:$BH$467,"Executed",'Grid GenerationQueue'!$BB$5:$BB$467,"&lt;"&amp;$BE$3)</f>
        <v>0</v>
      </c>
      <c r="BH376">
        <f>SUMIFS('Grid GenerationQueue'!AI$5:AI$467,'Grid GenerationQueue'!$AX$5:$AX$467,$B376,'Grid GenerationQueue'!$AY$5:$AY$467,$C376,'Grid GenerationQueue'!$BH$5:$BH$467,"Executed",'Grid GenerationQueue'!$BB$5:$BB$467,"&lt;"&amp;$BE$3)</f>
        <v>0</v>
      </c>
      <c r="BI376">
        <f>SUMIFS('Grid GenerationQueue'!AJ$5:AJ$467,'Grid GenerationQueue'!$AX$5:$AX$467,$B376,'Grid GenerationQueue'!$AY$5:$AY$467,$C376,'Grid GenerationQueue'!$BH$5:$BH$467,"Executed",'Grid GenerationQueue'!$BB$5:$BB$467,"&lt;"&amp;$BE$3)</f>
        <v>0</v>
      </c>
      <c r="BJ376">
        <f>SUMIFS('Grid GenerationQueue'!AK$5:AK$467,'Grid GenerationQueue'!$AX$5:$AX$467,$B376,'Grid GenerationQueue'!$AY$5:$AY$467,$C376,'Grid GenerationQueue'!$BH$5:$BH$467,"Executed",'Grid GenerationQueue'!$BB$5:$BB$467,"&lt;"&amp;$BE$3)</f>
        <v>0</v>
      </c>
      <c r="BK376">
        <f>SUMIFS('Grid GenerationQueue'!AL$5:AL$467,'Grid GenerationQueue'!$AX$5:$AX$467,$B376,'Grid GenerationQueue'!$AY$5:$AY$467,$C376,'Grid GenerationQueue'!$BH$5:$BH$467,"Executed",'Grid GenerationQueue'!$BB$5:$BB$467,"&lt;"&amp;$BE$3)</f>
        <v>0</v>
      </c>
      <c r="BL376">
        <f>SUMIFS('Grid GenerationQueue'!AM$5:AM$467,'Grid GenerationQueue'!$AX$5:$AX$467,$B376,'Grid GenerationQueue'!$AY$5:$AY$467,$C376,'Grid GenerationQueue'!$BH$5:$BH$467,"Executed",'Grid GenerationQueue'!$BB$5:$BB$467,"&lt;"&amp;$BE$3)</f>
        <v>0</v>
      </c>
      <c r="BM376">
        <f>SUMIFS('Grid GenerationQueue'!AN$5:AN$467,'Grid GenerationQueue'!$AX$5:$AX$467,$B376,'Grid GenerationQueue'!$AY$5:$AY$467,$C376,'Grid GenerationQueue'!$BH$5:$BH$467,"Executed",'Grid GenerationQueue'!$BB$5:$BB$467,"&lt;"&amp;$BE$3)</f>
        <v>0</v>
      </c>
      <c r="BN376">
        <f>SUMIFS('Grid GenerationQueue'!AO$5:AO$467,'Grid GenerationQueue'!$AX$5:$AX$467,$B376,'Grid GenerationQueue'!$AY$5:$AY$467,$C376,'Grid GenerationQueue'!$BH$5:$BH$467,"Executed",'Grid GenerationQueue'!$BB$5:$BB$467,"&lt;"&amp;$BE$3)</f>
        <v>0</v>
      </c>
      <c r="BO376">
        <f>SUMIFS('Grid GenerationQueue'!AP$5:AP$467,'Grid GenerationQueue'!$AX$5:$AX$467,$B376,'Grid GenerationQueue'!$AY$5:$AY$467,$C376,'Grid GenerationQueue'!$BH$5:$BH$467,"Executed",'Grid GenerationQueue'!$BB$5:$BB$467,"&lt;"&amp;$BE$3)</f>
        <v>0</v>
      </c>
      <c r="BQ376">
        <f>SUMIFS('Grid GenerationQueue'!AE$5:AE$467,'Grid GenerationQueue'!$AX$5:$AX$467,$B376,'Grid GenerationQueue'!$AY$5:$AY$467,$C376,'Grid GenerationQueue'!$BF$5:$BF$467,"&lt;&gt;"&amp;"",'Grid GenerationQueue'!$BB$5:$BB$467,"&lt;"&amp;$BE$3)</f>
        <v>0</v>
      </c>
      <c r="BR376">
        <f>SUMIFS('Grid GenerationQueue'!AF$5:AF$467,'Grid GenerationQueue'!$AX$5:$AX$467,$B376,'Grid GenerationQueue'!$AY$5:$AY$467,$C376,'Grid GenerationQueue'!$BF$5:$BF$467,"&lt;&gt;"&amp;"",'Grid GenerationQueue'!$BB$5:$BB$467,"&lt;"&amp;$BE$3)</f>
        <v>0</v>
      </c>
      <c r="BS376">
        <f>SUMIFS('Grid GenerationQueue'!AG$5:AG$467,'Grid GenerationQueue'!$AX$5:$AX$467,$B376,'Grid GenerationQueue'!$AY$5:$AY$467,$C376,'Grid GenerationQueue'!$BF$5:$BF$467,"&lt;&gt;"&amp;"",'Grid GenerationQueue'!$BB$5:$BB$467,"&lt;"&amp;$BE$3)</f>
        <v>0</v>
      </c>
      <c r="BT376">
        <f>SUMIFS('Grid GenerationQueue'!AH$5:AH$467,'Grid GenerationQueue'!$AX$5:$AX$467,$B376,'Grid GenerationQueue'!$AY$5:$AY$467,$C376,'Grid GenerationQueue'!$BF$5:$BF$467,"&lt;&gt;"&amp;"",'Grid GenerationQueue'!$BB$5:$BB$467,"&lt;"&amp;$BE$3)</f>
        <v>0</v>
      </c>
      <c r="BU376">
        <f>SUMIFS('Grid GenerationQueue'!AI$5:AI$467,'Grid GenerationQueue'!$AX$5:$AX$467,$B376,'Grid GenerationQueue'!$AY$5:$AY$467,$C376,'Grid GenerationQueue'!$BF$5:$BF$467,"&lt;&gt;"&amp;"",'Grid GenerationQueue'!$BB$5:$BB$467,"&lt;"&amp;$BE$3)</f>
        <v>0</v>
      </c>
      <c r="BV376">
        <f>SUMIFS('Grid GenerationQueue'!AJ$5:AJ$467,'Grid GenerationQueue'!$AX$5:$AX$467,$B376,'Grid GenerationQueue'!$AY$5:$AY$467,$C376,'Grid GenerationQueue'!$BF$5:$BF$467,"&lt;&gt;"&amp;"",'Grid GenerationQueue'!$BB$5:$BB$467,"&lt;"&amp;$BE$3)</f>
        <v>0</v>
      </c>
      <c r="BW376">
        <f>SUMIFS('Grid GenerationQueue'!AK$5:AK$467,'Grid GenerationQueue'!$AX$5:$AX$467,$B376,'Grid GenerationQueue'!$AY$5:$AY$467,$C376,'Grid GenerationQueue'!$BF$5:$BF$467,"&lt;&gt;"&amp;"",'Grid GenerationQueue'!$BB$5:$BB$467,"&lt;"&amp;$BE$3)</f>
        <v>0</v>
      </c>
      <c r="BX376">
        <f>SUMIFS('Grid GenerationQueue'!AL$5:AL$467,'Grid GenerationQueue'!$AX$5:$AX$467,$B376,'Grid GenerationQueue'!$AY$5:$AY$467,$C376,'Grid GenerationQueue'!$BF$5:$BF$467,"&lt;&gt;"&amp;"",'Grid GenerationQueue'!$BB$5:$BB$467,"&lt;"&amp;$BE$3)</f>
        <v>0</v>
      </c>
      <c r="BY376">
        <f>SUMIFS('Grid GenerationQueue'!AM$5:AM$467,'Grid GenerationQueue'!$AX$5:$AX$467,$B376,'Grid GenerationQueue'!$AY$5:$AY$467,$C376,'Grid GenerationQueue'!$BF$5:$BF$467,"&lt;&gt;"&amp;"",'Grid GenerationQueue'!$BB$5:$BB$467,"&lt;"&amp;$BE$3)</f>
        <v>0</v>
      </c>
      <c r="BZ376">
        <f>SUMIFS('Grid GenerationQueue'!AN$5:AN$467,'Grid GenerationQueue'!$AX$5:$AX$467,$B376,'Grid GenerationQueue'!$AY$5:$AY$467,$C376,'Grid GenerationQueue'!$BF$5:$BF$467,"&lt;&gt;"&amp;"",'Grid GenerationQueue'!$BB$5:$BB$467,"&lt;"&amp;$BE$3)</f>
        <v>0</v>
      </c>
      <c r="CA376">
        <f>SUMIFS('Grid GenerationQueue'!AO$5:AO$467,'Grid GenerationQueue'!$AX$5:$AX$467,$B376,'Grid GenerationQueue'!$AY$5:$AY$467,$C376,'Grid GenerationQueue'!$BF$5:$BF$467,"&lt;&gt;"&amp;"",'Grid GenerationQueue'!$BB$5:$BB$467,"&lt;"&amp;$BE$3)</f>
        <v>0</v>
      </c>
      <c r="CB376">
        <f>SUMIFS('Grid GenerationQueue'!AP$5:AP$467,'Grid GenerationQueue'!$AX$5:$AX$467,$B376,'Grid GenerationQueue'!$AY$5:$AY$467,$C376,'Grid GenerationQueue'!$BF$5:$BF$467,"&lt;&gt;"&amp;"",'Grid GenerationQueue'!$BB$5:$BB$467,"&lt;"&amp;$BE$3)</f>
        <v>0</v>
      </c>
      <c r="CD376">
        <f>SUMIFS('Grid GenerationQueue'!AE$5:AE$467,'Grid GenerationQueue'!$AX$5:$AX$467,$B376,'Grid GenerationQueue'!$AY$5:$AY$467,$C376,'Grid GenerationQueue'!$BB$5:$BB$467,"&lt;"&amp;$BE$3)</f>
        <v>0</v>
      </c>
      <c r="CE376">
        <f>SUMIFS('Grid GenerationQueue'!AF$5:AF$467,'Grid GenerationQueue'!$AX$5:$AX$467,$B376,'Grid GenerationQueue'!$AY$5:$AY$467,$C376,'Grid GenerationQueue'!$BB$5:$BB$467,"&lt;"&amp;$BE$3)</f>
        <v>0</v>
      </c>
      <c r="CF376">
        <f>SUMIFS('Grid GenerationQueue'!AG$5:AG$467,'Grid GenerationQueue'!$AX$5:$AX$467,$B376,'Grid GenerationQueue'!$AY$5:$AY$467,$C376,'Grid GenerationQueue'!$BB$5:$BB$467,"&lt;"&amp;$BE$3)</f>
        <v>0</v>
      </c>
      <c r="CG376">
        <f>SUMIFS('Grid GenerationQueue'!AH$5:AH$467,'Grid GenerationQueue'!$AX$5:$AX$467,$B376,'Grid GenerationQueue'!$AY$5:$AY$467,$C376,'Grid GenerationQueue'!$BB$5:$BB$467,"&lt;"&amp;$BE$3)</f>
        <v>0</v>
      </c>
      <c r="CH376">
        <f>SUMIFS('Grid GenerationQueue'!AI$5:AI$467,'Grid GenerationQueue'!$AX$5:$AX$467,$B376,'Grid GenerationQueue'!$AY$5:$AY$467,$C376,'Grid GenerationQueue'!$BB$5:$BB$467,"&lt;"&amp;$BE$3)</f>
        <v>0</v>
      </c>
      <c r="CI376">
        <f>SUMIFS('Grid GenerationQueue'!AJ$5:AJ$467,'Grid GenerationQueue'!$AX$5:$AX$467,$B376,'Grid GenerationQueue'!$AY$5:$AY$467,$C376,'Grid GenerationQueue'!$BB$5:$BB$467,"&lt;"&amp;$BE$3)</f>
        <v>0</v>
      </c>
      <c r="CJ376">
        <f>SUMIFS('Grid GenerationQueue'!AK$5:AK$467,'Grid GenerationQueue'!$AX$5:$AX$467,$B376,'Grid GenerationQueue'!$AY$5:$AY$467,$C376,'Grid GenerationQueue'!$BB$5:$BB$467,"&lt;"&amp;$BE$3)</f>
        <v>0</v>
      </c>
      <c r="CK376">
        <f>SUMIFS('Grid GenerationQueue'!AL$5:AL$467,'Grid GenerationQueue'!$AX$5:$AX$467,$B376,'Grid GenerationQueue'!$AY$5:$AY$467,$C376,'Grid GenerationQueue'!$BB$5:$BB$467,"&lt;"&amp;$BE$3)</f>
        <v>0</v>
      </c>
      <c r="CL376">
        <f>SUMIFS('Grid GenerationQueue'!AM$5:AM$467,'Grid GenerationQueue'!$AX$5:$AX$467,$B376,'Grid GenerationQueue'!$AY$5:$AY$467,$C376,'Grid GenerationQueue'!$BB$5:$BB$467,"&lt;"&amp;$BE$3)</f>
        <v>0</v>
      </c>
      <c r="CM376">
        <f>SUMIFS('Grid GenerationQueue'!AN$5:AN$467,'Grid GenerationQueue'!$AX$5:$AX$467,$B376,'Grid GenerationQueue'!$AY$5:$AY$467,$C376,'Grid GenerationQueue'!$BB$5:$BB$467,"&lt;"&amp;$BE$3)</f>
        <v>0</v>
      </c>
      <c r="CN376">
        <f>SUMIFS('Grid GenerationQueue'!AO$5:AO$467,'Grid GenerationQueue'!$AX$5:$AX$467,$B376,'Grid GenerationQueue'!$AY$5:$AY$467,$C376,'Grid GenerationQueue'!$BB$5:$BB$467,"&lt;"&amp;$BE$3)</f>
        <v>0</v>
      </c>
      <c r="CO376">
        <f>SUMIFS('Grid GenerationQueue'!AP$5:AP$467,'Grid GenerationQueue'!$AX$5:$AX$467,$B376,'Grid GenerationQueue'!$AY$5:$AY$467,$C376,'Grid GenerationQueue'!$BB$5:$BB$467,"&lt;"&amp;$BE$3)</f>
        <v>0</v>
      </c>
    </row>
    <row r="377" spans="1:93" x14ac:dyDescent="0.35">
      <c r="A377" t="s">
        <v>4653</v>
      </c>
      <c r="B377" t="s">
        <v>4490</v>
      </c>
      <c r="C377">
        <v>500</v>
      </c>
      <c r="D377">
        <f>SUMIFS('Grid GenerationQueue'!AE$5:AE$467,'Grid GenerationQueue'!$AX$5:$AX$467,$B377,'Grid GenerationQueue'!$AY$5:$AY$467,$C377,'Grid GenerationQueue'!$BI$5:$BI$467,"&lt;4")</f>
        <v>0</v>
      </c>
      <c r="E377">
        <f>SUMIFS('Grid GenerationQueue'!AF$5:AF$467,'Grid GenerationQueue'!$AX$5:$AX$467,$B377,'Grid GenerationQueue'!$AY$5:$AY$467,$C377,'Grid GenerationQueue'!$BI$5:$BI$467,"&lt;4")</f>
        <v>0</v>
      </c>
      <c r="F377">
        <f>SUMIFS('Grid GenerationQueue'!AG$5:AG$467,'Grid GenerationQueue'!$AX$5:$AX$467,$B377,'Grid GenerationQueue'!$AY$5:$AY$467,$C377,'Grid GenerationQueue'!$BI$5:$BI$467,"&lt;4")</f>
        <v>0</v>
      </c>
      <c r="G377">
        <f>SUMIFS('Grid GenerationQueue'!AH$5:AH$467,'Grid GenerationQueue'!$AX$5:$AX$467,$B377,'Grid GenerationQueue'!$AY$5:$AY$467,$C377,'Grid GenerationQueue'!$BI$5:$BI$467,"&lt;4")</f>
        <v>0</v>
      </c>
      <c r="H377">
        <f>SUMIFS('Grid GenerationQueue'!AI$5:AI$467,'Grid GenerationQueue'!$AX$5:$AX$467,$B377,'Grid GenerationQueue'!$AY$5:$AY$467,$C377,'Grid GenerationQueue'!$BI$5:$BI$467,"&lt;4")</f>
        <v>0</v>
      </c>
      <c r="I377">
        <f>SUMIFS('Grid GenerationQueue'!AJ$5:AJ$467,'Grid GenerationQueue'!$AX$5:$AX$467,$B377,'Grid GenerationQueue'!$AY$5:$AY$467,$C377,'Grid GenerationQueue'!$BI$5:$BI$467,"&lt;4")</f>
        <v>0</v>
      </c>
      <c r="J377">
        <f>SUMIFS('Grid GenerationQueue'!AK$5:AK$467,'Grid GenerationQueue'!$AX$5:$AX$467,$B377,'Grid GenerationQueue'!$AY$5:$AY$467,$C377,'Grid GenerationQueue'!$BI$5:$BI$467,"&lt;4")</f>
        <v>0</v>
      </c>
      <c r="K377">
        <f>SUMIFS('Grid GenerationQueue'!AL$5:AL$467,'Grid GenerationQueue'!$AX$5:$AX$467,$B377,'Grid GenerationQueue'!$AY$5:$AY$467,$C377,'Grid GenerationQueue'!$BI$5:$BI$467,"&lt;4")</f>
        <v>0</v>
      </c>
      <c r="L377">
        <f>SUMIFS('Grid GenerationQueue'!AM$5:AM$467,'Grid GenerationQueue'!$AX$5:$AX$467,$B377,'Grid GenerationQueue'!$AY$5:$AY$467,$C377,'Grid GenerationQueue'!$BI$5:$BI$467,"&lt;4")</f>
        <v>0</v>
      </c>
      <c r="M377">
        <f>SUMIFS('Grid GenerationQueue'!AN$5:AN$467,'Grid GenerationQueue'!$AX$5:$AX$467,$B377,'Grid GenerationQueue'!$AY$5:$AY$467,$C377,'Grid GenerationQueue'!$BI$5:$BI$467,"&lt;4")</f>
        <v>0</v>
      </c>
      <c r="N377">
        <f>SUMIFS('Grid GenerationQueue'!AO$5:AO$467,'Grid GenerationQueue'!$AX$5:$AX$467,$B377,'Grid GenerationQueue'!$AY$5:$AY$467,$C377,'Grid GenerationQueue'!$BI$5:$BI$467,"&lt;4")</f>
        <v>0</v>
      </c>
      <c r="O377">
        <f>SUMIFS('Grid GenerationQueue'!AP$5:AP$467,'Grid GenerationQueue'!$AX$5:$AX$467,$B377,'Grid GenerationQueue'!$AY$5:$AY$467,$C377,'Grid GenerationQueue'!$BI$5:$BI$467,"&lt;4")</f>
        <v>0</v>
      </c>
      <c r="Q377">
        <f>SUMIFS('Grid GenerationQueue'!AE$5:AE$467,'Grid GenerationQueue'!$AX$5:$AX$467,$B377,'Grid GenerationQueue'!$AY$5:$AY$467,$C377,'Grid GenerationQueue'!$BH$5:$BH$467,"Executed")</f>
        <v>0</v>
      </c>
      <c r="R377">
        <f>SUMIFS('Grid GenerationQueue'!AF$5:AF$467,'Grid GenerationQueue'!$AX$5:$AX$467,$B377,'Grid GenerationQueue'!$AY$5:$AY$467,$C377,'Grid GenerationQueue'!$BH$5:$BH$467,"Executed")</f>
        <v>0</v>
      </c>
      <c r="S377">
        <f>SUMIFS('Grid GenerationQueue'!AG$5:AG$467,'Grid GenerationQueue'!$AX$5:$AX$467,$B377,'Grid GenerationQueue'!$AY$5:$AY$467,$C377,'Grid GenerationQueue'!$BH$5:$BH$467,"Executed")</f>
        <v>0</v>
      </c>
      <c r="T377">
        <f>SUMIFS('Grid GenerationQueue'!AH$5:AH$467,'Grid GenerationQueue'!$AX$5:$AX$467,$B377,'Grid GenerationQueue'!$AY$5:$AY$467,$C377,'Grid GenerationQueue'!$BH$5:$BH$467,"Executed")</f>
        <v>0</v>
      </c>
      <c r="U377">
        <f>SUMIFS('Grid GenerationQueue'!AI$5:AI$467,'Grid GenerationQueue'!$AX$5:$AX$467,$B377,'Grid GenerationQueue'!$AY$5:$AY$467,$C377,'Grid GenerationQueue'!$BH$5:$BH$467,"Executed")</f>
        <v>0</v>
      </c>
      <c r="V377">
        <f>SUMIFS('Grid GenerationQueue'!AJ$5:AJ$467,'Grid GenerationQueue'!$AX$5:$AX$467,$B377,'Grid GenerationQueue'!$AY$5:$AY$467,$C377,'Grid GenerationQueue'!$BH$5:$BH$467,"Executed")</f>
        <v>0</v>
      </c>
      <c r="W377">
        <f>SUMIFS('Grid GenerationQueue'!AK$5:AK$467,'Grid GenerationQueue'!$AX$5:$AX$467,$B377,'Grid GenerationQueue'!$AY$5:$AY$467,$C377,'Grid GenerationQueue'!$BH$5:$BH$467,"Executed")</f>
        <v>0</v>
      </c>
      <c r="X377">
        <f>SUMIFS('Grid GenerationQueue'!AL$5:AL$467,'Grid GenerationQueue'!$AX$5:$AX$467,$B377,'Grid GenerationQueue'!$AY$5:$AY$467,$C377,'Grid GenerationQueue'!$BH$5:$BH$467,"Executed")</f>
        <v>0</v>
      </c>
      <c r="Y377">
        <f>SUMIFS('Grid GenerationQueue'!AM$5:AM$467,'Grid GenerationQueue'!$AX$5:$AX$467,$B377,'Grid GenerationQueue'!$AY$5:$AY$467,$C377,'Grid GenerationQueue'!$BH$5:$BH$467,"Executed")</f>
        <v>0</v>
      </c>
      <c r="Z377">
        <f>SUMIFS('Grid GenerationQueue'!AN$5:AN$467,'Grid GenerationQueue'!$AX$5:$AX$467,$B377,'Grid GenerationQueue'!$AY$5:$AY$467,$C377,'Grid GenerationQueue'!$BH$5:$BH$467,"Executed")</f>
        <v>0</v>
      </c>
      <c r="AA377">
        <f>SUMIFS('Grid GenerationQueue'!AO$5:AO$467,'Grid GenerationQueue'!$AX$5:$AX$467,$B377,'Grid GenerationQueue'!$AY$5:$AY$467,$C377,'Grid GenerationQueue'!$BH$5:$BH$467,"Executed")</f>
        <v>0</v>
      </c>
      <c r="AB377">
        <f>SUMIFS('Grid GenerationQueue'!AP$5:AP$467,'Grid GenerationQueue'!$AX$5:$AX$467,$B377,'Grid GenerationQueue'!$AY$5:$AY$467,$C377,'Grid GenerationQueue'!$BH$5:$BH$467,"Executed")</f>
        <v>0</v>
      </c>
      <c r="AD377">
        <f>SUMIFS('Grid GenerationQueue'!AE$5:AE$467,'Grid GenerationQueue'!$AX$5:$AX$467,$B377,'Grid GenerationQueue'!$AY$5:$AY$467,$C377,'Grid GenerationQueue'!$BF$5:$BF$467,"&lt;&gt;"&amp;"")</f>
        <v>0</v>
      </c>
      <c r="AE377">
        <f>SUMIFS('Grid GenerationQueue'!AF$5:AF$467,'Grid GenerationQueue'!$AX$5:$AX$467,$B377,'Grid GenerationQueue'!$AY$5:$AY$467,$C377,'Grid GenerationQueue'!$BF$5:$BF$467,"&lt;&gt;"&amp;"")</f>
        <v>0</v>
      </c>
      <c r="AF377">
        <f>SUMIFS('Grid GenerationQueue'!AG$5:AG$467,'Grid GenerationQueue'!$AX$5:$AX$467,$B377,'Grid GenerationQueue'!$AY$5:$AY$467,$C377,'Grid GenerationQueue'!$BF$5:$BF$467,"&lt;&gt;"&amp;"")</f>
        <v>0</v>
      </c>
      <c r="AG377">
        <f>SUMIFS('Grid GenerationQueue'!AH$5:AH$467,'Grid GenerationQueue'!$AX$5:$AX$467,$B377,'Grid GenerationQueue'!$AY$5:$AY$467,$C377,'Grid GenerationQueue'!$BF$5:$BF$467,"&lt;&gt;"&amp;"")</f>
        <v>0</v>
      </c>
      <c r="AH377">
        <f>SUMIFS('Grid GenerationQueue'!AI$5:AI$467,'Grid GenerationQueue'!$AX$5:$AX$467,$B377,'Grid GenerationQueue'!$AY$5:$AY$467,$C377,'Grid GenerationQueue'!$BF$5:$BF$467,"&lt;&gt;"&amp;"")</f>
        <v>0</v>
      </c>
      <c r="AI377">
        <f>SUMIFS('Grid GenerationQueue'!AJ$5:AJ$467,'Grid GenerationQueue'!$AX$5:$AX$467,$B377,'Grid GenerationQueue'!$AY$5:$AY$467,$C377,'Grid GenerationQueue'!$BF$5:$BF$467,"&lt;&gt;"&amp;"")</f>
        <v>0</v>
      </c>
      <c r="AJ377">
        <f>SUMIFS('Grid GenerationQueue'!AK$5:AK$467,'Grid GenerationQueue'!$AX$5:$AX$467,$B377,'Grid GenerationQueue'!$AY$5:$AY$467,$C377,'Grid GenerationQueue'!$BF$5:$BF$467,"&lt;&gt;"&amp;"")</f>
        <v>0</v>
      </c>
      <c r="AK377">
        <f>SUMIFS('Grid GenerationQueue'!AL$5:AL$467,'Grid GenerationQueue'!$AX$5:$AX$467,$B377,'Grid GenerationQueue'!$AY$5:$AY$467,$C377,'Grid GenerationQueue'!$BF$5:$BF$467,"&lt;&gt;"&amp;"")</f>
        <v>0</v>
      </c>
      <c r="AL377">
        <f>SUMIFS('Grid GenerationQueue'!AM$5:AM$467,'Grid GenerationQueue'!$AX$5:$AX$467,$B377,'Grid GenerationQueue'!$AY$5:$AY$467,$C377,'Grid GenerationQueue'!$BF$5:$BF$467,"&lt;&gt;"&amp;"")</f>
        <v>0</v>
      </c>
      <c r="AM377">
        <f>SUMIFS('Grid GenerationQueue'!AN$5:AN$467,'Grid GenerationQueue'!$AX$5:$AX$467,$B377,'Grid GenerationQueue'!$AY$5:$AY$467,$C377,'Grid GenerationQueue'!$BF$5:$BF$467,"&lt;&gt;"&amp;"")</f>
        <v>0</v>
      </c>
      <c r="AN377">
        <f>SUMIFS('Grid GenerationQueue'!AO$5:AO$467,'Grid GenerationQueue'!$AX$5:$AX$467,$B377,'Grid GenerationQueue'!$AY$5:$AY$467,$C377,'Grid GenerationQueue'!$BF$5:$BF$467,"&lt;&gt;"&amp;"")</f>
        <v>0</v>
      </c>
      <c r="AO377">
        <f>SUMIFS('Grid GenerationQueue'!AP$5:AP$467,'Grid GenerationQueue'!$AX$5:$AX$467,$B377,'Grid GenerationQueue'!$AY$5:$AY$467,$C377,'Grid GenerationQueue'!$BF$5:$BF$467,"&lt;&gt;"&amp;"")</f>
        <v>0</v>
      </c>
      <c r="AQ377">
        <f>SUMIFS('Grid GenerationQueue'!AE$5:AE$467,'Grid GenerationQueue'!$AX$5:$AX$467,$B377,'Grid GenerationQueue'!$AY$5:$AY$467,$C377)</f>
        <v>0</v>
      </c>
      <c r="AR377">
        <f>SUMIFS('Grid GenerationQueue'!AF$5:AF$467,'Grid GenerationQueue'!$AX$5:$AX$467,$B377,'Grid GenerationQueue'!$AY$5:$AY$467,$C377)</f>
        <v>0</v>
      </c>
      <c r="AS377">
        <f>SUMIFS('Grid GenerationQueue'!AG$5:AG$467,'Grid GenerationQueue'!$AX$5:$AX$467,$B377,'Grid GenerationQueue'!$AY$5:$AY$467,$C377)</f>
        <v>0</v>
      </c>
      <c r="AT377">
        <f>SUMIFS('Grid GenerationQueue'!AH$5:AH$467,'Grid GenerationQueue'!$AX$5:$AX$467,$B377,'Grid GenerationQueue'!$AY$5:$AY$467,$C377)</f>
        <v>0</v>
      </c>
      <c r="AU377">
        <f>SUMIFS('Grid GenerationQueue'!AI$5:AI$467,'Grid GenerationQueue'!$AX$5:$AX$467,$B377,'Grid GenerationQueue'!$AY$5:$AY$467,$C377)</f>
        <v>0</v>
      </c>
      <c r="AV377">
        <f>SUMIFS('Grid GenerationQueue'!AJ$5:AJ$467,'Grid GenerationQueue'!$AX$5:$AX$467,$B377,'Grid GenerationQueue'!$AY$5:$AY$467,$C377)</f>
        <v>0</v>
      </c>
      <c r="AW377">
        <f>SUMIFS('Grid GenerationQueue'!AK$5:AK$467,'Grid GenerationQueue'!$AX$5:$AX$467,$B377,'Grid GenerationQueue'!$AY$5:$AY$467,$C377)</f>
        <v>0</v>
      </c>
      <c r="AX377">
        <f>SUMIFS('Grid GenerationQueue'!AL$5:AL$467,'Grid GenerationQueue'!$AX$5:$AX$467,$B377,'Grid GenerationQueue'!$AY$5:$AY$467,$C377)</f>
        <v>0</v>
      </c>
      <c r="AY377">
        <f>SUMIFS('Grid GenerationQueue'!AM$5:AM$467,'Grid GenerationQueue'!$AX$5:$AX$467,$B377,'Grid GenerationQueue'!$AY$5:$AY$467,$C377)</f>
        <v>0</v>
      </c>
      <c r="AZ377">
        <f>SUMIFS('Grid GenerationQueue'!AN$5:AN$467,'Grid GenerationQueue'!$AX$5:$AX$467,$B377,'Grid GenerationQueue'!$AY$5:$AY$467,$C377)</f>
        <v>0</v>
      </c>
      <c r="BA377">
        <f>SUMIFS('Grid GenerationQueue'!AO$5:AO$467,'Grid GenerationQueue'!$AX$5:$AX$467,$B377,'Grid GenerationQueue'!$AY$5:$AY$467,$C377)</f>
        <v>0</v>
      </c>
      <c r="BB377">
        <f>SUMIFS('Grid GenerationQueue'!AP$5:AP$467,'Grid GenerationQueue'!$AX$5:$AX$467,$B377,'Grid GenerationQueue'!$AY$5:$AY$467,$C377)</f>
        <v>0</v>
      </c>
      <c r="BD377">
        <f>SUMIFS('Grid GenerationQueue'!AE$5:AE$467,'Grid GenerationQueue'!$AX$5:$AX$467,$B377,'Grid GenerationQueue'!$AY$5:$AY$467,$C377,'Grid GenerationQueue'!$BH$5:$BH$467,"Executed",'Grid GenerationQueue'!$BB$5:$BB$467,"&lt;"&amp;$BE$3)</f>
        <v>0</v>
      </c>
      <c r="BE377">
        <f>SUMIFS('Grid GenerationQueue'!AF$5:AF$467,'Grid GenerationQueue'!$AX$5:$AX$467,$B377,'Grid GenerationQueue'!$AY$5:$AY$467,$C377,'Grid GenerationQueue'!$BH$5:$BH$467,"Executed",'Grid GenerationQueue'!$BB$5:$BB$467,"&lt;"&amp;$BE$3)</f>
        <v>0</v>
      </c>
      <c r="BF377">
        <f>SUMIFS('Grid GenerationQueue'!AG$5:AG$467,'Grid GenerationQueue'!$AX$5:$AX$467,$B377,'Grid GenerationQueue'!$AY$5:$AY$467,$C377,'Grid GenerationQueue'!$BH$5:$BH$467,"Executed",'Grid GenerationQueue'!$BB$5:$BB$467,"&lt;"&amp;$BE$3)</f>
        <v>0</v>
      </c>
      <c r="BG377">
        <f>SUMIFS('Grid GenerationQueue'!AH$5:AH$467,'Grid GenerationQueue'!$AX$5:$AX$467,$B377,'Grid GenerationQueue'!$AY$5:$AY$467,$C377,'Grid GenerationQueue'!$BH$5:$BH$467,"Executed",'Grid GenerationQueue'!$BB$5:$BB$467,"&lt;"&amp;$BE$3)</f>
        <v>0</v>
      </c>
      <c r="BH377">
        <f>SUMIFS('Grid GenerationQueue'!AI$5:AI$467,'Grid GenerationQueue'!$AX$5:$AX$467,$B377,'Grid GenerationQueue'!$AY$5:$AY$467,$C377,'Grid GenerationQueue'!$BH$5:$BH$467,"Executed",'Grid GenerationQueue'!$BB$5:$BB$467,"&lt;"&amp;$BE$3)</f>
        <v>0</v>
      </c>
      <c r="BI377">
        <f>SUMIFS('Grid GenerationQueue'!AJ$5:AJ$467,'Grid GenerationQueue'!$AX$5:$AX$467,$B377,'Grid GenerationQueue'!$AY$5:$AY$467,$C377,'Grid GenerationQueue'!$BH$5:$BH$467,"Executed",'Grid GenerationQueue'!$BB$5:$BB$467,"&lt;"&amp;$BE$3)</f>
        <v>0</v>
      </c>
      <c r="BJ377">
        <f>SUMIFS('Grid GenerationQueue'!AK$5:AK$467,'Grid GenerationQueue'!$AX$5:$AX$467,$B377,'Grid GenerationQueue'!$AY$5:$AY$467,$C377,'Grid GenerationQueue'!$BH$5:$BH$467,"Executed",'Grid GenerationQueue'!$BB$5:$BB$467,"&lt;"&amp;$BE$3)</f>
        <v>0</v>
      </c>
      <c r="BK377">
        <f>SUMIFS('Grid GenerationQueue'!AL$5:AL$467,'Grid GenerationQueue'!$AX$5:$AX$467,$B377,'Grid GenerationQueue'!$AY$5:$AY$467,$C377,'Grid GenerationQueue'!$BH$5:$BH$467,"Executed",'Grid GenerationQueue'!$BB$5:$BB$467,"&lt;"&amp;$BE$3)</f>
        <v>0</v>
      </c>
      <c r="BL377">
        <f>SUMIFS('Grid GenerationQueue'!AM$5:AM$467,'Grid GenerationQueue'!$AX$5:$AX$467,$B377,'Grid GenerationQueue'!$AY$5:$AY$467,$C377,'Grid GenerationQueue'!$BH$5:$BH$467,"Executed",'Grid GenerationQueue'!$BB$5:$BB$467,"&lt;"&amp;$BE$3)</f>
        <v>0</v>
      </c>
      <c r="BM377">
        <f>SUMIFS('Grid GenerationQueue'!AN$5:AN$467,'Grid GenerationQueue'!$AX$5:$AX$467,$B377,'Grid GenerationQueue'!$AY$5:$AY$467,$C377,'Grid GenerationQueue'!$BH$5:$BH$467,"Executed",'Grid GenerationQueue'!$BB$5:$BB$467,"&lt;"&amp;$BE$3)</f>
        <v>0</v>
      </c>
      <c r="BN377">
        <f>SUMIFS('Grid GenerationQueue'!AO$5:AO$467,'Grid GenerationQueue'!$AX$5:$AX$467,$B377,'Grid GenerationQueue'!$AY$5:$AY$467,$C377,'Grid GenerationQueue'!$BH$5:$BH$467,"Executed",'Grid GenerationQueue'!$BB$5:$BB$467,"&lt;"&amp;$BE$3)</f>
        <v>0</v>
      </c>
      <c r="BO377">
        <f>SUMIFS('Grid GenerationQueue'!AP$5:AP$467,'Grid GenerationQueue'!$AX$5:$AX$467,$B377,'Grid GenerationQueue'!$AY$5:$AY$467,$C377,'Grid GenerationQueue'!$BH$5:$BH$467,"Executed",'Grid GenerationQueue'!$BB$5:$BB$467,"&lt;"&amp;$BE$3)</f>
        <v>0</v>
      </c>
      <c r="BQ377">
        <f>SUMIFS('Grid GenerationQueue'!AE$5:AE$467,'Grid GenerationQueue'!$AX$5:$AX$467,$B377,'Grid GenerationQueue'!$AY$5:$AY$467,$C377,'Grid GenerationQueue'!$BF$5:$BF$467,"&lt;&gt;"&amp;"",'Grid GenerationQueue'!$BB$5:$BB$467,"&lt;"&amp;$BE$3)</f>
        <v>0</v>
      </c>
      <c r="BR377">
        <f>SUMIFS('Grid GenerationQueue'!AF$5:AF$467,'Grid GenerationQueue'!$AX$5:$AX$467,$B377,'Grid GenerationQueue'!$AY$5:$AY$467,$C377,'Grid GenerationQueue'!$BF$5:$BF$467,"&lt;&gt;"&amp;"",'Grid GenerationQueue'!$BB$5:$BB$467,"&lt;"&amp;$BE$3)</f>
        <v>0</v>
      </c>
      <c r="BS377">
        <f>SUMIFS('Grid GenerationQueue'!AG$5:AG$467,'Grid GenerationQueue'!$AX$5:$AX$467,$B377,'Grid GenerationQueue'!$AY$5:$AY$467,$C377,'Grid GenerationQueue'!$BF$5:$BF$467,"&lt;&gt;"&amp;"",'Grid GenerationQueue'!$BB$5:$BB$467,"&lt;"&amp;$BE$3)</f>
        <v>0</v>
      </c>
      <c r="BT377">
        <f>SUMIFS('Grid GenerationQueue'!AH$5:AH$467,'Grid GenerationQueue'!$AX$5:$AX$467,$B377,'Grid GenerationQueue'!$AY$5:$AY$467,$C377,'Grid GenerationQueue'!$BF$5:$BF$467,"&lt;&gt;"&amp;"",'Grid GenerationQueue'!$BB$5:$BB$467,"&lt;"&amp;$BE$3)</f>
        <v>0</v>
      </c>
      <c r="BU377">
        <f>SUMIFS('Grid GenerationQueue'!AI$5:AI$467,'Grid GenerationQueue'!$AX$5:$AX$467,$B377,'Grid GenerationQueue'!$AY$5:$AY$467,$C377,'Grid GenerationQueue'!$BF$5:$BF$467,"&lt;&gt;"&amp;"",'Grid GenerationQueue'!$BB$5:$BB$467,"&lt;"&amp;$BE$3)</f>
        <v>0</v>
      </c>
      <c r="BV377">
        <f>SUMIFS('Grid GenerationQueue'!AJ$5:AJ$467,'Grid GenerationQueue'!$AX$5:$AX$467,$B377,'Grid GenerationQueue'!$AY$5:$AY$467,$C377,'Grid GenerationQueue'!$BF$5:$BF$467,"&lt;&gt;"&amp;"",'Grid GenerationQueue'!$BB$5:$BB$467,"&lt;"&amp;$BE$3)</f>
        <v>0</v>
      </c>
      <c r="BW377">
        <f>SUMIFS('Grid GenerationQueue'!AK$5:AK$467,'Grid GenerationQueue'!$AX$5:$AX$467,$B377,'Grid GenerationQueue'!$AY$5:$AY$467,$C377,'Grid GenerationQueue'!$BF$5:$BF$467,"&lt;&gt;"&amp;"",'Grid GenerationQueue'!$BB$5:$BB$467,"&lt;"&amp;$BE$3)</f>
        <v>0</v>
      </c>
      <c r="BX377">
        <f>SUMIFS('Grid GenerationQueue'!AL$5:AL$467,'Grid GenerationQueue'!$AX$5:$AX$467,$B377,'Grid GenerationQueue'!$AY$5:$AY$467,$C377,'Grid GenerationQueue'!$BF$5:$BF$467,"&lt;&gt;"&amp;"",'Grid GenerationQueue'!$BB$5:$BB$467,"&lt;"&amp;$BE$3)</f>
        <v>0</v>
      </c>
      <c r="BY377">
        <f>SUMIFS('Grid GenerationQueue'!AM$5:AM$467,'Grid GenerationQueue'!$AX$5:$AX$467,$B377,'Grid GenerationQueue'!$AY$5:$AY$467,$C377,'Grid GenerationQueue'!$BF$5:$BF$467,"&lt;&gt;"&amp;"",'Grid GenerationQueue'!$BB$5:$BB$467,"&lt;"&amp;$BE$3)</f>
        <v>0</v>
      </c>
      <c r="BZ377">
        <f>SUMIFS('Grid GenerationQueue'!AN$5:AN$467,'Grid GenerationQueue'!$AX$5:$AX$467,$B377,'Grid GenerationQueue'!$AY$5:$AY$467,$C377,'Grid GenerationQueue'!$BF$5:$BF$467,"&lt;&gt;"&amp;"",'Grid GenerationQueue'!$BB$5:$BB$467,"&lt;"&amp;$BE$3)</f>
        <v>0</v>
      </c>
      <c r="CA377">
        <f>SUMIFS('Grid GenerationQueue'!AO$5:AO$467,'Grid GenerationQueue'!$AX$5:$AX$467,$B377,'Grid GenerationQueue'!$AY$5:$AY$467,$C377,'Grid GenerationQueue'!$BF$5:$BF$467,"&lt;&gt;"&amp;"",'Grid GenerationQueue'!$BB$5:$BB$467,"&lt;"&amp;$BE$3)</f>
        <v>0</v>
      </c>
      <c r="CB377">
        <f>SUMIFS('Grid GenerationQueue'!AP$5:AP$467,'Grid GenerationQueue'!$AX$5:$AX$467,$B377,'Grid GenerationQueue'!$AY$5:$AY$467,$C377,'Grid GenerationQueue'!$BF$5:$BF$467,"&lt;&gt;"&amp;"",'Grid GenerationQueue'!$BB$5:$BB$467,"&lt;"&amp;$BE$3)</f>
        <v>0</v>
      </c>
      <c r="CD377">
        <f>SUMIFS('Grid GenerationQueue'!AE$5:AE$467,'Grid GenerationQueue'!$AX$5:$AX$467,$B377,'Grid GenerationQueue'!$AY$5:$AY$467,$C377,'Grid GenerationQueue'!$BB$5:$BB$467,"&lt;"&amp;$BE$3)</f>
        <v>0</v>
      </c>
      <c r="CE377">
        <f>SUMIFS('Grid GenerationQueue'!AF$5:AF$467,'Grid GenerationQueue'!$AX$5:$AX$467,$B377,'Grid GenerationQueue'!$AY$5:$AY$467,$C377,'Grid GenerationQueue'!$BB$5:$BB$467,"&lt;"&amp;$BE$3)</f>
        <v>0</v>
      </c>
      <c r="CF377">
        <f>SUMIFS('Grid GenerationQueue'!AG$5:AG$467,'Grid GenerationQueue'!$AX$5:$AX$467,$B377,'Grid GenerationQueue'!$AY$5:$AY$467,$C377,'Grid GenerationQueue'!$BB$5:$BB$467,"&lt;"&amp;$BE$3)</f>
        <v>0</v>
      </c>
      <c r="CG377">
        <f>SUMIFS('Grid GenerationQueue'!AH$5:AH$467,'Grid GenerationQueue'!$AX$5:$AX$467,$B377,'Grid GenerationQueue'!$AY$5:$AY$467,$C377,'Grid GenerationQueue'!$BB$5:$BB$467,"&lt;"&amp;$BE$3)</f>
        <v>0</v>
      </c>
      <c r="CH377">
        <f>SUMIFS('Grid GenerationQueue'!AI$5:AI$467,'Grid GenerationQueue'!$AX$5:$AX$467,$B377,'Grid GenerationQueue'!$AY$5:$AY$467,$C377,'Grid GenerationQueue'!$BB$5:$BB$467,"&lt;"&amp;$BE$3)</f>
        <v>0</v>
      </c>
      <c r="CI377">
        <f>SUMIFS('Grid GenerationQueue'!AJ$5:AJ$467,'Grid GenerationQueue'!$AX$5:$AX$467,$B377,'Grid GenerationQueue'!$AY$5:$AY$467,$C377,'Grid GenerationQueue'!$BB$5:$BB$467,"&lt;"&amp;$BE$3)</f>
        <v>0</v>
      </c>
      <c r="CJ377">
        <f>SUMIFS('Grid GenerationQueue'!AK$5:AK$467,'Grid GenerationQueue'!$AX$5:$AX$467,$B377,'Grid GenerationQueue'!$AY$5:$AY$467,$C377,'Grid GenerationQueue'!$BB$5:$BB$467,"&lt;"&amp;$BE$3)</f>
        <v>0</v>
      </c>
      <c r="CK377">
        <f>SUMIFS('Grid GenerationQueue'!AL$5:AL$467,'Grid GenerationQueue'!$AX$5:$AX$467,$B377,'Grid GenerationQueue'!$AY$5:$AY$467,$C377,'Grid GenerationQueue'!$BB$5:$BB$467,"&lt;"&amp;$BE$3)</f>
        <v>0</v>
      </c>
      <c r="CL377">
        <f>SUMIFS('Grid GenerationQueue'!AM$5:AM$467,'Grid GenerationQueue'!$AX$5:$AX$467,$B377,'Grid GenerationQueue'!$AY$5:$AY$467,$C377,'Grid GenerationQueue'!$BB$5:$BB$467,"&lt;"&amp;$BE$3)</f>
        <v>0</v>
      </c>
      <c r="CM377">
        <f>SUMIFS('Grid GenerationQueue'!AN$5:AN$467,'Grid GenerationQueue'!$AX$5:$AX$467,$B377,'Grid GenerationQueue'!$AY$5:$AY$467,$C377,'Grid GenerationQueue'!$BB$5:$BB$467,"&lt;"&amp;$BE$3)</f>
        <v>0</v>
      </c>
      <c r="CN377">
        <f>SUMIFS('Grid GenerationQueue'!AO$5:AO$467,'Grid GenerationQueue'!$AX$5:$AX$467,$B377,'Grid GenerationQueue'!$AY$5:$AY$467,$C377,'Grid GenerationQueue'!$BB$5:$BB$467,"&lt;"&amp;$BE$3)</f>
        <v>0</v>
      </c>
      <c r="CO377">
        <f>SUMIFS('Grid GenerationQueue'!AP$5:AP$467,'Grid GenerationQueue'!$AX$5:$AX$467,$B377,'Grid GenerationQueue'!$AY$5:$AY$467,$C377,'Grid GenerationQueue'!$BB$5:$BB$467,"&lt;"&amp;$BE$3)</f>
        <v>0</v>
      </c>
    </row>
    <row r="378" spans="1:93" x14ac:dyDescent="0.35">
      <c r="A378" t="s">
        <v>4653</v>
      </c>
      <c r="B378" t="s">
        <v>4490</v>
      </c>
      <c r="C378">
        <v>230</v>
      </c>
      <c r="D378">
        <f>SUMIFS('Grid GenerationQueue'!AE$5:AE$467,'Grid GenerationQueue'!$AX$5:$AX$467,$B378,'Grid GenerationQueue'!$AY$5:$AY$467,$C378,'Grid GenerationQueue'!$BI$5:$BI$467,"&lt;4")</f>
        <v>0</v>
      </c>
      <c r="E378">
        <f>SUMIFS('Grid GenerationQueue'!AF$5:AF$467,'Grid GenerationQueue'!$AX$5:$AX$467,$B378,'Grid GenerationQueue'!$AY$5:$AY$467,$C378,'Grid GenerationQueue'!$BI$5:$BI$467,"&lt;4")</f>
        <v>0</v>
      </c>
      <c r="F378">
        <f>SUMIFS('Grid GenerationQueue'!AG$5:AG$467,'Grid GenerationQueue'!$AX$5:$AX$467,$B378,'Grid GenerationQueue'!$AY$5:$AY$467,$C378,'Grid GenerationQueue'!$BI$5:$BI$467,"&lt;4")</f>
        <v>0</v>
      </c>
      <c r="G378">
        <f>SUMIFS('Grid GenerationQueue'!AH$5:AH$467,'Grid GenerationQueue'!$AX$5:$AX$467,$B378,'Grid GenerationQueue'!$AY$5:$AY$467,$C378,'Grid GenerationQueue'!$BI$5:$BI$467,"&lt;4")</f>
        <v>0</v>
      </c>
      <c r="H378">
        <f>SUMIFS('Grid GenerationQueue'!AI$5:AI$467,'Grid GenerationQueue'!$AX$5:$AX$467,$B378,'Grid GenerationQueue'!$AY$5:$AY$467,$C378,'Grid GenerationQueue'!$BI$5:$BI$467,"&lt;4")</f>
        <v>0</v>
      </c>
      <c r="I378">
        <f>SUMIFS('Grid GenerationQueue'!AJ$5:AJ$467,'Grid GenerationQueue'!$AX$5:$AX$467,$B378,'Grid GenerationQueue'!$AY$5:$AY$467,$C378,'Grid GenerationQueue'!$BI$5:$BI$467,"&lt;4")</f>
        <v>0</v>
      </c>
      <c r="J378">
        <f>SUMIFS('Grid GenerationQueue'!AK$5:AK$467,'Grid GenerationQueue'!$AX$5:$AX$467,$B378,'Grid GenerationQueue'!$AY$5:$AY$467,$C378,'Grid GenerationQueue'!$BI$5:$BI$467,"&lt;4")</f>
        <v>0</v>
      </c>
      <c r="K378">
        <f>SUMIFS('Grid GenerationQueue'!AL$5:AL$467,'Grid GenerationQueue'!$AX$5:$AX$467,$B378,'Grid GenerationQueue'!$AY$5:$AY$467,$C378,'Grid GenerationQueue'!$BI$5:$BI$467,"&lt;4")</f>
        <v>0</v>
      </c>
      <c r="L378">
        <f>SUMIFS('Grid GenerationQueue'!AM$5:AM$467,'Grid GenerationQueue'!$AX$5:$AX$467,$B378,'Grid GenerationQueue'!$AY$5:$AY$467,$C378,'Grid GenerationQueue'!$BI$5:$BI$467,"&lt;4")</f>
        <v>0</v>
      </c>
      <c r="M378">
        <f>SUMIFS('Grid GenerationQueue'!AN$5:AN$467,'Grid GenerationQueue'!$AX$5:$AX$467,$B378,'Grid GenerationQueue'!$AY$5:$AY$467,$C378,'Grid GenerationQueue'!$BI$5:$BI$467,"&lt;4")</f>
        <v>0</v>
      </c>
      <c r="N378">
        <f>SUMIFS('Grid GenerationQueue'!AO$5:AO$467,'Grid GenerationQueue'!$AX$5:$AX$467,$B378,'Grid GenerationQueue'!$AY$5:$AY$467,$C378,'Grid GenerationQueue'!$BI$5:$BI$467,"&lt;4")</f>
        <v>0</v>
      </c>
      <c r="O378">
        <f>SUMIFS('Grid GenerationQueue'!AP$5:AP$467,'Grid GenerationQueue'!$AX$5:$AX$467,$B378,'Grid GenerationQueue'!$AY$5:$AY$467,$C378,'Grid GenerationQueue'!$BI$5:$BI$467,"&lt;4")</f>
        <v>0</v>
      </c>
      <c r="Q378">
        <f>SUMIFS('Grid GenerationQueue'!AE$5:AE$467,'Grid GenerationQueue'!$AX$5:$AX$467,$B378,'Grid GenerationQueue'!$AY$5:$AY$467,$C378,'Grid GenerationQueue'!$BH$5:$BH$467,"Executed")</f>
        <v>0</v>
      </c>
      <c r="R378">
        <f>SUMIFS('Grid GenerationQueue'!AF$5:AF$467,'Grid GenerationQueue'!$AX$5:$AX$467,$B378,'Grid GenerationQueue'!$AY$5:$AY$467,$C378,'Grid GenerationQueue'!$BH$5:$BH$467,"Executed")</f>
        <v>0</v>
      </c>
      <c r="S378">
        <f>SUMIFS('Grid GenerationQueue'!AG$5:AG$467,'Grid GenerationQueue'!$AX$5:$AX$467,$B378,'Grid GenerationQueue'!$AY$5:$AY$467,$C378,'Grid GenerationQueue'!$BH$5:$BH$467,"Executed")</f>
        <v>0</v>
      </c>
      <c r="T378">
        <f>SUMIFS('Grid GenerationQueue'!AH$5:AH$467,'Grid GenerationQueue'!$AX$5:$AX$467,$B378,'Grid GenerationQueue'!$AY$5:$AY$467,$C378,'Grid GenerationQueue'!$BH$5:$BH$467,"Executed")</f>
        <v>0</v>
      </c>
      <c r="U378">
        <f>SUMIFS('Grid GenerationQueue'!AI$5:AI$467,'Grid GenerationQueue'!$AX$5:$AX$467,$B378,'Grid GenerationQueue'!$AY$5:$AY$467,$C378,'Grid GenerationQueue'!$BH$5:$BH$467,"Executed")</f>
        <v>0</v>
      </c>
      <c r="V378">
        <f>SUMIFS('Grid GenerationQueue'!AJ$5:AJ$467,'Grid GenerationQueue'!$AX$5:$AX$467,$B378,'Grid GenerationQueue'!$AY$5:$AY$467,$C378,'Grid GenerationQueue'!$BH$5:$BH$467,"Executed")</f>
        <v>0</v>
      </c>
      <c r="W378">
        <f>SUMIFS('Grid GenerationQueue'!AK$5:AK$467,'Grid GenerationQueue'!$AX$5:$AX$467,$B378,'Grid GenerationQueue'!$AY$5:$AY$467,$C378,'Grid GenerationQueue'!$BH$5:$BH$467,"Executed")</f>
        <v>0</v>
      </c>
      <c r="X378">
        <f>SUMIFS('Grid GenerationQueue'!AL$5:AL$467,'Grid GenerationQueue'!$AX$5:$AX$467,$B378,'Grid GenerationQueue'!$AY$5:$AY$467,$C378,'Grid GenerationQueue'!$BH$5:$BH$467,"Executed")</f>
        <v>0</v>
      </c>
      <c r="Y378">
        <f>SUMIFS('Grid GenerationQueue'!AM$5:AM$467,'Grid GenerationQueue'!$AX$5:$AX$467,$B378,'Grid GenerationQueue'!$AY$5:$AY$467,$C378,'Grid GenerationQueue'!$BH$5:$BH$467,"Executed")</f>
        <v>0</v>
      </c>
      <c r="Z378">
        <f>SUMIFS('Grid GenerationQueue'!AN$5:AN$467,'Grid GenerationQueue'!$AX$5:$AX$467,$B378,'Grid GenerationQueue'!$AY$5:$AY$467,$C378,'Grid GenerationQueue'!$BH$5:$BH$467,"Executed")</f>
        <v>0</v>
      </c>
      <c r="AA378">
        <f>SUMIFS('Grid GenerationQueue'!AO$5:AO$467,'Grid GenerationQueue'!$AX$5:$AX$467,$B378,'Grid GenerationQueue'!$AY$5:$AY$467,$C378,'Grid GenerationQueue'!$BH$5:$BH$467,"Executed")</f>
        <v>0</v>
      </c>
      <c r="AB378">
        <f>SUMIFS('Grid GenerationQueue'!AP$5:AP$467,'Grid GenerationQueue'!$AX$5:$AX$467,$B378,'Grid GenerationQueue'!$AY$5:$AY$467,$C378,'Grid GenerationQueue'!$BH$5:$BH$467,"Executed")</f>
        <v>0</v>
      </c>
      <c r="AD378">
        <f>SUMIFS('Grid GenerationQueue'!AE$5:AE$467,'Grid GenerationQueue'!$AX$5:$AX$467,$B378,'Grid GenerationQueue'!$AY$5:$AY$467,$C378,'Grid GenerationQueue'!$BF$5:$BF$467,"&lt;&gt;"&amp;"")</f>
        <v>312.95999999999998</v>
      </c>
      <c r="AE378">
        <f>SUMIFS('Grid GenerationQueue'!AF$5:AF$467,'Grid GenerationQueue'!$AX$5:$AX$467,$B378,'Grid GenerationQueue'!$AY$5:$AY$467,$C378,'Grid GenerationQueue'!$BF$5:$BF$467,"&lt;&gt;"&amp;"")</f>
        <v>0</v>
      </c>
      <c r="AF378">
        <f>SUMIFS('Grid GenerationQueue'!AG$5:AG$467,'Grid GenerationQueue'!$AX$5:$AX$467,$B378,'Grid GenerationQueue'!$AY$5:$AY$467,$C378,'Grid GenerationQueue'!$BF$5:$BF$467,"&lt;&gt;"&amp;"")</f>
        <v>0</v>
      </c>
      <c r="AG378">
        <f>SUMIFS('Grid GenerationQueue'!AH$5:AH$467,'Grid GenerationQueue'!$AX$5:$AX$467,$B378,'Grid GenerationQueue'!$AY$5:$AY$467,$C378,'Grid GenerationQueue'!$BF$5:$BF$467,"&lt;&gt;"&amp;"")</f>
        <v>0</v>
      </c>
      <c r="AH378">
        <f>SUMIFS('Grid GenerationQueue'!AI$5:AI$467,'Grid GenerationQueue'!$AX$5:$AX$467,$B378,'Grid GenerationQueue'!$AY$5:$AY$467,$C378,'Grid GenerationQueue'!$BF$5:$BF$467,"&lt;&gt;"&amp;"")</f>
        <v>0</v>
      </c>
      <c r="AI378">
        <f>SUMIFS('Grid GenerationQueue'!AJ$5:AJ$467,'Grid GenerationQueue'!$AX$5:$AX$467,$B378,'Grid GenerationQueue'!$AY$5:$AY$467,$C378,'Grid GenerationQueue'!$BF$5:$BF$467,"&lt;&gt;"&amp;"")</f>
        <v>0</v>
      </c>
      <c r="AJ378">
        <f>SUMIFS('Grid GenerationQueue'!AK$5:AK$467,'Grid GenerationQueue'!$AX$5:$AX$467,$B378,'Grid GenerationQueue'!$AY$5:$AY$467,$C378,'Grid GenerationQueue'!$BF$5:$BF$467,"&lt;&gt;"&amp;"")</f>
        <v>0</v>
      </c>
      <c r="AK378">
        <f>SUMIFS('Grid GenerationQueue'!AL$5:AL$467,'Grid GenerationQueue'!$AX$5:$AX$467,$B378,'Grid GenerationQueue'!$AY$5:$AY$467,$C378,'Grid GenerationQueue'!$BF$5:$BF$467,"&lt;&gt;"&amp;"")</f>
        <v>0</v>
      </c>
      <c r="AL378">
        <f>SUMIFS('Grid GenerationQueue'!AM$5:AM$467,'Grid GenerationQueue'!$AX$5:$AX$467,$B378,'Grid GenerationQueue'!$AY$5:$AY$467,$C378,'Grid GenerationQueue'!$BF$5:$BF$467,"&lt;&gt;"&amp;"")</f>
        <v>0</v>
      </c>
      <c r="AM378">
        <f>SUMIFS('Grid GenerationQueue'!AN$5:AN$467,'Grid GenerationQueue'!$AX$5:$AX$467,$B378,'Grid GenerationQueue'!$AY$5:$AY$467,$C378,'Grid GenerationQueue'!$BF$5:$BF$467,"&lt;&gt;"&amp;"")</f>
        <v>0</v>
      </c>
      <c r="AN378">
        <f>SUMIFS('Grid GenerationQueue'!AO$5:AO$467,'Grid GenerationQueue'!$AX$5:$AX$467,$B378,'Grid GenerationQueue'!$AY$5:$AY$467,$C378,'Grid GenerationQueue'!$BF$5:$BF$467,"&lt;&gt;"&amp;"")</f>
        <v>0</v>
      </c>
      <c r="AO378">
        <f>SUMIFS('Grid GenerationQueue'!AP$5:AP$467,'Grid GenerationQueue'!$AX$5:$AX$467,$B378,'Grid GenerationQueue'!$AY$5:$AY$467,$C378,'Grid GenerationQueue'!$BF$5:$BF$467,"&lt;&gt;"&amp;"")</f>
        <v>0</v>
      </c>
      <c r="AQ378">
        <f>SUMIFS('Grid GenerationQueue'!AE$5:AE$467,'Grid GenerationQueue'!$AX$5:$AX$467,$B378,'Grid GenerationQueue'!$AY$5:$AY$467,$C378)</f>
        <v>312.95999999999998</v>
      </c>
      <c r="AR378">
        <f>SUMIFS('Grid GenerationQueue'!AF$5:AF$467,'Grid GenerationQueue'!$AX$5:$AX$467,$B378,'Grid GenerationQueue'!$AY$5:$AY$467,$C378)</f>
        <v>0</v>
      </c>
      <c r="AS378">
        <f>SUMIFS('Grid GenerationQueue'!AG$5:AG$467,'Grid GenerationQueue'!$AX$5:$AX$467,$B378,'Grid GenerationQueue'!$AY$5:$AY$467,$C378)</f>
        <v>0</v>
      </c>
      <c r="AT378">
        <f>SUMIFS('Grid GenerationQueue'!AH$5:AH$467,'Grid GenerationQueue'!$AX$5:$AX$467,$B378,'Grid GenerationQueue'!$AY$5:$AY$467,$C378)</f>
        <v>0</v>
      </c>
      <c r="AU378">
        <f>SUMIFS('Grid GenerationQueue'!AI$5:AI$467,'Grid GenerationQueue'!$AX$5:$AX$467,$B378,'Grid GenerationQueue'!$AY$5:$AY$467,$C378)</f>
        <v>0</v>
      </c>
      <c r="AV378">
        <f>SUMIFS('Grid GenerationQueue'!AJ$5:AJ$467,'Grid GenerationQueue'!$AX$5:$AX$467,$B378,'Grid GenerationQueue'!$AY$5:$AY$467,$C378)</f>
        <v>0</v>
      </c>
      <c r="AW378">
        <f>SUMIFS('Grid GenerationQueue'!AK$5:AK$467,'Grid GenerationQueue'!$AX$5:$AX$467,$B378,'Grid GenerationQueue'!$AY$5:$AY$467,$C378)</f>
        <v>0</v>
      </c>
      <c r="AX378">
        <f>SUMIFS('Grid GenerationQueue'!AL$5:AL$467,'Grid GenerationQueue'!$AX$5:$AX$467,$B378,'Grid GenerationQueue'!$AY$5:$AY$467,$C378)</f>
        <v>0</v>
      </c>
      <c r="AY378">
        <f>SUMIFS('Grid GenerationQueue'!AM$5:AM$467,'Grid GenerationQueue'!$AX$5:$AX$467,$B378,'Grid GenerationQueue'!$AY$5:$AY$467,$C378)</f>
        <v>0</v>
      </c>
      <c r="AZ378">
        <f>SUMIFS('Grid GenerationQueue'!AN$5:AN$467,'Grid GenerationQueue'!$AX$5:$AX$467,$B378,'Grid GenerationQueue'!$AY$5:$AY$467,$C378)</f>
        <v>0</v>
      </c>
      <c r="BA378">
        <f>SUMIFS('Grid GenerationQueue'!AO$5:AO$467,'Grid GenerationQueue'!$AX$5:$AX$467,$B378,'Grid GenerationQueue'!$AY$5:$AY$467,$C378)</f>
        <v>0</v>
      </c>
      <c r="BB378">
        <f>SUMIFS('Grid GenerationQueue'!AP$5:AP$467,'Grid GenerationQueue'!$AX$5:$AX$467,$B378,'Grid GenerationQueue'!$AY$5:$AY$467,$C378)</f>
        <v>0</v>
      </c>
      <c r="BD378">
        <f>SUMIFS('Grid GenerationQueue'!AE$5:AE$467,'Grid GenerationQueue'!$AX$5:$AX$467,$B378,'Grid GenerationQueue'!$AY$5:$AY$467,$C378,'Grid GenerationQueue'!$BH$5:$BH$467,"Executed",'Grid GenerationQueue'!$BB$5:$BB$467,"&lt;"&amp;$BE$3)</f>
        <v>0</v>
      </c>
      <c r="BE378">
        <f>SUMIFS('Grid GenerationQueue'!AF$5:AF$467,'Grid GenerationQueue'!$AX$5:$AX$467,$B378,'Grid GenerationQueue'!$AY$5:$AY$467,$C378,'Grid GenerationQueue'!$BH$5:$BH$467,"Executed",'Grid GenerationQueue'!$BB$5:$BB$467,"&lt;"&amp;$BE$3)</f>
        <v>0</v>
      </c>
      <c r="BF378">
        <f>SUMIFS('Grid GenerationQueue'!AG$5:AG$467,'Grid GenerationQueue'!$AX$5:$AX$467,$B378,'Grid GenerationQueue'!$AY$5:$AY$467,$C378,'Grid GenerationQueue'!$BH$5:$BH$467,"Executed",'Grid GenerationQueue'!$BB$5:$BB$467,"&lt;"&amp;$BE$3)</f>
        <v>0</v>
      </c>
      <c r="BG378">
        <f>SUMIFS('Grid GenerationQueue'!AH$5:AH$467,'Grid GenerationQueue'!$AX$5:$AX$467,$B378,'Grid GenerationQueue'!$AY$5:$AY$467,$C378,'Grid GenerationQueue'!$BH$5:$BH$467,"Executed",'Grid GenerationQueue'!$BB$5:$BB$467,"&lt;"&amp;$BE$3)</f>
        <v>0</v>
      </c>
      <c r="BH378">
        <f>SUMIFS('Grid GenerationQueue'!AI$5:AI$467,'Grid GenerationQueue'!$AX$5:$AX$467,$B378,'Grid GenerationQueue'!$AY$5:$AY$467,$C378,'Grid GenerationQueue'!$BH$5:$BH$467,"Executed",'Grid GenerationQueue'!$BB$5:$BB$467,"&lt;"&amp;$BE$3)</f>
        <v>0</v>
      </c>
      <c r="BI378">
        <f>SUMIFS('Grid GenerationQueue'!AJ$5:AJ$467,'Grid GenerationQueue'!$AX$5:$AX$467,$B378,'Grid GenerationQueue'!$AY$5:$AY$467,$C378,'Grid GenerationQueue'!$BH$5:$BH$467,"Executed",'Grid GenerationQueue'!$BB$5:$BB$467,"&lt;"&amp;$BE$3)</f>
        <v>0</v>
      </c>
      <c r="BJ378">
        <f>SUMIFS('Grid GenerationQueue'!AK$5:AK$467,'Grid GenerationQueue'!$AX$5:$AX$467,$B378,'Grid GenerationQueue'!$AY$5:$AY$467,$C378,'Grid GenerationQueue'!$BH$5:$BH$467,"Executed",'Grid GenerationQueue'!$BB$5:$BB$467,"&lt;"&amp;$BE$3)</f>
        <v>0</v>
      </c>
      <c r="BK378">
        <f>SUMIFS('Grid GenerationQueue'!AL$5:AL$467,'Grid GenerationQueue'!$AX$5:$AX$467,$B378,'Grid GenerationQueue'!$AY$5:$AY$467,$C378,'Grid GenerationQueue'!$BH$5:$BH$467,"Executed",'Grid GenerationQueue'!$BB$5:$BB$467,"&lt;"&amp;$BE$3)</f>
        <v>0</v>
      </c>
      <c r="BL378">
        <f>SUMIFS('Grid GenerationQueue'!AM$5:AM$467,'Grid GenerationQueue'!$AX$5:$AX$467,$B378,'Grid GenerationQueue'!$AY$5:$AY$467,$C378,'Grid GenerationQueue'!$BH$5:$BH$467,"Executed",'Grid GenerationQueue'!$BB$5:$BB$467,"&lt;"&amp;$BE$3)</f>
        <v>0</v>
      </c>
      <c r="BM378">
        <f>SUMIFS('Grid GenerationQueue'!AN$5:AN$467,'Grid GenerationQueue'!$AX$5:$AX$467,$B378,'Grid GenerationQueue'!$AY$5:$AY$467,$C378,'Grid GenerationQueue'!$BH$5:$BH$467,"Executed",'Grid GenerationQueue'!$BB$5:$BB$467,"&lt;"&amp;$BE$3)</f>
        <v>0</v>
      </c>
      <c r="BN378">
        <f>SUMIFS('Grid GenerationQueue'!AO$5:AO$467,'Grid GenerationQueue'!$AX$5:$AX$467,$B378,'Grid GenerationQueue'!$AY$5:$AY$467,$C378,'Grid GenerationQueue'!$BH$5:$BH$467,"Executed",'Grid GenerationQueue'!$BB$5:$BB$467,"&lt;"&amp;$BE$3)</f>
        <v>0</v>
      </c>
      <c r="BO378">
        <f>SUMIFS('Grid GenerationQueue'!AP$5:AP$467,'Grid GenerationQueue'!$AX$5:$AX$467,$B378,'Grid GenerationQueue'!$AY$5:$AY$467,$C378,'Grid GenerationQueue'!$BH$5:$BH$467,"Executed",'Grid GenerationQueue'!$BB$5:$BB$467,"&lt;"&amp;$BE$3)</f>
        <v>0</v>
      </c>
      <c r="BQ378">
        <f>SUMIFS('Grid GenerationQueue'!AE$5:AE$467,'Grid GenerationQueue'!$AX$5:$AX$467,$B378,'Grid GenerationQueue'!$AY$5:$AY$467,$C378,'Grid GenerationQueue'!$BF$5:$BF$467,"&lt;&gt;"&amp;"",'Grid GenerationQueue'!$BB$5:$BB$467,"&lt;"&amp;$BE$3)</f>
        <v>312.95999999999998</v>
      </c>
      <c r="BR378">
        <f>SUMIFS('Grid GenerationQueue'!AF$5:AF$467,'Grid GenerationQueue'!$AX$5:$AX$467,$B378,'Grid GenerationQueue'!$AY$5:$AY$467,$C378,'Grid GenerationQueue'!$BF$5:$BF$467,"&lt;&gt;"&amp;"",'Grid GenerationQueue'!$BB$5:$BB$467,"&lt;"&amp;$BE$3)</f>
        <v>0</v>
      </c>
      <c r="BS378">
        <f>SUMIFS('Grid GenerationQueue'!AG$5:AG$467,'Grid GenerationQueue'!$AX$5:$AX$467,$B378,'Grid GenerationQueue'!$AY$5:$AY$467,$C378,'Grid GenerationQueue'!$BF$5:$BF$467,"&lt;&gt;"&amp;"",'Grid GenerationQueue'!$BB$5:$BB$467,"&lt;"&amp;$BE$3)</f>
        <v>0</v>
      </c>
      <c r="BT378">
        <f>SUMIFS('Grid GenerationQueue'!AH$5:AH$467,'Grid GenerationQueue'!$AX$5:$AX$467,$B378,'Grid GenerationQueue'!$AY$5:$AY$467,$C378,'Grid GenerationQueue'!$BF$5:$BF$467,"&lt;&gt;"&amp;"",'Grid GenerationQueue'!$BB$5:$BB$467,"&lt;"&amp;$BE$3)</f>
        <v>0</v>
      </c>
      <c r="BU378">
        <f>SUMIFS('Grid GenerationQueue'!AI$5:AI$467,'Grid GenerationQueue'!$AX$5:$AX$467,$B378,'Grid GenerationQueue'!$AY$5:$AY$467,$C378,'Grid GenerationQueue'!$BF$5:$BF$467,"&lt;&gt;"&amp;"",'Grid GenerationQueue'!$BB$5:$BB$467,"&lt;"&amp;$BE$3)</f>
        <v>0</v>
      </c>
      <c r="BV378">
        <f>SUMIFS('Grid GenerationQueue'!AJ$5:AJ$467,'Grid GenerationQueue'!$AX$5:$AX$467,$B378,'Grid GenerationQueue'!$AY$5:$AY$467,$C378,'Grid GenerationQueue'!$BF$5:$BF$467,"&lt;&gt;"&amp;"",'Grid GenerationQueue'!$BB$5:$BB$467,"&lt;"&amp;$BE$3)</f>
        <v>0</v>
      </c>
      <c r="BW378">
        <f>SUMIFS('Grid GenerationQueue'!AK$5:AK$467,'Grid GenerationQueue'!$AX$5:$AX$467,$B378,'Grid GenerationQueue'!$AY$5:$AY$467,$C378,'Grid GenerationQueue'!$BF$5:$BF$467,"&lt;&gt;"&amp;"",'Grid GenerationQueue'!$BB$5:$BB$467,"&lt;"&amp;$BE$3)</f>
        <v>0</v>
      </c>
      <c r="BX378">
        <f>SUMIFS('Grid GenerationQueue'!AL$5:AL$467,'Grid GenerationQueue'!$AX$5:$AX$467,$B378,'Grid GenerationQueue'!$AY$5:$AY$467,$C378,'Grid GenerationQueue'!$BF$5:$BF$467,"&lt;&gt;"&amp;"",'Grid GenerationQueue'!$BB$5:$BB$467,"&lt;"&amp;$BE$3)</f>
        <v>0</v>
      </c>
      <c r="BY378">
        <f>SUMIFS('Grid GenerationQueue'!AM$5:AM$467,'Grid GenerationQueue'!$AX$5:$AX$467,$B378,'Grid GenerationQueue'!$AY$5:$AY$467,$C378,'Grid GenerationQueue'!$BF$5:$BF$467,"&lt;&gt;"&amp;"",'Grid GenerationQueue'!$BB$5:$BB$467,"&lt;"&amp;$BE$3)</f>
        <v>0</v>
      </c>
      <c r="BZ378">
        <f>SUMIFS('Grid GenerationQueue'!AN$5:AN$467,'Grid GenerationQueue'!$AX$5:$AX$467,$B378,'Grid GenerationQueue'!$AY$5:$AY$467,$C378,'Grid GenerationQueue'!$BF$5:$BF$467,"&lt;&gt;"&amp;"",'Grid GenerationQueue'!$BB$5:$BB$467,"&lt;"&amp;$BE$3)</f>
        <v>0</v>
      </c>
      <c r="CA378">
        <f>SUMIFS('Grid GenerationQueue'!AO$5:AO$467,'Grid GenerationQueue'!$AX$5:$AX$467,$B378,'Grid GenerationQueue'!$AY$5:$AY$467,$C378,'Grid GenerationQueue'!$BF$5:$BF$467,"&lt;&gt;"&amp;"",'Grid GenerationQueue'!$BB$5:$BB$467,"&lt;"&amp;$BE$3)</f>
        <v>0</v>
      </c>
      <c r="CB378">
        <f>SUMIFS('Grid GenerationQueue'!AP$5:AP$467,'Grid GenerationQueue'!$AX$5:$AX$467,$B378,'Grid GenerationQueue'!$AY$5:$AY$467,$C378,'Grid GenerationQueue'!$BF$5:$BF$467,"&lt;&gt;"&amp;"",'Grid GenerationQueue'!$BB$5:$BB$467,"&lt;"&amp;$BE$3)</f>
        <v>0</v>
      </c>
      <c r="CD378">
        <f>SUMIFS('Grid GenerationQueue'!AE$5:AE$467,'Grid GenerationQueue'!$AX$5:$AX$467,$B378,'Grid GenerationQueue'!$AY$5:$AY$467,$C378,'Grid GenerationQueue'!$BB$5:$BB$467,"&lt;"&amp;$BE$3)</f>
        <v>312.95999999999998</v>
      </c>
      <c r="CE378">
        <f>SUMIFS('Grid GenerationQueue'!AF$5:AF$467,'Grid GenerationQueue'!$AX$5:$AX$467,$B378,'Grid GenerationQueue'!$AY$5:$AY$467,$C378,'Grid GenerationQueue'!$BB$5:$BB$467,"&lt;"&amp;$BE$3)</f>
        <v>0</v>
      </c>
      <c r="CF378">
        <f>SUMIFS('Grid GenerationQueue'!AG$5:AG$467,'Grid GenerationQueue'!$AX$5:$AX$467,$B378,'Grid GenerationQueue'!$AY$5:$AY$467,$C378,'Grid GenerationQueue'!$BB$5:$BB$467,"&lt;"&amp;$BE$3)</f>
        <v>0</v>
      </c>
      <c r="CG378">
        <f>SUMIFS('Grid GenerationQueue'!AH$5:AH$467,'Grid GenerationQueue'!$AX$5:$AX$467,$B378,'Grid GenerationQueue'!$AY$5:$AY$467,$C378,'Grid GenerationQueue'!$BB$5:$BB$467,"&lt;"&amp;$BE$3)</f>
        <v>0</v>
      </c>
      <c r="CH378">
        <f>SUMIFS('Grid GenerationQueue'!AI$5:AI$467,'Grid GenerationQueue'!$AX$5:$AX$467,$B378,'Grid GenerationQueue'!$AY$5:$AY$467,$C378,'Grid GenerationQueue'!$BB$5:$BB$467,"&lt;"&amp;$BE$3)</f>
        <v>0</v>
      </c>
      <c r="CI378">
        <f>SUMIFS('Grid GenerationQueue'!AJ$5:AJ$467,'Grid GenerationQueue'!$AX$5:$AX$467,$B378,'Grid GenerationQueue'!$AY$5:$AY$467,$C378,'Grid GenerationQueue'!$BB$5:$BB$467,"&lt;"&amp;$BE$3)</f>
        <v>0</v>
      </c>
      <c r="CJ378">
        <f>SUMIFS('Grid GenerationQueue'!AK$5:AK$467,'Grid GenerationQueue'!$AX$5:$AX$467,$B378,'Grid GenerationQueue'!$AY$5:$AY$467,$C378,'Grid GenerationQueue'!$BB$5:$BB$467,"&lt;"&amp;$BE$3)</f>
        <v>0</v>
      </c>
      <c r="CK378">
        <f>SUMIFS('Grid GenerationQueue'!AL$5:AL$467,'Grid GenerationQueue'!$AX$5:$AX$467,$B378,'Grid GenerationQueue'!$AY$5:$AY$467,$C378,'Grid GenerationQueue'!$BB$5:$BB$467,"&lt;"&amp;$BE$3)</f>
        <v>0</v>
      </c>
      <c r="CL378">
        <f>SUMIFS('Grid GenerationQueue'!AM$5:AM$467,'Grid GenerationQueue'!$AX$5:$AX$467,$B378,'Grid GenerationQueue'!$AY$5:$AY$467,$C378,'Grid GenerationQueue'!$BB$5:$BB$467,"&lt;"&amp;$BE$3)</f>
        <v>0</v>
      </c>
      <c r="CM378">
        <f>SUMIFS('Grid GenerationQueue'!AN$5:AN$467,'Grid GenerationQueue'!$AX$5:$AX$467,$B378,'Grid GenerationQueue'!$AY$5:$AY$467,$C378,'Grid GenerationQueue'!$BB$5:$BB$467,"&lt;"&amp;$BE$3)</f>
        <v>0</v>
      </c>
      <c r="CN378">
        <f>SUMIFS('Grid GenerationQueue'!AO$5:AO$467,'Grid GenerationQueue'!$AX$5:$AX$467,$B378,'Grid GenerationQueue'!$AY$5:$AY$467,$C378,'Grid GenerationQueue'!$BB$5:$BB$467,"&lt;"&amp;$BE$3)</f>
        <v>0</v>
      </c>
      <c r="CO378">
        <f>SUMIFS('Grid GenerationQueue'!AP$5:AP$467,'Grid GenerationQueue'!$AX$5:$AX$467,$B378,'Grid GenerationQueue'!$AY$5:$AY$467,$C378,'Grid GenerationQueue'!$BB$5:$BB$467,"&lt;"&amp;$BE$3)</f>
        <v>0</v>
      </c>
    </row>
    <row r="379" spans="1:93" x14ac:dyDescent="0.35">
      <c r="A379" t="s">
        <v>4648</v>
      </c>
      <c r="B379" t="s">
        <v>4542</v>
      </c>
      <c r="C379">
        <v>115</v>
      </c>
      <c r="D379">
        <f>SUMIFS('Grid GenerationQueue'!AE$5:AE$467,'Grid GenerationQueue'!$AX$5:$AX$467,$B379,'Grid GenerationQueue'!$AY$5:$AY$467,$C379,'Grid GenerationQueue'!$BI$5:$BI$467,"&lt;4")</f>
        <v>0</v>
      </c>
      <c r="E379">
        <f>SUMIFS('Grid GenerationQueue'!AF$5:AF$467,'Grid GenerationQueue'!$AX$5:$AX$467,$B379,'Grid GenerationQueue'!$AY$5:$AY$467,$C379,'Grid GenerationQueue'!$BI$5:$BI$467,"&lt;4")</f>
        <v>0</v>
      </c>
      <c r="F379">
        <f>SUMIFS('Grid GenerationQueue'!AG$5:AG$467,'Grid GenerationQueue'!$AX$5:$AX$467,$B379,'Grid GenerationQueue'!$AY$5:$AY$467,$C379,'Grid GenerationQueue'!$BI$5:$BI$467,"&lt;4")</f>
        <v>0</v>
      </c>
      <c r="G379">
        <f>SUMIFS('Grid GenerationQueue'!AH$5:AH$467,'Grid GenerationQueue'!$AX$5:$AX$467,$B379,'Grid GenerationQueue'!$AY$5:$AY$467,$C379,'Grid GenerationQueue'!$BI$5:$BI$467,"&lt;4")</f>
        <v>0</v>
      </c>
      <c r="H379">
        <f>SUMIFS('Grid GenerationQueue'!AI$5:AI$467,'Grid GenerationQueue'!$AX$5:$AX$467,$B379,'Grid GenerationQueue'!$AY$5:$AY$467,$C379,'Grid GenerationQueue'!$BI$5:$BI$467,"&lt;4")</f>
        <v>0</v>
      </c>
      <c r="I379">
        <f>SUMIFS('Grid GenerationQueue'!AJ$5:AJ$467,'Grid GenerationQueue'!$AX$5:$AX$467,$B379,'Grid GenerationQueue'!$AY$5:$AY$467,$C379,'Grid GenerationQueue'!$BI$5:$BI$467,"&lt;4")</f>
        <v>0</v>
      </c>
      <c r="J379">
        <f>SUMIFS('Grid GenerationQueue'!AK$5:AK$467,'Grid GenerationQueue'!$AX$5:$AX$467,$B379,'Grid GenerationQueue'!$AY$5:$AY$467,$C379,'Grid GenerationQueue'!$BI$5:$BI$467,"&lt;4")</f>
        <v>0</v>
      </c>
      <c r="K379">
        <f>SUMIFS('Grid GenerationQueue'!AL$5:AL$467,'Grid GenerationQueue'!$AX$5:$AX$467,$B379,'Grid GenerationQueue'!$AY$5:$AY$467,$C379,'Grid GenerationQueue'!$BI$5:$BI$467,"&lt;4")</f>
        <v>0</v>
      </c>
      <c r="L379">
        <f>SUMIFS('Grid GenerationQueue'!AM$5:AM$467,'Grid GenerationQueue'!$AX$5:$AX$467,$B379,'Grid GenerationQueue'!$AY$5:$AY$467,$C379,'Grid GenerationQueue'!$BI$5:$BI$467,"&lt;4")</f>
        <v>0</v>
      </c>
      <c r="M379">
        <f>SUMIFS('Grid GenerationQueue'!AN$5:AN$467,'Grid GenerationQueue'!$AX$5:$AX$467,$B379,'Grid GenerationQueue'!$AY$5:$AY$467,$C379,'Grid GenerationQueue'!$BI$5:$BI$467,"&lt;4")</f>
        <v>0</v>
      </c>
      <c r="N379">
        <f>SUMIFS('Grid GenerationQueue'!AO$5:AO$467,'Grid GenerationQueue'!$AX$5:$AX$467,$B379,'Grid GenerationQueue'!$AY$5:$AY$467,$C379,'Grid GenerationQueue'!$BI$5:$BI$467,"&lt;4")</f>
        <v>0</v>
      </c>
      <c r="O379">
        <f>SUMIFS('Grid GenerationQueue'!AP$5:AP$467,'Grid GenerationQueue'!$AX$5:$AX$467,$B379,'Grid GenerationQueue'!$AY$5:$AY$467,$C379,'Grid GenerationQueue'!$BI$5:$BI$467,"&lt;4")</f>
        <v>0</v>
      </c>
      <c r="Q379">
        <f>SUMIFS('Grid GenerationQueue'!AE$5:AE$467,'Grid GenerationQueue'!$AX$5:$AX$467,$B379,'Grid GenerationQueue'!$AY$5:$AY$467,$C379,'Grid GenerationQueue'!$BH$5:$BH$467,"Executed")</f>
        <v>0</v>
      </c>
      <c r="R379">
        <f>SUMIFS('Grid GenerationQueue'!AF$5:AF$467,'Grid GenerationQueue'!$AX$5:$AX$467,$B379,'Grid GenerationQueue'!$AY$5:$AY$467,$C379,'Grid GenerationQueue'!$BH$5:$BH$467,"Executed")</f>
        <v>0</v>
      </c>
      <c r="S379">
        <f>SUMIFS('Grid GenerationQueue'!AG$5:AG$467,'Grid GenerationQueue'!$AX$5:$AX$467,$B379,'Grid GenerationQueue'!$AY$5:$AY$467,$C379,'Grid GenerationQueue'!$BH$5:$BH$467,"Executed")</f>
        <v>0</v>
      </c>
      <c r="T379">
        <f>SUMIFS('Grid GenerationQueue'!AH$5:AH$467,'Grid GenerationQueue'!$AX$5:$AX$467,$B379,'Grid GenerationQueue'!$AY$5:$AY$467,$C379,'Grid GenerationQueue'!$BH$5:$BH$467,"Executed")</f>
        <v>0</v>
      </c>
      <c r="U379">
        <f>SUMIFS('Grid GenerationQueue'!AI$5:AI$467,'Grid GenerationQueue'!$AX$5:$AX$467,$B379,'Grid GenerationQueue'!$AY$5:$AY$467,$C379,'Grid GenerationQueue'!$BH$5:$BH$467,"Executed")</f>
        <v>0</v>
      </c>
      <c r="V379">
        <f>SUMIFS('Grid GenerationQueue'!AJ$5:AJ$467,'Grid GenerationQueue'!$AX$5:$AX$467,$B379,'Grid GenerationQueue'!$AY$5:$AY$467,$C379,'Grid GenerationQueue'!$BH$5:$BH$467,"Executed")</f>
        <v>0</v>
      </c>
      <c r="W379">
        <f>SUMIFS('Grid GenerationQueue'!AK$5:AK$467,'Grid GenerationQueue'!$AX$5:$AX$467,$B379,'Grid GenerationQueue'!$AY$5:$AY$467,$C379,'Grid GenerationQueue'!$BH$5:$BH$467,"Executed")</f>
        <v>0</v>
      </c>
      <c r="X379">
        <f>SUMIFS('Grid GenerationQueue'!AL$5:AL$467,'Grid GenerationQueue'!$AX$5:$AX$467,$B379,'Grid GenerationQueue'!$AY$5:$AY$467,$C379,'Grid GenerationQueue'!$BH$5:$BH$467,"Executed")</f>
        <v>0</v>
      </c>
      <c r="Y379">
        <f>SUMIFS('Grid GenerationQueue'!AM$5:AM$467,'Grid GenerationQueue'!$AX$5:$AX$467,$B379,'Grid GenerationQueue'!$AY$5:$AY$467,$C379,'Grid GenerationQueue'!$BH$5:$BH$467,"Executed")</f>
        <v>0</v>
      </c>
      <c r="Z379">
        <f>SUMIFS('Grid GenerationQueue'!AN$5:AN$467,'Grid GenerationQueue'!$AX$5:$AX$467,$B379,'Grid GenerationQueue'!$AY$5:$AY$467,$C379,'Grid GenerationQueue'!$BH$5:$BH$467,"Executed")</f>
        <v>0</v>
      </c>
      <c r="AA379">
        <f>SUMIFS('Grid GenerationQueue'!AO$5:AO$467,'Grid GenerationQueue'!$AX$5:$AX$467,$B379,'Grid GenerationQueue'!$AY$5:$AY$467,$C379,'Grid GenerationQueue'!$BH$5:$BH$467,"Executed")</f>
        <v>0</v>
      </c>
      <c r="AB379">
        <f>SUMIFS('Grid GenerationQueue'!AP$5:AP$467,'Grid GenerationQueue'!$AX$5:$AX$467,$B379,'Grid GenerationQueue'!$AY$5:$AY$467,$C379,'Grid GenerationQueue'!$BH$5:$BH$467,"Executed")</f>
        <v>0</v>
      </c>
      <c r="AD379">
        <f>SUMIFS('Grid GenerationQueue'!AE$5:AE$467,'Grid GenerationQueue'!$AX$5:$AX$467,$B379,'Grid GenerationQueue'!$AY$5:$AY$467,$C379,'Grid GenerationQueue'!$BF$5:$BF$467,"&lt;&gt;"&amp;"")</f>
        <v>0</v>
      </c>
      <c r="AE379">
        <f>SUMIFS('Grid GenerationQueue'!AF$5:AF$467,'Grid GenerationQueue'!$AX$5:$AX$467,$B379,'Grid GenerationQueue'!$AY$5:$AY$467,$C379,'Grid GenerationQueue'!$BF$5:$BF$467,"&lt;&gt;"&amp;"")</f>
        <v>0</v>
      </c>
      <c r="AF379">
        <f>SUMIFS('Grid GenerationQueue'!AG$5:AG$467,'Grid GenerationQueue'!$AX$5:$AX$467,$B379,'Grid GenerationQueue'!$AY$5:$AY$467,$C379,'Grid GenerationQueue'!$BF$5:$BF$467,"&lt;&gt;"&amp;"")</f>
        <v>0</v>
      </c>
      <c r="AG379">
        <f>SUMIFS('Grid GenerationQueue'!AH$5:AH$467,'Grid GenerationQueue'!$AX$5:$AX$467,$B379,'Grid GenerationQueue'!$AY$5:$AY$467,$C379,'Grid GenerationQueue'!$BF$5:$BF$467,"&lt;&gt;"&amp;"")</f>
        <v>0</v>
      </c>
      <c r="AH379">
        <f>SUMIFS('Grid GenerationQueue'!AI$5:AI$467,'Grid GenerationQueue'!$AX$5:$AX$467,$B379,'Grid GenerationQueue'!$AY$5:$AY$467,$C379,'Grid GenerationQueue'!$BF$5:$BF$467,"&lt;&gt;"&amp;"")</f>
        <v>0</v>
      </c>
      <c r="AI379">
        <f>SUMIFS('Grid GenerationQueue'!AJ$5:AJ$467,'Grid GenerationQueue'!$AX$5:$AX$467,$B379,'Grid GenerationQueue'!$AY$5:$AY$467,$C379,'Grid GenerationQueue'!$BF$5:$BF$467,"&lt;&gt;"&amp;"")</f>
        <v>0</v>
      </c>
      <c r="AJ379">
        <f>SUMIFS('Grid GenerationQueue'!AK$5:AK$467,'Grid GenerationQueue'!$AX$5:$AX$467,$B379,'Grid GenerationQueue'!$AY$5:$AY$467,$C379,'Grid GenerationQueue'!$BF$5:$BF$467,"&lt;&gt;"&amp;"")</f>
        <v>0</v>
      </c>
      <c r="AK379">
        <f>SUMIFS('Grid GenerationQueue'!AL$5:AL$467,'Grid GenerationQueue'!$AX$5:$AX$467,$B379,'Grid GenerationQueue'!$AY$5:$AY$467,$C379,'Grid GenerationQueue'!$BF$5:$BF$467,"&lt;&gt;"&amp;"")</f>
        <v>0</v>
      </c>
      <c r="AL379">
        <f>SUMIFS('Grid GenerationQueue'!AM$5:AM$467,'Grid GenerationQueue'!$AX$5:$AX$467,$B379,'Grid GenerationQueue'!$AY$5:$AY$467,$C379,'Grid GenerationQueue'!$BF$5:$BF$467,"&lt;&gt;"&amp;"")</f>
        <v>0</v>
      </c>
      <c r="AM379">
        <f>SUMIFS('Grid GenerationQueue'!AN$5:AN$467,'Grid GenerationQueue'!$AX$5:$AX$467,$B379,'Grid GenerationQueue'!$AY$5:$AY$467,$C379,'Grid GenerationQueue'!$BF$5:$BF$467,"&lt;&gt;"&amp;"")</f>
        <v>0</v>
      </c>
      <c r="AN379">
        <f>SUMIFS('Grid GenerationQueue'!AO$5:AO$467,'Grid GenerationQueue'!$AX$5:$AX$467,$B379,'Grid GenerationQueue'!$AY$5:$AY$467,$C379,'Grid GenerationQueue'!$BF$5:$BF$467,"&lt;&gt;"&amp;"")</f>
        <v>0</v>
      </c>
      <c r="AO379">
        <f>SUMIFS('Grid GenerationQueue'!AP$5:AP$467,'Grid GenerationQueue'!$AX$5:$AX$467,$B379,'Grid GenerationQueue'!$AY$5:$AY$467,$C379,'Grid GenerationQueue'!$BF$5:$BF$467,"&lt;&gt;"&amp;"")</f>
        <v>0</v>
      </c>
      <c r="AQ379">
        <f>SUMIFS('Grid GenerationQueue'!AE$5:AE$467,'Grid GenerationQueue'!$AX$5:$AX$467,$B379,'Grid GenerationQueue'!$AY$5:$AY$467,$C379)</f>
        <v>0</v>
      </c>
      <c r="AR379">
        <f>SUMIFS('Grid GenerationQueue'!AF$5:AF$467,'Grid GenerationQueue'!$AX$5:$AX$467,$B379,'Grid GenerationQueue'!$AY$5:$AY$467,$C379)</f>
        <v>0</v>
      </c>
      <c r="AS379">
        <f>SUMIFS('Grid GenerationQueue'!AG$5:AG$467,'Grid GenerationQueue'!$AX$5:$AX$467,$B379,'Grid GenerationQueue'!$AY$5:$AY$467,$C379)</f>
        <v>0</v>
      </c>
      <c r="AT379">
        <f>SUMIFS('Grid GenerationQueue'!AH$5:AH$467,'Grid GenerationQueue'!$AX$5:$AX$467,$B379,'Grid GenerationQueue'!$AY$5:$AY$467,$C379)</f>
        <v>0</v>
      </c>
      <c r="AU379">
        <f>SUMIFS('Grid GenerationQueue'!AI$5:AI$467,'Grid GenerationQueue'!$AX$5:$AX$467,$B379,'Grid GenerationQueue'!$AY$5:$AY$467,$C379)</f>
        <v>0</v>
      </c>
      <c r="AV379">
        <f>SUMIFS('Grid GenerationQueue'!AJ$5:AJ$467,'Grid GenerationQueue'!$AX$5:$AX$467,$B379,'Grid GenerationQueue'!$AY$5:$AY$467,$C379)</f>
        <v>0</v>
      </c>
      <c r="AW379">
        <f>SUMIFS('Grid GenerationQueue'!AK$5:AK$467,'Grid GenerationQueue'!$AX$5:$AX$467,$B379,'Grid GenerationQueue'!$AY$5:$AY$467,$C379)</f>
        <v>0</v>
      </c>
      <c r="AX379">
        <f>SUMIFS('Grid GenerationQueue'!AL$5:AL$467,'Grid GenerationQueue'!$AX$5:$AX$467,$B379,'Grid GenerationQueue'!$AY$5:$AY$467,$C379)</f>
        <v>0</v>
      </c>
      <c r="AY379">
        <f>SUMIFS('Grid GenerationQueue'!AM$5:AM$467,'Grid GenerationQueue'!$AX$5:$AX$467,$B379,'Grid GenerationQueue'!$AY$5:$AY$467,$C379)</f>
        <v>0</v>
      </c>
      <c r="AZ379">
        <f>SUMIFS('Grid GenerationQueue'!AN$5:AN$467,'Grid GenerationQueue'!$AX$5:$AX$467,$B379,'Grid GenerationQueue'!$AY$5:$AY$467,$C379)</f>
        <v>0</v>
      </c>
      <c r="BA379">
        <f>SUMIFS('Grid GenerationQueue'!AO$5:AO$467,'Grid GenerationQueue'!$AX$5:$AX$467,$B379,'Grid GenerationQueue'!$AY$5:$AY$467,$C379)</f>
        <v>0</v>
      </c>
      <c r="BB379">
        <f>SUMIFS('Grid GenerationQueue'!AP$5:AP$467,'Grid GenerationQueue'!$AX$5:$AX$467,$B379,'Grid GenerationQueue'!$AY$5:$AY$467,$C379)</f>
        <v>0</v>
      </c>
      <c r="BD379">
        <f>SUMIFS('Grid GenerationQueue'!AE$5:AE$467,'Grid GenerationQueue'!$AX$5:$AX$467,$B379,'Grid GenerationQueue'!$AY$5:$AY$467,$C379,'Grid GenerationQueue'!$BH$5:$BH$467,"Executed",'Grid GenerationQueue'!$BB$5:$BB$467,"&lt;"&amp;$BE$3)</f>
        <v>0</v>
      </c>
      <c r="BE379">
        <f>SUMIFS('Grid GenerationQueue'!AF$5:AF$467,'Grid GenerationQueue'!$AX$5:$AX$467,$B379,'Grid GenerationQueue'!$AY$5:$AY$467,$C379,'Grid GenerationQueue'!$BH$5:$BH$467,"Executed",'Grid GenerationQueue'!$BB$5:$BB$467,"&lt;"&amp;$BE$3)</f>
        <v>0</v>
      </c>
      <c r="BF379">
        <f>SUMIFS('Grid GenerationQueue'!AG$5:AG$467,'Grid GenerationQueue'!$AX$5:$AX$467,$B379,'Grid GenerationQueue'!$AY$5:$AY$467,$C379,'Grid GenerationQueue'!$BH$5:$BH$467,"Executed",'Grid GenerationQueue'!$BB$5:$BB$467,"&lt;"&amp;$BE$3)</f>
        <v>0</v>
      </c>
      <c r="BG379">
        <f>SUMIFS('Grid GenerationQueue'!AH$5:AH$467,'Grid GenerationQueue'!$AX$5:$AX$467,$B379,'Grid GenerationQueue'!$AY$5:$AY$467,$C379,'Grid GenerationQueue'!$BH$5:$BH$467,"Executed",'Grid GenerationQueue'!$BB$5:$BB$467,"&lt;"&amp;$BE$3)</f>
        <v>0</v>
      </c>
      <c r="BH379">
        <f>SUMIFS('Grid GenerationQueue'!AI$5:AI$467,'Grid GenerationQueue'!$AX$5:$AX$467,$B379,'Grid GenerationQueue'!$AY$5:$AY$467,$C379,'Grid GenerationQueue'!$BH$5:$BH$467,"Executed",'Grid GenerationQueue'!$BB$5:$BB$467,"&lt;"&amp;$BE$3)</f>
        <v>0</v>
      </c>
      <c r="BI379">
        <f>SUMIFS('Grid GenerationQueue'!AJ$5:AJ$467,'Grid GenerationQueue'!$AX$5:$AX$467,$B379,'Grid GenerationQueue'!$AY$5:$AY$467,$C379,'Grid GenerationQueue'!$BH$5:$BH$467,"Executed",'Grid GenerationQueue'!$BB$5:$BB$467,"&lt;"&amp;$BE$3)</f>
        <v>0</v>
      </c>
      <c r="BJ379">
        <f>SUMIFS('Grid GenerationQueue'!AK$5:AK$467,'Grid GenerationQueue'!$AX$5:$AX$467,$B379,'Grid GenerationQueue'!$AY$5:$AY$467,$C379,'Grid GenerationQueue'!$BH$5:$BH$467,"Executed",'Grid GenerationQueue'!$BB$5:$BB$467,"&lt;"&amp;$BE$3)</f>
        <v>0</v>
      </c>
      <c r="BK379">
        <f>SUMIFS('Grid GenerationQueue'!AL$5:AL$467,'Grid GenerationQueue'!$AX$5:$AX$467,$B379,'Grid GenerationQueue'!$AY$5:$AY$467,$C379,'Grid GenerationQueue'!$BH$5:$BH$467,"Executed",'Grid GenerationQueue'!$BB$5:$BB$467,"&lt;"&amp;$BE$3)</f>
        <v>0</v>
      </c>
      <c r="BL379">
        <f>SUMIFS('Grid GenerationQueue'!AM$5:AM$467,'Grid GenerationQueue'!$AX$5:$AX$467,$B379,'Grid GenerationQueue'!$AY$5:$AY$467,$C379,'Grid GenerationQueue'!$BH$5:$BH$467,"Executed",'Grid GenerationQueue'!$BB$5:$BB$467,"&lt;"&amp;$BE$3)</f>
        <v>0</v>
      </c>
      <c r="BM379">
        <f>SUMIFS('Grid GenerationQueue'!AN$5:AN$467,'Grid GenerationQueue'!$AX$5:$AX$467,$B379,'Grid GenerationQueue'!$AY$5:$AY$467,$C379,'Grid GenerationQueue'!$BH$5:$BH$467,"Executed",'Grid GenerationQueue'!$BB$5:$BB$467,"&lt;"&amp;$BE$3)</f>
        <v>0</v>
      </c>
      <c r="BN379">
        <f>SUMIFS('Grid GenerationQueue'!AO$5:AO$467,'Grid GenerationQueue'!$AX$5:$AX$467,$B379,'Grid GenerationQueue'!$AY$5:$AY$467,$C379,'Grid GenerationQueue'!$BH$5:$BH$467,"Executed",'Grid GenerationQueue'!$BB$5:$BB$467,"&lt;"&amp;$BE$3)</f>
        <v>0</v>
      </c>
      <c r="BO379">
        <f>SUMIFS('Grid GenerationQueue'!AP$5:AP$467,'Grid GenerationQueue'!$AX$5:$AX$467,$B379,'Grid GenerationQueue'!$AY$5:$AY$467,$C379,'Grid GenerationQueue'!$BH$5:$BH$467,"Executed",'Grid GenerationQueue'!$BB$5:$BB$467,"&lt;"&amp;$BE$3)</f>
        <v>0</v>
      </c>
      <c r="BQ379">
        <f>SUMIFS('Grid GenerationQueue'!AE$5:AE$467,'Grid GenerationQueue'!$AX$5:$AX$467,$B379,'Grid GenerationQueue'!$AY$5:$AY$467,$C379,'Grid GenerationQueue'!$BF$5:$BF$467,"&lt;&gt;"&amp;"",'Grid GenerationQueue'!$BB$5:$BB$467,"&lt;"&amp;$BE$3)</f>
        <v>0</v>
      </c>
      <c r="BR379">
        <f>SUMIFS('Grid GenerationQueue'!AF$5:AF$467,'Grid GenerationQueue'!$AX$5:$AX$467,$B379,'Grid GenerationQueue'!$AY$5:$AY$467,$C379,'Grid GenerationQueue'!$BF$5:$BF$467,"&lt;&gt;"&amp;"",'Grid GenerationQueue'!$BB$5:$BB$467,"&lt;"&amp;$BE$3)</f>
        <v>0</v>
      </c>
      <c r="BS379">
        <f>SUMIFS('Grid GenerationQueue'!AG$5:AG$467,'Grid GenerationQueue'!$AX$5:$AX$467,$B379,'Grid GenerationQueue'!$AY$5:$AY$467,$C379,'Grid GenerationQueue'!$BF$5:$BF$467,"&lt;&gt;"&amp;"",'Grid GenerationQueue'!$BB$5:$BB$467,"&lt;"&amp;$BE$3)</f>
        <v>0</v>
      </c>
      <c r="BT379">
        <f>SUMIFS('Grid GenerationQueue'!AH$5:AH$467,'Grid GenerationQueue'!$AX$5:$AX$467,$B379,'Grid GenerationQueue'!$AY$5:$AY$467,$C379,'Grid GenerationQueue'!$BF$5:$BF$467,"&lt;&gt;"&amp;"",'Grid GenerationQueue'!$BB$5:$BB$467,"&lt;"&amp;$BE$3)</f>
        <v>0</v>
      </c>
      <c r="BU379">
        <f>SUMIFS('Grid GenerationQueue'!AI$5:AI$467,'Grid GenerationQueue'!$AX$5:$AX$467,$B379,'Grid GenerationQueue'!$AY$5:$AY$467,$C379,'Grid GenerationQueue'!$BF$5:$BF$467,"&lt;&gt;"&amp;"",'Grid GenerationQueue'!$BB$5:$BB$467,"&lt;"&amp;$BE$3)</f>
        <v>0</v>
      </c>
      <c r="BV379">
        <f>SUMIFS('Grid GenerationQueue'!AJ$5:AJ$467,'Grid GenerationQueue'!$AX$5:$AX$467,$B379,'Grid GenerationQueue'!$AY$5:$AY$467,$C379,'Grid GenerationQueue'!$BF$5:$BF$467,"&lt;&gt;"&amp;"",'Grid GenerationQueue'!$BB$5:$BB$467,"&lt;"&amp;$BE$3)</f>
        <v>0</v>
      </c>
      <c r="BW379">
        <f>SUMIFS('Grid GenerationQueue'!AK$5:AK$467,'Grid GenerationQueue'!$AX$5:$AX$467,$B379,'Grid GenerationQueue'!$AY$5:$AY$467,$C379,'Grid GenerationQueue'!$BF$5:$BF$467,"&lt;&gt;"&amp;"",'Grid GenerationQueue'!$BB$5:$BB$467,"&lt;"&amp;$BE$3)</f>
        <v>0</v>
      </c>
      <c r="BX379">
        <f>SUMIFS('Grid GenerationQueue'!AL$5:AL$467,'Grid GenerationQueue'!$AX$5:$AX$467,$B379,'Grid GenerationQueue'!$AY$5:$AY$467,$C379,'Grid GenerationQueue'!$BF$5:$BF$467,"&lt;&gt;"&amp;"",'Grid GenerationQueue'!$BB$5:$BB$467,"&lt;"&amp;$BE$3)</f>
        <v>0</v>
      </c>
      <c r="BY379">
        <f>SUMIFS('Grid GenerationQueue'!AM$5:AM$467,'Grid GenerationQueue'!$AX$5:$AX$467,$B379,'Grid GenerationQueue'!$AY$5:$AY$467,$C379,'Grid GenerationQueue'!$BF$5:$BF$467,"&lt;&gt;"&amp;"",'Grid GenerationQueue'!$BB$5:$BB$467,"&lt;"&amp;$BE$3)</f>
        <v>0</v>
      </c>
      <c r="BZ379">
        <f>SUMIFS('Grid GenerationQueue'!AN$5:AN$467,'Grid GenerationQueue'!$AX$5:$AX$467,$B379,'Grid GenerationQueue'!$AY$5:$AY$467,$C379,'Grid GenerationQueue'!$BF$5:$BF$467,"&lt;&gt;"&amp;"",'Grid GenerationQueue'!$BB$5:$BB$467,"&lt;"&amp;$BE$3)</f>
        <v>0</v>
      </c>
      <c r="CA379">
        <f>SUMIFS('Grid GenerationQueue'!AO$5:AO$467,'Grid GenerationQueue'!$AX$5:$AX$467,$B379,'Grid GenerationQueue'!$AY$5:$AY$467,$C379,'Grid GenerationQueue'!$BF$5:$BF$467,"&lt;&gt;"&amp;"",'Grid GenerationQueue'!$BB$5:$BB$467,"&lt;"&amp;$BE$3)</f>
        <v>0</v>
      </c>
      <c r="CB379">
        <f>SUMIFS('Grid GenerationQueue'!AP$5:AP$467,'Grid GenerationQueue'!$AX$5:$AX$467,$B379,'Grid GenerationQueue'!$AY$5:$AY$467,$C379,'Grid GenerationQueue'!$BF$5:$BF$467,"&lt;&gt;"&amp;"",'Grid GenerationQueue'!$BB$5:$BB$467,"&lt;"&amp;$BE$3)</f>
        <v>0</v>
      </c>
      <c r="CD379">
        <f>SUMIFS('Grid GenerationQueue'!AE$5:AE$467,'Grid GenerationQueue'!$AX$5:$AX$467,$B379,'Grid GenerationQueue'!$AY$5:$AY$467,$C379,'Grid GenerationQueue'!$BB$5:$BB$467,"&lt;"&amp;$BE$3)</f>
        <v>0</v>
      </c>
      <c r="CE379">
        <f>SUMIFS('Grid GenerationQueue'!AF$5:AF$467,'Grid GenerationQueue'!$AX$5:$AX$467,$B379,'Grid GenerationQueue'!$AY$5:$AY$467,$C379,'Grid GenerationQueue'!$BB$5:$BB$467,"&lt;"&amp;$BE$3)</f>
        <v>0</v>
      </c>
      <c r="CF379">
        <f>SUMIFS('Grid GenerationQueue'!AG$5:AG$467,'Grid GenerationQueue'!$AX$5:$AX$467,$B379,'Grid GenerationQueue'!$AY$5:$AY$467,$C379,'Grid GenerationQueue'!$BB$5:$BB$467,"&lt;"&amp;$BE$3)</f>
        <v>0</v>
      </c>
      <c r="CG379">
        <f>SUMIFS('Grid GenerationQueue'!AH$5:AH$467,'Grid GenerationQueue'!$AX$5:$AX$467,$B379,'Grid GenerationQueue'!$AY$5:$AY$467,$C379,'Grid GenerationQueue'!$BB$5:$BB$467,"&lt;"&amp;$BE$3)</f>
        <v>0</v>
      </c>
      <c r="CH379">
        <f>SUMIFS('Grid GenerationQueue'!AI$5:AI$467,'Grid GenerationQueue'!$AX$5:$AX$467,$B379,'Grid GenerationQueue'!$AY$5:$AY$467,$C379,'Grid GenerationQueue'!$BB$5:$BB$467,"&lt;"&amp;$BE$3)</f>
        <v>0</v>
      </c>
      <c r="CI379">
        <f>SUMIFS('Grid GenerationQueue'!AJ$5:AJ$467,'Grid GenerationQueue'!$AX$5:$AX$467,$B379,'Grid GenerationQueue'!$AY$5:$AY$467,$C379,'Grid GenerationQueue'!$BB$5:$BB$467,"&lt;"&amp;$BE$3)</f>
        <v>0</v>
      </c>
      <c r="CJ379">
        <f>SUMIFS('Grid GenerationQueue'!AK$5:AK$467,'Grid GenerationQueue'!$AX$5:$AX$467,$B379,'Grid GenerationQueue'!$AY$5:$AY$467,$C379,'Grid GenerationQueue'!$BB$5:$BB$467,"&lt;"&amp;$BE$3)</f>
        <v>0</v>
      </c>
      <c r="CK379">
        <f>SUMIFS('Grid GenerationQueue'!AL$5:AL$467,'Grid GenerationQueue'!$AX$5:$AX$467,$B379,'Grid GenerationQueue'!$AY$5:$AY$467,$C379,'Grid GenerationQueue'!$BB$5:$BB$467,"&lt;"&amp;$BE$3)</f>
        <v>0</v>
      </c>
      <c r="CL379">
        <f>SUMIFS('Grid GenerationQueue'!AM$5:AM$467,'Grid GenerationQueue'!$AX$5:$AX$467,$B379,'Grid GenerationQueue'!$AY$5:$AY$467,$C379,'Grid GenerationQueue'!$BB$5:$BB$467,"&lt;"&amp;$BE$3)</f>
        <v>0</v>
      </c>
      <c r="CM379">
        <f>SUMIFS('Grid GenerationQueue'!AN$5:AN$467,'Grid GenerationQueue'!$AX$5:$AX$467,$B379,'Grid GenerationQueue'!$AY$5:$AY$467,$C379,'Grid GenerationQueue'!$BB$5:$BB$467,"&lt;"&amp;$BE$3)</f>
        <v>0</v>
      </c>
      <c r="CN379">
        <f>SUMIFS('Grid GenerationQueue'!AO$5:AO$467,'Grid GenerationQueue'!$AX$5:$AX$467,$B379,'Grid GenerationQueue'!$AY$5:$AY$467,$C379,'Grid GenerationQueue'!$BB$5:$BB$467,"&lt;"&amp;$BE$3)</f>
        <v>0</v>
      </c>
      <c r="CO379">
        <f>SUMIFS('Grid GenerationQueue'!AP$5:AP$467,'Grid GenerationQueue'!$AX$5:$AX$467,$B379,'Grid GenerationQueue'!$AY$5:$AY$467,$C379,'Grid GenerationQueue'!$BB$5:$BB$467,"&lt;"&amp;$BE$3)</f>
        <v>0</v>
      </c>
    </row>
    <row r="380" spans="1:93" x14ac:dyDescent="0.35">
      <c r="A380" t="s">
        <v>4647</v>
      </c>
      <c r="B380" t="s">
        <v>4503</v>
      </c>
      <c r="C380">
        <v>69</v>
      </c>
      <c r="D380">
        <f>SUMIFS('Grid GenerationQueue'!AE$5:AE$467,'Grid GenerationQueue'!$AX$5:$AX$467,$B380,'Grid GenerationQueue'!$AY$5:$AY$467,$C380,'Grid GenerationQueue'!$BI$5:$BI$467,"&lt;4")</f>
        <v>0</v>
      </c>
      <c r="E380">
        <f>SUMIFS('Grid GenerationQueue'!AF$5:AF$467,'Grid GenerationQueue'!$AX$5:$AX$467,$B380,'Grid GenerationQueue'!$AY$5:$AY$467,$C380,'Grid GenerationQueue'!$BI$5:$BI$467,"&lt;4")</f>
        <v>0</v>
      </c>
      <c r="F380">
        <f>SUMIFS('Grid GenerationQueue'!AG$5:AG$467,'Grid GenerationQueue'!$AX$5:$AX$467,$B380,'Grid GenerationQueue'!$AY$5:$AY$467,$C380,'Grid GenerationQueue'!$BI$5:$BI$467,"&lt;4")</f>
        <v>0</v>
      </c>
      <c r="G380">
        <f>SUMIFS('Grid GenerationQueue'!AH$5:AH$467,'Grid GenerationQueue'!$AX$5:$AX$467,$B380,'Grid GenerationQueue'!$AY$5:$AY$467,$C380,'Grid GenerationQueue'!$BI$5:$BI$467,"&lt;4")</f>
        <v>0</v>
      </c>
      <c r="H380">
        <f>SUMIFS('Grid GenerationQueue'!AI$5:AI$467,'Grid GenerationQueue'!$AX$5:$AX$467,$B380,'Grid GenerationQueue'!$AY$5:$AY$467,$C380,'Grid GenerationQueue'!$BI$5:$BI$467,"&lt;4")</f>
        <v>0</v>
      </c>
      <c r="I380">
        <f>SUMIFS('Grid GenerationQueue'!AJ$5:AJ$467,'Grid GenerationQueue'!$AX$5:$AX$467,$B380,'Grid GenerationQueue'!$AY$5:$AY$467,$C380,'Grid GenerationQueue'!$BI$5:$BI$467,"&lt;4")</f>
        <v>0</v>
      </c>
      <c r="J380">
        <f>SUMIFS('Grid GenerationQueue'!AK$5:AK$467,'Grid GenerationQueue'!$AX$5:$AX$467,$B380,'Grid GenerationQueue'!$AY$5:$AY$467,$C380,'Grid GenerationQueue'!$BI$5:$BI$467,"&lt;4")</f>
        <v>0</v>
      </c>
      <c r="K380">
        <f>SUMIFS('Grid GenerationQueue'!AL$5:AL$467,'Grid GenerationQueue'!$AX$5:$AX$467,$B380,'Grid GenerationQueue'!$AY$5:$AY$467,$C380,'Grid GenerationQueue'!$BI$5:$BI$467,"&lt;4")</f>
        <v>0</v>
      </c>
      <c r="L380">
        <f>SUMIFS('Grid GenerationQueue'!AM$5:AM$467,'Grid GenerationQueue'!$AX$5:$AX$467,$B380,'Grid GenerationQueue'!$AY$5:$AY$467,$C380,'Grid GenerationQueue'!$BI$5:$BI$467,"&lt;4")</f>
        <v>0</v>
      </c>
      <c r="M380">
        <f>SUMIFS('Grid GenerationQueue'!AN$5:AN$467,'Grid GenerationQueue'!$AX$5:$AX$467,$B380,'Grid GenerationQueue'!$AY$5:$AY$467,$C380,'Grid GenerationQueue'!$BI$5:$BI$467,"&lt;4")</f>
        <v>0</v>
      </c>
      <c r="N380">
        <f>SUMIFS('Grid GenerationQueue'!AO$5:AO$467,'Grid GenerationQueue'!$AX$5:$AX$467,$B380,'Grid GenerationQueue'!$AY$5:$AY$467,$C380,'Grid GenerationQueue'!$BI$5:$BI$467,"&lt;4")</f>
        <v>0</v>
      </c>
      <c r="O380">
        <f>SUMIFS('Grid GenerationQueue'!AP$5:AP$467,'Grid GenerationQueue'!$AX$5:$AX$467,$B380,'Grid GenerationQueue'!$AY$5:$AY$467,$C380,'Grid GenerationQueue'!$BI$5:$BI$467,"&lt;4")</f>
        <v>0</v>
      </c>
      <c r="Q380">
        <f>SUMIFS('Grid GenerationQueue'!AE$5:AE$467,'Grid GenerationQueue'!$AX$5:$AX$467,$B380,'Grid GenerationQueue'!$AY$5:$AY$467,$C380,'Grid GenerationQueue'!$BH$5:$BH$467,"Executed")</f>
        <v>0</v>
      </c>
      <c r="R380">
        <f>SUMIFS('Grid GenerationQueue'!AF$5:AF$467,'Grid GenerationQueue'!$AX$5:$AX$467,$B380,'Grid GenerationQueue'!$AY$5:$AY$467,$C380,'Grid GenerationQueue'!$BH$5:$BH$467,"Executed")</f>
        <v>0</v>
      </c>
      <c r="S380">
        <f>SUMIFS('Grid GenerationQueue'!AG$5:AG$467,'Grid GenerationQueue'!$AX$5:$AX$467,$B380,'Grid GenerationQueue'!$AY$5:$AY$467,$C380,'Grid GenerationQueue'!$BH$5:$BH$467,"Executed")</f>
        <v>0</v>
      </c>
      <c r="T380">
        <f>SUMIFS('Grid GenerationQueue'!AH$5:AH$467,'Grid GenerationQueue'!$AX$5:$AX$467,$B380,'Grid GenerationQueue'!$AY$5:$AY$467,$C380,'Grid GenerationQueue'!$BH$5:$BH$467,"Executed")</f>
        <v>0</v>
      </c>
      <c r="U380">
        <f>SUMIFS('Grid GenerationQueue'!AI$5:AI$467,'Grid GenerationQueue'!$AX$5:$AX$467,$B380,'Grid GenerationQueue'!$AY$5:$AY$467,$C380,'Grid GenerationQueue'!$BH$5:$BH$467,"Executed")</f>
        <v>0</v>
      </c>
      <c r="V380">
        <f>SUMIFS('Grid GenerationQueue'!AJ$5:AJ$467,'Grid GenerationQueue'!$AX$5:$AX$467,$B380,'Grid GenerationQueue'!$AY$5:$AY$467,$C380,'Grid GenerationQueue'!$BH$5:$BH$467,"Executed")</f>
        <v>0</v>
      </c>
      <c r="W380">
        <f>SUMIFS('Grid GenerationQueue'!AK$5:AK$467,'Grid GenerationQueue'!$AX$5:$AX$467,$B380,'Grid GenerationQueue'!$AY$5:$AY$467,$C380,'Grid GenerationQueue'!$BH$5:$BH$467,"Executed")</f>
        <v>0</v>
      </c>
      <c r="X380">
        <f>SUMIFS('Grid GenerationQueue'!AL$5:AL$467,'Grid GenerationQueue'!$AX$5:$AX$467,$B380,'Grid GenerationQueue'!$AY$5:$AY$467,$C380,'Grid GenerationQueue'!$BH$5:$BH$467,"Executed")</f>
        <v>0</v>
      </c>
      <c r="Y380">
        <f>SUMIFS('Grid GenerationQueue'!AM$5:AM$467,'Grid GenerationQueue'!$AX$5:$AX$467,$B380,'Grid GenerationQueue'!$AY$5:$AY$467,$C380,'Grid GenerationQueue'!$BH$5:$BH$467,"Executed")</f>
        <v>0</v>
      </c>
      <c r="Z380">
        <f>SUMIFS('Grid GenerationQueue'!AN$5:AN$467,'Grid GenerationQueue'!$AX$5:$AX$467,$B380,'Grid GenerationQueue'!$AY$5:$AY$467,$C380,'Grid GenerationQueue'!$BH$5:$BH$467,"Executed")</f>
        <v>0</v>
      </c>
      <c r="AA380">
        <f>SUMIFS('Grid GenerationQueue'!AO$5:AO$467,'Grid GenerationQueue'!$AX$5:$AX$467,$B380,'Grid GenerationQueue'!$AY$5:$AY$467,$C380,'Grid GenerationQueue'!$BH$5:$BH$467,"Executed")</f>
        <v>0</v>
      </c>
      <c r="AB380">
        <f>SUMIFS('Grid GenerationQueue'!AP$5:AP$467,'Grid GenerationQueue'!$AX$5:$AX$467,$B380,'Grid GenerationQueue'!$AY$5:$AY$467,$C380,'Grid GenerationQueue'!$BH$5:$BH$467,"Executed")</f>
        <v>0</v>
      </c>
      <c r="AD380">
        <f>SUMIFS('Grid GenerationQueue'!AE$5:AE$467,'Grid GenerationQueue'!$AX$5:$AX$467,$B380,'Grid GenerationQueue'!$AY$5:$AY$467,$C380,'Grid GenerationQueue'!$BF$5:$BF$467,"&lt;&gt;"&amp;"")</f>
        <v>0</v>
      </c>
      <c r="AE380">
        <f>SUMIFS('Grid GenerationQueue'!AF$5:AF$467,'Grid GenerationQueue'!$AX$5:$AX$467,$B380,'Grid GenerationQueue'!$AY$5:$AY$467,$C380,'Grid GenerationQueue'!$BF$5:$BF$467,"&lt;&gt;"&amp;"")</f>
        <v>0</v>
      </c>
      <c r="AF380">
        <f>SUMIFS('Grid GenerationQueue'!AG$5:AG$467,'Grid GenerationQueue'!$AX$5:$AX$467,$B380,'Grid GenerationQueue'!$AY$5:$AY$467,$C380,'Grid GenerationQueue'!$BF$5:$BF$467,"&lt;&gt;"&amp;"")</f>
        <v>0</v>
      </c>
      <c r="AG380">
        <f>SUMIFS('Grid GenerationQueue'!AH$5:AH$467,'Grid GenerationQueue'!$AX$5:$AX$467,$B380,'Grid GenerationQueue'!$AY$5:$AY$467,$C380,'Grid GenerationQueue'!$BF$5:$BF$467,"&lt;&gt;"&amp;"")</f>
        <v>0</v>
      </c>
      <c r="AH380">
        <f>SUMIFS('Grid GenerationQueue'!AI$5:AI$467,'Grid GenerationQueue'!$AX$5:$AX$467,$B380,'Grid GenerationQueue'!$AY$5:$AY$467,$C380,'Grid GenerationQueue'!$BF$5:$BF$467,"&lt;&gt;"&amp;"")</f>
        <v>0</v>
      </c>
      <c r="AI380">
        <f>SUMIFS('Grid GenerationQueue'!AJ$5:AJ$467,'Grid GenerationQueue'!$AX$5:$AX$467,$B380,'Grid GenerationQueue'!$AY$5:$AY$467,$C380,'Grid GenerationQueue'!$BF$5:$BF$467,"&lt;&gt;"&amp;"")</f>
        <v>0</v>
      </c>
      <c r="AJ380">
        <f>SUMIFS('Grid GenerationQueue'!AK$5:AK$467,'Grid GenerationQueue'!$AX$5:$AX$467,$B380,'Grid GenerationQueue'!$AY$5:$AY$467,$C380,'Grid GenerationQueue'!$BF$5:$BF$467,"&lt;&gt;"&amp;"")</f>
        <v>0</v>
      </c>
      <c r="AK380">
        <f>SUMIFS('Grid GenerationQueue'!AL$5:AL$467,'Grid GenerationQueue'!$AX$5:$AX$467,$B380,'Grid GenerationQueue'!$AY$5:$AY$467,$C380,'Grid GenerationQueue'!$BF$5:$BF$467,"&lt;&gt;"&amp;"")</f>
        <v>0</v>
      </c>
      <c r="AL380">
        <f>SUMIFS('Grid GenerationQueue'!AM$5:AM$467,'Grid GenerationQueue'!$AX$5:$AX$467,$B380,'Grid GenerationQueue'!$AY$5:$AY$467,$C380,'Grid GenerationQueue'!$BF$5:$BF$467,"&lt;&gt;"&amp;"")</f>
        <v>0</v>
      </c>
      <c r="AM380">
        <f>SUMIFS('Grid GenerationQueue'!AN$5:AN$467,'Grid GenerationQueue'!$AX$5:$AX$467,$B380,'Grid GenerationQueue'!$AY$5:$AY$467,$C380,'Grid GenerationQueue'!$BF$5:$BF$467,"&lt;&gt;"&amp;"")</f>
        <v>0</v>
      </c>
      <c r="AN380">
        <f>SUMIFS('Grid GenerationQueue'!AO$5:AO$467,'Grid GenerationQueue'!$AX$5:$AX$467,$B380,'Grid GenerationQueue'!$AY$5:$AY$467,$C380,'Grid GenerationQueue'!$BF$5:$BF$467,"&lt;&gt;"&amp;"")</f>
        <v>0</v>
      </c>
      <c r="AO380">
        <f>SUMIFS('Grid GenerationQueue'!AP$5:AP$467,'Grid GenerationQueue'!$AX$5:$AX$467,$B380,'Grid GenerationQueue'!$AY$5:$AY$467,$C380,'Grid GenerationQueue'!$BF$5:$BF$467,"&lt;&gt;"&amp;"")</f>
        <v>0</v>
      </c>
      <c r="AQ380">
        <f>SUMIFS('Grid GenerationQueue'!AE$5:AE$467,'Grid GenerationQueue'!$AX$5:$AX$467,$B380,'Grid GenerationQueue'!$AY$5:$AY$467,$C380)</f>
        <v>102.04</v>
      </c>
      <c r="AR380">
        <f>SUMIFS('Grid GenerationQueue'!AF$5:AF$467,'Grid GenerationQueue'!$AX$5:$AX$467,$B380,'Grid GenerationQueue'!$AY$5:$AY$467,$C380)</f>
        <v>0</v>
      </c>
      <c r="AS380">
        <f>SUMIFS('Grid GenerationQueue'!AG$5:AG$467,'Grid GenerationQueue'!$AX$5:$AX$467,$B380,'Grid GenerationQueue'!$AY$5:$AY$467,$C380)</f>
        <v>0</v>
      </c>
      <c r="AT380">
        <f>SUMIFS('Grid GenerationQueue'!AH$5:AH$467,'Grid GenerationQueue'!$AX$5:$AX$467,$B380,'Grid GenerationQueue'!$AY$5:$AY$467,$C380)</f>
        <v>0</v>
      </c>
      <c r="AU380">
        <f>SUMIFS('Grid GenerationQueue'!AI$5:AI$467,'Grid GenerationQueue'!$AX$5:$AX$467,$B380,'Grid GenerationQueue'!$AY$5:$AY$467,$C380)</f>
        <v>0</v>
      </c>
      <c r="AV380">
        <f>SUMIFS('Grid GenerationQueue'!AJ$5:AJ$467,'Grid GenerationQueue'!$AX$5:$AX$467,$B380,'Grid GenerationQueue'!$AY$5:$AY$467,$C380)</f>
        <v>0</v>
      </c>
      <c r="AW380">
        <f>SUMIFS('Grid GenerationQueue'!AK$5:AK$467,'Grid GenerationQueue'!$AX$5:$AX$467,$B380,'Grid GenerationQueue'!$AY$5:$AY$467,$C380)</f>
        <v>0</v>
      </c>
      <c r="AX380">
        <f>SUMIFS('Grid GenerationQueue'!AL$5:AL$467,'Grid GenerationQueue'!$AX$5:$AX$467,$B380,'Grid GenerationQueue'!$AY$5:$AY$467,$C380)</f>
        <v>0</v>
      </c>
      <c r="AY380">
        <f>SUMIFS('Grid GenerationQueue'!AM$5:AM$467,'Grid GenerationQueue'!$AX$5:$AX$467,$B380,'Grid GenerationQueue'!$AY$5:$AY$467,$C380)</f>
        <v>0</v>
      </c>
      <c r="AZ380">
        <f>SUMIFS('Grid GenerationQueue'!AN$5:AN$467,'Grid GenerationQueue'!$AX$5:$AX$467,$B380,'Grid GenerationQueue'!$AY$5:$AY$467,$C380)</f>
        <v>0</v>
      </c>
      <c r="BA380">
        <f>SUMIFS('Grid GenerationQueue'!AO$5:AO$467,'Grid GenerationQueue'!$AX$5:$AX$467,$B380,'Grid GenerationQueue'!$AY$5:$AY$467,$C380)</f>
        <v>0</v>
      </c>
      <c r="BB380">
        <f>SUMIFS('Grid GenerationQueue'!AP$5:AP$467,'Grid GenerationQueue'!$AX$5:$AX$467,$B380,'Grid GenerationQueue'!$AY$5:$AY$467,$C380)</f>
        <v>0</v>
      </c>
      <c r="BD380">
        <f>SUMIFS('Grid GenerationQueue'!AE$5:AE$467,'Grid GenerationQueue'!$AX$5:$AX$467,$B380,'Grid GenerationQueue'!$AY$5:$AY$467,$C380,'Grid GenerationQueue'!$BH$5:$BH$467,"Executed",'Grid GenerationQueue'!$BB$5:$BB$467,"&lt;"&amp;$BE$3)</f>
        <v>0</v>
      </c>
      <c r="BE380">
        <f>SUMIFS('Grid GenerationQueue'!AF$5:AF$467,'Grid GenerationQueue'!$AX$5:$AX$467,$B380,'Grid GenerationQueue'!$AY$5:$AY$467,$C380,'Grid GenerationQueue'!$BH$5:$BH$467,"Executed",'Grid GenerationQueue'!$BB$5:$BB$467,"&lt;"&amp;$BE$3)</f>
        <v>0</v>
      </c>
      <c r="BF380">
        <f>SUMIFS('Grid GenerationQueue'!AG$5:AG$467,'Grid GenerationQueue'!$AX$5:$AX$467,$B380,'Grid GenerationQueue'!$AY$5:$AY$467,$C380,'Grid GenerationQueue'!$BH$5:$BH$467,"Executed",'Grid GenerationQueue'!$BB$5:$BB$467,"&lt;"&amp;$BE$3)</f>
        <v>0</v>
      </c>
      <c r="BG380">
        <f>SUMIFS('Grid GenerationQueue'!AH$5:AH$467,'Grid GenerationQueue'!$AX$5:$AX$467,$B380,'Grid GenerationQueue'!$AY$5:$AY$467,$C380,'Grid GenerationQueue'!$BH$5:$BH$467,"Executed",'Grid GenerationQueue'!$BB$5:$BB$467,"&lt;"&amp;$BE$3)</f>
        <v>0</v>
      </c>
      <c r="BH380">
        <f>SUMIFS('Grid GenerationQueue'!AI$5:AI$467,'Grid GenerationQueue'!$AX$5:$AX$467,$B380,'Grid GenerationQueue'!$AY$5:$AY$467,$C380,'Grid GenerationQueue'!$BH$5:$BH$467,"Executed",'Grid GenerationQueue'!$BB$5:$BB$467,"&lt;"&amp;$BE$3)</f>
        <v>0</v>
      </c>
      <c r="BI380">
        <f>SUMIFS('Grid GenerationQueue'!AJ$5:AJ$467,'Grid GenerationQueue'!$AX$5:$AX$467,$B380,'Grid GenerationQueue'!$AY$5:$AY$467,$C380,'Grid GenerationQueue'!$BH$5:$BH$467,"Executed",'Grid GenerationQueue'!$BB$5:$BB$467,"&lt;"&amp;$BE$3)</f>
        <v>0</v>
      </c>
      <c r="BJ380">
        <f>SUMIFS('Grid GenerationQueue'!AK$5:AK$467,'Grid GenerationQueue'!$AX$5:$AX$467,$B380,'Grid GenerationQueue'!$AY$5:$AY$467,$C380,'Grid GenerationQueue'!$BH$5:$BH$467,"Executed",'Grid GenerationQueue'!$BB$5:$BB$467,"&lt;"&amp;$BE$3)</f>
        <v>0</v>
      </c>
      <c r="BK380">
        <f>SUMIFS('Grid GenerationQueue'!AL$5:AL$467,'Grid GenerationQueue'!$AX$5:$AX$467,$B380,'Grid GenerationQueue'!$AY$5:$AY$467,$C380,'Grid GenerationQueue'!$BH$5:$BH$467,"Executed",'Grid GenerationQueue'!$BB$5:$BB$467,"&lt;"&amp;$BE$3)</f>
        <v>0</v>
      </c>
      <c r="BL380">
        <f>SUMIFS('Grid GenerationQueue'!AM$5:AM$467,'Grid GenerationQueue'!$AX$5:$AX$467,$B380,'Grid GenerationQueue'!$AY$5:$AY$467,$C380,'Grid GenerationQueue'!$BH$5:$BH$467,"Executed",'Grid GenerationQueue'!$BB$5:$BB$467,"&lt;"&amp;$BE$3)</f>
        <v>0</v>
      </c>
      <c r="BM380">
        <f>SUMIFS('Grid GenerationQueue'!AN$5:AN$467,'Grid GenerationQueue'!$AX$5:$AX$467,$B380,'Grid GenerationQueue'!$AY$5:$AY$467,$C380,'Grid GenerationQueue'!$BH$5:$BH$467,"Executed",'Grid GenerationQueue'!$BB$5:$BB$467,"&lt;"&amp;$BE$3)</f>
        <v>0</v>
      </c>
      <c r="BN380">
        <f>SUMIFS('Grid GenerationQueue'!AO$5:AO$467,'Grid GenerationQueue'!$AX$5:$AX$467,$B380,'Grid GenerationQueue'!$AY$5:$AY$467,$C380,'Grid GenerationQueue'!$BH$5:$BH$467,"Executed",'Grid GenerationQueue'!$BB$5:$BB$467,"&lt;"&amp;$BE$3)</f>
        <v>0</v>
      </c>
      <c r="BO380">
        <f>SUMIFS('Grid GenerationQueue'!AP$5:AP$467,'Grid GenerationQueue'!$AX$5:$AX$467,$B380,'Grid GenerationQueue'!$AY$5:$AY$467,$C380,'Grid GenerationQueue'!$BH$5:$BH$467,"Executed",'Grid GenerationQueue'!$BB$5:$BB$467,"&lt;"&amp;$BE$3)</f>
        <v>0</v>
      </c>
      <c r="BQ380">
        <f>SUMIFS('Grid GenerationQueue'!AE$5:AE$467,'Grid GenerationQueue'!$AX$5:$AX$467,$B380,'Grid GenerationQueue'!$AY$5:$AY$467,$C380,'Grid GenerationQueue'!$BF$5:$BF$467,"&lt;&gt;"&amp;"",'Grid GenerationQueue'!$BB$5:$BB$467,"&lt;"&amp;$BE$3)</f>
        <v>0</v>
      </c>
      <c r="BR380">
        <f>SUMIFS('Grid GenerationQueue'!AF$5:AF$467,'Grid GenerationQueue'!$AX$5:$AX$467,$B380,'Grid GenerationQueue'!$AY$5:$AY$467,$C380,'Grid GenerationQueue'!$BF$5:$BF$467,"&lt;&gt;"&amp;"",'Grid GenerationQueue'!$BB$5:$BB$467,"&lt;"&amp;$BE$3)</f>
        <v>0</v>
      </c>
      <c r="BS380">
        <f>SUMIFS('Grid GenerationQueue'!AG$5:AG$467,'Grid GenerationQueue'!$AX$5:$AX$467,$B380,'Grid GenerationQueue'!$AY$5:$AY$467,$C380,'Grid GenerationQueue'!$BF$5:$BF$467,"&lt;&gt;"&amp;"",'Grid GenerationQueue'!$BB$5:$BB$467,"&lt;"&amp;$BE$3)</f>
        <v>0</v>
      </c>
      <c r="BT380">
        <f>SUMIFS('Grid GenerationQueue'!AH$5:AH$467,'Grid GenerationQueue'!$AX$5:$AX$467,$B380,'Grid GenerationQueue'!$AY$5:$AY$467,$C380,'Grid GenerationQueue'!$BF$5:$BF$467,"&lt;&gt;"&amp;"",'Grid GenerationQueue'!$BB$5:$BB$467,"&lt;"&amp;$BE$3)</f>
        <v>0</v>
      </c>
      <c r="BU380">
        <f>SUMIFS('Grid GenerationQueue'!AI$5:AI$467,'Grid GenerationQueue'!$AX$5:$AX$467,$B380,'Grid GenerationQueue'!$AY$5:$AY$467,$C380,'Grid GenerationQueue'!$BF$5:$BF$467,"&lt;&gt;"&amp;"",'Grid GenerationQueue'!$BB$5:$BB$467,"&lt;"&amp;$BE$3)</f>
        <v>0</v>
      </c>
      <c r="BV380">
        <f>SUMIFS('Grid GenerationQueue'!AJ$5:AJ$467,'Grid GenerationQueue'!$AX$5:$AX$467,$B380,'Grid GenerationQueue'!$AY$5:$AY$467,$C380,'Grid GenerationQueue'!$BF$5:$BF$467,"&lt;&gt;"&amp;"",'Grid GenerationQueue'!$BB$5:$BB$467,"&lt;"&amp;$BE$3)</f>
        <v>0</v>
      </c>
      <c r="BW380">
        <f>SUMIFS('Grid GenerationQueue'!AK$5:AK$467,'Grid GenerationQueue'!$AX$5:$AX$467,$B380,'Grid GenerationQueue'!$AY$5:$AY$467,$C380,'Grid GenerationQueue'!$BF$5:$BF$467,"&lt;&gt;"&amp;"",'Grid GenerationQueue'!$BB$5:$BB$467,"&lt;"&amp;$BE$3)</f>
        <v>0</v>
      </c>
      <c r="BX380">
        <f>SUMIFS('Grid GenerationQueue'!AL$5:AL$467,'Grid GenerationQueue'!$AX$5:$AX$467,$B380,'Grid GenerationQueue'!$AY$5:$AY$467,$C380,'Grid GenerationQueue'!$BF$5:$BF$467,"&lt;&gt;"&amp;"",'Grid GenerationQueue'!$BB$5:$BB$467,"&lt;"&amp;$BE$3)</f>
        <v>0</v>
      </c>
      <c r="BY380">
        <f>SUMIFS('Grid GenerationQueue'!AM$5:AM$467,'Grid GenerationQueue'!$AX$5:$AX$467,$B380,'Grid GenerationQueue'!$AY$5:$AY$467,$C380,'Grid GenerationQueue'!$BF$5:$BF$467,"&lt;&gt;"&amp;"",'Grid GenerationQueue'!$BB$5:$BB$467,"&lt;"&amp;$BE$3)</f>
        <v>0</v>
      </c>
      <c r="BZ380">
        <f>SUMIFS('Grid GenerationQueue'!AN$5:AN$467,'Grid GenerationQueue'!$AX$5:$AX$467,$B380,'Grid GenerationQueue'!$AY$5:$AY$467,$C380,'Grid GenerationQueue'!$BF$5:$BF$467,"&lt;&gt;"&amp;"",'Grid GenerationQueue'!$BB$5:$BB$467,"&lt;"&amp;$BE$3)</f>
        <v>0</v>
      </c>
      <c r="CA380">
        <f>SUMIFS('Grid GenerationQueue'!AO$5:AO$467,'Grid GenerationQueue'!$AX$5:$AX$467,$B380,'Grid GenerationQueue'!$AY$5:$AY$467,$C380,'Grid GenerationQueue'!$BF$5:$BF$467,"&lt;&gt;"&amp;"",'Grid GenerationQueue'!$BB$5:$BB$467,"&lt;"&amp;$BE$3)</f>
        <v>0</v>
      </c>
      <c r="CB380">
        <f>SUMIFS('Grid GenerationQueue'!AP$5:AP$467,'Grid GenerationQueue'!$AX$5:$AX$467,$B380,'Grid GenerationQueue'!$AY$5:$AY$467,$C380,'Grid GenerationQueue'!$BF$5:$BF$467,"&lt;&gt;"&amp;"",'Grid GenerationQueue'!$BB$5:$BB$467,"&lt;"&amp;$BE$3)</f>
        <v>0</v>
      </c>
      <c r="CD380">
        <f>SUMIFS('Grid GenerationQueue'!AE$5:AE$467,'Grid GenerationQueue'!$AX$5:$AX$467,$B380,'Grid GenerationQueue'!$AY$5:$AY$467,$C380,'Grid GenerationQueue'!$BB$5:$BB$467,"&lt;"&amp;$BE$3)</f>
        <v>102.04</v>
      </c>
      <c r="CE380">
        <f>SUMIFS('Grid GenerationQueue'!AF$5:AF$467,'Grid GenerationQueue'!$AX$5:$AX$467,$B380,'Grid GenerationQueue'!$AY$5:$AY$467,$C380,'Grid GenerationQueue'!$BB$5:$BB$467,"&lt;"&amp;$BE$3)</f>
        <v>0</v>
      </c>
      <c r="CF380">
        <f>SUMIFS('Grid GenerationQueue'!AG$5:AG$467,'Grid GenerationQueue'!$AX$5:$AX$467,$B380,'Grid GenerationQueue'!$AY$5:$AY$467,$C380,'Grid GenerationQueue'!$BB$5:$BB$467,"&lt;"&amp;$BE$3)</f>
        <v>0</v>
      </c>
      <c r="CG380">
        <f>SUMIFS('Grid GenerationQueue'!AH$5:AH$467,'Grid GenerationQueue'!$AX$5:$AX$467,$B380,'Grid GenerationQueue'!$AY$5:$AY$467,$C380,'Grid GenerationQueue'!$BB$5:$BB$467,"&lt;"&amp;$BE$3)</f>
        <v>0</v>
      </c>
      <c r="CH380">
        <f>SUMIFS('Grid GenerationQueue'!AI$5:AI$467,'Grid GenerationQueue'!$AX$5:$AX$467,$B380,'Grid GenerationQueue'!$AY$5:$AY$467,$C380,'Grid GenerationQueue'!$BB$5:$BB$467,"&lt;"&amp;$BE$3)</f>
        <v>0</v>
      </c>
      <c r="CI380">
        <f>SUMIFS('Grid GenerationQueue'!AJ$5:AJ$467,'Grid GenerationQueue'!$AX$5:$AX$467,$B380,'Grid GenerationQueue'!$AY$5:$AY$467,$C380,'Grid GenerationQueue'!$BB$5:$BB$467,"&lt;"&amp;$BE$3)</f>
        <v>0</v>
      </c>
      <c r="CJ380">
        <f>SUMIFS('Grid GenerationQueue'!AK$5:AK$467,'Grid GenerationQueue'!$AX$5:$AX$467,$B380,'Grid GenerationQueue'!$AY$5:$AY$467,$C380,'Grid GenerationQueue'!$BB$5:$BB$467,"&lt;"&amp;$BE$3)</f>
        <v>0</v>
      </c>
      <c r="CK380">
        <f>SUMIFS('Grid GenerationQueue'!AL$5:AL$467,'Grid GenerationQueue'!$AX$5:$AX$467,$B380,'Grid GenerationQueue'!$AY$5:$AY$467,$C380,'Grid GenerationQueue'!$BB$5:$BB$467,"&lt;"&amp;$BE$3)</f>
        <v>0</v>
      </c>
      <c r="CL380">
        <f>SUMIFS('Grid GenerationQueue'!AM$5:AM$467,'Grid GenerationQueue'!$AX$5:$AX$467,$B380,'Grid GenerationQueue'!$AY$5:$AY$467,$C380,'Grid GenerationQueue'!$BB$5:$BB$467,"&lt;"&amp;$BE$3)</f>
        <v>0</v>
      </c>
      <c r="CM380">
        <f>SUMIFS('Grid GenerationQueue'!AN$5:AN$467,'Grid GenerationQueue'!$AX$5:$AX$467,$B380,'Grid GenerationQueue'!$AY$5:$AY$467,$C380,'Grid GenerationQueue'!$BB$5:$BB$467,"&lt;"&amp;$BE$3)</f>
        <v>0</v>
      </c>
      <c r="CN380">
        <f>SUMIFS('Grid GenerationQueue'!AO$5:AO$467,'Grid GenerationQueue'!$AX$5:$AX$467,$B380,'Grid GenerationQueue'!$AY$5:$AY$467,$C380,'Grid GenerationQueue'!$BB$5:$BB$467,"&lt;"&amp;$BE$3)</f>
        <v>0</v>
      </c>
      <c r="CO380">
        <f>SUMIFS('Grid GenerationQueue'!AP$5:AP$467,'Grid GenerationQueue'!$AX$5:$AX$467,$B380,'Grid GenerationQueue'!$AY$5:$AY$467,$C380,'Grid GenerationQueue'!$BB$5:$BB$467,"&lt;"&amp;$BE$3)</f>
        <v>0</v>
      </c>
    </row>
    <row r="381" spans="1:93" x14ac:dyDescent="0.35">
      <c r="A381" t="s">
        <v>4646</v>
      </c>
      <c r="B381" t="s">
        <v>4504</v>
      </c>
      <c r="C381">
        <v>230</v>
      </c>
      <c r="D381">
        <f>SUMIFS('Grid GenerationQueue'!AE$5:AE$467,'Grid GenerationQueue'!$AX$5:$AX$467,$B381,'Grid GenerationQueue'!$AY$5:$AY$467,$C381,'Grid GenerationQueue'!$BI$5:$BI$467,"&lt;4")</f>
        <v>0</v>
      </c>
      <c r="E381">
        <f>SUMIFS('Grid GenerationQueue'!AF$5:AF$467,'Grid GenerationQueue'!$AX$5:$AX$467,$B381,'Grid GenerationQueue'!$AY$5:$AY$467,$C381,'Grid GenerationQueue'!$BI$5:$BI$467,"&lt;4")</f>
        <v>0</v>
      </c>
      <c r="F381">
        <f>SUMIFS('Grid GenerationQueue'!AG$5:AG$467,'Grid GenerationQueue'!$AX$5:$AX$467,$B381,'Grid GenerationQueue'!$AY$5:$AY$467,$C381,'Grid GenerationQueue'!$BI$5:$BI$467,"&lt;4")</f>
        <v>0</v>
      </c>
      <c r="G381">
        <f>SUMIFS('Grid GenerationQueue'!AH$5:AH$467,'Grid GenerationQueue'!$AX$5:$AX$467,$B381,'Grid GenerationQueue'!$AY$5:$AY$467,$C381,'Grid GenerationQueue'!$BI$5:$BI$467,"&lt;4")</f>
        <v>0</v>
      </c>
      <c r="H381">
        <f>SUMIFS('Grid GenerationQueue'!AI$5:AI$467,'Grid GenerationQueue'!$AX$5:$AX$467,$B381,'Grid GenerationQueue'!$AY$5:$AY$467,$C381,'Grid GenerationQueue'!$BI$5:$BI$467,"&lt;4")</f>
        <v>0</v>
      </c>
      <c r="I381">
        <f>SUMIFS('Grid GenerationQueue'!AJ$5:AJ$467,'Grid GenerationQueue'!$AX$5:$AX$467,$B381,'Grid GenerationQueue'!$AY$5:$AY$467,$C381,'Grid GenerationQueue'!$BI$5:$BI$467,"&lt;4")</f>
        <v>0</v>
      </c>
      <c r="J381">
        <f>SUMIFS('Grid GenerationQueue'!AK$5:AK$467,'Grid GenerationQueue'!$AX$5:$AX$467,$B381,'Grid GenerationQueue'!$AY$5:$AY$467,$C381,'Grid GenerationQueue'!$BI$5:$BI$467,"&lt;4")</f>
        <v>0</v>
      </c>
      <c r="K381">
        <f>SUMIFS('Grid GenerationQueue'!AL$5:AL$467,'Grid GenerationQueue'!$AX$5:$AX$467,$B381,'Grid GenerationQueue'!$AY$5:$AY$467,$C381,'Grid GenerationQueue'!$BI$5:$BI$467,"&lt;4")</f>
        <v>0</v>
      </c>
      <c r="L381">
        <f>SUMIFS('Grid GenerationQueue'!AM$5:AM$467,'Grid GenerationQueue'!$AX$5:$AX$467,$B381,'Grid GenerationQueue'!$AY$5:$AY$467,$C381,'Grid GenerationQueue'!$BI$5:$BI$467,"&lt;4")</f>
        <v>0</v>
      </c>
      <c r="M381">
        <f>SUMIFS('Grid GenerationQueue'!AN$5:AN$467,'Grid GenerationQueue'!$AX$5:$AX$467,$B381,'Grid GenerationQueue'!$AY$5:$AY$467,$C381,'Grid GenerationQueue'!$BI$5:$BI$467,"&lt;4")</f>
        <v>0</v>
      </c>
      <c r="N381">
        <f>SUMIFS('Grid GenerationQueue'!AO$5:AO$467,'Grid GenerationQueue'!$AX$5:$AX$467,$B381,'Grid GenerationQueue'!$AY$5:$AY$467,$C381,'Grid GenerationQueue'!$BI$5:$BI$467,"&lt;4")</f>
        <v>0</v>
      </c>
      <c r="O381">
        <f>SUMIFS('Grid GenerationQueue'!AP$5:AP$467,'Grid GenerationQueue'!$AX$5:$AX$467,$B381,'Grid GenerationQueue'!$AY$5:$AY$467,$C381,'Grid GenerationQueue'!$BI$5:$BI$467,"&lt;4")</f>
        <v>0</v>
      </c>
      <c r="Q381">
        <f>SUMIFS('Grid GenerationQueue'!AE$5:AE$467,'Grid GenerationQueue'!$AX$5:$AX$467,$B381,'Grid GenerationQueue'!$AY$5:$AY$467,$C381,'Grid GenerationQueue'!$BH$5:$BH$467,"Executed")</f>
        <v>0</v>
      </c>
      <c r="R381">
        <f>SUMIFS('Grid GenerationQueue'!AF$5:AF$467,'Grid GenerationQueue'!$AX$5:$AX$467,$B381,'Grid GenerationQueue'!$AY$5:$AY$467,$C381,'Grid GenerationQueue'!$BH$5:$BH$467,"Executed")</f>
        <v>0</v>
      </c>
      <c r="S381">
        <f>SUMIFS('Grid GenerationQueue'!AG$5:AG$467,'Grid GenerationQueue'!$AX$5:$AX$467,$B381,'Grid GenerationQueue'!$AY$5:$AY$467,$C381,'Grid GenerationQueue'!$BH$5:$BH$467,"Executed")</f>
        <v>0</v>
      </c>
      <c r="T381">
        <f>SUMIFS('Grid GenerationQueue'!AH$5:AH$467,'Grid GenerationQueue'!$AX$5:$AX$467,$B381,'Grid GenerationQueue'!$AY$5:$AY$467,$C381,'Grid GenerationQueue'!$BH$5:$BH$467,"Executed")</f>
        <v>0</v>
      </c>
      <c r="U381">
        <f>SUMIFS('Grid GenerationQueue'!AI$5:AI$467,'Grid GenerationQueue'!$AX$5:$AX$467,$B381,'Grid GenerationQueue'!$AY$5:$AY$467,$C381,'Grid GenerationQueue'!$BH$5:$BH$467,"Executed")</f>
        <v>0</v>
      </c>
      <c r="V381">
        <f>SUMIFS('Grid GenerationQueue'!AJ$5:AJ$467,'Grid GenerationQueue'!$AX$5:$AX$467,$B381,'Grid GenerationQueue'!$AY$5:$AY$467,$C381,'Grid GenerationQueue'!$BH$5:$BH$467,"Executed")</f>
        <v>0</v>
      </c>
      <c r="W381">
        <f>SUMIFS('Grid GenerationQueue'!AK$5:AK$467,'Grid GenerationQueue'!$AX$5:$AX$467,$B381,'Grid GenerationQueue'!$AY$5:$AY$467,$C381,'Grid GenerationQueue'!$BH$5:$BH$467,"Executed")</f>
        <v>0</v>
      </c>
      <c r="X381">
        <f>SUMIFS('Grid GenerationQueue'!AL$5:AL$467,'Grid GenerationQueue'!$AX$5:$AX$467,$B381,'Grid GenerationQueue'!$AY$5:$AY$467,$C381,'Grid GenerationQueue'!$BH$5:$BH$467,"Executed")</f>
        <v>0</v>
      </c>
      <c r="Y381">
        <f>SUMIFS('Grid GenerationQueue'!AM$5:AM$467,'Grid GenerationQueue'!$AX$5:$AX$467,$B381,'Grid GenerationQueue'!$AY$5:$AY$467,$C381,'Grid GenerationQueue'!$BH$5:$BH$467,"Executed")</f>
        <v>0</v>
      </c>
      <c r="Z381">
        <f>SUMIFS('Grid GenerationQueue'!AN$5:AN$467,'Grid GenerationQueue'!$AX$5:$AX$467,$B381,'Grid GenerationQueue'!$AY$5:$AY$467,$C381,'Grid GenerationQueue'!$BH$5:$BH$467,"Executed")</f>
        <v>0</v>
      </c>
      <c r="AA381">
        <f>SUMIFS('Grid GenerationQueue'!AO$5:AO$467,'Grid GenerationQueue'!$AX$5:$AX$467,$B381,'Grid GenerationQueue'!$AY$5:$AY$467,$C381,'Grid GenerationQueue'!$BH$5:$BH$467,"Executed")</f>
        <v>0</v>
      </c>
      <c r="AB381">
        <f>SUMIFS('Grid GenerationQueue'!AP$5:AP$467,'Grid GenerationQueue'!$AX$5:$AX$467,$B381,'Grid GenerationQueue'!$AY$5:$AY$467,$C381,'Grid GenerationQueue'!$BH$5:$BH$467,"Executed")</f>
        <v>0</v>
      </c>
      <c r="AD381">
        <f>SUMIFS('Grid GenerationQueue'!AE$5:AE$467,'Grid GenerationQueue'!$AX$5:$AX$467,$B381,'Grid GenerationQueue'!$AY$5:$AY$467,$C381,'Grid GenerationQueue'!$BF$5:$BF$467,"&lt;&gt;"&amp;"")</f>
        <v>0</v>
      </c>
      <c r="AE381">
        <f>SUMIFS('Grid GenerationQueue'!AF$5:AF$467,'Grid GenerationQueue'!$AX$5:$AX$467,$B381,'Grid GenerationQueue'!$AY$5:$AY$467,$C381,'Grid GenerationQueue'!$BF$5:$BF$467,"&lt;&gt;"&amp;"")</f>
        <v>0</v>
      </c>
      <c r="AF381">
        <f>SUMIFS('Grid GenerationQueue'!AG$5:AG$467,'Grid GenerationQueue'!$AX$5:$AX$467,$B381,'Grid GenerationQueue'!$AY$5:$AY$467,$C381,'Grid GenerationQueue'!$BF$5:$BF$467,"&lt;&gt;"&amp;"")</f>
        <v>0</v>
      </c>
      <c r="AG381">
        <f>SUMIFS('Grid GenerationQueue'!AH$5:AH$467,'Grid GenerationQueue'!$AX$5:$AX$467,$B381,'Grid GenerationQueue'!$AY$5:$AY$467,$C381,'Grid GenerationQueue'!$BF$5:$BF$467,"&lt;&gt;"&amp;"")</f>
        <v>0</v>
      </c>
      <c r="AH381">
        <f>SUMIFS('Grid GenerationQueue'!AI$5:AI$467,'Grid GenerationQueue'!$AX$5:$AX$467,$B381,'Grid GenerationQueue'!$AY$5:$AY$467,$C381,'Grid GenerationQueue'!$BF$5:$BF$467,"&lt;&gt;"&amp;"")</f>
        <v>0</v>
      </c>
      <c r="AI381">
        <f>SUMIFS('Grid GenerationQueue'!AJ$5:AJ$467,'Grid GenerationQueue'!$AX$5:$AX$467,$B381,'Grid GenerationQueue'!$AY$5:$AY$467,$C381,'Grid GenerationQueue'!$BF$5:$BF$467,"&lt;&gt;"&amp;"")</f>
        <v>0</v>
      </c>
      <c r="AJ381">
        <f>SUMIFS('Grid GenerationQueue'!AK$5:AK$467,'Grid GenerationQueue'!$AX$5:$AX$467,$B381,'Grid GenerationQueue'!$AY$5:$AY$467,$C381,'Grid GenerationQueue'!$BF$5:$BF$467,"&lt;&gt;"&amp;"")</f>
        <v>0</v>
      </c>
      <c r="AK381">
        <f>SUMIFS('Grid GenerationQueue'!AL$5:AL$467,'Grid GenerationQueue'!$AX$5:$AX$467,$B381,'Grid GenerationQueue'!$AY$5:$AY$467,$C381,'Grid GenerationQueue'!$BF$5:$BF$467,"&lt;&gt;"&amp;"")</f>
        <v>0</v>
      </c>
      <c r="AL381">
        <f>SUMIFS('Grid GenerationQueue'!AM$5:AM$467,'Grid GenerationQueue'!$AX$5:$AX$467,$B381,'Grid GenerationQueue'!$AY$5:$AY$467,$C381,'Grid GenerationQueue'!$BF$5:$BF$467,"&lt;&gt;"&amp;"")</f>
        <v>0</v>
      </c>
      <c r="AM381">
        <f>SUMIFS('Grid GenerationQueue'!AN$5:AN$467,'Grid GenerationQueue'!$AX$5:$AX$467,$B381,'Grid GenerationQueue'!$AY$5:$AY$467,$C381,'Grid GenerationQueue'!$BF$5:$BF$467,"&lt;&gt;"&amp;"")</f>
        <v>0</v>
      </c>
      <c r="AN381">
        <f>SUMIFS('Grid GenerationQueue'!AO$5:AO$467,'Grid GenerationQueue'!$AX$5:$AX$467,$B381,'Grid GenerationQueue'!$AY$5:$AY$467,$C381,'Grid GenerationQueue'!$BF$5:$BF$467,"&lt;&gt;"&amp;"")</f>
        <v>0</v>
      </c>
      <c r="AO381">
        <f>SUMIFS('Grid GenerationQueue'!AP$5:AP$467,'Grid GenerationQueue'!$AX$5:$AX$467,$B381,'Grid GenerationQueue'!$AY$5:$AY$467,$C381,'Grid GenerationQueue'!$BF$5:$BF$467,"&lt;&gt;"&amp;"")</f>
        <v>0</v>
      </c>
      <c r="AQ381">
        <f>SUMIFS('Grid GenerationQueue'!AE$5:AE$467,'Grid GenerationQueue'!$AX$5:$AX$467,$B381,'Grid GenerationQueue'!$AY$5:$AY$467,$C381)</f>
        <v>202.8</v>
      </c>
      <c r="AR381">
        <f>SUMIFS('Grid GenerationQueue'!AF$5:AF$467,'Grid GenerationQueue'!$AX$5:$AX$467,$B381,'Grid GenerationQueue'!$AY$5:$AY$467,$C381)</f>
        <v>0</v>
      </c>
      <c r="AS381">
        <f>SUMIFS('Grid GenerationQueue'!AG$5:AG$467,'Grid GenerationQueue'!$AX$5:$AX$467,$B381,'Grid GenerationQueue'!$AY$5:$AY$467,$C381)</f>
        <v>0</v>
      </c>
      <c r="AT381">
        <f>SUMIFS('Grid GenerationQueue'!AH$5:AH$467,'Grid GenerationQueue'!$AX$5:$AX$467,$B381,'Grid GenerationQueue'!$AY$5:$AY$467,$C381)</f>
        <v>0</v>
      </c>
      <c r="AU381">
        <f>SUMIFS('Grid GenerationQueue'!AI$5:AI$467,'Grid GenerationQueue'!$AX$5:$AX$467,$B381,'Grid GenerationQueue'!$AY$5:$AY$467,$C381)</f>
        <v>0</v>
      </c>
      <c r="AV381">
        <f>SUMIFS('Grid GenerationQueue'!AJ$5:AJ$467,'Grid GenerationQueue'!$AX$5:$AX$467,$B381,'Grid GenerationQueue'!$AY$5:$AY$467,$C381)</f>
        <v>0</v>
      </c>
      <c r="AW381">
        <f>SUMIFS('Grid GenerationQueue'!AK$5:AK$467,'Grid GenerationQueue'!$AX$5:$AX$467,$B381,'Grid GenerationQueue'!$AY$5:$AY$467,$C381)</f>
        <v>0</v>
      </c>
      <c r="AX381">
        <f>SUMIFS('Grid GenerationQueue'!AL$5:AL$467,'Grid GenerationQueue'!$AX$5:$AX$467,$B381,'Grid GenerationQueue'!$AY$5:$AY$467,$C381)</f>
        <v>0</v>
      </c>
      <c r="AY381">
        <f>SUMIFS('Grid GenerationQueue'!AM$5:AM$467,'Grid GenerationQueue'!$AX$5:$AX$467,$B381,'Grid GenerationQueue'!$AY$5:$AY$467,$C381)</f>
        <v>0</v>
      </c>
      <c r="AZ381">
        <f>SUMIFS('Grid GenerationQueue'!AN$5:AN$467,'Grid GenerationQueue'!$AX$5:$AX$467,$B381,'Grid GenerationQueue'!$AY$5:$AY$467,$C381)</f>
        <v>0</v>
      </c>
      <c r="BA381">
        <f>SUMIFS('Grid GenerationQueue'!AO$5:AO$467,'Grid GenerationQueue'!$AX$5:$AX$467,$B381,'Grid GenerationQueue'!$AY$5:$AY$467,$C381)</f>
        <v>0</v>
      </c>
      <c r="BB381">
        <f>SUMIFS('Grid GenerationQueue'!AP$5:AP$467,'Grid GenerationQueue'!$AX$5:$AX$467,$B381,'Grid GenerationQueue'!$AY$5:$AY$467,$C381)</f>
        <v>0</v>
      </c>
      <c r="BD381">
        <f>SUMIFS('Grid GenerationQueue'!AE$5:AE$467,'Grid GenerationQueue'!$AX$5:$AX$467,$B381,'Grid GenerationQueue'!$AY$5:$AY$467,$C381,'Grid GenerationQueue'!$BH$5:$BH$467,"Executed",'Grid GenerationQueue'!$BB$5:$BB$467,"&lt;"&amp;$BE$3)</f>
        <v>0</v>
      </c>
      <c r="BE381">
        <f>SUMIFS('Grid GenerationQueue'!AF$5:AF$467,'Grid GenerationQueue'!$AX$5:$AX$467,$B381,'Grid GenerationQueue'!$AY$5:$AY$467,$C381,'Grid GenerationQueue'!$BH$5:$BH$467,"Executed",'Grid GenerationQueue'!$BB$5:$BB$467,"&lt;"&amp;$BE$3)</f>
        <v>0</v>
      </c>
      <c r="BF381">
        <f>SUMIFS('Grid GenerationQueue'!AG$5:AG$467,'Grid GenerationQueue'!$AX$5:$AX$467,$B381,'Grid GenerationQueue'!$AY$5:$AY$467,$C381,'Grid GenerationQueue'!$BH$5:$BH$467,"Executed",'Grid GenerationQueue'!$BB$5:$BB$467,"&lt;"&amp;$BE$3)</f>
        <v>0</v>
      </c>
      <c r="BG381">
        <f>SUMIFS('Grid GenerationQueue'!AH$5:AH$467,'Grid GenerationQueue'!$AX$5:$AX$467,$B381,'Grid GenerationQueue'!$AY$5:$AY$467,$C381,'Grid GenerationQueue'!$BH$5:$BH$467,"Executed",'Grid GenerationQueue'!$BB$5:$BB$467,"&lt;"&amp;$BE$3)</f>
        <v>0</v>
      </c>
      <c r="BH381">
        <f>SUMIFS('Grid GenerationQueue'!AI$5:AI$467,'Grid GenerationQueue'!$AX$5:$AX$467,$B381,'Grid GenerationQueue'!$AY$5:$AY$467,$C381,'Grid GenerationQueue'!$BH$5:$BH$467,"Executed",'Grid GenerationQueue'!$BB$5:$BB$467,"&lt;"&amp;$BE$3)</f>
        <v>0</v>
      </c>
      <c r="BI381">
        <f>SUMIFS('Grid GenerationQueue'!AJ$5:AJ$467,'Grid GenerationQueue'!$AX$5:$AX$467,$B381,'Grid GenerationQueue'!$AY$5:$AY$467,$C381,'Grid GenerationQueue'!$BH$5:$BH$467,"Executed",'Grid GenerationQueue'!$BB$5:$BB$467,"&lt;"&amp;$BE$3)</f>
        <v>0</v>
      </c>
      <c r="BJ381">
        <f>SUMIFS('Grid GenerationQueue'!AK$5:AK$467,'Grid GenerationQueue'!$AX$5:$AX$467,$B381,'Grid GenerationQueue'!$AY$5:$AY$467,$C381,'Grid GenerationQueue'!$BH$5:$BH$467,"Executed",'Grid GenerationQueue'!$BB$5:$BB$467,"&lt;"&amp;$BE$3)</f>
        <v>0</v>
      </c>
      <c r="BK381">
        <f>SUMIFS('Grid GenerationQueue'!AL$5:AL$467,'Grid GenerationQueue'!$AX$5:$AX$467,$B381,'Grid GenerationQueue'!$AY$5:$AY$467,$C381,'Grid GenerationQueue'!$BH$5:$BH$467,"Executed",'Grid GenerationQueue'!$BB$5:$BB$467,"&lt;"&amp;$BE$3)</f>
        <v>0</v>
      </c>
      <c r="BL381">
        <f>SUMIFS('Grid GenerationQueue'!AM$5:AM$467,'Grid GenerationQueue'!$AX$5:$AX$467,$B381,'Grid GenerationQueue'!$AY$5:$AY$467,$C381,'Grid GenerationQueue'!$BH$5:$BH$467,"Executed",'Grid GenerationQueue'!$BB$5:$BB$467,"&lt;"&amp;$BE$3)</f>
        <v>0</v>
      </c>
      <c r="BM381">
        <f>SUMIFS('Grid GenerationQueue'!AN$5:AN$467,'Grid GenerationQueue'!$AX$5:$AX$467,$B381,'Grid GenerationQueue'!$AY$5:$AY$467,$C381,'Grid GenerationQueue'!$BH$5:$BH$467,"Executed",'Grid GenerationQueue'!$BB$5:$BB$467,"&lt;"&amp;$BE$3)</f>
        <v>0</v>
      </c>
      <c r="BN381">
        <f>SUMIFS('Grid GenerationQueue'!AO$5:AO$467,'Grid GenerationQueue'!$AX$5:$AX$467,$B381,'Grid GenerationQueue'!$AY$5:$AY$467,$C381,'Grid GenerationQueue'!$BH$5:$BH$467,"Executed",'Grid GenerationQueue'!$BB$5:$BB$467,"&lt;"&amp;$BE$3)</f>
        <v>0</v>
      </c>
      <c r="BO381">
        <f>SUMIFS('Grid GenerationQueue'!AP$5:AP$467,'Grid GenerationQueue'!$AX$5:$AX$467,$B381,'Grid GenerationQueue'!$AY$5:$AY$467,$C381,'Grid GenerationQueue'!$BH$5:$BH$467,"Executed",'Grid GenerationQueue'!$BB$5:$BB$467,"&lt;"&amp;$BE$3)</f>
        <v>0</v>
      </c>
      <c r="BQ381">
        <f>SUMIFS('Grid GenerationQueue'!AE$5:AE$467,'Grid GenerationQueue'!$AX$5:$AX$467,$B381,'Grid GenerationQueue'!$AY$5:$AY$467,$C381,'Grid GenerationQueue'!$BF$5:$BF$467,"&lt;&gt;"&amp;"",'Grid GenerationQueue'!$BB$5:$BB$467,"&lt;"&amp;$BE$3)</f>
        <v>0</v>
      </c>
      <c r="BR381">
        <f>SUMIFS('Grid GenerationQueue'!AF$5:AF$467,'Grid GenerationQueue'!$AX$5:$AX$467,$B381,'Grid GenerationQueue'!$AY$5:$AY$467,$C381,'Grid GenerationQueue'!$BF$5:$BF$467,"&lt;&gt;"&amp;"",'Grid GenerationQueue'!$BB$5:$BB$467,"&lt;"&amp;$BE$3)</f>
        <v>0</v>
      </c>
      <c r="BS381">
        <f>SUMIFS('Grid GenerationQueue'!AG$5:AG$467,'Grid GenerationQueue'!$AX$5:$AX$467,$B381,'Grid GenerationQueue'!$AY$5:$AY$467,$C381,'Grid GenerationQueue'!$BF$5:$BF$467,"&lt;&gt;"&amp;"",'Grid GenerationQueue'!$BB$5:$BB$467,"&lt;"&amp;$BE$3)</f>
        <v>0</v>
      </c>
      <c r="BT381">
        <f>SUMIFS('Grid GenerationQueue'!AH$5:AH$467,'Grid GenerationQueue'!$AX$5:$AX$467,$B381,'Grid GenerationQueue'!$AY$5:$AY$467,$C381,'Grid GenerationQueue'!$BF$5:$BF$467,"&lt;&gt;"&amp;"",'Grid GenerationQueue'!$BB$5:$BB$467,"&lt;"&amp;$BE$3)</f>
        <v>0</v>
      </c>
      <c r="BU381">
        <f>SUMIFS('Grid GenerationQueue'!AI$5:AI$467,'Grid GenerationQueue'!$AX$5:$AX$467,$B381,'Grid GenerationQueue'!$AY$5:$AY$467,$C381,'Grid GenerationQueue'!$BF$5:$BF$467,"&lt;&gt;"&amp;"",'Grid GenerationQueue'!$BB$5:$BB$467,"&lt;"&amp;$BE$3)</f>
        <v>0</v>
      </c>
      <c r="BV381">
        <f>SUMIFS('Grid GenerationQueue'!AJ$5:AJ$467,'Grid GenerationQueue'!$AX$5:$AX$467,$B381,'Grid GenerationQueue'!$AY$5:$AY$467,$C381,'Grid GenerationQueue'!$BF$5:$BF$467,"&lt;&gt;"&amp;"",'Grid GenerationQueue'!$BB$5:$BB$467,"&lt;"&amp;$BE$3)</f>
        <v>0</v>
      </c>
      <c r="BW381">
        <f>SUMIFS('Grid GenerationQueue'!AK$5:AK$467,'Grid GenerationQueue'!$AX$5:$AX$467,$B381,'Grid GenerationQueue'!$AY$5:$AY$467,$C381,'Grid GenerationQueue'!$BF$5:$BF$467,"&lt;&gt;"&amp;"",'Grid GenerationQueue'!$BB$5:$BB$467,"&lt;"&amp;$BE$3)</f>
        <v>0</v>
      </c>
      <c r="BX381">
        <f>SUMIFS('Grid GenerationQueue'!AL$5:AL$467,'Grid GenerationQueue'!$AX$5:$AX$467,$B381,'Grid GenerationQueue'!$AY$5:$AY$467,$C381,'Grid GenerationQueue'!$BF$5:$BF$467,"&lt;&gt;"&amp;"",'Grid GenerationQueue'!$BB$5:$BB$467,"&lt;"&amp;$BE$3)</f>
        <v>0</v>
      </c>
      <c r="BY381">
        <f>SUMIFS('Grid GenerationQueue'!AM$5:AM$467,'Grid GenerationQueue'!$AX$5:$AX$467,$B381,'Grid GenerationQueue'!$AY$5:$AY$467,$C381,'Grid GenerationQueue'!$BF$5:$BF$467,"&lt;&gt;"&amp;"",'Grid GenerationQueue'!$BB$5:$BB$467,"&lt;"&amp;$BE$3)</f>
        <v>0</v>
      </c>
      <c r="BZ381">
        <f>SUMIFS('Grid GenerationQueue'!AN$5:AN$467,'Grid GenerationQueue'!$AX$5:$AX$467,$B381,'Grid GenerationQueue'!$AY$5:$AY$467,$C381,'Grid GenerationQueue'!$BF$5:$BF$467,"&lt;&gt;"&amp;"",'Grid GenerationQueue'!$BB$5:$BB$467,"&lt;"&amp;$BE$3)</f>
        <v>0</v>
      </c>
      <c r="CA381">
        <f>SUMIFS('Grid GenerationQueue'!AO$5:AO$467,'Grid GenerationQueue'!$AX$5:$AX$467,$B381,'Grid GenerationQueue'!$AY$5:$AY$467,$C381,'Grid GenerationQueue'!$BF$5:$BF$467,"&lt;&gt;"&amp;"",'Grid GenerationQueue'!$BB$5:$BB$467,"&lt;"&amp;$BE$3)</f>
        <v>0</v>
      </c>
      <c r="CB381">
        <f>SUMIFS('Grid GenerationQueue'!AP$5:AP$467,'Grid GenerationQueue'!$AX$5:$AX$467,$B381,'Grid GenerationQueue'!$AY$5:$AY$467,$C381,'Grid GenerationQueue'!$BF$5:$BF$467,"&lt;&gt;"&amp;"",'Grid GenerationQueue'!$BB$5:$BB$467,"&lt;"&amp;$BE$3)</f>
        <v>0</v>
      </c>
      <c r="CD381">
        <f>SUMIFS('Grid GenerationQueue'!AE$5:AE$467,'Grid GenerationQueue'!$AX$5:$AX$467,$B381,'Grid GenerationQueue'!$AY$5:$AY$467,$C381,'Grid GenerationQueue'!$BB$5:$BB$467,"&lt;"&amp;$BE$3)</f>
        <v>202.8</v>
      </c>
      <c r="CE381">
        <f>SUMIFS('Grid GenerationQueue'!AF$5:AF$467,'Grid GenerationQueue'!$AX$5:$AX$467,$B381,'Grid GenerationQueue'!$AY$5:$AY$467,$C381,'Grid GenerationQueue'!$BB$5:$BB$467,"&lt;"&amp;$BE$3)</f>
        <v>0</v>
      </c>
      <c r="CF381">
        <f>SUMIFS('Grid GenerationQueue'!AG$5:AG$467,'Grid GenerationQueue'!$AX$5:$AX$467,$B381,'Grid GenerationQueue'!$AY$5:$AY$467,$C381,'Grid GenerationQueue'!$BB$5:$BB$467,"&lt;"&amp;$BE$3)</f>
        <v>0</v>
      </c>
      <c r="CG381">
        <f>SUMIFS('Grid GenerationQueue'!AH$5:AH$467,'Grid GenerationQueue'!$AX$5:$AX$467,$B381,'Grid GenerationQueue'!$AY$5:$AY$467,$C381,'Grid GenerationQueue'!$BB$5:$BB$467,"&lt;"&amp;$BE$3)</f>
        <v>0</v>
      </c>
      <c r="CH381">
        <f>SUMIFS('Grid GenerationQueue'!AI$5:AI$467,'Grid GenerationQueue'!$AX$5:$AX$467,$B381,'Grid GenerationQueue'!$AY$5:$AY$467,$C381,'Grid GenerationQueue'!$BB$5:$BB$467,"&lt;"&amp;$BE$3)</f>
        <v>0</v>
      </c>
      <c r="CI381">
        <f>SUMIFS('Grid GenerationQueue'!AJ$5:AJ$467,'Grid GenerationQueue'!$AX$5:$AX$467,$B381,'Grid GenerationQueue'!$AY$5:$AY$467,$C381,'Grid GenerationQueue'!$BB$5:$BB$467,"&lt;"&amp;$BE$3)</f>
        <v>0</v>
      </c>
      <c r="CJ381">
        <f>SUMIFS('Grid GenerationQueue'!AK$5:AK$467,'Grid GenerationQueue'!$AX$5:$AX$467,$B381,'Grid GenerationQueue'!$AY$5:$AY$467,$C381,'Grid GenerationQueue'!$BB$5:$BB$467,"&lt;"&amp;$BE$3)</f>
        <v>0</v>
      </c>
      <c r="CK381">
        <f>SUMIFS('Grid GenerationQueue'!AL$5:AL$467,'Grid GenerationQueue'!$AX$5:$AX$467,$B381,'Grid GenerationQueue'!$AY$5:$AY$467,$C381,'Grid GenerationQueue'!$BB$5:$BB$467,"&lt;"&amp;$BE$3)</f>
        <v>0</v>
      </c>
      <c r="CL381">
        <f>SUMIFS('Grid GenerationQueue'!AM$5:AM$467,'Grid GenerationQueue'!$AX$5:$AX$467,$B381,'Grid GenerationQueue'!$AY$5:$AY$467,$C381,'Grid GenerationQueue'!$BB$5:$BB$467,"&lt;"&amp;$BE$3)</f>
        <v>0</v>
      </c>
      <c r="CM381">
        <f>SUMIFS('Grid GenerationQueue'!AN$5:AN$467,'Grid GenerationQueue'!$AX$5:$AX$467,$B381,'Grid GenerationQueue'!$AY$5:$AY$467,$C381,'Grid GenerationQueue'!$BB$5:$BB$467,"&lt;"&amp;$BE$3)</f>
        <v>0</v>
      </c>
      <c r="CN381">
        <f>SUMIFS('Grid GenerationQueue'!AO$5:AO$467,'Grid GenerationQueue'!$AX$5:$AX$467,$B381,'Grid GenerationQueue'!$AY$5:$AY$467,$C381,'Grid GenerationQueue'!$BB$5:$BB$467,"&lt;"&amp;$BE$3)</f>
        <v>0</v>
      </c>
      <c r="CO381">
        <f>SUMIFS('Grid GenerationQueue'!AP$5:AP$467,'Grid GenerationQueue'!$AX$5:$AX$467,$B381,'Grid GenerationQueue'!$AY$5:$AY$467,$C381,'Grid GenerationQueue'!$BB$5:$BB$467,"&lt;"&amp;$BE$3)</f>
        <v>0</v>
      </c>
    </row>
    <row r="382" spans="1:93" x14ac:dyDescent="0.35">
      <c r="A382" t="s">
        <v>4648</v>
      </c>
      <c r="B382" t="s">
        <v>4809</v>
      </c>
      <c r="C382">
        <v>115</v>
      </c>
      <c r="D382">
        <f>SUMIFS('Grid GenerationQueue'!AE$5:AE$467,'Grid GenerationQueue'!$AX$5:$AX$467,$B382,'Grid GenerationQueue'!$AY$5:$AY$467,$C382,'Grid GenerationQueue'!$BI$5:$BI$467,"&lt;4")</f>
        <v>0</v>
      </c>
      <c r="E382">
        <f>SUMIFS('Grid GenerationQueue'!AF$5:AF$467,'Grid GenerationQueue'!$AX$5:$AX$467,$B382,'Grid GenerationQueue'!$AY$5:$AY$467,$C382,'Grid GenerationQueue'!$BI$5:$BI$467,"&lt;4")</f>
        <v>0</v>
      </c>
      <c r="F382">
        <f>SUMIFS('Grid GenerationQueue'!AG$5:AG$467,'Grid GenerationQueue'!$AX$5:$AX$467,$B382,'Grid GenerationQueue'!$AY$5:$AY$467,$C382,'Grid GenerationQueue'!$BI$5:$BI$467,"&lt;4")</f>
        <v>0</v>
      </c>
      <c r="G382">
        <f>SUMIFS('Grid GenerationQueue'!AH$5:AH$467,'Grid GenerationQueue'!$AX$5:$AX$467,$B382,'Grid GenerationQueue'!$AY$5:$AY$467,$C382,'Grid GenerationQueue'!$BI$5:$BI$467,"&lt;4")</f>
        <v>0</v>
      </c>
      <c r="H382">
        <f>SUMIFS('Grid GenerationQueue'!AI$5:AI$467,'Grid GenerationQueue'!$AX$5:$AX$467,$B382,'Grid GenerationQueue'!$AY$5:$AY$467,$C382,'Grid GenerationQueue'!$BI$5:$BI$467,"&lt;4")</f>
        <v>0</v>
      </c>
      <c r="I382">
        <f>SUMIFS('Grid GenerationQueue'!AJ$5:AJ$467,'Grid GenerationQueue'!$AX$5:$AX$467,$B382,'Grid GenerationQueue'!$AY$5:$AY$467,$C382,'Grid GenerationQueue'!$BI$5:$BI$467,"&lt;4")</f>
        <v>0</v>
      </c>
      <c r="J382">
        <f>SUMIFS('Grid GenerationQueue'!AK$5:AK$467,'Grid GenerationQueue'!$AX$5:$AX$467,$B382,'Grid GenerationQueue'!$AY$5:$AY$467,$C382,'Grid GenerationQueue'!$BI$5:$BI$467,"&lt;4")</f>
        <v>0</v>
      </c>
      <c r="K382">
        <f>SUMIFS('Grid GenerationQueue'!AL$5:AL$467,'Grid GenerationQueue'!$AX$5:$AX$467,$B382,'Grid GenerationQueue'!$AY$5:$AY$467,$C382,'Grid GenerationQueue'!$BI$5:$BI$467,"&lt;4")</f>
        <v>0</v>
      </c>
      <c r="L382">
        <f>SUMIFS('Grid GenerationQueue'!AM$5:AM$467,'Grid GenerationQueue'!$AX$5:$AX$467,$B382,'Grid GenerationQueue'!$AY$5:$AY$467,$C382,'Grid GenerationQueue'!$BI$5:$BI$467,"&lt;4")</f>
        <v>0</v>
      </c>
      <c r="M382">
        <f>SUMIFS('Grid GenerationQueue'!AN$5:AN$467,'Grid GenerationQueue'!$AX$5:$AX$467,$B382,'Grid GenerationQueue'!$AY$5:$AY$467,$C382,'Grid GenerationQueue'!$BI$5:$BI$467,"&lt;4")</f>
        <v>0</v>
      </c>
      <c r="N382">
        <f>SUMIFS('Grid GenerationQueue'!AO$5:AO$467,'Grid GenerationQueue'!$AX$5:$AX$467,$B382,'Grid GenerationQueue'!$AY$5:$AY$467,$C382,'Grid GenerationQueue'!$BI$5:$BI$467,"&lt;4")</f>
        <v>0</v>
      </c>
      <c r="O382">
        <f>SUMIFS('Grid GenerationQueue'!AP$5:AP$467,'Grid GenerationQueue'!$AX$5:$AX$467,$B382,'Grid GenerationQueue'!$AY$5:$AY$467,$C382,'Grid GenerationQueue'!$BI$5:$BI$467,"&lt;4")</f>
        <v>0</v>
      </c>
      <c r="Q382">
        <f>SUMIFS('Grid GenerationQueue'!AE$5:AE$467,'Grid GenerationQueue'!$AX$5:$AX$467,$B382,'Grid GenerationQueue'!$AY$5:$AY$467,$C382,'Grid GenerationQueue'!$BH$5:$BH$467,"Executed")</f>
        <v>0</v>
      </c>
      <c r="R382">
        <f>SUMIFS('Grid GenerationQueue'!AF$5:AF$467,'Grid GenerationQueue'!$AX$5:$AX$467,$B382,'Grid GenerationQueue'!$AY$5:$AY$467,$C382,'Grid GenerationQueue'!$BH$5:$BH$467,"Executed")</f>
        <v>0</v>
      </c>
      <c r="S382">
        <f>SUMIFS('Grid GenerationQueue'!AG$5:AG$467,'Grid GenerationQueue'!$AX$5:$AX$467,$B382,'Grid GenerationQueue'!$AY$5:$AY$467,$C382,'Grid GenerationQueue'!$BH$5:$BH$467,"Executed")</f>
        <v>0</v>
      </c>
      <c r="T382">
        <f>SUMIFS('Grid GenerationQueue'!AH$5:AH$467,'Grid GenerationQueue'!$AX$5:$AX$467,$B382,'Grid GenerationQueue'!$AY$5:$AY$467,$C382,'Grid GenerationQueue'!$BH$5:$BH$467,"Executed")</f>
        <v>0</v>
      </c>
      <c r="U382">
        <f>SUMIFS('Grid GenerationQueue'!AI$5:AI$467,'Grid GenerationQueue'!$AX$5:$AX$467,$B382,'Grid GenerationQueue'!$AY$5:$AY$467,$C382,'Grid GenerationQueue'!$BH$5:$BH$467,"Executed")</f>
        <v>0</v>
      </c>
      <c r="V382">
        <f>SUMIFS('Grid GenerationQueue'!AJ$5:AJ$467,'Grid GenerationQueue'!$AX$5:$AX$467,$B382,'Grid GenerationQueue'!$AY$5:$AY$467,$C382,'Grid GenerationQueue'!$BH$5:$BH$467,"Executed")</f>
        <v>0</v>
      </c>
      <c r="W382">
        <f>SUMIFS('Grid GenerationQueue'!AK$5:AK$467,'Grid GenerationQueue'!$AX$5:$AX$467,$B382,'Grid GenerationQueue'!$AY$5:$AY$467,$C382,'Grid GenerationQueue'!$BH$5:$BH$467,"Executed")</f>
        <v>0</v>
      </c>
      <c r="X382">
        <f>SUMIFS('Grid GenerationQueue'!AL$5:AL$467,'Grid GenerationQueue'!$AX$5:$AX$467,$B382,'Grid GenerationQueue'!$AY$5:$AY$467,$C382,'Grid GenerationQueue'!$BH$5:$BH$467,"Executed")</f>
        <v>0</v>
      </c>
      <c r="Y382">
        <f>SUMIFS('Grid GenerationQueue'!AM$5:AM$467,'Grid GenerationQueue'!$AX$5:$AX$467,$B382,'Grid GenerationQueue'!$AY$5:$AY$467,$C382,'Grid GenerationQueue'!$BH$5:$BH$467,"Executed")</f>
        <v>0</v>
      </c>
      <c r="Z382">
        <f>SUMIFS('Grid GenerationQueue'!AN$5:AN$467,'Grid GenerationQueue'!$AX$5:$AX$467,$B382,'Grid GenerationQueue'!$AY$5:$AY$467,$C382,'Grid GenerationQueue'!$BH$5:$BH$467,"Executed")</f>
        <v>0</v>
      </c>
      <c r="AA382">
        <f>SUMIFS('Grid GenerationQueue'!AO$5:AO$467,'Grid GenerationQueue'!$AX$5:$AX$467,$B382,'Grid GenerationQueue'!$AY$5:$AY$467,$C382,'Grid GenerationQueue'!$BH$5:$BH$467,"Executed")</f>
        <v>0</v>
      </c>
      <c r="AB382">
        <f>SUMIFS('Grid GenerationQueue'!AP$5:AP$467,'Grid GenerationQueue'!$AX$5:$AX$467,$B382,'Grid GenerationQueue'!$AY$5:$AY$467,$C382,'Grid GenerationQueue'!$BH$5:$BH$467,"Executed")</f>
        <v>0</v>
      </c>
      <c r="AD382">
        <f>SUMIFS('Grid GenerationQueue'!AE$5:AE$467,'Grid GenerationQueue'!$AX$5:$AX$467,$B382,'Grid GenerationQueue'!$AY$5:$AY$467,$C382,'Grid GenerationQueue'!$BF$5:$BF$467,"&lt;&gt;"&amp;"")</f>
        <v>0</v>
      </c>
      <c r="AE382">
        <f>SUMIFS('Grid GenerationQueue'!AF$5:AF$467,'Grid GenerationQueue'!$AX$5:$AX$467,$B382,'Grid GenerationQueue'!$AY$5:$AY$467,$C382,'Grid GenerationQueue'!$BF$5:$BF$467,"&lt;&gt;"&amp;"")</f>
        <v>0</v>
      </c>
      <c r="AF382">
        <f>SUMIFS('Grid GenerationQueue'!AG$5:AG$467,'Grid GenerationQueue'!$AX$5:$AX$467,$B382,'Grid GenerationQueue'!$AY$5:$AY$467,$C382,'Grid GenerationQueue'!$BF$5:$BF$467,"&lt;&gt;"&amp;"")</f>
        <v>0</v>
      </c>
      <c r="AG382">
        <f>SUMIFS('Grid GenerationQueue'!AH$5:AH$467,'Grid GenerationQueue'!$AX$5:$AX$467,$B382,'Grid GenerationQueue'!$AY$5:$AY$467,$C382,'Grid GenerationQueue'!$BF$5:$BF$467,"&lt;&gt;"&amp;"")</f>
        <v>0</v>
      </c>
      <c r="AH382">
        <f>SUMIFS('Grid GenerationQueue'!AI$5:AI$467,'Grid GenerationQueue'!$AX$5:$AX$467,$B382,'Grid GenerationQueue'!$AY$5:$AY$467,$C382,'Grid GenerationQueue'!$BF$5:$BF$467,"&lt;&gt;"&amp;"")</f>
        <v>0</v>
      </c>
      <c r="AI382">
        <f>SUMIFS('Grid GenerationQueue'!AJ$5:AJ$467,'Grid GenerationQueue'!$AX$5:$AX$467,$B382,'Grid GenerationQueue'!$AY$5:$AY$467,$C382,'Grid GenerationQueue'!$BF$5:$BF$467,"&lt;&gt;"&amp;"")</f>
        <v>0</v>
      </c>
      <c r="AJ382">
        <f>SUMIFS('Grid GenerationQueue'!AK$5:AK$467,'Grid GenerationQueue'!$AX$5:$AX$467,$B382,'Grid GenerationQueue'!$AY$5:$AY$467,$C382,'Grid GenerationQueue'!$BF$5:$BF$467,"&lt;&gt;"&amp;"")</f>
        <v>0</v>
      </c>
      <c r="AK382">
        <f>SUMIFS('Grid GenerationQueue'!AL$5:AL$467,'Grid GenerationQueue'!$AX$5:$AX$467,$B382,'Grid GenerationQueue'!$AY$5:$AY$467,$C382,'Grid GenerationQueue'!$BF$5:$BF$467,"&lt;&gt;"&amp;"")</f>
        <v>0</v>
      </c>
      <c r="AL382">
        <f>SUMIFS('Grid GenerationQueue'!AM$5:AM$467,'Grid GenerationQueue'!$AX$5:$AX$467,$B382,'Grid GenerationQueue'!$AY$5:$AY$467,$C382,'Grid GenerationQueue'!$BF$5:$BF$467,"&lt;&gt;"&amp;"")</f>
        <v>0</v>
      </c>
      <c r="AM382">
        <f>SUMIFS('Grid GenerationQueue'!AN$5:AN$467,'Grid GenerationQueue'!$AX$5:$AX$467,$B382,'Grid GenerationQueue'!$AY$5:$AY$467,$C382,'Grid GenerationQueue'!$BF$5:$BF$467,"&lt;&gt;"&amp;"")</f>
        <v>0</v>
      </c>
      <c r="AN382">
        <f>SUMIFS('Grid GenerationQueue'!AO$5:AO$467,'Grid GenerationQueue'!$AX$5:$AX$467,$B382,'Grid GenerationQueue'!$AY$5:$AY$467,$C382,'Grid GenerationQueue'!$BF$5:$BF$467,"&lt;&gt;"&amp;"")</f>
        <v>0</v>
      </c>
      <c r="AO382">
        <f>SUMIFS('Grid GenerationQueue'!AP$5:AP$467,'Grid GenerationQueue'!$AX$5:$AX$467,$B382,'Grid GenerationQueue'!$AY$5:$AY$467,$C382,'Grid GenerationQueue'!$BF$5:$BF$467,"&lt;&gt;"&amp;"")</f>
        <v>0</v>
      </c>
      <c r="AQ382">
        <f>SUMIFS('Grid GenerationQueue'!AE$5:AE$467,'Grid GenerationQueue'!$AX$5:$AX$467,$B382,'Grid GenerationQueue'!$AY$5:$AY$467,$C382)</f>
        <v>0</v>
      </c>
      <c r="AR382">
        <f>SUMIFS('Grid GenerationQueue'!AF$5:AF$467,'Grid GenerationQueue'!$AX$5:$AX$467,$B382,'Grid GenerationQueue'!$AY$5:$AY$467,$C382)</f>
        <v>0</v>
      </c>
      <c r="AS382">
        <f>SUMIFS('Grid GenerationQueue'!AG$5:AG$467,'Grid GenerationQueue'!$AX$5:$AX$467,$B382,'Grid GenerationQueue'!$AY$5:$AY$467,$C382)</f>
        <v>0</v>
      </c>
      <c r="AT382">
        <f>SUMIFS('Grid GenerationQueue'!AH$5:AH$467,'Grid GenerationQueue'!$AX$5:$AX$467,$B382,'Grid GenerationQueue'!$AY$5:$AY$467,$C382)</f>
        <v>0</v>
      </c>
      <c r="AU382">
        <f>SUMIFS('Grid GenerationQueue'!AI$5:AI$467,'Grid GenerationQueue'!$AX$5:$AX$467,$B382,'Grid GenerationQueue'!$AY$5:$AY$467,$C382)</f>
        <v>0</v>
      </c>
      <c r="AV382">
        <f>SUMIFS('Grid GenerationQueue'!AJ$5:AJ$467,'Grid GenerationQueue'!$AX$5:$AX$467,$B382,'Grid GenerationQueue'!$AY$5:$AY$467,$C382)</f>
        <v>0</v>
      </c>
      <c r="AW382">
        <f>SUMIFS('Grid GenerationQueue'!AK$5:AK$467,'Grid GenerationQueue'!$AX$5:$AX$467,$B382,'Grid GenerationQueue'!$AY$5:$AY$467,$C382)</f>
        <v>0</v>
      </c>
      <c r="AX382">
        <f>SUMIFS('Grid GenerationQueue'!AL$5:AL$467,'Grid GenerationQueue'!$AX$5:$AX$467,$B382,'Grid GenerationQueue'!$AY$5:$AY$467,$C382)</f>
        <v>0</v>
      </c>
      <c r="AY382">
        <f>SUMIFS('Grid GenerationQueue'!AM$5:AM$467,'Grid GenerationQueue'!$AX$5:$AX$467,$B382,'Grid GenerationQueue'!$AY$5:$AY$467,$C382)</f>
        <v>0</v>
      </c>
      <c r="AZ382">
        <f>SUMIFS('Grid GenerationQueue'!AN$5:AN$467,'Grid GenerationQueue'!$AX$5:$AX$467,$B382,'Grid GenerationQueue'!$AY$5:$AY$467,$C382)</f>
        <v>0</v>
      </c>
      <c r="BA382">
        <f>SUMIFS('Grid GenerationQueue'!AO$5:AO$467,'Grid GenerationQueue'!$AX$5:$AX$467,$B382,'Grid GenerationQueue'!$AY$5:$AY$467,$C382)</f>
        <v>0</v>
      </c>
      <c r="BB382">
        <f>SUMIFS('Grid GenerationQueue'!AP$5:AP$467,'Grid GenerationQueue'!$AX$5:$AX$467,$B382,'Grid GenerationQueue'!$AY$5:$AY$467,$C382)</f>
        <v>0</v>
      </c>
      <c r="BD382">
        <f>SUMIFS('Grid GenerationQueue'!AE$5:AE$467,'Grid GenerationQueue'!$AX$5:$AX$467,$B382,'Grid GenerationQueue'!$AY$5:$AY$467,$C382,'Grid GenerationQueue'!$BH$5:$BH$467,"Executed",'Grid GenerationQueue'!$BB$5:$BB$467,"&lt;"&amp;$BE$3)</f>
        <v>0</v>
      </c>
      <c r="BE382">
        <f>SUMIFS('Grid GenerationQueue'!AF$5:AF$467,'Grid GenerationQueue'!$AX$5:$AX$467,$B382,'Grid GenerationQueue'!$AY$5:$AY$467,$C382,'Grid GenerationQueue'!$BH$5:$BH$467,"Executed",'Grid GenerationQueue'!$BB$5:$BB$467,"&lt;"&amp;$BE$3)</f>
        <v>0</v>
      </c>
      <c r="BF382">
        <f>SUMIFS('Grid GenerationQueue'!AG$5:AG$467,'Grid GenerationQueue'!$AX$5:$AX$467,$B382,'Grid GenerationQueue'!$AY$5:$AY$467,$C382,'Grid GenerationQueue'!$BH$5:$BH$467,"Executed",'Grid GenerationQueue'!$BB$5:$BB$467,"&lt;"&amp;$BE$3)</f>
        <v>0</v>
      </c>
      <c r="BG382">
        <f>SUMIFS('Grid GenerationQueue'!AH$5:AH$467,'Grid GenerationQueue'!$AX$5:$AX$467,$B382,'Grid GenerationQueue'!$AY$5:$AY$467,$C382,'Grid GenerationQueue'!$BH$5:$BH$467,"Executed",'Grid GenerationQueue'!$BB$5:$BB$467,"&lt;"&amp;$BE$3)</f>
        <v>0</v>
      </c>
      <c r="BH382">
        <f>SUMIFS('Grid GenerationQueue'!AI$5:AI$467,'Grid GenerationQueue'!$AX$5:$AX$467,$B382,'Grid GenerationQueue'!$AY$5:$AY$467,$C382,'Grid GenerationQueue'!$BH$5:$BH$467,"Executed",'Grid GenerationQueue'!$BB$5:$BB$467,"&lt;"&amp;$BE$3)</f>
        <v>0</v>
      </c>
      <c r="BI382">
        <f>SUMIFS('Grid GenerationQueue'!AJ$5:AJ$467,'Grid GenerationQueue'!$AX$5:$AX$467,$B382,'Grid GenerationQueue'!$AY$5:$AY$467,$C382,'Grid GenerationQueue'!$BH$5:$BH$467,"Executed",'Grid GenerationQueue'!$BB$5:$BB$467,"&lt;"&amp;$BE$3)</f>
        <v>0</v>
      </c>
      <c r="BJ382">
        <f>SUMIFS('Grid GenerationQueue'!AK$5:AK$467,'Grid GenerationQueue'!$AX$5:$AX$467,$B382,'Grid GenerationQueue'!$AY$5:$AY$467,$C382,'Grid GenerationQueue'!$BH$5:$BH$467,"Executed",'Grid GenerationQueue'!$BB$5:$BB$467,"&lt;"&amp;$BE$3)</f>
        <v>0</v>
      </c>
      <c r="BK382">
        <f>SUMIFS('Grid GenerationQueue'!AL$5:AL$467,'Grid GenerationQueue'!$AX$5:$AX$467,$B382,'Grid GenerationQueue'!$AY$5:$AY$467,$C382,'Grid GenerationQueue'!$BH$5:$BH$467,"Executed",'Grid GenerationQueue'!$BB$5:$BB$467,"&lt;"&amp;$BE$3)</f>
        <v>0</v>
      </c>
      <c r="BL382">
        <f>SUMIFS('Grid GenerationQueue'!AM$5:AM$467,'Grid GenerationQueue'!$AX$5:$AX$467,$B382,'Grid GenerationQueue'!$AY$5:$AY$467,$C382,'Grid GenerationQueue'!$BH$5:$BH$467,"Executed",'Grid GenerationQueue'!$BB$5:$BB$467,"&lt;"&amp;$BE$3)</f>
        <v>0</v>
      </c>
      <c r="BM382">
        <f>SUMIFS('Grid GenerationQueue'!AN$5:AN$467,'Grid GenerationQueue'!$AX$5:$AX$467,$B382,'Grid GenerationQueue'!$AY$5:$AY$467,$C382,'Grid GenerationQueue'!$BH$5:$BH$467,"Executed",'Grid GenerationQueue'!$BB$5:$BB$467,"&lt;"&amp;$BE$3)</f>
        <v>0</v>
      </c>
      <c r="BN382">
        <f>SUMIFS('Grid GenerationQueue'!AO$5:AO$467,'Grid GenerationQueue'!$AX$5:$AX$467,$B382,'Grid GenerationQueue'!$AY$5:$AY$467,$C382,'Grid GenerationQueue'!$BH$5:$BH$467,"Executed",'Grid GenerationQueue'!$BB$5:$BB$467,"&lt;"&amp;$BE$3)</f>
        <v>0</v>
      </c>
      <c r="BO382">
        <f>SUMIFS('Grid GenerationQueue'!AP$5:AP$467,'Grid GenerationQueue'!$AX$5:$AX$467,$B382,'Grid GenerationQueue'!$AY$5:$AY$467,$C382,'Grid GenerationQueue'!$BH$5:$BH$467,"Executed",'Grid GenerationQueue'!$BB$5:$BB$467,"&lt;"&amp;$BE$3)</f>
        <v>0</v>
      </c>
      <c r="BQ382">
        <f>SUMIFS('Grid GenerationQueue'!AE$5:AE$467,'Grid GenerationQueue'!$AX$5:$AX$467,$B382,'Grid GenerationQueue'!$AY$5:$AY$467,$C382,'Grid GenerationQueue'!$BF$5:$BF$467,"&lt;&gt;"&amp;"",'Grid GenerationQueue'!$BB$5:$BB$467,"&lt;"&amp;$BE$3)</f>
        <v>0</v>
      </c>
      <c r="BR382">
        <f>SUMIFS('Grid GenerationQueue'!AF$5:AF$467,'Grid GenerationQueue'!$AX$5:$AX$467,$B382,'Grid GenerationQueue'!$AY$5:$AY$467,$C382,'Grid GenerationQueue'!$BF$5:$BF$467,"&lt;&gt;"&amp;"",'Grid GenerationQueue'!$BB$5:$BB$467,"&lt;"&amp;$BE$3)</f>
        <v>0</v>
      </c>
      <c r="BS382">
        <f>SUMIFS('Grid GenerationQueue'!AG$5:AG$467,'Grid GenerationQueue'!$AX$5:$AX$467,$B382,'Grid GenerationQueue'!$AY$5:$AY$467,$C382,'Grid GenerationQueue'!$BF$5:$BF$467,"&lt;&gt;"&amp;"",'Grid GenerationQueue'!$BB$5:$BB$467,"&lt;"&amp;$BE$3)</f>
        <v>0</v>
      </c>
      <c r="BT382">
        <f>SUMIFS('Grid GenerationQueue'!AH$5:AH$467,'Grid GenerationQueue'!$AX$5:$AX$467,$B382,'Grid GenerationQueue'!$AY$5:$AY$467,$C382,'Grid GenerationQueue'!$BF$5:$BF$467,"&lt;&gt;"&amp;"",'Grid GenerationQueue'!$BB$5:$BB$467,"&lt;"&amp;$BE$3)</f>
        <v>0</v>
      </c>
      <c r="BU382">
        <f>SUMIFS('Grid GenerationQueue'!AI$5:AI$467,'Grid GenerationQueue'!$AX$5:$AX$467,$B382,'Grid GenerationQueue'!$AY$5:$AY$467,$C382,'Grid GenerationQueue'!$BF$5:$BF$467,"&lt;&gt;"&amp;"",'Grid GenerationQueue'!$BB$5:$BB$467,"&lt;"&amp;$BE$3)</f>
        <v>0</v>
      </c>
      <c r="BV382">
        <f>SUMIFS('Grid GenerationQueue'!AJ$5:AJ$467,'Grid GenerationQueue'!$AX$5:$AX$467,$B382,'Grid GenerationQueue'!$AY$5:$AY$467,$C382,'Grid GenerationQueue'!$BF$5:$BF$467,"&lt;&gt;"&amp;"",'Grid GenerationQueue'!$BB$5:$BB$467,"&lt;"&amp;$BE$3)</f>
        <v>0</v>
      </c>
      <c r="BW382">
        <f>SUMIFS('Grid GenerationQueue'!AK$5:AK$467,'Grid GenerationQueue'!$AX$5:$AX$467,$B382,'Grid GenerationQueue'!$AY$5:$AY$467,$C382,'Grid GenerationQueue'!$BF$5:$BF$467,"&lt;&gt;"&amp;"",'Grid GenerationQueue'!$BB$5:$BB$467,"&lt;"&amp;$BE$3)</f>
        <v>0</v>
      </c>
      <c r="BX382">
        <f>SUMIFS('Grid GenerationQueue'!AL$5:AL$467,'Grid GenerationQueue'!$AX$5:$AX$467,$B382,'Grid GenerationQueue'!$AY$5:$AY$467,$C382,'Grid GenerationQueue'!$BF$5:$BF$467,"&lt;&gt;"&amp;"",'Grid GenerationQueue'!$BB$5:$BB$467,"&lt;"&amp;$BE$3)</f>
        <v>0</v>
      </c>
      <c r="BY382">
        <f>SUMIFS('Grid GenerationQueue'!AM$5:AM$467,'Grid GenerationQueue'!$AX$5:$AX$467,$B382,'Grid GenerationQueue'!$AY$5:$AY$467,$C382,'Grid GenerationQueue'!$BF$5:$BF$467,"&lt;&gt;"&amp;"",'Grid GenerationQueue'!$BB$5:$BB$467,"&lt;"&amp;$BE$3)</f>
        <v>0</v>
      </c>
      <c r="BZ382">
        <f>SUMIFS('Grid GenerationQueue'!AN$5:AN$467,'Grid GenerationQueue'!$AX$5:$AX$467,$B382,'Grid GenerationQueue'!$AY$5:$AY$467,$C382,'Grid GenerationQueue'!$BF$5:$BF$467,"&lt;&gt;"&amp;"",'Grid GenerationQueue'!$BB$5:$BB$467,"&lt;"&amp;$BE$3)</f>
        <v>0</v>
      </c>
      <c r="CA382">
        <f>SUMIFS('Grid GenerationQueue'!AO$5:AO$467,'Grid GenerationQueue'!$AX$5:$AX$467,$B382,'Grid GenerationQueue'!$AY$5:$AY$467,$C382,'Grid GenerationQueue'!$BF$5:$BF$467,"&lt;&gt;"&amp;"",'Grid GenerationQueue'!$BB$5:$BB$467,"&lt;"&amp;$BE$3)</f>
        <v>0</v>
      </c>
      <c r="CB382">
        <f>SUMIFS('Grid GenerationQueue'!AP$5:AP$467,'Grid GenerationQueue'!$AX$5:$AX$467,$B382,'Grid GenerationQueue'!$AY$5:$AY$467,$C382,'Grid GenerationQueue'!$BF$5:$BF$467,"&lt;&gt;"&amp;"",'Grid GenerationQueue'!$BB$5:$BB$467,"&lt;"&amp;$BE$3)</f>
        <v>0</v>
      </c>
      <c r="CD382">
        <f>SUMIFS('Grid GenerationQueue'!AE$5:AE$467,'Grid GenerationQueue'!$AX$5:$AX$467,$B382,'Grid GenerationQueue'!$AY$5:$AY$467,$C382,'Grid GenerationQueue'!$BB$5:$BB$467,"&lt;"&amp;$BE$3)</f>
        <v>0</v>
      </c>
      <c r="CE382">
        <f>SUMIFS('Grid GenerationQueue'!AF$5:AF$467,'Grid GenerationQueue'!$AX$5:$AX$467,$B382,'Grid GenerationQueue'!$AY$5:$AY$467,$C382,'Grid GenerationQueue'!$BB$5:$BB$467,"&lt;"&amp;$BE$3)</f>
        <v>0</v>
      </c>
      <c r="CF382">
        <f>SUMIFS('Grid GenerationQueue'!AG$5:AG$467,'Grid GenerationQueue'!$AX$5:$AX$467,$B382,'Grid GenerationQueue'!$AY$5:$AY$467,$C382,'Grid GenerationQueue'!$BB$5:$BB$467,"&lt;"&amp;$BE$3)</f>
        <v>0</v>
      </c>
      <c r="CG382">
        <f>SUMIFS('Grid GenerationQueue'!AH$5:AH$467,'Grid GenerationQueue'!$AX$5:$AX$467,$B382,'Grid GenerationQueue'!$AY$5:$AY$467,$C382,'Grid GenerationQueue'!$BB$5:$BB$467,"&lt;"&amp;$BE$3)</f>
        <v>0</v>
      </c>
      <c r="CH382">
        <f>SUMIFS('Grid GenerationQueue'!AI$5:AI$467,'Grid GenerationQueue'!$AX$5:$AX$467,$B382,'Grid GenerationQueue'!$AY$5:$AY$467,$C382,'Grid GenerationQueue'!$BB$5:$BB$467,"&lt;"&amp;$BE$3)</f>
        <v>0</v>
      </c>
      <c r="CI382">
        <f>SUMIFS('Grid GenerationQueue'!AJ$5:AJ$467,'Grid GenerationQueue'!$AX$5:$AX$467,$B382,'Grid GenerationQueue'!$AY$5:$AY$467,$C382,'Grid GenerationQueue'!$BB$5:$BB$467,"&lt;"&amp;$BE$3)</f>
        <v>0</v>
      </c>
      <c r="CJ382">
        <f>SUMIFS('Grid GenerationQueue'!AK$5:AK$467,'Grid GenerationQueue'!$AX$5:$AX$467,$B382,'Grid GenerationQueue'!$AY$5:$AY$467,$C382,'Grid GenerationQueue'!$BB$5:$BB$467,"&lt;"&amp;$BE$3)</f>
        <v>0</v>
      </c>
      <c r="CK382">
        <f>SUMIFS('Grid GenerationQueue'!AL$5:AL$467,'Grid GenerationQueue'!$AX$5:$AX$467,$B382,'Grid GenerationQueue'!$AY$5:$AY$467,$C382,'Grid GenerationQueue'!$BB$5:$BB$467,"&lt;"&amp;$BE$3)</f>
        <v>0</v>
      </c>
      <c r="CL382">
        <f>SUMIFS('Grid GenerationQueue'!AM$5:AM$467,'Grid GenerationQueue'!$AX$5:$AX$467,$B382,'Grid GenerationQueue'!$AY$5:$AY$467,$C382,'Grid GenerationQueue'!$BB$5:$BB$467,"&lt;"&amp;$BE$3)</f>
        <v>0</v>
      </c>
      <c r="CM382">
        <f>SUMIFS('Grid GenerationQueue'!AN$5:AN$467,'Grid GenerationQueue'!$AX$5:$AX$467,$B382,'Grid GenerationQueue'!$AY$5:$AY$467,$C382,'Grid GenerationQueue'!$BB$5:$BB$467,"&lt;"&amp;$BE$3)</f>
        <v>0</v>
      </c>
      <c r="CN382">
        <f>SUMIFS('Grid GenerationQueue'!AO$5:AO$467,'Grid GenerationQueue'!$AX$5:$AX$467,$B382,'Grid GenerationQueue'!$AY$5:$AY$467,$C382,'Grid GenerationQueue'!$BB$5:$BB$467,"&lt;"&amp;$BE$3)</f>
        <v>0</v>
      </c>
      <c r="CO382">
        <f>SUMIFS('Grid GenerationQueue'!AP$5:AP$467,'Grid GenerationQueue'!$AX$5:$AX$467,$B382,'Grid GenerationQueue'!$AY$5:$AY$467,$C382,'Grid GenerationQueue'!$BB$5:$BB$467,"&lt;"&amp;$BE$3)</f>
        <v>0</v>
      </c>
    </row>
    <row r="383" spans="1:93" x14ac:dyDescent="0.35">
      <c r="A383" t="s">
        <v>4648</v>
      </c>
      <c r="B383" t="s">
        <v>4810</v>
      </c>
      <c r="C383">
        <v>115</v>
      </c>
      <c r="D383">
        <f>SUMIFS('Grid GenerationQueue'!AE$5:AE$467,'Grid GenerationQueue'!$AX$5:$AX$467,$B383,'Grid GenerationQueue'!$AY$5:$AY$467,$C383,'Grid GenerationQueue'!$BI$5:$BI$467,"&lt;4")</f>
        <v>0</v>
      </c>
      <c r="E383">
        <f>SUMIFS('Grid GenerationQueue'!AF$5:AF$467,'Grid GenerationQueue'!$AX$5:$AX$467,$B383,'Grid GenerationQueue'!$AY$5:$AY$467,$C383,'Grid GenerationQueue'!$BI$5:$BI$467,"&lt;4")</f>
        <v>0</v>
      </c>
      <c r="F383">
        <f>SUMIFS('Grid GenerationQueue'!AG$5:AG$467,'Grid GenerationQueue'!$AX$5:$AX$467,$B383,'Grid GenerationQueue'!$AY$5:$AY$467,$C383,'Grid GenerationQueue'!$BI$5:$BI$467,"&lt;4")</f>
        <v>0</v>
      </c>
      <c r="G383">
        <f>SUMIFS('Grid GenerationQueue'!AH$5:AH$467,'Grid GenerationQueue'!$AX$5:$AX$467,$B383,'Grid GenerationQueue'!$AY$5:$AY$467,$C383,'Grid GenerationQueue'!$BI$5:$BI$467,"&lt;4")</f>
        <v>0</v>
      </c>
      <c r="H383">
        <f>SUMIFS('Grid GenerationQueue'!AI$5:AI$467,'Grid GenerationQueue'!$AX$5:$AX$467,$B383,'Grid GenerationQueue'!$AY$5:$AY$467,$C383,'Grid GenerationQueue'!$BI$5:$BI$467,"&lt;4")</f>
        <v>0</v>
      </c>
      <c r="I383">
        <f>SUMIFS('Grid GenerationQueue'!AJ$5:AJ$467,'Grid GenerationQueue'!$AX$5:$AX$467,$B383,'Grid GenerationQueue'!$AY$5:$AY$467,$C383,'Grid GenerationQueue'!$BI$5:$BI$467,"&lt;4")</f>
        <v>0</v>
      </c>
      <c r="J383">
        <f>SUMIFS('Grid GenerationQueue'!AK$5:AK$467,'Grid GenerationQueue'!$AX$5:$AX$467,$B383,'Grid GenerationQueue'!$AY$5:$AY$467,$C383,'Grid GenerationQueue'!$BI$5:$BI$467,"&lt;4")</f>
        <v>0</v>
      </c>
      <c r="K383">
        <f>SUMIFS('Grid GenerationQueue'!AL$5:AL$467,'Grid GenerationQueue'!$AX$5:$AX$467,$B383,'Grid GenerationQueue'!$AY$5:$AY$467,$C383,'Grid GenerationQueue'!$BI$5:$BI$467,"&lt;4")</f>
        <v>0</v>
      </c>
      <c r="L383">
        <f>SUMIFS('Grid GenerationQueue'!AM$5:AM$467,'Grid GenerationQueue'!$AX$5:$AX$467,$B383,'Grid GenerationQueue'!$AY$5:$AY$467,$C383,'Grid GenerationQueue'!$BI$5:$BI$467,"&lt;4")</f>
        <v>0</v>
      </c>
      <c r="M383">
        <f>SUMIFS('Grid GenerationQueue'!AN$5:AN$467,'Grid GenerationQueue'!$AX$5:$AX$467,$B383,'Grid GenerationQueue'!$AY$5:$AY$467,$C383,'Grid GenerationQueue'!$BI$5:$BI$467,"&lt;4")</f>
        <v>0</v>
      </c>
      <c r="N383">
        <f>SUMIFS('Grid GenerationQueue'!AO$5:AO$467,'Grid GenerationQueue'!$AX$5:$AX$467,$B383,'Grid GenerationQueue'!$AY$5:$AY$467,$C383,'Grid GenerationQueue'!$BI$5:$BI$467,"&lt;4")</f>
        <v>0</v>
      </c>
      <c r="O383">
        <f>SUMIFS('Grid GenerationQueue'!AP$5:AP$467,'Grid GenerationQueue'!$AX$5:$AX$467,$B383,'Grid GenerationQueue'!$AY$5:$AY$467,$C383,'Grid GenerationQueue'!$BI$5:$BI$467,"&lt;4")</f>
        <v>0</v>
      </c>
      <c r="Q383">
        <f>SUMIFS('Grid GenerationQueue'!AE$5:AE$467,'Grid GenerationQueue'!$AX$5:$AX$467,$B383,'Grid GenerationQueue'!$AY$5:$AY$467,$C383,'Grid GenerationQueue'!$BH$5:$BH$467,"Executed")</f>
        <v>0</v>
      </c>
      <c r="R383">
        <f>SUMIFS('Grid GenerationQueue'!AF$5:AF$467,'Grid GenerationQueue'!$AX$5:$AX$467,$B383,'Grid GenerationQueue'!$AY$5:$AY$467,$C383,'Grid GenerationQueue'!$BH$5:$BH$467,"Executed")</f>
        <v>0</v>
      </c>
      <c r="S383">
        <f>SUMIFS('Grid GenerationQueue'!AG$5:AG$467,'Grid GenerationQueue'!$AX$5:$AX$467,$B383,'Grid GenerationQueue'!$AY$5:$AY$467,$C383,'Grid GenerationQueue'!$BH$5:$BH$467,"Executed")</f>
        <v>0</v>
      </c>
      <c r="T383">
        <f>SUMIFS('Grid GenerationQueue'!AH$5:AH$467,'Grid GenerationQueue'!$AX$5:$AX$467,$B383,'Grid GenerationQueue'!$AY$5:$AY$467,$C383,'Grid GenerationQueue'!$BH$5:$BH$467,"Executed")</f>
        <v>0</v>
      </c>
      <c r="U383">
        <f>SUMIFS('Grid GenerationQueue'!AI$5:AI$467,'Grid GenerationQueue'!$AX$5:$AX$467,$B383,'Grid GenerationQueue'!$AY$5:$AY$467,$C383,'Grid GenerationQueue'!$BH$5:$BH$467,"Executed")</f>
        <v>0</v>
      </c>
      <c r="V383">
        <f>SUMIFS('Grid GenerationQueue'!AJ$5:AJ$467,'Grid GenerationQueue'!$AX$5:$AX$467,$B383,'Grid GenerationQueue'!$AY$5:$AY$467,$C383,'Grid GenerationQueue'!$BH$5:$BH$467,"Executed")</f>
        <v>0</v>
      </c>
      <c r="W383">
        <f>SUMIFS('Grid GenerationQueue'!AK$5:AK$467,'Grid GenerationQueue'!$AX$5:$AX$467,$B383,'Grid GenerationQueue'!$AY$5:$AY$467,$C383,'Grid GenerationQueue'!$BH$5:$BH$467,"Executed")</f>
        <v>0</v>
      </c>
      <c r="X383">
        <f>SUMIFS('Grid GenerationQueue'!AL$5:AL$467,'Grid GenerationQueue'!$AX$5:$AX$467,$B383,'Grid GenerationQueue'!$AY$5:$AY$467,$C383,'Grid GenerationQueue'!$BH$5:$BH$467,"Executed")</f>
        <v>0</v>
      </c>
      <c r="Y383">
        <f>SUMIFS('Grid GenerationQueue'!AM$5:AM$467,'Grid GenerationQueue'!$AX$5:$AX$467,$B383,'Grid GenerationQueue'!$AY$5:$AY$467,$C383,'Grid GenerationQueue'!$BH$5:$BH$467,"Executed")</f>
        <v>0</v>
      </c>
      <c r="Z383">
        <f>SUMIFS('Grid GenerationQueue'!AN$5:AN$467,'Grid GenerationQueue'!$AX$5:$AX$467,$B383,'Grid GenerationQueue'!$AY$5:$AY$467,$C383,'Grid GenerationQueue'!$BH$5:$BH$467,"Executed")</f>
        <v>0</v>
      </c>
      <c r="AA383">
        <f>SUMIFS('Grid GenerationQueue'!AO$5:AO$467,'Grid GenerationQueue'!$AX$5:$AX$467,$B383,'Grid GenerationQueue'!$AY$5:$AY$467,$C383,'Grid GenerationQueue'!$BH$5:$BH$467,"Executed")</f>
        <v>0</v>
      </c>
      <c r="AB383">
        <f>SUMIFS('Grid GenerationQueue'!AP$5:AP$467,'Grid GenerationQueue'!$AX$5:$AX$467,$B383,'Grid GenerationQueue'!$AY$5:$AY$467,$C383,'Grid GenerationQueue'!$BH$5:$BH$467,"Executed")</f>
        <v>0</v>
      </c>
      <c r="AD383">
        <f>SUMIFS('Grid GenerationQueue'!AE$5:AE$467,'Grid GenerationQueue'!$AX$5:$AX$467,$B383,'Grid GenerationQueue'!$AY$5:$AY$467,$C383,'Grid GenerationQueue'!$BF$5:$BF$467,"&lt;&gt;"&amp;"")</f>
        <v>0</v>
      </c>
      <c r="AE383">
        <f>SUMIFS('Grid GenerationQueue'!AF$5:AF$467,'Grid GenerationQueue'!$AX$5:$AX$467,$B383,'Grid GenerationQueue'!$AY$5:$AY$467,$C383,'Grid GenerationQueue'!$BF$5:$BF$467,"&lt;&gt;"&amp;"")</f>
        <v>0</v>
      </c>
      <c r="AF383">
        <f>SUMIFS('Grid GenerationQueue'!AG$5:AG$467,'Grid GenerationQueue'!$AX$5:$AX$467,$B383,'Grid GenerationQueue'!$AY$5:$AY$467,$C383,'Grid GenerationQueue'!$BF$5:$BF$467,"&lt;&gt;"&amp;"")</f>
        <v>0</v>
      </c>
      <c r="AG383">
        <f>SUMIFS('Grid GenerationQueue'!AH$5:AH$467,'Grid GenerationQueue'!$AX$5:$AX$467,$B383,'Grid GenerationQueue'!$AY$5:$AY$467,$C383,'Grid GenerationQueue'!$BF$5:$BF$467,"&lt;&gt;"&amp;"")</f>
        <v>0</v>
      </c>
      <c r="AH383">
        <f>SUMIFS('Grid GenerationQueue'!AI$5:AI$467,'Grid GenerationQueue'!$AX$5:$AX$467,$B383,'Grid GenerationQueue'!$AY$5:$AY$467,$C383,'Grid GenerationQueue'!$BF$5:$BF$467,"&lt;&gt;"&amp;"")</f>
        <v>0</v>
      </c>
      <c r="AI383">
        <f>SUMIFS('Grid GenerationQueue'!AJ$5:AJ$467,'Grid GenerationQueue'!$AX$5:$AX$467,$B383,'Grid GenerationQueue'!$AY$5:$AY$467,$C383,'Grid GenerationQueue'!$BF$5:$BF$467,"&lt;&gt;"&amp;"")</f>
        <v>0</v>
      </c>
      <c r="AJ383">
        <f>SUMIFS('Grid GenerationQueue'!AK$5:AK$467,'Grid GenerationQueue'!$AX$5:$AX$467,$B383,'Grid GenerationQueue'!$AY$5:$AY$467,$C383,'Grid GenerationQueue'!$BF$5:$BF$467,"&lt;&gt;"&amp;"")</f>
        <v>0</v>
      </c>
      <c r="AK383">
        <f>SUMIFS('Grid GenerationQueue'!AL$5:AL$467,'Grid GenerationQueue'!$AX$5:$AX$467,$B383,'Grid GenerationQueue'!$AY$5:$AY$467,$C383,'Grid GenerationQueue'!$BF$5:$BF$467,"&lt;&gt;"&amp;"")</f>
        <v>0</v>
      </c>
      <c r="AL383">
        <f>SUMIFS('Grid GenerationQueue'!AM$5:AM$467,'Grid GenerationQueue'!$AX$5:$AX$467,$B383,'Grid GenerationQueue'!$AY$5:$AY$467,$C383,'Grid GenerationQueue'!$BF$5:$BF$467,"&lt;&gt;"&amp;"")</f>
        <v>0</v>
      </c>
      <c r="AM383">
        <f>SUMIFS('Grid GenerationQueue'!AN$5:AN$467,'Grid GenerationQueue'!$AX$5:$AX$467,$B383,'Grid GenerationQueue'!$AY$5:$AY$467,$C383,'Grid GenerationQueue'!$BF$5:$BF$467,"&lt;&gt;"&amp;"")</f>
        <v>0</v>
      </c>
      <c r="AN383">
        <f>SUMIFS('Grid GenerationQueue'!AO$5:AO$467,'Grid GenerationQueue'!$AX$5:$AX$467,$B383,'Grid GenerationQueue'!$AY$5:$AY$467,$C383,'Grid GenerationQueue'!$BF$5:$BF$467,"&lt;&gt;"&amp;"")</f>
        <v>0</v>
      </c>
      <c r="AO383">
        <f>SUMIFS('Grid GenerationQueue'!AP$5:AP$467,'Grid GenerationQueue'!$AX$5:$AX$467,$B383,'Grid GenerationQueue'!$AY$5:$AY$467,$C383,'Grid GenerationQueue'!$BF$5:$BF$467,"&lt;&gt;"&amp;"")</f>
        <v>0</v>
      </c>
      <c r="AQ383">
        <f>SUMIFS('Grid GenerationQueue'!AE$5:AE$467,'Grid GenerationQueue'!$AX$5:$AX$467,$B383,'Grid GenerationQueue'!$AY$5:$AY$467,$C383)</f>
        <v>0</v>
      </c>
      <c r="AR383">
        <f>SUMIFS('Grid GenerationQueue'!AF$5:AF$467,'Grid GenerationQueue'!$AX$5:$AX$467,$B383,'Grid GenerationQueue'!$AY$5:$AY$467,$C383)</f>
        <v>0</v>
      </c>
      <c r="AS383">
        <f>SUMIFS('Grid GenerationQueue'!AG$5:AG$467,'Grid GenerationQueue'!$AX$5:$AX$467,$B383,'Grid GenerationQueue'!$AY$5:$AY$467,$C383)</f>
        <v>0</v>
      </c>
      <c r="AT383">
        <f>SUMIFS('Grid GenerationQueue'!AH$5:AH$467,'Grid GenerationQueue'!$AX$5:$AX$467,$B383,'Grid GenerationQueue'!$AY$5:$AY$467,$C383)</f>
        <v>0</v>
      </c>
      <c r="AU383">
        <f>SUMIFS('Grid GenerationQueue'!AI$5:AI$467,'Grid GenerationQueue'!$AX$5:$AX$467,$B383,'Grid GenerationQueue'!$AY$5:$AY$467,$C383)</f>
        <v>0</v>
      </c>
      <c r="AV383">
        <f>SUMIFS('Grid GenerationQueue'!AJ$5:AJ$467,'Grid GenerationQueue'!$AX$5:$AX$467,$B383,'Grid GenerationQueue'!$AY$5:$AY$467,$C383)</f>
        <v>0</v>
      </c>
      <c r="AW383">
        <f>SUMIFS('Grid GenerationQueue'!AK$5:AK$467,'Grid GenerationQueue'!$AX$5:$AX$467,$B383,'Grid GenerationQueue'!$AY$5:$AY$467,$C383)</f>
        <v>0</v>
      </c>
      <c r="AX383">
        <f>SUMIFS('Grid GenerationQueue'!AL$5:AL$467,'Grid GenerationQueue'!$AX$5:$AX$467,$B383,'Grid GenerationQueue'!$AY$5:$AY$467,$C383)</f>
        <v>0</v>
      </c>
      <c r="AY383">
        <f>SUMIFS('Grid GenerationQueue'!AM$5:AM$467,'Grid GenerationQueue'!$AX$5:$AX$467,$B383,'Grid GenerationQueue'!$AY$5:$AY$467,$C383)</f>
        <v>0</v>
      </c>
      <c r="AZ383">
        <f>SUMIFS('Grid GenerationQueue'!AN$5:AN$467,'Grid GenerationQueue'!$AX$5:$AX$467,$B383,'Grid GenerationQueue'!$AY$5:$AY$467,$C383)</f>
        <v>0</v>
      </c>
      <c r="BA383">
        <f>SUMIFS('Grid GenerationQueue'!AO$5:AO$467,'Grid GenerationQueue'!$AX$5:$AX$467,$B383,'Grid GenerationQueue'!$AY$5:$AY$467,$C383)</f>
        <v>0</v>
      </c>
      <c r="BB383">
        <f>SUMIFS('Grid GenerationQueue'!AP$5:AP$467,'Grid GenerationQueue'!$AX$5:$AX$467,$B383,'Grid GenerationQueue'!$AY$5:$AY$467,$C383)</f>
        <v>0</v>
      </c>
      <c r="BD383">
        <f>SUMIFS('Grid GenerationQueue'!AE$5:AE$467,'Grid GenerationQueue'!$AX$5:$AX$467,$B383,'Grid GenerationQueue'!$AY$5:$AY$467,$C383,'Grid GenerationQueue'!$BH$5:$BH$467,"Executed",'Grid GenerationQueue'!$BB$5:$BB$467,"&lt;"&amp;$BE$3)</f>
        <v>0</v>
      </c>
      <c r="BE383">
        <f>SUMIFS('Grid GenerationQueue'!AF$5:AF$467,'Grid GenerationQueue'!$AX$5:$AX$467,$B383,'Grid GenerationQueue'!$AY$5:$AY$467,$C383,'Grid GenerationQueue'!$BH$5:$BH$467,"Executed",'Grid GenerationQueue'!$BB$5:$BB$467,"&lt;"&amp;$BE$3)</f>
        <v>0</v>
      </c>
      <c r="BF383">
        <f>SUMIFS('Grid GenerationQueue'!AG$5:AG$467,'Grid GenerationQueue'!$AX$5:$AX$467,$B383,'Grid GenerationQueue'!$AY$5:$AY$467,$C383,'Grid GenerationQueue'!$BH$5:$BH$467,"Executed",'Grid GenerationQueue'!$BB$5:$BB$467,"&lt;"&amp;$BE$3)</f>
        <v>0</v>
      </c>
      <c r="BG383">
        <f>SUMIFS('Grid GenerationQueue'!AH$5:AH$467,'Grid GenerationQueue'!$AX$5:$AX$467,$B383,'Grid GenerationQueue'!$AY$5:$AY$467,$C383,'Grid GenerationQueue'!$BH$5:$BH$467,"Executed",'Grid GenerationQueue'!$BB$5:$BB$467,"&lt;"&amp;$BE$3)</f>
        <v>0</v>
      </c>
      <c r="BH383">
        <f>SUMIFS('Grid GenerationQueue'!AI$5:AI$467,'Grid GenerationQueue'!$AX$5:$AX$467,$B383,'Grid GenerationQueue'!$AY$5:$AY$467,$C383,'Grid GenerationQueue'!$BH$5:$BH$467,"Executed",'Grid GenerationQueue'!$BB$5:$BB$467,"&lt;"&amp;$BE$3)</f>
        <v>0</v>
      </c>
      <c r="BI383">
        <f>SUMIFS('Grid GenerationQueue'!AJ$5:AJ$467,'Grid GenerationQueue'!$AX$5:$AX$467,$B383,'Grid GenerationQueue'!$AY$5:$AY$467,$C383,'Grid GenerationQueue'!$BH$5:$BH$467,"Executed",'Grid GenerationQueue'!$BB$5:$BB$467,"&lt;"&amp;$BE$3)</f>
        <v>0</v>
      </c>
      <c r="BJ383">
        <f>SUMIFS('Grid GenerationQueue'!AK$5:AK$467,'Grid GenerationQueue'!$AX$5:$AX$467,$B383,'Grid GenerationQueue'!$AY$5:$AY$467,$C383,'Grid GenerationQueue'!$BH$5:$BH$467,"Executed",'Grid GenerationQueue'!$BB$5:$BB$467,"&lt;"&amp;$BE$3)</f>
        <v>0</v>
      </c>
      <c r="BK383">
        <f>SUMIFS('Grid GenerationQueue'!AL$5:AL$467,'Grid GenerationQueue'!$AX$5:$AX$467,$B383,'Grid GenerationQueue'!$AY$5:$AY$467,$C383,'Grid GenerationQueue'!$BH$5:$BH$467,"Executed",'Grid GenerationQueue'!$BB$5:$BB$467,"&lt;"&amp;$BE$3)</f>
        <v>0</v>
      </c>
      <c r="BL383">
        <f>SUMIFS('Grid GenerationQueue'!AM$5:AM$467,'Grid GenerationQueue'!$AX$5:$AX$467,$B383,'Grid GenerationQueue'!$AY$5:$AY$467,$C383,'Grid GenerationQueue'!$BH$5:$BH$467,"Executed",'Grid GenerationQueue'!$BB$5:$BB$467,"&lt;"&amp;$BE$3)</f>
        <v>0</v>
      </c>
      <c r="BM383">
        <f>SUMIFS('Grid GenerationQueue'!AN$5:AN$467,'Grid GenerationQueue'!$AX$5:$AX$467,$B383,'Grid GenerationQueue'!$AY$5:$AY$467,$C383,'Grid GenerationQueue'!$BH$5:$BH$467,"Executed",'Grid GenerationQueue'!$BB$5:$BB$467,"&lt;"&amp;$BE$3)</f>
        <v>0</v>
      </c>
      <c r="BN383">
        <f>SUMIFS('Grid GenerationQueue'!AO$5:AO$467,'Grid GenerationQueue'!$AX$5:$AX$467,$B383,'Grid GenerationQueue'!$AY$5:$AY$467,$C383,'Grid GenerationQueue'!$BH$5:$BH$467,"Executed",'Grid GenerationQueue'!$BB$5:$BB$467,"&lt;"&amp;$BE$3)</f>
        <v>0</v>
      </c>
      <c r="BO383">
        <f>SUMIFS('Grid GenerationQueue'!AP$5:AP$467,'Grid GenerationQueue'!$AX$5:$AX$467,$B383,'Grid GenerationQueue'!$AY$5:$AY$467,$C383,'Grid GenerationQueue'!$BH$5:$BH$467,"Executed",'Grid GenerationQueue'!$BB$5:$BB$467,"&lt;"&amp;$BE$3)</f>
        <v>0</v>
      </c>
      <c r="BQ383">
        <f>SUMIFS('Grid GenerationQueue'!AE$5:AE$467,'Grid GenerationQueue'!$AX$5:$AX$467,$B383,'Grid GenerationQueue'!$AY$5:$AY$467,$C383,'Grid GenerationQueue'!$BF$5:$BF$467,"&lt;&gt;"&amp;"",'Grid GenerationQueue'!$BB$5:$BB$467,"&lt;"&amp;$BE$3)</f>
        <v>0</v>
      </c>
      <c r="BR383">
        <f>SUMIFS('Grid GenerationQueue'!AF$5:AF$467,'Grid GenerationQueue'!$AX$5:$AX$467,$B383,'Grid GenerationQueue'!$AY$5:$AY$467,$C383,'Grid GenerationQueue'!$BF$5:$BF$467,"&lt;&gt;"&amp;"",'Grid GenerationQueue'!$BB$5:$BB$467,"&lt;"&amp;$BE$3)</f>
        <v>0</v>
      </c>
      <c r="BS383">
        <f>SUMIFS('Grid GenerationQueue'!AG$5:AG$467,'Grid GenerationQueue'!$AX$5:$AX$467,$B383,'Grid GenerationQueue'!$AY$5:$AY$467,$C383,'Grid GenerationQueue'!$BF$5:$BF$467,"&lt;&gt;"&amp;"",'Grid GenerationQueue'!$BB$5:$BB$467,"&lt;"&amp;$BE$3)</f>
        <v>0</v>
      </c>
      <c r="BT383">
        <f>SUMIFS('Grid GenerationQueue'!AH$5:AH$467,'Grid GenerationQueue'!$AX$5:$AX$467,$B383,'Grid GenerationQueue'!$AY$5:$AY$467,$C383,'Grid GenerationQueue'!$BF$5:$BF$467,"&lt;&gt;"&amp;"",'Grid GenerationQueue'!$BB$5:$BB$467,"&lt;"&amp;$BE$3)</f>
        <v>0</v>
      </c>
      <c r="BU383">
        <f>SUMIFS('Grid GenerationQueue'!AI$5:AI$467,'Grid GenerationQueue'!$AX$5:$AX$467,$B383,'Grid GenerationQueue'!$AY$5:$AY$467,$C383,'Grid GenerationQueue'!$BF$5:$BF$467,"&lt;&gt;"&amp;"",'Grid GenerationQueue'!$BB$5:$BB$467,"&lt;"&amp;$BE$3)</f>
        <v>0</v>
      </c>
      <c r="BV383">
        <f>SUMIFS('Grid GenerationQueue'!AJ$5:AJ$467,'Grid GenerationQueue'!$AX$5:$AX$467,$B383,'Grid GenerationQueue'!$AY$5:$AY$467,$C383,'Grid GenerationQueue'!$BF$5:$BF$467,"&lt;&gt;"&amp;"",'Grid GenerationQueue'!$BB$5:$BB$467,"&lt;"&amp;$BE$3)</f>
        <v>0</v>
      </c>
      <c r="BW383">
        <f>SUMIFS('Grid GenerationQueue'!AK$5:AK$467,'Grid GenerationQueue'!$AX$5:$AX$467,$B383,'Grid GenerationQueue'!$AY$5:$AY$467,$C383,'Grid GenerationQueue'!$BF$5:$BF$467,"&lt;&gt;"&amp;"",'Grid GenerationQueue'!$BB$5:$BB$467,"&lt;"&amp;$BE$3)</f>
        <v>0</v>
      </c>
      <c r="BX383">
        <f>SUMIFS('Grid GenerationQueue'!AL$5:AL$467,'Grid GenerationQueue'!$AX$5:$AX$467,$B383,'Grid GenerationQueue'!$AY$5:$AY$467,$C383,'Grid GenerationQueue'!$BF$5:$BF$467,"&lt;&gt;"&amp;"",'Grid GenerationQueue'!$BB$5:$BB$467,"&lt;"&amp;$BE$3)</f>
        <v>0</v>
      </c>
      <c r="BY383">
        <f>SUMIFS('Grid GenerationQueue'!AM$5:AM$467,'Grid GenerationQueue'!$AX$5:$AX$467,$B383,'Grid GenerationQueue'!$AY$5:$AY$467,$C383,'Grid GenerationQueue'!$BF$5:$BF$467,"&lt;&gt;"&amp;"",'Grid GenerationQueue'!$BB$5:$BB$467,"&lt;"&amp;$BE$3)</f>
        <v>0</v>
      </c>
      <c r="BZ383">
        <f>SUMIFS('Grid GenerationQueue'!AN$5:AN$467,'Grid GenerationQueue'!$AX$5:$AX$467,$B383,'Grid GenerationQueue'!$AY$5:$AY$467,$C383,'Grid GenerationQueue'!$BF$5:$BF$467,"&lt;&gt;"&amp;"",'Grid GenerationQueue'!$BB$5:$BB$467,"&lt;"&amp;$BE$3)</f>
        <v>0</v>
      </c>
      <c r="CA383">
        <f>SUMIFS('Grid GenerationQueue'!AO$5:AO$467,'Grid GenerationQueue'!$AX$5:$AX$467,$B383,'Grid GenerationQueue'!$AY$5:$AY$467,$C383,'Grid GenerationQueue'!$BF$5:$BF$467,"&lt;&gt;"&amp;"",'Grid GenerationQueue'!$BB$5:$BB$467,"&lt;"&amp;$BE$3)</f>
        <v>0</v>
      </c>
      <c r="CB383">
        <f>SUMIFS('Grid GenerationQueue'!AP$5:AP$467,'Grid GenerationQueue'!$AX$5:$AX$467,$B383,'Grid GenerationQueue'!$AY$5:$AY$467,$C383,'Grid GenerationQueue'!$BF$5:$BF$467,"&lt;&gt;"&amp;"",'Grid GenerationQueue'!$BB$5:$BB$467,"&lt;"&amp;$BE$3)</f>
        <v>0</v>
      </c>
      <c r="CD383">
        <f>SUMIFS('Grid GenerationQueue'!AE$5:AE$467,'Grid GenerationQueue'!$AX$5:$AX$467,$B383,'Grid GenerationQueue'!$AY$5:$AY$467,$C383,'Grid GenerationQueue'!$BB$5:$BB$467,"&lt;"&amp;$BE$3)</f>
        <v>0</v>
      </c>
      <c r="CE383">
        <f>SUMIFS('Grid GenerationQueue'!AF$5:AF$467,'Grid GenerationQueue'!$AX$5:$AX$467,$B383,'Grid GenerationQueue'!$AY$5:$AY$467,$C383,'Grid GenerationQueue'!$BB$5:$BB$467,"&lt;"&amp;$BE$3)</f>
        <v>0</v>
      </c>
      <c r="CF383">
        <f>SUMIFS('Grid GenerationQueue'!AG$5:AG$467,'Grid GenerationQueue'!$AX$5:$AX$467,$B383,'Grid GenerationQueue'!$AY$5:$AY$467,$C383,'Grid GenerationQueue'!$BB$5:$BB$467,"&lt;"&amp;$BE$3)</f>
        <v>0</v>
      </c>
      <c r="CG383">
        <f>SUMIFS('Grid GenerationQueue'!AH$5:AH$467,'Grid GenerationQueue'!$AX$5:$AX$467,$B383,'Grid GenerationQueue'!$AY$5:$AY$467,$C383,'Grid GenerationQueue'!$BB$5:$BB$467,"&lt;"&amp;$BE$3)</f>
        <v>0</v>
      </c>
      <c r="CH383">
        <f>SUMIFS('Grid GenerationQueue'!AI$5:AI$467,'Grid GenerationQueue'!$AX$5:$AX$467,$B383,'Grid GenerationQueue'!$AY$5:$AY$467,$C383,'Grid GenerationQueue'!$BB$5:$BB$467,"&lt;"&amp;$BE$3)</f>
        <v>0</v>
      </c>
      <c r="CI383">
        <f>SUMIFS('Grid GenerationQueue'!AJ$5:AJ$467,'Grid GenerationQueue'!$AX$5:$AX$467,$B383,'Grid GenerationQueue'!$AY$5:$AY$467,$C383,'Grid GenerationQueue'!$BB$5:$BB$467,"&lt;"&amp;$BE$3)</f>
        <v>0</v>
      </c>
      <c r="CJ383">
        <f>SUMIFS('Grid GenerationQueue'!AK$5:AK$467,'Grid GenerationQueue'!$AX$5:$AX$467,$B383,'Grid GenerationQueue'!$AY$5:$AY$467,$C383,'Grid GenerationQueue'!$BB$5:$BB$467,"&lt;"&amp;$BE$3)</f>
        <v>0</v>
      </c>
      <c r="CK383">
        <f>SUMIFS('Grid GenerationQueue'!AL$5:AL$467,'Grid GenerationQueue'!$AX$5:$AX$467,$B383,'Grid GenerationQueue'!$AY$5:$AY$467,$C383,'Grid GenerationQueue'!$BB$5:$BB$467,"&lt;"&amp;$BE$3)</f>
        <v>0</v>
      </c>
      <c r="CL383">
        <f>SUMIFS('Grid GenerationQueue'!AM$5:AM$467,'Grid GenerationQueue'!$AX$5:$AX$467,$B383,'Grid GenerationQueue'!$AY$5:$AY$467,$C383,'Grid GenerationQueue'!$BB$5:$BB$467,"&lt;"&amp;$BE$3)</f>
        <v>0</v>
      </c>
      <c r="CM383">
        <f>SUMIFS('Grid GenerationQueue'!AN$5:AN$467,'Grid GenerationQueue'!$AX$5:$AX$467,$B383,'Grid GenerationQueue'!$AY$5:$AY$467,$C383,'Grid GenerationQueue'!$BB$5:$BB$467,"&lt;"&amp;$BE$3)</f>
        <v>0</v>
      </c>
      <c r="CN383">
        <f>SUMIFS('Grid GenerationQueue'!AO$5:AO$467,'Grid GenerationQueue'!$AX$5:$AX$467,$B383,'Grid GenerationQueue'!$AY$5:$AY$467,$C383,'Grid GenerationQueue'!$BB$5:$BB$467,"&lt;"&amp;$BE$3)</f>
        <v>0</v>
      </c>
      <c r="CO383">
        <f>SUMIFS('Grid GenerationQueue'!AP$5:AP$467,'Grid GenerationQueue'!$AX$5:$AX$467,$B383,'Grid GenerationQueue'!$AY$5:$AY$467,$C383,'Grid GenerationQueue'!$BB$5:$BB$467,"&lt;"&amp;$BE$3)</f>
        <v>0</v>
      </c>
    </row>
    <row r="384" spans="1:93" x14ac:dyDescent="0.35">
      <c r="A384" t="s">
        <v>4644</v>
      </c>
      <c r="B384" t="s">
        <v>4811</v>
      </c>
      <c r="C384">
        <v>115</v>
      </c>
      <c r="D384">
        <f>SUMIFS('Grid GenerationQueue'!AE$5:AE$467,'Grid GenerationQueue'!$AX$5:$AX$467,$B384,'Grid GenerationQueue'!$AY$5:$AY$467,$C384,'Grid GenerationQueue'!$BI$5:$BI$467,"&lt;4")</f>
        <v>0</v>
      </c>
      <c r="E384">
        <f>SUMIFS('Grid GenerationQueue'!AF$5:AF$467,'Grid GenerationQueue'!$AX$5:$AX$467,$B384,'Grid GenerationQueue'!$AY$5:$AY$467,$C384,'Grid GenerationQueue'!$BI$5:$BI$467,"&lt;4")</f>
        <v>0</v>
      </c>
      <c r="F384">
        <f>SUMIFS('Grid GenerationQueue'!AG$5:AG$467,'Grid GenerationQueue'!$AX$5:$AX$467,$B384,'Grid GenerationQueue'!$AY$5:$AY$467,$C384,'Grid GenerationQueue'!$BI$5:$BI$467,"&lt;4")</f>
        <v>0</v>
      </c>
      <c r="G384">
        <f>SUMIFS('Grid GenerationQueue'!AH$5:AH$467,'Grid GenerationQueue'!$AX$5:$AX$467,$B384,'Grid GenerationQueue'!$AY$5:$AY$467,$C384,'Grid GenerationQueue'!$BI$5:$BI$467,"&lt;4")</f>
        <v>0</v>
      </c>
      <c r="H384">
        <f>SUMIFS('Grid GenerationQueue'!AI$5:AI$467,'Grid GenerationQueue'!$AX$5:$AX$467,$B384,'Grid GenerationQueue'!$AY$5:$AY$467,$C384,'Grid GenerationQueue'!$BI$5:$BI$467,"&lt;4")</f>
        <v>0</v>
      </c>
      <c r="I384">
        <f>SUMIFS('Grid GenerationQueue'!AJ$5:AJ$467,'Grid GenerationQueue'!$AX$5:$AX$467,$B384,'Grid GenerationQueue'!$AY$5:$AY$467,$C384,'Grid GenerationQueue'!$BI$5:$BI$467,"&lt;4")</f>
        <v>0</v>
      </c>
      <c r="J384">
        <f>SUMIFS('Grid GenerationQueue'!AK$5:AK$467,'Grid GenerationQueue'!$AX$5:$AX$467,$B384,'Grid GenerationQueue'!$AY$5:$AY$467,$C384,'Grid GenerationQueue'!$BI$5:$BI$467,"&lt;4")</f>
        <v>0</v>
      </c>
      <c r="K384">
        <f>SUMIFS('Grid GenerationQueue'!AL$5:AL$467,'Grid GenerationQueue'!$AX$5:$AX$467,$B384,'Grid GenerationQueue'!$AY$5:$AY$467,$C384,'Grid GenerationQueue'!$BI$5:$BI$467,"&lt;4")</f>
        <v>0</v>
      </c>
      <c r="L384">
        <f>SUMIFS('Grid GenerationQueue'!AM$5:AM$467,'Grid GenerationQueue'!$AX$5:$AX$467,$B384,'Grid GenerationQueue'!$AY$5:$AY$467,$C384,'Grid GenerationQueue'!$BI$5:$BI$467,"&lt;4")</f>
        <v>0</v>
      </c>
      <c r="M384">
        <f>SUMIFS('Grid GenerationQueue'!AN$5:AN$467,'Grid GenerationQueue'!$AX$5:$AX$467,$B384,'Grid GenerationQueue'!$AY$5:$AY$467,$C384,'Grid GenerationQueue'!$BI$5:$BI$467,"&lt;4")</f>
        <v>0</v>
      </c>
      <c r="N384">
        <f>SUMIFS('Grid GenerationQueue'!AO$5:AO$467,'Grid GenerationQueue'!$AX$5:$AX$467,$B384,'Grid GenerationQueue'!$AY$5:$AY$467,$C384,'Grid GenerationQueue'!$BI$5:$BI$467,"&lt;4")</f>
        <v>0</v>
      </c>
      <c r="O384">
        <f>SUMIFS('Grid GenerationQueue'!AP$5:AP$467,'Grid GenerationQueue'!$AX$5:$AX$467,$B384,'Grid GenerationQueue'!$AY$5:$AY$467,$C384,'Grid GenerationQueue'!$BI$5:$BI$467,"&lt;4")</f>
        <v>0</v>
      </c>
      <c r="Q384">
        <f>SUMIFS('Grid GenerationQueue'!AE$5:AE$467,'Grid GenerationQueue'!$AX$5:$AX$467,$B384,'Grid GenerationQueue'!$AY$5:$AY$467,$C384,'Grid GenerationQueue'!$BH$5:$BH$467,"Executed")</f>
        <v>0</v>
      </c>
      <c r="R384">
        <f>SUMIFS('Grid GenerationQueue'!AF$5:AF$467,'Grid GenerationQueue'!$AX$5:$AX$467,$B384,'Grid GenerationQueue'!$AY$5:$AY$467,$C384,'Grid GenerationQueue'!$BH$5:$BH$467,"Executed")</f>
        <v>0</v>
      </c>
      <c r="S384">
        <f>SUMIFS('Grid GenerationQueue'!AG$5:AG$467,'Grid GenerationQueue'!$AX$5:$AX$467,$B384,'Grid GenerationQueue'!$AY$5:$AY$467,$C384,'Grid GenerationQueue'!$BH$5:$BH$467,"Executed")</f>
        <v>0</v>
      </c>
      <c r="T384">
        <f>SUMIFS('Grid GenerationQueue'!AH$5:AH$467,'Grid GenerationQueue'!$AX$5:$AX$467,$B384,'Grid GenerationQueue'!$AY$5:$AY$467,$C384,'Grid GenerationQueue'!$BH$5:$BH$467,"Executed")</f>
        <v>0</v>
      </c>
      <c r="U384">
        <f>SUMIFS('Grid GenerationQueue'!AI$5:AI$467,'Grid GenerationQueue'!$AX$5:$AX$467,$B384,'Grid GenerationQueue'!$AY$5:$AY$467,$C384,'Grid GenerationQueue'!$BH$5:$BH$467,"Executed")</f>
        <v>0</v>
      </c>
      <c r="V384">
        <f>SUMIFS('Grid GenerationQueue'!AJ$5:AJ$467,'Grid GenerationQueue'!$AX$5:$AX$467,$B384,'Grid GenerationQueue'!$AY$5:$AY$467,$C384,'Grid GenerationQueue'!$BH$5:$BH$467,"Executed")</f>
        <v>0</v>
      </c>
      <c r="W384">
        <f>SUMIFS('Grid GenerationQueue'!AK$5:AK$467,'Grid GenerationQueue'!$AX$5:$AX$467,$B384,'Grid GenerationQueue'!$AY$5:$AY$467,$C384,'Grid GenerationQueue'!$BH$5:$BH$467,"Executed")</f>
        <v>0</v>
      </c>
      <c r="X384">
        <f>SUMIFS('Grid GenerationQueue'!AL$5:AL$467,'Grid GenerationQueue'!$AX$5:$AX$467,$B384,'Grid GenerationQueue'!$AY$5:$AY$467,$C384,'Grid GenerationQueue'!$BH$5:$BH$467,"Executed")</f>
        <v>0</v>
      </c>
      <c r="Y384">
        <f>SUMIFS('Grid GenerationQueue'!AM$5:AM$467,'Grid GenerationQueue'!$AX$5:$AX$467,$B384,'Grid GenerationQueue'!$AY$5:$AY$467,$C384,'Grid GenerationQueue'!$BH$5:$BH$467,"Executed")</f>
        <v>0</v>
      </c>
      <c r="Z384">
        <f>SUMIFS('Grid GenerationQueue'!AN$5:AN$467,'Grid GenerationQueue'!$AX$5:$AX$467,$B384,'Grid GenerationQueue'!$AY$5:$AY$467,$C384,'Grid GenerationQueue'!$BH$5:$BH$467,"Executed")</f>
        <v>0</v>
      </c>
      <c r="AA384">
        <f>SUMIFS('Grid GenerationQueue'!AO$5:AO$467,'Grid GenerationQueue'!$AX$5:$AX$467,$B384,'Grid GenerationQueue'!$AY$5:$AY$467,$C384,'Grid GenerationQueue'!$BH$5:$BH$467,"Executed")</f>
        <v>0</v>
      </c>
      <c r="AB384">
        <f>SUMIFS('Grid GenerationQueue'!AP$5:AP$467,'Grid GenerationQueue'!$AX$5:$AX$467,$B384,'Grid GenerationQueue'!$AY$5:$AY$467,$C384,'Grid GenerationQueue'!$BH$5:$BH$467,"Executed")</f>
        <v>0</v>
      </c>
      <c r="AD384">
        <f>SUMIFS('Grid GenerationQueue'!AE$5:AE$467,'Grid GenerationQueue'!$AX$5:$AX$467,$B384,'Grid GenerationQueue'!$AY$5:$AY$467,$C384,'Grid GenerationQueue'!$BF$5:$BF$467,"&lt;&gt;"&amp;"")</f>
        <v>0</v>
      </c>
      <c r="AE384">
        <f>SUMIFS('Grid GenerationQueue'!AF$5:AF$467,'Grid GenerationQueue'!$AX$5:$AX$467,$B384,'Grid GenerationQueue'!$AY$5:$AY$467,$C384,'Grid GenerationQueue'!$BF$5:$BF$467,"&lt;&gt;"&amp;"")</f>
        <v>0</v>
      </c>
      <c r="AF384">
        <f>SUMIFS('Grid GenerationQueue'!AG$5:AG$467,'Grid GenerationQueue'!$AX$5:$AX$467,$B384,'Grid GenerationQueue'!$AY$5:$AY$467,$C384,'Grid GenerationQueue'!$BF$5:$BF$467,"&lt;&gt;"&amp;"")</f>
        <v>0</v>
      </c>
      <c r="AG384">
        <f>SUMIFS('Grid GenerationQueue'!AH$5:AH$467,'Grid GenerationQueue'!$AX$5:$AX$467,$B384,'Grid GenerationQueue'!$AY$5:$AY$467,$C384,'Grid GenerationQueue'!$BF$5:$BF$467,"&lt;&gt;"&amp;"")</f>
        <v>0</v>
      </c>
      <c r="AH384">
        <f>SUMIFS('Grid GenerationQueue'!AI$5:AI$467,'Grid GenerationQueue'!$AX$5:$AX$467,$B384,'Grid GenerationQueue'!$AY$5:$AY$467,$C384,'Grid GenerationQueue'!$BF$5:$BF$467,"&lt;&gt;"&amp;"")</f>
        <v>0</v>
      </c>
      <c r="AI384">
        <f>SUMIFS('Grid GenerationQueue'!AJ$5:AJ$467,'Grid GenerationQueue'!$AX$5:$AX$467,$B384,'Grid GenerationQueue'!$AY$5:$AY$467,$C384,'Grid GenerationQueue'!$BF$5:$BF$467,"&lt;&gt;"&amp;"")</f>
        <v>0</v>
      </c>
      <c r="AJ384">
        <f>SUMIFS('Grid GenerationQueue'!AK$5:AK$467,'Grid GenerationQueue'!$AX$5:$AX$467,$B384,'Grid GenerationQueue'!$AY$5:$AY$467,$C384,'Grid GenerationQueue'!$BF$5:$BF$467,"&lt;&gt;"&amp;"")</f>
        <v>0</v>
      </c>
      <c r="AK384">
        <f>SUMIFS('Grid GenerationQueue'!AL$5:AL$467,'Grid GenerationQueue'!$AX$5:$AX$467,$B384,'Grid GenerationQueue'!$AY$5:$AY$467,$C384,'Grid GenerationQueue'!$BF$5:$BF$467,"&lt;&gt;"&amp;"")</f>
        <v>0</v>
      </c>
      <c r="AL384">
        <f>SUMIFS('Grid GenerationQueue'!AM$5:AM$467,'Grid GenerationQueue'!$AX$5:$AX$467,$B384,'Grid GenerationQueue'!$AY$5:$AY$467,$C384,'Grid GenerationQueue'!$BF$5:$BF$467,"&lt;&gt;"&amp;"")</f>
        <v>0</v>
      </c>
      <c r="AM384">
        <f>SUMIFS('Grid GenerationQueue'!AN$5:AN$467,'Grid GenerationQueue'!$AX$5:$AX$467,$B384,'Grid GenerationQueue'!$AY$5:$AY$467,$C384,'Grid GenerationQueue'!$BF$5:$BF$467,"&lt;&gt;"&amp;"")</f>
        <v>0</v>
      </c>
      <c r="AN384">
        <f>SUMIFS('Grid GenerationQueue'!AO$5:AO$467,'Grid GenerationQueue'!$AX$5:$AX$467,$B384,'Grid GenerationQueue'!$AY$5:$AY$467,$C384,'Grid GenerationQueue'!$BF$5:$BF$467,"&lt;&gt;"&amp;"")</f>
        <v>0</v>
      </c>
      <c r="AO384">
        <f>SUMIFS('Grid GenerationQueue'!AP$5:AP$467,'Grid GenerationQueue'!$AX$5:$AX$467,$B384,'Grid GenerationQueue'!$AY$5:$AY$467,$C384,'Grid GenerationQueue'!$BF$5:$BF$467,"&lt;&gt;"&amp;"")</f>
        <v>0</v>
      </c>
      <c r="AQ384">
        <f>SUMIFS('Grid GenerationQueue'!AE$5:AE$467,'Grid GenerationQueue'!$AX$5:$AX$467,$B384,'Grid GenerationQueue'!$AY$5:$AY$467,$C384)</f>
        <v>0</v>
      </c>
      <c r="AR384">
        <f>SUMIFS('Grid GenerationQueue'!AF$5:AF$467,'Grid GenerationQueue'!$AX$5:$AX$467,$B384,'Grid GenerationQueue'!$AY$5:$AY$467,$C384)</f>
        <v>0</v>
      </c>
      <c r="AS384">
        <f>SUMIFS('Grid GenerationQueue'!AG$5:AG$467,'Grid GenerationQueue'!$AX$5:$AX$467,$B384,'Grid GenerationQueue'!$AY$5:$AY$467,$C384)</f>
        <v>0</v>
      </c>
      <c r="AT384">
        <f>SUMIFS('Grid GenerationQueue'!AH$5:AH$467,'Grid GenerationQueue'!$AX$5:$AX$467,$B384,'Grid GenerationQueue'!$AY$5:$AY$467,$C384)</f>
        <v>0</v>
      </c>
      <c r="AU384">
        <f>SUMIFS('Grid GenerationQueue'!AI$5:AI$467,'Grid GenerationQueue'!$AX$5:$AX$467,$B384,'Grid GenerationQueue'!$AY$5:$AY$467,$C384)</f>
        <v>0</v>
      </c>
      <c r="AV384">
        <f>SUMIFS('Grid GenerationQueue'!AJ$5:AJ$467,'Grid GenerationQueue'!$AX$5:$AX$467,$B384,'Grid GenerationQueue'!$AY$5:$AY$467,$C384)</f>
        <v>0</v>
      </c>
      <c r="AW384">
        <f>SUMIFS('Grid GenerationQueue'!AK$5:AK$467,'Grid GenerationQueue'!$AX$5:$AX$467,$B384,'Grid GenerationQueue'!$AY$5:$AY$467,$C384)</f>
        <v>0</v>
      </c>
      <c r="AX384">
        <f>SUMIFS('Grid GenerationQueue'!AL$5:AL$467,'Grid GenerationQueue'!$AX$5:$AX$467,$B384,'Grid GenerationQueue'!$AY$5:$AY$467,$C384)</f>
        <v>0</v>
      </c>
      <c r="AY384">
        <f>SUMIFS('Grid GenerationQueue'!AM$5:AM$467,'Grid GenerationQueue'!$AX$5:$AX$467,$B384,'Grid GenerationQueue'!$AY$5:$AY$467,$C384)</f>
        <v>0</v>
      </c>
      <c r="AZ384">
        <f>SUMIFS('Grid GenerationQueue'!AN$5:AN$467,'Grid GenerationQueue'!$AX$5:$AX$467,$B384,'Grid GenerationQueue'!$AY$5:$AY$467,$C384)</f>
        <v>0</v>
      </c>
      <c r="BA384">
        <f>SUMIFS('Grid GenerationQueue'!AO$5:AO$467,'Grid GenerationQueue'!$AX$5:$AX$467,$B384,'Grid GenerationQueue'!$AY$5:$AY$467,$C384)</f>
        <v>0</v>
      </c>
      <c r="BB384">
        <f>SUMIFS('Grid GenerationQueue'!AP$5:AP$467,'Grid GenerationQueue'!$AX$5:$AX$467,$B384,'Grid GenerationQueue'!$AY$5:$AY$467,$C384)</f>
        <v>0</v>
      </c>
      <c r="BD384">
        <f>SUMIFS('Grid GenerationQueue'!AE$5:AE$467,'Grid GenerationQueue'!$AX$5:$AX$467,$B384,'Grid GenerationQueue'!$AY$5:$AY$467,$C384,'Grid GenerationQueue'!$BH$5:$BH$467,"Executed",'Grid GenerationQueue'!$BB$5:$BB$467,"&lt;"&amp;$BE$3)</f>
        <v>0</v>
      </c>
      <c r="BE384">
        <f>SUMIFS('Grid GenerationQueue'!AF$5:AF$467,'Grid GenerationQueue'!$AX$5:$AX$467,$B384,'Grid GenerationQueue'!$AY$5:$AY$467,$C384,'Grid GenerationQueue'!$BH$5:$BH$467,"Executed",'Grid GenerationQueue'!$BB$5:$BB$467,"&lt;"&amp;$BE$3)</f>
        <v>0</v>
      </c>
      <c r="BF384">
        <f>SUMIFS('Grid GenerationQueue'!AG$5:AG$467,'Grid GenerationQueue'!$AX$5:$AX$467,$B384,'Grid GenerationQueue'!$AY$5:$AY$467,$C384,'Grid GenerationQueue'!$BH$5:$BH$467,"Executed",'Grid GenerationQueue'!$BB$5:$BB$467,"&lt;"&amp;$BE$3)</f>
        <v>0</v>
      </c>
      <c r="BG384">
        <f>SUMIFS('Grid GenerationQueue'!AH$5:AH$467,'Grid GenerationQueue'!$AX$5:$AX$467,$B384,'Grid GenerationQueue'!$AY$5:$AY$467,$C384,'Grid GenerationQueue'!$BH$5:$BH$467,"Executed",'Grid GenerationQueue'!$BB$5:$BB$467,"&lt;"&amp;$BE$3)</f>
        <v>0</v>
      </c>
      <c r="BH384">
        <f>SUMIFS('Grid GenerationQueue'!AI$5:AI$467,'Grid GenerationQueue'!$AX$5:$AX$467,$B384,'Grid GenerationQueue'!$AY$5:$AY$467,$C384,'Grid GenerationQueue'!$BH$5:$BH$467,"Executed",'Grid GenerationQueue'!$BB$5:$BB$467,"&lt;"&amp;$BE$3)</f>
        <v>0</v>
      </c>
      <c r="BI384">
        <f>SUMIFS('Grid GenerationQueue'!AJ$5:AJ$467,'Grid GenerationQueue'!$AX$5:$AX$467,$B384,'Grid GenerationQueue'!$AY$5:$AY$467,$C384,'Grid GenerationQueue'!$BH$5:$BH$467,"Executed",'Grid GenerationQueue'!$BB$5:$BB$467,"&lt;"&amp;$BE$3)</f>
        <v>0</v>
      </c>
      <c r="BJ384">
        <f>SUMIFS('Grid GenerationQueue'!AK$5:AK$467,'Grid GenerationQueue'!$AX$5:$AX$467,$B384,'Grid GenerationQueue'!$AY$5:$AY$467,$C384,'Grid GenerationQueue'!$BH$5:$BH$467,"Executed",'Grid GenerationQueue'!$BB$5:$BB$467,"&lt;"&amp;$BE$3)</f>
        <v>0</v>
      </c>
      <c r="BK384">
        <f>SUMIFS('Grid GenerationQueue'!AL$5:AL$467,'Grid GenerationQueue'!$AX$5:$AX$467,$B384,'Grid GenerationQueue'!$AY$5:$AY$467,$C384,'Grid GenerationQueue'!$BH$5:$BH$467,"Executed",'Grid GenerationQueue'!$BB$5:$BB$467,"&lt;"&amp;$BE$3)</f>
        <v>0</v>
      </c>
      <c r="BL384">
        <f>SUMIFS('Grid GenerationQueue'!AM$5:AM$467,'Grid GenerationQueue'!$AX$5:$AX$467,$B384,'Grid GenerationQueue'!$AY$5:$AY$467,$C384,'Grid GenerationQueue'!$BH$5:$BH$467,"Executed",'Grid GenerationQueue'!$BB$5:$BB$467,"&lt;"&amp;$BE$3)</f>
        <v>0</v>
      </c>
      <c r="BM384">
        <f>SUMIFS('Grid GenerationQueue'!AN$5:AN$467,'Grid GenerationQueue'!$AX$5:$AX$467,$B384,'Grid GenerationQueue'!$AY$5:$AY$467,$C384,'Grid GenerationQueue'!$BH$5:$BH$467,"Executed",'Grid GenerationQueue'!$BB$5:$BB$467,"&lt;"&amp;$BE$3)</f>
        <v>0</v>
      </c>
      <c r="BN384">
        <f>SUMIFS('Grid GenerationQueue'!AO$5:AO$467,'Grid GenerationQueue'!$AX$5:$AX$467,$B384,'Grid GenerationQueue'!$AY$5:$AY$467,$C384,'Grid GenerationQueue'!$BH$5:$BH$467,"Executed",'Grid GenerationQueue'!$BB$5:$BB$467,"&lt;"&amp;$BE$3)</f>
        <v>0</v>
      </c>
      <c r="BO384">
        <f>SUMIFS('Grid GenerationQueue'!AP$5:AP$467,'Grid GenerationQueue'!$AX$5:$AX$467,$B384,'Grid GenerationQueue'!$AY$5:$AY$467,$C384,'Grid GenerationQueue'!$BH$5:$BH$467,"Executed",'Grid GenerationQueue'!$BB$5:$BB$467,"&lt;"&amp;$BE$3)</f>
        <v>0</v>
      </c>
      <c r="BQ384">
        <f>SUMIFS('Grid GenerationQueue'!AE$5:AE$467,'Grid GenerationQueue'!$AX$5:$AX$467,$B384,'Grid GenerationQueue'!$AY$5:$AY$467,$C384,'Grid GenerationQueue'!$BF$5:$BF$467,"&lt;&gt;"&amp;"",'Grid GenerationQueue'!$BB$5:$BB$467,"&lt;"&amp;$BE$3)</f>
        <v>0</v>
      </c>
      <c r="BR384">
        <f>SUMIFS('Grid GenerationQueue'!AF$5:AF$467,'Grid GenerationQueue'!$AX$5:$AX$467,$B384,'Grid GenerationQueue'!$AY$5:$AY$467,$C384,'Grid GenerationQueue'!$BF$5:$BF$467,"&lt;&gt;"&amp;"",'Grid GenerationQueue'!$BB$5:$BB$467,"&lt;"&amp;$BE$3)</f>
        <v>0</v>
      </c>
      <c r="BS384">
        <f>SUMIFS('Grid GenerationQueue'!AG$5:AG$467,'Grid GenerationQueue'!$AX$5:$AX$467,$B384,'Grid GenerationQueue'!$AY$5:$AY$467,$C384,'Grid GenerationQueue'!$BF$5:$BF$467,"&lt;&gt;"&amp;"",'Grid GenerationQueue'!$BB$5:$BB$467,"&lt;"&amp;$BE$3)</f>
        <v>0</v>
      </c>
      <c r="BT384">
        <f>SUMIFS('Grid GenerationQueue'!AH$5:AH$467,'Grid GenerationQueue'!$AX$5:$AX$467,$B384,'Grid GenerationQueue'!$AY$5:$AY$467,$C384,'Grid GenerationQueue'!$BF$5:$BF$467,"&lt;&gt;"&amp;"",'Grid GenerationQueue'!$BB$5:$BB$467,"&lt;"&amp;$BE$3)</f>
        <v>0</v>
      </c>
      <c r="BU384">
        <f>SUMIFS('Grid GenerationQueue'!AI$5:AI$467,'Grid GenerationQueue'!$AX$5:$AX$467,$B384,'Grid GenerationQueue'!$AY$5:$AY$467,$C384,'Grid GenerationQueue'!$BF$5:$BF$467,"&lt;&gt;"&amp;"",'Grid GenerationQueue'!$BB$5:$BB$467,"&lt;"&amp;$BE$3)</f>
        <v>0</v>
      </c>
      <c r="BV384">
        <f>SUMIFS('Grid GenerationQueue'!AJ$5:AJ$467,'Grid GenerationQueue'!$AX$5:$AX$467,$B384,'Grid GenerationQueue'!$AY$5:$AY$467,$C384,'Grid GenerationQueue'!$BF$5:$BF$467,"&lt;&gt;"&amp;"",'Grid GenerationQueue'!$BB$5:$BB$467,"&lt;"&amp;$BE$3)</f>
        <v>0</v>
      </c>
      <c r="BW384">
        <f>SUMIFS('Grid GenerationQueue'!AK$5:AK$467,'Grid GenerationQueue'!$AX$5:$AX$467,$B384,'Grid GenerationQueue'!$AY$5:$AY$467,$C384,'Grid GenerationQueue'!$BF$5:$BF$467,"&lt;&gt;"&amp;"",'Grid GenerationQueue'!$BB$5:$BB$467,"&lt;"&amp;$BE$3)</f>
        <v>0</v>
      </c>
      <c r="BX384">
        <f>SUMIFS('Grid GenerationQueue'!AL$5:AL$467,'Grid GenerationQueue'!$AX$5:$AX$467,$B384,'Grid GenerationQueue'!$AY$5:$AY$467,$C384,'Grid GenerationQueue'!$BF$5:$BF$467,"&lt;&gt;"&amp;"",'Grid GenerationQueue'!$BB$5:$BB$467,"&lt;"&amp;$BE$3)</f>
        <v>0</v>
      </c>
      <c r="BY384">
        <f>SUMIFS('Grid GenerationQueue'!AM$5:AM$467,'Grid GenerationQueue'!$AX$5:$AX$467,$B384,'Grid GenerationQueue'!$AY$5:$AY$467,$C384,'Grid GenerationQueue'!$BF$5:$BF$467,"&lt;&gt;"&amp;"",'Grid GenerationQueue'!$BB$5:$BB$467,"&lt;"&amp;$BE$3)</f>
        <v>0</v>
      </c>
      <c r="BZ384">
        <f>SUMIFS('Grid GenerationQueue'!AN$5:AN$467,'Grid GenerationQueue'!$AX$5:$AX$467,$B384,'Grid GenerationQueue'!$AY$5:$AY$467,$C384,'Grid GenerationQueue'!$BF$5:$BF$467,"&lt;&gt;"&amp;"",'Grid GenerationQueue'!$BB$5:$BB$467,"&lt;"&amp;$BE$3)</f>
        <v>0</v>
      </c>
      <c r="CA384">
        <f>SUMIFS('Grid GenerationQueue'!AO$5:AO$467,'Grid GenerationQueue'!$AX$5:$AX$467,$B384,'Grid GenerationQueue'!$AY$5:$AY$467,$C384,'Grid GenerationQueue'!$BF$5:$BF$467,"&lt;&gt;"&amp;"",'Grid GenerationQueue'!$BB$5:$BB$467,"&lt;"&amp;$BE$3)</f>
        <v>0</v>
      </c>
      <c r="CB384">
        <f>SUMIFS('Grid GenerationQueue'!AP$5:AP$467,'Grid GenerationQueue'!$AX$5:$AX$467,$B384,'Grid GenerationQueue'!$AY$5:$AY$467,$C384,'Grid GenerationQueue'!$BF$5:$BF$467,"&lt;&gt;"&amp;"",'Grid GenerationQueue'!$BB$5:$BB$467,"&lt;"&amp;$BE$3)</f>
        <v>0</v>
      </c>
      <c r="CD384">
        <f>SUMIFS('Grid GenerationQueue'!AE$5:AE$467,'Grid GenerationQueue'!$AX$5:$AX$467,$B384,'Grid GenerationQueue'!$AY$5:$AY$467,$C384,'Grid GenerationQueue'!$BB$5:$BB$467,"&lt;"&amp;$BE$3)</f>
        <v>0</v>
      </c>
      <c r="CE384">
        <f>SUMIFS('Grid GenerationQueue'!AF$5:AF$467,'Grid GenerationQueue'!$AX$5:$AX$467,$B384,'Grid GenerationQueue'!$AY$5:$AY$467,$C384,'Grid GenerationQueue'!$BB$5:$BB$467,"&lt;"&amp;$BE$3)</f>
        <v>0</v>
      </c>
      <c r="CF384">
        <f>SUMIFS('Grid GenerationQueue'!AG$5:AG$467,'Grid GenerationQueue'!$AX$5:$AX$467,$B384,'Grid GenerationQueue'!$AY$5:$AY$467,$C384,'Grid GenerationQueue'!$BB$5:$BB$467,"&lt;"&amp;$BE$3)</f>
        <v>0</v>
      </c>
      <c r="CG384">
        <f>SUMIFS('Grid GenerationQueue'!AH$5:AH$467,'Grid GenerationQueue'!$AX$5:$AX$467,$B384,'Grid GenerationQueue'!$AY$5:$AY$467,$C384,'Grid GenerationQueue'!$BB$5:$BB$467,"&lt;"&amp;$BE$3)</f>
        <v>0</v>
      </c>
      <c r="CH384">
        <f>SUMIFS('Grid GenerationQueue'!AI$5:AI$467,'Grid GenerationQueue'!$AX$5:$AX$467,$B384,'Grid GenerationQueue'!$AY$5:$AY$467,$C384,'Grid GenerationQueue'!$BB$5:$BB$467,"&lt;"&amp;$BE$3)</f>
        <v>0</v>
      </c>
      <c r="CI384">
        <f>SUMIFS('Grid GenerationQueue'!AJ$5:AJ$467,'Grid GenerationQueue'!$AX$5:$AX$467,$B384,'Grid GenerationQueue'!$AY$5:$AY$467,$C384,'Grid GenerationQueue'!$BB$5:$BB$467,"&lt;"&amp;$BE$3)</f>
        <v>0</v>
      </c>
      <c r="CJ384">
        <f>SUMIFS('Grid GenerationQueue'!AK$5:AK$467,'Grid GenerationQueue'!$AX$5:$AX$467,$B384,'Grid GenerationQueue'!$AY$5:$AY$467,$C384,'Grid GenerationQueue'!$BB$5:$BB$467,"&lt;"&amp;$BE$3)</f>
        <v>0</v>
      </c>
      <c r="CK384">
        <f>SUMIFS('Grid GenerationQueue'!AL$5:AL$467,'Grid GenerationQueue'!$AX$5:$AX$467,$B384,'Grid GenerationQueue'!$AY$5:$AY$467,$C384,'Grid GenerationQueue'!$BB$5:$BB$467,"&lt;"&amp;$BE$3)</f>
        <v>0</v>
      </c>
      <c r="CL384">
        <f>SUMIFS('Grid GenerationQueue'!AM$5:AM$467,'Grid GenerationQueue'!$AX$5:$AX$467,$B384,'Grid GenerationQueue'!$AY$5:$AY$467,$C384,'Grid GenerationQueue'!$BB$5:$BB$467,"&lt;"&amp;$BE$3)</f>
        <v>0</v>
      </c>
      <c r="CM384">
        <f>SUMIFS('Grid GenerationQueue'!AN$5:AN$467,'Grid GenerationQueue'!$AX$5:$AX$467,$B384,'Grid GenerationQueue'!$AY$5:$AY$467,$C384,'Grid GenerationQueue'!$BB$5:$BB$467,"&lt;"&amp;$BE$3)</f>
        <v>0</v>
      </c>
      <c r="CN384">
        <f>SUMIFS('Grid GenerationQueue'!AO$5:AO$467,'Grid GenerationQueue'!$AX$5:$AX$467,$B384,'Grid GenerationQueue'!$AY$5:$AY$467,$C384,'Grid GenerationQueue'!$BB$5:$BB$467,"&lt;"&amp;$BE$3)</f>
        <v>0</v>
      </c>
      <c r="CO384">
        <f>SUMIFS('Grid GenerationQueue'!AP$5:AP$467,'Grid GenerationQueue'!$AX$5:$AX$467,$B384,'Grid GenerationQueue'!$AY$5:$AY$467,$C384,'Grid GenerationQueue'!$BB$5:$BB$467,"&lt;"&amp;$BE$3)</f>
        <v>0</v>
      </c>
    </row>
    <row r="385" spans="1:93" x14ac:dyDescent="0.35">
      <c r="A385" t="s">
        <v>4647</v>
      </c>
      <c r="B385" t="s">
        <v>4373</v>
      </c>
      <c r="C385">
        <v>230</v>
      </c>
      <c r="D385">
        <f>SUMIFS('Grid GenerationQueue'!AE$5:AE$467,'Grid GenerationQueue'!$AX$5:$AX$467,$B385,'Grid GenerationQueue'!$AY$5:$AY$467,$C385,'Grid GenerationQueue'!$BI$5:$BI$467,"&lt;4")</f>
        <v>0</v>
      </c>
      <c r="E385">
        <f>SUMIFS('Grid GenerationQueue'!AF$5:AF$467,'Grid GenerationQueue'!$AX$5:$AX$467,$B385,'Grid GenerationQueue'!$AY$5:$AY$467,$C385,'Grid GenerationQueue'!$BI$5:$BI$467,"&lt;4")</f>
        <v>0</v>
      </c>
      <c r="F385">
        <f>SUMIFS('Grid GenerationQueue'!AG$5:AG$467,'Grid GenerationQueue'!$AX$5:$AX$467,$B385,'Grid GenerationQueue'!$AY$5:$AY$467,$C385,'Grid GenerationQueue'!$BI$5:$BI$467,"&lt;4")</f>
        <v>0</v>
      </c>
      <c r="G385">
        <f>SUMIFS('Grid GenerationQueue'!AH$5:AH$467,'Grid GenerationQueue'!$AX$5:$AX$467,$B385,'Grid GenerationQueue'!$AY$5:$AY$467,$C385,'Grid GenerationQueue'!$BI$5:$BI$467,"&lt;4")</f>
        <v>0</v>
      </c>
      <c r="H385">
        <f>SUMIFS('Grid GenerationQueue'!AI$5:AI$467,'Grid GenerationQueue'!$AX$5:$AX$467,$B385,'Grid GenerationQueue'!$AY$5:$AY$467,$C385,'Grid GenerationQueue'!$BI$5:$BI$467,"&lt;4")</f>
        <v>0</v>
      </c>
      <c r="I385">
        <f>SUMIFS('Grid GenerationQueue'!AJ$5:AJ$467,'Grid GenerationQueue'!$AX$5:$AX$467,$B385,'Grid GenerationQueue'!$AY$5:$AY$467,$C385,'Grid GenerationQueue'!$BI$5:$BI$467,"&lt;4")</f>
        <v>0</v>
      </c>
      <c r="J385">
        <f>SUMIFS('Grid GenerationQueue'!AK$5:AK$467,'Grid GenerationQueue'!$AX$5:$AX$467,$B385,'Grid GenerationQueue'!$AY$5:$AY$467,$C385,'Grid GenerationQueue'!$BI$5:$BI$467,"&lt;4")</f>
        <v>0</v>
      </c>
      <c r="K385">
        <f>SUMIFS('Grid GenerationQueue'!AL$5:AL$467,'Grid GenerationQueue'!$AX$5:$AX$467,$B385,'Grid GenerationQueue'!$AY$5:$AY$467,$C385,'Grid GenerationQueue'!$BI$5:$BI$467,"&lt;4")</f>
        <v>0</v>
      </c>
      <c r="L385">
        <f>SUMIFS('Grid GenerationQueue'!AM$5:AM$467,'Grid GenerationQueue'!$AX$5:$AX$467,$B385,'Grid GenerationQueue'!$AY$5:$AY$467,$C385,'Grid GenerationQueue'!$BI$5:$BI$467,"&lt;4")</f>
        <v>0</v>
      </c>
      <c r="M385">
        <f>SUMIFS('Grid GenerationQueue'!AN$5:AN$467,'Grid GenerationQueue'!$AX$5:$AX$467,$B385,'Grid GenerationQueue'!$AY$5:$AY$467,$C385,'Grid GenerationQueue'!$BI$5:$BI$467,"&lt;4")</f>
        <v>0</v>
      </c>
      <c r="N385">
        <f>SUMIFS('Grid GenerationQueue'!AO$5:AO$467,'Grid GenerationQueue'!$AX$5:$AX$467,$B385,'Grid GenerationQueue'!$AY$5:$AY$467,$C385,'Grid GenerationQueue'!$BI$5:$BI$467,"&lt;4")</f>
        <v>0</v>
      </c>
      <c r="O385">
        <f>SUMIFS('Grid GenerationQueue'!AP$5:AP$467,'Grid GenerationQueue'!$AX$5:$AX$467,$B385,'Grid GenerationQueue'!$AY$5:$AY$467,$C385,'Grid GenerationQueue'!$BI$5:$BI$467,"&lt;4")</f>
        <v>0</v>
      </c>
      <c r="Q385">
        <f>SUMIFS('Grid GenerationQueue'!AE$5:AE$467,'Grid GenerationQueue'!$AX$5:$AX$467,$B385,'Grid GenerationQueue'!$AY$5:$AY$467,$C385,'Grid GenerationQueue'!$BH$5:$BH$467,"Executed")</f>
        <v>0</v>
      </c>
      <c r="R385">
        <f>SUMIFS('Grid GenerationQueue'!AF$5:AF$467,'Grid GenerationQueue'!$AX$5:$AX$467,$B385,'Grid GenerationQueue'!$AY$5:$AY$467,$C385,'Grid GenerationQueue'!$BH$5:$BH$467,"Executed")</f>
        <v>0</v>
      </c>
      <c r="S385">
        <f>SUMIFS('Grid GenerationQueue'!AG$5:AG$467,'Grid GenerationQueue'!$AX$5:$AX$467,$B385,'Grid GenerationQueue'!$AY$5:$AY$467,$C385,'Grid GenerationQueue'!$BH$5:$BH$467,"Executed")</f>
        <v>0</v>
      </c>
      <c r="T385">
        <f>SUMIFS('Grid GenerationQueue'!AH$5:AH$467,'Grid GenerationQueue'!$AX$5:$AX$467,$B385,'Grid GenerationQueue'!$AY$5:$AY$467,$C385,'Grid GenerationQueue'!$BH$5:$BH$467,"Executed")</f>
        <v>0</v>
      </c>
      <c r="U385">
        <f>SUMIFS('Grid GenerationQueue'!AI$5:AI$467,'Grid GenerationQueue'!$AX$5:$AX$467,$B385,'Grid GenerationQueue'!$AY$5:$AY$467,$C385,'Grid GenerationQueue'!$BH$5:$BH$467,"Executed")</f>
        <v>0</v>
      </c>
      <c r="V385">
        <f>SUMIFS('Grid GenerationQueue'!AJ$5:AJ$467,'Grid GenerationQueue'!$AX$5:$AX$467,$B385,'Grid GenerationQueue'!$AY$5:$AY$467,$C385,'Grid GenerationQueue'!$BH$5:$BH$467,"Executed")</f>
        <v>0</v>
      </c>
      <c r="W385">
        <f>SUMIFS('Grid GenerationQueue'!AK$5:AK$467,'Grid GenerationQueue'!$AX$5:$AX$467,$B385,'Grid GenerationQueue'!$AY$5:$AY$467,$C385,'Grid GenerationQueue'!$BH$5:$BH$467,"Executed")</f>
        <v>0</v>
      </c>
      <c r="X385">
        <f>SUMIFS('Grid GenerationQueue'!AL$5:AL$467,'Grid GenerationQueue'!$AX$5:$AX$467,$B385,'Grid GenerationQueue'!$AY$5:$AY$467,$C385,'Grid GenerationQueue'!$BH$5:$BH$467,"Executed")</f>
        <v>0</v>
      </c>
      <c r="Y385">
        <f>SUMIFS('Grid GenerationQueue'!AM$5:AM$467,'Grid GenerationQueue'!$AX$5:$AX$467,$B385,'Grid GenerationQueue'!$AY$5:$AY$467,$C385,'Grid GenerationQueue'!$BH$5:$BH$467,"Executed")</f>
        <v>0</v>
      </c>
      <c r="Z385">
        <f>SUMIFS('Grid GenerationQueue'!AN$5:AN$467,'Grid GenerationQueue'!$AX$5:$AX$467,$B385,'Grid GenerationQueue'!$AY$5:$AY$467,$C385,'Grid GenerationQueue'!$BH$5:$BH$467,"Executed")</f>
        <v>0</v>
      </c>
      <c r="AA385">
        <f>SUMIFS('Grid GenerationQueue'!AO$5:AO$467,'Grid GenerationQueue'!$AX$5:$AX$467,$B385,'Grid GenerationQueue'!$AY$5:$AY$467,$C385,'Grid GenerationQueue'!$BH$5:$BH$467,"Executed")</f>
        <v>0</v>
      </c>
      <c r="AB385">
        <f>SUMIFS('Grid GenerationQueue'!AP$5:AP$467,'Grid GenerationQueue'!$AX$5:$AX$467,$B385,'Grid GenerationQueue'!$AY$5:$AY$467,$C385,'Grid GenerationQueue'!$BH$5:$BH$467,"Executed")</f>
        <v>0</v>
      </c>
      <c r="AD385">
        <f>SUMIFS('Grid GenerationQueue'!AE$5:AE$467,'Grid GenerationQueue'!$AX$5:$AX$467,$B385,'Grid GenerationQueue'!$AY$5:$AY$467,$C385,'Grid GenerationQueue'!$BF$5:$BF$467,"&lt;&gt;"&amp;"")</f>
        <v>101.9</v>
      </c>
      <c r="AE385">
        <f>SUMIFS('Grid GenerationQueue'!AF$5:AF$467,'Grid GenerationQueue'!$AX$5:$AX$467,$B385,'Grid GenerationQueue'!$AY$5:$AY$467,$C385,'Grid GenerationQueue'!$BF$5:$BF$467,"&lt;&gt;"&amp;"")</f>
        <v>0</v>
      </c>
      <c r="AF385">
        <f>SUMIFS('Grid GenerationQueue'!AG$5:AG$467,'Grid GenerationQueue'!$AX$5:$AX$467,$B385,'Grid GenerationQueue'!$AY$5:$AY$467,$C385,'Grid GenerationQueue'!$BF$5:$BF$467,"&lt;&gt;"&amp;"")</f>
        <v>0</v>
      </c>
      <c r="AG385">
        <f>SUMIFS('Grid GenerationQueue'!AH$5:AH$467,'Grid GenerationQueue'!$AX$5:$AX$467,$B385,'Grid GenerationQueue'!$AY$5:$AY$467,$C385,'Grid GenerationQueue'!$BF$5:$BF$467,"&lt;&gt;"&amp;"")</f>
        <v>0</v>
      </c>
      <c r="AH385">
        <f>SUMIFS('Grid GenerationQueue'!AI$5:AI$467,'Grid GenerationQueue'!$AX$5:$AX$467,$B385,'Grid GenerationQueue'!$AY$5:$AY$467,$C385,'Grid GenerationQueue'!$BF$5:$BF$467,"&lt;&gt;"&amp;"")</f>
        <v>0</v>
      </c>
      <c r="AI385">
        <f>SUMIFS('Grid GenerationQueue'!AJ$5:AJ$467,'Grid GenerationQueue'!$AX$5:$AX$467,$B385,'Grid GenerationQueue'!$AY$5:$AY$467,$C385,'Grid GenerationQueue'!$BF$5:$BF$467,"&lt;&gt;"&amp;"")</f>
        <v>0</v>
      </c>
      <c r="AJ385">
        <f>SUMIFS('Grid GenerationQueue'!AK$5:AK$467,'Grid GenerationQueue'!$AX$5:$AX$467,$B385,'Grid GenerationQueue'!$AY$5:$AY$467,$C385,'Grid GenerationQueue'!$BF$5:$BF$467,"&lt;&gt;"&amp;"")</f>
        <v>0</v>
      </c>
      <c r="AK385">
        <f>SUMIFS('Grid GenerationQueue'!AL$5:AL$467,'Grid GenerationQueue'!$AX$5:$AX$467,$B385,'Grid GenerationQueue'!$AY$5:$AY$467,$C385,'Grid GenerationQueue'!$BF$5:$BF$467,"&lt;&gt;"&amp;"")</f>
        <v>0</v>
      </c>
      <c r="AL385">
        <f>SUMIFS('Grid GenerationQueue'!AM$5:AM$467,'Grid GenerationQueue'!$AX$5:$AX$467,$B385,'Grid GenerationQueue'!$AY$5:$AY$467,$C385,'Grid GenerationQueue'!$BF$5:$BF$467,"&lt;&gt;"&amp;"")</f>
        <v>0</v>
      </c>
      <c r="AM385">
        <f>SUMIFS('Grid GenerationQueue'!AN$5:AN$467,'Grid GenerationQueue'!$AX$5:$AX$467,$B385,'Grid GenerationQueue'!$AY$5:$AY$467,$C385,'Grid GenerationQueue'!$BF$5:$BF$467,"&lt;&gt;"&amp;"")</f>
        <v>0</v>
      </c>
      <c r="AN385">
        <f>SUMIFS('Grid GenerationQueue'!AO$5:AO$467,'Grid GenerationQueue'!$AX$5:$AX$467,$B385,'Grid GenerationQueue'!$AY$5:$AY$467,$C385,'Grid GenerationQueue'!$BF$5:$BF$467,"&lt;&gt;"&amp;"")</f>
        <v>0</v>
      </c>
      <c r="AO385">
        <f>SUMIFS('Grid GenerationQueue'!AP$5:AP$467,'Grid GenerationQueue'!$AX$5:$AX$467,$B385,'Grid GenerationQueue'!$AY$5:$AY$467,$C385,'Grid GenerationQueue'!$BF$5:$BF$467,"&lt;&gt;"&amp;"")</f>
        <v>0</v>
      </c>
      <c r="AQ385">
        <f>SUMIFS('Grid GenerationQueue'!AE$5:AE$467,'Grid GenerationQueue'!$AX$5:$AX$467,$B385,'Grid GenerationQueue'!$AY$5:$AY$467,$C385)</f>
        <v>462.9</v>
      </c>
      <c r="AR385">
        <f>SUMIFS('Grid GenerationQueue'!AF$5:AF$467,'Grid GenerationQueue'!$AX$5:$AX$467,$B385,'Grid GenerationQueue'!$AY$5:$AY$467,$C385)</f>
        <v>0</v>
      </c>
      <c r="AS385">
        <f>SUMIFS('Grid GenerationQueue'!AG$5:AG$467,'Grid GenerationQueue'!$AX$5:$AX$467,$B385,'Grid GenerationQueue'!$AY$5:$AY$467,$C385)</f>
        <v>0</v>
      </c>
      <c r="AT385">
        <f>SUMIFS('Grid GenerationQueue'!AH$5:AH$467,'Grid GenerationQueue'!$AX$5:$AX$467,$B385,'Grid GenerationQueue'!$AY$5:$AY$467,$C385)</f>
        <v>0</v>
      </c>
      <c r="AU385">
        <f>SUMIFS('Grid GenerationQueue'!AI$5:AI$467,'Grid GenerationQueue'!$AX$5:$AX$467,$B385,'Grid GenerationQueue'!$AY$5:$AY$467,$C385)</f>
        <v>0</v>
      </c>
      <c r="AV385">
        <f>SUMIFS('Grid GenerationQueue'!AJ$5:AJ$467,'Grid GenerationQueue'!$AX$5:$AX$467,$B385,'Grid GenerationQueue'!$AY$5:$AY$467,$C385)</f>
        <v>0</v>
      </c>
      <c r="AW385">
        <f>SUMIFS('Grid GenerationQueue'!AK$5:AK$467,'Grid GenerationQueue'!$AX$5:$AX$467,$B385,'Grid GenerationQueue'!$AY$5:$AY$467,$C385)</f>
        <v>0</v>
      </c>
      <c r="AX385">
        <f>SUMIFS('Grid GenerationQueue'!AL$5:AL$467,'Grid GenerationQueue'!$AX$5:$AX$467,$B385,'Grid GenerationQueue'!$AY$5:$AY$467,$C385)</f>
        <v>0</v>
      </c>
      <c r="AY385">
        <f>SUMIFS('Grid GenerationQueue'!AM$5:AM$467,'Grid GenerationQueue'!$AX$5:$AX$467,$B385,'Grid GenerationQueue'!$AY$5:$AY$467,$C385)</f>
        <v>0</v>
      </c>
      <c r="AZ385">
        <f>SUMIFS('Grid GenerationQueue'!AN$5:AN$467,'Grid GenerationQueue'!$AX$5:$AX$467,$B385,'Grid GenerationQueue'!$AY$5:$AY$467,$C385)</f>
        <v>0</v>
      </c>
      <c r="BA385">
        <f>SUMIFS('Grid GenerationQueue'!AO$5:AO$467,'Grid GenerationQueue'!$AX$5:$AX$467,$B385,'Grid GenerationQueue'!$AY$5:$AY$467,$C385)</f>
        <v>0</v>
      </c>
      <c r="BB385">
        <f>SUMIFS('Grid GenerationQueue'!AP$5:AP$467,'Grid GenerationQueue'!$AX$5:$AX$467,$B385,'Grid GenerationQueue'!$AY$5:$AY$467,$C385)</f>
        <v>0</v>
      </c>
      <c r="BD385">
        <f>SUMIFS('Grid GenerationQueue'!AE$5:AE$467,'Grid GenerationQueue'!$AX$5:$AX$467,$B385,'Grid GenerationQueue'!$AY$5:$AY$467,$C385,'Grid GenerationQueue'!$BH$5:$BH$467,"Executed",'Grid GenerationQueue'!$BB$5:$BB$467,"&lt;"&amp;$BE$3)</f>
        <v>0</v>
      </c>
      <c r="BE385">
        <f>SUMIFS('Grid GenerationQueue'!AF$5:AF$467,'Grid GenerationQueue'!$AX$5:$AX$467,$B385,'Grid GenerationQueue'!$AY$5:$AY$467,$C385,'Grid GenerationQueue'!$BH$5:$BH$467,"Executed",'Grid GenerationQueue'!$BB$5:$BB$467,"&lt;"&amp;$BE$3)</f>
        <v>0</v>
      </c>
      <c r="BF385">
        <f>SUMIFS('Grid GenerationQueue'!AG$5:AG$467,'Grid GenerationQueue'!$AX$5:$AX$467,$B385,'Grid GenerationQueue'!$AY$5:$AY$467,$C385,'Grid GenerationQueue'!$BH$5:$BH$467,"Executed",'Grid GenerationQueue'!$BB$5:$BB$467,"&lt;"&amp;$BE$3)</f>
        <v>0</v>
      </c>
      <c r="BG385">
        <f>SUMIFS('Grid GenerationQueue'!AH$5:AH$467,'Grid GenerationQueue'!$AX$5:$AX$467,$B385,'Grid GenerationQueue'!$AY$5:$AY$467,$C385,'Grid GenerationQueue'!$BH$5:$BH$467,"Executed",'Grid GenerationQueue'!$BB$5:$BB$467,"&lt;"&amp;$BE$3)</f>
        <v>0</v>
      </c>
      <c r="BH385">
        <f>SUMIFS('Grid GenerationQueue'!AI$5:AI$467,'Grid GenerationQueue'!$AX$5:$AX$467,$B385,'Grid GenerationQueue'!$AY$5:$AY$467,$C385,'Grid GenerationQueue'!$BH$5:$BH$467,"Executed",'Grid GenerationQueue'!$BB$5:$BB$467,"&lt;"&amp;$BE$3)</f>
        <v>0</v>
      </c>
      <c r="BI385">
        <f>SUMIFS('Grid GenerationQueue'!AJ$5:AJ$467,'Grid GenerationQueue'!$AX$5:$AX$467,$B385,'Grid GenerationQueue'!$AY$5:$AY$467,$C385,'Grid GenerationQueue'!$BH$5:$BH$467,"Executed",'Grid GenerationQueue'!$BB$5:$BB$467,"&lt;"&amp;$BE$3)</f>
        <v>0</v>
      </c>
      <c r="BJ385">
        <f>SUMIFS('Grid GenerationQueue'!AK$5:AK$467,'Grid GenerationQueue'!$AX$5:$AX$467,$B385,'Grid GenerationQueue'!$AY$5:$AY$467,$C385,'Grid GenerationQueue'!$BH$5:$BH$467,"Executed",'Grid GenerationQueue'!$BB$5:$BB$467,"&lt;"&amp;$BE$3)</f>
        <v>0</v>
      </c>
      <c r="BK385">
        <f>SUMIFS('Grid GenerationQueue'!AL$5:AL$467,'Grid GenerationQueue'!$AX$5:$AX$467,$B385,'Grid GenerationQueue'!$AY$5:$AY$467,$C385,'Grid GenerationQueue'!$BH$5:$BH$467,"Executed",'Grid GenerationQueue'!$BB$5:$BB$467,"&lt;"&amp;$BE$3)</f>
        <v>0</v>
      </c>
      <c r="BL385">
        <f>SUMIFS('Grid GenerationQueue'!AM$5:AM$467,'Grid GenerationQueue'!$AX$5:$AX$467,$B385,'Grid GenerationQueue'!$AY$5:$AY$467,$C385,'Grid GenerationQueue'!$BH$5:$BH$467,"Executed",'Grid GenerationQueue'!$BB$5:$BB$467,"&lt;"&amp;$BE$3)</f>
        <v>0</v>
      </c>
      <c r="BM385">
        <f>SUMIFS('Grid GenerationQueue'!AN$5:AN$467,'Grid GenerationQueue'!$AX$5:$AX$467,$B385,'Grid GenerationQueue'!$AY$5:$AY$467,$C385,'Grid GenerationQueue'!$BH$5:$BH$467,"Executed",'Grid GenerationQueue'!$BB$5:$BB$467,"&lt;"&amp;$BE$3)</f>
        <v>0</v>
      </c>
      <c r="BN385">
        <f>SUMIFS('Grid GenerationQueue'!AO$5:AO$467,'Grid GenerationQueue'!$AX$5:$AX$467,$B385,'Grid GenerationQueue'!$AY$5:$AY$467,$C385,'Grid GenerationQueue'!$BH$5:$BH$467,"Executed",'Grid GenerationQueue'!$BB$5:$BB$467,"&lt;"&amp;$BE$3)</f>
        <v>0</v>
      </c>
      <c r="BO385">
        <f>SUMIFS('Grid GenerationQueue'!AP$5:AP$467,'Grid GenerationQueue'!$AX$5:$AX$467,$B385,'Grid GenerationQueue'!$AY$5:$AY$467,$C385,'Grid GenerationQueue'!$BH$5:$BH$467,"Executed",'Grid GenerationQueue'!$BB$5:$BB$467,"&lt;"&amp;$BE$3)</f>
        <v>0</v>
      </c>
      <c r="BQ385">
        <f>SUMIFS('Grid GenerationQueue'!AE$5:AE$467,'Grid GenerationQueue'!$AX$5:$AX$467,$B385,'Grid GenerationQueue'!$AY$5:$AY$467,$C385,'Grid GenerationQueue'!$BF$5:$BF$467,"&lt;&gt;"&amp;"",'Grid GenerationQueue'!$BB$5:$BB$467,"&lt;"&amp;$BE$3)</f>
        <v>101.9</v>
      </c>
      <c r="BR385">
        <f>SUMIFS('Grid GenerationQueue'!AF$5:AF$467,'Grid GenerationQueue'!$AX$5:$AX$467,$B385,'Grid GenerationQueue'!$AY$5:$AY$467,$C385,'Grid GenerationQueue'!$BF$5:$BF$467,"&lt;&gt;"&amp;"",'Grid GenerationQueue'!$BB$5:$BB$467,"&lt;"&amp;$BE$3)</f>
        <v>0</v>
      </c>
      <c r="BS385">
        <f>SUMIFS('Grid GenerationQueue'!AG$5:AG$467,'Grid GenerationQueue'!$AX$5:$AX$467,$B385,'Grid GenerationQueue'!$AY$5:$AY$467,$C385,'Grid GenerationQueue'!$BF$5:$BF$467,"&lt;&gt;"&amp;"",'Grid GenerationQueue'!$BB$5:$BB$467,"&lt;"&amp;$BE$3)</f>
        <v>0</v>
      </c>
      <c r="BT385">
        <f>SUMIFS('Grid GenerationQueue'!AH$5:AH$467,'Grid GenerationQueue'!$AX$5:$AX$467,$B385,'Grid GenerationQueue'!$AY$5:$AY$467,$C385,'Grid GenerationQueue'!$BF$5:$BF$467,"&lt;&gt;"&amp;"",'Grid GenerationQueue'!$BB$5:$BB$467,"&lt;"&amp;$BE$3)</f>
        <v>0</v>
      </c>
      <c r="BU385">
        <f>SUMIFS('Grid GenerationQueue'!AI$5:AI$467,'Grid GenerationQueue'!$AX$5:$AX$467,$B385,'Grid GenerationQueue'!$AY$5:$AY$467,$C385,'Grid GenerationQueue'!$BF$5:$BF$467,"&lt;&gt;"&amp;"",'Grid GenerationQueue'!$BB$5:$BB$467,"&lt;"&amp;$BE$3)</f>
        <v>0</v>
      </c>
      <c r="BV385">
        <f>SUMIFS('Grid GenerationQueue'!AJ$5:AJ$467,'Grid GenerationQueue'!$AX$5:$AX$467,$B385,'Grid GenerationQueue'!$AY$5:$AY$467,$C385,'Grid GenerationQueue'!$BF$5:$BF$467,"&lt;&gt;"&amp;"",'Grid GenerationQueue'!$BB$5:$BB$467,"&lt;"&amp;$BE$3)</f>
        <v>0</v>
      </c>
      <c r="BW385">
        <f>SUMIFS('Grid GenerationQueue'!AK$5:AK$467,'Grid GenerationQueue'!$AX$5:$AX$467,$B385,'Grid GenerationQueue'!$AY$5:$AY$467,$C385,'Grid GenerationQueue'!$BF$5:$BF$467,"&lt;&gt;"&amp;"",'Grid GenerationQueue'!$BB$5:$BB$467,"&lt;"&amp;$BE$3)</f>
        <v>0</v>
      </c>
      <c r="BX385">
        <f>SUMIFS('Grid GenerationQueue'!AL$5:AL$467,'Grid GenerationQueue'!$AX$5:$AX$467,$B385,'Grid GenerationQueue'!$AY$5:$AY$467,$C385,'Grid GenerationQueue'!$BF$5:$BF$467,"&lt;&gt;"&amp;"",'Grid GenerationQueue'!$BB$5:$BB$467,"&lt;"&amp;$BE$3)</f>
        <v>0</v>
      </c>
      <c r="BY385">
        <f>SUMIFS('Grid GenerationQueue'!AM$5:AM$467,'Grid GenerationQueue'!$AX$5:$AX$467,$B385,'Grid GenerationQueue'!$AY$5:$AY$467,$C385,'Grid GenerationQueue'!$BF$5:$BF$467,"&lt;&gt;"&amp;"",'Grid GenerationQueue'!$BB$5:$BB$467,"&lt;"&amp;$BE$3)</f>
        <v>0</v>
      </c>
      <c r="BZ385">
        <f>SUMIFS('Grid GenerationQueue'!AN$5:AN$467,'Grid GenerationQueue'!$AX$5:$AX$467,$B385,'Grid GenerationQueue'!$AY$5:$AY$467,$C385,'Grid GenerationQueue'!$BF$5:$BF$467,"&lt;&gt;"&amp;"",'Grid GenerationQueue'!$BB$5:$BB$467,"&lt;"&amp;$BE$3)</f>
        <v>0</v>
      </c>
      <c r="CA385">
        <f>SUMIFS('Grid GenerationQueue'!AO$5:AO$467,'Grid GenerationQueue'!$AX$5:$AX$467,$B385,'Grid GenerationQueue'!$AY$5:$AY$467,$C385,'Grid GenerationQueue'!$BF$5:$BF$467,"&lt;&gt;"&amp;"",'Grid GenerationQueue'!$BB$5:$BB$467,"&lt;"&amp;$BE$3)</f>
        <v>0</v>
      </c>
      <c r="CB385">
        <f>SUMIFS('Grid GenerationQueue'!AP$5:AP$467,'Grid GenerationQueue'!$AX$5:$AX$467,$B385,'Grid GenerationQueue'!$AY$5:$AY$467,$C385,'Grid GenerationQueue'!$BF$5:$BF$467,"&lt;&gt;"&amp;"",'Grid GenerationQueue'!$BB$5:$BB$467,"&lt;"&amp;$BE$3)</f>
        <v>0</v>
      </c>
      <c r="CD385">
        <f>SUMIFS('Grid GenerationQueue'!AE$5:AE$467,'Grid GenerationQueue'!$AX$5:$AX$467,$B385,'Grid GenerationQueue'!$AY$5:$AY$467,$C385,'Grid GenerationQueue'!$BB$5:$BB$467,"&lt;"&amp;$BE$3)</f>
        <v>462.9</v>
      </c>
      <c r="CE385">
        <f>SUMIFS('Grid GenerationQueue'!AF$5:AF$467,'Grid GenerationQueue'!$AX$5:$AX$467,$B385,'Grid GenerationQueue'!$AY$5:$AY$467,$C385,'Grid GenerationQueue'!$BB$5:$BB$467,"&lt;"&amp;$BE$3)</f>
        <v>0</v>
      </c>
      <c r="CF385">
        <f>SUMIFS('Grid GenerationQueue'!AG$5:AG$467,'Grid GenerationQueue'!$AX$5:$AX$467,$B385,'Grid GenerationQueue'!$AY$5:$AY$467,$C385,'Grid GenerationQueue'!$BB$5:$BB$467,"&lt;"&amp;$BE$3)</f>
        <v>0</v>
      </c>
      <c r="CG385">
        <f>SUMIFS('Grid GenerationQueue'!AH$5:AH$467,'Grid GenerationQueue'!$AX$5:$AX$467,$B385,'Grid GenerationQueue'!$AY$5:$AY$467,$C385,'Grid GenerationQueue'!$BB$5:$BB$467,"&lt;"&amp;$BE$3)</f>
        <v>0</v>
      </c>
      <c r="CH385">
        <f>SUMIFS('Grid GenerationQueue'!AI$5:AI$467,'Grid GenerationQueue'!$AX$5:$AX$467,$B385,'Grid GenerationQueue'!$AY$5:$AY$467,$C385,'Grid GenerationQueue'!$BB$5:$BB$467,"&lt;"&amp;$BE$3)</f>
        <v>0</v>
      </c>
      <c r="CI385">
        <f>SUMIFS('Grid GenerationQueue'!AJ$5:AJ$467,'Grid GenerationQueue'!$AX$5:$AX$467,$B385,'Grid GenerationQueue'!$AY$5:$AY$467,$C385,'Grid GenerationQueue'!$BB$5:$BB$467,"&lt;"&amp;$BE$3)</f>
        <v>0</v>
      </c>
      <c r="CJ385">
        <f>SUMIFS('Grid GenerationQueue'!AK$5:AK$467,'Grid GenerationQueue'!$AX$5:$AX$467,$B385,'Grid GenerationQueue'!$AY$5:$AY$467,$C385,'Grid GenerationQueue'!$BB$5:$BB$467,"&lt;"&amp;$BE$3)</f>
        <v>0</v>
      </c>
      <c r="CK385">
        <f>SUMIFS('Grid GenerationQueue'!AL$5:AL$467,'Grid GenerationQueue'!$AX$5:$AX$467,$B385,'Grid GenerationQueue'!$AY$5:$AY$467,$C385,'Grid GenerationQueue'!$BB$5:$BB$467,"&lt;"&amp;$BE$3)</f>
        <v>0</v>
      </c>
      <c r="CL385">
        <f>SUMIFS('Grid GenerationQueue'!AM$5:AM$467,'Grid GenerationQueue'!$AX$5:$AX$467,$B385,'Grid GenerationQueue'!$AY$5:$AY$467,$C385,'Grid GenerationQueue'!$BB$5:$BB$467,"&lt;"&amp;$BE$3)</f>
        <v>0</v>
      </c>
      <c r="CM385">
        <f>SUMIFS('Grid GenerationQueue'!AN$5:AN$467,'Grid GenerationQueue'!$AX$5:$AX$467,$B385,'Grid GenerationQueue'!$AY$5:$AY$467,$C385,'Grid GenerationQueue'!$BB$5:$BB$467,"&lt;"&amp;$BE$3)</f>
        <v>0</v>
      </c>
      <c r="CN385">
        <f>SUMIFS('Grid GenerationQueue'!AO$5:AO$467,'Grid GenerationQueue'!$AX$5:$AX$467,$B385,'Grid GenerationQueue'!$AY$5:$AY$467,$C385,'Grid GenerationQueue'!$BB$5:$BB$467,"&lt;"&amp;$BE$3)</f>
        <v>0</v>
      </c>
      <c r="CO385">
        <f>SUMIFS('Grid GenerationQueue'!AP$5:AP$467,'Grid GenerationQueue'!$AX$5:$AX$467,$B385,'Grid GenerationQueue'!$AY$5:$AY$467,$C385,'Grid GenerationQueue'!$BB$5:$BB$467,"&lt;"&amp;$BE$3)</f>
        <v>0</v>
      </c>
    </row>
    <row r="386" spans="1:93" x14ac:dyDescent="0.35">
      <c r="A386" t="s">
        <v>4647</v>
      </c>
      <c r="B386" t="s">
        <v>4812</v>
      </c>
      <c r="C386">
        <v>230</v>
      </c>
      <c r="D386">
        <f>SUMIFS('Grid GenerationQueue'!AE$5:AE$467,'Grid GenerationQueue'!$AX$5:$AX$467,$B386,'Grid GenerationQueue'!$AY$5:$AY$467,$C386,'Grid GenerationQueue'!$BI$5:$BI$467,"&lt;4")</f>
        <v>0</v>
      </c>
      <c r="E386">
        <f>SUMIFS('Grid GenerationQueue'!AF$5:AF$467,'Grid GenerationQueue'!$AX$5:$AX$467,$B386,'Grid GenerationQueue'!$AY$5:$AY$467,$C386,'Grid GenerationQueue'!$BI$5:$BI$467,"&lt;4")</f>
        <v>0</v>
      </c>
      <c r="F386">
        <f>SUMIFS('Grid GenerationQueue'!AG$5:AG$467,'Grid GenerationQueue'!$AX$5:$AX$467,$B386,'Grid GenerationQueue'!$AY$5:$AY$467,$C386,'Grid GenerationQueue'!$BI$5:$BI$467,"&lt;4")</f>
        <v>0</v>
      </c>
      <c r="G386">
        <f>SUMIFS('Grid GenerationQueue'!AH$5:AH$467,'Grid GenerationQueue'!$AX$5:$AX$467,$B386,'Grid GenerationQueue'!$AY$5:$AY$467,$C386,'Grid GenerationQueue'!$BI$5:$BI$467,"&lt;4")</f>
        <v>0</v>
      </c>
      <c r="H386">
        <f>SUMIFS('Grid GenerationQueue'!AI$5:AI$467,'Grid GenerationQueue'!$AX$5:$AX$467,$B386,'Grid GenerationQueue'!$AY$5:$AY$467,$C386,'Grid GenerationQueue'!$BI$5:$BI$467,"&lt;4")</f>
        <v>0</v>
      </c>
      <c r="I386">
        <f>SUMIFS('Grid GenerationQueue'!AJ$5:AJ$467,'Grid GenerationQueue'!$AX$5:$AX$467,$B386,'Grid GenerationQueue'!$AY$5:$AY$467,$C386,'Grid GenerationQueue'!$BI$5:$BI$467,"&lt;4")</f>
        <v>0</v>
      </c>
      <c r="J386">
        <f>SUMIFS('Grid GenerationQueue'!AK$5:AK$467,'Grid GenerationQueue'!$AX$5:$AX$467,$B386,'Grid GenerationQueue'!$AY$5:$AY$467,$C386,'Grid GenerationQueue'!$BI$5:$BI$467,"&lt;4")</f>
        <v>0</v>
      </c>
      <c r="K386">
        <f>SUMIFS('Grid GenerationQueue'!AL$5:AL$467,'Grid GenerationQueue'!$AX$5:$AX$467,$B386,'Grid GenerationQueue'!$AY$5:$AY$467,$C386,'Grid GenerationQueue'!$BI$5:$BI$467,"&lt;4")</f>
        <v>0</v>
      </c>
      <c r="L386">
        <f>SUMIFS('Grid GenerationQueue'!AM$5:AM$467,'Grid GenerationQueue'!$AX$5:$AX$467,$B386,'Grid GenerationQueue'!$AY$5:$AY$467,$C386,'Grid GenerationQueue'!$BI$5:$BI$467,"&lt;4")</f>
        <v>0</v>
      </c>
      <c r="M386">
        <f>SUMIFS('Grid GenerationQueue'!AN$5:AN$467,'Grid GenerationQueue'!$AX$5:$AX$467,$B386,'Grid GenerationQueue'!$AY$5:$AY$467,$C386,'Grid GenerationQueue'!$BI$5:$BI$467,"&lt;4")</f>
        <v>0</v>
      </c>
      <c r="N386">
        <f>SUMIFS('Grid GenerationQueue'!AO$5:AO$467,'Grid GenerationQueue'!$AX$5:$AX$467,$B386,'Grid GenerationQueue'!$AY$5:$AY$467,$C386,'Grid GenerationQueue'!$BI$5:$BI$467,"&lt;4")</f>
        <v>0</v>
      </c>
      <c r="O386">
        <f>SUMIFS('Grid GenerationQueue'!AP$5:AP$467,'Grid GenerationQueue'!$AX$5:$AX$467,$B386,'Grid GenerationQueue'!$AY$5:$AY$467,$C386,'Grid GenerationQueue'!$BI$5:$BI$467,"&lt;4")</f>
        <v>0</v>
      </c>
      <c r="Q386">
        <f>SUMIFS('Grid GenerationQueue'!AE$5:AE$467,'Grid GenerationQueue'!$AX$5:$AX$467,$B386,'Grid GenerationQueue'!$AY$5:$AY$467,$C386,'Grid GenerationQueue'!$BH$5:$BH$467,"Executed")</f>
        <v>0</v>
      </c>
      <c r="R386">
        <f>SUMIFS('Grid GenerationQueue'!AF$5:AF$467,'Grid GenerationQueue'!$AX$5:$AX$467,$B386,'Grid GenerationQueue'!$AY$5:$AY$467,$C386,'Grid GenerationQueue'!$BH$5:$BH$467,"Executed")</f>
        <v>0</v>
      </c>
      <c r="S386">
        <f>SUMIFS('Grid GenerationQueue'!AG$5:AG$467,'Grid GenerationQueue'!$AX$5:$AX$467,$B386,'Grid GenerationQueue'!$AY$5:$AY$467,$C386,'Grid GenerationQueue'!$BH$5:$BH$467,"Executed")</f>
        <v>0</v>
      </c>
      <c r="T386">
        <f>SUMIFS('Grid GenerationQueue'!AH$5:AH$467,'Grid GenerationQueue'!$AX$5:$AX$467,$B386,'Grid GenerationQueue'!$AY$5:$AY$467,$C386,'Grid GenerationQueue'!$BH$5:$BH$467,"Executed")</f>
        <v>0</v>
      </c>
      <c r="U386">
        <f>SUMIFS('Grid GenerationQueue'!AI$5:AI$467,'Grid GenerationQueue'!$AX$5:$AX$467,$B386,'Grid GenerationQueue'!$AY$5:$AY$467,$C386,'Grid GenerationQueue'!$BH$5:$BH$467,"Executed")</f>
        <v>0</v>
      </c>
      <c r="V386">
        <f>SUMIFS('Grid GenerationQueue'!AJ$5:AJ$467,'Grid GenerationQueue'!$AX$5:$AX$467,$B386,'Grid GenerationQueue'!$AY$5:$AY$467,$C386,'Grid GenerationQueue'!$BH$5:$BH$467,"Executed")</f>
        <v>0</v>
      </c>
      <c r="W386">
        <f>SUMIFS('Grid GenerationQueue'!AK$5:AK$467,'Grid GenerationQueue'!$AX$5:$AX$467,$B386,'Grid GenerationQueue'!$AY$5:$AY$467,$C386,'Grid GenerationQueue'!$BH$5:$BH$467,"Executed")</f>
        <v>0</v>
      </c>
      <c r="X386">
        <f>SUMIFS('Grid GenerationQueue'!AL$5:AL$467,'Grid GenerationQueue'!$AX$5:$AX$467,$B386,'Grid GenerationQueue'!$AY$5:$AY$467,$C386,'Grid GenerationQueue'!$BH$5:$BH$467,"Executed")</f>
        <v>0</v>
      </c>
      <c r="Y386">
        <f>SUMIFS('Grid GenerationQueue'!AM$5:AM$467,'Grid GenerationQueue'!$AX$5:$AX$467,$B386,'Grid GenerationQueue'!$AY$5:$AY$467,$C386,'Grid GenerationQueue'!$BH$5:$BH$467,"Executed")</f>
        <v>0</v>
      </c>
      <c r="Z386">
        <f>SUMIFS('Grid GenerationQueue'!AN$5:AN$467,'Grid GenerationQueue'!$AX$5:$AX$467,$B386,'Grid GenerationQueue'!$AY$5:$AY$467,$C386,'Grid GenerationQueue'!$BH$5:$BH$467,"Executed")</f>
        <v>0</v>
      </c>
      <c r="AA386">
        <f>SUMIFS('Grid GenerationQueue'!AO$5:AO$467,'Grid GenerationQueue'!$AX$5:$AX$467,$B386,'Grid GenerationQueue'!$AY$5:$AY$467,$C386,'Grid GenerationQueue'!$BH$5:$BH$467,"Executed")</f>
        <v>0</v>
      </c>
      <c r="AB386">
        <f>SUMIFS('Grid GenerationQueue'!AP$5:AP$467,'Grid GenerationQueue'!$AX$5:$AX$467,$B386,'Grid GenerationQueue'!$AY$5:$AY$467,$C386,'Grid GenerationQueue'!$BH$5:$BH$467,"Executed")</f>
        <v>0</v>
      </c>
      <c r="AD386">
        <f>SUMIFS('Grid GenerationQueue'!AE$5:AE$467,'Grid GenerationQueue'!$AX$5:$AX$467,$B386,'Grid GenerationQueue'!$AY$5:$AY$467,$C386,'Grid GenerationQueue'!$BF$5:$BF$467,"&lt;&gt;"&amp;"")</f>
        <v>0</v>
      </c>
      <c r="AE386">
        <f>SUMIFS('Grid GenerationQueue'!AF$5:AF$467,'Grid GenerationQueue'!$AX$5:$AX$467,$B386,'Grid GenerationQueue'!$AY$5:$AY$467,$C386,'Grid GenerationQueue'!$BF$5:$BF$467,"&lt;&gt;"&amp;"")</f>
        <v>0</v>
      </c>
      <c r="AF386">
        <f>SUMIFS('Grid GenerationQueue'!AG$5:AG$467,'Grid GenerationQueue'!$AX$5:$AX$467,$B386,'Grid GenerationQueue'!$AY$5:$AY$467,$C386,'Grid GenerationQueue'!$BF$5:$BF$467,"&lt;&gt;"&amp;"")</f>
        <v>0</v>
      </c>
      <c r="AG386">
        <f>SUMIFS('Grid GenerationQueue'!AH$5:AH$467,'Grid GenerationQueue'!$AX$5:$AX$467,$B386,'Grid GenerationQueue'!$AY$5:$AY$467,$C386,'Grid GenerationQueue'!$BF$5:$BF$467,"&lt;&gt;"&amp;"")</f>
        <v>0</v>
      </c>
      <c r="AH386">
        <f>SUMIFS('Grid GenerationQueue'!AI$5:AI$467,'Grid GenerationQueue'!$AX$5:$AX$467,$B386,'Grid GenerationQueue'!$AY$5:$AY$467,$C386,'Grid GenerationQueue'!$BF$5:$BF$467,"&lt;&gt;"&amp;"")</f>
        <v>0</v>
      </c>
      <c r="AI386">
        <f>SUMIFS('Grid GenerationQueue'!AJ$5:AJ$467,'Grid GenerationQueue'!$AX$5:$AX$467,$B386,'Grid GenerationQueue'!$AY$5:$AY$467,$C386,'Grid GenerationQueue'!$BF$5:$BF$467,"&lt;&gt;"&amp;"")</f>
        <v>0</v>
      </c>
      <c r="AJ386">
        <f>SUMIFS('Grid GenerationQueue'!AK$5:AK$467,'Grid GenerationQueue'!$AX$5:$AX$467,$B386,'Grid GenerationQueue'!$AY$5:$AY$467,$C386,'Grid GenerationQueue'!$BF$5:$BF$467,"&lt;&gt;"&amp;"")</f>
        <v>0</v>
      </c>
      <c r="AK386">
        <f>SUMIFS('Grid GenerationQueue'!AL$5:AL$467,'Grid GenerationQueue'!$AX$5:$AX$467,$B386,'Grid GenerationQueue'!$AY$5:$AY$467,$C386,'Grid GenerationQueue'!$BF$5:$BF$467,"&lt;&gt;"&amp;"")</f>
        <v>0</v>
      </c>
      <c r="AL386">
        <f>SUMIFS('Grid GenerationQueue'!AM$5:AM$467,'Grid GenerationQueue'!$AX$5:$AX$467,$B386,'Grid GenerationQueue'!$AY$5:$AY$467,$C386,'Grid GenerationQueue'!$BF$5:$BF$467,"&lt;&gt;"&amp;"")</f>
        <v>0</v>
      </c>
      <c r="AM386">
        <f>SUMIFS('Grid GenerationQueue'!AN$5:AN$467,'Grid GenerationQueue'!$AX$5:$AX$467,$B386,'Grid GenerationQueue'!$AY$5:$AY$467,$C386,'Grid GenerationQueue'!$BF$5:$BF$467,"&lt;&gt;"&amp;"")</f>
        <v>0</v>
      </c>
      <c r="AN386">
        <f>SUMIFS('Grid GenerationQueue'!AO$5:AO$467,'Grid GenerationQueue'!$AX$5:$AX$467,$B386,'Grid GenerationQueue'!$AY$5:$AY$467,$C386,'Grid GenerationQueue'!$BF$5:$BF$467,"&lt;&gt;"&amp;"")</f>
        <v>0</v>
      </c>
      <c r="AO386">
        <f>SUMIFS('Grid GenerationQueue'!AP$5:AP$467,'Grid GenerationQueue'!$AX$5:$AX$467,$B386,'Grid GenerationQueue'!$AY$5:$AY$467,$C386,'Grid GenerationQueue'!$BF$5:$BF$467,"&lt;&gt;"&amp;"")</f>
        <v>0</v>
      </c>
      <c r="AQ386">
        <f>SUMIFS('Grid GenerationQueue'!AE$5:AE$467,'Grid GenerationQueue'!$AX$5:$AX$467,$B386,'Grid GenerationQueue'!$AY$5:$AY$467,$C386)</f>
        <v>0</v>
      </c>
      <c r="AR386">
        <f>SUMIFS('Grid GenerationQueue'!AF$5:AF$467,'Grid GenerationQueue'!$AX$5:$AX$467,$B386,'Grid GenerationQueue'!$AY$5:$AY$467,$C386)</f>
        <v>0</v>
      </c>
      <c r="AS386">
        <f>SUMIFS('Grid GenerationQueue'!AG$5:AG$467,'Grid GenerationQueue'!$AX$5:$AX$467,$B386,'Grid GenerationQueue'!$AY$5:$AY$467,$C386)</f>
        <v>0</v>
      </c>
      <c r="AT386">
        <f>SUMIFS('Grid GenerationQueue'!AH$5:AH$467,'Grid GenerationQueue'!$AX$5:$AX$467,$B386,'Grid GenerationQueue'!$AY$5:$AY$467,$C386)</f>
        <v>0</v>
      </c>
      <c r="AU386">
        <f>SUMIFS('Grid GenerationQueue'!AI$5:AI$467,'Grid GenerationQueue'!$AX$5:$AX$467,$B386,'Grid GenerationQueue'!$AY$5:$AY$467,$C386)</f>
        <v>0</v>
      </c>
      <c r="AV386">
        <f>SUMIFS('Grid GenerationQueue'!AJ$5:AJ$467,'Grid GenerationQueue'!$AX$5:$AX$467,$B386,'Grid GenerationQueue'!$AY$5:$AY$467,$C386)</f>
        <v>0</v>
      </c>
      <c r="AW386">
        <f>SUMIFS('Grid GenerationQueue'!AK$5:AK$467,'Grid GenerationQueue'!$AX$5:$AX$467,$B386,'Grid GenerationQueue'!$AY$5:$AY$467,$C386)</f>
        <v>0</v>
      </c>
      <c r="AX386">
        <f>SUMIFS('Grid GenerationQueue'!AL$5:AL$467,'Grid GenerationQueue'!$AX$5:$AX$467,$B386,'Grid GenerationQueue'!$AY$5:$AY$467,$C386)</f>
        <v>0</v>
      </c>
      <c r="AY386">
        <f>SUMIFS('Grid GenerationQueue'!AM$5:AM$467,'Grid GenerationQueue'!$AX$5:$AX$467,$B386,'Grid GenerationQueue'!$AY$5:$AY$467,$C386)</f>
        <v>0</v>
      </c>
      <c r="AZ386">
        <f>SUMIFS('Grid GenerationQueue'!AN$5:AN$467,'Grid GenerationQueue'!$AX$5:$AX$467,$B386,'Grid GenerationQueue'!$AY$5:$AY$467,$C386)</f>
        <v>0</v>
      </c>
      <c r="BA386">
        <f>SUMIFS('Grid GenerationQueue'!AO$5:AO$467,'Grid GenerationQueue'!$AX$5:$AX$467,$B386,'Grid GenerationQueue'!$AY$5:$AY$467,$C386)</f>
        <v>0</v>
      </c>
      <c r="BB386">
        <f>SUMIFS('Grid GenerationQueue'!AP$5:AP$467,'Grid GenerationQueue'!$AX$5:$AX$467,$B386,'Grid GenerationQueue'!$AY$5:$AY$467,$C386)</f>
        <v>0</v>
      </c>
      <c r="BD386">
        <f>SUMIFS('Grid GenerationQueue'!AE$5:AE$467,'Grid GenerationQueue'!$AX$5:$AX$467,$B386,'Grid GenerationQueue'!$AY$5:$AY$467,$C386,'Grid GenerationQueue'!$BH$5:$BH$467,"Executed",'Grid GenerationQueue'!$BB$5:$BB$467,"&lt;"&amp;$BE$3)</f>
        <v>0</v>
      </c>
      <c r="BE386">
        <f>SUMIFS('Grid GenerationQueue'!AF$5:AF$467,'Grid GenerationQueue'!$AX$5:$AX$467,$B386,'Grid GenerationQueue'!$AY$5:$AY$467,$C386,'Grid GenerationQueue'!$BH$5:$BH$467,"Executed",'Grid GenerationQueue'!$BB$5:$BB$467,"&lt;"&amp;$BE$3)</f>
        <v>0</v>
      </c>
      <c r="BF386">
        <f>SUMIFS('Grid GenerationQueue'!AG$5:AG$467,'Grid GenerationQueue'!$AX$5:$AX$467,$B386,'Grid GenerationQueue'!$AY$5:$AY$467,$C386,'Grid GenerationQueue'!$BH$5:$BH$467,"Executed",'Grid GenerationQueue'!$BB$5:$BB$467,"&lt;"&amp;$BE$3)</f>
        <v>0</v>
      </c>
      <c r="BG386">
        <f>SUMIFS('Grid GenerationQueue'!AH$5:AH$467,'Grid GenerationQueue'!$AX$5:$AX$467,$B386,'Grid GenerationQueue'!$AY$5:$AY$467,$C386,'Grid GenerationQueue'!$BH$5:$BH$467,"Executed",'Grid GenerationQueue'!$BB$5:$BB$467,"&lt;"&amp;$BE$3)</f>
        <v>0</v>
      </c>
      <c r="BH386">
        <f>SUMIFS('Grid GenerationQueue'!AI$5:AI$467,'Grid GenerationQueue'!$AX$5:$AX$467,$B386,'Grid GenerationQueue'!$AY$5:$AY$467,$C386,'Grid GenerationQueue'!$BH$5:$BH$467,"Executed",'Grid GenerationQueue'!$BB$5:$BB$467,"&lt;"&amp;$BE$3)</f>
        <v>0</v>
      </c>
      <c r="BI386">
        <f>SUMIFS('Grid GenerationQueue'!AJ$5:AJ$467,'Grid GenerationQueue'!$AX$5:$AX$467,$B386,'Grid GenerationQueue'!$AY$5:$AY$467,$C386,'Grid GenerationQueue'!$BH$5:$BH$467,"Executed",'Grid GenerationQueue'!$BB$5:$BB$467,"&lt;"&amp;$BE$3)</f>
        <v>0</v>
      </c>
      <c r="BJ386">
        <f>SUMIFS('Grid GenerationQueue'!AK$5:AK$467,'Grid GenerationQueue'!$AX$5:$AX$467,$B386,'Grid GenerationQueue'!$AY$5:$AY$467,$C386,'Grid GenerationQueue'!$BH$5:$BH$467,"Executed",'Grid GenerationQueue'!$BB$5:$BB$467,"&lt;"&amp;$BE$3)</f>
        <v>0</v>
      </c>
      <c r="BK386">
        <f>SUMIFS('Grid GenerationQueue'!AL$5:AL$467,'Grid GenerationQueue'!$AX$5:$AX$467,$B386,'Grid GenerationQueue'!$AY$5:$AY$467,$C386,'Grid GenerationQueue'!$BH$5:$BH$467,"Executed",'Grid GenerationQueue'!$BB$5:$BB$467,"&lt;"&amp;$BE$3)</f>
        <v>0</v>
      </c>
      <c r="BL386">
        <f>SUMIFS('Grid GenerationQueue'!AM$5:AM$467,'Grid GenerationQueue'!$AX$5:$AX$467,$B386,'Grid GenerationQueue'!$AY$5:$AY$467,$C386,'Grid GenerationQueue'!$BH$5:$BH$467,"Executed",'Grid GenerationQueue'!$BB$5:$BB$467,"&lt;"&amp;$BE$3)</f>
        <v>0</v>
      </c>
      <c r="BM386">
        <f>SUMIFS('Grid GenerationQueue'!AN$5:AN$467,'Grid GenerationQueue'!$AX$5:$AX$467,$B386,'Grid GenerationQueue'!$AY$5:$AY$467,$C386,'Grid GenerationQueue'!$BH$5:$BH$467,"Executed",'Grid GenerationQueue'!$BB$5:$BB$467,"&lt;"&amp;$BE$3)</f>
        <v>0</v>
      </c>
      <c r="BN386">
        <f>SUMIFS('Grid GenerationQueue'!AO$5:AO$467,'Grid GenerationQueue'!$AX$5:$AX$467,$B386,'Grid GenerationQueue'!$AY$5:$AY$467,$C386,'Grid GenerationQueue'!$BH$5:$BH$467,"Executed",'Grid GenerationQueue'!$BB$5:$BB$467,"&lt;"&amp;$BE$3)</f>
        <v>0</v>
      </c>
      <c r="BO386">
        <f>SUMIFS('Grid GenerationQueue'!AP$5:AP$467,'Grid GenerationQueue'!$AX$5:$AX$467,$B386,'Grid GenerationQueue'!$AY$5:$AY$467,$C386,'Grid GenerationQueue'!$BH$5:$BH$467,"Executed",'Grid GenerationQueue'!$BB$5:$BB$467,"&lt;"&amp;$BE$3)</f>
        <v>0</v>
      </c>
      <c r="BQ386">
        <f>SUMIFS('Grid GenerationQueue'!AE$5:AE$467,'Grid GenerationQueue'!$AX$5:$AX$467,$B386,'Grid GenerationQueue'!$AY$5:$AY$467,$C386,'Grid GenerationQueue'!$BF$5:$BF$467,"&lt;&gt;"&amp;"",'Grid GenerationQueue'!$BB$5:$BB$467,"&lt;"&amp;$BE$3)</f>
        <v>0</v>
      </c>
      <c r="BR386">
        <f>SUMIFS('Grid GenerationQueue'!AF$5:AF$467,'Grid GenerationQueue'!$AX$5:$AX$467,$B386,'Grid GenerationQueue'!$AY$5:$AY$467,$C386,'Grid GenerationQueue'!$BF$5:$BF$467,"&lt;&gt;"&amp;"",'Grid GenerationQueue'!$BB$5:$BB$467,"&lt;"&amp;$BE$3)</f>
        <v>0</v>
      </c>
      <c r="BS386">
        <f>SUMIFS('Grid GenerationQueue'!AG$5:AG$467,'Grid GenerationQueue'!$AX$5:$AX$467,$B386,'Grid GenerationQueue'!$AY$5:$AY$467,$C386,'Grid GenerationQueue'!$BF$5:$BF$467,"&lt;&gt;"&amp;"",'Grid GenerationQueue'!$BB$5:$BB$467,"&lt;"&amp;$BE$3)</f>
        <v>0</v>
      </c>
      <c r="BT386">
        <f>SUMIFS('Grid GenerationQueue'!AH$5:AH$467,'Grid GenerationQueue'!$AX$5:$AX$467,$B386,'Grid GenerationQueue'!$AY$5:$AY$467,$C386,'Grid GenerationQueue'!$BF$5:$BF$467,"&lt;&gt;"&amp;"",'Grid GenerationQueue'!$BB$5:$BB$467,"&lt;"&amp;$BE$3)</f>
        <v>0</v>
      </c>
      <c r="BU386">
        <f>SUMIFS('Grid GenerationQueue'!AI$5:AI$467,'Grid GenerationQueue'!$AX$5:$AX$467,$B386,'Grid GenerationQueue'!$AY$5:$AY$467,$C386,'Grid GenerationQueue'!$BF$5:$BF$467,"&lt;&gt;"&amp;"",'Grid GenerationQueue'!$BB$5:$BB$467,"&lt;"&amp;$BE$3)</f>
        <v>0</v>
      </c>
      <c r="BV386">
        <f>SUMIFS('Grid GenerationQueue'!AJ$5:AJ$467,'Grid GenerationQueue'!$AX$5:$AX$467,$B386,'Grid GenerationQueue'!$AY$5:$AY$467,$C386,'Grid GenerationQueue'!$BF$5:$BF$467,"&lt;&gt;"&amp;"",'Grid GenerationQueue'!$BB$5:$BB$467,"&lt;"&amp;$BE$3)</f>
        <v>0</v>
      </c>
      <c r="BW386">
        <f>SUMIFS('Grid GenerationQueue'!AK$5:AK$467,'Grid GenerationQueue'!$AX$5:$AX$467,$B386,'Grid GenerationQueue'!$AY$5:$AY$467,$C386,'Grid GenerationQueue'!$BF$5:$BF$467,"&lt;&gt;"&amp;"",'Grid GenerationQueue'!$BB$5:$BB$467,"&lt;"&amp;$BE$3)</f>
        <v>0</v>
      </c>
      <c r="BX386">
        <f>SUMIFS('Grid GenerationQueue'!AL$5:AL$467,'Grid GenerationQueue'!$AX$5:$AX$467,$B386,'Grid GenerationQueue'!$AY$5:$AY$467,$C386,'Grid GenerationQueue'!$BF$5:$BF$467,"&lt;&gt;"&amp;"",'Grid GenerationQueue'!$BB$5:$BB$467,"&lt;"&amp;$BE$3)</f>
        <v>0</v>
      </c>
      <c r="BY386">
        <f>SUMIFS('Grid GenerationQueue'!AM$5:AM$467,'Grid GenerationQueue'!$AX$5:$AX$467,$B386,'Grid GenerationQueue'!$AY$5:$AY$467,$C386,'Grid GenerationQueue'!$BF$5:$BF$467,"&lt;&gt;"&amp;"",'Grid GenerationQueue'!$BB$5:$BB$467,"&lt;"&amp;$BE$3)</f>
        <v>0</v>
      </c>
      <c r="BZ386">
        <f>SUMIFS('Grid GenerationQueue'!AN$5:AN$467,'Grid GenerationQueue'!$AX$5:$AX$467,$B386,'Grid GenerationQueue'!$AY$5:$AY$467,$C386,'Grid GenerationQueue'!$BF$5:$BF$467,"&lt;&gt;"&amp;"",'Grid GenerationQueue'!$BB$5:$BB$467,"&lt;"&amp;$BE$3)</f>
        <v>0</v>
      </c>
      <c r="CA386">
        <f>SUMIFS('Grid GenerationQueue'!AO$5:AO$467,'Grid GenerationQueue'!$AX$5:$AX$467,$B386,'Grid GenerationQueue'!$AY$5:$AY$467,$C386,'Grid GenerationQueue'!$BF$5:$BF$467,"&lt;&gt;"&amp;"",'Grid GenerationQueue'!$BB$5:$BB$467,"&lt;"&amp;$BE$3)</f>
        <v>0</v>
      </c>
      <c r="CB386">
        <f>SUMIFS('Grid GenerationQueue'!AP$5:AP$467,'Grid GenerationQueue'!$AX$5:$AX$467,$B386,'Grid GenerationQueue'!$AY$5:$AY$467,$C386,'Grid GenerationQueue'!$BF$5:$BF$467,"&lt;&gt;"&amp;"",'Grid GenerationQueue'!$BB$5:$BB$467,"&lt;"&amp;$BE$3)</f>
        <v>0</v>
      </c>
      <c r="CD386">
        <f>SUMIFS('Grid GenerationQueue'!AE$5:AE$467,'Grid GenerationQueue'!$AX$5:$AX$467,$B386,'Grid GenerationQueue'!$AY$5:$AY$467,$C386,'Grid GenerationQueue'!$BB$5:$BB$467,"&lt;"&amp;$BE$3)</f>
        <v>0</v>
      </c>
      <c r="CE386">
        <f>SUMIFS('Grid GenerationQueue'!AF$5:AF$467,'Grid GenerationQueue'!$AX$5:$AX$467,$B386,'Grid GenerationQueue'!$AY$5:$AY$467,$C386,'Grid GenerationQueue'!$BB$5:$BB$467,"&lt;"&amp;$BE$3)</f>
        <v>0</v>
      </c>
      <c r="CF386">
        <f>SUMIFS('Grid GenerationQueue'!AG$5:AG$467,'Grid GenerationQueue'!$AX$5:$AX$467,$B386,'Grid GenerationQueue'!$AY$5:$AY$467,$C386,'Grid GenerationQueue'!$BB$5:$BB$467,"&lt;"&amp;$BE$3)</f>
        <v>0</v>
      </c>
      <c r="CG386">
        <f>SUMIFS('Grid GenerationQueue'!AH$5:AH$467,'Grid GenerationQueue'!$AX$5:$AX$467,$B386,'Grid GenerationQueue'!$AY$5:$AY$467,$C386,'Grid GenerationQueue'!$BB$5:$BB$467,"&lt;"&amp;$BE$3)</f>
        <v>0</v>
      </c>
      <c r="CH386">
        <f>SUMIFS('Grid GenerationQueue'!AI$5:AI$467,'Grid GenerationQueue'!$AX$5:$AX$467,$B386,'Grid GenerationQueue'!$AY$5:$AY$467,$C386,'Grid GenerationQueue'!$BB$5:$BB$467,"&lt;"&amp;$BE$3)</f>
        <v>0</v>
      </c>
      <c r="CI386">
        <f>SUMIFS('Grid GenerationQueue'!AJ$5:AJ$467,'Grid GenerationQueue'!$AX$5:$AX$467,$B386,'Grid GenerationQueue'!$AY$5:$AY$467,$C386,'Grid GenerationQueue'!$BB$5:$BB$467,"&lt;"&amp;$BE$3)</f>
        <v>0</v>
      </c>
      <c r="CJ386">
        <f>SUMIFS('Grid GenerationQueue'!AK$5:AK$467,'Grid GenerationQueue'!$AX$5:$AX$467,$B386,'Grid GenerationQueue'!$AY$5:$AY$467,$C386,'Grid GenerationQueue'!$BB$5:$BB$467,"&lt;"&amp;$BE$3)</f>
        <v>0</v>
      </c>
      <c r="CK386">
        <f>SUMIFS('Grid GenerationQueue'!AL$5:AL$467,'Grid GenerationQueue'!$AX$5:$AX$467,$B386,'Grid GenerationQueue'!$AY$5:$AY$467,$C386,'Grid GenerationQueue'!$BB$5:$BB$467,"&lt;"&amp;$BE$3)</f>
        <v>0</v>
      </c>
      <c r="CL386">
        <f>SUMIFS('Grid GenerationQueue'!AM$5:AM$467,'Grid GenerationQueue'!$AX$5:$AX$467,$B386,'Grid GenerationQueue'!$AY$5:$AY$467,$C386,'Grid GenerationQueue'!$BB$5:$BB$467,"&lt;"&amp;$BE$3)</f>
        <v>0</v>
      </c>
      <c r="CM386">
        <f>SUMIFS('Grid GenerationQueue'!AN$5:AN$467,'Grid GenerationQueue'!$AX$5:$AX$467,$B386,'Grid GenerationQueue'!$AY$5:$AY$467,$C386,'Grid GenerationQueue'!$BB$5:$BB$467,"&lt;"&amp;$BE$3)</f>
        <v>0</v>
      </c>
      <c r="CN386">
        <f>SUMIFS('Grid GenerationQueue'!AO$5:AO$467,'Grid GenerationQueue'!$AX$5:$AX$467,$B386,'Grid GenerationQueue'!$AY$5:$AY$467,$C386,'Grid GenerationQueue'!$BB$5:$BB$467,"&lt;"&amp;$BE$3)</f>
        <v>0</v>
      </c>
      <c r="CO386">
        <f>SUMIFS('Grid GenerationQueue'!AP$5:AP$467,'Grid GenerationQueue'!$AX$5:$AX$467,$B386,'Grid GenerationQueue'!$AY$5:$AY$467,$C386,'Grid GenerationQueue'!$BB$5:$BB$467,"&lt;"&amp;$BE$3)</f>
        <v>0</v>
      </c>
    </row>
    <row r="387" spans="1:93" x14ac:dyDescent="0.35">
      <c r="A387" t="s">
        <v>4648</v>
      </c>
      <c r="B387" t="s">
        <v>4813</v>
      </c>
      <c r="C387">
        <v>115</v>
      </c>
      <c r="D387">
        <f>SUMIFS('Grid GenerationQueue'!AE$5:AE$467,'Grid GenerationQueue'!$AX$5:$AX$467,$B387,'Grid GenerationQueue'!$AY$5:$AY$467,$C387,'Grid GenerationQueue'!$BI$5:$BI$467,"&lt;4")</f>
        <v>0</v>
      </c>
      <c r="E387">
        <f>SUMIFS('Grid GenerationQueue'!AF$5:AF$467,'Grid GenerationQueue'!$AX$5:$AX$467,$B387,'Grid GenerationQueue'!$AY$5:$AY$467,$C387,'Grid GenerationQueue'!$BI$5:$BI$467,"&lt;4")</f>
        <v>0</v>
      </c>
      <c r="F387">
        <f>SUMIFS('Grid GenerationQueue'!AG$5:AG$467,'Grid GenerationQueue'!$AX$5:$AX$467,$B387,'Grid GenerationQueue'!$AY$5:$AY$467,$C387,'Grid GenerationQueue'!$BI$5:$BI$467,"&lt;4")</f>
        <v>0</v>
      </c>
      <c r="G387">
        <f>SUMIFS('Grid GenerationQueue'!AH$5:AH$467,'Grid GenerationQueue'!$AX$5:$AX$467,$B387,'Grid GenerationQueue'!$AY$5:$AY$467,$C387,'Grid GenerationQueue'!$BI$5:$BI$467,"&lt;4")</f>
        <v>0</v>
      </c>
      <c r="H387">
        <f>SUMIFS('Grid GenerationQueue'!AI$5:AI$467,'Grid GenerationQueue'!$AX$5:$AX$467,$B387,'Grid GenerationQueue'!$AY$5:$AY$467,$C387,'Grid GenerationQueue'!$BI$5:$BI$467,"&lt;4")</f>
        <v>0</v>
      </c>
      <c r="I387">
        <f>SUMIFS('Grid GenerationQueue'!AJ$5:AJ$467,'Grid GenerationQueue'!$AX$5:$AX$467,$B387,'Grid GenerationQueue'!$AY$5:$AY$467,$C387,'Grid GenerationQueue'!$BI$5:$BI$467,"&lt;4")</f>
        <v>0</v>
      </c>
      <c r="J387">
        <f>SUMIFS('Grid GenerationQueue'!AK$5:AK$467,'Grid GenerationQueue'!$AX$5:$AX$467,$B387,'Grid GenerationQueue'!$AY$5:$AY$467,$C387,'Grid GenerationQueue'!$BI$5:$BI$467,"&lt;4")</f>
        <v>0</v>
      </c>
      <c r="K387">
        <f>SUMIFS('Grid GenerationQueue'!AL$5:AL$467,'Grid GenerationQueue'!$AX$5:$AX$467,$B387,'Grid GenerationQueue'!$AY$5:$AY$467,$C387,'Grid GenerationQueue'!$BI$5:$BI$467,"&lt;4")</f>
        <v>0</v>
      </c>
      <c r="L387">
        <f>SUMIFS('Grid GenerationQueue'!AM$5:AM$467,'Grid GenerationQueue'!$AX$5:$AX$467,$B387,'Grid GenerationQueue'!$AY$5:$AY$467,$C387,'Grid GenerationQueue'!$BI$5:$BI$467,"&lt;4")</f>
        <v>0</v>
      </c>
      <c r="M387">
        <f>SUMIFS('Grid GenerationQueue'!AN$5:AN$467,'Grid GenerationQueue'!$AX$5:$AX$467,$B387,'Grid GenerationQueue'!$AY$5:$AY$467,$C387,'Grid GenerationQueue'!$BI$5:$BI$467,"&lt;4")</f>
        <v>0</v>
      </c>
      <c r="N387">
        <f>SUMIFS('Grid GenerationQueue'!AO$5:AO$467,'Grid GenerationQueue'!$AX$5:$AX$467,$B387,'Grid GenerationQueue'!$AY$5:$AY$467,$C387,'Grid GenerationQueue'!$BI$5:$BI$467,"&lt;4")</f>
        <v>0</v>
      </c>
      <c r="O387">
        <f>SUMIFS('Grid GenerationQueue'!AP$5:AP$467,'Grid GenerationQueue'!$AX$5:$AX$467,$B387,'Grid GenerationQueue'!$AY$5:$AY$467,$C387,'Grid GenerationQueue'!$BI$5:$BI$467,"&lt;4")</f>
        <v>0</v>
      </c>
      <c r="Q387">
        <f>SUMIFS('Grid GenerationQueue'!AE$5:AE$467,'Grid GenerationQueue'!$AX$5:$AX$467,$B387,'Grid GenerationQueue'!$AY$5:$AY$467,$C387,'Grid GenerationQueue'!$BH$5:$BH$467,"Executed")</f>
        <v>0</v>
      </c>
      <c r="R387">
        <f>SUMIFS('Grid GenerationQueue'!AF$5:AF$467,'Grid GenerationQueue'!$AX$5:$AX$467,$B387,'Grid GenerationQueue'!$AY$5:$AY$467,$C387,'Grid GenerationQueue'!$BH$5:$BH$467,"Executed")</f>
        <v>0</v>
      </c>
      <c r="S387">
        <f>SUMIFS('Grid GenerationQueue'!AG$5:AG$467,'Grid GenerationQueue'!$AX$5:$AX$467,$B387,'Grid GenerationQueue'!$AY$5:$AY$467,$C387,'Grid GenerationQueue'!$BH$5:$BH$467,"Executed")</f>
        <v>0</v>
      </c>
      <c r="T387">
        <f>SUMIFS('Grid GenerationQueue'!AH$5:AH$467,'Grid GenerationQueue'!$AX$5:$AX$467,$B387,'Grid GenerationQueue'!$AY$5:$AY$467,$C387,'Grid GenerationQueue'!$BH$5:$BH$467,"Executed")</f>
        <v>0</v>
      </c>
      <c r="U387">
        <f>SUMIFS('Grid GenerationQueue'!AI$5:AI$467,'Grid GenerationQueue'!$AX$5:$AX$467,$B387,'Grid GenerationQueue'!$AY$5:$AY$467,$C387,'Grid GenerationQueue'!$BH$5:$BH$467,"Executed")</f>
        <v>0</v>
      </c>
      <c r="V387">
        <f>SUMIFS('Grid GenerationQueue'!AJ$5:AJ$467,'Grid GenerationQueue'!$AX$5:$AX$467,$B387,'Grid GenerationQueue'!$AY$5:$AY$467,$C387,'Grid GenerationQueue'!$BH$5:$BH$467,"Executed")</f>
        <v>0</v>
      </c>
      <c r="W387">
        <f>SUMIFS('Grid GenerationQueue'!AK$5:AK$467,'Grid GenerationQueue'!$AX$5:$AX$467,$B387,'Grid GenerationQueue'!$AY$5:$AY$467,$C387,'Grid GenerationQueue'!$BH$5:$BH$467,"Executed")</f>
        <v>0</v>
      </c>
      <c r="X387">
        <f>SUMIFS('Grid GenerationQueue'!AL$5:AL$467,'Grid GenerationQueue'!$AX$5:$AX$467,$B387,'Grid GenerationQueue'!$AY$5:$AY$467,$C387,'Grid GenerationQueue'!$BH$5:$BH$467,"Executed")</f>
        <v>0</v>
      </c>
      <c r="Y387">
        <f>SUMIFS('Grid GenerationQueue'!AM$5:AM$467,'Grid GenerationQueue'!$AX$5:$AX$467,$B387,'Grid GenerationQueue'!$AY$5:$AY$467,$C387,'Grid GenerationQueue'!$BH$5:$BH$467,"Executed")</f>
        <v>0</v>
      </c>
      <c r="Z387">
        <f>SUMIFS('Grid GenerationQueue'!AN$5:AN$467,'Grid GenerationQueue'!$AX$5:$AX$467,$B387,'Grid GenerationQueue'!$AY$5:$AY$467,$C387,'Grid GenerationQueue'!$BH$5:$BH$467,"Executed")</f>
        <v>0</v>
      </c>
      <c r="AA387">
        <f>SUMIFS('Grid GenerationQueue'!AO$5:AO$467,'Grid GenerationQueue'!$AX$5:$AX$467,$B387,'Grid GenerationQueue'!$AY$5:$AY$467,$C387,'Grid GenerationQueue'!$BH$5:$BH$467,"Executed")</f>
        <v>0</v>
      </c>
      <c r="AB387">
        <f>SUMIFS('Grid GenerationQueue'!AP$5:AP$467,'Grid GenerationQueue'!$AX$5:$AX$467,$B387,'Grid GenerationQueue'!$AY$5:$AY$467,$C387,'Grid GenerationQueue'!$BH$5:$BH$467,"Executed")</f>
        <v>0</v>
      </c>
      <c r="AD387">
        <f>SUMIFS('Grid GenerationQueue'!AE$5:AE$467,'Grid GenerationQueue'!$AX$5:$AX$467,$B387,'Grid GenerationQueue'!$AY$5:$AY$467,$C387,'Grid GenerationQueue'!$BF$5:$BF$467,"&lt;&gt;"&amp;"")</f>
        <v>0</v>
      </c>
      <c r="AE387">
        <f>SUMIFS('Grid GenerationQueue'!AF$5:AF$467,'Grid GenerationQueue'!$AX$5:$AX$467,$B387,'Grid GenerationQueue'!$AY$5:$AY$467,$C387,'Grid GenerationQueue'!$BF$5:$BF$467,"&lt;&gt;"&amp;"")</f>
        <v>0</v>
      </c>
      <c r="AF387">
        <f>SUMIFS('Grid GenerationQueue'!AG$5:AG$467,'Grid GenerationQueue'!$AX$5:$AX$467,$B387,'Grid GenerationQueue'!$AY$5:$AY$467,$C387,'Grid GenerationQueue'!$BF$5:$BF$467,"&lt;&gt;"&amp;"")</f>
        <v>0</v>
      </c>
      <c r="AG387">
        <f>SUMIFS('Grid GenerationQueue'!AH$5:AH$467,'Grid GenerationQueue'!$AX$5:$AX$467,$B387,'Grid GenerationQueue'!$AY$5:$AY$467,$C387,'Grid GenerationQueue'!$BF$5:$BF$467,"&lt;&gt;"&amp;"")</f>
        <v>0</v>
      </c>
      <c r="AH387">
        <f>SUMIFS('Grid GenerationQueue'!AI$5:AI$467,'Grid GenerationQueue'!$AX$5:$AX$467,$B387,'Grid GenerationQueue'!$AY$5:$AY$467,$C387,'Grid GenerationQueue'!$BF$5:$BF$467,"&lt;&gt;"&amp;"")</f>
        <v>0</v>
      </c>
      <c r="AI387">
        <f>SUMIFS('Grid GenerationQueue'!AJ$5:AJ$467,'Grid GenerationQueue'!$AX$5:$AX$467,$B387,'Grid GenerationQueue'!$AY$5:$AY$467,$C387,'Grid GenerationQueue'!$BF$5:$BF$467,"&lt;&gt;"&amp;"")</f>
        <v>0</v>
      </c>
      <c r="AJ387">
        <f>SUMIFS('Grid GenerationQueue'!AK$5:AK$467,'Grid GenerationQueue'!$AX$5:$AX$467,$B387,'Grid GenerationQueue'!$AY$5:$AY$467,$C387,'Grid GenerationQueue'!$BF$5:$BF$467,"&lt;&gt;"&amp;"")</f>
        <v>0</v>
      </c>
      <c r="AK387">
        <f>SUMIFS('Grid GenerationQueue'!AL$5:AL$467,'Grid GenerationQueue'!$AX$5:$AX$467,$B387,'Grid GenerationQueue'!$AY$5:$AY$467,$C387,'Grid GenerationQueue'!$BF$5:$BF$467,"&lt;&gt;"&amp;"")</f>
        <v>0</v>
      </c>
      <c r="AL387">
        <f>SUMIFS('Grid GenerationQueue'!AM$5:AM$467,'Grid GenerationQueue'!$AX$5:$AX$467,$B387,'Grid GenerationQueue'!$AY$5:$AY$467,$C387,'Grid GenerationQueue'!$BF$5:$BF$467,"&lt;&gt;"&amp;"")</f>
        <v>0</v>
      </c>
      <c r="AM387">
        <f>SUMIFS('Grid GenerationQueue'!AN$5:AN$467,'Grid GenerationQueue'!$AX$5:$AX$467,$B387,'Grid GenerationQueue'!$AY$5:$AY$467,$C387,'Grid GenerationQueue'!$BF$5:$BF$467,"&lt;&gt;"&amp;"")</f>
        <v>0</v>
      </c>
      <c r="AN387">
        <f>SUMIFS('Grid GenerationQueue'!AO$5:AO$467,'Grid GenerationQueue'!$AX$5:$AX$467,$B387,'Grid GenerationQueue'!$AY$5:$AY$467,$C387,'Grid GenerationQueue'!$BF$5:$BF$467,"&lt;&gt;"&amp;"")</f>
        <v>0</v>
      </c>
      <c r="AO387">
        <f>SUMIFS('Grid GenerationQueue'!AP$5:AP$467,'Grid GenerationQueue'!$AX$5:$AX$467,$B387,'Grid GenerationQueue'!$AY$5:$AY$467,$C387,'Grid GenerationQueue'!$BF$5:$BF$467,"&lt;&gt;"&amp;"")</f>
        <v>0</v>
      </c>
      <c r="AQ387">
        <f>SUMIFS('Grid GenerationQueue'!AE$5:AE$467,'Grid GenerationQueue'!$AX$5:$AX$467,$B387,'Grid GenerationQueue'!$AY$5:$AY$467,$C387)</f>
        <v>0</v>
      </c>
      <c r="AR387">
        <f>SUMIFS('Grid GenerationQueue'!AF$5:AF$467,'Grid GenerationQueue'!$AX$5:$AX$467,$B387,'Grid GenerationQueue'!$AY$5:$AY$467,$C387)</f>
        <v>0</v>
      </c>
      <c r="AS387">
        <f>SUMIFS('Grid GenerationQueue'!AG$5:AG$467,'Grid GenerationQueue'!$AX$5:$AX$467,$B387,'Grid GenerationQueue'!$AY$5:$AY$467,$C387)</f>
        <v>0</v>
      </c>
      <c r="AT387">
        <f>SUMIFS('Grid GenerationQueue'!AH$5:AH$467,'Grid GenerationQueue'!$AX$5:$AX$467,$B387,'Grid GenerationQueue'!$AY$5:$AY$467,$C387)</f>
        <v>0</v>
      </c>
      <c r="AU387">
        <f>SUMIFS('Grid GenerationQueue'!AI$5:AI$467,'Grid GenerationQueue'!$AX$5:$AX$467,$B387,'Grid GenerationQueue'!$AY$5:$AY$467,$C387)</f>
        <v>0</v>
      </c>
      <c r="AV387">
        <f>SUMIFS('Grid GenerationQueue'!AJ$5:AJ$467,'Grid GenerationQueue'!$AX$5:$AX$467,$B387,'Grid GenerationQueue'!$AY$5:$AY$467,$C387)</f>
        <v>0</v>
      </c>
      <c r="AW387">
        <f>SUMIFS('Grid GenerationQueue'!AK$5:AK$467,'Grid GenerationQueue'!$AX$5:$AX$467,$B387,'Grid GenerationQueue'!$AY$5:$AY$467,$C387)</f>
        <v>0</v>
      </c>
      <c r="AX387">
        <f>SUMIFS('Grid GenerationQueue'!AL$5:AL$467,'Grid GenerationQueue'!$AX$5:$AX$467,$B387,'Grid GenerationQueue'!$AY$5:$AY$467,$C387)</f>
        <v>0</v>
      </c>
      <c r="AY387">
        <f>SUMIFS('Grid GenerationQueue'!AM$5:AM$467,'Grid GenerationQueue'!$AX$5:$AX$467,$B387,'Grid GenerationQueue'!$AY$5:$AY$467,$C387)</f>
        <v>0</v>
      </c>
      <c r="AZ387">
        <f>SUMIFS('Grid GenerationQueue'!AN$5:AN$467,'Grid GenerationQueue'!$AX$5:$AX$467,$B387,'Grid GenerationQueue'!$AY$5:$AY$467,$C387)</f>
        <v>0</v>
      </c>
      <c r="BA387">
        <f>SUMIFS('Grid GenerationQueue'!AO$5:AO$467,'Grid GenerationQueue'!$AX$5:$AX$467,$B387,'Grid GenerationQueue'!$AY$5:$AY$467,$C387)</f>
        <v>0</v>
      </c>
      <c r="BB387">
        <f>SUMIFS('Grid GenerationQueue'!AP$5:AP$467,'Grid GenerationQueue'!$AX$5:$AX$467,$B387,'Grid GenerationQueue'!$AY$5:$AY$467,$C387)</f>
        <v>0</v>
      </c>
      <c r="BD387">
        <f>SUMIFS('Grid GenerationQueue'!AE$5:AE$467,'Grid GenerationQueue'!$AX$5:$AX$467,$B387,'Grid GenerationQueue'!$AY$5:$AY$467,$C387,'Grid GenerationQueue'!$BH$5:$BH$467,"Executed",'Grid GenerationQueue'!$BB$5:$BB$467,"&lt;"&amp;$BE$3)</f>
        <v>0</v>
      </c>
      <c r="BE387">
        <f>SUMIFS('Grid GenerationQueue'!AF$5:AF$467,'Grid GenerationQueue'!$AX$5:$AX$467,$B387,'Grid GenerationQueue'!$AY$5:$AY$467,$C387,'Grid GenerationQueue'!$BH$5:$BH$467,"Executed",'Grid GenerationQueue'!$BB$5:$BB$467,"&lt;"&amp;$BE$3)</f>
        <v>0</v>
      </c>
      <c r="BF387">
        <f>SUMIFS('Grid GenerationQueue'!AG$5:AG$467,'Grid GenerationQueue'!$AX$5:$AX$467,$B387,'Grid GenerationQueue'!$AY$5:$AY$467,$C387,'Grid GenerationQueue'!$BH$5:$BH$467,"Executed",'Grid GenerationQueue'!$BB$5:$BB$467,"&lt;"&amp;$BE$3)</f>
        <v>0</v>
      </c>
      <c r="BG387">
        <f>SUMIFS('Grid GenerationQueue'!AH$5:AH$467,'Grid GenerationQueue'!$AX$5:$AX$467,$B387,'Grid GenerationQueue'!$AY$5:$AY$467,$C387,'Grid GenerationQueue'!$BH$5:$BH$467,"Executed",'Grid GenerationQueue'!$BB$5:$BB$467,"&lt;"&amp;$BE$3)</f>
        <v>0</v>
      </c>
      <c r="BH387">
        <f>SUMIFS('Grid GenerationQueue'!AI$5:AI$467,'Grid GenerationQueue'!$AX$5:$AX$467,$B387,'Grid GenerationQueue'!$AY$5:$AY$467,$C387,'Grid GenerationQueue'!$BH$5:$BH$467,"Executed",'Grid GenerationQueue'!$BB$5:$BB$467,"&lt;"&amp;$BE$3)</f>
        <v>0</v>
      </c>
      <c r="BI387">
        <f>SUMIFS('Grid GenerationQueue'!AJ$5:AJ$467,'Grid GenerationQueue'!$AX$5:$AX$467,$B387,'Grid GenerationQueue'!$AY$5:$AY$467,$C387,'Grid GenerationQueue'!$BH$5:$BH$467,"Executed",'Grid GenerationQueue'!$BB$5:$BB$467,"&lt;"&amp;$BE$3)</f>
        <v>0</v>
      </c>
      <c r="BJ387">
        <f>SUMIFS('Grid GenerationQueue'!AK$5:AK$467,'Grid GenerationQueue'!$AX$5:$AX$467,$B387,'Grid GenerationQueue'!$AY$5:$AY$467,$C387,'Grid GenerationQueue'!$BH$5:$BH$467,"Executed",'Grid GenerationQueue'!$BB$5:$BB$467,"&lt;"&amp;$BE$3)</f>
        <v>0</v>
      </c>
      <c r="BK387">
        <f>SUMIFS('Grid GenerationQueue'!AL$5:AL$467,'Grid GenerationQueue'!$AX$5:$AX$467,$B387,'Grid GenerationQueue'!$AY$5:$AY$467,$C387,'Grid GenerationQueue'!$BH$5:$BH$467,"Executed",'Grid GenerationQueue'!$BB$5:$BB$467,"&lt;"&amp;$BE$3)</f>
        <v>0</v>
      </c>
      <c r="BL387">
        <f>SUMIFS('Grid GenerationQueue'!AM$5:AM$467,'Grid GenerationQueue'!$AX$5:$AX$467,$B387,'Grid GenerationQueue'!$AY$5:$AY$467,$C387,'Grid GenerationQueue'!$BH$5:$BH$467,"Executed",'Grid GenerationQueue'!$BB$5:$BB$467,"&lt;"&amp;$BE$3)</f>
        <v>0</v>
      </c>
      <c r="BM387">
        <f>SUMIFS('Grid GenerationQueue'!AN$5:AN$467,'Grid GenerationQueue'!$AX$5:$AX$467,$B387,'Grid GenerationQueue'!$AY$5:$AY$467,$C387,'Grid GenerationQueue'!$BH$5:$BH$467,"Executed",'Grid GenerationQueue'!$BB$5:$BB$467,"&lt;"&amp;$BE$3)</f>
        <v>0</v>
      </c>
      <c r="BN387">
        <f>SUMIFS('Grid GenerationQueue'!AO$5:AO$467,'Grid GenerationQueue'!$AX$5:$AX$467,$B387,'Grid GenerationQueue'!$AY$5:$AY$467,$C387,'Grid GenerationQueue'!$BH$5:$BH$467,"Executed",'Grid GenerationQueue'!$BB$5:$BB$467,"&lt;"&amp;$BE$3)</f>
        <v>0</v>
      </c>
      <c r="BO387">
        <f>SUMIFS('Grid GenerationQueue'!AP$5:AP$467,'Grid GenerationQueue'!$AX$5:$AX$467,$B387,'Grid GenerationQueue'!$AY$5:$AY$467,$C387,'Grid GenerationQueue'!$BH$5:$BH$467,"Executed",'Grid GenerationQueue'!$BB$5:$BB$467,"&lt;"&amp;$BE$3)</f>
        <v>0</v>
      </c>
      <c r="BQ387">
        <f>SUMIFS('Grid GenerationQueue'!AE$5:AE$467,'Grid GenerationQueue'!$AX$5:$AX$467,$B387,'Grid GenerationQueue'!$AY$5:$AY$467,$C387,'Grid GenerationQueue'!$BF$5:$BF$467,"&lt;&gt;"&amp;"",'Grid GenerationQueue'!$BB$5:$BB$467,"&lt;"&amp;$BE$3)</f>
        <v>0</v>
      </c>
      <c r="BR387">
        <f>SUMIFS('Grid GenerationQueue'!AF$5:AF$467,'Grid GenerationQueue'!$AX$5:$AX$467,$B387,'Grid GenerationQueue'!$AY$5:$AY$467,$C387,'Grid GenerationQueue'!$BF$5:$BF$467,"&lt;&gt;"&amp;"",'Grid GenerationQueue'!$BB$5:$BB$467,"&lt;"&amp;$BE$3)</f>
        <v>0</v>
      </c>
      <c r="BS387">
        <f>SUMIFS('Grid GenerationQueue'!AG$5:AG$467,'Grid GenerationQueue'!$AX$5:$AX$467,$B387,'Grid GenerationQueue'!$AY$5:$AY$467,$C387,'Grid GenerationQueue'!$BF$5:$BF$467,"&lt;&gt;"&amp;"",'Grid GenerationQueue'!$BB$5:$BB$467,"&lt;"&amp;$BE$3)</f>
        <v>0</v>
      </c>
      <c r="BT387">
        <f>SUMIFS('Grid GenerationQueue'!AH$5:AH$467,'Grid GenerationQueue'!$AX$5:$AX$467,$B387,'Grid GenerationQueue'!$AY$5:$AY$467,$C387,'Grid GenerationQueue'!$BF$5:$BF$467,"&lt;&gt;"&amp;"",'Grid GenerationQueue'!$BB$5:$BB$467,"&lt;"&amp;$BE$3)</f>
        <v>0</v>
      </c>
      <c r="BU387">
        <f>SUMIFS('Grid GenerationQueue'!AI$5:AI$467,'Grid GenerationQueue'!$AX$5:$AX$467,$B387,'Grid GenerationQueue'!$AY$5:$AY$467,$C387,'Grid GenerationQueue'!$BF$5:$BF$467,"&lt;&gt;"&amp;"",'Grid GenerationQueue'!$BB$5:$BB$467,"&lt;"&amp;$BE$3)</f>
        <v>0</v>
      </c>
      <c r="BV387">
        <f>SUMIFS('Grid GenerationQueue'!AJ$5:AJ$467,'Grid GenerationQueue'!$AX$5:$AX$467,$B387,'Grid GenerationQueue'!$AY$5:$AY$467,$C387,'Grid GenerationQueue'!$BF$5:$BF$467,"&lt;&gt;"&amp;"",'Grid GenerationQueue'!$BB$5:$BB$467,"&lt;"&amp;$BE$3)</f>
        <v>0</v>
      </c>
      <c r="BW387">
        <f>SUMIFS('Grid GenerationQueue'!AK$5:AK$467,'Grid GenerationQueue'!$AX$5:$AX$467,$B387,'Grid GenerationQueue'!$AY$5:$AY$467,$C387,'Grid GenerationQueue'!$BF$5:$BF$467,"&lt;&gt;"&amp;"",'Grid GenerationQueue'!$BB$5:$BB$467,"&lt;"&amp;$BE$3)</f>
        <v>0</v>
      </c>
      <c r="BX387">
        <f>SUMIFS('Grid GenerationQueue'!AL$5:AL$467,'Grid GenerationQueue'!$AX$5:$AX$467,$B387,'Grid GenerationQueue'!$AY$5:$AY$467,$C387,'Grid GenerationQueue'!$BF$5:$BF$467,"&lt;&gt;"&amp;"",'Grid GenerationQueue'!$BB$5:$BB$467,"&lt;"&amp;$BE$3)</f>
        <v>0</v>
      </c>
      <c r="BY387">
        <f>SUMIFS('Grid GenerationQueue'!AM$5:AM$467,'Grid GenerationQueue'!$AX$5:$AX$467,$B387,'Grid GenerationQueue'!$AY$5:$AY$467,$C387,'Grid GenerationQueue'!$BF$5:$BF$467,"&lt;&gt;"&amp;"",'Grid GenerationQueue'!$BB$5:$BB$467,"&lt;"&amp;$BE$3)</f>
        <v>0</v>
      </c>
      <c r="BZ387">
        <f>SUMIFS('Grid GenerationQueue'!AN$5:AN$467,'Grid GenerationQueue'!$AX$5:$AX$467,$B387,'Grid GenerationQueue'!$AY$5:$AY$467,$C387,'Grid GenerationQueue'!$BF$5:$BF$467,"&lt;&gt;"&amp;"",'Grid GenerationQueue'!$BB$5:$BB$467,"&lt;"&amp;$BE$3)</f>
        <v>0</v>
      </c>
      <c r="CA387">
        <f>SUMIFS('Grid GenerationQueue'!AO$5:AO$467,'Grid GenerationQueue'!$AX$5:$AX$467,$B387,'Grid GenerationQueue'!$AY$5:$AY$467,$C387,'Grid GenerationQueue'!$BF$5:$BF$467,"&lt;&gt;"&amp;"",'Grid GenerationQueue'!$BB$5:$BB$467,"&lt;"&amp;$BE$3)</f>
        <v>0</v>
      </c>
      <c r="CB387">
        <f>SUMIFS('Grid GenerationQueue'!AP$5:AP$467,'Grid GenerationQueue'!$AX$5:$AX$467,$B387,'Grid GenerationQueue'!$AY$5:$AY$467,$C387,'Grid GenerationQueue'!$BF$5:$BF$467,"&lt;&gt;"&amp;"",'Grid GenerationQueue'!$BB$5:$BB$467,"&lt;"&amp;$BE$3)</f>
        <v>0</v>
      </c>
      <c r="CD387">
        <f>SUMIFS('Grid GenerationQueue'!AE$5:AE$467,'Grid GenerationQueue'!$AX$5:$AX$467,$B387,'Grid GenerationQueue'!$AY$5:$AY$467,$C387,'Grid GenerationQueue'!$BB$5:$BB$467,"&lt;"&amp;$BE$3)</f>
        <v>0</v>
      </c>
      <c r="CE387">
        <f>SUMIFS('Grid GenerationQueue'!AF$5:AF$467,'Grid GenerationQueue'!$AX$5:$AX$467,$B387,'Grid GenerationQueue'!$AY$5:$AY$467,$C387,'Grid GenerationQueue'!$BB$5:$BB$467,"&lt;"&amp;$BE$3)</f>
        <v>0</v>
      </c>
      <c r="CF387">
        <f>SUMIFS('Grid GenerationQueue'!AG$5:AG$467,'Grid GenerationQueue'!$AX$5:$AX$467,$B387,'Grid GenerationQueue'!$AY$5:$AY$467,$C387,'Grid GenerationQueue'!$BB$5:$BB$467,"&lt;"&amp;$BE$3)</f>
        <v>0</v>
      </c>
      <c r="CG387">
        <f>SUMIFS('Grid GenerationQueue'!AH$5:AH$467,'Grid GenerationQueue'!$AX$5:$AX$467,$B387,'Grid GenerationQueue'!$AY$5:$AY$467,$C387,'Grid GenerationQueue'!$BB$5:$BB$467,"&lt;"&amp;$BE$3)</f>
        <v>0</v>
      </c>
      <c r="CH387">
        <f>SUMIFS('Grid GenerationQueue'!AI$5:AI$467,'Grid GenerationQueue'!$AX$5:$AX$467,$B387,'Grid GenerationQueue'!$AY$5:$AY$467,$C387,'Grid GenerationQueue'!$BB$5:$BB$467,"&lt;"&amp;$BE$3)</f>
        <v>0</v>
      </c>
      <c r="CI387">
        <f>SUMIFS('Grid GenerationQueue'!AJ$5:AJ$467,'Grid GenerationQueue'!$AX$5:$AX$467,$B387,'Grid GenerationQueue'!$AY$5:$AY$467,$C387,'Grid GenerationQueue'!$BB$5:$BB$467,"&lt;"&amp;$BE$3)</f>
        <v>0</v>
      </c>
      <c r="CJ387">
        <f>SUMIFS('Grid GenerationQueue'!AK$5:AK$467,'Grid GenerationQueue'!$AX$5:$AX$467,$B387,'Grid GenerationQueue'!$AY$5:$AY$467,$C387,'Grid GenerationQueue'!$BB$5:$BB$467,"&lt;"&amp;$BE$3)</f>
        <v>0</v>
      </c>
      <c r="CK387">
        <f>SUMIFS('Grid GenerationQueue'!AL$5:AL$467,'Grid GenerationQueue'!$AX$5:$AX$467,$B387,'Grid GenerationQueue'!$AY$5:$AY$467,$C387,'Grid GenerationQueue'!$BB$5:$BB$467,"&lt;"&amp;$BE$3)</f>
        <v>0</v>
      </c>
      <c r="CL387">
        <f>SUMIFS('Grid GenerationQueue'!AM$5:AM$467,'Grid GenerationQueue'!$AX$5:$AX$467,$B387,'Grid GenerationQueue'!$AY$5:$AY$467,$C387,'Grid GenerationQueue'!$BB$5:$BB$467,"&lt;"&amp;$BE$3)</f>
        <v>0</v>
      </c>
      <c r="CM387">
        <f>SUMIFS('Grid GenerationQueue'!AN$5:AN$467,'Grid GenerationQueue'!$AX$5:$AX$467,$B387,'Grid GenerationQueue'!$AY$5:$AY$467,$C387,'Grid GenerationQueue'!$BB$5:$BB$467,"&lt;"&amp;$BE$3)</f>
        <v>0</v>
      </c>
      <c r="CN387">
        <f>SUMIFS('Grid GenerationQueue'!AO$5:AO$467,'Grid GenerationQueue'!$AX$5:$AX$467,$B387,'Grid GenerationQueue'!$AY$5:$AY$467,$C387,'Grid GenerationQueue'!$BB$5:$BB$467,"&lt;"&amp;$BE$3)</f>
        <v>0</v>
      </c>
      <c r="CO387">
        <f>SUMIFS('Grid GenerationQueue'!AP$5:AP$467,'Grid GenerationQueue'!$AX$5:$AX$467,$B387,'Grid GenerationQueue'!$AY$5:$AY$467,$C387,'Grid GenerationQueue'!$BB$5:$BB$467,"&lt;"&amp;$BE$3)</f>
        <v>0</v>
      </c>
    </row>
    <row r="388" spans="1:93" x14ac:dyDescent="0.35">
      <c r="A388" t="s">
        <v>4648</v>
      </c>
      <c r="B388" t="s">
        <v>4814</v>
      </c>
      <c r="C388">
        <v>230</v>
      </c>
      <c r="D388">
        <f>SUMIFS('Grid GenerationQueue'!AE$5:AE$467,'Grid GenerationQueue'!$AX$5:$AX$467,$B388,'Grid GenerationQueue'!$AY$5:$AY$467,$C388,'Grid GenerationQueue'!$BI$5:$BI$467,"&lt;4")</f>
        <v>0</v>
      </c>
      <c r="E388">
        <f>SUMIFS('Grid GenerationQueue'!AF$5:AF$467,'Grid GenerationQueue'!$AX$5:$AX$467,$B388,'Grid GenerationQueue'!$AY$5:$AY$467,$C388,'Grid GenerationQueue'!$BI$5:$BI$467,"&lt;4")</f>
        <v>0</v>
      </c>
      <c r="F388">
        <f>SUMIFS('Grid GenerationQueue'!AG$5:AG$467,'Grid GenerationQueue'!$AX$5:$AX$467,$B388,'Grid GenerationQueue'!$AY$5:$AY$467,$C388,'Grid GenerationQueue'!$BI$5:$BI$467,"&lt;4")</f>
        <v>0</v>
      </c>
      <c r="G388">
        <f>SUMIFS('Grid GenerationQueue'!AH$5:AH$467,'Grid GenerationQueue'!$AX$5:$AX$467,$B388,'Grid GenerationQueue'!$AY$5:$AY$467,$C388,'Grid GenerationQueue'!$BI$5:$BI$467,"&lt;4")</f>
        <v>0</v>
      </c>
      <c r="H388">
        <f>SUMIFS('Grid GenerationQueue'!AI$5:AI$467,'Grid GenerationQueue'!$AX$5:$AX$467,$B388,'Grid GenerationQueue'!$AY$5:$AY$467,$C388,'Grid GenerationQueue'!$BI$5:$BI$467,"&lt;4")</f>
        <v>0</v>
      </c>
      <c r="I388">
        <f>SUMIFS('Grid GenerationQueue'!AJ$5:AJ$467,'Grid GenerationQueue'!$AX$5:$AX$467,$B388,'Grid GenerationQueue'!$AY$5:$AY$467,$C388,'Grid GenerationQueue'!$BI$5:$BI$467,"&lt;4")</f>
        <v>0</v>
      </c>
      <c r="J388">
        <f>SUMIFS('Grid GenerationQueue'!AK$5:AK$467,'Grid GenerationQueue'!$AX$5:$AX$467,$B388,'Grid GenerationQueue'!$AY$5:$AY$467,$C388,'Grid GenerationQueue'!$BI$5:$BI$467,"&lt;4")</f>
        <v>0</v>
      </c>
      <c r="K388">
        <f>SUMIFS('Grid GenerationQueue'!AL$5:AL$467,'Grid GenerationQueue'!$AX$5:$AX$467,$B388,'Grid GenerationQueue'!$AY$5:$AY$467,$C388,'Grid GenerationQueue'!$BI$5:$BI$467,"&lt;4")</f>
        <v>0</v>
      </c>
      <c r="L388">
        <f>SUMIFS('Grid GenerationQueue'!AM$5:AM$467,'Grid GenerationQueue'!$AX$5:$AX$467,$B388,'Grid GenerationQueue'!$AY$5:$AY$467,$C388,'Grid GenerationQueue'!$BI$5:$BI$467,"&lt;4")</f>
        <v>0</v>
      </c>
      <c r="M388">
        <f>SUMIFS('Grid GenerationQueue'!AN$5:AN$467,'Grid GenerationQueue'!$AX$5:$AX$467,$B388,'Grid GenerationQueue'!$AY$5:$AY$467,$C388,'Grid GenerationQueue'!$BI$5:$BI$467,"&lt;4")</f>
        <v>0</v>
      </c>
      <c r="N388">
        <f>SUMIFS('Grid GenerationQueue'!AO$5:AO$467,'Grid GenerationQueue'!$AX$5:$AX$467,$B388,'Grid GenerationQueue'!$AY$5:$AY$467,$C388,'Grid GenerationQueue'!$BI$5:$BI$467,"&lt;4")</f>
        <v>0</v>
      </c>
      <c r="O388">
        <f>SUMIFS('Grid GenerationQueue'!AP$5:AP$467,'Grid GenerationQueue'!$AX$5:$AX$467,$B388,'Grid GenerationQueue'!$AY$5:$AY$467,$C388,'Grid GenerationQueue'!$BI$5:$BI$467,"&lt;4")</f>
        <v>0</v>
      </c>
      <c r="Q388">
        <f>SUMIFS('Grid GenerationQueue'!AE$5:AE$467,'Grid GenerationQueue'!$AX$5:$AX$467,$B388,'Grid GenerationQueue'!$AY$5:$AY$467,$C388,'Grid GenerationQueue'!$BH$5:$BH$467,"Executed")</f>
        <v>0</v>
      </c>
      <c r="R388">
        <f>SUMIFS('Grid GenerationQueue'!AF$5:AF$467,'Grid GenerationQueue'!$AX$5:$AX$467,$B388,'Grid GenerationQueue'!$AY$5:$AY$467,$C388,'Grid GenerationQueue'!$BH$5:$BH$467,"Executed")</f>
        <v>0</v>
      </c>
      <c r="S388">
        <f>SUMIFS('Grid GenerationQueue'!AG$5:AG$467,'Grid GenerationQueue'!$AX$5:$AX$467,$B388,'Grid GenerationQueue'!$AY$5:$AY$467,$C388,'Grid GenerationQueue'!$BH$5:$BH$467,"Executed")</f>
        <v>0</v>
      </c>
      <c r="T388">
        <f>SUMIFS('Grid GenerationQueue'!AH$5:AH$467,'Grid GenerationQueue'!$AX$5:$AX$467,$B388,'Grid GenerationQueue'!$AY$5:$AY$467,$C388,'Grid GenerationQueue'!$BH$5:$BH$467,"Executed")</f>
        <v>0</v>
      </c>
      <c r="U388">
        <f>SUMIFS('Grid GenerationQueue'!AI$5:AI$467,'Grid GenerationQueue'!$AX$5:$AX$467,$B388,'Grid GenerationQueue'!$AY$5:$AY$467,$C388,'Grid GenerationQueue'!$BH$5:$BH$467,"Executed")</f>
        <v>0</v>
      </c>
      <c r="V388">
        <f>SUMIFS('Grid GenerationQueue'!AJ$5:AJ$467,'Grid GenerationQueue'!$AX$5:$AX$467,$B388,'Grid GenerationQueue'!$AY$5:$AY$467,$C388,'Grid GenerationQueue'!$BH$5:$BH$467,"Executed")</f>
        <v>0</v>
      </c>
      <c r="W388">
        <f>SUMIFS('Grid GenerationQueue'!AK$5:AK$467,'Grid GenerationQueue'!$AX$5:$AX$467,$B388,'Grid GenerationQueue'!$AY$5:$AY$467,$C388,'Grid GenerationQueue'!$BH$5:$BH$467,"Executed")</f>
        <v>0</v>
      </c>
      <c r="X388">
        <f>SUMIFS('Grid GenerationQueue'!AL$5:AL$467,'Grid GenerationQueue'!$AX$5:$AX$467,$B388,'Grid GenerationQueue'!$AY$5:$AY$467,$C388,'Grid GenerationQueue'!$BH$5:$BH$467,"Executed")</f>
        <v>0</v>
      </c>
      <c r="Y388">
        <f>SUMIFS('Grid GenerationQueue'!AM$5:AM$467,'Grid GenerationQueue'!$AX$5:$AX$467,$B388,'Grid GenerationQueue'!$AY$5:$AY$467,$C388,'Grid GenerationQueue'!$BH$5:$BH$467,"Executed")</f>
        <v>0</v>
      </c>
      <c r="Z388">
        <f>SUMIFS('Grid GenerationQueue'!AN$5:AN$467,'Grid GenerationQueue'!$AX$5:$AX$467,$B388,'Grid GenerationQueue'!$AY$5:$AY$467,$C388,'Grid GenerationQueue'!$BH$5:$BH$467,"Executed")</f>
        <v>0</v>
      </c>
      <c r="AA388">
        <f>SUMIFS('Grid GenerationQueue'!AO$5:AO$467,'Grid GenerationQueue'!$AX$5:$AX$467,$B388,'Grid GenerationQueue'!$AY$5:$AY$467,$C388,'Grid GenerationQueue'!$BH$5:$BH$467,"Executed")</f>
        <v>0</v>
      </c>
      <c r="AB388">
        <f>SUMIFS('Grid GenerationQueue'!AP$5:AP$467,'Grid GenerationQueue'!$AX$5:$AX$467,$B388,'Grid GenerationQueue'!$AY$5:$AY$467,$C388,'Grid GenerationQueue'!$BH$5:$BH$467,"Executed")</f>
        <v>0</v>
      </c>
      <c r="AD388">
        <f>SUMIFS('Grid GenerationQueue'!AE$5:AE$467,'Grid GenerationQueue'!$AX$5:$AX$467,$B388,'Grid GenerationQueue'!$AY$5:$AY$467,$C388,'Grid GenerationQueue'!$BF$5:$BF$467,"&lt;&gt;"&amp;"")</f>
        <v>0</v>
      </c>
      <c r="AE388">
        <f>SUMIFS('Grid GenerationQueue'!AF$5:AF$467,'Grid GenerationQueue'!$AX$5:$AX$467,$B388,'Grid GenerationQueue'!$AY$5:$AY$467,$C388,'Grid GenerationQueue'!$BF$5:$BF$467,"&lt;&gt;"&amp;"")</f>
        <v>0</v>
      </c>
      <c r="AF388">
        <f>SUMIFS('Grid GenerationQueue'!AG$5:AG$467,'Grid GenerationQueue'!$AX$5:$AX$467,$B388,'Grid GenerationQueue'!$AY$5:$AY$467,$C388,'Grid GenerationQueue'!$BF$5:$BF$467,"&lt;&gt;"&amp;"")</f>
        <v>0</v>
      </c>
      <c r="AG388">
        <f>SUMIFS('Grid GenerationQueue'!AH$5:AH$467,'Grid GenerationQueue'!$AX$5:$AX$467,$B388,'Grid GenerationQueue'!$AY$5:$AY$467,$C388,'Grid GenerationQueue'!$BF$5:$BF$467,"&lt;&gt;"&amp;"")</f>
        <v>0</v>
      </c>
      <c r="AH388">
        <f>SUMIFS('Grid GenerationQueue'!AI$5:AI$467,'Grid GenerationQueue'!$AX$5:$AX$467,$B388,'Grid GenerationQueue'!$AY$5:$AY$467,$C388,'Grid GenerationQueue'!$BF$5:$BF$467,"&lt;&gt;"&amp;"")</f>
        <v>0</v>
      </c>
      <c r="AI388">
        <f>SUMIFS('Grid GenerationQueue'!AJ$5:AJ$467,'Grid GenerationQueue'!$AX$5:$AX$467,$B388,'Grid GenerationQueue'!$AY$5:$AY$467,$C388,'Grid GenerationQueue'!$BF$5:$BF$467,"&lt;&gt;"&amp;"")</f>
        <v>0</v>
      </c>
      <c r="AJ388">
        <f>SUMIFS('Grid GenerationQueue'!AK$5:AK$467,'Grid GenerationQueue'!$AX$5:$AX$467,$B388,'Grid GenerationQueue'!$AY$5:$AY$467,$C388,'Grid GenerationQueue'!$BF$5:$BF$467,"&lt;&gt;"&amp;"")</f>
        <v>0</v>
      </c>
      <c r="AK388">
        <f>SUMIFS('Grid GenerationQueue'!AL$5:AL$467,'Grid GenerationQueue'!$AX$5:$AX$467,$B388,'Grid GenerationQueue'!$AY$5:$AY$467,$C388,'Grid GenerationQueue'!$BF$5:$BF$467,"&lt;&gt;"&amp;"")</f>
        <v>0</v>
      </c>
      <c r="AL388">
        <f>SUMIFS('Grid GenerationQueue'!AM$5:AM$467,'Grid GenerationQueue'!$AX$5:$AX$467,$B388,'Grid GenerationQueue'!$AY$5:$AY$467,$C388,'Grid GenerationQueue'!$BF$5:$BF$467,"&lt;&gt;"&amp;"")</f>
        <v>0</v>
      </c>
      <c r="AM388">
        <f>SUMIFS('Grid GenerationQueue'!AN$5:AN$467,'Grid GenerationQueue'!$AX$5:$AX$467,$B388,'Grid GenerationQueue'!$AY$5:$AY$467,$C388,'Grid GenerationQueue'!$BF$5:$BF$467,"&lt;&gt;"&amp;"")</f>
        <v>0</v>
      </c>
      <c r="AN388">
        <f>SUMIFS('Grid GenerationQueue'!AO$5:AO$467,'Grid GenerationQueue'!$AX$5:$AX$467,$B388,'Grid GenerationQueue'!$AY$5:$AY$467,$C388,'Grid GenerationQueue'!$BF$5:$BF$467,"&lt;&gt;"&amp;"")</f>
        <v>0</v>
      </c>
      <c r="AO388">
        <f>SUMIFS('Grid GenerationQueue'!AP$5:AP$467,'Grid GenerationQueue'!$AX$5:$AX$467,$B388,'Grid GenerationQueue'!$AY$5:$AY$467,$C388,'Grid GenerationQueue'!$BF$5:$BF$467,"&lt;&gt;"&amp;"")</f>
        <v>0</v>
      </c>
      <c r="AQ388">
        <f>SUMIFS('Grid GenerationQueue'!AE$5:AE$467,'Grid GenerationQueue'!$AX$5:$AX$467,$B388,'Grid GenerationQueue'!$AY$5:$AY$467,$C388)</f>
        <v>0</v>
      </c>
      <c r="AR388">
        <f>SUMIFS('Grid GenerationQueue'!AF$5:AF$467,'Grid GenerationQueue'!$AX$5:$AX$467,$B388,'Grid GenerationQueue'!$AY$5:$AY$467,$C388)</f>
        <v>0</v>
      </c>
      <c r="AS388">
        <f>SUMIFS('Grid GenerationQueue'!AG$5:AG$467,'Grid GenerationQueue'!$AX$5:$AX$467,$B388,'Grid GenerationQueue'!$AY$5:$AY$467,$C388)</f>
        <v>0</v>
      </c>
      <c r="AT388">
        <f>SUMIFS('Grid GenerationQueue'!AH$5:AH$467,'Grid GenerationQueue'!$AX$5:$AX$467,$B388,'Grid GenerationQueue'!$AY$5:$AY$467,$C388)</f>
        <v>0</v>
      </c>
      <c r="AU388">
        <f>SUMIFS('Grid GenerationQueue'!AI$5:AI$467,'Grid GenerationQueue'!$AX$5:$AX$467,$B388,'Grid GenerationQueue'!$AY$5:$AY$467,$C388)</f>
        <v>0</v>
      </c>
      <c r="AV388">
        <f>SUMIFS('Grid GenerationQueue'!AJ$5:AJ$467,'Grid GenerationQueue'!$AX$5:$AX$467,$B388,'Grid GenerationQueue'!$AY$5:$AY$467,$C388)</f>
        <v>0</v>
      </c>
      <c r="AW388">
        <f>SUMIFS('Grid GenerationQueue'!AK$5:AK$467,'Grid GenerationQueue'!$AX$5:$AX$467,$B388,'Grid GenerationQueue'!$AY$5:$AY$467,$C388)</f>
        <v>0</v>
      </c>
      <c r="AX388">
        <f>SUMIFS('Grid GenerationQueue'!AL$5:AL$467,'Grid GenerationQueue'!$AX$5:$AX$467,$B388,'Grid GenerationQueue'!$AY$5:$AY$467,$C388)</f>
        <v>0</v>
      </c>
      <c r="AY388">
        <f>SUMIFS('Grid GenerationQueue'!AM$5:AM$467,'Grid GenerationQueue'!$AX$5:$AX$467,$B388,'Grid GenerationQueue'!$AY$5:$AY$467,$C388)</f>
        <v>0</v>
      </c>
      <c r="AZ388">
        <f>SUMIFS('Grid GenerationQueue'!AN$5:AN$467,'Grid GenerationQueue'!$AX$5:$AX$467,$B388,'Grid GenerationQueue'!$AY$5:$AY$467,$C388)</f>
        <v>0</v>
      </c>
      <c r="BA388">
        <f>SUMIFS('Grid GenerationQueue'!AO$5:AO$467,'Grid GenerationQueue'!$AX$5:$AX$467,$B388,'Grid GenerationQueue'!$AY$5:$AY$467,$C388)</f>
        <v>0</v>
      </c>
      <c r="BB388">
        <f>SUMIFS('Grid GenerationQueue'!AP$5:AP$467,'Grid GenerationQueue'!$AX$5:$AX$467,$B388,'Grid GenerationQueue'!$AY$5:$AY$467,$C388)</f>
        <v>0</v>
      </c>
      <c r="BD388">
        <f>SUMIFS('Grid GenerationQueue'!AE$5:AE$467,'Grid GenerationQueue'!$AX$5:$AX$467,$B388,'Grid GenerationQueue'!$AY$5:$AY$467,$C388,'Grid GenerationQueue'!$BH$5:$BH$467,"Executed",'Grid GenerationQueue'!$BB$5:$BB$467,"&lt;"&amp;$BE$3)</f>
        <v>0</v>
      </c>
      <c r="BE388">
        <f>SUMIFS('Grid GenerationQueue'!AF$5:AF$467,'Grid GenerationQueue'!$AX$5:$AX$467,$B388,'Grid GenerationQueue'!$AY$5:$AY$467,$C388,'Grid GenerationQueue'!$BH$5:$BH$467,"Executed",'Grid GenerationQueue'!$BB$5:$BB$467,"&lt;"&amp;$BE$3)</f>
        <v>0</v>
      </c>
      <c r="BF388">
        <f>SUMIFS('Grid GenerationQueue'!AG$5:AG$467,'Grid GenerationQueue'!$AX$5:$AX$467,$B388,'Grid GenerationQueue'!$AY$5:$AY$467,$C388,'Grid GenerationQueue'!$BH$5:$BH$467,"Executed",'Grid GenerationQueue'!$BB$5:$BB$467,"&lt;"&amp;$BE$3)</f>
        <v>0</v>
      </c>
      <c r="BG388">
        <f>SUMIFS('Grid GenerationQueue'!AH$5:AH$467,'Grid GenerationQueue'!$AX$5:$AX$467,$B388,'Grid GenerationQueue'!$AY$5:$AY$467,$C388,'Grid GenerationQueue'!$BH$5:$BH$467,"Executed",'Grid GenerationQueue'!$BB$5:$BB$467,"&lt;"&amp;$BE$3)</f>
        <v>0</v>
      </c>
      <c r="BH388">
        <f>SUMIFS('Grid GenerationQueue'!AI$5:AI$467,'Grid GenerationQueue'!$AX$5:$AX$467,$B388,'Grid GenerationQueue'!$AY$5:$AY$467,$C388,'Grid GenerationQueue'!$BH$5:$BH$467,"Executed",'Grid GenerationQueue'!$BB$5:$BB$467,"&lt;"&amp;$BE$3)</f>
        <v>0</v>
      </c>
      <c r="BI388">
        <f>SUMIFS('Grid GenerationQueue'!AJ$5:AJ$467,'Grid GenerationQueue'!$AX$5:$AX$467,$B388,'Grid GenerationQueue'!$AY$5:$AY$467,$C388,'Grid GenerationQueue'!$BH$5:$BH$467,"Executed",'Grid GenerationQueue'!$BB$5:$BB$467,"&lt;"&amp;$BE$3)</f>
        <v>0</v>
      </c>
      <c r="BJ388">
        <f>SUMIFS('Grid GenerationQueue'!AK$5:AK$467,'Grid GenerationQueue'!$AX$5:$AX$467,$B388,'Grid GenerationQueue'!$AY$5:$AY$467,$C388,'Grid GenerationQueue'!$BH$5:$BH$467,"Executed",'Grid GenerationQueue'!$BB$5:$BB$467,"&lt;"&amp;$BE$3)</f>
        <v>0</v>
      </c>
      <c r="BK388">
        <f>SUMIFS('Grid GenerationQueue'!AL$5:AL$467,'Grid GenerationQueue'!$AX$5:$AX$467,$B388,'Grid GenerationQueue'!$AY$5:$AY$467,$C388,'Grid GenerationQueue'!$BH$5:$BH$467,"Executed",'Grid GenerationQueue'!$BB$5:$BB$467,"&lt;"&amp;$BE$3)</f>
        <v>0</v>
      </c>
      <c r="BL388">
        <f>SUMIFS('Grid GenerationQueue'!AM$5:AM$467,'Grid GenerationQueue'!$AX$5:$AX$467,$B388,'Grid GenerationQueue'!$AY$5:$AY$467,$C388,'Grid GenerationQueue'!$BH$5:$BH$467,"Executed",'Grid GenerationQueue'!$BB$5:$BB$467,"&lt;"&amp;$BE$3)</f>
        <v>0</v>
      </c>
      <c r="BM388">
        <f>SUMIFS('Grid GenerationQueue'!AN$5:AN$467,'Grid GenerationQueue'!$AX$5:$AX$467,$B388,'Grid GenerationQueue'!$AY$5:$AY$467,$C388,'Grid GenerationQueue'!$BH$5:$BH$467,"Executed",'Grid GenerationQueue'!$BB$5:$BB$467,"&lt;"&amp;$BE$3)</f>
        <v>0</v>
      </c>
      <c r="BN388">
        <f>SUMIFS('Grid GenerationQueue'!AO$5:AO$467,'Grid GenerationQueue'!$AX$5:$AX$467,$B388,'Grid GenerationQueue'!$AY$5:$AY$467,$C388,'Grid GenerationQueue'!$BH$5:$BH$467,"Executed",'Grid GenerationQueue'!$BB$5:$BB$467,"&lt;"&amp;$BE$3)</f>
        <v>0</v>
      </c>
      <c r="BO388">
        <f>SUMIFS('Grid GenerationQueue'!AP$5:AP$467,'Grid GenerationQueue'!$AX$5:$AX$467,$B388,'Grid GenerationQueue'!$AY$5:$AY$467,$C388,'Grid GenerationQueue'!$BH$5:$BH$467,"Executed",'Grid GenerationQueue'!$BB$5:$BB$467,"&lt;"&amp;$BE$3)</f>
        <v>0</v>
      </c>
      <c r="BQ388">
        <f>SUMIFS('Grid GenerationQueue'!AE$5:AE$467,'Grid GenerationQueue'!$AX$5:$AX$467,$B388,'Grid GenerationQueue'!$AY$5:$AY$467,$C388,'Grid GenerationQueue'!$BF$5:$BF$467,"&lt;&gt;"&amp;"",'Grid GenerationQueue'!$BB$5:$BB$467,"&lt;"&amp;$BE$3)</f>
        <v>0</v>
      </c>
      <c r="BR388">
        <f>SUMIFS('Grid GenerationQueue'!AF$5:AF$467,'Grid GenerationQueue'!$AX$5:$AX$467,$B388,'Grid GenerationQueue'!$AY$5:$AY$467,$C388,'Grid GenerationQueue'!$BF$5:$BF$467,"&lt;&gt;"&amp;"",'Grid GenerationQueue'!$BB$5:$BB$467,"&lt;"&amp;$BE$3)</f>
        <v>0</v>
      </c>
      <c r="BS388">
        <f>SUMIFS('Grid GenerationQueue'!AG$5:AG$467,'Grid GenerationQueue'!$AX$5:$AX$467,$B388,'Grid GenerationQueue'!$AY$5:$AY$467,$C388,'Grid GenerationQueue'!$BF$5:$BF$467,"&lt;&gt;"&amp;"",'Grid GenerationQueue'!$BB$5:$BB$467,"&lt;"&amp;$BE$3)</f>
        <v>0</v>
      </c>
      <c r="BT388">
        <f>SUMIFS('Grid GenerationQueue'!AH$5:AH$467,'Grid GenerationQueue'!$AX$5:$AX$467,$B388,'Grid GenerationQueue'!$AY$5:$AY$467,$C388,'Grid GenerationQueue'!$BF$5:$BF$467,"&lt;&gt;"&amp;"",'Grid GenerationQueue'!$BB$5:$BB$467,"&lt;"&amp;$BE$3)</f>
        <v>0</v>
      </c>
      <c r="BU388">
        <f>SUMIFS('Grid GenerationQueue'!AI$5:AI$467,'Grid GenerationQueue'!$AX$5:$AX$467,$B388,'Grid GenerationQueue'!$AY$5:$AY$467,$C388,'Grid GenerationQueue'!$BF$5:$BF$467,"&lt;&gt;"&amp;"",'Grid GenerationQueue'!$BB$5:$BB$467,"&lt;"&amp;$BE$3)</f>
        <v>0</v>
      </c>
      <c r="BV388">
        <f>SUMIFS('Grid GenerationQueue'!AJ$5:AJ$467,'Grid GenerationQueue'!$AX$5:$AX$467,$B388,'Grid GenerationQueue'!$AY$5:$AY$467,$C388,'Grid GenerationQueue'!$BF$5:$BF$467,"&lt;&gt;"&amp;"",'Grid GenerationQueue'!$BB$5:$BB$467,"&lt;"&amp;$BE$3)</f>
        <v>0</v>
      </c>
      <c r="BW388">
        <f>SUMIFS('Grid GenerationQueue'!AK$5:AK$467,'Grid GenerationQueue'!$AX$5:$AX$467,$B388,'Grid GenerationQueue'!$AY$5:$AY$467,$C388,'Grid GenerationQueue'!$BF$5:$BF$467,"&lt;&gt;"&amp;"",'Grid GenerationQueue'!$BB$5:$BB$467,"&lt;"&amp;$BE$3)</f>
        <v>0</v>
      </c>
      <c r="BX388">
        <f>SUMIFS('Grid GenerationQueue'!AL$5:AL$467,'Grid GenerationQueue'!$AX$5:$AX$467,$B388,'Grid GenerationQueue'!$AY$5:$AY$467,$C388,'Grid GenerationQueue'!$BF$5:$BF$467,"&lt;&gt;"&amp;"",'Grid GenerationQueue'!$BB$5:$BB$467,"&lt;"&amp;$BE$3)</f>
        <v>0</v>
      </c>
      <c r="BY388">
        <f>SUMIFS('Grid GenerationQueue'!AM$5:AM$467,'Grid GenerationQueue'!$AX$5:$AX$467,$B388,'Grid GenerationQueue'!$AY$5:$AY$467,$C388,'Grid GenerationQueue'!$BF$5:$BF$467,"&lt;&gt;"&amp;"",'Grid GenerationQueue'!$BB$5:$BB$467,"&lt;"&amp;$BE$3)</f>
        <v>0</v>
      </c>
      <c r="BZ388">
        <f>SUMIFS('Grid GenerationQueue'!AN$5:AN$467,'Grid GenerationQueue'!$AX$5:$AX$467,$B388,'Grid GenerationQueue'!$AY$5:$AY$467,$C388,'Grid GenerationQueue'!$BF$5:$BF$467,"&lt;&gt;"&amp;"",'Grid GenerationQueue'!$BB$5:$BB$467,"&lt;"&amp;$BE$3)</f>
        <v>0</v>
      </c>
      <c r="CA388">
        <f>SUMIFS('Grid GenerationQueue'!AO$5:AO$467,'Grid GenerationQueue'!$AX$5:$AX$467,$B388,'Grid GenerationQueue'!$AY$5:$AY$467,$C388,'Grid GenerationQueue'!$BF$5:$BF$467,"&lt;&gt;"&amp;"",'Grid GenerationQueue'!$BB$5:$BB$467,"&lt;"&amp;$BE$3)</f>
        <v>0</v>
      </c>
      <c r="CB388">
        <f>SUMIFS('Grid GenerationQueue'!AP$5:AP$467,'Grid GenerationQueue'!$AX$5:$AX$467,$B388,'Grid GenerationQueue'!$AY$5:$AY$467,$C388,'Grid GenerationQueue'!$BF$5:$BF$467,"&lt;&gt;"&amp;"",'Grid GenerationQueue'!$BB$5:$BB$467,"&lt;"&amp;$BE$3)</f>
        <v>0</v>
      </c>
      <c r="CD388">
        <f>SUMIFS('Grid GenerationQueue'!AE$5:AE$467,'Grid GenerationQueue'!$AX$5:$AX$467,$B388,'Grid GenerationQueue'!$AY$5:$AY$467,$C388,'Grid GenerationQueue'!$BB$5:$BB$467,"&lt;"&amp;$BE$3)</f>
        <v>0</v>
      </c>
      <c r="CE388">
        <f>SUMIFS('Grid GenerationQueue'!AF$5:AF$467,'Grid GenerationQueue'!$AX$5:$AX$467,$B388,'Grid GenerationQueue'!$AY$5:$AY$467,$C388,'Grid GenerationQueue'!$BB$5:$BB$467,"&lt;"&amp;$BE$3)</f>
        <v>0</v>
      </c>
      <c r="CF388">
        <f>SUMIFS('Grid GenerationQueue'!AG$5:AG$467,'Grid GenerationQueue'!$AX$5:$AX$467,$B388,'Grid GenerationQueue'!$AY$5:$AY$467,$C388,'Grid GenerationQueue'!$BB$5:$BB$467,"&lt;"&amp;$BE$3)</f>
        <v>0</v>
      </c>
      <c r="CG388">
        <f>SUMIFS('Grid GenerationQueue'!AH$5:AH$467,'Grid GenerationQueue'!$AX$5:$AX$467,$B388,'Grid GenerationQueue'!$AY$5:$AY$467,$C388,'Grid GenerationQueue'!$BB$5:$BB$467,"&lt;"&amp;$BE$3)</f>
        <v>0</v>
      </c>
      <c r="CH388">
        <f>SUMIFS('Grid GenerationQueue'!AI$5:AI$467,'Grid GenerationQueue'!$AX$5:$AX$467,$B388,'Grid GenerationQueue'!$AY$5:$AY$467,$C388,'Grid GenerationQueue'!$BB$5:$BB$467,"&lt;"&amp;$BE$3)</f>
        <v>0</v>
      </c>
      <c r="CI388">
        <f>SUMIFS('Grid GenerationQueue'!AJ$5:AJ$467,'Grid GenerationQueue'!$AX$5:$AX$467,$B388,'Grid GenerationQueue'!$AY$5:$AY$467,$C388,'Grid GenerationQueue'!$BB$5:$BB$467,"&lt;"&amp;$BE$3)</f>
        <v>0</v>
      </c>
      <c r="CJ388">
        <f>SUMIFS('Grid GenerationQueue'!AK$5:AK$467,'Grid GenerationQueue'!$AX$5:$AX$467,$B388,'Grid GenerationQueue'!$AY$5:$AY$467,$C388,'Grid GenerationQueue'!$BB$5:$BB$467,"&lt;"&amp;$BE$3)</f>
        <v>0</v>
      </c>
      <c r="CK388">
        <f>SUMIFS('Grid GenerationQueue'!AL$5:AL$467,'Grid GenerationQueue'!$AX$5:$AX$467,$B388,'Grid GenerationQueue'!$AY$5:$AY$467,$C388,'Grid GenerationQueue'!$BB$5:$BB$467,"&lt;"&amp;$BE$3)</f>
        <v>0</v>
      </c>
      <c r="CL388">
        <f>SUMIFS('Grid GenerationQueue'!AM$5:AM$467,'Grid GenerationQueue'!$AX$5:$AX$467,$B388,'Grid GenerationQueue'!$AY$5:$AY$467,$C388,'Grid GenerationQueue'!$BB$5:$BB$467,"&lt;"&amp;$BE$3)</f>
        <v>0</v>
      </c>
      <c r="CM388">
        <f>SUMIFS('Grid GenerationQueue'!AN$5:AN$467,'Grid GenerationQueue'!$AX$5:$AX$467,$B388,'Grid GenerationQueue'!$AY$5:$AY$467,$C388,'Grid GenerationQueue'!$BB$5:$BB$467,"&lt;"&amp;$BE$3)</f>
        <v>0</v>
      </c>
      <c r="CN388">
        <f>SUMIFS('Grid GenerationQueue'!AO$5:AO$467,'Grid GenerationQueue'!$AX$5:$AX$467,$B388,'Grid GenerationQueue'!$AY$5:$AY$467,$C388,'Grid GenerationQueue'!$BB$5:$BB$467,"&lt;"&amp;$BE$3)</f>
        <v>0</v>
      </c>
      <c r="CO388">
        <f>SUMIFS('Grid GenerationQueue'!AP$5:AP$467,'Grid GenerationQueue'!$AX$5:$AX$467,$B388,'Grid GenerationQueue'!$AY$5:$AY$467,$C388,'Grid GenerationQueue'!$BB$5:$BB$467,"&lt;"&amp;$BE$3)</f>
        <v>0</v>
      </c>
    </row>
    <row r="389" spans="1:93" x14ac:dyDescent="0.35">
      <c r="A389" t="s">
        <v>4671</v>
      </c>
      <c r="B389" t="s">
        <v>4815</v>
      </c>
      <c r="C389">
        <v>230</v>
      </c>
      <c r="D389">
        <f>SUMIFS('Grid GenerationQueue'!AE$5:AE$467,'Grid GenerationQueue'!$AX$5:$AX$467,$B389,'Grid GenerationQueue'!$AY$5:$AY$467,$C389,'Grid GenerationQueue'!$BI$5:$BI$467,"&lt;4")</f>
        <v>0</v>
      </c>
      <c r="E389">
        <f>SUMIFS('Grid GenerationQueue'!AF$5:AF$467,'Grid GenerationQueue'!$AX$5:$AX$467,$B389,'Grid GenerationQueue'!$AY$5:$AY$467,$C389,'Grid GenerationQueue'!$BI$5:$BI$467,"&lt;4")</f>
        <v>0</v>
      </c>
      <c r="F389">
        <f>SUMIFS('Grid GenerationQueue'!AG$5:AG$467,'Grid GenerationQueue'!$AX$5:$AX$467,$B389,'Grid GenerationQueue'!$AY$5:$AY$467,$C389,'Grid GenerationQueue'!$BI$5:$BI$467,"&lt;4")</f>
        <v>0</v>
      </c>
      <c r="G389">
        <f>SUMIFS('Grid GenerationQueue'!AH$5:AH$467,'Grid GenerationQueue'!$AX$5:$AX$467,$B389,'Grid GenerationQueue'!$AY$5:$AY$467,$C389,'Grid GenerationQueue'!$BI$5:$BI$467,"&lt;4")</f>
        <v>0</v>
      </c>
      <c r="H389">
        <f>SUMIFS('Grid GenerationQueue'!AI$5:AI$467,'Grid GenerationQueue'!$AX$5:$AX$467,$B389,'Grid GenerationQueue'!$AY$5:$AY$467,$C389,'Grid GenerationQueue'!$BI$5:$BI$467,"&lt;4")</f>
        <v>0</v>
      </c>
      <c r="I389">
        <f>SUMIFS('Grid GenerationQueue'!AJ$5:AJ$467,'Grid GenerationQueue'!$AX$5:$AX$467,$B389,'Grid GenerationQueue'!$AY$5:$AY$467,$C389,'Grid GenerationQueue'!$BI$5:$BI$467,"&lt;4")</f>
        <v>0</v>
      </c>
      <c r="J389">
        <f>SUMIFS('Grid GenerationQueue'!AK$5:AK$467,'Grid GenerationQueue'!$AX$5:$AX$467,$B389,'Grid GenerationQueue'!$AY$5:$AY$467,$C389,'Grid GenerationQueue'!$BI$5:$BI$467,"&lt;4")</f>
        <v>0</v>
      </c>
      <c r="K389">
        <f>SUMIFS('Grid GenerationQueue'!AL$5:AL$467,'Grid GenerationQueue'!$AX$5:$AX$467,$B389,'Grid GenerationQueue'!$AY$5:$AY$467,$C389,'Grid GenerationQueue'!$BI$5:$BI$467,"&lt;4")</f>
        <v>0</v>
      </c>
      <c r="L389">
        <f>SUMIFS('Grid GenerationQueue'!AM$5:AM$467,'Grid GenerationQueue'!$AX$5:$AX$467,$B389,'Grid GenerationQueue'!$AY$5:$AY$467,$C389,'Grid GenerationQueue'!$BI$5:$BI$467,"&lt;4")</f>
        <v>0</v>
      </c>
      <c r="M389">
        <f>SUMIFS('Grid GenerationQueue'!AN$5:AN$467,'Grid GenerationQueue'!$AX$5:$AX$467,$B389,'Grid GenerationQueue'!$AY$5:$AY$467,$C389,'Grid GenerationQueue'!$BI$5:$BI$467,"&lt;4")</f>
        <v>0</v>
      </c>
      <c r="N389">
        <f>SUMIFS('Grid GenerationQueue'!AO$5:AO$467,'Grid GenerationQueue'!$AX$5:$AX$467,$B389,'Grid GenerationQueue'!$AY$5:$AY$467,$C389,'Grid GenerationQueue'!$BI$5:$BI$467,"&lt;4")</f>
        <v>0</v>
      </c>
      <c r="O389">
        <f>SUMIFS('Grid GenerationQueue'!AP$5:AP$467,'Grid GenerationQueue'!$AX$5:$AX$467,$B389,'Grid GenerationQueue'!$AY$5:$AY$467,$C389,'Grid GenerationQueue'!$BI$5:$BI$467,"&lt;4")</f>
        <v>0</v>
      </c>
      <c r="Q389">
        <f>SUMIFS('Grid GenerationQueue'!AE$5:AE$467,'Grid GenerationQueue'!$AX$5:$AX$467,$B389,'Grid GenerationQueue'!$AY$5:$AY$467,$C389,'Grid GenerationQueue'!$BH$5:$BH$467,"Executed")</f>
        <v>0</v>
      </c>
      <c r="R389">
        <f>SUMIFS('Grid GenerationQueue'!AF$5:AF$467,'Grid GenerationQueue'!$AX$5:$AX$467,$B389,'Grid GenerationQueue'!$AY$5:$AY$467,$C389,'Grid GenerationQueue'!$BH$5:$BH$467,"Executed")</f>
        <v>0</v>
      </c>
      <c r="S389">
        <f>SUMIFS('Grid GenerationQueue'!AG$5:AG$467,'Grid GenerationQueue'!$AX$5:$AX$467,$B389,'Grid GenerationQueue'!$AY$5:$AY$467,$C389,'Grid GenerationQueue'!$BH$5:$BH$467,"Executed")</f>
        <v>0</v>
      </c>
      <c r="T389">
        <f>SUMIFS('Grid GenerationQueue'!AH$5:AH$467,'Grid GenerationQueue'!$AX$5:$AX$467,$B389,'Grid GenerationQueue'!$AY$5:$AY$467,$C389,'Grid GenerationQueue'!$BH$5:$BH$467,"Executed")</f>
        <v>0</v>
      </c>
      <c r="U389">
        <f>SUMIFS('Grid GenerationQueue'!AI$5:AI$467,'Grid GenerationQueue'!$AX$5:$AX$467,$B389,'Grid GenerationQueue'!$AY$5:$AY$467,$C389,'Grid GenerationQueue'!$BH$5:$BH$467,"Executed")</f>
        <v>0</v>
      </c>
      <c r="V389">
        <f>SUMIFS('Grid GenerationQueue'!AJ$5:AJ$467,'Grid GenerationQueue'!$AX$5:$AX$467,$B389,'Grid GenerationQueue'!$AY$5:$AY$467,$C389,'Grid GenerationQueue'!$BH$5:$BH$467,"Executed")</f>
        <v>0</v>
      </c>
      <c r="W389">
        <f>SUMIFS('Grid GenerationQueue'!AK$5:AK$467,'Grid GenerationQueue'!$AX$5:$AX$467,$B389,'Grid GenerationQueue'!$AY$5:$AY$467,$C389,'Grid GenerationQueue'!$BH$5:$BH$467,"Executed")</f>
        <v>0</v>
      </c>
      <c r="X389">
        <f>SUMIFS('Grid GenerationQueue'!AL$5:AL$467,'Grid GenerationQueue'!$AX$5:$AX$467,$B389,'Grid GenerationQueue'!$AY$5:$AY$467,$C389,'Grid GenerationQueue'!$BH$5:$BH$467,"Executed")</f>
        <v>0</v>
      </c>
      <c r="Y389">
        <f>SUMIFS('Grid GenerationQueue'!AM$5:AM$467,'Grid GenerationQueue'!$AX$5:$AX$467,$B389,'Grid GenerationQueue'!$AY$5:$AY$467,$C389,'Grid GenerationQueue'!$BH$5:$BH$467,"Executed")</f>
        <v>0</v>
      </c>
      <c r="Z389">
        <f>SUMIFS('Grid GenerationQueue'!AN$5:AN$467,'Grid GenerationQueue'!$AX$5:$AX$467,$B389,'Grid GenerationQueue'!$AY$5:$AY$467,$C389,'Grid GenerationQueue'!$BH$5:$BH$467,"Executed")</f>
        <v>0</v>
      </c>
      <c r="AA389">
        <f>SUMIFS('Grid GenerationQueue'!AO$5:AO$467,'Grid GenerationQueue'!$AX$5:$AX$467,$B389,'Grid GenerationQueue'!$AY$5:$AY$467,$C389,'Grid GenerationQueue'!$BH$5:$BH$467,"Executed")</f>
        <v>0</v>
      </c>
      <c r="AB389">
        <f>SUMIFS('Grid GenerationQueue'!AP$5:AP$467,'Grid GenerationQueue'!$AX$5:$AX$467,$B389,'Grid GenerationQueue'!$AY$5:$AY$467,$C389,'Grid GenerationQueue'!$BH$5:$BH$467,"Executed")</f>
        <v>0</v>
      </c>
      <c r="AD389">
        <f>SUMIFS('Grid GenerationQueue'!AE$5:AE$467,'Grid GenerationQueue'!$AX$5:$AX$467,$B389,'Grid GenerationQueue'!$AY$5:$AY$467,$C389,'Grid GenerationQueue'!$BF$5:$BF$467,"&lt;&gt;"&amp;"")</f>
        <v>0</v>
      </c>
      <c r="AE389">
        <f>SUMIFS('Grid GenerationQueue'!AF$5:AF$467,'Grid GenerationQueue'!$AX$5:$AX$467,$B389,'Grid GenerationQueue'!$AY$5:$AY$467,$C389,'Grid GenerationQueue'!$BF$5:$BF$467,"&lt;&gt;"&amp;"")</f>
        <v>0</v>
      </c>
      <c r="AF389">
        <f>SUMIFS('Grid GenerationQueue'!AG$5:AG$467,'Grid GenerationQueue'!$AX$5:$AX$467,$B389,'Grid GenerationQueue'!$AY$5:$AY$467,$C389,'Grid GenerationQueue'!$BF$5:$BF$467,"&lt;&gt;"&amp;"")</f>
        <v>0</v>
      </c>
      <c r="AG389">
        <f>SUMIFS('Grid GenerationQueue'!AH$5:AH$467,'Grid GenerationQueue'!$AX$5:$AX$467,$B389,'Grid GenerationQueue'!$AY$5:$AY$467,$C389,'Grid GenerationQueue'!$BF$5:$BF$467,"&lt;&gt;"&amp;"")</f>
        <v>0</v>
      </c>
      <c r="AH389">
        <f>SUMIFS('Grid GenerationQueue'!AI$5:AI$467,'Grid GenerationQueue'!$AX$5:$AX$467,$B389,'Grid GenerationQueue'!$AY$5:$AY$467,$C389,'Grid GenerationQueue'!$BF$5:$BF$467,"&lt;&gt;"&amp;"")</f>
        <v>0</v>
      </c>
      <c r="AI389">
        <f>SUMIFS('Grid GenerationQueue'!AJ$5:AJ$467,'Grid GenerationQueue'!$AX$5:$AX$467,$B389,'Grid GenerationQueue'!$AY$5:$AY$467,$C389,'Grid GenerationQueue'!$BF$5:$BF$467,"&lt;&gt;"&amp;"")</f>
        <v>0</v>
      </c>
      <c r="AJ389">
        <f>SUMIFS('Grid GenerationQueue'!AK$5:AK$467,'Grid GenerationQueue'!$AX$5:$AX$467,$B389,'Grid GenerationQueue'!$AY$5:$AY$467,$C389,'Grid GenerationQueue'!$BF$5:$BF$467,"&lt;&gt;"&amp;"")</f>
        <v>0</v>
      </c>
      <c r="AK389">
        <f>SUMIFS('Grid GenerationQueue'!AL$5:AL$467,'Grid GenerationQueue'!$AX$5:$AX$467,$B389,'Grid GenerationQueue'!$AY$5:$AY$467,$C389,'Grid GenerationQueue'!$BF$5:$BF$467,"&lt;&gt;"&amp;"")</f>
        <v>0</v>
      </c>
      <c r="AL389">
        <f>SUMIFS('Grid GenerationQueue'!AM$5:AM$467,'Grid GenerationQueue'!$AX$5:$AX$467,$B389,'Grid GenerationQueue'!$AY$5:$AY$467,$C389,'Grid GenerationQueue'!$BF$5:$BF$467,"&lt;&gt;"&amp;"")</f>
        <v>0</v>
      </c>
      <c r="AM389">
        <f>SUMIFS('Grid GenerationQueue'!AN$5:AN$467,'Grid GenerationQueue'!$AX$5:$AX$467,$B389,'Grid GenerationQueue'!$AY$5:$AY$467,$C389,'Grid GenerationQueue'!$BF$5:$BF$467,"&lt;&gt;"&amp;"")</f>
        <v>0</v>
      </c>
      <c r="AN389">
        <f>SUMIFS('Grid GenerationQueue'!AO$5:AO$467,'Grid GenerationQueue'!$AX$5:$AX$467,$B389,'Grid GenerationQueue'!$AY$5:$AY$467,$C389,'Grid GenerationQueue'!$BF$5:$BF$467,"&lt;&gt;"&amp;"")</f>
        <v>0</v>
      </c>
      <c r="AO389">
        <f>SUMIFS('Grid GenerationQueue'!AP$5:AP$467,'Grid GenerationQueue'!$AX$5:$AX$467,$B389,'Grid GenerationQueue'!$AY$5:$AY$467,$C389,'Grid GenerationQueue'!$BF$5:$BF$467,"&lt;&gt;"&amp;"")</f>
        <v>0</v>
      </c>
      <c r="AQ389">
        <f>SUMIFS('Grid GenerationQueue'!AE$5:AE$467,'Grid GenerationQueue'!$AX$5:$AX$467,$B389,'Grid GenerationQueue'!$AY$5:$AY$467,$C389)</f>
        <v>0</v>
      </c>
      <c r="AR389">
        <f>SUMIFS('Grid GenerationQueue'!AF$5:AF$467,'Grid GenerationQueue'!$AX$5:$AX$467,$B389,'Grid GenerationQueue'!$AY$5:$AY$467,$C389)</f>
        <v>0</v>
      </c>
      <c r="AS389">
        <f>SUMIFS('Grid GenerationQueue'!AG$5:AG$467,'Grid GenerationQueue'!$AX$5:$AX$467,$B389,'Grid GenerationQueue'!$AY$5:$AY$467,$C389)</f>
        <v>0</v>
      </c>
      <c r="AT389">
        <f>SUMIFS('Grid GenerationQueue'!AH$5:AH$467,'Grid GenerationQueue'!$AX$5:$AX$467,$B389,'Grid GenerationQueue'!$AY$5:$AY$467,$C389)</f>
        <v>0</v>
      </c>
      <c r="AU389">
        <f>SUMIFS('Grid GenerationQueue'!AI$5:AI$467,'Grid GenerationQueue'!$AX$5:$AX$467,$B389,'Grid GenerationQueue'!$AY$5:$AY$467,$C389)</f>
        <v>0</v>
      </c>
      <c r="AV389">
        <f>SUMIFS('Grid GenerationQueue'!AJ$5:AJ$467,'Grid GenerationQueue'!$AX$5:$AX$467,$B389,'Grid GenerationQueue'!$AY$5:$AY$467,$C389)</f>
        <v>0</v>
      </c>
      <c r="AW389">
        <f>SUMIFS('Grid GenerationQueue'!AK$5:AK$467,'Grid GenerationQueue'!$AX$5:$AX$467,$B389,'Grid GenerationQueue'!$AY$5:$AY$467,$C389)</f>
        <v>0</v>
      </c>
      <c r="AX389">
        <f>SUMIFS('Grid GenerationQueue'!AL$5:AL$467,'Grid GenerationQueue'!$AX$5:$AX$467,$B389,'Grid GenerationQueue'!$AY$5:$AY$467,$C389)</f>
        <v>0</v>
      </c>
      <c r="AY389">
        <f>SUMIFS('Grid GenerationQueue'!AM$5:AM$467,'Grid GenerationQueue'!$AX$5:$AX$467,$B389,'Grid GenerationQueue'!$AY$5:$AY$467,$C389)</f>
        <v>0</v>
      </c>
      <c r="AZ389">
        <f>SUMIFS('Grid GenerationQueue'!AN$5:AN$467,'Grid GenerationQueue'!$AX$5:$AX$467,$B389,'Grid GenerationQueue'!$AY$5:$AY$467,$C389)</f>
        <v>0</v>
      </c>
      <c r="BA389">
        <f>SUMIFS('Grid GenerationQueue'!AO$5:AO$467,'Grid GenerationQueue'!$AX$5:$AX$467,$B389,'Grid GenerationQueue'!$AY$5:$AY$467,$C389)</f>
        <v>0</v>
      </c>
      <c r="BB389">
        <f>SUMIFS('Grid GenerationQueue'!AP$5:AP$467,'Grid GenerationQueue'!$AX$5:$AX$467,$B389,'Grid GenerationQueue'!$AY$5:$AY$467,$C389)</f>
        <v>0</v>
      </c>
      <c r="BD389">
        <f>SUMIFS('Grid GenerationQueue'!AE$5:AE$467,'Grid GenerationQueue'!$AX$5:$AX$467,$B389,'Grid GenerationQueue'!$AY$5:$AY$467,$C389,'Grid GenerationQueue'!$BH$5:$BH$467,"Executed",'Grid GenerationQueue'!$BB$5:$BB$467,"&lt;"&amp;$BE$3)</f>
        <v>0</v>
      </c>
      <c r="BE389">
        <f>SUMIFS('Grid GenerationQueue'!AF$5:AF$467,'Grid GenerationQueue'!$AX$5:$AX$467,$B389,'Grid GenerationQueue'!$AY$5:$AY$467,$C389,'Grid GenerationQueue'!$BH$5:$BH$467,"Executed",'Grid GenerationQueue'!$BB$5:$BB$467,"&lt;"&amp;$BE$3)</f>
        <v>0</v>
      </c>
      <c r="BF389">
        <f>SUMIFS('Grid GenerationQueue'!AG$5:AG$467,'Grid GenerationQueue'!$AX$5:$AX$467,$B389,'Grid GenerationQueue'!$AY$5:$AY$467,$C389,'Grid GenerationQueue'!$BH$5:$BH$467,"Executed",'Grid GenerationQueue'!$BB$5:$BB$467,"&lt;"&amp;$BE$3)</f>
        <v>0</v>
      </c>
      <c r="BG389">
        <f>SUMIFS('Grid GenerationQueue'!AH$5:AH$467,'Grid GenerationQueue'!$AX$5:$AX$467,$B389,'Grid GenerationQueue'!$AY$5:$AY$467,$C389,'Grid GenerationQueue'!$BH$5:$BH$467,"Executed",'Grid GenerationQueue'!$BB$5:$BB$467,"&lt;"&amp;$BE$3)</f>
        <v>0</v>
      </c>
      <c r="BH389">
        <f>SUMIFS('Grid GenerationQueue'!AI$5:AI$467,'Grid GenerationQueue'!$AX$5:$AX$467,$B389,'Grid GenerationQueue'!$AY$5:$AY$467,$C389,'Grid GenerationQueue'!$BH$5:$BH$467,"Executed",'Grid GenerationQueue'!$BB$5:$BB$467,"&lt;"&amp;$BE$3)</f>
        <v>0</v>
      </c>
      <c r="BI389">
        <f>SUMIFS('Grid GenerationQueue'!AJ$5:AJ$467,'Grid GenerationQueue'!$AX$5:$AX$467,$B389,'Grid GenerationQueue'!$AY$5:$AY$467,$C389,'Grid GenerationQueue'!$BH$5:$BH$467,"Executed",'Grid GenerationQueue'!$BB$5:$BB$467,"&lt;"&amp;$BE$3)</f>
        <v>0</v>
      </c>
      <c r="BJ389">
        <f>SUMIFS('Grid GenerationQueue'!AK$5:AK$467,'Grid GenerationQueue'!$AX$5:$AX$467,$B389,'Grid GenerationQueue'!$AY$5:$AY$467,$C389,'Grid GenerationQueue'!$BH$5:$BH$467,"Executed",'Grid GenerationQueue'!$BB$5:$BB$467,"&lt;"&amp;$BE$3)</f>
        <v>0</v>
      </c>
      <c r="BK389">
        <f>SUMIFS('Grid GenerationQueue'!AL$5:AL$467,'Grid GenerationQueue'!$AX$5:$AX$467,$B389,'Grid GenerationQueue'!$AY$5:$AY$467,$C389,'Grid GenerationQueue'!$BH$5:$BH$467,"Executed",'Grid GenerationQueue'!$BB$5:$BB$467,"&lt;"&amp;$BE$3)</f>
        <v>0</v>
      </c>
      <c r="BL389">
        <f>SUMIFS('Grid GenerationQueue'!AM$5:AM$467,'Grid GenerationQueue'!$AX$5:$AX$467,$B389,'Grid GenerationQueue'!$AY$5:$AY$467,$C389,'Grid GenerationQueue'!$BH$5:$BH$467,"Executed",'Grid GenerationQueue'!$BB$5:$BB$467,"&lt;"&amp;$BE$3)</f>
        <v>0</v>
      </c>
      <c r="BM389">
        <f>SUMIFS('Grid GenerationQueue'!AN$5:AN$467,'Grid GenerationQueue'!$AX$5:$AX$467,$B389,'Grid GenerationQueue'!$AY$5:$AY$467,$C389,'Grid GenerationQueue'!$BH$5:$BH$467,"Executed",'Grid GenerationQueue'!$BB$5:$BB$467,"&lt;"&amp;$BE$3)</f>
        <v>0</v>
      </c>
      <c r="BN389">
        <f>SUMIFS('Grid GenerationQueue'!AO$5:AO$467,'Grid GenerationQueue'!$AX$5:$AX$467,$B389,'Grid GenerationQueue'!$AY$5:$AY$467,$C389,'Grid GenerationQueue'!$BH$5:$BH$467,"Executed",'Grid GenerationQueue'!$BB$5:$BB$467,"&lt;"&amp;$BE$3)</f>
        <v>0</v>
      </c>
      <c r="BO389">
        <f>SUMIFS('Grid GenerationQueue'!AP$5:AP$467,'Grid GenerationQueue'!$AX$5:$AX$467,$B389,'Grid GenerationQueue'!$AY$5:$AY$467,$C389,'Grid GenerationQueue'!$BH$5:$BH$467,"Executed",'Grid GenerationQueue'!$BB$5:$BB$467,"&lt;"&amp;$BE$3)</f>
        <v>0</v>
      </c>
      <c r="BQ389">
        <f>SUMIFS('Grid GenerationQueue'!AE$5:AE$467,'Grid GenerationQueue'!$AX$5:$AX$467,$B389,'Grid GenerationQueue'!$AY$5:$AY$467,$C389,'Grid GenerationQueue'!$BF$5:$BF$467,"&lt;&gt;"&amp;"",'Grid GenerationQueue'!$BB$5:$BB$467,"&lt;"&amp;$BE$3)</f>
        <v>0</v>
      </c>
      <c r="BR389">
        <f>SUMIFS('Grid GenerationQueue'!AF$5:AF$467,'Grid GenerationQueue'!$AX$5:$AX$467,$B389,'Grid GenerationQueue'!$AY$5:$AY$467,$C389,'Grid GenerationQueue'!$BF$5:$BF$467,"&lt;&gt;"&amp;"",'Grid GenerationQueue'!$BB$5:$BB$467,"&lt;"&amp;$BE$3)</f>
        <v>0</v>
      </c>
      <c r="BS389">
        <f>SUMIFS('Grid GenerationQueue'!AG$5:AG$467,'Grid GenerationQueue'!$AX$5:$AX$467,$B389,'Grid GenerationQueue'!$AY$5:$AY$467,$C389,'Grid GenerationQueue'!$BF$5:$BF$467,"&lt;&gt;"&amp;"",'Grid GenerationQueue'!$BB$5:$BB$467,"&lt;"&amp;$BE$3)</f>
        <v>0</v>
      </c>
      <c r="BT389">
        <f>SUMIFS('Grid GenerationQueue'!AH$5:AH$467,'Grid GenerationQueue'!$AX$5:$AX$467,$B389,'Grid GenerationQueue'!$AY$5:$AY$467,$C389,'Grid GenerationQueue'!$BF$5:$BF$467,"&lt;&gt;"&amp;"",'Grid GenerationQueue'!$BB$5:$BB$467,"&lt;"&amp;$BE$3)</f>
        <v>0</v>
      </c>
      <c r="BU389">
        <f>SUMIFS('Grid GenerationQueue'!AI$5:AI$467,'Grid GenerationQueue'!$AX$5:$AX$467,$B389,'Grid GenerationQueue'!$AY$5:$AY$467,$C389,'Grid GenerationQueue'!$BF$5:$BF$467,"&lt;&gt;"&amp;"",'Grid GenerationQueue'!$BB$5:$BB$467,"&lt;"&amp;$BE$3)</f>
        <v>0</v>
      </c>
      <c r="BV389">
        <f>SUMIFS('Grid GenerationQueue'!AJ$5:AJ$467,'Grid GenerationQueue'!$AX$5:$AX$467,$B389,'Grid GenerationQueue'!$AY$5:$AY$467,$C389,'Grid GenerationQueue'!$BF$5:$BF$467,"&lt;&gt;"&amp;"",'Grid GenerationQueue'!$BB$5:$BB$467,"&lt;"&amp;$BE$3)</f>
        <v>0</v>
      </c>
      <c r="BW389">
        <f>SUMIFS('Grid GenerationQueue'!AK$5:AK$467,'Grid GenerationQueue'!$AX$5:$AX$467,$B389,'Grid GenerationQueue'!$AY$5:$AY$467,$C389,'Grid GenerationQueue'!$BF$5:$BF$467,"&lt;&gt;"&amp;"",'Grid GenerationQueue'!$BB$5:$BB$467,"&lt;"&amp;$BE$3)</f>
        <v>0</v>
      </c>
      <c r="BX389">
        <f>SUMIFS('Grid GenerationQueue'!AL$5:AL$467,'Grid GenerationQueue'!$AX$5:$AX$467,$B389,'Grid GenerationQueue'!$AY$5:$AY$467,$C389,'Grid GenerationQueue'!$BF$5:$BF$467,"&lt;&gt;"&amp;"",'Grid GenerationQueue'!$BB$5:$BB$467,"&lt;"&amp;$BE$3)</f>
        <v>0</v>
      </c>
      <c r="BY389">
        <f>SUMIFS('Grid GenerationQueue'!AM$5:AM$467,'Grid GenerationQueue'!$AX$5:$AX$467,$B389,'Grid GenerationQueue'!$AY$5:$AY$467,$C389,'Grid GenerationQueue'!$BF$5:$BF$467,"&lt;&gt;"&amp;"",'Grid GenerationQueue'!$BB$5:$BB$467,"&lt;"&amp;$BE$3)</f>
        <v>0</v>
      </c>
      <c r="BZ389">
        <f>SUMIFS('Grid GenerationQueue'!AN$5:AN$467,'Grid GenerationQueue'!$AX$5:$AX$467,$B389,'Grid GenerationQueue'!$AY$5:$AY$467,$C389,'Grid GenerationQueue'!$BF$5:$BF$467,"&lt;&gt;"&amp;"",'Grid GenerationQueue'!$BB$5:$BB$467,"&lt;"&amp;$BE$3)</f>
        <v>0</v>
      </c>
      <c r="CA389">
        <f>SUMIFS('Grid GenerationQueue'!AO$5:AO$467,'Grid GenerationQueue'!$AX$5:$AX$467,$B389,'Grid GenerationQueue'!$AY$5:$AY$467,$C389,'Grid GenerationQueue'!$BF$5:$BF$467,"&lt;&gt;"&amp;"",'Grid GenerationQueue'!$BB$5:$BB$467,"&lt;"&amp;$BE$3)</f>
        <v>0</v>
      </c>
      <c r="CB389">
        <f>SUMIFS('Grid GenerationQueue'!AP$5:AP$467,'Grid GenerationQueue'!$AX$5:$AX$467,$B389,'Grid GenerationQueue'!$AY$5:$AY$467,$C389,'Grid GenerationQueue'!$BF$5:$BF$467,"&lt;&gt;"&amp;"",'Grid GenerationQueue'!$BB$5:$BB$467,"&lt;"&amp;$BE$3)</f>
        <v>0</v>
      </c>
      <c r="CD389">
        <f>SUMIFS('Grid GenerationQueue'!AE$5:AE$467,'Grid GenerationQueue'!$AX$5:$AX$467,$B389,'Grid GenerationQueue'!$AY$5:$AY$467,$C389,'Grid GenerationQueue'!$BB$5:$BB$467,"&lt;"&amp;$BE$3)</f>
        <v>0</v>
      </c>
      <c r="CE389">
        <f>SUMIFS('Grid GenerationQueue'!AF$5:AF$467,'Grid GenerationQueue'!$AX$5:$AX$467,$B389,'Grid GenerationQueue'!$AY$5:$AY$467,$C389,'Grid GenerationQueue'!$BB$5:$BB$467,"&lt;"&amp;$BE$3)</f>
        <v>0</v>
      </c>
      <c r="CF389">
        <f>SUMIFS('Grid GenerationQueue'!AG$5:AG$467,'Grid GenerationQueue'!$AX$5:$AX$467,$B389,'Grid GenerationQueue'!$AY$5:$AY$467,$C389,'Grid GenerationQueue'!$BB$5:$BB$467,"&lt;"&amp;$BE$3)</f>
        <v>0</v>
      </c>
      <c r="CG389">
        <f>SUMIFS('Grid GenerationQueue'!AH$5:AH$467,'Grid GenerationQueue'!$AX$5:$AX$467,$B389,'Grid GenerationQueue'!$AY$5:$AY$467,$C389,'Grid GenerationQueue'!$BB$5:$BB$467,"&lt;"&amp;$BE$3)</f>
        <v>0</v>
      </c>
      <c r="CH389">
        <f>SUMIFS('Grid GenerationQueue'!AI$5:AI$467,'Grid GenerationQueue'!$AX$5:$AX$467,$B389,'Grid GenerationQueue'!$AY$5:$AY$467,$C389,'Grid GenerationQueue'!$BB$5:$BB$467,"&lt;"&amp;$BE$3)</f>
        <v>0</v>
      </c>
      <c r="CI389">
        <f>SUMIFS('Grid GenerationQueue'!AJ$5:AJ$467,'Grid GenerationQueue'!$AX$5:$AX$467,$B389,'Grid GenerationQueue'!$AY$5:$AY$467,$C389,'Grid GenerationQueue'!$BB$5:$BB$467,"&lt;"&amp;$BE$3)</f>
        <v>0</v>
      </c>
      <c r="CJ389">
        <f>SUMIFS('Grid GenerationQueue'!AK$5:AK$467,'Grid GenerationQueue'!$AX$5:$AX$467,$B389,'Grid GenerationQueue'!$AY$5:$AY$467,$C389,'Grid GenerationQueue'!$BB$5:$BB$467,"&lt;"&amp;$BE$3)</f>
        <v>0</v>
      </c>
      <c r="CK389">
        <f>SUMIFS('Grid GenerationQueue'!AL$5:AL$467,'Grid GenerationQueue'!$AX$5:$AX$467,$B389,'Grid GenerationQueue'!$AY$5:$AY$467,$C389,'Grid GenerationQueue'!$BB$5:$BB$467,"&lt;"&amp;$BE$3)</f>
        <v>0</v>
      </c>
      <c r="CL389">
        <f>SUMIFS('Grid GenerationQueue'!AM$5:AM$467,'Grid GenerationQueue'!$AX$5:$AX$467,$B389,'Grid GenerationQueue'!$AY$5:$AY$467,$C389,'Grid GenerationQueue'!$BB$5:$BB$467,"&lt;"&amp;$BE$3)</f>
        <v>0</v>
      </c>
      <c r="CM389">
        <f>SUMIFS('Grid GenerationQueue'!AN$5:AN$467,'Grid GenerationQueue'!$AX$5:$AX$467,$B389,'Grid GenerationQueue'!$AY$5:$AY$467,$C389,'Grid GenerationQueue'!$BB$5:$BB$467,"&lt;"&amp;$BE$3)</f>
        <v>0</v>
      </c>
      <c r="CN389">
        <f>SUMIFS('Grid GenerationQueue'!AO$5:AO$467,'Grid GenerationQueue'!$AX$5:$AX$467,$B389,'Grid GenerationQueue'!$AY$5:$AY$467,$C389,'Grid GenerationQueue'!$BB$5:$BB$467,"&lt;"&amp;$BE$3)</f>
        <v>0</v>
      </c>
      <c r="CO389">
        <f>SUMIFS('Grid GenerationQueue'!AP$5:AP$467,'Grid GenerationQueue'!$AX$5:$AX$467,$B389,'Grid GenerationQueue'!$AY$5:$AY$467,$C389,'Grid GenerationQueue'!$BB$5:$BB$467,"&lt;"&amp;$BE$3)</f>
        <v>0</v>
      </c>
    </row>
    <row r="390" spans="1:93" x14ac:dyDescent="0.35">
      <c r="A390" t="s">
        <v>4659</v>
      </c>
      <c r="B390" t="s">
        <v>4816</v>
      </c>
      <c r="C390">
        <v>138</v>
      </c>
      <c r="D390">
        <f>SUMIFS('Grid GenerationQueue'!AE$5:AE$467,'Grid GenerationQueue'!$AX$5:$AX$467,$B390,'Grid GenerationQueue'!$AY$5:$AY$467,$C390,'Grid GenerationQueue'!$BI$5:$BI$467,"&lt;4")</f>
        <v>0</v>
      </c>
      <c r="E390">
        <f>SUMIFS('Grid GenerationQueue'!AF$5:AF$467,'Grid GenerationQueue'!$AX$5:$AX$467,$B390,'Grid GenerationQueue'!$AY$5:$AY$467,$C390,'Grid GenerationQueue'!$BI$5:$BI$467,"&lt;4")</f>
        <v>0</v>
      </c>
      <c r="F390">
        <f>SUMIFS('Grid GenerationQueue'!AG$5:AG$467,'Grid GenerationQueue'!$AX$5:$AX$467,$B390,'Grid GenerationQueue'!$AY$5:$AY$467,$C390,'Grid GenerationQueue'!$BI$5:$BI$467,"&lt;4")</f>
        <v>0</v>
      </c>
      <c r="G390">
        <f>SUMIFS('Grid GenerationQueue'!AH$5:AH$467,'Grid GenerationQueue'!$AX$5:$AX$467,$B390,'Grid GenerationQueue'!$AY$5:$AY$467,$C390,'Grid GenerationQueue'!$BI$5:$BI$467,"&lt;4")</f>
        <v>0</v>
      </c>
      <c r="H390">
        <f>SUMIFS('Grid GenerationQueue'!AI$5:AI$467,'Grid GenerationQueue'!$AX$5:$AX$467,$B390,'Grid GenerationQueue'!$AY$5:$AY$467,$C390,'Grid GenerationQueue'!$BI$5:$BI$467,"&lt;4")</f>
        <v>0</v>
      </c>
      <c r="I390">
        <f>SUMIFS('Grid GenerationQueue'!AJ$5:AJ$467,'Grid GenerationQueue'!$AX$5:$AX$467,$B390,'Grid GenerationQueue'!$AY$5:$AY$467,$C390,'Grid GenerationQueue'!$BI$5:$BI$467,"&lt;4")</f>
        <v>0</v>
      </c>
      <c r="J390">
        <f>SUMIFS('Grid GenerationQueue'!AK$5:AK$467,'Grid GenerationQueue'!$AX$5:$AX$467,$B390,'Grid GenerationQueue'!$AY$5:$AY$467,$C390,'Grid GenerationQueue'!$BI$5:$BI$467,"&lt;4")</f>
        <v>0</v>
      </c>
      <c r="K390">
        <f>SUMIFS('Grid GenerationQueue'!AL$5:AL$467,'Grid GenerationQueue'!$AX$5:$AX$467,$B390,'Grid GenerationQueue'!$AY$5:$AY$467,$C390,'Grid GenerationQueue'!$BI$5:$BI$467,"&lt;4")</f>
        <v>0</v>
      </c>
      <c r="L390">
        <f>SUMIFS('Grid GenerationQueue'!AM$5:AM$467,'Grid GenerationQueue'!$AX$5:$AX$467,$B390,'Grid GenerationQueue'!$AY$5:$AY$467,$C390,'Grid GenerationQueue'!$BI$5:$BI$467,"&lt;4")</f>
        <v>0</v>
      </c>
      <c r="M390">
        <f>SUMIFS('Grid GenerationQueue'!AN$5:AN$467,'Grid GenerationQueue'!$AX$5:$AX$467,$B390,'Grid GenerationQueue'!$AY$5:$AY$467,$C390,'Grid GenerationQueue'!$BI$5:$BI$467,"&lt;4")</f>
        <v>0</v>
      </c>
      <c r="N390">
        <f>SUMIFS('Grid GenerationQueue'!AO$5:AO$467,'Grid GenerationQueue'!$AX$5:$AX$467,$B390,'Grid GenerationQueue'!$AY$5:$AY$467,$C390,'Grid GenerationQueue'!$BI$5:$BI$467,"&lt;4")</f>
        <v>0</v>
      </c>
      <c r="O390">
        <f>SUMIFS('Grid GenerationQueue'!AP$5:AP$467,'Grid GenerationQueue'!$AX$5:$AX$467,$B390,'Grid GenerationQueue'!$AY$5:$AY$467,$C390,'Grid GenerationQueue'!$BI$5:$BI$467,"&lt;4")</f>
        <v>0</v>
      </c>
      <c r="Q390">
        <f>SUMIFS('Grid GenerationQueue'!AE$5:AE$467,'Grid GenerationQueue'!$AX$5:$AX$467,$B390,'Grid GenerationQueue'!$AY$5:$AY$467,$C390,'Grid GenerationQueue'!$BH$5:$BH$467,"Executed")</f>
        <v>0</v>
      </c>
      <c r="R390">
        <f>SUMIFS('Grid GenerationQueue'!AF$5:AF$467,'Grid GenerationQueue'!$AX$5:$AX$467,$B390,'Grid GenerationQueue'!$AY$5:$AY$467,$C390,'Grid GenerationQueue'!$BH$5:$BH$467,"Executed")</f>
        <v>0</v>
      </c>
      <c r="S390">
        <f>SUMIFS('Grid GenerationQueue'!AG$5:AG$467,'Grid GenerationQueue'!$AX$5:$AX$467,$B390,'Grid GenerationQueue'!$AY$5:$AY$467,$C390,'Grid GenerationQueue'!$BH$5:$BH$467,"Executed")</f>
        <v>0</v>
      </c>
      <c r="T390">
        <f>SUMIFS('Grid GenerationQueue'!AH$5:AH$467,'Grid GenerationQueue'!$AX$5:$AX$467,$B390,'Grid GenerationQueue'!$AY$5:$AY$467,$C390,'Grid GenerationQueue'!$BH$5:$BH$467,"Executed")</f>
        <v>0</v>
      </c>
      <c r="U390">
        <f>SUMIFS('Grid GenerationQueue'!AI$5:AI$467,'Grid GenerationQueue'!$AX$5:$AX$467,$B390,'Grid GenerationQueue'!$AY$5:$AY$467,$C390,'Grid GenerationQueue'!$BH$5:$BH$467,"Executed")</f>
        <v>0</v>
      </c>
      <c r="V390">
        <f>SUMIFS('Grid GenerationQueue'!AJ$5:AJ$467,'Grid GenerationQueue'!$AX$5:$AX$467,$B390,'Grid GenerationQueue'!$AY$5:$AY$467,$C390,'Grid GenerationQueue'!$BH$5:$BH$467,"Executed")</f>
        <v>0</v>
      </c>
      <c r="W390">
        <f>SUMIFS('Grid GenerationQueue'!AK$5:AK$467,'Grid GenerationQueue'!$AX$5:$AX$467,$B390,'Grid GenerationQueue'!$AY$5:$AY$467,$C390,'Grid GenerationQueue'!$BH$5:$BH$467,"Executed")</f>
        <v>0</v>
      </c>
      <c r="X390">
        <f>SUMIFS('Grid GenerationQueue'!AL$5:AL$467,'Grid GenerationQueue'!$AX$5:$AX$467,$B390,'Grid GenerationQueue'!$AY$5:$AY$467,$C390,'Grid GenerationQueue'!$BH$5:$BH$467,"Executed")</f>
        <v>0</v>
      </c>
      <c r="Y390">
        <f>SUMIFS('Grid GenerationQueue'!AM$5:AM$467,'Grid GenerationQueue'!$AX$5:$AX$467,$B390,'Grid GenerationQueue'!$AY$5:$AY$467,$C390,'Grid GenerationQueue'!$BH$5:$BH$467,"Executed")</f>
        <v>0</v>
      </c>
      <c r="Z390">
        <f>SUMIFS('Grid GenerationQueue'!AN$5:AN$467,'Grid GenerationQueue'!$AX$5:$AX$467,$B390,'Grid GenerationQueue'!$AY$5:$AY$467,$C390,'Grid GenerationQueue'!$BH$5:$BH$467,"Executed")</f>
        <v>0</v>
      </c>
      <c r="AA390">
        <f>SUMIFS('Grid GenerationQueue'!AO$5:AO$467,'Grid GenerationQueue'!$AX$5:$AX$467,$B390,'Grid GenerationQueue'!$AY$5:$AY$467,$C390,'Grid GenerationQueue'!$BH$5:$BH$467,"Executed")</f>
        <v>0</v>
      </c>
      <c r="AB390">
        <f>SUMIFS('Grid GenerationQueue'!AP$5:AP$467,'Grid GenerationQueue'!$AX$5:$AX$467,$B390,'Grid GenerationQueue'!$AY$5:$AY$467,$C390,'Grid GenerationQueue'!$BH$5:$BH$467,"Executed")</f>
        <v>0</v>
      </c>
      <c r="AD390">
        <f>SUMIFS('Grid GenerationQueue'!AE$5:AE$467,'Grid GenerationQueue'!$AX$5:$AX$467,$B390,'Grid GenerationQueue'!$AY$5:$AY$467,$C390,'Grid GenerationQueue'!$BF$5:$BF$467,"&lt;&gt;"&amp;"")</f>
        <v>0</v>
      </c>
      <c r="AE390">
        <f>SUMIFS('Grid GenerationQueue'!AF$5:AF$467,'Grid GenerationQueue'!$AX$5:$AX$467,$B390,'Grid GenerationQueue'!$AY$5:$AY$467,$C390,'Grid GenerationQueue'!$BF$5:$BF$467,"&lt;&gt;"&amp;"")</f>
        <v>0</v>
      </c>
      <c r="AF390">
        <f>SUMIFS('Grid GenerationQueue'!AG$5:AG$467,'Grid GenerationQueue'!$AX$5:$AX$467,$B390,'Grid GenerationQueue'!$AY$5:$AY$467,$C390,'Grid GenerationQueue'!$BF$5:$BF$467,"&lt;&gt;"&amp;"")</f>
        <v>0</v>
      </c>
      <c r="AG390">
        <f>SUMIFS('Grid GenerationQueue'!AH$5:AH$467,'Grid GenerationQueue'!$AX$5:$AX$467,$B390,'Grid GenerationQueue'!$AY$5:$AY$467,$C390,'Grid GenerationQueue'!$BF$5:$BF$467,"&lt;&gt;"&amp;"")</f>
        <v>0</v>
      </c>
      <c r="AH390">
        <f>SUMIFS('Grid GenerationQueue'!AI$5:AI$467,'Grid GenerationQueue'!$AX$5:$AX$467,$B390,'Grid GenerationQueue'!$AY$5:$AY$467,$C390,'Grid GenerationQueue'!$BF$5:$BF$467,"&lt;&gt;"&amp;"")</f>
        <v>0</v>
      </c>
      <c r="AI390">
        <f>SUMIFS('Grid GenerationQueue'!AJ$5:AJ$467,'Grid GenerationQueue'!$AX$5:$AX$467,$B390,'Grid GenerationQueue'!$AY$5:$AY$467,$C390,'Grid GenerationQueue'!$BF$5:$BF$467,"&lt;&gt;"&amp;"")</f>
        <v>0</v>
      </c>
      <c r="AJ390">
        <f>SUMIFS('Grid GenerationQueue'!AK$5:AK$467,'Grid GenerationQueue'!$AX$5:$AX$467,$B390,'Grid GenerationQueue'!$AY$5:$AY$467,$C390,'Grid GenerationQueue'!$BF$5:$BF$467,"&lt;&gt;"&amp;"")</f>
        <v>0</v>
      </c>
      <c r="AK390">
        <f>SUMIFS('Grid GenerationQueue'!AL$5:AL$467,'Grid GenerationQueue'!$AX$5:$AX$467,$B390,'Grid GenerationQueue'!$AY$5:$AY$467,$C390,'Grid GenerationQueue'!$BF$5:$BF$467,"&lt;&gt;"&amp;"")</f>
        <v>0</v>
      </c>
      <c r="AL390">
        <f>SUMIFS('Grid GenerationQueue'!AM$5:AM$467,'Grid GenerationQueue'!$AX$5:$AX$467,$B390,'Grid GenerationQueue'!$AY$5:$AY$467,$C390,'Grid GenerationQueue'!$BF$5:$BF$467,"&lt;&gt;"&amp;"")</f>
        <v>0</v>
      </c>
      <c r="AM390">
        <f>SUMIFS('Grid GenerationQueue'!AN$5:AN$467,'Grid GenerationQueue'!$AX$5:$AX$467,$B390,'Grid GenerationQueue'!$AY$5:$AY$467,$C390,'Grid GenerationQueue'!$BF$5:$BF$467,"&lt;&gt;"&amp;"")</f>
        <v>0</v>
      </c>
      <c r="AN390">
        <f>SUMIFS('Grid GenerationQueue'!AO$5:AO$467,'Grid GenerationQueue'!$AX$5:$AX$467,$B390,'Grid GenerationQueue'!$AY$5:$AY$467,$C390,'Grid GenerationQueue'!$BF$5:$BF$467,"&lt;&gt;"&amp;"")</f>
        <v>0</v>
      </c>
      <c r="AO390">
        <f>SUMIFS('Grid GenerationQueue'!AP$5:AP$467,'Grid GenerationQueue'!$AX$5:$AX$467,$B390,'Grid GenerationQueue'!$AY$5:$AY$467,$C390,'Grid GenerationQueue'!$BF$5:$BF$467,"&lt;&gt;"&amp;"")</f>
        <v>0</v>
      </c>
      <c r="AQ390">
        <f>SUMIFS('Grid GenerationQueue'!AE$5:AE$467,'Grid GenerationQueue'!$AX$5:$AX$467,$B390,'Grid GenerationQueue'!$AY$5:$AY$467,$C390)</f>
        <v>0</v>
      </c>
      <c r="AR390">
        <f>SUMIFS('Grid GenerationQueue'!AF$5:AF$467,'Grid GenerationQueue'!$AX$5:$AX$467,$B390,'Grid GenerationQueue'!$AY$5:$AY$467,$C390)</f>
        <v>0</v>
      </c>
      <c r="AS390">
        <f>SUMIFS('Grid GenerationQueue'!AG$5:AG$467,'Grid GenerationQueue'!$AX$5:$AX$467,$B390,'Grid GenerationQueue'!$AY$5:$AY$467,$C390)</f>
        <v>0</v>
      </c>
      <c r="AT390">
        <f>SUMIFS('Grid GenerationQueue'!AH$5:AH$467,'Grid GenerationQueue'!$AX$5:$AX$467,$B390,'Grid GenerationQueue'!$AY$5:$AY$467,$C390)</f>
        <v>0</v>
      </c>
      <c r="AU390">
        <f>SUMIFS('Grid GenerationQueue'!AI$5:AI$467,'Grid GenerationQueue'!$AX$5:$AX$467,$B390,'Grid GenerationQueue'!$AY$5:$AY$467,$C390)</f>
        <v>0</v>
      </c>
      <c r="AV390">
        <f>SUMIFS('Grid GenerationQueue'!AJ$5:AJ$467,'Grid GenerationQueue'!$AX$5:$AX$467,$B390,'Grid GenerationQueue'!$AY$5:$AY$467,$C390)</f>
        <v>0</v>
      </c>
      <c r="AW390">
        <f>SUMIFS('Grid GenerationQueue'!AK$5:AK$467,'Grid GenerationQueue'!$AX$5:$AX$467,$B390,'Grid GenerationQueue'!$AY$5:$AY$467,$C390)</f>
        <v>0</v>
      </c>
      <c r="AX390">
        <f>SUMIFS('Grid GenerationQueue'!AL$5:AL$467,'Grid GenerationQueue'!$AX$5:$AX$467,$B390,'Grid GenerationQueue'!$AY$5:$AY$467,$C390)</f>
        <v>0</v>
      </c>
      <c r="AY390">
        <f>SUMIFS('Grid GenerationQueue'!AM$5:AM$467,'Grid GenerationQueue'!$AX$5:$AX$467,$B390,'Grid GenerationQueue'!$AY$5:$AY$467,$C390)</f>
        <v>0</v>
      </c>
      <c r="AZ390">
        <f>SUMIFS('Grid GenerationQueue'!AN$5:AN$467,'Grid GenerationQueue'!$AX$5:$AX$467,$B390,'Grid GenerationQueue'!$AY$5:$AY$467,$C390)</f>
        <v>0</v>
      </c>
      <c r="BA390">
        <f>SUMIFS('Grid GenerationQueue'!AO$5:AO$467,'Grid GenerationQueue'!$AX$5:$AX$467,$B390,'Grid GenerationQueue'!$AY$5:$AY$467,$C390)</f>
        <v>0</v>
      </c>
      <c r="BB390">
        <f>SUMIFS('Grid GenerationQueue'!AP$5:AP$467,'Grid GenerationQueue'!$AX$5:$AX$467,$B390,'Grid GenerationQueue'!$AY$5:$AY$467,$C390)</f>
        <v>0</v>
      </c>
      <c r="BD390">
        <f>SUMIFS('Grid GenerationQueue'!AE$5:AE$467,'Grid GenerationQueue'!$AX$5:$AX$467,$B390,'Grid GenerationQueue'!$AY$5:$AY$467,$C390,'Grid GenerationQueue'!$BH$5:$BH$467,"Executed",'Grid GenerationQueue'!$BB$5:$BB$467,"&lt;"&amp;$BE$3)</f>
        <v>0</v>
      </c>
      <c r="BE390">
        <f>SUMIFS('Grid GenerationQueue'!AF$5:AF$467,'Grid GenerationQueue'!$AX$5:$AX$467,$B390,'Grid GenerationQueue'!$AY$5:$AY$467,$C390,'Grid GenerationQueue'!$BH$5:$BH$467,"Executed",'Grid GenerationQueue'!$BB$5:$BB$467,"&lt;"&amp;$BE$3)</f>
        <v>0</v>
      </c>
      <c r="BF390">
        <f>SUMIFS('Grid GenerationQueue'!AG$5:AG$467,'Grid GenerationQueue'!$AX$5:$AX$467,$B390,'Grid GenerationQueue'!$AY$5:$AY$467,$C390,'Grid GenerationQueue'!$BH$5:$BH$467,"Executed",'Grid GenerationQueue'!$BB$5:$BB$467,"&lt;"&amp;$BE$3)</f>
        <v>0</v>
      </c>
      <c r="BG390">
        <f>SUMIFS('Grid GenerationQueue'!AH$5:AH$467,'Grid GenerationQueue'!$AX$5:$AX$467,$B390,'Grid GenerationQueue'!$AY$5:$AY$467,$C390,'Grid GenerationQueue'!$BH$5:$BH$467,"Executed",'Grid GenerationQueue'!$BB$5:$BB$467,"&lt;"&amp;$BE$3)</f>
        <v>0</v>
      </c>
      <c r="BH390">
        <f>SUMIFS('Grid GenerationQueue'!AI$5:AI$467,'Grid GenerationQueue'!$AX$5:$AX$467,$B390,'Grid GenerationQueue'!$AY$5:$AY$467,$C390,'Grid GenerationQueue'!$BH$5:$BH$467,"Executed",'Grid GenerationQueue'!$BB$5:$BB$467,"&lt;"&amp;$BE$3)</f>
        <v>0</v>
      </c>
      <c r="BI390">
        <f>SUMIFS('Grid GenerationQueue'!AJ$5:AJ$467,'Grid GenerationQueue'!$AX$5:$AX$467,$B390,'Grid GenerationQueue'!$AY$5:$AY$467,$C390,'Grid GenerationQueue'!$BH$5:$BH$467,"Executed",'Grid GenerationQueue'!$BB$5:$BB$467,"&lt;"&amp;$BE$3)</f>
        <v>0</v>
      </c>
      <c r="BJ390">
        <f>SUMIFS('Grid GenerationQueue'!AK$5:AK$467,'Grid GenerationQueue'!$AX$5:$AX$467,$B390,'Grid GenerationQueue'!$AY$5:$AY$467,$C390,'Grid GenerationQueue'!$BH$5:$BH$467,"Executed",'Grid GenerationQueue'!$BB$5:$BB$467,"&lt;"&amp;$BE$3)</f>
        <v>0</v>
      </c>
      <c r="BK390">
        <f>SUMIFS('Grid GenerationQueue'!AL$5:AL$467,'Grid GenerationQueue'!$AX$5:$AX$467,$B390,'Grid GenerationQueue'!$AY$5:$AY$467,$C390,'Grid GenerationQueue'!$BH$5:$BH$467,"Executed",'Grid GenerationQueue'!$BB$5:$BB$467,"&lt;"&amp;$BE$3)</f>
        <v>0</v>
      </c>
      <c r="BL390">
        <f>SUMIFS('Grid GenerationQueue'!AM$5:AM$467,'Grid GenerationQueue'!$AX$5:$AX$467,$B390,'Grid GenerationQueue'!$AY$5:$AY$467,$C390,'Grid GenerationQueue'!$BH$5:$BH$467,"Executed",'Grid GenerationQueue'!$BB$5:$BB$467,"&lt;"&amp;$BE$3)</f>
        <v>0</v>
      </c>
      <c r="BM390">
        <f>SUMIFS('Grid GenerationQueue'!AN$5:AN$467,'Grid GenerationQueue'!$AX$5:$AX$467,$B390,'Grid GenerationQueue'!$AY$5:$AY$467,$C390,'Grid GenerationQueue'!$BH$5:$BH$467,"Executed",'Grid GenerationQueue'!$BB$5:$BB$467,"&lt;"&amp;$BE$3)</f>
        <v>0</v>
      </c>
      <c r="BN390">
        <f>SUMIFS('Grid GenerationQueue'!AO$5:AO$467,'Grid GenerationQueue'!$AX$5:$AX$467,$B390,'Grid GenerationQueue'!$AY$5:$AY$467,$C390,'Grid GenerationQueue'!$BH$5:$BH$467,"Executed",'Grid GenerationQueue'!$BB$5:$BB$467,"&lt;"&amp;$BE$3)</f>
        <v>0</v>
      </c>
      <c r="BO390">
        <f>SUMIFS('Grid GenerationQueue'!AP$5:AP$467,'Grid GenerationQueue'!$AX$5:$AX$467,$B390,'Grid GenerationQueue'!$AY$5:$AY$467,$C390,'Grid GenerationQueue'!$BH$5:$BH$467,"Executed",'Grid GenerationQueue'!$BB$5:$BB$467,"&lt;"&amp;$BE$3)</f>
        <v>0</v>
      </c>
      <c r="BQ390">
        <f>SUMIFS('Grid GenerationQueue'!AE$5:AE$467,'Grid GenerationQueue'!$AX$5:$AX$467,$B390,'Grid GenerationQueue'!$AY$5:$AY$467,$C390,'Grid GenerationQueue'!$BF$5:$BF$467,"&lt;&gt;"&amp;"",'Grid GenerationQueue'!$BB$5:$BB$467,"&lt;"&amp;$BE$3)</f>
        <v>0</v>
      </c>
      <c r="BR390">
        <f>SUMIFS('Grid GenerationQueue'!AF$5:AF$467,'Grid GenerationQueue'!$AX$5:$AX$467,$B390,'Grid GenerationQueue'!$AY$5:$AY$467,$C390,'Grid GenerationQueue'!$BF$5:$BF$467,"&lt;&gt;"&amp;"",'Grid GenerationQueue'!$BB$5:$BB$467,"&lt;"&amp;$BE$3)</f>
        <v>0</v>
      </c>
      <c r="BS390">
        <f>SUMIFS('Grid GenerationQueue'!AG$5:AG$467,'Grid GenerationQueue'!$AX$5:$AX$467,$B390,'Grid GenerationQueue'!$AY$5:$AY$467,$C390,'Grid GenerationQueue'!$BF$5:$BF$467,"&lt;&gt;"&amp;"",'Grid GenerationQueue'!$BB$5:$BB$467,"&lt;"&amp;$BE$3)</f>
        <v>0</v>
      </c>
      <c r="BT390">
        <f>SUMIFS('Grid GenerationQueue'!AH$5:AH$467,'Grid GenerationQueue'!$AX$5:$AX$467,$B390,'Grid GenerationQueue'!$AY$5:$AY$467,$C390,'Grid GenerationQueue'!$BF$5:$BF$467,"&lt;&gt;"&amp;"",'Grid GenerationQueue'!$BB$5:$BB$467,"&lt;"&amp;$BE$3)</f>
        <v>0</v>
      </c>
      <c r="BU390">
        <f>SUMIFS('Grid GenerationQueue'!AI$5:AI$467,'Grid GenerationQueue'!$AX$5:$AX$467,$B390,'Grid GenerationQueue'!$AY$5:$AY$467,$C390,'Grid GenerationQueue'!$BF$5:$BF$467,"&lt;&gt;"&amp;"",'Grid GenerationQueue'!$BB$5:$BB$467,"&lt;"&amp;$BE$3)</f>
        <v>0</v>
      </c>
      <c r="BV390">
        <f>SUMIFS('Grid GenerationQueue'!AJ$5:AJ$467,'Grid GenerationQueue'!$AX$5:$AX$467,$B390,'Grid GenerationQueue'!$AY$5:$AY$467,$C390,'Grid GenerationQueue'!$BF$5:$BF$467,"&lt;&gt;"&amp;"",'Grid GenerationQueue'!$BB$5:$BB$467,"&lt;"&amp;$BE$3)</f>
        <v>0</v>
      </c>
      <c r="BW390">
        <f>SUMIFS('Grid GenerationQueue'!AK$5:AK$467,'Grid GenerationQueue'!$AX$5:$AX$467,$B390,'Grid GenerationQueue'!$AY$5:$AY$467,$C390,'Grid GenerationQueue'!$BF$5:$BF$467,"&lt;&gt;"&amp;"",'Grid GenerationQueue'!$BB$5:$BB$467,"&lt;"&amp;$BE$3)</f>
        <v>0</v>
      </c>
      <c r="BX390">
        <f>SUMIFS('Grid GenerationQueue'!AL$5:AL$467,'Grid GenerationQueue'!$AX$5:$AX$467,$B390,'Grid GenerationQueue'!$AY$5:$AY$467,$C390,'Grid GenerationQueue'!$BF$5:$BF$467,"&lt;&gt;"&amp;"",'Grid GenerationQueue'!$BB$5:$BB$467,"&lt;"&amp;$BE$3)</f>
        <v>0</v>
      </c>
      <c r="BY390">
        <f>SUMIFS('Grid GenerationQueue'!AM$5:AM$467,'Grid GenerationQueue'!$AX$5:$AX$467,$B390,'Grid GenerationQueue'!$AY$5:$AY$467,$C390,'Grid GenerationQueue'!$BF$5:$BF$467,"&lt;&gt;"&amp;"",'Grid GenerationQueue'!$BB$5:$BB$467,"&lt;"&amp;$BE$3)</f>
        <v>0</v>
      </c>
      <c r="BZ390">
        <f>SUMIFS('Grid GenerationQueue'!AN$5:AN$467,'Grid GenerationQueue'!$AX$5:$AX$467,$B390,'Grid GenerationQueue'!$AY$5:$AY$467,$C390,'Grid GenerationQueue'!$BF$5:$BF$467,"&lt;&gt;"&amp;"",'Grid GenerationQueue'!$BB$5:$BB$467,"&lt;"&amp;$BE$3)</f>
        <v>0</v>
      </c>
      <c r="CA390">
        <f>SUMIFS('Grid GenerationQueue'!AO$5:AO$467,'Grid GenerationQueue'!$AX$5:$AX$467,$B390,'Grid GenerationQueue'!$AY$5:$AY$467,$C390,'Grid GenerationQueue'!$BF$5:$BF$467,"&lt;&gt;"&amp;"",'Grid GenerationQueue'!$BB$5:$BB$467,"&lt;"&amp;$BE$3)</f>
        <v>0</v>
      </c>
      <c r="CB390">
        <f>SUMIFS('Grid GenerationQueue'!AP$5:AP$467,'Grid GenerationQueue'!$AX$5:$AX$467,$B390,'Grid GenerationQueue'!$AY$5:$AY$467,$C390,'Grid GenerationQueue'!$BF$5:$BF$467,"&lt;&gt;"&amp;"",'Grid GenerationQueue'!$BB$5:$BB$467,"&lt;"&amp;$BE$3)</f>
        <v>0</v>
      </c>
      <c r="CD390">
        <f>SUMIFS('Grid GenerationQueue'!AE$5:AE$467,'Grid GenerationQueue'!$AX$5:$AX$467,$B390,'Grid GenerationQueue'!$AY$5:$AY$467,$C390,'Grid GenerationQueue'!$BB$5:$BB$467,"&lt;"&amp;$BE$3)</f>
        <v>0</v>
      </c>
      <c r="CE390">
        <f>SUMIFS('Grid GenerationQueue'!AF$5:AF$467,'Grid GenerationQueue'!$AX$5:$AX$467,$B390,'Grid GenerationQueue'!$AY$5:$AY$467,$C390,'Grid GenerationQueue'!$BB$5:$BB$467,"&lt;"&amp;$BE$3)</f>
        <v>0</v>
      </c>
      <c r="CF390">
        <f>SUMIFS('Grid GenerationQueue'!AG$5:AG$467,'Grid GenerationQueue'!$AX$5:$AX$467,$B390,'Grid GenerationQueue'!$AY$5:$AY$467,$C390,'Grid GenerationQueue'!$BB$5:$BB$467,"&lt;"&amp;$BE$3)</f>
        <v>0</v>
      </c>
      <c r="CG390">
        <f>SUMIFS('Grid GenerationQueue'!AH$5:AH$467,'Grid GenerationQueue'!$AX$5:$AX$467,$B390,'Grid GenerationQueue'!$AY$5:$AY$467,$C390,'Grid GenerationQueue'!$BB$5:$BB$467,"&lt;"&amp;$BE$3)</f>
        <v>0</v>
      </c>
      <c r="CH390">
        <f>SUMIFS('Grid GenerationQueue'!AI$5:AI$467,'Grid GenerationQueue'!$AX$5:$AX$467,$B390,'Grid GenerationQueue'!$AY$5:$AY$467,$C390,'Grid GenerationQueue'!$BB$5:$BB$467,"&lt;"&amp;$BE$3)</f>
        <v>0</v>
      </c>
      <c r="CI390">
        <f>SUMIFS('Grid GenerationQueue'!AJ$5:AJ$467,'Grid GenerationQueue'!$AX$5:$AX$467,$B390,'Grid GenerationQueue'!$AY$5:$AY$467,$C390,'Grid GenerationQueue'!$BB$5:$BB$467,"&lt;"&amp;$BE$3)</f>
        <v>0</v>
      </c>
      <c r="CJ390">
        <f>SUMIFS('Grid GenerationQueue'!AK$5:AK$467,'Grid GenerationQueue'!$AX$5:$AX$467,$B390,'Grid GenerationQueue'!$AY$5:$AY$467,$C390,'Grid GenerationQueue'!$BB$5:$BB$467,"&lt;"&amp;$BE$3)</f>
        <v>0</v>
      </c>
      <c r="CK390">
        <f>SUMIFS('Grid GenerationQueue'!AL$5:AL$467,'Grid GenerationQueue'!$AX$5:$AX$467,$B390,'Grid GenerationQueue'!$AY$5:$AY$467,$C390,'Grid GenerationQueue'!$BB$5:$BB$467,"&lt;"&amp;$BE$3)</f>
        <v>0</v>
      </c>
      <c r="CL390">
        <f>SUMIFS('Grid GenerationQueue'!AM$5:AM$467,'Grid GenerationQueue'!$AX$5:$AX$467,$B390,'Grid GenerationQueue'!$AY$5:$AY$467,$C390,'Grid GenerationQueue'!$BB$5:$BB$467,"&lt;"&amp;$BE$3)</f>
        <v>0</v>
      </c>
      <c r="CM390">
        <f>SUMIFS('Grid GenerationQueue'!AN$5:AN$467,'Grid GenerationQueue'!$AX$5:$AX$467,$B390,'Grid GenerationQueue'!$AY$5:$AY$467,$C390,'Grid GenerationQueue'!$BB$5:$BB$467,"&lt;"&amp;$BE$3)</f>
        <v>0</v>
      </c>
      <c r="CN390">
        <f>SUMIFS('Grid GenerationQueue'!AO$5:AO$467,'Grid GenerationQueue'!$AX$5:$AX$467,$B390,'Grid GenerationQueue'!$AY$5:$AY$467,$C390,'Grid GenerationQueue'!$BB$5:$BB$467,"&lt;"&amp;$BE$3)</f>
        <v>0</v>
      </c>
      <c r="CO390">
        <f>SUMIFS('Grid GenerationQueue'!AP$5:AP$467,'Grid GenerationQueue'!$AX$5:$AX$467,$B390,'Grid GenerationQueue'!$AY$5:$AY$467,$C390,'Grid GenerationQueue'!$BB$5:$BB$467,"&lt;"&amp;$BE$3)</f>
        <v>0</v>
      </c>
    </row>
    <row r="391" spans="1:93" x14ac:dyDescent="0.35">
      <c r="A391" t="s">
        <v>4651</v>
      </c>
      <c r="B391" t="s">
        <v>4505</v>
      </c>
      <c r="C391">
        <v>115</v>
      </c>
      <c r="D391">
        <f>SUMIFS('Grid GenerationQueue'!AE$5:AE$467,'Grid GenerationQueue'!$AX$5:$AX$467,$B391,'Grid GenerationQueue'!$AY$5:$AY$467,$C391,'Grid GenerationQueue'!$BI$5:$BI$467,"&lt;4")</f>
        <v>0</v>
      </c>
      <c r="E391">
        <f>SUMIFS('Grid GenerationQueue'!AF$5:AF$467,'Grid GenerationQueue'!$AX$5:$AX$467,$B391,'Grid GenerationQueue'!$AY$5:$AY$467,$C391,'Grid GenerationQueue'!$BI$5:$BI$467,"&lt;4")</f>
        <v>0</v>
      </c>
      <c r="F391">
        <f>SUMIFS('Grid GenerationQueue'!AG$5:AG$467,'Grid GenerationQueue'!$AX$5:$AX$467,$B391,'Grid GenerationQueue'!$AY$5:$AY$467,$C391,'Grid GenerationQueue'!$BI$5:$BI$467,"&lt;4")</f>
        <v>0</v>
      </c>
      <c r="G391">
        <f>SUMIFS('Grid GenerationQueue'!AH$5:AH$467,'Grid GenerationQueue'!$AX$5:$AX$467,$B391,'Grid GenerationQueue'!$AY$5:$AY$467,$C391,'Grid GenerationQueue'!$BI$5:$BI$467,"&lt;4")</f>
        <v>0</v>
      </c>
      <c r="H391">
        <f>SUMIFS('Grid GenerationQueue'!AI$5:AI$467,'Grid GenerationQueue'!$AX$5:$AX$467,$B391,'Grid GenerationQueue'!$AY$5:$AY$467,$C391,'Grid GenerationQueue'!$BI$5:$BI$467,"&lt;4")</f>
        <v>0</v>
      </c>
      <c r="I391">
        <f>SUMIFS('Grid GenerationQueue'!AJ$5:AJ$467,'Grid GenerationQueue'!$AX$5:$AX$467,$B391,'Grid GenerationQueue'!$AY$5:$AY$467,$C391,'Grid GenerationQueue'!$BI$5:$BI$467,"&lt;4")</f>
        <v>0</v>
      </c>
      <c r="J391">
        <f>SUMIFS('Grid GenerationQueue'!AK$5:AK$467,'Grid GenerationQueue'!$AX$5:$AX$467,$B391,'Grid GenerationQueue'!$AY$5:$AY$467,$C391,'Grid GenerationQueue'!$BI$5:$BI$467,"&lt;4")</f>
        <v>0</v>
      </c>
      <c r="K391">
        <f>SUMIFS('Grid GenerationQueue'!AL$5:AL$467,'Grid GenerationQueue'!$AX$5:$AX$467,$B391,'Grid GenerationQueue'!$AY$5:$AY$467,$C391,'Grid GenerationQueue'!$BI$5:$BI$467,"&lt;4")</f>
        <v>0</v>
      </c>
      <c r="L391">
        <f>SUMIFS('Grid GenerationQueue'!AM$5:AM$467,'Grid GenerationQueue'!$AX$5:$AX$467,$B391,'Grid GenerationQueue'!$AY$5:$AY$467,$C391,'Grid GenerationQueue'!$BI$5:$BI$467,"&lt;4")</f>
        <v>0</v>
      </c>
      <c r="M391">
        <f>SUMIFS('Grid GenerationQueue'!AN$5:AN$467,'Grid GenerationQueue'!$AX$5:$AX$467,$B391,'Grid GenerationQueue'!$AY$5:$AY$467,$C391,'Grid GenerationQueue'!$BI$5:$BI$467,"&lt;4")</f>
        <v>0</v>
      </c>
      <c r="N391">
        <f>SUMIFS('Grid GenerationQueue'!AO$5:AO$467,'Grid GenerationQueue'!$AX$5:$AX$467,$B391,'Grid GenerationQueue'!$AY$5:$AY$467,$C391,'Grid GenerationQueue'!$BI$5:$BI$467,"&lt;4")</f>
        <v>0</v>
      </c>
      <c r="O391">
        <f>SUMIFS('Grid GenerationQueue'!AP$5:AP$467,'Grid GenerationQueue'!$AX$5:$AX$467,$B391,'Grid GenerationQueue'!$AY$5:$AY$467,$C391,'Grid GenerationQueue'!$BI$5:$BI$467,"&lt;4")</f>
        <v>0</v>
      </c>
      <c r="Q391">
        <f>SUMIFS('Grid GenerationQueue'!AE$5:AE$467,'Grid GenerationQueue'!$AX$5:$AX$467,$B391,'Grid GenerationQueue'!$AY$5:$AY$467,$C391,'Grid GenerationQueue'!$BH$5:$BH$467,"Executed")</f>
        <v>0</v>
      </c>
      <c r="R391">
        <f>SUMIFS('Grid GenerationQueue'!AF$5:AF$467,'Grid GenerationQueue'!$AX$5:$AX$467,$B391,'Grid GenerationQueue'!$AY$5:$AY$467,$C391,'Grid GenerationQueue'!$BH$5:$BH$467,"Executed")</f>
        <v>0</v>
      </c>
      <c r="S391">
        <f>SUMIFS('Grid GenerationQueue'!AG$5:AG$467,'Grid GenerationQueue'!$AX$5:$AX$467,$B391,'Grid GenerationQueue'!$AY$5:$AY$467,$C391,'Grid GenerationQueue'!$BH$5:$BH$467,"Executed")</f>
        <v>0</v>
      </c>
      <c r="T391">
        <f>SUMIFS('Grid GenerationQueue'!AH$5:AH$467,'Grid GenerationQueue'!$AX$5:$AX$467,$B391,'Grid GenerationQueue'!$AY$5:$AY$467,$C391,'Grid GenerationQueue'!$BH$5:$BH$467,"Executed")</f>
        <v>0</v>
      </c>
      <c r="U391">
        <f>SUMIFS('Grid GenerationQueue'!AI$5:AI$467,'Grid GenerationQueue'!$AX$5:$AX$467,$B391,'Grid GenerationQueue'!$AY$5:$AY$467,$C391,'Grid GenerationQueue'!$BH$5:$BH$467,"Executed")</f>
        <v>0</v>
      </c>
      <c r="V391">
        <f>SUMIFS('Grid GenerationQueue'!AJ$5:AJ$467,'Grid GenerationQueue'!$AX$5:$AX$467,$B391,'Grid GenerationQueue'!$AY$5:$AY$467,$C391,'Grid GenerationQueue'!$BH$5:$BH$467,"Executed")</f>
        <v>0</v>
      </c>
      <c r="W391">
        <f>SUMIFS('Grid GenerationQueue'!AK$5:AK$467,'Grid GenerationQueue'!$AX$5:$AX$467,$B391,'Grid GenerationQueue'!$AY$5:$AY$467,$C391,'Grid GenerationQueue'!$BH$5:$BH$467,"Executed")</f>
        <v>0</v>
      </c>
      <c r="X391">
        <f>SUMIFS('Grid GenerationQueue'!AL$5:AL$467,'Grid GenerationQueue'!$AX$5:$AX$467,$B391,'Grid GenerationQueue'!$AY$5:$AY$467,$C391,'Grid GenerationQueue'!$BH$5:$BH$467,"Executed")</f>
        <v>0</v>
      </c>
      <c r="Y391">
        <f>SUMIFS('Grid GenerationQueue'!AM$5:AM$467,'Grid GenerationQueue'!$AX$5:$AX$467,$B391,'Grid GenerationQueue'!$AY$5:$AY$467,$C391,'Grid GenerationQueue'!$BH$5:$BH$467,"Executed")</f>
        <v>0</v>
      </c>
      <c r="Z391">
        <f>SUMIFS('Grid GenerationQueue'!AN$5:AN$467,'Grid GenerationQueue'!$AX$5:$AX$467,$B391,'Grid GenerationQueue'!$AY$5:$AY$467,$C391,'Grid GenerationQueue'!$BH$5:$BH$467,"Executed")</f>
        <v>0</v>
      </c>
      <c r="AA391">
        <f>SUMIFS('Grid GenerationQueue'!AO$5:AO$467,'Grid GenerationQueue'!$AX$5:$AX$467,$B391,'Grid GenerationQueue'!$AY$5:$AY$467,$C391,'Grid GenerationQueue'!$BH$5:$BH$467,"Executed")</f>
        <v>0</v>
      </c>
      <c r="AB391">
        <f>SUMIFS('Grid GenerationQueue'!AP$5:AP$467,'Grid GenerationQueue'!$AX$5:$AX$467,$B391,'Grid GenerationQueue'!$AY$5:$AY$467,$C391,'Grid GenerationQueue'!$BH$5:$BH$467,"Executed")</f>
        <v>0</v>
      </c>
      <c r="AD391">
        <f>SUMIFS('Grid GenerationQueue'!AE$5:AE$467,'Grid GenerationQueue'!$AX$5:$AX$467,$B391,'Grid GenerationQueue'!$AY$5:$AY$467,$C391,'Grid GenerationQueue'!$BF$5:$BF$467,"&lt;&gt;"&amp;"")</f>
        <v>0</v>
      </c>
      <c r="AE391">
        <f>SUMIFS('Grid GenerationQueue'!AF$5:AF$467,'Grid GenerationQueue'!$AX$5:$AX$467,$B391,'Grid GenerationQueue'!$AY$5:$AY$467,$C391,'Grid GenerationQueue'!$BF$5:$BF$467,"&lt;&gt;"&amp;"")</f>
        <v>0</v>
      </c>
      <c r="AF391">
        <f>SUMIFS('Grid GenerationQueue'!AG$5:AG$467,'Grid GenerationQueue'!$AX$5:$AX$467,$B391,'Grid GenerationQueue'!$AY$5:$AY$467,$C391,'Grid GenerationQueue'!$BF$5:$BF$467,"&lt;&gt;"&amp;"")</f>
        <v>0</v>
      </c>
      <c r="AG391">
        <f>SUMIFS('Grid GenerationQueue'!AH$5:AH$467,'Grid GenerationQueue'!$AX$5:$AX$467,$B391,'Grid GenerationQueue'!$AY$5:$AY$467,$C391,'Grid GenerationQueue'!$BF$5:$BF$467,"&lt;&gt;"&amp;"")</f>
        <v>0</v>
      </c>
      <c r="AH391">
        <f>SUMIFS('Grid GenerationQueue'!AI$5:AI$467,'Grid GenerationQueue'!$AX$5:$AX$467,$B391,'Grid GenerationQueue'!$AY$5:$AY$467,$C391,'Grid GenerationQueue'!$BF$5:$BF$467,"&lt;&gt;"&amp;"")</f>
        <v>0</v>
      </c>
      <c r="AI391">
        <f>SUMIFS('Grid GenerationQueue'!AJ$5:AJ$467,'Grid GenerationQueue'!$AX$5:$AX$467,$B391,'Grid GenerationQueue'!$AY$5:$AY$467,$C391,'Grid GenerationQueue'!$BF$5:$BF$467,"&lt;&gt;"&amp;"")</f>
        <v>0</v>
      </c>
      <c r="AJ391">
        <f>SUMIFS('Grid GenerationQueue'!AK$5:AK$467,'Grid GenerationQueue'!$AX$5:$AX$467,$B391,'Grid GenerationQueue'!$AY$5:$AY$467,$C391,'Grid GenerationQueue'!$BF$5:$BF$467,"&lt;&gt;"&amp;"")</f>
        <v>0</v>
      </c>
      <c r="AK391">
        <f>SUMIFS('Grid GenerationQueue'!AL$5:AL$467,'Grid GenerationQueue'!$AX$5:$AX$467,$B391,'Grid GenerationQueue'!$AY$5:$AY$467,$C391,'Grid GenerationQueue'!$BF$5:$BF$467,"&lt;&gt;"&amp;"")</f>
        <v>0</v>
      </c>
      <c r="AL391">
        <f>SUMIFS('Grid GenerationQueue'!AM$5:AM$467,'Grid GenerationQueue'!$AX$5:$AX$467,$B391,'Grid GenerationQueue'!$AY$5:$AY$467,$C391,'Grid GenerationQueue'!$BF$5:$BF$467,"&lt;&gt;"&amp;"")</f>
        <v>0</v>
      </c>
      <c r="AM391">
        <f>SUMIFS('Grid GenerationQueue'!AN$5:AN$467,'Grid GenerationQueue'!$AX$5:$AX$467,$B391,'Grid GenerationQueue'!$AY$5:$AY$467,$C391,'Grid GenerationQueue'!$BF$5:$BF$467,"&lt;&gt;"&amp;"")</f>
        <v>0</v>
      </c>
      <c r="AN391">
        <f>SUMIFS('Grid GenerationQueue'!AO$5:AO$467,'Grid GenerationQueue'!$AX$5:$AX$467,$B391,'Grid GenerationQueue'!$AY$5:$AY$467,$C391,'Grid GenerationQueue'!$BF$5:$BF$467,"&lt;&gt;"&amp;"")</f>
        <v>0</v>
      </c>
      <c r="AO391">
        <f>SUMIFS('Grid GenerationQueue'!AP$5:AP$467,'Grid GenerationQueue'!$AX$5:$AX$467,$B391,'Grid GenerationQueue'!$AY$5:$AY$467,$C391,'Grid GenerationQueue'!$BF$5:$BF$467,"&lt;&gt;"&amp;"")</f>
        <v>0</v>
      </c>
      <c r="AQ391">
        <f>SUMIFS('Grid GenerationQueue'!AE$5:AE$467,'Grid GenerationQueue'!$AX$5:$AX$467,$B391,'Grid GenerationQueue'!$AY$5:$AY$467,$C391)</f>
        <v>203.69900000000001</v>
      </c>
      <c r="AR391">
        <f>SUMIFS('Grid GenerationQueue'!AF$5:AF$467,'Grid GenerationQueue'!$AX$5:$AX$467,$B391,'Grid GenerationQueue'!$AY$5:$AY$467,$C391)</f>
        <v>0</v>
      </c>
      <c r="AS391">
        <f>SUMIFS('Grid GenerationQueue'!AG$5:AG$467,'Grid GenerationQueue'!$AX$5:$AX$467,$B391,'Grid GenerationQueue'!$AY$5:$AY$467,$C391)</f>
        <v>0</v>
      </c>
      <c r="AT391">
        <f>SUMIFS('Grid GenerationQueue'!AH$5:AH$467,'Grid GenerationQueue'!$AX$5:$AX$467,$B391,'Grid GenerationQueue'!$AY$5:$AY$467,$C391)</f>
        <v>0</v>
      </c>
      <c r="AU391">
        <f>SUMIFS('Grid GenerationQueue'!AI$5:AI$467,'Grid GenerationQueue'!$AX$5:$AX$467,$B391,'Grid GenerationQueue'!$AY$5:$AY$467,$C391)</f>
        <v>0</v>
      </c>
      <c r="AV391">
        <f>SUMIFS('Grid GenerationQueue'!AJ$5:AJ$467,'Grid GenerationQueue'!$AX$5:$AX$467,$B391,'Grid GenerationQueue'!$AY$5:$AY$467,$C391)</f>
        <v>0</v>
      </c>
      <c r="AW391">
        <f>SUMIFS('Grid GenerationQueue'!AK$5:AK$467,'Grid GenerationQueue'!$AX$5:$AX$467,$B391,'Grid GenerationQueue'!$AY$5:$AY$467,$C391)</f>
        <v>0</v>
      </c>
      <c r="AX391">
        <f>SUMIFS('Grid GenerationQueue'!AL$5:AL$467,'Grid GenerationQueue'!$AX$5:$AX$467,$B391,'Grid GenerationQueue'!$AY$5:$AY$467,$C391)</f>
        <v>0</v>
      </c>
      <c r="AY391">
        <f>SUMIFS('Grid GenerationQueue'!AM$5:AM$467,'Grid GenerationQueue'!$AX$5:$AX$467,$B391,'Grid GenerationQueue'!$AY$5:$AY$467,$C391)</f>
        <v>0</v>
      </c>
      <c r="AZ391">
        <f>SUMIFS('Grid GenerationQueue'!AN$5:AN$467,'Grid GenerationQueue'!$AX$5:$AX$467,$B391,'Grid GenerationQueue'!$AY$5:$AY$467,$C391)</f>
        <v>0</v>
      </c>
      <c r="BA391">
        <f>SUMIFS('Grid GenerationQueue'!AO$5:AO$467,'Grid GenerationQueue'!$AX$5:$AX$467,$B391,'Grid GenerationQueue'!$AY$5:$AY$467,$C391)</f>
        <v>0</v>
      </c>
      <c r="BB391">
        <f>SUMIFS('Grid GenerationQueue'!AP$5:AP$467,'Grid GenerationQueue'!$AX$5:$AX$467,$B391,'Grid GenerationQueue'!$AY$5:$AY$467,$C391)</f>
        <v>0</v>
      </c>
      <c r="BD391">
        <f>SUMIFS('Grid GenerationQueue'!AE$5:AE$467,'Grid GenerationQueue'!$AX$5:$AX$467,$B391,'Grid GenerationQueue'!$AY$5:$AY$467,$C391,'Grid GenerationQueue'!$BH$5:$BH$467,"Executed",'Grid GenerationQueue'!$BB$5:$BB$467,"&lt;"&amp;$BE$3)</f>
        <v>0</v>
      </c>
      <c r="BE391">
        <f>SUMIFS('Grid GenerationQueue'!AF$5:AF$467,'Grid GenerationQueue'!$AX$5:$AX$467,$B391,'Grid GenerationQueue'!$AY$5:$AY$467,$C391,'Grid GenerationQueue'!$BH$5:$BH$467,"Executed",'Grid GenerationQueue'!$BB$5:$BB$467,"&lt;"&amp;$BE$3)</f>
        <v>0</v>
      </c>
      <c r="BF391">
        <f>SUMIFS('Grid GenerationQueue'!AG$5:AG$467,'Grid GenerationQueue'!$AX$5:$AX$467,$B391,'Grid GenerationQueue'!$AY$5:$AY$467,$C391,'Grid GenerationQueue'!$BH$5:$BH$467,"Executed",'Grid GenerationQueue'!$BB$5:$BB$467,"&lt;"&amp;$BE$3)</f>
        <v>0</v>
      </c>
      <c r="BG391">
        <f>SUMIFS('Grid GenerationQueue'!AH$5:AH$467,'Grid GenerationQueue'!$AX$5:$AX$467,$B391,'Grid GenerationQueue'!$AY$5:$AY$467,$C391,'Grid GenerationQueue'!$BH$5:$BH$467,"Executed",'Grid GenerationQueue'!$BB$5:$BB$467,"&lt;"&amp;$BE$3)</f>
        <v>0</v>
      </c>
      <c r="BH391">
        <f>SUMIFS('Grid GenerationQueue'!AI$5:AI$467,'Grid GenerationQueue'!$AX$5:$AX$467,$B391,'Grid GenerationQueue'!$AY$5:$AY$467,$C391,'Grid GenerationQueue'!$BH$5:$BH$467,"Executed",'Grid GenerationQueue'!$BB$5:$BB$467,"&lt;"&amp;$BE$3)</f>
        <v>0</v>
      </c>
      <c r="BI391">
        <f>SUMIFS('Grid GenerationQueue'!AJ$5:AJ$467,'Grid GenerationQueue'!$AX$5:$AX$467,$B391,'Grid GenerationQueue'!$AY$5:$AY$467,$C391,'Grid GenerationQueue'!$BH$5:$BH$467,"Executed",'Grid GenerationQueue'!$BB$5:$BB$467,"&lt;"&amp;$BE$3)</f>
        <v>0</v>
      </c>
      <c r="BJ391">
        <f>SUMIFS('Grid GenerationQueue'!AK$5:AK$467,'Grid GenerationQueue'!$AX$5:$AX$467,$B391,'Grid GenerationQueue'!$AY$5:$AY$467,$C391,'Grid GenerationQueue'!$BH$5:$BH$467,"Executed",'Grid GenerationQueue'!$BB$5:$BB$467,"&lt;"&amp;$BE$3)</f>
        <v>0</v>
      </c>
      <c r="BK391">
        <f>SUMIFS('Grid GenerationQueue'!AL$5:AL$467,'Grid GenerationQueue'!$AX$5:$AX$467,$B391,'Grid GenerationQueue'!$AY$5:$AY$467,$C391,'Grid GenerationQueue'!$BH$5:$BH$467,"Executed",'Grid GenerationQueue'!$BB$5:$BB$467,"&lt;"&amp;$BE$3)</f>
        <v>0</v>
      </c>
      <c r="BL391">
        <f>SUMIFS('Grid GenerationQueue'!AM$5:AM$467,'Grid GenerationQueue'!$AX$5:$AX$467,$B391,'Grid GenerationQueue'!$AY$5:$AY$467,$C391,'Grid GenerationQueue'!$BH$5:$BH$467,"Executed",'Grid GenerationQueue'!$BB$5:$BB$467,"&lt;"&amp;$BE$3)</f>
        <v>0</v>
      </c>
      <c r="BM391">
        <f>SUMIFS('Grid GenerationQueue'!AN$5:AN$467,'Grid GenerationQueue'!$AX$5:$AX$467,$B391,'Grid GenerationQueue'!$AY$5:$AY$467,$C391,'Grid GenerationQueue'!$BH$5:$BH$467,"Executed",'Grid GenerationQueue'!$BB$5:$BB$467,"&lt;"&amp;$BE$3)</f>
        <v>0</v>
      </c>
      <c r="BN391">
        <f>SUMIFS('Grid GenerationQueue'!AO$5:AO$467,'Grid GenerationQueue'!$AX$5:$AX$467,$B391,'Grid GenerationQueue'!$AY$5:$AY$467,$C391,'Grid GenerationQueue'!$BH$5:$BH$467,"Executed",'Grid GenerationQueue'!$BB$5:$BB$467,"&lt;"&amp;$BE$3)</f>
        <v>0</v>
      </c>
      <c r="BO391">
        <f>SUMIFS('Grid GenerationQueue'!AP$5:AP$467,'Grid GenerationQueue'!$AX$5:$AX$467,$B391,'Grid GenerationQueue'!$AY$5:$AY$467,$C391,'Grid GenerationQueue'!$BH$5:$BH$467,"Executed",'Grid GenerationQueue'!$BB$5:$BB$467,"&lt;"&amp;$BE$3)</f>
        <v>0</v>
      </c>
      <c r="BQ391">
        <f>SUMIFS('Grid GenerationQueue'!AE$5:AE$467,'Grid GenerationQueue'!$AX$5:$AX$467,$B391,'Grid GenerationQueue'!$AY$5:$AY$467,$C391,'Grid GenerationQueue'!$BF$5:$BF$467,"&lt;&gt;"&amp;"",'Grid GenerationQueue'!$BB$5:$BB$467,"&lt;"&amp;$BE$3)</f>
        <v>0</v>
      </c>
      <c r="BR391">
        <f>SUMIFS('Grid GenerationQueue'!AF$5:AF$467,'Grid GenerationQueue'!$AX$5:$AX$467,$B391,'Grid GenerationQueue'!$AY$5:$AY$467,$C391,'Grid GenerationQueue'!$BF$5:$BF$467,"&lt;&gt;"&amp;"",'Grid GenerationQueue'!$BB$5:$BB$467,"&lt;"&amp;$BE$3)</f>
        <v>0</v>
      </c>
      <c r="BS391">
        <f>SUMIFS('Grid GenerationQueue'!AG$5:AG$467,'Grid GenerationQueue'!$AX$5:$AX$467,$B391,'Grid GenerationQueue'!$AY$5:$AY$467,$C391,'Grid GenerationQueue'!$BF$5:$BF$467,"&lt;&gt;"&amp;"",'Grid GenerationQueue'!$BB$5:$BB$467,"&lt;"&amp;$BE$3)</f>
        <v>0</v>
      </c>
      <c r="BT391">
        <f>SUMIFS('Grid GenerationQueue'!AH$5:AH$467,'Grid GenerationQueue'!$AX$5:$AX$467,$B391,'Grid GenerationQueue'!$AY$5:$AY$467,$C391,'Grid GenerationQueue'!$BF$5:$BF$467,"&lt;&gt;"&amp;"",'Grid GenerationQueue'!$BB$5:$BB$467,"&lt;"&amp;$BE$3)</f>
        <v>0</v>
      </c>
      <c r="BU391">
        <f>SUMIFS('Grid GenerationQueue'!AI$5:AI$467,'Grid GenerationQueue'!$AX$5:$AX$467,$B391,'Grid GenerationQueue'!$AY$5:$AY$467,$C391,'Grid GenerationQueue'!$BF$5:$BF$467,"&lt;&gt;"&amp;"",'Grid GenerationQueue'!$BB$5:$BB$467,"&lt;"&amp;$BE$3)</f>
        <v>0</v>
      </c>
      <c r="BV391">
        <f>SUMIFS('Grid GenerationQueue'!AJ$5:AJ$467,'Grid GenerationQueue'!$AX$5:$AX$467,$B391,'Grid GenerationQueue'!$AY$5:$AY$467,$C391,'Grid GenerationQueue'!$BF$5:$BF$467,"&lt;&gt;"&amp;"",'Grid GenerationQueue'!$BB$5:$BB$467,"&lt;"&amp;$BE$3)</f>
        <v>0</v>
      </c>
      <c r="BW391">
        <f>SUMIFS('Grid GenerationQueue'!AK$5:AK$467,'Grid GenerationQueue'!$AX$5:$AX$467,$B391,'Grid GenerationQueue'!$AY$5:$AY$467,$C391,'Grid GenerationQueue'!$BF$5:$BF$467,"&lt;&gt;"&amp;"",'Grid GenerationQueue'!$BB$5:$BB$467,"&lt;"&amp;$BE$3)</f>
        <v>0</v>
      </c>
      <c r="BX391">
        <f>SUMIFS('Grid GenerationQueue'!AL$5:AL$467,'Grid GenerationQueue'!$AX$5:$AX$467,$B391,'Grid GenerationQueue'!$AY$5:$AY$467,$C391,'Grid GenerationQueue'!$BF$5:$BF$467,"&lt;&gt;"&amp;"",'Grid GenerationQueue'!$BB$5:$BB$467,"&lt;"&amp;$BE$3)</f>
        <v>0</v>
      </c>
      <c r="BY391">
        <f>SUMIFS('Grid GenerationQueue'!AM$5:AM$467,'Grid GenerationQueue'!$AX$5:$AX$467,$B391,'Grid GenerationQueue'!$AY$5:$AY$467,$C391,'Grid GenerationQueue'!$BF$5:$BF$467,"&lt;&gt;"&amp;"",'Grid GenerationQueue'!$BB$5:$BB$467,"&lt;"&amp;$BE$3)</f>
        <v>0</v>
      </c>
      <c r="BZ391">
        <f>SUMIFS('Grid GenerationQueue'!AN$5:AN$467,'Grid GenerationQueue'!$AX$5:$AX$467,$B391,'Grid GenerationQueue'!$AY$5:$AY$467,$C391,'Grid GenerationQueue'!$BF$5:$BF$467,"&lt;&gt;"&amp;"",'Grid GenerationQueue'!$BB$5:$BB$467,"&lt;"&amp;$BE$3)</f>
        <v>0</v>
      </c>
      <c r="CA391">
        <f>SUMIFS('Grid GenerationQueue'!AO$5:AO$467,'Grid GenerationQueue'!$AX$5:$AX$467,$B391,'Grid GenerationQueue'!$AY$5:$AY$467,$C391,'Grid GenerationQueue'!$BF$5:$BF$467,"&lt;&gt;"&amp;"",'Grid GenerationQueue'!$BB$5:$BB$467,"&lt;"&amp;$BE$3)</f>
        <v>0</v>
      </c>
      <c r="CB391">
        <f>SUMIFS('Grid GenerationQueue'!AP$5:AP$467,'Grid GenerationQueue'!$AX$5:$AX$467,$B391,'Grid GenerationQueue'!$AY$5:$AY$467,$C391,'Grid GenerationQueue'!$BF$5:$BF$467,"&lt;&gt;"&amp;"",'Grid GenerationQueue'!$BB$5:$BB$467,"&lt;"&amp;$BE$3)</f>
        <v>0</v>
      </c>
      <c r="CD391">
        <f>SUMIFS('Grid GenerationQueue'!AE$5:AE$467,'Grid GenerationQueue'!$AX$5:$AX$467,$B391,'Grid GenerationQueue'!$AY$5:$AY$467,$C391,'Grid GenerationQueue'!$BB$5:$BB$467,"&lt;"&amp;$BE$3)</f>
        <v>203.69900000000001</v>
      </c>
      <c r="CE391">
        <f>SUMIFS('Grid GenerationQueue'!AF$5:AF$467,'Grid GenerationQueue'!$AX$5:$AX$467,$B391,'Grid GenerationQueue'!$AY$5:$AY$467,$C391,'Grid GenerationQueue'!$BB$5:$BB$467,"&lt;"&amp;$BE$3)</f>
        <v>0</v>
      </c>
      <c r="CF391">
        <f>SUMIFS('Grid GenerationQueue'!AG$5:AG$467,'Grid GenerationQueue'!$AX$5:$AX$467,$B391,'Grid GenerationQueue'!$AY$5:$AY$467,$C391,'Grid GenerationQueue'!$BB$5:$BB$467,"&lt;"&amp;$BE$3)</f>
        <v>0</v>
      </c>
      <c r="CG391">
        <f>SUMIFS('Grid GenerationQueue'!AH$5:AH$467,'Grid GenerationQueue'!$AX$5:$AX$467,$B391,'Grid GenerationQueue'!$AY$5:$AY$467,$C391,'Grid GenerationQueue'!$BB$5:$BB$467,"&lt;"&amp;$BE$3)</f>
        <v>0</v>
      </c>
      <c r="CH391">
        <f>SUMIFS('Grid GenerationQueue'!AI$5:AI$467,'Grid GenerationQueue'!$AX$5:$AX$467,$B391,'Grid GenerationQueue'!$AY$5:$AY$467,$C391,'Grid GenerationQueue'!$BB$5:$BB$467,"&lt;"&amp;$BE$3)</f>
        <v>0</v>
      </c>
      <c r="CI391">
        <f>SUMIFS('Grid GenerationQueue'!AJ$5:AJ$467,'Grid GenerationQueue'!$AX$5:$AX$467,$B391,'Grid GenerationQueue'!$AY$5:$AY$467,$C391,'Grid GenerationQueue'!$BB$5:$BB$467,"&lt;"&amp;$BE$3)</f>
        <v>0</v>
      </c>
      <c r="CJ391">
        <f>SUMIFS('Grid GenerationQueue'!AK$5:AK$467,'Grid GenerationQueue'!$AX$5:$AX$467,$B391,'Grid GenerationQueue'!$AY$5:$AY$467,$C391,'Grid GenerationQueue'!$BB$5:$BB$467,"&lt;"&amp;$BE$3)</f>
        <v>0</v>
      </c>
      <c r="CK391">
        <f>SUMIFS('Grid GenerationQueue'!AL$5:AL$467,'Grid GenerationQueue'!$AX$5:$AX$467,$B391,'Grid GenerationQueue'!$AY$5:$AY$467,$C391,'Grid GenerationQueue'!$BB$5:$BB$467,"&lt;"&amp;$BE$3)</f>
        <v>0</v>
      </c>
      <c r="CL391">
        <f>SUMIFS('Grid GenerationQueue'!AM$5:AM$467,'Grid GenerationQueue'!$AX$5:$AX$467,$B391,'Grid GenerationQueue'!$AY$5:$AY$467,$C391,'Grid GenerationQueue'!$BB$5:$BB$467,"&lt;"&amp;$BE$3)</f>
        <v>0</v>
      </c>
      <c r="CM391">
        <f>SUMIFS('Grid GenerationQueue'!AN$5:AN$467,'Grid GenerationQueue'!$AX$5:$AX$467,$B391,'Grid GenerationQueue'!$AY$5:$AY$467,$C391,'Grid GenerationQueue'!$BB$5:$BB$467,"&lt;"&amp;$BE$3)</f>
        <v>0</v>
      </c>
      <c r="CN391">
        <f>SUMIFS('Grid GenerationQueue'!AO$5:AO$467,'Grid GenerationQueue'!$AX$5:$AX$467,$B391,'Grid GenerationQueue'!$AY$5:$AY$467,$C391,'Grid GenerationQueue'!$BB$5:$BB$467,"&lt;"&amp;$BE$3)</f>
        <v>0</v>
      </c>
      <c r="CO391">
        <f>SUMIFS('Grid GenerationQueue'!AP$5:AP$467,'Grid GenerationQueue'!$AX$5:$AX$467,$B391,'Grid GenerationQueue'!$AY$5:$AY$467,$C391,'Grid GenerationQueue'!$BB$5:$BB$467,"&lt;"&amp;$BE$3)</f>
        <v>0</v>
      </c>
    </row>
    <row r="392" spans="1:93" x14ac:dyDescent="0.35">
      <c r="A392" t="s">
        <v>4649</v>
      </c>
      <c r="B392" t="s">
        <v>4817</v>
      </c>
      <c r="C392">
        <v>230</v>
      </c>
      <c r="D392">
        <f>SUMIFS('Grid GenerationQueue'!AE$5:AE$467,'Grid GenerationQueue'!$AX$5:$AX$467,$B392,'Grid GenerationQueue'!$AY$5:$AY$467,$C392,'Grid GenerationQueue'!$BI$5:$BI$467,"&lt;4")</f>
        <v>0</v>
      </c>
      <c r="E392">
        <f>SUMIFS('Grid GenerationQueue'!AF$5:AF$467,'Grid GenerationQueue'!$AX$5:$AX$467,$B392,'Grid GenerationQueue'!$AY$5:$AY$467,$C392,'Grid GenerationQueue'!$BI$5:$BI$467,"&lt;4")</f>
        <v>0</v>
      </c>
      <c r="F392">
        <f>SUMIFS('Grid GenerationQueue'!AG$5:AG$467,'Grid GenerationQueue'!$AX$5:$AX$467,$B392,'Grid GenerationQueue'!$AY$5:$AY$467,$C392,'Grid GenerationQueue'!$BI$5:$BI$467,"&lt;4")</f>
        <v>0</v>
      </c>
      <c r="G392">
        <f>SUMIFS('Grid GenerationQueue'!AH$5:AH$467,'Grid GenerationQueue'!$AX$5:$AX$467,$B392,'Grid GenerationQueue'!$AY$5:$AY$467,$C392,'Grid GenerationQueue'!$BI$5:$BI$467,"&lt;4")</f>
        <v>0</v>
      </c>
      <c r="H392">
        <f>SUMIFS('Grid GenerationQueue'!AI$5:AI$467,'Grid GenerationQueue'!$AX$5:$AX$467,$B392,'Grid GenerationQueue'!$AY$5:$AY$467,$C392,'Grid GenerationQueue'!$BI$5:$BI$467,"&lt;4")</f>
        <v>0</v>
      </c>
      <c r="I392">
        <f>SUMIFS('Grid GenerationQueue'!AJ$5:AJ$467,'Grid GenerationQueue'!$AX$5:$AX$467,$B392,'Grid GenerationQueue'!$AY$5:$AY$467,$C392,'Grid GenerationQueue'!$BI$5:$BI$467,"&lt;4")</f>
        <v>0</v>
      </c>
      <c r="J392">
        <f>SUMIFS('Grid GenerationQueue'!AK$5:AK$467,'Grid GenerationQueue'!$AX$5:$AX$467,$B392,'Grid GenerationQueue'!$AY$5:$AY$467,$C392,'Grid GenerationQueue'!$BI$5:$BI$467,"&lt;4")</f>
        <v>0</v>
      </c>
      <c r="K392">
        <f>SUMIFS('Grid GenerationQueue'!AL$5:AL$467,'Grid GenerationQueue'!$AX$5:$AX$467,$B392,'Grid GenerationQueue'!$AY$5:$AY$467,$C392,'Grid GenerationQueue'!$BI$5:$BI$467,"&lt;4")</f>
        <v>0</v>
      </c>
      <c r="L392">
        <f>SUMIFS('Grid GenerationQueue'!AM$5:AM$467,'Grid GenerationQueue'!$AX$5:$AX$467,$B392,'Grid GenerationQueue'!$AY$5:$AY$467,$C392,'Grid GenerationQueue'!$BI$5:$BI$467,"&lt;4")</f>
        <v>0</v>
      </c>
      <c r="M392">
        <f>SUMIFS('Grid GenerationQueue'!AN$5:AN$467,'Grid GenerationQueue'!$AX$5:$AX$467,$B392,'Grid GenerationQueue'!$AY$5:$AY$467,$C392,'Grid GenerationQueue'!$BI$5:$BI$467,"&lt;4")</f>
        <v>0</v>
      </c>
      <c r="N392">
        <f>SUMIFS('Grid GenerationQueue'!AO$5:AO$467,'Grid GenerationQueue'!$AX$5:$AX$467,$B392,'Grid GenerationQueue'!$AY$5:$AY$467,$C392,'Grid GenerationQueue'!$BI$5:$BI$467,"&lt;4")</f>
        <v>0</v>
      </c>
      <c r="O392">
        <f>SUMIFS('Grid GenerationQueue'!AP$5:AP$467,'Grid GenerationQueue'!$AX$5:$AX$467,$B392,'Grid GenerationQueue'!$AY$5:$AY$467,$C392,'Grid GenerationQueue'!$BI$5:$BI$467,"&lt;4")</f>
        <v>0</v>
      </c>
      <c r="Q392">
        <f>SUMIFS('Grid GenerationQueue'!AE$5:AE$467,'Grid GenerationQueue'!$AX$5:$AX$467,$B392,'Grid GenerationQueue'!$AY$5:$AY$467,$C392,'Grid GenerationQueue'!$BH$5:$BH$467,"Executed")</f>
        <v>0</v>
      </c>
      <c r="R392">
        <f>SUMIFS('Grid GenerationQueue'!AF$5:AF$467,'Grid GenerationQueue'!$AX$5:$AX$467,$B392,'Grid GenerationQueue'!$AY$5:$AY$467,$C392,'Grid GenerationQueue'!$BH$5:$BH$467,"Executed")</f>
        <v>0</v>
      </c>
      <c r="S392">
        <f>SUMIFS('Grid GenerationQueue'!AG$5:AG$467,'Grid GenerationQueue'!$AX$5:$AX$467,$B392,'Grid GenerationQueue'!$AY$5:$AY$467,$C392,'Grid GenerationQueue'!$BH$5:$BH$467,"Executed")</f>
        <v>0</v>
      </c>
      <c r="T392">
        <f>SUMIFS('Grid GenerationQueue'!AH$5:AH$467,'Grid GenerationQueue'!$AX$5:$AX$467,$B392,'Grid GenerationQueue'!$AY$5:$AY$467,$C392,'Grid GenerationQueue'!$BH$5:$BH$467,"Executed")</f>
        <v>0</v>
      </c>
      <c r="U392">
        <f>SUMIFS('Grid GenerationQueue'!AI$5:AI$467,'Grid GenerationQueue'!$AX$5:$AX$467,$B392,'Grid GenerationQueue'!$AY$5:$AY$467,$C392,'Grid GenerationQueue'!$BH$5:$BH$467,"Executed")</f>
        <v>0</v>
      </c>
      <c r="V392">
        <f>SUMIFS('Grid GenerationQueue'!AJ$5:AJ$467,'Grid GenerationQueue'!$AX$5:$AX$467,$B392,'Grid GenerationQueue'!$AY$5:$AY$467,$C392,'Grid GenerationQueue'!$BH$5:$BH$467,"Executed")</f>
        <v>0</v>
      </c>
      <c r="W392">
        <f>SUMIFS('Grid GenerationQueue'!AK$5:AK$467,'Grid GenerationQueue'!$AX$5:$AX$467,$B392,'Grid GenerationQueue'!$AY$5:$AY$467,$C392,'Grid GenerationQueue'!$BH$5:$BH$467,"Executed")</f>
        <v>0</v>
      </c>
      <c r="X392">
        <f>SUMIFS('Grid GenerationQueue'!AL$5:AL$467,'Grid GenerationQueue'!$AX$5:$AX$467,$B392,'Grid GenerationQueue'!$AY$5:$AY$467,$C392,'Grid GenerationQueue'!$BH$5:$BH$467,"Executed")</f>
        <v>0</v>
      </c>
      <c r="Y392">
        <f>SUMIFS('Grid GenerationQueue'!AM$5:AM$467,'Grid GenerationQueue'!$AX$5:$AX$467,$B392,'Grid GenerationQueue'!$AY$5:$AY$467,$C392,'Grid GenerationQueue'!$BH$5:$BH$467,"Executed")</f>
        <v>0</v>
      </c>
      <c r="Z392">
        <f>SUMIFS('Grid GenerationQueue'!AN$5:AN$467,'Grid GenerationQueue'!$AX$5:$AX$467,$B392,'Grid GenerationQueue'!$AY$5:$AY$467,$C392,'Grid GenerationQueue'!$BH$5:$BH$467,"Executed")</f>
        <v>0</v>
      </c>
      <c r="AA392">
        <f>SUMIFS('Grid GenerationQueue'!AO$5:AO$467,'Grid GenerationQueue'!$AX$5:$AX$467,$B392,'Grid GenerationQueue'!$AY$5:$AY$467,$C392,'Grid GenerationQueue'!$BH$5:$BH$467,"Executed")</f>
        <v>0</v>
      </c>
      <c r="AB392">
        <f>SUMIFS('Grid GenerationQueue'!AP$5:AP$467,'Grid GenerationQueue'!$AX$5:$AX$467,$B392,'Grid GenerationQueue'!$AY$5:$AY$467,$C392,'Grid GenerationQueue'!$BH$5:$BH$467,"Executed")</f>
        <v>0</v>
      </c>
      <c r="AD392">
        <f>SUMIFS('Grid GenerationQueue'!AE$5:AE$467,'Grid GenerationQueue'!$AX$5:$AX$467,$B392,'Grid GenerationQueue'!$AY$5:$AY$467,$C392,'Grid GenerationQueue'!$BF$5:$BF$467,"&lt;&gt;"&amp;"")</f>
        <v>0</v>
      </c>
      <c r="AE392">
        <f>SUMIFS('Grid GenerationQueue'!AF$5:AF$467,'Grid GenerationQueue'!$AX$5:$AX$467,$B392,'Grid GenerationQueue'!$AY$5:$AY$467,$C392,'Grid GenerationQueue'!$BF$5:$BF$467,"&lt;&gt;"&amp;"")</f>
        <v>0</v>
      </c>
      <c r="AF392">
        <f>SUMIFS('Grid GenerationQueue'!AG$5:AG$467,'Grid GenerationQueue'!$AX$5:$AX$467,$B392,'Grid GenerationQueue'!$AY$5:$AY$467,$C392,'Grid GenerationQueue'!$BF$5:$BF$467,"&lt;&gt;"&amp;"")</f>
        <v>0</v>
      </c>
      <c r="AG392">
        <f>SUMIFS('Grid GenerationQueue'!AH$5:AH$467,'Grid GenerationQueue'!$AX$5:$AX$467,$B392,'Grid GenerationQueue'!$AY$5:$AY$467,$C392,'Grid GenerationQueue'!$BF$5:$BF$467,"&lt;&gt;"&amp;"")</f>
        <v>0</v>
      </c>
      <c r="AH392">
        <f>SUMIFS('Grid GenerationQueue'!AI$5:AI$467,'Grid GenerationQueue'!$AX$5:$AX$467,$B392,'Grid GenerationQueue'!$AY$5:$AY$467,$C392,'Grid GenerationQueue'!$BF$5:$BF$467,"&lt;&gt;"&amp;"")</f>
        <v>0</v>
      </c>
      <c r="AI392">
        <f>SUMIFS('Grid GenerationQueue'!AJ$5:AJ$467,'Grid GenerationQueue'!$AX$5:$AX$467,$B392,'Grid GenerationQueue'!$AY$5:$AY$467,$C392,'Grid GenerationQueue'!$BF$5:$BF$467,"&lt;&gt;"&amp;"")</f>
        <v>0</v>
      </c>
      <c r="AJ392">
        <f>SUMIFS('Grid GenerationQueue'!AK$5:AK$467,'Grid GenerationQueue'!$AX$5:$AX$467,$B392,'Grid GenerationQueue'!$AY$5:$AY$467,$C392,'Grid GenerationQueue'!$BF$5:$BF$467,"&lt;&gt;"&amp;"")</f>
        <v>0</v>
      </c>
      <c r="AK392">
        <f>SUMIFS('Grid GenerationQueue'!AL$5:AL$467,'Grid GenerationQueue'!$AX$5:$AX$467,$B392,'Grid GenerationQueue'!$AY$5:$AY$467,$C392,'Grid GenerationQueue'!$BF$5:$BF$467,"&lt;&gt;"&amp;"")</f>
        <v>0</v>
      </c>
      <c r="AL392">
        <f>SUMIFS('Grid GenerationQueue'!AM$5:AM$467,'Grid GenerationQueue'!$AX$5:$AX$467,$B392,'Grid GenerationQueue'!$AY$5:$AY$467,$C392,'Grid GenerationQueue'!$BF$5:$BF$467,"&lt;&gt;"&amp;"")</f>
        <v>0</v>
      </c>
      <c r="AM392">
        <f>SUMIFS('Grid GenerationQueue'!AN$5:AN$467,'Grid GenerationQueue'!$AX$5:$AX$467,$B392,'Grid GenerationQueue'!$AY$5:$AY$467,$C392,'Grid GenerationQueue'!$BF$5:$BF$467,"&lt;&gt;"&amp;"")</f>
        <v>0</v>
      </c>
      <c r="AN392">
        <f>SUMIFS('Grid GenerationQueue'!AO$5:AO$467,'Grid GenerationQueue'!$AX$5:$AX$467,$B392,'Grid GenerationQueue'!$AY$5:$AY$467,$C392,'Grid GenerationQueue'!$BF$5:$BF$467,"&lt;&gt;"&amp;"")</f>
        <v>0</v>
      </c>
      <c r="AO392">
        <f>SUMIFS('Grid GenerationQueue'!AP$5:AP$467,'Grid GenerationQueue'!$AX$5:$AX$467,$B392,'Grid GenerationQueue'!$AY$5:$AY$467,$C392,'Grid GenerationQueue'!$BF$5:$BF$467,"&lt;&gt;"&amp;"")</f>
        <v>0</v>
      </c>
      <c r="AQ392">
        <f>SUMIFS('Grid GenerationQueue'!AE$5:AE$467,'Grid GenerationQueue'!$AX$5:$AX$467,$B392,'Grid GenerationQueue'!$AY$5:$AY$467,$C392)</f>
        <v>0</v>
      </c>
      <c r="AR392">
        <f>SUMIFS('Grid GenerationQueue'!AF$5:AF$467,'Grid GenerationQueue'!$AX$5:$AX$467,$B392,'Grid GenerationQueue'!$AY$5:$AY$467,$C392)</f>
        <v>0</v>
      </c>
      <c r="AS392">
        <f>SUMIFS('Grid GenerationQueue'!AG$5:AG$467,'Grid GenerationQueue'!$AX$5:$AX$467,$B392,'Grid GenerationQueue'!$AY$5:$AY$467,$C392)</f>
        <v>0</v>
      </c>
      <c r="AT392">
        <f>SUMIFS('Grid GenerationQueue'!AH$5:AH$467,'Grid GenerationQueue'!$AX$5:$AX$467,$B392,'Grid GenerationQueue'!$AY$5:$AY$467,$C392)</f>
        <v>0</v>
      </c>
      <c r="AU392">
        <f>SUMIFS('Grid GenerationQueue'!AI$5:AI$467,'Grid GenerationQueue'!$AX$5:$AX$467,$B392,'Grid GenerationQueue'!$AY$5:$AY$467,$C392)</f>
        <v>0</v>
      </c>
      <c r="AV392">
        <f>SUMIFS('Grid GenerationQueue'!AJ$5:AJ$467,'Grid GenerationQueue'!$AX$5:$AX$467,$B392,'Grid GenerationQueue'!$AY$5:$AY$467,$C392)</f>
        <v>0</v>
      </c>
      <c r="AW392">
        <f>SUMIFS('Grid GenerationQueue'!AK$5:AK$467,'Grid GenerationQueue'!$AX$5:$AX$467,$B392,'Grid GenerationQueue'!$AY$5:$AY$467,$C392)</f>
        <v>0</v>
      </c>
      <c r="AX392">
        <f>SUMIFS('Grid GenerationQueue'!AL$5:AL$467,'Grid GenerationQueue'!$AX$5:$AX$467,$B392,'Grid GenerationQueue'!$AY$5:$AY$467,$C392)</f>
        <v>0</v>
      </c>
      <c r="AY392">
        <f>SUMIFS('Grid GenerationQueue'!AM$5:AM$467,'Grid GenerationQueue'!$AX$5:$AX$467,$B392,'Grid GenerationQueue'!$AY$5:$AY$467,$C392)</f>
        <v>0</v>
      </c>
      <c r="AZ392">
        <f>SUMIFS('Grid GenerationQueue'!AN$5:AN$467,'Grid GenerationQueue'!$AX$5:$AX$467,$B392,'Grid GenerationQueue'!$AY$5:$AY$467,$C392)</f>
        <v>0</v>
      </c>
      <c r="BA392">
        <f>SUMIFS('Grid GenerationQueue'!AO$5:AO$467,'Grid GenerationQueue'!$AX$5:$AX$467,$B392,'Grid GenerationQueue'!$AY$5:$AY$467,$C392)</f>
        <v>0</v>
      </c>
      <c r="BB392">
        <f>SUMIFS('Grid GenerationQueue'!AP$5:AP$467,'Grid GenerationQueue'!$AX$5:$AX$467,$B392,'Grid GenerationQueue'!$AY$5:$AY$467,$C392)</f>
        <v>0</v>
      </c>
      <c r="BD392">
        <f>SUMIFS('Grid GenerationQueue'!AE$5:AE$467,'Grid GenerationQueue'!$AX$5:$AX$467,$B392,'Grid GenerationQueue'!$AY$5:$AY$467,$C392,'Grid GenerationQueue'!$BH$5:$BH$467,"Executed",'Grid GenerationQueue'!$BB$5:$BB$467,"&lt;"&amp;$BE$3)</f>
        <v>0</v>
      </c>
      <c r="BE392">
        <f>SUMIFS('Grid GenerationQueue'!AF$5:AF$467,'Grid GenerationQueue'!$AX$5:$AX$467,$B392,'Grid GenerationQueue'!$AY$5:$AY$467,$C392,'Grid GenerationQueue'!$BH$5:$BH$467,"Executed",'Grid GenerationQueue'!$BB$5:$BB$467,"&lt;"&amp;$BE$3)</f>
        <v>0</v>
      </c>
      <c r="BF392">
        <f>SUMIFS('Grid GenerationQueue'!AG$5:AG$467,'Grid GenerationQueue'!$AX$5:$AX$467,$B392,'Grid GenerationQueue'!$AY$5:$AY$467,$C392,'Grid GenerationQueue'!$BH$5:$BH$467,"Executed",'Grid GenerationQueue'!$BB$5:$BB$467,"&lt;"&amp;$BE$3)</f>
        <v>0</v>
      </c>
      <c r="BG392">
        <f>SUMIFS('Grid GenerationQueue'!AH$5:AH$467,'Grid GenerationQueue'!$AX$5:$AX$467,$B392,'Grid GenerationQueue'!$AY$5:$AY$467,$C392,'Grid GenerationQueue'!$BH$5:$BH$467,"Executed",'Grid GenerationQueue'!$BB$5:$BB$467,"&lt;"&amp;$BE$3)</f>
        <v>0</v>
      </c>
      <c r="BH392">
        <f>SUMIFS('Grid GenerationQueue'!AI$5:AI$467,'Grid GenerationQueue'!$AX$5:$AX$467,$B392,'Grid GenerationQueue'!$AY$5:$AY$467,$C392,'Grid GenerationQueue'!$BH$5:$BH$467,"Executed",'Grid GenerationQueue'!$BB$5:$BB$467,"&lt;"&amp;$BE$3)</f>
        <v>0</v>
      </c>
      <c r="BI392">
        <f>SUMIFS('Grid GenerationQueue'!AJ$5:AJ$467,'Grid GenerationQueue'!$AX$5:$AX$467,$B392,'Grid GenerationQueue'!$AY$5:$AY$467,$C392,'Grid GenerationQueue'!$BH$5:$BH$467,"Executed",'Grid GenerationQueue'!$BB$5:$BB$467,"&lt;"&amp;$BE$3)</f>
        <v>0</v>
      </c>
      <c r="BJ392">
        <f>SUMIFS('Grid GenerationQueue'!AK$5:AK$467,'Grid GenerationQueue'!$AX$5:$AX$467,$B392,'Grid GenerationQueue'!$AY$5:$AY$467,$C392,'Grid GenerationQueue'!$BH$5:$BH$467,"Executed",'Grid GenerationQueue'!$BB$5:$BB$467,"&lt;"&amp;$BE$3)</f>
        <v>0</v>
      </c>
      <c r="BK392">
        <f>SUMIFS('Grid GenerationQueue'!AL$5:AL$467,'Grid GenerationQueue'!$AX$5:$AX$467,$B392,'Grid GenerationQueue'!$AY$5:$AY$467,$C392,'Grid GenerationQueue'!$BH$5:$BH$467,"Executed",'Grid GenerationQueue'!$BB$5:$BB$467,"&lt;"&amp;$BE$3)</f>
        <v>0</v>
      </c>
      <c r="BL392">
        <f>SUMIFS('Grid GenerationQueue'!AM$5:AM$467,'Grid GenerationQueue'!$AX$5:$AX$467,$B392,'Grid GenerationQueue'!$AY$5:$AY$467,$C392,'Grid GenerationQueue'!$BH$5:$BH$467,"Executed",'Grid GenerationQueue'!$BB$5:$BB$467,"&lt;"&amp;$BE$3)</f>
        <v>0</v>
      </c>
      <c r="BM392">
        <f>SUMIFS('Grid GenerationQueue'!AN$5:AN$467,'Grid GenerationQueue'!$AX$5:$AX$467,$B392,'Grid GenerationQueue'!$AY$5:$AY$467,$C392,'Grid GenerationQueue'!$BH$5:$BH$467,"Executed",'Grid GenerationQueue'!$BB$5:$BB$467,"&lt;"&amp;$BE$3)</f>
        <v>0</v>
      </c>
      <c r="BN392">
        <f>SUMIFS('Grid GenerationQueue'!AO$5:AO$467,'Grid GenerationQueue'!$AX$5:$AX$467,$B392,'Grid GenerationQueue'!$AY$5:$AY$467,$C392,'Grid GenerationQueue'!$BH$5:$BH$467,"Executed",'Grid GenerationQueue'!$BB$5:$BB$467,"&lt;"&amp;$BE$3)</f>
        <v>0</v>
      </c>
      <c r="BO392">
        <f>SUMIFS('Grid GenerationQueue'!AP$5:AP$467,'Grid GenerationQueue'!$AX$5:$AX$467,$B392,'Grid GenerationQueue'!$AY$5:$AY$467,$C392,'Grid GenerationQueue'!$BH$5:$BH$467,"Executed",'Grid GenerationQueue'!$BB$5:$BB$467,"&lt;"&amp;$BE$3)</f>
        <v>0</v>
      </c>
      <c r="BQ392">
        <f>SUMIFS('Grid GenerationQueue'!AE$5:AE$467,'Grid GenerationQueue'!$AX$5:$AX$467,$B392,'Grid GenerationQueue'!$AY$5:$AY$467,$C392,'Grid GenerationQueue'!$BF$5:$BF$467,"&lt;&gt;"&amp;"",'Grid GenerationQueue'!$BB$5:$BB$467,"&lt;"&amp;$BE$3)</f>
        <v>0</v>
      </c>
      <c r="BR392">
        <f>SUMIFS('Grid GenerationQueue'!AF$5:AF$467,'Grid GenerationQueue'!$AX$5:$AX$467,$B392,'Grid GenerationQueue'!$AY$5:$AY$467,$C392,'Grid GenerationQueue'!$BF$5:$BF$467,"&lt;&gt;"&amp;"",'Grid GenerationQueue'!$BB$5:$BB$467,"&lt;"&amp;$BE$3)</f>
        <v>0</v>
      </c>
      <c r="BS392">
        <f>SUMIFS('Grid GenerationQueue'!AG$5:AG$467,'Grid GenerationQueue'!$AX$5:$AX$467,$B392,'Grid GenerationQueue'!$AY$5:$AY$467,$C392,'Grid GenerationQueue'!$BF$5:$BF$467,"&lt;&gt;"&amp;"",'Grid GenerationQueue'!$BB$5:$BB$467,"&lt;"&amp;$BE$3)</f>
        <v>0</v>
      </c>
      <c r="BT392">
        <f>SUMIFS('Grid GenerationQueue'!AH$5:AH$467,'Grid GenerationQueue'!$AX$5:$AX$467,$B392,'Grid GenerationQueue'!$AY$5:$AY$467,$C392,'Grid GenerationQueue'!$BF$5:$BF$467,"&lt;&gt;"&amp;"",'Grid GenerationQueue'!$BB$5:$BB$467,"&lt;"&amp;$BE$3)</f>
        <v>0</v>
      </c>
      <c r="BU392">
        <f>SUMIFS('Grid GenerationQueue'!AI$5:AI$467,'Grid GenerationQueue'!$AX$5:$AX$467,$B392,'Grid GenerationQueue'!$AY$5:$AY$467,$C392,'Grid GenerationQueue'!$BF$5:$BF$467,"&lt;&gt;"&amp;"",'Grid GenerationQueue'!$BB$5:$BB$467,"&lt;"&amp;$BE$3)</f>
        <v>0</v>
      </c>
      <c r="BV392">
        <f>SUMIFS('Grid GenerationQueue'!AJ$5:AJ$467,'Grid GenerationQueue'!$AX$5:$AX$467,$B392,'Grid GenerationQueue'!$AY$5:$AY$467,$C392,'Grid GenerationQueue'!$BF$5:$BF$467,"&lt;&gt;"&amp;"",'Grid GenerationQueue'!$BB$5:$BB$467,"&lt;"&amp;$BE$3)</f>
        <v>0</v>
      </c>
      <c r="BW392">
        <f>SUMIFS('Grid GenerationQueue'!AK$5:AK$467,'Grid GenerationQueue'!$AX$5:$AX$467,$B392,'Grid GenerationQueue'!$AY$5:$AY$467,$C392,'Grid GenerationQueue'!$BF$5:$BF$467,"&lt;&gt;"&amp;"",'Grid GenerationQueue'!$BB$5:$BB$467,"&lt;"&amp;$BE$3)</f>
        <v>0</v>
      </c>
      <c r="BX392">
        <f>SUMIFS('Grid GenerationQueue'!AL$5:AL$467,'Grid GenerationQueue'!$AX$5:$AX$467,$B392,'Grid GenerationQueue'!$AY$5:$AY$467,$C392,'Grid GenerationQueue'!$BF$5:$BF$467,"&lt;&gt;"&amp;"",'Grid GenerationQueue'!$BB$5:$BB$467,"&lt;"&amp;$BE$3)</f>
        <v>0</v>
      </c>
      <c r="BY392">
        <f>SUMIFS('Grid GenerationQueue'!AM$5:AM$467,'Grid GenerationQueue'!$AX$5:$AX$467,$B392,'Grid GenerationQueue'!$AY$5:$AY$467,$C392,'Grid GenerationQueue'!$BF$5:$BF$467,"&lt;&gt;"&amp;"",'Grid GenerationQueue'!$BB$5:$BB$467,"&lt;"&amp;$BE$3)</f>
        <v>0</v>
      </c>
      <c r="BZ392">
        <f>SUMIFS('Grid GenerationQueue'!AN$5:AN$467,'Grid GenerationQueue'!$AX$5:$AX$467,$B392,'Grid GenerationQueue'!$AY$5:$AY$467,$C392,'Grid GenerationQueue'!$BF$5:$BF$467,"&lt;&gt;"&amp;"",'Grid GenerationQueue'!$BB$5:$BB$467,"&lt;"&amp;$BE$3)</f>
        <v>0</v>
      </c>
      <c r="CA392">
        <f>SUMIFS('Grid GenerationQueue'!AO$5:AO$467,'Grid GenerationQueue'!$AX$5:$AX$467,$B392,'Grid GenerationQueue'!$AY$5:$AY$467,$C392,'Grid GenerationQueue'!$BF$5:$BF$467,"&lt;&gt;"&amp;"",'Grid GenerationQueue'!$BB$5:$BB$467,"&lt;"&amp;$BE$3)</f>
        <v>0</v>
      </c>
      <c r="CB392">
        <f>SUMIFS('Grid GenerationQueue'!AP$5:AP$467,'Grid GenerationQueue'!$AX$5:$AX$467,$B392,'Grid GenerationQueue'!$AY$5:$AY$467,$C392,'Grid GenerationQueue'!$BF$5:$BF$467,"&lt;&gt;"&amp;"",'Grid GenerationQueue'!$BB$5:$BB$467,"&lt;"&amp;$BE$3)</f>
        <v>0</v>
      </c>
      <c r="CD392">
        <f>SUMIFS('Grid GenerationQueue'!AE$5:AE$467,'Grid GenerationQueue'!$AX$5:$AX$467,$B392,'Grid GenerationQueue'!$AY$5:$AY$467,$C392,'Grid GenerationQueue'!$BB$5:$BB$467,"&lt;"&amp;$BE$3)</f>
        <v>0</v>
      </c>
      <c r="CE392">
        <f>SUMIFS('Grid GenerationQueue'!AF$5:AF$467,'Grid GenerationQueue'!$AX$5:$AX$467,$B392,'Grid GenerationQueue'!$AY$5:$AY$467,$C392,'Grid GenerationQueue'!$BB$5:$BB$467,"&lt;"&amp;$BE$3)</f>
        <v>0</v>
      </c>
      <c r="CF392">
        <f>SUMIFS('Grid GenerationQueue'!AG$5:AG$467,'Grid GenerationQueue'!$AX$5:$AX$467,$B392,'Grid GenerationQueue'!$AY$5:$AY$467,$C392,'Grid GenerationQueue'!$BB$5:$BB$467,"&lt;"&amp;$BE$3)</f>
        <v>0</v>
      </c>
      <c r="CG392">
        <f>SUMIFS('Grid GenerationQueue'!AH$5:AH$467,'Grid GenerationQueue'!$AX$5:$AX$467,$B392,'Grid GenerationQueue'!$AY$5:$AY$467,$C392,'Grid GenerationQueue'!$BB$5:$BB$467,"&lt;"&amp;$BE$3)</f>
        <v>0</v>
      </c>
      <c r="CH392">
        <f>SUMIFS('Grid GenerationQueue'!AI$5:AI$467,'Grid GenerationQueue'!$AX$5:$AX$467,$B392,'Grid GenerationQueue'!$AY$5:$AY$467,$C392,'Grid GenerationQueue'!$BB$5:$BB$467,"&lt;"&amp;$BE$3)</f>
        <v>0</v>
      </c>
      <c r="CI392">
        <f>SUMIFS('Grid GenerationQueue'!AJ$5:AJ$467,'Grid GenerationQueue'!$AX$5:$AX$467,$B392,'Grid GenerationQueue'!$AY$5:$AY$467,$C392,'Grid GenerationQueue'!$BB$5:$BB$467,"&lt;"&amp;$BE$3)</f>
        <v>0</v>
      </c>
      <c r="CJ392">
        <f>SUMIFS('Grid GenerationQueue'!AK$5:AK$467,'Grid GenerationQueue'!$AX$5:$AX$467,$B392,'Grid GenerationQueue'!$AY$5:$AY$467,$C392,'Grid GenerationQueue'!$BB$5:$BB$467,"&lt;"&amp;$BE$3)</f>
        <v>0</v>
      </c>
      <c r="CK392">
        <f>SUMIFS('Grid GenerationQueue'!AL$5:AL$467,'Grid GenerationQueue'!$AX$5:$AX$467,$B392,'Grid GenerationQueue'!$AY$5:$AY$467,$C392,'Grid GenerationQueue'!$BB$5:$BB$467,"&lt;"&amp;$BE$3)</f>
        <v>0</v>
      </c>
      <c r="CL392">
        <f>SUMIFS('Grid GenerationQueue'!AM$5:AM$467,'Grid GenerationQueue'!$AX$5:$AX$467,$B392,'Grid GenerationQueue'!$AY$5:$AY$467,$C392,'Grid GenerationQueue'!$BB$5:$BB$467,"&lt;"&amp;$BE$3)</f>
        <v>0</v>
      </c>
      <c r="CM392">
        <f>SUMIFS('Grid GenerationQueue'!AN$5:AN$467,'Grid GenerationQueue'!$AX$5:$AX$467,$B392,'Grid GenerationQueue'!$AY$5:$AY$467,$C392,'Grid GenerationQueue'!$BB$5:$BB$467,"&lt;"&amp;$BE$3)</f>
        <v>0</v>
      </c>
      <c r="CN392">
        <f>SUMIFS('Grid GenerationQueue'!AO$5:AO$467,'Grid GenerationQueue'!$AX$5:$AX$467,$B392,'Grid GenerationQueue'!$AY$5:$AY$467,$C392,'Grid GenerationQueue'!$BB$5:$BB$467,"&lt;"&amp;$BE$3)</f>
        <v>0</v>
      </c>
      <c r="CO392">
        <f>SUMIFS('Grid GenerationQueue'!AP$5:AP$467,'Grid GenerationQueue'!$AX$5:$AX$467,$B392,'Grid GenerationQueue'!$AY$5:$AY$467,$C392,'Grid GenerationQueue'!$BB$5:$BB$467,"&lt;"&amp;$BE$3)</f>
        <v>0</v>
      </c>
    </row>
    <row r="393" spans="1:93" x14ac:dyDescent="0.35">
      <c r="A393" t="s">
        <v>4653</v>
      </c>
      <c r="B393" t="s">
        <v>4818</v>
      </c>
      <c r="C393">
        <v>115</v>
      </c>
      <c r="D393">
        <f>SUMIFS('Grid GenerationQueue'!AE$5:AE$467,'Grid GenerationQueue'!$AX$5:$AX$467,$B393,'Grid GenerationQueue'!$AY$5:$AY$467,$C393,'Grid GenerationQueue'!$BI$5:$BI$467,"&lt;4")</f>
        <v>0</v>
      </c>
      <c r="E393">
        <f>SUMIFS('Grid GenerationQueue'!AF$5:AF$467,'Grid GenerationQueue'!$AX$5:$AX$467,$B393,'Grid GenerationQueue'!$AY$5:$AY$467,$C393,'Grid GenerationQueue'!$BI$5:$BI$467,"&lt;4")</f>
        <v>0</v>
      </c>
      <c r="F393">
        <f>SUMIFS('Grid GenerationQueue'!AG$5:AG$467,'Grid GenerationQueue'!$AX$5:$AX$467,$B393,'Grid GenerationQueue'!$AY$5:$AY$467,$C393,'Grid GenerationQueue'!$BI$5:$BI$467,"&lt;4")</f>
        <v>0</v>
      </c>
      <c r="G393">
        <f>SUMIFS('Grid GenerationQueue'!AH$5:AH$467,'Grid GenerationQueue'!$AX$5:$AX$467,$B393,'Grid GenerationQueue'!$AY$5:$AY$467,$C393,'Grid GenerationQueue'!$BI$5:$BI$467,"&lt;4")</f>
        <v>0</v>
      </c>
      <c r="H393">
        <f>SUMIFS('Grid GenerationQueue'!AI$5:AI$467,'Grid GenerationQueue'!$AX$5:$AX$467,$B393,'Grid GenerationQueue'!$AY$5:$AY$467,$C393,'Grid GenerationQueue'!$BI$5:$BI$467,"&lt;4")</f>
        <v>0</v>
      </c>
      <c r="I393">
        <f>SUMIFS('Grid GenerationQueue'!AJ$5:AJ$467,'Grid GenerationQueue'!$AX$5:$AX$467,$B393,'Grid GenerationQueue'!$AY$5:$AY$467,$C393,'Grid GenerationQueue'!$BI$5:$BI$467,"&lt;4")</f>
        <v>0</v>
      </c>
      <c r="J393">
        <f>SUMIFS('Grid GenerationQueue'!AK$5:AK$467,'Grid GenerationQueue'!$AX$5:$AX$467,$B393,'Grid GenerationQueue'!$AY$5:$AY$467,$C393,'Grid GenerationQueue'!$BI$5:$BI$467,"&lt;4")</f>
        <v>0</v>
      </c>
      <c r="K393">
        <f>SUMIFS('Grid GenerationQueue'!AL$5:AL$467,'Grid GenerationQueue'!$AX$5:$AX$467,$B393,'Grid GenerationQueue'!$AY$5:$AY$467,$C393,'Grid GenerationQueue'!$BI$5:$BI$467,"&lt;4")</f>
        <v>0</v>
      </c>
      <c r="L393">
        <f>SUMIFS('Grid GenerationQueue'!AM$5:AM$467,'Grid GenerationQueue'!$AX$5:$AX$467,$B393,'Grid GenerationQueue'!$AY$5:$AY$467,$C393,'Grid GenerationQueue'!$BI$5:$BI$467,"&lt;4")</f>
        <v>0</v>
      </c>
      <c r="M393">
        <f>SUMIFS('Grid GenerationQueue'!AN$5:AN$467,'Grid GenerationQueue'!$AX$5:$AX$467,$B393,'Grid GenerationQueue'!$AY$5:$AY$467,$C393,'Grid GenerationQueue'!$BI$5:$BI$467,"&lt;4")</f>
        <v>0</v>
      </c>
      <c r="N393">
        <f>SUMIFS('Grid GenerationQueue'!AO$5:AO$467,'Grid GenerationQueue'!$AX$5:$AX$467,$B393,'Grid GenerationQueue'!$AY$5:$AY$467,$C393,'Grid GenerationQueue'!$BI$5:$BI$467,"&lt;4")</f>
        <v>0</v>
      </c>
      <c r="O393">
        <f>SUMIFS('Grid GenerationQueue'!AP$5:AP$467,'Grid GenerationQueue'!$AX$5:$AX$467,$B393,'Grid GenerationQueue'!$AY$5:$AY$467,$C393,'Grid GenerationQueue'!$BI$5:$BI$467,"&lt;4")</f>
        <v>0</v>
      </c>
      <c r="Q393">
        <f>SUMIFS('Grid GenerationQueue'!AE$5:AE$467,'Grid GenerationQueue'!$AX$5:$AX$467,$B393,'Grid GenerationQueue'!$AY$5:$AY$467,$C393,'Grid GenerationQueue'!$BH$5:$BH$467,"Executed")</f>
        <v>0</v>
      </c>
      <c r="R393">
        <f>SUMIFS('Grid GenerationQueue'!AF$5:AF$467,'Grid GenerationQueue'!$AX$5:$AX$467,$B393,'Grid GenerationQueue'!$AY$5:$AY$467,$C393,'Grid GenerationQueue'!$BH$5:$BH$467,"Executed")</f>
        <v>0</v>
      </c>
      <c r="S393">
        <f>SUMIFS('Grid GenerationQueue'!AG$5:AG$467,'Grid GenerationQueue'!$AX$5:$AX$467,$B393,'Grid GenerationQueue'!$AY$5:$AY$467,$C393,'Grid GenerationQueue'!$BH$5:$BH$467,"Executed")</f>
        <v>0</v>
      </c>
      <c r="T393">
        <f>SUMIFS('Grid GenerationQueue'!AH$5:AH$467,'Grid GenerationQueue'!$AX$5:$AX$467,$B393,'Grid GenerationQueue'!$AY$5:$AY$467,$C393,'Grid GenerationQueue'!$BH$5:$BH$467,"Executed")</f>
        <v>0</v>
      </c>
      <c r="U393">
        <f>SUMIFS('Grid GenerationQueue'!AI$5:AI$467,'Grid GenerationQueue'!$AX$5:$AX$467,$B393,'Grid GenerationQueue'!$AY$5:$AY$467,$C393,'Grid GenerationQueue'!$BH$5:$BH$467,"Executed")</f>
        <v>0</v>
      </c>
      <c r="V393">
        <f>SUMIFS('Grid GenerationQueue'!AJ$5:AJ$467,'Grid GenerationQueue'!$AX$5:$AX$467,$B393,'Grid GenerationQueue'!$AY$5:$AY$467,$C393,'Grid GenerationQueue'!$BH$5:$BH$467,"Executed")</f>
        <v>0</v>
      </c>
      <c r="W393">
        <f>SUMIFS('Grid GenerationQueue'!AK$5:AK$467,'Grid GenerationQueue'!$AX$5:$AX$467,$B393,'Grid GenerationQueue'!$AY$5:$AY$467,$C393,'Grid GenerationQueue'!$BH$5:$BH$467,"Executed")</f>
        <v>0</v>
      </c>
      <c r="X393">
        <f>SUMIFS('Grid GenerationQueue'!AL$5:AL$467,'Grid GenerationQueue'!$AX$5:$AX$467,$B393,'Grid GenerationQueue'!$AY$5:$AY$467,$C393,'Grid GenerationQueue'!$BH$5:$BH$467,"Executed")</f>
        <v>0</v>
      </c>
      <c r="Y393">
        <f>SUMIFS('Grid GenerationQueue'!AM$5:AM$467,'Grid GenerationQueue'!$AX$5:$AX$467,$B393,'Grid GenerationQueue'!$AY$5:$AY$467,$C393,'Grid GenerationQueue'!$BH$5:$BH$467,"Executed")</f>
        <v>0</v>
      </c>
      <c r="Z393">
        <f>SUMIFS('Grid GenerationQueue'!AN$5:AN$467,'Grid GenerationQueue'!$AX$5:$AX$467,$B393,'Grid GenerationQueue'!$AY$5:$AY$467,$C393,'Grid GenerationQueue'!$BH$5:$BH$467,"Executed")</f>
        <v>0</v>
      </c>
      <c r="AA393">
        <f>SUMIFS('Grid GenerationQueue'!AO$5:AO$467,'Grid GenerationQueue'!$AX$5:$AX$467,$B393,'Grid GenerationQueue'!$AY$5:$AY$467,$C393,'Grid GenerationQueue'!$BH$5:$BH$467,"Executed")</f>
        <v>0</v>
      </c>
      <c r="AB393">
        <f>SUMIFS('Grid GenerationQueue'!AP$5:AP$467,'Grid GenerationQueue'!$AX$5:$AX$467,$B393,'Grid GenerationQueue'!$AY$5:$AY$467,$C393,'Grid GenerationQueue'!$BH$5:$BH$467,"Executed")</f>
        <v>0</v>
      </c>
      <c r="AD393">
        <f>SUMIFS('Grid GenerationQueue'!AE$5:AE$467,'Grid GenerationQueue'!$AX$5:$AX$467,$B393,'Grid GenerationQueue'!$AY$5:$AY$467,$C393,'Grid GenerationQueue'!$BF$5:$BF$467,"&lt;&gt;"&amp;"")</f>
        <v>0</v>
      </c>
      <c r="AE393">
        <f>SUMIFS('Grid GenerationQueue'!AF$5:AF$467,'Grid GenerationQueue'!$AX$5:$AX$467,$B393,'Grid GenerationQueue'!$AY$5:$AY$467,$C393,'Grid GenerationQueue'!$BF$5:$BF$467,"&lt;&gt;"&amp;"")</f>
        <v>0</v>
      </c>
      <c r="AF393">
        <f>SUMIFS('Grid GenerationQueue'!AG$5:AG$467,'Grid GenerationQueue'!$AX$5:$AX$467,$B393,'Grid GenerationQueue'!$AY$5:$AY$467,$C393,'Grid GenerationQueue'!$BF$5:$BF$467,"&lt;&gt;"&amp;"")</f>
        <v>0</v>
      </c>
      <c r="AG393">
        <f>SUMIFS('Grid GenerationQueue'!AH$5:AH$467,'Grid GenerationQueue'!$AX$5:$AX$467,$B393,'Grid GenerationQueue'!$AY$5:$AY$467,$C393,'Grid GenerationQueue'!$BF$5:$BF$467,"&lt;&gt;"&amp;"")</f>
        <v>0</v>
      </c>
      <c r="AH393">
        <f>SUMIFS('Grid GenerationQueue'!AI$5:AI$467,'Grid GenerationQueue'!$AX$5:$AX$467,$B393,'Grid GenerationQueue'!$AY$5:$AY$467,$C393,'Grid GenerationQueue'!$BF$5:$BF$467,"&lt;&gt;"&amp;"")</f>
        <v>0</v>
      </c>
      <c r="AI393">
        <f>SUMIFS('Grid GenerationQueue'!AJ$5:AJ$467,'Grid GenerationQueue'!$AX$5:$AX$467,$B393,'Grid GenerationQueue'!$AY$5:$AY$467,$C393,'Grid GenerationQueue'!$BF$5:$BF$467,"&lt;&gt;"&amp;"")</f>
        <v>0</v>
      </c>
      <c r="AJ393">
        <f>SUMIFS('Grid GenerationQueue'!AK$5:AK$467,'Grid GenerationQueue'!$AX$5:$AX$467,$B393,'Grid GenerationQueue'!$AY$5:$AY$467,$C393,'Grid GenerationQueue'!$BF$5:$BF$467,"&lt;&gt;"&amp;"")</f>
        <v>0</v>
      </c>
      <c r="AK393">
        <f>SUMIFS('Grid GenerationQueue'!AL$5:AL$467,'Grid GenerationQueue'!$AX$5:$AX$467,$B393,'Grid GenerationQueue'!$AY$5:$AY$467,$C393,'Grid GenerationQueue'!$BF$5:$BF$467,"&lt;&gt;"&amp;"")</f>
        <v>0</v>
      </c>
      <c r="AL393">
        <f>SUMIFS('Grid GenerationQueue'!AM$5:AM$467,'Grid GenerationQueue'!$AX$5:$AX$467,$B393,'Grid GenerationQueue'!$AY$5:$AY$467,$C393,'Grid GenerationQueue'!$BF$5:$BF$467,"&lt;&gt;"&amp;"")</f>
        <v>0</v>
      </c>
      <c r="AM393">
        <f>SUMIFS('Grid GenerationQueue'!AN$5:AN$467,'Grid GenerationQueue'!$AX$5:$AX$467,$B393,'Grid GenerationQueue'!$AY$5:$AY$467,$C393,'Grid GenerationQueue'!$BF$5:$BF$467,"&lt;&gt;"&amp;"")</f>
        <v>0</v>
      </c>
      <c r="AN393">
        <f>SUMIFS('Grid GenerationQueue'!AO$5:AO$467,'Grid GenerationQueue'!$AX$5:$AX$467,$B393,'Grid GenerationQueue'!$AY$5:$AY$467,$C393,'Grid GenerationQueue'!$BF$5:$BF$467,"&lt;&gt;"&amp;"")</f>
        <v>0</v>
      </c>
      <c r="AO393">
        <f>SUMIFS('Grid GenerationQueue'!AP$5:AP$467,'Grid GenerationQueue'!$AX$5:$AX$467,$B393,'Grid GenerationQueue'!$AY$5:$AY$467,$C393,'Grid GenerationQueue'!$BF$5:$BF$467,"&lt;&gt;"&amp;"")</f>
        <v>0</v>
      </c>
      <c r="AQ393">
        <f>SUMIFS('Grid GenerationQueue'!AE$5:AE$467,'Grid GenerationQueue'!$AX$5:$AX$467,$B393,'Grid GenerationQueue'!$AY$5:$AY$467,$C393)</f>
        <v>0</v>
      </c>
      <c r="AR393">
        <f>SUMIFS('Grid GenerationQueue'!AF$5:AF$467,'Grid GenerationQueue'!$AX$5:$AX$467,$B393,'Grid GenerationQueue'!$AY$5:$AY$467,$C393)</f>
        <v>0</v>
      </c>
      <c r="AS393">
        <f>SUMIFS('Grid GenerationQueue'!AG$5:AG$467,'Grid GenerationQueue'!$AX$5:$AX$467,$B393,'Grid GenerationQueue'!$AY$5:$AY$467,$C393)</f>
        <v>0</v>
      </c>
      <c r="AT393">
        <f>SUMIFS('Grid GenerationQueue'!AH$5:AH$467,'Grid GenerationQueue'!$AX$5:$AX$467,$B393,'Grid GenerationQueue'!$AY$5:$AY$467,$C393)</f>
        <v>0</v>
      </c>
      <c r="AU393">
        <f>SUMIFS('Grid GenerationQueue'!AI$5:AI$467,'Grid GenerationQueue'!$AX$5:$AX$467,$B393,'Grid GenerationQueue'!$AY$5:$AY$467,$C393)</f>
        <v>0</v>
      </c>
      <c r="AV393">
        <f>SUMIFS('Grid GenerationQueue'!AJ$5:AJ$467,'Grid GenerationQueue'!$AX$5:$AX$467,$B393,'Grid GenerationQueue'!$AY$5:$AY$467,$C393)</f>
        <v>0</v>
      </c>
      <c r="AW393">
        <f>SUMIFS('Grid GenerationQueue'!AK$5:AK$467,'Grid GenerationQueue'!$AX$5:$AX$467,$B393,'Grid GenerationQueue'!$AY$5:$AY$467,$C393)</f>
        <v>0</v>
      </c>
      <c r="AX393">
        <f>SUMIFS('Grid GenerationQueue'!AL$5:AL$467,'Grid GenerationQueue'!$AX$5:$AX$467,$B393,'Grid GenerationQueue'!$AY$5:$AY$467,$C393)</f>
        <v>0</v>
      </c>
      <c r="AY393">
        <f>SUMIFS('Grid GenerationQueue'!AM$5:AM$467,'Grid GenerationQueue'!$AX$5:$AX$467,$B393,'Grid GenerationQueue'!$AY$5:$AY$467,$C393)</f>
        <v>0</v>
      </c>
      <c r="AZ393">
        <f>SUMIFS('Grid GenerationQueue'!AN$5:AN$467,'Grid GenerationQueue'!$AX$5:$AX$467,$B393,'Grid GenerationQueue'!$AY$5:$AY$467,$C393)</f>
        <v>0</v>
      </c>
      <c r="BA393">
        <f>SUMIFS('Grid GenerationQueue'!AO$5:AO$467,'Grid GenerationQueue'!$AX$5:$AX$467,$B393,'Grid GenerationQueue'!$AY$5:$AY$467,$C393)</f>
        <v>0</v>
      </c>
      <c r="BB393">
        <f>SUMIFS('Grid GenerationQueue'!AP$5:AP$467,'Grid GenerationQueue'!$AX$5:$AX$467,$B393,'Grid GenerationQueue'!$AY$5:$AY$467,$C393)</f>
        <v>0</v>
      </c>
      <c r="BD393">
        <f>SUMIFS('Grid GenerationQueue'!AE$5:AE$467,'Grid GenerationQueue'!$AX$5:$AX$467,$B393,'Grid GenerationQueue'!$AY$5:$AY$467,$C393,'Grid GenerationQueue'!$BH$5:$BH$467,"Executed",'Grid GenerationQueue'!$BB$5:$BB$467,"&lt;"&amp;$BE$3)</f>
        <v>0</v>
      </c>
      <c r="BE393">
        <f>SUMIFS('Grid GenerationQueue'!AF$5:AF$467,'Grid GenerationQueue'!$AX$5:$AX$467,$B393,'Grid GenerationQueue'!$AY$5:$AY$467,$C393,'Grid GenerationQueue'!$BH$5:$BH$467,"Executed",'Grid GenerationQueue'!$BB$5:$BB$467,"&lt;"&amp;$BE$3)</f>
        <v>0</v>
      </c>
      <c r="BF393">
        <f>SUMIFS('Grid GenerationQueue'!AG$5:AG$467,'Grid GenerationQueue'!$AX$5:$AX$467,$B393,'Grid GenerationQueue'!$AY$5:$AY$467,$C393,'Grid GenerationQueue'!$BH$5:$BH$467,"Executed",'Grid GenerationQueue'!$BB$5:$BB$467,"&lt;"&amp;$BE$3)</f>
        <v>0</v>
      </c>
      <c r="BG393">
        <f>SUMIFS('Grid GenerationQueue'!AH$5:AH$467,'Grid GenerationQueue'!$AX$5:$AX$467,$B393,'Grid GenerationQueue'!$AY$5:$AY$467,$C393,'Grid GenerationQueue'!$BH$5:$BH$467,"Executed",'Grid GenerationQueue'!$BB$5:$BB$467,"&lt;"&amp;$BE$3)</f>
        <v>0</v>
      </c>
      <c r="BH393">
        <f>SUMIFS('Grid GenerationQueue'!AI$5:AI$467,'Grid GenerationQueue'!$AX$5:$AX$467,$B393,'Grid GenerationQueue'!$AY$5:$AY$467,$C393,'Grid GenerationQueue'!$BH$5:$BH$467,"Executed",'Grid GenerationQueue'!$BB$5:$BB$467,"&lt;"&amp;$BE$3)</f>
        <v>0</v>
      </c>
      <c r="BI393">
        <f>SUMIFS('Grid GenerationQueue'!AJ$5:AJ$467,'Grid GenerationQueue'!$AX$5:$AX$467,$B393,'Grid GenerationQueue'!$AY$5:$AY$467,$C393,'Grid GenerationQueue'!$BH$5:$BH$467,"Executed",'Grid GenerationQueue'!$BB$5:$BB$467,"&lt;"&amp;$BE$3)</f>
        <v>0</v>
      </c>
      <c r="BJ393">
        <f>SUMIFS('Grid GenerationQueue'!AK$5:AK$467,'Grid GenerationQueue'!$AX$5:$AX$467,$B393,'Grid GenerationQueue'!$AY$5:$AY$467,$C393,'Grid GenerationQueue'!$BH$5:$BH$467,"Executed",'Grid GenerationQueue'!$BB$5:$BB$467,"&lt;"&amp;$BE$3)</f>
        <v>0</v>
      </c>
      <c r="BK393">
        <f>SUMIFS('Grid GenerationQueue'!AL$5:AL$467,'Grid GenerationQueue'!$AX$5:$AX$467,$B393,'Grid GenerationQueue'!$AY$5:$AY$467,$C393,'Grid GenerationQueue'!$BH$5:$BH$467,"Executed",'Grid GenerationQueue'!$BB$5:$BB$467,"&lt;"&amp;$BE$3)</f>
        <v>0</v>
      </c>
      <c r="BL393">
        <f>SUMIFS('Grid GenerationQueue'!AM$5:AM$467,'Grid GenerationQueue'!$AX$5:$AX$467,$B393,'Grid GenerationQueue'!$AY$5:$AY$467,$C393,'Grid GenerationQueue'!$BH$5:$BH$467,"Executed",'Grid GenerationQueue'!$BB$5:$BB$467,"&lt;"&amp;$BE$3)</f>
        <v>0</v>
      </c>
      <c r="BM393">
        <f>SUMIFS('Grid GenerationQueue'!AN$5:AN$467,'Grid GenerationQueue'!$AX$5:$AX$467,$B393,'Grid GenerationQueue'!$AY$5:$AY$467,$C393,'Grid GenerationQueue'!$BH$5:$BH$467,"Executed",'Grid GenerationQueue'!$BB$5:$BB$467,"&lt;"&amp;$BE$3)</f>
        <v>0</v>
      </c>
      <c r="BN393">
        <f>SUMIFS('Grid GenerationQueue'!AO$5:AO$467,'Grid GenerationQueue'!$AX$5:$AX$467,$B393,'Grid GenerationQueue'!$AY$5:$AY$467,$C393,'Grid GenerationQueue'!$BH$5:$BH$467,"Executed",'Grid GenerationQueue'!$BB$5:$BB$467,"&lt;"&amp;$BE$3)</f>
        <v>0</v>
      </c>
      <c r="BO393">
        <f>SUMIFS('Grid GenerationQueue'!AP$5:AP$467,'Grid GenerationQueue'!$AX$5:$AX$467,$B393,'Grid GenerationQueue'!$AY$5:$AY$467,$C393,'Grid GenerationQueue'!$BH$5:$BH$467,"Executed",'Grid GenerationQueue'!$BB$5:$BB$467,"&lt;"&amp;$BE$3)</f>
        <v>0</v>
      </c>
      <c r="BQ393">
        <f>SUMIFS('Grid GenerationQueue'!AE$5:AE$467,'Grid GenerationQueue'!$AX$5:$AX$467,$B393,'Grid GenerationQueue'!$AY$5:$AY$467,$C393,'Grid GenerationQueue'!$BF$5:$BF$467,"&lt;&gt;"&amp;"",'Grid GenerationQueue'!$BB$5:$BB$467,"&lt;"&amp;$BE$3)</f>
        <v>0</v>
      </c>
      <c r="BR393">
        <f>SUMIFS('Grid GenerationQueue'!AF$5:AF$467,'Grid GenerationQueue'!$AX$5:$AX$467,$B393,'Grid GenerationQueue'!$AY$5:$AY$467,$C393,'Grid GenerationQueue'!$BF$5:$BF$467,"&lt;&gt;"&amp;"",'Grid GenerationQueue'!$BB$5:$BB$467,"&lt;"&amp;$BE$3)</f>
        <v>0</v>
      </c>
      <c r="BS393">
        <f>SUMIFS('Grid GenerationQueue'!AG$5:AG$467,'Grid GenerationQueue'!$AX$5:$AX$467,$B393,'Grid GenerationQueue'!$AY$5:$AY$467,$C393,'Grid GenerationQueue'!$BF$5:$BF$467,"&lt;&gt;"&amp;"",'Grid GenerationQueue'!$BB$5:$BB$467,"&lt;"&amp;$BE$3)</f>
        <v>0</v>
      </c>
      <c r="BT393">
        <f>SUMIFS('Grid GenerationQueue'!AH$5:AH$467,'Grid GenerationQueue'!$AX$5:$AX$467,$B393,'Grid GenerationQueue'!$AY$5:$AY$467,$C393,'Grid GenerationQueue'!$BF$5:$BF$467,"&lt;&gt;"&amp;"",'Grid GenerationQueue'!$BB$5:$BB$467,"&lt;"&amp;$BE$3)</f>
        <v>0</v>
      </c>
      <c r="BU393">
        <f>SUMIFS('Grid GenerationQueue'!AI$5:AI$467,'Grid GenerationQueue'!$AX$5:$AX$467,$B393,'Grid GenerationQueue'!$AY$5:$AY$467,$C393,'Grid GenerationQueue'!$BF$5:$BF$467,"&lt;&gt;"&amp;"",'Grid GenerationQueue'!$BB$5:$BB$467,"&lt;"&amp;$BE$3)</f>
        <v>0</v>
      </c>
      <c r="BV393">
        <f>SUMIFS('Grid GenerationQueue'!AJ$5:AJ$467,'Grid GenerationQueue'!$AX$5:$AX$467,$B393,'Grid GenerationQueue'!$AY$5:$AY$467,$C393,'Grid GenerationQueue'!$BF$5:$BF$467,"&lt;&gt;"&amp;"",'Grid GenerationQueue'!$BB$5:$BB$467,"&lt;"&amp;$BE$3)</f>
        <v>0</v>
      </c>
      <c r="BW393">
        <f>SUMIFS('Grid GenerationQueue'!AK$5:AK$467,'Grid GenerationQueue'!$AX$5:$AX$467,$B393,'Grid GenerationQueue'!$AY$5:$AY$467,$C393,'Grid GenerationQueue'!$BF$5:$BF$467,"&lt;&gt;"&amp;"",'Grid GenerationQueue'!$BB$5:$BB$467,"&lt;"&amp;$BE$3)</f>
        <v>0</v>
      </c>
      <c r="BX393">
        <f>SUMIFS('Grid GenerationQueue'!AL$5:AL$467,'Grid GenerationQueue'!$AX$5:$AX$467,$B393,'Grid GenerationQueue'!$AY$5:$AY$467,$C393,'Grid GenerationQueue'!$BF$5:$BF$467,"&lt;&gt;"&amp;"",'Grid GenerationQueue'!$BB$5:$BB$467,"&lt;"&amp;$BE$3)</f>
        <v>0</v>
      </c>
      <c r="BY393">
        <f>SUMIFS('Grid GenerationQueue'!AM$5:AM$467,'Grid GenerationQueue'!$AX$5:$AX$467,$B393,'Grid GenerationQueue'!$AY$5:$AY$467,$C393,'Grid GenerationQueue'!$BF$5:$BF$467,"&lt;&gt;"&amp;"",'Grid GenerationQueue'!$BB$5:$BB$467,"&lt;"&amp;$BE$3)</f>
        <v>0</v>
      </c>
      <c r="BZ393">
        <f>SUMIFS('Grid GenerationQueue'!AN$5:AN$467,'Grid GenerationQueue'!$AX$5:$AX$467,$B393,'Grid GenerationQueue'!$AY$5:$AY$467,$C393,'Grid GenerationQueue'!$BF$5:$BF$467,"&lt;&gt;"&amp;"",'Grid GenerationQueue'!$BB$5:$BB$467,"&lt;"&amp;$BE$3)</f>
        <v>0</v>
      </c>
      <c r="CA393">
        <f>SUMIFS('Grid GenerationQueue'!AO$5:AO$467,'Grid GenerationQueue'!$AX$5:$AX$467,$B393,'Grid GenerationQueue'!$AY$5:$AY$467,$C393,'Grid GenerationQueue'!$BF$5:$BF$467,"&lt;&gt;"&amp;"",'Grid GenerationQueue'!$BB$5:$BB$467,"&lt;"&amp;$BE$3)</f>
        <v>0</v>
      </c>
      <c r="CB393">
        <f>SUMIFS('Grid GenerationQueue'!AP$5:AP$467,'Grid GenerationQueue'!$AX$5:$AX$467,$B393,'Grid GenerationQueue'!$AY$5:$AY$467,$C393,'Grid GenerationQueue'!$BF$5:$BF$467,"&lt;&gt;"&amp;"",'Grid GenerationQueue'!$BB$5:$BB$467,"&lt;"&amp;$BE$3)</f>
        <v>0</v>
      </c>
      <c r="CD393">
        <f>SUMIFS('Grid GenerationQueue'!AE$5:AE$467,'Grid GenerationQueue'!$AX$5:$AX$467,$B393,'Grid GenerationQueue'!$AY$5:$AY$467,$C393,'Grid GenerationQueue'!$BB$5:$BB$467,"&lt;"&amp;$BE$3)</f>
        <v>0</v>
      </c>
      <c r="CE393">
        <f>SUMIFS('Grid GenerationQueue'!AF$5:AF$467,'Grid GenerationQueue'!$AX$5:$AX$467,$B393,'Grid GenerationQueue'!$AY$5:$AY$467,$C393,'Grid GenerationQueue'!$BB$5:$BB$467,"&lt;"&amp;$BE$3)</f>
        <v>0</v>
      </c>
      <c r="CF393">
        <f>SUMIFS('Grid GenerationQueue'!AG$5:AG$467,'Grid GenerationQueue'!$AX$5:$AX$467,$B393,'Grid GenerationQueue'!$AY$5:$AY$467,$C393,'Grid GenerationQueue'!$BB$5:$BB$467,"&lt;"&amp;$BE$3)</f>
        <v>0</v>
      </c>
      <c r="CG393">
        <f>SUMIFS('Grid GenerationQueue'!AH$5:AH$467,'Grid GenerationQueue'!$AX$5:$AX$467,$B393,'Grid GenerationQueue'!$AY$5:$AY$467,$C393,'Grid GenerationQueue'!$BB$5:$BB$467,"&lt;"&amp;$BE$3)</f>
        <v>0</v>
      </c>
      <c r="CH393">
        <f>SUMIFS('Grid GenerationQueue'!AI$5:AI$467,'Grid GenerationQueue'!$AX$5:$AX$467,$B393,'Grid GenerationQueue'!$AY$5:$AY$467,$C393,'Grid GenerationQueue'!$BB$5:$BB$467,"&lt;"&amp;$BE$3)</f>
        <v>0</v>
      </c>
      <c r="CI393">
        <f>SUMIFS('Grid GenerationQueue'!AJ$5:AJ$467,'Grid GenerationQueue'!$AX$5:$AX$467,$B393,'Grid GenerationQueue'!$AY$5:$AY$467,$C393,'Grid GenerationQueue'!$BB$5:$BB$467,"&lt;"&amp;$BE$3)</f>
        <v>0</v>
      </c>
      <c r="CJ393">
        <f>SUMIFS('Grid GenerationQueue'!AK$5:AK$467,'Grid GenerationQueue'!$AX$5:$AX$467,$B393,'Grid GenerationQueue'!$AY$5:$AY$467,$C393,'Grid GenerationQueue'!$BB$5:$BB$467,"&lt;"&amp;$BE$3)</f>
        <v>0</v>
      </c>
      <c r="CK393">
        <f>SUMIFS('Grid GenerationQueue'!AL$5:AL$467,'Grid GenerationQueue'!$AX$5:$AX$467,$B393,'Grid GenerationQueue'!$AY$5:$AY$467,$C393,'Grid GenerationQueue'!$BB$5:$BB$467,"&lt;"&amp;$BE$3)</f>
        <v>0</v>
      </c>
      <c r="CL393">
        <f>SUMIFS('Grid GenerationQueue'!AM$5:AM$467,'Grid GenerationQueue'!$AX$5:$AX$467,$B393,'Grid GenerationQueue'!$AY$5:$AY$467,$C393,'Grid GenerationQueue'!$BB$5:$BB$467,"&lt;"&amp;$BE$3)</f>
        <v>0</v>
      </c>
      <c r="CM393">
        <f>SUMIFS('Grid GenerationQueue'!AN$5:AN$467,'Grid GenerationQueue'!$AX$5:$AX$467,$B393,'Grid GenerationQueue'!$AY$5:$AY$467,$C393,'Grid GenerationQueue'!$BB$5:$BB$467,"&lt;"&amp;$BE$3)</f>
        <v>0</v>
      </c>
      <c r="CN393">
        <f>SUMIFS('Grid GenerationQueue'!AO$5:AO$467,'Grid GenerationQueue'!$AX$5:$AX$467,$B393,'Grid GenerationQueue'!$AY$5:$AY$467,$C393,'Grid GenerationQueue'!$BB$5:$BB$467,"&lt;"&amp;$BE$3)</f>
        <v>0</v>
      </c>
      <c r="CO393">
        <f>SUMIFS('Grid GenerationQueue'!AP$5:AP$467,'Grid GenerationQueue'!$AX$5:$AX$467,$B393,'Grid GenerationQueue'!$AY$5:$AY$467,$C393,'Grid GenerationQueue'!$BB$5:$BB$467,"&lt;"&amp;$BE$3)</f>
        <v>0</v>
      </c>
    </row>
    <row r="394" spans="1:93" x14ac:dyDescent="0.35">
      <c r="A394" t="s">
        <v>4648</v>
      </c>
      <c r="B394" t="s">
        <v>4507</v>
      </c>
      <c r="C394">
        <v>115</v>
      </c>
      <c r="D394">
        <f>SUMIFS('Grid GenerationQueue'!AE$5:AE$467,'Grid GenerationQueue'!$AX$5:$AX$467,$B394,'Grid GenerationQueue'!$AY$5:$AY$467,$C394,'Grid GenerationQueue'!$BI$5:$BI$467,"&lt;4")</f>
        <v>0</v>
      </c>
      <c r="E394">
        <f>SUMIFS('Grid GenerationQueue'!AF$5:AF$467,'Grid GenerationQueue'!$AX$5:$AX$467,$B394,'Grid GenerationQueue'!$AY$5:$AY$467,$C394,'Grid GenerationQueue'!$BI$5:$BI$467,"&lt;4")</f>
        <v>0</v>
      </c>
      <c r="F394">
        <f>SUMIFS('Grid GenerationQueue'!AG$5:AG$467,'Grid GenerationQueue'!$AX$5:$AX$467,$B394,'Grid GenerationQueue'!$AY$5:$AY$467,$C394,'Grid GenerationQueue'!$BI$5:$BI$467,"&lt;4")</f>
        <v>0</v>
      </c>
      <c r="G394">
        <f>SUMIFS('Grid GenerationQueue'!AH$5:AH$467,'Grid GenerationQueue'!$AX$5:$AX$467,$B394,'Grid GenerationQueue'!$AY$5:$AY$467,$C394,'Grid GenerationQueue'!$BI$5:$BI$467,"&lt;4")</f>
        <v>0</v>
      </c>
      <c r="H394">
        <f>SUMIFS('Grid GenerationQueue'!AI$5:AI$467,'Grid GenerationQueue'!$AX$5:$AX$467,$B394,'Grid GenerationQueue'!$AY$5:$AY$467,$C394,'Grid GenerationQueue'!$BI$5:$BI$467,"&lt;4")</f>
        <v>0</v>
      </c>
      <c r="I394">
        <f>SUMIFS('Grid GenerationQueue'!AJ$5:AJ$467,'Grid GenerationQueue'!$AX$5:$AX$467,$B394,'Grid GenerationQueue'!$AY$5:$AY$467,$C394,'Grid GenerationQueue'!$BI$5:$BI$467,"&lt;4")</f>
        <v>0</v>
      </c>
      <c r="J394">
        <f>SUMIFS('Grid GenerationQueue'!AK$5:AK$467,'Grid GenerationQueue'!$AX$5:$AX$467,$B394,'Grid GenerationQueue'!$AY$5:$AY$467,$C394,'Grid GenerationQueue'!$BI$5:$BI$467,"&lt;4")</f>
        <v>0</v>
      </c>
      <c r="K394">
        <f>SUMIFS('Grid GenerationQueue'!AL$5:AL$467,'Grid GenerationQueue'!$AX$5:$AX$467,$B394,'Grid GenerationQueue'!$AY$5:$AY$467,$C394,'Grid GenerationQueue'!$BI$5:$BI$467,"&lt;4")</f>
        <v>0</v>
      </c>
      <c r="L394">
        <f>SUMIFS('Grid GenerationQueue'!AM$5:AM$467,'Grid GenerationQueue'!$AX$5:$AX$467,$B394,'Grid GenerationQueue'!$AY$5:$AY$467,$C394,'Grid GenerationQueue'!$BI$5:$BI$467,"&lt;4")</f>
        <v>0</v>
      </c>
      <c r="M394">
        <f>SUMIFS('Grid GenerationQueue'!AN$5:AN$467,'Grid GenerationQueue'!$AX$5:$AX$467,$B394,'Grid GenerationQueue'!$AY$5:$AY$467,$C394,'Grid GenerationQueue'!$BI$5:$BI$467,"&lt;4")</f>
        <v>0</v>
      </c>
      <c r="N394">
        <f>SUMIFS('Grid GenerationQueue'!AO$5:AO$467,'Grid GenerationQueue'!$AX$5:$AX$467,$B394,'Grid GenerationQueue'!$AY$5:$AY$467,$C394,'Grid GenerationQueue'!$BI$5:$BI$467,"&lt;4")</f>
        <v>0</v>
      </c>
      <c r="O394">
        <f>SUMIFS('Grid GenerationQueue'!AP$5:AP$467,'Grid GenerationQueue'!$AX$5:$AX$467,$B394,'Grid GenerationQueue'!$AY$5:$AY$467,$C394,'Grid GenerationQueue'!$BI$5:$BI$467,"&lt;4")</f>
        <v>0</v>
      </c>
      <c r="Q394">
        <f>SUMIFS('Grid GenerationQueue'!AE$5:AE$467,'Grid GenerationQueue'!$AX$5:$AX$467,$B394,'Grid GenerationQueue'!$AY$5:$AY$467,$C394,'Grid GenerationQueue'!$BH$5:$BH$467,"Executed")</f>
        <v>0</v>
      </c>
      <c r="R394">
        <f>SUMIFS('Grid GenerationQueue'!AF$5:AF$467,'Grid GenerationQueue'!$AX$5:$AX$467,$B394,'Grid GenerationQueue'!$AY$5:$AY$467,$C394,'Grid GenerationQueue'!$BH$5:$BH$467,"Executed")</f>
        <v>0</v>
      </c>
      <c r="S394">
        <f>SUMIFS('Grid GenerationQueue'!AG$5:AG$467,'Grid GenerationQueue'!$AX$5:$AX$467,$B394,'Grid GenerationQueue'!$AY$5:$AY$467,$C394,'Grid GenerationQueue'!$BH$5:$BH$467,"Executed")</f>
        <v>0</v>
      </c>
      <c r="T394">
        <f>SUMIFS('Grid GenerationQueue'!AH$5:AH$467,'Grid GenerationQueue'!$AX$5:$AX$467,$B394,'Grid GenerationQueue'!$AY$5:$AY$467,$C394,'Grid GenerationQueue'!$BH$5:$BH$467,"Executed")</f>
        <v>0</v>
      </c>
      <c r="U394">
        <f>SUMIFS('Grid GenerationQueue'!AI$5:AI$467,'Grid GenerationQueue'!$AX$5:$AX$467,$B394,'Grid GenerationQueue'!$AY$5:$AY$467,$C394,'Grid GenerationQueue'!$BH$5:$BH$467,"Executed")</f>
        <v>0</v>
      </c>
      <c r="V394">
        <f>SUMIFS('Grid GenerationQueue'!AJ$5:AJ$467,'Grid GenerationQueue'!$AX$5:$AX$467,$B394,'Grid GenerationQueue'!$AY$5:$AY$467,$C394,'Grid GenerationQueue'!$BH$5:$BH$467,"Executed")</f>
        <v>0</v>
      </c>
      <c r="W394">
        <f>SUMIFS('Grid GenerationQueue'!AK$5:AK$467,'Grid GenerationQueue'!$AX$5:$AX$467,$B394,'Grid GenerationQueue'!$AY$5:$AY$467,$C394,'Grid GenerationQueue'!$BH$5:$BH$467,"Executed")</f>
        <v>0</v>
      </c>
      <c r="X394">
        <f>SUMIFS('Grid GenerationQueue'!AL$5:AL$467,'Grid GenerationQueue'!$AX$5:$AX$467,$B394,'Grid GenerationQueue'!$AY$5:$AY$467,$C394,'Grid GenerationQueue'!$BH$5:$BH$467,"Executed")</f>
        <v>0</v>
      </c>
      <c r="Y394">
        <f>SUMIFS('Grid GenerationQueue'!AM$5:AM$467,'Grid GenerationQueue'!$AX$5:$AX$467,$B394,'Grid GenerationQueue'!$AY$5:$AY$467,$C394,'Grid GenerationQueue'!$BH$5:$BH$467,"Executed")</f>
        <v>0</v>
      </c>
      <c r="Z394">
        <f>SUMIFS('Grid GenerationQueue'!AN$5:AN$467,'Grid GenerationQueue'!$AX$5:$AX$467,$B394,'Grid GenerationQueue'!$AY$5:$AY$467,$C394,'Grid GenerationQueue'!$BH$5:$BH$467,"Executed")</f>
        <v>0</v>
      </c>
      <c r="AA394">
        <f>SUMIFS('Grid GenerationQueue'!AO$5:AO$467,'Grid GenerationQueue'!$AX$5:$AX$467,$B394,'Grid GenerationQueue'!$AY$5:$AY$467,$C394,'Grid GenerationQueue'!$BH$5:$BH$467,"Executed")</f>
        <v>0</v>
      </c>
      <c r="AB394">
        <f>SUMIFS('Grid GenerationQueue'!AP$5:AP$467,'Grid GenerationQueue'!$AX$5:$AX$467,$B394,'Grid GenerationQueue'!$AY$5:$AY$467,$C394,'Grid GenerationQueue'!$BH$5:$BH$467,"Executed")</f>
        <v>0</v>
      </c>
      <c r="AD394">
        <f>SUMIFS('Grid GenerationQueue'!AE$5:AE$467,'Grid GenerationQueue'!$AX$5:$AX$467,$B394,'Grid GenerationQueue'!$AY$5:$AY$467,$C394,'Grid GenerationQueue'!$BF$5:$BF$467,"&lt;&gt;"&amp;"")</f>
        <v>0</v>
      </c>
      <c r="AE394">
        <f>SUMIFS('Grid GenerationQueue'!AF$5:AF$467,'Grid GenerationQueue'!$AX$5:$AX$467,$B394,'Grid GenerationQueue'!$AY$5:$AY$467,$C394,'Grid GenerationQueue'!$BF$5:$BF$467,"&lt;&gt;"&amp;"")</f>
        <v>0</v>
      </c>
      <c r="AF394">
        <f>SUMIFS('Grid GenerationQueue'!AG$5:AG$467,'Grid GenerationQueue'!$AX$5:$AX$467,$B394,'Grid GenerationQueue'!$AY$5:$AY$467,$C394,'Grid GenerationQueue'!$BF$5:$BF$467,"&lt;&gt;"&amp;"")</f>
        <v>0</v>
      </c>
      <c r="AG394">
        <f>SUMIFS('Grid GenerationQueue'!AH$5:AH$467,'Grid GenerationQueue'!$AX$5:$AX$467,$B394,'Grid GenerationQueue'!$AY$5:$AY$467,$C394,'Grid GenerationQueue'!$BF$5:$BF$467,"&lt;&gt;"&amp;"")</f>
        <v>0</v>
      </c>
      <c r="AH394">
        <f>SUMIFS('Grid GenerationQueue'!AI$5:AI$467,'Grid GenerationQueue'!$AX$5:$AX$467,$B394,'Grid GenerationQueue'!$AY$5:$AY$467,$C394,'Grid GenerationQueue'!$BF$5:$BF$467,"&lt;&gt;"&amp;"")</f>
        <v>0</v>
      </c>
      <c r="AI394">
        <f>SUMIFS('Grid GenerationQueue'!AJ$5:AJ$467,'Grid GenerationQueue'!$AX$5:$AX$467,$B394,'Grid GenerationQueue'!$AY$5:$AY$467,$C394,'Grid GenerationQueue'!$BF$5:$BF$467,"&lt;&gt;"&amp;"")</f>
        <v>0</v>
      </c>
      <c r="AJ394">
        <f>SUMIFS('Grid GenerationQueue'!AK$5:AK$467,'Grid GenerationQueue'!$AX$5:$AX$467,$B394,'Grid GenerationQueue'!$AY$5:$AY$467,$C394,'Grid GenerationQueue'!$BF$5:$BF$467,"&lt;&gt;"&amp;"")</f>
        <v>0</v>
      </c>
      <c r="AK394">
        <f>SUMIFS('Grid GenerationQueue'!AL$5:AL$467,'Grid GenerationQueue'!$AX$5:$AX$467,$B394,'Grid GenerationQueue'!$AY$5:$AY$467,$C394,'Grid GenerationQueue'!$BF$5:$BF$467,"&lt;&gt;"&amp;"")</f>
        <v>0</v>
      </c>
      <c r="AL394">
        <f>SUMIFS('Grid GenerationQueue'!AM$5:AM$467,'Grid GenerationQueue'!$AX$5:$AX$467,$B394,'Grid GenerationQueue'!$AY$5:$AY$467,$C394,'Grid GenerationQueue'!$BF$5:$BF$467,"&lt;&gt;"&amp;"")</f>
        <v>0</v>
      </c>
      <c r="AM394">
        <f>SUMIFS('Grid GenerationQueue'!AN$5:AN$467,'Grid GenerationQueue'!$AX$5:$AX$467,$B394,'Grid GenerationQueue'!$AY$5:$AY$467,$C394,'Grid GenerationQueue'!$BF$5:$BF$467,"&lt;&gt;"&amp;"")</f>
        <v>0</v>
      </c>
      <c r="AN394">
        <f>SUMIFS('Grid GenerationQueue'!AO$5:AO$467,'Grid GenerationQueue'!$AX$5:$AX$467,$B394,'Grid GenerationQueue'!$AY$5:$AY$467,$C394,'Grid GenerationQueue'!$BF$5:$BF$467,"&lt;&gt;"&amp;"")</f>
        <v>0</v>
      </c>
      <c r="AO394">
        <f>SUMIFS('Grid GenerationQueue'!AP$5:AP$467,'Grid GenerationQueue'!$AX$5:$AX$467,$B394,'Grid GenerationQueue'!$AY$5:$AY$467,$C394,'Grid GenerationQueue'!$BF$5:$BF$467,"&lt;&gt;"&amp;"")</f>
        <v>0</v>
      </c>
      <c r="AQ394">
        <f>SUMIFS('Grid GenerationQueue'!AE$5:AE$467,'Grid GenerationQueue'!$AX$5:$AX$467,$B394,'Grid GenerationQueue'!$AY$5:$AY$467,$C394)</f>
        <v>101.88800000000001</v>
      </c>
      <c r="AR394">
        <f>SUMIFS('Grid GenerationQueue'!AF$5:AF$467,'Grid GenerationQueue'!$AX$5:$AX$467,$B394,'Grid GenerationQueue'!$AY$5:$AY$467,$C394)</f>
        <v>0</v>
      </c>
      <c r="AS394">
        <f>SUMIFS('Grid GenerationQueue'!AG$5:AG$467,'Grid GenerationQueue'!$AX$5:$AX$467,$B394,'Grid GenerationQueue'!$AY$5:$AY$467,$C394)</f>
        <v>0</v>
      </c>
      <c r="AT394">
        <f>SUMIFS('Grid GenerationQueue'!AH$5:AH$467,'Grid GenerationQueue'!$AX$5:$AX$467,$B394,'Grid GenerationQueue'!$AY$5:$AY$467,$C394)</f>
        <v>0</v>
      </c>
      <c r="AU394">
        <f>SUMIFS('Grid GenerationQueue'!AI$5:AI$467,'Grid GenerationQueue'!$AX$5:$AX$467,$B394,'Grid GenerationQueue'!$AY$5:$AY$467,$C394)</f>
        <v>0</v>
      </c>
      <c r="AV394">
        <f>SUMIFS('Grid GenerationQueue'!AJ$5:AJ$467,'Grid GenerationQueue'!$AX$5:$AX$467,$B394,'Grid GenerationQueue'!$AY$5:$AY$467,$C394)</f>
        <v>0</v>
      </c>
      <c r="AW394">
        <f>SUMIFS('Grid GenerationQueue'!AK$5:AK$467,'Grid GenerationQueue'!$AX$5:$AX$467,$B394,'Grid GenerationQueue'!$AY$5:$AY$467,$C394)</f>
        <v>0</v>
      </c>
      <c r="AX394">
        <f>SUMIFS('Grid GenerationQueue'!AL$5:AL$467,'Grid GenerationQueue'!$AX$5:$AX$467,$B394,'Grid GenerationQueue'!$AY$5:$AY$467,$C394)</f>
        <v>0</v>
      </c>
      <c r="AY394">
        <f>SUMIFS('Grid GenerationQueue'!AM$5:AM$467,'Grid GenerationQueue'!$AX$5:$AX$467,$B394,'Grid GenerationQueue'!$AY$5:$AY$467,$C394)</f>
        <v>0</v>
      </c>
      <c r="AZ394">
        <f>SUMIFS('Grid GenerationQueue'!AN$5:AN$467,'Grid GenerationQueue'!$AX$5:$AX$467,$B394,'Grid GenerationQueue'!$AY$5:$AY$467,$C394)</f>
        <v>0</v>
      </c>
      <c r="BA394">
        <f>SUMIFS('Grid GenerationQueue'!AO$5:AO$467,'Grid GenerationQueue'!$AX$5:$AX$467,$B394,'Grid GenerationQueue'!$AY$5:$AY$467,$C394)</f>
        <v>0</v>
      </c>
      <c r="BB394">
        <f>SUMIFS('Grid GenerationQueue'!AP$5:AP$467,'Grid GenerationQueue'!$AX$5:$AX$467,$B394,'Grid GenerationQueue'!$AY$5:$AY$467,$C394)</f>
        <v>0</v>
      </c>
      <c r="BD394">
        <f>SUMIFS('Grid GenerationQueue'!AE$5:AE$467,'Grid GenerationQueue'!$AX$5:$AX$467,$B394,'Grid GenerationQueue'!$AY$5:$AY$467,$C394,'Grid GenerationQueue'!$BH$5:$BH$467,"Executed",'Grid GenerationQueue'!$BB$5:$BB$467,"&lt;"&amp;$BE$3)</f>
        <v>0</v>
      </c>
      <c r="BE394">
        <f>SUMIFS('Grid GenerationQueue'!AF$5:AF$467,'Grid GenerationQueue'!$AX$5:$AX$467,$B394,'Grid GenerationQueue'!$AY$5:$AY$467,$C394,'Grid GenerationQueue'!$BH$5:$BH$467,"Executed",'Grid GenerationQueue'!$BB$5:$BB$467,"&lt;"&amp;$BE$3)</f>
        <v>0</v>
      </c>
      <c r="BF394">
        <f>SUMIFS('Grid GenerationQueue'!AG$5:AG$467,'Grid GenerationQueue'!$AX$5:$AX$467,$B394,'Grid GenerationQueue'!$AY$5:$AY$467,$C394,'Grid GenerationQueue'!$BH$5:$BH$467,"Executed",'Grid GenerationQueue'!$BB$5:$BB$467,"&lt;"&amp;$BE$3)</f>
        <v>0</v>
      </c>
      <c r="BG394">
        <f>SUMIFS('Grid GenerationQueue'!AH$5:AH$467,'Grid GenerationQueue'!$AX$5:$AX$467,$B394,'Grid GenerationQueue'!$AY$5:$AY$467,$C394,'Grid GenerationQueue'!$BH$5:$BH$467,"Executed",'Grid GenerationQueue'!$BB$5:$BB$467,"&lt;"&amp;$BE$3)</f>
        <v>0</v>
      </c>
      <c r="BH394">
        <f>SUMIFS('Grid GenerationQueue'!AI$5:AI$467,'Grid GenerationQueue'!$AX$5:$AX$467,$B394,'Grid GenerationQueue'!$AY$5:$AY$467,$C394,'Grid GenerationQueue'!$BH$5:$BH$467,"Executed",'Grid GenerationQueue'!$BB$5:$BB$467,"&lt;"&amp;$BE$3)</f>
        <v>0</v>
      </c>
      <c r="BI394">
        <f>SUMIFS('Grid GenerationQueue'!AJ$5:AJ$467,'Grid GenerationQueue'!$AX$5:$AX$467,$B394,'Grid GenerationQueue'!$AY$5:$AY$467,$C394,'Grid GenerationQueue'!$BH$5:$BH$467,"Executed",'Grid GenerationQueue'!$BB$5:$BB$467,"&lt;"&amp;$BE$3)</f>
        <v>0</v>
      </c>
      <c r="BJ394">
        <f>SUMIFS('Grid GenerationQueue'!AK$5:AK$467,'Grid GenerationQueue'!$AX$5:$AX$467,$B394,'Grid GenerationQueue'!$AY$5:$AY$467,$C394,'Grid GenerationQueue'!$BH$5:$BH$467,"Executed",'Grid GenerationQueue'!$BB$5:$BB$467,"&lt;"&amp;$BE$3)</f>
        <v>0</v>
      </c>
      <c r="BK394">
        <f>SUMIFS('Grid GenerationQueue'!AL$5:AL$467,'Grid GenerationQueue'!$AX$5:$AX$467,$B394,'Grid GenerationQueue'!$AY$5:$AY$467,$C394,'Grid GenerationQueue'!$BH$5:$BH$467,"Executed",'Grid GenerationQueue'!$BB$5:$BB$467,"&lt;"&amp;$BE$3)</f>
        <v>0</v>
      </c>
      <c r="BL394">
        <f>SUMIFS('Grid GenerationQueue'!AM$5:AM$467,'Grid GenerationQueue'!$AX$5:$AX$467,$B394,'Grid GenerationQueue'!$AY$5:$AY$467,$C394,'Grid GenerationQueue'!$BH$5:$BH$467,"Executed",'Grid GenerationQueue'!$BB$5:$BB$467,"&lt;"&amp;$BE$3)</f>
        <v>0</v>
      </c>
      <c r="BM394">
        <f>SUMIFS('Grid GenerationQueue'!AN$5:AN$467,'Grid GenerationQueue'!$AX$5:$AX$467,$B394,'Grid GenerationQueue'!$AY$5:$AY$467,$C394,'Grid GenerationQueue'!$BH$5:$BH$467,"Executed",'Grid GenerationQueue'!$BB$5:$BB$467,"&lt;"&amp;$BE$3)</f>
        <v>0</v>
      </c>
      <c r="BN394">
        <f>SUMIFS('Grid GenerationQueue'!AO$5:AO$467,'Grid GenerationQueue'!$AX$5:$AX$467,$B394,'Grid GenerationQueue'!$AY$5:$AY$467,$C394,'Grid GenerationQueue'!$BH$5:$BH$467,"Executed",'Grid GenerationQueue'!$BB$5:$BB$467,"&lt;"&amp;$BE$3)</f>
        <v>0</v>
      </c>
      <c r="BO394">
        <f>SUMIFS('Grid GenerationQueue'!AP$5:AP$467,'Grid GenerationQueue'!$AX$5:$AX$467,$B394,'Grid GenerationQueue'!$AY$5:$AY$467,$C394,'Grid GenerationQueue'!$BH$5:$BH$467,"Executed",'Grid GenerationQueue'!$BB$5:$BB$467,"&lt;"&amp;$BE$3)</f>
        <v>0</v>
      </c>
      <c r="BQ394">
        <f>SUMIFS('Grid GenerationQueue'!AE$5:AE$467,'Grid GenerationQueue'!$AX$5:$AX$467,$B394,'Grid GenerationQueue'!$AY$5:$AY$467,$C394,'Grid GenerationQueue'!$BF$5:$BF$467,"&lt;&gt;"&amp;"",'Grid GenerationQueue'!$BB$5:$BB$467,"&lt;"&amp;$BE$3)</f>
        <v>0</v>
      </c>
      <c r="BR394">
        <f>SUMIFS('Grid GenerationQueue'!AF$5:AF$467,'Grid GenerationQueue'!$AX$5:$AX$467,$B394,'Grid GenerationQueue'!$AY$5:$AY$467,$C394,'Grid GenerationQueue'!$BF$5:$BF$467,"&lt;&gt;"&amp;"",'Grid GenerationQueue'!$BB$5:$BB$467,"&lt;"&amp;$BE$3)</f>
        <v>0</v>
      </c>
      <c r="BS394">
        <f>SUMIFS('Grid GenerationQueue'!AG$5:AG$467,'Grid GenerationQueue'!$AX$5:$AX$467,$B394,'Grid GenerationQueue'!$AY$5:$AY$467,$C394,'Grid GenerationQueue'!$BF$5:$BF$467,"&lt;&gt;"&amp;"",'Grid GenerationQueue'!$BB$5:$BB$467,"&lt;"&amp;$BE$3)</f>
        <v>0</v>
      </c>
      <c r="BT394">
        <f>SUMIFS('Grid GenerationQueue'!AH$5:AH$467,'Grid GenerationQueue'!$AX$5:$AX$467,$B394,'Grid GenerationQueue'!$AY$5:$AY$467,$C394,'Grid GenerationQueue'!$BF$5:$BF$467,"&lt;&gt;"&amp;"",'Grid GenerationQueue'!$BB$5:$BB$467,"&lt;"&amp;$BE$3)</f>
        <v>0</v>
      </c>
      <c r="BU394">
        <f>SUMIFS('Grid GenerationQueue'!AI$5:AI$467,'Grid GenerationQueue'!$AX$5:$AX$467,$B394,'Grid GenerationQueue'!$AY$5:$AY$467,$C394,'Grid GenerationQueue'!$BF$5:$BF$467,"&lt;&gt;"&amp;"",'Grid GenerationQueue'!$BB$5:$BB$467,"&lt;"&amp;$BE$3)</f>
        <v>0</v>
      </c>
      <c r="BV394">
        <f>SUMIFS('Grid GenerationQueue'!AJ$5:AJ$467,'Grid GenerationQueue'!$AX$5:$AX$467,$B394,'Grid GenerationQueue'!$AY$5:$AY$467,$C394,'Grid GenerationQueue'!$BF$5:$BF$467,"&lt;&gt;"&amp;"",'Grid GenerationQueue'!$BB$5:$BB$467,"&lt;"&amp;$BE$3)</f>
        <v>0</v>
      </c>
      <c r="BW394">
        <f>SUMIFS('Grid GenerationQueue'!AK$5:AK$467,'Grid GenerationQueue'!$AX$5:$AX$467,$B394,'Grid GenerationQueue'!$AY$5:$AY$467,$C394,'Grid GenerationQueue'!$BF$5:$BF$467,"&lt;&gt;"&amp;"",'Grid GenerationQueue'!$BB$5:$BB$467,"&lt;"&amp;$BE$3)</f>
        <v>0</v>
      </c>
      <c r="BX394">
        <f>SUMIFS('Grid GenerationQueue'!AL$5:AL$467,'Grid GenerationQueue'!$AX$5:$AX$467,$B394,'Grid GenerationQueue'!$AY$5:$AY$467,$C394,'Grid GenerationQueue'!$BF$5:$BF$467,"&lt;&gt;"&amp;"",'Grid GenerationQueue'!$BB$5:$BB$467,"&lt;"&amp;$BE$3)</f>
        <v>0</v>
      </c>
      <c r="BY394">
        <f>SUMIFS('Grid GenerationQueue'!AM$5:AM$467,'Grid GenerationQueue'!$AX$5:$AX$467,$B394,'Grid GenerationQueue'!$AY$5:$AY$467,$C394,'Grid GenerationQueue'!$BF$5:$BF$467,"&lt;&gt;"&amp;"",'Grid GenerationQueue'!$BB$5:$BB$467,"&lt;"&amp;$BE$3)</f>
        <v>0</v>
      </c>
      <c r="BZ394">
        <f>SUMIFS('Grid GenerationQueue'!AN$5:AN$467,'Grid GenerationQueue'!$AX$5:$AX$467,$B394,'Grid GenerationQueue'!$AY$5:$AY$467,$C394,'Grid GenerationQueue'!$BF$5:$BF$467,"&lt;&gt;"&amp;"",'Grid GenerationQueue'!$BB$5:$BB$467,"&lt;"&amp;$BE$3)</f>
        <v>0</v>
      </c>
      <c r="CA394">
        <f>SUMIFS('Grid GenerationQueue'!AO$5:AO$467,'Grid GenerationQueue'!$AX$5:$AX$467,$B394,'Grid GenerationQueue'!$AY$5:$AY$467,$C394,'Grid GenerationQueue'!$BF$5:$BF$467,"&lt;&gt;"&amp;"",'Grid GenerationQueue'!$BB$5:$BB$467,"&lt;"&amp;$BE$3)</f>
        <v>0</v>
      </c>
      <c r="CB394">
        <f>SUMIFS('Grid GenerationQueue'!AP$5:AP$467,'Grid GenerationQueue'!$AX$5:$AX$467,$B394,'Grid GenerationQueue'!$AY$5:$AY$467,$C394,'Grid GenerationQueue'!$BF$5:$BF$467,"&lt;&gt;"&amp;"",'Grid GenerationQueue'!$BB$5:$BB$467,"&lt;"&amp;$BE$3)</f>
        <v>0</v>
      </c>
      <c r="CD394">
        <f>SUMIFS('Grid GenerationQueue'!AE$5:AE$467,'Grid GenerationQueue'!$AX$5:$AX$467,$B394,'Grid GenerationQueue'!$AY$5:$AY$467,$C394,'Grid GenerationQueue'!$BB$5:$BB$467,"&lt;"&amp;$BE$3)</f>
        <v>101.88800000000001</v>
      </c>
      <c r="CE394">
        <f>SUMIFS('Grid GenerationQueue'!AF$5:AF$467,'Grid GenerationQueue'!$AX$5:$AX$467,$B394,'Grid GenerationQueue'!$AY$5:$AY$467,$C394,'Grid GenerationQueue'!$BB$5:$BB$467,"&lt;"&amp;$BE$3)</f>
        <v>0</v>
      </c>
      <c r="CF394">
        <f>SUMIFS('Grid GenerationQueue'!AG$5:AG$467,'Grid GenerationQueue'!$AX$5:$AX$467,$B394,'Grid GenerationQueue'!$AY$5:$AY$467,$C394,'Grid GenerationQueue'!$BB$5:$BB$467,"&lt;"&amp;$BE$3)</f>
        <v>0</v>
      </c>
      <c r="CG394">
        <f>SUMIFS('Grid GenerationQueue'!AH$5:AH$467,'Grid GenerationQueue'!$AX$5:$AX$467,$B394,'Grid GenerationQueue'!$AY$5:$AY$467,$C394,'Grid GenerationQueue'!$BB$5:$BB$467,"&lt;"&amp;$BE$3)</f>
        <v>0</v>
      </c>
      <c r="CH394">
        <f>SUMIFS('Grid GenerationQueue'!AI$5:AI$467,'Grid GenerationQueue'!$AX$5:$AX$467,$B394,'Grid GenerationQueue'!$AY$5:$AY$467,$C394,'Grid GenerationQueue'!$BB$5:$BB$467,"&lt;"&amp;$BE$3)</f>
        <v>0</v>
      </c>
      <c r="CI394">
        <f>SUMIFS('Grid GenerationQueue'!AJ$5:AJ$467,'Grid GenerationQueue'!$AX$5:$AX$467,$B394,'Grid GenerationQueue'!$AY$5:$AY$467,$C394,'Grid GenerationQueue'!$BB$5:$BB$467,"&lt;"&amp;$BE$3)</f>
        <v>0</v>
      </c>
      <c r="CJ394">
        <f>SUMIFS('Grid GenerationQueue'!AK$5:AK$467,'Grid GenerationQueue'!$AX$5:$AX$467,$B394,'Grid GenerationQueue'!$AY$5:$AY$467,$C394,'Grid GenerationQueue'!$BB$5:$BB$467,"&lt;"&amp;$BE$3)</f>
        <v>0</v>
      </c>
      <c r="CK394">
        <f>SUMIFS('Grid GenerationQueue'!AL$5:AL$467,'Grid GenerationQueue'!$AX$5:$AX$467,$B394,'Grid GenerationQueue'!$AY$5:$AY$467,$C394,'Grid GenerationQueue'!$BB$5:$BB$467,"&lt;"&amp;$BE$3)</f>
        <v>0</v>
      </c>
      <c r="CL394">
        <f>SUMIFS('Grid GenerationQueue'!AM$5:AM$467,'Grid GenerationQueue'!$AX$5:$AX$467,$B394,'Grid GenerationQueue'!$AY$5:$AY$467,$C394,'Grid GenerationQueue'!$BB$5:$BB$467,"&lt;"&amp;$BE$3)</f>
        <v>0</v>
      </c>
      <c r="CM394">
        <f>SUMIFS('Grid GenerationQueue'!AN$5:AN$467,'Grid GenerationQueue'!$AX$5:$AX$467,$B394,'Grid GenerationQueue'!$AY$5:$AY$467,$C394,'Grid GenerationQueue'!$BB$5:$BB$467,"&lt;"&amp;$BE$3)</f>
        <v>0</v>
      </c>
      <c r="CN394">
        <f>SUMIFS('Grid GenerationQueue'!AO$5:AO$467,'Grid GenerationQueue'!$AX$5:$AX$467,$B394,'Grid GenerationQueue'!$AY$5:$AY$467,$C394,'Grid GenerationQueue'!$BB$5:$BB$467,"&lt;"&amp;$BE$3)</f>
        <v>0</v>
      </c>
      <c r="CO394">
        <f>SUMIFS('Grid GenerationQueue'!AP$5:AP$467,'Grid GenerationQueue'!$AX$5:$AX$467,$B394,'Grid GenerationQueue'!$AY$5:$AY$467,$C394,'Grid GenerationQueue'!$BB$5:$BB$467,"&lt;"&amp;$BE$3)</f>
        <v>0</v>
      </c>
    </row>
    <row r="395" spans="1:93" x14ac:dyDescent="0.35">
      <c r="A395" t="s">
        <v>4647</v>
      </c>
      <c r="B395" t="s">
        <v>4819</v>
      </c>
      <c r="C395">
        <v>138</v>
      </c>
      <c r="D395">
        <f>SUMIFS('Grid GenerationQueue'!AE$5:AE$467,'Grid GenerationQueue'!$AX$5:$AX$467,$B395,'Grid GenerationQueue'!$AY$5:$AY$467,$C395,'Grid GenerationQueue'!$BI$5:$BI$467,"&lt;4")</f>
        <v>0</v>
      </c>
      <c r="E395">
        <f>SUMIFS('Grid GenerationQueue'!AF$5:AF$467,'Grid GenerationQueue'!$AX$5:$AX$467,$B395,'Grid GenerationQueue'!$AY$5:$AY$467,$C395,'Grid GenerationQueue'!$BI$5:$BI$467,"&lt;4")</f>
        <v>0</v>
      </c>
      <c r="F395">
        <f>SUMIFS('Grid GenerationQueue'!AG$5:AG$467,'Grid GenerationQueue'!$AX$5:$AX$467,$B395,'Grid GenerationQueue'!$AY$5:$AY$467,$C395,'Grid GenerationQueue'!$BI$5:$BI$467,"&lt;4")</f>
        <v>0</v>
      </c>
      <c r="G395">
        <f>SUMIFS('Grid GenerationQueue'!AH$5:AH$467,'Grid GenerationQueue'!$AX$5:$AX$467,$B395,'Grid GenerationQueue'!$AY$5:$AY$467,$C395,'Grid GenerationQueue'!$BI$5:$BI$467,"&lt;4")</f>
        <v>0</v>
      </c>
      <c r="H395">
        <f>SUMIFS('Grid GenerationQueue'!AI$5:AI$467,'Grid GenerationQueue'!$AX$5:$AX$467,$B395,'Grid GenerationQueue'!$AY$5:$AY$467,$C395,'Grid GenerationQueue'!$BI$5:$BI$467,"&lt;4")</f>
        <v>0</v>
      </c>
      <c r="I395">
        <f>SUMIFS('Grid GenerationQueue'!AJ$5:AJ$467,'Grid GenerationQueue'!$AX$5:$AX$467,$B395,'Grid GenerationQueue'!$AY$5:$AY$467,$C395,'Grid GenerationQueue'!$BI$5:$BI$467,"&lt;4")</f>
        <v>0</v>
      </c>
      <c r="J395">
        <f>SUMIFS('Grid GenerationQueue'!AK$5:AK$467,'Grid GenerationQueue'!$AX$5:$AX$467,$B395,'Grid GenerationQueue'!$AY$5:$AY$467,$C395,'Grid GenerationQueue'!$BI$5:$BI$467,"&lt;4")</f>
        <v>0</v>
      </c>
      <c r="K395">
        <f>SUMIFS('Grid GenerationQueue'!AL$5:AL$467,'Grid GenerationQueue'!$AX$5:$AX$467,$B395,'Grid GenerationQueue'!$AY$5:$AY$467,$C395,'Grid GenerationQueue'!$BI$5:$BI$467,"&lt;4")</f>
        <v>0</v>
      </c>
      <c r="L395">
        <f>SUMIFS('Grid GenerationQueue'!AM$5:AM$467,'Grid GenerationQueue'!$AX$5:$AX$467,$B395,'Grid GenerationQueue'!$AY$5:$AY$467,$C395,'Grid GenerationQueue'!$BI$5:$BI$467,"&lt;4")</f>
        <v>0</v>
      </c>
      <c r="M395">
        <f>SUMIFS('Grid GenerationQueue'!AN$5:AN$467,'Grid GenerationQueue'!$AX$5:$AX$467,$B395,'Grid GenerationQueue'!$AY$5:$AY$467,$C395,'Grid GenerationQueue'!$BI$5:$BI$467,"&lt;4")</f>
        <v>0</v>
      </c>
      <c r="N395">
        <f>SUMIFS('Grid GenerationQueue'!AO$5:AO$467,'Grid GenerationQueue'!$AX$5:$AX$467,$B395,'Grid GenerationQueue'!$AY$5:$AY$467,$C395,'Grid GenerationQueue'!$BI$5:$BI$467,"&lt;4")</f>
        <v>0</v>
      </c>
      <c r="O395">
        <f>SUMIFS('Grid GenerationQueue'!AP$5:AP$467,'Grid GenerationQueue'!$AX$5:$AX$467,$B395,'Grid GenerationQueue'!$AY$5:$AY$467,$C395,'Grid GenerationQueue'!$BI$5:$BI$467,"&lt;4")</f>
        <v>0</v>
      </c>
      <c r="Q395">
        <f>SUMIFS('Grid GenerationQueue'!AE$5:AE$467,'Grid GenerationQueue'!$AX$5:$AX$467,$B395,'Grid GenerationQueue'!$AY$5:$AY$467,$C395,'Grid GenerationQueue'!$BH$5:$BH$467,"Executed")</f>
        <v>0</v>
      </c>
      <c r="R395">
        <f>SUMIFS('Grid GenerationQueue'!AF$5:AF$467,'Grid GenerationQueue'!$AX$5:$AX$467,$B395,'Grid GenerationQueue'!$AY$5:$AY$467,$C395,'Grid GenerationQueue'!$BH$5:$BH$467,"Executed")</f>
        <v>0</v>
      </c>
      <c r="S395">
        <f>SUMIFS('Grid GenerationQueue'!AG$5:AG$467,'Grid GenerationQueue'!$AX$5:$AX$467,$B395,'Grid GenerationQueue'!$AY$5:$AY$467,$C395,'Grid GenerationQueue'!$BH$5:$BH$467,"Executed")</f>
        <v>0</v>
      </c>
      <c r="T395">
        <f>SUMIFS('Grid GenerationQueue'!AH$5:AH$467,'Grid GenerationQueue'!$AX$5:$AX$467,$B395,'Grid GenerationQueue'!$AY$5:$AY$467,$C395,'Grid GenerationQueue'!$BH$5:$BH$467,"Executed")</f>
        <v>0</v>
      </c>
      <c r="U395">
        <f>SUMIFS('Grid GenerationQueue'!AI$5:AI$467,'Grid GenerationQueue'!$AX$5:$AX$467,$B395,'Grid GenerationQueue'!$AY$5:$AY$467,$C395,'Grid GenerationQueue'!$BH$5:$BH$467,"Executed")</f>
        <v>0</v>
      </c>
      <c r="V395">
        <f>SUMIFS('Grid GenerationQueue'!AJ$5:AJ$467,'Grid GenerationQueue'!$AX$5:$AX$467,$B395,'Grid GenerationQueue'!$AY$5:$AY$467,$C395,'Grid GenerationQueue'!$BH$5:$BH$467,"Executed")</f>
        <v>0</v>
      </c>
      <c r="W395">
        <f>SUMIFS('Grid GenerationQueue'!AK$5:AK$467,'Grid GenerationQueue'!$AX$5:$AX$467,$B395,'Grid GenerationQueue'!$AY$5:$AY$467,$C395,'Grid GenerationQueue'!$BH$5:$BH$467,"Executed")</f>
        <v>0</v>
      </c>
      <c r="X395">
        <f>SUMIFS('Grid GenerationQueue'!AL$5:AL$467,'Grid GenerationQueue'!$AX$5:$AX$467,$B395,'Grid GenerationQueue'!$AY$5:$AY$467,$C395,'Grid GenerationQueue'!$BH$5:$BH$467,"Executed")</f>
        <v>0</v>
      </c>
      <c r="Y395">
        <f>SUMIFS('Grid GenerationQueue'!AM$5:AM$467,'Grid GenerationQueue'!$AX$5:$AX$467,$B395,'Grid GenerationQueue'!$AY$5:$AY$467,$C395,'Grid GenerationQueue'!$BH$5:$BH$467,"Executed")</f>
        <v>0</v>
      </c>
      <c r="Z395">
        <f>SUMIFS('Grid GenerationQueue'!AN$5:AN$467,'Grid GenerationQueue'!$AX$5:$AX$467,$B395,'Grid GenerationQueue'!$AY$5:$AY$467,$C395,'Grid GenerationQueue'!$BH$5:$BH$467,"Executed")</f>
        <v>0</v>
      </c>
      <c r="AA395">
        <f>SUMIFS('Grid GenerationQueue'!AO$5:AO$467,'Grid GenerationQueue'!$AX$5:$AX$467,$B395,'Grid GenerationQueue'!$AY$5:$AY$467,$C395,'Grid GenerationQueue'!$BH$5:$BH$467,"Executed")</f>
        <v>0</v>
      </c>
      <c r="AB395">
        <f>SUMIFS('Grid GenerationQueue'!AP$5:AP$467,'Grid GenerationQueue'!$AX$5:$AX$467,$B395,'Grid GenerationQueue'!$AY$5:$AY$467,$C395,'Grid GenerationQueue'!$BH$5:$BH$467,"Executed")</f>
        <v>0</v>
      </c>
      <c r="AD395">
        <f>SUMIFS('Grid GenerationQueue'!AE$5:AE$467,'Grid GenerationQueue'!$AX$5:$AX$467,$B395,'Grid GenerationQueue'!$AY$5:$AY$467,$C395,'Grid GenerationQueue'!$BF$5:$BF$467,"&lt;&gt;"&amp;"")</f>
        <v>0</v>
      </c>
      <c r="AE395">
        <f>SUMIFS('Grid GenerationQueue'!AF$5:AF$467,'Grid GenerationQueue'!$AX$5:$AX$467,$B395,'Grid GenerationQueue'!$AY$5:$AY$467,$C395,'Grid GenerationQueue'!$BF$5:$BF$467,"&lt;&gt;"&amp;"")</f>
        <v>0</v>
      </c>
      <c r="AF395">
        <f>SUMIFS('Grid GenerationQueue'!AG$5:AG$467,'Grid GenerationQueue'!$AX$5:$AX$467,$B395,'Grid GenerationQueue'!$AY$5:$AY$467,$C395,'Grid GenerationQueue'!$BF$5:$BF$467,"&lt;&gt;"&amp;"")</f>
        <v>0</v>
      </c>
      <c r="AG395">
        <f>SUMIFS('Grid GenerationQueue'!AH$5:AH$467,'Grid GenerationQueue'!$AX$5:$AX$467,$B395,'Grid GenerationQueue'!$AY$5:$AY$467,$C395,'Grid GenerationQueue'!$BF$5:$BF$467,"&lt;&gt;"&amp;"")</f>
        <v>0</v>
      </c>
      <c r="AH395">
        <f>SUMIFS('Grid GenerationQueue'!AI$5:AI$467,'Grid GenerationQueue'!$AX$5:$AX$467,$B395,'Grid GenerationQueue'!$AY$5:$AY$467,$C395,'Grid GenerationQueue'!$BF$5:$BF$467,"&lt;&gt;"&amp;"")</f>
        <v>0</v>
      </c>
      <c r="AI395">
        <f>SUMIFS('Grid GenerationQueue'!AJ$5:AJ$467,'Grid GenerationQueue'!$AX$5:$AX$467,$B395,'Grid GenerationQueue'!$AY$5:$AY$467,$C395,'Grid GenerationQueue'!$BF$5:$BF$467,"&lt;&gt;"&amp;"")</f>
        <v>0</v>
      </c>
      <c r="AJ395">
        <f>SUMIFS('Grid GenerationQueue'!AK$5:AK$467,'Grid GenerationQueue'!$AX$5:$AX$467,$B395,'Grid GenerationQueue'!$AY$5:$AY$467,$C395,'Grid GenerationQueue'!$BF$5:$BF$467,"&lt;&gt;"&amp;"")</f>
        <v>0</v>
      </c>
      <c r="AK395">
        <f>SUMIFS('Grid GenerationQueue'!AL$5:AL$467,'Grid GenerationQueue'!$AX$5:$AX$467,$B395,'Grid GenerationQueue'!$AY$5:$AY$467,$C395,'Grid GenerationQueue'!$BF$5:$BF$467,"&lt;&gt;"&amp;"")</f>
        <v>0</v>
      </c>
      <c r="AL395">
        <f>SUMIFS('Grid GenerationQueue'!AM$5:AM$467,'Grid GenerationQueue'!$AX$5:$AX$467,$B395,'Grid GenerationQueue'!$AY$5:$AY$467,$C395,'Grid GenerationQueue'!$BF$5:$BF$467,"&lt;&gt;"&amp;"")</f>
        <v>0</v>
      </c>
      <c r="AM395">
        <f>SUMIFS('Grid GenerationQueue'!AN$5:AN$467,'Grid GenerationQueue'!$AX$5:$AX$467,$B395,'Grid GenerationQueue'!$AY$5:$AY$467,$C395,'Grid GenerationQueue'!$BF$5:$BF$467,"&lt;&gt;"&amp;"")</f>
        <v>0</v>
      </c>
      <c r="AN395">
        <f>SUMIFS('Grid GenerationQueue'!AO$5:AO$467,'Grid GenerationQueue'!$AX$5:$AX$467,$B395,'Grid GenerationQueue'!$AY$5:$AY$467,$C395,'Grid GenerationQueue'!$BF$5:$BF$467,"&lt;&gt;"&amp;"")</f>
        <v>0</v>
      </c>
      <c r="AO395">
        <f>SUMIFS('Grid GenerationQueue'!AP$5:AP$467,'Grid GenerationQueue'!$AX$5:$AX$467,$B395,'Grid GenerationQueue'!$AY$5:$AY$467,$C395,'Grid GenerationQueue'!$BF$5:$BF$467,"&lt;&gt;"&amp;"")</f>
        <v>0</v>
      </c>
      <c r="AQ395">
        <f>SUMIFS('Grid GenerationQueue'!AE$5:AE$467,'Grid GenerationQueue'!$AX$5:$AX$467,$B395,'Grid GenerationQueue'!$AY$5:$AY$467,$C395)</f>
        <v>0</v>
      </c>
      <c r="AR395">
        <f>SUMIFS('Grid GenerationQueue'!AF$5:AF$467,'Grid GenerationQueue'!$AX$5:$AX$467,$B395,'Grid GenerationQueue'!$AY$5:$AY$467,$C395)</f>
        <v>0</v>
      </c>
      <c r="AS395">
        <f>SUMIFS('Grid GenerationQueue'!AG$5:AG$467,'Grid GenerationQueue'!$AX$5:$AX$467,$B395,'Grid GenerationQueue'!$AY$5:$AY$467,$C395)</f>
        <v>0</v>
      </c>
      <c r="AT395">
        <f>SUMIFS('Grid GenerationQueue'!AH$5:AH$467,'Grid GenerationQueue'!$AX$5:$AX$467,$B395,'Grid GenerationQueue'!$AY$5:$AY$467,$C395)</f>
        <v>0</v>
      </c>
      <c r="AU395">
        <f>SUMIFS('Grid GenerationQueue'!AI$5:AI$467,'Grid GenerationQueue'!$AX$5:$AX$467,$B395,'Grid GenerationQueue'!$AY$5:$AY$467,$C395)</f>
        <v>0</v>
      </c>
      <c r="AV395">
        <f>SUMIFS('Grid GenerationQueue'!AJ$5:AJ$467,'Grid GenerationQueue'!$AX$5:$AX$467,$B395,'Grid GenerationQueue'!$AY$5:$AY$467,$C395)</f>
        <v>0</v>
      </c>
      <c r="AW395">
        <f>SUMIFS('Grid GenerationQueue'!AK$5:AK$467,'Grid GenerationQueue'!$AX$5:$AX$467,$B395,'Grid GenerationQueue'!$AY$5:$AY$467,$C395)</f>
        <v>0</v>
      </c>
      <c r="AX395">
        <f>SUMIFS('Grid GenerationQueue'!AL$5:AL$467,'Grid GenerationQueue'!$AX$5:$AX$467,$B395,'Grid GenerationQueue'!$AY$5:$AY$467,$C395)</f>
        <v>0</v>
      </c>
      <c r="AY395">
        <f>SUMIFS('Grid GenerationQueue'!AM$5:AM$467,'Grid GenerationQueue'!$AX$5:$AX$467,$B395,'Grid GenerationQueue'!$AY$5:$AY$467,$C395)</f>
        <v>0</v>
      </c>
      <c r="AZ395">
        <f>SUMIFS('Grid GenerationQueue'!AN$5:AN$467,'Grid GenerationQueue'!$AX$5:$AX$467,$B395,'Grid GenerationQueue'!$AY$5:$AY$467,$C395)</f>
        <v>0</v>
      </c>
      <c r="BA395">
        <f>SUMIFS('Grid GenerationQueue'!AO$5:AO$467,'Grid GenerationQueue'!$AX$5:$AX$467,$B395,'Grid GenerationQueue'!$AY$5:$AY$467,$C395)</f>
        <v>0</v>
      </c>
      <c r="BB395">
        <f>SUMIFS('Grid GenerationQueue'!AP$5:AP$467,'Grid GenerationQueue'!$AX$5:$AX$467,$B395,'Grid GenerationQueue'!$AY$5:$AY$467,$C395)</f>
        <v>0</v>
      </c>
      <c r="BD395">
        <f>SUMIFS('Grid GenerationQueue'!AE$5:AE$467,'Grid GenerationQueue'!$AX$5:$AX$467,$B395,'Grid GenerationQueue'!$AY$5:$AY$467,$C395,'Grid GenerationQueue'!$BH$5:$BH$467,"Executed",'Grid GenerationQueue'!$BB$5:$BB$467,"&lt;"&amp;$BE$3)</f>
        <v>0</v>
      </c>
      <c r="BE395">
        <f>SUMIFS('Grid GenerationQueue'!AF$5:AF$467,'Grid GenerationQueue'!$AX$5:$AX$467,$B395,'Grid GenerationQueue'!$AY$5:$AY$467,$C395,'Grid GenerationQueue'!$BH$5:$BH$467,"Executed",'Grid GenerationQueue'!$BB$5:$BB$467,"&lt;"&amp;$BE$3)</f>
        <v>0</v>
      </c>
      <c r="BF395">
        <f>SUMIFS('Grid GenerationQueue'!AG$5:AG$467,'Grid GenerationQueue'!$AX$5:$AX$467,$B395,'Grid GenerationQueue'!$AY$5:$AY$467,$C395,'Grid GenerationQueue'!$BH$5:$BH$467,"Executed",'Grid GenerationQueue'!$BB$5:$BB$467,"&lt;"&amp;$BE$3)</f>
        <v>0</v>
      </c>
      <c r="BG395">
        <f>SUMIFS('Grid GenerationQueue'!AH$5:AH$467,'Grid GenerationQueue'!$AX$5:$AX$467,$B395,'Grid GenerationQueue'!$AY$5:$AY$467,$C395,'Grid GenerationQueue'!$BH$5:$BH$467,"Executed",'Grid GenerationQueue'!$BB$5:$BB$467,"&lt;"&amp;$BE$3)</f>
        <v>0</v>
      </c>
      <c r="BH395">
        <f>SUMIFS('Grid GenerationQueue'!AI$5:AI$467,'Grid GenerationQueue'!$AX$5:$AX$467,$B395,'Grid GenerationQueue'!$AY$5:$AY$467,$C395,'Grid GenerationQueue'!$BH$5:$BH$467,"Executed",'Grid GenerationQueue'!$BB$5:$BB$467,"&lt;"&amp;$BE$3)</f>
        <v>0</v>
      </c>
      <c r="BI395">
        <f>SUMIFS('Grid GenerationQueue'!AJ$5:AJ$467,'Grid GenerationQueue'!$AX$5:$AX$467,$B395,'Grid GenerationQueue'!$AY$5:$AY$467,$C395,'Grid GenerationQueue'!$BH$5:$BH$467,"Executed",'Grid GenerationQueue'!$BB$5:$BB$467,"&lt;"&amp;$BE$3)</f>
        <v>0</v>
      </c>
      <c r="BJ395">
        <f>SUMIFS('Grid GenerationQueue'!AK$5:AK$467,'Grid GenerationQueue'!$AX$5:$AX$467,$B395,'Grid GenerationQueue'!$AY$5:$AY$467,$C395,'Grid GenerationQueue'!$BH$5:$BH$467,"Executed",'Grid GenerationQueue'!$BB$5:$BB$467,"&lt;"&amp;$BE$3)</f>
        <v>0</v>
      </c>
      <c r="BK395">
        <f>SUMIFS('Grid GenerationQueue'!AL$5:AL$467,'Grid GenerationQueue'!$AX$5:$AX$467,$B395,'Grid GenerationQueue'!$AY$5:$AY$467,$C395,'Grid GenerationQueue'!$BH$5:$BH$467,"Executed",'Grid GenerationQueue'!$BB$5:$BB$467,"&lt;"&amp;$BE$3)</f>
        <v>0</v>
      </c>
      <c r="BL395">
        <f>SUMIFS('Grid GenerationQueue'!AM$5:AM$467,'Grid GenerationQueue'!$AX$5:$AX$467,$B395,'Grid GenerationQueue'!$AY$5:$AY$467,$C395,'Grid GenerationQueue'!$BH$5:$BH$467,"Executed",'Grid GenerationQueue'!$BB$5:$BB$467,"&lt;"&amp;$BE$3)</f>
        <v>0</v>
      </c>
      <c r="BM395">
        <f>SUMIFS('Grid GenerationQueue'!AN$5:AN$467,'Grid GenerationQueue'!$AX$5:$AX$467,$B395,'Grid GenerationQueue'!$AY$5:$AY$467,$C395,'Grid GenerationQueue'!$BH$5:$BH$467,"Executed",'Grid GenerationQueue'!$BB$5:$BB$467,"&lt;"&amp;$BE$3)</f>
        <v>0</v>
      </c>
      <c r="BN395">
        <f>SUMIFS('Grid GenerationQueue'!AO$5:AO$467,'Grid GenerationQueue'!$AX$5:$AX$467,$B395,'Grid GenerationQueue'!$AY$5:$AY$467,$C395,'Grid GenerationQueue'!$BH$5:$BH$467,"Executed",'Grid GenerationQueue'!$BB$5:$BB$467,"&lt;"&amp;$BE$3)</f>
        <v>0</v>
      </c>
      <c r="BO395">
        <f>SUMIFS('Grid GenerationQueue'!AP$5:AP$467,'Grid GenerationQueue'!$AX$5:$AX$467,$B395,'Grid GenerationQueue'!$AY$5:$AY$467,$C395,'Grid GenerationQueue'!$BH$5:$BH$467,"Executed",'Grid GenerationQueue'!$BB$5:$BB$467,"&lt;"&amp;$BE$3)</f>
        <v>0</v>
      </c>
      <c r="BQ395">
        <f>SUMIFS('Grid GenerationQueue'!AE$5:AE$467,'Grid GenerationQueue'!$AX$5:$AX$467,$B395,'Grid GenerationQueue'!$AY$5:$AY$467,$C395,'Grid GenerationQueue'!$BF$5:$BF$467,"&lt;&gt;"&amp;"",'Grid GenerationQueue'!$BB$5:$BB$467,"&lt;"&amp;$BE$3)</f>
        <v>0</v>
      </c>
      <c r="BR395">
        <f>SUMIFS('Grid GenerationQueue'!AF$5:AF$467,'Grid GenerationQueue'!$AX$5:$AX$467,$B395,'Grid GenerationQueue'!$AY$5:$AY$467,$C395,'Grid GenerationQueue'!$BF$5:$BF$467,"&lt;&gt;"&amp;"",'Grid GenerationQueue'!$BB$5:$BB$467,"&lt;"&amp;$BE$3)</f>
        <v>0</v>
      </c>
      <c r="BS395">
        <f>SUMIFS('Grid GenerationQueue'!AG$5:AG$467,'Grid GenerationQueue'!$AX$5:$AX$467,$B395,'Grid GenerationQueue'!$AY$5:$AY$467,$C395,'Grid GenerationQueue'!$BF$5:$BF$467,"&lt;&gt;"&amp;"",'Grid GenerationQueue'!$BB$5:$BB$467,"&lt;"&amp;$BE$3)</f>
        <v>0</v>
      </c>
      <c r="BT395">
        <f>SUMIFS('Grid GenerationQueue'!AH$5:AH$467,'Grid GenerationQueue'!$AX$5:$AX$467,$B395,'Grid GenerationQueue'!$AY$5:$AY$467,$C395,'Grid GenerationQueue'!$BF$5:$BF$467,"&lt;&gt;"&amp;"",'Grid GenerationQueue'!$BB$5:$BB$467,"&lt;"&amp;$BE$3)</f>
        <v>0</v>
      </c>
      <c r="BU395">
        <f>SUMIFS('Grid GenerationQueue'!AI$5:AI$467,'Grid GenerationQueue'!$AX$5:$AX$467,$B395,'Grid GenerationQueue'!$AY$5:$AY$467,$C395,'Grid GenerationQueue'!$BF$5:$BF$467,"&lt;&gt;"&amp;"",'Grid GenerationQueue'!$BB$5:$BB$467,"&lt;"&amp;$BE$3)</f>
        <v>0</v>
      </c>
      <c r="BV395">
        <f>SUMIFS('Grid GenerationQueue'!AJ$5:AJ$467,'Grid GenerationQueue'!$AX$5:$AX$467,$B395,'Grid GenerationQueue'!$AY$5:$AY$467,$C395,'Grid GenerationQueue'!$BF$5:$BF$467,"&lt;&gt;"&amp;"",'Grid GenerationQueue'!$BB$5:$BB$467,"&lt;"&amp;$BE$3)</f>
        <v>0</v>
      </c>
      <c r="BW395">
        <f>SUMIFS('Grid GenerationQueue'!AK$5:AK$467,'Grid GenerationQueue'!$AX$5:$AX$467,$B395,'Grid GenerationQueue'!$AY$5:$AY$467,$C395,'Grid GenerationQueue'!$BF$5:$BF$467,"&lt;&gt;"&amp;"",'Grid GenerationQueue'!$BB$5:$BB$467,"&lt;"&amp;$BE$3)</f>
        <v>0</v>
      </c>
      <c r="BX395">
        <f>SUMIFS('Grid GenerationQueue'!AL$5:AL$467,'Grid GenerationQueue'!$AX$5:$AX$467,$B395,'Grid GenerationQueue'!$AY$5:$AY$467,$C395,'Grid GenerationQueue'!$BF$5:$BF$467,"&lt;&gt;"&amp;"",'Grid GenerationQueue'!$BB$5:$BB$467,"&lt;"&amp;$BE$3)</f>
        <v>0</v>
      </c>
      <c r="BY395">
        <f>SUMIFS('Grid GenerationQueue'!AM$5:AM$467,'Grid GenerationQueue'!$AX$5:$AX$467,$B395,'Grid GenerationQueue'!$AY$5:$AY$467,$C395,'Grid GenerationQueue'!$BF$5:$BF$467,"&lt;&gt;"&amp;"",'Grid GenerationQueue'!$BB$5:$BB$467,"&lt;"&amp;$BE$3)</f>
        <v>0</v>
      </c>
      <c r="BZ395">
        <f>SUMIFS('Grid GenerationQueue'!AN$5:AN$467,'Grid GenerationQueue'!$AX$5:$AX$467,$B395,'Grid GenerationQueue'!$AY$5:$AY$467,$C395,'Grid GenerationQueue'!$BF$5:$BF$467,"&lt;&gt;"&amp;"",'Grid GenerationQueue'!$BB$5:$BB$467,"&lt;"&amp;$BE$3)</f>
        <v>0</v>
      </c>
      <c r="CA395">
        <f>SUMIFS('Grid GenerationQueue'!AO$5:AO$467,'Grid GenerationQueue'!$AX$5:$AX$467,$B395,'Grid GenerationQueue'!$AY$5:$AY$467,$C395,'Grid GenerationQueue'!$BF$5:$BF$467,"&lt;&gt;"&amp;"",'Grid GenerationQueue'!$BB$5:$BB$467,"&lt;"&amp;$BE$3)</f>
        <v>0</v>
      </c>
      <c r="CB395">
        <f>SUMIFS('Grid GenerationQueue'!AP$5:AP$467,'Grid GenerationQueue'!$AX$5:$AX$467,$B395,'Grid GenerationQueue'!$AY$5:$AY$467,$C395,'Grid GenerationQueue'!$BF$5:$BF$467,"&lt;&gt;"&amp;"",'Grid GenerationQueue'!$BB$5:$BB$467,"&lt;"&amp;$BE$3)</f>
        <v>0</v>
      </c>
      <c r="CD395">
        <f>SUMIFS('Grid GenerationQueue'!AE$5:AE$467,'Grid GenerationQueue'!$AX$5:$AX$467,$B395,'Grid GenerationQueue'!$AY$5:$AY$467,$C395,'Grid GenerationQueue'!$BB$5:$BB$467,"&lt;"&amp;$BE$3)</f>
        <v>0</v>
      </c>
      <c r="CE395">
        <f>SUMIFS('Grid GenerationQueue'!AF$5:AF$467,'Grid GenerationQueue'!$AX$5:$AX$467,$B395,'Grid GenerationQueue'!$AY$5:$AY$467,$C395,'Grid GenerationQueue'!$BB$5:$BB$467,"&lt;"&amp;$BE$3)</f>
        <v>0</v>
      </c>
      <c r="CF395">
        <f>SUMIFS('Grid GenerationQueue'!AG$5:AG$467,'Grid GenerationQueue'!$AX$5:$AX$467,$B395,'Grid GenerationQueue'!$AY$5:$AY$467,$C395,'Grid GenerationQueue'!$BB$5:$BB$467,"&lt;"&amp;$BE$3)</f>
        <v>0</v>
      </c>
      <c r="CG395">
        <f>SUMIFS('Grid GenerationQueue'!AH$5:AH$467,'Grid GenerationQueue'!$AX$5:$AX$467,$B395,'Grid GenerationQueue'!$AY$5:$AY$467,$C395,'Grid GenerationQueue'!$BB$5:$BB$467,"&lt;"&amp;$BE$3)</f>
        <v>0</v>
      </c>
      <c r="CH395">
        <f>SUMIFS('Grid GenerationQueue'!AI$5:AI$467,'Grid GenerationQueue'!$AX$5:$AX$467,$B395,'Grid GenerationQueue'!$AY$5:$AY$467,$C395,'Grid GenerationQueue'!$BB$5:$BB$467,"&lt;"&amp;$BE$3)</f>
        <v>0</v>
      </c>
      <c r="CI395">
        <f>SUMIFS('Grid GenerationQueue'!AJ$5:AJ$467,'Grid GenerationQueue'!$AX$5:$AX$467,$B395,'Grid GenerationQueue'!$AY$5:$AY$467,$C395,'Grid GenerationQueue'!$BB$5:$BB$467,"&lt;"&amp;$BE$3)</f>
        <v>0</v>
      </c>
      <c r="CJ395">
        <f>SUMIFS('Grid GenerationQueue'!AK$5:AK$467,'Grid GenerationQueue'!$AX$5:$AX$467,$B395,'Grid GenerationQueue'!$AY$5:$AY$467,$C395,'Grid GenerationQueue'!$BB$5:$BB$467,"&lt;"&amp;$BE$3)</f>
        <v>0</v>
      </c>
      <c r="CK395">
        <f>SUMIFS('Grid GenerationQueue'!AL$5:AL$467,'Grid GenerationQueue'!$AX$5:$AX$467,$B395,'Grid GenerationQueue'!$AY$5:$AY$467,$C395,'Grid GenerationQueue'!$BB$5:$BB$467,"&lt;"&amp;$BE$3)</f>
        <v>0</v>
      </c>
      <c r="CL395">
        <f>SUMIFS('Grid GenerationQueue'!AM$5:AM$467,'Grid GenerationQueue'!$AX$5:$AX$467,$B395,'Grid GenerationQueue'!$AY$5:$AY$467,$C395,'Grid GenerationQueue'!$BB$5:$BB$467,"&lt;"&amp;$BE$3)</f>
        <v>0</v>
      </c>
      <c r="CM395">
        <f>SUMIFS('Grid GenerationQueue'!AN$5:AN$467,'Grid GenerationQueue'!$AX$5:$AX$467,$B395,'Grid GenerationQueue'!$AY$5:$AY$467,$C395,'Grid GenerationQueue'!$BB$5:$BB$467,"&lt;"&amp;$BE$3)</f>
        <v>0</v>
      </c>
      <c r="CN395">
        <f>SUMIFS('Grid GenerationQueue'!AO$5:AO$467,'Grid GenerationQueue'!$AX$5:$AX$467,$B395,'Grid GenerationQueue'!$AY$5:$AY$467,$C395,'Grid GenerationQueue'!$BB$5:$BB$467,"&lt;"&amp;$BE$3)</f>
        <v>0</v>
      </c>
      <c r="CO395">
        <f>SUMIFS('Grid GenerationQueue'!AP$5:AP$467,'Grid GenerationQueue'!$AX$5:$AX$467,$B395,'Grid GenerationQueue'!$AY$5:$AY$467,$C395,'Grid GenerationQueue'!$BB$5:$BB$467,"&lt;"&amp;$BE$3)</f>
        <v>0</v>
      </c>
    </row>
    <row r="396" spans="1:93" x14ac:dyDescent="0.35">
      <c r="A396" t="s">
        <v>4645</v>
      </c>
      <c r="B396" t="s">
        <v>4820</v>
      </c>
      <c r="C396">
        <v>230</v>
      </c>
      <c r="D396">
        <f>SUMIFS('Grid GenerationQueue'!AE$5:AE$467,'Grid GenerationQueue'!$AX$5:$AX$467,$B396,'Grid GenerationQueue'!$AY$5:$AY$467,$C396,'Grid GenerationQueue'!$BI$5:$BI$467,"&lt;4")</f>
        <v>0</v>
      </c>
      <c r="E396">
        <f>SUMIFS('Grid GenerationQueue'!AF$5:AF$467,'Grid GenerationQueue'!$AX$5:$AX$467,$B396,'Grid GenerationQueue'!$AY$5:$AY$467,$C396,'Grid GenerationQueue'!$BI$5:$BI$467,"&lt;4")</f>
        <v>0</v>
      </c>
      <c r="F396">
        <f>SUMIFS('Grid GenerationQueue'!AG$5:AG$467,'Grid GenerationQueue'!$AX$5:$AX$467,$B396,'Grid GenerationQueue'!$AY$5:$AY$467,$C396,'Grid GenerationQueue'!$BI$5:$BI$467,"&lt;4")</f>
        <v>0</v>
      </c>
      <c r="G396">
        <f>SUMIFS('Grid GenerationQueue'!AH$5:AH$467,'Grid GenerationQueue'!$AX$5:$AX$467,$B396,'Grid GenerationQueue'!$AY$5:$AY$467,$C396,'Grid GenerationQueue'!$BI$5:$BI$467,"&lt;4")</f>
        <v>0</v>
      </c>
      <c r="H396">
        <f>SUMIFS('Grid GenerationQueue'!AI$5:AI$467,'Grid GenerationQueue'!$AX$5:$AX$467,$B396,'Grid GenerationQueue'!$AY$5:$AY$467,$C396,'Grid GenerationQueue'!$BI$5:$BI$467,"&lt;4")</f>
        <v>0</v>
      </c>
      <c r="I396">
        <f>SUMIFS('Grid GenerationQueue'!AJ$5:AJ$467,'Grid GenerationQueue'!$AX$5:$AX$467,$B396,'Grid GenerationQueue'!$AY$5:$AY$467,$C396,'Grid GenerationQueue'!$BI$5:$BI$467,"&lt;4")</f>
        <v>0</v>
      </c>
      <c r="J396">
        <f>SUMIFS('Grid GenerationQueue'!AK$5:AK$467,'Grid GenerationQueue'!$AX$5:$AX$467,$B396,'Grid GenerationQueue'!$AY$5:$AY$467,$C396,'Grid GenerationQueue'!$BI$5:$BI$467,"&lt;4")</f>
        <v>0</v>
      </c>
      <c r="K396">
        <f>SUMIFS('Grid GenerationQueue'!AL$5:AL$467,'Grid GenerationQueue'!$AX$5:$AX$467,$B396,'Grid GenerationQueue'!$AY$5:$AY$467,$C396,'Grid GenerationQueue'!$BI$5:$BI$467,"&lt;4")</f>
        <v>0</v>
      </c>
      <c r="L396">
        <f>SUMIFS('Grid GenerationQueue'!AM$5:AM$467,'Grid GenerationQueue'!$AX$5:$AX$467,$B396,'Grid GenerationQueue'!$AY$5:$AY$467,$C396,'Grid GenerationQueue'!$BI$5:$BI$467,"&lt;4")</f>
        <v>0</v>
      </c>
      <c r="M396">
        <f>SUMIFS('Grid GenerationQueue'!AN$5:AN$467,'Grid GenerationQueue'!$AX$5:$AX$467,$B396,'Grid GenerationQueue'!$AY$5:$AY$467,$C396,'Grid GenerationQueue'!$BI$5:$BI$467,"&lt;4")</f>
        <v>0</v>
      </c>
      <c r="N396">
        <f>SUMIFS('Grid GenerationQueue'!AO$5:AO$467,'Grid GenerationQueue'!$AX$5:$AX$467,$B396,'Grid GenerationQueue'!$AY$5:$AY$467,$C396,'Grid GenerationQueue'!$BI$5:$BI$467,"&lt;4")</f>
        <v>0</v>
      </c>
      <c r="O396">
        <f>SUMIFS('Grid GenerationQueue'!AP$5:AP$467,'Grid GenerationQueue'!$AX$5:$AX$467,$B396,'Grid GenerationQueue'!$AY$5:$AY$467,$C396,'Grid GenerationQueue'!$BI$5:$BI$467,"&lt;4")</f>
        <v>0</v>
      </c>
      <c r="Q396">
        <f>SUMIFS('Grid GenerationQueue'!AE$5:AE$467,'Grid GenerationQueue'!$AX$5:$AX$467,$B396,'Grid GenerationQueue'!$AY$5:$AY$467,$C396,'Grid GenerationQueue'!$BH$5:$BH$467,"Executed")</f>
        <v>0</v>
      </c>
      <c r="R396">
        <f>SUMIFS('Grid GenerationQueue'!AF$5:AF$467,'Grid GenerationQueue'!$AX$5:$AX$467,$B396,'Grid GenerationQueue'!$AY$5:$AY$467,$C396,'Grid GenerationQueue'!$BH$5:$BH$467,"Executed")</f>
        <v>0</v>
      </c>
      <c r="S396">
        <f>SUMIFS('Grid GenerationQueue'!AG$5:AG$467,'Grid GenerationQueue'!$AX$5:$AX$467,$B396,'Grid GenerationQueue'!$AY$5:$AY$467,$C396,'Grid GenerationQueue'!$BH$5:$BH$467,"Executed")</f>
        <v>0</v>
      </c>
      <c r="T396">
        <f>SUMIFS('Grid GenerationQueue'!AH$5:AH$467,'Grid GenerationQueue'!$AX$5:$AX$467,$B396,'Grid GenerationQueue'!$AY$5:$AY$467,$C396,'Grid GenerationQueue'!$BH$5:$BH$467,"Executed")</f>
        <v>0</v>
      </c>
      <c r="U396">
        <f>SUMIFS('Grid GenerationQueue'!AI$5:AI$467,'Grid GenerationQueue'!$AX$5:$AX$467,$B396,'Grid GenerationQueue'!$AY$5:$AY$467,$C396,'Grid GenerationQueue'!$BH$5:$BH$467,"Executed")</f>
        <v>0</v>
      </c>
      <c r="V396">
        <f>SUMIFS('Grid GenerationQueue'!AJ$5:AJ$467,'Grid GenerationQueue'!$AX$5:$AX$467,$B396,'Grid GenerationQueue'!$AY$5:$AY$467,$C396,'Grid GenerationQueue'!$BH$5:$BH$467,"Executed")</f>
        <v>0</v>
      </c>
      <c r="W396">
        <f>SUMIFS('Grid GenerationQueue'!AK$5:AK$467,'Grid GenerationQueue'!$AX$5:$AX$467,$B396,'Grid GenerationQueue'!$AY$5:$AY$467,$C396,'Grid GenerationQueue'!$BH$5:$BH$467,"Executed")</f>
        <v>0</v>
      </c>
      <c r="X396">
        <f>SUMIFS('Grid GenerationQueue'!AL$5:AL$467,'Grid GenerationQueue'!$AX$5:$AX$467,$B396,'Grid GenerationQueue'!$AY$5:$AY$467,$C396,'Grid GenerationQueue'!$BH$5:$BH$467,"Executed")</f>
        <v>0</v>
      </c>
      <c r="Y396">
        <f>SUMIFS('Grid GenerationQueue'!AM$5:AM$467,'Grid GenerationQueue'!$AX$5:$AX$467,$B396,'Grid GenerationQueue'!$AY$5:$AY$467,$C396,'Grid GenerationQueue'!$BH$5:$BH$467,"Executed")</f>
        <v>0</v>
      </c>
      <c r="Z396">
        <f>SUMIFS('Grid GenerationQueue'!AN$5:AN$467,'Grid GenerationQueue'!$AX$5:$AX$467,$B396,'Grid GenerationQueue'!$AY$5:$AY$467,$C396,'Grid GenerationQueue'!$BH$5:$BH$467,"Executed")</f>
        <v>0</v>
      </c>
      <c r="AA396">
        <f>SUMIFS('Grid GenerationQueue'!AO$5:AO$467,'Grid GenerationQueue'!$AX$5:$AX$467,$B396,'Grid GenerationQueue'!$AY$5:$AY$467,$C396,'Grid GenerationQueue'!$BH$5:$BH$467,"Executed")</f>
        <v>0</v>
      </c>
      <c r="AB396">
        <f>SUMIFS('Grid GenerationQueue'!AP$5:AP$467,'Grid GenerationQueue'!$AX$5:$AX$467,$B396,'Grid GenerationQueue'!$AY$5:$AY$467,$C396,'Grid GenerationQueue'!$BH$5:$BH$467,"Executed")</f>
        <v>0</v>
      </c>
      <c r="AD396">
        <f>SUMIFS('Grid GenerationQueue'!AE$5:AE$467,'Grid GenerationQueue'!$AX$5:$AX$467,$B396,'Grid GenerationQueue'!$AY$5:$AY$467,$C396,'Grid GenerationQueue'!$BF$5:$BF$467,"&lt;&gt;"&amp;"")</f>
        <v>0</v>
      </c>
      <c r="AE396">
        <f>SUMIFS('Grid GenerationQueue'!AF$5:AF$467,'Grid GenerationQueue'!$AX$5:$AX$467,$B396,'Grid GenerationQueue'!$AY$5:$AY$467,$C396,'Grid GenerationQueue'!$BF$5:$BF$467,"&lt;&gt;"&amp;"")</f>
        <v>0</v>
      </c>
      <c r="AF396">
        <f>SUMIFS('Grid GenerationQueue'!AG$5:AG$467,'Grid GenerationQueue'!$AX$5:$AX$467,$B396,'Grid GenerationQueue'!$AY$5:$AY$467,$C396,'Grid GenerationQueue'!$BF$5:$BF$467,"&lt;&gt;"&amp;"")</f>
        <v>0</v>
      </c>
      <c r="AG396">
        <f>SUMIFS('Grid GenerationQueue'!AH$5:AH$467,'Grid GenerationQueue'!$AX$5:$AX$467,$B396,'Grid GenerationQueue'!$AY$5:$AY$467,$C396,'Grid GenerationQueue'!$BF$5:$BF$467,"&lt;&gt;"&amp;"")</f>
        <v>0</v>
      </c>
      <c r="AH396">
        <f>SUMIFS('Grid GenerationQueue'!AI$5:AI$467,'Grid GenerationQueue'!$AX$5:$AX$467,$B396,'Grid GenerationQueue'!$AY$5:$AY$467,$C396,'Grid GenerationQueue'!$BF$5:$BF$467,"&lt;&gt;"&amp;"")</f>
        <v>0</v>
      </c>
      <c r="AI396">
        <f>SUMIFS('Grid GenerationQueue'!AJ$5:AJ$467,'Grid GenerationQueue'!$AX$5:$AX$467,$B396,'Grid GenerationQueue'!$AY$5:$AY$467,$C396,'Grid GenerationQueue'!$BF$5:$BF$467,"&lt;&gt;"&amp;"")</f>
        <v>0</v>
      </c>
      <c r="AJ396">
        <f>SUMIFS('Grid GenerationQueue'!AK$5:AK$467,'Grid GenerationQueue'!$AX$5:$AX$467,$B396,'Grid GenerationQueue'!$AY$5:$AY$467,$C396,'Grid GenerationQueue'!$BF$5:$BF$467,"&lt;&gt;"&amp;"")</f>
        <v>0</v>
      </c>
      <c r="AK396">
        <f>SUMIFS('Grid GenerationQueue'!AL$5:AL$467,'Grid GenerationQueue'!$AX$5:$AX$467,$B396,'Grid GenerationQueue'!$AY$5:$AY$467,$C396,'Grid GenerationQueue'!$BF$5:$BF$467,"&lt;&gt;"&amp;"")</f>
        <v>0</v>
      </c>
      <c r="AL396">
        <f>SUMIFS('Grid GenerationQueue'!AM$5:AM$467,'Grid GenerationQueue'!$AX$5:$AX$467,$B396,'Grid GenerationQueue'!$AY$5:$AY$467,$C396,'Grid GenerationQueue'!$BF$5:$BF$467,"&lt;&gt;"&amp;"")</f>
        <v>0</v>
      </c>
      <c r="AM396">
        <f>SUMIFS('Grid GenerationQueue'!AN$5:AN$467,'Grid GenerationQueue'!$AX$5:$AX$467,$B396,'Grid GenerationQueue'!$AY$5:$AY$467,$C396,'Grid GenerationQueue'!$BF$5:$BF$467,"&lt;&gt;"&amp;"")</f>
        <v>0</v>
      </c>
      <c r="AN396">
        <f>SUMIFS('Grid GenerationQueue'!AO$5:AO$467,'Grid GenerationQueue'!$AX$5:$AX$467,$B396,'Grid GenerationQueue'!$AY$5:$AY$467,$C396,'Grid GenerationQueue'!$BF$5:$BF$467,"&lt;&gt;"&amp;"")</f>
        <v>0</v>
      </c>
      <c r="AO396">
        <f>SUMIFS('Grid GenerationQueue'!AP$5:AP$467,'Grid GenerationQueue'!$AX$5:$AX$467,$B396,'Grid GenerationQueue'!$AY$5:$AY$467,$C396,'Grid GenerationQueue'!$BF$5:$BF$467,"&lt;&gt;"&amp;"")</f>
        <v>0</v>
      </c>
      <c r="AQ396">
        <f>SUMIFS('Grid GenerationQueue'!AE$5:AE$467,'Grid GenerationQueue'!$AX$5:$AX$467,$B396,'Grid GenerationQueue'!$AY$5:$AY$467,$C396)</f>
        <v>0</v>
      </c>
      <c r="AR396">
        <f>SUMIFS('Grid GenerationQueue'!AF$5:AF$467,'Grid GenerationQueue'!$AX$5:$AX$467,$B396,'Grid GenerationQueue'!$AY$5:$AY$467,$C396)</f>
        <v>0</v>
      </c>
      <c r="AS396">
        <f>SUMIFS('Grid GenerationQueue'!AG$5:AG$467,'Grid GenerationQueue'!$AX$5:$AX$467,$B396,'Grid GenerationQueue'!$AY$5:$AY$467,$C396)</f>
        <v>0</v>
      </c>
      <c r="AT396">
        <f>SUMIFS('Grid GenerationQueue'!AH$5:AH$467,'Grid GenerationQueue'!$AX$5:$AX$467,$B396,'Grid GenerationQueue'!$AY$5:$AY$467,$C396)</f>
        <v>0</v>
      </c>
      <c r="AU396">
        <f>SUMIFS('Grid GenerationQueue'!AI$5:AI$467,'Grid GenerationQueue'!$AX$5:$AX$467,$B396,'Grid GenerationQueue'!$AY$5:$AY$467,$C396)</f>
        <v>0</v>
      </c>
      <c r="AV396">
        <f>SUMIFS('Grid GenerationQueue'!AJ$5:AJ$467,'Grid GenerationQueue'!$AX$5:$AX$467,$B396,'Grid GenerationQueue'!$AY$5:$AY$467,$C396)</f>
        <v>0</v>
      </c>
      <c r="AW396">
        <f>SUMIFS('Grid GenerationQueue'!AK$5:AK$467,'Grid GenerationQueue'!$AX$5:$AX$467,$B396,'Grid GenerationQueue'!$AY$5:$AY$467,$C396)</f>
        <v>0</v>
      </c>
      <c r="AX396">
        <f>SUMIFS('Grid GenerationQueue'!AL$5:AL$467,'Grid GenerationQueue'!$AX$5:$AX$467,$B396,'Grid GenerationQueue'!$AY$5:$AY$467,$C396)</f>
        <v>0</v>
      </c>
      <c r="AY396">
        <f>SUMIFS('Grid GenerationQueue'!AM$5:AM$467,'Grid GenerationQueue'!$AX$5:$AX$467,$B396,'Grid GenerationQueue'!$AY$5:$AY$467,$C396)</f>
        <v>0</v>
      </c>
      <c r="AZ396">
        <f>SUMIFS('Grid GenerationQueue'!AN$5:AN$467,'Grid GenerationQueue'!$AX$5:$AX$467,$B396,'Grid GenerationQueue'!$AY$5:$AY$467,$C396)</f>
        <v>0</v>
      </c>
      <c r="BA396">
        <f>SUMIFS('Grid GenerationQueue'!AO$5:AO$467,'Grid GenerationQueue'!$AX$5:$AX$467,$B396,'Grid GenerationQueue'!$AY$5:$AY$467,$C396)</f>
        <v>0</v>
      </c>
      <c r="BB396">
        <f>SUMIFS('Grid GenerationQueue'!AP$5:AP$467,'Grid GenerationQueue'!$AX$5:$AX$467,$B396,'Grid GenerationQueue'!$AY$5:$AY$467,$C396)</f>
        <v>0</v>
      </c>
      <c r="BD396">
        <f>SUMIFS('Grid GenerationQueue'!AE$5:AE$467,'Grid GenerationQueue'!$AX$5:$AX$467,$B396,'Grid GenerationQueue'!$AY$5:$AY$467,$C396,'Grid GenerationQueue'!$BH$5:$BH$467,"Executed",'Grid GenerationQueue'!$BB$5:$BB$467,"&lt;"&amp;$BE$3)</f>
        <v>0</v>
      </c>
      <c r="BE396">
        <f>SUMIFS('Grid GenerationQueue'!AF$5:AF$467,'Grid GenerationQueue'!$AX$5:$AX$467,$B396,'Grid GenerationQueue'!$AY$5:$AY$467,$C396,'Grid GenerationQueue'!$BH$5:$BH$467,"Executed",'Grid GenerationQueue'!$BB$5:$BB$467,"&lt;"&amp;$BE$3)</f>
        <v>0</v>
      </c>
      <c r="BF396">
        <f>SUMIFS('Grid GenerationQueue'!AG$5:AG$467,'Grid GenerationQueue'!$AX$5:$AX$467,$B396,'Grid GenerationQueue'!$AY$5:$AY$467,$C396,'Grid GenerationQueue'!$BH$5:$BH$467,"Executed",'Grid GenerationQueue'!$BB$5:$BB$467,"&lt;"&amp;$BE$3)</f>
        <v>0</v>
      </c>
      <c r="BG396">
        <f>SUMIFS('Grid GenerationQueue'!AH$5:AH$467,'Grid GenerationQueue'!$AX$5:$AX$467,$B396,'Grid GenerationQueue'!$AY$5:$AY$467,$C396,'Grid GenerationQueue'!$BH$5:$BH$467,"Executed",'Grid GenerationQueue'!$BB$5:$BB$467,"&lt;"&amp;$BE$3)</f>
        <v>0</v>
      </c>
      <c r="BH396">
        <f>SUMIFS('Grid GenerationQueue'!AI$5:AI$467,'Grid GenerationQueue'!$AX$5:$AX$467,$B396,'Grid GenerationQueue'!$AY$5:$AY$467,$C396,'Grid GenerationQueue'!$BH$5:$BH$467,"Executed",'Grid GenerationQueue'!$BB$5:$BB$467,"&lt;"&amp;$BE$3)</f>
        <v>0</v>
      </c>
      <c r="BI396">
        <f>SUMIFS('Grid GenerationQueue'!AJ$5:AJ$467,'Grid GenerationQueue'!$AX$5:$AX$467,$B396,'Grid GenerationQueue'!$AY$5:$AY$467,$C396,'Grid GenerationQueue'!$BH$5:$BH$467,"Executed",'Grid GenerationQueue'!$BB$5:$BB$467,"&lt;"&amp;$BE$3)</f>
        <v>0</v>
      </c>
      <c r="BJ396">
        <f>SUMIFS('Grid GenerationQueue'!AK$5:AK$467,'Grid GenerationQueue'!$AX$5:$AX$467,$B396,'Grid GenerationQueue'!$AY$5:$AY$467,$C396,'Grid GenerationQueue'!$BH$5:$BH$467,"Executed",'Grid GenerationQueue'!$BB$5:$BB$467,"&lt;"&amp;$BE$3)</f>
        <v>0</v>
      </c>
      <c r="BK396">
        <f>SUMIFS('Grid GenerationQueue'!AL$5:AL$467,'Grid GenerationQueue'!$AX$5:$AX$467,$B396,'Grid GenerationQueue'!$AY$5:$AY$467,$C396,'Grid GenerationQueue'!$BH$5:$BH$467,"Executed",'Grid GenerationQueue'!$BB$5:$BB$467,"&lt;"&amp;$BE$3)</f>
        <v>0</v>
      </c>
      <c r="BL396">
        <f>SUMIFS('Grid GenerationQueue'!AM$5:AM$467,'Grid GenerationQueue'!$AX$5:$AX$467,$B396,'Grid GenerationQueue'!$AY$5:$AY$467,$C396,'Grid GenerationQueue'!$BH$5:$BH$467,"Executed",'Grid GenerationQueue'!$BB$5:$BB$467,"&lt;"&amp;$BE$3)</f>
        <v>0</v>
      </c>
      <c r="BM396">
        <f>SUMIFS('Grid GenerationQueue'!AN$5:AN$467,'Grid GenerationQueue'!$AX$5:$AX$467,$B396,'Grid GenerationQueue'!$AY$5:$AY$467,$C396,'Grid GenerationQueue'!$BH$5:$BH$467,"Executed",'Grid GenerationQueue'!$BB$5:$BB$467,"&lt;"&amp;$BE$3)</f>
        <v>0</v>
      </c>
      <c r="BN396">
        <f>SUMIFS('Grid GenerationQueue'!AO$5:AO$467,'Grid GenerationQueue'!$AX$5:$AX$467,$B396,'Grid GenerationQueue'!$AY$5:$AY$467,$C396,'Grid GenerationQueue'!$BH$5:$BH$467,"Executed",'Grid GenerationQueue'!$BB$5:$BB$467,"&lt;"&amp;$BE$3)</f>
        <v>0</v>
      </c>
      <c r="BO396">
        <f>SUMIFS('Grid GenerationQueue'!AP$5:AP$467,'Grid GenerationQueue'!$AX$5:$AX$467,$B396,'Grid GenerationQueue'!$AY$5:$AY$467,$C396,'Grid GenerationQueue'!$BH$5:$BH$467,"Executed",'Grid GenerationQueue'!$BB$5:$BB$467,"&lt;"&amp;$BE$3)</f>
        <v>0</v>
      </c>
      <c r="BQ396">
        <f>SUMIFS('Grid GenerationQueue'!AE$5:AE$467,'Grid GenerationQueue'!$AX$5:$AX$467,$B396,'Grid GenerationQueue'!$AY$5:$AY$467,$C396,'Grid GenerationQueue'!$BF$5:$BF$467,"&lt;&gt;"&amp;"",'Grid GenerationQueue'!$BB$5:$BB$467,"&lt;"&amp;$BE$3)</f>
        <v>0</v>
      </c>
      <c r="BR396">
        <f>SUMIFS('Grid GenerationQueue'!AF$5:AF$467,'Grid GenerationQueue'!$AX$5:$AX$467,$B396,'Grid GenerationQueue'!$AY$5:$AY$467,$C396,'Grid GenerationQueue'!$BF$5:$BF$467,"&lt;&gt;"&amp;"",'Grid GenerationQueue'!$BB$5:$BB$467,"&lt;"&amp;$BE$3)</f>
        <v>0</v>
      </c>
      <c r="BS396">
        <f>SUMIFS('Grid GenerationQueue'!AG$5:AG$467,'Grid GenerationQueue'!$AX$5:$AX$467,$B396,'Grid GenerationQueue'!$AY$5:$AY$467,$C396,'Grid GenerationQueue'!$BF$5:$BF$467,"&lt;&gt;"&amp;"",'Grid GenerationQueue'!$BB$5:$BB$467,"&lt;"&amp;$BE$3)</f>
        <v>0</v>
      </c>
      <c r="BT396">
        <f>SUMIFS('Grid GenerationQueue'!AH$5:AH$467,'Grid GenerationQueue'!$AX$5:$AX$467,$B396,'Grid GenerationQueue'!$AY$5:$AY$467,$C396,'Grid GenerationQueue'!$BF$5:$BF$467,"&lt;&gt;"&amp;"",'Grid GenerationQueue'!$BB$5:$BB$467,"&lt;"&amp;$BE$3)</f>
        <v>0</v>
      </c>
      <c r="BU396">
        <f>SUMIFS('Grid GenerationQueue'!AI$5:AI$467,'Grid GenerationQueue'!$AX$5:$AX$467,$B396,'Grid GenerationQueue'!$AY$5:$AY$467,$C396,'Grid GenerationQueue'!$BF$5:$BF$467,"&lt;&gt;"&amp;"",'Grid GenerationQueue'!$BB$5:$BB$467,"&lt;"&amp;$BE$3)</f>
        <v>0</v>
      </c>
      <c r="BV396">
        <f>SUMIFS('Grid GenerationQueue'!AJ$5:AJ$467,'Grid GenerationQueue'!$AX$5:$AX$467,$B396,'Grid GenerationQueue'!$AY$5:$AY$467,$C396,'Grid GenerationQueue'!$BF$5:$BF$467,"&lt;&gt;"&amp;"",'Grid GenerationQueue'!$BB$5:$BB$467,"&lt;"&amp;$BE$3)</f>
        <v>0</v>
      </c>
      <c r="BW396">
        <f>SUMIFS('Grid GenerationQueue'!AK$5:AK$467,'Grid GenerationQueue'!$AX$5:$AX$467,$B396,'Grid GenerationQueue'!$AY$5:$AY$467,$C396,'Grid GenerationQueue'!$BF$5:$BF$467,"&lt;&gt;"&amp;"",'Grid GenerationQueue'!$BB$5:$BB$467,"&lt;"&amp;$BE$3)</f>
        <v>0</v>
      </c>
      <c r="BX396">
        <f>SUMIFS('Grid GenerationQueue'!AL$5:AL$467,'Grid GenerationQueue'!$AX$5:$AX$467,$B396,'Grid GenerationQueue'!$AY$5:$AY$467,$C396,'Grid GenerationQueue'!$BF$5:$BF$467,"&lt;&gt;"&amp;"",'Grid GenerationQueue'!$BB$5:$BB$467,"&lt;"&amp;$BE$3)</f>
        <v>0</v>
      </c>
      <c r="BY396">
        <f>SUMIFS('Grid GenerationQueue'!AM$5:AM$467,'Grid GenerationQueue'!$AX$5:$AX$467,$B396,'Grid GenerationQueue'!$AY$5:$AY$467,$C396,'Grid GenerationQueue'!$BF$5:$BF$467,"&lt;&gt;"&amp;"",'Grid GenerationQueue'!$BB$5:$BB$467,"&lt;"&amp;$BE$3)</f>
        <v>0</v>
      </c>
      <c r="BZ396">
        <f>SUMIFS('Grid GenerationQueue'!AN$5:AN$467,'Grid GenerationQueue'!$AX$5:$AX$467,$B396,'Grid GenerationQueue'!$AY$5:$AY$467,$C396,'Grid GenerationQueue'!$BF$5:$BF$467,"&lt;&gt;"&amp;"",'Grid GenerationQueue'!$BB$5:$BB$467,"&lt;"&amp;$BE$3)</f>
        <v>0</v>
      </c>
      <c r="CA396">
        <f>SUMIFS('Grid GenerationQueue'!AO$5:AO$467,'Grid GenerationQueue'!$AX$5:$AX$467,$B396,'Grid GenerationQueue'!$AY$5:$AY$467,$C396,'Grid GenerationQueue'!$BF$5:$BF$467,"&lt;&gt;"&amp;"",'Grid GenerationQueue'!$BB$5:$BB$467,"&lt;"&amp;$BE$3)</f>
        <v>0</v>
      </c>
      <c r="CB396">
        <f>SUMIFS('Grid GenerationQueue'!AP$5:AP$467,'Grid GenerationQueue'!$AX$5:$AX$467,$B396,'Grid GenerationQueue'!$AY$5:$AY$467,$C396,'Grid GenerationQueue'!$BF$5:$BF$467,"&lt;&gt;"&amp;"",'Grid GenerationQueue'!$BB$5:$BB$467,"&lt;"&amp;$BE$3)</f>
        <v>0</v>
      </c>
      <c r="CD396">
        <f>SUMIFS('Grid GenerationQueue'!AE$5:AE$467,'Grid GenerationQueue'!$AX$5:$AX$467,$B396,'Grid GenerationQueue'!$AY$5:$AY$467,$C396,'Grid GenerationQueue'!$BB$5:$BB$467,"&lt;"&amp;$BE$3)</f>
        <v>0</v>
      </c>
      <c r="CE396">
        <f>SUMIFS('Grid GenerationQueue'!AF$5:AF$467,'Grid GenerationQueue'!$AX$5:$AX$467,$B396,'Grid GenerationQueue'!$AY$5:$AY$467,$C396,'Grid GenerationQueue'!$BB$5:$BB$467,"&lt;"&amp;$BE$3)</f>
        <v>0</v>
      </c>
      <c r="CF396">
        <f>SUMIFS('Grid GenerationQueue'!AG$5:AG$467,'Grid GenerationQueue'!$AX$5:$AX$467,$B396,'Grid GenerationQueue'!$AY$5:$AY$467,$C396,'Grid GenerationQueue'!$BB$5:$BB$467,"&lt;"&amp;$BE$3)</f>
        <v>0</v>
      </c>
      <c r="CG396">
        <f>SUMIFS('Grid GenerationQueue'!AH$5:AH$467,'Grid GenerationQueue'!$AX$5:$AX$467,$B396,'Grid GenerationQueue'!$AY$5:$AY$467,$C396,'Grid GenerationQueue'!$BB$5:$BB$467,"&lt;"&amp;$BE$3)</f>
        <v>0</v>
      </c>
      <c r="CH396">
        <f>SUMIFS('Grid GenerationQueue'!AI$5:AI$467,'Grid GenerationQueue'!$AX$5:$AX$467,$B396,'Grid GenerationQueue'!$AY$5:$AY$467,$C396,'Grid GenerationQueue'!$BB$5:$BB$467,"&lt;"&amp;$BE$3)</f>
        <v>0</v>
      </c>
      <c r="CI396">
        <f>SUMIFS('Grid GenerationQueue'!AJ$5:AJ$467,'Grid GenerationQueue'!$AX$5:$AX$467,$B396,'Grid GenerationQueue'!$AY$5:$AY$467,$C396,'Grid GenerationQueue'!$BB$5:$BB$467,"&lt;"&amp;$BE$3)</f>
        <v>0</v>
      </c>
      <c r="CJ396">
        <f>SUMIFS('Grid GenerationQueue'!AK$5:AK$467,'Grid GenerationQueue'!$AX$5:$AX$467,$B396,'Grid GenerationQueue'!$AY$5:$AY$467,$C396,'Grid GenerationQueue'!$BB$5:$BB$467,"&lt;"&amp;$BE$3)</f>
        <v>0</v>
      </c>
      <c r="CK396">
        <f>SUMIFS('Grid GenerationQueue'!AL$5:AL$467,'Grid GenerationQueue'!$AX$5:$AX$467,$B396,'Grid GenerationQueue'!$AY$5:$AY$467,$C396,'Grid GenerationQueue'!$BB$5:$BB$467,"&lt;"&amp;$BE$3)</f>
        <v>0</v>
      </c>
      <c r="CL396">
        <f>SUMIFS('Grid GenerationQueue'!AM$5:AM$467,'Grid GenerationQueue'!$AX$5:$AX$467,$B396,'Grid GenerationQueue'!$AY$5:$AY$467,$C396,'Grid GenerationQueue'!$BB$5:$BB$467,"&lt;"&amp;$BE$3)</f>
        <v>0</v>
      </c>
      <c r="CM396">
        <f>SUMIFS('Grid GenerationQueue'!AN$5:AN$467,'Grid GenerationQueue'!$AX$5:$AX$467,$B396,'Grid GenerationQueue'!$AY$5:$AY$467,$C396,'Grid GenerationQueue'!$BB$5:$BB$467,"&lt;"&amp;$BE$3)</f>
        <v>0</v>
      </c>
      <c r="CN396">
        <f>SUMIFS('Grid GenerationQueue'!AO$5:AO$467,'Grid GenerationQueue'!$AX$5:$AX$467,$B396,'Grid GenerationQueue'!$AY$5:$AY$467,$C396,'Grid GenerationQueue'!$BB$5:$BB$467,"&lt;"&amp;$BE$3)</f>
        <v>0</v>
      </c>
      <c r="CO396">
        <f>SUMIFS('Grid GenerationQueue'!AP$5:AP$467,'Grid GenerationQueue'!$AX$5:$AX$467,$B396,'Grid GenerationQueue'!$AY$5:$AY$467,$C396,'Grid GenerationQueue'!$BB$5:$BB$467,"&lt;"&amp;$BE$3)</f>
        <v>0</v>
      </c>
    </row>
    <row r="397" spans="1:93" x14ac:dyDescent="0.35">
      <c r="A397" t="s">
        <v>4648</v>
      </c>
      <c r="B397" t="s">
        <v>4821</v>
      </c>
      <c r="C397">
        <v>230</v>
      </c>
      <c r="D397">
        <f>SUMIFS('Grid GenerationQueue'!AE$5:AE$467,'Grid GenerationQueue'!$AX$5:$AX$467,$B397,'Grid GenerationQueue'!$AY$5:$AY$467,$C397,'Grid GenerationQueue'!$BI$5:$BI$467,"&lt;4")</f>
        <v>0</v>
      </c>
      <c r="E397">
        <f>SUMIFS('Grid GenerationQueue'!AF$5:AF$467,'Grid GenerationQueue'!$AX$5:$AX$467,$B397,'Grid GenerationQueue'!$AY$5:$AY$467,$C397,'Grid GenerationQueue'!$BI$5:$BI$467,"&lt;4")</f>
        <v>0</v>
      </c>
      <c r="F397">
        <f>SUMIFS('Grid GenerationQueue'!AG$5:AG$467,'Grid GenerationQueue'!$AX$5:$AX$467,$B397,'Grid GenerationQueue'!$AY$5:$AY$467,$C397,'Grid GenerationQueue'!$BI$5:$BI$467,"&lt;4")</f>
        <v>0</v>
      </c>
      <c r="G397">
        <f>SUMIFS('Grid GenerationQueue'!AH$5:AH$467,'Grid GenerationQueue'!$AX$5:$AX$467,$B397,'Grid GenerationQueue'!$AY$5:$AY$467,$C397,'Grid GenerationQueue'!$BI$5:$BI$467,"&lt;4")</f>
        <v>0</v>
      </c>
      <c r="H397">
        <f>SUMIFS('Grid GenerationQueue'!AI$5:AI$467,'Grid GenerationQueue'!$AX$5:$AX$467,$B397,'Grid GenerationQueue'!$AY$5:$AY$467,$C397,'Grid GenerationQueue'!$BI$5:$BI$467,"&lt;4")</f>
        <v>0</v>
      </c>
      <c r="I397">
        <f>SUMIFS('Grid GenerationQueue'!AJ$5:AJ$467,'Grid GenerationQueue'!$AX$5:$AX$467,$B397,'Grid GenerationQueue'!$AY$5:$AY$467,$C397,'Grid GenerationQueue'!$BI$5:$BI$467,"&lt;4")</f>
        <v>0</v>
      </c>
      <c r="J397">
        <f>SUMIFS('Grid GenerationQueue'!AK$5:AK$467,'Grid GenerationQueue'!$AX$5:$AX$467,$B397,'Grid GenerationQueue'!$AY$5:$AY$467,$C397,'Grid GenerationQueue'!$BI$5:$BI$467,"&lt;4")</f>
        <v>0</v>
      </c>
      <c r="K397">
        <f>SUMIFS('Grid GenerationQueue'!AL$5:AL$467,'Grid GenerationQueue'!$AX$5:$AX$467,$B397,'Grid GenerationQueue'!$AY$5:$AY$467,$C397,'Grid GenerationQueue'!$BI$5:$BI$467,"&lt;4")</f>
        <v>0</v>
      </c>
      <c r="L397">
        <f>SUMIFS('Grid GenerationQueue'!AM$5:AM$467,'Grid GenerationQueue'!$AX$5:$AX$467,$B397,'Grid GenerationQueue'!$AY$5:$AY$467,$C397,'Grid GenerationQueue'!$BI$5:$BI$467,"&lt;4")</f>
        <v>0</v>
      </c>
      <c r="M397">
        <f>SUMIFS('Grid GenerationQueue'!AN$5:AN$467,'Grid GenerationQueue'!$AX$5:$AX$467,$B397,'Grid GenerationQueue'!$AY$5:$AY$467,$C397,'Grid GenerationQueue'!$BI$5:$BI$467,"&lt;4")</f>
        <v>0</v>
      </c>
      <c r="N397">
        <f>SUMIFS('Grid GenerationQueue'!AO$5:AO$467,'Grid GenerationQueue'!$AX$5:$AX$467,$B397,'Grid GenerationQueue'!$AY$5:$AY$467,$C397,'Grid GenerationQueue'!$BI$5:$BI$467,"&lt;4")</f>
        <v>0</v>
      </c>
      <c r="O397">
        <f>SUMIFS('Grid GenerationQueue'!AP$5:AP$467,'Grid GenerationQueue'!$AX$5:$AX$467,$B397,'Grid GenerationQueue'!$AY$5:$AY$467,$C397,'Grid GenerationQueue'!$BI$5:$BI$467,"&lt;4")</f>
        <v>0</v>
      </c>
      <c r="Q397">
        <f>SUMIFS('Grid GenerationQueue'!AE$5:AE$467,'Grid GenerationQueue'!$AX$5:$AX$467,$B397,'Grid GenerationQueue'!$AY$5:$AY$467,$C397,'Grid GenerationQueue'!$BH$5:$BH$467,"Executed")</f>
        <v>0</v>
      </c>
      <c r="R397">
        <f>SUMIFS('Grid GenerationQueue'!AF$5:AF$467,'Grid GenerationQueue'!$AX$5:$AX$467,$B397,'Grid GenerationQueue'!$AY$5:$AY$467,$C397,'Grid GenerationQueue'!$BH$5:$BH$467,"Executed")</f>
        <v>0</v>
      </c>
      <c r="S397">
        <f>SUMIFS('Grid GenerationQueue'!AG$5:AG$467,'Grid GenerationQueue'!$AX$5:$AX$467,$B397,'Grid GenerationQueue'!$AY$5:$AY$467,$C397,'Grid GenerationQueue'!$BH$5:$BH$467,"Executed")</f>
        <v>0</v>
      </c>
      <c r="T397">
        <f>SUMIFS('Grid GenerationQueue'!AH$5:AH$467,'Grid GenerationQueue'!$AX$5:$AX$467,$B397,'Grid GenerationQueue'!$AY$5:$AY$467,$C397,'Grid GenerationQueue'!$BH$5:$BH$467,"Executed")</f>
        <v>0</v>
      </c>
      <c r="U397">
        <f>SUMIFS('Grid GenerationQueue'!AI$5:AI$467,'Grid GenerationQueue'!$AX$5:$AX$467,$B397,'Grid GenerationQueue'!$AY$5:$AY$467,$C397,'Grid GenerationQueue'!$BH$5:$BH$467,"Executed")</f>
        <v>0</v>
      </c>
      <c r="V397">
        <f>SUMIFS('Grid GenerationQueue'!AJ$5:AJ$467,'Grid GenerationQueue'!$AX$5:$AX$467,$B397,'Grid GenerationQueue'!$AY$5:$AY$467,$C397,'Grid GenerationQueue'!$BH$5:$BH$467,"Executed")</f>
        <v>0</v>
      </c>
      <c r="W397">
        <f>SUMIFS('Grid GenerationQueue'!AK$5:AK$467,'Grid GenerationQueue'!$AX$5:$AX$467,$B397,'Grid GenerationQueue'!$AY$5:$AY$467,$C397,'Grid GenerationQueue'!$BH$5:$BH$467,"Executed")</f>
        <v>0</v>
      </c>
      <c r="X397">
        <f>SUMIFS('Grid GenerationQueue'!AL$5:AL$467,'Grid GenerationQueue'!$AX$5:$AX$467,$B397,'Grid GenerationQueue'!$AY$5:$AY$467,$C397,'Grid GenerationQueue'!$BH$5:$BH$467,"Executed")</f>
        <v>0</v>
      </c>
      <c r="Y397">
        <f>SUMIFS('Grid GenerationQueue'!AM$5:AM$467,'Grid GenerationQueue'!$AX$5:$AX$467,$B397,'Grid GenerationQueue'!$AY$5:$AY$467,$C397,'Grid GenerationQueue'!$BH$5:$BH$467,"Executed")</f>
        <v>0</v>
      </c>
      <c r="Z397">
        <f>SUMIFS('Grid GenerationQueue'!AN$5:AN$467,'Grid GenerationQueue'!$AX$5:$AX$467,$B397,'Grid GenerationQueue'!$AY$5:$AY$467,$C397,'Grid GenerationQueue'!$BH$5:$BH$467,"Executed")</f>
        <v>0</v>
      </c>
      <c r="AA397">
        <f>SUMIFS('Grid GenerationQueue'!AO$5:AO$467,'Grid GenerationQueue'!$AX$5:$AX$467,$B397,'Grid GenerationQueue'!$AY$5:$AY$467,$C397,'Grid GenerationQueue'!$BH$5:$BH$467,"Executed")</f>
        <v>0</v>
      </c>
      <c r="AB397">
        <f>SUMIFS('Grid GenerationQueue'!AP$5:AP$467,'Grid GenerationQueue'!$AX$5:$AX$467,$B397,'Grid GenerationQueue'!$AY$5:$AY$467,$C397,'Grid GenerationQueue'!$BH$5:$BH$467,"Executed")</f>
        <v>0</v>
      </c>
      <c r="AD397">
        <f>SUMIFS('Grid GenerationQueue'!AE$5:AE$467,'Grid GenerationQueue'!$AX$5:$AX$467,$B397,'Grid GenerationQueue'!$AY$5:$AY$467,$C397,'Grid GenerationQueue'!$BF$5:$BF$467,"&lt;&gt;"&amp;"")</f>
        <v>0</v>
      </c>
      <c r="AE397">
        <f>SUMIFS('Grid GenerationQueue'!AF$5:AF$467,'Grid GenerationQueue'!$AX$5:$AX$467,$B397,'Grid GenerationQueue'!$AY$5:$AY$467,$C397,'Grid GenerationQueue'!$BF$5:$BF$467,"&lt;&gt;"&amp;"")</f>
        <v>0</v>
      </c>
      <c r="AF397">
        <f>SUMIFS('Grid GenerationQueue'!AG$5:AG$467,'Grid GenerationQueue'!$AX$5:$AX$467,$B397,'Grid GenerationQueue'!$AY$5:$AY$467,$C397,'Grid GenerationQueue'!$BF$5:$BF$467,"&lt;&gt;"&amp;"")</f>
        <v>0</v>
      </c>
      <c r="AG397">
        <f>SUMIFS('Grid GenerationQueue'!AH$5:AH$467,'Grid GenerationQueue'!$AX$5:$AX$467,$B397,'Grid GenerationQueue'!$AY$5:$AY$467,$C397,'Grid GenerationQueue'!$BF$5:$BF$467,"&lt;&gt;"&amp;"")</f>
        <v>0</v>
      </c>
      <c r="AH397">
        <f>SUMIFS('Grid GenerationQueue'!AI$5:AI$467,'Grid GenerationQueue'!$AX$5:$AX$467,$B397,'Grid GenerationQueue'!$AY$5:$AY$467,$C397,'Grid GenerationQueue'!$BF$5:$BF$467,"&lt;&gt;"&amp;"")</f>
        <v>0</v>
      </c>
      <c r="AI397">
        <f>SUMIFS('Grid GenerationQueue'!AJ$5:AJ$467,'Grid GenerationQueue'!$AX$5:$AX$467,$B397,'Grid GenerationQueue'!$AY$5:$AY$467,$C397,'Grid GenerationQueue'!$BF$5:$BF$467,"&lt;&gt;"&amp;"")</f>
        <v>0</v>
      </c>
      <c r="AJ397">
        <f>SUMIFS('Grid GenerationQueue'!AK$5:AK$467,'Grid GenerationQueue'!$AX$5:$AX$467,$B397,'Grid GenerationQueue'!$AY$5:$AY$467,$C397,'Grid GenerationQueue'!$BF$5:$BF$467,"&lt;&gt;"&amp;"")</f>
        <v>0</v>
      </c>
      <c r="AK397">
        <f>SUMIFS('Grid GenerationQueue'!AL$5:AL$467,'Grid GenerationQueue'!$AX$5:$AX$467,$B397,'Grid GenerationQueue'!$AY$5:$AY$467,$C397,'Grid GenerationQueue'!$BF$5:$BF$467,"&lt;&gt;"&amp;"")</f>
        <v>0</v>
      </c>
      <c r="AL397">
        <f>SUMIFS('Grid GenerationQueue'!AM$5:AM$467,'Grid GenerationQueue'!$AX$5:$AX$467,$B397,'Grid GenerationQueue'!$AY$5:$AY$467,$C397,'Grid GenerationQueue'!$BF$5:$BF$467,"&lt;&gt;"&amp;"")</f>
        <v>0</v>
      </c>
      <c r="AM397">
        <f>SUMIFS('Grid GenerationQueue'!AN$5:AN$467,'Grid GenerationQueue'!$AX$5:$AX$467,$B397,'Grid GenerationQueue'!$AY$5:$AY$467,$C397,'Grid GenerationQueue'!$BF$5:$BF$467,"&lt;&gt;"&amp;"")</f>
        <v>0</v>
      </c>
      <c r="AN397">
        <f>SUMIFS('Grid GenerationQueue'!AO$5:AO$467,'Grid GenerationQueue'!$AX$5:$AX$467,$B397,'Grid GenerationQueue'!$AY$5:$AY$467,$C397,'Grid GenerationQueue'!$BF$5:$BF$467,"&lt;&gt;"&amp;"")</f>
        <v>0</v>
      </c>
      <c r="AO397">
        <f>SUMIFS('Grid GenerationQueue'!AP$5:AP$467,'Grid GenerationQueue'!$AX$5:$AX$467,$B397,'Grid GenerationQueue'!$AY$5:$AY$467,$C397,'Grid GenerationQueue'!$BF$5:$BF$467,"&lt;&gt;"&amp;"")</f>
        <v>0</v>
      </c>
      <c r="AQ397">
        <f>SUMIFS('Grid GenerationQueue'!AE$5:AE$467,'Grid GenerationQueue'!$AX$5:$AX$467,$B397,'Grid GenerationQueue'!$AY$5:$AY$467,$C397)</f>
        <v>0</v>
      </c>
      <c r="AR397">
        <f>SUMIFS('Grid GenerationQueue'!AF$5:AF$467,'Grid GenerationQueue'!$AX$5:$AX$467,$B397,'Grid GenerationQueue'!$AY$5:$AY$467,$C397)</f>
        <v>0</v>
      </c>
      <c r="AS397">
        <f>SUMIFS('Grid GenerationQueue'!AG$5:AG$467,'Grid GenerationQueue'!$AX$5:$AX$467,$B397,'Grid GenerationQueue'!$AY$5:$AY$467,$C397)</f>
        <v>0</v>
      </c>
      <c r="AT397">
        <f>SUMIFS('Grid GenerationQueue'!AH$5:AH$467,'Grid GenerationQueue'!$AX$5:$AX$467,$B397,'Grid GenerationQueue'!$AY$5:$AY$467,$C397)</f>
        <v>0</v>
      </c>
      <c r="AU397">
        <f>SUMIFS('Grid GenerationQueue'!AI$5:AI$467,'Grid GenerationQueue'!$AX$5:$AX$467,$B397,'Grid GenerationQueue'!$AY$5:$AY$467,$C397)</f>
        <v>0</v>
      </c>
      <c r="AV397">
        <f>SUMIFS('Grid GenerationQueue'!AJ$5:AJ$467,'Grid GenerationQueue'!$AX$5:$AX$467,$B397,'Grid GenerationQueue'!$AY$5:$AY$467,$C397)</f>
        <v>0</v>
      </c>
      <c r="AW397">
        <f>SUMIFS('Grid GenerationQueue'!AK$5:AK$467,'Grid GenerationQueue'!$AX$5:$AX$467,$B397,'Grid GenerationQueue'!$AY$5:$AY$467,$C397)</f>
        <v>0</v>
      </c>
      <c r="AX397">
        <f>SUMIFS('Grid GenerationQueue'!AL$5:AL$467,'Grid GenerationQueue'!$AX$5:$AX$467,$B397,'Grid GenerationQueue'!$AY$5:$AY$467,$C397)</f>
        <v>0</v>
      </c>
      <c r="AY397">
        <f>SUMIFS('Grid GenerationQueue'!AM$5:AM$467,'Grid GenerationQueue'!$AX$5:$AX$467,$B397,'Grid GenerationQueue'!$AY$5:$AY$467,$C397)</f>
        <v>0</v>
      </c>
      <c r="AZ397">
        <f>SUMIFS('Grid GenerationQueue'!AN$5:AN$467,'Grid GenerationQueue'!$AX$5:$AX$467,$B397,'Grid GenerationQueue'!$AY$5:$AY$467,$C397)</f>
        <v>0</v>
      </c>
      <c r="BA397">
        <f>SUMIFS('Grid GenerationQueue'!AO$5:AO$467,'Grid GenerationQueue'!$AX$5:$AX$467,$B397,'Grid GenerationQueue'!$AY$5:$AY$467,$C397)</f>
        <v>0</v>
      </c>
      <c r="BB397">
        <f>SUMIFS('Grid GenerationQueue'!AP$5:AP$467,'Grid GenerationQueue'!$AX$5:$AX$467,$B397,'Grid GenerationQueue'!$AY$5:$AY$467,$C397)</f>
        <v>0</v>
      </c>
      <c r="BD397">
        <f>SUMIFS('Grid GenerationQueue'!AE$5:AE$467,'Grid GenerationQueue'!$AX$5:$AX$467,$B397,'Grid GenerationQueue'!$AY$5:$AY$467,$C397,'Grid GenerationQueue'!$BH$5:$BH$467,"Executed",'Grid GenerationQueue'!$BB$5:$BB$467,"&lt;"&amp;$BE$3)</f>
        <v>0</v>
      </c>
      <c r="BE397">
        <f>SUMIFS('Grid GenerationQueue'!AF$5:AF$467,'Grid GenerationQueue'!$AX$5:$AX$467,$B397,'Grid GenerationQueue'!$AY$5:$AY$467,$C397,'Grid GenerationQueue'!$BH$5:$BH$467,"Executed",'Grid GenerationQueue'!$BB$5:$BB$467,"&lt;"&amp;$BE$3)</f>
        <v>0</v>
      </c>
      <c r="BF397">
        <f>SUMIFS('Grid GenerationQueue'!AG$5:AG$467,'Grid GenerationQueue'!$AX$5:$AX$467,$B397,'Grid GenerationQueue'!$AY$5:$AY$467,$C397,'Grid GenerationQueue'!$BH$5:$BH$467,"Executed",'Grid GenerationQueue'!$BB$5:$BB$467,"&lt;"&amp;$BE$3)</f>
        <v>0</v>
      </c>
      <c r="BG397">
        <f>SUMIFS('Grid GenerationQueue'!AH$5:AH$467,'Grid GenerationQueue'!$AX$5:$AX$467,$B397,'Grid GenerationQueue'!$AY$5:$AY$467,$C397,'Grid GenerationQueue'!$BH$5:$BH$467,"Executed",'Grid GenerationQueue'!$BB$5:$BB$467,"&lt;"&amp;$BE$3)</f>
        <v>0</v>
      </c>
      <c r="BH397">
        <f>SUMIFS('Grid GenerationQueue'!AI$5:AI$467,'Grid GenerationQueue'!$AX$5:$AX$467,$B397,'Grid GenerationQueue'!$AY$5:$AY$467,$C397,'Grid GenerationQueue'!$BH$5:$BH$467,"Executed",'Grid GenerationQueue'!$BB$5:$BB$467,"&lt;"&amp;$BE$3)</f>
        <v>0</v>
      </c>
      <c r="BI397">
        <f>SUMIFS('Grid GenerationQueue'!AJ$5:AJ$467,'Grid GenerationQueue'!$AX$5:$AX$467,$B397,'Grid GenerationQueue'!$AY$5:$AY$467,$C397,'Grid GenerationQueue'!$BH$5:$BH$467,"Executed",'Grid GenerationQueue'!$BB$5:$BB$467,"&lt;"&amp;$BE$3)</f>
        <v>0</v>
      </c>
      <c r="BJ397">
        <f>SUMIFS('Grid GenerationQueue'!AK$5:AK$467,'Grid GenerationQueue'!$AX$5:$AX$467,$B397,'Grid GenerationQueue'!$AY$5:$AY$467,$C397,'Grid GenerationQueue'!$BH$5:$BH$467,"Executed",'Grid GenerationQueue'!$BB$5:$BB$467,"&lt;"&amp;$BE$3)</f>
        <v>0</v>
      </c>
      <c r="BK397">
        <f>SUMIFS('Grid GenerationQueue'!AL$5:AL$467,'Grid GenerationQueue'!$AX$5:$AX$467,$B397,'Grid GenerationQueue'!$AY$5:$AY$467,$C397,'Grid GenerationQueue'!$BH$5:$BH$467,"Executed",'Grid GenerationQueue'!$BB$5:$BB$467,"&lt;"&amp;$BE$3)</f>
        <v>0</v>
      </c>
      <c r="BL397">
        <f>SUMIFS('Grid GenerationQueue'!AM$5:AM$467,'Grid GenerationQueue'!$AX$5:$AX$467,$B397,'Grid GenerationQueue'!$AY$5:$AY$467,$C397,'Grid GenerationQueue'!$BH$5:$BH$467,"Executed",'Grid GenerationQueue'!$BB$5:$BB$467,"&lt;"&amp;$BE$3)</f>
        <v>0</v>
      </c>
      <c r="BM397">
        <f>SUMIFS('Grid GenerationQueue'!AN$5:AN$467,'Grid GenerationQueue'!$AX$5:$AX$467,$B397,'Grid GenerationQueue'!$AY$5:$AY$467,$C397,'Grid GenerationQueue'!$BH$5:$BH$467,"Executed",'Grid GenerationQueue'!$BB$5:$BB$467,"&lt;"&amp;$BE$3)</f>
        <v>0</v>
      </c>
      <c r="BN397">
        <f>SUMIFS('Grid GenerationQueue'!AO$5:AO$467,'Grid GenerationQueue'!$AX$5:$AX$467,$B397,'Grid GenerationQueue'!$AY$5:$AY$467,$C397,'Grid GenerationQueue'!$BH$5:$BH$467,"Executed",'Grid GenerationQueue'!$BB$5:$BB$467,"&lt;"&amp;$BE$3)</f>
        <v>0</v>
      </c>
      <c r="BO397">
        <f>SUMIFS('Grid GenerationQueue'!AP$5:AP$467,'Grid GenerationQueue'!$AX$5:$AX$467,$B397,'Grid GenerationQueue'!$AY$5:$AY$467,$C397,'Grid GenerationQueue'!$BH$5:$BH$467,"Executed",'Grid GenerationQueue'!$BB$5:$BB$467,"&lt;"&amp;$BE$3)</f>
        <v>0</v>
      </c>
      <c r="BQ397">
        <f>SUMIFS('Grid GenerationQueue'!AE$5:AE$467,'Grid GenerationQueue'!$AX$5:$AX$467,$B397,'Grid GenerationQueue'!$AY$5:$AY$467,$C397,'Grid GenerationQueue'!$BF$5:$BF$467,"&lt;&gt;"&amp;"",'Grid GenerationQueue'!$BB$5:$BB$467,"&lt;"&amp;$BE$3)</f>
        <v>0</v>
      </c>
      <c r="BR397">
        <f>SUMIFS('Grid GenerationQueue'!AF$5:AF$467,'Grid GenerationQueue'!$AX$5:$AX$467,$B397,'Grid GenerationQueue'!$AY$5:$AY$467,$C397,'Grid GenerationQueue'!$BF$5:$BF$467,"&lt;&gt;"&amp;"",'Grid GenerationQueue'!$BB$5:$BB$467,"&lt;"&amp;$BE$3)</f>
        <v>0</v>
      </c>
      <c r="BS397">
        <f>SUMIFS('Grid GenerationQueue'!AG$5:AG$467,'Grid GenerationQueue'!$AX$5:$AX$467,$B397,'Grid GenerationQueue'!$AY$5:$AY$467,$C397,'Grid GenerationQueue'!$BF$5:$BF$467,"&lt;&gt;"&amp;"",'Grid GenerationQueue'!$BB$5:$BB$467,"&lt;"&amp;$BE$3)</f>
        <v>0</v>
      </c>
      <c r="BT397">
        <f>SUMIFS('Grid GenerationQueue'!AH$5:AH$467,'Grid GenerationQueue'!$AX$5:$AX$467,$B397,'Grid GenerationQueue'!$AY$5:$AY$467,$C397,'Grid GenerationQueue'!$BF$5:$BF$467,"&lt;&gt;"&amp;"",'Grid GenerationQueue'!$BB$5:$BB$467,"&lt;"&amp;$BE$3)</f>
        <v>0</v>
      </c>
      <c r="BU397">
        <f>SUMIFS('Grid GenerationQueue'!AI$5:AI$467,'Grid GenerationQueue'!$AX$5:$AX$467,$B397,'Grid GenerationQueue'!$AY$5:$AY$467,$C397,'Grid GenerationQueue'!$BF$5:$BF$467,"&lt;&gt;"&amp;"",'Grid GenerationQueue'!$BB$5:$BB$467,"&lt;"&amp;$BE$3)</f>
        <v>0</v>
      </c>
      <c r="BV397">
        <f>SUMIFS('Grid GenerationQueue'!AJ$5:AJ$467,'Grid GenerationQueue'!$AX$5:$AX$467,$B397,'Grid GenerationQueue'!$AY$5:$AY$467,$C397,'Grid GenerationQueue'!$BF$5:$BF$467,"&lt;&gt;"&amp;"",'Grid GenerationQueue'!$BB$5:$BB$467,"&lt;"&amp;$BE$3)</f>
        <v>0</v>
      </c>
      <c r="BW397">
        <f>SUMIFS('Grid GenerationQueue'!AK$5:AK$467,'Grid GenerationQueue'!$AX$5:$AX$467,$B397,'Grid GenerationQueue'!$AY$5:$AY$467,$C397,'Grid GenerationQueue'!$BF$5:$BF$467,"&lt;&gt;"&amp;"",'Grid GenerationQueue'!$BB$5:$BB$467,"&lt;"&amp;$BE$3)</f>
        <v>0</v>
      </c>
      <c r="BX397">
        <f>SUMIFS('Grid GenerationQueue'!AL$5:AL$467,'Grid GenerationQueue'!$AX$5:$AX$467,$B397,'Grid GenerationQueue'!$AY$5:$AY$467,$C397,'Grid GenerationQueue'!$BF$5:$BF$467,"&lt;&gt;"&amp;"",'Grid GenerationQueue'!$BB$5:$BB$467,"&lt;"&amp;$BE$3)</f>
        <v>0</v>
      </c>
      <c r="BY397">
        <f>SUMIFS('Grid GenerationQueue'!AM$5:AM$467,'Grid GenerationQueue'!$AX$5:$AX$467,$B397,'Grid GenerationQueue'!$AY$5:$AY$467,$C397,'Grid GenerationQueue'!$BF$5:$BF$467,"&lt;&gt;"&amp;"",'Grid GenerationQueue'!$BB$5:$BB$467,"&lt;"&amp;$BE$3)</f>
        <v>0</v>
      </c>
      <c r="BZ397">
        <f>SUMIFS('Grid GenerationQueue'!AN$5:AN$467,'Grid GenerationQueue'!$AX$5:$AX$467,$B397,'Grid GenerationQueue'!$AY$5:$AY$467,$C397,'Grid GenerationQueue'!$BF$5:$BF$467,"&lt;&gt;"&amp;"",'Grid GenerationQueue'!$BB$5:$BB$467,"&lt;"&amp;$BE$3)</f>
        <v>0</v>
      </c>
      <c r="CA397">
        <f>SUMIFS('Grid GenerationQueue'!AO$5:AO$467,'Grid GenerationQueue'!$AX$5:$AX$467,$B397,'Grid GenerationQueue'!$AY$5:$AY$467,$C397,'Grid GenerationQueue'!$BF$5:$BF$467,"&lt;&gt;"&amp;"",'Grid GenerationQueue'!$BB$5:$BB$467,"&lt;"&amp;$BE$3)</f>
        <v>0</v>
      </c>
      <c r="CB397">
        <f>SUMIFS('Grid GenerationQueue'!AP$5:AP$467,'Grid GenerationQueue'!$AX$5:$AX$467,$B397,'Grid GenerationQueue'!$AY$5:$AY$467,$C397,'Grid GenerationQueue'!$BF$5:$BF$467,"&lt;&gt;"&amp;"",'Grid GenerationQueue'!$BB$5:$BB$467,"&lt;"&amp;$BE$3)</f>
        <v>0</v>
      </c>
      <c r="CD397">
        <f>SUMIFS('Grid GenerationQueue'!AE$5:AE$467,'Grid GenerationQueue'!$AX$5:$AX$467,$B397,'Grid GenerationQueue'!$AY$5:$AY$467,$C397,'Grid GenerationQueue'!$BB$5:$BB$467,"&lt;"&amp;$BE$3)</f>
        <v>0</v>
      </c>
      <c r="CE397">
        <f>SUMIFS('Grid GenerationQueue'!AF$5:AF$467,'Grid GenerationQueue'!$AX$5:$AX$467,$B397,'Grid GenerationQueue'!$AY$5:$AY$467,$C397,'Grid GenerationQueue'!$BB$5:$BB$467,"&lt;"&amp;$BE$3)</f>
        <v>0</v>
      </c>
      <c r="CF397">
        <f>SUMIFS('Grid GenerationQueue'!AG$5:AG$467,'Grid GenerationQueue'!$AX$5:$AX$467,$B397,'Grid GenerationQueue'!$AY$5:$AY$467,$C397,'Grid GenerationQueue'!$BB$5:$BB$467,"&lt;"&amp;$BE$3)</f>
        <v>0</v>
      </c>
      <c r="CG397">
        <f>SUMIFS('Grid GenerationQueue'!AH$5:AH$467,'Grid GenerationQueue'!$AX$5:$AX$467,$B397,'Grid GenerationQueue'!$AY$5:$AY$467,$C397,'Grid GenerationQueue'!$BB$5:$BB$467,"&lt;"&amp;$BE$3)</f>
        <v>0</v>
      </c>
      <c r="CH397">
        <f>SUMIFS('Grid GenerationQueue'!AI$5:AI$467,'Grid GenerationQueue'!$AX$5:$AX$467,$B397,'Grid GenerationQueue'!$AY$5:$AY$467,$C397,'Grid GenerationQueue'!$BB$5:$BB$467,"&lt;"&amp;$BE$3)</f>
        <v>0</v>
      </c>
      <c r="CI397">
        <f>SUMIFS('Grid GenerationQueue'!AJ$5:AJ$467,'Grid GenerationQueue'!$AX$5:$AX$467,$B397,'Grid GenerationQueue'!$AY$5:$AY$467,$C397,'Grid GenerationQueue'!$BB$5:$BB$467,"&lt;"&amp;$BE$3)</f>
        <v>0</v>
      </c>
      <c r="CJ397">
        <f>SUMIFS('Grid GenerationQueue'!AK$5:AK$467,'Grid GenerationQueue'!$AX$5:$AX$467,$B397,'Grid GenerationQueue'!$AY$5:$AY$467,$C397,'Grid GenerationQueue'!$BB$5:$BB$467,"&lt;"&amp;$BE$3)</f>
        <v>0</v>
      </c>
      <c r="CK397">
        <f>SUMIFS('Grid GenerationQueue'!AL$5:AL$467,'Grid GenerationQueue'!$AX$5:$AX$467,$B397,'Grid GenerationQueue'!$AY$5:$AY$467,$C397,'Grid GenerationQueue'!$BB$5:$BB$467,"&lt;"&amp;$BE$3)</f>
        <v>0</v>
      </c>
      <c r="CL397">
        <f>SUMIFS('Grid GenerationQueue'!AM$5:AM$467,'Grid GenerationQueue'!$AX$5:$AX$467,$B397,'Grid GenerationQueue'!$AY$5:$AY$467,$C397,'Grid GenerationQueue'!$BB$5:$BB$467,"&lt;"&amp;$BE$3)</f>
        <v>0</v>
      </c>
      <c r="CM397">
        <f>SUMIFS('Grid GenerationQueue'!AN$5:AN$467,'Grid GenerationQueue'!$AX$5:$AX$467,$B397,'Grid GenerationQueue'!$AY$5:$AY$467,$C397,'Grid GenerationQueue'!$BB$5:$BB$467,"&lt;"&amp;$BE$3)</f>
        <v>0</v>
      </c>
      <c r="CN397">
        <f>SUMIFS('Grid GenerationQueue'!AO$5:AO$467,'Grid GenerationQueue'!$AX$5:$AX$467,$B397,'Grid GenerationQueue'!$AY$5:$AY$467,$C397,'Grid GenerationQueue'!$BB$5:$BB$467,"&lt;"&amp;$BE$3)</f>
        <v>0</v>
      </c>
      <c r="CO397">
        <f>SUMIFS('Grid GenerationQueue'!AP$5:AP$467,'Grid GenerationQueue'!$AX$5:$AX$467,$B397,'Grid GenerationQueue'!$AY$5:$AY$467,$C397,'Grid GenerationQueue'!$BB$5:$BB$467,"&lt;"&amp;$BE$3)</f>
        <v>0</v>
      </c>
    </row>
    <row r="398" spans="1:93" x14ac:dyDescent="0.35">
      <c r="A398" t="s">
        <v>4649</v>
      </c>
      <c r="B398" t="s">
        <v>4822</v>
      </c>
      <c r="C398">
        <v>230</v>
      </c>
      <c r="D398">
        <f>SUMIFS('Grid GenerationQueue'!AE$5:AE$467,'Grid GenerationQueue'!$AX$5:$AX$467,$B398,'Grid GenerationQueue'!$AY$5:$AY$467,$C398,'Grid GenerationQueue'!$BI$5:$BI$467,"&lt;4")</f>
        <v>0</v>
      </c>
      <c r="E398">
        <f>SUMIFS('Grid GenerationQueue'!AF$5:AF$467,'Grid GenerationQueue'!$AX$5:$AX$467,$B398,'Grid GenerationQueue'!$AY$5:$AY$467,$C398,'Grid GenerationQueue'!$BI$5:$BI$467,"&lt;4")</f>
        <v>0</v>
      </c>
      <c r="F398">
        <f>SUMIFS('Grid GenerationQueue'!AG$5:AG$467,'Grid GenerationQueue'!$AX$5:$AX$467,$B398,'Grid GenerationQueue'!$AY$5:$AY$467,$C398,'Grid GenerationQueue'!$BI$5:$BI$467,"&lt;4")</f>
        <v>0</v>
      </c>
      <c r="G398">
        <f>SUMIFS('Grid GenerationQueue'!AH$5:AH$467,'Grid GenerationQueue'!$AX$5:$AX$467,$B398,'Grid GenerationQueue'!$AY$5:$AY$467,$C398,'Grid GenerationQueue'!$BI$5:$BI$467,"&lt;4")</f>
        <v>0</v>
      </c>
      <c r="H398">
        <f>SUMIFS('Grid GenerationQueue'!AI$5:AI$467,'Grid GenerationQueue'!$AX$5:$AX$467,$B398,'Grid GenerationQueue'!$AY$5:$AY$467,$C398,'Grid GenerationQueue'!$BI$5:$BI$467,"&lt;4")</f>
        <v>0</v>
      </c>
      <c r="I398">
        <f>SUMIFS('Grid GenerationQueue'!AJ$5:AJ$467,'Grid GenerationQueue'!$AX$5:$AX$467,$B398,'Grid GenerationQueue'!$AY$5:$AY$467,$C398,'Grid GenerationQueue'!$BI$5:$BI$467,"&lt;4")</f>
        <v>0</v>
      </c>
      <c r="J398">
        <f>SUMIFS('Grid GenerationQueue'!AK$5:AK$467,'Grid GenerationQueue'!$AX$5:$AX$467,$B398,'Grid GenerationQueue'!$AY$5:$AY$467,$C398,'Grid GenerationQueue'!$BI$5:$BI$467,"&lt;4")</f>
        <v>0</v>
      </c>
      <c r="K398">
        <f>SUMIFS('Grid GenerationQueue'!AL$5:AL$467,'Grid GenerationQueue'!$AX$5:$AX$467,$B398,'Grid GenerationQueue'!$AY$5:$AY$467,$C398,'Grid GenerationQueue'!$BI$5:$BI$467,"&lt;4")</f>
        <v>0</v>
      </c>
      <c r="L398">
        <f>SUMIFS('Grid GenerationQueue'!AM$5:AM$467,'Grid GenerationQueue'!$AX$5:$AX$467,$B398,'Grid GenerationQueue'!$AY$5:$AY$467,$C398,'Grid GenerationQueue'!$BI$5:$BI$467,"&lt;4")</f>
        <v>0</v>
      </c>
      <c r="M398">
        <f>SUMIFS('Grid GenerationQueue'!AN$5:AN$467,'Grid GenerationQueue'!$AX$5:$AX$467,$B398,'Grid GenerationQueue'!$AY$5:$AY$467,$C398,'Grid GenerationQueue'!$BI$5:$BI$467,"&lt;4")</f>
        <v>0</v>
      </c>
      <c r="N398">
        <f>SUMIFS('Grid GenerationQueue'!AO$5:AO$467,'Grid GenerationQueue'!$AX$5:$AX$467,$B398,'Grid GenerationQueue'!$AY$5:$AY$467,$C398,'Grid GenerationQueue'!$BI$5:$BI$467,"&lt;4")</f>
        <v>0</v>
      </c>
      <c r="O398">
        <f>SUMIFS('Grid GenerationQueue'!AP$5:AP$467,'Grid GenerationQueue'!$AX$5:$AX$467,$B398,'Grid GenerationQueue'!$AY$5:$AY$467,$C398,'Grid GenerationQueue'!$BI$5:$BI$467,"&lt;4")</f>
        <v>0</v>
      </c>
      <c r="Q398">
        <f>SUMIFS('Grid GenerationQueue'!AE$5:AE$467,'Grid GenerationQueue'!$AX$5:$AX$467,$B398,'Grid GenerationQueue'!$AY$5:$AY$467,$C398,'Grid GenerationQueue'!$BH$5:$BH$467,"Executed")</f>
        <v>0</v>
      </c>
      <c r="R398">
        <f>SUMIFS('Grid GenerationQueue'!AF$5:AF$467,'Grid GenerationQueue'!$AX$5:$AX$467,$B398,'Grid GenerationQueue'!$AY$5:$AY$467,$C398,'Grid GenerationQueue'!$BH$5:$BH$467,"Executed")</f>
        <v>0</v>
      </c>
      <c r="S398">
        <f>SUMIFS('Grid GenerationQueue'!AG$5:AG$467,'Grid GenerationQueue'!$AX$5:$AX$467,$B398,'Grid GenerationQueue'!$AY$5:$AY$467,$C398,'Grid GenerationQueue'!$BH$5:$BH$467,"Executed")</f>
        <v>0</v>
      </c>
      <c r="T398">
        <f>SUMIFS('Grid GenerationQueue'!AH$5:AH$467,'Grid GenerationQueue'!$AX$5:$AX$467,$B398,'Grid GenerationQueue'!$AY$5:$AY$467,$C398,'Grid GenerationQueue'!$BH$5:$BH$467,"Executed")</f>
        <v>0</v>
      </c>
      <c r="U398">
        <f>SUMIFS('Grid GenerationQueue'!AI$5:AI$467,'Grid GenerationQueue'!$AX$5:$AX$467,$B398,'Grid GenerationQueue'!$AY$5:$AY$467,$C398,'Grid GenerationQueue'!$BH$5:$BH$467,"Executed")</f>
        <v>0</v>
      </c>
      <c r="V398">
        <f>SUMIFS('Grid GenerationQueue'!AJ$5:AJ$467,'Grid GenerationQueue'!$AX$5:$AX$467,$B398,'Grid GenerationQueue'!$AY$5:$AY$467,$C398,'Grid GenerationQueue'!$BH$5:$BH$467,"Executed")</f>
        <v>0</v>
      </c>
      <c r="W398">
        <f>SUMIFS('Grid GenerationQueue'!AK$5:AK$467,'Grid GenerationQueue'!$AX$5:$AX$467,$B398,'Grid GenerationQueue'!$AY$5:$AY$467,$C398,'Grid GenerationQueue'!$BH$5:$BH$467,"Executed")</f>
        <v>0</v>
      </c>
      <c r="X398">
        <f>SUMIFS('Grid GenerationQueue'!AL$5:AL$467,'Grid GenerationQueue'!$AX$5:$AX$467,$B398,'Grid GenerationQueue'!$AY$5:$AY$467,$C398,'Grid GenerationQueue'!$BH$5:$BH$467,"Executed")</f>
        <v>0</v>
      </c>
      <c r="Y398">
        <f>SUMIFS('Grid GenerationQueue'!AM$5:AM$467,'Grid GenerationQueue'!$AX$5:$AX$467,$B398,'Grid GenerationQueue'!$AY$5:$AY$467,$C398,'Grid GenerationQueue'!$BH$5:$BH$467,"Executed")</f>
        <v>0</v>
      </c>
      <c r="Z398">
        <f>SUMIFS('Grid GenerationQueue'!AN$5:AN$467,'Grid GenerationQueue'!$AX$5:$AX$467,$B398,'Grid GenerationQueue'!$AY$5:$AY$467,$C398,'Grid GenerationQueue'!$BH$5:$BH$467,"Executed")</f>
        <v>0</v>
      </c>
      <c r="AA398">
        <f>SUMIFS('Grid GenerationQueue'!AO$5:AO$467,'Grid GenerationQueue'!$AX$5:$AX$467,$B398,'Grid GenerationQueue'!$AY$5:$AY$467,$C398,'Grid GenerationQueue'!$BH$5:$BH$467,"Executed")</f>
        <v>0</v>
      </c>
      <c r="AB398">
        <f>SUMIFS('Grid GenerationQueue'!AP$5:AP$467,'Grid GenerationQueue'!$AX$5:$AX$467,$B398,'Grid GenerationQueue'!$AY$5:$AY$467,$C398,'Grid GenerationQueue'!$BH$5:$BH$467,"Executed")</f>
        <v>0</v>
      </c>
      <c r="AD398">
        <f>SUMIFS('Grid GenerationQueue'!AE$5:AE$467,'Grid GenerationQueue'!$AX$5:$AX$467,$B398,'Grid GenerationQueue'!$AY$5:$AY$467,$C398,'Grid GenerationQueue'!$BF$5:$BF$467,"&lt;&gt;"&amp;"")</f>
        <v>0</v>
      </c>
      <c r="AE398">
        <f>SUMIFS('Grid GenerationQueue'!AF$5:AF$467,'Grid GenerationQueue'!$AX$5:$AX$467,$B398,'Grid GenerationQueue'!$AY$5:$AY$467,$C398,'Grid GenerationQueue'!$BF$5:$BF$467,"&lt;&gt;"&amp;"")</f>
        <v>0</v>
      </c>
      <c r="AF398">
        <f>SUMIFS('Grid GenerationQueue'!AG$5:AG$467,'Grid GenerationQueue'!$AX$5:$AX$467,$B398,'Grid GenerationQueue'!$AY$5:$AY$467,$C398,'Grid GenerationQueue'!$BF$5:$BF$467,"&lt;&gt;"&amp;"")</f>
        <v>0</v>
      </c>
      <c r="AG398">
        <f>SUMIFS('Grid GenerationQueue'!AH$5:AH$467,'Grid GenerationQueue'!$AX$5:$AX$467,$B398,'Grid GenerationQueue'!$AY$5:$AY$467,$C398,'Grid GenerationQueue'!$BF$5:$BF$467,"&lt;&gt;"&amp;"")</f>
        <v>0</v>
      </c>
      <c r="AH398">
        <f>SUMIFS('Grid GenerationQueue'!AI$5:AI$467,'Grid GenerationQueue'!$AX$5:$AX$467,$B398,'Grid GenerationQueue'!$AY$5:$AY$467,$C398,'Grid GenerationQueue'!$BF$5:$BF$467,"&lt;&gt;"&amp;"")</f>
        <v>0</v>
      </c>
      <c r="AI398">
        <f>SUMIFS('Grid GenerationQueue'!AJ$5:AJ$467,'Grid GenerationQueue'!$AX$5:$AX$467,$B398,'Grid GenerationQueue'!$AY$5:$AY$467,$C398,'Grid GenerationQueue'!$BF$5:$BF$467,"&lt;&gt;"&amp;"")</f>
        <v>0</v>
      </c>
      <c r="AJ398">
        <f>SUMIFS('Grid GenerationQueue'!AK$5:AK$467,'Grid GenerationQueue'!$AX$5:$AX$467,$B398,'Grid GenerationQueue'!$AY$5:$AY$467,$C398,'Grid GenerationQueue'!$BF$5:$BF$467,"&lt;&gt;"&amp;"")</f>
        <v>0</v>
      </c>
      <c r="AK398">
        <f>SUMIFS('Grid GenerationQueue'!AL$5:AL$467,'Grid GenerationQueue'!$AX$5:$AX$467,$B398,'Grid GenerationQueue'!$AY$5:$AY$467,$C398,'Grid GenerationQueue'!$BF$5:$BF$467,"&lt;&gt;"&amp;"")</f>
        <v>0</v>
      </c>
      <c r="AL398">
        <f>SUMIFS('Grid GenerationQueue'!AM$5:AM$467,'Grid GenerationQueue'!$AX$5:$AX$467,$B398,'Grid GenerationQueue'!$AY$5:$AY$467,$C398,'Grid GenerationQueue'!$BF$5:$BF$467,"&lt;&gt;"&amp;"")</f>
        <v>0</v>
      </c>
      <c r="AM398">
        <f>SUMIFS('Grid GenerationQueue'!AN$5:AN$467,'Grid GenerationQueue'!$AX$5:$AX$467,$B398,'Grid GenerationQueue'!$AY$5:$AY$467,$C398,'Grid GenerationQueue'!$BF$5:$BF$467,"&lt;&gt;"&amp;"")</f>
        <v>0</v>
      </c>
      <c r="AN398">
        <f>SUMIFS('Grid GenerationQueue'!AO$5:AO$467,'Grid GenerationQueue'!$AX$5:$AX$467,$B398,'Grid GenerationQueue'!$AY$5:$AY$467,$C398,'Grid GenerationQueue'!$BF$5:$BF$467,"&lt;&gt;"&amp;"")</f>
        <v>0</v>
      </c>
      <c r="AO398">
        <f>SUMIFS('Grid GenerationQueue'!AP$5:AP$467,'Grid GenerationQueue'!$AX$5:$AX$467,$B398,'Grid GenerationQueue'!$AY$5:$AY$467,$C398,'Grid GenerationQueue'!$BF$5:$BF$467,"&lt;&gt;"&amp;"")</f>
        <v>0</v>
      </c>
      <c r="AQ398">
        <f>SUMIFS('Grid GenerationQueue'!AE$5:AE$467,'Grid GenerationQueue'!$AX$5:$AX$467,$B398,'Grid GenerationQueue'!$AY$5:$AY$467,$C398)</f>
        <v>0</v>
      </c>
      <c r="AR398">
        <f>SUMIFS('Grid GenerationQueue'!AF$5:AF$467,'Grid GenerationQueue'!$AX$5:$AX$467,$B398,'Grid GenerationQueue'!$AY$5:$AY$467,$C398)</f>
        <v>0</v>
      </c>
      <c r="AS398">
        <f>SUMIFS('Grid GenerationQueue'!AG$5:AG$467,'Grid GenerationQueue'!$AX$5:$AX$467,$B398,'Grid GenerationQueue'!$AY$5:$AY$467,$C398)</f>
        <v>0</v>
      </c>
      <c r="AT398">
        <f>SUMIFS('Grid GenerationQueue'!AH$5:AH$467,'Grid GenerationQueue'!$AX$5:$AX$467,$B398,'Grid GenerationQueue'!$AY$5:$AY$467,$C398)</f>
        <v>0</v>
      </c>
      <c r="AU398">
        <f>SUMIFS('Grid GenerationQueue'!AI$5:AI$467,'Grid GenerationQueue'!$AX$5:$AX$467,$B398,'Grid GenerationQueue'!$AY$5:$AY$467,$C398)</f>
        <v>0</v>
      </c>
      <c r="AV398">
        <f>SUMIFS('Grid GenerationQueue'!AJ$5:AJ$467,'Grid GenerationQueue'!$AX$5:$AX$467,$B398,'Grid GenerationQueue'!$AY$5:$AY$467,$C398)</f>
        <v>0</v>
      </c>
      <c r="AW398">
        <f>SUMIFS('Grid GenerationQueue'!AK$5:AK$467,'Grid GenerationQueue'!$AX$5:$AX$467,$B398,'Grid GenerationQueue'!$AY$5:$AY$467,$C398)</f>
        <v>0</v>
      </c>
      <c r="AX398">
        <f>SUMIFS('Grid GenerationQueue'!AL$5:AL$467,'Grid GenerationQueue'!$AX$5:$AX$467,$B398,'Grid GenerationQueue'!$AY$5:$AY$467,$C398)</f>
        <v>0</v>
      </c>
      <c r="AY398">
        <f>SUMIFS('Grid GenerationQueue'!AM$5:AM$467,'Grid GenerationQueue'!$AX$5:$AX$467,$B398,'Grid GenerationQueue'!$AY$5:$AY$467,$C398)</f>
        <v>0</v>
      </c>
      <c r="AZ398">
        <f>SUMIFS('Grid GenerationQueue'!AN$5:AN$467,'Grid GenerationQueue'!$AX$5:$AX$467,$B398,'Grid GenerationQueue'!$AY$5:$AY$467,$C398)</f>
        <v>0</v>
      </c>
      <c r="BA398">
        <f>SUMIFS('Grid GenerationQueue'!AO$5:AO$467,'Grid GenerationQueue'!$AX$5:$AX$467,$B398,'Grid GenerationQueue'!$AY$5:$AY$467,$C398)</f>
        <v>0</v>
      </c>
      <c r="BB398">
        <f>SUMIFS('Grid GenerationQueue'!AP$5:AP$467,'Grid GenerationQueue'!$AX$5:$AX$467,$B398,'Grid GenerationQueue'!$AY$5:$AY$467,$C398)</f>
        <v>0</v>
      </c>
      <c r="BD398">
        <f>SUMIFS('Grid GenerationQueue'!AE$5:AE$467,'Grid GenerationQueue'!$AX$5:$AX$467,$B398,'Grid GenerationQueue'!$AY$5:$AY$467,$C398,'Grid GenerationQueue'!$BH$5:$BH$467,"Executed",'Grid GenerationQueue'!$BB$5:$BB$467,"&lt;"&amp;$BE$3)</f>
        <v>0</v>
      </c>
      <c r="BE398">
        <f>SUMIFS('Grid GenerationQueue'!AF$5:AF$467,'Grid GenerationQueue'!$AX$5:$AX$467,$B398,'Grid GenerationQueue'!$AY$5:$AY$467,$C398,'Grid GenerationQueue'!$BH$5:$BH$467,"Executed",'Grid GenerationQueue'!$BB$5:$BB$467,"&lt;"&amp;$BE$3)</f>
        <v>0</v>
      </c>
      <c r="BF398">
        <f>SUMIFS('Grid GenerationQueue'!AG$5:AG$467,'Grid GenerationQueue'!$AX$5:$AX$467,$B398,'Grid GenerationQueue'!$AY$5:$AY$467,$C398,'Grid GenerationQueue'!$BH$5:$BH$467,"Executed",'Grid GenerationQueue'!$BB$5:$BB$467,"&lt;"&amp;$BE$3)</f>
        <v>0</v>
      </c>
      <c r="BG398">
        <f>SUMIFS('Grid GenerationQueue'!AH$5:AH$467,'Grid GenerationQueue'!$AX$5:$AX$467,$B398,'Grid GenerationQueue'!$AY$5:$AY$467,$C398,'Grid GenerationQueue'!$BH$5:$BH$467,"Executed",'Grid GenerationQueue'!$BB$5:$BB$467,"&lt;"&amp;$BE$3)</f>
        <v>0</v>
      </c>
      <c r="BH398">
        <f>SUMIFS('Grid GenerationQueue'!AI$5:AI$467,'Grid GenerationQueue'!$AX$5:$AX$467,$B398,'Grid GenerationQueue'!$AY$5:$AY$467,$C398,'Grid GenerationQueue'!$BH$5:$BH$467,"Executed",'Grid GenerationQueue'!$BB$5:$BB$467,"&lt;"&amp;$BE$3)</f>
        <v>0</v>
      </c>
      <c r="BI398">
        <f>SUMIFS('Grid GenerationQueue'!AJ$5:AJ$467,'Grid GenerationQueue'!$AX$5:$AX$467,$B398,'Grid GenerationQueue'!$AY$5:$AY$467,$C398,'Grid GenerationQueue'!$BH$5:$BH$467,"Executed",'Grid GenerationQueue'!$BB$5:$BB$467,"&lt;"&amp;$BE$3)</f>
        <v>0</v>
      </c>
      <c r="BJ398">
        <f>SUMIFS('Grid GenerationQueue'!AK$5:AK$467,'Grid GenerationQueue'!$AX$5:$AX$467,$B398,'Grid GenerationQueue'!$AY$5:$AY$467,$C398,'Grid GenerationQueue'!$BH$5:$BH$467,"Executed",'Grid GenerationQueue'!$BB$5:$BB$467,"&lt;"&amp;$BE$3)</f>
        <v>0</v>
      </c>
      <c r="BK398">
        <f>SUMIFS('Grid GenerationQueue'!AL$5:AL$467,'Grid GenerationQueue'!$AX$5:$AX$467,$B398,'Grid GenerationQueue'!$AY$5:$AY$467,$C398,'Grid GenerationQueue'!$BH$5:$BH$467,"Executed",'Grid GenerationQueue'!$BB$5:$BB$467,"&lt;"&amp;$BE$3)</f>
        <v>0</v>
      </c>
      <c r="BL398">
        <f>SUMIFS('Grid GenerationQueue'!AM$5:AM$467,'Grid GenerationQueue'!$AX$5:$AX$467,$B398,'Grid GenerationQueue'!$AY$5:$AY$467,$C398,'Grid GenerationQueue'!$BH$5:$BH$467,"Executed",'Grid GenerationQueue'!$BB$5:$BB$467,"&lt;"&amp;$BE$3)</f>
        <v>0</v>
      </c>
      <c r="BM398">
        <f>SUMIFS('Grid GenerationQueue'!AN$5:AN$467,'Grid GenerationQueue'!$AX$5:$AX$467,$B398,'Grid GenerationQueue'!$AY$5:$AY$467,$C398,'Grid GenerationQueue'!$BH$5:$BH$467,"Executed",'Grid GenerationQueue'!$BB$5:$BB$467,"&lt;"&amp;$BE$3)</f>
        <v>0</v>
      </c>
      <c r="BN398">
        <f>SUMIFS('Grid GenerationQueue'!AO$5:AO$467,'Grid GenerationQueue'!$AX$5:$AX$467,$B398,'Grid GenerationQueue'!$AY$5:$AY$467,$C398,'Grid GenerationQueue'!$BH$5:$BH$467,"Executed",'Grid GenerationQueue'!$BB$5:$BB$467,"&lt;"&amp;$BE$3)</f>
        <v>0</v>
      </c>
      <c r="BO398">
        <f>SUMIFS('Grid GenerationQueue'!AP$5:AP$467,'Grid GenerationQueue'!$AX$5:$AX$467,$B398,'Grid GenerationQueue'!$AY$5:$AY$467,$C398,'Grid GenerationQueue'!$BH$5:$BH$467,"Executed",'Grid GenerationQueue'!$BB$5:$BB$467,"&lt;"&amp;$BE$3)</f>
        <v>0</v>
      </c>
      <c r="BQ398">
        <f>SUMIFS('Grid GenerationQueue'!AE$5:AE$467,'Grid GenerationQueue'!$AX$5:$AX$467,$B398,'Grid GenerationQueue'!$AY$5:$AY$467,$C398,'Grid GenerationQueue'!$BF$5:$BF$467,"&lt;&gt;"&amp;"",'Grid GenerationQueue'!$BB$5:$BB$467,"&lt;"&amp;$BE$3)</f>
        <v>0</v>
      </c>
      <c r="BR398">
        <f>SUMIFS('Grid GenerationQueue'!AF$5:AF$467,'Grid GenerationQueue'!$AX$5:$AX$467,$B398,'Grid GenerationQueue'!$AY$5:$AY$467,$C398,'Grid GenerationQueue'!$BF$5:$BF$467,"&lt;&gt;"&amp;"",'Grid GenerationQueue'!$BB$5:$BB$467,"&lt;"&amp;$BE$3)</f>
        <v>0</v>
      </c>
      <c r="BS398">
        <f>SUMIFS('Grid GenerationQueue'!AG$5:AG$467,'Grid GenerationQueue'!$AX$5:$AX$467,$B398,'Grid GenerationQueue'!$AY$5:$AY$467,$C398,'Grid GenerationQueue'!$BF$5:$BF$467,"&lt;&gt;"&amp;"",'Grid GenerationQueue'!$BB$5:$BB$467,"&lt;"&amp;$BE$3)</f>
        <v>0</v>
      </c>
      <c r="BT398">
        <f>SUMIFS('Grid GenerationQueue'!AH$5:AH$467,'Grid GenerationQueue'!$AX$5:$AX$467,$B398,'Grid GenerationQueue'!$AY$5:$AY$467,$C398,'Grid GenerationQueue'!$BF$5:$BF$467,"&lt;&gt;"&amp;"",'Grid GenerationQueue'!$BB$5:$BB$467,"&lt;"&amp;$BE$3)</f>
        <v>0</v>
      </c>
      <c r="BU398">
        <f>SUMIFS('Grid GenerationQueue'!AI$5:AI$467,'Grid GenerationQueue'!$AX$5:$AX$467,$B398,'Grid GenerationQueue'!$AY$5:$AY$467,$C398,'Grid GenerationQueue'!$BF$5:$BF$467,"&lt;&gt;"&amp;"",'Grid GenerationQueue'!$BB$5:$BB$467,"&lt;"&amp;$BE$3)</f>
        <v>0</v>
      </c>
      <c r="BV398">
        <f>SUMIFS('Grid GenerationQueue'!AJ$5:AJ$467,'Grid GenerationQueue'!$AX$5:$AX$467,$B398,'Grid GenerationQueue'!$AY$5:$AY$467,$C398,'Grid GenerationQueue'!$BF$5:$BF$467,"&lt;&gt;"&amp;"",'Grid GenerationQueue'!$BB$5:$BB$467,"&lt;"&amp;$BE$3)</f>
        <v>0</v>
      </c>
      <c r="BW398">
        <f>SUMIFS('Grid GenerationQueue'!AK$5:AK$467,'Grid GenerationQueue'!$AX$5:$AX$467,$B398,'Grid GenerationQueue'!$AY$5:$AY$467,$C398,'Grid GenerationQueue'!$BF$5:$BF$467,"&lt;&gt;"&amp;"",'Grid GenerationQueue'!$BB$5:$BB$467,"&lt;"&amp;$BE$3)</f>
        <v>0</v>
      </c>
      <c r="BX398">
        <f>SUMIFS('Grid GenerationQueue'!AL$5:AL$467,'Grid GenerationQueue'!$AX$5:$AX$467,$B398,'Grid GenerationQueue'!$AY$5:$AY$467,$C398,'Grid GenerationQueue'!$BF$5:$BF$467,"&lt;&gt;"&amp;"",'Grid GenerationQueue'!$BB$5:$BB$467,"&lt;"&amp;$BE$3)</f>
        <v>0</v>
      </c>
      <c r="BY398">
        <f>SUMIFS('Grid GenerationQueue'!AM$5:AM$467,'Grid GenerationQueue'!$AX$5:$AX$467,$B398,'Grid GenerationQueue'!$AY$5:$AY$467,$C398,'Grid GenerationQueue'!$BF$5:$BF$467,"&lt;&gt;"&amp;"",'Grid GenerationQueue'!$BB$5:$BB$467,"&lt;"&amp;$BE$3)</f>
        <v>0</v>
      </c>
      <c r="BZ398">
        <f>SUMIFS('Grid GenerationQueue'!AN$5:AN$467,'Grid GenerationQueue'!$AX$5:$AX$467,$B398,'Grid GenerationQueue'!$AY$5:$AY$467,$C398,'Grid GenerationQueue'!$BF$5:$BF$467,"&lt;&gt;"&amp;"",'Grid GenerationQueue'!$BB$5:$BB$467,"&lt;"&amp;$BE$3)</f>
        <v>0</v>
      </c>
      <c r="CA398">
        <f>SUMIFS('Grid GenerationQueue'!AO$5:AO$467,'Grid GenerationQueue'!$AX$5:$AX$467,$B398,'Grid GenerationQueue'!$AY$5:$AY$467,$C398,'Grid GenerationQueue'!$BF$5:$BF$467,"&lt;&gt;"&amp;"",'Grid GenerationQueue'!$BB$5:$BB$467,"&lt;"&amp;$BE$3)</f>
        <v>0</v>
      </c>
      <c r="CB398">
        <f>SUMIFS('Grid GenerationQueue'!AP$5:AP$467,'Grid GenerationQueue'!$AX$5:$AX$467,$B398,'Grid GenerationQueue'!$AY$5:$AY$467,$C398,'Grid GenerationQueue'!$BF$5:$BF$467,"&lt;&gt;"&amp;"",'Grid GenerationQueue'!$BB$5:$BB$467,"&lt;"&amp;$BE$3)</f>
        <v>0</v>
      </c>
      <c r="CD398">
        <f>SUMIFS('Grid GenerationQueue'!AE$5:AE$467,'Grid GenerationQueue'!$AX$5:$AX$467,$B398,'Grid GenerationQueue'!$AY$5:$AY$467,$C398,'Grid GenerationQueue'!$BB$5:$BB$467,"&lt;"&amp;$BE$3)</f>
        <v>0</v>
      </c>
      <c r="CE398">
        <f>SUMIFS('Grid GenerationQueue'!AF$5:AF$467,'Grid GenerationQueue'!$AX$5:$AX$467,$B398,'Grid GenerationQueue'!$AY$5:$AY$467,$C398,'Grid GenerationQueue'!$BB$5:$BB$467,"&lt;"&amp;$BE$3)</f>
        <v>0</v>
      </c>
      <c r="CF398">
        <f>SUMIFS('Grid GenerationQueue'!AG$5:AG$467,'Grid GenerationQueue'!$AX$5:$AX$467,$B398,'Grid GenerationQueue'!$AY$5:$AY$467,$C398,'Grid GenerationQueue'!$BB$5:$BB$467,"&lt;"&amp;$BE$3)</f>
        <v>0</v>
      </c>
      <c r="CG398">
        <f>SUMIFS('Grid GenerationQueue'!AH$5:AH$467,'Grid GenerationQueue'!$AX$5:$AX$467,$B398,'Grid GenerationQueue'!$AY$5:$AY$467,$C398,'Grid GenerationQueue'!$BB$5:$BB$467,"&lt;"&amp;$BE$3)</f>
        <v>0</v>
      </c>
      <c r="CH398">
        <f>SUMIFS('Grid GenerationQueue'!AI$5:AI$467,'Grid GenerationQueue'!$AX$5:$AX$467,$B398,'Grid GenerationQueue'!$AY$5:$AY$467,$C398,'Grid GenerationQueue'!$BB$5:$BB$467,"&lt;"&amp;$BE$3)</f>
        <v>0</v>
      </c>
      <c r="CI398">
        <f>SUMIFS('Grid GenerationQueue'!AJ$5:AJ$467,'Grid GenerationQueue'!$AX$5:$AX$467,$B398,'Grid GenerationQueue'!$AY$5:$AY$467,$C398,'Grid GenerationQueue'!$BB$5:$BB$467,"&lt;"&amp;$BE$3)</f>
        <v>0</v>
      </c>
      <c r="CJ398">
        <f>SUMIFS('Grid GenerationQueue'!AK$5:AK$467,'Grid GenerationQueue'!$AX$5:$AX$467,$B398,'Grid GenerationQueue'!$AY$5:$AY$467,$C398,'Grid GenerationQueue'!$BB$5:$BB$467,"&lt;"&amp;$BE$3)</f>
        <v>0</v>
      </c>
      <c r="CK398">
        <f>SUMIFS('Grid GenerationQueue'!AL$5:AL$467,'Grid GenerationQueue'!$AX$5:$AX$467,$B398,'Grid GenerationQueue'!$AY$5:$AY$467,$C398,'Grid GenerationQueue'!$BB$5:$BB$467,"&lt;"&amp;$BE$3)</f>
        <v>0</v>
      </c>
      <c r="CL398">
        <f>SUMIFS('Grid GenerationQueue'!AM$5:AM$467,'Grid GenerationQueue'!$AX$5:$AX$467,$B398,'Grid GenerationQueue'!$AY$5:$AY$467,$C398,'Grid GenerationQueue'!$BB$5:$BB$467,"&lt;"&amp;$BE$3)</f>
        <v>0</v>
      </c>
      <c r="CM398">
        <f>SUMIFS('Grid GenerationQueue'!AN$5:AN$467,'Grid GenerationQueue'!$AX$5:$AX$467,$B398,'Grid GenerationQueue'!$AY$5:$AY$467,$C398,'Grid GenerationQueue'!$BB$5:$BB$467,"&lt;"&amp;$BE$3)</f>
        <v>0</v>
      </c>
      <c r="CN398">
        <f>SUMIFS('Grid GenerationQueue'!AO$5:AO$467,'Grid GenerationQueue'!$AX$5:$AX$467,$B398,'Grid GenerationQueue'!$AY$5:$AY$467,$C398,'Grid GenerationQueue'!$BB$5:$BB$467,"&lt;"&amp;$BE$3)</f>
        <v>0</v>
      </c>
      <c r="CO398">
        <f>SUMIFS('Grid GenerationQueue'!AP$5:AP$467,'Grid GenerationQueue'!$AX$5:$AX$467,$B398,'Grid GenerationQueue'!$AY$5:$AY$467,$C398,'Grid GenerationQueue'!$BB$5:$BB$467,"&lt;"&amp;$BE$3)</f>
        <v>0</v>
      </c>
    </row>
    <row r="399" spans="1:93" x14ac:dyDescent="0.35">
      <c r="A399" t="s">
        <v>4651</v>
      </c>
      <c r="B399" t="s">
        <v>4430</v>
      </c>
      <c r="C399">
        <v>115</v>
      </c>
      <c r="D399">
        <f>SUMIFS('Grid GenerationQueue'!AE$5:AE$467,'Grid GenerationQueue'!$AX$5:$AX$467,$B399,'Grid GenerationQueue'!$AY$5:$AY$467,$C399,'Grid GenerationQueue'!$BI$5:$BI$467,"&lt;4")</f>
        <v>0</v>
      </c>
      <c r="E399">
        <f>SUMIFS('Grid GenerationQueue'!AF$5:AF$467,'Grid GenerationQueue'!$AX$5:$AX$467,$B399,'Grid GenerationQueue'!$AY$5:$AY$467,$C399,'Grid GenerationQueue'!$BI$5:$BI$467,"&lt;4")</f>
        <v>0</v>
      </c>
      <c r="F399">
        <f>SUMIFS('Grid GenerationQueue'!AG$5:AG$467,'Grid GenerationQueue'!$AX$5:$AX$467,$B399,'Grid GenerationQueue'!$AY$5:$AY$467,$C399,'Grid GenerationQueue'!$BI$5:$BI$467,"&lt;4")</f>
        <v>0</v>
      </c>
      <c r="G399">
        <f>SUMIFS('Grid GenerationQueue'!AH$5:AH$467,'Grid GenerationQueue'!$AX$5:$AX$467,$B399,'Grid GenerationQueue'!$AY$5:$AY$467,$C399,'Grid GenerationQueue'!$BI$5:$BI$467,"&lt;4")</f>
        <v>0</v>
      </c>
      <c r="H399">
        <f>SUMIFS('Grid GenerationQueue'!AI$5:AI$467,'Grid GenerationQueue'!$AX$5:$AX$467,$B399,'Grid GenerationQueue'!$AY$5:$AY$467,$C399,'Grid GenerationQueue'!$BI$5:$BI$467,"&lt;4")</f>
        <v>0</v>
      </c>
      <c r="I399">
        <f>SUMIFS('Grid GenerationQueue'!AJ$5:AJ$467,'Grid GenerationQueue'!$AX$5:$AX$467,$B399,'Grid GenerationQueue'!$AY$5:$AY$467,$C399,'Grid GenerationQueue'!$BI$5:$BI$467,"&lt;4")</f>
        <v>0</v>
      </c>
      <c r="J399">
        <f>SUMIFS('Grid GenerationQueue'!AK$5:AK$467,'Grid GenerationQueue'!$AX$5:$AX$467,$B399,'Grid GenerationQueue'!$AY$5:$AY$467,$C399,'Grid GenerationQueue'!$BI$5:$BI$467,"&lt;4")</f>
        <v>0</v>
      </c>
      <c r="K399">
        <f>SUMIFS('Grid GenerationQueue'!AL$5:AL$467,'Grid GenerationQueue'!$AX$5:$AX$467,$B399,'Grid GenerationQueue'!$AY$5:$AY$467,$C399,'Grid GenerationQueue'!$BI$5:$BI$467,"&lt;4")</f>
        <v>0</v>
      </c>
      <c r="L399">
        <f>SUMIFS('Grid GenerationQueue'!AM$5:AM$467,'Grid GenerationQueue'!$AX$5:$AX$467,$B399,'Grid GenerationQueue'!$AY$5:$AY$467,$C399,'Grid GenerationQueue'!$BI$5:$BI$467,"&lt;4")</f>
        <v>0</v>
      </c>
      <c r="M399">
        <f>SUMIFS('Grid GenerationQueue'!AN$5:AN$467,'Grid GenerationQueue'!$AX$5:$AX$467,$B399,'Grid GenerationQueue'!$AY$5:$AY$467,$C399,'Grid GenerationQueue'!$BI$5:$BI$467,"&lt;4")</f>
        <v>0</v>
      </c>
      <c r="N399">
        <f>SUMIFS('Grid GenerationQueue'!AO$5:AO$467,'Grid GenerationQueue'!$AX$5:$AX$467,$B399,'Grid GenerationQueue'!$AY$5:$AY$467,$C399,'Grid GenerationQueue'!$BI$5:$BI$467,"&lt;4")</f>
        <v>0</v>
      </c>
      <c r="O399">
        <f>SUMIFS('Grid GenerationQueue'!AP$5:AP$467,'Grid GenerationQueue'!$AX$5:$AX$467,$B399,'Grid GenerationQueue'!$AY$5:$AY$467,$C399,'Grid GenerationQueue'!$BI$5:$BI$467,"&lt;4")</f>
        <v>0</v>
      </c>
      <c r="Q399">
        <f>SUMIFS('Grid GenerationQueue'!AE$5:AE$467,'Grid GenerationQueue'!$AX$5:$AX$467,$B399,'Grid GenerationQueue'!$AY$5:$AY$467,$C399,'Grid GenerationQueue'!$BH$5:$BH$467,"Executed")</f>
        <v>60</v>
      </c>
      <c r="R399">
        <f>SUMIFS('Grid GenerationQueue'!AF$5:AF$467,'Grid GenerationQueue'!$AX$5:$AX$467,$B399,'Grid GenerationQueue'!$AY$5:$AY$467,$C399,'Grid GenerationQueue'!$BH$5:$BH$467,"Executed")</f>
        <v>60</v>
      </c>
      <c r="S399">
        <f>SUMIFS('Grid GenerationQueue'!AG$5:AG$467,'Grid GenerationQueue'!$AX$5:$AX$467,$B399,'Grid GenerationQueue'!$AY$5:$AY$467,$C399,'Grid GenerationQueue'!$BH$5:$BH$467,"Executed")</f>
        <v>0</v>
      </c>
      <c r="T399">
        <f>SUMIFS('Grid GenerationQueue'!AH$5:AH$467,'Grid GenerationQueue'!$AX$5:$AX$467,$B399,'Grid GenerationQueue'!$AY$5:$AY$467,$C399,'Grid GenerationQueue'!$BH$5:$BH$467,"Executed")</f>
        <v>0</v>
      </c>
      <c r="U399">
        <f>SUMIFS('Grid GenerationQueue'!AI$5:AI$467,'Grid GenerationQueue'!$AX$5:$AX$467,$B399,'Grid GenerationQueue'!$AY$5:$AY$467,$C399,'Grid GenerationQueue'!$BH$5:$BH$467,"Executed")</f>
        <v>0</v>
      </c>
      <c r="V399">
        <f>SUMIFS('Grid GenerationQueue'!AJ$5:AJ$467,'Grid GenerationQueue'!$AX$5:$AX$467,$B399,'Grid GenerationQueue'!$AY$5:$AY$467,$C399,'Grid GenerationQueue'!$BH$5:$BH$467,"Executed")</f>
        <v>0</v>
      </c>
      <c r="W399">
        <f>SUMIFS('Grid GenerationQueue'!AK$5:AK$467,'Grid GenerationQueue'!$AX$5:$AX$467,$B399,'Grid GenerationQueue'!$AY$5:$AY$467,$C399,'Grid GenerationQueue'!$BH$5:$BH$467,"Executed")</f>
        <v>0</v>
      </c>
      <c r="X399">
        <f>SUMIFS('Grid GenerationQueue'!AL$5:AL$467,'Grid GenerationQueue'!$AX$5:$AX$467,$B399,'Grid GenerationQueue'!$AY$5:$AY$467,$C399,'Grid GenerationQueue'!$BH$5:$BH$467,"Executed")</f>
        <v>0</v>
      </c>
      <c r="Y399">
        <f>SUMIFS('Grid GenerationQueue'!AM$5:AM$467,'Grid GenerationQueue'!$AX$5:$AX$467,$B399,'Grid GenerationQueue'!$AY$5:$AY$467,$C399,'Grid GenerationQueue'!$BH$5:$BH$467,"Executed")</f>
        <v>0</v>
      </c>
      <c r="Z399">
        <f>SUMIFS('Grid GenerationQueue'!AN$5:AN$467,'Grid GenerationQueue'!$AX$5:$AX$467,$B399,'Grid GenerationQueue'!$AY$5:$AY$467,$C399,'Grid GenerationQueue'!$BH$5:$BH$467,"Executed")</f>
        <v>0</v>
      </c>
      <c r="AA399">
        <f>SUMIFS('Grid GenerationQueue'!AO$5:AO$467,'Grid GenerationQueue'!$AX$5:$AX$467,$B399,'Grid GenerationQueue'!$AY$5:$AY$467,$C399,'Grid GenerationQueue'!$BH$5:$BH$467,"Executed")</f>
        <v>0</v>
      </c>
      <c r="AB399">
        <f>SUMIFS('Grid GenerationQueue'!AP$5:AP$467,'Grid GenerationQueue'!$AX$5:$AX$467,$B399,'Grid GenerationQueue'!$AY$5:$AY$467,$C399,'Grid GenerationQueue'!$BH$5:$BH$467,"Executed")</f>
        <v>0</v>
      </c>
      <c r="AD399">
        <f>SUMIFS('Grid GenerationQueue'!AE$5:AE$467,'Grid GenerationQueue'!$AX$5:$AX$467,$B399,'Grid GenerationQueue'!$AY$5:$AY$467,$C399,'Grid GenerationQueue'!$BF$5:$BF$467,"&lt;&gt;"&amp;"")</f>
        <v>60</v>
      </c>
      <c r="AE399">
        <f>SUMIFS('Grid GenerationQueue'!AF$5:AF$467,'Grid GenerationQueue'!$AX$5:$AX$467,$B399,'Grid GenerationQueue'!$AY$5:$AY$467,$C399,'Grid GenerationQueue'!$BF$5:$BF$467,"&lt;&gt;"&amp;"")</f>
        <v>60</v>
      </c>
      <c r="AF399">
        <f>SUMIFS('Grid GenerationQueue'!AG$5:AG$467,'Grid GenerationQueue'!$AX$5:$AX$467,$B399,'Grid GenerationQueue'!$AY$5:$AY$467,$C399,'Grid GenerationQueue'!$BF$5:$BF$467,"&lt;&gt;"&amp;"")</f>
        <v>0</v>
      </c>
      <c r="AG399">
        <f>SUMIFS('Grid GenerationQueue'!AH$5:AH$467,'Grid GenerationQueue'!$AX$5:$AX$467,$B399,'Grid GenerationQueue'!$AY$5:$AY$467,$C399,'Grid GenerationQueue'!$BF$5:$BF$467,"&lt;&gt;"&amp;"")</f>
        <v>0</v>
      </c>
      <c r="AH399">
        <f>SUMIFS('Grid GenerationQueue'!AI$5:AI$467,'Grid GenerationQueue'!$AX$5:$AX$467,$B399,'Grid GenerationQueue'!$AY$5:$AY$467,$C399,'Grid GenerationQueue'!$BF$5:$BF$467,"&lt;&gt;"&amp;"")</f>
        <v>0</v>
      </c>
      <c r="AI399">
        <f>SUMIFS('Grid GenerationQueue'!AJ$5:AJ$467,'Grid GenerationQueue'!$AX$5:$AX$467,$B399,'Grid GenerationQueue'!$AY$5:$AY$467,$C399,'Grid GenerationQueue'!$BF$5:$BF$467,"&lt;&gt;"&amp;"")</f>
        <v>0</v>
      </c>
      <c r="AJ399">
        <f>SUMIFS('Grid GenerationQueue'!AK$5:AK$467,'Grid GenerationQueue'!$AX$5:$AX$467,$B399,'Grid GenerationQueue'!$AY$5:$AY$467,$C399,'Grid GenerationQueue'!$BF$5:$BF$467,"&lt;&gt;"&amp;"")</f>
        <v>0</v>
      </c>
      <c r="AK399">
        <f>SUMIFS('Grid GenerationQueue'!AL$5:AL$467,'Grid GenerationQueue'!$AX$5:$AX$467,$B399,'Grid GenerationQueue'!$AY$5:$AY$467,$C399,'Grid GenerationQueue'!$BF$5:$BF$467,"&lt;&gt;"&amp;"")</f>
        <v>0</v>
      </c>
      <c r="AL399">
        <f>SUMIFS('Grid GenerationQueue'!AM$5:AM$467,'Grid GenerationQueue'!$AX$5:$AX$467,$B399,'Grid GenerationQueue'!$AY$5:$AY$467,$C399,'Grid GenerationQueue'!$BF$5:$BF$467,"&lt;&gt;"&amp;"")</f>
        <v>0</v>
      </c>
      <c r="AM399">
        <f>SUMIFS('Grid GenerationQueue'!AN$5:AN$467,'Grid GenerationQueue'!$AX$5:$AX$467,$B399,'Grid GenerationQueue'!$AY$5:$AY$467,$C399,'Grid GenerationQueue'!$BF$5:$BF$467,"&lt;&gt;"&amp;"")</f>
        <v>0</v>
      </c>
      <c r="AN399">
        <f>SUMIFS('Grid GenerationQueue'!AO$5:AO$467,'Grid GenerationQueue'!$AX$5:$AX$467,$B399,'Grid GenerationQueue'!$AY$5:$AY$467,$C399,'Grid GenerationQueue'!$BF$5:$BF$467,"&lt;&gt;"&amp;"")</f>
        <v>0</v>
      </c>
      <c r="AO399">
        <f>SUMIFS('Grid GenerationQueue'!AP$5:AP$467,'Grid GenerationQueue'!$AX$5:$AX$467,$B399,'Grid GenerationQueue'!$AY$5:$AY$467,$C399,'Grid GenerationQueue'!$BF$5:$BF$467,"&lt;&gt;"&amp;"")</f>
        <v>0</v>
      </c>
      <c r="AQ399">
        <f>SUMIFS('Grid GenerationQueue'!AE$5:AE$467,'Grid GenerationQueue'!$AX$5:$AX$467,$B399,'Grid GenerationQueue'!$AY$5:$AY$467,$C399)</f>
        <v>60</v>
      </c>
      <c r="AR399">
        <f>SUMIFS('Grid GenerationQueue'!AF$5:AF$467,'Grid GenerationQueue'!$AX$5:$AX$467,$B399,'Grid GenerationQueue'!$AY$5:$AY$467,$C399)</f>
        <v>60</v>
      </c>
      <c r="AS399">
        <f>SUMIFS('Grid GenerationQueue'!AG$5:AG$467,'Grid GenerationQueue'!$AX$5:$AX$467,$B399,'Grid GenerationQueue'!$AY$5:$AY$467,$C399)</f>
        <v>0</v>
      </c>
      <c r="AT399">
        <f>SUMIFS('Grid GenerationQueue'!AH$5:AH$467,'Grid GenerationQueue'!$AX$5:$AX$467,$B399,'Grid GenerationQueue'!$AY$5:$AY$467,$C399)</f>
        <v>0</v>
      </c>
      <c r="AU399">
        <f>SUMIFS('Grid GenerationQueue'!AI$5:AI$467,'Grid GenerationQueue'!$AX$5:$AX$467,$B399,'Grid GenerationQueue'!$AY$5:$AY$467,$C399)</f>
        <v>0</v>
      </c>
      <c r="AV399">
        <f>SUMIFS('Grid GenerationQueue'!AJ$5:AJ$467,'Grid GenerationQueue'!$AX$5:$AX$467,$B399,'Grid GenerationQueue'!$AY$5:$AY$467,$C399)</f>
        <v>0</v>
      </c>
      <c r="AW399">
        <f>SUMIFS('Grid GenerationQueue'!AK$5:AK$467,'Grid GenerationQueue'!$AX$5:$AX$467,$B399,'Grid GenerationQueue'!$AY$5:$AY$467,$C399)</f>
        <v>0</v>
      </c>
      <c r="AX399">
        <f>SUMIFS('Grid GenerationQueue'!AL$5:AL$467,'Grid GenerationQueue'!$AX$5:$AX$467,$B399,'Grid GenerationQueue'!$AY$5:$AY$467,$C399)</f>
        <v>0</v>
      </c>
      <c r="AY399">
        <f>SUMIFS('Grid GenerationQueue'!AM$5:AM$467,'Grid GenerationQueue'!$AX$5:$AX$467,$B399,'Grid GenerationQueue'!$AY$5:$AY$467,$C399)</f>
        <v>0</v>
      </c>
      <c r="AZ399">
        <f>SUMIFS('Grid GenerationQueue'!AN$5:AN$467,'Grid GenerationQueue'!$AX$5:$AX$467,$B399,'Grid GenerationQueue'!$AY$5:$AY$467,$C399)</f>
        <v>0</v>
      </c>
      <c r="BA399">
        <f>SUMIFS('Grid GenerationQueue'!AO$5:AO$467,'Grid GenerationQueue'!$AX$5:$AX$467,$B399,'Grid GenerationQueue'!$AY$5:$AY$467,$C399)</f>
        <v>0</v>
      </c>
      <c r="BB399">
        <f>SUMIFS('Grid GenerationQueue'!AP$5:AP$467,'Grid GenerationQueue'!$AX$5:$AX$467,$B399,'Grid GenerationQueue'!$AY$5:$AY$467,$C399)</f>
        <v>0</v>
      </c>
      <c r="BD399">
        <f>SUMIFS('Grid GenerationQueue'!AE$5:AE$467,'Grid GenerationQueue'!$AX$5:$AX$467,$B399,'Grid GenerationQueue'!$AY$5:$AY$467,$C399,'Grid GenerationQueue'!$BH$5:$BH$467,"Executed",'Grid GenerationQueue'!$BB$5:$BB$467,"&lt;"&amp;$BE$3)</f>
        <v>60</v>
      </c>
      <c r="BE399">
        <f>SUMIFS('Grid GenerationQueue'!AF$5:AF$467,'Grid GenerationQueue'!$AX$5:$AX$467,$B399,'Grid GenerationQueue'!$AY$5:$AY$467,$C399,'Grid GenerationQueue'!$BH$5:$BH$467,"Executed",'Grid GenerationQueue'!$BB$5:$BB$467,"&lt;"&amp;$BE$3)</f>
        <v>60</v>
      </c>
      <c r="BF399">
        <f>SUMIFS('Grid GenerationQueue'!AG$5:AG$467,'Grid GenerationQueue'!$AX$5:$AX$467,$B399,'Grid GenerationQueue'!$AY$5:$AY$467,$C399,'Grid GenerationQueue'!$BH$5:$BH$467,"Executed",'Grid GenerationQueue'!$BB$5:$BB$467,"&lt;"&amp;$BE$3)</f>
        <v>0</v>
      </c>
      <c r="BG399">
        <f>SUMIFS('Grid GenerationQueue'!AH$5:AH$467,'Grid GenerationQueue'!$AX$5:$AX$467,$B399,'Grid GenerationQueue'!$AY$5:$AY$467,$C399,'Grid GenerationQueue'!$BH$5:$BH$467,"Executed",'Grid GenerationQueue'!$BB$5:$BB$467,"&lt;"&amp;$BE$3)</f>
        <v>0</v>
      </c>
      <c r="BH399">
        <f>SUMIFS('Grid GenerationQueue'!AI$5:AI$467,'Grid GenerationQueue'!$AX$5:$AX$467,$B399,'Grid GenerationQueue'!$AY$5:$AY$467,$C399,'Grid GenerationQueue'!$BH$5:$BH$467,"Executed",'Grid GenerationQueue'!$BB$5:$BB$467,"&lt;"&amp;$BE$3)</f>
        <v>0</v>
      </c>
      <c r="BI399">
        <f>SUMIFS('Grid GenerationQueue'!AJ$5:AJ$467,'Grid GenerationQueue'!$AX$5:$AX$467,$B399,'Grid GenerationQueue'!$AY$5:$AY$467,$C399,'Grid GenerationQueue'!$BH$5:$BH$467,"Executed",'Grid GenerationQueue'!$BB$5:$BB$467,"&lt;"&amp;$BE$3)</f>
        <v>0</v>
      </c>
      <c r="BJ399">
        <f>SUMIFS('Grid GenerationQueue'!AK$5:AK$467,'Grid GenerationQueue'!$AX$5:$AX$467,$B399,'Grid GenerationQueue'!$AY$5:$AY$467,$C399,'Grid GenerationQueue'!$BH$5:$BH$467,"Executed",'Grid GenerationQueue'!$BB$5:$BB$467,"&lt;"&amp;$BE$3)</f>
        <v>0</v>
      </c>
      <c r="BK399">
        <f>SUMIFS('Grid GenerationQueue'!AL$5:AL$467,'Grid GenerationQueue'!$AX$5:$AX$467,$B399,'Grid GenerationQueue'!$AY$5:$AY$467,$C399,'Grid GenerationQueue'!$BH$5:$BH$467,"Executed",'Grid GenerationQueue'!$BB$5:$BB$467,"&lt;"&amp;$BE$3)</f>
        <v>0</v>
      </c>
      <c r="BL399">
        <f>SUMIFS('Grid GenerationQueue'!AM$5:AM$467,'Grid GenerationQueue'!$AX$5:$AX$467,$B399,'Grid GenerationQueue'!$AY$5:$AY$467,$C399,'Grid GenerationQueue'!$BH$5:$BH$467,"Executed",'Grid GenerationQueue'!$BB$5:$BB$467,"&lt;"&amp;$BE$3)</f>
        <v>0</v>
      </c>
      <c r="BM399">
        <f>SUMIFS('Grid GenerationQueue'!AN$5:AN$467,'Grid GenerationQueue'!$AX$5:$AX$467,$B399,'Grid GenerationQueue'!$AY$5:$AY$467,$C399,'Grid GenerationQueue'!$BH$5:$BH$467,"Executed",'Grid GenerationQueue'!$BB$5:$BB$467,"&lt;"&amp;$BE$3)</f>
        <v>0</v>
      </c>
      <c r="BN399">
        <f>SUMIFS('Grid GenerationQueue'!AO$5:AO$467,'Grid GenerationQueue'!$AX$5:$AX$467,$B399,'Grid GenerationQueue'!$AY$5:$AY$467,$C399,'Grid GenerationQueue'!$BH$5:$BH$467,"Executed",'Grid GenerationQueue'!$BB$5:$BB$467,"&lt;"&amp;$BE$3)</f>
        <v>0</v>
      </c>
      <c r="BO399">
        <f>SUMIFS('Grid GenerationQueue'!AP$5:AP$467,'Grid GenerationQueue'!$AX$5:$AX$467,$B399,'Grid GenerationQueue'!$AY$5:$AY$467,$C399,'Grid GenerationQueue'!$BH$5:$BH$467,"Executed",'Grid GenerationQueue'!$BB$5:$BB$467,"&lt;"&amp;$BE$3)</f>
        <v>0</v>
      </c>
      <c r="BQ399">
        <f>SUMIFS('Grid GenerationQueue'!AE$5:AE$467,'Grid GenerationQueue'!$AX$5:$AX$467,$B399,'Grid GenerationQueue'!$AY$5:$AY$467,$C399,'Grid GenerationQueue'!$BF$5:$BF$467,"&lt;&gt;"&amp;"",'Grid GenerationQueue'!$BB$5:$BB$467,"&lt;"&amp;$BE$3)</f>
        <v>60</v>
      </c>
      <c r="BR399">
        <f>SUMIFS('Grid GenerationQueue'!AF$5:AF$467,'Grid GenerationQueue'!$AX$5:$AX$467,$B399,'Grid GenerationQueue'!$AY$5:$AY$467,$C399,'Grid GenerationQueue'!$BF$5:$BF$467,"&lt;&gt;"&amp;"",'Grid GenerationQueue'!$BB$5:$BB$467,"&lt;"&amp;$BE$3)</f>
        <v>60</v>
      </c>
      <c r="BS399">
        <f>SUMIFS('Grid GenerationQueue'!AG$5:AG$467,'Grid GenerationQueue'!$AX$5:$AX$467,$B399,'Grid GenerationQueue'!$AY$5:$AY$467,$C399,'Grid GenerationQueue'!$BF$5:$BF$467,"&lt;&gt;"&amp;"",'Grid GenerationQueue'!$BB$5:$BB$467,"&lt;"&amp;$BE$3)</f>
        <v>0</v>
      </c>
      <c r="BT399">
        <f>SUMIFS('Grid GenerationQueue'!AH$5:AH$467,'Grid GenerationQueue'!$AX$5:$AX$467,$B399,'Grid GenerationQueue'!$AY$5:$AY$467,$C399,'Grid GenerationQueue'!$BF$5:$BF$467,"&lt;&gt;"&amp;"",'Grid GenerationQueue'!$BB$5:$BB$467,"&lt;"&amp;$BE$3)</f>
        <v>0</v>
      </c>
      <c r="BU399">
        <f>SUMIFS('Grid GenerationQueue'!AI$5:AI$467,'Grid GenerationQueue'!$AX$5:$AX$467,$B399,'Grid GenerationQueue'!$AY$5:$AY$467,$C399,'Grid GenerationQueue'!$BF$5:$BF$467,"&lt;&gt;"&amp;"",'Grid GenerationQueue'!$BB$5:$BB$467,"&lt;"&amp;$BE$3)</f>
        <v>0</v>
      </c>
      <c r="BV399">
        <f>SUMIFS('Grid GenerationQueue'!AJ$5:AJ$467,'Grid GenerationQueue'!$AX$5:$AX$467,$B399,'Grid GenerationQueue'!$AY$5:$AY$467,$C399,'Grid GenerationQueue'!$BF$5:$BF$467,"&lt;&gt;"&amp;"",'Grid GenerationQueue'!$BB$5:$BB$467,"&lt;"&amp;$BE$3)</f>
        <v>0</v>
      </c>
      <c r="BW399">
        <f>SUMIFS('Grid GenerationQueue'!AK$5:AK$467,'Grid GenerationQueue'!$AX$5:$AX$467,$B399,'Grid GenerationQueue'!$AY$5:$AY$467,$C399,'Grid GenerationQueue'!$BF$5:$BF$467,"&lt;&gt;"&amp;"",'Grid GenerationQueue'!$BB$5:$BB$467,"&lt;"&amp;$BE$3)</f>
        <v>0</v>
      </c>
      <c r="BX399">
        <f>SUMIFS('Grid GenerationQueue'!AL$5:AL$467,'Grid GenerationQueue'!$AX$5:$AX$467,$B399,'Grid GenerationQueue'!$AY$5:$AY$467,$C399,'Grid GenerationQueue'!$BF$5:$BF$467,"&lt;&gt;"&amp;"",'Grid GenerationQueue'!$BB$5:$BB$467,"&lt;"&amp;$BE$3)</f>
        <v>0</v>
      </c>
      <c r="BY399">
        <f>SUMIFS('Grid GenerationQueue'!AM$5:AM$467,'Grid GenerationQueue'!$AX$5:$AX$467,$B399,'Grid GenerationQueue'!$AY$5:$AY$467,$C399,'Grid GenerationQueue'!$BF$5:$BF$467,"&lt;&gt;"&amp;"",'Grid GenerationQueue'!$BB$5:$BB$467,"&lt;"&amp;$BE$3)</f>
        <v>0</v>
      </c>
      <c r="BZ399">
        <f>SUMIFS('Grid GenerationQueue'!AN$5:AN$467,'Grid GenerationQueue'!$AX$5:$AX$467,$B399,'Grid GenerationQueue'!$AY$5:$AY$467,$C399,'Grid GenerationQueue'!$BF$5:$BF$467,"&lt;&gt;"&amp;"",'Grid GenerationQueue'!$BB$5:$BB$467,"&lt;"&amp;$BE$3)</f>
        <v>0</v>
      </c>
      <c r="CA399">
        <f>SUMIFS('Grid GenerationQueue'!AO$5:AO$467,'Grid GenerationQueue'!$AX$5:$AX$467,$B399,'Grid GenerationQueue'!$AY$5:$AY$467,$C399,'Grid GenerationQueue'!$BF$5:$BF$467,"&lt;&gt;"&amp;"",'Grid GenerationQueue'!$BB$5:$BB$467,"&lt;"&amp;$BE$3)</f>
        <v>0</v>
      </c>
      <c r="CB399">
        <f>SUMIFS('Grid GenerationQueue'!AP$5:AP$467,'Grid GenerationQueue'!$AX$5:$AX$467,$B399,'Grid GenerationQueue'!$AY$5:$AY$467,$C399,'Grid GenerationQueue'!$BF$5:$BF$467,"&lt;&gt;"&amp;"",'Grid GenerationQueue'!$BB$5:$BB$467,"&lt;"&amp;$BE$3)</f>
        <v>0</v>
      </c>
      <c r="CD399">
        <f>SUMIFS('Grid GenerationQueue'!AE$5:AE$467,'Grid GenerationQueue'!$AX$5:$AX$467,$B399,'Grid GenerationQueue'!$AY$5:$AY$467,$C399,'Grid GenerationQueue'!$BB$5:$BB$467,"&lt;"&amp;$BE$3)</f>
        <v>60</v>
      </c>
      <c r="CE399">
        <f>SUMIFS('Grid GenerationQueue'!AF$5:AF$467,'Grid GenerationQueue'!$AX$5:$AX$467,$B399,'Grid GenerationQueue'!$AY$5:$AY$467,$C399,'Grid GenerationQueue'!$BB$5:$BB$467,"&lt;"&amp;$BE$3)</f>
        <v>60</v>
      </c>
      <c r="CF399">
        <f>SUMIFS('Grid GenerationQueue'!AG$5:AG$467,'Grid GenerationQueue'!$AX$5:$AX$467,$B399,'Grid GenerationQueue'!$AY$5:$AY$467,$C399,'Grid GenerationQueue'!$BB$5:$BB$467,"&lt;"&amp;$BE$3)</f>
        <v>0</v>
      </c>
      <c r="CG399">
        <f>SUMIFS('Grid GenerationQueue'!AH$5:AH$467,'Grid GenerationQueue'!$AX$5:$AX$467,$B399,'Grid GenerationQueue'!$AY$5:$AY$467,$C399,'Grid GenerationQueue'!$BB$5:$BB$467,"&lt;"&amp;$BE$3)</f>
        <v>0</v>
      </c>
      <c r="CH399">
        <f>SUMIFS('Grid GenerationQueue'!AI$5:AI$467,'Grid GenerationQueue'!$AX$5:$AX$467,$B399,'Grid GenerationQueue'!$AY$5:$AY$467,$C399,'Grid GenerationQueue'!$BB$5:$BB$467,"&lt;"&amp;$BE$3)</f>
        <v>0</v>
      </c>
      <c r="CI399">
        <f>SUMIFS('Grid GenerationQueue'!AJ$5:AJ$467,'Grid GenerationQueue'!$AX$5:$AX$467,$B399,'Grid GenerationQueue'!$AY$5:$AY$467,$C399,'Grid GenerationQueue'!$BB$5:$BB$467,"&lt;"&amp;$BE$3)</f>
        <v>0</v>
      </c>
      <c r="CJ399">
        <f>SUMIFS('Grid GenerationQueue'!AK$5:AK$467,'Grid GenerationQueue'!$AX$5:$AX$467,$B399,'Grid GenerationQueue'!$AY$5:$AY$467,$C399,'Grid GenerationQueue'!$BB$5:$BB$467,"&lt;"&amp;$BE$3)</f>
        <v>0</v>
      </c>
      <c r="CK399">
        <f>SUMIFS('Grid GenerationQueue'!AL$5:AL$467,'Grid GenerationQueue'!$AX$5:$AX$467,$B399,'Grid GenerationQueue'!$AY$5:$AY$467,$C399,'Grid GenerationQueue'!$BB$5:$BB$467,"&lt;"&amp;$BE$3)</f>
        <v>0</v>
      </c>
      <c r="CL399">
        <f>SUMIFS('Grid GenerationQueue'!AM$5:AM$467,'Grid GenerationQueue'!$AX$5:$AX$467,$B399,'Grid GenerationQueue'!$AY$5:$AY$467,$C399,'Grid GenerationQueue'!$BB$5:$BB$467,"&lt;"&amp;$BE$3)</f>
        <v>0</v>
      </c>
      <c r="CM399">
        <f>SUMIFS('Grid GenerationQueue'!AN$5:AN$467,'Grid GenerationQueue'!$AX$5:$AX$467,$B399,'Grid GenerationQueue'!$AY$5:$AY$467,$C399,'Grid GenerationQueue'!$BB$5:$BB$467,"&lt;"&amp;$BE$3)</f>
        <v>0</v>
      </c>
      <c r="CN399">
        <f>SUMIFS('Grid GenerationQueue'!AO$5:AO$467,'Grid GenerationQueue'!$AX$5:$AX$467,$B399,'Grid GenerationQueue'!$AY$5:$AY$467,$C399,'Grid GenerationQueue'!$BB$5:$BB$467,"&lt;"&amp;$BE$3)</f>
        <v>0</v>
      </c>
      <c r="CO399">
        <f>SUMIFS('Grid GenerationQueue'!AP$5:AP$467,'Grid GenerationQueue'!$AX$5:$AX$467,$B399,'Grid GenerationQueue'!$AY$5:$AY$467,$C399,'Grid GenerationQueue'!$BB$5:$BB$467,"&lt;"&amp;$BE$3)</f>
        <v>0</v>
      </c>
    </row>
    <row r="400" spans="1:93" x14ac:dyDescent="0.35">
      <c r="A400" t="s">
        <v>4648</v>
      </c>
      <c r="B400" t="s">
        <v>4586</v>
      </c>
      <c r="C400">
        <v>115</v>
      </c>
      <c r="D400">
        <f>SUMIFS('Grid GenerationQueue'!AE$5:AE$467,'Grid GenerationQueue'!$AX$5:$AX$467,$B400,'Grid GenerationQueue'!$AY$5:$AY$467,$C400,'Grid GenerationQueue'!$BI$5:$BI$467,"&lt;4")</f>
        <v>0</v>
      </c>
      <c r="E400">
        <f>SUMIFS('Grid GenerationQueue'!AF$5:AF$467,'Grid GenerationQueue'!$AX$5:$AX$467,$B400,'Grid GenerationQueue'!$AY$5:$AY$467,$C400,'Grid GenerationQueue'!$BI$5:$BI$467,"&lt;4")</f>
        <v>0</v>
      </c>
      <c r="F400">
        <f>SUMIFS('Grid GenerationQueue'!AG$5:AG$467,'Grid GenerationQueue'!$AX$5:$AX$467,$B400,'Grid GenerationQueue'!$AY$5:$AY$467,$C400,'Grid GenerationQueue'!$BI$5:$BI$467,"&lt;4")</f>
        <v>0</v>
      </c>
      <c r="G400">
        <f>SUMIFS('Grid GenerationQueue'!AH$5:AH$467,'Grid GenerationQueue'!$AX$5:$AX$467,$B400,'Grid GenerationQueue'!$AY$5:$AY$467,$C400,'Grid GenerationQueue'!$BI$5:$BI$467,"&lt;4")</f>
        <v>0</v>
      </c>
      <c r="H400">
        <f>SUMIFS('Grid GenerationQueue'!AI$5:AI$467,'Grid GenerationQueue'!$AX$5:$AX$467,$B400,'Grid GenerationQueue'!$AY$5:$AY$467,$C400,'Grid GenerationQueue'!$BI$5:$BI$467,"&lt;4")</f>
        <v>0</v>
      </c>
      <c r="I400">
        <f>SUMIFS('Grid GenerationQueue'!AJ$5:AJ$467,'Grid GenerationQueue'!$AX$5:$AX$467,$B400,'Grid GenerationQueue'!$AY$5:$AY$467,$C400,'Grid GenerationQueue'!$BI$5:$BI$467,"&lt;4")</f>
        <v>0</v>
      </c>
      <c r="J400">
        <f>SUMIFS('Grid GenerationQueue'!AK$5:AK$467,'Grid GenerationQueue'!$AX$5:$AX$467,$B400,'Grid GenerationQueue'!$AY$5:$AY$467,$C400,'Grid GenerationQueue'!$BI$5:$BI$467,"&lt;4")</f>
        <v>0</v>
      </c>
      <c r="K400">
        <f>SUMIFS('Grid GenerationQueue'!AL$5:AL$467,'Grid GenerationQueue'!$AX$5:$AX$467,$B400,'Grid GenerationQueue'!$AY$5:$AY$467,$C400,'Grid GenerationQueue'!$BI$5:$BI$467,"&lt;4")</f>
        <v>0</v>
      </c>
      <c r="L400">
        <f>SUMIFS('Grid GenerationQueue'!AM$5:AM$467,'Grid GenerationQueue'!$AX$5:$AX$467,$B400,'Grid GenerationQueue'!$AY$5:$AY$467,$C400,'Grid GenerationQueue'!$BI$5:$BI$467,"&lt;4")</f>
        <v>0</v>
      </c>
      <c r="M400">
        <f>SUMIFS('Grid GenerationQueue'!AN$5:AN$467,'Grid GenerationQueue'!$AX$5:$AX$467,$B400,'Grid GenerationQueue'!$AY$5:$AY$467,$C400,'Grid GenerationQueue'!$BI$5:$BI$467,"&lt;4")</f>
        <v>0</v>
      </c>
      <c r="N400">
        <f>SUMIFS('Grid GenerationQueue'!AO$5:AO$467,'Grid GenerationQueue'!$AX$5:$AX$467,$B400,'Grid GenerationQueue'!$AY$5:$AY$467,$C400,'Grid GenerationQueue'!$BI$5:$BI$467,"&lt;4")</f>
        <v>0</v>
      </c>
      <c r="O400">
        <f>SUMIFS('Grid GenerationQueue'!AP$5:AP$467,'Grid GenerationQueue'!$AX$5:$AX$467,$B400,'Grid GenerationQueue'!$AY$5:$AY$467,$C400,'Grid GenerationQueue'!$BI$5:$BI$467,"&lt;4")</f>
        <v>0</v>
      </c>
      <c r="Q400">
        <f>SUMIFS('Grid GenerationQueue'!AE$5:AE$467,'Grid GenerationQueue'!$AX$5:$AX$467,$B400,'Grid GenerationQueue'!$AY$5:$AY$467,$C400,'Grid GenerationQueue'!$BH$5:$BH$467,"Executed")</f>
        <v>0</v>
      </c>
      <c r="R400">
        <f>SUMIFS('Grid GenerationQueue'!AF$5:AF$467,'Grid GenerationQueue'!$AX$5:$AX$467,$B400,'Grid GenerationQueue'!$AY$5:$AY$467,$C400,'Grid GenerationQueue'!$BH$5:$BH$467,"Executed")</f>
        <v>0</v>
      </c>
      <c r="S400">
        <f>SUMIFS('Grid GenerationQueue'!AG$5:AG$467,'Grid GenerationQueue'!$AX$5:$AX$467,$B400,'Grid GenerationQueue'!$AY$5:$AY$467,$C400,'Grid GenerationQueue'!$BH$5:$BH$467,"Executed")</f>
        <v>0</v>
      </c>
      <c r="T400">
        <f>SUMIFS('Grid GenerationQueue'!AH$5:AH$467,'Grid GenerationQueue'!$AX$5:$AX$467,$B400,'Grid GenerationQueue'!$AY$5:$AY$467,$C400,'Grid GenerationQueue'!$BH$5:$BH$467,"Executed")</f>
        <v>0</v>
      </c>
      <c r="U400">
        <f>SUMIFS('Grid GenerationQueue'!AI$5:AI$467,'Grid GenerationQueue'!$AX$5:$AX$467,$B400,'Grid GenerationQueue'!$AY$5:$AY$467,$C400,'Grid GenerationQueue'!$BH$5:$BH$467,"Executed")</f>
        <v>0</v>
      </c>
      <c r="V400">
        <f>SUMIFS('Grid GenerationQueue'!AJ$5:AJ$467,'Grid GenerationQueue'!$AX$5:$AX$467,$B400,'Grid GenerationQueue'!$AY$5:$AY$467,$C400,'Grid GenerationQueue'!$BH$5:$BH$467,"Executed")</f>
        <v>0</v>
      </c>
      <c r="W400">
        <f>SUMIFS('Grid GenerationQueue'!AK$5:AK$467,'Grid GenerationQueue'!$AX$5:$AX$467,$B400,'Grid GenerationQueue'!$AY$5:$AY$467,$C400,'Grid GenerationQueue'!$BH$5:$BH$467,"Executed")</f>
        <v>0</v>
      </c>
      <c r="X400">
        <f>SUMIFS('Grid GenerationQueue'!AL$5:AL$467,'Grid GenerationQueue'!$AX$5:$AX$467,$B400,'Grid GenerationQueue'!$AY$5:$AY$467,$C400,'Grid GenerationQueue'!$BH$5:$BH$467,"Executed")</f>
        <v>0</v>
      </c>
      <c r="Y400">
        <f>SUMIFS('Grid GenerationQueue'!AM$5:AM$467,'Grid GenerationQueue'!$AX$5:$AX$467,$B400,'Grid GenerationQueue'!$AY$5:$AY$467,$C400,'Grid GenerationQueue'!$BH$5:$BH$467,"Executed")</f>
        <v>0</v>
      </c>
      <c r="Z400">
        <f>SUMIFS('Grid GenerationQueue'!AN$5:AN$467,'Grid GenerationQueue'!$AX$5:$AX$467,$B400,'Grid GenerationQueue'!$AY$5:$AY$467,$C400,'Grid GenerationQueue'!$BH$5:$BH$467,"Executed")</f>
        <v>0</v>
      </c>
      <c r="AA400">
        <f>SUMIFS('Grid GenerationQueue'!AO$5:AO$467,'Grid GenerationQueue'!$AX$5:$AX$467,$B400,'Grid GenerationQueue'!$AY$5:$AY$467,$C400,'Grid GenerationQueue'!$BH$5:$BH$467,"Executed")</f>
        <v>0</v>
      </c>
      <c r="AB400">
        <f>SUMIFS('Grid GenerationQueue'!AP$5:AP$467,'Grid GenerationQueue'!$AX$5:$AX$467,$B400,'Grid GenerationQueue'!$AY$5:$AY$467,$C400,'Grid GenerationQueue'!$BH$5:$BH$467,"Executed")</f>
        <v>0</v>
      </c>
      <c r="AD400">
        <f>SUMIFS('Grid GenerationQueue'!AE$5:AE$467,'Grid GenerationQueue'!$AX$5:$AX$467,$B400,'Grid GenerationQueue'!$AY$5:$AY$467,$C400,'Grid GenerationQueue'!$BF$5:$BF$467,"&lt;&gt;"&amp;"")</f>
        <v>0</v>
      </c>
      <c r="AE400">
        <f>SUMIFS('Grid GenerationQueue'!AF$5:AF$467,'Grid GenerationQueue'!$AX$5:$AX$467,$B400,'Grid GenerationQueue'!$AY$5:$AY$467,$C400,'Grid GenerationQueue'!$BF$5:$BF$467,"&lt;&gt;"&amp;"")</f>
        <v>0</v>
      </c>
      <c r="AF400">
        <f>SUMIFS('Grid GenerationQueue'!AG$5:AG$467,'Grid GenerationQueue'!$AX$5:$AX$467,$B400,'Grid GenerationQueue'!$AY$5:$AY$467,$C400,'Grid GenerationQueue'!$BF$5:$BF$467,"&lt;&gt;"&amp;"")</f>
        <v>0</v>
      </c>
      <c r="AG400">
        <f>SUMIFS('Grid GenerationQueue'!AH$5:AH$467,'Grid GenerationQueue'!$AX$5:$AX$467,$B400,'Grid GenerationQueue'!$AY$5:$AY$467,$C400,'Grid GenerationQueue'!$BF$5:$BF$467,"&lt;&gt;"&amp;"")</f>
        <v>0</v>
      </c>
      <c r="AH400">
        <f>SUMIFS('Grid GenerationQueue'!AI$5:AI$467,'Grid GenerationQueue'!$AX$5:$AX$467,$B400,'Grid GenerationQueue'!$AY$5:$AY$467,$C400,'Grid GenerationQueue'!$BF$5:$BF$467,"&lt;&gt;"&amp;"")</f>
        <v>0</v>
      </c>
      <c r="AI400">
        <f>SUMIFS('Grid GenerationQueue'!AJ$5:AJ$467,'Grid GenerationQueue'!$AX$5:$AX$467,$B400,'Grid GenerationQueue'!$AY$5:$AY$467,$C400,'Grid GenerationQueue'!$BF$5:$BF$467,"&lt;&gt;"&amp;"")</f>
        <v>0</v>
      </c>
      <c r="AJ400">
        <f>SUMIFS('Grid GenerationQueue'!AK$5:AK$467,'Grid GenerationQueue'!$AX$5:$AX$467,$B400,'Grid GenerationQueue'!$AY$5:$AY$467,$C400,'Grid GenerationQueue'!$BF$5:$BF$467,"&lt;&gt;"&amp;"")</f>
        <v>0</v>
      </c>
      <c r="AK400">
        <f>SUMIFS('Grid GenerationQueue'!AL$5:AL$467,'Grid GenerationQueue'!$AX$5:$AX$467,$B400,'Grid GenerationQueue'!$AY$5:$AY$467,$C400,'Grid GenerationQueue'!$BF$5:$BF$467,"&lt;&gt;"&amp;"")</f>
        <v>0</v>
      </c>
      <c r="AL400">
        <f>SUMIFS('Grid GenerationQueue'!AM$5:AM$467,'Grid GenerationQueue'!$AX$5:$AX$467,$B400,'Grid GenerationQueue'!$AY$5:$AY$467,$C400,'Grid GenerationQueue'!$BF$5:$BF$467,"&lt;&gt;"&amp;"")</f>
        <v>0</v>
      </c>
      <c r="AM400">
        <f>SUMIFS('Grid GenerationQueue'!AN$5:AN$467,'Grid GenerationQueue'!$AX$5:$AX$467,$B400,'Grid GenerationQueue'!$AY$5:$AY$467,$C400,'Grid GenerationQueue'!$BF$5:$BF$467,"&lt;&gt;"&amp;"")</f>
        <v>0</v>
      </c>
      <c r="AN400">
        <f>SUMIFS('Grid GenerationQueue'!AO$5:AO$467,'Grid GenerationQueue'!$AX$5:$AX$467,$B400,'Grid GenerationQueue'!$AY$5:$AY$467,$C400,'Grid GenerationQueue'!$BF$5:$BF$467,"&lt;&gt;"&amp;"")</f>
        <v>0</v>
      </c>
      <c r="AO400">
        <f>SUMIFS('Grid GenerationQueue'!AP$5:AP$467,'Grid GenerationQueue'!$AX$5:$AX$467,$B400,'Grid GenerationQueue'!$AY$5:$AY$467,$C400,'Grid GenerationQueue'!$BF$5:$BF$467,"&lt;&gt;"&amp;"")</f>
        <v>0</v>
      </c>
      <c r="AQ400">
        <f>SUMIFS('Grid GenerationQueue'!AE$5:AE$467,'Grid GenerationQueue'!$AX$5:$AX$467,$B400,'Grid GenerationQueue'!$AY$5:$AY$467,$C400)</f>
        <v>676.12</v>
      </c>
      <c r="AR400">
        <f>SUMIFS('Grid GenerationQueue'!AF$5:AF$467,'Grid GenerationQueue'!$AX$5:$AX$467,$B400,'Grid GenerationQueue'!$AY$5:$AY$467,$C400)</f>
        <v>0</v>
      </c>
      <c r="AS400">
        <f>SUMIFS('Grid GenerationQueue'!AG$5:AG$467,'Grid GenerationQueue'!$AX$5:$AX$467,$B400,'Grid GenerationQueue'!$AY$5:$AY$467,$C400)</f>
        <v>0</v>
      </c>
      <c r="AT400">
        <f>SUMIFS('Grid GenerationQueue'!AH$5:AH$467,'Grid GenerationQueue'!$AX$5:$AX$467,$B400,'Grid GenerationQueue'!$AY$5:$AY$467,$C400)</f>
        <v>0</v>
      </c>
      <c r="AU400">
        <f>SUMIFS('Grid GenerationQueue'!AI$5:AI$467,'Grid GenerationQueue'!$AX$5:$AX$467,$B400,'Grid GenerationQueue'!$AY$5:$AY$467,$C400)</f>
        <v>0</v>
      </c>
      <c r="AV400">
        <f>SUMIFS('Grid GenerationQueue'!AJ$5:AJ$467,'Grid GenerationQueue'!$AX$5:$AX$467,$B400,'Grid GenerationQueue'!$AY$5:$AY$467,$C400)</f>
        <v>0</v>
      </c>
      <c r="AW400">
        <f>SUMIFS('Grid GenerationQueue'!AK$5:AK$467,'Grid GenerationQueue'!$AX$5:$AX$467,$B400,'Grid GenerationQueue'!$AY$5:$AY$467,$C400)</f>
        <v>0</v>
      </c>
      <c r="AX400">
        <f>SUMIFS('Grid GenerationQueue'!AL$5:AL$467,'Grid GenerationQueue'!$AX$5:$AX$467,$B400,'Grid GenerationQueue'!$AY$5:$AY$467,$C400)</f>
        <v>0</v>
      </c>
      <c r="AY400">
        <f>SUMIFS('Grid GenerationQueue'!AM$5:AM$467,'Grid GenerationQueue'!$AX$5:$AX$467,$B400,'Grid GenerationQueue'!$AY$5:$AY$467,$C400)</f>
        <v>0</v>
      </c>
      <c r="AZ400">
        <f>SUMIFS('Grid GenerationQueue'!AN$5:AN$467,'Grid GenerationQueue'!$AX$5:$AX$467,$B400,'Grid GenerationQueue'!$AY$5:$AY$467,$C400)</f>
        <v>0</v>
      </c>
      <c r="BA400">
        <f>SUMIFS('Grid GenerationQueue'!AO$5:AO$467,'Grid GenerationQueue'!$AX$5:$AX$467,$B400,'Grid GenerationQueue'!$AY$5:$AY$467,$C400)</f>
        <v>0</v>
      </c>
      <c r="BB400">
        <f>SUMIFS('Grid GenerationQueue'!AP$5:AP$467,'Grid GenerationQueue'!$AX$5:$AX$467,$B400,'Grid GenerationQueue'!$AY$5:$AY$467,$C400)</f>
        <v>0</v>
      </c>
      <c r="BD400">
        <f>SUMIFS('Grid GenerationQueue'!AE$5:AE$467,'Grid GenerationQueue'!$AX$5:$AX$467,$B400,'Grid GenerationQueue'!$AY$5:$AY$467,$C400,'Grid GenerationQueue'!$BH$5:$BH$467,"Executed",'Grid GenerationQueue'!$BB$5:$BB$467,"&lt;"&amp;$BE$3)</f>
        <v>0</v>
      </c>
      <c r="BE400">
        <f>SUMIFS('Grid GenerationQueue'!AF$5:AF$467,'Grid GenerationQueue'!$AX$5:$AX$467,$B400,'Grid GenerationQueue'!$AY$5:$AY$467,$C400,'Grid GenerationQueue'!$BH$5:$BH$467,"Executed",'Grid GenerationQueue'!$BB$5:$BB$467,"&lt;"&amp;$BE$3)</f>
        <v>0</v>
      </c>
      <c r="BF400">
        <f>SUMIFS('Grid GenerationQueue'!AG$5:AG$467,'Grid GenerationQueue'!$AX$5:$AX$467,$B400,'Grid GenerationQueue'!$AY$5:$AY$467,$C400,'Grid GenerationQueue'!$BH$5:$BH$467,"Executed",'Grid GenerationQueue'!$BB$5:$BB$467,"&lt;"&amp;$BE$3)</f>
        <v>0</v>
      </c>
      <c r="BG400">
        <f>SUMIFS('Grid GenerationQueue'!AH$5:AH$467,'Grid GenerationQueue'!$AX$5:$AX$467,$B400,'Grid GenerationQueue'!$AY$5:$AY$467,$C400,'Grid GenerationQueue'!$BH$5:$BH$467,"Executed",'Grid GenerationQueue'!$BB$5:$BB$467,"&lt;"&amp;$BE$3)</f>
        <v>0</v>
      </c>
      <c r="BH400">
        <f>SUMIFS('Grid GenerationQueue'!AI$5:AI$467,'Grid GenerationQueue'!$AX$5:$AX$467,$B400,'Grid GenerationQueue'!$AY$5:$AY$467,$C400,'Grid GenerationQueue'!$BH$5:$BH$467,"Executed",'Grid GenerationQueue'!$BB$5:$BB$467,"&lt;"&amp;$BE$3)</f>
        <v>0</v>
      </c>
      <c r="BI400">
        <f>SUMIFS('Grid GenerationQueue'!AJ$5:AJ$467,'Grid GenerationQueue'!$AX$5:$AX$467,$B400,'Grid GenerationQueue'!$AY$5:$AY$467,$C400,'Grid GenerationQueue'!$BH$5:$BH$467,"Executed",'Grid GenerationQueue'!$BB$5:$BB$467,"&lt;"&amp;$BE$3)</f>
        <v>0</v>
      </c>
      <c r="BJ400">
        <f>SUMIFS('Grid GenerationQueue'!AK$5:AK$467,'Grid GenerationQueue'!$AX$5:$AX$467,$B400,'Grid GenerationQueue'!$AY$5:$AY$467,$C400,'Grid GenerationQueue'!$BH$5:$BH$467,"Executed",'Grid GenerationQueue'!$BB$5:$BB$467,"&lt;"&amp;$BE$3)</f>
        <v>0</v>
      </c>
      <c r="BK400">
        <f>SUMIFS('Grid GenerationQueue'!AL$5:AL$467,'Grid GenerationQueue'!$AX$5:$AX$467,$B400,'Grid GenerationQueue'!$AY$5:$AY$467,$C400,'Grid GenerationQueue'!$BH$5:$BH$467,"Executed",'Grid GenerationQueue'!$BB$5:$BB$467,"&lt;"&amp;$BE$3)</f>
        <v>0</v>
      </c>
      <c r="BL400">
        <f>SUMIFS('Grid GenerationQueue'!AM$5:AM$467,'Grid GenerationQueue'!$AX$5:$AX$467,$B400,'Grid GenerationQueue'!$AY$5:$AY$467,$C400,'Grid GenerationQueue'!$BH$5:$BH$467,"Executed",'Grid GenerationQueue'!$BB$5:$BB$467,"&lt;"&amp;$BE$3)</f>
        <v>0</v>
      </c>
      <c r="BM400">
        <f>SUMIFS('Grid GenerationQueue'!AN$5:AN$467,'Grid GenerationQueue'!$AX$5:$AX$467,$B400,'Grid GenerationQueue'!$AY$5:$AY$467,$C400,'Grid GenerationQueue'!$BH$5:$BH$467,"Executed",'Grid GenerationQueue'!$BB$5:$BB$467,"&lt;"&amp;$BE$3)</f>
        <v>0</v>
      </c>
      <c r="BN400">
        <f>SUMIFS('Grid GenerationQueue'!AO$5:AO$467,'Grid GenerationQueue'!$AX$5:$AX$467,$B400,'Grid GenerationQueue'!$AY$5:$AY$467,$C400,'Grid GenerationQueue'!$BH$5:$BH$467,"Executed",'Grid GenerationQueue'!$BB$5:$BB$467,"&lt;"&amp;$BE$3)</f>
        <v>0</v>
      </c>
      <c r="BO400">
        <f>SUMIFS('Grid GenerationQueue'!AP$5:AP$467,'Grid GenerationQueue'!$AX$5:$AX$467,$B400,'Grid GenerationQueue'!$AY$5:$AY$467,$C400,'Grid GenerationQueue'!$BH$5:$BH$467,"Executed",'Grid GenerationQueue'!$BB$5:$BB$467,"&lt;"&amp;$BE$3)</f>
        <v>0</v>
      </c>
      <c r="BQ400">
        <f>SUMIFS('Grid GenerationQueue'!AE$5:AE$467,'Grid GenerationQueue'!$AX$5:$AX$467,$B400,'Grid GenerationQueue'!$AY$5:$AY$467,$C400,'Grid GenerationQueue'!$BF$5:$BF$467,"&lt;&gt;"&amp;"",'Grid GenerationQueue'!$BB$5:$BB$467,"&lt;"&amp;$BE$3)</f>
        <v>0</v>
      </c>
      <c r="BR400">
        <f>SUMIFS('Grid GenerationQueue'!AF$5:AF$467,'Grid GenerationQueue'!$AX$5:$AX$467,$B400,'Grid GenerationQueue'!$AY$5:$AY$467,$C400,'Grid GenerationQueue'!$BF$5:$BF$467,"&lt;&gt;"&amp;"",'Grid GenerationQueue'!$BB$5:$BB$467,"&lt;"&amp;$BE$3)</f>
        <v>0</v>
      </c>
      <c r="BS400">
        <f>SUMIFS('Grid GenerationQueue'!AG$5:AG$467,'Grid GenerationQueue'!$AX$5:$AX$467,$B400,'Grid GenerationQueue'!$AY$5:$AY$467,$C400,'Grid GenerationQueue'!$BF$5:$BF$467,"&lt;&gt;"&amp;"",'Grid GenerationQueue'!$BB$5:$BB$467,"&lt;"&amp;$BE$3)</f>
        <v>0</v>
      </c>
      <c r="BT400">
        <f>SUMIFS('Grid GenerationQueue'!AH$5:AH$467,'Grid GenerationQueue'!$AX$5:$AX$467,$B400,'Grid GenerationQueue'!$AY$5:$AY$467,$C400,'Grid GenerationQueue'!$BF$5:$BF$467,"&lt;&gt;"&amp;"",'Grid GenerationQueue'!$BB$5:$BB$467,"&lt;"&amp;$BE$3)</f>
        <v>0</v>
      </c>
      <c r="BU400">
        <f>SUMIFS('Grid GenerationQueue'!AI$5:AI$467,'Grid GenerationQueue'!$AX$5:$AX$467,$B400,'Grid GenerationQueue'!$AY$5:$AY$467,$C400,'Grid GenerationQueue'!$BF$5:$BF$467,"&lt;&gt;"&amp;"",'Grid GenerationQueue'!$BB$5:$BB$467,"&lt;"&amp;$BE$3)</f>
        <v>0</v>
      </c>
      <c r="BV400">
        <f>SUMIFS('Grid GenerationQueue'!AJ$5:AJ$467,'Grid GenerationQueue'!$AX$5:$AX$467,$B400,'Grid GenerationQueue'!$AY$5:$AY$467,$C400,'Grid GenerationQueue'!$BF$5:$BF$467,"&lt;&gt;"&amp;"",'Grid GenerationQueue'!$BB$5:$BB$467,"&lt;"&amp;$BE$3)</f>
        <v>0</v>
      </c>
      <c r="BW400">
        <f>SUMIFS('Grid GenerationQueue'!AK$5:AK$467,'Grid GenerationQueue'!$AX$5:$AX$467,$B400,'Grid GenerationQueue'!$AY$5:$AY$467,$C400,'Grid GenerationQueue'!$BF$5:$BF$467,"&lt;&gt;"&amp;"",'Grid GenerationQueue'!$BB$5:$BB$467,"&lt;"&amp;$BE$3)</f>
        <v>0</v>
      </c>
      <c r="BX400">
        <f>SUMIFS('Grid GenerationQueue'!AL$5:AL$467,'Grid GenerationQueue'!$AX$5:$AX$467,$B400,'Grid GenerationQueue'!$AY$5:$AY$467,$C400,'Grid GenerationQueue'!$BF$5:$BF$467,"&lt;&gt;"&amp;"",'Grid GenerationQueue'!$BB$5:$BB$467,"&lt;"&amp;$BE$3)</f>
        <v>0</v>
      </c>
      <c r="BY400">
        <f>SUMIFS('Grid GenerationQueue'!AM$5:AM$467,'Grid GenerationQueue'!$AX$5:$AX$467,$B400,'Grid GenerationQueue'!$AY$5:$AY$467,$C400,'Grid GenerationQueue'!$BF$5:$BF$467,"&lt;&gt;"&amp;"",'Grid GenerationQueue'!$BB$5:$BB$467,"&lt;"&amp;$BE$3)</f>
        <v>0</v>
      </c>
      <c r="BZ400">
        <f>SUMIFS('Grid GenerationQueue'!AN$5:AN$467,'Grid GenerationQueue'!$AX$5:$AX$467,$B400,'Grid GenerationQueue'!$AY$5:$AY$467,$C400,'Grid GenerationQueue'!$BF$5:$BF$467,"&lt;&gt;"&amp;"",'Grid GenerationQueue'!$BB$5:$BB$467,"&lt;"&amp;$BE$3)</f>
        <v>0</v>
      </c>
      <c r="CA400">
        <f>SUMIFS('Grid GenerationQueue'!AO$5:AO$467,'Grid GenerationQueue'!$AX$5:$AX$467,$B400,'Grid GenerationQueue'!$AY$5:$AY$467,$C400,'Grid GenerationQueue'!$BF$5:$BF$467,"&lt;&gt;"&amp;"",'Grid GenerationQueue'!$BB$5:$BB$467,"&lt;"&amp;$BE$3)</f>
        <v>0</v>
      </c>
      <c r="CB400">
        <f>SUMIFS('Grid GenerationQueue'!AP$5:AP$467,'Grid GenerationQueue'!$AX$5:$AX$467,$B400,'Grid GenerationQueue'!$AY$5:$AY$467,$C400,'Grid GenerationQueue'!$BF$5:$BF$467,"&lt;&gt;"&amp;"",'Grid GenerationQueue'!$BB$5:$BB$467,"&lt;"&amp;$BE$3)</f>
        <v>0</v>
      </c>
      <c r="CD400">
        <f>SUMIFS('Grid GenerationQueue'!AE$5:AE$467,'Grid GenerationQueue'!$AX$5:$AX$467,$B400,'Grid GenerationQueue'!$AY$5:$AY$467,$C400,'Grid GenerationQueue'!$BB$5:$BB$467,"&lt;"&amp;$BE$3)</f>
        <v>676.12</v>
      </c>
      <c r="CE400">
        <f>SUMIFS('Grid GenerationQueue'!AF$5:AF$467,'Grid GenerationQueue'!$AX$5:$AX$467,$B400,'Grid GenerationQueue'!$AY$5:$AY$467,$C400,'Grid GenerationQueue'!$BB$5:$BB$467,"&lt;"&amp;$BE$3)</f>
        <v>0</v>
      </c>
      <c r="CF400">
        <f>SUMIFS('Grid GenerationQueue'!AG$5:AG$467,'Grid GenerationQueue'!$AX$5:$AX$467,$B400,'Grid GenerationQueue'!$AY$5:$AY$467,$C400,'Grid GenerationQueue'!$BB$5:$BB$467,"&lt;"&amp;$BE$3)</f>
        <v>0</v>
      </c>
      <c r="CG400">
        <f>SUMIFS('Grid GenerationQueue'!AH$5:AH$467,'Grid GenerationQueue'!$AX$5:$AX$467,$B400,'Grid GenerationQueue'!$AY$5:$AY$467,$C400,'Grid GenerationQueue'!$BB$5:$BB$467,"&lt;"&amp;$BE$3)</f>
        <v>0</v>
      </c>
      <c r="CH400">
        <f>SUMIFS('Grid GenerationQueue'!AI$5:AI$467,'Grid GenerationQueue'!$AX$5:$AX$467,$B400,'Grid GenerationQueue'!$AY$5:$AY$467,$C400,'Grid GenerationQueue'!$BB$5:$BB$467,"&lt;"&amp;$BE$3)</f>
        <v>0</v>
      </c>
      <c r="CI400">
        <f>SUMIFS('Grid GenerationQueue'!AJ$5:AJ$467,'Grid GenerationQueue'!$AX$5:$AX$467,$B400,'Grid GenerationQueue'!$AY$5:$AY$467,$C400,'Grid GenerationQueue'!$BB$5:$BB$467,"&lt;"&amp;$BE$3)</f>
        <v>0</v>
      </c>
      <c r="CJ400">
        <f>SUMIFS('Grid GenerationQueue'!AK$5:AK$467,'Grid GenerationQueue'!$AX$5:$AX$467,$B400,'Grid GenerationQueue'!$AY$5:$AY$467,$C400,'Grid GenerationQueue'!$BB$5:$BB$467,"&lt;"&amp;$BE$3)</f>
        <v>0</v>
      </c>
      <c r="CK400">
        <f>SUMIFS('Grid GenerationQueue'!AL$5:AL$467,'Grid GenerationQueue'!$AX$5:$AX$467,$B400,'Grid GenerationQueue'!$AY$5:$AY$467,$C400,'Grid GenerationQueue'!$BB$5:$BB$467,"&lt;"&amp;$BE$3)</f>
        <v>0</v>
      </c>
      <c r="CL400">
        <f>SUMIFS('Grid GenerationQueue'!AM$5:AM$467,'Grid GenerationQueue'!$AX$5:$AX$467,$B400,'Grid GenerationQueue'!$AY$5:$AY$467,$C400,'Grid GenerationQueue'!$BB$5:$BB$467,"&lt;"&amp;$BE$3)</f>
        <v>0</v>
      </c>
      <c r="CM400">
        <f>SUMIFS('Grid GenerationQueue'!AN$5:AN$467,'Grid GenerationQueue'!$AX$5:$AX$467,$B400,'Grid GenerationQueue'!$AY$5:$AY$467,$C400,'Grid GenerationQueue'!$BB$5:$BB$467,"&lt;"&amp;$BE$3)</f>
        <v>0</v>
      </c>
      <c r="CN400">
        <f>SUMIFS('Grid GenerationQueue'!AO$5:AO$467,'Grid GenerationQueue'!$AX$5:$AX$467,$B400,'Grid GenerationQueue'!$AY$5:$AY$467,$C400,'Grid GenerationQueue'!$BB$5:$BB$467,"&lt;"&amp;$BE$3)</f>
        <v>0</v>
      </c>
      <c r="CO400">
        <f>SUMIFS('Grid GenerationQueue'!AP$5:AP$467,'Grid GenerationQueue'!$AX$5:$AX$467,$B400,'Grid GenerationQueue'!$AY$5:$AY$467,$C400,'Grid GenerationQueue'!$BB$5:$BB$467,"&lt;"&amp;$BE$3)</f>
        <v>0</v>
      </c>
    </row>
    <row r="401" spans="1:93" x14ac:dyDescent="0.35">
      <c r="A401" t="s">
        <v>4644</v>
      </c>
      <c r="B401" t="s">
        <v>4508</v>
      </c>
      <c r="C401">
        <v>115</v>
      </c>
      <c r="D401">
        <f>SUMIFS('Grid GenerationQueue'!AE$5:AE$467,'Grid GenerationQueue'!$AX$5:$AX$467,$B401,'Grid GenerationQueue'!$AY$5:$AY$467,$C401,'Grid GenerationQueue'!$BI$5:$BI$467,"&lt;4")</f>
        <v>0</v>
      </c>
      <c r="E401">
        <f>SUMIFS('Grid GenerationQueue'!AF$5:AF$467,'Grid GenerationQueue'!$AX$5:$AX$467,$B401,'Grid GenerationQueue'!$AY$5:$AY$467,$C401,'Grid GenerationQueue'!$BI$5:$BI$467,"&lt;4")</f>
        <v>0</v>
      </c>
      <c r="F401">
        <f>SUMIFS('Grid GenerationQueue'!AG$5:AG$467,'Grid GenerationQueue'!$AX$5:$AX$467,$B401,'Grid GenerationQueue'!$AY$5:$AY$467,$C401,'Grid GenerationQueue'!$BI$5:$BI$467,"&lt;4")</f>
        <v>0</v>
      </c>
      <c r="G401">
        <f>SUMIFS('Grid GenerationQueue'!AH$5:AH$467,'Grid GenerationQueue'!$AX$5:$AX$467,$B401,'Grid GenerationQueue'!$AY$5:$AY$467,$C401,'Grid GenerationQueue'!$BI$5:$BI$467,"&lt;4")</f>
        <v>0</v>
      </c>
      <c r="H401">
        <f>SUMIFS('Grid GenerationQueue'!AI$5:AI$467,'Grid GenerationQueue'!$AX$5:$AX$467,$B401,'Grid GenerationQueue'!$AY$5:$AY$467,$C401,'Grid GenerationQueue'!$BI$5:$BI$467,"&lt;4")</f>
        <v>0</v>
      </c>
      <c r="I401">
        <f>SUMIFS('Grid GenerationQueue'!AJ$5:AJ$467,'Grid GenerationQueue'!$AX$5:$AX$467,$B401,'Grid GenerationQueue'!$AY$5:$AY$467,$C401,'Grid GenerationQueue'!$BI$5:$BI$467,"&lt;4")</f>
        <v>0</v>
      </c>
      <c r="J401">
        <f>SUMIFS('Grid GenerationQueue'!AK$5:AK$467,'Grid GenerationQueue'!$AX$5:$AX$467,$B401,'Grid GenerationQueue'!$AY$5:$AY$467,$C401,'Grid GenerationQueue'!$BI$5:$BI$467,"&lt;4")</f>
        <v>0</v>
      </c>
      <c r="K401">
        <f>SUMIFS('Grid GenerationQueue'!AL$5:AL$467,'Grid GenerationQueue'!$AX$5:$AX$467,$B401,'Grid GenerationQueue'!$AY$5:$AY$467,$C401,'Grid GenerationQueue'!$BI$5:$BI$467,"&lt;4")</f>
        <v>0</v>
      </c>
      <c r="L401">
        <f>SUMIFS('Grid GenerationQueue'!AM$5:AM$467,'Grid GenerationQueue'!$AX$5:$AX$467,$B401,'Grid GenerationQueue'!$AY$5:$AY$467,$C401,'Grid GenerationQueue'!$BI$5:$BI$467,"&lt;4")</f>
        <v>0</v>
      </c>
      <c r="M401">
        <f>SUMIFS('Grid GenerationQueue'!AN$5:AN$467,'Grid GenerationQueue'!$AX$5:$AX$467,$B401,'Grid GenerationQueue'!$AY$5:$AY$467,$C401,'Grid GenerationQueue'!$BI$5:$BI$467,"&lt;4")</f>
        <v>0</v>
      </c>
      <c r="N401">
        <f>SUMIFS('Grid GenerationQueue'!AO$5:AO$467,'Grid GenerationQueue'!$AX$5:$AX$467,$B401,'Grid GenerationQueue'!$AY$5:$AY$467,$C401,'Grid GenerationQueue'!$BI$5:$BI$467,"&lt;4")</f>
        <v>0</v>
      </c>
      <c r="O401">
        <f>SUMIFS('Grid GenerationQueue'!AP$5:AP$467,'Grid GenerationQueue'!$AX$5:$AX$467,$B401,'Grid GenerationQueue'!$AY$5:$AY$467,$C401,'Grid GenerationQueue'!$BI$5:$BI$467,"&lt;4")</f>
        <v>0</v>
      </c>
      <c r="Q401">
        <f>SUMIFS('Grid GenerationQueue'!AE$5:AE$467,'Grid GenerationQueue'!$AX$5:$AX$467,$B401,'Grid GenerationQueue'!$AY$5:$AY$467,$C401,'Grid GenerationQueue'!$BH$5:$BH$467,"Executed")</f>
        <v>0</v>
      </c>
      <c r="R401">
        <f>SUMIFS('Grid GenerationQueue'!AF$5:AF$467,'Grid GenerationQueue'!$AX$5:$AX$467,$B401,'Grid GenerationQueue'!$AY$5:$AY$467,$C401,'Grid GenerationQueue'!$BH$5:$BH$467,"Executed")</f>
        <v>0</v>
      </c>
      <c r="S401">
        <f>SUMIFS('Grid GenerationQueue'!AG$5:AG$467,'Grid GenerationQueue'!$AX$5:$AX$467,$B401,'Grid GenerationQueue'!$AY$5:$AY$467,$C401,'Grid GenerationQueue'!$BH$5:$BH$467,"Executed")</f>
        <v>0</v>
      </c>
      <c r="T401">
        <f>SUMIFS('Grid GenerationQueue'!AH$5:AH$467,'Grid GenerationQueue'!$AX$5:$AX$467,$B401,'Grid GenerationQueue'!$AY$5:$AY$467,$C401,'Grid GenerationQueue'!$BH$5:$BH$467,"Executed")</f>
        <v>0</v>
      </c>
      <c r="U401">
        <f>SUMIFS('Grid GenerationQueue'!AI$5:AI$467,'Grid GenerationQueue'!$AX$5:$AX$467,$B401,'Grid GenerationQueue'!$AY$5:$AY$467,$C401,'Grid GenerationQueue'!$BH$5:$BH$467,"Executed")</f>
        <v>0</v>
      </c>
      <c r="V401">
        <f>SUMIFS('Grid GenerationQueue'!AJ$5:AJ$467,'Grid GenerationQueue'!$AX$5:$AX$467,$B401,'Grid GenerationQueue'!$AY$5:$AY$467,$C401,'Grid GenerationQueue'!$BH$5:$BH$467,"Executed")</f>
        <v>0</v>
      </c>
      <c r="W401">
        <f>SUMIFS('Grid GenerationQueue'!AK$5:AK$467,'Grid GenerationQueue'!$AX$5:$AX$467,$B401,'Grid GenerationQueue'!$AY$5:$AY$467,$C401,'Grid GenerationQueue'!$BH$5:$BH$467,"Executed")</f>
        <v>0</v>
      </c>
      <c r="X401">
        <f>SUMIFS('Grid GenerationQueue'!AL$5:AL$467,'Grid GenerationQueue'!$AX$5:$AX$467,$B401,'Grid GenerationQueue'!$AY$5:$AY$467,$C401,'Grid GenerationQueue'!$BH$5:$BH$467,"Executed")</f>
        <v>0</v>
      </c>
      <c r="Y401">
        <f>SUMIFS('Grid GenerationQueue'!AM$5:AM$467,'Grid GenerationQueue'!$AX$5:$AX$467,$B401,'Grid GenerationQueue'!$AY$5:$AY$467,$C401,'Grid GenerationQueue'!$BH$5:$BH$467,"Executed")</f>
        <v>0</v>
      </c>
      <c r="Z401">
        <f>SUMIFS('Grid GenerationQueue'!AN$5:AN$467,'Grid GenerationQueue'!$AX$5:$AX$467,$B401,'Grid GenerationQueue'!$AY$5:$AY$467,$C401,'Grid GenerationQueue'!$BH$5:$BH$467,"Executed")</f>
        <v>0</v>
      </c>
      <c r="AA401">
        <f>SUMIFS('Grid GenerationQueue'!AO$5:AO$467,'Grid GenerationQueue'!$AX$5:$AX$467,$B401,'Grid GenerationQueue'!$AY$5:$AY$467,$C401,'Grid GenerationQueue'!$BH$5:$BH$467,"Executed")</f>
        <v>0</v>
      </c>
      <c r="AB401">
        <f>SUMIFS('Grid GenerationQueue'!AP$5:AP$467,'Grid GenerationQueue'!$AX$5:$AX$467,$B401,'Grid GenerationQueue'!$AY$5:$AY$467,$C401,'Grid GenerationQueue'!$BH$5:$BH$467,"Executed")</f>
        <v>0</v>
      </c>
      <c r="AD401">
        <f>SUMIFS('Grid GenerationQueue'!AE$5:AE$467,'Grid GenerationQueue'!$AX$5:$AX$467,$B401,'Grid GenerationQueue'!$AY$5:$AY$467,$C401,'Grid GenerationQueue'!$BF$5:$BF$467,"&lt;&gt;"&amp;"")</f>
        <v>0</v>
      </c>
      <c r="AE401">
        <f>SUMIFS('Grid GenerationQueue'!AF$5:AF$467,'Grid GenerationQueue'!$AX$5:$AX$467,$B401,'Grid GenerationQueue'!$AY$5:$AY$467,$C401,'Grid GenerationQueue'!$BF$5:$BF$467,"&lt;&gt;"&amp;"")</f>
        <v>0</v>
      </c>
      <c r="AF401">
        <f>SUMIFS('Grid GenerationQueue'!AG$5:AG$467,'Grid GenerationQueue'!$AX$5:$AX$467,$B401,'Grid GenerationQueue'!$AY$5:$AY$467,$C401,'Grid GenerationQueue'!$BF$5:$BF$467,"&lt;&gt;"&amp;"")</f>
        <v>0</v>
      </c>
      <c r="AG401">
        <f>SUMIFS('Grid GenerationQueue'!AH$5:AH$467,'Grid GenerationQueue'!$AX$5:$AX$467,$B401,'Grid GenerationQueue'!$AY$5:$AY$467,$C401,'Grid GenerationQueue'!$BF$5:$BF$467,"&lt;&gt;"&amp;"")</f>
        <v>0</v>
      </c>
      <c r="AH401">
        <f>SUMIFS('Grid GenerationQueue'!AI$5:AI$467,'Grid GenerationQueue'!$AX$5:$AX$467,$B401,'Grid GenerationQueue'!$AY$5:$AY$467,$C401,'Grid GenerationQueue'!$BF$5:$BF$467,"&lt;&gt;"&amp;"")</f>
        <v>0</v>
      </c>
      <c r="AI401">
        <f>SUMIFS('Grid GenerationQueue'!AJ$5:AJ$467,'Grid GenerationQueue'!$AX$5:$AX$467,$B401,'Grid GenerationQueue'!$AY$5:$AY$467,$C401,'Grid GenerationQueue'!$BF$5:$BF$467,"&lt;&gt;"&amp;"")</f>
        <v>0</v>
      </c>
      <c r="AJ401">
        <f>SUMIFS('Grid GenerationQueue'!AK$5:AK$467,'Grid GenerationQueue'!$AX$5:$AX$467,$B401,'Grid GenerationQueue'!$AY$5:$AY$467,$C401,'Grid GenerationQueue'!$BF$5:$BF$467,"&lt;&gt;"&amp;"")</f>
        <v>0</v>
      </c>
      <c r="AK401">
        <f>SUMIFS('Grid GenerationQueue'!AL$5:AL$467,'Grid GenerationQueue'!$AX$5:$AX$467,$B401,'Grid GenerationQueue'!$AY$5:$AY$467,$C401,'Grid GenerationQueue'!$BF$5:$BF$467,"&lt;&gt;"&amp;"")</f>
        <v>0</v>
      </c>
      <c r="AL401">
        <f>SUMIFS('Grid GenerationQueue'!AM$5:AM$467,'Grid GenerationQueue'!$AX$5:$AX$467,$B401,'Grid GenerationQueue'!$AY$5:$AY$467,$C401,'Grid GenerationQueue'!$BF$5:$BF$467,"&lt;&gt;"&amp;"")</f>
        <v>0</v>
      </c>
      <c r="AM401">
        <f>SUMIFS('Grid GenerationQueue'!AN$5:AN$467,'Grid GenerationQueue'!$AX$5:$AX$467,$B401,'Grid GenerationQueue'!$AY$5:$AY$467,$C401,'Grid GenerationQueue'!$BF$5:$BF$467,"&lt;&gt;"&amp;"")</f>
        <v>0</v>
      </c>
      <c r="AN401">
        <f>SUMIFS('Grid GenerationQueue'!AO$5:AO$467,'Grid GenerationQueue'!$AX$5:$AX$467,$B401,'Grid GenerationQueue'!$AY$5:$AY$467,$C401,'Grid GenerationQueue'!$BF$5:$BF$467,"&lt;&gt;"&amp;"")</f>
        <v>0</v>
      </c>
      <c r="AO401">
        <f>SUMIFS('Grid GenerationQueue'!AP$5:AP$467,'Grid GenerationQueue'!$AX$5:$AX$467,$B401,'Grid GenerationQueue'!$AY$5:$AY$467,$C401,'Grid GenerationQueue'!$BF$5:$BF$467,"&lt;&gt;"&amp;"")</f>
        <v>0</v>
      </c>
      <c r="AQ401">
        <f>SUMIFS('Grid GenerationQueue'!AE$5:AE$467,'Grid GenerationQueue'!$AX$5:$AX$467,$B401,'Grid GenerationQueue'!$AY$5:$AY$467,$C401)</f>
        <v>0</v>
      </c>
      <c r="AR401">
        <f>SUMIFS('Grid GenerationQueue'!AF$5:AF$467,'Grid GenerationQueue'!$AX$5:$AX$467,$B401,'Grid GenerationQueue'!$AY$5:$AY$467,$C401)</f>
        <v>0</v>
      </c>
      <c r="AS401">
        <f>SUMIFS('Grid GenerationQueue'!AG$5:AG$467,'Grid GenerationQueue'!$AX$5:$AX$467,$B401,'Grid GenerationQueue'!$AY$5:$AY$467,$C401)</f>
        <v>0</v>
      </c>
      <c r="AT401">
        <f>SUMIFS('Grid GenerationQueue'!AH$5:AH$467,'Grid GenerationQueue'!$AX$5:$AX$467,$B401,'Grid GenerationQueue'!$AY$5:$AY$467,$C401)</f>
        <v>0</v>
      </c>
      <c r="AU401">
        <f>SUMIFS('Grid GenerationQueue'!AI$5:AI$467,'Grid GenerationQueue'!$AX$5:$AX$467,$B401,'Grid GenerationQueue'!$AY$5:$AY$467,$C401)</f>
        <v>0</v>
      </c>
      <c r="AV401">
        <f>SUMIFS('Grid GenerationQueue'!AJ$5:AJ$467,'Grid GenerationQueue'!$AX$5:$AX$467,$B401,'Grid GenerationQueue'!$AY$5:$AY$467,$C401)</f>
        <v>0</v>
      </c>
      <c r="AW401">
        <f>SUMIFS('Grid GenerationQueue'!AK$5:AK$467,'Grid GenerationQueue'!$AX$5:$AX$467,$B401,'Grid GenerationQueue'!$AY$5:$AY$467,$C401)</f>
        <v>0</v>
      </c>
      <c r="AX401">
        <f>SUMIFS('Grid GenerationQueue'!AL$5:AL$467,'Grid GenerationQueue'!$AX$5:$AX$467,$B401,'Grid GenerationQueue'!$AY$5:$AY$467,$C401)</f>
        <v>0</v>
      </c>
      <c r="AY401">
        <f>SUMIFS('Grid GenerationQueue'!AM$5:AM$467,'Grid GenerationQueue'!$AX$5:$AX$467,$B401,'Grid GenerationQueue'!$AY$5:$AY$467,$C401)</f>
        <v>0</v>
      </c>
      <c r="AZ401">
        <f>SUMIFS('Grid GenerationQueue'!AN$5:AN$467,'Grid GenerationQueue'!$AX$5:$AX$467,$B401,'Grid GenerationQueue'!$AY$5:$AY$467,$C401)</f>
        <v>0</v>
      </c>
      <c r="BA401">
        <f>SUMIFS('Grid GenerationQueue'!AO$5:AO$467,'Grid GenerationQueue'!$AX$5:$AX$467,$B401,'Grid GenerationQueue'!$AY$5:$AY$467,$C401)</f>
        <v>0</v>
      </c>
      <c r="BB401">
        <f>SUMIFS('Grid GenerationQueue'!AP$5:AP$467,'Grid GenerationQueue'!$AX$5:$AX$467,$B401,'Grid GenerationQueue'!$AY$5:$AY$467,$C401)</f>
        <v>0</v>
      </c>
      <c r="BD401">
        <f>SUMIFS('Grid GenerationQueue'!AE$5:AE$467,'Grid GenerationQueue'!$AX$5:$AX$467,$B401,'Grid GenerationQueue'!$AY$5:$AY$467,$C401,'Grid GenerationQueue'!$BH$5:$BH$467,"Executed",'Grid GenerationQueue'!$BB$5:$BB$467,"&lt;"&amp;$BE$3)</f>
        <v>0</v>
      </c>
      <c r="BE401">
        <f>SUMIFS('Grid GenerationQueue'!AF$5:AF$467,'Grid GenerationQueue'!$AX$5:$AX$467,$B401,'Grid GenerationQueue'!$AY$5:$AY$467,$C401,'Grid GenerationQueue'!$BH$5:$BH$467,"Executed",'Grid GenerationQueue'!$BB$5:$BB$467,"&lt;"&amp;$BE$3)</f>
        <v>0</v>
      </c>
      <c r="BF401">
        <f>SUMIFS('Grid GenerationQueue'!AG$5:AG$467,'Grid GenerationQueue'!$AX$5:$AX$467,$B401,'Grid GenerationQueue'!$AY$5:$AY$467,$C401,'Grid GenerationQueue'!$BH$5:$BH$467,"Executed",'Grid GenerationQueue'!$BB$5:$BB$467,"&lt;"&amp;$BE$3)</f>
        <v>0</v>
      </c>
      <c r="BG401">
        <f>SUMIFS('Grid GenerationQueue'!AH$5:AH$467,'Grid GenerationQueue'!$AX$5:$AX$467,$B401,'Grid GenerationQueue'!$AY$5:$AY$467,$C401,'Grid GenerationQueue'!$BH$5:$BH$467,"Executed",'Grid GenerationQueue'!$BB$5:$BB$467,"&lt;"&amp;$BE$3)</f>
        <v>0</v>
      </c>
      <c r="BH401">
        <f>SUMIFS('Grid GenerationQueue'!AI$5:AI$467,'Grid GenerationQueue'!$AX$5:$AX$467,$B401,'Grid GenerationQueue'!$AY$5:$AY$467,$C401,'Grid GenerationQueue'!$BH$5:$BH$467,"Executed",'Grid GenerationQueue'!$BB$5:$BB$467,"&lt;"&amp;$BE$3)</f>
        <v>0</v>
      </c>
      <c r="BI401">
        <f>SUMIFS('Grid GenerationQueue'!AJ$5:AJ$467,'Grid GenerationQueue'!$AX$5:$AX$467,$B401,'Grid GenerationQueue'!$AY$5:$AY$467,$C401,'Grid GenerationQueue'!$BH$5:$BH$467,"Executed",'Grid GenerationQueue'!$BB$5:$BB$467,"&lt;"&amp;$BE$3)</f>
        <v>0</v>
      </c>
      <c r="BJ401">
        <f>SUMIFS('Grid GenerationQueue'!AK$5:AK$467,'Grid GenerationQueue'!$AX$5:$AX$467,$B401,'Grid GenerationQueue'!$AY$5:$AY$467,$C401,'Grid GenerationQueue'!$BH$5:$BH$467,"Executed",'Grid GenerationQueue'!$BB$5:$BB$467,"&lt;"&amp;$BE$3)</f>
        <v>0</v>
      </c>
      <c r="BK401">
        <f>SUMIFS('Grid GenerationQueue'!AL$5:AL$467,'Grid GenerationQueue'!$AX$5:$AX$467,$B401,'Grid GenerationQueue'!$AY$5:$AY$467,$C401,'Grid GenerationQueue'!$BH$5:$BH$467,"Executed",'Grid GenerationQueue'!$BB$5:$BB$467,"&lt;"&amp;$BE$3)</f>
        <v>0</v>
      </c>
      <c r="BL401">
        <f>SUMIFS('Grid GenerationQueue'!AM$5:AM$467,'Grid GenerationQueue'!$AX$5:$AX$467,$B401,'Grid GenerationQueue'!$AY$5:$AY$467,$C401,'Grid GenerationQueue'!$BH$5:$BH$467,"Executed",'Grid GenerationQueue'!$BB$5:$BB$467,"&lt;"&amp;$BE$3)</f>
        <v>0</v>
      </c>
      <c r="BM401">
        <f>SUMIFS('Grid GenerationQueue'!AN$5:AN$467,'Grid GenerationQueue'!$AX$5:$AX$467,$B401,'Grid GenerationQueue'!$AY$5:$AY$467,$C401,'Grid GenerationQueue'!$BH$5:$BH$467,"Executed",'Grid GenerationQueue'!$BB$5:$BB$467,"&lt;"&amp;$BE$3)</f>
        <v>0</v>
      </c>
      <c r="BN401">
        <f>SUMIFS('Grid GenerationQueue'!AO$5:AO$467,'Grid GenerationQueue'!$AX$5:$AX$467,$B401,'Grid GenerationQueue'!$AY$5:$AY$467,$C401,'Grid GenerationQueue'!$BH$5:$BH$467,"Executed",'Grid GenerationQueue'!$BB$5:$BB$467,"&lt;"&amp;$BE$3)</f>
        <v>0</v>
      </c>
      <c r="BO401">
        <f>SUMIFS('Grid GenerationQueue'!AP$5:AP$467,'Grid GenerationQueue'!$AX$5:$AX$467,$B401,'Grid GenerationQueue'!$AY$5:$AY$467,$C401,'Grid GenerationQueue'!$BH$5:$BH$467,"Executed",'Grid GenerationQueue'!$BB$5:$BB$467,"&lt;"&amp;$BE$3)</f>
        <v>0</v>
      </c>
      <c r="BQ401">
        <f>SUMIFS('Grid GenerationQueue'!AE$5:AE$467,'Grid GenerationQueue'!$AX$5:$AX$467,$B401,'Grid GenerationQueue'!$AY$5:$AY$467,$C401,'Grid GenerationQueue'!$BF$5:$BF$467,"&lt;&gt;"&amp;"",'Grid GenerationQueue'!$BB$5:$BB$467,"&lt;"&amp;$BE$3)</f>
        <v>0</v>
      </c>
      <c r="BR401">
        <f>SUMIFS('Grid GenerationQueue'!AF$5:AF$467,'Grid GenerationQueue'!$AX$5:$AX$467,$B401,'Grid GenerationQueue'!$AY$5:$AY$467,$C401,'Grid GenerationQueue'!$BF$5:$BF$467,"&lt;&gt;"&amp;"",'Grid GenerationQueue'!$BB$5:$BB$467,"&lt;"&amp;$BE$3)</f>
        <v>0</v>
      </c>
      <c r="BS401">
        <f>SUMIFS('Grid GenerationQueue'!AG$5:AG$467,'Grid GenerationQueue'!$AX$5:$AX$467,$B401,'Grid GenerationQueue'!$AY$5:$AY$467,$C401,'Grid GenerationQueue'!$BF$5:$BF$467,"&lt;&gt;"&amp;"",'Grid GenerationQueue'!$BB$5:$BB$467,"&lt;"&amp;$BE$3)</f>
        <v>0</v>
      </c>
      <c r="BT401">
        <f>SUMIFS('Grid GenerationQueue'!AH$5:AH$467,'Grid GenerationQueue'!$AX$5:$AX$467,$B401,'Grid GenerationQueue'!$AY$5:$AY$467,$C401,'Grid GenerationQueue'!$BF$5:$BF$467,"&lt;&gt;"&amp;"",'Grid GenerationQueue'!$BB$5:$BB$467,"&lt;"&amp;$BE$3)</f>
        <v>0</v>
      </c>
      <c r="BU401">
        <f>SUMIFS('Grid GenerationQueue'!AI$5:AI$467,'Grid GenerationQueue'!$AX$5:$AX$467,$B401,'Grid GenerationQueue'!$AY$5:$AY$467,$C401,'Grid GenerationQueue'!$BF$5:$BF$467,"&lt;&gt;"&amp;"",'Grid GenerationQueue'!$BB$5:$BB$467,"&lt;"&amp;$BE$3)</f>
        <v>0</v>
      </c>
      <c r="BV401">
        <f>SUMIFS('Grid GenerationQueue'!AJ$5:AJ$467,'Grid GenerationQueue'!$AX$5:$AX$467,$B401,'Grid GenerationQueue'!$AY$5:$AY$467,$C401,'Grid GenerationQueue'!$BF$5:$BF$467,"&lt;&gt;"&amp;"",'Grid GenerationQueue'!$BB$5:$BB$467,"&lt;"&amp;$BE$3)</f>
        <v>0</v>
      </c>
      <c r="BW401">
        <f>SUMIFS('Grid GenerationQueue'!AK$5:AK$467,'Grid GenerationQueue'!$AX$5:$AX$467,$B401,'Grid GenerationQueue'!$AY$5:$AY$467,$C401,'Grid GenerationQueue'!$BF$5:$BF$467,"&lt;&gt;"&amp;"",'Grid GenerationQueue'!$BB$5:$BB$467,"&lt;"&amp;$BE$3)</f>
        <v>0</v>
      </c>
      <c r="BX401">
        <f>SUMIFS('Grid GenerationQueue'!AL$5:AL$467,'Grid GenerationQueue'!$AX$5:$AX$467,$B401,'Grid GenerationQueue'!$AY$5:$AY$467,$C401,'Grid GenerationQueue'!$BF$5:$BF$467,"&lt;&gt;"&amp;"",'Grid GenerationQueue'!$BB$5:$BB$467,"&lt;"&amp;$BE$3)</f>
        <v>0</v>
      </c>
      <c r="BY401">
        <f>SUMIFS('Grid GenerationQueue'!AM$5:AM$467,'Grid GenerationQueue'!$AX$5:$AX$467,$B401,'Grid GenerationQueue'!$AY$5:$AY$467,$C401,'Grid GenerationQueue'!$BF$5:$BF$467,"&lt;&gt;"&amp;"",'Grid GenerationQueue'!$BB$5:$BB$467,"&lt;"&amp;$BE$3)</f>
        <v>0</v>
      </c>
      <c r="BZ401">
        <f>SUMIFS('Grid GenerationQueue'!AN$5:AN$467,'Grid GenerationQueue'!$AX$5:$AX$467,$B401,'Grid GenerationQueue'!$AY$5:$AY$467,$C401,'Grid GenerationQueue'!$BF$5:$BF$467,"&lt;&gt;"&amp;"",'Grid GenerationQueue'!$BB$5:$BB$467,"&lt;"&amp;$BE$3)</f>
        <v>0</v>
      </c>
      <c r="CA401">
        <f>SUMIFS('Grid GenerationQueue'!AO$5:AO$467,'Grid GenerationQueue'!$AX$5:$AX$467,$B401,'Grid GenerationQueue'!$AY$5:$AY$467,$C401,'Grid GenerationQueue'!$BF$5:$BF$467,"&lt;&gt;"&amp;"",'Grid GenerationQueue'!$BB$5:$BB$467,"&lt;"&amp;$BE$3)</f>
        <v>0</v>
      </c>
      <c r="CB401">
        <f>SUMIFS('Grid GenerationQueue'!AP$5:AP$467,'Grid GenerationQueue'!$AX$5:$AX$467,$B401,'Grid GenerationQueue'!$AY$5:$AY$467,$C401,'Grid GenerationQueue'!$BF$5:$BF$467,"&lt;&gt;"&amp;"",'Grid GenerationQueue'!$BB$5:$BB$467,"&lt;"&amp;$BE$3)</f>
        <v>0</v>
      </c>
      <c r="CD401">
        <f>SUMIFS('Grid GenerationQueue'!AE$5:AE$467,'Grid GenerationQueue'!$AX$5:$AX$467,$B401,'Grid GenerationQueue'!$AY$5:$AY$467,$C401,'Grid GenerationQueue'!$BB$5:$BB$467,"&lt;"&amp;$BE$3)</f>
        <v>0</v>
      </c>
      <c r="CE401">
        <f>SUMIFS('Grid GenerationQueue'!AF$5:AF$467,'Grid GenerationQueue'!$AX$5:$AX$467,$B401,'Grid GenerationQueue'!$AY$5:$AY$467,$C401,'Grid GenerationQueue'!$BB$5:$BB$467,"&lt;"&amp;$BE$3)</f>
        <v>0</v>
      </c>
      <c r="CF401">
        <f>SUMIFS('Grid GenerationQueue'!AG$5:AG$467,'Grid GenerationQueue'!$AX$5:$AX$467,$B401,'Grid GenerationQueue'!$AY$5:$AY$467,$C401,'Grid GenerationQueue'!$BB$5:$BB$467,"&lt;"&amp;$BE$3)</f>
        <v>0</v>
      </c>
      <c r="CG401">
        <f>SUMIFS('Grid GenerationQueue'!AH$5:AH$467,'Grid GenerationQueue'!$AX$5:$AX$467,$B401,'Grid GenerationQueue'!$AY$5:$AY$467,$C401,'Grid GenerationQueue'!$BB$5:$BB$467,"&lt;"&amp;$BE$3)</f>
        <v>0</v>
      </c>
      <c r="CH401">
        <f>SUMIFS('Grid GenerationQueue'!AI$5:AI$467,'Grid GenerationQueue'!$AX$5:$AX$467,$B401,'Grid GenerationQueue'!$AY$5:$AY$467,$C401,'Grid GenerationQueue'!$BB$5:$BB$467,"&lt;"&amp;$BE$3)</f>
        <v>0</v>
      </c>
      <c r="CI401">
        <f>SUMIFS('Grid GenerationQueue'!AJ$5:AJ$467,'Grid GenerationQueue'!$AX$5:$AX$467,$B401,'Grid GenerationQueue'!$AY$5:$AY$467,$C401,'Grid GenerationQueue'!$BB$5:$BB$467,"&lt;"&amp;$BE$3)</f>
        <v>0</v>
      </c>
      <c r="CJ401">
        <f>SUMIFS('Grid GenerationQueue'!AK$5:AK$467,'Grid GenerationQueue'!$AX$5:$AX$467,$B401,'Grid GenerationQueue'!$AY$5:$AY$467,$C401,'Grid GenerationQueue'!$BB$5:$BB$467,"&lt;"&amp;$BE$3)</f>
        <v>0</v>
      </c>
      <c r="CK401">
        <f>SUMIFS('Grid GenerationQueue'!AL$5:AL$467,'Grid GenerationQueue'!$AX$5:$AX$467,$B401,'Grid GenerationQueue'!$AY$5:$AY$467,$C401,'Grid GenerationQueue'!$BB$5:$BB$467,"&lt;"&amp;$BE$3)</f>
        <v>0</v>
      </c>
      <c r="CL401">
        <f>SUMIFS('Grid GenerationQueue'!AM$5:AM$467,'Grid GenerationQueue'!$AX$5:$AX$467,$B401,'Grid GenerationQueue'!$AY$5:$AY$467,$C401,'Grid GenerationQueue'!$BB$5:$BB$467,"&lt;"&amp;$BE$3)</f>
        <v>0</v>
      </c>
      <c r="CM401">
        <f>SUMIFS('Grid GenerationQueue'!AN$5:AN$467,'Grid GenerationQueue'!$AX$5:$AX$467,$B401,'Grid GenerationQueue'!$AY$5:$AY$467,$C401,'Grid GenerationQueue'!$BB$5:$BB$467,"&lt;"&amp;$BE$3)</f>
        <v>0</v>
      </c>
      <c r="CN401">
        <f>SUMIFS('Grid GenerationQueue'!AO$5:AO$467,'Grid GenerationQueue'!$AX$5:$AX$467,$B401,'Grid GenerationQueue'!$AY$5:$AY$467,$C401,'Grid GenerationQueue'!$BB$5:$BB$467,"&lt;"&amp;$BE$3)</f>
        <v>0</v>
      </c>
      <c r="CO401">
        <f>SUMIFS('Grid GenerationQueue'!AP$5:AP$467,'Grid GenerationQueue'!$AX$5:$AX$467,$B401,'Grid GenerationQueue'!$AY$5:$AY$467,$C401,'Grid GenerationQueue'!$BB$5:$BB$467,"&lt;"&amp;$BE$3)</f>
        <v>0</v>
      </c>
    </row>
    <row r="402" spans="1:93" x14ac:dyDescent="0.35">
      <c r="A402" t="s">
        <v>4645</v>
      </c>
      <c r="B402" t="s">
        <v>4509</v>
      </c>
      <c r="C402">
        <v>500</v>
      </c>
      <c r="D402">
        <f>SUMIFS('Grid GenerationQueue'!AE$5:AE$467,'Grid GenerationQueue'!$AX$5:$AX$467,$B402,'Grid GenerationQueue'!$AY$5:$AY$467,$C402,'Grid GenerationQueue'!$BI$5:$BI$467,"&lt;4")</f>
        <v>0</v>
      </c>
      <c r="E402">
        <f>SUMIFS('Grid GenerationQueue'!AF$5:AF$467,'Grid GenerationQueue'!$AX$5:$AX$467,$B402,'Grid GenerationQueue'!$AY$5:$AY$467,$C402,'Grid GenerationQueue'!$BI$5:$BI$467,"&lt;4")</f>
        <v>0</v>
      </c>
      <c r="F402">
        <f>SUMIFS('Grid GenerationQueue'!AG$5:AG$467,'Grid GenerationQueue'!$AX$5:$AX$467,$B402,'Grid GenerationQueue'!$AY$5:$AY$467,$C402,'Grid GenerationQueue'!$BI$5:$BI$467,"&lt;4")</f>
        <v>0</v>
      </c>
      <c r="G402">
        <f>SUMIFS('Grid GenerationQueue'!AH$5:AH$467,'Grid GenerationQueue'!$AX$5:$AX$467,$B402,'Grid GenerationQueue'!$AY$5:$AY$467,$C402,'Grid GenerationQueue'!$BI$5:$BI$467,"&lt;4")</f>
        <v>0</v>
      </c>
      <c r="H402">
        <f>SUMIFS('Grid GenerationQueue'!AI$5:AI$467,'Grid GenerationQueue'!$AX$5:$AX$467,$B402,'Grid GenerationQueue'!$AY$5:$AY$467,$C402,'Grid GenerationQueue'!$BI$5:$BI$467,"&lt;4")</f>
        <v>0</v>
      </c>
      <c r="I402">
        <f>SUMIFS('Grid GenerationQueue'!AJ$5:AJ$467,'Grid GenerationQueue'!$AX$5:$AX$467,$B402,'Grid GenerationQueue'!$AY$5:$AY$467,$C402,'Grid GenerationQueue'!$BI$5:$BI$467,"&lt;4")</f>
        <v>0</v>
      </c>
      <c r="J402">
        <f>SUMIFS('Grid GenerationQueue'!AK$5:AK$467,'Grid GenerationQueue'!$AX$5:$AX$467,$B402,'Grid GenerationQueue'!$AY$5:$AY$467,$C402,'Grid GenerationQueue'!$BI$5:$BI$467,"&lt;4")</f>
        <v>0</v>
      </c>
      <c r="K402">
        <f>SUMIFS('Grid GenerationQueue'!AL$5:AL$467,'Grid GenerationQueue'!$AX$5:$AX$467,$B402,'Grid GenerationQueue'!$AY$5:$AY$467,$C402,'Grid GenerationQueue'!$BI$5:$BI$467,"&lt;4")</f>
        <v>0</v>
      </c>
      <c r="L402">
        <f>SUMIFS('Grid GenerationQueue'!AM$5:AM$467,'Grid GenerationQueue'!$AX$5:$AX$467,$B402,'Grid GenerationQueue'!$AY$5:$AY$467,$C402,'Grid GenerationQueue'!$BI$5:$BI$467,"&lt;4")</f>
        <v>0</v>
      </c>
      <c r="M402">
        <f>SUMIFS('Grid GenerationQueue'!AN$5:AN$467,'Grid GenerationQueue'!$AX$5:$AX$467,$B402,'Grid GenerationQueue'!$AY$5:$AY$467,$C402,'Grid GenerationQueue'!$BI$5:$BI$467,"&lt;4")</f>
        <v>0</v>
      </c>
      <c r="N402">
        <f>SUMIFS('Grid GenerationQueue'!AO$5:AO$467,'Grid GenerationQueue'!$AX$5:$AX$467,$B402,'Grid GenerationQueue'!$AY$5:$AY$467,$C402,'Grid GenerationQueue'!$BI$5:$BI$467,"&lt;4")</f>
        <v>0</v>
      </c>
      <c r="O402">
        <f>SUMIFS('Grid GenerationQueue'!AP$5:AP$467,'Grid GenerationQueue'!$AX$5:$AX$467,$B402,'Grid GenerationQueue'!$AY$5:$AY$467,$C402,'Grid GenerationQueue'!$BI$5:$BI$467,"&lt;4")</f>
        <v>0</v>
      </c>
      <c r="Q402">
        <f>SUMIFS('Grid GenerationQueue'!AE$5:AE$467,'Grid GenerationQueue'!$AX$5:$AX$467,$B402,'Grid GenerationQueue'!$AY$5:$AY$467,$C402,'Grid GenerationQueue'!$BH$5:$BH$467,"Executed")</f>
        <v>0</v>
      </c>
      <c r="R402">
        <f>SUMIFS('Grid GenerationQueue'!AF$5:AF$467,'Grid GenerationQueue'!$AX$5:$AX$467,$B402,'Grid GenerationQueue'!$AY$5:$AY$467,$C402,'Grid GenerationQueue'!$BH$5:$BH$467,"Executed")</f>
        <v>0</v>
      </c>
      <c r="S402">
        <f>SUMIFS('Grid GenerationQueue'!AG$5:AG$467,'Grid GenerationQueue'!$AX$5:$AX$467,$B402,'Grid GenerationQueue'!$AY$5:$AY$467,$C402,'Grid GenerationQueue'!$BH$5:$BH$467,"Executed")</f>
        <v>0</v>
      </c>
      <c r="T402">
        <f>SUMIFS('Grid GenerationQueue'!AH$5:AH$467,'Grid GenerationQueue'!$AX$5:$AX$467,$B402,'Grid GenerationQueue'!$AY$5:$AY$467,$C402,'Grid GenerationQueue'!$BH$5:$BH$467,"Executed")</f>
        <v>0</v>
      </c>
      <c r="U402">
        <f>SUMIFS('Grid GenerationQueue'!AI$5:AI$467,'Grid GenerationQueue'!$AX$5:$AX$467,$B402,'Grid GenerationQueue'!$AY$5:$AY$467,$C402,'Grid GenerationQueue'!$BH$5:$BH$467,"Executed")</f>
        <v>0</v>
      </c>
      <c r="V402">
        <f>SUMIFS('Grid GenerationQueue'!AJ$5:AJ$467,'Grid GenerationQueue'!$AX$5:$AX$467,$B402,'Grid GenerationQueue'!$AY$5:$AY$467,$C402,'Grid GenerationQueue'!$BH$5:$BH$467,"Executed")</f>
        <v>0</v>
      </c>
      <c r="W402">
        <f>SUMIFS('Grid GenerationQueue'!AK$5:AK$467,'Grid GenerationQueue'!$AX$5:$AX$467,$B402,'Grid GenerationQueue'!$AY$5:$AY$467,$C402,'Grid GenerationQueue'!$BH$5:$BH$467,"Executed")</f>
        <v>0</v>
      </c>
      <c r="X402">
        <f>SUMIFS('Grid GenerationQueue'!AL$5:AL$467,'Grid GenerationQueue'!$AX$5:$AX$467,$B402,'Grid GenerationQueue'!$AY$5:$AY$467,$C402,'Grid GenerationQueue'!$BH$5:$BH$467,"Executed")</f>
        <v>0</v>
      </c>
      <c r="Y402">
        <f>SUMIFS('Grid GenerationQueue'!AM$5:AM$467,'Grid GenerationQueue'!$AX$5:$AX$467,$B402,'Grid GenerationQueue'!$AY$5:$AY$467,$C402,'Grid GenerationQueue'!$BH$5:$BH$467,"Executed")</f>
        <v>0</v>
      </c>
      <c r="Z402">
        <f>SUMIFS('Grid GenerationQueue'!AN$5:AN$467,'Grid GenerationQueue'!$AX$5:$AX$467,$B402,'Grid GenerationQueue'!$AY$5:$AY$467,$C402,'Grid GenerationQueue'!$BH$5:$BH$467,"Executed")</f>
        <v>0</v>
      </c>
      <c r="AA402">
        <f>SUMIFS('Grid GenerationQueue'!AO$5:AO$467,'Grid GenerationQueue'!$AX$5:$AX$467,$B402,'Grid GenerationQueue'!$AY$5:$AY$467,$C402,'Grid GenerationQueue'!$BH$5:$BH$467,"Executed")</f>
        <v>0</v>
      </c>
      <c r="AB402">
        <f>SUMIFS('Grid GenerationQueue'!AP$5:AP$467,'Grid GenerationQueue'!$AX$5:$AX$467,$B402,'Grid GenerationQueue'!$AY$5:$AY$467,$C402,'Grid GenerationQueue'!$BH$5:$BH$467,"Executed")</f>
        <v>0</v>
      </c>
      <c r="AD402">
        <f>SUMIFS('Grid GenerationQueue'!AE$5:AE$467,'Grid GenerationQueue'!$AX$5:$AX$467,$B402,'Grid GenerationQueue'!$AY$5:$AY$467,$C402,'Grid GenerationQueue'!$BF$5:$BF$467,"&lt;&gt;"&amp;"")</f>
        <v>0</v>
      </c>
      <c r="AE402">
        <f>SUMIFS('Grid GenerationQueue'!AF$5:AF$467,'Grid GenerationQueue'!$AX$5:$AX$467,$B402,'Grid GenerationQueue'!$AY$5:$AY$467,$C402,'Grid GenerationQueue'!$BF$5:$BF$467,"&lt;&gt;"&amp;"")</f>
        <v>0</v>
      </c>
      <c r="AF402">
        <f>SUMIFS('Grid GenerationQueue'!AG$5:AG$467,'Grid GenerationQueue'!$AX$5:$AX$467,$B402,'Grid GenerationQueue'!$AY$5:$AY$467,$C402,'Grid GenerationQueue'!$BF$5:$BF$467,"&lt;&gt;"&amp;"")</f>
        <v>0</v>
      </c>
      <c r="AG402">
        <f>SUMIFS('Grid GenerationQueue'!AH$5:AH$467,'Grid GenerationQueue'!$AX$5:$AX$467,$B402,'Grid GenerationQueue'!$AY$5:$AY$467,$C402,'Grid GenerationQueue'!$BF$5:$BF$467,"&lt;&gt;"&amp;"")</f>
        <v>0</v>
      </c>
      <c r="AH402">
        <f>SUMIFS('Grid GenerationQueue'!AI$5:AI$467,'Grid GenerationQueue'!$AX$5:$AX$467,$B402,'Grid GenerationQueue'!$AY$5:$AY$467,$C402,'Grid GenerationQueue'!$BF$5:$BF$467,"&lt;&gt;"&amp;"")</f>
        <v>0</v>
      </c>
      <c r="AI402">
        <f>SUMIFS('Grid GenerationQueue'!AJ$5:AJ$467,'Grid GenerationQueue'!$AX$5:$AX$467,$B402,'Grid GenerationQueue'!$AY$5:$AY$467,$C402,'Grid GenerationQueue'!$BF$5:$BF$467,"&lt;&gt;"&amp;"")</f>
        <v>0</v>
      </c>
      <c r="AJ402">
        <f>SUMIFS('Grid GenerationQueue'!AK$5:AK$467,'Grid GenerationQueue'!$AX$5:$AX$467,$B402,'Grid GenerationQueue'!$AY$5:$AY$467,$C402,'Grid GenerationQueue'!$BF$5:$BF$467,"&lt;&gt;"&amp;"")</f>
        <v>0</v>
      </c>
      <c r="AK402">
        <f>SUMIFS('Grid GenerationQueue'!AL$5:AL$467,'Grid GenerationQueue'!$AX$5:$AX$467,$B402,'Grid GenerationQueue'!$AY$5:$AY$467,$C402,'Grid GenerationQueue'!$BF$5:$BF$467,"&lt;&gt;"&amp;"")</f>
        <v>0</v>
      </c>
      <c r="AL402">
        <f>SUMIFS('Grid GenerationQueue'!AM$5:AM$467,'Grid GenerationQueue'!$AX$5:$AX$467,$B402,'Grid GenerationQueue'!$AY$5:$AY$467,$C402,'Grid GenerationQueue'!$BF$5:$BF$467,"&lt;&gt;"&amp;"")</f>
        <v>0</v>
      </c>
      <c r="AM402">
        <f>SUMIFS('Grid GenerationQueue'!AN$5:AN$467,'Grid GenerationQueue'!$AX$5:$AX$467,$B402,'Grid GenerationQueue'!$AY$5:$AY$467,$C402,'Grid GenerationQueue'!$BF$5:$BF$467,"&lt;&gt;"&amp;"")</f>
        <v>0</v>
      </c>
      <c r="AN402">
        <f>SUMIFS('Grid GenerationQueue'!AO$5:AO$467,'Grid GenerationQueue'!$AX$5:$AX$467,$B402,'Grid GenerationQueue'!$AY$5:$AY$467,$C402,'Grid GenerationQueue'!$BF$5:$BF$467,"&lt;&gt;"&amp;"")</f>
        <v>0</v>
      </c>
      <c r="AO402">
        <f>SUMIFS('Grid GenerationQueue'!AP$5:AP$467,'Grid GenerationQueue'!$AX$5:$AX$467,$B402,'Grid GenerationQueue'!$AY$5:$AY$467,$C402,'Grid GenerationQueue'!$BF$5:$BF$467,"&lt;&gt;"&amp;"")</f>
        <v>0</v>
      </c>
      <c r="AQ402">
        <f>SUMIFS('Grid GenerationQueue'!AE$5:AE$467,'Grid GenerationQueue'!$AX$5:$AX$467,$B402,'Grid GenerationQueue'!$AY$5:$AY$467,$C402)</f>
        <v>0</v>
      </c>
      <c r="AR402">
        <f>SUMIFS('Grid GenerationQueue'!AF$5:AF$467,'Grid GenerationQueue'!$AX$5:$AX$467,$B402,'Grid GenerationQueue'!$AY$5:$AY$467,$C402)</f>
        <v>0</v>
      </c>
      <c r="AS402">
        <f>SUMIFS('Grid GenerationQueue'!AG$5:AG$467,'Grid GenerationQueue'!$AX$5:$AX$467,$B402,'Grid GenerationQueue'!$AY$5:$AY$467,$C402)</f>
        <v>0</v>
      </c>
      <c r="AT402">
        <f>SUMIFS('Grid GenerationQueue'!AH$5:AH$467,'Grid GenerationQueue'!$AX$5:$AX$467,$B402,'Grid GenerationQueue'!$AY$5:$AY$467,$C402)</f>
        <v>0</v>
      </c>
      <c r="AU402">
        <f>SUMIFS('Grid GenerationQueue'!AI$5:AI$467,'Grid GenerationQueue'!$AX$5:$AX$467,$B402,'Grid GenerationQueue'!$AY$5:$AY$467,$C402)</f>
        <v>0</v>
      </c>
      <c r="AV402">
        <f>SUMIFS('Grid GenerationQueue'!AJ$5:AJ$467,'Grid GenerationQueue'!$AX$5:$AX$467,$B402,'Grid GenerationQueue'!$AY$5:$AY$467,$C402)</f>
        <v>0</v>
      </c>
      <c r="AW402">
        <f>SUMIFS('Grid GenerationQueue'!AK$5:AK$467,'Grid GenerationQueue'!$AX$5:$AX$467,$B402,'Grid GenerationQueue'!$AY$5:$AY$467,$C402)</f>
        <v>0</v>
      </c>
      <c r="AX402">
        <f>SUMIFS('Grid GenerationQueue'!AL$5:AL$467,'Grid GenerationQueue'!$AX$5:$AX$467,$B402,'Grid GenerationQueue'!$AY$5:$AY$467,$C402)</f>
        <v>0</v>
      </c>
      <c r="AY402">
        <f>SUMIFS('Grid GenerationQueue'!AM$5:AM$467,'Grid GenerationQueue'!$AX$5:$AX$467,$B402,'Grid GenerationQueue'!$AY$5:$AY$467,$C402)</f>
        <v>0</v>
      </c>
      <c r="AZ402">
        <f>SUMIFS('Grid GenerationQueue'!AN$5:AN$467,'Grid GenerationQueue'!$AX$5:$AX$467,$B402,'Grid GenerationQueue'!$AY$5:$AY$467,$C402)</f>
        <v>0</v>
      </c>
      <c r="BA402">
        <f>SUMIFS('Grid GenerationQueue'!AO$5:AO$467,'Grid GenerationQueue'!$AX$5:$AX$467,$B402,'Grid GenerationQueue'!$AY$5:$AY$467,$C402)</f>
        <v>0</v>
      </c>
      <c r="BB402">
        <f>SUMIFS('Grid GenerationQueue'!AP$5:AP$467,'Grid GenerationQueue'!$AX$5:$AX$467,$B402,'Grid GenerationQueue'!$AY$5:$AY$467,$C402)</f>
        <v>0</v>
      </c>
      <c r="BD402">
        <f>SUMIFS('Grid GenerationQueue'!AE$5:AE$467,'Grid GenerationQueue'!$AX$5:$AX$467,$B402,'Grid GenerationQueue'!$AY$5:$AY$467,$C402,'Grid GenerationQueue'!$BH$5:$BH$467,"Executed",'Grid GenerationQueue'!$BB$5:$BB$467,"&lt;"&amp;$BE$3)</f>
        <v>0</v>
      </c>
      <c r="BE402">
        <f>SUMIFS('Grid GenerationQueue'!AF$5:AF$467,'Grid GenerationQueue'!$AX$5:$AX$467,$B402,'Grid GenerationQueue'!$AY$5:$AY$467,$C402,'Grid GenerationQueue'!$BH$5:$BH$467,"Executed",'Grid GenerationQueue'!$BB$5:$BB$467,"&lt;"&amp;$BE$3)</f>
        <v>0</v>
      </c>
      <c r="BF402">
        <f>SUMIFS('Grid GenerationQueue'!AG$5:AG$467,'Grid GenerationQueue'!$AX$5:$AX$467,$B402,'Grid GenerationQueue'!$AY$5:$AY$467,$C402,'Grid GenerationQueue'!$BH$5:$BH$467,"Executed",'Grid GenerationQueue'!$BB$5:$BB$467,"&lt;"&amp;$BE$3)</f>
        <v>0</v>
      </c>
      <c r="BG402">
        <f>SUMIFS('Grid GenerationQueue'!AH$5:AH$467,'Grid GenerationQueue'!$AX$5:$AX$467,$B402,'Grid GenerationQueue'!$AY$5:$AY$467,$C402,'Grid GenerationQueue'!$BH$5:$BH$467,"Executed",'Grid GenerationQueue'!$BB$5:$BB$467,"&lt;"&amp;$BE$3)</f>
        <v>0</v>
      </c>
      <c r="BH402">
        <f>SUMIFS('Grid GenerationQueue'!AI$5:AI$467,'Grid GenerationQueue'!$AX$5:$AX$467,$B402,'Grid GenerationQueue'!$AY$5:$AY$467,$C402,'Grid GenerationQueue'!$BH$5:$BH$467,"Executed",'Grid GenerationQueue'!$BB$5:$BB$467,"&lt;"&amp;$BE$3)</f>
        <v>0</v>
      </c>
      <c r="BI402">
        <f>SUMIFS('Grid GenerationQueue'!AJ$5:AJ$467,'Grid GenerationQueue'!$AX$5:$AX$467,$B402,'Grid GenerationQueue'!$AY$5:$AY$467,$C402,'Grid GenerationQueue'!$BH$5:$BH$467,"Executed",'Grid GenerationQueue'!$BB$5:$BB$467,"&lt;"&amp;$BE$3)</f>
        <v>0</v>
      </c>
      <c r="BJ402">
        <f>SUMIFS('Grid GenerationQueue'!AK$5:AK$467,'Grid GenerationQueue'!$AX$5:$AX$467,$B402,'Grid GenerationQueue'!$AY$5:$AY$467,$C402,'Grid GenerationQueue'!$BH$5:$BH$467,"Executed",'Grid GenerationQueue'!$BB$5:$BB$467,"&lt;"&amp;$BE$3)</f>
        <v>0</v>
      </c>
      <c r="BK402">
        <f>SUMIFS('Grid GenerationQueue'!AL$5:AL$467,'Grid GenerationQueue'!$AX$5:$AX$467,$B402,'Grid GenerationQueue'!$AY$5:$AY$467,$C402,'Grid GenerationQueue'!$BH$5:$BH$467,"Executed",'Grid GenerationQueue'!$BB$5:$BB$467,"&lt;"&amp;$BE$3)</f>
        <v>0</v>
      </c>
      <c r="BL402">
        <f>SUMIFS('Grid GenerationQueue'!AM$5:AM$467,'Grid GenerationQueue'!$AX$5:$AX$467,$B402,'Grid GenerationQueue'!$AY$5:$AY$467,$C402,'Grid GenerationQueue'!$BH$5:$BH$467,"Executed",'Grid GenerationQueue'!$BB$5:$BB$467,"&lt;"&amp;$BE$3)</f>
        <v>0</v>
      </c>
      <c r="BM402">
        <f>SUMIFS('Grid GenerationQueue'!AN$5:AN$467,'Grid GenerationQueue'!$AX$5:$AX$467,$B402,'Grid GenerationQueue'!$AY$5:$AY$467,$C402,'Grid GenerationQueue'!$BH$5:$BH$467,"Executed",'Grid GenerationQueue'!$BB$5:$BB$467,"&lt;"&amp;$BE$3)</f>
        <v>0</v>
      </c>
      <c r="BN402">
        <f>SUMIFS('Grid GenerationQueue'!AO$5:AO$467,'Grid GenerationQueue'!$AX$5:$AX$467,$B402,'Grid GenerationQueue'!$AY$5:$AY$467,$C402,'Grid GenerationQueue'!$BH$5:$BH$467,"Executed",'Grid GenerationQueue'!$BB$5:$BB$467,"&lt;"&amp;$BE$3)</f>
        <v>0</v>
      </c>
      <c r="BO402">
        <f>SUMIFS('Grid GenerationQueue'!AP$5:AP$467,'Grid GenerationQueue'!$AX$5:$AX$467,$B402,'Grid GenerationQueue'!$AY$5:$AY$467,$C402,'Grid GenerationQueue'!$BH$5:$BH$467,"Executed",'Grid GenerationQueue'!$BB$5:$BB$467,"&lt;"&amp;$BE$3)</f>
        <v>0</v>
      </c>
      <c r="BQ402">
        <f>SUMIFS('Grid GenerationQueue'!AE$5:AE$467,'Grid GenerationQueue'!$AX$5:$AX$467,$B402,'Grid GenerationQueue'!$AY$5:$AY$467,$C402,'Grid GenerationQueue'!$BF$5:$BF$467,"&lt;&gt;"&amp;"",'Grid GenerationQueue'!$BB$5:$BB$467,"&lt;"&amp;$BE$3)</f>
        <v>0</v>
      </c>
      <c r="BR402">
        <f>SUMIFS('Grid GenerationQueue'!AF$5:AF$467,'Grid GenerationQueue'!$AX$5:$AX$467,$B402,'Grid GenerationQueue'!$AY$5:$AY$467,$C402,'Grid GenerationQueue'!$BF$5:$BF$467,"&lt;&gt;"&amp;"",'Grid GenerationQueue'!$BB$5:$BB$467,"&lt;"&amp;$BE$3)</f>
        <v>0</v>
      </c>
      <c r="BS402">
        <f>SUMIFS('Grid GenerationQueue'!AG$5:AG$467,'Grid GenerationQueue'!$AX$5:$AX$467,$B402,'Grid GenerationQueue'!$AY$5:$AY$467,$C402,'Grid GenerationQueue'!$BF$5:$BF$467,"&lt;&gt;"&amp;"",'Grid GenerationQueue'!$BB$5:$BB$467,"&lt;"&amp;$BE$3)</f>
        <v>0</v>
      </c>
      <c r="BT402">
        <f>SUMIFS('Grid GenerationQueue'!AH$5:AH$467,'Grid GenerationQueue'!$AX$5:$AX$467,$B402,'Grid GenerationQueue'!$AY$5:$AY$467,$C402,'Grid GenerationQueue'!$BF$5:$BF$467,"&lt;&gt;"&amp;"",'Grid GenerationQueue'!$BB$5:$BB$467,"&lt;"&amp;$BE$3)</f>
        <v>0</v>
      </c>
      <c r="BU402">
        <f>SUMIFS('Grid GenerationQueue'!AI$5:AI$467,'Grid GenerationQueue'!$AX$5:$AX$467,$B402,'Grid GenerationQueue'!$AY$5:$AY$467,$C402,'Grid GenerationQueue'!$BF$5:$BF$467,"&lt;&gt;"&amp;"",'Grid GenerationQueue'!$BB$5:$BB$467,"&lt;"&amp;$BE$3)</f>
        <v>0</v>
      </c>
      <c r="BV402">
        <f>SUMIFS('Grid GenerationQueue'!AJ$5:AJ$467,'Grid GenerationQueue'!$AX$5:$AX$467,$B402,'Grid GenerationQueue'!$AY$5:$AY$467,$C402,'Grid GenerationQueue'!$BF$5:$BF$467,"&lt;&gt;"&amp;"",'Grid GenerationQueue'!$BB$5:$BB$467,"&lt;"&amp;$BE$3)</f>
        <v>0</v>
      </c>
      <c r="BW402">
        <f>SUMIFS('Grid GenerationQueue'!AK$5:AK$467,'Grid GenerationQueue'!$AX$5:$AX$467,$B402,'Grid GenerationQueue'!$AY$5:$AY$467,$C402,'Grid GenerationQueue'!$BF$5:$BF$467,"&lt;&gt;"&amp;"",'Grid GenerationQueue'!$BB$5:$BB$467,"&lt;"&amp;$BE$3)</f>
        <v>0</v>
      </c>
      <c r="BX402">
        <f>SUMIFS('Grid GenerationQueue'!AL$5:AL$467,'Grid GenerationQueue'!$AX$5:$AX$467,$B402,'Grid GenerationQueue'!$AY$5:$AY$467,$C402,'Grid GenerationQueue'!$BF$5:$BF$467,"&lt;&gt;"&amp;"",'Grid GenerationQueue'!$BB$5:$BB$467,"&lt;"&amp;$BE$3)</f>
        <v>0</v>
      </c>
      <c r="BY402">
        <f>SUMIFS('Grid GenerationQueue'!AM$5:AM$467,'Grid GenerationQueue'!$AX$5:$AX$467,$B402,'Grid GenerationQueue'!$AY$5:$AY$467,$C402,'Grid GenerationQueue'!$BF$5:$BF$467,"&lt;&gt;"&amp;"",'Grid GenerationQueue'!$BB$5:$BB$467,"&lt;"&amp;$BE$3)</f>
        <v>0</v>
      </c>
      <c r="BZ402">
        <f>SUMIFS('Grid GenerationQueue'!AN$5:AN$467,'Grid GenerationQueue'!$AX$5:$AX$467,$B402,'Grid GenerationQueue'!$AY$5:$AY$467,$C402,'Grid GenerationQueue'!$BF$5:$BF$467,"&lt;&gt;"&amp;"",'Grid GenerationQueue'!$BB$5:$BB$467,"&lt;"&amp;$BE$3)</f>
        <v>0</v>
      </c>
      <c r="CA402">
        <f>SUMIFS('Grid GenerationQueue'!AO$5:AO$467,'Grid GenerationQueue'!$AX$5:$AX$467,$B402,'Grid GenerationQueue'!$AY$5:$AY$467,$C402,'Grid GenerationQueue'!$BF$5:$BF$467,"&lt;&gt;"&amp;"",'Grid GenerationQueue'!$BB$5:$BB$467,"&lt;"&amp;$BE$3)</f>
        <v>0</v>
      </c>
      <c r="CB402">
        <f>SUMIFS('Grid GenerationQueue'!AP$5:AP$467,'Grid GenerationQueue'!$AX$5:$AX$467,$B402,'Grid GenerationQueue'!$AY$5:$AY$467,$C402,'Grid GenerationQueue'!$BF$5:$BF$467,"&lt;&gt;"&amp;"",'Grid GenerationQueue'!$BB$5:$BB$467,"&lt;"&amp;$BE$3)</f>
        <v>0</v>
      </c>
      <c r="CD402">
        <f>SUMIFS('Grid GenerationQueue'!AE$5:AE$467,'Grid GenerationQueue'!$AX$5:$AX$467,$B402,'Grid GenerationQueue'!$AY$5:$AY$467,$C402,'Grid GenerationQueue'!$BB$5:$BB$467,"&lt;"&amp;$BE$3)</f>
        <v>0</v>
      </c>
      <c r="CE402">
        <f>SUMIFS('Grid GenerationQueue'!AF$5:AF$467,'Grid GenerationQueue'!$AX$5:$AX$467,$B402,'Grid GenerationQueue'!$AY$5:$AY$467,$C402,'Grid GenerationQueue'!$BB$5:$BB$467,"&lt;"&amp;$BE$3)</f>
        <v>0</v>
      </c>
      <c r="CF402">
        <f>SUMIFS('Grid GenerationQueue'!AG$5:AG$467,'Grid GenerationQueue'!$AX$5:$AX$467,$B402,'Grid GenerationQueue'!$AY$5:$AY$467,$C402,'Grid GenerationQueue'!$BB$5:$BB$467,"&lt;"&amp;$BE$3)</f>
        <v>0</v>
      </c>
      <c r="CG402">
        <f>SUMIFS('Grid GenerationQueue'!AH$5:AH$467,'Grid GenerationQueue'!$AX$5:$AX$467,$B402,'Grid GenerationQueue'!$AY$5:$AY$467,$C402,'Grid GenerationQueue'!$BB$5:$BB$467,"&lt;"&amp;$BE$3)</f>
        <v>0</v>
      </c>
      <c r="CH402">
        <f>SUMIFS('Grid GenerationQueue'!AI$5:AI$467,'Grid GenerationQueue'!$AX$5:$AX$467,$B402,'Grid GenerationQueue'!$AY$5:$AY$467,$C402,'Grid GenerationQueue'!$BB$5:$BB$467,"&lt;"&amp;$BE$3)</f>
        <v>0</v>
      </c>
      <c r="CI402">
        <f>SUMIFS('Grid GenerationQueue'!AJ$5:AJ$467,'Grid GenerationQueue'!$AX$5:$AX$467,$B402,'Grid GenerationQueue'!$AY$5:$AY$467,$C402,'Grid GenerationQueue'!$BB$5:$BB$467,"&lt;"&amp;$BE$3)</f>
        <v>0</v>
      </c>
      <c r="CJ402">
        <f>SUMIFS('Grid GenerationQueue'!AK$5:AK$467,'Grid GenerationQueue'!$AX$5:$AX$467,$B402,'Grid GenerationQueue'!$AY$5:$AY$467,$C402,'Grid GenerationQueue'!$BB$5:$BB$467,"&lt;"&amp;$BE$3)</f>
        <v>0</v>
      </c>
      <c r="CK402">
        <f>SUMIFS('Grid GenerationQueue'!AL$5:AL$467,'Grid GenerationQueue'!$AX$5:$AX$467,$B402,'Grid GenerationQueue'!$AY$5:$AY$467,$C402,'Grid GenerationQueue'!$BB$5:$BB$467,"&lt;"&amp;$BE$3)</f>
        <v>0</v>
      </c>
      <c r="CL402">
        <f>SUMIFS('Grid GenerationQueue'!AM$5:AM$467,'Grid GenerationQueue'!$AX$5:$AX$467,$B402,'Grid GenerationQueue'!$AY$5:$AY$467,$C402,'Grid GenerationQueue'!$BB$5:$BB$467,"&lt;"&amp;$BE$3)</f>
        <v>0</v>
      </c>
      <c r="CM402">
        <f>SUMIFS('Grid GenerationQueue'!AN$5:AN$467,'Grid GenerationQueue'!$AX$5:$AX$467,$B402,'Grid GenerationQueue'!$AY$5:$AY$467,$C402,'Grid GenerationQueue'!$BB$5:$BB$467,"&lt;"&amp;$BE$3)</f>
        <v>0</v>
      </c>
      <c r="CN402">
        <f>SUMIFS('Grid GenerationQueue'!AO$5:AO$467,'Grid GenerationQueue'!$AX$5:$AX$467,$B402,'Grid GenerationQueue'!$AY$5:$AY$467,$C402,'Grid GenerationQueue'!$BB$5:$BB$467,"&lt;"&amp;$BE$3)</f>
        <v>0</v>
      </c>
      <c r="CO402">
        <f>SUMIFS('Grid GenerationQueue'!AP$5:AP$467,'Grid GenerationQueue'!$AX$5:$AX$467,$B402,'Grid GenerationQueue'!$AY$5:$AY$467,$C402,'Grid GenerationQueue'!$BB$5:$BB$467,"&lt;"&amp;$BE$3)</f>
        <v>0</v>
      </c>
    </row>
    <row r="403" spans="1:93" x14ac:dyDescent="0.35">
      <c r="A403" t="s">
        <v>4645</v>
      </c>
      <c r="B403" t="s">
        <v>4509</v>
      </c>
      <c r="C403">
        <v>230</v>
      </c>
      <c r="D403">
        <f>SUMIFS('Grid GenerationQueue'!AE$5:AE$467,'Grid GenerationQueue'!$AX$5:$AX$467,$B403,'Grid GenerationQueue'!$AY$5:$AY$467,$C403,'Grid GenerationQueue'!$BI$5:$BI$467,"&lt;4")</f>
        <v>0</v>
      </c>
      <c r="E403">
        <f>SUMIFS('Grid GenerationQueue'!AF$5:AF$467,'Grid GenerationQueue'!$AX$5:$AX$467,$B403,'Grid GenerationQueue'!$AY$5:$AY$467,$C403,'Grid GenerationQueue'!$BI$5:$BI$467,"&lt;4")</f>
        <v>0</v>
      </c>
      <c r="F403">
        <f>SUMIFS('Grid GenerationQueue'!AG$5:AG$467,'Grid GenerationQueue'!$AX$5:$AX$467,$B403,'Grid GenerationQueue'!$AY$5:$AY$467,$C403,'Grid GenerationQueue'!$BI$5:$BI$467,"&lt;4")</f>
        <v>0</v>
      </c>
      <c r="G403">
        <f>SUMIFS('Grid GenerationQueue'!AH$5:AH$467,'Grid GenerationQueue'!$AX$5:$AX$467,$B403,'Grid GenerationQueue'!$AY$5:$AY$467,$C403,'Grid GenerationQueue'!$BI$5:$BI$467,"&lt;4")</f>
        <v>0</v>
      </c>
      <c r="H403">
        <f>SUMIFS('Grid GenerationQueue'!AI$5:AI$467,'Grid GenerationQueue'!$AX$5:$AX$467,$B403,'Grid GenerationQueue'!$AY$5:$AY$467,$C403,'Grid GenerationQueue'!$BI$5:$BI$467,"&lt;4")</f>
        <v>0</v>
      </c>
      <c r="I403">
        <f>SUMIFS('Grid GenerationQueue'!AJ$5:AJ$467,'Grid GenerationQueue'!$AX$5:$AX$467,$B403,'Grid GenerationQueue'!$AY$5:$AY$467,$C403,'Grid GenerationQueue'!$BI$5:$BI$467,"&lt;4")</f>
        <v>0</v>
      </c>
      <c r="J403">
        <f>SUMIFS('Grid GenerationQueue'!AK$5:AK$467,'Grid GenerationQueue'!$AX$5:$AX$467,$B403,'Grid GenerationQueue'!$AY$5:$AY$467,$C403,'Grid GenerationQueue'!$BI$5:$BI$467,"&lt;4")</f>
        <v>0</v>
      </c>
      <c r="K403">
        <f>SUMIFS('Grid GenerationQueue'!AL$5:AL$467,'Grid GenerationQueue'!$AX$5:$AX$467,$B403,'Grid GenerationQueue'!$AY$5:$AY$467,$C403,'Grid GenerationQueue'!$BI$5:$BI$467,"&lt;4")</f>
        <v>0</v>
      </c>
      <c r="L403">
        <f>SUMIFS('Grid GenerationQueue'!AM$5:AM$467,'Grid GenerationQueue'!$AX$5:$AX$467,$B403,'Grid GenerationQueue'!$AY$5:$AY$467,$C403,'Grid GenerationQueue'!$BI$5:$BI$467,"&lt;4")</f>
        <v>0</v>
      </c>
      <c r="M403">
        <f>SUMIFS('Grid GenerationQueue'!AN$5:AN$467,'Grid GenerationQueue'!$AX$5:$AX$467,$B403,'Grid GenerationQueue'!$AY$5:$AY$467,$C403,'Grid GenerationQueue'!$BI$5:$BI$467,"&lt;4")</f>
        <v>0</v>
      </c>
      <c r="N403">
        <f>SUMIFS('Grid GenerationQueue'!AO$5:AO$467,'Grid GenerationQueue'!$AX$5:$AX$467,$B403,'Grid GenerationQueue'!$AY$5:$AY$467,$C403,'Grid GenerationQueue'!$BI$5:$BI$467,"&lt;4")</f>
        <v>0</v>
      </c>
      <c r="O403">
        <f>SUMIFS('Grid GenerationQueue'!AP$5:AP$467,'Grid GenerationQueue'!$AX$5:$AX$467,$B403,'Grid GenerationQueue'!$AY$5:$AY$467,$C403,'Grid GenerationQueue'!$BI$5:$BI$467,"&lt;4")</f>
        <v>0</v>
      </c>
      <c r="Q403">
        <f>SUMIFS('Grid GenerationQueue'!AE$5:AE$467,'Grid GenerationQueue'!$AX$5:$AX$467,$B403,'Grid GenerationQueue'!$AY$5:$AY$467,$C403,'Grid GenerationQueue'!$BH$5:$BH$467,"Executed")</f>
        <v>0</v>
      </c>
      <c r="R403">
        <f>SUMIFS('Grid GenerationQueue'!AF$5:AF$467,'Grid GenerationQueue'!$AX$5:$AX$467,$B403,'Grid GenerationQueue'!$AY$5:$AY$467,$C403,'Grid GenerationQueue'!$BH$5:$BH$467,"Executed")</f>
        <v>0</v>
      </c>
      <c r="S403">
        <f>SUMIFS('Grid GenerationQueue'!AG$5:AG$467,'Grid GenerationQueue'!$AX$5:$AX$467,$B403,'Grid GenerationQueue'!$AY$5:$AY$467,$C403,'Grid GenerationQueue'!$BH$5:$BH$467,"Executed")</f>
        <v>0</v>
      </c>
      <c r="T403">
        <f>SUMIFS('Grid GenerationQueue'!AH$5:AH$467,'Grid GenerationQueue'!$AX$5:$AX$467,$B403,'Grid GenerationQueue'!$AY$5:$AY$467,$C403,'Grid GenerationQueue'!$BH$5:$BH$467,"Executed")</f>
        <v>0</v>
      </c>
      <c r="U403">
        <f>SUMIFS('Grid GenerationQueue'!AI$5:AI$467,'Grid GenerationQueue'!$AX$5:$AX$467,$B403,'Grid GenerationQueue'!$AY$5:$AY$467,$C403,'Grid GenerationQueue'!$BH$5:$BH$467,"Executed")</f>
        <v>0</v>
      </c>
      <c r="V403">
        <f>SUMIFS('Grid GenerationQueue'!AJ$5:AJ$467,'Grid GenerationQueue'!$AX$5:$AX$467,$B403,'Grid GenerationQueue'!$AY$5:$AY$467,$C403,'Grid GenerationQueue'!$BH$5:$BH$467,"Executed")</f>
        <v>0</v>
      </c>
      <c r="W403">
        <f>SUMIFS('Grid GenerationQueue'!AK$5:AK$467,'Grid GenerationQueue'!$AX$5:$AX$467,$B403,'Grid GenerationQueue'!$AY$5:$AY$467,$C403,'Grid GenerationQueue'!$BH$5:$BH$467,"Executed")</f>
        <v>0</v>
      </c>
      <c r="X403">
        <f>SUMIFS('Grid GenerationQueue'!AL$5:AL$467,'Grid GenerationQueue'!$AX$5:$AX$467,$B403,'Grid GenerationQueue'!$AY$5:$AY$467,$C403,'Grid GenerationQueue'!$BH$5:$BH$467,"Executed")</f>
        <v>0</v>
      </c>
      <c r="Y403">
        <f>SUMIFS('Grid GenerationQueue'!AM$5:AM$467,'Grid GenerationQueue'!$AX$5:$AX$467,$B403,'Grid GenerationQueue'!$AY$5:$AY$467,$C403,'Grid GenerationQueue'!$BH$5:$BH$467,"Executed")</f>
        <v>0</v>
      </c>
      <c r="Z403">
        <f>SUMIFS('Grid GenerationQueue'!AN$5:AN$467,'Grid GenerationQueue'!$AX$5:$AX$467,$B403,'Grid GenerationQueue'!$AY$5:$AY$467,$C403,'Grid GenerationQueue'!$BH$5:$BH$467,"Executed")</f>
        <v>0</v>
      </c>
      <c r="AA403">
        <f>SUMIFS('Grid GenerationQueue'!AO$5:AO$467,'Grid GenerationQueue'!$AX$5:$AX$467,$B403,'Grid GenerationQueue'!$AY$5:$AY$467,$C403,'Grid GenerationQueue'!$BH$5:$BH$467,"Executed")</f>
        <v>0</v>
      </c>
      <c r="AB403">
        <f>SUMIFS('Grid GenerationQueue'!AP$5:AP$467,'Grid GenerationQueue'!$AX$5:$AX$467,$B403,'Grid GenerationQueue'!$AY$5:$AY$467,$C403,'Grid GenerationQueue'!$BH$5:$BH$467,"Executed")</f>
        <v>0</v>
      </c>
      <c r="AD403">
        <f>SUMIFS('Grid GenerationQueue'!AE$5:AE$467,'Grid GenerationQueue'!$AX$5:$AX$467,$B403,'Grid GenerationQueue'!$AY$5:$AY$467,$C403,'Grid GenerationQueue'!$BF$5:$BF$467,"&lt;&gt;"&amp;"")</f>
        <v>0</v>
      </c>
      <c r="AE403">
        <f>SUMIFS('Grid GenerationQueue'!AF$5:AF$467,'Grid GenerationQueue'!$AX$5:$AX$467,$B403,'Grid GenerationQueue'!$AY$5:$AY$467,$C403,'Grid GenerationQueue'!$BF$5:$BF$467,"&lt;&gt;"&amp;"")</f>
        <v>0</v>
      </c>
      <c r="AF403">
        <f>SUMIFS('Grid GenerationQueue'!AG$5:AG$467,'Grid GenerationQueue'!$AX$5:$AX$467,$B403,'Grid GenerationQueue'!$AY$5:$AY$467,$C403,'Grid GenerationQueue'!$BF$5:$BF$467,"&lt;&gt;"&amp;"")</f>
        <v>0</v>
      </c>
      <c r="AG403">
        <f>SUMIFS('Grid GenerationQueue'!AH$5:AH$467,'Grid GenerationQueue'!$AX$5:$AX$467,$B403,'Grid GenerationQueue'!$AY$5:$AY$467,$C403,'Grid GenerationQueue'!$BF$5:$BF$467,"&lt;&gt;"&amp;"")</f>
        <v>0</v>
      </c>
      <c r="AH403">
        <f>SUMIFS('Grid GenerationQueue'!AI$5:AI$467,'Grid GenerationQueue'!$AX$5:$AX$467,$B403,'Grid GenerationQueue'!$AY$5:$AY$467,$C403,'Grid GenerationQueue'!$BF$5:$BF$467,"&lt;&gt;"&amp;"")</f>
        <v>0</v>
      </c>
      <c r="AI403">
        <f>SUMIFS('Grid GenerationQueue'!AJ$5:AJ$467,'Grid GenerationQueue'!$AX$5:$AX$467,$B403,'Grid GenerationQueue'!$AY$5:$AY$467,$C403,'Grid GenerationQueue'!$BF$5:$BF$467,"&lt;&gt;"&amp;"")</f>
        <v>0</v>
      </c>
      <c r="AJ403">
        <f>SUMIFS('Grid GenerationQueue'!AK$5:AK$467,'Grid GenerationQueue'!$AX$5:$AX$467,$B403,'Grid GenerationQueue'!$AY$5:$AY$467,$C403,'Grid GenerationQueue'!$BF$5:$BF$467,"&lt;&gt;"&amp;"")</f>
        <v>0</v>
      </c>
      <c r="AK403">
        <f>SUMIFS('Grid GenerationQueue'!AL$5:AL$467,'Grid GenerationQueue'!$AX$5:$AX$467,$B403,'Grid GenerationQueue'!$AY$5:$AY$467,$C403,'Grid GenerationQueue'!$BF$5:$BF$467,"&lt;&gt;"&amp;"")</f>
        <v>0</v>
      </c>
      <c r="AL403">
        <f>SUMIFS('Grid GenerationQueue'!AM$5:AM$467,'Grid GenerationQueue'!$AX$5:$AX$467,$B403,'Grid GenerationQueue'!$AY$5:$AY$467,$C403,'Grid GenerationQueue'!$BF$5:$BF$467,"&lt;&gt;"&amp;"")</f>
        <v>0</v>
      </c>
      <c r="AM403">
        <f>SUMIFS('Grid GenerationQueue'!AN$5:AN$467,'Grid GenerationQueue'!$AX$5:$AX$467,$B403,'Grid GenerationQueue'!$AY$5:$AY$467,$C403,'Grid GenerationQueue'!$BF$5:$BF$467,"&lt;&gt;"&amp;"")</f>
        <v>0</v>
      </c>
      <c r="AN403">
        <f>SUMIFS('Grid GenerationQueue'!AO$5:AO$467,'Grid GenerationQueue'!$AX$5:$AX$467,$B403,'Grid GenerationQueue'!$AY$5:$AY$467,$C403,'Grid GenerationQueue'!$BF$5:$BF$467,"&lt;&gt;"&amp;"")</f>
        <v>0</v>
      </c>
      <c r="AO403">
        <f>SUMIFS('Grid GenerationQueue'!AP$5:AP$467,'Grid GenerationQueue'!$AX$5:$AX$467,$B403,'Grid GenerationQueue'!$AY$5:$AY$467,$C403,'Grid GenerationQueue'!$BF$5:$BF$467,"&lt;&gt;"&amp;"")</f>
        <v>0</v>
      </c>
      <c r="AQ403">
        <f>SUMIFS('Grid GenerationQueue'!AE$5:AE$467,'Grid GenerationQueue'!$AX$5:$AX$467,$B403,'Grid GenerationQueue'!$AY$5:$AY$467,$C403)</f>
        <v>300</v>
      </c>
      <c r="AR403">
        <f>SUMIFS('Grid GenerationQueue'!AF$5:AF$467,'Grid GenerationQueue'!$AX$5:$AX$467,$B403,'Grid GenerationQueue'!$AY$5:$AY$467,$C403)</f>
        <v>0</v>
      </c>
      <c r="AS403">
        <f>SUMIFS('Grid GenerationQueue'!AG$5:AG$467,'Grid GenerationQueue'!$AX$5:$AX$467,$B403,'Grid GenerationQueue'!$AY$5:$AY$467,$C403)</f>
        <v>0</v>
      </c>
      <c r="AT403">
        <f>SUMIFS('Grid GenerationQueue'!AH$5:AH$467,'Grid GenerationQueue'!$AX$5:$AX$467,$B403,'Grid GenerationQueue'!$AY$5:$AY$467,$C403)</f>
        <v>0</v>
      </c>
      <c r="AU403">
        <f>SUMIFS('Grid GenerationQueue'!AI$5:AI$467,'Grid GenerationQueue'!$AX$5:$AX$467,$B403,'Grid GenerationQueue'!$AY$5:$AY$467,$C403)</f>
        <v>0</v>
      </c>
      <c r="AV403">
        <f>SUMIFS('Grid GenerationQueue'!AJ$5:AJ$467,'Grid GenerationQueue'!$AX$5:$AX$467,$B403,'Grid GenerationQueue'!$AY$5:$AY$467,$C403)</f>
        <v>0</v>
      </c>
      <c r="AW403">
        <f>SUMIFS('Grid GenerationQueue'!AK$5:AK$467,'Grid GenerationQueue'!$AX$5:$AX$467,$B403,'Grid GenerationQueue'!$AY$5:$AY$467,$C403)</f>
        <v>0</v>
      </c>
      <c r="AX403">
        <f>SUMIFS('Grid GenerationQueue'!AL$5:AL$467,'Grid GenerationQueue'!$AX$5:$AX$467,$B403,'Grid GenerationQueue'!$AY$5:$AY$467,$C403)</f>
        <v>0</v>
      </c>
      <c r="AY403">
        <f>SUMIFS('Grid GenerationQueue'!AM$5:AM$467,'Grid GenerationQueue'!$AX$5:$AX$467,$B403,'Grid GenerationQueue'!$AY$5:$AY$467,$C403)</f>
        <v>0</v>
      </c>
      <c r="AZ403">
        <f>SUMIFS('Grid GenerationQueue'!AN$5:AN$467,'Grid GenerationQueue'!$AX$5:$AX$467,$B403,'Grid GenerationQueue'!$AY$5:$AY$467,$C403)</f>
        <v>0</v>
      </c>
      <c r="BA403">
        <f>SUMIFS('Grid GenerationQueue'!AO$5:AO$467,'Grid GenerationQueue'!$AX$5:$AX$467,$B403,'Grid GenerationQueue'!$AY$5:$AY$467,$C403)</f>
        <v>0</v>
      </c>
      <c r="BB403">
        <f>SUMIFS('Grid GenerationQueue'!AP$5:AP$467,'Grid GenerationQueue'!$AX$5:$AX$467,$B403,'Grid GenerationQueue'!$AY$5:$AY$467,$C403)</f>
        <v>0</v>
      </c>
      <c r="BD403">
        <f>SUMIFS('Grid GenerationQueue'!AE$5:AE$467,'Grid GenerationQueue'!$AX$5:$AX$467,$B403,'Grid GenerationQueue'!$AY$5:$AY$467,$C403,'Grid GenerationQueue'!$BH$5:$BH$467,"Executed",'Grid GenerationQueue'!$BB$5:$BB$467,"&lt;"&amp;$BE$3)</f>
        <v>0</v>
      </c>
      <c r="BE403">
        <f>SUMIFS('Grid GenerationQueue'!AF$5:AF$467,'Grid GenerationQueue'!$AX$5:$AX$467,$B403,'Grid GenerationQueue'!$AY$5:$AY$467,$C403,'Grid GenerationQueue'!$BH$5:$BH$467,"Executed",'Grid GenerationQueue'!$BB$5:$BB$467,"&lt;"&amp;$BE$3)</f>
        <v>0</v>
      </c>
      <c r="BF403">
        <f>SUMIFS('Grid GenerationQueue'!AG$5:AG$467,'Grid GenerationQueue'!$AX$5:$AX$467,$B403,'Grid GenerationQueue'!$AY$5:$AY$467,$C403,'Grid GenerationQueue'!$BH$5:$BH$467,"Executed",'Grid GenerationQueue'!$BB$5:$BB$467,"&lt;"&amp;$BE$3)</f>
        <v>0</v>
      </c>
      <c r="BG403">
        <f>SUMIFS('Grid GenerationQueue'!AH$5:AH$467,'Grid GenerationQueue'!$AX$5:$AX$467,$B403,'Grid GenerationQueue'!$AY$5:$AY$467,$C403,'Grid GenerationQueue'!$BH$5:$BH$467,"Executed",'Grid GenerationQueue'!$BB$5:$BB$467,"&lt;"&amp;$BE$3)</f>
        <v>0</v>
      </c>
      <c r="BH403">
        <f>SUMIFS('Grid GenerationQueue'!AI$5:AI$467,'Grid GenerationQueue'!$AX$5:$AX$467,$B403,'Grid GenerationQueue'!$AY$5:$AY$467,$C403,'Grid GenerationQueue'!$BH$5:$BH$467,"Executed",'Grid GenerationQueue'!$BB$5:$BB$467,"&lt;"&amp;$BE$3)</f>
        <v>0</v>
      </c>
      <c r="BI403">
        <f>SUMIFS('Grid GenerationQueue'!AJ$5:AJ$467,'Grid GenerationQueue'!$AX$5:$AX$467,$B403,'Grid GenerationQueue'!$AY$5:$AY$467,$C403,'Grid GenerationQueue'!$BH$5:$BH$467,"Executed",'Grid GenerationQueue'!$BB$5:$BB$467,"&lt;"&amp;$BE$3)</f>
        <v>0</v>
      </c>
      <c r="BJ403">
        <f>SUMIFS('Grid GenerationQueue'!AK$5:AK$467,'Grid GenerationQueue'!$AX$5:$AX$467,$B403,'Grid GenerationQueue'!$AY$5:$AY$467,$C403,'Grid GenerationQueue'!$BH$5:$BH$467,"Executed",'Grid GenerationQueue'!$BB$5:$BB$467,"&lt;"&amp;$BE$3)</f>
        <v>0</v>
      </c>
      <c r="BK403">
        <f>SUMIFS('Grid GenerationQueue'!AL$5:AL$467,'Grid GenerationQueue'!$AX$5:$AX$467,$B403,'Grid GenerationQueue'!$AY$5:$AY$467,$C403,'Grid GenerationQueue'!$BH$5:$BH$467,"Executed",'Grid GenerationQueue'!$BB$5:$BB$467,"&lt;"&amp;$BE$3)</f>
        <v>0</v>
      </c>
      <c r="BL403">
        <f>SUMIFS('Grid GenerationQueue'!AM$5:AM$467,'Grid GenerationQueue'!$AX$5:$AX$467,$B403,'Grid GenerationQueue'!$AY$5:$AY$467,$C403,'Grid GenerationQueue'!$BH$5:$BH$467,"Executed",'Grid GenerationQueue'!$BB$5:$BB$467,"&lt;"&amp;$BE$3)</f>
        <v>0</v>
      </c>
      <c r="BM403">
        <f>SUMIFS('Grid GenerationQueue'!AN$5:AN$467,'Grid GenerationQueue'!$AX$5:$AX$467,$B403,'Grid GenerationQueue'!$AY$5:$AY$467,$C403,'Grid GenerationQueue'!$BH$5:$BH$467,"Executed",'Grid GenerationQueue'!$BB$5:$BB$467,"&lt;"&amp;$BE$3)</f>
        <v>0</v>
      </c>
      <c r="BN403">
        <f>SUMIFS('Grid GenerationQueue'!AO$5:AO$467,'Grid GenerationQueue'!$AX$5:$AX$467,$B403,'Grid GenerationQueue'!$AY$5:$AY$467,$C403,'Grid GenerationQueue'!$BH$5:$BH$467,"Executed",'Grid GenerationQueue'!$BB$5:$BB$467,"&lt;"&amp;$BE$3)</f>
        <v>0</v>
      </c>
      <c r="BO403">
        <f>SUMIFS('Grid GenerationQueue'!AP$5:AP$467,'Grid GenerationQueue'!$AX$5:$AX$467,$B403,'Grid GenerationQueue'!$AY$5:$AY$467,$C403,'Grid GenerationQueue'!$BH$5:$BH$467,"Executed",'Grid GenerationQueue'!$BB$5:$BB$467,"&lt;"&amp;$BE$3)</f>
        <v>0</v>
      </c>
      <c r="BQ403">
        <f>SUMIFS('Grid GenerationQueue'!AE$5:AE$467,'Grid GenerationQueue'!$AX$5:$AX$467,$B403,'Grid GenerationQueue'!$AY$5:$AY$467,$C403,'Grid GenerationQueue'!$BF$5:$BF$467,"&lt;&gt;"&amp;"",'Grid GenerationQueue'!$BB$5:$BB$467,"&lt;"&amp;$BE$3)</f>
        <v>0</v>
      </c>
      <c r="BR403">
        <f>SUMIFS('Grid GenerationQueue'!AF$5:AF$467,'Grid GenerationQueue'!$AX$5:$AX$467,$B403,'Grid GenerationQueue'!$AY$5:$AY$467,$C403,'Grid GenerationQueue'!$BF$5:$BF$467,"&lt;&gt;"&amp;"",'Grid GenerationQueue'!$BB$5:$BB$467,"&lt;"&amp;$BE$3)</f>
        <v>0</v>
      </c>
      <c r="BS403">
        <f>SUMIFS('Grid GenerationQueue'!AG$5:AG$467,'Grid GenerationQueue'!$AX$5:$AX$467,$B403,'Grid GenerationQueue'!$AY$5:$AY$467,$C403,'Grid GenerationQueue'!$BF$5:$BF$467,"&lt;&gt;"&amp;"",'Grid GenerationQueue'!$BB$5:$BB$467,"&lt;"&amp;$BE$3)</f>
        <v>0</v>
      </c>
      <c r="BT403">
        <f>SUMIFS('Grid GenerationQueue'!AH$5:AH$467,'Grid GenerationQueue'!$AX$5:$AX$467,$B403,'Grid GenerationQueue'!$AY$5:$AY$467,$C403,'Grid GenerationQueue'!$BF$5:$BF$467,"&lt;&gt;"&amp;"",'Grid GenerationQueue'!$BB$5:$BB$467,"&lt;"&amp;$BE$3)</f>
        <v>0</v>
      </c>
      <c r="BU403">
        <f>SUMIFS('Grid GenerationQueue'!AI$5:AI$467,'Grid GenerationQueue'!$AX$5:$AX$467,$B403,'Grid GenerationQueue'!$AY$5:$AY$467,$C403,'Grid GenerationQueue'!$BF$5:$BF$467,"&lt;&gt;"&amp;"",'Grid GenerationQueue'!$BB$5:$BB$467,"&lt;"&amp;$BE$3)</f>
        <v>0</v>
      </c>
      <c r="BV403">
        <f>SUMIFS('Grid GenerationQueue'!AJ$5:AJ$467,'Grid GenerationQueue'!$AX$5:$AX$467,$B403,'Grid GenerationQueue'!$AY$5:$AY$467,$C403,'Grid GenerationQueue'!$BF$5:$BF$467,"&lt;&gt;"&amp;"",'Grid GenerationQueue'!$BB$5:$BB$467,"&lt;"&amp;$BE$3)</f>
        <v>0</v>
      </c>
      <c r="BW403">
        <f>SUMIFS('Grid GenerationQueue'!AK$5:AK$467,'Grid GenerationQueue'!$AX$5:$AX$467,$B403,'Grid GenerationQueue'!$AY$5:$AY$467,$C403,'Grid GenerationQueue'!$BF$5:$BF$467,"&lt;&gt;"&amp;"",'Grid GenerationQueue'!$BB$5:$BB$467,"&lt;"&amp;$BE$3)</f>
        <v>0</v>
      </c>
      <c r="BX403">
        <f>SUMIFS('Grid GenerationQueue'!AL$5:AL$467,'Grid GenerationQueue'!$AX$5:$AX$467,$B403,'Grid GenerationQueue'!$AY$5:$AY$467,$C403,'Grid GenerationQueue'!$BF$5:$BF$467,"&lt;&gt;"&amp;"",'Grid GenerationQueue'!$BB$5:$BB$467,"&lt;"&amp;$BE$3)</f>
        <v>0</v>
      </c>
      <c r="BY403">
        <f>SUMIFS('Grid GenerationQueue'!AM$5:AM$467,'Grid GenerationQueue'!$AX$5:$AX$467,$B403,'Grid GenerationQueue'!$AY$5:$AY$467,$C403,'Grid GenerationQueue'!$BF$5:$BF$467,"&lt;&gt;"&amp;"",'Grid GenerationQueue'!$BB$5:$BB$467,"&lt;"&amp;$BE$3)</f>
        <v>0</v>
      </c>
      <c r="BZ403">
        <f>SUMIFS('Grid GenerationQueue'!AN$5:AN$467,'Grid GenerationQueue'!$AX$5:$AX$467,$B403,'Grid GenerationQueue'!$AY$5:$AY$467,$C403,'Grid GenerationQueue'!$BF$5:$BF$467,"&lt;&gt;"&amp;"",'Grid GenerationQueue'!$BB$5:$BB$467,"&lt;"&amp;$BE$3)</f>
        <v>0</v>
      </c>
      <c r="CA403">
        <f>SUMIFS('Grid GenerationQueue'!AO$5:AO$467,'Grid GenerationQueue'!$AX$5:$AX$467,$B403,'Grid GenerationQueue'!$AY$5:$AY$467,$C403,'Grid GenerationQueue'!$BF$5:$BF$467,"&lt;&gt;"&amp;"",'Grid GenerationQueue'!$BB$5:$BB$467,"&lt;"&amp;$BE$3)</f>
        <v>0</v>
      </c>
      <c r="CB403">
        <f>SUMIFS('Grid GenerationQueue'!AP$5:AP$467,'Grid GenerationQueue'!$AX$5:$AX$467,$B403,'Grid GenerationQueue'!$AY$5:$AY$467,$C403,'Grid GenerationQueue'!$BF$5:$BF$467,"&lt;&gt;"&amp;"",'Grid GenerationQueue'!$BB$5:$BB$467,"&lt;"&amp;$BE$3)</f>
        <v>0</v>
      </c>
      <c r="CD403">
        <f>SUMIFS('Grid GenerationQueue'!AE$5:AE$467,'Grid GenerationQueue'!$AX$5:$AX$467,$B403,'Grid GenerationQueue'!$AY$5:$AY$467,$C403,'Grid GenerationQueue'!$BB$5:$BB$467,"&lt;"&amp;$BE$3)</f>
        <v>300</v>
      </c>
      <c r="CE403">
        <f>SUMIFS('Grid GenerationQueue'!AF$5:AF$467,'Grid GenerationQueue'!$AX$5:$AX$467,$B403,'Grid GenerationQueue'!$AY$5:$AY$467,$C403,'Grid GenerationQueue'!$BB$5:$BB$467,"&lt;"&amp;$BE$3)</f>
        <v>0</v>
      </c>
      <c r="CF403">
        <f>SUMIFS('Grid GenerationQueue'!AG$5:AG$467,'Grid GenerationQueue'!$AX$5:$AX$467,$B403,'Grid GenerationQueue'!$AY$5:$AY$467,$C403,'Grid GenerationQueue'!$BB$5:$BB$467,"&lt;"&amp;$BE$3)</f>
        <v>0</v>
      </c>
      <c r="CG403">
        <f>SUMIFS('Grid GenerationQueue'!AH$5:AH$467,'Grid GenerationQueue'!$AX$5:$AX$467,$B403,'Grid GenerationQueue'!$AY$5:$AY$467,$C403,'Grid GenerationQueue'!$BB$5:$BB$467,"&lt;"&amp;$BE$3)</f>
        <v>0</v>
      </c>
      <c r="CH403">
        <f>SUMIFS('Grid GenerationQueue'!AI$5:AI$467,'Grid GenerationQueue'!$AX$5:$AX$467,$B403,'Grid GenerationQueue'!$AY$5:$AY$467,$C403,'Grid GenerationQueue'!$BB$5:$BB$467,"&lt;"&amp;$BE$3)</f>
        <v>0</v>
      </c>
      <c r="CI403">
        <f>SUMIFS('Grid GenerationQueue'!AJ$5:AJ$467,'Grid GenerationQueue'!$AX$5:$AX$467,$B403,'Grid GenerationQueue'!$AY$5:$AY$467,$C403,'Grid GenerationQueue'!$BB$5:$BB$467,"&lt;"&amp;$BE$3)</f>
        <v>0</v>
      </c>
      <c r="CJ403">
        <f>SUMIFS('Grid GenerationQueue'!AK$5:AK$467,'Grid GenerationQueue'!$AX$5:$AX$467,$B403,'Grid GenerationQueue'!$AY$5:$AY$467,$C403,'Grid GenerationQueue'!$BB$5:$BB$467,"&lt;"&amp;$BE$3)</f>
        <v>0</v>
      </c>
      <c r="CK403">
        <f>SUMIFS('Grid GenerationQueue'!AL$5:AL$467,'Grid GenerationQueue'!$AX$5:$AX$467,$B403,'Grid GenerationQueue'!$AY$5:$AY$467,$C403,'Grid GenerationQueue'!$BB$5:$BB$467,"&lt;"&amp;$BE$3)</f>
        <v>0</v>
      </c>
      <c r="CL403">
        <f>SUMIFS('Grid GenerationQueue'!AM$5:AM$467,'Grid GenerationQueue'!$AX$5:$AX$467,$B403,'Grid GenerationQueue'!$AY$5:$AY$467,$C403,'Grid GenerationQueue'!$BB$5:$BB$467,"&lt;"&amp;$BE$3)</f>
        <v>0</v>
      </c>
      <c r="CM403">
        <f>SUMIFS('Grid GenerationQueue'!AN$5:AN$467,'Grid GenerationQueue'!$AX$5:$AX$467,$B403,'Grid GenerationQueue'!$AY$5:$AY$467,$C403,'Grid GenerationQueue'!$BB$5:$BB$467,"&lt;"&amp;$BE$3)</f>
        <v>0</v>
      </c>
      <c r="CN403">
        <f>SUMIFS('Grid GenerationQueue'!AO$5:AO$467,'Grid GenerationQueue'!$AX$5:$AX$467,$B403,'Grid GenerationQueue'!$AY$5:$AY$467,$C403,'Grid GenerationQueue'!$BB$5:$BB$467,"&lt;"&amp;$BE$3)</f>
        <v>0</v>
      </c>
      <c r="CO403">
        <f>SUMIFS('Grid GenerationQueue'!AP$5:AP$467,'Grid GenerationQueue'!$AX$5:$AX$467,$B403,'Grid GenerationQueue'!$AY$5:$AY$467,$C403,'Grid GenerationQueue'!$BB$5:$BB$467,"&lt;"&amp;$BE$3)</f>
        <v>0</v>
      </c>
    </row>
    <row r="404" spans="1:93" x14ac:dyDescent="0.35">
      <c r="A404" t="s">
        <v>4647</v>
      </c>
      <c r="B404" t="s">
        <v>4823</v>
      </c>
      <c r="C404">
        <v>138</v>
      </c>
      <c r="D404">
        <f>SUMIFS('Grid GenerationQueue'!AE$5:AE$467,'Grid GenerationQueue'!$AX$5:$AX$467,$B404,'Grid GenerationQueue'!$AY$5:$AY$467,$C404,'Grid GenerationQueue'!$BI$5:$BI$467,"&lt;4")</f>
        <v>0</v>
      </c>
      <c r="E404">
        <f>SUMIFS('Grid GenerationQueue'!AF$5:AF$467,'Grid GenerationQueue'!$AX$5:$AX$467,$B404,'Grid GenerationQueue'!$AY$5:$AY$467,$C404,'Grid GenerationQueue'!$BI$5:$BI$467,"&lt;4")</f>
        <v>0</v>
      </c>
      <c r="F404">
        <f>SUMIFS('Grid GenerationQueue'!AG$5:AG$467,'Grid GenerationQueue'!$AX$5:$AX$467,$B404,'Grid GenerationQueue'!$AY$5:$AY$467,$C404,'Grid GenerationQueue'!$BI$5:$BI$467,"&lt;4")</f>
        <v>0</v>
      </c>
      <c r="G404">
        <f>SUMIFS('Grid GenerationQueue'!AH$5:AH$467,'Grid GenerationQueue'!$AX$5:$AX$467,$B404,'Grid GenerationQueue'!$AY$5:$AY$467,$C404,'Grid GenerationQueue'!$BI$5:$BI$467,"&lt;4")</f>
        <v>0</v>
      </c>
      <c r="H404">
        <f>SUMIFS('Grid GenerationQueue'!AI$5:AI$467,'Grid GenerationQueue'!$AX$5:$AX$467,$B404,'Grid GenerationQueue'!$AY$5:$AY$467,$C404,'Grid GenerationQueue'!$BI$5:$BI$467,"&lt;4")</f>
        <v>0</v>
      </c>
      <c r="I404">
        <f>SUMIFS('Grid GenerationQueue'!AJ$5:AJ$467,'Grid GenerationQueue'!$AX$5:$AX$467,$B404,'Grid GenerationQueue'!$AY$5:$AY$467,$C404,'Grid GenerationQueue'!$BI$5:$BI$467,"&lt;4")</f>
        <v>0</v>
      </c>
      <c r="J404">
        <f>SUMIFS('Grid GenerationQueue'!AK$5:AK$467,'Grid GenerationQueue'!$AX$5:$AX$467,$B404,'Grid GenerationQueue'!$AY$5:$AY$467,$C404,'Grid GenerationQueue'!$BI$5:$BI$467,"&lt;4")</f>
        <v>0</v>
      </c>
      <c r="K404">
        <f>SUMIFS('Grid GenerationQueue'!AL$5:AL$467,'Grid GenerationQueue'!$AX$5:$AX$467,$B404,'Grid GenerationQueue'!$AY$5:$AY$467,$C404,'Grid GenerationQueue'!$BI$5:$BI$467,"&lt;4")</f>
        <v>0</v>
      </c>
      <c r="L404">
        <f>SUMIFS('Grid GenerationQueue'!AM$5:AM$467,'Grid GenerationQueue'!$AX$5:$AX$467,$B404,'Grid GenerationQueue'!$AY$5:$AY$467,$C404,'Grid GenerationQueue'!$BI$5:$BI$467,"&lt;4")</f>
        <v>0</v>
      </c>
      <c r="M404">
        <f>SUMIFS('Grid GenerationQueue'!AN$5:AN$467,'Grid GenerationQueue'!$AX$5:$AX$467,$B404,'Grid GenerationQueue'!$AY$5:$AY$467,$C404,'Grid GenerationQueue'!$BI$5:$BI$467,"&lt;4")</f>
        <v>0</v>
      </c>
      <c r="N404">
        <f>SUMIFS('Grid GenerationQueue'!AO$5:AO$467,'Grid GenerationQueue'!$AX$5:$AX$467,$B404,'Grid GenerationQueue'!$AY$5:$AY$467,$C404,'Grid GenerationQueue'!$BI$5:$BI$467,"&lt;4")</f>
        <v>0</v>
      </c>
      <c r="O404">
        <f>SUMIFS('Grid GenerationQueue'!AP$5:AP$467,'Grid GenerationQueue'!$AX$5:$AX$467,$B404,'Grid GenerationQueue'!$AY$5:$AY$467,$C404,'Grid GenerationQueue'!$BI$5:$BI$467,"&lt;4")</f>
        <v>0</v>
      </c>
      <c r="Q404">
        <f>SUMIFS('Grid GenerationQueue'!AE$5:AE$467,'Grid GenerationQueue'!$AX$5:$AX$467,$B404,'Grid GenerationQueue'!$AY$5:$AY$467,$C404,'Grid GenerationQueue'!$BH$5:$BH$467,"Executed")</f>
        <v>0</v>
      </c>
      <c r="R404">
        <f>SUMIFS('Grid GenerationQueue'!AF$5:AF$467,'Grid GenerationQueue'!$AX$5:$AX$467,$B404,'Grid GenerationQueue'!$AY$5:$AY$467,$C404,'Grid GenerationQueue'!$BH$5:$BH$467,"Executed")</f>
        <v>0</v>
      </c>
      <c r="S404">
        <f>SUMIFS('Grid GenerationQueue'!AG$5:AG$467,'Grid GenerationQueue'!$AX$5:$AX$467,$B404,'Grid GenerationQueue'!$AY$5:$AY$467,$C404,'Grid GenerationQueue'!$BH$5:$BH$467,"Executed")</f>
        <v>0</v>
      </c>
      <c r="T404">
        <f>SUMIFS('Grid GenerationQueue'!AH$5:AH$467,'Grid GenerationQueue'!$AX$5:$AX$467,$B404,'Grid GenerationQueue'!$AY$5:$AY$467,$C404,'Grid GenerationQueue'!$BH$5:$BH$467,"Executed")</f>
        <v>0</v>
      </c>
      <c r="U404">
        <f>SUMIFS('Grid GenerationQueue'!AI$5:AI$467,'Grid GenerationQueue'!$AX$5:$AX$467,$B404,'Grid GenerationQueue'!$AY$5:$AY$467,$C404,'Grid GenerationQueue'!$BH$5:$BH$467,"Executed")</f>
        <v>0</v>
      </c>
      <c r="V404">
        <f>SUMIFS('Grid GenerationQueue'!AJ$5:AJ$467,'Grid GenerationQueue'!$AX$5:$AX$467,$B404,'Grid GenerationQueue'!$AY$5:$AY$467,$C404,'Grid GenerationQueue'!$BH$5:$BH$467,"Executed")</f>
        <v>0</v>
      </c>
      <c r="W404">
        <f>SUMIFS('Grid GenerationQueue'!AK$5:AK$467,'Grid GenerationQueue'!$AX$5:$AX$467,$B404,'Grid GenerationQueue'!$AY$5:$AY$467,$C404,'Grid GenerationQueue'!$BH$5:$BH$467,"Executed")</f>
        <v>0</v>
      </c>
      <c r="X404">
        <f>SUMIFS('Grid GenerationQueue'!AL$5:AL$467,'Grid GenerationQueue'!$AX$5:$AX$467,$B404,'Grid GenerationQueue'!$AY$5:$AY$467,$C404,'Grid GenerationQueue'!$BH$5:$BH$467,"Executed")</f>
        <v>0</v>
      </c>
      <c r="Y404">
        <f>SUMIFS('Grid GenerationQueue'!AM$5:AM$467,'Grid GenerationQueue'!$AX$5:$AX$467,$B404,'Grid GenerationQueue'!$AY$5:$AY$467,$C404,'Grid GenerationQueue'!$BH$5:$BH$467,"Executed")</f>
        <v>0</v>
      </c>
      <c r="Z404">
        <f>SUMIFS('Grid GenerationQueue'!AN$5:AN$467,'Grid GenerationQueue'!$AX$5:$AX$467,$B404,'Grid GenerationQueue'!$AY$5:$AY$467,$C404,'Grid GenerationQueue'!$BH$5:$BH$467,"Executed")</f>
        <v>0</v>
      </c>
      <c r="AA404">
        <f>SUMIFS('Grid GenerationQueue'!AO$5:AO$467,'Grid GenerationQueue'!$AX$5:$AX$467,$B404,'Grid GenerationQueue'!$AY$5:$AY$467,$C404,'Grid GenerationQueue'!$BH$5:$BH$467,"Executed")</f>
        <v>0</v>
      </c>
      <c r="AB404">
        <f>SUMIFS('Grid GenerationQueue'!AP$5:AP$467,'Grid GenerationQueue'!$AX$5:$AX$467,$B404,'Grid GenerationQueue'!$AY$5:$AY$467,$C404,'Grid GenerationQueue'!$BH$5:$BH$467,"Executed")</f>
        <v>0</v>
      </c>
      <c r="AD404">
        <f>SUMIFS('Grid GenerationQueue'!AE$5:AE$467,'Grid GenerationQueue'!$AX$5:$AX$467,$B404,'Grid GenerationQueue'!$AY$5:$AY$467,$C404,'Grid GenerationQueue'!$BF$5:$BF$467,"&lt;&gt;"&amp;"")</f>
        <v>0</v>
      </c>
      <c r="AE404">
        <f>SUMIFS('Grid GenerationQueue'!AF$5:AF$467,'Grid GenerationQueue'!$AX$5:$AX$467,$B404,'Grid GenerationQueue'!$AY$5:$AY$467,$C404,'Grid GenerationQueue'!$BF$5:$BF$467,"&lt;&gt;"&amp;"")</f>
        <v>0</v>
      </c>
      <c r="AF404">
        <f>SUMIFS('Grid GenerationQueue'!AG$5:AG$467,'Grid GenerationQueue'!$AX$5:$AX$467,$B404,'Grid GenerationQueue'!$AY$5:$AY$467,$C404,'Grid GenerationQueue'!$BF$5:$BF$467,"&lt;&gt;"&amp;"")</f>
        <v>0</v>
      </c>
      <c r="AG404">
        <f>SUMIFS('Grid GenerationQueue'!AH$5:AH$467,'Grid GenerationQueue'!$AX$5:$AX$467,$B404,'Grid GenerationQueue'!$AY$5:$AY$467,$C404,'Grid GenerationQueue'!$BF$5:$BF$467,"&lt;&gt;"&amp;"")</f>
        <v>0</v>
      </c>
      <c r="AH404">
        <f>SUMIFS('Grid GenerationQueue'!AI$5:AI$467,'Grid GenerationQueue'!$AX$5:$AX$467,$B404,'Grid GenerationQueue'!$AY$5:$AY$467,$C404,'Grid GenerationQueue'!$BF$5:$BF$467,"&lt;&gt;"&amp;"")</f>
        <v>0</v>
      </c>
      <c r="AI404">
        <f>SUMIFS('Grid GenerationQueue'!AJ$5:AJ$467,'Grid GenerationQueue'!$AX$5:$AX$467,$B404,'Grid GenerationQueue'!$AY$5:$AY$467,$C404,'Grid GenerationQueue'!$BF$5:$BF$467,"&lt;&gt;"&amp;"")</f>
        <v>0</v>
      </c>
      <c r="AJ404">
        <f>SUMIFS('Grid GenerationQueue'!AK$5:AK$467,'Grid GenerationQueue'!$AX$5:$AX$467,$B404,'Grid GenerationQueue'!$AY$5:$AY$467,$C404,'Grid GenerationQueue'!$BF$5:$BF$467,"&lt;&gt;"&amp;"")</f>
        <v>0</v>
      </c>
      <c r="AK404">
        <f>SUMIFS('Grid GenerationQueue'!AL$5:AL$467,'Grid GenerationQueue'!$AX$5:$AX$467,$B404,'Grid GenerationQueue'!$AY$5:$AY$467,$C404,'Grid GenerationQueue'!$BF$5:$BF$467,"&lt;&gt;"&amp;"")</f>
        <v>0</v>
      </c>
      <c r="AL404">
        <f>SUMIFS('Grid GenerationQueue'!AM$5:AM$467,'Grid GenerationQueue'!$AX$5:$AX$467,$B404,'Grid GenerationQueue'!$AY$5:$AY$467,$C404,'Grid GenerationQueue'!$BF$5:$BF$467,"&lt;&gt;"&amp;"")</f>
        <v>0</v>
      </c>
      <c r="AM404">
        <f>SUMIFS('Grid GenerationQueue'!AN$5:AN$467,'Grid GenerationQueue'!$AX$5:$AX$467,$B404,'Grid GenerationQueue'!$AY$5:$AY$467,$C404,'Grid GenerationQueue'!$BF$5:$BF$467,"&lt;&gt;"&amp;"")</f>
        <v>0</v>
      </c>
      <c r="AN404">
        <f>SUMIFS('Grid GenerationQueue'!AO$5:AO$467,'Grid GenerationQueue'!$AX$5:$AX$467,$B404,'Grid GenerationQueue'!$AY$5:$AY$467,$C404,'Grid GenerationQueue'!$BF$5:$BF$467,"&lt;&gt;"&amp;"")</f>
        <v>0</v>
      </c>
      <c r="AO404">
        <f>SUMIFS('Grid GenerationQueue'!AP$5:AP$467,'Grid GenerationQueue'!$AX$5:$AX$467,$B404,'Grid GenerationQueue'!$AY$5:$AY$467,$C404,'Grid GenerationQueue'!$BF$5:$BF$467,"&lt;&gt;"&amp;"")</f>
        <v>0</v>
      </c>
      <c r="AQ404">
        <f>SUMIFS('Grid GenerationQueue'!AE$5:AE$467,'Grid GenerationQueue'!$AX$5:$AX$467,$B404,'Grid GenerationQueue'!$AY$5:$AY$467,$C404)</f>
        <v>0</v>
      </c>
      <c r="AR404">
        <f>SUMIFS('Grid GenerationQueue'!AF$5:AF$467,'Grid GenerationQueue'!$AX$5:$AX$467,$B404,'Grid GenerationQueue'!$AY$5:$AY$467,$C404)</f>
        <v>0</v>
      </c>
      <c r="AS404">
        <f>SUMIFS('Grid GenerationQueue'!AG$5:AG$467,'Grid GenerationQueue'!$AX$5:$AX$467,$B404,'Grid GenerationQueue'!$AY$5:$AY$467,$C404)</f>
        <v>0</v>
      </c>
      <c r="AT404">
        <f>SUMIFS('Grid GenerationQueue'!AH$5:AH$467,'Grid GenerationQueue'!$AX$5:$AX$467,$B404,'Grid GenerationQueue'!$AY$5:$AY$467,$C404)</f>
        <v>0</v>
      </c>
      <c r="AU404">
        <f>SUMIFS('Grid GenerationQueue'!AI$5:AI$467,'Grid GenerationQueue'!$AX$5:$AX$467,$B404,'Grid GenerationQueue'!$AY$5:$AY$467,$C404)</f>
        <v>0</v>
      </c>
      <c r="AV404">
        <f>SUMIFS('Grid GenerationQueue'!AJ$5:AJ$467,'Grid GenerationQueue'!$AX$5:$AX$467,$B404,'Grid GenerationQueue'!$AY$5:$AY$467,$C404)</f>
        <v>0</v>
      </c>
      <c r="AW404">
        <f>SUMIFS('Grid GenerationQueue'!AK$5:AK$467,'Grid GenerationQueue'!$AX$5:$AX$467,$B404,'Grid GenerationQueue'!$AY$5:$AY$467,$C404)</f>
        <v>0</v>
      </c>
      <c r="AX404">
        <f>SUMIFS('Grid GenerationQueue'!AL$5:AL$467,'Grid GenerationQueue'!$AX$5:$AX$467,$B404,'Grid GenerationQueue'!$AY$5:$AY$467,$C404)</f>
        <v>0</v>
      </c>
      <c r="AY404">
        <f>SUMIFS('Grid GenerationQueue'!AM$5:AM$467,'Grid GenerationQueue'!$AX$5:$AX$467,$B404,'Grid GenerationQueue'!$AY$5:$AY$467,$C404)</f>
        <v>0</v>
      </c>
      <c r="AZ404">
        <f>SUMIFS('Grid GenerationQueue'!AN$5:AN$467,'Grid GenerationQueue'!$AX$5:$AX$467,$B404,'Grid GenerationQueue'!$AY$5:$AY$467,$C404)</f>
        <v>0</v>
      </c>
      <c r="BA404">
        <f>SUMIFS('Grid GenerationQueue'!AO$5:AO$467,'Grid GenerationQueue'!$AX$5:$AX$467,$B404,'Grid GenerationQueue'!$AY$5:$AY$467,$C404)</f>
        <v>0</v>
      </c>
      <c r="BB404">
        <f>SUMIFS('Grid GenerationQueue'!AP$5:AP$467,'Grid GenerationQueue'!$AX$5:$AX$467,$B404,'Grid GenerationQueue'!$AY$5:$AY$467,$C404)</f>
        <v>0</v>
      </c>
      <c r="BD404">
        <f>SUMIFS('Grid GenerationQueue'!AE$5:AE$467,'Grid GenerationQueue'!$AX$5:$AX$467,$B404,'Grid GenerationQueue'!$AY$5:$AY$467,$C404,'Grid GenerationQueue'!$BH$5:$BH$467,"Executed",'Grid GenerationQueue'!$BB$5:$BB$467,"&lt;"&amp;$BE$3)</f>
        <v>0</v>
      </c>
      <c r="BE404">
        <f>SUMIFS('Grid GenerationQueue'!AF$5:AF$467,'Grid GenerationQueue'!$AX$5:$AX$467,$B404,'Grid GenerationQueue'!$AY$5:$AY$467,$C404,'Grid GenerationQueue'!$BH$5:$BH$467,"Executed",'Grid GenerationQueue'!$BB$5:$BB$467,"&lt;"&amp;$BE$3)</f>
        <v>0</v>
      </c>
      <c r="BF404">
        <f>SUMIFS('Grid GenerationQueue'!AG$5:AG$467,'Grid GenerationQueue'!$AX$5:$AX$467,$B404,'Grid GenerationQueue'!$AY$5:$AY$467,$C404,'Grid GenerationQueue'!$BH$5:$BH$467,"Executed",'Grid GenerationQueue'!$BB$5:$BB$467,"&lt;"&amp;$BE$3)</f>
        <v>0</v>
      </c>
      <c r="BG404">
        <f>SUMIFS('Grid GenerationQueue'!AH$5:AH$467,'Grid GenerationQueue'!$AX$5:$AX$467,$B404,'Grid GenerationQueue'!$AY$5:$AY$467,$C404,'Grid GenerationQueue'!$BH$5:$BH$467,"Executed",'Grid GenerationQueue'!$BB$5:$BB$467,"&lt;"&amp;$BE$3)</f>
        <v>0</v>
      </c>
      <c r="BH404">
        <f>SUMIFS('Grid GenerationQueue'!AI$5:AI$467,'Grid GenerationQueue'!$AX$5:$AX$467,$B404,'Grid GenerationQueue'!$AY$5:$AY$467,$C404,'Grid GenerationQueue'!$BH$5:$BH$467,"Executed",'Grid GenerationQueue'!$BB$5:$BB$467,"&lt;"&amp;$BE$3)</f>
        <v>0</v>
      </c>
      <c r="BI404">
        <f>SUMIFS('Grid GenerationQueue'!AJ$5:AJ$467,'Grid GenerationQueue'!$AX$5:$AX$467,$B404,'Grid GenerationQueue'!$AY$5:$AY$467,$C404,'Grid GenerationQueue'!$BH$5:$BH$467,"Executed",'Grid GenerationQueue'!$BB$5:$BB$467,"&lt;"&amp;$BE$3)</f>
        <v>0</v>
      </c>
      <c r="BJ404">
        <f>SUMIFS('Grid GenerationQueue'!AK$5:AK$467,'Grid GenerationQueue'!$AX$5:$AX$467,$B404,'Grid GenerationQueue'!$AY$5:$AY$467,$C404,'Grid GenerationQueue'!$BH$5:$BH$467,"Executed",'Grid GenerationQueue'!$BB$5:$BB$467,"&lt;"&amp;$BE$3)</f>
        <v>0</v>
      </c>
      <c r="BK404">
        <f>SUMIFS('Grid GenerationQueue'!AL$5:AL$467,'Grid GenerationQueue'!$AX$5:$AX$467,$B404,'Grid GenerationQueue'!$AY$5:$AY$467,$C404,'Grid GenerationQueue'!$BH$5:$BH$467,"Executed",'Grid GenerationQueue'!$BB$5:$BB$467,"&lt;"&amp;$BE$3)</f>
        <v>0</v>
      </c>
      <c r="BL404">
        <f>SUMIFS('Grid GenerationQueue'!AM$5:AM$467,'Grid GenerationQueue'!$AX$5:$AX$467,$B404,'Grid GenerationQueue'!$AY$5:$AY$467,$C404,'Grid GenerationQueue'!$BH$5:$BH$467,"Executed",'Grid GenerationQueue'!$BB$5:$BB$467,"&lt;"&amp;$BE$3)</f>
        <v>0</v>
      </c>
      <c r="BM404">
        <f>SUMIFS('Grid GenerationQueue'!AN$5:AN$467,'Grid GenerationQueue'!$AX$5:$AX$467,$B404,'Grid GenerationQueue'!$AY$5:$AY$467,$C404,'Grid GenerationQueue'!$BH$5:$BH$467,"Executed",'Grid GenerationQueue'!$BB$5:$BB$467,"&lt;"&amp;$BE$3)</f>
        <v>0</v>
      </c>
      <c r="BN404">
        <f>SUMIFS('Grid GenerationQueue'!AO$5:AO$467,'Grid GenerationQueue'!$AX$5:$AX$467,$B404,'Grid GenerationQueue'!$AY$5:$AY$467,$C404,'Grid GenerationQueue'!$BH$5:$BH$467,"Executed",'Grid GenerationQueue'!$BB$5:$BB$467,"&lt;"&amp;$BE$3)</f>
        <v>0</v>
      </c>
      <c r="BO404">
        <f>SUMIFS('Grid GenerationQueue'!AP$5:AP$467,'Grid GenerationQueue'!$AX$5:$AX$467,$B404,'Grid GenerationQueue'!$AY$5:$AY$467,$C404,'Grid GenerationQueue'!$BH$5:$BH$467,"Executed",'Grid GenerationQueue'!$BB$5:$BB$467,"&lt;"&amp;$BE$3)</f>
        <v>0</v>
      </c>
      <c r="BQ404">
        <f>SUMIFS('Grid GenerationQueue'!AE$5:AE$467,'Grid GenerationQueue'!$AX$5:$AX$467,$B404,'Grid GenerationQueue'!$AY$5:$AY$467,$C404,'Grid GenerationQueue'!$BF$5:$BF$467,"&lt;&gt;"&amp;"",'Grid GenerationQueue'!$BB$5:$BB$467,"&lt;"&amp;$BE$3)</f>
        <v>0</v>
      </c>
      <c r="BR404">
        <f>SUMIFS('Grid GenerationQueue'!AF$5:AF$467,'Grid GenerationQueue'!$AX$5:$AX$467,$B404,'Grid GenerationQueue'!$AY$5:$AY$467,$C404,'Grid GenerationQueue'!$BF$5:$BF$467,"&lt;&gt;"&amp;"",'Grid GenerationQueue'!$BB$5:$BB$467,"&lt;"&amp;$BE$3)</f>
        <v>0</v>
      </c>
      <c r="BS404">
        <f>SUMIFS('Grid GenerationQueue'!AG$5:AG$467,'Grid GenerationQueue'!$AX$5:$AX$467,$B404,'Grid GenerationQueue'!$AY$5:$AY$467,$C404,'Grid GenerationQueue'!$BF$5:$BF$467,"&lt;&gt;"&amp;"",'Grid GenerationQueue'!$BB$5:$BB$467,"&lt;"&amp;$BE$3)</f>
        <v>0</v>
      </c>
      <c r="BT404">
        <f>SUMIFS('Grid GenerationQueue'!AH$5:AH$467,'Grid GenerationQueue'!$AX$5:$AX$467,$B404,'Grid GenerationQueue'!$AY$5:$AY$467,$C404,'Grid GenerationQueue'!$BF$5:$BF$467,"&lt;&gt;"&amp;"",'Grid GenerationQueue'!$BB$5:$BB$467,"&lt;"&amp;$BE$3)</f>
        <v>0</v>
      </c>
      <c r="BU404">
        <f>SUMIFS('Grid GenerationQueue'!AI$5:AI$467,'Grid GenerationQueue'!$AX$5:$AX$467,$B404,'Grid GenerationQueue'!$AY$5:$AY$467,$C404,'Grid GenerationQueue'!$BF$5:$BF$467,"&lt;&gt;"&amp;"",'Grid GenerationQueue'!$BB$5:$BB$467,"&lt;"&amp;$BE$3)</f>
        <v>0</v>
      </c>
      <c r="BV404">
        <f>SUMIFS('Grid GenerationQueue'!AJ$5:AJ$467,'Grid GenerationQueue'!$AX$5:$AX$467,$B404,'Grid GenerationQueue'!$AY$5:$AY$467,$C404,'Grid GenerationQueue'!$BF$5:$BF$467,"&lt;&gt;"&amp;"",'Grid GenerationQueue'!$BB$5:$BB$467,"&lt;"&amp;$BE$3)</f>
        <v>0</v>
      </c>
      <c r="BW404">
        <f>SUMIFS('Grid GenerationQueue'!AK$5:AK$467,'Grid GenerationQueue'!$AX$5:$AX$467,$B404,'Grid GenerationQueue'!$AY$5:$AY$467,$C404,'Grid GenerationQueue'!$BF$5:$BF$467,"&lt;&gt;"&amp;"",'Grid GenerationQueue'!$BB$5:$BB$467,"&lt;"&amp;$BE$3)</f>
        <v>0</v>
      </c>
      <c r="BX404">
        <f>SUMIFS('Grid GenerationQueue'!AL$5:AL$467,'Grid GenerationQueue'!$AX$5:$AX$467,$B404,'Grid GenerationQueue'!$AY$5:$AY$467,$C404,'Grid GenerationQueue'!$BF$5:$BF$467,"&lt;&gt;"&amp;"",'Grid GenerationQueue'!$BB$5:$BB$467,"&lt;"&amp;$BE$3)</f>
        <v>0</v>
      </c>
      <c r="BY404">
        <f>SUMIFS('Grid GenerationQueue'!AM$5:AM$467,'Grid GenerationQueue'!$AX$5:$AX$467,$B404,'Grid GenerationQueue'!$AY$5:$AY$467,$C404,'Grid GenerationQueue'!$BF$5:$BF$467,"&lt;&gt;"&amp;"",'Grid GenerationQueue'!$BB$5:$BB$467,"&lt;"&amp;$BE$3)</f>
        <v>0</v>
      </c>
      <c r="BZ404">
        <f>SUMIFS('Grid GenerationQueue'!AN$5:AN$467,'Grid GenerationQueue'!$AX$5:$AX$467,$B404,'Grid GenerationQueue'!$AY$5:$AY$467,$C404,'Grid GenerationQueue'!$BF$5:$BF$467,"&lt;&gt;"&amp;"",'Grid GenerationQueue'!$BB$5:$BB$467,"&lt;"&amp;$BE$3)</f>
        <v>0</v>
      </c>
      <c r="CA404">
        <f>SUMIFS('Grid GenerationQueue'!AO$5:AO$467,'Grid GenerationQueue'!$AX$5:$AX$467,$B404,'Grid GenerationQueue'!$AY$5:$AY$467,$C404,'Grid GenerationQueue'!$BF$5:$BF$467,"&lt;&gt;"&amp;"",'Grid GenerationQueue'!$BB$5:$BB$467,"&lt;"&amp;$BE$3)</f>
        <v>0</v>
      </c>
      <c r="CB404">
        <f>SUMIFS('Grid GenerationQueue'!AP$5:AP$467,'Grid GenerationQueue'!$AX$5:$AX$467,$B404,'Grid GenerationQueue'!$AY$5:$AY$467,$C404,'Grid GenerationQueue'!$BF$5:$BF$467,"&lt;&gt;"&amp;"",'Grid GenerationQueue'!$BB$5:$BB$467,"&lt;"&amp;$BE$3)</f>
        <v>0</v>
      </c>
      <c r="CD404">
        <f>SUMIFS('Grid GenerationQueue'!AE$5:AE$467,'Grid GenerationQueue'!$AX$5:$AX$467,$B404,'Grid GenerationQueue'!$AY$5:$AY$467,$C404,'Grid GenerationQueue'!$BB$5:$BB$467,"&lt;"&amp;$BE$3)</f>
        <v>0</v>
      </c>
      <c r="CE404">
        <f>SUMIFS('Grid GenerationQueue'!AF$5:AF$467,'Grid GenerationQueue'!$AX$5:$AX$467,$B404,'Grid GenerationQueue'!$AY$5:$AY$467,$C404,'Grid GenerationQueue'!$BB$5:$BB$467,"&lt;"&amp;$BE$3)</f>
        <v>0</v>
      </c>
      <c r="CF404">
        <f>SUMIFS('Grid GenerationQueue'!AG$5:AG$467,'Grid GenerationQueue'!$AX$5:$AX$467,$B404,'Grid GenerationQueue'!$AY$5:$AY$467,$C404,'Grid GenerationQueue'!$BB$5:$BB$467,"&lt;"&amp;$BE$3)</f>
        <v>0</v>
      </c>
      <c r="CG404">
        <f>SUMIFS('Grid GenerationQueue'!AH$5:AH$467,'Grid GenerationQueue'!$AX$5:$AX$467,$B404,'Grid GenerationQueue'!$AY$5:$AY$467,$C404,'Grid GenerationQueue'!$BB$5:$BB$467,"&lt;"&amp;$BE$3)</f>
        <v>0</v>
      </c>
      <c r="CH404">
        <f>SUMIFS('Grid GenerationQueue'!AI$5:AI$467,'Grid GenerationQueue'!$AX$5:$AX$467,$B404,'Grid GenerationQueue'!$AY$5:$AY$467,$C404,'Grid GenerationQueue'!$BB$5:$BB$467,"&lt;"&amp;$BE$3)</f>
        <v>0</v>
      </c>
      <c r="CI404">
        <f>SUMIFS('Grid GenerationQueue'!AJ$5:AJ$467,'Grid GenerationQueue'!$AX$5:$AX$467,$B404,'Grid GenerationQueue'!$AY$5:$AY$467,$C404,'Grid GenerationQueue'!$BB$5:$BB$467,"&lt;"&amp;$BE$3)</f>
        <v>0</v>
      </c>
      <c r="CJ404">
        <f>SUMIFS('Grid GenerationQueue'!AK$5:AK$467,'Grid GenerationQueue'!$AX$5:$AX$467,$B404,'Grid GenerationQueue'!$AY$5:$AY$467,$C404,'Grid GenerationQueue'!$BB$5:$BB$467,"&lt;"&amp;$BE$3)</f>
        <v>0</v>
      </c>
      <c r="CK404">
        <f>SUMIFS('Grid GenerationQueue'!AL$5:AL$467,'Grid GenerationQueue'!$AX$5:$AX$467,$B404,'Grid GenerationQueue'!$AY$5:$AY$467,$C404,'Grid GenerationQueue'!$BB$5:$BB$467,"&lt;"&amp;$BE$3)</f>
        <v>0</v>
      </c>
      <c r="CL404">
        <f>SUMIFS('Grid GenerationQueue'!AM$5:AM$467,'Grid GenerationQueue'!$AX$5:$AX$467,$B404,'Grid GenerationQueue'!$AY$5:$AY$467,$C404,'Grid GenerationQueue'!$BB$5:$BB$467,"&lt;"&amp;$BE$3)</f>
        <v>0</v>
      </c>
      <c r="CM404">
        <f>SUMIFS('Grid GenerationQueue'!AN$5:AN$467,'Grid GenerationQueue'!$AX$5:$AX$467,$B404,'Grid GenerationQueue'!$AY$5:$AY$467,$C404,'Grid GenerationQueue'!$BB$5:$BB$467,"&lt;"&amp;$BE$3)</f>
        <v>0</v>
      </c>
      <c r="CN404">
        <f>SUMIFS('Grid GenerationQueue'!AO$5:AO$467,'Grid GenerationQueue'!$AX$5:$AX$467,$B404,'Grid GenerationQueue'!$AY$5:$AY$467,$C404,'Grid GenerationQueue'!$BB$5:$BB$467,"&lt;"&amp;$BE$3)</f>
        <v>0</v>
      </c>
      <c r="CO404">
        <f>SUMIFS('Grid GenerationQueue'!AP$5:AP$467,'Grid GenerationQueue'!$AX$5:$AX$467,$B404,'Grid GenerationQueue'!$AY$5:$AY$467,$C404,'Grid GenerationQueue'!$BB$5:$BB$467,"&lt;"&amp;$BE$3)</f>
        <v>0</v>
      </c>
    </row>
    <row r="405" spans="1:93" x14ac:dyDescent="0.35">
      <c r="A405" t="s">
        <v>4644</v>
      </c>
      <c r="B405" t="s">
        <v>4510</v>
      </c>
      <c r="C405">
        <v>115</v>
      </c>
      <c r="D405">
        <f>SUMIFS('Grid GenerationQueue'!AE$5:AE$467,'Grid GenerationQueue'!$AX$5:$AX$467,$B405,'Grid GenerationQueue'!$AY$5:$AY$467,$C405,'Grid GenerationQueue'!$BI$5:$BI$467,"&lt;4")</f>
        <v>0</v>
      </c>
      <c r="E405">
        <f>SUMIFS('Grid GenerationQueue'!AF$5:AF$467,'Grid GenerationQueue'!$AX$5:$AX$467,$B405,'Grid GenerationQueue'!$AY$5:$AY$467,$C405,'Grid GenerationQueue'!$BI$5:$BI$467,"&lt;4")</f>
        <v>0</v>
      </c>
      <c r="F405">
        <f>SUMIFS('Grid GenerationQueue'!AG$5:AG$467,'Grid GenerationQueue'!$AX$5:$AX$467,$B405,'Grid GenerationQueue'!$AY$5:$AY$467,$C405,'Grid GenerationQueue'!$BI$5:$BI$467,"&lt;4")</f>
        <v>0</v>
      </c>
      <c r="G405">
        <f>SUMIFS('Grid GenerationQueue'!AH$5:AH$467,'Grid GenerationQueue'!$AX$5:$AX$467,$B405,'Grid GenerationQueue'!$AY$5:$AY$467,$C405,'Grid GenerationQueue'!$BI$5:$BI$467,"&lt;4")</f>
        <v>0</v>
      </c>
      <c r="H405">
        <f>SUMIFS('Grid GenerationQueue'!AI$5:AI$467,'Grid GenerationQueue'!$AX$5:$AX$467,$B405,'Grid GenerationQueue'!$AY$5:$AY$467,$C405,'Grid GenerationQueue'!$BI$5:$BI$467,"&lt;4")</f>
        <v>0</v>
      </c>
      <c r="I405">
        <f>SUMIFS('Grid GenerationQueue'!AJ$5:AJ$467,'Grid GenerationQueue'!$AX$5:$AX$467,$B405,'Grid GenerationQueue'!$AY$5:$AY$467,$C405,'Grid GenerationQueue'!$BI$5:$BI$467,"&lt;4")</f>
        <v>0</v>
      </c>
      <c r="J405">
        <f>SUMIFS('Grid GenerationQueue'!AK$5:AK$467,'Grid GenerationQueue'!$AX$5:$AX$467,$B405,'Grid GenerationQueue'!$AY$5:$AY$467,$C405,'Grid GenerationQueue'!$BI$5:$BI$467,"&lt;4")</f>
        <v>0</v>
      </c>
      <c r="K405">
        <f>SUMIFS('Grid GenerationQueue'!AL$5:AL$467,'Grid GenerationQueue'!$AX$5:$AX$467,$B405,'Grid GenerationQueue'!$AY$5:$AY$467,$C405,'Grid GenerationQueue'!$BI$5:$BI$467,"&lt;4")</f>
        <v>0</v>
      </c>
      <c r="L405">
        <f>SUMIFS('Grid GenerationQueue'!AM$5:AM$467,'Grid GenerationQueue'!$AX$5:$AX$467,$B405,'Grid GenerationQueue'!$AY$5:$AY$467,$C405,'Grid GenerationQueue'!$BI$5:$BI$467,"&lt;4")</f>
        <v>0</v>
      </c>
      <c r="M405">
        <f>SUMIFS('Grid GenerationQueue'!AN$5:AN$467,'Grid GenerationQueue'!$AX$5:$AX$467,$B405,'Grid GenerationQueue'!$AY$5:$AY$467,$C405,'Grid GenerationQueue'!$BI$5:$BI$467,"&lt;4")</f>
        <v>0</v>
      </c>
      <c r="N405">
        <f>SUMIFS('Grid GenerationQueue'!AO$5:AO$467,'Grid GenerationQueue'!$AX$5:$AX$467,$B405,'Grid GenerationQueue'!$AY$5:$AY$467,$C405,'Grid GenerationQueue'!$BI$5:$BI$467,"&lt;4")</f>
        <v>0</v>
      </c>
      <c r="O405">
        <f>SUMIFS('Grid GenerationQueue'!AP$5:AP$467,'Grid GenerationQueue'!$AX$5:$AX$467,$B405,'Grid GenerationQueue'!$AY$5:$AY$467,$C405,'Grid GenerationQueue'!$BI$5:$BI$467,"&lt;4")</f>
        <v>0</v>
      </c>
      <c r="Q405">
        <f>SUMIFS('Grid GenerationQueue'!AE$5:AE$467,'Grid GenerationQueue'!$AX$5:$AX$467,$B405,'Grid GenerationQueue'!$AY$5:$AY$467,$C405,'Grid GenerationQueue'!$BH$5:$BH$467,"Executed")</f>
        <v>0</v>
      </c>
      <c r="R405">
        <f>SUMIFS('Grid GenerationQueue'!AF$5:AF$467,'Grid GenerationQueue'!$AX$5:$AX$467,$B405,'Grid GenerationQueue'!$AY$5:$AY$467,$C405,'Grid GenerationQueue'!$BH$5:$BH$467,"Executed")</f>
        <v>0</v>
      </c>
      <c r="S405">
        <f>SUMIFS('Grid GenerationQueue'!AG$5:AG$467,'Grid GenerationQueue'!$AX$5:$AX$467,$B405,'Grid GenerationQueue'!$AY$5:$AY$467,$C405,'Grid GenerationQueue'!$BH$5:$BH$467,"Executed")</f>
        <v>0</v>
      </c>
      <c r="T405">
        <f>SUMIFS('Grid GenerationQueue'!AH$5:AH$467,'Grid GenerationQueue'!$AX$5:$AX$467,$B405,'Grid GenerationQueue'!$AY$5:$AY$467,$C405,'Grid GenerationQueue'!$BH$5:$BH$467,"Executed")</f>
        <v>0</v>
      </c>
      <c r="U405">
        <f>SUMIFS('Grid GenerationQueue'!AI$5:AI$467,'Grid GenerationQueue'!$AX$5:$AX$467,$B405,'Grid GenerationQueue'!$AY$5:$AY$467,$C405,'Grid GenerationQueue'!$BH$5:$BH$467,"Executed")</f>
        <v>0</v>
      </c>
      <c r="V405">
        <f>SUMIFS('Grid GenerationQueue'!AJ$5:AJ$467,'Grid GenerationQueue'!$AX$5:$AX$467,$B405,'Grid GenerationQueue'!$AY$5:$AY$467,$C405,'Grid GenerationQueue'!$BH$5:$BH$467,"Executed")</f>
        <v>0</v>
      </c>
      <c r="W405">
        <f>SUMIFS('Grid GenerationQueue'!AK$5:AK$467,'Grid GenerationQueue'!$AX$5:$AX$467,$B405,'Grid GenerationQueue'!$AY$5:$AY$467,$C405,'Grid GenerationQueue'!$BH$5:$BH$467,"Executed")</f>
        <v>0</v>
      </c>
      <c r="X405">
        <f>SUMIFS('Grid GenerationQueue'!AL$5:AL$467,'Grid GenerationQueue'!$AX$5:$AX$467,$B405,'Grid GenerationQueue'!$AY$5:$AY$467,$C405,'Grid GenerationQueue'!$BH$5:$BH$467,"Executed")</f>
        <v>0</v>
      </c>
      <c r="Y405">
        <f>SUMIFS('Grid GenerationQueue'!AM$5:AM$467,'Grid GenerationQueue'!$AX$5:$AX$467,$B405,'Grid GenerationQueue'!$AY$5:$AY$467,$C405,'Grid GenerationQueue'!$BH$5:$BH$467,"Executed")</f>
        <v>0</v>
      </c>
      <c r="Z405">
        <f>SUMIFS('Grid GenerationQueue'!AN$5:AN$467,'Grid GenerationQueue'!$AX$5:$AX$467,$B405,'Grid GenerationQueue'!$AY$5:$AY$467,$C405,'Grid GenerationQueue'!$BH$5:$BH$467,"Executed")</f>
        <v>0</v>
      </c>
      <c r="AA405">
        <f>SUMIFS('Grid GenerationQueue'!AO$5:AO$467,'Grid GenerationQueue'!$AX$5:$AX$467,$B405,'Grid GenerationQueue'!$AY$5:$AY$467,$C405,'Grid GenerationQueue'!$BH$5:$BH$467,"Executed")</f>
        <v>0</v>
      </c>
      <c r="AB405">
        <f>SUMIFS('Grid GenerationQueue'!AP$5:AP$467,'Grid GenerationQueue'!$AX$5:$AX$467,$B405,'Grid GenerationQueue'!$AY$5:$AY$467,$C405,'Grid GenerationQueue'!$BH$5:$BH$467,"Executed")</f>
        <v>0</v>
      </c>
      <c r="AD405">
        <f>SUMIFS('Grid GenerationQueue'!AE$5:AE$467,'Grid GenerationQueue'!$AX$5:$AX$467,$B405,'Grid GenerationQueue'!$AY$5:$AY$467,$C405,'Grid GenerationQueue'!$BF$5:$BF$467,"&lt;&gt;"&amp;"")</f>
        <v>0</v>
      </c>
      <c r="AE405">
        <f>SUMIFS('Grid GenerationQueue'!AF$5:AF$467,'Grid GenerationQueue'!$AX$5:$AX$467,$B405,'Grid GenerationQueue'!$AY$5:$AY$467,$C405,'Grid GenerationQueue'!$BF$5:$BF$467,"&lt;&gt;"&amp;"")</f>
        <v>0</v>
      </c>
      <c r="AF405">
        <f>SUMIFS('Grid GenerationQueue'!AG$5:AG$467,'Grid GenerationQueue'!$AX$5:$AX$467,$B405,'Grid GenerationQueue'!$AY$5:$AY$467,$C405,'Grid GenerationQueue'!$BF$5:$BF$467,"&lt;&gt;"&amp;"")</f>
        <v>0</v>
      </c>
      <c r="AG405">
        <f>SUMIFS('Grid GenerationQueue'!AH$5:AH$467,'Grid GenerationQueue'!$AX$5:$AX$467,$B405,'Grid GenerationQueue'!$AY$5:$AY$467,$C405,'Grid GenerationQueue'!$BF$5:$BF$467,"&lt;&gt;"&amp;"")</f>
        <v>0</v>
      </c>
      <c r="AH405">
        <f>SUMIFS('Grid GenerationQueue'!AI$5:AI$467,'Grid GenerationQueue'!$AX$5:$AX$467,$B405,'Grid GenerationQueue'!$AY$5:$AY$467,$C405,'Grid GenerationQueue'!$BF$5:$BF$467,"&lt;&gt;"&amp;"")</f>
        <v>0</v>
      </c>
      <c r="AI405">
        <f>SUMIFS('Grid GenerationQueue'!AJ$5:AJ$467,'Grid GenerationQueue'!$AX$5:$AX$467,$B405,'Grid GenerationQueue'!$AY$5:$AY$467,$C405,'Grid GenerationQueue'!$BF$5:$BF$467,"&lt;&gt;"&amp;"")</f>
        <v>0</v>
      </c>
      <c r="AJ405">
        <f>SUMIFS('Grid GenerationQueue'!AK$5:AK$467,'Grid GenerationQueue'!$AX$5:$AX$467,$B405,'Grid GenerationQueue'!$AY$5:$AY$467,$C405,'Grid GenerationQueue'!$BF$5:$BF$467,"&lt;&gt;"&amp;"")</f>
        <v>0</v>
      </c>
      <c r="AK405">
        <f>SUMIFS('Grid GenerationQueue'!AL$5:AL$467,'Grid GenerationQueue'!$AX$5:$AX$467,$B405,'Grid GenerationQueue'!$AY$5:$AY$467,$C405,'Grid GenerationQueue'!$BF$5:$BF$467,"&lt;&gt;"&amp;"")</f>
        <v>0</v>
      </c>
      <c r="AL405">
        <f>SUMIFS('Grid GenerationQueue'!AM$5:AM$467,'Grid GenerationQueue'!$AX$5:$AX$467,$B405,'Grid GenerationQueue'!$AY$5:$AY$467,$C405,'Grid GenerationQueue'!$BF$5:$BF$467,"&lt;&gt;"&amp;"")</f>
        <v>0</v>
      </c>
      <c r="AM405">
        <f>SUMIFS('Grid GenerationQueue'!AN$5:AN$467,'Grid GenerationQueue'!$AX$5:$AX$467,$B405,'Grid GenerationQueue'!$AY$5:$AY$467,$C405,'Grid GenerationQueue'!$BF$5:$BF$467,"&lt;&gt;"&amp;"")</f>
        <v>0</v>
      </c>
      <c r="AN405">
        <f>SUMIFS('Grid GenerationQueue'!AO$5:AO$467,'Grid GenerationQueue'!$AX$5:$AX$467,$B405,'Grid GenerationQueue'!$AY$5:$AY$467,$C405,'Grid GenerationQueue'!$BF$5:$BF$467,"&lt;&gt;"&amp;"")</f>
        <v>0</v>
      </c>
      <c r="AO405">
        <f>SUMIFS('Grid GenerationQueue'!AP$5:AP$467,'Grid GenerationQueue'!$AX$5:$AX$467,$B405,'Grid GenerationQueue'!$AY$5:$AY$467,$C405,'Grid GenerationQueue'!$BF$5:$BF$467,"&lt;&gt;"&amp;"")</f>
        <v>0</v>
      </c>
      <c r="AQ405">
        <f>SUMIFS('Grid GenerationQueue'!AE$5:AE$467,'Grid GenerationQueue'!$AX$5:$AX$467,$B405,'Grid GenerationQueue'!$AY$5:$AY$467,$C405)</f>
        <v>101.763518</v>
      </c>
      <c r="AR405">
        <f>SUMIFS('Grid GenerationQueue'!AF$5:AF$467,'Grid GenerationQueue'!$AX$5:$AX$467,$B405,'Grid GenerationQueue'!$AY$5:$AY$467,$C405)</f>
        <v>0</v>
      </c>
      <c r="AS405">
        <f>SUMIFS('Grid GenerationQueue'!AG$5:AG$467,'Grid GenerationQueue'!$AX$5:$AX$467,$B405,'Grid GenerationQueue'!$AY$5:$AY$467,$C405)</f>
        <v>0</v>
      </c>
      <c r="AT405">
        <f>SUMIFS('Grid GenerationQueue'!AH$5:AH$467,'Grid GenerationQueue'!$AX$5:$AX$467,$B405,'Grid GenerationQueue'!$AY$5:$AY$467,$C405)</f>
        <v>0</v>
      </c>
      <c r="AU405">
        <f>SUMIFS('Grid GenerationQueue'!AI$5:AI$467,'Grid GenerationQueue'!$AX$5:$AX$467,$B405,'Grid GenerationQueue'!$AY$5:$AY$467,$C405)</f>
        <v>102.254047</v>
      </c>
      <c r="AV405">
        <f>SUMIFS('Grid GenerationQueue'!AJ$5:AJ$467,'Grid GenerationQueue'!$AX$5:$AX$467,$B405,'Grid GenerationQueue'!$AY$5:$AY$467,$C405)</f>
        <v>0</v>
      </c>
      <c r="AW405">
        <f>SUMIFS('Grid GenerationQueue'!AK$5:AK$467,'Grid GenerationQueue'!$AX$5:$AX$467,$B405,'Grid GenerationQueue'!$AY$5:$AY$467,$C405)</f>
        <v>0</v>
      </c>
      <c r="AX405">
        <f>SUMIFS('Grid GenerationQueue'!AL$5:AL$467,'Grid GenerationQueue'!$AX$5:$AX$467,$B405,'Grid GenerationQueue'!$AY$5:$AY$467,$C405)</f>
        <v>0</v>
      </c>
      <c r="AY405">
        <f>SUMIFS('Grid GenerationQueue'!AM$5:AM$467,'Grid GenerationQueue'!$AX$5:$AX$467,$B405,'Grid GenerationQueue'!$AY$5:$AY$467,$C405)</f>
        <v>0</v>
      </c>
      <c r="AZ405">
        <f>SUMIFS('Grid GenerationQueue'!AN$5:AN$467,'Grid GenerationQueue'!$AX$5:$AX$467,$B405,'Grid GenerationQueue'!$AY$5:$AY$467,$C405)</f>
        <v>0</v>
      </c>
      <c r="BA405">
        <f>SUMIFS('Grid GenerationQueue'!AO$5:AO$467,'Grid GenerationQueue'!$AX$5:$AX$467,$B405,'Grid GenerationQueue'!$AY$5:$AY$467,$C405)</f>
        <v>0</v>
      </c>
      <c r="BB405">
        <f>SUMIFS('Grid GenerationQueue'!AP$5:AP$467,'Grid GenerationQueue'!$AX$5:$AX$467,$B405,'Grid GenerationQueue'!$AY$5:$AY$467,$C405)</f>
        <v>0</v>
      </c>
      <c r="BD405">
        <f>SUMIFS('Grid GenerationQueue'!AE$5:AE$467,'Grid GenerationQueue'!$AX$5:$AX$467,$B405,'Grid GenerationQueue'!$AY$5:$AY$467,$C405,'Grid GenerationQueue'!$BH$5:$BH$467,"Executed",'Grid GenerationQueue'!$BB$5:$BB$467,"&lt;"&amp;$BE$3)</f>
        <v>0</v>
      </c>
      <c r="BE405">
        <f>SUMIFS('Grid GenerationQueue'!AF$5:AF$467,'Grid GenerationQueue'!$AX$5:$AX$467,$B405,'Grid GenerationQueue'!$AY$5:$AY$467,$C405,'Grid GenerationQueue'!$BH$5:$BH$467,"Executed",'Grid GenerationQueue'!$BB$5:$BB$467,"&lt;"&amp;$BE$3)</f>
        <v>0</v>
      </c>
      <c r="BF405">
        <f>SUMIFS('Grid GenerationQueue'!AG$5:AG$467,'Grid GenerationQueue'!$AX$5:$AX$467,$B405,'Grid GenerationQueue'!$AY$5:$AY$467,$C405,'Grid GenerationQueue'!$BH$5:$BH$467,"Executed",'Grid GenerationQueue'!$BB$5:$BB$467,"&lt;"&amp;$BE$3)</f>
        <v>0</v>
      </c>
      <c r="BG405">
        <f>SUMIFS('Grid GenerationQueue'!AH$5:AH$467,'Grid GenerationQueue'!$AX$5:$AX$467,$B405,'Grid GenerationQueue'!$AY$5:$AY$467,$C405,'Grid GenerationQueue'!$BH$5:$BH$467,"Executed",'Grid GenerationQueue'!$BB$5:$BB$467,"&lt;"&amp;$BE$3)</f>
        <v>0</v>
      </c>
      <c r="BH405">
        <f>SUMIFS('Grid GenerationQueue'!AI$5:AI$467,'Grid GenerationQueue'!$AX$5:$AX$467,$B405,'Grid GenerationQueue'!$AY$5:$AY$467,$C405,'Grid GenerationQueue'!$BH$5:$BH$467,"Executed",'Grid GenerationQueue'!$BB$5:$BB$467,"&lt;"&amp;$BE$3)</f>
        <v>0</v>
      </c>
      <c r="BI405">
        <f>SUMIFS('Grid GenerationQueue'!AJ$5:AJ$467,'Grid GenerationQueue'!$AX$5:$AX$467,$B405,'Grid GenerationQueue'!$AY$5:$AY$467,$C405,'Grid GenerationQueue'!$BH$5:$BH$467,"Executed",'Grid GenerationQueue'!$BB$5:$BB$467,"&lt;"&amp;$BE$3)</f>
        <v>0</v>
      </c>
      <c r="BJ405">
        <f>SUMIFS('Grid GenerationQueue'!AK$5:AK$467,'Grid GenerationQueue'!$AX$5:$AX$467,$B405,'Grid GenerationQueue'!$AY$5:$AY$467,$C405,'Grid GenerationQueue'!$BH$5:$BH$467,"Executed",'Grid GenerationQueue'!$BB$5:$BB$467,"&lt;"&amp;$BE$3)</f>
        <v>0</v>
      </c>
      <c r="BK405">
        <f>SUMIFS('Grid GenerationQueue'!AL$5:AL$467,'Grid GenerationQueue'!$AX$5:$AX$467,$B405,'Grid GenerationQueue'!$AY$5:$AY$467,$C405,'Grid GenerationQueue'!$BH$5:$BH$467,"Executed",'Grid GenerationQueue'!$BB$5:$BB$467,"&lt;"&amp;$BE$3)</f>
        <v>0</v>
      </c>
      <c r="BL405">
        <f>SUMIFS('Grid GenerationQueue'!AM$5:AM$467,'Grid GenerationQueue'!$AX$5:$AX$467,$B405,'Grid GenerationQueue'!$AY$5:$AY$467,$C405,'Grid GenerationQueue'!$BH$5:$BH$467,"Executed",'Grid GenerationQueue'!$BB$5:$BB$467,"&lt;"&amp;$BE$3)</f>
        <v>0</v>
      </c>
      <c r="BM405">
        <f>SUMIFS('Grid GenerationQueue'!AN$5:AN$467,'Grid GenerationQueue'!$AX$5:$AX$467,$B405,'Grid GenerationQueue'!$AY$5:$AY$467,$C405,'Grid GenerationQueue'!$BH$5:$BH$467,"Executed",'Grid GenerationQueue'!$BB$5:$BB$467,"&lt;"&amp;$BE$3)</f>
        <v>0</v>
      </c>
      <c r="BN405">
        <f>SUMIFS('Grid GenerationQueue'!AO$5:AO$467,'Grid GenerationQueue'!$AX$5:$AX$467,$B405,'Grid GenerationQueue'!$AY$5:$AY$467,$C405,'Grid GenerationQueue'!$BH$5:$BH$467,"Executed",'Grid GenerationQueue'!$BB$5:$BB$467,"&lt;"&amp;$BE$3)</f>
        <v>0</v>
      </c>
      <c r="BO405">
        <f>SUMIFS('Grid GenerationQueue'!AP$5:AP$467,'Grid GenerationQueue'!$AX$5:$AX$467,$B405,'Grid GenerationQueue'!$AY$5:$AY$467,$C405,'Grid GenerationQueue'!$BH$5:$BH$467,"Executed",'Grid GenerationQueue'!$BB$5:$BB$467,"&lt;"&amp;$BE$3)</f>
        <v>0</v>
      </c>
      <c r="BQ405">
        <f>SUMIFS('Grid GenerationQueue'!AE$5:AE$467,'Grid GenerationQueue'!$AX$5:$AX$467,$B405,'Grid GenerationQueue'!$AY$5:$AY$467,$C405,'Grid GenerationQueue'!$BF$5:$BF$467,"&lt;&gt;"&amp;"",'Grid GenerationQueue'!$BB$5:$BB$467,"&lt;"&amp;$BE$3)</f>
        <v>0</v>
      </c>
      <c r="BR405">
        <f>SUMIFS('Grid GenerationQueue'!AF$5:AF$467,'Grid GenerationQueue'!$AX$5:$AX$467,$B405,'Grid GenerationQueue'!$AY$5:$AY$467,$C405,'Grid GenerationQueue'!$BF$5:$BF$467,"&lt;&gt;"&amp;"",'Grid GenerationQueue'!$BB$5:$BB$467,"&lt;"&amp;$BE$3)</f>
        <v>0</v>
      </c>
      <c r="BS405">
        <f>SUMIFS('Grid GenerationQueue'!AG$5:AG$467,'Grid GenerationQueue'!$AX$5:$AX$467,$B405,'Grid GenerationQueue'!$AY$5:$AY$467,$C405,'Grid GenerationQueue'!$BF$5:$BF$467,"&lt;&gt;"&amp;"",'Grid GenerationQueue'!$BB$5:$BB$467,"&lt;"&amp;$BE$3)</f>
        <v>0</v>
      </c>
      <c r="BT405">
        <f>SUMIFS('Grid GenerationQueue'!AH$5:AH$467,'Grid GenerationQueue'!$AX$5:$AX$467,$B405,'Grid GenerationQueue'!$AY$5:$AY$467,$C405,'Grid GenerationQueue'!$BF$5:$BF$467,"&lt;&gt;"&amp;"",'Grid GenerationQueue'!$BB$5:$BB$467,"&lt;"&amp;$BE$3)</f>
        <v>0</v>
      </c>
      <c r="BU405">
        <f>SUMIFS('Grid GenerationQueue'!AI$5:AI$467,'Grid GenerationQueue'!$AX$5:$AX$467,$B405,'Grid GenerationQueue'!$AY$5:$AY$467,$C405,'Grid GenerationQueue'!$BF$5:$BF$467,"&lt;&gt;"&amp;"",'Grid GenerationQueue'!$BB$5:$BB$467,"&lt;"&amp;$BE$3)</f>
        <v>0</v>
      </c>
      <c r="BV405">
        <f>SUMIFS('Grid GenerationQueue'!AJ$5:AJ$467,'Grid GenerationQueue'!$AX$5:$AX$467,$B405,'Grid GenerationQueue'!$AY$5:$AY$467,$C405,'Grid GenerationQueue'!$BF$5:$BF$467,"&lt;&gt;"&amp;"",'Grid GenerationQueue'!$BB$5:$BB$467,"&lt;"&amp;$BE$3)</f>
        <v>0</v>
      </c>
      <c r="BW405">
        <f>SUMIFS('Grid GenerationQueue'!AK$5:AK$467,'Grid GenerationQueue'!$AX$5:$AX$467,$B405,'Grid GenerationQueue'!$AY$5:$AY$467,$C405,'Grid GenerationQueue'!$BF$5:$BF$467,"&lt;&gt;"&amp;"",'Grid GenerationQueue'!$BB$5:$BB$467,"&lt;"&amp;$BE$3)</f>
        <v>0</v>
      </c>
      <c r="BX405">
        <f>SUMIFS('Grid GenerationQueue'!AL$5:AL$467,'Grid GenerationQueue'!$AX$5:$AX$467,$B405,'Grid GenerationQueue'!$AY$5:$AY$467,$C405,'Grid GenerationQueue'!$BF$5:$BF$467,"&lt;&gt;"&amp;"",'Grid GenerationQueue'!$BB$5:$BB$467,"&lt;"&amp;$BE$3)</f>
        <v>0</v>
      </c>
      <c r="BY405">
        <f>SUMIFS('Grid GenerationQueue'!AM$5:AM$467,'Grid GenerationQueue'!$AX$5:$AX$467,$B405,'Grid GenerationQueue'!$AY$5:$AY$467,$C405,'Grid GenerationQueue'!$BF$5:$BF$467,"&lt;&gt;"&amp;"",'Grid GenerationQueue'!$BB$5:$BB$467,"&lt;"&amp;$BE$3)</f>
        <v>0</v>
      </c>
      <c r="BZ405">
        <f>SUMIFS('Grid GenerationQueue'!AN$5:AN$467,'Grid GenerationQueue'!$AX$5:$AX$467,$B405,'Grid GenerationQueue'!$AY$5:$AY$467,$C405,'Grid GenerationQueue'!$BF$5:$BF$467,"&lt;&gt;"&amp;"",'Grid GenerationQueue'!$BB$5:$BB$467,"&lt;"&amp;$BE$3)</f>
        <v>0</v>
      </c>
      <c r="CA405">
        <f>SUMIFS('Grid GenerationQueue'!AO$5:AO$467,'Grid GenerationQueue'!$AX$5:$AX$467,$B405,'Grid GenerationQueue'!$AY$5:$AY$467,$C405,'Grid GenerationQueue'!$BF$5:$BF$467,"&lt;&gt;"&amp;"",'Grid GenerationQueue'!$BB$5:$BB$467,"&lt;"&amp;$BE$3)</f>
        <v>0</v>
      </c>
      <c r="CB405">
        <f>SUMIFS('Grid GenerationQueue'!AP$5:AP$467,'Grid GenerationQueue'!$AX$5:$AX$467,$B405,'Grid GenerationQueue'!$AY$5:$AY$467,$C405,'Grid GenerationQueue'!$BF$5:$BF$467,"&lt;&gt;"&amp;"",'Grid GenerationQueue'!$BB$5:$BB$467,"&lt;"&amp;$BE$3)</f>
        <v>0</v>
      </c>
      <c r="CD405">
        <f>SUMIFS('Grid GenerationQueue'!AE$5:AE$467,'Grid GenerationQueue'!$AX$5:$AX$467,$B405,'Grid GenerationQueue'!$AY$5:$AY$467,$C405,'Grid GenerationQueue'!$BB$5:$BB$467,"&lt;"&amp;$BE$3)</f>
        <v>0</v>
      </c>
      <c r="CE405">
        <f>SUMIFS('Grid GenerationQueue'!AF$5:AF$467,'Grid GenerationQueue'!$AX$5:$AX$467,$B405,'Grid GenerationQueue'!$AY$5:$AY$467,$C405,'Grid GenerationQueue'!$BB$5:$BB$467,"&lt;"&amp;$BE$3)</f>
        <v>0</v>
      </c>
      <c r="CF405">
        <f>SUMIFS('Grid GenerationQueue'!AG$5:AG$467,'Grid GenerationQueue'!$AX$5:$AX$467,$B405,'Grid GenerationQueue'!$AY$5:$AY$467,$C405,'Grid GenerationQueue'!$BB$5:$BB$467,"&lt;"&amp;$BE$3)</f>
        <v>0</v>
      </c>
      <c r="CG405">
        <f>SUMIFS('Grid GenerationQueue'!AH$5:AH$467,'Grid GenerationQueue'!$AX$5:$AX$467,$B405,'Grid GenerationQueue'!$AY$5:$AY$467,$C405,'Grid GenerationQueue'!$BB$5:$BB$467,"&lt;"&amp;$BE$3)</f>
        <v>0</v>
      </c>
      <c r="CH405">
        <f>SUMIFS('Grid GenerationQueue'!AI$5:AI$467,'Grid GenerationQueue'!$AX$5:$AX$467,$B405,'Grid GenerationQueue'!$AY$5:$AY$467,$C405,'Grid GenerationQueue'!$BB$5:$BB$467,"&lt;"&amp;$BE$3)</f>
        <v>0</v>
      </c>
      <c r="CI405">
        <f>SUMIFS('Grid GenerationQueue'!AJ$5:AJ$467,'Grid GenerationQueue'!$AX$5:$AX$467,$B405,'Grid GenerationQueue'!$AY$5:$AY$467,$C405,'Grid GenerationQueue'!$BB$5:$BB$467,"&lt;"&amp;$BE$3)</f>
        <v>0</v>
      </c>
      <c r="CJ405">
        <f>SUMIFS('Grid GenerationQueue'!AK$5:AK$467,'Grid GenerationQueue'!$AX$5:$AX$467,$B405,'Grid GenerationQueue'!$AY$5:$AY$467,$C405,'Grid GenerationQueue'!$BB$5:$BB$467,"&lt;"&amp;$BE$3)</f>
        <v>0</v>
      </c>
      <c r="CK405">
        <f>SUMIFS('Grid GenerationQueue'!AL$5:AL$467,'Grid GenerationQueue'!$AX$5:$AX$467,$B405,'Grid GenerationQueue'!$AY$5:$AY$467,$C405,'Grid GenerationQueue'!$BB$5:$BB$467,"&lt;"&amp;$BE$3)</f>
        <v>0</v>
      </c>
      <c r="CL405">
        <f>SUMIFS('Grid GenerationQueue'!AM$5:AM$467,'Grid GenerationQueue'!$AX$5:$AX$467,$B405,'Grid GenerationQueue'!$AY$5:$AY$467,$C405,'Grid GenerationQueue'!$BB$5:$BB$467,"&lt;"&amp;$BE$3)</f>
        <v>0</v>
      </c>
      <c r="CM405">
        <f>SUMIFS('Grid GenerationQueue'!AN$5:AN$467,'Grid GenerationQueue'!$AX$5:$AX$467,$B405,'Grid GenerationQueue'!$AY$5:$AY$467,$C405,'Grid GenerationQueue'!$BB$5:$BB$467,"&lt;"&amp;$BE$3)</f>
        <v>0</v>
      </c>
      <c r="CN405">
        <f>SUMIFS('Grid GenerationQueue'!AO$5:AO$467,'Grid GenerationQueue'!$AX$5:$AX$467,$B405,'Grid GenerationQueue'!$AY$5:$AY$467,$C405,'Grid GenerationQueue'!$BB$5:$BB$467,"&lt;"&amp;$BE$3)</f>
        <v>0</v>
      </c>
      <c r="CO405">
        <f>SUMIFS('Grid GenerationQueue'!AP$5:AP$467,'Grid GenerationQueue'!$AX$5:$AX$467,$B405,'Grid GenerationQueue'!$AY$5:$AY$467,$C405,'Grid GenerationQueue'!$BB$5:$BB$467,"&lt;"&amp;$BE$3)</f>
        <v>0</v>
      </c>
    </row>
    <row r="406" spans="1:93" x14ac:dyDescent="0.35">
      <c r="A406" t="s">
        <v>4653</v>
      </c>
      <c r="B406" t="s">
        <v>4824</v>
      </c>
      <c r="C406">
        <v>230</v>
      </c>
      <c r="D406">
        <f>SUMIFS('Grid GenerationQueue'!AE$5:AE$467,'Grid GenerationQueue'!$AX$5:$AX$467,$B406,'Grid GenerationQueue'!$AY$5:$AY$467,$C406,'Grid GenerationQueue'!$BI$5:$BI$467,"&lt;4")</f>
        <v>0</v>
      </c>
      <c r="E406">
        <f>SUMIFS('Grid GenerationQueue'!AF$5:AF$467,'Grid GenerationQueue'!$AX$5:$AX$467,$B406,'Grid GenerationQueue'!$AY$5:$AY$467,$C406,'Grid GenerationQueue'!$BI$5:$BI$467,"&lt;4")</f>
        <v>0</v>
      </c>
      <c r="F406">
        <f>SUMIFS('Grid GenerationQueue'!AG$5:AG$467,'Grid GenerationQueue'!$AX$5:$AX$467,$B406,'Grid GenerationQueue'!$AY$5:$AY$467,$C406,'Grid GenerationQueue'!$BI$5:$BI$467,"&lt;4")</f>
        <v>0</v>
      </c>
      <c r="G406">
        <f>SUMIFS('Grid GenerationQueue'!AH$5:AH$467,'Grid GenerationQueue'!$AX$5:$AX$467,$B406,'Grid GenerationQueue'!$AY$5:$AY$467,$C406,'Grid GenerationQueue'!$BI$5:$BI$467,"&lt;4")</f>
        <v>0</v>
      </c>
      <c r="H406">
        <f>SUMIFS('Grid GenerationQueue'!AI$5:AI$467,'Grid GenerationQueue'!$AX$5:$AX$467,$B406,'Grid GenerationQueue'!$AY$5:$AY$467,$C406,'Grid GenerationQueue'!$BI$5:$BI$467,"&lt;4")</f>
        <v>0</v>
      </c>
      <c r="I406">
        <f>SUMIFS('Grid GenerationQueue'!AJ$5:AJ$467,'Grid GenerationQueue'!$AX$5:$AX$467,$B406,'Grid GenerationQueue'!$AY$5:$AY$467,$C406,'Grid GenerationQueue'!$BI$5:$BI$467,"&lt;4")</f>
        <v>0</v>
      </c>
      <c r="J406">
        <f>SUMIFS('Grid GenerationQueue'!AK$5:AK$467,'Grid GenerationQueue'!$AX$5:$AX$467,$B406,'Grid GenerationQueue'!$AY$5:$AY$467,$C406,'Grid GenerationQueue'!$BI$5:$BI$467,"&lt;4")</f>
        <v>0</v>
      </c>
      <c r="K406">
        <f>SUMIFS('Grid GenerationQueue'!AL$5:AL$467,'Grid GenerationQueue'!$AX$5:$AX$467,$B406,'Grid GenerationQueue'!$AY$5:$AY$467,$C406,'Grid GenerationQueue'!$BI$5:$BI$467,"&lt;4")</f>
        <v>0</v>
      </c>
      <c r="L406">
        <f>SUMIFS('Grid GenerationQueue'!AM$5:AM$467,'Grid GenerationQueue'!$AX$5:$AX$467,$B406,'Grid GenerationQueue'!$AY$5:$AY$467,$C406,'Grid GenerationQueue'!$BI$5:$BI$467,"&lt;4")</f>
        <v>0</v>
      </c>
      <c r="M406">
        <f>SUMIFS('Grid GenerationQueue'!AN$5:AN$467,'Grid GenerationQueue'!$AX$5:$AX$467,$B406,'Grid GenerationQueue'!$AY$5:$AY$467,$C406,'Grid GenerationQueue'!$BI$5:$BI$467,"&lt;4")</f>
        <v>0</v>
      </c>
      <c r="N406">
        <f>SUMIFS('Grid GenerationQueue'!AO$5:AO$467,'Grid GenerationQueue'!$AX$5:$AX$467,$B406,'Grid GenerationQueue'!$AY$5:$AY$467,$C406,'Grid GenerationQueue'!$BI$5:$BI$467,"&lt;4")</f>
        <v>0</v>
      </c>
      <c r="O406">
        <f>SUMIFS('Grid GenerationQueue'!AP$5:AP$467,'Grid GenerationQueue'!$AX$5:$AX$467,$B406,'Grid GenerationQueue'!$AY$5:$AY$467,$C406,'Grid GenerationQueue'!$BI$5:$BI$467,"&lt;4")</f>
        <v>0</v>
      </c>
      <c r="Q406">
        <f>SUMIFS('Grid GenerationQueue'!AE$5:AE$467,'Grid GenerationQueue'!$AX$5:$AX$467,$B406,'Grid GenerationQueue'!$AY$5:$AY$467,$C406,'Grid GenerationQueue'!$BH$5:$BH$467,"Executed")</f>
        <v>0</v>
      </c>
      <c r="R406">
        <f>SUMIFS('Grid GenerationQueue'!AF$5:AF$467,'Grid GenerationQueue'!$AX$5:$AX$467,$B406,'Grid GenerationQueue'!$AY$5:$AY$467,$C406,'Grid GenerationQueue'!$BH$5:$BH$467,"Executed")</f>
        <v>0</v>
      </c>
      <c r="S406">
        <f>SUMIFS('Grid GenerationQueue'!AG$5:AG$467,'Grid GenerationQueue'!$AX$5:$AX$467,$B406,'Grid GenerationQueue'!$AY$5:$AY$467,$C406,'Grid GenerationQueue'!$BH$5:$BH$467,"Executed")</f>
        <v>0</v>
      </c>
      <c r="T406">
        <f>SUMIFS('Grid GenerationQueue'!AH$5:AH$467,'Grid GenerationQueue'!$AX$5:$AX$467,$B406,'Grid GenerationQueue'!$AY$5:$AY$467,$C406,'Grid GenerationQueue'!$BH$5:$BH$467,"Executed")</f>
        <v>0</v>
      </c>
      <c r="U406">
        <f>SUMIFS('Grid GenerationQueue'!AI$5:AI$467,'Grid GenerationQueue'!$AX$5:$AX$467,$B406,'Grid GenerationQueue'!$AY$5:$AY$467,$C406,'Grid GenerationQueue'!$BH$5:$BH$467,"Executed")</f>
        <v>0</v>
      </c>
      <c r="V406">
        <f>SUMIFS('Grid GenerationQueue'!AJ$5:AJ$467,'Grid GenerationQueue'!$AX$5:$AX$467,$B406,'Grid GenerationQueue'!$AY$5:$AY$467,$C406,'Grid GenerationQueue'!$BH$5:$BH$467,"Executed")</f>
        <v>0</v>
      </c>
      <c r="W406">
        <f>SUMIFS('Grid GenerationQueue'!AK$5:AK$467,'Grid GenerationQueue'!$AX$5:$AX$467,$B406,'Grid GenerationQueue'!$AY$5:$AY$467,$C406,'Grid GenerationQueue'!$BH$5:$BH$467,"Executed")</f>
        <v>0</v>
      </c>
      <c r="X406">
        <f>SUMIFS('Grid GenerationQueue'!AL$5:AL$467,'Grid GenerationQueue'!$AX$5:$AX$467,$B406,'Grid GenerationQueue'!$AY$5:$AY$467,$C406,'Grid GenerationQueue'!$BH$5:$BH$467,"Executed")</f>
        <v>0</v>
      </c>
      <c r="Y406">
        <f>SUMIFS('Grid GenerationQueue'!AM$5:AM$467,'Grid GenerationQueue'!$AX$5:$AX$467,$B406,'Grid GenerationQueue'!$AY$5:$AY$467,$C406,'Grid GenerationQueue'!$BH$5:$BH$467,"Executed")</f>
        <v>0</v>
      </c>
      <c r="Z406">
        <f>SUMIFS('Grid GenerationQueue'!AN$5:AN$467,'Grid GenerationQueue'!$AX$5:$AX$467,$B406,'Grid GenerationQueue'!$AY$5:$AY$467,$C406,'Grid GenerationQueue'!$BH$5:$BH$467,"Executed")</f>
        <v>0</v>
      </c>
      <c r="AA406">
        <f>SUMIFS('Grid GenerationQueue'!AO$5:AO$467,'Grid GenerationQueue'!$AX$5:$AX$467,$B406,'Grid GenerationQueue'!$AY$5:$AY$467,$C406,'Grid GenerationQueue'!$BH$5:$BH$467,"Executed")</f>
        <v>0</v>
      </c>
      <c r="AB406">
        <f>SUMIFS('Grid GenerationQueue'!AP$5:AP$467,'Grid GenerationQueue'!$AX$5:$AX$467,$B406,'Grid GenerationQueue'!$AY$5:$AY$467,$C406,'Grid GenerationQueue'!$BH$5:$BH$467,"Executed")</f>
        <v>0</v>
      </c>
      <c r="AD406">
        <f>SUMIFS('Grid GenerationQueue'!AE$5:AE$467,'Grid GenerationQueue'!$AX$5:$AX$467,$B406,'Grid GenerationQueue'!$AY$5:$AY$467,$C406,'Grid GenerationQueue'!$BF$5:$BF$467,"&lt;&gt;"&amp;"")</f>
        <v>0</v>
      </c>
      <c r="AE406">
        <f>SUMIFS('Grid GenerationQueue'!AF$5:AF$467,'Grid GenerationQueue'!$AX$5:$AX$467,$B406,'Grid GenerationQueue'!$AY$5:$AY$467,$C406,'Grid GenerationQueue'!$BF$5:$BF$467,"&lt;&gt;"&amp;"")</f>
        <v>0</v>
      </c>
      <c r="AF406">
        <f>SUMIFS('Grid GenerationQueue'!AG$5:AG$467,'Grid GenerationQueue'!$AX$5:$AX$467,$B406,'Grid GenerationQueue'!$AY$5:$AY$467,$C406,'Grid GenerationQueue'!$BF$5:$BF$467,"&lt;&gt;"&amp;"")</f>
        <v>0</v>
      </c>
      <c r="AG406">
        <f>SUMIFS('Grid GenerationQueue'!AH$5:AH$467,'Grid GenerationQueue'!$AX$5:$AX$467,$B406,'Grid GenerationQueue'!$AY$5:$AY$467,$C406,'Grid GenerationQueue'!$BF$5:$BF$467,"&lt;&gt;"&amp;"")</f>
        <v>0</v>
      </c>
      <c r="AH406">
        <f>SUMIFS('Grid GenerationQueue'!AI$5:AI$467,'Grid GenerationQueue'!$AX$5:$AX$467,$B406,'Grid GenerationQueue'!$AY$5:$AY$467,$C406,'Grid GenerationQueue'!$BF$5:$BF$467,"&lt;&gt;"&amp;"")</f>
        <v>0</v>
      </c>
      <c r="AI406">
        <f>SUMIFS('Grid GenerationQueue'!AJ$5:AJ$467,'Grid GenerationQueue'!$AX$5:$AX$467,$B406,'Grid GenerationQueue'!$AY$5:$AY$467,$C406,'Grid GenerationQueue'!$BF$5:$BF$467,"&lt;&gt;"&amp;"")</f>
        <v>0</v>
      </c>
      <c r="AJ406">
        <f>SUMIFS('Grid GenerationQueue'!AK$5:AK$467,'Grid GenerationQueue'!$AX$5:$AX$467,$B406,'Grid GenerationQueue'!$AY$5:$AY$467,$C406,'Grid GenerationQueue'!$BF$5:$BF$467,"&lt;&gt;"&amp;"")</f>
        <v>0</v>
      </c>
      <c r="AK406">
        <f>SUMIFS('Grid GenerationQueue'!AL$5:AL$467,'Grid GenerationQueue'!$AX$5:$AX$467,$B406,'Grid GenerationQueue'!$AY$5:$AY$467,$C406,'Grid GenerationQueue'!$BF$5:$BF$467,"&lt;&gt;"&amp;"")</f>
        <v>0</v>
      </c>
      <c r="AL406">
        <f>SUMIFS('Grid GenerationQueue'!AM$5:AM$467,'Grid GenerationQueue'!$AX$5:$AX$467,$B406,'Grid GenerationQueue'!$AY$5:$AY$467,$C406,'Grid GenerationQueue'!$BF$5:$BF$467,"&lt;&gt;"&amp;"")</f>
        <v>0</v>
      </c>
      <c r="AM406">
        <f>SUMIFS('Grid GenerationQueue'!AN$5:AN$467,'Grid GenerationQueue'!$AX$5:$AX$467,$B406,'Grid GenerationQueue'!$AY$5:$AY$467,$C406,'Grid GenerationQueue'!$BF$5:$BF$467,"&lt;&gt;"&amp;"")</f>
        <v>0</v>
      </c>
      <c r="AN406">
        <f>SUMIFS('Grid GenerationQueue'!AO$5:AO$467,'Grid GenerationQueue'!$AX$5:$AX$467,$B406,'Grid GenerationQueue'!$AY$5:$AY$467,$C406,'Grid GenerationQueue'!$BF$5:$BF$467,"&lt;&gt;"&amp;"")</f>
        <v>0</v>
      </c>
      <c r="AO406">
        <f>SUMIFS('Grid GenerationQueue'!AP$5:AP$467,'Grid GenerationQueue'!$AX$5:$AX$467,$B406,'Grid GenerationQueue'!$AY$5:$AY$467,$C406,'Grid GenerationQueue'!$BF$5:$BF$467,"&lt;&gt;"&amp;"")</f>
        <v>0</v>
      </c>
      <c r="AQ406">
        <f>SUMIFS('Grid GenerationQueue'!AE$5:AE$467,'Grid GenerationQueue'!$AX$5:$AX$467,$B406,'Grid GenerationQueue'!$AY$5:$AY$467,$C406)</f>
        <v>0</v>
      </c>
      <c r="AR406">
        <f>SUMIFS('Grid GenerationQueue'!AF$5:AF$467,'Grid GenerationQueue'!$AX$5:$AX$467,$B406,'Grid GenerationQueue'!$AY$5:$AY$467,$C406)</f>
        <v>0</v>
      </c>
      <c r="AS406">
        <f>SUMIFS('Grid GenerationQueue'!AG$5:AG$467,'Grid GenerationQueue'!$AX$5:$AX$467,$B406,'Grid GenerationQueue'!$AY$5:$AY$467,$C406)</f>
        <v>0</v>
      </c>
      <c r="AT406">
        <f>SUMIFS('Grid GenerationQueue'!AH$5:AH$467,'Grid GenerationQueue'!$AX$5:$AX$467,$B406,'Grid GenerationQueue'!$AY$5:$AY$467,$C406)</f>
        <v>0</v>
      </c>
      <c r="AU406">
        <f>SUMIFS('Grid GenerationQueue'!AI$5:AI$467,'Grid GenerationQueue'!$AX$5:$AX$467,$B406,'Grid GenerationQueue'!$AY$5:$AY$467,$C406)</f>
        <v>0</v>
      </c>
      <c r="AV406">
        <f>SUMIFS('Grid GenerationQueue'!AJ$5:AJ$467,'Grid GenerationQueue'!$AX$5:$AX$467,$B406,'Grid GenerationQueue'!$AY$5:$AY$467,$C406)</f>
        <v>0</v>
      </c>
      <c r="AW406">
        <f>SUMIFS('Grid GenerationQueue'!AK$5:AK$467,'Grid GenerationQueue'!$AX$5:$AX$467,$B406,'Grid GenerationQueue'!$AY$5:$AY$467,$C406)</f>
        <v>0</v>
      </c>
      <c r="AX406">
        <f>SUMIFS('Grid GenerationQueue'!AL$5:AL$467,'Grid GenerationQueue'!$AX$5:$AX$467,$B406,'Grid GenerationQueue'!$AY$5:$AY$467,$C406)</f>
        <v>0</v>
      </c>
      <c r="AY406">
        <f>SUMIFS('Grid GenerationQueue'!AM$5:AM$467,'Grid GenerationQueue'!$AX$5:$AX$467,$B406,'Grid GenerationQueue'!$AY$5:$AY$467,$C406)</f>
        <v>0</v>
      </c>
      <c r="AZ406">
        <f>SUMIFS('Grid GenerationQueue'!AN$5:AN$467,'Grid GenerationQueue'!$AX$5:$AX$467,$B406,'Grid GenerationQueue'!$AY$5:$AY$467,$C406)</f>
        <v>0</v>
      </c>
      <c r="BA406">
        <f>SUMIFS('Grid GenerationQueue'!AO$5:AO$467,'Grid GenerationQueue'!$AX$5:$AX$467,$B406,'Grid GenerationQueue'!$AY$5:$AY$467,$C406)</f>
        <v>0</v>
      </c>
      <c r="BB406">
        <f>SUMIFS('Grid GenerationQueue'!AP$5:AP$467,'Grid GenerationQueue'!$AX$5:$AX$467,$B406,'Grid GenerationQueue'!$AY$5:$AY$467,$C406)</f>
        <v>0</v>
      </c>
      <c r="BD406">
        <f>SUMIFS('Grid GenerationQueue'!AE$5:AE$467,'Grid GenerationQueue'!$AX$5:$AX$467,$B406,'Grid GenerationQueue'!$AY$5:$AY$467,$C406,'Grid GenerationQueue'!$BH$5:$BH$467,"Executed",'Grid GenerationQueue'!$BB$5:$BB$467,"&lt;"&amp;$BE$3)</f>
        <v>0</v>
      </c>
      <c r="BE406">
        <f>SUMIFS('Grid GenerationQueue'!AF$5:AF$467,'Grid GenerationQueue'!$AX$5:$AX$467,$B406,'Grid GenerationQueue'!$AY$5:$AY$467,$C406,'Grid GenerationQueue'!$BH$5:$BH$467,"Executed",'Grid GenerationQueue'!$BB$5:$BB$467,"&lt;"&amp;$BE$3)</f>
        <v>0</v>
      </c>
      <c r="BF406">
        <f>SUMIFS('Grid GenerationQueue'!AG$5:AG$467,'Grid GenerationQueue'!$AX$5:$AX$467,$B406,'Grid GenerationQueue'!$AY$5:$AY$467,$C406,'Grid GenerationQueue'!$BH$5:$BH$467,"Executed",'Grid GenerationQueue'!$BB$5:$BB$467,"&lt;"&amp;$BE$3)</f>
        <v>0</v>
      </c>
      <c r="BG406">
        <f>SUMIFS('Grid GenerationQueue'!AH$5:AH$467,'Grid GenerationQueue'!$AX$5:$AX$467,$B406,'Grid GenerationQueue'!$AY$5:$AY$467,$C406,'Grid GenerationQueue'!$BH$5:$BH$467,"Executed",'Grid GenerationQueue'!$BB$5:$BB$467,"&lt;"&amp;$BE$3)</f>
        <v>0</v>
      </c>
      <c r="BH406">
        <f>SUMIFS('Grid GenerationQueue'!AI$5:AI$467,'Grid GenerationQueue'!$AX$5:$AX$467,$B406,'Grid GenerationQueue'!$AY$5:$AY$467,$C406,'Grid GenerationQueue'!$BH$5:$BH$467,"Executed",'Grid GenerationQueue'!$BB$5:$BB$467,"&lt;"&amp;$BE$3)</f>
        <v>0</v>
      </c>
      <c r="BI406">
        <f>SUMIFS('Grid GenerationQueue'!AJ$5:AJ$467,'Grid GenerationQueue'!$AX$5:$AX$467,$B406,'Grid GenerationQueue'!$AY$5:$AY$467,$C406,'Grid GenerationQueue'!$BH$5:$BH$467,"Executed",'Grid GenerationQueue'!$BB$5:$BB$467,"&lt;"&amp;$BE$3)</f>
        <v>0</v>
      </c>
      <c r="BJ406">
        <f>SUMIFS('Grid GenerationQueue'!AK$5:AK$467,'Grid GenerationQueue'!$AX$5:$AX$467,$B406,'Grid GenerationQueue'!$AY$5:$AY$467,$C406,'Grid GenerationQueue'!$BH$5:$BH$467,"Executed",'Grid GenerationQueue'!$BB$5:$BB$467,"&lt;"&amp;$BE$3)</f>
        <v>0</v>
      </c>
      <c r="BK406">
        <f>SUMIFS('Grid GenerationQueue'!AL$5:AL$467,'Grid GenerationQueue'!$AX$5:$AX$467,$B406,'Grid GenerationQueue'!$AY$5:$AY$467,$C406,'Grid GenerationQueue'!$BH$5:$BH$467,"Executed",'Grid GenerationQueue'!$BB$5:$BB$467,"&lt;"&amp;$BE$3)</f>
        <v>0</v>
      </c>
      <c r="BL406">
        <f>SUMIFS('Grid GenerationQueue'!AM$5:AM$467,'Grid GenerationQueue'!$AX$5:$AX$467,$B406,'Grid GenerationQueue'!$AY$5:$AY$467,$C406,'Grid GenerationQueue'!$BH$5:$BH$467,"Executed",'Grid GenerationQueue'!$BB$5:$BB$467,"&lt;"&amp;$BE$3)</f>
        <v>0</v>
      </c>
      <c r="BM406">
        <f>SUMIFS('Grid GenerationQueue'!AN$5:AN$467,'Grid GenerationQueue'!$AX$5:$AX$467,$B406,'Grid GenerationQueue'!$AY$5:$AY$467,$C406,'Grid GenerationQueue'!$BH$5:$BH$467,"Executed",'Grid GenerationQueue'!$BB$5:$BB$467,"&lt;"&amp;$BE$3)</f>
        <v>0</v>
      </c>
      <c r="BN406">
        <f>SUMIFS('Grid GenerationQueue'!AO$5:AO$467,'Grid GenerationQueue'!$AX$5:$AX$467,$B406,'Grid GenerationQueue'!$AY$5:$AY$467,$C406,'Grid GenerationQueue'!$BH$5:$BH$467,"Executed",'Grid GenerationQueue'!$BB$5:$BB$467,"&lt;"&amp;$BE$3)</f>
        <v>0</v>
      </c>
      <c r="BO406">
        <f>SUMIFS('Grid GenerationQueue'!AP$5:AP$467,'Grid GenerationQueue'!$AX$5:$AX$467,$B406,'Grid GenerationQueue'!$AY$5:$AY$467,$C406,'Grid GenerationQueue'!$BH$5:$BH$467,"Executed",'Grid GenerationQueue'!$BB$5:$BB$467,"&lt;"&amp;$BE$3)</f>
        <v>0</v>
      </c>
      <c r="BQ406">
        <f>SUMIFS('Grid GenerationQueue'!AE$5:AE$467,'Grid GenerationQueue'!$AX$5:$AX$467,$B406,'Grid GenerationQueue'!$AY$5:$AY$467,$C406,'Grid GenerationQueue'!$BF$5:$BF$467,"&lt;&gt;"&amp;"",'Grid GenerationQueue'!$BB$5:$BB$467,"&lt;"&amp;$BE$3)</f>
        <v>0</v>
      </c>
      <c r="BR406">
        <f>SUMIFS('Grid GenerationQueue'!AF$5:AF$467,'Grid GenerationQueue'!$AX$5:$AX$467,$B406,'Grid GenerationQueue'!$AY$5:$AY$467,$C406,'Grid GenerationQueue'!$BF$5:$BF$467,"&lt;&gt;"&amp;"",'Grid GenerationQueue'!$BB$5:$BB$467,"&lt;"&amp;$BE$3)</f>
        <v>0</v>
      </c>
      <c r="BS406">
        <f>SUMIFS('Grid GenerationQueue'!AG$5:AG$467,'Grid GenerationQueue'!$AX$5:$AX$467,$B406,'Grid GenerationQueue'!$AY$5:$AY$467,$C406,'Grid GenerationQueue'!$BF$5:$BF$467,"&lt;&gt;"&amp;"",'Grid GenerationQueue'!$BB$5:$BB$467,"&lt;"&amp;$BE$3)</f>
        <v>0</v>
      </c>
      <c r="BT406">
        <f>SUMIFS('Grid GenerationQueue'!AH$5:AH$467,'Grid GenerationQueue'!$AX$5:$AX$467,$B406,'Grid GenerationQueue'!$AY$5:$AY$467,$C406,'Grid GenerationQueue'!$BF$5:$BF$467,"&lt;&gt;"&amp;"",'Grid GenerationQueue'!$BB$5:$BB$467,"&lt;"&amp;$BE$3)</f>
        <v>0</v>
      </c>
      <c r="BU406">
        <f>SUMIFS('Grid GenerationQueue'!AI$5:AI$467,'Grid GenerationQueue'!$AX$5:$AX$467,$B406,'Grid GenerationQueue'!$AY$5:$AY$467,$C406,'Grid GenerationQueue'!$BF$5:$BF$467,"&lt;&gt;"&amp;"",'Grid GenerationQueue'!$BB$5:$BB$467,"&lt;"&amp;$BE$3)</f>
        <v>0</v>
      </c>
      <c r="BV406">
        <f>SUMIFS('Grid GenerationQueue'!AJ$5:AJ$467,'Grid GenerationQueue'!$AX$5:$AX$467,$B406,'Grid GenerationQueue'!$AY$5:$AY$467,$C406,'Grid GenerationQueue'!$BF$5:$BF$467,"&lt;&gt;"&amp;"",'Grid GenerationQueue'!$BB$5:$BB$467,"&lt;"&amp;$BE$3)</f>
        <v>0</v>
      </c>
      <c r="BW406">
        <f>SUMIFS('Grid GenerationQueue'!AK$5:AK$467,'Grid GenerationQueue'!$AX$5:$AX$467,$B406,'Grid GenerationQueue'!$AY$5:$AY$467,$C406,'Grid GenerationQueue'!$BF$5:$BF$467,"&lt;&gt;"&amp;"",'Grid GenerationQueue'!$BB$5:$BB$467,"&lt;"&amp;$BE$3)</f>
        <v>0</v>
      </c>
      <c r="BX406">
        <f>SUMIFS('Grid GenerationQueue'!AL$5:AL$467,'Grid GenerationQueue'!$AX$5:$AX$467,$B406,'Grid GenerationQueue'!$AY$5:$AY$467,$C406,'Grid GenerationQueue'!$BF$5:$BF$467,"&lt;&gt;"&amp;"",'Grid GenerationQueue'!$BB$5:$BB$467,"&lt;"&amp;$BE$3)</f>
        <v>0</v>
      </c>
      <c r="BY406">
        <f>SUMIFS('Grid GenerationQueue'!AM$5:AM$467,'Grid GenerationQueue'!$AX$5:$AX$467,$B406,'Grid GenerationQueue'!$AY$5:$AY$467,$C406,'Grid GenerationQueue'!$BF$5:$BF$467,"&lt;&gt;"&amp;"",'Grid GenerationQueue'!$BB$5:$BB$467,"&lt;"&amp;$BE$3)</f>
        <v>0</v>
      </c>
      <c r="BZ406">
        <f>SUMIFS('Grid GenerationQueue'!AN$5:AN$467,'Grid GenerationQueue'!$AX$5:$AX$467,$B406,'Grid GenerationQueue'!$AY$5:$AY$467,$C406,'Grid GenerationQueue'!$BF$5:$BF$467,"&lt;&gt;"&amp;"",'Grid GenerationQueue'!$BB$5:$BB$467,"&lt;"&amp;$BE$3)</f>
        <v>0</v>
      </c>
      <c r="CA406">
        <f>SUMIFS('Grid GenerationQueue'!AO$5:AO$467,'Grid GenerationQueue'!$AX$5:$AX$467,$B406,'Grid GenerationQueue'!$AY$5:$AY$467,$C406,'Grid GenerationQueue'!$BF$5:$BF$467,"&lt;&gt;"&amp;"",'Grid GenerationQueue'!$BB$5:$BB$467,"&lt;"&amp;$BE$3)</f>
        <v>0</v>
      </c>
      <c r="CB406">
        <f>SUMIFS('Grid GenerationQueue'!AP$5:AP$467,'Grid GenerationQueue'!$AX$5:$AX$467,$B406,'Grid GenerationQueue'!$AY$5:$AY$467,$C406,'Grid GenerationQueue'!$BF$5:$BF$467,"&lt;&gt;"&amp;"",'Grid GenerationQueue'!$BB$5:$BB$467,"&lt;"&amp;$BE$3)</f>
        <v>0</v>
      </c>
      <c r="CD406">
        <f>SUMIFS('Grid GenerationQueue'!AE$5:AE$467,'Grid GenerationQueue'!$AX$5:$AX$467,$B406,'Grid GenerationQueue'!$AY$5:$AY$467,$C406,'Grid GenerationQueue'!$BB$5:$BB$467,"&lt;"&amp;$BE$3)</f>
        <v>0</v>
      </c>
      <c r="CE406">
        <f>SUMIFS('Grid GenerationQueue'!AF$5:AF$467,'Grid GenerationQueue'!$AX$5:$AX$467,$B406,'Grid GenerationQueue'!$AY$5:$AY$467,$C406,'Grid GenerationQueue'!$BB$5:$BB$467,"&lt;"&amp;$BE$3)</f>
        <v>0</v>
      </c>
      <c r="CF406">
        <f>SUMIFS('Grid GenerationQueue'!AG$5:AG$467,'Grid GenerationQueue'!$AX$5:$AX$467,$B406,'Grid GenerationQueue'!$AY$5:$AY$467,$C406,'Grid GenerationQueue'!$BB$5:$BB$467,"&lt;"&amp;$BE$3)</f>
        <v>0</v>
      </c>
      <c r="CG406">
        <f>SUMIFS('Grid GenerationQueue'!AH$5:AH$467,'Grid GenerationQueue'!$AX$5:$AX$467,$B406,'Grid GenerationQueue'!$AY$5:$AY$467,$C406,'Grid GenerationQueue'!$BB$5:$BB$467,"&lt;"&amp;$BE$3)</f>
        <v>0</v>
      </c>
      <c r="CH406">
        <f>SUMIFS('Grid GenerationQueue'!AI$5:AI$467,'Grid GenerationQueue'!$AX$5:$AX$467,$B406,'Grid GenerationQueue'!$AY$5:$AY$467,$C406,'Grid GenerationQueue'!$BB$5:$BB$467,"&lt;"&amp;$BE$3)</f>
        <v>0</v>
      </c>
      <c r="CI406">
        <f>SUMIFS('Grid GenerationQueue'!AJ$5:AJ$467,'Grid GenerationQueue'!$AX$5:$AX$467,$B406,'Grid GenerationQueue'!$AY$5:$AY$467,$C406,'Grid GenerationQueue'!$BB$5:$BB$467,"&lt;"&amp;$BE$3)</f>
        <v>0</v>
      </c>
      <c r="CJ406">
        <f>SUMIFS('Grid GenerationQueue'!AK$5:AK$467,'Grid GenerationQueue'!$AX$5:$AX$467,$B406,'Grid GenerationQueue'!$AY$5:$AY$467,$C406,'Grid GenerationQueue'!$BB$5:$BB$467,"&lt;"&amp;$BE$3)</f>
        <v>0</v>
      </c>
      <c r="CK406">
        <f>SUMIFS('Grid GenerationQueue'!AL$5:AL$467,'Grid GenerationQueue'!$AX$5:$AX$467,$B406,'Grid GenerationQueue'!$AY$5:$AY$467,$C406,'Grid GenerationQueue'!$BB$5:$BB$467,"&lt;"&amp;$BE$3)</f>
        <v>0</v>
      </c>
      <c r="CL406">
        <f>SUMIFS('Grid GenerationQueue'!AM$5:AM$467,'Grid GenerationQueue'!$AX$5:$AX$467,$B406,'Grid GenerationQueue'!$AY$5:$AY$467,$C406,'Grid GenerationQueue'!$BB$5:$BB$467,"&lt;"&amp;$BE$3)</f>
        <v>0</v>
      </c>
      <c r="CM406">
        <f>SUMIFS('Grid GenerationQueue'!AN$5:AN$467,'Grid GenerationQueue'!$AX$5:$AX$467,$B406,'Grid GenerationQueue'!$AY$5:$AY$467,$C406,'Grid GenerationQueue'!$BB$5:$BB$467,"&lt;"&amp;$BE$3)</f>
        <v>0</v>
      </c>
      <c r="CN406">
        <f>SUMIFS('Grid GenerationQueue'!AO$5:AO$467,'Grid GenerationQueue'!$AX$5:$AX$467,$B406,'Grid GenerationQueue'!$AY$5:$AY$467,$C406,'Grid GenerationQueue'!$BB$5:$BB$467,"&lt;"&amp;$BE$3)</f>
        <v>0</v>
      </c>
      <c r="CO406">
        <f>SUMIFS('Grid GenerationQueue'!AP$5:AP$467,'Grid GenerationQueue'!$AX$5:$AX$467,$B406,'Grid GenerationQueue'!$AY$5:$AY$467,$C406,'Grid GenerationQueue'!$BB$5:$BB$467,"&lt;"&amp;$BE$3)</f>
        <v>0</v>
      </c>
    </row>
    <row r="407" spans="1:93" x14ac:dyDescent="0.35">
      <c r="A407" t="s">
        <v>4653</v>
      </c>
      <c r="B407" t="s">
        <v>4825</v>
      </c>
      <c r="C407">
        <v>115</v>
      </c>
      <c r="D407">
        <f>SUMIFS('Grid GenerationQueue'!AE$5:AE$467,'Grid GenerationQueue'!$AX$5:$AX$467,$B407,'Grid GenerationQueue'!$AY$5:$AY$467,$C407,'Grid GenerationQueue'!$BI$5:$BI$467,"&lt;4")</f>
        <v>0</v>
      </c>
      <c r="E407">
        <f>SUMIFS('Grid GenerationQueue'!AF$5:AF$467,'Grid GenerationQueue'!$AX$5:$AX$467,$B407,'Grid GenerationQueue'!$AY$5:$AY$467,$C407,'Grid GenerationQueue'!$BI$5:$BI$467,"&lt;4")</f>
        <v>0</v>
      </c>
      <c r="F407">
        <f>SUMIFS('Grid GenerationQueue'!AG$5:AG$467,'Grid GenerationQueue'!$AX$5:$AX$467,$B407,'Grid GenerationQueue'!$AY$5:$AY$467,$C407,'Grid GenerationQueue'!$BI$5:$BI$467,"&lt;4")</f>
        <v>0</v>
      </c>
      <c r="G407">
        <f>SUMIFS('Grid GenerationQueue'!AH$5:AH$467,'Grid GenerationQueue'!$AX$5:$AX$467,$B407,'Grid GenerationQueue'!$AY$5:$AY$467,$C407,'Grid GenerationQueue'!$BI$5:$BI$467,"&lt;4")</f>
        <v>0</v>
      </c>
      <c r="H407">
        <f>SUMIFS('Grid GenerationQueue'!AI$5:AI$467,'Grid GenerationQueue'!$AX$5:$AX$467,$B407,'Grid GenerationQueue'!$AY$5:$AY$467,$C407,'Grid GenerationQueue'!$BI$5:$BI$467,"&lt;4")</f>
        <v>0</v>
      </c>
      <c r="I407">
        <f>SUMIFS('Grid GenerationQueue'!AJ$5:AJ$467,'Grid GenerationQueue'!$AX$5:$AX$467,$B407,'Grid GenerationQueue'!$AY$5:$AY$467,$C407,'Grid GenerationQueue'!$BI$5:$BI$467,"&lt;4")</f>
        <v>0</v>
      </c>
      <c r="J407">
        <f>SUMIFS('Grid GenerationQueue'!AK$5:AK$467,'Grid GenerationQueue'!$AX$5:$AX$467,$B407,'Grid GenerationQueue'!$AY$5:$AY$467,$C407,'Grid GenerationQueue'!$BI$5:$BI$467,"&lt;4")</f>
        <v>0</v>
      </c>
      <c r="K407">
        <f>SUMIFS('Grid GenerationQueue'!AL$5:AL$467,'Grid GenerationQueue'!$AX$5:$AX$467,$B407,'Grid GenerationQueue'!$AY$5:$AY$467,$C407,'Grid GenerationQueue'!$BI$5:$BI$467,"&lt;4")</f>
        <v>0</v>
      </c>
      <c r="L407">
        <f>SUMIFS('Grid GenerationQueue'!AM$5:AM$467,'Grid GenerationQueue'!$AX$5:$AX$467,$B407,'Grid GenerationQueue'!$AY$5:$AY$467,$C407,'Grid GenerationQueue'!$BI$5:$BI$467,"&lt;4")</f>
        <v>0</v>
      </c>
      <c r="M407">
        <f>SUMIFS('Grid GenerationQueue'!AN$5:AN$467,'Grid GenerationQueue'!$AX$5:$AX$467,$B407,'Grid GenerationQueue'!$AY$5:$AY$467,$C407,'Grid GenerationQueue'!$BI$5:$BI$467,"&lt;4")</f>
        <v>0</v>
      </c>
      <c r="N407">
        <f>SUMIFS('Grid GenerationQueue'!AO$5:AO$467,'Grid GenerationQueue'!$AX$5:$AX$467,$B407,'Grid GenerationQueue'!$AY$5:$AY$467,$C407,'Grid GenerationQueue'!$BI$5:$BI$467,"&lt;4")</f>
        <v>0</v>
      </c>
      <c r="O407">
        <f>SUMIFS('Grid GenerationQueue'!AP$5:AP$467,'Grid GenerationQueue'!$AX$5:$AX$467,$B407,'Grid GenerationQueue'!$AY$5:$AY$467,$C407,'Grid GenerationQueue'!$BI$5:$BI$467,"&lt;4")</f>
        <v>0</v>
      </c>
      <c r="Q407">
        <f>SUMIFS('Grid GenerationQueue'!AE$5:AE$467,'Grid GenerationQueue'!$AX$5:$AX$467,$B407,'Grid GenerationQueue'!$AY$5:$AY$467,$C407,'Grid GenerationQueue'!$BH$5:$BH$467,"Executed")</f>
        <v>0</v>
      </c>
      <c r="R407">
        <f>SUMIFS('Grid GenerationQueue'!AF$5:AF$467,'Grid GenerationQueue'!$AX$5:$AX$467,$B407,'Grid GenerationQueue'!$AY$5:$AY$467,$C407,'Grid GenerationQueue'!$BH$5:$BH$467,"Executed")</f>
        <v>0</v>
      </c>
      <c r="S407">
        <f>SUMIFS('Grid GenerationQueue'!AG$5:AG$467,'Grid GenerationQueue'!$AX$5:$AX$467,$B407,'Grid GenerationQueue'!$AY$5:$AY$467,$C407,'Grid GenerationQueue'!$BH$5:$BH$467,"Executed")</f>
        <v>0</v>
      </c>
      <c r="T407">
        <f>SUMIFS('Grid GenerationQueue'!AH$5:AH$467,'Grid GenerationQueue'!$AX$5:$AX$467,$B407,'Grid GenerationQueue'!$AY$5:$AY$467,$C407,'Grid GenerationQueue'!$BH$5:$BH$467,"Executed")</f>
        <v>0</v>
      </c>
      <c r="U407">
        <f>SUMIFS('Grid GenerationQueue'!AI$5:AI$467,'Grid GenerationQueue'!$AX$5:$AX$467,$B407,'Grid GenerationQueue'!$AY$5:$AY$467,$C407,'Grid GenerationQueue'!$BH$5:$BH$467,"Executed")</f>
        <v>0</v>
      </c>
      <c r="V407">
        <f>SUMIFS('Grid GenerationQueue'!AJ$5:AJ$467,'Grid GenerationQueue'!$AX$5:$AX$467,$B407,'Grid GenerationQueue'!$AY$5:$AY$467,$C407,'Grid GenerationQueue'!$BH$5:$BH$467,"Executed")</f>
        <v>0</v>
      </c>
      <c r="W407">
        <f>SUMIFS('Grid GenerationQueue'!AK$5:AK$467,'Grid GenerationQueue'!$AX$5:$AX$467,$B407,'Grid GenerationQueue'!$AY$5:$AY$467,$C407,'Grid GenerationQueue'!$BH$5:$BH$467,"Executed")</f>
        <v>0</v>
      </c>
      <c r="X407">
        <f>SUMIFS('Grid GenerationQueue'!AL$5:AL$467,'Grid GenerationQueue'!$AX$5:$AX$467,$B407,'Grid GenerationQueue'!$AY$5:$AY$467,$C407,'Grid GenerationQueue'!$BH$5:$BH$467,"Executed")</f>
        <v>0</v>
      </c>
      <c r="Y407">
        <f>SUMIFS('Grid GenerationQueue'!AM$5:AM$467,'Grid GenerationQueue'!$AX$5:$AX$467,$B407,'Grid GenerationQueue'!$AY$5:$AY$467,$C407,'Grid GenerationQueue'!$BH$5:$BH$467,"Executed")</f>
        <v>0</v>
      </c>
      <c r="Z407">
        <f>SUMIFS('Grid GenerationQueue'!AN$5:AN$467,'Grid GenerationQueue'!$AX$5:$AX$467,$B407,'Grid GenerationQueue'!$AY$5:$AY$467,$C407,'Grid GenerationQueue'!$BH$5:$BH$467,"Executed")</f>
        <v>0</v>
      </c>
      <c r="AA407">
        <f>SUMIFS('Grid GenerationQueue'!AO$5:AO$467,'Grid GenerationQueue'!$AX$5:$AX$467,$B407,'Grid GenerationQueue'!$AY$5:$AY$467,$C407,'Grid GenerationQueue'!$BH$5:$BH$467,"Executed")</f>
        <v>0</v>
      </c>
      <c r="AB407">
        <f>SUMIFS('Grid GenerationQueue'!AP$5:AP$467,'Grid GenerationQueue'!$AX$5:$AX$467,$B407,'Grid GenerationQueue'!$AY$5:$AY$467,$C407,'Grid GenerationQueue'!$BH$5:$BH$467,"Executed")</f>
        <v>0</v>
      </c>
      <c r="AD407">
        <f>SUMIFS('Grid GenerationQueue'!AE$5:AE$467,'Grid GenerationQueue'!$AX$5:$AX$467,$B407,'Grid GenerationQueue'!$AY$5:$AY$467,$C407,'Grid GenerationQueue'!$BF$5:$BF$467,"&lt;&gt;"&amp;"")</f>
        <v>0</v>
      </c>
      <c r="AE407">
        <f>SUMIFS('Grid GenerationQueue'!AF$5:AF$467,'Grid GenerationQueue'!$AX$5:$AX$467,$B407,'Grid GenerationQueue'!$AY$5:$AY$467,$C407,'Grid GenerationQueue'!$BF$5:$BF$467,"&lt;&gt;"&amp;"")</f>
        <v>0</v>
      </c>
      <c r="AF407">
        <f>SUMIFS('Grid GenerationQueue'!AG$5:AG$467,'Grid GenerationQueue'!$AX$5:$AX$467,$B407,'Grid GenerationQueue'!$AY$5:$AY$467,$C407,'Grid GenerationQueue'!$BF$5:$BF$467,"&lt;&gt;"&amp;"")</f>
        <v>0</v>
      </c>
      <c r="AG407">
        <f>SUMIFS('Grid GenerationQueue'!AH$5:AH$467,'Grid GenerationQueue'!$AX$5:$AX$467,$B407,'Grid GenerationQueue'!$AY$5:$AY$467,$C407,'Grid GenerationQueue'!$BF$5:$BF$467,"&lt;&gt;"&amp;"")</f>
        <v>0</v>
      </c>
      <c r="AH407">
        <f>SUMIFS('Grid GenerationQueue'!AI$5:AI$467,'Grid GenerationQueue'!$AX$5:$AX$467,$B407,'Grid GenerationQueue'!$AY$5:$AY$467,$C407,'Grid GenerationQueue'!$BF$5:$BF$467,"&lt;&gt;"&amp;"")</f>
        <v>0</v>
      </c>
      <c r="AI407">
        <f>SUMIFS('Grid GenerationQueue'!AJ$5:AJ$467,'Grid GenerationQueue'!$AX$5:$AX$467,$B407,'Grid GenerationQueue'!$AY$5:$AY$467,$C407,'Grid GenerationQueue'!$BF$5:$BF$467,"&lt;&gt;"&amp;"")</f>
        <v>0</v>
      </c>
      <c r="AJ407">
        <f>SUMIFS('Grid GenerationQueue'!AK$5:AK$467,'Grid GenerationQueue'!$AX$5:$AX$467,$B407,'Grid GenerationQueue'!$AY$5:$AY$467,$C407,'Grid GenerationQueue'!$BF$5:$BF$467,"&lt;&gt;"&amp;"")</f>
        <v>0</v>
      </c>
      <c r="AK407">
        <f>SUMIFS('Grid GenerationQueue'!AL$5:AL$467,'Grid GenerationQueue'!$AX$5:$AX$467,$B407,'Grid GenerationQueue'!$AY$5:$AY$467,$C407,'Grid GenerationQueue'!$BF$5:$BF$467,"&lt;&gt;"&amp;"")</f>
        <v>0</v>
      </c>
      <c r="AL407">
        <f>SUMIFS('Grid GenerationQueue'!AM$5:AM$467,'Grid GenerationQueue'!$AX$5:$AX$467,$B407,'Grid GenerationQueue'!$AY$5:$AY$467,$C407,'Grid GenerationQueue'!$BF$5:$BF$467,"&lt;&gt;"&amp;"")</f>
        <v>0</v>
      </c>
      <c r="AM407">
        <f>SUMIFS('Grid GenerationQueue'!AN$5:AN$467,'Grid GenerationQueue'!$AX$5:$AX$467,$B407,'Grid GenerationQueue'!$AY$5:$AY$467,$C407,'Grid GenerationQueue'!$BF$5:$BF$467,"&lt;&gt;"&amp;"")</f>
        <v>0</v>
      </c>
      <c r="AN407">
        <f>SUMIFS('Grid GenerationQueue'!AO$5:AO$467,'Grid GenerationQueue'!$AX$5:$AX$467,$B407,'Grid GenerationQueue'!$AY$5:$AY$467,$C407,'Grid GenerationQueue'!$BF$5:$BF$467,"&lt;&gt;"&amp;"")</f>
        <v>0</v>
      </c>
      <c r="AO407">
        <f>SUMIFS('Grid GenerationQueue'!AP$5:AP$467,'Grid GenerationQueue'!$AX$5:$AX$467,$B407,'Grid GenerationQueue'!$AY$5:$AY$467,$C407,'Grid GenerationQueue'!$BF$5:$BF$467,"&lt;&gt;"&amp;"")</f>
        <v>0</v>
      </c>
      <c r="AQ407">
        <f>SUMIFS('Grid GenerationQueue'!AE$5:AE$467,'Grid GenerationQueue'!$AX$5:$AX$467,$B407,'Grid GenerationQueue'!$AY$5:$AY$467,$C407)</f>
        <v>0</v>
      </c>
      <c r="AR407">
        <f>SUMIFS('Grid GenerationQueue'!AF$5:AF$467,'Grid GenerationQueue'!$AX$5:$AX$467,$B407,'Grid GenerationQueue'!$AY$5:$AY$467,$C407)</f>
        <v>0</v>
      </c>
      <c r="AS407">
        <f>SUMIFS('Grid GenerationQueue'!AG$5:AG$467,'Grid GenerationQueue'!$AX$5:$AX$467,$B407,'Grid GenerationQueue'!$AY$5:$AY$467,$C407)</f>
        <v>0</v>
      </c>
      <c r="AT407">
        <f>SUMIFS('Grid GenerationQueue'!AH$5:AH$467,'Grid GenerationQueue'!$AX$5:$AX$467,$B407,'Grid GenerationQueue'!$AY$5:$AY$467,$C407)</f>
        <v>0</v>
      </c>
      <c r="AU407">
        <f>SUMIFS('Grid GenerationQueue'!AI$5:AI$467,'Grid GenerationQueue'!$AX$5:$AX$467,$B407,'Grid GenerationQueue'!$AY$5:$AY$467,$C407)</f>
        <v>0</v>
      </c>
      <c r="AV407">
        <f>SUMIFS('Grid GenerationQueue'!AJ$5:AJ$467,'Grid GenerationQueue'!$AX$5:$AX$467,$B407,'Grid GenerationQueue'!$AY$5:$AY$467,$C407)</f>
        <v>0</v>
      </c>
      <c r="AW407">
        <f>SUMIFS('Grid GenerationQueue'!AK$5:AK$467,'Grid GenerationQueue'!$AX$5:$AX$467,$B407,'Grid GenerationQueue'!$AY$5:$AY$467,$C407)</f>
        <v>0</v>
      </c>
      <c r="AX407">
        <f>SUMIFS('Grid GenerationQueue'!AL$5:AL$467,'Grid GenerationQueue'!$AX$5:$AX$467,$B407,'Grid GenerationQueue'!$AY$5:$AY$467,$C407)</f>
        <v>0</v>
      </c>
      <c r="AY407">
        <f>SUMIFS('Grid GenerationQueue'!AM$5:AM$467,'Grid GenerationQueue'!$AX$5:$AX$467,$B407,'Grid GenerationQueue'!$AY$5:$AY$467,$C407)</f>
        <v>0</v>
      </c>
      <c r="AZ407">
        <f>SUMIFS('Grid GenerationQueue'!AN$5:AN$467,'Grid GenerationQueue'!$AX$5:$AX$467,$B407,'Grid GenerationQueue'!$AY$5:$AY$467,$C407)</f>
        <v>0</v>
      </c>
      <c r="BA407">
        <f>SUMIFS('Grid GenerationQueue'!AO$5:AO$467,'Grid GenerationQueue'!$AX$5:$AX$467,$B407,'Grid GenerationQueue'!$AY$5:$AY$467,$C407)</f>
        <v>0</v>
      </c>
      <c r="BB407">
        <f>SUMIFS('Grid GenerationQueue'!AP$5:AP$467,'Grid GenerationQueue'!$AX$5:$AX$467,$B407,'Grid GenerationQueue'!$AY$5:$AY$467,$C407)</f>
        <v>0</v>
      </c>
      <c r="BD407">
        <f>SUMIFS('Grid GenerationQueue'!AE$5:AE$467,'Grid GenerationQueue'!$AX$5:$AX$467,$B407,'Grid GenerationQueue'!$AY$5:$AY$467,$C407,'Grid GenerationQueue'!$BH$5:$BH$467,"Executed",'Grid GenerationQueue'!$BB$5:$BB$467,"&lt;"&amp;$BE$3)</f>
        <v>0</v>
      </c>
      <c r="BE407">
        <f>SUMIFS('Grid GenerationQueue'!AF$5:AF$467,'Grid GenerationQueue'!$AX$5:$AX$467,$B407,'Grid GenerationQueue'!$AY$5:$AY$467,$C407,'Grid GenerationQueue'!$BH$5:$BH$467,"Executed",'Grid GenerationQueue'!$BB$5:$BB$467,"&lt;"&amp;$BE$3)</f>
        <v>0</v>
      </c>
      <c r="BF407">
        <f>SUMIFS('Grid GenerationQueue'!AG$5:AG$467,'Grid GenerationQueue'!$AX$5:$AX$467,$B407,'Grid GenerationQueue'!$AY$5:$AY$467,$C407,'Grid GenerationQueue'!$BH$5:$BH$467,"Executed",'Grid GenerationQueue'!$BB$5:$BB$467,"&lt;"&amp;$BE$3)</f>
        <v>0</v>
      </c>
      <c r="BG407">
        <f>SUMIFS('Grid GenerationQueue'!AH$5:AH$467,'Grid GenerationQueue'!$AX$5:$AX$467,$B407,'Grid GenerationQueue'!$AY$5:$AY$467,$C407,'Grid GenerationQueue'!$BH$5:$BH$467,"Executed",'Grid GenerationQueue'!$BB$5:$BB$467,"&lt;"&amp;$BE$3)</f>
        <v>0</v>
      </c>
      <c r="BH407">
        <f>SUMIFS('Grid GenerationQueue'!AI$5:AI$467,'Grid GenerationQueue'!$AX$5:$AX$467,$B407,'Grid GenerationQueue'!$AY$5:$AY$467,$C407,'Grid GenerationQueue'!$BH$5:$BH$467,"Executed",'Grid GenerationQueue'!$BB$5:$BB$467,"&lt;"&amp;$BE$3)</f>
        <v>0</v>
      </c>
      <c r="BI407">
        <f>SUMIFS('Grid GenerationQueue'!AJ$5:AJ$467,'Grid GenerationQueue'!$AX$5:$AX$467,$B407,'Grid GenerationQueue'!$AY$5:$AY$467,$C407,'Grid GenerationQueue'!$BH$5:$BH$467,"Executed",'Grid GenerationQueue'!$BB$5:$BB$467,"&lt;"&amp;$BE$3)</f>
        <v>0</v>
      </c>
      <c r="BJ407">
        <f>SUMIFS('Grid GenerationQueue'!AK$5:AK$467,'Grid GenerationQueue'!$AX$5:$AX$467,$B407,'Grid GenerationQueue'!$AY$5:$AY$467,$C407,'Grid GenerationQueue'!$BH$5:$BH$467,"Executed",'Grid GenerationQueue'!$BB$5:$BB$467,"&lt;"&amp;$BE$3)</f>
        <v>0</v>
      </c>
      <c r="BK407">
        <f>SUMIFS('Grid GenerationQueue'!AL$5:AL$467,'Grid GenerationQueue'!$AX$5:$AX$467,$B407,'Grid GenerationQueue'!$AY$5:$AY$467,$C407,'Grid GenerationQueue'!$BH$5:$BH$467,"Executed",'Grid GenerationQueue'!$BB$5:$BB$467,"&lt;"&amp;$BE$3)</f>
        <v>0</v>
      </c>
      <c r="BL407">
        <f>SUMIFS('Grid GenerationQueue'!AM$5:AM$467,'Grid GenerationQueue'!$AX$5:$AX$467,$B407,'Grid GenerationQueue'!$AY$5:$AY$467,$C407,'Grid GenerationQueue'!$BH$5:$BH$467,"Executed",'Grid GenerationQueue'!$BB$5:$BB$467,"&lt;"&amp;$BE$3)</f>
        <v>0</v>
      </c>
      <c r="BM407">
        <f>SUMIFS('Grid GenerationQueue'!AN$5:AN$467,'Grid GenerationQueue'!$AX$5:$AX$467,$B407,'Grid GenerationQueue'!$AY$5:$AY$467,$C407,'Grid GenerationQueue'!$BH$5:$BH$467,"Executed",'Grid GenerationQueue'!$BB$5:$BB$467,"&lt;"&amp;$BE$3)</f>
        <v>0</v>
      </c>
      <c r="BN407">
        <f>SUMIFS('Grid GenerationQueue'!AO$5:AO$467,'Grid GenerationQueue'!$AX$5:$AX$467,$B407,'Grid GenerationQueue'!$AY$5:$AY$467,$C407,'Grid GenerationQueue'!$BH$5:$BH$467,"Executed",'Grid GenerationQueue'!$BB$5:$BB$467,"&lt;"&amp;$BE$3)</f>
        <v>0</v>
      </c>
      <c r="BO407">
        <f>SUMIFS('Grid GenerationQueue'!AP$5:AP$467,'Grid GenerationQueue'!$AX$5:$AX$467,$B407,'Grid GenerationQueue'!$AY$5:$AY$467,$C407,'Grid GenerationQueue'!$BH$5:$BH$467,"Executed",'Grid GenerationQueue'!$BB$5:$BB$467,"&lt;"&amp;$BE$3)</f>
        <v>0</v>
      </c>
      <c r="BQ407">
        <f>SUMIFS('Grid GenerationQueue'!AE$5:AE$467,'Grid GenerationQueue'!$AX$5:$AX$467,$B407,'Grid GenerationQueue'!$AY$5:$AY$467,$C407,'Grid GenerationQueue'!$BF$5:$BF$467,"&lt;&gt;"&amp;"",'Grid GenerationQueue'!$BB$5:$BB$467,"&lt;"&amp;$BE$3)</f>
        <v>0</v>
      </c>
      <c r="BR407">
        <f>SUMIFS('Grid GenerationQueue'!AF$5:AF$467,'Grid GenerationQueue'!$AX$5:$AX$467,$B407,'Grid GenerationQueue'!$AY$5:$AY$467,$C407,'Grid GenerationQueue'!$BF$5:$BF$467,"&lt;&gt;"&amp;"",'Grid GenerationQueue'!$BB$5:$BB$467,"&lt;"&amp;$BE$3)</f>
        <v>0</v>
      </c>
      <c r="BS407">
        <f>SUMIFS('Grid GenerationQueue'!AG$5:AG$467,'Grid GenerationQueue'!$AX$5:$AX$467,$B407,'Grid GenerationQueue'!$AY$5:$AY$467,$C407,'Grid GenerationQueue'!$BF$5:$BF$467,"&lt;&gt;"&amp;"",'Grid GenerationQueue'!$BB$5:$BB$467,"&lt;"&amp;$BE$3)</f>
        <v>0</v>
      </c>
      <c r="BT407">
        <f>SUMIFS('Grid GenerationQueue'!AH$5:AH$467,'Grid GenerationQueue'!$AX$5:$AX$467,$B407,'Grid GenerationQueue'!$AY$5:$AY$467,$C407,'Grid GenerationQueue'!$BF$5:$BF$467,"&lt;&gt;"&amp;"",'Grid GenerationQueue'!$BB$5:$BB$467,"&lt;"&amp;$BE$3)</f>
        <v>0</v>
      </c>
      <c r="BU407">
        <f>SUMIFS('Grid GenerationQueue'!AI$5:AI$467,'Grid GenerationQueue'!$AX$5:$AX$467,$B407,'Grid GenerationQueue'!$AY$5:$AY$467,$C407,'Grid GenerationQueue'!$BF$5:$BF$467,"&lt;&gt;"&amp;"",'Grid GenerationQueue'!$BB$5:$BB$467,"&lt;"&amp;$BE$3)</f>
        <v>0</v>
      </c>
      <c r="BV407">
        <f>SUMIFS('Grid GenerationQueue'!AJ$5:AJ$467,'Grid GenerationQueue'!$AX$5:$AX$467,$B407,'Grid GenerationQueue'!$AY$5:$AY$467,$C407,'Grid GenerationQueue'!$BF$5:$BF$467,"&lt;&gt;"&amp;"",'Grid GenerationQueue'!$BB$5:$BB$467,"&lt;"&amp;$BE$3)</f>
        <v>0</v>
      </c>
      <c r="BW407">
        <f>SUMIFS('Grid GenerationQueue'!AK$5:AK$467,'Grid GenerationQueue'!$AX$5:$AX$467,$B407,'Grid GenerationQueue'!$AY$5:$AY$467,$C407,'Grid GenerationQueue'!$BF$5:$BF$467,"&lt;&gt;"&amp;"",'Grid GenerationQueue'!$BB$5:$BB$467,"&lt;"&amp;$BE$3)</f>
        <v>0</v>
      </c>
      <c r="BX407">
        <f>SUMIFS('Grid GenerationQueue'!AL$5:AL$467,'Grid GenerationQueue'!$AX$5:$AX$467,$B407,'Grid GenerationQueue'!$AY$5:$AY$467,$C407,'Grid GenerationQueue'!$BF$5:$BF$467,"&lt;&gt;"&amp;"",'Grid GenerationQueue'!$BB$5:$BB$467,"&lt;"&amp;$BE$3)</f>
        <v>0</v>
      </c>
      <c r="BY407">
        <f>SUMIFS('Grid GenerationQueue'!AM$5:AM$467,'Grid GenerationQueue'!$AX$5:$AX$467,$B407,'Grid GenerationQueue'!$AY$5:$AY$467,$C407,'Grid GenerationQueue'!$BF$5:$BF$467,"&lt;&gt;"&amp;"",'Grid GenerationQueue'!$BB$5:$BB$467,"&lt;"&amp;$BE$3)</f>
        <v>0</v>
      </c>
      <c r="BZ407">
        <f>SUMIFS('Grid GenerationQueue'!AN$5:AN$467,'Grid GenerationQueue'!$AX$5:$AX$467,$B407,'Grid GenerationQueue'!$AY$5:$AY$467,$C407,'Grid GenerationQueue'!$BF$5:$BF$467,"&lt;&gt;"&amp;"",'Grid GenerationQueue'!$BB$5:$BB$467,"&lt;"&amp;$BE$3)</f>
        <v>0</v>
      </c>
      <c r="CA407">
        <f>SUMIFS('Grid GenerationQueue'!AO$5:AO$467,'Grid GenerationQueue'!$AX$5:$AX$467,$B407,'Grid GenerationQueue'!$AY$5:$AY$467,$C407,'Grid GenerationQueue'!$BF$5:$BF$467,"&lt;&gt;"&amp;"",'Grid GenerationQueue'!$BB$5:$BB$467,"&lt;"&amp;$BE$3)</f>
        <v>0</v>
      </c>
      <c r="CB407">
        <f>SUMIFS('Grid GenerationQueue'!AP$5:AP$467,'Grid GenerationQueue'!$AX$5:$AX$467,$B407,'Grid GenerationQueue'!$AY$5:$AY$467,$C407,'Grid GenerationQueue'!$BF$5:$BF$467,"&lt;&gt;"&amp;"",'Grid GenerationQueue'!$BB$5:$BB$467,"&lt;"&amp;$BE$3)</f>
        <v>0</v>
      </c>
      <c r="CD407">
        <f>SUMIFS('Grid GenerationQueue'!AE$5:AE$467,'Grid GenerationQueue'!$AX$5:$AX$467,$B407,'Grid GenerationQueue'!$AY$5:$AY$467,$C407,'Grid GenerationQueue'!$BB$5:$BB$467,"&lt;"&amp;$BE$3)</f>
        <v>0</v>
      </c>
      <c r="CE407">
        <f>SUMIFS('Grid GenerationQueue'!AF$5:AF$467,'Grid GenerationQueue'!$AX$5:$AX$467,$B407,'Grid GenerationQueue'!$AY$5:$AY$467,$C407,'Grid GenerationQueue'!$BB$5:$BB$467,"&lt;"&amp;$BE$3)</f>
        <v>0</v>
      </c>
      <c r="CF407">
        <f>SUMIFS('Grid GenerationQueue'!AG$5:AG$467,'Grid GenerationQueue'!$AX$5:$AX$467,$B407,'Grid GenerationQueue'!$AY$5:$AY$467,$C407,'Grid GenerationQueue'!$BB$5:$BB$467,"&lt;"&amp;$BE$3)</f>
        <v>0</v>
      </c>
      <c r="CG407">
        <f>SUMIFS('Grid GenerationQueue'!AH$5:AH$467,'Grid GenerationQueue'!$AX$5:$AX$467,$B407,'Grid GenerationQueue'!$AY$5:$AY$467,$C407,'Grid GenerationQueue'!$BB$5:$BB$467,"&lt;"&amp;$BE$3)</f>
        <v>0</v>
      </c>
      <c r="CH407">
        <f>SUMIFS('Grid GenerationQueue'!AI$5:AI$467,'Grid GenerationQueue'!$AX$5:$AX$467,$B407,'Grid GenerationQueue'!$AY$5:$AY$467,$C407,'Grid GenerationQueue'!$BB$5:$BB$467,"&lt;"&amp;$BE$3)</f>
        <v>0</v>
      </c>
      <c r="CI407">
        <f>SUMIFS('Grid GenerationQueue'!AJ$5:AJ$467,'Grid GenerationQueue'!$AX$5:$AX$467,$B407,'Grid GenerationQueue'!$AY$5:$AY$467,$C407,'Grid GenerationQueue'!$BB$5:$BB$467,"&lt;"&amp;$BE$3)</f>
        <v>0</v>
      </c>
      <c r="CJ407">
        <f>SUMIFS('Grid GenerationQueue'!AK$5:AK$467,'Grid GenerationQueue'!$AX$5:$AX$467,$B407,'Grid GenerationQueue'!$AY$5:$AY$467,$C407,'Grid GenerationQueue'!$BB$5:$BB$467,"&lt;"&amp;$BE$3)</f>
        <v>0</v>
      </c>
      <c r="CK407">
        <f>SUMIFS('Grid GenerationQueue'!AL$5:AL$467,'Grid GenerationQueue'!$AX$5:$AX$467,$B407,'Grid GenerationQueue'!$AY$5:$AY$467,$C407,'Grid GenerationQueue'!$BB$5:$BB$467,"&lt;"&amp;$BE$3)</f>
        <v>0</v>
      </c>
      <c r="CL407">
        <f>SUMIFS('Grid GenerationQueue'!AM$5:AM$467,'Grid GenerationQueue'!$AX$5:$AX$467,$B407,'Grid GenerationQueue'!$AY$5:$AY$467,$C407,'Grid GenerationQueue'!$BB$5:$BB$467,"&lt;"&amp;$BE$3)</f>
        <v>0</v>
      </c>
      <c r="CM407">
        <f>SUMIFS('Grid GenerationQueue'!AN$5:AN$467,'Grid GenerationQueue'!$AX$5:$AX$467,$B407,'Grid GenerationQueue'!$AY$5:$AY$467,$C407,'Grid GenerationQueue'!$BB$5:$BB$467,"&lt;"&amp;$BE$3)</f>
        <v>0</v>
      </c>
      <c r="CN407">
        <f>SUMIFS('Grid GenerationQueue'!AO$5:AO$467,'Grid GenerationQueue'!$AX$5:$AX$467,$B407,'Grid GenerationQueue'!$AY$5:$AY$467,$C407,'Grid GenerationQueue'!$BB$5:$BB$467,"&lt;"&amp;$BE$3)</f>
        <v>0</v>
      </c>
      <c r="CO407">
        <f>SUMIFS('Grid GenerationQueue'!AP$5:AP$467,'Grid GenerationQueue'!$AX$5:$AX$467,$B407,'Grid GenerationQueue'!$AY$5:$AY$467,$C407,'Grid GenerationQueue'!$BB$5:$BB$467,"&lt;"&amp;$BE$3)</f>
        <v>0</v>
      </c>
    </row>
    <row r="408" spans="1:93" x14ac:dyDescent="0.35">
      <c r="A408" t="s">
        <v>4647</v>
      </c>
      <c r="B408" t="s">
        <v>4511</v>
      </c>
      <c r="C408">
        <v>230</v>
      </c>
      <c r="D408">
        <f>SUMIFS('Grid GenerationQueue'!AE$5:AE$467,'Grid GenerationQueue'!$AX$5:$AX$467,$B408,'Grid GenerationQueue'!$AY$5:$AY$467,$C408,'Grid GenerationQueue'!$BI$5:$BI$467,"&lt;4")</f>
        <v>0</v>
      </c>
      <c r="E408">
        <f>SUMIFS('Grid GenerationQueue'!AF$5:AF$467,'Grid GenerationQueue'!$AX$5:$AX$467,$B408,'Grid GenerationQueue'!$AY$5:$AY$467,$C408,'Grid GenerationQueue'!$BI$5:$BI$467,"&lt;4")</f>
        <v>0</v>
      </c>
      <c r="F408">
        <f>SUMIFS('Grid GenerationQueue'!AG$5:AG$467,'Grid GenerationQueue'!$AX$5:$AX$467,$B408,'Grid GenerationQueue'!$AY$5:$AY$467,$C408,'Grid GenerationQueue'!$BI$5:$BI$467,"&lt;4")</f>
        <v>0</v>
      </c>
      <c r="G408">
        <f>SUMIFS('Grid GenerationQueue'!AH$5:AH$467,'Grid GenerationQueue'!$AX$5:$AX$467,$B408,'Grid GenerationQueue'!$AY$5:$AY$467,$C408,'Grid GenerationQueue'!$BI$5:$BI$467,"&lt;4")</f>
        <v>0</v>
      </c>
      <c r="H408">
        <f>SUMIFS('Grid GenerationQueue'!AI$5:AI$467,'Grid GenerationQueue'!$AX$5:$AX$467,$B408,'Grid GenerationQueue'!$AY$5:$AY$467,$C408,'Grid GenerationQueue'!$BI$5:$BI$467,"&lt;4")</f>
        <v>0</v>
      </c>
      <c r="I408">
        <f>SUMIFS('Grid GenerationQueue'!AJ$5:AJ$467,'Grid GenerationQueue'!$AX$5:$AX$467,$B408,'Grid GenerationQueue'!$AY$5:$AY$467,$C408,'Grid GenerationQueue'!$BI$5:$BI$467,"&lt;4")</f>
        <v>0</v>
      </c>
      <c r="J408">
        <f>SUMIFS('Grid GenerationQueue'!AK$5:AK$467,'Grid GenerationQueue'!$AX$5:$AX$467,$B408,'Grid GenerationQueue'!$AY$5:$AY$467,$C408,'Grid GenerationQueue'!$BI$5:$BI$467,"&lt;4")</f>
        <v>0</v>
      </c>
      <c r="K408">
        <f>SUMIFS('Grid GenerationQueue'!AL$5:AL$467,'Grid GenerationQueue'!$AX$5:$AX$467,$B408,'Grid GenerationQueue'!$AY$5:$AY$467,$C408,'Grid GenerationQueue'!$BI$5:$BI$467,"&lt;4")</f>
        <v>0</v>
      </c>
      <c r="L408">
        <f>SUMIFS('Grid GenerationQueue'!AM$5:AM$467,'Grid GenerationQueue'!$AX$5:$AX$467,$B408,'Grid GenerationQueue'!$AY$5:$AY$467,$C408,'Grid GenerationQueue'!$BI$5:$BI$467,"&lt;4")</f>
        <v>0</v>
      </c>
      <c r="M408">
        <f>SUMIFS('Grid GenerationQueue'!AN$5:AN$467,'Grid GenerationQueue'!$AX$5:$AX$467,$B408,'Grid GenerationQueue'!$AY$5:$AY$467,$C408,'Grid GenerationQueue'!$BI$5:$BI$467,"&lt;4")</f>
        <v>0</v>
      </c>
      <c r="N408">
        <f>SUMIFS('Grid GenerationQueue'!AO$5:AO$467,'Grid GenerationQueue'!$AX$5:$AX$467,$B408,'Grid GenerationQueue'!$AY$5:$AY$467,$C408,'Grid GenerationQueue'!$BI$5:$BI$467,"&lt;4")</f>
        <v>0</v>
      </c>
      <c r="O408">
        <f>SUMIFS('Grid GenerationQueue'!AP$5:AP$467,'Grid GenerationQueue'!$AX$5:$AX$467,$B408,'Grid GenerationQueue'!$AY$5:$AY$467,$C408,'Grid GenerationQueue'!$BI$5:$BI$467,"&lt;4")</f>
        <v>0</v>
      </c>
      <c r="Q408">
        <f>SUMIFS('Grid GenerationQueue'!AE$5:AE$467,'Grid GenerationQueue'!$AX$5:$AX$467,$B408,'Grid GenerationQueue'!$AY$5:$AY$467,$C408,'Grid GenerationQueue'!$BH$5:$BH$467,"Executed")</f>
        <v>0</v>
      </c>
      <c r="R408">
        <f>SUMIFS('Grid GenerationQueue'!AF$5:AF$467,'Grid GenerationQueue'!$AX$5:$AX$467,$B408,'Grid GenerationQueue'!$AY$5:$AY$467,$C408,'Grid GenerationQueue'!$BH$5:$BH$467,"Executed")</f>
        <v>0</v>
      </c>
      <c r="S408">
        <f>SUMIFS('Grid GenerationQueue'!AG$5:AG$467,'Grid GenerationQueue'!$AX$5:$AX$467,$B408,'Grid GenerationQueue'!$AY$5:$AY$467,$C408,'Grid GenerationQueue'!$BH$5:$BH$467,"Executed")</f>
        <v>0</v>
      </c>
      <c r="T408">
        <f>SUMIFS('Grid GenerationQueue'!AH$5:AH$467,'Grid GenerationQueue'!$AX$5:$AX$467,$B408,'Grid GenerationQueue'!$AY$5:$AY$467,$C408,'Grid GenerationQueue'!$BH$5:$BH$467,"Executed")</f>
        <v>0</v>
      </c>
      <c r="U408">
        <f>SUMIFS('Grid GenerationQueue'!AI$5:AI$467,'Grid GenerationQueue'!$AX$5:$AX$467,$B408,'Grid GenerationQueue'!$AY$5:$AY$467,$C408,'Grid GenerationQueue'!$BH$5:$BH$467,"Executed")</f>
        <v>0</v>
      </c>
      <c r="V408">
        <f>SUMIFS('Grid GenerationQueue'!AJ$5:AJ$467,'Grid GenerationQueue'!$AX$5:$AX$467,$B408,'Grid GenerationQueue'!$AY$5:$AY$467,$C408,'Grid GenerationQueue'!$BH$5:$BH$467,"Executed")</f>
        <v>0</v>
      </c>
      <c r="W408">
        <f>SUMIFS('Grid GenerationQueue'!AK$5:AK$467,'Grid GenerationQueue'!$AX$5:$AX$467,$B408,'Grid GenerationQueue'!$AY$5:$AY$467,$C408,'Grid GenerationQueue'!$BH$5:$BH$467,"Executed")</f>
        <v>0</v>
      </c>
      <c r="X408">
        <f>SUMIFS('Grid GenerationQueue'!AL$5:AL$467,'Grid GenerationQueue'!$AX$5:$AX$467,$B408,'Grid GenerationQueue'!$AY$5:$AY$467,$C408,'Grid GenerationQueue'!$BH$5:$BH$467,"Executed")</f>
        <v>0</v>
      </c>
      <c r="Y408">
        <f>SUMIFS('Grid GenerationQueue'!AM$5:AM$467,'Grid GenerationQueue'!$AX$5:$AX$467,$B408,'Grid GenerationQueue'!$AY$5:$AY$467,$C408,'Grid GenerationQueue'!$BH$5:$BH$467,"Executed")</f>
        <v>0</v>
      </c>
      <c r="Z408">
        <f>SUMIFS('Grid GenerationQueue'!AN$5:AN$467,'Grid GenerationQueue'!$AX$5:$AX$467,$B408,'Grid GenerationQueue'!$AY$5:$AY$467,$C408,'Grid GenerationQueue'!$BH$5:$BH$467,"Executed")</f>
        <v>0</v>
      </c>
      <c r="AA408">
        <f>SUMIFS('Grid GenerationQueue'!AO$5:AO$467,'Grid GenerationQueue'!$AX$5:$AX$467,$B408,'Grid GenerationQueue'!$AY$5:$AY$467,$C408,'Grid GenerationQueue'!$BH$5:$BH$467,"Executed")</f>
        <v>0</v>
      </c>
      <c r="AB408">
        <f>SUMIFS('Grid GenerationQueue'!AP$5:AP$467,'Grid GenerationQueue'!$AX$5:$AX$467,$B408,'Grid GenerationQueue'!$AY$5:$AY$467,$C408,'Grid GenerationQueue'!$BH$5:$BH$467,"Executed")</f>
        <v>0</v>
      </c>
      <c r="AD408">
        <f>SUMIFS('Grid GenerationQueue'!AE$5:AE$467,'Grid GenerationQueue'!$AX$5:$AX$467,$B408,'Grid GenerationQueue'!$AY$5:$AY$467,$C408,'Grid GenerationQueue'!$BF$5:$BF$467,"&lt;&gt;"&amp;"")</f>
        <v>0</v>
      </c>
      <c r="AE408">
        <f>SUMIFS('Grid GenerationQueue'!AF$5:AF$467,'Grid GenerationQueue'!$AX$5:$AX$467,$B408,'Grid GenerationQueue'!$AY$5:$AY$467,$C408,'Grid GenerationQueue'!$BF$5:$BF$467,"&lt;&gt;"&amp;"")</f>
        <v>0</v>
      </c>
      <c r="AF408">
        <f>SUMIFS('Grid GenerationQueue'!AG$5:AG$467,'Grid GenerationQueue'!$AX$5:$AX$467,$B408,'Grid GenerationQueue'!$AY$5:$AY$467,$C408,'Grid GenerationQueue'!$BF$5:$BF$467,"&lt;&gt;"&amp;"")</f>
        <v>0</v>
      </c>
      <c r="AG408">
        <f>SUMIFS('Grid GenerationQueue'!AH$5:AH$467,'Grid GenerationQueue'!$AX$5:$AX$467,$B408,'Grid GenerationQueue'!$AY$5:$AY$467,$C408,'Grid GenerationQueue'!$BF$5:$BF$467,"&lt;&gt;"&amp;"")</f>
        <v>0</v>
      </c>
      <c r="AH408">
        <f>SUMIFS('Grid GenerationQueue'!AI$5:AI$467,'Grid GenerationQueue'!$AX$5:$AX$467,$B408,'Grid GenerationQueue'!$AY$5:$AY$467,$C408,'Grid GenerationQueue'!$BF$5:$BF$467,"&lt;&gt;"&amp;"")</f>
        <v>0</v>
      </c>
      <c r="AI408">
        <f>SUMIFS('Grid GenerationQueue'!AJ$5:AJ$467,'Grid GenerationQueue'!$AX$5:$AX$467,$B408,'Grid GenerationQueue'!$AY$5:$AY$467,$C408,'Grid GenerationQueue'!$BF$5:$BF$467,"&lt;&gt;"&amp;"")</f>
        <v>0</v>
      </c>
      <c r="AJ408">
        <f>SUMIFS('Grid GenerationQueue'!AK$5:AK$467,'Grid GenerationQueue'!$AX$5:$AX$467,$B408,'Grid GenerationQueue'!$AY$5:$AY$467,$C408,'Grid GenerationQueue'!$BF$5:$BF$467,"&lt;&gt;"&amp;"")</f>
        <v>0</v>
      </c>
      <c r="AK408">
        <f>SUMIFS('Grid GenerationQueue'!AL$5:AL$467,'Grid GenerationQueue'!$AX$5:$AX$467,$B408,'Grid GenerationQueue'!$AY$5:$AY$467,$C408,'Grid GenerationQueue'!$BF$5:$BF$467,"&lt;&gt;"&amp;"")</f>
        <v>0</v>
      </c>
      <c r="AL408">
        <f>SUMIFS('Grid GenerationQueue'!AM$5:AM$467,'Grid GenerationQueue'!$AX$5:$AX$467,$B408,'Grid GenerationQueue'!$AY$5:$AY$467,$C408,'Grid GenerationQueue'!$BF$5:$BF$467,"&lt;&gt;"&amp;"")</f>
        <v>0</v>
      </c>
      <c r="AM408">
        <f>SUMIFS('Grid GenerationQueue'!AN$5:AN$467,'Grid GenerationQueue'!$AX$5:$AX$467,$B408,'Grid GenerationQueue'!$AY$5:$AY$467,$C408,'Grid GenerationQueue'!$BF$5:$BF$467,"&lt;&gt;"&amp;"")</f>
        <v>0</v>
      </c>
      <c r="AN408">
        <f>SUMIFS('Grid GenerationQueue'!AO$5:AO$467,'Grid GenerationQueue'!$AX$5:$AX$467,$B408,'Grid GenerationQueue'!$AY$5:$AY$467,$C408,'Grid GenerationQueue'!$BF$5:$BF$467,"&lt;&gt;"&amp;"")</f>
        <v>0</v>
      </c>
      <c r="AO408">
        <f>SUMIFS('Grid GenerationQueue'!AP$5:AP$467,'Grid GenerationQueue'!$AX$5:$AX$467,$B408,'Grid GenerationQueue'!$AY$5:$AY$467,$C408,'Grid GenerationQueue'!$BF$5:$BF$467,"&lt;&gt;"&amp;"")</f>
        <v>0</v>
      </c>
      <c r="AQ408">
        <f>SUMIFS('Grid GenerationQueue'!AE$5:AE$467,'Grid GenerationQueue'!$AX$5:$AX$467,$B408,'Grid GenerationQueue'!$AY$5:$AY$467,$C408)</f>
        <v>213.5487</v>
      </c>
      <c r="AR408">
        <f>SUMIFS('Grid GenerationQueue'!AF$5:AF$467,'Grid GenerationQueue'!$AX$5:$AX$467,$B408,'Grid GenerationQueue'!$AY$5:$AY$467,$C408)</f>
        <v>0</v>
      </c>
      <c r="AS408">
        <f>SUMIFS('Grid GenerationQueue'!AG$5:AG$467,'Grid GenerationQueue'!$AX$5:$AX$467,$B408,'Grid GenerationQueue'!$AY$5:$AY$467,$C408)</f>
        <v>0</v>
      </c>
      <c r="AT408">
        <f>SUMIFS('Grid GenerationQueue'!AH$5:AH$467,'Grid GenerationQueue'!$AX$5:$AX$467,$B408,'Grid GenerationQueue'!$AY$5:$AY$467,$C408)</f>
        <v>0</v>
      </c>
      <c r="AU408">
        <f>SUMIFS('Grid GenerationQueue'!AI$5:AI$467,'Grid GenerationQueue'!$AX$5:$AX$467,$B408,'Grid GenerationQueue'!$AY$5:$AY$467,$C408)</f>
        <v>0</v>
      </c>
      <c r="AV408">
        <f>SUMIFS('Grid GenerationQueue'!AJ$5:AJ$467,'Grid GenerationQueue'!$AX$5:$AX$467,$B408,'Grid GenerationQueue'!$AY$5:$AY$467,$C408)</f>
        <v>0</v>
      </c>
      <c r="AW408">
        <f>SUMIFS('Grid GenerationQueue'!AK$5:AK$467,'Grid GenerationQueue'!$AX$5:$AX$467,$B408,'Grid GenerationQueue'!$AY$5:$AY$467,$C408)</f>
        <v>0</v>
      </c>
      <c r="AX408">
        <f>SUMIFS('Grid GenerationQueue'!AL$5:AL$467,'Grid GenerationQueue'!$AX$5:$AX$467,$B408,'Grid GenerationQueue'!$AY$5:$AY$467,$C408)</f>
        <v>0</v>
      </c>
      <c r="AY408">
        <f>SUMIFS('Grid GenerationQueue'!AM$5:AM$467,'Grid GenerationQueue'!$AX$5:$AX$467,$B408,'Grid GenerationQueue'!$AY$5:$AY$467,$C408)</f>
        <v>0</v>
      </c>
      <c r="AZ408">
        <f>SUMIFS('Grid GenerationQueue'!AN$5:AN$467,'Grid GenerationQueue'!$AX$5:$AX$467,$B408,'Grid GenerationQueue'!$AY$5:$AY$467,$C408)</f>
        <v>0</v>
      </c>
      <c r="BA408">
        <f>SUMIFS('Grid GenerationQueue'!AO$5:AO$467,'Grid GenerationQueue'!$AX$5:$AX$467,$B408,'Grid GenerationQueue'!$AY$5:$AY$467,$C408)</f>
        <v>0</v>
      </c>
      <c r="BB408">
        <f>SUMIFS('Grid GenerationQueue'!AP$5:AP$467,'Grid GenerationQueue'!$AX$5:$AX$467,$B408,'Grid GenerationQueue'!$AY$5:$AY$467,$C408)</f>
        <v>0</v>
      </c>
      <c r="BD408">
        <f>SUMIFS('Grid GenerationQueue'!AE$5:AE$467,'Grid GenerationQueue'!$AX$5:$AX$467,$B408,'Grid GenerationQueue'!$AY$5:$AY$467,$C408,'Grid GenerationQueue'!$BH$5:$BH$467,"Executed",'Grid GenerationQueue'!$BB$5:$BB$467,"&lt;"&amp;$BE$3)</f>
        <v>0</v>
      </c>
      <c r="BE408">
        <f>SUMIFS('Grid GenerationQueue'!AF$5:AF$467,'Grid GenerationQueue'!$AX$5:$AX$467,$B408,'Grid GenerationQueue'!$AY$5:$AY$467,$C408,'Grid GenerationQueue'!$BH$5:$BH$467,"Executed",'Grid GenerationQueue'!$BB$5:$BB$467,"&lt;"&amp;$BE$3)</f>
        <v>0</v>
      </c>
      <c r="BF408">
        <f>SUMIFS('Grid GenerationQueue'!AG$5:AG$467,'Grid GenerationQueue'!$AX$5:$AX$467,$B408,'Grid GenerationQueue'!$AY$5:$AY$467,$C408,'Grid GenerationQueue'!$BH$5:$BH$467,"Executed",'Grid GenerationQueue'!$BB$5:$BB$467,"&lt;"&amp;$BE$3)</f>
        <v>0</v>
      </c>
      <c r="BG408">
        <f>SUMIFS('Grid GenerationQueue'!AH$5:AH$467,'Grid GenerationQueue'!$AX$5:$AX$467,$B408,'Grid GenerationQueue'!$AY$5:$AY$467,$C408,'Grid GenerationQueue'!$BH$5:$BH$467,"Executed",'Grid GenerationQueue'!$BB$5:$BB$467,"&lt;"&amp;$BE$3)</f>
        <v>0</v>
      </c>
      <c r="BH408">
        <f>SUMIFS('Grid GenerationQueue'!AI$5:AI$467,'Grid GenerationQueue'!$AX$5:$AX$467,$B408,'Grid GenerationQueue'!$AY$5:$AY$467,$C408,'Grid GenerationQueue'!$BH$5:$BH$467,"Executed",'Grid GenerationQueue'!$BB$5:$BB$467,"&lt;"&amp;$BE$3)</f>
        <v>0</v>
      </c>
      <c r="BI408">
        <f>SUMIFS('Grid GenerationQueue'!AJ$5:AJ$467,'Grid GenerationQueue'!$AX$5:$AX$467,$B408,'Grid GenerationQueue'!$AY$5:$AY$467,$C408,'Grid GenerationQueue'!$BH$5:$BH$467,"Executed",'Grid GenerationQueue'!$BB$5:$BB$467,"&lt;"&amp;$BE$3)</f>
        <v>0</v>
      </c>
      <c r="BJ408">
        <f>SUMIFS('Grid GenerationQueue'!AK$5:AK$467,'Grid GenerationQueue'!$AX$5:$AX$467,$B408,'Grid GenerationQueue'!$AY$5:$AY$467,$C408,'Grid GenerationQueue'!$BH$5:$BH$467,"Executed",'Grid GenerationQueue'!$BB$5:$BB$467,"&lt;"&amp;$BE$3)</f>
        <v>0</v>
      </c>
      <c r="BK408">
        <f>SUMIFS('Grid GenerationQueue'!AL$5:AL$467,'Grid GenerationQueue'!$AX$5:$AX$467,$B408,'Grid GenerationQueue'!$AY$5:$AY$467,$C408,'Grid GenerationQueue'!$BH$5:$BH$467,"Executed",'Grid GenerationQueue'!$BB$5:$BB$467,"&lt;"&amp;$BE$3)</f>
        <v>0</v>
      </c>
      <c r="BL408">
        <f>SUMIFS('Grid GenerationQueue'!AM$5:AM$467,'Grid GenerationQueue'!$AX$5:$AX$467,$B408,'Grid GenerationQueue'!$AY$5:$AY$467,$C408,'Grid GenerationQueue'!$BH$5:$BH$467,"Executed",'Grid GenerationQueue'!$BB$5:$BB$467,"&lt;"&amp;$BE$3)</f>
        <v>0</v>
      </c>
      <c r="BM408">
        <f>SUMIFS('Grid GenerationQueue'!AN$5:AN$467,'Grid GenerationQueue'!$AX$5:$AX$467,$B408,'Grid GenerationQueue'!$AY$5:$AY$467,$C408,'Grid GenerationQueue'!$BH$5:$BH$467,"Executed",'Grid GenerationQueue'!$BB$5:$BB$467,"&lt;"&amp;$BE$3)</f>
        <v>0</v>
      </c>
      <c r="BN408">
        <f>SUMIFS('Grid GenerationQueue'!AO$5:AO$467,'Grid GenerationQueue'!$AX$5:$AX$467,$B408,'Grid GenerationQueue'!$AY$5:$AY$467,$C408,'Grid GenerationQueue'!$BH$5:$BH$467,"Executed",'Grid GenerationQueue'!$BB$5:$BB$467,"&lt;"&amp;$BE$3)</f>
        <v>0</v>
      </c>
      <c r="BO408">
        <f>SUMIFS('Grid GenerationQueue'!AP$5:AP$467,'Grid GenerationQueue'!$AX$5:$AX$467,$B408,'Grid GenerationQueue'!$AY$5:$AY$467,$C408,'Grid GenerationQueue'!$BH$5:$BH$467,"Executed",'Grid GenerationQueue'!$BB$5:$BB$467,"&lt;"&amp;$BE$3)</f>
        <v>0</v>
      </c>
      <c r="BQ408">
        <f>SUMIFS('Grid GenerationQueue'!AE$5:AE$467,'Grid GenerationQueue'!$AX$5:$AX$467,$B408,'Grid GenerationQueue'!$AY$5:$AY$467,$C408,'Grid GenerationQueue'!$BF$5:$BF$467,"&lt;&gt;"&amp;"",'Grid GenerationQueue'!$BB$5:$BB$467,"&lt;"&amp;$BE$3)</f>
        <v>0</v>
      </c>
      <c r="BR408">
        <f>SUMIFS('Grid GenerationQueue'!AF$5:AF$467,'Grid GenerationQueue'!$AX$5:$AX$467,$B408,'Grid GenerationQueue'!$AY$5:$AY$467,$C408,'Grid GenerationQueue'!$BF$5:$BF$467,"&lt;&gt;"&amp;"",'Grid GenerationQueue'!$BB$5:$BB$467,"&lt;"&amp;$BE$3)</f>
        <v>0</v>
      </c>
      <c r="BS408">
        <f>SUMIFS('Grid GenerationQueue'!AG$5:AG$467,'Grid GenerationQueue'!$AX$5:$AX$467,$B408,'Grid GenerationQueue'!$AY$5:$AY$467,$C408,'Grid GenerationQueue'!$BF$5:$BF$467,"&lt;&gt;"&amp;"",'Grid GenerationQueue'!$BB$5:$BB$467,"&lt;"&amp;$BE$3)</f>
        <v>0</v>
      </c>
      <c r="BT408">
        <f>SUMIFS('Grid GenerationQueue'!AH$5:AH$467,'Grid GenerationQueue'!$AX$5:$AX$467,$B408,'Grid GenerationQueue'!$AY$5:$AY$467,$C408,'Grid GenerationQueue'!$BF$5:$BF$467,"&lt;&gt;"&amp;"",'Grid GenerationQueue'!$BB$5:$BB$467,"&lt;"&amp;$BE$3)</f>
        <v>0</v>
      </c>
      <c r="BU408">
        <f>SUMIFS('Grid GenerationQueue'!AI$5:AI$467,'Grid GenerationQueue'!$AX$5:$AX$467,$B408,'Grid GenerationQueue'!$AY$5:$AY$467,$C408,'Grid GenerationQueue'!$BF$5:$BF$467,"&lt;&gt;"&amp;"",'Grid GenerationQueue'!$BB$5:$BB$467,"&lt;"&amp;$BE$3)</f>
        <v>0</v>
      </c>
      <c r="BV408">
        <f>SUMIFS('Grid GenerationQueue'!AJ$5:AJ$467,'Grid GenerationQueue'!$AX$5:$AX$467,$B408,'Grid GenerationQueue'!$AY$5:$AY$467,$C408,'Grid GenerationQueue'!$BF$5:$BF$467,"&lt;&gt;"&amp;"",'Grid GenerationQueue'!$BB$5:$BB$467,"&lt;"&amp;$BE$3)</f>
        <v>0</v>
      </c>
      <c r="BW408">
        <f>SUMIFS('Grid GenerationQueue'!AK$5:AK$467,'Grid GenerationQueue'!$AX$5:$AX$467,$B408,'Grid GenerationQueue'!$AY$5:$AY$467,$C408,'Grid GenerationQueue'!$BF$5:$BF$467,"&lt;&gt;"&amp;"",'Grid GenerationQueue'!$BB$5:$BB$467,"&lt;"&amp;$BE$3)</f>
        <v>0</v>
      </c>
      <c r="BX408">
        <f>SUMIFS('Grid GenerationQueue'!AL$5:AL$467,'Grid GenerationQueue'!$AX$5:$AX$467,$B408,'Grid GenerationQueue'!$AY$5:$AY$467,$C408,'Grid GenerationQueue'!$BF$5:$BF$467,"&lt;&gt;"&amp;"",'Grid GenerationQueue'!$BB$5:$BB$467,"&lt;"&amp;$BE$3)</f>
        <v>0</v>
      </c>
      <c r="BY408">
        <f>SUMIFS('Grid GenerationQueue'!AM$5:AM$467,'Grid GenerationQueue'!$AX$5:$AX$467,$B408,'Grid GenerationQueue'!$AY$5:$AY$467,$C408,'Grid GenerationQueue'!$BF$5:$BF$467,"&lt;&gt;"&amp;"",'Grid GenerationQueue'!$BB$5:$BB$467,"&lt;"&amp;$BE$3)</f>
        <v>0</v>
      </c>
      <c r="BZ408">
        <f>SUMIFS('Grid GenerationQueue'!AN$5:AN$467,'Grid GenerationQueue'!$AX$5:$AX$467,$B408,'Grid GenerationQueue'!$AY$5:$AY$467,$C408,'Grid GenerationQueue'!$BF$5:$BF$467,"&lt;&gt;"&amp;"",'Grid GenerationQueue'!$BB$5:$BB$467,"&lt;"&amp;$BE$3)</f>
        <v>0</v>
      </c>
      <c r="CA408">
        <f>SUMIFS('Grid GenerationQueue'!AO$5:AO$467,'Grid GenerationQueue'!$AX$5:$AX$467,$B408,'Grid GenerationQueue'!$AY$5:$AY$467,$C408,'Grid GenerationQueue'!$BF$5:$BF$467,"&lt;&gt;"&amp;"",'Grid GenerationQueue'!$BB$5:$BB$467,"&lt;"&amp;$BE$3)</f>
        <v>0</v>
      </c>
      <c r="CB408">
        <f>SUMIFS('Grid GenerationQueue'!AP$5:AP$467,'Grid GenerationQueue'!$AX$5:$AX$467,$B408,'Grid GenerationQueue'!$AY$5:$AY$467,$C408,'Grid GenerationQueue'!$BF$5:$BF$467,"&lt;&gt;"&amp;"",'Grid GenerationQueue'!$BB$5:$BB$467,"&lt;"&amp;$BE$3)</f>
        <v>0</v>
      </c>
      <c r="CD408">
        <f>SUMIFS('Grid GenerationQueue'!AE$5:AE$467,'Grid GenerationQueue'!$AX$5:$AX$467,$B408,'Grid GenerationQueue'!$AY$5:$AY$467,$C408,'Grid GenerationQueue'!$BB$5:$BB$467,"&lt;"&amp;$BE$3)</f>
        <v>213.5487</v>
      </c>
      <c r="CE408">
        <f>SUMIFS('Grid GenerationQueue'!AF$5:AF$467,'Grid GenerationQueue'!$AX$5:$AX$467,$B408,'Grid GenerationQueue'!$AY$5:$AY$467,$C408,'Grid GenerationQueue'!$BB$5:$BB$467,"&lt;"&amp;$BE$3)</f>
        <v>0</v>
      </c>
      <c r="CF408">
        <f>SUMIFS('Grid GenerationQueue'!AG$5:AG$467,'Grid GenerationQueue'!$AX$5:$AX$467,$B408,'Grid GenerationQueue'!$AY$5:$AY$467,$C408,'Grid GenerationQueue'!$BB$5:$BB$467,"&lt;"&amp;$BE$3)</f>
        <v>0</v>
      </c>
      <c r="CG408">
        <f>SUMIFS('Grid GenerationQueue'!AH$5:AH$467,'Grid GenerationQueue'!$AX$5:$AX$467,$B408,'Grid GenerationQueue'!$AY$5:$AY$467,$C408,'Grid GenerationQueue'!$BB$5:$BB$467,"&lt;"&amp;$BE$3)</f>
        <v>0</v>
      </c>
      <c r="CH408">
        <f>SUMIFS('Grid GenerationQueue'!AI$5:AI$467,'Grid GenerationQueue'!$AX$5:$AX$467,$B408,'Grid GenerationQueue'!$AY$5:$AY$467,$C408,'Grid GenerationQueue'!$BB$5:$BB$467,"&lt;"&amp;$BE$3)</f>
        <v>0</v>
      </c>
      <c r="CI408">
        <f>SUMIFS('Grid GenerationQueue'!AJ$5:AJ$467,'Grid GenerationQueue'!$AX$5:$AX$467,$B408,'Grid GenerationQueue'!$AY$5:$AY$467,$C408,'Grid GenerationQueue'!$BB$5:$BB$467,"&lt;"&amp;$BE$3)</f>
        <v>0</v>
      </c>
      <c r="CJ408">
        <f>SUMIFS('Grid GenerationQueue'!AK$5:AK$467,'Grid GenerationQueue'!$AX$5:$AX$467,$B408,'Grid GenerationQueue'!$AY$5:$AY$467,$C408,'Grid GenerationQueue'!$BB$5:$BB$467,"&lt;"&amp;$BE$3)</f>
        <v>0</v>
      </c>
      <c r="CK408">
        <f>SUMIFS('Grid GenerationQueue'!AL$5:AL$467,'Grid GenerationQueue'!$AX$5:$AX$467,$B408,'Grid GenerationQueue'!$AY$5:$AY$467,$C408,'Grid GenerationQueue'!$BB$5:$BB$467,"&lt;"&amp;$BE$3)</f>
        <v>0</v>
      </c>
      <c r="CL408">
        <f>SUMIFS('Grid GenerationQueue'!AM$5:AM$467,'Grid GenerationQueue'!$AX$5:$AX$467,$B408,'Grid GenerationQueue'!$AY$5:$AY$467,$C408,'Grid GenerationQueue'!$BB$5:$BB$467,"&lt;"&amp;$BE$3)</f>
        <v>0</v>
      </c>
      <c r="CM408">
        <f>SUMIFS('Grid GenerationQueue'!AN$5:AN$467,'Grid GenerationQueue'!$AX$5:$AX$467,$B408,'Grid GenerationQueue'!$AY$5:$AY$467,$C408,'Grid GenerationQueue'!$BB$5:$BB$467,"&lt;"&amp;$BE$3)</f>
        <v>0</v>
      </c>
      <c r="CN408">
        <f>SUMIFS('Grid GenerationQueue'!AO$5:AO$467,'Grid GenerationQueue'!$AX$5:$AX$467,$B408,'Grid GenerationQueue'!$AY$5:$AY$467,$C408,'Grid GenerationQueue'!$BB$5:$BB$467,"&lt;"&amp;$BE$3)</f>
        <v>0</v>
      </c>
      <c r="CO408">
        <f>SUMIFS('Grid GenerationQueue'!AP$5:AP$467,'Grid GenerationQueue'!$AX$5:$AX$467,$B408,'Grid GenerationQueue'!$AY$5:$AY$467,$C408,'Grid GenerationQueue'!$BB$5:$BB$467,"&lt;"&amp;$BE$3)</f>
        <v>0</v>
      </c>
    </row>
    <row r="409" spans="1:93" x14ac:dyDescent="0.35">
      <c r="A409" t="s">
        <v>4644</v>
      </c>
      <c r="B409" t="s">
        <v>4512</v>
      </c>
      <c r="C409">
        <v>115</v>
      </c>
      <c r="D409">
        <f>SUMIFS('Grid GenerationQueue'!AE$5:AE$467,'Grid GenerationQueue'!$AX$5:$AX$467,$B409,'Grid GenerationQueue'!$AY$5:$AY$467,$C409,'Grid GenerationQueue'!$BI$5:$BI$467,"&lt;4")</f>
        <v>0</v>
      </c>
      <c r="E409">
        <f>SUMIFS('Grid GenerationQueue'!AF$5:AF$467,'Grid GenerationQueue'!$AX$5:$AX$467,$B409,'Grid GenerationQueue'!$AY$5:$AY$467,$C409,'Grid GenerationQueue'!$BI$5:$BI$467,"&lt;4")</f>
        <v>0</v>
      </c>
      <c r="F409">
        <f>SUMIFS('Grid GenerationQueue'!AG$5:AG$467,'Grid GenerationQueue'!$AX$5:$AX$467,$B409,'Grid GenerationQueue'!$AY$5:$AY$467,$C409,'Grid GenerationQueue'!$BI$5:$BI$467,"&lt;4")</f>
        <v>0</v>
      </c>
      <c r="G409">
        <f>SUMIFS('Grid GenerationQueue'!AH$5:AH$467,'Grid GenerationQueue'!$AX$5:$AX$467,$B409,'Grid GenerationQueue'!$AY$5:$AY$467,$C409,'Grid GenerationQueue'!$BI$5:$BI$467,"&lt;4")</f>
        <v>0</v>
      </c>
      <c r="H409">
        <f>SUMIFS('Grid GenerationQueue'!AI$5:AI$467,'Grid GenerationQueue'!$AX$5:$AX$467,$B409,'Grid GenerationQueue'!$AY$5:$AY$467,$C409,'Grid GenerationQueue'!$BI$5:$BI$467,"&lt;4")</f>
        <v>0</v>
      </c>
      <c r="I409">
        <f>SUMIFS('Grid GenerationQueue'!AJ$5:AJ$467,'Grid GenerationQueue'!$AX$5:$AX$467,$B409,'Grid GenerationQueue'!$AY$5:$AY$467,$C409,'Grid GenerationQueue'!$BI$5:$BI$467,"&lt;4")</f>
        <v>0</v>
      </c>
      <c r="J409">
        <f>SUMIFS('Grid GenerationQueue'!AK$5:AK$467,'Grid GenerationQueue'!$AX$5:$AX$467,$B409,'Grid GenerationQueue'!$AY$5:$AY$467,$C409,'Grid GenerationQueue'!$BI$5:$BI$467,"&lt;4")</f>
        <v>0</v>
      </c>
      <c r="K409">
        <f>SUMIFS('Grid GenerationQueue'!AL$5:AL$467,'Grid GenerationQueue'!$AX$5:$AX$467,$B409,'Grid GenerationQueue'!$AY$5:$AY$467,$C409,'Grid GenerationQueue'!$BI$5:$BI$467,"&lt;4")</f>
        <v>0</v>
      </c>
      <c r="L409">
        <f>SUMIFS('Grid GenerationQueue'!AM$5:AM$467,'Grid GenerationQueue'!$AX$5:$AX$467,$B409,'Grid GenerationQueue'!$AY$5:$AY$467,$C409,'Grid GenerationQueue'!$BI$5:$BI$467,"&lt;4")</f>
        <v>0</v>
      </c>
      <c r="M409">
        <f>SUMIFS('Grid GenerationQueue'!AN$5:AN$467,'Grid GenerationQueue'!$AX$5:$AX$467,$B409,'Grid GenerationQueue'!$AY$5:$AY$467,$C409,'Grid GenerationQueue'!$BI$5:$BI$467,"&lt;4")</f>
        <v>0</v>
      </c>
      <c r="N409">
        <f>SUMIFS('Grid GenerationQueue'!AO$5:AO$467,'Grid GenerationQueue'!$AX$5:$AX$467,$B409,'Grid GenerationQueue'!$AY$5:$AY$467,$C409,'Grid GenerationQueue'!$BI$5:$BI$467,"&lt;4")</f>
        <v>0</v>
      </c>
      <c r="O409">
        <f>SUMIFS('Grid GenerationQueue'!AP$5:AP$467,'Grid GenerationQueue'!$AX$5:$AX$467,$B409,'Grid GenerationQueue'!$AY$5:$AY$467,$C409,'Grid GenerationQueue'!$BI$5:$BI$467,"&lt;4")</f>
        <v>0</v>
      </c>
      <c r="Q409">
        <f>SUMIFS('Grid GenerationQueue'!AE$5:AE$467,'Grid GenerationQueue'!$AX$5:$AX$467,$B409,'Grid GenerationQueue'!$AY$5:$AY$467,$C409,'Grid GenerationQueue'!$BH$5:$BH$467,"Executed")</f>
        <v>0</v>
      </c>
      <c r="R409">
        <f>SUMIFS('Grid GenerationQueue'!AF$5:AF$467,'Grid GenerationQueue'!$AX$5:$AX$467,$B409,'Grid GenerationQueue'!$AY$5:$AY$467,$C409,'Grid GenerationQueue'!$BH$5:$BH$467,"Executed")</f>
        <v>0</v>
      </c>
      <c r="S409">
        <f>SUMIFS('Grid GenerationQueue'!AG$5:AG$467,'Grid GenerationQueue'!$AX$5:$AX$467,$B409,'Grid GenerationQueue'!$AY$5:$AY$467,$C409,'Grid GenerationQueue'!$BH$5:$BH$467,"Executed")</f>
        <v>0</v>
      </c>
      <c r="T409">
        <f>SUMIFS('Grid GenerationQueue'!AH$5:AH$467,'Grid GenerationQueue'!$AX$5:$AX$467,$B409,'Grid GenerationQueue'!$AY$5:$AY$467,$C409,'Grid GenerationQueue'!$BH$5:$BH$467,"Executed")</f>
        <v>0</v>
      </c>
      <c r="U409">
        <f>SUMIFS('Grid GenerationQueue'!AI$5:AI$467,'Grid GenerationQueue'!$AX$5:$AX$467,$B409,'Grid GenerationQueue'!$AY$5:$AY$467,$C409,'Grid GenerationQueue'!$BH$5:$BH$467,"Executed")</f>
        <v>0</v>
      </c>
      <c r="V409">
        <f>SUMIFS('Grid GenerationQueue'!AJ$5:AJ$467,'Grid GenerationQueue'!$AX$5:$AX$467,$B409,'Grid GenerationQueue'!$AY$5:$AY$467,$C409,'Grid GenerationQueue'!$BH$5:$BH$467,"Executed")</f>
        <v>0</v>
      </c>
      <c r="W409">
        <f>SUMIFS('Grid GenerationQueue'!AK$5:AK$467,'Grid GenerationQueue'!$AX$5:$AX$467,$B409,'Grid GenerationQueue'!$AY$5:$AY$467,$C409,'Grid GenerationQueue'!$BH$5:$BH$467,"Executed")</f>
        <v>0</v>
      </c>
      <c r="X409">
        <f>SUMIFS('Grid GenerationQueue'!AL$5:AL$467,'Grid GenerationQueue'!$AX$5:$AX$467,$B409,'Grid GenerationQueue'!$AY$5:$AY$467,$C409,'Grid GenerationQueue'!$BH$5:$BH$467,"Executed")</f>
        <v>0</v>
      </c>
      <c r="Y409">
        <f>SUMIFS('Grid GenerationQueue'!AM$5:AM$467,'Grid GenerationQueue'!$AX$5:$AX$467,$B409,'Grid GenerationQueue'!$AY$5:$AY$467,$C409,'Grid GenerationQueue'!$BH$5:$BH$467,"Executed")</f>
        <v>0</v>
      </c>
      <c r="Z409">
        <f>SUMIFS('Grid GenerationQueue'!AN$5:AN$467,'Grid GenerationQueue'!$AX$5:$AX$467,$B409,'Grid GenerationQueue'!$AY$5:$AY$467,$C409,'Grid GenerationQueue'!$BH$5:$BH$467,"Executed")</f>
        <v>0</v>
      </c>
      <c r="AA409">
        <f>SUMIFS('Grid GenerationQueue'!AO$5:AO$467,'Grid GenerationQueue'!$AX$5:$AX$467,$B409,'Grid GenerationQueue'!$AY$5:$AY$467,$C409,'Grid GenerationQueue'!$BH$5:$BH$467,"Executed")</f>
        <v>0</v>
      </c>
      <c r="AB409">
        <f>SUMIFS('Grid GenerationQueue'!AP$5:AP$467,'Grid GenerationQueue'!$AX$5:$AX$467,$B409,'Grid GenerationQueue'!$AY$5:$AY$467,$C409,'Grid GenerationQueue'!$BH$5:$BH$467,"Executed")</f>
        <v>0</v>
      </c>
      <c r="AD409">
        <f>SUMIFS('Grid GenerationQueue'!AE$5:AE$467,'Grid GenerationQueue'!$AX$5:$AX$467,$B409,'Grid GenerationQueue'!$AY$5:$AY$467,$C409,'Grid GenerationQueue'!$BF$5:$BF$467,"&lt;&gt;"&amp;"")</f>
        <v>0</v>
      </c>
      <c r="AE409">
        <f>SUMIFS('Grid GenerationQueue'!AF$5:AF$467,'Grid GenerationQueue'!$AX$5:$AX$467,$B409,'Grid GenerationQueue'!$AY$5:$AY$467,$C409,'Grid GenerationQueue'!$BF$5:$BF$467,"&lt;&gt;"&amp;"")</f>
        <v>0</v>
      </c>
      <c r="AF409">
        <f>SUMIFS('Grid GenerationQueue'!AG$5:AG$467,'Grid GenerationQueue'!$AX$5:$AX$467,$B409,'Grid GenerationQueue'!$AY$5:$AY$467,$C409,'Grid GenerationQueue'!$BF$5:$BF$467,"&lt;&gt;"&amp;"")</f>
        <v>0</v>
      </c>
      <c r="AG409">
        <f>SUMIFS('Grid GenerationQueue'!AH$5:AH$467,'Grid GenerationQueue'!$AX$5:$AX$467,$B409,'Grid GenerationQueue'!$AY$5:$AY$467,$C409,'Grid GenerationQueue'!$BF$5:$BF$467,"&lt;&gt;"&amp;"")</f>
        <v>0</v>
      </c>
      <c r="AH409">
        <f>SUMIFS('Grid GenerationQueue'!AI$5:AI$467,'Grid GenerationQueue'!$AX$5:$AX$467,$B409,'Grid GenerationQueue'!$AY$5:$AY$467,$C409,'Grid GenerationQueue'!$BF$5:$BF$467,"&lt;&gt;"&amp;"")</f>
        <v>0</v>
      </c>
      <c r="AI409">
        <f>SUMIFS('Grid GenerationQueue'!AJ$5:AJ$467,'Grid GenerationQueue'!$AX$5:$AX$467,$B409,'Grid GenerationQueue'!$AY$5:$AY$467,$C409,'Grid GenerationQueue'!$BF$5:$BF$467,"&lt;&gt;"&amp;"")</f>
        <v>0</v>
      </c>
      <c r="AJ409">
        <f>SUMIFS('Grid GenerationQueue'!AK$5:AK$467,'Grid GenerationQueue'!$AX$5:$AX$467,$B409,'Grid GenerationQueue'!$AY$5:$AY$467,$C409,'Grid GenerationQueue'!$BF$5:$BF$467,"&lt;&gt;"&amp;"")</f>
        <v>0</v>
      </c>
      <c r="AK409">
        <f>SUMIFS('Grid GenerationQueue'!AL$5:AL$467,'Grid GenerationQueue'!$AX$5:$AX$467,$B409,'Grid GenerationQueue'!$AY$5:$AY$467,$C409,'Grid GenerationQueue'!$BF$5:$BF$467,"&lt;&gt;"&amp;"")</f>
        <v>0</v>
      </c>
      <c r="AL409">
        <f>SUMIFS('Grid GenerationQueue'!AM$5:AM$467,'Grid GenerationQueue'!$AX$5:$AX$467,$B409,'Grid GenerationQueue'!$AY$5:$AY$467,$C409,'Grid GenerationQueue'!$BF$5:$BF$467,"&lt;&gt;"&amp;"")</f>
        <v>0</v>
      </c>
      <c r="AM409">
        <f>SUMIFS('Grid GenerationQueue'!AN$5:AN$467,'Grid GenerationQueue'!$AX$5:$AX$467,$B409,'Grid GenerationQueue'!$AY$5:$AY$467,$C409,'Grid GenerationQueue'!$BF$5:$BF$467,"&lt;&gt;"&amp;"")</f>
        <v>0</v>
      </c>
      <c r="AN409">
        <f>SUMIFS('Grid GenerationQueue'!AO$5:AO$467,'Grid GenerationQueue'!$AX$5:$AX$467,$B409,'Grid GenerationQueue'!$AY$5:$AY$467,$C409,'Grid GenerationQueue'!$BF$5:$BF$467,"&lt;&gt;"&amp;"")</f>
        <v>0</v>
      </c>
      <c r="AO409">
        <f>SUMIFS('Grid GenerationQueue'!AP$5:AP$467,'Grid GenerationQueue'!$AX$5:$AX$467,$B409,'Grid GenerationQueue'!$AY$5:$AY$467,$C409,'Grid GenerationQueue'!$BF$5:$BF$467,"&lt;&gt;"&amp;"")</f>
        <v>0</v>
      </c>
      <c r="AQ409">
        <f>SUMIFS('Grid GenerationQueue'!AE$5:AE$467,'Grid GenerationQueue'!$AX$5:$AX$467,$B409,'Grid GenerationQueue'!$AY$5:$AY$467,$C409)</f>
        <v>0</v>
      </c>
      <c r="AR409">
        <f>SUMIFS('Grid GenerationQueue'!AF$5:AF$467,'Grid GenerationQueue'!$AX$5:$AX$467,$B409,'Grid GenerationQueue'!$AY$5:$AY$467,$C409)</f>
        <v>0</v>
      </c>
      <c r="AS409">
        <f>SUMIFS('Grid GenerationQueue'!AG$5:AG$467,'Grid GenerationQueue'!$AX$5:$AX$467,$B409,'Grid GenerationQueue'!$AY$5:$AY$467,$C409)</f>
        <v>0</v>
      </c>
      <c r="AT409">
        <f>SUMIFS('Grid GenerationQueue'!AH$5:AH$467,'Grid GenerationQueue'!$AX$5:$AX$467,$B409,'Grid GenerationQueue'!$AY$5:$AY$467,$C409)</f>
        <v>0</v>
      </c>
      <c r="AU409">
        <f>SUMIFS('Grid GenerationQueue'!AI$5:AI$467,'Grid GenerationQueue'!$AX$5:$AX$467,$B409,'Grid GenerationQueue'!$AY$5:$AY$467,$C409)</f>
        <v>0</v>
      </c>
      <c r="AV409">
        <f>SUMIFS('Grid GenerationQueue'!AJ$5:AJ$467,'Grid GenerationQueue'!$AX$5:$AX$467,$B409,'Grid GenerationQueue'!$AY$5:$AY$467,$C409)</f>
        <v>0</v>
      </c>
      <c r="AW409">
        <f>SUMIFS('Grid GenerationQueue'!AK$5:AK$467,'Grid GenerationQueue'!$AX$5:$AX$467,$B409,'Grid GenerationQueue'!$AY$5:$AY$467,$C409)</f>
        <v>0</v>
      </c>
      <c r="AX409">
        <f>SUMIFS('Grid GenerationQueue'!AL$5:AL$467,'Grid GenerationQueue'!$AX$5:$AX$467,$B409,'Grid GenerationQueue'!$AY$5:$AY$467,$C409)</f>
        <v>0</v>
      </c>
      <c r="AY409">
        <f>SUMIFS('Grid GenerationQueue'!AM$5:AM$467,'Grid GenerationQueue'!$AX$5:$AX$467,$B409,'Grid GenerationQueue'!$AY$5:$AY$467,$C409)</f>
        <v>0</v>
      </c>
      <c r="AZ409">
        <f>SUMIFS('Grid GenerationQueue'!AN$5:AN$467,'Grid GenerationQueue'!$AX$5:$AX$467,$B409,'Grid GenerationQueue'!$AY$5:$AY$467,$C409)</f>
        <v>0</v>
      </c>
      <c r="BA409">
        <f>SUMIFS('Grid GenerationQueue'!AO$5:AO$467,'Grid GenerationQueue'!$AX$5:$AX$467,$B409,'Grid GenerationQueue'!$AY$5:$AY$467,$C409)</f>
        <v>0</v>
      </c>
      <c r="BB409">
        <f>SUMIFS('Grid GenerationQueue'!AP$5:AP$467,'Grid GenerationQueue'!$AX$5:$AX$467,$B409,'Grid GenerationQueue'!$AY$5:$AY$467,$C409)</f>
        <v>0</v>
      </c>
      <c r="BD409">
        <f>SUMIFS('Grid GenerationQueue'!AE$5:AE$467,'Grid GenerationQueue'!$AX$5:$AX$467,$B409,'Grid GenerationQueue'!$AY$5:$AY$467,$C409,'Grid GenerationQueue'!$BH$5:$BH$467,"Executed",'Grid GenerationQueue'!$BB$5:$BB$467,"&lt;"&amp;$BE$3)</f>
        <v>0</v>
      </c>
      <c r="BE409">
        <f>SUMIFS('Grid GenerationQueue'!AF$5:AF$467,'Grid GenerationQueue'!$AX$5:$AX$467,$B409,'Grid GenerationQueue'!$AY$5:$AY$467,$C409,'Grid GenerationQueue'!$BH$5:$BH$467,"Executed",'Grid GenerationQueue'!$BB$5:$BB$467,"&lt;"&amp;$BE$3)</f>
        <v>0</v>
      </c>
      <c r="BF409">
        <f>SUMIFS('Grid GenerationQueue'!AG$5:AG$467,'Grid GenerationQueue'!$AX$5:$AX$467,$B409,'Grid GenerationQueue'!$AY$5:$AY$467,$C409,'Grid GenerationQueue'!$BH$5:$BH$467,"Executed",'Grid GenerationQueue'!$BB$5:$BB$467,"&lt;"&amp;$BE$3)</f>
        <v>0</v>
      </c>
      <c r="BG409">
        <f>SUMIFS('Grid GenerationQueue'!AH$5:AH$467,'Grid GenerationQueue'!$AX$5:$AX$467,$B409,'Grid GenerationQueue'!$AY$5:$AY$467,$C409,'Grid GenerationQueue'!$BH$5:$BH$467,"Executed",'Grid GenerationQueue'!$BB$5:$BB$467,"&lt;"&amp;$BE$3)</f>
        <v>0</v>
      </c>
      <c r="BH409">
        <f>SUMIFS('Grid GenerationQueue'!AI$5:AI$467,'Grid GenerationQueue'!$AX$5:$AX$467,$B409,'Grid GenerationQueue'!$AY$5:$AY$467,$C409,'Grid GenerationQueue'!$BH$5:$BH$467,"Executed",'Grid GenerationQueue'!$BB$5:$BB$467,"&lt;"&amp;$BE$3)</f>
        <v>0</v>
      </c>
      <c r="BI409">
        <f>SUMIFS('Grid GenerationQueue'!AJ$5:AJ$467,'Grid GenerationQueue'!$AX$5:$AX$467,$B409,'Grid GenerationQueue'!$AY$5:$AY$467,$C409,'Grid GenerationQueue'!$BH$5:$BH$467,"Executed",'Grid GenerationQueue'!$BB$5:$BB$467,"&lt;"&amp;$BE$3)</f>
        <v>0</v>
      </c>
      <c r="BJ409">
        <f>SUMIFS('Grid GenerationQueue'!AK$5:AK$467,'Grid GenerationQueue'!$AX$5:$AX$467,$B409,'Grid GenerationQueue'!$AY$5:$AY$467,$C409,'Grid GenerationQueue'!$BH$5:$BH$467,"Executed",'Grid GenerationQueue'!$BB$5:$BB$467,"&lt;"&amp;$BE$3)</f>
        <v>0</v>
      </c>
      <c r="BK409">
        <f>SUMIFS('Grid GenerationQueue'!AL$5:AL$467,'Grid GenerationQueue'!$AX$5:$AX$467,$B409,'Grid GenerationQueue'!$AY$5:$AY$467,$C409,'Grid GenerationQueue'!$BH$5:$BH$467,"Executed",'Grid GenerationQueue'!$BB$5:$BB$467,"&lt;"&amp;$BE$3)</f>
        <v>0</v>
      </c>
      <c r="BL409">
        <f>SUMIFS('Grid GenerationQueue'!AM$5:AM$467,'Grid GenerationQueue'!$AX$5:$AX$467,$B409,'Grid GenerationQueue'!$AY$5:$AY$467,$C409,'Grid GenerationQueue'!$BH$5:$BH$467,"Executed",'Grid GenerationQueue'!$BB$5:$BB$467,"&lt;"&amp;$BE$3)</f>
        <v>0</v>
      </c>
      <c r="BM409">
        <f>SUMIFS('Grid GenerationQueue'!AN$5:AN$467,'Grid GenerationQueue'!$AX$5:$AX$467,$B409,'Grid GenerationQueue'!$AY$5:$AY$467,$C409,'Grid GenerationQueue'!$BH$5:$BH$467,"Executed",'Grid GenerationQueue'!$BB$5:$BB$467,"&lt;"&amp;$BE$3)</f>
        <v>0</v>
      </c>
      <c r="BN409">
        <f>SUMIFS('Grid GenerationQueue'!AO$5:AO$467,'Grid GenerationQueue'!$AX$5:$AX$467,$B409,'Grid GenerationQueue'!$AY$5:$AY$467,$C409,'Grid GenerationQueue'!$BH$5:$BH$467,"Executed",'Grid GenerationQueue'!$BB$5:$BB$467,"&lt;"&amp;$BE$3)</f>
        <v>0</v>
      </c>
      <c r="BO409">
        <f>SUMIFS('Grid GenerationQueue'!AP$5:AP$467,'Grid GenerationQueue'!$AX$5:$AX$467,$B409,'Grid GenerationQueue'!$AY$5:$AY$467,$C409,'Grid GenerationQueue'!$BH$5:$BH$467,"Executed",'Grid GenerationQueue'!$BB$5:$BB$467,"&lt;"&amp;$BE$3)</f>
        <v>0</v>
      </c>
      <c r="BQ409">
        <f>SUMIFS('Grid GenerationQueue'!AE$5:AE$467,'Grid GenerationQueue'!$AX$5:$AX$467,$B409,'Grid GenerationQueue'!$AY$5:$AY$467,$C409,'Grid GenerationQueue'!$BF$5:$BF$467,"&lt;&gt;"&amp;"",'Grid GenerationQueue'!$BB$5:$BB$467,"&lt;"&amp;$BE$3)</f>
        <v>0</v>
      </c>
      <c r="BR409">
        <f>SUMIFS('Grid GenerationQueue'!AF$5:AF$467,'Grid GenerationQueue'!$AX$5:$AX$467,$B409,'Grid GenerationQueue'!$AY$5:$AY$467,$C409,'Grid GenerationQueue'!$BF$5:$BF$467,"&lt;&gt;"&amp;"",'Grid GenerationQueue'!$BB$5:$BB$467,"&lt;"&amp;$BE$3)</f>
        <v>0</v>
      </c>
      <c r="BS409">
        <f>SUMIFS('Grid GenerationQueue'!AG$5:AG$467,'Grid GenerationQueue'!$AX$5:$AX$467,$B409,'Grid GenerationQueue'!$AY$5:$AY$467,$C409,'Grid GenerationQueue'!$BF$5:$BF$467,"&lt;&gt;"&amp;"",'Grid GenerationQueue'!$BB$5:$BB$467,"&lt;"&amp;$BE$3)</f>
        <v>0</v>
      </c>
      <c r="BT409">
        <f>SUMIFS('Grid GenerationQueue'!AH$5:AH$467,'Grid GenerationQueue'!$AX$5:$AX$467,$B409,'Grid GenerationQueue'!$AY$5:$AY$467,$C409,'Grid GenerationQueue'!$BF$5:$BF$467,"&lt;&gt;"&amp;"",'Grid GenerationQueue'!$BB$5:$BB$467,"&lt;"&amp;$BE$3)</f>
        <v>0</v>
      </c>
      <c r="BU409">
        <f>SUMIFS('Grid GenerationQueue'!AI$5:AI$467,'Grid GenerationQueue'!$AX$5:$AX$467,$B409,'Grid GenerationQueue'!$AY$5:$AY$467,$C409,'Grid GenerationQueue'!$BF$5:$BF$467,"&lt;&gt;"&amp;"",'Grid GenerationQueue'!$BB$5:$BB$467,"&lt;"&amp;$BE$3)</f>
        <v>0</v>
      </c>
      <c r="BV409">
        <f>SUMIFS('Grid GenerationQueue'!AJ$5:AJ$467,'Grid GenerationQueue'!$AX$5:$AX$467,$B409,'Grid GenerationQueue'!$AY$5:$AY$467,$C409,'Grid GenerationQueue'!$BF$5:$BF$467,"&lt;&gt;"&amp;"",'Grid GenerationQueue'!$BB$5:$BB$467,"&lt;"&amp;$BE$3)</f>
        <v>0</v>
      </c>
      <c r="BW409">
        <f>SUMIFS('Grid GenerationQueue'!AK$5:AK$467,'Grid GenerationQueue'!$AX$5:$AX$467,$B409,'Grid GenerationQueue'!$AY$5:$AY$467,$C409,'Grid GenerationQueue'!$BF$5:$BF$467,"&lt;&gt;"&amp;"",'Grid GenerationQueue'!$BB$5:$BB$467,"&lt;"&amp;$BE$3)</f>
        <v>0</v>
      </c>
      <c r="BX409">
        <f>SUMIFS('Grid GenerationQueue'!AL$5:AL$467,'Grid GenerationQueue'!$AX$5:$AX$467,$B409,'Grid GenerationQueue'!$AY$5:$AY$467,$C409,'Grid GenerationQueue'!$BF$5:$BF$467,"&lt;&gt;"&amp;"",'Grid GenerationQueue'!$BB$5:$BB$467,"&lt;"&amp;$BE$3)</f>
        <v>0</v>
      </c>
      <c r="BY409">
        <f>SUMIFS('Grid GenerationQueue'!AM$5:AM$467,'Grid GenerationQueue'!$AX$5:$AX$467,$B409,'Grid GenerationQueue'!$AY$5:$AY$467,$C409,'Grid GenerationQueue'!$BF$5:$BF$467,"&lt;&gt;"&amp;"",'Grid GenerationQueue'!$BB$5:$BB$467,"&lt;"&amp;$BE$3)</f>
        <v>0</v>
      </c>
      <c r="BZ409">
        <f>SUMIFS('Grid GenerationQueue'!AN$5:AN$467,'Grid GenerationQueue'!$AX$5:$AX$467,$B409,'Grid GenerationQueue'!$AY$5:$AY$467,$C409,'Grid GenerationQueue'!$BF$5:$BF$467,"&lt;&gt;"&amp;"",'Grid GenerationQueue'!$BB$5:$BB$467,"&lt;"&amp;$BE$3)</f>
        <v>0</v>
      </c>
      <c r="CA409">
        <f>SUMIFS('Grid GenerationQueue'!AO$5:AO$467,'Grid GenerationQueue'!$AX$5:$AX$467,$B409,'Grid GenerationQueue'!$AY$5:$AY$467,$C409,'Grid GenerationQueue'!$BF$5:$BF$467,"&lt;&gt;"&amp;"",'Grid GenerationQueue'!$BB$5:$BB$467,"&lt;"&amp;$BE$3)</f>
        <v>0</v>
      </c>
      <c r="CB409">
        <f>SUMIFS('Grid GenerationQueue'!AP$5:AP$467,'Grid GenerationQueue'!$AX$5:$AX$467,$B409,'Grid GenerationQueue'!$AY$5:$AY$467,$C409,'Grid GenerationQueue'!$BF$5:$BF$467,"&lt;&gt;"&amp;"",'Grid GenerationQueue'!$BB$5:$BB$467,"&lt;"&amp;$BE$3)</f>
        <v>0</v>
      </c>
      <c r="CD409">
        <f>SUMIFS('Grid GenerationQueue'!AE$5:AE$467,'Grid GenerationQueue'!$AX$5:$AX$467,$B409,'Grid GenerationQueue'!$AY$5:$AY$467,$C409,'Grid GenerationQueue'!$BB$5:$BB$467,"&lt;"&amp;$BE$3)</f>
        <v>0</v>
      </c>
      <c r="CE409">
        <f>SUMIFS('Grid GenerationQueue'!AF$5:AF$467,'Grid GenerationQueue'!$AX$5:$AX$467,$B409,'Grid GenerationQueue'!$AY$5:$AY$467,$C409,'Grid GenerationQueue'!$BB$5:$BB$467,"&lt;"&amp;$BE$3)</f>
        <v>0</v>
      </c>
      <c r="CF409">
        <f>SUMIFS('Grid GenerationQueue'!AG$5:AG$467,'Grid GenerationQueue'!$AX$5:$AX$467,$B409,'Grid GenerationQueue'!$AY$5:$AY$467,$C409,'Grid GenerationQueue'!$BB$5:$BB$467,"&lt;"&amp;$BE$3)</f>
        <v>0</v>
      </c>
      <c r="CG409">
        <f>SUMIFS('Grid GenerationQueue'!AH$5:AH$467,'Grid GenerationQueue'!$AX$5:$AX$467,$B409,'Grid GenerationQueue'!$AY$5:$AY$467,$C409,'Grid GenerationQueue'!$BB$5:$BB$467,"&lt;"&amp;$BE$3)</f>
        <v>0</v>
      </c>
      <c r="CH409">
        <f>SUMIFS('Grid GenerationQueue'!AI$5:AI$467,'Grid GenerationQueue'!$AX$5:$AX$467,$B409,'Grid GenerationQueue'!$AY$5:$AY$467,$C409,'Grid GenerationQueue'!$BB$5:$BB$467,"&lt;"&amp;$BE$3)</f>
        <v>0</v>
      </c>
      <c r="CI409">
        <f>SUMIFS('Grid GenerationQueue'!AJ$5:AJ$467,'Grid GenerationQueue'!$AX$5:$AX$467,$B409,'Grid GenerationQueue'!$AY$5:$AY$467,$C409,'Grid GenerationQueue'!$BB$5:$BB$467,"&lt;"&amp;$BE$3)</f>
        <v>0</v>
      </c>
      <c r="CJ409">
        <f>SUMIFS('Grid GenerationQueue'!AK$5:AK$467,'Grid GenerationQueue'!$AX$5:$AX$467,$B409,'Grid GenerationQueue'!$AY$5:$AY$467,$C409,'Grid GenerationQueue'!$BB$5:$BB$467,"&lt;"&amp;$BE$3)</f>
        <v>0</v>
      </c>
      <c r="CK409">
        <f>SUMIFS('Grid GenerationQueue'!AL$5:AL$467,'Grid GenerationQueue'!$AX$5:$AX$467,$B409,'Grid GenerationQueue'!$AY$5:$AY$467,$C409,'Grid GenerationQueue'!$BB$5:$BB$467,"&lt;"&amp;$BE$3)</f>
        <v>0</v>
      </c>
      <c r="CL409">
        <f>SUMIFS('Grid GenerationQueue'!AM$5:AM$467,'Grid GenerationQueue'!$AX$5:$AX$467,$B409,'Grid GenerationQueue'!$AY$5:$AY$467,$C409,'Grid GenerationQueue'!$BB$5:$BB$467,"&lt;"&amp;$BE$3)</f>
        <v>0</v>
      </c>
      <c r="CM409">
        <f>SUMIFS('Grid GenerationQueue'!AN$5:AN$467,'Grid GenerationQueue'!$AX$5:$AX$467,$B409,'Grid GenerationQueue'!$AY$5:$AY$467,$C409,'Grid GenerationQueue'!$BB$5:$BB$467,"&lt;"&amp;$BE$3)</f>
        <v>0</v>
      </c>
      <c r="CN409">
        <f>SUMIFS('Grid GenerationQueue'!AO$5:AO$467,'Grid GenerationQueue'!$AX$5:$AX$467,$B409,'Grid GenerationQueue'!$AY$5:$AY$467,$C409,'Grid GenerationQueue'!$BB$5:$BB$467,"&lt;"&amp;$BE$3)</f>
        <v>0</v>
      </c>
      <c r="CO409">
        <f>SUMIFS('Grid GenerationQueue'!AP$5:AP$467,'Grid GenerationQueue'!$AX$5:$AX$467,$B409,'Grid GenerationQueue'!$AY$5:$AY$467,$C409,'Grid GenerationQueue'!$BB$5:$BB$467,"&lt;"&amp;$BE$3)</f>
        <v>0</v>
      </c>
    </row>
    <row r="410" spans="1:93" x14ac:dyDescent="0.35">
      <c r="A410" t="s">
        <v>4659</v>
      </c>
      <c r="B410" t="s">
        <v>4598</v>
      </c>
      <c r="C410">
        <v>230</v>
      </c>
      <c r="D410">
        <f>SUMIFS('Grid GenerationQueue'!AE$5:AE$467,'Grid GenerationQueue'!$AX$5:$AX$467,$B410,'Grid GenerationQueue'!$AY$5:$AY$467,$C410,'Grid GenerationQueue'!$BI$5:$BI$467,"&lt;4")</f>
        <v>0</v>
      </c>
      <c r="E410">
        <f>SUMIFS('Grid GenerationQueue'!AF$5:AF$467,'Grid GenerationQueue'!$AX$5:$AX$467,$B410,'Grid GenerationQueue'!$AY$5:$AY$467,$C410,'Grid GenerationQueue'!$BI$5:$BI$467,"&lt;4")</f>
        <v>0</v>
      </c>
      <c r="F410">
        <f>SUMIFS('Grid GenerationQueue'!AG$5:AG$467,'Grid GenerationQueue'!$AX$5:$AX$467,$B410,'Grid GenerationQueue'!$AY$5:$AY$467,$C410,'Grid GenerationQueue'!$BI$5:$BI$467,"&lt;4")</f>
        <v>0</v>
      </c>
      <c r="G410">
        <f>SUMIFS('Grid GenerationQueue'!AH$5:AH$467,'Grid GenerationQueue'!$AX$5:$AX$467,$B410,'Grid GenerationQueue'!$AY$5:$AY$467,$C410,'Grid GenerationQueue'!$BI$5:$BI$467,"&lt;4")</f>
        <v>0</v>
      </c>
      <c r="H410">
        <f>SUMIFS('Grid GenerationQueue'!AI$5:AI$467,'Grid GenerationQueue'!$AX$5:$AX$467,$B410,'Grid GenerationQueue'!$AY$5:$AY$467,$C410,'Grid GenerationQueue'!$BI$5:$BI$467,"&lt;4")</f>
        <v>0</v>
      </c>
      <c r="I410">
        <f>SUMIFS('Grid GenerationQueue'!AJ$5:AJ$467,'Grid GenerationQueue'!$AX$5:$AX$467,$B410,'Grid GenerationQueue'!$AY$5:$AY$467,$C410,'Grid GenerationQueue'!$BI$5:$BI$467,"&lt;4")</f>
        <v>0</v>
      </c>
      <c r="J410">
        <f>SUMIFS('Grid GenerationQueue'!AK$5:AK$467,'Grid GenerationQueue'!$AX$5:$AX$467,$B410,'Grid GenerationQueue'!$AY$5:$AY$467,$C410,'Grid GenerationQueue'!$BI$5:$BI$467,"&lt;4")</f>
        <v>0</v>
      </c>
      <c r="K410">
        <f>SUMIFS('Grid GenerationQueue'!AL$5:AL$467,'Grid GenerationQueue'!$AX$5:$AX$467,$B410,'Grid GenerationQueue'!$AY$5:$AY$467,$C410,'Grid GenerationQueue'!$BI$5:$BI$467,"&lt;4")</f>
        <v>0</v>
      </c>
      <c r="L410">
        <f>SUMIFS('Grid GenerationQueue'!AM$5:AM$467,'Grid GenerationQueue'!$AX$5:$AX$467,$B410,'Grid GenerationQueue'!$AY$5:$AY$467,$C410,'Grid GenerationQueue'!$BI$5:$BI$467,"&lt;4")</f>
        <v>0</v>
      </c>
      <c r="M410">
        <f>SUMIFS('Grid GenerationQueue'!AN$5:AN$467,'Grid GenerationQueue'!$AX$5:$AX$467,$B410,'Grid GenerationQueue'!$AY$5:$AY$467,$C410,'Grid GenerationQueue'!$BI$5:$BI$467,"&lt;4")</f>
        <v>0</v>
      </c>
      <c r="N410">
        <f>SUMIFS('Grid GenerationQueue'!AO$5:AO$467,'Grid GenerationQueue'!$AX$5:$AX$467,$B410,'Grid GenerationQueue'!$AY$5:$AY$467,$C410,'Grid GenerationQueue'!$BI$5:$BI$467,"&lt;4")</f>
        <v>0</v>
      </c>
      <c r="O410">
        <f>SUMIFS('Grid GenerationQueue'!AP$5:AP$467,'Grid GenerationQueue'!$AX$5:$AX$467,$B410,'Grid GenerationQueue'!$AY$5:$AY$467,$C410,'Grid GenerationQueue'!$BI$5:$BI$467,"&lt;4")</f>
        <v>0</v>
      </c>
      <c r="Q410">
        <f>SUMIFS('Grid GenerationQueue'!AE$5:AE$467,'Grid GenerationQueue'!$AX$5:$AX$467,$B410,'Grid GenerationQueue'!$AY$5:$AY$467,$C410,'Grid GenerationQueue'!$BH$5:$BH$467,"Executed")</f>
        <v>95</v>
      </c>
      <c r="R410">
        <f>SUMIFS('Grid GenerationQueue'!AF$5:AF$467,'Grid GenerationQueue'!$AX$5:$AX$467,$B410,'Grid GenerationQueue'!$AY$5:$AY$467,$C410,'Grid GenerationQueue'!$BH$5:$BH$467,"Executed")</f>
        <v>95</v>
      </c>
      <c r="S410">
        <f>SUMIFS('Grid GenerationQueue'!AG$5:AG$467,'Grid GenerationQueue'!$AX$5:$AX$467,$B410,'Grid GenerationQueue'!$AY$5:$AY$467,$C410,'Grid GenerationQueue'!$BH$5:$BH$467,"Executed")</f>
        <v>0</v>
      </c>
      <c r="T410">
        <f>SUMIFS('Grid GenerationQueue'!AH$5:AH$467,'Grid GenerationQueue'!$AX$5:$AX$467,$B410,'Grid GenerationQueue'!$AY$5:$AY$467,$C410,'Grid GenerationQueue'!$BH$5:$BH$467,"Executed")</f>
        <v>0</v>
      </c>
      <c r="U410">
        <f>SUMIFS('Grid GenerationQueue'!AI$5:AI$467,'Grid GenerationQueue'!$AX$5:$AX$467,$B410,'Grid GenerationQueue'!$AY$5:$AY$467,$C410,'Grid GenerationQueue'!$BH$5:$BH$467,"Executed")</f>
        <v>0</v>
      </c>
      <c r="V410">
        <f>SUMIFS('Grid GenerationQueue'!AJ$5:AJ$467,'Grid GenerationQueue'!$AX$5:$AX$467,$B410,'Grid GenerationQueue'!$AY$5:$AY$467,$C410,'Grid GenerationQueue'!$BH$5:$BH$467,"Executed")</f>
        <v>0</v>
      </c>
      <c r="W410">
        <f>SUMIFS('Grid GenerationQueue'!AK$5:AK$467,'Grid GenerationQueue'!$AX$5:$AX$467,$B410,'Grid GenerationQueue'!$AY$5:$AY$467,$C410,'Grid GenerationQueue'!$BH$5:$BH$467,"Executed")</f>
        <v>0</v>
      </c>
      <c r="X410">
        <f>SUMIFS('Grid GenerationQueue'!AL$5:AL$467,'Grid GenerationQueue'!$AX$5:$AX$467,$B410,'Grid GenerationQueue'!$AY$5:$AY$467,$C410,'Grid GenerationQueue'!$BH$5:$BH$467,"Executed")</f>
        <v>0</v>
      </c>
      <c r="Y410">
        <f>SUMIFS('Grid GenerationQueue'!AM$5:AM$467,'Grid GenerationQueue'!$AX$5:$AX$467,$B410,'Grid GenerationQueue'!$AY$5:$AY$467,$C410,'Grid GenerationQueue'!$BH$5:$BH$467,"Executed")</f>
        <v>310</v>
      </c>
      <c r="Z410">
        <f>SUMIFS('Grid GenerationQueue'!AN$5:AN$467,'Grid GenerationQueue'!$AX$5:$AX$467,$B410,'Grid GenerationQueue'!$AY$5:$AY$467,$C410,'Grid GenerationQueue'!$BH$5:$BH$467,"Executed")</f>
        <v>61.997307001795328</v>
      </c>
      <c r="AA410">
        <f>SUMIFS('Grid GenerationQueue'!AO$5:AO$467,'Grid GenerationQueue'!$AX$5:$AX$467,$B410,'Grid GenerationQueue'!$AY$5:$AY$467,$C410,'Grid GenerationQueue'!$BH$5:$BH$467,"Executed")</f>
        <v>0</v>
      </c>
      <c r="AB410">
        <f>SUMIFS('Grid GenerationQueue'!AP$5:AP$467,'Grid GenerationQueue'!$AX$5:$AX$467,$B410,'Grid GenerationQueue'!$AY$5:$AY$467,$C410,'Grid GenerationQueue'!$BH$5:$BH$467,"Executed")</f>
        <v>0</v>
      </c>
      <c r="AD410">
        <f>SUMIFS('Grid GenerationQueue'!AE$5:AE$467,'Grid GenerationQueue'!$AX$5:$AX$467,$B410,'Grid GenerationQueue'!$AY$5:$AY$467,$C410,'Grid GenerationQueue'!$BF$5:$BF$467,"&lt;&gt;"&amp;"")</f>
        <v>95</v>
      </c>
      <c r="AE410">
        <f>SUMIFS('Grid GenerationQueue'!AF$5:AF$467,'Grid GenerationQueue'!$AX$5:$AX$467,$B410,'Grid GenerationQueue'!$AY$5:$AY$467,$C410,'Grid GenerationQueue'!$BF$5:$BF$467,"&lt;&gt;"&amp;"")</f>
        <v>95</v>
      </c>
      <c r="AF410">
        <f>SUMIFS('Grid GenerationQueue'!AG$5:AG$467,'Grid GenerationQueue'!$AX$5:$AX$467,$B410,'Grid GenerationQueue'!$AY$5:$AY$467,$C410,'Grid GenerationQueue'!$BF$5:$BF$467,"&lt;&gt;"&amp;"")</f>
        <v>0</v>
      </c>
      <c r="AG410">
        <f>SUMIFS('Grid GenerationQueue'!AH$5:AH$467,'Grid GenerationQueue'!$AX$5:$AX$467,$B410,'Grid GenerationQueue'!$AY$5:$AY$467,$C410,'Grid GenerationQueue'!$BF$5:$BF$467,"&lt;&gt;"&amp;"")</f>
        <v>0</v>
      </c>
      <c r="AH410">
        <f>SUMIFS('Grid GenerationQueue'!AI$5:AI$467,'Grid GenerationQueue'!$AX$5:$AX$467,$B410,'Grid GenerationQueue'!$AY$5:$AY$467,$C410,'Grid GenerationQueue'!$BF$5:$BF$467,"&lt;&gt;"&amp;"")</f>
        <v>0</v>
      </c>
      <c r="AI410">
        <f>SUMIFS('Grid GenerationQueue'!AJ$5:AJ$467,'Grid GenerationQueue'!$AX$5:$AX$467,$B410,'Grid GenerationQueue'!$AY$5:$AY$467,$C410,'Grid GenerationQueue'!$BF$5:$BF$467,"&lt;&gt;"&amp;"")</f>
        <v>0</v>
      </c>
      <c r="AJ410">
        <f>SUMIFS('Grid GenerationQueue'!AK$5:AK$467,'Grid GenerationQueue'!$AX$5:$AX$467,$B410,'Grid GenerationQueue'!$AY$5:$AY$467,$C410,'Grid GenerationQueue'!$BF$5:$BF$467,"&lt;&gt;"&amp;"")</f>
        <v>0</v>
      </c>
      <c r="AK410">
        <f>SUMIFS('Grid GenerationQueue'!AL$5:AL$467,'Grid GenerationQueue'!$AX$5:$AX$467,$B410,'Grid GenerationQueue'!$AY$5:$AY$467,$C410,'Grid GenerationQueue'!$BF$5:$BF$467,"&lt;&gt;"&amp;"")</f>
        <v>0</v>
      </c>
      <c r="AL410">
        <f>SUMIFS('Grid GenerationQueue'!AM$5:AM$467,'Grid GenerationQueue'!$AX$5:$AX$467,$B410,'Grid GenerationQueue'!$AY$5:$AY$467,$C410,'Grid GenerationQueue'!$BF$5:$BF$467,"&lt;&gt;"&amp;"")</f>
        <v>310</v>
      </c>
      <c r="AM410">
        <f>SUMIFS('Grid GenerationQueue'!AN$5:AN$467,'Grid GenerationQueue'!$AX$5:$AX$467,$B410,'Grid GenerationQueue'!$AY$5:$AY$467,$C410,'Grid GenerationQueue'!$BF$5:$BF$467,"&lt;&gt;"&amp;"")</f>
        <v>61.997307001795328</v>
      </c>
      <c r="AN410">
        <f>SUMIFS('Grid GenerationQueue'!AO$5:AO$467,'Grid GenerationQueue'!$AX$5:$AX$467,$B410,'Grid GenerationQueue'!$AY$5:$AY$467,$C410,'Grid GenerationQueue'!$BF$5:$BF$467,"&lt;&gt;"&amp;"")</f>
        <v>0</v>
      </c>
      <c r="AO410">
        <f>SUMIFS('Grid GenerationQueue'!AP$5:AP$467,'Grid GenerationQueue'!$AX$5:$AX$467,$B410,'Grid GenerationQueue'!$AY$5:$AY$467,$C410,'Grid GenerationQueue'!$BF$5:$BF$467,"&lt;&gt;"&amp;"")</f>
        <v>0</v>
      </c>
      <c r="AQ410">
        <f>SUMIFS('Grid GenerationQueue'!AE$5:AE$467,'Grid GenerationQueue'!$AX$5:$AX$467,$B410,'Grid GenerationQueue'!$AY$5:$AY$467,$C410)</f>
        <v>95</v>
      </c>
      <c r="AR410">
        <f>SUMIFS('Grid GenerationQueue'!AF$5:AF$467,'Grid GenerationQueue'!$AX$5:$AX$467,$B410,'Grid GenerationQueue'!$AY$5:$AY$467,$C410)</f>
        <v>95</v>
      </c>
      <c r="AS410">
        <f>SUMIFS('Grid GenerationQueue'!AG$5:AG$467,'Grid GenerationQueue'!$AX$5:$AX$467,$B410,'Grid GenerationQueue'!$AY$5:$AY$467,$C410)</f>
        <v>0</v>
      </c>
      <c r="AT410">
        <f>SUMIFS('Grid GenerationQueue'!AH$5:AH$467,'Grid GenerationQueue'!$AX$5:$AX$467,$B410,'Grid GenerationQueue'!$AY$5:$AY$467,$C410)</f>
        <v>0</v>
      </c>
      <c r="AU410">
        <f>SUMIFS('Grid GenerationQueue'!AI$5:AI$467,'Grid GenerationQueue'!$AX$5:$AX$467,$B410,'Grid GenerationQueue'!$AY$5:$AY$467,$C410)</f>
        <v>0</v>
      </c>
      <c r="AV410">
        <f>SUMIFS('Grid GenerationQueue'!AJ$5:AJ$467,'Grid GenerationQueue'!$AX$5:$AX$467,$B410,'Grid GenerationQueue'!$AY$5:$AY$467,$C410)</f>
        <v>0</v>
      </c>
      <c r="AW410">
        <f>SUMIFS('Grid GenerationQueue'!AK$5:AK$467,'Grid GenerationQueue'!$AX$5:$AX$467,$B410,'Grid GenerationQueue'!$AY$5:$AY$467,$C410)</f>
        <v>0</v>
      </c>
      <c r="AX410">
        <f>SUMIFS('Grid GenerationQueue'!AL$5:AL$467,'Grid GenerationQueue'!$AX$5:$AX$467,$B410,'Grid GenerationQueue'!$AY$5:$AY$467,$C410)</f>
        <v>0</v>
      </c>
      <c r="AY410">
        <f>SUMIFS('Grid GenerationQueue'!AM$5:AM$467,'Grid GenerationQueue'!$AX$5:$AX$467,$B410,'Grid GenerationQueue'!$AY$5:$AY$467,$C410)</f>
        <v>310</v>
      </c>
      <c r="AZ410">
        <f>SUMIFS('Grid GenerationQueue'!AN$5:AN$467,'Grid GenerationQueue'!$AX$5:$AX$467,$B410,'Grid GenerationQueue'!$AY$5:$AY$467,$C410)</f>
        <v>61.997307001795328</v>
      </c>
      <c r="BA410">
        <f>SUMIFS('Grid GenerationQueue'!AO$5:AO$467,'Grid GenerationQueue'!$AX$5:$AX$467,$B410,'Grid GenerationQueue'!$AY$5:$AY$467,$C410)</f>
        <v>0</v>
      </c>
      <c r="BB410">
        <f>SUMIFS('Grid GenerationQueue'!AP$5:AP$467,'Grid GenerationQueue'!$AX$5:$AX$467,$B410,'Grid GenerationQueue'!$AY$5:$AY$467,$C410)</f>
        <v>0</v>
      </c>
      <c r="BD410">
        <f>SUMIFS('Grid GenerationQueue'!AE$5:AE$467,'Grid GenerationQueue'!$AX$5:$AX$467,$B410,'Grid GenerationQueue'!$AY$5:$AY$467,$C410,'Grid GenerationQueue'!$BH$5:$BH$467,"Executed",'Grid GenerationQueue'!$BB$5:$BB$467,"&lt;"&amp;$BE$3)</f>
        <v>95</v>
      </c>
      <c r="BE410">
        <f>SUMIFS('Grid GenerationQueue'!AF$5:AF$467,'Grid GenerationQueue'!$AX$5:$AX$467,$B410,'Grid GenerationQueue'!$AY$5:$AY$467,$C410,'Grid GenerationQueue'!$BH$5:$BH$467,"Executed",'Grid GenerationQueue'!$BB$5:$BB$467,"&lt;"&amp;$BE$3)</f>
        <v>95</v>
      </c>
      <c r="BF410">
        <f>SUMIFS('Grid GenerationQueue'!AG$5:AG$467,'Grid GenerationQueue'!$AX$5:$AX$467,$B410,'Grid GenerationQueue'!$AY$5:$AY$467,$C410,'Grid GenerationQueue'!$BH$5:$BH$467,"Executed",'Grid GenerationQueue'!$BB$5:$BB$467,"&lt;"&amp;$BE$3)</f>
        <v>0</v>
      </c>
      <c r="BG410">
        <f>SUMIFS('Grid GenerationQueue'!AH$5:AH$467,'Grid GenerationQueue'!$AX$5:$AX$467,$B410,'Grid GenerationQueue'!$AY$5:$AY$467,$C410,'Grid GenerationQueue'!$BH$5:$BH$467,"Executed",'Grid GenerationQueue'!$BB$5:$BB$467,"&lt;"&amp;$BE$3)</f>
        <v>0</v>
      </c>
      <c r="BH410">
        <f>SUMIFS('Grid GenerationQueue'!AI$5:AI$467,'Grid GenerationQueue'!$AX$5:$AX$467,$B410,'Grid GenerationQueue'!$AY$5:$AY$467,$C410,'Grid GenerationQueue'!$BH$5:$BH$467,"Executed",'Grid GenerationQueue'!$BB$5:$BB$467,"&lt;"&amp;$BE$3)</f>
        <v>0</v>
      </c>
      <c r="BI410">
        <f>SUMIFS('Grid GenerationQueue'!AJ$5:AJ$467,'Grid GenerationQueue'!$AX$5:$AX$467,$B410,'Grid GenerationQueue'!$AY$5:$AY$467,$C410,'Grid GenerationQueue'!$BH$5:$BH$467,"Executed",'Grid GenerationQueue'!$BB$5:$BB$467,"&lt;"&amp;$BE$3)</f>
        <v>0</v>
      </c>
      <c r="BJ410">
        <f>SUMIFS('Grid GenerationQueue'!AK$5:AK$467,'Grid GenerationQueue'!$AX$5:$AX$467,$B410,'Grid GenerationQueue'!$AY$5:$AY$467,$C410,'Grid GenerationQueue'!$BH$5:$BH$467,"Executed",'Grid GenerationQueue'!$BB$5:$BB$467,"&lt;"&amp;$BE$3)</f>
        <v>0</v>
      </c>
      <c r="BK410">
        <f>SUMIFS('Grid GenerationQueue'!AL$5:AL$467,'Grid GenerationQueue'!$AX$5:$AX$467,$B410,'Grid GenerationQueue'!$AY$5:$AY$467,$C410,'Grid GenerationQueue'!$BH$5:$BH$467,"Executed",'Grid GenerationQueue'!$BB$5:$BB$467,"&lt;"&amp;$BE$3)</f>
        <v>0</v>
      </c>
      <c r="BL410">
        <f>SUMIFS('Grid GenerationQueue'!AM$5:AM$467,'Grid GenerationQueue'!$AX$5:$AX$467,$B410,'Grid GenerationQueue'!$AY$5:$AY$467,$C410,'Grid GenerationQueue'!$BH$5:$BH$467,"Executed",'Grid GenerationQueue'!$BB$5:$BB$467,"&lt;"&amp;$BE$3)</f>
        <v>310</v>
      </c>
      <c r="BM410">
        <f>SUMIFS('Grid GenerationQueue'!AN$5:AN$467,'Grid GenerationQueue'!$AX$5:$AX$467,$B410,'Grid GenerationQueue'!$AY$5:$AY$467,$C410,'Grid GenerationQueue'!$BH$5:$BH$467,"Executed",'Grid GenerationQueue'!$BB$5:$BB$467,"&lt;"&amp;$BE$3)</f>
        <v>61.997307001795328</v>
      </c>
      <c r="BN410">
        <f>SUMIFS('Grid GenerationQueue'!AO$5:AO$467,'Grid GenerationQueue'!$AX$5:$AX$467,$B410,'Grid GenerationQueue'!$AY$5:$AY$467,$C410,'Grid GenerationQueue'!$BH$5:$BH$467,"Executed",'Grid GenerationQueue'!$BB$5:$BB$467,"&lt;"&amp;$BE$3)</f>
        <v>0</v>
      </c>
      <c r="BO410">
        <f>SUMIFS('Grid GenerationQueue'!AP$5:AP$467,'Grid GenerationQueue'!$AX$5:$AX$467,$B410,'Grid GenerationQueue'!$AY$5:$AY$467,$C410,'Grid GenerationQueue'!$BH$5:$BH$467,"Executed",'Grid GenerationQueue'!$BB$5:$BB$467,"&lt;"&amp;$BE$3)</f>
        <v>0</v>
      </c>
      <c r="BQ410">
        <f>SUMIFS('Grid GenerationQueue'!AE$5:AE$467,'Grid GenerationQueue'!$AX$5:$AX$467,$B410,'Grid GenerationQueue'!$AY$5:$AY$467,$C410,'Grid GenerationQueue'!$BF$5:$BF$467,"&lt;&gt;"&amp;"",'Grid GenerationQueue'!$BB$5:$BB$467,"&lt;"&amp;$BE$3)</f>
        <v>95</v>
      </c>
      <c r="BR410">
        <f>SUMIFS('Grid GenerationQueue'!AF$5:AF$467,'Grid GenerationQueue'!$AX$5:$AX$467,$B410,'Grid GenerationQueue'!$AY$5:$AY$467,$C410,'Grid GenerationQueue'!$BF$5:$BF$467,"&lt;&gt;"&amp;"",'Grid GenerationQueue'!$BB$5:$BB$467,"&lt;"&amp;$BE$3)</f>
        <v>95</v>
      </c>
      <c r="BS410">
        <f>SUMIFS('Grid GenerationQueue'!AG$5:AG$467,'Grid GenerationQueue'!$AX$5:$AX$467,$B410,'Grid GenerationQueue'!$AY$5:$AY$467,$C410,'Grid GenerationQueue'!$BF$5:$BF$467,"&lt;&gt;"&amp;"",'Grid GenerationQueue'!$BB$5:$BB$467,"&lt;"&amp;$BE$3)</f>
        <v>0</v>
      </c>
      <c r="BT410">
        <f>SUMIFS('Grid GenerationQueue'!AH$5:AH$467,'Grid GenerationQueue'!$AX$5:$AX$467,$B410,'Grid GenerationQueue'!$AY$5:$AY$467,$C410,'Grid GenerationQueue'!$BF$5:$BF$467,"&lt;&gt;"&amp;"",'Grid GenerationQueue'!$BB$5:$BB$467,"&lt;"&amp;$BE$3)</f>
        <v>0</v>
      </c>
      <c r="BU410">
        <f>SUMIFS('Grid GenerationQueue'!AI$5:AI$467,'Grid GenerationQueue'!$AX$5:$AX$467,$B410,'Grid GenerationQueue'!$AY$5:$AY$467,$C410,'Grid GenerationQueue'!$BF$5:$BF$467,"&lt;&gt;"&amp;"",'Grid GenerationQueue'!$BB$5:$BB$467,"&lt;"&amp;$BE$3)</f>
        <v>0</v>
      </c>
      <c r="BV410">
        <f>SUMIFS('Grid GenerationQueue'!AJ$5:AJ$467,'Grid GenerationQueue'!$AX$5:$AX$467,$B410,'Grid GenerationQueue'!$AY$5:$AY$467,$C410,'Grid GenerationQueue'!$BF$5:$BF$467,"&lt;&gt;"&amp;"",'Grid GenerationQueue'!$BB$5:$BB$467,"&lt;"&amp;$BE$3)</f>
        <v>0</v>
      </c>
      <c r="BW410">
        <f>SUMIFS('Grid GenerationQueue'!AK$5:AK$467,'Grid GenerationQueue'!$AX$5:$AX$467,$B410,'Grid GenerationQueue'!$AY$5:$AY$467,$C410,'Grid GenerationQueue'!$BF$5:$BF$467,"&lt;&gt;"&amp;"",'Grid GenerationQueue'!$BB$5:$BB$467,"&lt;"&amp;$BE$3)</f>
        <v>0</v>
      </c>
      <c r="BX410">
        <f>SUMIFS('Grid GenerationQueue'!AL$5:AL$467,'Grid GenerationQueue'!$AX$5:$AX$467,$B410,'Grid GenerationQueue'!$AY$5:$AY$467,$C410,'Grid GenerationQueue'!$BF$5:$BF$467,"&lt;&gt;"&amp;"",'Grid GenerationQueue'!$BB$5:$BB$467,"&lt;"&amp;$BE$3)</f>
        <v>0</v>
      </c>
      <c r="BY410">
        <f>SUMIFS('Grid GenerationQueue'!AM$5:AM$467,'Grid GenerationQueue'!$AX$5:$AX$467,$B410,'Grid GenerationQueue'!$AY$5:$AY$467,$C410,'Grid GenerationQueue'!$BF$5:$BF$467,"&lt;&gt;"&amp;"",'Grid GenerationQueue'!$BB$5:$BB$467,"&lt;"&amp;$BE$3)</f>
        <v>310</v>
      </c>
      <c r="BZ410">
        <f>SUMIFS('Grid GenerationQueue'!AN$5:AN$467,'Grid GenerationQueue'!$AX$5:$AX$467,$B410,'Grid GenerationQueue'!$AY$5:$AY$467,$C410,'Grid GenerationQueue'!$BF$5:$BF$467,"&lt;&gt;"&amp;"",'Grid GenerationQueue'!$BB$5:$BB$467,"&lt;"&amp;$BE$3)</f>
        <v>61.997307001795328</v>
      </c>
      <c r="CA410">
        <f>SUMIFS('Grid GenerationQueue'!AO$5:AO$467,'Grid GenerationQueue'!$AX$5:$AX$467,$B410,'Grid GenerationQueue'!$AY$5:$AY$467,$C410,'Grid GenerationQueue'!$BF$5:$BF$467,"&lt;&gt;"&amp;"",'Grid GenerationQueue'!$BB$5:$BB$467,"&lt;"&amp;$BE$3)</f>
        <v>0</v>
      </c>
      <c r="CB410">
        <f>SUMIFS('Grid GenerationQueue'!AP$5:AP$467,'Grid GenerationQueue'!$AX$5:$AX$467,$B410,'Grid GenerationQueue'!$AY$5:$AY$467,$C410,'Grid GenerationQueue'!$BF$5:$BF$467,"&lt;&gt;"&amp;"",'Grid GenerationQueue'!$BB$5:$BB$467,"&lt;"&amp;$BE$3)</f>
        <v>0</v>
      </c>
      <c r="CD410">
        <f>SUMIFS('Grid GenerationQueue'!AE$5:AE$467,'Grid GenerationQueue'!$AX$5:$AX$467,$B410,'Grid GenerationQueue'!$AY$5:$AY$467,$C410,'Grid GenerationQueue'!$BB$5:$BB$467,"&lt;"&amp;$BE$3)</f>
        <v>95</v>
      </c>
      <c r="CE410">
        <f>SUMIFS('Grid GenerationQueue'!AF$5:AF$467,'Grid GenerationQueue'!$AX$5:$AX$467,$B410,'Grid GenerationQueue'!$AY$5:$AY$467,$C410,'Grid GenerationQueue'!$BB$5:$BB$467,"&lt;"&amp;$BE$3)</f>
        <v>95</v>
      </c>
      <c r="CF410">
        <f>SUMIFS('Grid GenerationQueue'!AG$5:AG$467,'Grid GenerationQueue'!$AX$5:$AX$467,$B410,'Grid GenerationQueue'!$AY$5:$AY$467,$C410,'Grid GenerationQueue'!$BB$5:$BB$467,"&lt;"&amp;$BE$3)</f>
        <v>0</v>
      </c>
      <c r="CG410">
        <f>SUMIFS('Grid GenerationQueue'!AH$5:AH$467,'Grid GenerationQueue'!$AX$5:$AX$467,$B410,'Grid GenerationQueue'!$AY$5:$AY$467,$C410,'Grid GenerationQueue'!$BB$5:$BB$467,"&lt;"&amp;$BE$3)</f>
        <v>0</v>
      </c>
      <c r="CH410">
        <f>SUMIFS('Grid GenerationQueue'!AI$5:AI$467,'Grid GenerationQueue'!$AX$5:$AX$467,$B410,'Grid GenerationQueue'!$AY$5:$AY$467,$C410,'Grid GenerationQueue'!$BB$5:$BB$467,"&lt;"&amp;$BE$3)</f>
        <v>0</v>
      </c>
      <c r="CI410">
        <f>SUMIFS('Grid GenerationQueue'!AJ$5:AJ$467,'Grid GenerationQueue'!$AX$5:$AX$467,$B410,'Grid GenerationQueue'!$AY$5:$AY$467,$C410,'Grid GenerationQueue'!$BB$5:$BB$467,"&lt;"&amp;$BE$3)</f>
        <v>0</v>
      </c>
      <c r="CJ410">
        <f>SUMIFS('Grid GenerationQueue'!AK$5:AK$467,'Grid GenerationQueue'!$AX$5:$AX$467,$B410,'Grid GenerationQueue'!$AY$5:$AY$467,$C410,'Grid GenerationQueue'!$BB$5:$BB$467,"&lt;"&amp;$BE$3)</f>
        <v>0</v>
      </c>
      <c r="CK410">
        <f>SUMIFS('Grid GenerationQueue'!AL$5:AL$467,'Grid GenerationQueue'!$AX$5:$AX$467,$B410,'Grid GenerationQueue'!$AY$5:$AY$467,$C410,'Grid GenerationQueue'!$BB$5:$BB$467,"&lt;"&amp;$BE$3)</f>
        <v>0</v>
      </c>
      <c r="CL410">
        <f>SUMIFS('Grid GenerationQueue'!AM$5:AM$467,'Grid GenerationQueue'!$AX$5:$AX$467,$B410,'Grid GenerationQueue'!$AY$5:$AY$467,$C410,'Grid GenerationQueue'!$BB$5:$BB$467,"&lt;"&amp;$BE$3)</f>
        <v>310</v>
      </c>
      <c r="CM410">
        <f>SUMIFS('Grid GenerationQueue'!AN$5:AN$467,'Grid GenerationQueue'!$AX$5:$AX$467,$B410,'Grid GenerationQueue'!$AY$5:$AY$467,$C410,'Grid GenerationQueue'!$BB$5:$BB$467,"&lt;"&amp;$BE$3)</f>
        <v>61.997307001795328</v>
      </c>
      <c r="CN410">
        <f>SUMIFS('Grid GenerationQueue'!AO$5:AO$467,'Grid GenerationQueue'!$AX$5:$AX$467,$B410,'Grid GenerationQueue'!$AY$5:$AY$467,$C410,'Grid GenerationQueue'!$BB$5:$BB$467,"&lt;"&amp;$BE$3)</f>
        <v>0</v>
      </c>
      <c r="CO410">
        <f>SUMIFS('Grid GenerationQueue'!AP$5:AP$467,'Grid GenerationQueue'!$AX$5:$AX$467,$B410,'Grid GenerationQueue'!$AY$5:$AY$467,$C410,'Grid GenerationQueue'!$BB$5:$BB$467,"&lt;"&amp;$BE$3)</f>
        <v>0</v>
      </c>
    </row>
    <row r="411" spans="1:93" x14ac:dyDescent="0.35">
      <c r="A411" t="s">
        <v>4644</v>
      </c>
      <c r="B411" t="s">
        <v>4516</v>
      </c>
      <c r="C411">
        <v>115</v>
      </c>
      <c r="D411">
        <f>SUMIFS('Grid GenerationQueue'!AE$5:AE$467,'Grid GenerationQueue'!$AX$5:$AX$467,$B411,'Grid GenerationQueue'!$AY$5:$AY$467,$C411,'Grid GenerationQueue'!$BI$5:$BI$467,"&lt;4")</f>
        <v>0</v>
      </c>
      <c r="E411">
        <f>SUMIFS('Grid GenerationQueue'!AF$5:AF$467,'Grid GenerationQueue'!$AX$5:$AX$467,$B411,'Grid GenerationQueue'!$AY$5:$AY$467,$C411,'Grid GenerationQueue'!$BI$5:$BI$467,"&lt;4")</f>
        <v>0</v>
      </c>
      <c r="F411">
        <f>SUMIFS('Grid GenerationQueue'!AG$5:AG$467,'Grid GenerationQueue'!$AX$5:$AX$467,$B411,'Grid GenerationQueue'!$AY$5:$AY$467,$C411,'Grid GenerationQueue'!$BI$5:$BI$467,"&lt;4")</f>
        <v>0</v>
      </c>
      <c r="G411">
        <f>SUMIFS('Grid GenerationQueue'!AH$5:AH$467,'Grid GenerationQueue'!$AX$5:$AX$467,$B411,'Grid GenerationQueue'!$AY$5:$AY$467,$C411,'Grid GenerationQueue'!$BI$5:$BI$467,"&lt;4")</f>
        <v>0</v>
      </c>
      <c r="H411">
        <f>SUMIFS('Grid GenerationQueue'!AI$5:AI$467,'Grid GenerationQueue'!$AX$5:$AX$467,$B411,'Grid GenerationQueue'!$AY$5:$AY$467,$C411,'Grid GenerationQueue'!$BI$5:$BI$467,"&lt;4")</f>
        <v>0</v>
      </c>
      <c r="I411">
        <f>SUMIFS('Grid GenerationQueue'!AJ$5:AJ$467,'Grid GenerationQueue'!$AX$5:$AX$467,$B411,'Grid GenerationQueue'!$AY$5:$AY$467,$C411,'Grid GenerationQueue'!$BI$5:$BI$467,"&lt;4")</f>
        <v>0</v>
      </c>
      <c r="J411">
        <f>SUMIFS('Grid GenerationQueue'!AK$5:AK$467,'Grid GenerationQueue'!$AX$5:$AX$467,$B411,'Grid GenerationQueue'!$AY$5:$AY$467,$C411,'Grid GenerationQueue'!$BI$5:$BI$467,"&lt;4")</f>
        <v>0</v>
      </c>
      <c r="K411">
        <f>SUMIFS('Grid GenerationQueue'!AL$5:AL$467,'Grid GenerationQueue'!$AX$5:$AX$467,$B411,'Grid GenerationQueue'!$AY$5:$AY$467,$C411,'Grid GenerationQueue'!$BI$5:$BI$467,"&lt;4")</f>
        <v>0</v>
      </c>
      <c r="L411">
        <f>SUMIFS('Grid GenerationQueue'!AM$5:AM$467,'Grid GenerationQueue'!$AX$5:$AX$467,$B411,'Grid GenerationQueue'!$AY$5:$AY$467,$C411,'Grid GenerationQueue'!$BI$5:$BI$467,"&lt;4")</f>
        <v>0</v>
      </c>
      <c r="M411">
        <f>SUMIFS('Grid GenerationQueue'!AN$5:AN$467,'Grid GenerationQueue'!$AX$5:$AX$467,$B411,'Grid GenerationQueue'!$AY$5:$AY$467,$C411,'Grid GenerationQueue'!$BI$5:$BI$467,"&lt;4")</f>
        <v>0</v>
      </c>
      <c r="N411">
        <f>SUMIFS('Grid GenerationQueue'!AO$5:AO$467,'Grid GenerationQueue'!$AX$5:$AX$467,$B411,'Grid GenerationQueue'!$AY$5:$AY$467,$C411,'Grid GenerationQueue'!$BI$5:$BI$467,"&lt;4")</f>
        <v>0</v>
      </c>
      <c r="O411">
        <f>SUMIFS('Grid GenerationQueue'!AP$5:AP$467,'Grid GenerationQueue'!$AX$5:$AX$467,$B411,'Grid GenerationQueue'!$AY$5:$AY$467,$C411,'Grid GenerationQueue'!$BI$5:$BI$467,"&lt;4")</f>
        <v>0</v>
      </c>
      <c r="Q411">
        <f>SUMIFS('Grid GenerationQueue'!AE$5:AE$467,'Grid GenerationQueue'!$AX$5:$AX$467,$B411,'Grid GenerationQueue'!$AY$5:$AY$467,$C411,'Grid GenerationQueue'!$BH$5:$BH$467,"Executed")</f>
        <v>0</v>
      </c>
      <c r="R411">
        <f>SUMIFS('Grid GenerationQueue'!AF$5:AF$467,'Grid GenerationQueue'!$AX$5:$AX$467,$B411,'Grid GenerationQueue'!$AY$5:$AY$467,$C411,'Grid GenerationQueue'!$BH$5:$BH$467,"Executed")</f>
        <v>0</v>
      </c>
      <c r="S411">
        <f>SUMIFS('Grid GenerationQueue'!AG$5:AG$467,'Grid GenerationQueue'!$AX$5:$AX$467,$B411,'Grid GenerationQueue'!$AY$5:$AY$467,$C411,'Grid GenerationQueue'!$BH$5:$BH$467,"Executed")</f>
        <v>0</v>
      </c>
      <c r="T411">
        <f>SUMIFS('Grid GenerationQueue'!AH$5:AH$467,'Grid GenerationQueue'!$AX$5:$AX$467,$B411,'Grid GenerationQueue'!$AY$5:$AY$467,$C411,'Grid GenerationQueue'!$BH$5:$BH$467,"Executed")</f>
        <v>0</v>
      </c>
      <c r="U411">
        <f>SUMIFS('Grid GenerationQueue'!AI$5:AI$467,'Grid GenerationQueue'!$AX$5:$AX$467,$B411,'Grid GenerationQueue'!$AY$5:$AY$467,$C411,'Grid GenerationQueue'!$BH$5:$BH$467,"Executed")</f>
        <v>0</v>
      </c>
      <c r="V411">
        <f>SUMIFS('Grid GenerationQueue'!AJ$5:AJ$467,'Grid GenerationQueue'!$AX$5:$AX$467,$B411,'Grid GenerationQueue'!$AY$5:$AY$467,$C411,'Grid GenerationQueue'!$BH$5:$BH$467,"Executed")</f>
        <v>0</v>
      </c>
      <c r="W411">
        <f>SUMIFS('Grid GenerationQueue'!AK$5:AK$467,'Grid GenerationQueue'!$AX$5:$AX$467,$B411,'Grid GenerationQueue'!$AY$5:$AY$467,$C411,'Grid GenerationQueue'!$BH$5:$BH$467,"Executed")</f>
        <v>0</v>
      </c>
      <c r="X411">
        <f>SUMIFS('Grid GenerationQueue'!AL$5:AL$467,'Grid GenerationQueue'!$AX$5:$AX$467,$B411,'Grid GenerationQueue'!$AY$5:$AY$467,$C411,'Grid GenerationQueue'!$BH$5:$BH$467,"Executed")</f>
        <v>0</v>
      </c>
      <c r="Y411">
        <f>SUMIFS('Grid GenerationQueue'!AM$5:AM$467,'Grid GenerationQueue'!$AX$5:$AX$467,$B411,'Grid GenerationQueue'!$AY$5:$AY$467,$C411,'Grid GenerationQueue'!$BH$5:$BH$467,"Executed")</f>
        <v>0</v>
      </c>
      <c r="Z411">
        <f>SUMIFS('Grid GenerationQueue'!AN$5:AN$467,'Grid GenerationQueue'!$AX$5:$AX$467,$B411,'Grid GenerationQueue'!$AY$5:$AY$467,$C411,'Grid GenerationQueue'!$BH$5:$BH$467,"Executed")</f>
        <v>0</v>
      </c>
      <c r="AA411">
        <f>SUMIFS('Grid GenerationQueue'!AO$5:AO$467,'Grid GenerationQueue'!$AX$5:$AX$467,$B411,'Grid GenerationQueue'!$AY$5:$AY$467,$C411,'Grid GenerationQueue'!$BH$5:$BH$467,"Executed")</f>
        <v>0</v>
      </c>
      <c r="AB411">
        <f>SUMIFS('Grid GenerationQueue'!AP$5:AP$467,'Grid GenerationQueue'!$AX$5:$AX$467,$B411,'Grid GenerationQueue'!$AY$5:$AY$467,$C411,'Grid GenerationQueue'!$BH$5:$BH$467,"Executed")</f>
        <v>0</v>
      </c>
      <c r="AD411">
        <f>SUMIFS('Grid GenerationQueue'!AE$5:AE$467,'Grid GenerationQueue'!$AX$5:$AX$467,$B411,'Grid GenerationQueue'!$AY$5:$AY$467,$C411,'Grid GenerationQueue'!$BF$5:$BF$467,"&lt;&gt;"&amp;"")</f>
        <v>0</v>
      </c>
      <c r="AE411">
        <f>SUMIFS('Grid GenerationQueue'!AF$5:AF$467,'Grid GenerationQueue'!$AX$5:$AX$467,$B411,'Grid GenerationQueue'!$AY$5:$AY$467,$C411,'Grid GenerationQueue'!$BF$5:$BF$467,"&lt;&gt;"&amp;"")</f>
        <v>0</v>
      </c>
      <c r="AF411">
        <f>SUMIFS('Grid GenerationQueue'!AG$5:AG$467,'Grid GenerationQueue'!$AX$5:$AX$467,$B411,'Grid GenerationQueue'!$AY$5:$AY$467,$C411,'Grid GenerationQueue'!$BF$5:$BF$467,"&lt;&gt;"&amp;"")</f>
        <v>0</v>
      </c>
      <c r="AG411">
        <f>SUMIFS('Grid GenerationQueue'!AH$5:AH$467,'Grid GenerationQueue'!$AX$5:$AX$467,$B411,'Grid GenerationQueue'!$AY$5:$AY$467,$C411,'Grid GenerationQueue'!$BF$5:$BF$467,"&lt;&gt;"&amp;"")</f>
        <v>0</v>
      </c>
      <c r="AH411">
        <f>SUMIFS('Grid GenerationQueue'!AI$5:AI$467,'Grid GenerationQueue'!$AX$5:$AX$467,$B411,'Grid GenerationQueue'!$AY$5:$AY$467,$C411,'Grid GenerationQueue'!$BF$5:$BF$467,"&lt;&gt;"&amp;"")</f>
        <v>0</v>
      </c>
      <c r="AI411">
        <f>SUMIFS('Grid GenerationQueue'!AJ$5:AJ$467,'Grid GenerationQueue'!$AX$5:$AX$467,$B411,'Grid GenerationQueue'!$AY$5:$AY$467,$C411,'Grid GenerationQueue'!$BF$5:$BF$467,"&lt;&gt;"&amp;"")</f>
        <v>0</v>
      </c>
      <c r="AJ411">
        <f>SUMIFS('Grid GenerationQueue'!AK$5:AK$467,'Grid GenerationQueue'!$AX$5:$AX$467,$B411,'Grid GenerationQueue'!$AY$5:$AY$467,$C411,'Grid GenerationQueue'!$BF$5:$BF$467,"&lt;&gt;"&amp;"")</f>
        <v>0</v>
      </c>
      <c r="AK411">
        <f>SUMIFS('Grid GenerationQueue'!AL$5:AL$467,'Grid GenerationQueue'!$AX$5:$AX$467,$B411,'Grid GenerationQueue'!$AY$5:$AY$467,$C411,'Grid GenerationQueue'!$BF$5:$BF$467,"&lt;&gt;"&amp;"")</f>
        <v>0</v>
      </c>
      <c r="AL411">
        <f>SUMIFS('Grid GenerationQueue'!AM$5:AM$467,'Grid GenerationQueue'!$AX$5:$AX$467,$B411,'Grid GenerationQueue'!$AY$5:$AY$467,$C411,'Grid GenerationQueue'!$BF$5:$BF$467,"&lt;&gt;"&amp;"")</f>
        <v>0</v>
      </c>
      <c r="AM411">
        <f>SUMIFS('Grid GenerationQueue'!AN$5:AN$467,'Grid GenerationQueue'!$AX$5:$AX$467,$B411,'Grid GenerationQueue'!$AY$5:$AY$467,$C411,'Grid GenerationQueue'!$BF$5:$BF$467,"&lt;&gt;"&amp;"")</f>
        <v>0</v>
      </c>
      <c r="AN411">
        <f>SUMIFS('Grid GenerationQueue'!AO$5:AO$467,'Grid GenerationQueue'!$AX$5:$AX$467,$B411,'Grid GenerationQueue'!$AY$5:$AY$467,$C411,'Grid GenerationQueue'!$BF$5:$BF$467,"&lt;&gt;"&amp;"")</f>
        <v>0</v>
      </c>
      <c r="AO411">
        <f>SUMIFS('Grid GenerationQueue'!AP$5:AP$467,'Grid GenerationQueue'!$AX$5:$AX$467,$B411,'Grid GenerationQueue'!$AY$5:$AY$467,$C411,'Grid GenerationQueue'!$BF$5:$BF$467,"&lt;&gt;"&amp;"")</f>
        <v>0</v>
      </c>
      <c r="AQ411">
        <f>SUMIFS('Grid GenerationQueue'!AE$5:AE$467,'Grid GenerationQueue'!$AX$5:$AX$467,$B411,'Grid GenerationQueue'!$AY$5:$AY$467,$C411)</f>
        <v>0</v>
      </c>
      <c r="AR411">
        <f>SUMIFS('Grid GenerationQueue'!AF$5:AF$467,'Grid GenerationQueue'!$AX$5:$AX$467,$B411,'Grid GenerationQueue'!$AY$5:$AY$467,$C411)</f>
        <v>0</v>
      </c>
      <c r="AS411">
        <f>SUMIFS('Grid GenerationQueue'!AG$5:AG$467,'Grid GenerationQueue'!$AX$5:$AX$467,$B411,'Grid GenerationQueue'!$AY$5:$AY$467,$C411)</f>
        <v>0</v>
      </c>
      <c r="AT411">
        <f>SUMIFS('Grid GenerationQueue'!AH$5:AH$467,'Grid GenerationQueue'!$AX$5:$AX$467,$B411,'Grid GenerationQueue'!$AY$5:$AY$467,$C411)</f>
        <v>0</v>
      </c>
      <c r="AU411">
        <f>SUMIFS('Grid GenerationQueue'!AI$5:AI$467,'Grid GenerationQueue'!$AX$5:$AX$467,$B411,'Grid GenerationQueue'!$AY$5:$AY$467,$C411)</f>
        <v>0</v>
      </c>
      <c r="AV411">
        <f>SUMIFS('Grid GenerationQueue'!AJ$5:AJ$467,'Grid GenerationQueue'!$AX$5:$AX$467,$B411,'Grid GenerationQueue'!$AY$5:$AY$467,$C411)</f>
        <v>0</v>
      </c>
      <c r="AW411">
        <f>SUMIFS('Grid GenerationQueue'!AK$5:AK$467,'Grid GenerationQueue'!$AX$5:$AX$467,$B411,'Grid GenerationQueue'!$AY$5:$AY$467,$C411)</f>
        <v>0</v>
      </c>
      <c r="AX411">
        <f>SUMIFS('Grid GenerationQueue'!AL$5:AL$467,'Grid GenerationQueue'!$AX$5:$AX$467,$B411,'Grid GenerationQueue'!$AY$5:$AY$467,$C411)</f>
        <v>0</v>
      </c>
      <c r="AY411">
        <f>SUMIFS('Grid GenerationQueue'!AM$5:AM$467,'Grid GenerationQueue'!$AX$5:$AX$467,$B411,'Grid GenerationQueue'!$AY$5:$AY$467,$C411)</f>
        <v>0</v>
      </c>
      <c r="AZ411">
        <f>SUMIFS('Grid GenerationQueue'!AN$5:AN$467,'Grid GenerationQueue'!$AX$5:$AX$467,$B411,'Grid GenerationQueue'!$AY$5:$AY$467,$C411)</f>
        <v>0</v>
      </c>
      <c r="BA411">
        <f>SUMIFS('Grid GenerationQueue'!AO$5:AO$467,'Grid GenerationQueue'!$AX$5:$AX$467,$B411,'Grid GenerationQueue'!$AY$5:$AY$467,$C411)</f>
        <v>0</v>
      </c>
      <c r="BB411">
        <f>SUMIFS('Grid GenerationQueue'!AP$5:AP$467,'Grid GenerationQueue'!$AX$5:$AX$467,$B411,'Grid GenerationQueue'!$AY$5:$AY$467,$C411)</f>
        <v>0</v>
      </c>
      <c r="BD411">
        <f>SUMIFS('Grid GenerationQueue'!AE$5:AE$467,'Grid GenerationQueue'!$AX$5:$AX$467,$B411,'Grid GenerationQueue'!$AY$5:$AY$467,$C411,'Grid GenerationQueue'!$BH$5:$BH$467,"Executed",'Grid GenerationQueue'!$BB$5:$BB$467,"&lt;"&amp;$BE$3)</f>
        <v>0</v>
      </c>
      <c r="BE411">
        <f>SUMIFS('Grid GenerationQueue'!AF$5:AF$467,'Grid GenerationQueue'!$AX$5:$AX$467,$B411,'Grid GenerationQueue'!$AY$5:$AY$467,$C411,'Grid GenerationQueue'!$BH$5:$BH$467,"Executed",'Grid GenerationQueue'!$BB$5:$BB$467,"&lt;"&amp;$BE$3)</f>
        <v>0</v>
      </c>
      <c r="BF411">
        <f>SUMIFS('Grid GenerationQueue'!AG$5:AG$467,'Grid GenerationQueue'!$AX$5:$AX$467,$B411,'Grid GenerationQueue'!$AY$5:$AY$467,$C411,'Grid GenerationQueue'!$BH$5:$BH$467,"Executed",'Grid GenerationQueue'!$BB$5:$BB$467,"&lt;"&amp;$BE$3)</f>
        <v>0</v>
      </c>
      <c r="BG411">
        <f>SUMIFS('Grid GenerationQueue'!AH$5:AH$467,'Grid GenerationQueue'!$AX$5:$AX$467,$B411,'Grid GenerationQueue'!$AY$5:$AY$467,$C411,'Grid GenerationQueue'!$BH$5:$BH$467,"Executed",'Grid GenerationQueue'!$BB$5:$BB$467,"&lt;"&amp;$BE$3)</f>
        <v>0</v>
      </c>
      <c r="BH411">
        <f>SUMIFS('Grid GenerationQueue'!AI$5:AI$467,'Grid GenerationQueue'!$AX$5:$AX$467,$B411,'Grid GenerationQueue'!$AY$5:$AY$467,$C411,'Grid GenerationQueue'!$BH$5:$BH$467,"Executed",'Grid GenerationQueue'!$BB$5:$BB$467,"&lt;"&amp;$BE$3)</f>
        <v>0</v>
      </c>
      <c r="BI411">
        <f>SUMIFS('Grid GenerationQueue'!AJ$5:AJ$467,'Grid GenerationQueue'!$AX$5:$AX$467,$B411,'Grid GenerationQueue'!$AY$5:$AY$467,$C411,'Grid GenerationQueue'!$BH$5:$BH$467,"Executed",'Grid GenerationQueue'!$BB$5:$BB$467,"&lt;"&amp;$BE$3)</f>
        <v>0</v>
      </c>
      <c r="BJ411">
        <f>SUMIFS('Grid GenerationQueue'!AK$5:AK$467,'Grid GenerationQueue'!$AX$5:$AX$467,$B411,'Grid GenerationQueue'!$AY$5:$AY$467,$C411,'Grid GenerationQueue'!$BH$5:$BH$467,"Executed",'Grid GenerationQueue'!$BB$5:$BB$467,"&lt;"&amp;$BE$3)</f>
        <v>0</v>
      </c>
      <c r="BK411">
        <f>SUMIFS('Grid GenerationQueue'!AL$5:AL$467,'Grid GenerationQueue'!$AX$5:$AX$467,$B411,'Grid GenerationQueue'!$AY$5:$AY$467,$C411,'Grid GenerationQueue'!$BH$5:$BH$467,"Executed",'Grid GenerationQueue'!$BB$5:$BB$467,"&lt;"&amp;$BE$3)</f>
        <v>0</v>
      </c>
      <c r="BL411">
        <f>SUMIFS('Grid GenerationQueue'!AM$5:AM$467,'Grid GenerationQueue'!$AX$5:$AX$467,$B411,'Grid GenerationQueue'!$AY$5:$AY$467,$C411,'Grid GenerationQueue'!$BH$5:$BH$467,"Executed",'Grid GenerationQueue'!$BB$5:$BB$467,"&lt;"&amp;$BE$3)</f>
        <v>0</v>
      </c>
      <c r="BM411">
        <f>SUMIFS('Grid GenerationQueue'!AN$5:AN$467,'Grid GenerationQueue'!$AX$5:$AX$467,$B411,'Grid GenerationQueue'!$AY$5:$AY$467,$C411,'Grid GenerationQueue'!$BH$5:$BH$467,"Executed",'Grid GenerationQueue'!$BB$5:$BB$467,"&lt;"&amp;$BE$3)</f>
        <v>0</v>
      </c>
      <c r="BN411">
        <f>SUMIFS('Grid GenerationQueue'!AO$5:AO$467,'Grid GenerationQueue'!$AX$5:$AX$467,$B411,'Grid GenerationQueue'!$AY$5:$AY$467,$C411,'Grid GenerationQueue'!$BH$5:$BH$467,"Executed",'Grid GenerationQueue'!$BB$5:$BB$467,"&lt;"&amp;$BE$3)</f>
        <v>0</v>
      </c>
      <c r="BO411">
        <f>SUMIFS('Grid GenerationQueue'!AP$5:AP$467,'Grid GenerationQueue'!$AX$5:$AX$467,$B411,'Grid GenerationQueue'!$AY$5:$AY$467,$C411,'Grid GenerationQueue'!$BH$5:$BH$467,"Executed",'Grid GenerationQueue'!$BB$5:$BB$467,"&lt;"&amp;$BE$3)</f>
        <v>0</v>
      </c>
      <c r="BQ411">
        <f>SUMIFS('Grid GenerationQueue'!AE$5:AE$467,'Grid GenerationQueue'!$AX$5:$AX$467,$B411,'Grid GenerationQueue'!$AY$5:$AY$467,$C411,'Grid GenerationQueue'!$BF$5:$BF$467,"&lt;&gt;"&amp;"",'Grid GenerationQueue'!$BB$5:$BB$467,"&lt;"&amp;$BE$3)</f>
        <v>0</v>
      </c>
      <c r="BR411">
        <f>SUMIFS('Grid GenerationQueue'!AF$5:AF$467,'Grid GenerationQueue'!$AX$5:$AX$467,$B411,'Grid GenerationQueue'!$AY$5:$AY$467,$C411,'Grid GenerationQueue'!$BF$5:$BF$467,"&lt;&gt;"&amp;"",'Grid GenerationQueue'!$BB$5:$BB$467,"&lt;"&amp;$BE$3)</f>
        <v>0</v>
      </c>
      <c r="BS411">
        <f>SUMIFS('Grid GenerationQueue'!AG$5:AG$467,'Grid GenerationQueue'!$AX$5:$AX$467,$B411,'Grid GenerationQueue'!$AY$5:$AY$467,$C411,'Grid GenerationQueue'!$BF$5:$BF$467,"&lt;&gt;"&amp;"",'Grid GenerationQueue'!$BB$5:$BB$467,"&lt;"&amp;$BE$3)</f>
        <v>0</v>
      </c>
      <c r="BT411">
        <f>SUMIFS('Grid GenerationQueue'!AH$5:AH$467,'Grid GenerationQueue'!$AX$5:$AX$467,$B411,'Grid GenerationQueue'!$AY$5:$AY$467,$C411,'Grid GenerationQueue'!$BF$5:$BF$467,"&lt;&gt;"&amp;"",'Grid GenerationQueue'!$BB$5:$BB$467,"&lt;"&amp;$BE$3)</f>
        <v>0</v>
      </c>
      <c r="BU411">
        <f>SUMIFS('Grid GenerationQueue'!AI$5:AI$467,'Grid GenerationQueue'!$AX$5:$AX$467,$B411,'Grid GenerationQueue'!$AY$5:$AY$467,$C411,'Grid GenerationQueue'!$BF$5:$BF$467,"&lt;&gt;"&amp;"",'Grid GenerationQueue'!$BB$5:$BB$467,"&lt;"&amp;$BE$3)</f>
        <v>0</v>
      </c>
      <c r="BV411">
        <f>SUMIFS('Grid GenerationQueue'!AJ$5:AJ$467,'Grid GenerationQueue'!$AX$5:$AX$467,$B411,'Grid GenerationQueue'!$AY$5:$AY$467,$C411,'Grid GenerationQueue'!$BF$5:$BF$467,"&lt;&gt;"&amp;"",'Grid GenerationQueue'!$BB$5:$BB$467,"&lt;"&amp;$BE$3)</f>
        <v>0</v>
      </c>
      <c r="BW411">
        <f>SUMIFS('Grid GenerationQueue'!AK$5:AK$467,'Grid GenerationQueue'!$AX$5:$AX$467,$B411,'Grid GenerationQueue'!$AY$5:$AY$467,$C411,'Grid GenerationQueue'!$BF$5:$BF$467,"&lt;&gt;"&amp;"",'Grid GenerationQueue'!$BB$5:$BB$467,"&lt;"&amp;$BE$3)</f>
        <v>0</v>
      </c>
      <c r="BX411">
        <f>SUMIFS('Grid GenerationQueue'!AL$5:AL$467,'Grid GenerationQueue'!$AX$5:$AX$467,$B411,'Grid GenerationQueue'!$AY$5:$AY$467,$C411,'Grid GenerationQueue'!$BF$5:$BF$467,"&lt;&gt;"&amp;"",'Grid GenerationQueue'!$BB$5:$BB$467,"&lt;"&amp;$BE$3)</f>
        <v>0</v>
      </c>
      <c r="BY411">
        <f>SUMIFS('Grid GenerationQueue'!AM$5:AM$467,'Grid GenerationQueue'!$AX$5:$AX$467,$B411,'Grid GenerationQueue'!$AY$5:$AY$467,$C411,'Grid GenerationQueue'!$BF$5:$BF$467,"&lt;&gt;"&amp;"",'Grid GenerationQueue'!$BB$5:$BB$467,"&lt;"&amp;$BE$3)</f>
        <v>0</v>
      </c>
      <c r="BZ411">
        <f>SUMIFS('Grid GenerationQueue'!AN$5:AN$467,'Grid GenerationQueue'!$AX$5:$AX$467,$B411,'Grid GenerationQueue'!$AY$5:$AY$467,$C411,'Grid GenerationQueue'!$BF$5:$BF$467,"&lt;&gt;"&amp;"",'Grid GenerationQueue'!$BB$5:$BB$467,"&lt;"&amp;$BE$3)</f>
        <v>0</v>
      </c>
      <c r="CA411">
        <f>SUMIFS('Grid GenerationQueue'!AO$5:AO$467,'Grid GenerationQueue'!$AX$5:$AX$467,$B411,'Grid GenerationQueue'!$AY$5:$AY$467,$C411,'Grid GenerationQueue'!$BF$5:$BF$467,"&lt;&gt;"&amp;"",'Grid GenerationQueue'!$BB$5:$BB$467,"&lt;"&amp;$BE$3)</f>
        <v>0</v>
      </c>
      <c r="CB411">
        <f>SUMIFS('Grid GenerationQueue'!AP$5:AP$467,'Grid GenerationQueue'!$AX$5:$AX$467,$B411,'Grid GenerationQueue'!$AY$5:$AY$467,$C411,'Grid GenerationQueue'!$BF$5:$BF$467,"&lt;&gt;"&amp;"",'Grid GenerationQueue'!$BB$5:$BB$467,"&lt;"&amp;$BE$3)</f>
        <v>0</v>
      </c>
      <c r="CD411">
        <f>SUMIFS('Grid GenerationQueue'!AE$5:AE$467,'Grid GenerationQueue'!$AX$5:$AX$467,$B411,'Grid GenerationQueue'!$AY$5:$AY$467,$C411,'Grid GenerationQueue'!$BB$5:$BB$467,"&lt;"&amp;$BE$3)</f>
        <v>0</v>
      </c>
      <c r="CE411">
        <f>SUMIFS('Grid GenerationQueue'!AF$5:AF$467,'Grid GenerationQueue'!$AX$5:$AX$467,$B411,'Grid GenerationQueue'!$AY$5:$AY$467,$C411,'Grid GenerationQueue'!$BB$5:$BB$467,"&lt;"&amp;$BE$3)</f>
        <v>0</v>
      </c>
      <c r="CF411">
        <f>SUMIFS('Grid GenerationQueue'!AG$5:AG$467,'Grid GenerationQueue'!$AX$5:$AX$467,$B411,'Grid GenerationQueue'!$AY$5:$AY$467,$C411,'Grid GenerationQueue'!$BB$5:$BB$467,"&lt;"&amp;$BE$3)</f>
        <v>0</v>
      </c>
      <c r="CG411">
        <f>SUMIFS('Grid GenerationQueue'!AH$5:AH$467,'Grid GenerationQueue'!$AX$5:$AX$467,$B411,'Grid GenerationQueue'!$AY$5:$AY$467,$C411,'Grid GenerationQueue'!$BB$5:$BB$467,"&lt;"&amp;$BE$3)</f>
        <v>0</v>
      </c>
      <c r="CH411">
        <f>SUMIFS('Grid GenerationQueue'!AI$5:AI$467,'Grid GenerationQueue'!$AX$5:$AX$467,$B411,'Grid GenerationQueue'!$AY$5:$AY$467,$C411,'Grid GenerationQueue'!$BB$5:$BB$467,"&lt;"&amp;$BE$3)</f>
        <v>0</v>
      </c>
      <c r="CI411">
        <f>SUMIFS('Grid GenerationQueue'!AJ$5:AJ$467,'Grid GenerationQueue'!$AX$5:$AX$467,$B411,'Grid GenerationQueue'!$AY$5:$AY$467,$C411,'Grid GenerationQueue'!$BB$5:$BB$467,"&lt;"&amp;$BE$3)</f>
        <v>0</v>
      </c>
      <c r="CJ411">
        <f>SUMIFS('Grid GenerationQueue'!AK$5:AK$467,'Grid GenerationQueue'!$AX$5:$AX$467,$B411,'Grid GenerationQueue'!$AY$5:$AY$467,$C411,'Grid GenerationQueue'!$BB$5:$BB$467,"&lt;"&amp;$BE$3)</f>
        <v>0</v>
      </c>
      <c r="CK411">
        <f>SUMIFS('Grid GenerationQueue'!AL$5:AL$467,'Grid GenerationQueue'!$AX$5:$AX$467,$B411,'Grid GenerationQueue'!$AY$5:$AY$467,$C411,'Grid GenerationQueue'!$BB$5:$BB$467,"&lt;"&amp;$BE$3)</f>
        <v>0</v>
      </c>
      <c r="CL411">
        <f>SUMIFS('Grid GenerationQueue'!AM$5:AM$467,'Grid GenerationQueue'!$AX$5:$AX$467,$B411,'Grid GenerationQueue'!$AY$5:$AY$467,$C411,'Grid GenerationQueue'!$BB$5:$BB$467,"&lt;"&amp;$BE$3)</f>
        <v>0</v>
      </c>
      <c r="CM411">
        <f>SUMIFS('Grid GenerationQueue'!AN$5:AN$467,'Grid GenerationQueue'!$AX$5:$AX$467,$B411,'Grid GenerationQueue'!$AY$5:$AY$467,$C411,'Grid GenerationQueue'!$BB$5:$BB$467,"&lt;"&amp;$BE$3)</f>
        <v>0</v>
      </c>
      <c r="CN411">
        <f>SUMIFS('Grid GenerationQueue'!AO$5:AO$467,'Grid GenerationQueue'!$AX$5:$AX$467,$B411,'Grid GenerationQueue'!$AY$5:$AY$467,$C411,'Grid GenerationQueue'!$BB$5:$BB$467,"&lt;"&amp;$BE$3)</f>
        <v>0</v>
      </c>
      <c r="CO411">
        <f>SUMIFS('Grid GenerationQueue'!AP$5:AP$467,'Grid GenerationQueue'!$AX$5:$AX$467,$B411,'Grid GenerationQueue'!$AY$5:$AY$467,$C411,'Grid GenerationQueue'!$BB$5:$BB$467,"&lt;"&amp;$BE$3)</f>
        <v>0</v>
      </c>
    </row>
    <row r="412" spans="1:93" x14ac:dyDescent="0.35">
      <c r="A412" t="s">
        <v>4648</v>
      </c>
      <c r="B412" t="s">
        <v>4826</v>
      </c>
      <c r="C412">
        <v>115</v>
      </c>
      <c r="D412">
        <f>SUMIFS('Grid GenerationQueue'!AE$5:AE$467,'Grid GenerationQueue'!$AX$5:$AX$467,$B412,'Grid GenerationQueue'!$AY$5:$AY$467,$C412,'Grid GenerationQueue'!$BI$5:$BI$467,"&lt;4")</f>
        <v>0</v>
      </c>
      <c r="E412">
        <f>SUMIFS('Grid GenerationQueue'!AF$5:AF$467,'Grid GenerationQueue'!$AX$5:$AX$467,$B412,'Grid GenerationQueue'!$AY$5:$AY$467,$C412,'Grid GenerationQueue'!$BI$5:$BI$467,"&lt;4")</f>
        <v>0</v>
      </c>
      <c r="F412">
        <f>SUMIFS('Grid GenerationQueue'!AG$5:AG$467,'Grid GenerationQueue'!$AX$5:$AX$467,$B412,'Grid GenerationQueue'!$AY$5:$AY$467,$C412,'Grid GenerationQueue'!$BI$5:$BI$467,"&lt;4")</f>
        <v>0</v>
      </c>
      <c r="G412">
        <f>SUMIFS('Grid GenerationQueue'!AH$5:AH$467,'Grid GenerationQueue'!$AX$5:$AX$467,$B412,'Grid GenerationQueue'!$AY$5:$AY$467,$C412,'Grid GenerationQueue'!$BI$5:$BI$467,"&lt;4")</f>
        <v>0</v>
      </c>
      <c r="H412">
        <f>SUMIFS('Grid GenerationQueue'!AI$5:AI$467,'Grid GenerationQueue'!$AX$5:$AX$467,$B412,'Grid GenerationQueue'!$AY$5:$AY$467,$C412,'Grid GenerationQueue'!$BI$5:$BI$467,"&lt;4")</f>
        <v>0</v>
      </c>
      <c r="I412">
        <f>SUMIFS('Grid GenerationQueue'!AJ$5:AJ$467,'Grid GenerationQueue'!$AX$5:$AX$467,$B412,'Grid GenerationQueue'!$AY$5:$AY$467,$C412,'Grid GenerationQueue'!$BI$5:$BI$467,"&lt;4")</f>
        <v>0</v>
      </c>
      <c r="J412">
        <f>SUMIFS('Grid GenerationQueue'!AK$5:AK$467,'Grid GenerationQueue'!$AX$5:$AX$467,$B412,'Grid GenerationQueue'!$AY$5:$AY$467,$C412,'Grid GenerationQueue'!$BI$5:$BI$467,"&lt;4")</f>
        <v>0</v>
      </c>
      <c r="K412">
        <f>SUMIFS('Grid GenerationQueue'!AL$5:AL$467,'Grid GenerationQueue'!$AX$5:$AX$467,$B412,'Grid GenerationQueue'!$AY$5:$AY$467,$C412,'Grid GenerationQueue'!$BI$5:$BI$467,"&lt;4")</f>
        <v>0</v>
      </c>
      <c r="L412">
        <f>SUMIFS('Grid GenerationQueue'!AM$5:AM$467,'Grid GenerationQueue'!$AX$5:$AX$467,$B412,'Grid GenerationQueue'!$AY$5:$AY$467,$C412,'Grid GenerationQueue'!$BI$5:$BI$467,"&lt;4")</f>
        <v>0</v>
      </c>
      <c r="M412">
        <f>SUMIFS('Grid GenerationQueue'!AN$5:AN$467,'Grid GenerationQueue'!$AX$5:$AX$467,$B412,'Grid GenerationQueue'!$AY$5:$AY$467,$C412,'Grid GenerationQueue'!$BI$5:$BI$467,"&lt;4")</f>
        <v>0</v>
      </c>
      <c r="N412">
        <f>SUMIFS('Grid GenerationQueue'!AO$5:AO$467,'Grid GenerationQueue'!$AX$5:$AX$467,$B412,'Grid GenerationQueue'!$AY$5:$AY$467,$C412,'Grid GenerationQueue'!$BI$5:$BI$467,"&lt;4")</f>
        <v>0</v>
      </c>
      <c r="O412">
        <f>SUMIFS('Grid GenerationQueue'!AP$5:AP$467,'Grid GenerationQueue'!$AX$5:$AX$467,$B412,'Grid GenerationQueue'!$AY$5:$AY$467,$C412,'Grid GenerationQueue'!$BI$5:$BI$467,"&lt;4")</f>
        <v>0</v>
      </c>
      <c r="Q412">
        <f>SUMIFS('Grid GenerationQueue'!AE$5:AE$467,'Grid GenerationQueue'!$AX$5:$AX$467,$B412,'Grid GenerationQueue'!$AY$5:$AY$467,$C412,'Grid GenerationQueue'!$BH$5:$BH$467,"Executed")</f>
        <v>0</v>
      </c>
      <c r="R412">
        <f>SUMIFS('Grid GenerationQueue'!AF$5:AF$467,'Grid GenerationQueue'!$AX$5:$AX$467,$B412,'Grid GenerationQueue'!$AY$5:$AY$467,$C412,'Grid GenerationQueue'!$BH$5:$BH$467,"Executed")</f>
        <v>0</v>
      </c>
      <c r="S412">
        <f>SUMIFS('Grid GenerationQueue'!AG$5:AG$467,'Grid GenerationQueue'!$AX$5:$AX$467,$B412,'Grid GenerationQueue'!$AY$5:$AY$467,$C412,'Grid GenerationQueue'!$BH$5:$BH$467,"Executed")</f>
        <v>0</v>
      </c>
      <c r="T412">
        <f>SUMIFS('Grid GenerationQueue'!AH$5:AH$467,'Grid GenerationQueue'!$AX$5:$AX$467,$B412,'Grid GenerationQueue'!$AY$5:$AY$467,$C412,'Grid GenerationQueue'!$BH$5:$BH$467,"Executed")</f>
        <v>0</v>
      </c>
      <c r="U412">
        <f>SUMIFS('Grid GenerationQueue'!AI$5:AI$467,'Grid GenerationQueue'!$AX$5:$AX$467,$B412,'Grid GenerationQueue'!$AY$5:$AY$467,$C412,'Grid GenerationQueue'!$BH$5:$BH$467,"Executed")</f>
        <v>0</v>
      </c>
      <c r="V412">
        <f>SUMIFS('Grid GenerationQueue'!AJ$5:AJ$467,'Grid GenerationQueue'!$AX$5:$AX$467,$B412,'Grid GenerationQueue'!$AY$5:$AY$467,$C412,'Grid GenerationQueue'!$BH$5:$BH$467,"Executed")</f>
        <v>0</v>
      </c>
      <c r="W412">
        <f>SUMIFS('Grid GenerationQueue'!AK$5:AK$467,'Grid GenerationQueue'!$AX$5:$AX$467,$B412,'Grid GenerationQueue'!$AY$5:$AY$467,$C412,'Grid GenerationQueue'!$BH$5:$BH$467,"Executed")</f>
        <v>0</v>
      </c>
      <c r="X412">
        <f>SUMIFS('Grid GenerationQueue'!AL$5:AL$467,'Grid GenerationQueue'!$AX$5:$AX$467,$B412,'Grid GenerationQueue'!$AY$5:$AY$467,$C412,'Grid GenerationQueue'!$BH$5:$BH$467,"Executed")</f>
        <v>0</v>
      </c>
      <c r="Y412">
        <f>SUMIFS('Grid GenerationQueue'!AM$5:AM$467,'Grid GenerationQueue'!$AX$5:$AX$467,$B412,'Grid GenerationQueue'!$AY$5:$AY$467,$C412,'Grid GenerationQueue'!$BH$5:$BH$467,"Executed")</f>
        <v>0</v>
      </c>
      <c r="Z412">
        <f>SUMIFS('Grid GenerationQueue'!AN$5:AN$467,'Grid GenerationQueue'!$AX$5:$AX$467,$B412,'Grid GenerationQueue'!$AY$5:$AY$467,$C412,'Grid GenerationQueue'!$BH$5:$BH$467,"Executed")</f>
        <v>0</v>
      </c>
      <c r="AA412">
        <f>SUMIFS('Grid GenerationQueue'!AO$5:AO$467,'Grid GenerationQueue'!$AX$5:$AX$467,$B412,'Grid GenerationQueue'!$AY$5:$AY$467,$C412,'Grid GenerationQueue'!$BH$5:$BH$467,"Executed")</f>
        <v>0</v>
      </c>
      <c r="AB412">
        <f>SUMIFS('Grid GenerationQueue'!AP$5:AP$467,'Grid GenerationQueue'!$AX$5:$AX$467,$B412,'Grid GenerationQueue'!$AY$5:$AY$467,$C412,'Grid GenerationQueue'!$BH$5:$BH$467,"Executed")</f>
        <v>0</v>
      </c>
      <c r="AD412">
        <f>SUMIFS('Grid GenerationQueue'!AE$5:AE$467,'Grid GenerationQueue'!$AX$5:$AX$467,$B412,'Grid GenerationQueue'!$AY$5:$AY$467,$C412,'Grid GenerationQueue'!$BF$5:$BF$467,"&lt;&gt;"&amp;"")</f>
        <v>0</v>
      </c>
      <c r="AE412">
        <f>SUMIFS('Grid GenerationQueue'!AF$5:AF$467,'Grid GenerationQueue'!$AX$5:$AX$467,$B412,'Grid GenerationQueue'!$AY$5:$AY$467,$C412,'Grid GenerationQueue'!$BF$5:$BF$467,"&lt;&gt;"&amp;"")</f>
        <v>0</v>
      </c>
      <c r="AF412">
        <f>SUMIFS('Grid GenerationQueue'!AG$5:AG$467,'Grid GenerationQueue'!$AX$5:$AX$467,$B412,'Grid GenerationQueue'!$AY$5:$AY$467,$C412,'Grid GenerationQueue'!$BF$5:$BF$467,"&lt;&gt;"&amp;"")</f>
        <v>0</v>
      </c>
      <c r="AG412">
        <f>SUMIFS('Grid GenerationQueue'!AH$5:AH$467,'Grid GenerationQueue'!$AX$5:$AX$467,$B412,'Grid GenerationQueue'!$AY$5:$AY$467,$C412,'Grid GenerationQueue'!$BF$5:$BF$467,"&lt;&gt;"&amp;"")</f>
        <v>0</v>
      </c>
      <c r="AH412">
        <f>SUMIFS('Grid GenerationQueue'!AI$5:AI$467,'Grid GenerationQueue'!$AX$5:$AX$467,$B412,'Grid GenerationQueue'!$AY$5:$AY$467,$C412,'Grid GenerationQueue'!$BF$5:$BF$467,"&lt;&gt;"&amp;"")</f>
        <v>0</v>
      </c>
      <c r="AI412">
        <f>SUMIFS('Grid GenerationQueue'!AJ$5:AJ$467,'Grid GenerationQueue'!$AX$5:$AX$467,$B412,'Grid GenerationQueue'!$AY$5:$AY$467,$C412,'Grid GenerationQueue'!$BF$5:$BF$467,"&lt;&gt;"&amp;"")</f>
        <v>0</v>
      </c>
      <c r="AJ412">
        <f>SUMIFS('Grid GenerationQueue'!AK$5:AK$467,'Grid GenerationQueue'!$AX$5:$AX$467,$B412,'Grid GenerationQueue'!$AY$5:$AY$467,$C412,'Grid GenerationQueue'!$BF$5:$BF$467,"&lt;&gt;"&amp;"")</f>
        <v>0</v>
      </c>
      <c r="AK412">
        <f>SUMIFS('Grid GenerationQueue'!AL$5:AL$467,'Grid GenerationQueue'!$AX$5:$AX$467,$B412,'Grid GenerationQueue'!$AY$5:$AY$467,$C412,'Grid GenerationQueue'!$BF$5:$BF$467,"&lt;&gt;"&amp;"")</f>
        <v>0</v>
      </c>
      <c r="AL412">
        <f>SUMIFS('Grid GenerationQueue'!AM$5:AM$467,'Grid GenerationQueue'!$AX$5:$AX$467,$B412,'Grid GenerationQueue'!$AY$5:$AY$467,$C412,'Grid GenerationQueue'!$BF$5:$BF$467,"&lt;&gt;"&amp;"")</f>
        <v>0</v>
      </c>
      <c r="AM412">
        <f>SUMIFS('Grid GenerationQueue'!AN$5:AN$467,'Grid GenerationQueue'!$AX$5:$AX$467,$B412,'Grid GenerationQueue'!$AY$5:$AY$467,$C412,'Grid GenerationQueue'!$BF$5:$BF$467,"&lt;&gt;"&amp;"")</f>
        <v>0</v>
      </c>
      <c r="AN412">
        <f>SUMIFS('Grid GenerationQueue'!AO$5:AO$467,'Grid GenerationQueue'!$AX$5:$AX$467,$B412,'Grid GenerationQueue'!$AY$5:$AY$467,$C412,'Grid GenerationQueue'!$BF$5:$BF$467,"&lt;&gt;"&amp;"")</f>
        <v>0</v>
      </c>
      <c r="AO412">
        <f>SUMIFS('Grid GenerationQueue'!AP$5:AP$467,'Grid GenerationQueue'!$AX$5:$AX$467,$B412,'Grid GenerationQueue'!$AY$5:$AY$467,$C412,'Grid GenerationQueue'!$BF$5:$BF$467,"&lt;&gt;"&amp;"")</f>
        <v>0</v>
      </c>
      <c r="AQ412">
        <f>SUMIFS('Grid GenerationQueue'!AE$5:AE$467,'Grid GenerationQueue'!$AX$5:$AX$467,$B412,'Grid GenerationQueue'!$AY$5:$AY$467,$C412)</f>
        <v>0</v>
      </c>
      <c r="AR412">
        <f>SUMIFS('Grid GenerationQueue'!AF$5:AF$467,'Grid GenerationQueue'!$AX$5:$AX$467,$B412,'Grid GenerationQueue'!$AY$5:$AY$467,$C412)</f>
        <v>0</v>
      </c>
      <c r="AS412">
        <f>SUMIFS('Grid GenerationQueue'!AG$5:AG$467,'Grid GenerationQueue'!$AX$5:$AX$467,$B412,'Grid GenerationQueue'!$AY$5:$AY$467,$C412)</f>
        <v>0</v>
      </c>
      <c r="AT412">
        <f>SUMIFS('Grid GenerationQueue'!AH$5:AH$467,'Grid GenerationQueue'!$AX$5:$AX$467,$B412,'Grid GenerationQueue'!$AY$5:$AY$467,$C412)</f>
        <v>0</v>
      </c>
      <c r="AU412">
        <f>SUMIFS('Grid GenerationQueue'!AI$5:AI$467,'Grid GenerationQueue'!$AX$5:$AX$467,$B412,'Grid GenerationQueue'!$AY$5:$AY$467,$C412)</f>
        <v>0</v>
      </c>
      <c r="AV412">
        <f>SUMIFS('Grid GenerationQueue'!AJ$5:AJ$467,'Grid GenerationQueue'!$AX$5:$AX$467,$B412,'Grid GenerationQueue'!$AY$5:$AY$467,$C412)</f>
        <v>0</v>
      </c>
      <c r="AW412">
        <f>SUMIFS('Grid GenerationQueue'!AK$5:AK$467,'Grid GenerationQueue'!$AX$5:$AX$467,$B412,'Grid GenerationQueue'!$AY$5:$AY$467,$C412)</f>
        <v>0</v>
      </c>
      <c r="AX412">
        <f>SUMIFS('Grid GenerationQueue'!AL$5:AL$467,'Grid GenerationQueue'!$AX$5:$AX$467,$B412,'Grid GenerationQueue'!$AY$5:$AY$467,$C412)</f>
        <v>0</v>
      </c>
      <c r="AY412">
        <f>SUMIFS('Grid GenerationQueue'!AM$5:AM$467,'Grid GenerationQueue'!$AX$5:$AX$467,$B412,'Grid GenerationQueue'!$AY$5:$AY$467,$C412)</f>
        <v>0</v>
      </c>
      <c r="AZ412">
        <f>SUMIFS('Grid GenerationQueue'!AN$5:AN$467,'Grid GenerationQueue'!$AX$5:$AX$467,$B412,'Grid GenerationQueue'!$AY$5:$AY$467,$C412)</f>
        <v>0</v>
      </c>
      <c r="BA412">
        <f>SUMIFS('Grid GenerationQueue'!AO$5:AO$467,'Grid GenerationQueue'!$AX$5:$AX$467,$B412,'Grid GenerationQueue'!$AY$5:$AY$467,$C412)</f>
        <v>0</v>
      </c>
      <c r="BB412">
        <f>SUMIFS('Grid GenerationQueue'!AP$5:AP$467,'Grid GenerationQueue'!$AX$5:$AX$467,$B412,'Grid GenerationQueue'!$AY$5:$AY$467,$C412)</f>
        <v>0</v>
      </c>
      <c r="BD412">
        <f>SUMIFS('Grid GenerationQueue'!AE$5:AE$467,'Grid GenerationQueue'!$AX$5:$AX$467,$B412,'Grid GenerationQueue'!$AY$5:$AY$467,$C412,'Grid GenerationQueue'!$BH$5:$BH$467,"Executed",'Grid GenerationQueue'!$BB$5:$BB$467,"&lt;"&amp;$BE$3)</f>
        <v>0</v>
      </c>
      <c r="BE412">
        <f>SUMIFS('Grid GenerationQueue'!AF$5:AF$467,'Grid GenerationQueue'!$AX$5:$AX$467,$B412,'Grid GenerationQueue'!$AY$5:$AY$467,$C412,'Grid GenerationQueue'!$BH$5:$BH$467,"Executed",'Grid GenerationQueue'!$BB$5:$BB$467,"&lt;"&amp;$BE$3)</f>
        <v>0</v>
      </c>
      <c r="BF412">
        <f>SUMIFS('Grid GenerationQueue'!AG$5:AG$467,'Grid GenerationQueue'!$AX$5:$AX$467,$B412,'Grid GenerationQueue'!$AY$5:$AY$467,$C412,'Grid GenerationQueue'!$BH$5:$BH$467,"Executed",'Grid GenerationQueue'!$BB$5:$BB$467,"&lt;"&amp;$BE$3)</f>
        <v>0</v>
      </c>
      <c r="BG412">
        <f>SUMIFS('Grid GenerationQueue'!AH$5:AH$467,'Grid GenerationQueue'!$AX$5:$AX$467,$B412,'Grid GenerationQueue'!$AY$5:$AY$467,$C412,'Grid GenerationQueue'!$BH$5:$BH$467,"Executed",'Grid GenerationQueue'!$BB$5:$BB$467,"&lt;"&amp;$BE$3)</f>
        <v>0</v>
      </c>
      <c r="BH412">
        <f>SUMIFS('Grid GenerationQueue'!AI$5:AI$467,'Grid GenerationQueue'!$AX$5:$AX$467,$B412,'Grid GenerationQueue'!$AY$5:$AY$467,$C412,'Grid GenerationQueue'!$BH$5:$BH$467,"Executed",'Grid GenerationQueue'!$BB$5:$BB$467,"&lt;"&amp;$BE$3)</f>
        <v>0</v>
      </c>
      <c r="BI412">
        <f>SUMIFS('Grid GenerationQueue'!AJ$5:AJ$467,'Grid GenerationQueue'!$AX$5:$AX$467,$B412,'Grid GenerationQueue'!$AY$5:$AY$467,$C412,'Grid GenerationQueue'!$BH$5:$BH$467,"Executed",'Grid GenerationQueue'!$BB$5:$BB$467,"&lt;"&amp;$BE$3)</f>
        <v>0</v>
      </c>
      <c r="BJ412">
        <f>SUMIFS('Grid GenerationQueue'!AK$5:AK$467,'Grid GenerationQueue'!$AX$5:$AX$467,$B412,'Grid GenerationQueue'!$AY$5:$AY$467,$C412,'Grid GenerationQueue'!$BH$5:$BH$467,"Executed",'Grid GenerationQueue'!$BB$5:$BB$467,"&lt;"&amp;$BE$3)</f>
        <v>0</v>
      </c>
      <c r="BK412">
        <f>SUMIFS('Grid GenerationQueue'!AL$5:AL$467,'Grid GenerationQueue'!$AX$5:$AX$467,$B412,'Grid GenerationQueue'!$AY$5:$AY$467,$C412,'Grid GenerationQueue'!$BH$5:$BH$467,"Executed",'Grid GenerationQueue'!$BB$5:$BB$467,"&lt;"&amp;$BE$3)</f>
        <v>0</v>
      </c>
      <c r="BL412">
        <f>SUMIFS('Grid GenerationQueue'!AM$5:AM$467,'Grid GenerationQueue'!$AX$5:$AX$467,$B412,'Grid GenerationQueue'!$AY$5:$AY$467,$C412,'Grid GenerationQueue'!$BH$5:$BH$467,"Executed",'Grid GenerationQueue'!$BB$5:$BB$467,"&lt;"&amp;$BE$3)</f>
        <v>0</v>
      </c>
      <c r="BM412">
        <f>SUMIFS('Grid GenerationQueue'!AN$5:AN$467,'Grid GenerationQueue'!$AX$5:$AX$467,$B412,'Grid GenerationQueue'!$AY$5:$AY$467,$C412,'Grid GenerationQueue'!$BH$5:$BH$467,"Executed",'Grid GenerationQueue'!$BB$5:$BB$467,"&lt;"&amp;$BE$3)</f>
        <v>0</v>
      </c>
      <c r="BN412">
        <f>SUMIFS('Grid GenerationQueue'!AO$5:AO$467,'Grid GenerationQueue'!$AX$5:$AX$467,$B412,'Grid GenerationQueue'!$AY$5:$AY$467,$C412,'Grid GenerationQueue'!$BH$5:$BH$467,"Executed",'Grid GenerationQueue'!$BB$5:$BB$467,"&lt;"&amp;$BE$3)</f>
        <v>0</v>
      </c>
      <c r="BO412">
        <f>SUMIFS('Grid GenerationQueue'!AP$5:AP$467,'Grid GenerationQueue'!$AX$5:$AX$467,$B412,'Grid GenerationQueue'!$AY$5:$AY$467,$C412,'Grid GenerationQueue'!$BH$5:$BH$467,"Executed",'Grid GenerationQueue'!$BB$5:$BB$467,"&lt;"&amp;$BE$3)</f>
        <v>0</v>
      </c>
      <c r="BQ412">
        <f>SUMIFS('Grid GenerationQueue'!AE$5:AE$467,'Grid GenerationQueue'!$AX$5:$AX$467,$B412,'Grid GenerationQueue'!$AY$5:$AY$467,$C412,'Grid GenerationQueue'!$BF$5:$BF$467,"&lt;&gt;"&amp;"",'Grid GenerationQueue'!$BB$5:$BB$467,"&lt;"&amp;$BE$3)</f>
        <v>0</v>
      </c>
      <c r="BR412">
        <f>SUMIFS('Grid GenerationQueue'!AF$5:AF$467,'Grid GenerationQueue'!$AX$5:$AX$467,$B412,'Grid GenerationQueue'!$AY$5:$AY$467,$C412,'Grid GenerationQueue'!$BF$5:$BF$467,"&lt;&gt;"&amp;"",'Grid GenerationQueue'!$BB$5:$BB$467,"&lt;"&amp;$BE$3)</f>
        <v>0</v>
      </c>
      <c r="BS412">
        <f>SUMIFS('Grid GenerationQueue'!AG$5:AG$467,'Grid GenerationQueue'!$AX$5:$AX$467,$B412,'Grid GenerationQueue'!$AY$5:$AY$467,$C412,'Grid GenerationQueue'!$BF$5:$BF$467,"&lt;&gt;"&amp;"",'Grid GenerationQueue'!$BB$5:$BB$467,"&lt;"&amp;$BE$3)</f>
        <v>0</v>
      </c>
      <c r="BT412">
        <f>SUMIFS('Grid GenerationQueue'!AH$5:AH$467,'Grid GenerationQueue'!$AX$5:$AX$467,$B412,'Grid GenerationQueue'!$AY$5:$AY$467,$C412,'Grid GenerationQueue'!$BF$5:$BF$467,"&lt;&gt;"&amp;"",'Grid GenerationQueue'!$BB$5:$BB$467,"&lt;"&amp;$BE$3)</f>
        <v>0</v>
      </c>
      <c r="BU412">
        <f>SUMIFS('Grid GenerationQueue'!AI$5:AI$467,'Grid GenerationQueue'!$AX$5:$AX$467,$B412,'Grid GenerationQueue'!$AY$5:$AY$467,$C412,'Grid GenerationQueue'!$BF$5:$BF$467,"&lt;&gt;"&amp;"",'Grid GenerationQueue'!$BB$5:$BB$467,"&lt;"&amp;$BE$3)</f>
        <v>0</v>
      </c>
      <c r="BV412">
        <f>SUMIFS('Grid GenerationQueue'!AJ$5:AJ$467,'Grid GenerationQueue'!$AX$5:$AX$467,$B412,'Grid GenerationQueue'!$AY$5:$AY$467,$C412,'Grid GenerationQueue'!$BF$5:$BF$467,"&lt;&gt;"&amp;"",'Grid GenerationQueue'!$BB$5:$BB$467,"&lt;"&amp;$BE$3)</f>
        <v>0</v>
      </c>
      <c r="BW412">
        <f>SUMIFS('Grid GenerationQueue'!AK$5:AK$467,'Grid GenerationQueue'!$AX$5:$AX$467,$B412,'Grid GenerationQueue'!$AY$5:$AY$467,$C412,'Grid GenerationQueue'!$BF$5:$BF$467,"&lt;&gt;"&amp;"",'Grid GenerationQueue'!$BB$5:$BB$467,"&lt;"&amp;$BE$3)</f>
        <v>0</v>
      </c>
      <c r="BX412">
        <f>SUMIFS('Grid GenerationQueue'!AL$5:AL$467,'Grid GenerationQueue'!$AX$5:$AX$467,$B412,'Grid GenerationQueue'!$AY$5:$AY$467,$C412,'Grid GenerationQueue'!$BF$5:$BF$467,"&lt;&gt;"&amp;"",'Grid GenerationQueue'!$BB$5:$BB$467,"&lt;"&amp;$BE$3)</f>
        <v>0</v>
      </c>
      <c r="BY412">
        <f>SUMIFS('Grid GenerationQueue'!AM$5:AM$467,'Grid GenerationQueue'!$AX$5:$AX$467,$B412,'Grid GenerationQueue'!$AY$5:$AY$467,$C412,'Grid GenerationQueue'!$BF$5:$BF$467,"&lt;&gt;"&amp;"",'Grid GenerationQueue'!$BB$5:$BB$467,"&lt;"&amp;$BE$3)</f>
        <v>0</v>
      </c>
      <c r="BZ412">
        <f>SUMIFS('Grid GenerationQueue'!AN$5:AN$467,'Grid GenerationQueue'!$AX$5:$AX$467,$B412,'Grid GenerationQueue'!$AY$5:$AY$467,$C412,'Grid GenerationQueue'!$BF$5:$BF$467,"&lt;&gt;"&amp;"",'Grid GenerationQueue'!$BB$5:$BB$467,"&lt;"&amp;$BE$3)</f>
        <v>0</v>
      </c>
      <c r="CA412">
        <f>SUMIFS('Grid GenerationQueue'!AO$5:AO$467,'Grid GenerationQueue'!$AX$5:$AX$467,$B412,'Grid GenerationQueue'!$AY$5:$AY$467,$C412,'Grid GenerationQueue'!$BF$5:$BF$467,"&lt;&gt;"&amp;"",'Grid GenerationQueue'!$BB$5:$BB$467,"&lt;"&amp;$BE$3)</f>
        <v>0</v>
      </c>
      <c r="CB412">
        <f>SUMIFS('Grid GenerationQueue'!AP$5:AP$467,'Grid GenerationQueue'!$AX$5:$AX$467,$B412,'Grid GenerationQueue'!$AY$5:$AY$467,$C412,'Grid GenerationQueue'!$BF$5:$BF$467,"&lt;&gt;"&amp;"",'Grid GenerationQueue'!$BB$5:$BB$467,"&lt;"&amp;$BE$3)</f>
        <v>0</v>
      </c>
      <c r="CD412">
        <f>SUMIFS('Grid GenerationQueue'!AE$5:AE$467,'Grid GenerationQueue'!$AX$5:$AX$467,$B412,'Grid GenerationQueue'!$AY$5:$AY$467,$C412,'Grid GenerationQueue'!$BB$5:$BB$467,"&lt;"&amp;$BE$3)</f>
        <v>0</v>
      </c>
      <c r="CE412">
        <f>SUMIFS('Grid GenerationQueue'!AF$5:AF$467,'Grid GenerationQueue'!$AX$5:$AX$467,$B412,'Grid GenerationQueue'!$AY$5:$AY$467,$C412,'Grid GenerationQueue'!$BB$5:$BB$467,"&lt;"&amp;$BE$3)</f>
        <v>0</v>
      </c>
      <c r="CF412">
        <f>SUMIFS('Grid GenerationQueue'!AG$5:AG$467,'Grid GenerationQueue'!$AX$5:$AX$467,$B412,'Grid GenerationQueue'!$AY$5:$AY$467,$C412,'Grid GenerationQueue'!$BB$5:$BB$467,"&lt;"&amp;$BE$3)</f>
        <v>0</v>
      </c>
      <c r="CG412">
        <f>SUMIFS('Grid GenerationQueue'!AH$5:AH$467,'Grid GenerationQueue'!$AX$5:$AX$467,$B412,'Grid GenerationQueue'!$AY$5:$AY$467,$C412,'Grid GenerationQueue'!$BB$5:$BB$467,"&lt;"&amp;$BE$3)</f>
        <v>0</v>
      </c>
      <c r="CH412">
        <f>SUMIFS('Grid GenerationQueue'!AI$5:AI$467,'Grid GenerationQueue'!$AX$5:$AX$467,$B412,'Grid GenerationQueue'!$AY$5:$AY$467,$C412,'Grid GenerationQueue'!$BB$5:$BB$467,"&lt;"&amp;$BE$3)</f>
        <v>0</v>
      </c>
      <c r="CI412">
        <f>SUMIFS('Grid GenerationQueue'!AJ$5:AJ$467,'Grid GenerationQueue'!$AX$5:$AX$467,$B412,'Grid GenerationQueue'!$AY$5:$AY$467,$C412,'Grid GenerationQueue'!$BB$5:$BB$467,"&lt;"&amp;$BE$3)</f>
        <v>0</v>
      </c>
      <c r="CJ412">
        <f>SUMIFS('Grid GenerationQueue'!AK$5:AK$467,'Grid GenerationQueue'!$AX$5:$AX$467,$B412,'Grid GenerationQueue'!$AY$5:$AY$467,$C412,'Grid GenerationQueue'!$BB$5:$BB$467,"&lt;"&amp;$BE$3)</f>
        <v>0</v>
      </c>
      <c r="CK412">
        <f>SUMIFS('Grid GenerationQueue'!AL$5:AL$467,'Grid GenerationQueue'!$AX$5:$AX$467,$B412,'Grid GenerationQueue'!$AY$5:$AY$467,$C412,'Grid GenerationQueue'!$BB$5:$BB$467,"&lt;"&amp;$BE$3)</f>
        <v>0</v>
      </c>
      <c r="CL412">
        <f>SUMIFS('Grid GenerationQueue'!AM$5:AM$467,'Grid GenerationQueue'!$AX$5:$AX$467,$B412,'Grid GenerationQueue'!$AY$5:$AY$467,$C412,'Grid GenerationQueue'!$BB$5:$BB$467,"&lt;"&amp;$BE$3)</f>
        <v>0</v>
      </c>
      <c r="CM412">
        <f>SUMIFS('Grid GenerationQueue'!AN$5:AN$467,'Grid GenerationQueue'!$AX$5:$AX$467,$B412,'Grid GenerationQueue'!$AY$5:$AY$467,$C412,'Grid GenerationQueue'!$BB$5:$BB$467,"&lt;"&amp;$BE$3)</f>
        <v>0</v>
      </c>
      <c r="CN412">
        <f>SUMIFS('Grid GenerationQueue'!AO$5:AO$467,'Grid GenerationQueue'!$AX$5:$AX$467,$B412,'Grid GenerationQueue'!$AY$5:$AY$467,$C412,'Grid GenerationQueue'!$BB$5:$BB$467,"&lt;"&amp;$BE$3)</f>
        <v>0</v>
      </c>
      <c r="CO412">
        <f>SUMIFS('Grid GenerationQueue'!AP$5:AP$467,'Grid GenerationQueue'!$AX$5:$AX$467,$B412,'Grid GenerationQueue'!$AY$5:$AY$467,$C412,'Grid GenerationQueue'!$BB$5:$BB$467,"&lt;"&amp;$BE$3)</f>
        <v>0</v>
      </c>
    </row>
    <row r="413" spans="1:93" x14ac:dyDescent="0.35">
      <c r="A413" t="s">
        <v>4644</v>
      </c>
      <c r="B413" t="s">
        <v>4513</v>
      </c>
      <c r="C413">
        <v>230</v>
      </c>
      <c r="D413">
        <f>SUMIFS('Grid GenerationQueue'!AE$5:AE$467,'Grid GenerationQueue'!$AX$5:$AX$467,$B413,'Grid GenerationQueue'!$AY$5:$AY$467,$C413,'Grid GenerationQueue'!$BI$5:$BI$467,"&lt;4")</f>
        <v>0</v>
      </c>
      <c r="E413">
        <f>SUMIFS('Grid GenerationQueue'!AF$5:AF$467,'Grid GenerationQueue'!$AX$5:$AX$467,$B413,'Grid GenerationQueue'!$AY$5:$AY$467,$C413,'Grid GenerationQueue'!$BI$5:$BI$467,"&lt;4")</f>
        <v>0</v>
      </c>
      <c r="F413">
        <f>SUMIFS('Grid GenerationQueue'!AG$5:AG$467,'Grid GenerationQueue'!$AX$5:$AX$467,$B413,'Grid GenerationQueue'!$AY$5:$AY$467,$C413,'Grid GenerationQueue'!$BI$5:$BI$467,"&lt;4")</f>
        <v>0</v>
      </c>
      <c r="G413">
        <f>SUMIFS('Grid GenerationQueue'!AH$5:AH$467,'Grid GenerationQueue'!$AX$5:$AX$467,$B413,'Grid GenerationQueue'!$AY$5:$AY$467,$C413,'Grid GenerationQueue'!$BI$5:$BI$467,"&lt;4")</f>
        <v>0</v>
      </c>
      <c r="H413">
        <f>SUMIFS('Grid GenerationQueue'!AI$5:AI$467,'Grid GenerationQueue'!$AX$5:$AX$467,$B413,'Grid GenerationQueue'!$AY$5:$AY$467,$C413,'Grid GenerationQueue'!$BI$5:$BI$467,"&lt;4")</f>
        <v>0</v>
      </c>
      <c r="I413">
        <f>SUMIFS('Grid GenerationQueue'!AJ$5:AJ$467,'Grid GenerationQueue'!$AX$5:$AX$467,$B413,'Grid GenerationQueue'!$AY$5:$AY$467,$C413,'Grid GenerationQueue'!$BI$5:$BI$467,"&lt;4")</f>
        <v>0</v>
      </c>
      <c r="J413">
        <f>SUMIFS('Grid GenerationQueue'!AK$5:AK$467,'Grid GenerationQueue'!$AX$5:$AX$467,$B413,'Grid GenerationQueue'!$AY$5:$AY$467,$C413,'Grid GenerationQueue'!$BI$5:$BI$467,"&lt;4")</f>
        <v>0</v>
      </c>
      <c r="K413">
        <f>SUMIFS('Grid GenerationQueue'!AL$5:AL$467,'Grid GenerationQueue'!$AX$5:$AX$467,$B413,'Grid GenerationQueue'!$AY$5:$AY$467,$C413,'Grid GenerationQueue'!$BI$5:$BI$467,"&lt;4")</f>
        <v>0</v>
      </c>
      <c r="L413">
        <f>SUMIFS('Grid GenerationQueue'!AM$5:AM$467,'Grid GenerationQueue'!$AX$5:$AX$467,$B413,'Grid GenerationQueue'!$AY$5:$AY$467,$C413,'Grid GenerationQueue'!$BI$5:$BI$467,"&lt;4")</f>
        <v>0</v>
      </c>
      <c r="M413">
        <f>SUMIFS('Grid GenerationQueue'!AN$5:AN$467,'Grid GenerationQueue'!$AX$5:$AX$467,$B413,'Grid GenerationQueue'!$AY$5:$AY$467,$C413,'Grid GenerationQueue'!$BI$5:$BI$467,"&lt;4")</f>
        <v>0</v>
      </c>
      <c r="N413">
        <f>SUMIFS('Grid GenerationQueue'!AO$5:AO$467,'Grid GenerationQueue'!$AX$5:$AX$467,$B413,'Grid GenerationQueue'!$AY$5:$AY$467,$C413,'Grid GenerationQueue'!$BI$5:$BI$467,"&lt;4")</f>
        <v>0</v>
      </c>
      <c r="O413">
        <f>SUMIFS('Grid GenerationQueue'!AP$5:AP$467,'Grid GenerationQueue'!$AX$5:$AX$467,$B413,'Grid GenerationQueue'!$AY$5:$AY$467,$C413,'Grid GenerationQueue'!$BI$5:$BI$467,"&lt;4")</f>
        <v>0</v>
      </c>
      <c r="Q413">
        <f>SUMIFS('Grid GenerationQueue'!AE$5:AE$467,'Grid GenerationQueue'!$AX$5:$AX$467,$B413,'Grid GenerationQueue'!$AY$5:$AY$467,$C413,'Grid GenerationQueue'!$BH$5:$BH$467,"Executed")</f>
        <v>0</v>
      </c>
      <c r="R413">
        <f>SUMIFS('Grid GenerationQueue'!AF$5:AF$467,'Grid GenerationQueue'!$AX$5:$AX$467,$B413,'Grid GenerationQueue'!$AY$5:$AY$467,$C413,'Grid GenerationQueue'!$BH$5:$BH$467,"Executed")</f>
        <v>0</v>
      </c>
      <c r="S413">
        <f>SUMIFS('Grid GenerationQueue'!AG$5:AG$467,'Grid GenerationQueue'!$AX$5:$AX$467,$B413,'Grid GenerationQueue'!$AY$5:$AY$467,$C413,'Grid GenerationQueue'!$BH$5:$BH$467,"Executed")</f>
        <v>0</v>
      </c>
      <c r="T413">
        <f>SUMIFS('Grid GenerationQueue'!AH$5:AH$467,'Grid GenerationQueue'!$AX$5:$AX$467,$B413,'Grid GenerationQueue'!$AY$5:$AY$467,$C413,'Grid GenerationQueue'!$BH$5:$BH$467,"Executed")</f>
        <v>0</v>
      </c>
      <c r="U413">
        <f>SUMIFS('Grid GenerationQueue'!AI$5:AI$467,'Grid GenerationQueue'!$AX$5:$AX$467,$B413,'Grid GenerationQueue'!$AY$5:$AY$467,$C413,'Grid GenerationQueue'!$BH$5:$BH$467,"Executed")</f>
        <v>0</v>
      </c>
      <c r="V413">
        <f>SUMIFS('Grid GenerationQueue'!AJ$5:AJ$467,'Grid GenerationQueue'!$AX$5:$AX$467,$B413,'Grid GenerationQueue'!$AY$5:$AY$467,$C413,'Grid GenerationQueue'!$BH$5:$BH$467,"Executed")</f>
        <v>0</v>
      </c>
      <c r="W413">
        <f>SUMIFS('Grid GenerationQueue'!AK$5:AK$467,'Grid GenerationQueue'!$AX$5:$AX$467,$B413,'Grid GenerationQueue'!$AY$5:$AY$467,$C413,'Grid GenerationQueue'!$BH$5:$BH$467,"Executed")</f>
        <v>0</v>
      </c>
      <c r="X413">
        <f>SUMIFS('Grid GenerationQueue'!AL$5:AL$467,'Grid GenerationQueue'!$AX$5:$AX$467,$B413,'Grid GenerationQueue'!$AY$5:$AY$467,$C413,'Grid GenerationQueue'!$BH$5:$BH$467,"Executed")</f>
        <v>0</v>
      </c>
      <c r="Y413">
        <f>SUMIFS('Grid GenerationQueue'!AM$5:AM$467,'Grid GenerationQueue'!$AX$5:$AX$467,$B413,'Grid GenerationQueue'!$AY$5:$AY$467,$C413,'Grid GenerationQueue'!$BH$5:$BH$467,"Executed")</f>
        <v>0</v>
      </c>
      <c r="Z413">
        <f>SUMIFS('Grid GenerationQueue'!AN$5:AN$467,'Grid GenerationQueue'!$AX$5:$AX$467,$B413,'Grid GenerationQueue'!$AY$5:$AY$467,$C413,'Grid GenerationQueue'!$BH$5:$BH$467,"Executed")</f>
        <v>0</v>
      </c>
      <c r="AA413">
        <f>SUMIFS('Grid GenerationQueue'!AO$5:AO$467,'Grid GenerationQueue'!$AX$5:$AX$467,$B413,'Grid GenerationQueue'!$AY$5:$AY$467,$C413,'Grid GenerationQueue'!$BH$5:$BH$467,"Executed")</f>
        <v>0</v>
      </c>
      <c r="AB413">
        <f>SUMIFS('Grid GenerationQueue'!AP$5:AP$467,'Grid GenerationQueue'!$AX$5:$AX$467,$B413,'Grid GenerationQueue'!$AY$5:$AY$467,$C413,'Grid GenerationQueue'!$BH$5:$BH$467,"Executed")</f>
        <v>0</v>
      </c>
      <c r="AD413">
        <f>SUMIFS('Grid GenerationQueue'!AE$5:AE$467,'Grid GenerationQueue'!$AX$5:$AX$467,$B413,'Grid GenerationQueue'!$AY$5:$AY$467,$C413,'Grid GenerationQueue'!$BF$5:$BF$467,"&lt;&gt;"&amp;"")</f>
        <v>0</v>
      </c>
      <c r="AE413">
        <f>SUMIFS('Grid GenerationQueue'!AF$5:AF$467,'Grid GenerationQueue'!$AX$5:$AX$467,$B413,'Grid GenerationQueue'!$AY$5:$AY$467,$C413,'Grid GenerationQueue'!$BF$5:$BF$467,"&lt;&gt;"&amp;"")</f>
        <v>0</v>
      </c>
      <c r="AF413">
        <f>SUMIFS('Grid GenerationQueue'!AG$5:AG$467,'Grid GenerationQueue'!$AX$5:$AX$467,$B413,'Grid GenerationQueue'!$AY$5:$AY$467,$C413,'Grid GenerationQueue'!$BF$5:$BF$467,"&lt;&gt;"&amp;"")</f>
        <v>0</v>
      </c>
      <c r="AG413">
        <f>SUMIFS('Grid GenerationQueue'!AH$5:AH$467,'Grid GenerationQueue'!$AX$5:$AX$467,$B413,'Grid GenerationQueue'!$AY$5:$AY$467,$C413,'Grid GenerationQueue'!$BF$5:$BF$467,"&lt;&gt;"&amp;"")</f>
        <v>0</v>
      </c>
      <c r="AH413">
        <f>SUMIFS('Grid GenerationQueue'!AI$5:AI$467,'Grid GenerationQueue'!$AX$5:$AX$467,$B413,'Grid GenerationQueue'!$AY$5:$AY$467,$C413,'Grid GenerationQueue'!$BF$5:$BF$467,"&lt;&gt;"&amp;"")</f>
        <v>0</v>
      </c>
      <c r="AI413">
        <f>SUMIFS('Grid GenerationQueue'!AJ$5:AJ$467,'Grid GenerationQueue'!$AX$5:$AX$467,$B413,'Grid GenerationQueue'!$AY$5:$AY$467,$C413,'Grid GenerationQueue'!$BF$5:$BF$467,"&lt;&gt;"&amp;"")</f>
        <v>0</v>
      </c>
      <c r="AJ413">
        <f>SUMIFS('Grid GenerationQueue'!AK$5:AK$467,'Grid GenerationQueue'!$AX$5:$AX$467,$B413,'Grid GenerationQueue'!$AY$5:$AY$467,$C413,'Grid GenerationQueue'!$BF$5:$BF$467,"&lt;&gt;"&amp;"")</f>
        <v>0</v>
      </c>
      <c r="AK413">
        <f>SUMIFS('Grid GenerationQueue'!AL$5:AL$467,'Grid GenerationQueue'!$AX$5:$AX$467,$B413,'Grid GenerationQueue'!$AY$5:$AY$467,$C413,'Grid GenerationQueue'!$BF$5:$BF$467,"&lt;&gt;"&amp;"")</f>
        <v>0</v>
      </c>
      <c r="AL413">
        <f>SUMIFS('Grid GenerationQueue'!AM$5:AM$467,'Grid GenerationQueue'!$AX$5:$AX$467,$B413,'Grid GenerationQueue'!$AY$5:$AY$467,$C413,'Grid GenerationQueue'!$BF$5:$BF$467,"&lt;&gt;"&amp;"")</f>
        <v>0</v>
      </c>
      <c r="AM413">
        <f>SUMIFS('Grid GenerationQueue'!AN$5:AN$467,'Grid GenerationQueue'!$AX$5:$AX$467,$B413,'Grid GenerationQueue'!$AY$5:$AY$467,$C413,'Grid GenerationQueue'!$BF$5:$BF$467,"&lt;&gt;"&amp;"")</f>
        <v>0</v>
      </c>
      <c r="AN413">
        <f>SUMIFS('Grid GenerationQueue'!AO$5:AO$467,'Grid GenerationQueue'!$AX$5:$AX$467,$B413,'Grid GenerationQueue'!$AY$5:$AY$467,$C413,'Grid GenerationQueue'!$BF$5:$BF$467,"&lt;&gt;"&amp;"")</f>
        <v>0</v>
      </c>
      <c r="AO413">
        <f>SUMIFS('Grid GenerationQueue'!AP$5:AP$467,'Grid GenerationQueue'!$AX$5:$AX$467,$B413,'Grid GenerationQueue'!$AY$5:$AY$467,$C413,'Grid GenerationQueue'!$BF$5:$BF$467,"&lt;&gt;"&amp;"")</f>
        <v>0</v>
      </c>
      <c r="AQ413">
        <f>SUMIFS('Grid GenerationQueue'!AE$5:AE$467,'Grid GenerationQueue'!$AX$5:$AX$467,$B413,'Grid GenerationQueue'!$AY$5:$AY$467,$C413)</f>
        <v>0</v>
      </c>
      <c r="AR413">
        <f>SUMIFS('Grid GenerationQueue'!AF$5:AF$467,'Grid GenerationQueue'!$AX$5:$AX$467,$B413,'Grid GenerationQueue'!$AY$5:$AY$467,$C413)</f>
        <v>0</v>
      </c>
      <c r="AS413">
        <f>SUMIFS('Grid GenerationQueue'!AG$5:AG$467,'Grid GenerationQueue'!$AX$5:$AX$467,$B413,'Grid GenerationQueue'!$AY$5:$AY$467,$C413)</f>
        <v>0</v>
      </c>
      <c r="AT413">
        <f>SUMIFS('Grid GenerationQueue'!AH$5:AH$467,'Grid GenerationQueue'!$AX$5:$AX$467,$B413,'Grid GenerationQueue'!$AY$5:$AY$467,$C413)</f>
        <v>0</v>
      </c>
      <c r="AU413">
        <f>SUMIFS('Grid GenerationQueue'!AI$5:AI$467,'Grid GenerationQueue'!$AX$5:$AX$467,$B413,'Grid GenerationQueue'!$AY$5:$AY$467,$C413)</f>
        <v>0</v>
      </c>
      <c r="AV413">
        <f>SUMIFS('Grid GenerationQueue'!AJ$5:AJ$467,'Grid GenerationQueue'!$AX$5:$AX$467,$B413,'Grid GenerationQueue'!$AY$5:$AY$467,$C413)</f>
        <v>0</v>
      </c>
      <c r="AW413">
        <f>SUMIFS('Grid GenerationQueue'!AK$5:AK$467,'Grid GenerationQueue'!$AX$5:$AX$467,$B413,'Grid GenerationQueue'!$AY$5:$AY$467,$C413)</f>
        <v>0</v>
      </c>
      <c r="AX413">
        <f>SUMIFS('Grid GenerationQueue'!AL$5:AL$467,'Grid GenerationQueue'!$AX$5:$AX$467,$B413,'Grid GenerationQueue'!$AY$5:$AY$467,$C413)</f>
        <v>0</v>
      </c>
      <c r="AY413">
        <f>SUMIFS('Grid GenerationQueue'!AM$5:AM$467,'Grid GenerationQueue'!$AX$5:$AX$467,$B413,'Grid GenerationQueue'!$AY$5:$AY$467,$C413)</f>
        <v>0</v>
      </c>
      <c r="AZ413">
        <f>SUMIFS('Grid GenerationQueue'!AN$5:AN$467,'Grid GenerationQueue'!$AX$5:$AX$467,$B413,'Grid GenerationQueue'!$AY$5:$AY$467,$C413)</f>
        <v>0</v>
      </c>
      <c r="BA413">
        <f>SUMIFS('Grid GenerationQueue'!AO$5:AO$467,'Grid GenerationQueue'!$AX$5:$AX$467,$B413,'Grid GenerationQueue'!$AY$5:$AY$467,$C413)</f>
        <v>0</v>
      </c>
      <c r="BB413">
        <f>SUMIFS('Grid GenerationQueue'!AP$5:AP$467,'Grid GenerationQueue'!$AX$5:$AX$467,$B413,'Grid GenerationQueue'!$AY$5:$AY$467,$C413)</f>
        <v>0</v>
      </c>
      <c r="BD413">
        <f>SUMIFS('Grid GenerationQueue'!AE$5:AE$467,'Grid GenerationQueue'!$AX$5:$AX$467,$B413,'Grid GenerationQueue'!$AY$5:$AY$467,$C413,'Grid GenerationQueue'!$BH$5:$BH$467,"Executed",'Grid GenerationQueue'!$BB$5:$BB$467,"&lt;"&amp;$BE$3)</f>
        <v>0</v>
      </c>
      <c r="BE413">
        <f>SUMIFS('Grid GenerationQueue'!AF$5:AF$467,'Grid GenerationQueue'!$AX$5:$AX$467,$B413,'Grid GenerationQueue'!$AY$5:$AY$467,$C413,'Grid GenerationQueue'!$BH$5:$BH$467,"Executed",'Grid GenerationQueue'!$BB$5:$BB$467,"&lt;"&amp;$BE$3)</f>
        <v>0</v>
      </c>
      <c r="BF413">
        <f>SUMIFS('Grid GenerationQueue'!AG$5:AG$467,'Grid GenerationQueue'!$AX$5:$AX$467,$B413,'Grid GenerationQueue'!$AY$5:$AY$467,$C413,'Grid GenerationQueue'!$BH$5:$BH$467,"Executed",'Grid GenerationQueue'!$BB$5:$BB$467,"&lt;"&amp;$BE$3)</f>
        <v>0</v>
      </c>
      <c r="BG413">
        <f>SUMIFS('Grid GenerationQueue'!AH$5:AH$467,'Grid GenerationQueue'!$AX$5:$AX$467,$B413,'Grid GenerationQueue'!$AY$5:$AY$467,$C413,'Grid GenerationQueue'!$BH$5:$BH$467,"Executed",'Grid GenerationQueue'!$BB$5:$BB$467,"&lt;"&amp;$BE$3)</f>
        <v>0</v>
      </c>
      <c r="BH413">
        <f>SUMIFS('Grid GenerationQueue'!AI$5:AI$467,'Grid GenerationQueue'!$AX$5:$AX$467,$B413,'Grid GenerationQueue'!$AY$5:$AY$467,$C413,'Grid GenerationQueue'!$BH$5:$BH$467,"Executed",'Grid GenerationQueue'!$BB$5:$BB$467,"&lt;"&amp;$BE$3)</f>
        <v>0</v>
      </c>
      <c r="BI413">
        <f>SUMIFS('Grid GenerationQueue'!AJ$5:AJ$467,'Grid GenerationQueue'!$AX$5:$AX$467,$B413,'Grid GenerationQueue'!$AY$5:$AY$467,$C413,'Grid GenerationQueue'!$BH$5:$BH$467,"Executed",'Grid GenerationQueue'!$BB$5:$BB$467,"&lt;"&amp;$BE$3)</f>
        <v>0</v>
      </c>
      <c r="BJ413">
        <f>SUMIFS('Grid GenerationQueue'!AK$5:AK$467,'Grid GenerationQueue'!$AX$5:$AX$467,$B413,'Grid GenerationQueue'!$AY$5:$AY$467,$C413,'Grid GenerationQueue'!$BH$5:$BH$467,"Executed",'Grid GenerationQueue'!$BB$5:$BB$467,"&lt;"&amp;$BE$3)</f>
        <v>0</v>
      </c>
      <c r="BK413">
        <f>SUMIFS('Grid GenerationQueue'!AL$5:AL$467,'Grid GenerationQueue'!$AX$5:$AX$467,$B413,'Grid GenerationQueue'!$AY$5:$AY$467,$C413,'Grid GenerationQueue'!$BH$5:$BH$467,"Executed",'Grid GenerationQueue'!$BB$5:$BB$467,"&lt;"&amp;$BE$3)</f>
        <v>0</v>
      </c>
      <c r="BL413">
        <f>SUMIFS('Grid GenerationQueue'!AM$5:AM$467,'Grid GenerationQueue'!$AX$5:$AX$467,$B413,'Grid GenerationQueue'!$AY$5:$AY$467,$C413,'Grid GenerationQueue'!$BH$5:$BH$467,"Executed",'Grid GenerationQueue'!$BB$5:$BB$467,"&lt;"&amp;$BE$3)</f>
        <v>0</v>
      </c>
      <c r="BM413">
        <f>SUMIFS('Grid GenerationQueue'!AN$5:AN$467,'Grid GenerationQueue'!$AX$5:$AX$467,$B413,'Grid GenerationQueue'!$AY$5:$AY$467,$C413,'Grid GenerationQueue'!$BH$5:$BH$467,"Executed",'Grid GenerationQueue'!$BB$5:$BB$467,"&lt;"&amp;$BE$3)</f>
        <v>0</v>
      </c>
      <c r="BN413">
        <f>SUMIFS('Grid GenerationQueue'!AO$5:AO$467,'Grid GenerationQueue'!$AX$5:$AX$467,$B413,'Grid GenerationQueue'!$AY$5:$AY$467,$C413,'Grid GenerationQueue'!$BH$5:$BH$467,"Executed",'Grid GenerationQueue'!$BB$5:$BB$467,"&lt;"&amp;$BE$3)</f>
        <v>0</v>
      </c>
      <c r="BO413">
        <f>SUMIFS('Grid GenerationQueue'!AP$5:AP$467,'Grid GenerationQueue'!$AX$5:$AX$467,$B413,'Grid GenerationQueue'!$AY$5:$AY$467,$C413,'Grid GenerationQueue'!$BH$5:$BH$467,"Executed",'Grid GenerationQueue'!$BB$5:$BB$467,"&lt;"&amp;$BE$3)</f>
        <v>0</v>
      </c>
      <c r="BQ413">
        <f>SUMIFS('Grid GenerationQueue'!AE$5:AE$467,'Grid GenerationQueue'!$AX$5:$AX$467,$B413,'Grid GenerationQueue'!$AY$5:$AY$467,$C413,'Grid GenerationQueue'!$BF$5:$BF$467,"&lt;&gt;"&amp;"",'Grid GenerationQueue'!$BB$5:$BB$467,"&lt;"&amp;$BE$3)</f>
        <v>0</v>
      </c>
      <c r="BR413">
        <f>SUMIFS('Grid GenerationQueue'!AF$5:AF$467,'Grid GenerationQueue'!$AX$5:$AX$467,$B413,'Grid GenerationQueue'!$AY$5:$AY$467,$C413,'Grid GenerationQueue'!$BF$5:$BF$467,"&lt;&gt;"&amp;"",'Grid GenerationQueue'!$BB$5:$BB$467,"&lt;"&amp;$BE$3)</f>
        <v>0</v>
      </c>
      <c r="BS413">
        <f>SUMIFS('Grid GenerationQueue'!AG$5:AG$467,'Grid GenerationQueue'!$AX$5:$AX$467,$B413,'Grid GenerationQueue'!$AY$5:$AY$467,$C413,'Grid GenerationQueue'!$BF$5:$BF$467,"&lt;&gt;"&amp;"",'Grid GenerationQueue'!$BB$5:$BB$467,"&lt;"&amp;$BE$3)</f>
        <v>0</v>
      </c>
      <c r="BT413">
        <f>SUMIFS('Grid GenerationQueue'!AH$5:AH$467,'Grid GenerationQueue'!$AX$5:$AX$467,$B413,'Grid GenerationQueue'!$AY$5:$AY$467,$C413,'Grid GenerationQueue'!$BF$5:$BF$467,"&lt;&gt;"&amp;"",'Grid GenerationQueue'!$BB$5:$BB$467,"&lt;"&amp;$BE$3)</f>
        <v>0</v>
      </c>
      <c r="BU413">
        <f>SUMIFS('Grid GenerationQueue'!AI$5:AI$467,'Grid GenerationQueue'!$AX$5:$AX$467,$B413,'Grid GenerationQueue'!$AY$5:$AY$467,$C413,'Grid GenerationQueue'!$BF$5:$BF$467,"&lt;&gt;"&amp;"",'Grid GenerationQueue'!$BB$5:$BB$467,"&lt;"&amp;$BE$3)</f>
        <v>0</v>
      </c>
      <c r="BV413">
        <f>SUMIFS('Grid GenerationQueue'!AJ$5:AJ$467,'Grid GenerationQueue'!$AX$5:$AX$467,$B413,'Grid GenerationQueue'!$AY$5:$AY$467,$C413,'Grid GenerationQueue'!$BF$5:$BF$467,"&lt;&gt;"&amp;"",'Grid GenerationQueue'!$BB$5:$BB$467,"&lt;"&amp;$BE$3)</f>
        <v>0</v>
      </c>
      <c r="BW413">
        <f>SUMIFS('Grid GenerationQueue'!AK$5:AK$467,'Grid GenerationQueue'!$AX$5:$AX$467,$B413,'Grid GenerationQueue'!$AY$5:$AY$467,$C413,'Grid GenerationQueue'!$BF$5:$BF$467,"&lt;&gt;"&amp;"",'Grid GenerationQueue'!$BB$5:$BB$467,"&lt;"&amp;$BE$3)</f>
        <v>0</v>
      </c>
      <c r="BX413">
        <f>SUMIFS('Grid GenerationQueue'!AL$5:AL$467,'Grid GenerationQueue'!$AX$5:$AX$467,$B413,'Grid GenerationQueue'!$AY$5:$AY$467,$C413,'Grid GenerationQueue'!$BF$5:$BF$467,"&lt;&gt;"&amp;"",'Grid GenerationQueue'!$BB$5:$BB$467,"&lt;"&amp;$BE$3)</f>
        <v>0</v>
      </c>
      <c r="BY413">
        <f>SUMIFS('Grid GenerationQueue'!AM$5:AM$467,'Grid GenerationQueue'!$AX$5:$AX$467,$B413,'Grid GenerationQueue'!$AY$5:$AY$467,$C413,'Grid GenerationQueue'!$BF$5:$BF$467,"&lt;&gt;"&amp;"",'Grid GenerationQueue'!$BB$5:$BB$467,"&lt;"&amp;$BE$3)</f>
        <v>0</v>
      </c>
      <c r="BZ413">
        <f>SUMIFS('Grid GenerationQueue'!AN$5:AN$467,'Grid GenerationQueue'!$AX$5:$AX$467,$B413,'Grid GenerationQueue'!$AY$5:$AY$467,$C413,'Grid GenerationQueue'!$BF$5:$BF$467,"&lt;&gt;"&amp;"",'Grid GenerationQueue'!$BB$5:$BB$467,"&lt;"&amp;$BE$3)</f>
        <v>0</v>
      </c>
      <c r="CA413">
        <f>SUMIFS('Grid GenerationQueue'!AO$5:AO$467,'Grid GenerationQueue'!$AX$5:$AX$467,$B413,'Grid GenerationQueue'!$AY$5:$AY$467,$C413,'Grid GenerationQueue'!$BF$5:$BF$467,"&lt;&gt;"&amp;"",'Grid GenerationQueue'!$BB$5:$BB$467,"&lt;"&amp;$BE$3)</f>
        <v>0</v>
      </c>
      <c r="CB413">
        <f>SUMIFS('Grid GenerationQueue'!AP$5:AP$467,'Grid GenerationQueue'!$AX$5:$AX$467,$B413,'Grid GenerationQueue'!$AY$5:$AY$467,$C413,'Grid GenerationQueue'!$BF$5:$BF$467,"&lt;&gt;"&amp;"",'Grid GenerationQueue'!$BB$5:$BB$467,"&lt;"&amp;$BE$3)</f>
        <v>0</v>
      </c>
      <c r="CD413">
        <f>SUMIFS('Grid GenerationQueue'!AE$5:AE$467,'Grid GenerationQueue'!$AX$5:$AX$467,$B413,'Grid GenerationQueue'!$AY$5:$AY$467,$C413,'Grid GenerationQueue'!$BB$5:$BB$467,"&lt;"&amp;$BE$3)</f>
        <v>0</v>
      </c>
      <c r="CE413">
        <f>SUMIFS('Grid GenerationQueue'!AF$5:AF$467,'Grid GenerationQueue'!$AX$5:$AX$467,$B413,'Grid GenerationQueue'!$AY$5:$AY$467,$C413,'Grid GenerationQueue'!$BB$5:$BB$467,"&lt;"&amp;$BE$3)</f>
        <v>0</v>
      </c>
      <c r="CF413">
        <f>SUMIFS('Grid GenerationQueue'!AG$5:AG$467,'Grid GenerationQueue'!$AX$5:$AX$467,$B413,'Grid GenerationQueue'!$AY$5:$AY$467,$C413,'Grid GenerationQueue'!$BB$5:$BB$467,"&lt;"&amp;$BE$3)</f>
        <v>0</v>
      </c>
      <c r="CG413">
        <f>SUMIFS('Grid GenerationQueue'!AH$5:AH$467,'Grid GenerationQueue'!$AX$5:$AX$467,$B413,'Grid GenerationQueue'!$AY$5:$AY$467,$C413,'Grid GenerationQueue'!$BB$5:$BB$467,"&lt;"&amp;$BE$3)</f>
        <v>0</v>
      </c>
      <c r="CH413">
        <f>SUMIFS('Grid GenerationQueue'!AI$5:AI$467,'Grid GenerationQueue'!$AX$5:$AX$467,$B413,'Grid GenerationQueue'!$AY$5:$AY$467,$C413,'Grid GenerationQueue'!$BB$5:$BB$467,"&lt;"&amp;$BE$3)</f>
        <v>0</v>
      </c>
      <c r="CI413">
        <f>SUMIFS('Grid GenerationQueue'!AJ$5:AJ$467,'Grid GenerationQueue'!$AX$5:$AX$467,$B413,'Grid GenerationQueue'!$AY$5:$AY$467,$C413,'Grid GenerationQueue'!$BB$5:$BB$467,"&lt;"&amp;$BE$3)</f>
        <v>0</v>
      </c>
      <c r="CJ413">
        <f>SUMIFS('Grid GenerationQueue'!AK$5:AK$467,'Grid GenerationQueue'!$AX$5:$AX$467,$B413,'Grid GenerationQueue'!$AY$5:$AY$467,$C413,'Grid GenerationQueue'!$BB$5:$BB$467,"&lt;"&amp;$BE$3)</f>
        <v>0</v>
      </c>
      <c r="CK413">
        <f>SUMIFS('Grid GenerationQueue'!AL$5:AL$467,'Grid GenerationQueue'!$AX$5:$AX$467,$B413,'Grid GenerationQueue'!$AY$5:$AY$467,$C413,'Grid GenerationQueue'!$BB$5:$BB$467,"&lt;"&amp;$BE$3)</f>
        <v>0</v>
      </c>
      <c r="CL413">
        <f>SUMIFS('Grid GenerationQueue'!AM$5:AM$467,'Grid GenerationQueue'!$AX$5:$AX$467,$B413,'Grid GenerationQueue'!$AY$5:$AY$467,$C413,'Grid GenerationQueue'!$BB$5:$BB$467,"&lt;"&amp;$BE$3)</f>
        <v>0</v>
      </c>
      <c r="CM413">
        <f>SUMIFS('Grid GenerationQueue'!AN$5:AN$467,'Grid GenerationQueue'!$AX$5:$AX$467,$B413,'Grid GenerationQueue'!$AY$5:$AY$467,$C413,'Grid GenerationQueue'!$BB$5:$BB$467,"&lt;"&amp;$BE$3)</f>
        <v>0</v>
      </c>
      <c r="CN413">
        <f>SUMIFS('Grid GenerationQueue'!AO$5:AO$467,'Grid GenerationQueue'!$AX$5:$AX$467,$B413,'Grid GenerationQueue'!$AY$5:$AY$467,$C413,'Grid GenerationQueue'!$BB$5:$BB$467,"&lt;"&amp;$BE$3)</f>
        <v>0</v>
      </c>
      <c r="CO413">
        <f>SUMIFS('Grid GenerationQueue'!AP$5:AP$467,'Grid GenerationQueue'!$AX$5:$AX$467,$B413,'Grid GenerationQueue'!$AY$5:$AY$467,$C413,'Grid GenerationQueue'!$BB$5:$BB$467,"&lt;"&amp;$BE$3)</f>
        <v>0</v>
      </c>
    </row>
    <row r="414" spans="1:93" x14ac:dyDescent="0.35">
      <c r="A414" t="s">
        <v>4649</v>
      </c>
      <c r="B414" t="s">
        <v>4514</v>
      </c>
      <c r="C414">
        <v>230</v>
      </c>
      <c r="D414">
        <f>SUMIFS('Grid GenerationQueue'!AE$5:AE$467,'Grid GenerationQueue'!$AX$5:$AX$467,$B414,'Grid GenerationQueue'!$AY$5:$AY$467,$C414,'Grid GenerationQueue'!$BI$5:$BI$467,"&lt;4")</f>
        <v>0</v>
      </c>
      <c r="E414">
        <f>SUMIFS('Grid GenerationQueue'!AF$5:AF$467,'Grid GenerationQueue'!$AX$5:$AX$467,$B414,'Grid GenerationQueue'!$AY$5:$AY$467,$C414,'Grid GenerationQueue'!$BI$5:$BI$467,"&lt;4")</f>
        <v>0</v>
      </c>
      <c r="F414">
        <f>SUMIFS('Grid GenerationQueue'!AG$5:AG$467,'Grid GenerationQueue'!$AX$5:$AX$467,$B414,'Grid GenerationQueue'!$AY$5:$AY$467,$C414,'Grid GenerationQueue'!$BI$5:$BI$467,"&lt;4")</f>
        <v>0</v>
      </c>
      <c r="G414">
        <f>SUMIFS('Grid GenerationQueue'!AH$5:AH$467,'Grid GenerationQueue'!$AX$5:$AX$467,$B414,'Grid GenerationQueue'!$AY$5:$AY$467,$C414,'Grid GenerationQueue'!$BI$5:$BI$467,"&lt;4")</f>
        <v>0</v>
      </c>
      <c r="H414">
        <f>SUMIFS('Grid GenerationQueue'!AI$5:AI$467,'Grid GenerationQueue'!$AX$5:$AX$467,$B414,'Grid GenerationQueue'!$AY$5:$AY$467,$C414,'Grid GenerationQueue'!$BI$5:$BI$467,"&lt;4")</f>
        <v>0</v>
      </c>
      <c r="I414">
        <f>SUMIFS('Grid GenerationQueue'!AJ$5:AJ$467,'Grid GenerationQueue'!$AX$5:$AX$467,$B414,'Grid GenerationQueue'!$AY$5:$AY$467,$C414,'Grid GenerationQueue'!$BI$5:$BI$467,"&lt;4")</f>
        <v>0</v>
      </c>
      <c r="J414">
        <f>SUMIFS('Grid GenerationQueue'!AK$5:AK$467,'Grid GenerationQueue'!$AX$5:$AX$467,$B414,'Grid GenerationQueue'!$AY$5:$AY$467,$C414,'Grid GenerationQueue'!$BI$5:$BI$467,"&lt;4")</f>
        <v>0</v>
      </c>
      <c r="K414">
        <f>SUMIFS('Grid GenerationQueue'!AL$5:AL$467,'Grid GenerationQueue'!$AX$5:$AX$467,$B414,'Grid GenerationQueue'!$AY$5:$AY$467,$C414,'Grid GenerationQueue'!$BI$5:$BI$467,"&lt;4")</f>
        <v>0</v>
      </c>
      <c r="L414">
        <f>SUMIFS('Grid GenerationQueue'!AM$5:AM$467,'Grid GenerationQueue'!$AX$5:$AX$467,$B414,'Grid GenerationQueue'!$AY$5:$AY$467,$C414,'Grid GenerationQueue'!$BI$5:$BI$467,"&lt;4")</f>
        <v>0</v>
      </c>
      <c r="M414">
        <f>SUMIFS('Grid GenerationQueue'!AN$5:AN$467,'Grid GenerationQueue'!$AX$5:$AX$467,$B414,'Grid GenerationQueue'!$AY$5:$AY$467,$C414,'Grid GenerationQueue'!$BI$5:$BI$467,"&lt;4")</f>
        <v>0</v>
      </c>
      <c r="N414">
        <f>SUMIFS('Grid GenerationQueue'!AO$5:AO$467,'Grid GenerationQueue'!$AX$5:$AX$467,$B414,'Grid GenerationQueue'!$AY$5:$AY$467,$C414,'Grid GenerationQueue'!$BI$5:$BI$467,"&lt;4")</f>
        <v>0</v>
      </c>
      <c r="O414">
        <f>SUMIFS('Grid GenerationQueue'!AP$5:AP$467,'Grid GenerationQueue'!$AX$5:$AX$467,$B414,'Grid GenerationQueue'!$AY$5:$AY$467,$C414,'Grid GenerationQueue'!$BI$5:$BI$467,"&lt;4")</f>
        <v>0</v>
      </c>
      <c r="Q414">
        <f>SUMIFS('Grid GenerationQueue'!AE$5:AE$467,'Grid GenerationQueue'!$AX$5:$AX$467,$B414,'Grid GenerationQueue'!$AY$5:$AY$467,$C414,'Grid GenerationQueue'!$BH$5:$BH$467,"Executed")</f>
        <v>0</v>
      </c>
      <c r="R414">
        <f>SUMIFS('Grid GenerationQueue'!AF$5:AF$467,'Grid GenerationQueue'!$AX$5:$AX$467,$B414,'Grid GenerationQueue'!$AY$5:$AY$467,$C414,'Grid GenerationQueue'!$BH$5:$BH$467,"Executed")</f>
        <v>0</v>
      </c>
      <c r="S414">
        <f>SUMIFS('Grid GenerationQueue'!AG$5:AG$467,'Grid GenerationQueue'!$AX$5:$AX$467,$B414,'Grid GenerationQueue'!$AY$5:$AY$467,$C414,'Grid GenerationQueue'!$BH$5:$BH$467,"Executed")</f>
        <v>0</v>
      </c>
      <c r="T414">
        <f>SUMIFS('Grid GenerationQueue'!AH$5:AH$467,'Grid GenerationQueue'!$AX$5:$AX$467,$B414,'Grid GenerationQueue'!$AY$5:$AY$467,$C414,'Grid GenerationQueue'!$BH$5:$BH$467,"Executed")</f>
        <v>0</v>
      </c>
      <c r="U414">
        <f>SUMIFS('Grid GenerationQueue'!AI$5:AI$467,'Grid GenerationQueue'!$AX$5:$AX$467,$B414,'Grid GenerationQueue'!$AY$5:$AY$467,$C414,'Grid GenerationQueue'!$BH$5:$BH$467,"Executed")</f>
        <v>0</v>
      </c>
      <c r="V414">
        <f>SUMIFS('Grid GenerationQueue'!AJ$5:AJ$467,'Grid GenerationQueue'!$AX$5:$AX$467,$B414,'Grid GenerationQueue'!$AY$5:$AY$467,$C414,'Grid GenerationQueue'!$BH$5:$BH$467,"Executed")</f>
        <v>0</v>
      </c>
      <c r="W414">
        <f>SUMIFS('Grid GenerationQueue'!AK$5:AK$467,'Grid GenerationQueue'!$AX$5:$AX$467,$B414,'Grid GenerationQueue'!$AY$5:$AY$467,$C414,'Grid GenerationQueue'!$BH$5:$BH$467,"Executed")</f>
        <v>0</v>
      </c>
      <c r="X414">
        <f>SUMIFS('Grid GenerationQueue'!AL$5:AL$467,'Grid GenerationQueue'!$AX$5:$AX$467,$B414,'Grid GenerationQueue'!$AY$5:$AY$467,$C414,'Grid GenerationQueue'!$BH$5:$BH$467,"Executed")</f>
        <v>0</v>
      </c>
      <c r="Y414">
        <f>SUMIFS('Grid GenerationQueue'!AM$5:AM$467,'Grid GenerationQueue'!$AX$5:$AX$467,$B414,'Grid GenerationQueue'!$AY$5:$AY$467,$C414,'Grid GenerationQueue'!$BH$5:$BH$467,"Executed")</f>
        <v>0</v>
      </c>
      <c r="Z414">
        <f>SUMIFS('Grid GenerationQueue'!AN$5:AN$467,'Grid GenerationQueue'!$AX$5:$AX$467,$B414,'Grid GenerationQueue'!$AY$5:$AY$467,$C414,'Grid GenerationQueue'!$BH$5:$BH$467,"Executed")</f>
        <v>0</v>
      </c>
      <c r="AA414">
        <f>SUMIFS('Grid GenerationQueue'!AO$5:AO$467,'Grid GenerationQueue'!$AX$5:$AX$467,$B414,'Grid GenerationQueue'!$AY$5:$AY$467,$C414,'Grid GenerationQueue'!$BH$5:$BH$467,"Executed")</f>
        <v>0</v>
      </c>
      <c r="AB414">
        <f>SUMIFS('Grid GenerationQueue'!AP$5:AP$467,'Grid GenerationQueue'!$AX$5:$AX$467,$B414,'Grid GenerationQueue'!$AY$5:$AY$467,$C414,'Grid GenerationQueue'!$BH$5:$BH$467,"Executed")</f>
        <v>0</v>
      </c>
      <c r="AD414">
        <f>SUMIFS('Grid GenerationQueue'!AE$5:AE$467,'Grid GenerationQueue'!$AX$5:$AX$467,$B414,'Grid GenerationQueue'!$AY$5:$AY$467,$C414,'Grid GenerationQueue'!$BF$5:$BF$467,"&lt;&gt;"&amp;"")</f>
        <v>0</v>
      </c>
      <c r="AE414">
        <f>SUMIFS('Grid GenerationQueue'!AF$5:AF$467,'Grid GenerationQueue'!$AX$5:$AX$467,$B414,'Grid GenerationQueue'!$AY$5:$AY$467,$C414,'Grid GenerationQueue'!$BF$5:$BF$467,"&lt;&gt;"&amp;"")</f>
        <v>0</v>
      </c>
      <c r="AF414">
        <f>SUMIFS('Grid GenerationQueue'!AG$5:AG$467,'Grid GenerationQueue'!$AX$5:$AX$467,$B414,'Grid GenerationQueue'!$AY$5:$AY$467,$C414,'Grid GenerationQueue'!$BF$5:$BF$467,"&lt;&gt;"&amp;"")</f>
        <v>0</v>
      </c>
      <c r="AG414">
        <f>SUMIFS('Grid GenerationQueue'!AH$5:AH$467,'Grid GenerationQueue'!$AX$5:$AX$467,$B414,'Grid GenerationQueue'!$AY$5:$AY$467,$C414,'Grid GenerationQueue'!$BF$5:$BF$467,"&lt;&gt;"&amp;"")</f>
        <v>0</v>
      </c>
      <c r="AH414">
        <f>SUMIFS('Grid GenerationQueue'!AI$5:AI$467,'Grid GenerationQueue'!$AX$5:$AX$467,$B414,'Grid GenerationQueue'!$AY$5:$AY$467,$C414,'Grid GenerationQueue'!$BF$5:$BF$467,"&lt;&gt;"&amp;"")</f>
        <v>0</v>
      </c>
      <c r="AI414">
        <f>SUMIFS('Grid GenerationQueue'!AJ$5:AJ$467,'Grid GenerationQueue'!$AX$5:$AX$467,$B414,'Grid GenerationQueue'!$AY$5:$AY$467,$C414,'Grid GenerationQueue'!$BF$5:$BF$467,"&lt;&gt;"&amp;"")</f>
        <v>0</v>
      </c>
      <c r="AJ414">
        <f>SUMIFS('Grid GenerationQueue'!AK$5:AK$467,'Grid GenerationQueue'!$AX$5:$AX$467,$B414,'Grid GenerationQueue'!$AY$5:$AY$467,$C414,'Grid GenerationQueue'!$BF$5:$BF$467,"&lt;&gt;"&amp;"")</f>
        <v>0</v>
      </c>
      <c r="AK414">
        <f>SUMIFS('Grid GenerationQueue'!AL$5:AL$467,'Grid GenerationQueue'!$AX$5:$AX$467,$B414,'Grid GenerationQueue'!$AY$5:$AY$467,$C414,'Grid GenerationQueue'!$BF$5:$BF$467,"&lt;&gt;"&amp;"")</f>
        <v>0</v>
      </c>
      <c r="AL414">
        <f>SUMIFS('Grid GenerationQueue'!AM$5:AM$467,'Grid GenerationQueue'!$AX$5:$AX$467,$B414,'Grid GenerationQueue'!$AY$5:$AY$467,$C414,'Grid GenerationQueue'!$BF$5:$BF$467,"&lt;&gt;"&amp;"")</f>
        <v>0</v>
      </c>
      <c r="AM414">
        <f>SUMIFS('Grid GenerationQueue'!AN$5:AN$467,'Grid GenerationQueue'!$AX$5:$AX$467,$B414,'Grid GenerationQueue'!$AY$5:$AY$467,$C414,'Grid GenerationQueue'!$BF$5:$BF$467,"&lt;&gt;"&amp;"")</f>
        <v>0</v>
      </c>
      <c r="AN414">
        <f>SUMIFS('Grid GenerationQueue'!AO$5:AO$467,'Grid GenerationQueue'!$AX$5:$AX$467,$B414,'Grid GenerationQueue'!$AY$5:$AY$467,$C414,'Grid GenerationQueue'!$BF$5:$BF$467,"&lt;&gt;"&amp;"")</f>
        <v>0</v>
      </c>
      <c r="AO414">
        <f>SUMIFS('Grid GenerationQueue'!AP$5:AP$467,'Grid GenerationQueue'!$AX$5:$AX$467,$B414,'Grid GenerationQueue'!$AY$5:$AY$467,$C414,'Grid GenerationQueue'!$BF$5:$BF$467,"&lt;&gt;"&amp;"")</f>
        <v>0</v>
      </c>
      <c r="AQ414">
        <f>SUMIFS('Grid GenerationQueue'!AE$5:AE$467,'Grid GenerationQueue'!$AX$5:$AX$467,$B414,'Grid GenerationQueue'!$AY$5:$AY$467,$C414)</f>
        <v>345</v>
      </c>
      <c r="AR414">
        <f>SUMIFS('Grid GenerationQueue'!AF$5:AF$467,'Grid GenerationQueue'!$AX$5:$AX$467,$B414,'Grid GenerationQueue'!$AY$5:$AY$467,$C414)</f>
        <v>0</v>
      </c>
      <c r="AS414">
        <f>SUMIFS('Grid GenerationQueue'!AG$5:AG$467,'Grid GenerationQueue'!$AX$5:$AX$467,$B414,'Grid GenerationQueue'!$AY$5:$AY$467,$C414)</f>
        <v>0</v>
      </c>
      <c r="AT414">
        <f>SUMIFS('Grid GenerationQueue'!AH$5:AH$467,'Grid GenerationQueue'!$AX$5:$AX$467,$B414,'Grid GenerationQueue'!$AY$5:$AY$467,$C414)</f>
        <v>0</v>
      </c>
      <c r="AU414">
        <f>SUMIFS('Grid GenerationQueue'!AI$5:AI$467,'Grid GenerationQueue'!$AX$5:$AX$467,$B414,'Grid GenerationQueue'!$AY$5:$AY$467,$C414)</f>
        <v>464.42</v>
      </c>
      <c r="AV414">
        <f>SUMIFS('Grid GenerationQueue'!AJ$5:AJ$467,'Grid GenerationQueue'!$AX$5:$AX$467,$B414,'Grid GenerationQueue'!$AY$5:$AY$467,$C414)</f>
        <v>0</v>
      </c>
      <c r="AW414">
        <f>SUMIFS('Grid GenerationQueue'!AK$5:AK$467,'Grid GenerationQueue'!$AX$5:$AX$467,$B414,'Grid GenerationQueue'!$AY$5:$AY$467,$C414)</f>
        <v>0</v>
      </c>
      <c r="AX414">
        <f>SUMIFS('Grid GenerationQueue'!AL$5:AL$467,'Grid GenerationQueue'!$AX$5:$AX$467,$B414,'Grid GenerationQueue'!$AY$5:$AY$467,$C414)</f>
        <v>0</v>
      </c>
      <c r="AY414">
        <f>SUMIFS('Grid GenerationQueue'!AM$5:AM$467,'Grid GenerationQueue'!$AX$5:$AX$467,$B414,'Grid GenerationQueue'!$AY$5:$AY$467,$C414)</f>
        <v>0</v>
      </c>
      <c r="AZ414">
        <f>SUMIFS('Grid GenerationQueue'!AN$5:AN$467,'Grid GenerationQueue'!$AX$5:$AX$467,$B414,'Grid GenerationQueue'!$AY$5:$AY$467,$C414)</f>
        <v>0</v>
      </c>
      <c r="BA414">
        <f>SUMIFS('Grid GenerationQueue'!AO$5:AO$467,'Grid GenerationQueue'!$AX$5:$AX$467,$B414,'Grid GenerationQueue'!$AY$5:$AY$467,$C414)</f>
        <v>0</v>
      </c>
      <c r="BB414">
        <f>SUMIFS('Grid GenerationQueue'!AP$5:AP$467,'Grid GenerationQueue'!$AX$5:$AX$467,$B414,'Grid GenerationQueue'!$AY$5:$AY$467,$C414)</f>
        <v>0</v>
      </c>
      <c r="BD414">
        <f>SUMIFS('Grid GenerationQueue'!AE$5:AE$467,'Grid GenerationQueue'!$AX$5:$AX$467,$B414,'Grid GenerationQueue'!$AY$5:$AY$467,$C414,'Grid GenerationQueue'!$BH$5:$BH$467,"Executed",'Grid GenerationQueue'!$BB$5:$BB$467,"&lt;"&amp;$BE$3)</f>
        <v>0</v>
      </c>
      <c r="BE414">
        <f>SUMIFS('Grid GenerationQueue'!AF$5:AF$467,'Grid GenerationQueue'!$AX$5:$AX$467,$B414,'Grid GenerationQueue'!$AY$5:$AY$467,$C414,'Grid GenerationQueue'!$BH$5:$BH$467,"Executed",'Grid GenerationQueue'!$BB$5:$BB$467,"&lt;"&amp;$BE$3)</f>
        <v>0</v>
      </c>
      <c r="BF414">
        <f>SUMIFS('Grid GenerationQueue'!AG$5:AG$467,'Grid GenerationQueue'!$AX$5:$AX$467,$B414,'Grid GenerationQueue'!$AY$5:$AY$467,$C414,'Grid GenerationQueue'!$BH$5:$BH$467,"Executed",'Grid GenerationQueue'!$BB$5:$BB$467,"&lt;"&amp;$BE$3)</f>
        <v>0</v>
      </c>
      <c r="BG414">
        <f>SUMIFS('Grid GenerationQueue'!AH$5:AH$467,'Grid GenerationQueue'!$AX$5:$AX$467,$B414,'Grid GenerationQueue'!$AY$5:$AY$467,$C414,'Grid GenerationQueue'!$BH$5:$BH$467,"Executed",'Grid GenerationQueue'!$BB$5:$BB$467,"&lt;"&amp;$BE$3)</f>
        <v>0</v>
      </c>
      <c r="BH414">
        <f>SUMIFS('Grid GenerationQueue'!AI$5:AI$467,'Grid GenerationQueue'!$AX$5:$AX$467,$B414,'Grid GenerationQueue'!$AY$5:$AY$467,$C414,'Grid GenerationQueue'!$BH$5:$BH$467,"Executed",'Grid GenerationQueue'!$BB$5:$BB$467,"&lt;"&amp;$BE$3)</f>
        <v>0</v>
      </c>
      <c r="BI414">
        <f>SUMIFS('Grid GenerationQueue'!AJ$5:AJ$467,'Grid GenerationQueue'!$AX$5:$AX$467,$B414,'Grid GenerationQueue'!$AY$5:$AY$467,$C414,'Grid GenerationQueue'!$BH$5:$BH$467,"Executed",'Grid GenerationQueue'!$BB$5:$BB$467,"&lt;"&amp;$BE$3)</f>
        <v>0</v>
      </c>
      <c r="BJ414">
        <f>SUMIFS('Grid GenerationQueue'!AK$5:AK$467,'Grid GenerationQueue'!$AX$5:$AX$467,$B414,'Grid GenerationQueue'!$AY$5:$AY$467,$C414,'Grid GenerationQueue'!$BH$5:$BH$467,"Executed",'Grid GenerationQueue'!$BB$5:$BB$467,"&lt;"&amp;$BE$3)</f>
        <v>0</v>
      </c>
      <c r="BK414">
        <f>SUMIFS('Grid GenerationQueue'!AL$5:AL$467,'Grid GenerationQueue'!$AX$5:$AX$467,$B414,'Grid GenerationQueue'!$AY$5:$AY$467,$C414,'Grid GenerationQueue'!$BH$5:$BH$467,"Executed",'Grid GenerationQueue'!$BB$5:$BB$467,"&lt;"&amp;$BE$3)</f>
        <v>0</v>
      </c>
      <c r="BL414">
        <f>SUMIFS('Grid GenerationQueue'!AM$5:AM$467,'Grid GenerationQueue'!$AX$5:$AX$467,$B414,'Grid GenerationQueue'!$AY$5:$AY$467,$C414,'Grid GenerationQueue'!$BH$5:$BH$467,"Executed",'Grid GenerationQueue'!$BB$5:$BB$467,"&lt;"&amp;$BE$3)</f>
        <v>0</v>
      </c>
      <c r="BM414">
        <f>SUMIFS('Grid GenerationQueue'!AN$5:AN$467,'Grid GenerationQueue'!$AX$5:$AX$467,$B414,'Grid GenerationQueue'!$AY$5:$AY$467,$C414,'Grid GenerationQueue'!$BH$5:$BH$467,"Executed",'Grid GenerationQueue'!$BB$5:$BB$467,"&lt;"&amp;$BE$3)</f>
        <v>0</v>
      </c>
      <c r="BN414">
        <f>SUMIFS('Grid GenerationQueue'!AO$5:AO$467,'Grid GenerationQueue'!$AX$5:$AX$467,$B414,'Grid GenerationQueue'!$AY$5:$AY$467,$C414,'Grid GenerationQueue'!$BH$5:$BH$467,"Executed",'Grid GenerationQueue'!$BB$5:$BB$467,"&lt;"&amp;$BE$3)</f>
        <v>0</v>
      </c>
      <c r="BO414">
        <f>SUMIFS('Grid GenerationQueue'!AP$5:AP$467,'Grid GenerationQueue'!$AX$5:$AX$467,$B414,'Grid GenerationQueue'!$AY$5:$AY$467,$C414,'Grid GenerationQueue'!$BH$5:$BH$467,"Executed",'Grid GenerationQueue'!$BB$5:$BB$467,"&lt;"&amp;$BE$3)</f>
        <v>0</v>
      </c>
      <c r="BQ414">
        <f>SUMIFS('Grid GenerationQueue'!AE$5:AE$467,'Grid GenerationQueue'!$AX$5:$AX$467,$B414,'Grid GenerationQueue'!$AY$5:$AY$467,$C414,'Grid GenerationQueue'!$BF$5:$BF$467,"&lt;&gt;"&amp;"",'Grid GenerationQueue'!$BB$5:$BB$467,"&lt;"&amp;$BE$3)</f>
        <v>0</v>
      </c>
      <c r="BR414">
        <f>SUMIFS('Grid GenerationQueue'!AF$5:AF$467,'Grid GenerationQueue'!$AX$5:$AX$467,$B414,'Grid GenerationQueue'!$AY$5:$AY$467,$C414,'Grid GenerationQueue'!$BF$5:$BF$467,"&lt;&gt;"&amp;"",'Grid GenerationQueue'!$BB$5:$BB$467,"&lt;"&amp;$BE$3)</f>
        <v>0</v>
      </c>
      <c r="BS414">
        <f>SUMIFS('Grid GenerationQueue'!AG$5:AG$467,'Grid GenerationQueue'!$AX$5:$AX$467,$B414,'Grid GenerationQueue'!$AY$5:$AY$467,$C414,'Grid GenerationQueue'!$BF$5:$BF$467,"&lt;&gt;"&amp;"",'Grid GenerationQueue'!$BB$5:$BB$467,"&lt;"&amp;$BE$3)</f>
        <v>0</v>
      </c>
      <c r="BT414">
        <f>SUMIFS('Grid GenerationQueue'!AH$5:AH$467,'Grid GenerationQueue'!$AX$5:$AX$467,$B414,'Grid GenerationQueue'!$AY$5:$AY$467,$C414,'Grid GenerationQueue'!$BF$5:$BF$467,"&lt;&gt;"&amp;"",'Grid GenerationQueue'!$BB$5:$BB$467,"&lt;"&amp;$BE$3)</f>
        <v>0</v>
      </c>
      <c r="BU414">
        <f>SUMIFS('Grid GenerationQueue'!AI$5:AI$467,'Grid GenerationQueue'!$AX$5:$AX$467,$B414,'Grid GenerationQueue'!$AY$5:$AY$467,$C414,'Grid GenerationQueue'!$BF$5:$BF$467,"&lt;&gt;"&amp;"",'Grid GenerationQueue'!$BB$5:$BB$467,"&lt;"&amp;$BE$3)</f>
        <v>0</v>
      </c>
      <c r="BV414">
        <f>SUMIFS('Grid GenerationQueue'!AJ$5:AJ$467,'Grid GenerationQueue'!$AX$5:$AX$467,$B414,'Grid GenerationQueue'!$AY$5:$AY$467,$C414,'Grid GenerationQueue'!$BF$5:$BF$467,"&lt;&gt;"&amp;"",'Grid GenerationQueue'!$BB$5:$BB$467,"&lt;"&amp;$BE$3)</f>
        <v>0</v>
      </c>
      <c r="BW414">
        <f>SUMIFS('Grid GenerationQueue'!AK$5:AK$467,'Grid GenerationQueue'!$AX$5:$AX$467,$B414,'Grid GenerationQueue'!$AY$5:$AY$467,$C414,'Grid GenerationQueue'!$BF$5:$BF$467,"&lt;&gt;"&amp;"",'Grid GenerationQueue'!$BB$5:$BB$467,"&lt;"&amp;$BE$3)</f>
        <v>0</v>
      </c>
      <c r="BX414">
        <f>SUMIFS('Grid GenerationQueue'!AL$5:AL$467,'Grid GenerationQueue'!$AX$5:$AX$467,$B414,'Grid GenerationQueue'!$AY$5:$AY$467,$C414,'Grid GenerationQueue'!$BF$5:$BF$467,"&lt;&gt;"&amp;"",'Grid GenerationQueue'!$BB$5:$BB$467,"&lt;"&amp;$BE$3)</f>
        <v>0</v>
      </c>
      <c r="BY414">
        <f>SUMIFS('Grid GenerationQueue'!AM$5:AM$467,'Grid GenerationQueue'!$AX$5:$AX$467,$B414,'Grid GenerationQueue'!$AY$5:$AY$467,$C414,'Grid GenerationQueue'!$BF$5:$BF$467,"&lt;&gt;"&amp;"",'Grid GenerationQueue'!$BB$5:$BB$467,"&lt;"&amp;$BE$3)</f>
        <v>0</v>
      </c>
      <c r="BZ414">
        <f>SUMIFS('Grid GenerationQueue'!AN$5:AN$467,'Grid GenerationQueue'!$AX$5:$AX$467,$B414,'Grid GenerationQueue'!$AY$5:$AY$467,$C414,'Grid GenerationQueue'!$BF$5:$BF$467,"&lt;&gt;"&amp;"",'Grid GenerationQueue'!$BB$5:$BB$467,"&lt;"&amp;$BE$3)</f>
        <v>0</v>
      </c>
      <c r="CA414">
        <f>SUMIFS('Grid GenerationQueue'!AO$5:AO$467,'Grid GenerationQueue'!$AX$5:$AX$467,$B414,'Grid GenerationQueue'!$AY$5:$AY$467,$C414,'Grid GenerationQueue'!$BF$5:$BF$467,"&lt;&gt;"&amp;"",'Grid GenerationQueue'!$BB$5:$BB$467,"&lt;"&amp;$BE$3)</f>
        <v>0</v>
      </c>
      <c r="CB414">
        <f>SUMIFS('Grid GenerationQueue'!AP$5:AP$467,'Grid GenerationQueue'!$AX$5:$AX$467,$B414,'Grid GenerationQueue'!$AY$5:$AY$467,$C414,'Grid GenerationQueue'!$BF$5:$BF$467,"&lt;&gt;"&amp;"",'Grid GenerationQueue'!$BB$5:$BB$467,"&lt;"&amp;$BE$3)</f>
        <v>0</v>
      </c>
      <c r="CD414">
        <f>SUMIFS('Grid GenerationQueue'!AE$5:AE$467,'Grid GenerationQueue'!$AX$5:$AX$467,$B414,'Grid GenerationQueue'!$AY$5:$AY$467,$C414,'Grid GenerationQueue'!$BB$5:$BB$467,"&lt;"&amp;$BE$3)</f>
        <v>345</v>
      </c>
      <c r="CE414">
        <f>SUMIFS('Grid GenerationQueue'!AF$5:AF$467,'Grid GenerationQueue'!$AX$5:$AX$467,$B414,'Grid GenerationQueue'!$AY$5:$AY$467,$C414,'Grid GenerationQueue'!$BB$5:$BB$467,"&lt;"&amp;$BE$3)</f>
        <v>0</v>
      </c>
      <c r="CF414">
        <f>SUMIFS('Grid GenerationQueue'!AG$5:AG$467,'Grid GenerationQueue'!$AX$5:$AX$467,$B414,'Grid GenerationQueue'!$AY$5:$AY$467,$C414,'Grid GenerationQueue'!$BB$5:$BB$467,"&lt;"&amp;$BE$3)</f>
        <v>0</v>
      </c>
      <c r="CG414">
        <f>SUMIFS('Grid GenerationQueue'!AH$5:AH$467,'Grid GenerationQueue'!$AX$5:$AX$467,$B414,'Grid GenerationQueue'!$AY$5:$AY$467,$C414,'Grid GenerationQueue'!$BB$5:$BB$467,"&lt;"&amp;$BE$3)</f>
        <v>0</v>
      </c>
      <c r="CH414">
        <f>SUMIFS('Grid GenerationQueue'!AI$5:AI$467,'Grid GenerationQueue'!$AX$5:$AX$467,$B414,'Grid GenerationQueue'!$AY$5:$AY$467,$C414,'Grid GenerationQueue'!$BB$5:$BB$467,"&lt;"&amp;$BE$3)</f>
        <v>464.42</v>
      </c>
      <c r="CI414">
        <f>SUMIFS('Grid GenerationQueue'!AJ$5:AJ$467,'Grid GenerationQueue'!$AX$5:$AX$467,$B414,'Grid GenerationQueue'!$AY$5:$AY$467,$C414,'Grid GenerationQueue'!$BB$5:$BB$467,"&lt;"&amp;$BE$3)</f>
        <v>0</v>
      </c>
      <c r="CJ414">
        <f>SUMIFS('Grid GenerationQueue'!AK$5:AK$467,'Grid GenerationQueue'!$AX$5:$AX$467,$B414,'Grid GenerationQueue'!$AY$5:$AY$467,$C414,'Grid GenerationQueue'!$BB$5:$BB$467,"&lt;"&amp;$BE$3)</f>
        <v>0</v>
      </c>
      <c r="CK414">
        <f>SUMIFS('Grid GenerationQueue'!AL$5:AL$467,'Grid GenerationQueue'!$AX$5:$AX$467,$B414,'Grid GenerationQueue'!$AY$5:$AY$467,$C414,'Grid GenerationQueue'!$BB$5:$BB$467,"&lt;"&amp;$BE$3)</f>
        <v>0</v>
      </c>
      <c r="CL414">
        <f>SUMIFS('Grid GenerationQueue'!AM$5:AM$467,'Grid GenerationQueue'!$AX$5:$AX$467,$B414,'Grid GenerationQueue'!$AY$5:$AY$467,$C414,'Grid GenerationQueue'!$BB$5:$BB$467,"&lt;"&amp;$BE$3)</f>
        <v>0</v>
      </c>
      <c r="CM414">
        <f>SUMIFS('Grid GenerationQueue'!AN$5:AN$467,'Grid GenerationQueue'!$AX$5:$AX$467,$B414,'Grid GenerationQueue'!$AY$5:$AY$467,$C414,'Grid GenerationQueue'!$BB$5:$BB$467,"&lt;"&amp;$BE$3)</f>
        <v>0</v>
      </c>
      <c r="CN414">
        <f>SUMIFS('Grid GenerationQueue'!AO$5:AO$467,'Grid GenerationQueue'!$AX$5:$AX$467,$B414,'Grid GenerationQueue'!$AY$5:$AY$467,$C414,'Grid GenerationQueue'!$BB$5:$BB$467,"&lt;"&amp;$BE$3)</f>
        <v>0</v>
      </c>
      <c r="CO414">
        <f>SUMIFS('Grid GenerationQueue'!AP$5:AP$467,'Grid GenerationQueue'!$AX$5:$AX$467,$B414,'Grid GenerationQueue'!$AY$5:$AY$467,$C414,'Grid GenerationQueue'!$BB$5:$BB$467,"&lt;"&amp;$BE$3)</f>
        <v>0</v>
      </c>
    </row>
    <row r="415" spans="1:93" x14ac:dyDescent="0.35">
      <c r="A415" t="s">
        <v>4648</v>
      </c>
      <c r="B415" t="s">
        <v>4827</v>
      </c>
      <c r="C415">
        <v>230</v>
      </c>
      <c r="D415">
        <f>SUMIFS('Grid GenerationQueue'!AE$5:AE$467,'Grid GenerationQueue'!$AX$5:$AX$467,$B415,'Grid GenerationQueue'!$AY$5:$AY$467,$C415,'Grid GenerationQueue'!$BI$5:$BI$467,"&lt;4")</f>
        <v>0</v>
      </c>
      <c r="E415">
        <f>SUMIFS('Grid GenerationQueue'!AF$5:AF$467,'Grid GenerationQueue'!$AX$5:$AX$467,$B415,'Grid GenerationQueue'!$AY$5:$AY$467,$C415,'Grid GenerationQueue'!$BI$5:$BI$467,"&lt;4")</f>
        <v>0</v>
      </c>
      <c r="F415">
        <f>SUMIFS('Grid GenerationQueue'!AG$5:AG$467,'Grid GenerationQueue'!$AX$5:$AX$467,$B415,'Grid GenerationQueue'!$AY$5:$AY$467,$C415,'Grid GenerationQueue'!$BI$5:$BI$467,"&lt;4")</f>
        <v>0</v>
      </c>
      <c r="G415">
        <f>SUMIFS('Grid GenerationQueue'!AH$5:AH$467,'Grid GenerationQueue'!$AX$5:$AX$467,$B415,'Grid GenerationQueue'!$AY$5:$AY$467,$C415,'Grid GenerationQueue'!$BI$5:$BI$467,"&lt;4")</f>
        <v>0</v>
      </c>
      <c r="H415">
        <f>SUMIFS('Grid GenerationQueue'!AI$5:AI$467,'Grid GenerationQueue'!$AX$5:$AX$467,$B415,'Grid GenerationQueue'!$AY$5:$AY$467,$C415,'Grid GenerationQueue'!$BI$5:$BI$467,"&lt;4")</f>
        <v>0</v>
      </c>
      <c r="I415">
        <f>SUMIFS('Grid GenerationQueue'!AJ$5:AJ$467,'Grid GenerationQueue'!$AX$5:$AX$467,$B415,'Grid GenerationQueue'!$AY$5:$AY$467,$C415,'Grid GenerationQueue'!$BI$5:$BI$467,"&lt;4")</f>
        <v>0</v>
      </c>
      <c r="J415">
        <f>SUMIFS('Grid GenerationQueue'!AK$5:AK$467,'Grid GenerationQueue'!$AX$5:$AX$467,$B415,'Grid GenerationQueue'!$AY$5:$AY$467,$C415,'Grid GenerationQueue'!$BI$5:$BI$467,"&lt;4")</f>
        <v>0</v>
      </c>
      <c r="K415">
        <f>SUMIFS('Grid GenerationQueue'!AL$5:AL$467,'Grid GenerationQueue'!$AX$5:$AX$467,$B415,'Grid GenerationQueue'!$AY$5:$AY$467,$C415,'Grid GenerationQueue'!$BI$5:$BI$467,"&lt;4")</f>
        <v>0</v>
      </c>
      <c r="L415">
        <f>SUMIFS('Grid GenerationQueue'!AM$5:AM$467,'Grid GenerationQueue'!$AX$5:$AX$467,$B415,'Grid GenerationQueue'!$AY$5:$AY$467,$C415,'Grid GenerationQueue'!$BI$5:$BI$467,"&lt;4")</f>
        <v>0</v>
      </c>
      <c r="M415">
        <f>SUMIFS('Grid GenerationQueue'!AN$5:AN$467,'Grid GenerationQueue'!$AX$5:$AX$467,$B415,'Grid GenerationQueue'!$AY$5:$AY$467,$C415,'Grid GenerationQueue'!$BI$5:$BI$467,"&lt;4")</f>
        <v>0</v>
      </c>
      <c r="N415">
        <f>SUMIFS('Grid GenerationQueue'!AO$5:AO$467,'Grid GenerationQueue'!$AX$5:$AX$467,$B415,'Grid GenerationQueue'!$AY$5:$AY$467,$C415,'Grid GenerationQueue'!$BI$5:$BI$467,"&lt;4")</f>
        <v>0</v>
      </c>
      <c r="O415">
        <f>SUMIFS('Grid GenerationQueue'!AP$5:AP$467,'Grid GenerationQueue'!$AX$5:$AX$467,$B415,'Grid GenerationQueue'!$AY$5:$AY$467,$C415,'Grid GenerationQueue'!$BI$5:$BI$467,"&lt;4")</f>
        <v>0</v>
      </c>
      <c r="Q415">
        <f>SUMIFS('Grid GenerationQueue'!AE$5:AE$467,'Grid GenerationQueue'!$AX$5:$AX$467,$B415,'Grid GenerationQueue'!$AY$5:$AY$467,$C415,'Grid GenerationQueue'!$BH$5:$BH$467,"Executed")</f>
        <v>0</v>
      </c>
      <c r="R415">
        <f>SUMIFS('Grid GenerationQueue'!AF$5:AF$467,'Grid GenerationQueue'!$AX$5:$AX$467,$B415,'Grid GenerationQueue'!$AY$5:$AY$467,$C415,'Grid GenerationQueue'!$BH$5:$BH$467,"Executed")</f>
        <v>0</v>
      </c>
      <c r="S415">
        <f>SUMIFS('Grid GenerationQueue'!AG$5:AG$467,'Grid GenerationQueue'!$AX$5:$AX$467,$B415,'Grid GenerationQueue'!$AY$5:$AY$467,$C415,'Grid GenerationQueue'!$BH$5:$BH$467,"Executed")</f>
        <v>0</v>
      </c>
      <c r="T415">
        <f>SUMIFS('Grid GenerationQueue'!AH$5:AH$467,'Grid GenerationQueue'!$AX$5:$AX$467,$B415,'Grid GenerationQueue'!$AY$5:$AY$467,$C415,'Grid GenerationQueue'!$BH$5:$BH$467,"Executed")</f>
        <v>0</v>
      </c>
      <c r="U415">
        <f>SUMIFS('Grid GenerationQueue'!AI$5:AI$467,'Grid GenerationQueue'!$AX$5:$AX$467,$B415,'Grid GenerationQueue'!$AY$5:$AY$467,$C415,'Grid GenerationQueue'!$BH$5:$BH$467,"Executed")</f>
        <v>0</v>
      </c>
      <c r="V415">
        <f>SUMIFS('Grid GenerationQueue'!AJ$5:AJ$467,'Grid GenerationQueue'!$AX$5:$AX$467,$B415,'Grid GenerationQueue'!$AY$5:$AY$467,$C415,'Grid GenerationQueue'!$BH$5:$BH$467,"Executed")</f>
        <v>0</v>
      </c>
      <c r="W415">
        <f>SUMIFS('Grid GenerationQueue'!AK$5:AK$467,'Grid GenerationQueue'!$AX$5:$AX$467,$B415,'Grid GenerationQueue'!$AY$5:$AY$467,$C415,'Grid GenerationQueue'!$BH$5:$BH$467,"Executed")</f>
        <v>0</v>
      </c>
      <c r="X415">
        <f>SUMIFS('Grid GenerationQueue'!AL$5:AL$467,'Grid GenerationQueue'!$AX$5:$AX$467,$B415,'Grid GenerationQueue'!$AY$5:$AY$467,$C415,'Grid GenerationQueue'!$BH$5:$BH$467,"Executed")</f>
        <v>0</v>
      </c>
      <c r="Y415">
        <f>SUMIFS('Grid GenerationQueue'!AM$5:AM$467,'Grid GenerationQueue'!$AX$5:$AX$467,$B415,'Grid GenerationQueue'!$AY$5:$AY$467,$C415,'Grid GenerationQueue'!$BH$5:$BH$467,"Executed")</f>
        <v>0</v>
      </c>
      <c r="Z415">
        <f>SUMIFS('Grid GenerationQueue'!AN$5:AN$467,'Grid GenerationQueue'!$AX$5:$AX$467,$B415,'Grid GenerationQueue'!$AY$5:$AY$467,$C415,'Grid GenerationQueue'!$BH$5:$BH$467,"Executed")</f>
        <v>0</v>
      </c>
      <c r="AA415">
        <f>SUMIFS('Grid GenerationQueue'!AO$5:AO$467,'Grid GenerationQueue'!$AX$5:$AX$467,$B415,'Grid GenerationQueue'!$AY$5:$AY$467,$C415,'Grid GenerationQueue'!$BH$5:$BH$467,"Executed")</f>
        <v>0</v>
      </c>
      <c r="AB415">
        <f>SUMIFS('Grid GenerationQueue'!AP$5:AP$467,'Grid GenerationQueue'!$AX$5:$AX$467,$B415,'Grid GenerationQueue'!$AY$5:$AY$467,$C415,'Grid GenerationQueue'!$BH$5:$BH$467,"Executed")</f>
        <v>0</v>
      </c>
      <c r="AD415">
        <f>SUMIFS('Grid GenerationQueue'!AE$5:AE$467,'Grid GenerationQueue'!$AX$5:$AX$467,$B415,'Grid GenerationQueue'!$AY$5:$AY$467,$C415,'Grid GenerationQueue'!$BF$5:$BF$467,"&lt;&gt;"&amp;"")</f>
        <v>0</v>
      </c>
      <c r="AE415">
        <f>SUMIFS('Grid GenerationQueue'!AF$5:AF$467,'Grid GenerationQueue'!$AX$5:$AX$467,$B415,'Grid GenerationQueue'!$AY$5:$AY$467,$C415,'Grid GenerationQueue'!$BF$5:$BF$467,"&lt;&gt;"&amp;"")</f>
        <v>0</v>
      </c>
      <c r="AF415">
        <f>SUMIFS('Grid GenerationQueue'!AG$5:AG$467,'Grid GenerationQueue'!$AX$5:$AX$467,$B415,'Grid GenerationQueue'!$AY$5:$AY$467,$C415,'Grid GenerationQueue'!$BF$5:$BF$467,"&lt;&gt;"&amp;"")</f>
        <v>0</v>
      </c>
      <c r="AG415">
        <f>SUMIFS('Grid GenerationQueue'!AH$5:AH$467,'Grid GenerationQueue'!$AX$5:$AX$467,$B415,'Grid GenerationQueue'!$AY$5:$AY$467,$C415,'Grid GenerationQueue'!$BF$5:$BF$467,"&lt;&gt;"&amp;"")</f>
        <v>0</v>
      </c>
      <c r="AH415">
        <f>SUMIFS('Grid GenerationQueue'!AI$5:AI$467,'Grid GenerationQueue'!$AX$5:$AX$467,$B415,'Grid GenerationQueue'!$AY$5:$AY$467,$C415,'Grid GenerationQueue'!$BF$5:$BF$467,"&lt;&gt;"&amp;"")</f>
        <v>0</v>
      </c>
      <c r="AI415">
        <f>SUMIFS('Grid GenerationQueue'!AJ$5:AJ$467,'Grid GenerationQueue'!$AX$5:$AX$467,$B415,'Grid GenerationQueue'!$AY$5:$AY$467,$C415,'Grid GenerationQueue'!$BF$5:$BF$467,"&lt;&gt;"&amp;"")</f>
        <v>0</v>
      </c>
      <c r="AJ415">
        <f>SUMIFS('Grid GenerationQueue'!AK$5:AK$467,'Grid GenerationQueue'!$AX$5:$AX$467,$B415,'Grid GenerationQueue'!$AY$5:$AY$467,$C415,'Grid GenerationQueue'!$BF$5:$BF$467,"&lt;&gt;"&amp;"")</f>
        <v>0</v>
      </c>
      <c r="AK415">
        <f>SUMIFS('Grid GenerationQueue'!AL$5:AL$467,'Grid GenerationQueue'!$AX$5:$AX$467,$B415,'Grid GenerationQueue'!$AY$5:$AY$467,$C415,'Grid GenerationQueue'!$BF$5:$BF$467,"&lt;&gt;"&amp;"")</f>
        <v>0</v>
      </c>
      <c r="AL415">
        <f>SUMIFS('Grid GenerationQueue'!AM$5:AM$467,'Grid GenerationQueue'!$AX$5:$AX$467,$B415,'Grid GenerationQueue'!$AY$5:$AY$467,$C415,'Grid GenerationQueue'!$BF$5:$BF$467,"&lt;&gt;"&amp;"")</f>
        <v>0</v>
      </c>
      <c r="AM415">
        <f>SUMIFS('Grid GenerationQueue'!AN$5:AN$467,'Grid GenerationQueue'!$AX$5:$AX$467,$B415,'Grid GenerationQueue'!$AY$5:$AY$467,$C415,'Grid GenerationQueue'!$BF$5:$BF$467,"&lt;&gt;"&amp;"")</f>
        <v>0</v>
      </c>
      <c r="AN415">
        <f>SUMIFS('Grid GenerationQueue'!AO$5:AO$467,'Grid GenerationQueue'!$AX$5:$AX$467,$B415,'Grid GenerationQueue'!$AY$5:$AY$467,$C415,'Grid GenerationQueue'!$BF$5:$BF$467,"&lt;&gt;"&amp;"")</f>
        <v>0</v>
      </c>
      <c r="AO415">
        <f>SUMIFS('Grid GenerationQueue'!AP$5:AP$467,'Grid GenerationQueue'!$AX$5:$AX$467,$B415,'Grid GenerationQueue'!$AY$5:$AY$467,$C415,'Grid GenerationQueue'!$BF$5:$BF$467,"&lt;&gt;"&amp;"")</f>
        <v>0</v>
      </c>
      <c r="AQ415">
        <f>SUMIFS('Grid GenerationQueue'!AE$5:AE$467,'Grid GenerationQueue'!$AX$5:$AX$467,$B415,'Grid GenerationQueue'!$AY$5:$AY$467,$C415)</f>
        <v>0</v>
      </c>
      <c r="AR415">
        <f>SUMIFS('Grid GenerationQueue'!AF$5:AF$467,'Grid GenerationQueue'!$AX$5:$AX$467,$B415,'Grid GenerationQueue'!$AY$5:$AY$467,$C415)</f>
        <v>0</v>
      </c>
      <c r="AS415">
        <f>SUMIFS('Grid GenerationQueue'!AG$5:AG$467,'Grid GenerationQueue'!$AX$5:$AX$467,$B415,'Grid GenerationQueue'!$AY$5:$AY$467,$C415)</f>
        <v>0</v>
      </c>
      <c r="AT415">
        <f>SUMIFS('Grid GenerationQueue'!AH$5:AH$467,'Grid GenerationQueue'!$AX$5:$AX$467,$B415,'Grid GenerationQueue'!$AY$5:$AY$467,$C415)</f>
        <v>0</v>
      </c>
      <c r="AU415">
        <f>SUMIFS('Grid GenerationQueue'!AI$5:AI$467,'Grid GenerationQueue'!$AX$5:$AX$467,$B415,'Grid GenerationQueue'!$AY$5:$AY$467,$C415)</f>
        <v>0</v>
      </c>
      <c r="AV415">
        <f>SUMIFS('Grid GenerationQueue'!AJ$5:AJ$467,'Grid GenerationQueue'!$AX$5:$AX$467,$B415,'Grid GenerationQueue'!$AY$5:$AY$467,$C415)</f>
        <v>0</v>
      </c>
      <c r="AW415">
        <f>SUMIFS('Grid GenerationQueue'!AK$5:AK$467,'Grid GenerationQueue'!$AX$5:$AX$467,$B415,'Grid GenerationQueue'!$AY$5:$AY$467,$C415)</f>
        <v>0</v>
      </c>
      <c r="AX415">
        <f>SUMIFS('Grid GenerationQueue'!AL$5:AL$467,'Grid GenerationQueue'!$AX$5:$AX$467,$B415,'Grid GenerationQueue'!$AY$5:$AY$467,$C415)</f>
        <v>0</v>
      </c>
      <c r="AY415">
        <f>SUMIFS('Grid GenerationQueue'!AM$5:AM$467,'Grid GenerationQueue'!$AX$5:$AX$467,$B415,'Grid GenerationQueue'!$AY$5:$AY$467,$C415)</f>
        <v>0</v>
      </c>
      <c r="AZ415">
        <f>SUMIFS('Grid GenerationQueue'!AN$5:AN$467,'Grid GenerationQueue'!$AX$5:$AX$467,$B415,'Grid GenerationQueue'!$AY$5:$AY$467,$C415)</f>
        <v>0</v>
      </c>
      <c r="BA415">
        <f>SUMIFS('Grid GenerationQueue'!AO$5:AO$467,'Grid GenerationQueue'!$AX$5:$AX$467,$B415,'Grid GenerationQueue'!$AY$5:$AY$467,$C415)</f>
        <v>0</v>
      </c>
      <c r="BB415">
        <f>SUMIFS('Grid GenerationQueue'!AP$5:AP$467,'Grid GenerationQueue'!$AX$5:$AX$467,$B415,'Grid GenerationQueue'!$AY$5:$AY$467,$C415)</f>
        <v>0</v>
      </c>
      <c r="BD415">
        <f>SUMIFS('Grid GenerationQueue'!AE$5:AE$467,'Grid GenerationQueue'!$AX$5:$AX$467,$B415,'Grid GenerationQueue'!$AY$5:$AY$467,$C415,'Grid GenerationQueue'!$BH$5:$BH$467,"Executed",'Grid GenerationQueue'!$BB$5:$BB$467,"&lt;"&amp;$BE$3)</f>
        <v>0</v>
      </c>
      <c r="BE415">
        <f>SUMIFS('Grid GenerationQueue'!AF$5:AF$467,'Grid GenerationQueue'!$AX$5:$AX$467,$B415,'Grid GenerationQueue'!$AY$5:$AY$467,$C415,'Grid GenerationQueue'!$BH$5:$BH$467,"Executed",'Grid GenerationQueue'!$BB$5:$BB$467,"&lt;"&amp;$BE$3)</f>
        <v>0</v>
      </c>
      <c r="BF415">
        <f>SUMIFS('Grid GenerationQueue'!AG$5:AG$467,'Grid GenerationQueue'!$AX$5:$AX$467,$B415,'Grid GenerationQueue'!$AY$5:$AY$467,$C415,'Grid GenerationQueue'!$BH$5:$BH$467,"Executed",'Grid GenerationQueue'!$BB$5:$BB$467,"&lt;"&amp;$BE$3)</f>
        <v>0</v>
      </c>
      <c r="BG415">
        <f>SUMIFS('Grid GenerationQueue'!AH$5:AH$467,'Grid GenerationQueue'!$AX$5:$AX$467,$B415,'Grid GenerationQueue'!$AY$5:$AY$467,$C415,'Grid GenerationQueue'!$BH$5:$BH$467,"Executed",'Grid GenerationQueue'!$BB$5:$BB$467,"&lt;"&amp;$BE$3)</f>
        <v>0</v>
      </c>
      <c r="BH415">
        <f>SUMIFS('Grid GenerationQueue'!AI$5:AI$467,'Grid GenerationQueue'!$AX$5:$AX$467,$B415,'Grid GenerationQueue'!$AY$5:$AY$467,$C415,'Grid GenerationQueue'!$BH$5:$BH$467,"Executed",'Grid GenerationQueue'!$BB$5:$BB$467,"&lt;"&amp;$BE$3)</f>
        <v>0</v>
      </c>
      <c r="BI415">
        <f>SUMIFS('Grid GenerationQueue'!AJ$5:AJ$467,'Grid GenerationQueue'!$AX$5:$AX$467,$B415,'Grid GenerationQueue'!$AY$5:$AY$467,$C415,'Grid GenerationQueue'!$BH$5:$BH$467,"Executed",'Grid GenerationQueue'!$BB$5:$BB$467,"&lt;"&amp;$BE$3)</f>
        <v>0</v>
      </c>
      <c r="BJ415">
        <f>SUMIFS('Grid GenerationQueue'!AK$5:AK$467,'Grid GenerationQueue'!$AX$5:$AX$467,$B415,'Grid GenerationQueue'!$AY$5:$AY$467,$C415,'Grid GenerationQueue'!$BH$5:$BH$467,"Executed",'Grid GenerationQueue'!$BB$5:$BB$467,"&lt;"&amp;$BE$3)</f>
        <v>0</v>
      </c>
      <c r="BK415">
        <f>SUMIFS('Grid GenerationQueue'!AL$5:AL$467,'Grid GenerationQueue'!$AX$5:$AX$467,$B415,'Grid GenerationQueue'!$AY$5:$AY$467,$C415,'Grid GenerationQueue'!$BH$5:$BH$467,"Executed",'Grid GenerationQueue'!$BB$5:$BB$467,"&lt;"&amp;$BE$3)</f>
        <v>0</v>
      </c>
      <c r="BL415">
        <f>SUMIFS('Grid GenerationQueue'!AM$5:AM$467,'Grid GenerationQueue'!$AX$5:$AX$467,$B415,'Grid GenerationQueue'!$AY$5:$AY$467,$C415,'Grid GenerationQueue'!$BH$5:$BH$467,"Executed",'Grid GenerationQueue'!$BB$5:$BB$467,"&lt;"&amp;$BE$3)</f>
        <v>0</v>
      </c>
      <c r="BM415">
        <f>SUMIFS('Grid GenerationQueue'!AN$5:AN$467,'Grid GenerationQueue'!$AX$5:$AX$467,$B415,'Grid GenerationQueue'!$AY$5:$AY$467,$C415,'Grid GenerationQueue'!$BH$5:$BH$467,"Executed",'Grid GenerationQueue'!$BB$5:$BB$467,"&lt;"&amp;$BE$3)</f>
        <v>0</v>
      </c>
      <c r="BN415">
        <f>SUMIFS('Grid GenerationQueue'!AO$5:AO$467,'Grid GenerationQueue'!$AX$5:$AX$467,$B415,'Grid GenerationQueue'!$AY$5:$AY$467,$C415,'Grid GenerationQueue'!$BH$5:$BH$467,"Executed",'Grid GenerationQueue'!$BB$5:$BB$467,"&lt;"&amp;$BE$3)</f>
        <v>0</v>
      </c>
      <c r="BO415">
        <f>SUMIFS('Grid GenerationQueue'!AP$5:AP$467,'Grid GenerationQueue'!$AX$5:$AX$467,$B415,'Grid GenerationQueue'!$AY$5:$AY$467,$C415,'Grid GenerationQueue'!$BH$5:$BH$467,"Executed",'Grid GenerationQueue'!$BB$5:$BB$467,"&lt;"&amp;$BE$3)</f>
        <v>0</v>
      </c>
      <c r="BQ415">
        <f>SUMIFS('Grid GenerationQueue'!AE$5:AE$467,'Grid GenerationQueue'!$AX$5:$AX$467,$B415,'Grid GenerationQueue'!$AY$5:$AY$467,$C415,'Grid GenerationQueue'!$BF$5:$BF$467,"&lt;&gt;"&amp;"",'Grid GenerationQueue'!$BB$5:$BB$467,"&lt;"&amp;$BE$3)</f>
        <v>0</v>
      </c>
      <c r="BR415">
        <f>SUMIFS('Grid GenerationQueue'!AF$5:AF$467,'Grid GenerationQueue'!$AX$5:$AX$467,$B415,'Grid GenerationQueue'!$AY$5:$AY$467,$C415,'Grid GenerationQueue'!$BF$5:$BF$467,"&lt;&gt;"&amp;"",'Grid GenerationQueue'!$BB$5:$BB$467,"&lt;"&amp;$BE$3)</f>
        <v>0</v>
      </c>
      <c r="BS415">
        <f>SUMIFS('Grid GenerationQueue'!AG$5:AG$467,'Grid GenerationQueue'!$AX$5:$AX$467,$B415,'Grid GenerationQueue'!$AY$5:$AY$467,$C415,'Grid GenerationQueue'!$BF$5:$BF$467,"&lt;&gt;"&amp;"",'Grid GenerationQueue'!$BB$5:$BB$467,"&lt;"&amp;$BE$3)</f>
        <v>0</v>
      </c>
      <c r="BT415">
        <f>SUMIFS('Grid GenerationQueue'!AH$5:AH$467,'Grid GenerationQueue'!$AX$5:$AX$467,$B415,'Grid GenerationQueue'!$AY$5:$AY$467,$C415,'Grid GenerationQueue'!$BF$5:$BF$467,"&lt;&gt;"&amp;"",'Grid GenerationQueue'!$BB$5:$BB$467,"&lt;"&amp;$BE$3)</f>
        <v>0</v>
      </c>
      <c r="BU415">
        <f>SUMIFS('Grid GenerationQueue'!AI$5:AI$467,'Grid GenerationQueue'!$AX$5:$AX$467,$B415,'Grid GenerationQueue'!$AY$5:$AY$467,$C415,'Grid GenerationQueue'!$BF$5:$BF$467,"&lt;&gt;"&amp;"",'Grid GenerationQueue'!$BB$5:$BB$467,"&lt;"&amp;$BE$3)</f>
        <v>0</v>
      </c>
      <c r="BV415">
        <f>SUMIFS('Grid GenerationQueue'!AJ$5:AJ$467,'Grid GenerationQueue'!$AX$5:$AX$467,$B415,'Grid GenerationQueue'!$AY$5:$AY$467,$C415,'Grid GenerationQueue'!$BF$5:$BF$467,"&lt;&gt;"&amp;"",'Grid GenerationQueue'!$BB$5:$BB$467,"&lt;"&amp;$BE$3)</f>
        <v>0</v>
      </c>
      <c r="BW415">
        <f>SUMIFS('Grid GenerationQueue'!AK$5:AK$467,'Grid GenerationQueue'!$AX$5:$AX$467,$B415,'Grid GenerationQueue'!$AY$5:$AY$467,$C415,'Grid GenerationQueue'!$BF$5:$BF$467,"&lt;&gt;"&amp;"",'Grid GenerationQueue'!$BB$5:$BB$467,"&lt;"&amp;$BE$3)</f>
        <v>0</v>
      </c>
      <c r="BX415">
        <f>SUMIFS('Grid GenerationQueue'!AL$5:AL$467,'Grid GenerationQueue'!$AX$5:$AX$467,$B415,'Grid GenerationQueue'!$AY$5:$AY$467,$C415,'Grid GenerationQueue'!$BF$5:$BF$467,"&lt;&gt;"&amp;"",'Grid GenerationQueue'!$BB$5:$BB$467,"&lt;"&amp;$BE$3)</f>
        <v>0</v>
      </c>
      <c r="BY415">
        <f>SUMIFS('Grid GenerationQueue'!AM$5:AM$467,'Grid GenerationQueue'!$AX$5:$AX$467,$B415,'Grid GenerationQueue'!$AY$5:$AY$467,$C415,'Grid GenerationQueue'!$BF$5:$BF$467,"&lt;&gt;"&amp;"",'Grid GenerationQueue'!$BB$5:$BB$467,"&lt;"&amp;$BE$3)</f>
        <v>0</v>
      </c>
      <c r="BZ415">
        <f>SUMIFS('Grid GenerationQueue'!AN$5:AN$467,'Grid GenerationQueue'!$AX$5:$AX$467,$B415,'Grid GenerationQueue'!$AY$5:$AY$467,$C415,'Grid GenerationQueue'!$BF$5:$BF$467,"&lt;&gt;"&amp;"",'Grid GenerationQueue'!$BB$5:$BB$467,"&lt;"&amp;$BE$3)</f>
        <v>0</v>
      </c>
      <c r="CA415">
        <f>SUMIFS('Grid GenerationQueue'!AO$5:AO$467,'Grid GenerationQueue'!$AX$5:$AX$467,$B415,'Grid GenerationQueue'!$AY$5:$AY$467,$C415,'Grid GenerationQueue'!$BF$5:$BF$467,"&lt;&gt;"&amp;"",'Grid GenerationQueue'!$BB$5:$BB$467,"&lt;"&amp;$BE$3)</f>
        <v>0</v>
      </c>
      <c r="CB415">
        <f>SUMIFS('Grid GenerationQueue'!AP$5:AP$467,'Grid GenerationQueue'!$AX$5:$AX$467,$B415,'Grid GenerationQueue'!$AY$5:$AY$467,$C415,'Grid GenerationQueue'!$BF$5:$BF$467,"&lt;&gt;"&amp;"",'Grid GenerationQueue'!$BB$5:$BB$467,"&lt;"&amp;$BE$3)</f>
        <v>0</v>
      </c>
      <c r="CD415">
        <f>SUMIFS('Grid GenerationQueue'!AE$5:AE$467,'Grid GenerationQueue'!$AX$5:$AX$467,$B415,'Grid GenerationQueue'!$AY$5:$AY$467,$C415,'Grid GenerationQueue'!$BB$5:$BB$467,"&lt;"&amp;$BE$3)</f>
        <v>0</v>
      </c>
      <c r="CE415">
        <f>SUMIFS('Grid GenerationQueue'!AF$5:AF$467,'Grid GenerationQueue'!$AX$5:$AX$467,$B415,'Grid GenerationQueue'!$AY$5:$AY$467,$C415,'Grid GenerationQueue'!$BB$5:$BB$467,"&lt;"&amp;$BE$3)</f>
        <v>0</v>
      </c>
      <c r="CF415">
        <f>SUMIFS('Grid GenerationQueue'!AG$5:AG$467,'Grid GenerationQueue'!$AX$5:$AX$467,$B415,'Grid GenerationQueue'!$AY$5:$AY$467,$C415,'Grid GenerationQueue'!$BB$5:$BB$467,"&lt;"&amp;$BE$3)</f>
        <v>0</v>
      </c>
      <c r="CG415">
        <f>SUMIFS('Grid GenerationQueue'!AH$5:AH$467,'Grid GenerationQueue'!$AX$5:$AX$467,$B415,'Grid GenerationQueue'!$AY$5:$AY$467,$C415,'Grid GenerationQueue'!$BB$5:$BB$467,"&lt;"&amp;$BE$3)</f>
        <v>0</v>
      </c>
      <c r="CH415">
        <f>SUMIFS('Grid GenerationQueue'!AI$5:AI$467,'Grid GenerationQueue'!$AX$5:$AX$467,$B415,'Grid GenerationQueue'!$AY$5:$AY$467,$C415,'Grid GenerationQueue'!$BB$5:$BB$467,"&lt;"&amp;$BE$3)</f>
        <v>0</v>
      </c>
      <c r="CI415">
        <f>SUMIFS('Grid GenerationQueue'!AJ$5:AJ$467,'Grid GenerationQueue'!$AX$5:$AX$467,$B415,'Grid GenerationQueue'!$AY$5:$AY$467,$C415,'Grid GenerationQueue'!$BB$5:$BB$467,"&lt;"&amp;$BE$3)</f>
        <v>0</v>
      </c>
      <c r="CJ415">
        <f>SUMIFS('Grid GenerationQueue'!AK$5:AK$467,'Grid GenerationQueue'!$AX$5:$AX$467,$B415,'Grid GenerationQueue'!$AY$5:$AY$467,$C415,'Grid GenerationQueue'!$BB$5:$BB$467,"&lt;"&amp;$BE$3)</f>
        <v>0</v>
      </c>
      <c r="CK415">
        <f>SUMIFS('Grid GenerationQueue'!AL$5:AL$467,'Grid GenerationQueue'!$AX$5:$AX$467,$B415,'Grid GenerationQueue'!$AY$5:$AY$467,$C415,'Grid GenerationQueue'!$BB$5:$BB$467,"&lt;"&amp;$BE$3)</f>
        <v>0</v>
      </c>
      <c r="CL415">
        <f>SUMIFS('Grid GenerationQueue'!AM$5:AM$467,'Grid GenerationQueue'!$AX$5:$AX$467,$B415,'Grid GenerationQueue'!$AY$5:$AY$467,$C415,'Grid GenerationQueue'!$BB$5:$BB$467,"&lt;"&amp;$BE$3)</f>
        <v>0</v>
      </c>
      <c r="CM415">
        <f>SUMIFS('Grid GenerationQueue'!AN$5:AN$467,'Grid GenerationQueue'!$AX$5:$AX$467,$B415,'Grid GenerationQueue'!$AY$5:$AY$467,$C415,'Grid GenerationQueue'!$BB$5:$BB$467,"&lt;"&amp;$BE$3)</f>
        <v>0</v>
      </c>
      <c r="CN415">
        <f>SUMIFS('Grid GenerationQueue'!AO$5:AO$467,'Grid GenerationQueue'!$AX$5:$AX$467,$B415,'Grid GenerationQueue'!$AY$5:$AY$467,$C415,'Grid GenerationQueue'!$BB$5:$BB$467,"&lt;"&amp;$BE$3)</f>
        <v>0</v>
      </c>
      <c r="CO415">
        <f>SUMIFS('Grid GenerationQueue'!AP$5:AP$467,'Grid GenerationQueue'!$AX$5:$AX$467,$B415,'Grid GenerationQueue'!$AY$5:$AY$467,$C415,'Grid GenerationQueue'!$BB$5:$BB$467,"&lt;"&amp;$BE$3)</f>
        <v>0</v>
      </c>
    </row>
    <row r="416" spans="1:93" x14ac:dyDescent="0.35">
      <c r="A416" t="s">
        <v>4648</v>
      </c>
      <c r="B416" t="s">
        <v>4828</v>
      </c>
      <c r="C416">
        <v>115</v>
      </c>
      <c r="D416">
        <f>SUMIFS('Grid GenerationQueue'!AE$5:AE$467,'Grid GenerationQueue'!$AX$5:$AX$467,$B416,'Grid GenerationQueue'!$AY$5:$AY$467,$C416,'Grid GenerationQueue'!$BI$5:$BI$467,"&lt;4")</f>
        <v>0</v>
      </c>
      <c r="E416">
        <f>SUMIFS('Grid GenerationQueue'!AF$5:AF$467,'Grid GenerationQueue'!$AX$5:$AX$467,$B416,'Grid GenerationQueue'!$AY$5:$AY$467,$C416,'Grid GenerationQueue'!$BI$5:$BI$467,"&lt;4")</f>
        <v>0</v>
      </c>
      <c r="F416">
        <f>SUMIFS('Grid GenerationQueue'!AG$5:AG$467,'Grid GenerationQueue'!$AX$5:$AX$467,$B416,'Grid GenerationQueue'!$AY$5:$AY$467,$C416,'Grid GenerationQueue'!$BI$5:$BI$467,"&lt;4")</f>
        <v>0</v>
      </c>
      <c r="G416">
        <f>SUMIFS('Grid GenerationQueue'!AH$5:AH$467,'Grid GenerationQueue'!$AX$5:$AX$467,$B416,'Grid GenerationQueue'!$AY$5:$AY$467,$C416,'Grid GenerationQueue'!$BI$5:$BI$467,"&lt;4")</f>
        <v>0</v>
      </c>
      <c r="H416">
        <f>SUMIFS('Grid GenerationQueue'!AI$5:AI$467,'Grid GenerationQueue'!$AX$5:$AX$467,$B416,'Grid GenerationQueue'!$AY$5:$AY$467,$C416,'Grid GenerationQueue'!$BI$5:$BI$467,"&lt;4")</f>
        <v>0</v>
      </c>
      <c r="I416">
        <f>SUMIFS('Grid GenerationQueue'!AJ$5:AJ$467,'Grid GenerationQueue'!$AX$5:$AX$467,$B416,'Grid GenerationQueue'!$AY$5:$AY$467,$C416,'Grid GenerationQueue'!$BI$5:$BI$467,"&lt;4")</f>
        <v>0</v>
      </c>
      <c r="J416">
        <f>SUMIFS('Grid GenerationQueue'!AK$5:AK$467,'Grid GenerationQueue'!$AX$5:$AX$467,$B416,'Grid GenerationQueue'!$AY$5:$AY$467,$C416,'Grid GenerationQueue'!$BI$5:$BI$467,"&lt;4")</f>
        <v>0</v>
      </c>
      <c r="K416">
        <f>SUMIFS('Grid GenerationQueue'!AL$5:AL$467,'Grid GenerationQueue'!$AX$5:$AX$467,$B416,'Grid GenerationQueue'!$AY$5:$AY$467,$C416,'Grid GenerationQueue'!$BI$5:$BI$467,"&lt;4")</f>
        <v>0</v>
      </c>
      <c r="L416">
        <f>SUMIFS('Grid GenerationQueue'!AM$5:AM$467,'Grid GenerationQueue'!$AX$5:$AX$467,$B416,'Grid GenerationQueue'!$AY$5:$AY$467,$C416,'Grid GenerationQueue'!$BI$5:$BI$467,"&lt;4")</f>
        <v>0</v>
      </c>
      <c r="M416">
        <f>SUMIFS('Grid GenerationQueue'!AN$5:AN$467,'Grid GenerationQueue'!$AX$5:$AX$467,$B416,'Grid GenerationQueue'!$AY$5:$AY$467,$C416,'Grid GenerationQueue'!$BI$5:$BI$467,"&lt;4")</f>
        <v>0</v>
      </c>
      <c r="N416">
        <f>SUMIFS('Grid GenerationQueue'!AO$5:AO$467,'Grid GenerationQueue'!$AX$5:$AX$467,$B416,'Grid GenerationQueue'!$AY$5:$AY$467,$C416,'Grid GenerationQueue'!$BI$5:$BI$467,"&lt;4")</f>
        <v>0</v>
      </c>
      <c r="O416">
        <f>SUMIFS('Grid GenerationQueue'!AP$5:AP$467,'Grid GenerationQueue'!$AX$5:$AX$467,$B416,'Grid GenerationQueue'!$AY$5:$AY$467,$C416,'Grid GenerationQueue'!$BI$5:$BI$467,"&lt;4")</f>
        <v>0</v>
      </c>
      <c r="Q416">
        <f>SUMIFS('Grid GenerationQueue'!AE$5:AE$467,'Grid GenerationQueue'!$AX$5:$AX$467,$B416,'Grid GenerationQueue'!$AY$5:$AY$467,$C416,'Grid GenerationQueue'!$BH$5:$BH$467,"Executed")</f>
        <v>0</v>
      </c>
      <c r="R416">
        <f>SUMIFS('Grid GenerationQueue'!AF$5:AF$467,'Grid GenerationQueue'!$AX$5:$AX$467,$B416,'Grid GenerationQueue'!$AY$5:$AY$467,$C416,'Grid GenerationQueue'!$BH$5:$BH$467,"Executed")</f>
        <v>0</v>
      </c>
      <c r="S416">
        <f>SUMIFS('Grid GenerationQueue'!AG$5:AG$467,'Grid GenerationQueue'!$AX$5:$AX$467,$B416,'Grid GenerationQueue'!$AY$5:$AY$467,$C416,'Grid GenerationQueue'!$BH$5:$BH$467,"Executed")</f>
        <v>0</v>
      </c>
      <c r="T416">
        <f>SUMIFS('Grid GenerationQueue'!AH$5:AH$467,'Grid GenerationQueue'!$AX$5:$AX$467,$B416,'Grid GenerationQueue'!$AY$5:$AY$467,$C416,'Grid GenerationQueue'!$BH$5:$BH$467,"Executed")</f>
        <v>0</v>
      </c>
      <c r="U416">
        <f>SUMIFS('Grid GenerationQueue'!AI$5:AI$467,'Grid GenerationQueue'!$AX$5:$AX$467,$B416,'Grid GenerationQueue'!$AY$5:$AY$467,$C416,'Grid GenerationQueue'!$BH$5:$BH$467,"Executed")</f>
        <v>0</v>
      </c>
      <c r="V416">
        <f>SUMIFS('Grid GenerationQueue'!AJ$5:AJ$467,'Grid GenerationQueue'!$AX$5:$AX$467,$B416,'Grid GenerationQueue'!$AY$5:$AY$467,$C416,'Grid GenerationQueue'!$BH$5:$BH$467,"Executed")</f>
        <v>0</v>
      </c>
      <c r="W416">
        <f>SUMIFS('Grid GenerationQueue'!AK$5:AK$467,'Grid GenerationQueue'!$AX$5:$AX$467,$B416,'Grid GenerationQueue'!$AY$5:$AY$467,$C416,'Grid GenerationQueue'!$BH$5:$BH$467,"Executed")</f>
        <v>0</v>
      </c>
      <c r="X416">
        <f>SUMIFS('Grid GenerationQueue'!AL$5:AL$467,'Grid GenerationQueue'!$AX$5:$AX$467,$B416,'Grid GenerationQueue'!$AY$5:$AY$467,$C416,'Grid GenerationQueue'!$BH$5:$BH$467,"Executed")</f>
        <v>0</v>
      </c>
      <c r="Y416">
        <f>SUMIFS('Grid GenerationQueue'!AM$5:AM$467,'Grid GenerationQueue'!$AX$5:$AX$467,$B416,'Grid GenerationQueue'!$AY$5:$AY$467,$C416,'Grid GenerationQueue'!$BH$5:$BH$467,"Executed")</f>
        <v>0</v>
      </c>
      <c r="Z416">
        <f>SUMIFS('Grid GenerationQueue'!AN$5:AN$467,'Grid GenerationQueue'!$AX$5:$AX$467,$B416,'Grid GenerationQueue'!$AY$5:$AY$467,$C416,'Grid GenerationQueue'!$BH$5:$BH$467,"Executed")</f>
        <v>0</v>
      </c>
      <c r="AA416">
        <f>SUMIFS('Grid GenerationQueue'!AO$5:AO$467,'Grid GenerationQueue'!$AX$5:$AX$467,$B416,'Grid GenerationQueue'!$AY$5:$AY$467,$C416,'Grid GenerationQueue'!$BH$5:$BH$467,"Executed")</f>
        <v>0</v>
      </c>
      <c r="AB416">
        <f>SUMIFS('Grid GenerationQueue'!AP$5:AP$467,'Grid GenerationQueue'!$AX$5:$AX$467,$B416,'Grid GenerationQueue'!$AY$5:$AY$467,$C416,'Grid GenerationQueue'!$BH$5:$BH$467,"Executed")</f>
        <v>0</v>
      </c>
      <c r="AD416">
        <f>SUMIFS('Grid GenerationQueue'!AE$5:AE$467,'Grid GenerationQueue'!$AX$5:$AX$467,$B416,'Grid GenerationQueue'!$AY$5:$AY$467,$C416,'Grid GenerationQueue'!$BF$5:$BF$467,"&lt;&gt;"&amp;"")</f>
        <v>0</v>
      </c>
      <c r="AE416">
        <f>SUMIFS('Grid GenerationQueue'!AF$5:AF$467,'Grid GenerationQueue'!$AX$5:$AX$467,$B416,'Grid GenerationQueue'!$AY$5:$AY$467,$C416,'Grid GenerationQueue'!$BF$5:$BF$467,"&lt;&gt;"&amp;"")</f>
        <v>0</v>
      </c>
      <c r="AF416">
        <f>SUMIFS('Grid GenerationQueue'!AG$5:AG$467,'Grid GenerationQueue'!$AX$5:$AX$467,$B416,'Grid GenerationQueue'!$AY$5:$AY$467,$C416,'Grid GenerationQueue'!$BF$5:$BF$467,"&lt;&gt;"&amp;"")</f>
        <v>0</v>
      </c>
      <c r="AG416">
        <f>SUMIFS('Grid GenerationQueue'!AH$5:AH$467,'Grid GenerationQueue'!$AX$5:$AX$467,$B416,'Grid GenerationQueue'!$AY$5:$AY$467,$C416,'Grid GenerationQueue'!$BF$5:$BF$467,"&lt;&gt;"&amp;"")</f>
        <v>0</v>
      </c>
      <c r="AH416">
        <f>SUMIFS('Grid GenerationQueue'!AI$5:AI$467,'Grid GenerationQueue'!$AX$5:$AX$467,$B416,'Grid GenerationQueue'!$AY$5:$AY$467,$C416,'Grid GenerationQueue'!$BF$5:$BF$467,"&lt;&gt;"&amp;"")</f>
        <v>0</v>
      </c>
      <c r="AI416">
        <f>SUMIFS('Grid GenerationQueue'!AJ$5:AJ$467,'Grid GenerationQueue'!$AX$5:$AX$467,$B416,'Grid GenerationQueue'!$AY$5:$AY$467,$C416,'Grid GenerationQueue'!$BF$5:$BF$467,"&lt;&gt;"&amp;"")</f>
        <v>0</v>
      </c>
      <c r="AJ416">
        <f>SUMIFS('Grid GenerationQueue'!AK$5:AK$467,'Grid GenerationQueue'!$AX$5:$AX$467,$B416,'Grid GenerationQueue'!$AY$5:$AY$467,$C416,'Grid GenerationQueue'!$BF$5:$BF$467,"&lt;&gt;"&amp;"")</f>
        <v>0</v>
      </c>
      <c r="AK416">
        <f>SUMIFS('Grid GenerationQueue'!AL$5:AL$467,'Grid GenerationQueue'!$AX$5:$AX$467,$B416,'Grid GenerationQueue'!$AY$5:$AY$467,$C416,'Grid GenerationQueue'!$BF$5:$BF$467,"&lt;&gt;"&amp;"")</f>
        <v>0</v>
      </c>
      <c r="AL416">
        <f>SUMIFS('Grid GenerationQueue'!AM$5:AM$467,'Grid GenerationQueue'!$AX$5:$AX$467,$B416,'Grid GenerationQueue'!$AY$5:$AY$467,$C416,'Grid GenerationQueue'!$BF$5:$BF$467,"&lt;&gt;"&amp;"")</f>
        <v>0</v>
      </c>
      <c r="AM416">
        <f>SUMIFS('Grid GenerationQueue'!AN$5:AN$467,'Grid GenerationQueue'!$AX$5:$AX$467,$B416,'Grid GenerationQueue'!$AY$5:$AY$467,$C416,'Grid GenerationQueue'!$BF$5:$BF$467,"&lt;&gt;"&amp;"")</f>
        <v>0</v>
      </c>
      <c r="AN416">
        <f>SUMIFS('Grid GenerationQueue'!AO$5:AO$467,'Grid GenerationQueue'!$AX$5:$AX$467,$B416,'Grid GenerationQueue'!$AY$5:$AY$467,$C416,'Grid GenerationQueue'!$BF$5:$BF$467,"&lt;&gt;"&amp;"")</f>
        <v>0</v>
      </c>
      <c r="AO416">
        <f>SUMIFS('Grid GenerationQueue'!AP$5:AP$467,'Grid GenerationQueue'!$AX$5:$AX$467,$B416,'Grid GenerationQueue'!$AY$5:$AY$467,$C416,'Grid GenerationQueue'!$BF$5:$BF$467,"&lt;&gt;"&amp;"")</f>
        <v>0</v>
      </c>
      <c r="AQ416">
        <f>SUMIFS('Grid GenerationQueue'!AE$5:AE$467,'Grid GenerationQueue'!$AX$5:$AX$467,$B416,'Grid GenerationQueue'!$AY$5:$AY$467,$C416)</f>
        <v>0</v>
      </c>
      <c r="AR416">
        <f>SUMIFS('Grid GenerationQueue'!AF$5:AF$467,'Grid GenerationQueue'!$AX$5:$AX$467,$B416,'Grid GenerationQueue'!$AY$5:$AY$467,$C416)</f>
        <v>0</v>
      </c>
      <c r="AS416">
        <f>SUMIFS('Grid GenerationQueue'!AG$5:AG$467,'Grid GenerationQueue'!$AX$5:$AX$467,$B416,'Grid GenerationQueue'!$AY$5:$AY$467,$C416)</f>
        <v>0</v>
      </c>
      <c r="AT416">
        <f>SUMIFS('Grid GenerationQueue'!AH$5:AH$467,'Grid GenerationQueue'!$AX$5:$AX$467,$B416,'Grid GenerationQueue'!$AY$5:$AY$467,$C416)</f>
        <v>0</v>
      </c>
      <c r="AU416">
        <f>SUMIFS('Grid GenerationQueue'!AI$5:AI$467,'Grid GenerationQueue'!$AX$5:$AX$467,$B416,'Grid GenerationQueue'!$AY$5:$AY$467,$C416)</f>
        <v>0</v>
      </c>
      <c r="AV416">
        <f>SUMIFS('Grid GenerationQueue'!AJ$5:AJ$467,'Grid GenerationQueue'!$AX$5:$AX$467,$B416,'Grid GenerationQueue'!$AY$5:$AY$467,$C416)</f>
        <v>0</v>
      </c>
      <c r="AW416">
        <f>SUMIFS('Grid GenerationQueue'!AK$5:AK$467,'Grid GenerationQueue'!$AX$5:$AX$467,$B416,'Grid GenerationQueue'!$AY$5:$AY$467,$C416)</f>
        <v>0</v>
      </c>
      <c r="AX416">
        <f>SUMIFS('Grid GenerationQueue'!AL$5:AL$467,'Grid GenerationQueue'!$AX$5:$AX$467,$B416,'Grid GenerationQueue'!$AY$5:$AY$467,$C416)</f>
        <v>0</v>
      </c>
      <c r="AY416">
        <f>SUMIFS('Grid GenerationQueue'!AM$5:AM$467,'Grid GenerationQueue'!$AX$5:$AX$467,$B416,'Grid GenerationQueue'!$AY$5:$AY$467,$C416)</f>
        <v>0</v>
      </c>
      <c r="AZ416">
        <f>SUMIFS('Grid GenerationQueue'!AN$5:AN$467,'Grid GenerationQueue'!$AX$5:$AX$467,$B416,'Grid GenerationQueue'!$AY$5:$AY$467,$C416)</f>
        <v>0</v>
      </c>
      <c r="BA416">
        <f>SUMIFS('Grid GenerationQueue'!AO$5:AO$467,'Grid GenerationQueue'!$AX$5:$AX$467,$B416,'Grid GenerationQueue'!$AY$5:$AY$467,$C416)</f>
        <v>0</v>
      </c>
      <c r="BB416">
        <f>SUMIFS('Grid GenerationQueue'!AP$5:AP$467,'Grid GenerationQueue'!$AX$5:$AX$467,$B416,'Grid GenerationQueue'!$AY$5:$AY$467,$C416)</f>
        <v>0</v>
      </c>
      <c r="BD416">
        <f>SUMIFS('Grid GenerationQueue'!AE$5:AE$467,'Grid GenerationQueue'!$AX$5:$AX$467,$B416,'Grid GenerationQueue'!$AY$5:$AY$467,$C416,'Grid GenerationQueue'!$BH$5:$BH$467,"Executed",'Grid GenerationQueue'!$BB$5:$BB$467,"&lt;"&amp;$BE$3)</f>
        <v>0</v>
      </c>
      <c r="BE416">
        <f>SUMIFS('Grid GenerationQueue'!AF$5:AF$467,'Grid GenerationQueue'!$AX$5:$AX$467,$B416,'Grid GenerationQueue'!$AY$5:$AY$467,$C416,'Grid GenerationQueue'!$BH$5:$BH$467,"Executed",'Grid GenerationQueue'!$BB$5:$BB$467,"&lt;"&amp;$BE$3)</f>
        <v>0</v>
      </c>
      <c r="BF416">
        <f>SUMIFS('Grid GenerationQueue'!AG$5:AG$467,'Grid GenerationQueue'!$AX$5:$AX$467,$B416,'Grid GenerationQueue'!$AY$5:$AY$467,$C416,'Grid GenerationQueue'!$BH$5:$BH$467,"Executed",'Grid GenerationQueue'!$BB$5:$BB$467,"&lt;"&amp;$BE$3)</f>
        <v>0</v>
      </c>
      <c r="BG416">
        <f>SUMIFS('Grid GenerationQueue'!AH$5:AH$467,'Grid GenerationQueue'!$AX$5:$AX$467,$B416,'Grid GenerationQueue'!$AY$5:$AY$467,$C416,'Grid GenerationQueue'!$BH$5:$BH$467,"Executed",'Grid GenerationQueue'!$BB$5:$BB$467,"&lt;"&amp;$BE$3)</f>
        <v>0</v>
      </c>
      <c r="BH416">
        <f>SUMIFS('Grid GenerationQueue'!AI$5:AI$467,'Grid GenerationQueue'!$AX$5:$AX$467,$B416,'Grid GenerationQueue'!$AY$5:$AY$467,$C416,'Grid GenerationQueue'!$BH$5:$BH$467,"Executed",'Grid GenerationQueue'!$BB$5:$BB$467,"&lt;"&amp;$BE$3)</f>
        <v>0</v>
      </c>
      <c r="BI416">
        <f>SUMIFS('Grid GenerationQueue'!AJ$5:AJ$467,'Grid GenerationQueue'!$AX$5:$AX$467,$B416,'Grid GenerationQueue'!$AY$5:$AY$467,$C416,'Grid GenerationQueue'!$BH$5:$BH$467,"Executed",'Grid GenerationQueue'!$BB$5:$BB$467,"&lt;"&amp;$BE$3)</f>
        <v>0</v>
      </c>
      <c r="BJ416">
        <f>SUMIFS('Grid GenerationQueue'!AK$5:AK$467,'Grid GenerationQueue'!$AX$5:$AX$467,$B416,'Grid GenerationQueue'!$AY$5:$AY$467,$C416,'Grid GenerationQueue'!$BH$5:$BH$467,"Executed",'Grid GenerationQueue'!$BB$5:$BB$467,"&lt;"&amp;$BE$3)</f>
        <v>0</v>
      </c>
      <c r="BK416">
        <f>SUMIFS('Grid GenerationQueue'!AL$5:AL$467,'Grid GenerationQueue'!$AX$5:$AX$467,$B416,'Grid GenerationQueue'!$AY$5:$AY$467,$C416,'Grid GenerationQueue'!$BH$5:$BH$467,"Executed",'Grid GenerationQueue'!$BB$5:$BB$467,"&lt;"&amp;$BE$3)</f>
        <v>0</v>
      </c>
      <c r="BL416">
        <f>SUMIFS('Grid GenerationQueue'!AM$5:AM$467,'Grid GenerationQueue'!$AX$5:$AX$467,$B416,'Grid GenerationQueue'!$AY$5:$AY$467,$C416,'Grid GenerationQueue'!$BH$5:$BH$467,"Executed",'Grid GenerationQueue'!$BB$5:$BB$467,"&lt;"&amp;$BE$3)</f>
        <v>0</v>
      </c>
      <c r="BM416">
        <f>SUMIFS('Grid GenerationQueue'!AN$5:AN$467,'Grid GenerationQueue'!$AX$5:$AX$467,$B416,'Grid GenerationQueue'!$AY$5:$AY$467,$C416,'Grid GenerationQueue'!$BH$5:$BH$467,"Executed",'Grid GenerationQueue'!$BB$5:$BB$467,"&lt;"&amp;$BE$3)</f>
        <v>0</v>
      </c>
      <c r="BN416">
        <f>SUMIFS('Grid GenerationQueue'!AO$5:AO$467,'Grid GenerationQueue'!$AX$5:$AX$467,$B416,'Grid GenerationQueue'!$AY$5:$AY$467,$C416,'Grid GenerationQueue'!$BH$5:$BH$467,"Executed",'Grid GenerationQueue'!$BB$5:$BB$467,"&lt;"&amp;$BE$3)</f>
        <v>0</v>
      </c>
      <c r="BO416">
        <f>SUMIFS('Grid GenerationQueue'!AP$5:AP$467,'Grid GenerationQueue'!$AX$5:$AX$467,$B416,'Grid GenerationQueue'!$AY$5:$AY$467,$C416,'Grid GenerationQueue'!$BH$5:$BH$467,"Executed",'Grid GenerationQueue'!$BB$5:$BB$467,"&lt;"&amp;$BE$3)</f>
        <v>0</v>
      </c>
      <c r="BQ416">
        <f>SUMIFS('Grid GenerationQueue'!AE$5:AE$467,'Grid GenerationQueue'!$AX$5:$AX$467,$B416,'Grid GenerationQueue'!$AY$5:$AY$467,$C416,'Grid GenerationQueue'!$BF$5:$BF$467,"&lt;&gt;"&amp;"",'Grid GenerationQueue'!$BB$5:$BB$467,"&lt;"&amp;$BE$3)</f>
        <v>0</v>
      </c>
      <c r="BR416">
        <f>SUMIFS('Grid GenerationQueue'!AF$5:AF$467,'Grid GenerationQueue'!$AX$5:$AX$467,$B416,'Grid GenerationQueue'!$AY$5:$AY$467,$C416,'Grid GenerationQueue'!$BF$5:$BF$467,"&lt;&gt;"&amp;"",'Grid GenerationQueue'!$BB$5:$BB$467,"&lt;"&amp;$BE$3)</f>
        <v>0</v>
      </c>
      <c r="BS416">
        <f>SUMIFS('Grid GenerationQueue'!AG$5:AG$467,'Grid GenerationQueue'!$AX$5:$AX$467,$B416,'Grid GenerationQueue'!$AY$5:$AY$467,$C416,'Grid GenerationQueue'!$BF$5:$BF$467,"&lt;&gt;"&amp;"",'Grid GenerationQueue'!$BB$5:$BB$467,"&lt;"&amp;$BE$3)</f>
        <v>0</v>
      </c>
      <c r="BT416">
        <f>SUMIFS('Grid GenerationQueue'!AH$5:AH$467,'Grid GenerationQueue'!$AX$5:$AX$467,$B416,'Grid GenerationQueue'!$AY$5:$AY$467,$C416,'Grid GenerationQueue'!$BF$5:$BF$467,"&lt;&gt;"&amp;"",'Grid GenerationQueue'!$BB$5:$BB$467,"&lt;"&amp;$BE$3)</f>
        <v>0</v>
      </c>
      <c r="BU416">
        <f>SUMIFS('Grid GenerationQueue'!AI$5:AI$467,'Grid GenerationQueue'!$AX$5:$AX$467,$B416,'Grid GenerationQueue'!$AY$5:$AY$467,$C416,'Grid GenerationQueue'!$BF$5:$BF$467,"&lt;&gt;"&amp;"",'Grid GenerationQueue'!$BB$5:$BB$467,"&lt;"&amp;$BE$3)</f>
        <v>0</v>
      </c>
      <c r="BV416">
        <f>SUMIFS('Grid GenerationQueue'!AJ$5:AJ$467,'Grid GenerationQueue'!$AX$5:$AX$467,$B416,'Grid GenerationQueue'!$AY$5:$AY$467,$C416,'Grid GenerationQueue'!$BF$5:$BF$467,"&lt;&gt;"&amp;"",'Grid GenerationQueue'!$BB$5:$BB$467,"&lt;"&amp;$BE$3)</f>
        <v>0</v>
      </c>
      <c r="BW416">
        <f>SUMIFS('Grid GenerationQueue'!AK$5:AK$467,'Grid GenerationQueue'!$AX$5:$AX$467,$B416,'Grid GenerationQueue'!$AY$5:$AY$467,$C416,'Grid GenerationQueue'!$BF$5:$BF$467,"&lt;&gt;"&amp;"",'Grid GenerationQueue'!$BB$5:$BB$467,"&lt;"&amp;$BE$3)</f>
        <v>0</v>
      </c>
      <c r="BX416">
        <f>SUMIFS('Grid GenerationQueue'!AL$5:AL$467,'Grid GenerationQueue'!$AX$5:$AX$467,$B416,'Grid GenerationQueue'!$AY$5:$AY$467,$C416,'Grid GenerationQueue'!$BF$5:$BF$467,"&lt;&gt;"&amp;"",'Grid GenerationQueue'!$BB$5:$BB$467,"&lt;"&amp;$BE$3)</f>
        <v>0</v>
      </c>
      <c r="BY416">
        <f>SUMIFS('Grid GenerationQueue'!AM$5:AM$467,'Grid GenerationQueue'!$AX$5:$AX$467,$B416,'Grid GenerationQueue'!$AY$5:$AY$467,$C416,'Grid GenerationQueue'!$BF$5:$BF$467,"&lt;&gt;"&amp;"",'Grid GenerationQueue'!$BB$5:$BB$467,"&lt;"&amp;$BE$3)</f>
        <v>0</v>
      </c>
      <c r="BZ416">
        <f>SUMIFS('Grid GenerationQueue'!AN$5:AN$467,'Grid GenerationQueue'!$AX$5:$AX$467,$B416,'Grid GenerationQueue'!$AY$5:$AY$467,$C416,'Grid GenerationQueue'!$BF$5:$BF$467,"&lt;&gt;"&amp;"",'Grid GenerationQueue'!$BB$5:$BB$467,"&lt;"&amp;$BE$3)</f>
        <v>0</v>
      </c>
      <c r="CA416">
        <f>SUMIFS('Grid GenerationQueue'!AO$5:AO$467,'Grid GenerationQueue'!$AX$5:$AX$467,$B416,'Grid GenerationQueue'!$AY$5:$AY$467,$C416,'Grid GenerationQueue'!$BF$5:$BF$467,"&lt;&gt;"&amp;"",'Grid GenerationQueue'!$BB$5:$BB$467,"&lt;"&amp;$BE$3)</f>
        <v>0</v>
      </c>
      <c r="CB416">
        <f>SUMIFS('Grid GenerationQueue'!AP$5:AP$467,'Grid GenerationQueue'!$AX$5:$AX$467,$B416,'Grid GenerationQueue'!$AY$5:$AY$467,$C416,'Grid GenerationQueue'!$BF$5:$BF$467,"&lt;&gt;"&amp;"",'Grid GenerationQueue'!$BB$5:$BB$467,"&lt;"&amp;$BE$3)</f>
        <v>0</v>
      </c>
      <c r="CD416">
        <f>SUMIFS('Grid GenerationQueue'!AE$5:AE$467,'Grid GenerationQueue'!$AX$5:$AX$467,$B416,'Grid GenerationQueue'!$AY$5:$AY$467,$C416,'Grid GenerationQueue'!$BB$5:$BB$467,"&lt;"&amp;$BE$3)</f>
        <v>0</v>
      </c>
      <c r="CE416">
        <f>SUMIFS('Grid GenerationQueue'!AF$5:AF$467,'Grid GenerationQueue'!$AX$5:$AX$467,$B416,'Grid GenerationQueue'!$AY$5:$AY$467,$C416,'Grid GenerationQueue'!$BB$5:$BB$467,"&lt;"&amp;$BE$3)</f>
        <v>0</v>
      </c>
      <c r="CF416">
        <f>SUMIFS('Grid GenerationQueue'!AG$5:AG$467,'Grid GenerationQueue'!$AX$5:$AX$467,$B416,'Grid GenerationQueue'!$AY$5:$AY$467,$C416,'Grid GenerationQueue'!$BB$5:$BB$467,"&lt;"&amp;$BE$3)</f>
        <v>0</v>
      </c>
      <c r="CG416">
        <f>SUMIFS('Grid GenerationQueue'!AH$5:AH$467,'Grid GenerationQueue'!$AX$5:$AX$467,$B416,'Grid GenerationQueue'!$AY$5:$AY$467,$C416,'Grid GenerationQueue'!$BB$5:$BB$467,"&lt;"&amp;$BE$3)</f>
        <v>0</v>
      </c>
      <c r="CH416">
        <f>SUMIFS('Grid GenerationQueue'!AI$5:AI$467,'Grid GenerationQueue'!$AX$5:$AX$467,$B416,'Grid GenerationQueue'!$AY$5:$AY$467,$C416,'Grid GenerationQueue'!$BB$5:$BB$467,"&lt;"&amp;$BE$3)</f>
        <v>0</v>
      </c>
      <c r="CI416">
        <f>SUMIFS('Grid GenerationQueue'!AJ$5:AJ$467,'Grid GenerationQueue'!$AX$5:$AX$467,$B416,'Grid GenerationQueue'!$AY$5:$AY$467,$C416,'Grid GenerationQueue'!$BB$5:$BB$467,"&lt;"&amp;$BE$3)</f>
        <v>0</v>
      </c>
      <c r="CJ416">
        <f>SUMIFS('Grid GenerationQueue'!AK$5:AK$467,'Grid GenerationQueue'!$AX$5:$AX$467,$B416,'Grid GenerationQueue'!$AY$5:$AY$467,$C416,'Grid GenerationQueue'!$BB$5:$BB$467,"&lt;"&amp;$BE$3)</f>
        <v>0</v>
      </c>
      <c r="CK416">
        <f>SUMIFS('Grid GenerationQueue'!AL$5:AL$467,'Grid GenerationQueue'!$AX$5:$AX$467,$B416,'Grid GenerationQueue'!$AY$5:$AY$467,$C416,'Grid GenerationQueue'!$BB$5:$BB$467,"&lt;"&amp;$BE$3)</f>
        <v>0</v>
      </c>
      <c r="CL416">
        <f>SUMIFS('Grid GenerationQueue'!AM$5:AM$467,'Grid GenerationQueue'!$AX$5:$AX$467,$B416,'Grid GenerationQueue'!$AY$5:$AY$467,$C416,'Grid GenerationQueue'!$BB$5:$BB$467,"&lt;"&amp;$BE$3)</f>
        <v>0</v>
      </c>
      <c r="CM416">
        <f>SUMIFS('Grid GenerationQueue'!AN$5:AN$467,'Grid GenerationQueue'!$AX$5:$AX$467,$B416,'Grid GenerationQueue'!$AY$5:$AY$467,$C416,'Grid GenerationQueue'!$BB$5:$BB$467,"&lt;"&amp;$BE$3)</f>
        <v>0</v>
      </c>
      <c r="CN416">
        <f>SUMIFS('Grid GenerationQueue'!AO$5:AO$467,'Grid GenerationQueue'!$AX$5:$AX$467,$B416,'Grid GenerationQueue'!$AY$5:$AY$467,$C416,'Grid GenerationQueue'!$BB$5:$BB$467,"&lt;"&amp;$BE$3)</f>
        <v>0</v>
      </c>
      <c r="CO416">
        <f>SUMIFS('Grid GenerationQueue'!AP$5:AP$467,'Grid GenerationQueue'!$AX$5:$AX$467,$B416,'Grid GenerationQueue'!$AY$5:$AY$467,$C416,'Grid GenerationQueue'!$BB$5:$BB$467,"&lt;"&amp;$BE$3)</f>
        <v>0</v>
      </c>
    </row>
    <row r="417" spans="1:93" x14ac:dyDescent="0.35">
      <c r="A417" t="s">
        <v>4644</v>
      </c>
      <c r="B417" t="s">
        <v>4829</v>
      </c>
      <c r="C417">
        <v>230</v>
      </c>
      <c r="D417">
        <f>SUMIFS('Grid GenerationQueue'!AE$5:AE$467,'Grid GenerationQueue'!$AX$5:$AX$467,$B417,'Grid GenerationQueue'!$AY$5:$AY$467,$C417,'Grid GenerationQueue'!$BI$5:$BI$467,"&lt;4")</f>
        <v>0</v>
      </c>
      <c r="E417">
        <f>SUMIFS('Grid GenerationQueue'!AF$5:AF$467,'Grid GenerationQueue'!$AX$5:$AX$467,$B417,'Grid GenerationQueue'!$AY$5:$AY$467,$C417,'Grid GenerationQueue'!$BI$5:$BI$467,"&lt;4")</f>
        <v>0</v>
      </c>
      <c r="F417">
        <f>SUMIFS('Grid GenerationQueue'!AG$5:AG$467,'Grid GenerationQueue'!$AX$5:$AX$467,$B417,'Grid GenerationQueue'!$AY$5:$AY$467,$C417,'Grid GenerationQueue'!$BI$5:$BI$467,"&lt;4")</f>
        <v>0</v>
      </c>
      <c r="G417">
        <f>SUMIFS('Grid GenerationQueue'!AH$5:AH$467,'Grid GenerationQueue'!$AX$5:$AX$467,$B417,'Grid GenerationQueue'!$AY$5:$AY$467,$C417,'Grid GenerationQueue'!$BI$5:$BI$467,"&lt;4")</f>
        <v>0</v>
      </c>
      <c r="H417">
        <f>SUMIFS('Grid GenerationQueue'!AI$5:AI$467,'Grid GenerationQueue'!$AX$5:$AX$467,$B417,'Grid GenerationQueue'!$AY$5:$AY$467,$C417,'Grid GenerationQueue'!$BI$5:$BI$467,"&lt;4")</f>
        <v>0</v>
      </c>
      <c r="I417">
        <f>SUMIFS('Grid GenerationQueue'!AJ$5:AJ$467,'Grid GenerationQueue'!$AX$5:$AX$467,$B417,'Grid GenerationQueue'!$AY$5:$AY$467,$C417,'Grid GenerationQueue'!$BI$5:$BI$467,"&lt;4")</f>
        <v>0</v>
      </c>
      <c r="J417">
        <f>SUMIFS('Grid GenerationQueue'!AK$5:AK$467,'Grid GenerationQueue'!$AX$5:$AX$467,$B417,'Grid GenerationQueue'!$AY$5:$AY$467,$C417,'Grid GenerationQueue'!$BI$5:$BI$467,"&lt;4")</f>
        <v>0</v>
      </c>
      <c r="K417">
        <f>SUMIFS('Grid GenerationQueue'!AL$5:AL$467,'Grid GenerationQueue'!$AX$5:$AX$467,$B417,'Grid GenerationQueue'!$AY$5:$AY$467,$C417,'Grid GenerationQueue'!$BI$5:$BI$467,"&lt;4")</f>
        <v>0</v>
      </c>
      <c r="L417">
        <f>SUMIFS('Grid GenerationQueue'!AM$5:AM$467,'Grid GenerationQueue'!$AX$5:$AX$467,$B417,'Grid GenerationQueue'!$AY$5:$AY$467,$C417,'Grid GenerationQueue'!$BI$5:$BI$467,"&lt;4")</f>
        <v>0</v>
      </c>
      <c r="M417">
        <f>SUMIFS('Grid GenerationQueue'!AN$5:AN$467,'Grid GenerationQueue'!$AX$5:$AX$467,$B417,'Grid GenerationQueue'!$AY$5:$AY$467,$C417,'Grid GenerationQueue'!$BI$5:$BI$467,"&lt;4")</f>
        <v>0</v>
      </c>
      <c r="N417">
        <f>SUMIFS('Grid GenerationQueue'!AO$5:AO$467,'Grid GenerationQueue'!$AX$5:$AX$467,$B417,'Grid GenerationQueue'!$AY$5:$AY$467,$C417,'Grid GenerationQueue'!$BI$5:$BI$467,"&lt;4")</f>
        <v>0</v>
      </c>
      <c r="O417">
        <f>SUMIFS('Grid GenerationQueue'!AP$5:AP$467,'Grid GenerationQueue'!$AX$5:$AX$467,$B417,'Grid GenerationQueue'!$AY$5:$AY$467,$C417,'Grid GenerationQueue'!$BI$5:$BI$467,"&lt;4")</f>
        <v>0</v>
      </c>
      <c r="Q417">
        <f>SUMIFS('Grid GenerationQueue'!AE$5:AE$467,'Grid GenerationQueue'!$AX$5:$AX$467,$B417,'Grid GenerationQueue'!$AY$5:$AY$467,$C417,'Grid GenerationQueue'!$BH$5:$BH$467,"Executed")</f>
        <v>0</v>
      </c>
      <c r="R417">
        <f>SUMIFS('Grid GenerationQueue'!AF$5:AF$467,'Grid GenerationQueue'!$AX$5:$AX$467,$B417,'Grid GenerationQueue'!$AY$5:$AY$467,$C417,'Grid GenerationQueue'!$BH$5:$BH$467,"Executed")</f>
        <v>0</v>
      </c>
      <c r="S417">
        <f>SUMIFS('Grid GenerationQueue'!AG$5:AG$467,'Grid GenerationQueue'!$AX$5:$AX$467,$B417,'Grid GenerationQueue'!$AY$5:$AY$467,$C417,'Grid GenerationQueue'!$BH$5:$BH$467,"Executed")</f>
        <v>0</v>
      </c>
      <c r="T417">
        <f>SUMIFS('Grid GenerationQueue'!AH$5:AH$467,'Grid GenerationQueue'!$AX$5:$AX$467,$B417,'Grid GenerationQueue'!$AY$5:$AY$467,$C417,'Grid GenerationQueue'!$BH$5:$BH$467,"Executed")</f>
        <v>0</v>
      </c>
      <c r="U417">
        <f>SUMIFS('Grid GenerationQueue'!AI$5:AI$467,'Grid GenerationQueue'!$AX$5:$AX$467,$B417,'Grid GenerationQueue'!$AY$5:$AY$467,$C417,'Grid GenerationQueue'!$BH$5:$BH$467,"Executed")</f>
        <v>0</v>
      </c>
      <c r="V417">
        <f>SUMIFS('Grid GenerationQueue'!AJ$5:AJ$467,'Grid GenerationQueue'!$AX$5:$AX$467,$B417,'Grid GenerationQueue'!$AY$5:$AY$467,$C417,'Grid GenerationQueue'!$BH$5:$BH$467,"Executed")</f>
        <v>0</v>
      </c>
      <c r="W417">
        <f>SUMIFS('Grid GenerationQueue'!AK$5:AK$467,'Grid GenerationQueue'!$AX$5:$AX$467,$B417,'Grid GenerationQueue'!$AY$5:$AY$467,$C417,'Grid GenerationQueue'!$BH$5:$BH$467,"Executed")</f>
        <v>0</v>
      </c>
      <c r="X417">
        <f>SUMIFS('Grid GenerationQueue'!AL$5:AL$467,'Grid GenerationQueue'!$AX$5:$AX$467,$B417,'Grid GenerationQueue'!$AY$5:$AY$467,$C417,'Grid GenerationQueue'!$BH$5:$BH$467,"Executed")</f>
        <v>0</v>
      </c>
      <c r="Y417">
        <f>SUMIFS('Grid GenerationQueue'!AM$5:AM$467,'Grid GenerationQueue'!$AX$5:$AX$467,$B417,'Grid GenerationQueue'!$AY$5:$AY$467,$C417,'Grid GenerationQueue'!$BH$5:$BH$467,"Executed")</f>
        <v>0</v>
      </c>
      <c r="Z417">
        <f>SUMIFS('Grid GenerationQueue'!AN$5:AN$467,'Grid GenerationQueue'!$AX$5:$AX$467,$B417,'Grid GenerationQueue'!$AY$5:$AY$467,$C417,'Grid GenerationQueue'!$BH$5:$BH$467,"Executed")</f>
        <v>0</v>
      </c>
      <c r="AA417">
        <f>SUMIFS('Grid GenerationQueue'!AO$5:AO$467,'Grid GenerationQueue'!$AX$5:$AX$467,$B417,'Grid GenerationQueue'!$AY$5:$AY$467,$C417,'Grid GenerationQueue'!$BH$5:$BH$467,"Executed")</f>
        <v>0</v>
      </c>
      <c r="AB417">
        <f>SUMIFS('Grid GenerationQueue'!AP$5:AP$467,'Grid GenerationQueue'!$AX$5:$AX$467,$B417,'Grid GenerationQueue'!$AY$5:$AY$467,$C417,'Grid GenerationQueue'!$BH$5:$BH$467,"Executed")</f>
        <v>0</v>
      </c>
      <c r="AD417">
        <f>SUMIFS('Grid GenerationQueue'!AE$5:AE$467,'Grid GenerationQueue'!$AX$5:$AX$467,$B417,'Grid GenerationQueue'!$AY$5:$AY$467,$C417,'Grid GenerationQueue'!$BF$5:$BF$467,"&lt;&gt;"&amp;"")</f>
        <v>0</v>
      </c>
      <c r="AE417">
        <f>SUMIFS('Grid GenerationQueue'!AF$5:AF$467,'Grid GenerationQueue'!$AX$5:$AX$467,$B417,'Grid GenerationQueue'!$AY$5:$AY$467,$C417,'Grid GenerationQueue'!$BF$5:$BF$467,"&lt;&gt;"&amp;"")</f>
        <v>0</v>
      </c>
      <c r="AF417">
        <f>SUMIFS('Grid GenerationQueue'!AG$5:AG$467,'Grid GenerationQueue'!$AX$5:$AX$467,$B417,'Grid GenerationQueue'!$AY$5:$AY$467,$C417,'Grid GenerationQueue'!$BF$5:$BF$467,"&lt;&gt;"&amp;"")</f>
        <v>0</v>
      </c>
      <c r="AG417">
        <f>SUMIFS('Grid GenerationQueue'!AH$5:AH$467,'Grid GenerationQueue'!$AX$5:$AX$467,$B417,'Grid GenerationQueue'!$AY$5:$AY$467,$C417,'Grid GenerationQueue'!$BF$5:$BF$467,"&lt;&gt;"&amp;"")</f>
        <v>0</v>
      </c>
      <c r="AH417">
        <f>SUMIFS('Grid GenerationQueue'!AI$5:AI$467,'Grid GenerationQueue'!$AX$5:$AX$467,$B417,'Grid GenerationQueue'!$AY$5:$AY$467,$C417,'Grid GenerationQueue'!$BF$5:$BF$467,"&lt;&gt;"&amp;"")</f>
        <v>0</v>
      </c>
      <c r="AI417">
        <f>SUMIFS('Grid GenerationQueue'!AJ$5:AJ$467,'Grid GenerationQueue'!$AX$5:$AX$467,$B417,'Grid GenerationQueue'!$AY$5:$AY$467,$C417,'Grid GenerationQueue'!$BF$5:$BF$467,"&lt;&gt;"&amp;"")</f>
        <v>0</v>
      </c>
      <c r="AJ417">
        <f>SUMIFS('Grid GenerationQueue'!AK$5:AK$467,'Grid GenerationQueue'!$AX$5:$AX$467,$B417,'Grid GenerationQueue'!$AY$5:$AY$467,$C417,'Grid GenerationQueue'!$BF$5:$BF$467,"&lt;&gt;"&amp;"")</f>
        <v>0</v>
      </c>
      <c r="AK417">
        <f>SUMIFS('Grid GenerationQueue'!AL$5:AL$467,'Grid GenerationQueue'!$AX$5:$AX$467,$B417,'Grid GenerationQueue'!$AY$5:$AY$467,$C417,'Grid GenerationQueue'!$BF$5:$BF$467,"&lt;&gt;"&amp;"")</f>
        <v>0</v>
      </c>
      <c r="AL417">
        <f>SUMIFS('Grid GenerationQueue'!AM$5:AM$467,'Grid GenerationQueue'!$AX$5:$AX$467,$B417,'Grid GenerationQueue'!$AY$5:$AY$467,$C417,'Grid GenerationQueue'!$BF$5:$BF$467,"&lt;&gt;"&amp;"")</f>
        <v>0</v>
      </c>
      <c r="AM417">
        <f>SUMIFS('Grid GenerationQueue'!AN$5:AN$467,'Grid GenerationQueue'!$AX$5:$AX$467,$B417,'Grid GenerationQueue'!$AY$5:$AY$467,$C417,'Grid GenerationQueue'!$BF$5:$BF$467,"&lt;&gt;"&amp;"")</f>
        <v>0</v>
      </c>
      <c r="AN417">
        <f>SUMIFS('Grid GenerationQueue'!AO$5:AO$467,'Grid GenerationQueue'!$AX$5:$AX$467,$B417,'Grid GenerationQueue'!$AY$5:$AY$467,$C417,'Grid GenerationQueue'!$BF$5:$BF$467,"&lt;&gt;"&amp;"")</f>
        <v>0</v>
      </c>
      <c r="AO417">
        <f>SUMIFS('Grid GenerationQueue'!AP$5:AP$467,'Grid GenerationQueue'!$AX$5:$AX$467,$B417,'Grid GenerationQueue'!$AY$5:$AY$467,$C417,'Grid GenerationQueue'!$BF$5:$BF$467,"&lt;&gt;"&amp;"")</f>
        <v>0</v>
      </c>
      <c r="AQ417">
        <f>SUMIFS('Grid GenerationQueue'!AE$5:AE$467,'Grid GenerationQueue'!$AX$5:$AX$467,$B417,'Grid GenerationQueue'!$AY$5:$AY$467,$C417)</f>
        <v>0</v>
      </c>
      <c r="AR417">
        <f>SUMIFS('Grid GenerationQueue'!AF$5:AF$467,'Grid GenerationQueue'!$AX$5:$AX$467,$B417,'Grid GenerationQueue'!$AY$5:$AY$467,$C417)</f>
        <v>0</v>
      </c>
      <c r="AS417">
        <f>SUMIFS('Grid GenerationQueue'!AG$5:AG$467,'Grid GenerationQueue'!$AX$5:$AX$467,$B417,'Grid GenerationQueue'!$AY$5:$AY$467,$C417)</f>
        <v>0</v>
      </c>
      <c r="AT417">
        <f>SUMIFS('Grid GenerationQueue'!AH$5:AH$467,'Grid GenerationQueue'!$AX$5:$AX$467,$B417,'Grid GenerationQueue'!$AY$5:$AY$467,$C417)</f>
        <v>0</v>
      </c>
      <c r="AU417">
        <f>SUMIFS('Grid GenerationQueue'!AI$5:AI$467,'Grid GenerationQueue'!$AX$5:$AX$467,$B417,'Grid GenerationQueue'!$AY$5:$AY$467,$C417)</f>
        <v>0</v>
      </c>
      <c r="AV417">
        <f>SUMIFS('Grid GenerationQueue'!AJ$5:AJ$467,'Grid GenerationQueue'!$AX$5:$AX$467,$B417,'Grid GenerationQueue'!$AY$5:$AY$467,$C417)</f>
        <v>0</v>
      </c>
      <c r="AW417">
        <f>SUMIFS('Grid GenerationQueue'!AK$5:AK$467,'Grid GenerationQueue'!$AX$5:$AX$467,$B417,'Grid GenerationQueue'!$AY$5:$AY$467,$C417)</f>
        <v>0</v>
      </c>
      <c r="AX417">
        <f>SUMIFS('Grid GenerationQueue'!AL$5:AL$467,'Grid GenerationQueue'!$AX$5:$AX$467,$B417,'Grid GenerationQueue'!$AY$5:$AY$467,$C417)</f>
        <v>0</v>
      </c>
      <c r="AY417">
        <f>SUMIFS('Grid GenerationQueue'!AM$5:AM$467,'Grid GenerationQueue'!$AX$5:$AX$467,$B417,'Grid GenerationQueue'!$AY$5:$AY$467,$C417)</f>
        <v>0</v>
      </c>
      <c r="AZ417">
        <f>SUMIFS('Grid GenerationQueue'!AN$5:AN$467,'Grid GenerationQueue'!$AX$5:$AX$467,$B417,'Grid GenerationQueue'!$AY$5:$AY$467,$C417)</f>
        <v>0</v>
      </c>
      <c r="BA417">
        <f>SUMIFS('Grid GenerationQueue'!AO$5:AO$467,'Grid GenerationQueue'!$AX$5:$AX$467,$B417,'Grid GenerationQueue'!$AY$5:$AY$467,$C417)</f>
        <v>0</v>
      </c>
      <c r="BB417">
        <f>SUMIFS('Grid GenerationQueue'!AP$5:AP$467,'Grid GenerationQueue'!$AX$5:$AX$467,$B417,'Grid GenerationQueue'!$AY$5:$AY$467,$C417)</f>
        <v>0</v>
      </c>
      <c r="BD417">
        <f>SUMIFS('Grid GenerationQueue'!AE$5:AE$467,'Grid GenerationQueue'!$AX$5:$AX$467,$B417,'Grid GenerationQueue'!$AY$5:$AY$467,$C417,'Grid GenerationQueue'!$BH$5:$BH$467,"Executed",'Grid GenerationQueue'!$BB$5:$BB$467,"&lt;"&amp;$BE$3)</f>
        <v>0</v>
      </c>
      <c r="BE417">
        <f>SUMIFS('Grid GenerationQueue'!AF$5:AF$467,'Grid GenerationQueue'!$AX$5:$AX$467,$B417,'Grid GenerationQueue'!$AY$5:$AY$467,$C417,'Grid GenerationQueue'!$BH$5:$BH$467,"Executed",'Grid GenerationQueue'!$BB$5:$BB$467,"&lt;"&amp;$BE$3)</f>
        <v>0</v>
      </c>
      <c r="BF417">
        <f>SUMIFS('Grid GenerationQueue'!AG$5:AG$467,'Grid GenerationQueue'!$AX$5:$AX$467,$B417,'Grid GenerationQueue'!$AY$5:$AY$467,$C417,'Grid GenerationQueue'!$BH$5:$BH$467,"Executed",'Grid GenerationQueue'!$BB$5:$BB$467,"&lt;"&amp;$BE$3)</f>
        <v>0</v>
      </c>
      <c r="BG417">
        <f>SUMIFS('Grid GenerationQueue'!AH$5:AH$467,'Grid GenerationQueue'!$AX$5:$AX$467,$B417,'Grid GenerationQueue'!$AY$5:$AY$467,$C417,'Grid GenerationQueue'!$BH$5:$BH$467,"Executed",'Grid GenerationQueue'!$BB$5:$BB$467,"&lt;"&amp;$BE$3)</f>
        <v>0</v>
      </c>
      <c r="BH417">
        <f>SUMIFS('Grid GenerationQueue'!AI$5:AI$467,'Grid GenerationQueue'!$AX$5:$AX$467,$B417,'Grid GenerationQueue'!$AY$5:$AY$467,$C417,'Grid GenerationQueue'!$BH$5:$BH$467,"Executed",'Grid GenerationQueue'!$BB$5:$BB$467,"&lt;"&amp;$BE$3)</f>
        <v>0</v>
      </c>
      <c r="BI417">
        <f>SUMIFS('Grid GenerationQueue'!AJ$5:AJ$467,'Grid GenerationQueue'!$AX$5:$AX$467,$B417,'Grid GenerationQueue'!$AY$5:$AY$467,$C417,'Grid GenerationQueue'!$BH$5:$BH$467,"Executed",'Grid GenerationQueue'!$BB$5:$BB$467,"&lt;"&amp;$BE$3)</f>
        <v>0</v>
      </c>
      <c r="BJ417">
        <f>SUMIFS('Grid GenerationQueue'!AK$5:AK$467,'Grid GenerationQueue'!$AX$5:$AX$467,$B417,'Grid GenerationQueue'!$AY$5:$AY$467,$C417,'Grid GenerationQueue'!$BH$5:$BH$467,"Executed",'Grid GenerationQueue'!$BB$5:$BB$467,"&lt;"&amp;$BE$3)</f>
        <v>0</v>
      </c>
      <c r="BK417">
        <f>SUMIFS('Grid GenerationQueue'!AL$5:AL$467,'Grid GenerationQueue'!$AX$5:$AX$467,$B417,'Grid GenerationQueue'!$AY$5:$AY$467,$C417,'Grid GenerationQueue'!$BH$5:$BH$467,"Executed",'Grid GenerationQueue'!$BB$5:$BB$467,"&lt;"&amp;$BE$3)</f>
        <v>0</v>
      </c>
      <c r="BL417">
        <f>SUMIFS('Grid GenerationQueue'!AM$5:AM$467,'Grid GenerationQueue'!$AX$5:$AX$467,$B417,'Grid GenerationQueue'!$AY$5:$AY$467,$C417,'Grid GenerationQueue'!$BH$5:$BH$467,"Executed",'Grid GenerationQueue'!$BB$5:$BB$467,"&lt;"&amp;$BE$3)</f>
        <v>0</v>
      </c>
      <c r="BM417">
        <f>SUMIFS('Grid GenerationQueue'!AN$5:AN$467,'Grid GenerationQueue'!$AX$5:$AX$467,$B417,'Grid GenerationQueue'!$AY$5:$AY$467,$C417,'Grid GenerationQueue'!$BH$5:$BH$467,"Executed",'Grid GenerationQueue'!$BB$5:$BB$467,"&lt;"&amp;$BE$3)</f>
        <v>0</v>
      </c>
      <c r="BN417">
        <f>SUMIFS('Grid GenerationQueue'!AO$5:AO$467,'Grid GenerationQueue'!$AX$5:$AX$467,$B417,'Grid GenerationQueue'!$AY$5:$AY$467,$C417,'Grid GenerationQueue'!$BH$5:$BH$467,"Executed",'Grid GenerationQueue'!$BB$5:$BB$467,"&lt;"&amp;$BE$3)</f>
        <v>0</v>
      </c>
      <c r="BO417">
        <f>SUMIFS('Grid GenerationQueue'!AP$5:AP$467,'Grid GenerationQueue'!$AX$5:$AX$467,$B417,'Grid GenerationQueue'!$AY$5:$AY$467,$C417,'Grid GenerationQueue'!$BH$5:$BH$467,"Executed",'Grid GenerationQueue'!$BB$5:$BB$467,"&lt;"&amp;$BE$3)</f>
        <v>0</v>
      </c>
      <c r="BQ417">
        <f>SUMIFS('Grid GenerationQueue'!AE$5:AE$467,'Grid GenerationQueue'!$AX$5:$AX$467,$B417,'Grid GenerationQueue'!$AY$5:$AY$467,$C417,'Grid GenerationQueue'!$BF$5:$BF$467,"&lt;&gt;"&amp;"",'Grid GenerationQueue'!$BB$5:$BB$467,"&lt;"&amp;$BE$3)</f>
        <v>0</v>
      </c>
      <c r="BR417">
        <f>SUMIFS('Grid GenerationQueue'!AF$5:AF$467,'Grid GenerationQueue'!$AX$5:$AX$467,$B417,'Grid GenerationQueue'!$AY$5:$AY$467,$C417,'Grid GenerationQueue'!$BF$5:$BF$467,"&lt;&gt;"&amp;"",'Grid GenerationQueue'!$BB$5:$BB$467,"&lt;"&amp;$BE$3)</f>
        <v>0</v>
      </c>
      <c r="BS417">
        <f>SUMIFS('Grid GenerationQueue'!AG$5:AG$467,'Grid GenerationQueue'!$AX$5:$AX$467,$B417,'Grid GenerationQueue'!$AY$5:$AY$467,$C417,'Grid GenerationQueue'!$BF$5:$BF$467,"&lt;&gt;"&amp;"",'Grid GenerationQueue'!$BB$5:$BB$467,"&lt;"&amp;$BE$3)</f>
        <v>0</v>
      </c>
      <c r="BT417">
        <f>SUMIFS('Grid GenerationQueue'!AH$5:AH$467,'Grid GenerationQueue'!$AX$5:$AX$467,$B417,'Grid GenerationQueue'!$AY$5:$AY$467,$C417,'Grid GenerationQueue'!$BF$5:$BF$467,"&lt;&gt;"&amp;"",'Grid GenerationQueue'!$BB$5:$BB$467,"&lt;"&amp;$BE$3)</f>
        <v>0</v>
      </c>
      <c r="BU417">
        <f>SUMIFS('Grid GenerationQueue'!AI$5:AI$467,'Grid GenerationQueue'!$AX$5:$AX$467,$B417,'Grid GenerationQueue'!$AY$5:$AY$467,$C417,'Grid GenerationQueue'!$BF$5:$BF$467,"&lt;&gt;"&amp;"",'Grid GenerationQueue'!$BB$5:$BB$467,"&lt;"&amp;$BE$3)</f>
        <v>0</v>
      </c>
      <c r="BV417">
        <f>SUMIFS('Grid GenerationQueue'!AJ$5:AJ$467,'Grid GenerationQueue'!$AX$5:$AX$467,$B417,'Grid GenerationQueue'!$AY$5:$AY$467,$C417,'Grid GenerationQueue'!$BF$5:$BF$467,"&lt;&gt;"&amp;"",'Grid GenerationQueue'!$BB$5:$BB$467,"&lt;"&amp;$BE$3)</f>
        <v>0</v>
      </c>
      <c r="BW417">
        <f>SUMIFS('Grid GenerationQueue'!AK$5:AK$467,'Grid GenerationQueue'!$AX$5:$AX$467,$B417,'Grid GenerationQueue'!$AY$5:$AY$467,$C417,'Grid GenerationQueue'!$BF$5:$BF$467,"&lt;&gt;"&amp;"",'Grid GenerationQueue'!$BB$5:$BB$467,"&lt;"&amp;$BE$3)</f>
        <v>0</v>
      </c>
      <c r="BX417">
        <f>SUMIFS('Grid GenerationQueue'!AL$5:AL$467,'Grid GenerationQueue'!$AX$5:$AX$467,$B417,'Grid GenerationQueue'!$AY$5:$AY$467,$C417,'Grid GenerationQueue'!$BF$5:$BF$467,"&lt;&gt;"&amp;"",'Grid GenerationQueue'!$BB$5:$BB$467,"&lt;"&amp;$BE$3)</f>
        <v>0</v>
      </c>
      <c r="BY417">
        <f>SUMIFS('Grid GenerationQueue'!AM$5:AM$467,'Grid GenerationQueue'!$AX$5:$AX$467,$B417,'Grid GenerationQueue'!$AY$5:$AY$467,$C417,'Grid GenerationQueue'!$BF$5:$BF$467,"&lt;&gt;"&amp;"",'Grid GenerationQueue'!$BB$5:$BB$467,"&lt;"&amp;$BE$3)</f>
        <v>0</v>
      </c>
      <c r="BZ417">
        <f>SUMIFS('Grid GenerationQueue'!AN$5:AN$467,'Grid GenerationQueue'!$AX$5:$AX$467,$B417,'Grid GenerationQueue'!$AY$5:$AY$467,$C417,'Grid GenerationQueue'!$BF$5:$BF$467,"&lt;&gt;"&amp;"",'Grid GenerationQueue'!$BB$5:$BB$467,"&lt;"&amp;$BE$3)</f>
        <v>0</v>
      </c>
      <c r="CA417">
        <f>SUMIFS('Grid GenerationQueue'!AO$5:AO$467,'Grid GenerationQueue'!$AX$5:$AX$467,$B417,'Grid GenerationQueue'!$AY$5:$AY$467,$C417,'Grid GenerationQueue'!$BF$5:$BF$467,"&lt;&gt;"&amp;"",'Grid GenerationQueue'!$BB$5:$BB$467,"&lt;"&amp;$BE$3)</f>
        <v>0</v>
      </c>
      <c r="CB417">
        <f>SUMIFS('Grid GenerationQueue'!AP$5:AP$467,'Grid GenerationQueue'!$AX$5:$AX$467,$B417,'Grid GenerationQueue'!$AY$5:$AY$467,$C417,'Grid GenerationQueue'!$BF$5:$BF$467,"&lt;&gt;"&amp;"",'Grid GenerationQueue'!$BB$5:$BB$467,"&lt;"&amp;$BE$3)</f>
        <v>0</v>
      </c>
      <c r="CD417">
        <f>SUMIFS('Grid GenerationQueue'!AE$5:AE$467,'Grid GenerationQueue'!$AX$5:$AX$467,$B417,'Grid GenerationQueue'!$AY$5:$AY$467,$C417,'Grid GenerationQueue'!$BB$5:$BB$467,"&lt;"&amp;$BE$3)</f>
        <v>0</v>
      </c>
      <c r="CE417">
        <f>SUMIFS('Grid GenerationQueue'!AF$5:AF$467,'Grid GenerationQueue'!$AX$5:$AX$467,$B417,'Grid GenerationQueue'!$AY$5:$AY$467,$C417,'Grid GenerationQueue'!$BB$5:$BB$467,"&lt;"&amp;$BE$3)</f>
        <v>0</v>
      </c>
      <c r="CF417">
        <f>SUMIFS('Grid GenerationQueue'!AG$5:AG$467,'Grid GenerationQueue'!$AX$5:$AX$467,$B417,'Grid GenerationQueue'!$AY$5:$AY$467,$C417,'Grid GenerationQueue'!$BB$5:$BB$467,"&lt;"&amp;$BE$3)</f>
        <v>0</v>
      </c>
      <c r="CG417">
        <f>SUMIFS('Grid GenerationQueue'!AH$5:AH$467,'Grid GenerationQueue'!$AX$5:$AX$467,$B417,'Grid GenerationQueue'!$AY$5:$AY$467,$C417,'Grid GenerationQueue'!$BB$5:$BB$467,"&lt;"&amp;$BE$3)</f>
        <v>0</v>
      </c>
      <c r="CH417">
        <f>SUMIFS('Grid GenerationQueue'!AI$5:AI$467,'Grid GenerationQueue'!$AX$5:$AX$467,$B417,'Grid GenerationQueue'!$AY$5:$AY$467,$C417,'Grid GenerationQueue'!$BB$5:$BB$467,"&lt;"&amp;$BE$3)</f>
        <v>0</v>
      </c>
      <c r="CI417">
        <f>SUMIFS('Grid GenerationQueue'!AJ$5:AJ$467,'Grid GenerationQueue'!$AX$5:$AX$467,$B417,'Grid GenerationQueue'!$AY$5:$AY$467,$C417,'Grid GenerationQueue'!$BB$5:$BB$467,"&lt;"&amp;$BE$3)</f>
        <v>0</v>
      </c>
      <c r="CJ417">
        <f>SUMIFS('Grid GenerationQueue'!AK$5:AK$467,'Grid GenerationQueue'!$AX$5:$AX$467,$B417,'Grid GenerationQueue'!$AY$5:$AY$467,$C417,'Grid GenerationQueue'!$BB$5:$BB$467,"&lt;"&amp;$BE$3)</f>
        <v>0</v>
      </c>
      <c r="CK417">
        <f>SUMIFS('Grid GenerationQueue'!AL$5:AL$467,'Grid GenerationQueue'!$AX$5:$AX$467,$B417,'Grid GenerationQueue'!$AY$5:$AY$467,$C417,'Grid GenerationQueue'!$BB$5:$BB$467,"&lt;"&amp;$BE$3)</f>
        <v>0</v>
      </c>
      <c r="CL417">
        <f>SUMIFS('Grid GenerationQueue'!AM$5:AM$467,'Grid GenerationQueue'!$AX$5:$AX$467,$B417,'Grid GenerationQueue'!$AY$5:$AY$467,$C417,'Grid GenerationQueue'!$BB$5:$BB$467,"&lt;"&amp;$BE$3)</f>
        <v>0</v>
      </c>
      <c r="CM417">
        <f>SUMIFS('Grid GenerationQueue'!AN$5:AN$467,'Grid GenerationQueue'!$AX$5:$AX$467,$B417,'Grid GenerationQueue'!$AY$5:$AY$467,$C417,'Grid GenerationQueue'!$BB$5:$BB$467,"&lt;"&amp;$BE$3)</f>
        <v>0</v>
      </c>
      <c r="CN417">
        <f>SUMIFS('Grid GenerationQueue'!AO$5:AO$467,'Grid GenerationQueue'!$AX$5:$AX$467,$B417,'Grid GenerationQueue'!$AY$5:$AY$467,$C417,'Grid GenerationQueue'!$BB$5:$BB$467,"&lt;"&amp;$BE$3)</f>
        <v>0</v>
      </c>
      <c r="CO417">
        <f>SUMIFS('Grid GenerationQueue'!AP$5:AP$467,'Grid GenerationQueue'!$AX$5:$AX$467,$B417,'Grid GenerationQueue'!$AY$5:$AY$467,$C417,'Grid GenerationQueue'!$BB$5:$BB$467,"&lt;"&amp;$BE$3)</f>
        <v>0</v>
      </c>
    </row>
    <row r="418" spans="1:93" x14ac:dyDescent="0.35">
      <c r="A418" t="s">
        <v>4644</v>
      </c>
      <c r="B418" t="s">
        <v>4829</v>
      </c>
      <c r="C418">
        <v>115</v>
      </c>
      <c r="D418">
        <f>SUMIFS('Grid GenerationQueue'!AE$5:AE$467,'Grid GenerationQueue'!$AX$5:$AX$467,$B418,'Grid GenerationQueue'!$AY$5:$AY$467,$C418,'Grid GenerationQueue'!$BI$5:$BI$467,"&lt;4")</f>
        <v>0</v>
      </c>
      <c r="E418">
        <f>SUMIFS('Grid GenerationQueue'!AF$5:AF$467,'Grid GenerationQueue'!$AX$5:$AX$467,$B418,'Grid GenerationQueue'!$AY$5:$AY$467,$C418,'Grid GenerationQueue'!$BI$5:$BI$467,"&lt;4")</f>
        <v>0</v>
      </c>
      <c r="F418">
        <f>SUMIFS('Grid GenerationQueue'!AG$5:AG$467,'Grid GenerationQueue'!$AX$5:$AX$467,$B418,'Grid GenerationQueue'!$AY$5:$AY$467,$C418,'Grid GenerationQueue'!$BI$5:$BI$467,"&lt;4")</f>
        <v>0</v>
      </c>
      <c r="G418">
        <f>SUMIFS('Grid GenerationQueue'!AH$5:AH$467,'Grid GenerationQueue'!$AX$5:$AX$467,$B418,'Grid GenerationQueue'!$AY$5:$AY$467,$C418,'Grid GenerationQueue'!$BI$5:$BI$467,"&lt;4")</f>
        <v>0</v>
      </c>
      <c r="H418">
        <f>SUMIFS('Grid GenerationQueue'!AI$5:AI$467,'Grid GenerationQueue'!$AX$5:$AX$467,$B418,'Grid GenerationQueue'!$AY$5:$AY$467,$C418,'Grid GenerationQueue'!$BI$5:$BI$467,"&lt;4")</f>
        <v>0</v>
      </c>
      <c r="I418">
        <f>SUMIFS('Grid GenerationQueue'!AJ$5:AJ$467,'Grid GenerationQueue'!$AX$5:$AX$467,$B418,'Grid GenerationQueue'!$AY$5:$AY$467,$C418,'Grid GenerationQueue'!$BI$5:$BI$467,"&lt;4")</f>
        <v>0</v>
      </c>
      <c r="J418">
        <f>SUMIFS('Grid GenerationQueue'!AK$5:AK$467,'Grid GenerationQueue'!$AX$5:$AX$467,$B418,'Grid GenerationQueue'!$AY$5:$AY$467,$C418,'Grid GenerationQueue'!$BI$5:$BI$467,"&lt;4")</f>
        <v>0</v>
      </c>
      <c r="K418">
        <f>SUMIFS('Grid GenerationQueue'!AL$5:AL$467,'Grid GenerationQueue'!$AX$5:$AX$467,$B418,'Grid GenerationQueue'!$AY$5:$AY$467,$C418,'Grid GenerationQueue'!$BI$5:$BI$467,"&lt;4")</f>
        <v>0</v>
      </c>
      <c r="L418">
        <f>SUMIFS('Grid GenerationQueue'!AM$5:AM$467,'Grid GenerationQueue'!$AX$5:$AX$467,$B418,'Grid GenerationQueue'!$AY$5:$AY$467,$C418,'Grid GenerationQueue'!$BI$5:$BI$467,"&lt;4")</f>
        <v>0</v>
      </c>
      <c r="M418">
        <f>SUMIFS('Grid GenerationQueue'!AN$5:AN$467,'Grid GenerationQueue'!$AX$5:$AX$467,$B418,'Grid GenerationQueue'!$AY$5:$AY$467,$C418,'Grid GenerationQueue'!$BI$5:$BI$467,"&lt;4")</f>
        <v>0</v>
      </c>
      <c r="N418">
        <f>SUMIFS('Grid GenerationQueue'!AO$5:AO$467,'Grid GenerationQueue'!$AX$5:$AX$467,$B418,'Grid GenerationQueue'!$AY$5:$AY$467,$C418,'Grid GenerationQueue'!$BI$5:$BI$467,"&lt;4")</f>
        <v>0</v>
      </c>
      <c r="O418">
        <f>SUMIFS('Grid GenerationQueue'!AP$5:AP$467,'Grid GenerationQueue'!$AX$5:$AX$467,$B418,'Grid GenerationQueue'!$AY$5:$AY$467,$C418,'Grid GenerationQueue'!$BI$5:$BI$467,"&lt;4")</f>
        <v>0</v>
      </c>
      <c r="Q418">
        <f>SUMIFS('Grid GenerationQueue'!AE$5:AE$467,'Grid GenerationQueue'!$AX$5:$AX$467,$B418,'Grid GenerationQueue'!$AY$5:$AY$467,$C418,'Grid GenerationQueue'!$BH$5:$BH$467,"Executed")</f>
        <v>0</v>
      </c>
      <c r="R418">
        <f>SUMIFS('Grid GenerationQueue'!AF$5:AF$467,'Grid GenerationQueue'!$AX$5:$AX$467,$B418,'Grid GenerationQueue'!$AY$5:$AY$467,$C418,'Grid GenerationQueue'!$BH$5:$BH$467,"Executed")</f>
        <v>0</v>
      </c>
      <c r="S418">
        <f>SUMIFS('Grid GenerationQueue'!AG$5:AG$467,'Grid GenerationQueue'!$AX$5:$AX$467,$B418,'Grid GenerationQueue'!$AY$5:$AY$467,$C418,'Grid GenerationQueue'!$BH$5:$BH$467,"Executed")</f>
        <v>0</v>
      </c>
      <c r="T418">
        <f>SUMIFS('Grid GenerationQueue'!AH$5:AH$467,'Grid GenerationQueue'!$AX$5:$AX$467,$B418,'Grid GenerationQueue'!$AY$5:$AY$467,$C418,'Grid GenerationQueue'!$BH$5:$BH$467,"Executed")</f>
        <v>0</v>
      </c>
      <c r="U418">
        <f>SUMIFS('Grid GenerationQueue'!AI$5:AI$467,'Grid GenerationQueue'!$AX$5:$AX$467,$B418,'Grid GenerationQueue'!$AY$5:$AY$467,$C418,'Grid GenerationQueue'!$BH$5:$BH$467,"Executed")</f>
        <v>0</v>
      </c>
      <c r="V418">
        <f>SUMIFS('Grid GenerationQueue'!AJ$5:AJ$467,'Grid GenerationQueue'!$AX$5:$AX$467,$B418,'Grid GenerationQueue'!$AY$5:$AY$467,$C418,'Grid GenerationQueue'!$BH$5:$BH$467,"Executed")</f>
        <v>0</v>
      </c>
      <c r="W418">
        <f>SUMIFS('Grid GenerationQueue'!AK$5:AK$467,'Grid GenerationQueue'!$AX$5:$AX$467,$B418,'Grid GenerationQueue'!$AY$5:$AY$467,$C418,'Grid GenerationQueue'!$BH$5:$BH$467,"Executed")</f>
        <v>0</v>
      </c>
      <c r="X418">
        <f>SUMIFS('Grid GenerationQueue'!AL$5:AL$467,'Grid GenerationQueue'!$AX$5:$AX$467,$B418,'Grid GenerationQueue'!$AY$5:$AY$467,$C418,'Grid GenerationQueue'!$BH$5:$BH$467,"Executed")</f>
        <v>0</v>
      </c>
      <c r="Y418">
        <f>SUMIFS('Grid GenerationQueue'!AM$5:AM$467,'Grid GenerationQueue'!$AX$5:$AX$467,$B418,'Grid GenerationQueue'!$AY$5:$AY$467,$C418,'Grid GenerationQueue'!$BH$5:$BH$467,"Executed")</f>
        <v>0</v>
      </c>
      <c r="Z418">
        <f>SUMIFS('Grid GenerationQueue'!AN$5:AN$467,'Grid GenerationQueue'!$AX$5:$AX$467,$B418,'Grid GenerationQueue'!$AY$5:$AY$467,$C418,'Grid GenerationQueue'!$BH$5:$BH$467,"Executed")</f>
        <v>0</v>
      </c>
      <c r="AA418">
        <f>SUMIFS('Grid GenerationQueue'!AO$5:AO$467,'Grid GenerationQueue'!$AX$5:$AX$467,$B418,'Grid GenerationQueue'!$AY$5:$AY$467,$C418,'Grid GenerationQueue'!$BH$5:$BH$467,"Executed")</f>
        <v>0</v>
      </c>
      <c r="AB418">
        <f>SUMIFS('Grid GenerationQueue'!AP$5:AP$467,'Grid GenerationQueue'!$AX$5:$AX$467,$B418,'Grid GenerationQueue'!$AY$5:$AY$467,$C418,'Grid GenerationQueue'!$BH$5:$BH$467,"Executed")</f>
        <v>0</v>
      </c>
      <c r="AD418">
        <f>SUMIFS('Grid GenerationQueue'!AE$5:AE$467,'Grid GenerationQueue'!$AX$5:$AX$467,$B418,'Grid GenerationQueue'!$AY$5:$AY$467,$C418,'Grid GenerationQueue'!$BF$5:$BF$467,"&lt;&gt;"&amp;"")</f>
        <v>0</v>
      </c>
      <c r="AE418">
        <f>SUMIFS('Grid GenerationQueue'!AF$5:AF$467,'Grid GenerationQueue'!$AX$5:$AX$467,$B418,'Grid GenerationQueue'!$AY$5:$AY$467,$C418,'Grid GenerationQueue'!$BF$5:$BF$467,"&lt;&gt;"&amp;"")</f>
        <v>0</v>
      </c>
      <c r="AF418">
        <f>SUMIFS('Grid GenerationQueue'!AG$5:AG$467,'Grid GenerationQueue'!$AX$5:$AX$467,$B418,'Grid GenerationQueue'!$AY$5:$AY$467,$C418,'Grid GenerationQueue'!$BF$5:$BF$467,"&lt;&gt;"&amp;"")</f>
        <v>0</v>
      </c>
      <c r="AG418">
        <f>SUMIFS('Grid GenerationQueue'!AH$5:AH$467,'Grid GenerationQueue'!$AX$5:$AX$467,$B418,'Grid GenerationQueue'!$AY$5:$AY$467,$C418,'Grid GenerationQueue'!$BF$5:$BF$467,"&lt;&gt;"&amp;"")</f>
        <v>0</v>
      </c>
      <c r="AH418">
        <f>SUMIFS('Grid GenerationQueue'!AI$5:AI$467,'Grid GenerationQueue'!$AX$5:$AX$467,$B418,'Grid GenerationQueue'!$AY$5:$AY$467,$C418,'Grid GenerationQueue'!$BF$5:$BF$467,"&lt;&gt;"&amp;"")</f>
        <v>0</v>
      </c>
      <c r="AI418">
        <f>SUMIFS('Grid GenerationQueue'!AJ$5:AJ$467,'Grid GenerationQueue'!$AX$5:$AX$467,$B418,'Grid GenerationQueue'!$AY$5:$AY$467,$C418,'Grid GenerationQueue'!$BF$5:$BF$467,"&lt;&gt;"&amp;"")</f>
        <v>0</v>
      </c>
      <c r="AJ418">
        <f>SUMIFS('Grid GenerationQueue'!AK$5:AK$467,'Grid GenerationQueue'!$AX$5:$AX$467,$B418,'Grid GenerationQueue'!$AY$5:$AY$467,$C418,'Grid GenerationQueue'!$BF$5:$BF$467,"&lt;&gt;"&amp;"")</f>
        <v>0</v>
      </c>
      <c r="AK418">
        <f>SUMIFS('Grid GenerationQueue'!AL$5:AL$467,'Grid GenerationQueue'!$AX$5:$AX$467,$B418,'Grid GenerationQueue'!$AY$5:$AY$467,$C418,'Grid GenerationQueue'!$BF$5:$BF$467,"&lt;&gt;"&amp;"")</f>
        <v>0</v>
      </c>
      <c r="AL418">
        <f>SUMIFS('Grid GenerationQueue'!AM$5:AM$467,'Grid GenerationQueue'!$AX$5:$AX$467,$B418,'Grid GenerationQueue'!$AY$5:$AY$467,$C418,'Grid GenerationQueue'!$BF$5:$BF$467,"&lt;&gt;"&amp;"")</f>
        <v>0</v>
      </c>
      <c r="AM418">
        <f>SUMIFS('Grid GenerationQueue'!AN$5:AN$467,'Grid GenerationQueue'!$AX$5:$AX$467,$B418,'Grid GenerationQueue'!$AY$5:$AY$467,$C418,'Grid GenerationQueue'!$BF$5:$BF$467,"&lt;&gt;"&amp;"")</f>
        <v>0</v>
      </c>
      <c r="AN418">
        <f>SUMIFS('Grid GenerationQueue'!AO$5:AO$467,'Grid GenerationQueue'!$AX$5:$AX$467,$B418,'Grid GenerationQueue'!$AY$5:$AY$467,$C418,'Grid GenerationQueue'!$BF$5:$BF$467,"&lt;&gt;"&amp;"")</f>
        <v>0</v>
      </c>
      <c r="AO418">
        <f>SUMIFS('Grid GenerationQueue'!AP$5:AP$467,'Grid GenerationQueue'!$AX$5:$AX$467,$B418,'Grid GenerationQueue'!$AY$5:$AY$467,$C418,'Grid GenerationQueue'!$BF$5:$BF$467,"&lt;&gt;"&amp;"")</f>
        <v>0</v>
      </c>
      <c r="AQ418">
        <f>SUMIFS('Grid GenerationQueue'!AE$5:AE$467,'Grid GenerationQueue'!$AX$5:$AX$467,$B418,'Grid GenerationQueue'!$AY$5:$AY$467,$C418)</f>
        <v>0</v>
      </c>
      <c r="AR418">
        <f>SUMIFS('Grid GenerationQueue'!AF$5:AF$467,'Grid GenerationQueue'!$AX$5:$AX$467,$B418,'Grid GenerationQueue'!$AY$5:$AY$467,$C418)</f>
        <v>0</v>
      </c>
      <c r="AS418">
        <f>SUMIFS('Grid GenerationQueue'!AG$5:AG$467,'Grid GenerationQueue'!$AX$5:$AX$467,$B418,'Grid GenerationQueue'!$AY$5:$AY$467,$C418)</f>
        <v>0</v>
      </c>
      <c r="AT418">
        <f>SUMIFS('Grid GenerationQueue'!AH$5:AH$467,'Grid GenerationQueue'!$AX$5:$AX$467,$B418,'Grid GenerationQueue'!$AY$5:$AY$467,$C418)</f>
        <v>0</v>
      </c>
      <c r="AU418">
        <f>SUMIFS('Grid GenerationQueue'!AI$5:AI$467,'Grid GenerationQueue'!$AX$5:$AX$467,$B418,'Grid GenerationQueue'!$AY$5:$AY$467,$C418)</f>
        <v>0</v>
      </c>
      <c r="AV418">
        <f>SUMIFS('Grid GenerationQueue'!AJ$5:AJ$467,'Grid GenerationQueue'!$AX$5:$AX$467,$B418,'Grid GenerationQueue'!$AY$5:$AY$467,$C418)</f>
        <v>0</v>
      </c>
      <c r="AW418">
        <f>SUMIFS('Grid GenerationQueue'!AK$5:AK$467,'Grid GenerationQueue'!$AX$5:$AX$467,$B418,'Grid GenerationQueue'!$AY$5:$AY$467,$C418)</f>
        <v>0</v>
      </c>
      <c r="AX418">
        <f>SUMIFS('Grid GenerationQueue'!AL$5:AL$467,'Grid GenerationQueue'!$AX$5:$AX$467,$B418,'Grid GenerationQueue'!$AY$5:$AY$467,$C418)</f>
        <v>0</v>
      </c>
      <c r="AY418">
        <f>SUMIFS('Grid GenerationQueue'!AM$5:AM$467,'Grid GenerationQueue'!$AX$5:$AX$467,$B418,'Grid GenerationQueue'!$AY$5:$AY$467,$C418)</f>
        <v>0</v>
      </c>
      <c r="AZ418">
        <f>SUMIFS('Grid GenerationQueue'!AN$5:AN$467,'Grid GenerationQueue'!$AX$5:$AX$467,$B418,'Grid GenerationQueue'!$AY$5:$AY$467,$C418)</f>
        <v>0</v>
      </c>
      <c r="BA418">
        <f>SUMIFS('Grid GenerationQueue'!AO$5:AO$467,'Grid GenerationQueue'!$AX$5:$AX$467,$B418,'Grid GenerationQueue'!$AY$5:$AY$467,$C418)</f>
        <v>0</v>
      </c>
      <c r="BB418">
        <f>SUMIFS('Grid GenerationQueue'!AP$5:AP$467,'Grid GenerationQueue'!$AX$5:$AX$467,$B418,'Grid GenerationQueue'!$AY$5:$AY$467,$C418)</f>
        <v>0</v>
      </c>
      <c r="BD418">
        <f>SUMIFS('Grid GenerationQueue'!AE$5:AE$467,'Grid GenerationQueue'!$AX$5:$AX$467,$B418,'Grid GenerationQueue'!$AY$5:$AY$467,$C418,'Grid GenerationQueue'!$BH$5:$BH$467,"Executed",'Grid GenerationQueue'!$BB$5:$BB$467,"&lt;"&amp;$BE$3)</f>
        <v>0</v>
      </c>
      <c r="BE418">
        <f>SUMIFS('Grid GenerationQueue'!AF$5:AF$467,'Grid GenerationQueue'!$AX$5:$AX$467,$B418,'Grid GenerationQueue'!$AY$5:$AY$467,$C418,'Grid GenerationQueue'!$BH$5:$BH$467,"Executed",'Grid GenerationQueue'!$BB$5:$BB$467,"&lt;"&amp;$BE$3)</f>
        <v>0</v>
      </c>
      <c r="BF418">
        <f>SUMIFS('Grid GenerationQueue'!AG$5:AG$467,'Grid GenerationQueue'!$AX$5:$AX$467,$B418,'Grid GenerationQueue'!$AY$5:$AY$467,$C418,'Grid GenerationQueue'!$BH$5:$BH$467,"Executed",'Grid GenerationQueue'!$BB$5:$BB$467,"&lt;"&amp;$BE$3)</f>
        <v>0</v>
      </c>
      <c r="BG418">
        <f>SUMIFS('Grid GenerationQueue'!AH$5:AH$467,'Grid GenerationQueue'!$AX$5:$AX$467,$B418,'Grid GenerationQueue'!$AY$5:$AY$467,$C418,'Grid GenerationQueue'!$BH$5:$BH$467,"Executed",'Grid GenerationQueue'!$BB$5:$BB$467,"&lt;"&amp;$BE$3)</f>
        <v>0</v>
      </c>
      <c r="BH418">
        <f>SUMIFS('Grid GenerationQueue'!AI$5:AI$467,'Grid GenerationQueue'!$AX$5:$AX$467,$B418,'Grid GenerationQueue'!$AY$5:$AY$467,$C418,'Grid GenerationQueue'!$BH$5:$BH$467,"Executed",'Grid GenerationQueue'!$BB$5:$BB$467,"&lt;"&amp;$BE$3)</f>
        <v>0</v>
      </c>
      <c r="BI418">
        <f>SUMIFS('Grid GenerationQueue'!AJ$5:AJ$467,'Grid GenerationQueue'!$AX$5:$AX$467,$B418,'Grid GenerationQueue'!$AY$5:$AY$467,$C418,'Grid GenerationQueue'!$BH$5:$BH$467,"Executed",'Grid GenerationQueue'!$BB$5:$BB$467,"&lt;"&amp;$BE$3)</f>
        <v>0</v>
      </c>
      <c r="BJ418">
        <f>SUMIFS('Grid GenerationQueue'!AK$5:AK$467,'Grid GenerationQueue'!$AX$5:$AX$467,$B418,'Grid GenerationQueue'!$AY$5:$AY$467,$C418,'Grid GenerationQueue'!$BH$5:$BH$467,"Executed",'Grid GenerationQueue'!$BB$5:$BB$467,"&lt;"&amp;$BE$3)</f>
        <v>0</v>
      </c>
      <c r="BK418">
        <f>SUMIFS('Grid GenerationQueue'!AL$5:AL$467,'Grid GenerationQueue'!$AX$5:$AX$467,$B418,'Grid GenerationQueue'!$AY$5:$AY$467,$C418,'Grid GenerationQueue'!$BH$5:$BH$467,"Executed",'Grid GenerationQueue'!$BB$5:$BB$467,"&lt;"&amp;$BE$3)</f>
        <v>0</v>
      </c>
      <c r="BL418">
        <f>SUMIFS('Grid GenerationQueue'!AM$5:AM$467,'Grid GenerationQueue'!$AX$5:$AX$467,$B418,'Grid GenerationQueue'!$AY$5:$AY$467,$C418,'Grid GenerationQueue'!$BH$5:$BH$467,"Executed",'Grid GenerationQueue'!$BB$5:$BB$467,"&lt;"&amp;$BE$3)</f>
        <v>0</v>
      </c>
      <c r="BM418">
        <f>SUMIFS('Grid GenerationQueue'!AN$5:AN$467,'Grid GenerationQueue'!$AX$5:$AX$467,$B418,'Grid GenerationQueue'!$AY$5:$AY$467,$C418,'Grid GenerationQueue'!$BH$5:$BH$467,"Executed",'Grid GenerationQueue'!$BB$5:$BB$467,"&lt;"&amp;$BE$3)</f>
        <v>0</v>
      </c>
      <c r="BN418">
        <f>SUMIFS('Grid GenerationQueue'!AO$5:AO$467,'Grid GenerationQueue'!$AX$5:$AX$467,$B418,'Grid GenerationQueue'!$AY$5:$AY$467,$C418,'Grid GenerationQueue'!$BH$5:$BH$467,"Executed",'Grid GenerationQueue'!$BB$5:$BB$467,"&lt;"&amp;$BE$3)</f>
        <v>0</v>
      </c>
      <c r="BO418">
        <f>SUMIFS('Grid GenerationQueue'!AP$5:AP$467,'Grid GenerationQueue'!$AX$5:$AX$467,$B418,'Grid GenerationQueue'!$AY$5:$AY$467,$C418,'Grid GenerationQueue'!$BH$5:$BH$467,"Executed",'Grid GenerationQueue'!$BB$5:$BB$467,"&lt;"&amp;$BE$3)</f>
        <v>0</v>
      </c>
      <c r="BQ418">
        <f>SUMIFS('Grid GenerationQueue'!AE$5:AE$467,'Grid GenerationQueue'!$AX$5:$AX$467,$B418,'Grid GenerationQueue'!$AY$5:$AY$467,$C418,'Grid GenerationQueue'!$BF$5:$BF$467,"&lt;&gt;"&amp;"",'Grid GenerationQueue'!$BB$5:$BB$467,"&lt;"&amp;$BE$3)</f>
        <v>0</v>
      </c>
      <c r="BR418">
        <f>SUMIFS('Grid GenerationQueue'!AF$5:AF$467,'Grid GenerationQueue'!$AX$5:$AX$467,$B418,'Grid GenerationQueue'!$AY$5:$AY$467,$C418,'Grid GenerationQueue'!$BF$5:$BF$467,"&lt;&gt;"&amp;"",'Grid GenerationQueue'!$BB$5:$BB$467,"&lt;"&amp;$BE$3)</f>
        <v>0</v>
      </c>
      <c r="BS418">
        <f>SUMIFS('Grid GenerationQueue'!AG$5:AG$467,'Grid GenerationQueue'!$AX$5:$AX$467,$B418,'Grid GenerationQueue'!$AY$5:$AY$467,$C418,'Grid GenerationQueue'!$BF$5:$BF$467,"&lt;&gt;"&amp;"",'Grid GenerationQueue'!$BB$5:$BB$467,"&lt;"&amp;$BE$3)</f>
        <v>0</v>
      </c>
      <c r="BT418">
        <f>SUMIFS('Grid GenerationQueue'!AH$5:AH$467,'Grid GenerationQueue'!$AX$5:$AX$467,$B418,'Grid GenerationQueue'!$AY$5:$AY$467,$C418,'Grid GenerationQueue'!$BF$5:$BF$467,"&lt;&gt;"&amp;"",'Grid GenerationQueue'!$BB$5:$BB$467,"&lt;"&amp;$BE$3)</f>
        <v>0</v>
      </c>
      <c r="BU418">
        <f>SUMIFS('Grid GenerationQueue'!AI$5:AI$467,'Grid GenerationQueue'!$AX$5:$AX$467,$B418,'Grid GenerationQueue'!$AY$5:$AY$467,$C418,'Grid GenerationQueue'!$BF$5:$BF$467,"&lt;&gt;"&amp;"",'Grid GenerationQueue'!$BB$5:$BB$467,"&lt;"&amp;$BE$3)</f>
        <v>0</v>
      </c>
      <c r="BV418">
        <f>SUMIFS('Grid GenerationQueue'!AJ$5:AJ$467,'Grid GenerationQueue'!$AX$5:$AX$467,$B418,'Grid GenerationQueue'!$AY$5:$AY$467,$C418,'Grid GenerationQueue'!$BF$5:$BF$467,"&lt;&gt;"&amp;"",'Grid GenerationQueue'!$BB$5:$BB$467,"&lt;"&amp;$BE$3)</f>
        <v>0</v>
      </c>
      <c r="BW418">
        <f>SUMIFS('Grid GenerationQueue'!AK$5:AK$467,'Grid GenerationQueue'!$AX$5:$AX$467,$B418,'Grid GenerationQueue'!$AY$5:$AY$467,$C418,'Grid GenerationQueue'!$BF$5:$BF$467,"&lt;&gt;"&amp;"",'Grid GenerationQueue'!$BB$5:$BB$467,"&lt;"&amp;$BE$3)</f>
        <v>0</v>
      </c>
      <c r="BX418">
        <f>SUMIFS('Grid GenerationQueue'!AL$5:AL$467,'Grid GenerationQueue'!$AX$5:$AX$467,$B418,'Grid GenerationQueue'!$AY$5:$AY$467,$C418,'Grid GenerationQueue'!$BF$5:$BF$467,"&lt;&gt;"&amp;"",'Grid GenerationQueue'!$BB$5:$BB$467,"&lt;"&amp;$BE$3)</f>
        <v>0</v>
      </c>
      <c r="BY418">
        <f>SUMIFS('Grid GenerationQueue'!AM$5:AM$467,'Grid GenerationQueue'!$AX$5:$AX$467,$B418,'Grid GenerationQueue'!$AY$5:$AY$467,$C418,'Grid GenerationQueue'!$BF$5:$BF$467,"&lt;&gt;"&amp;"",'Grid GenerationQueue'!$BB$5:$BB$467,"&lt;"&amp;$BE$3)</f>
        <v>0</v>
      </c>
      <c r="BZ418">
        <f>SUMIFS('Grid GenerationQueue'!AN$5:AN$467,'Grid GenerationQueue'!$AX$5:$AX$467,$B418,'Grid GenerationQueue'!$AY$5:$AY$467,$C418,'Grid GenerationQueue'!$BF$5:$BF$467,"&lt;&gt;"&amp;"",'Grid GenerationQueue'!$BB$5:$BB$467,"&lt;"&amp;$BE$3)</f>
        <v>0</v>
      </c>
      <c r="CA418">
        <f>SUMIFS('Grid GenerationQueue'!AO$5:AO$467,'Grid GenerationQueue'!$AX$5:$AX$467,$B418,'Grid GenerationQueue'!$AY$5:$AY$467,$C418,'Grid GenerationQueue'!$BF$5:$BF$467,"&lt;&gt;"&amp;"",'Grid GenerationQueue'!$BB$5:$BB$467,"&lt;"&amp;$BE$3)</f>
        <v>0</v>
      </c>
      <c r="CB418">
        <f>SUMIFS('Grid GenerationQueue'!AP$5:AP$467,'Grid GenerationQueue'!$AX$5:$AX$467,$B418,'Grid GenerationQueue'!$AY$5:$AY$467,$C418,'Grid GenerationQueue'!$BF$5:$BF$467,"&lt;&gt;"&amp;"",'Grid GenerationQueue'!$BB$5:$BB$467,"&lt;"&amp;$BE$3)</f>
        <v>0</v>
      </c>
      <c r="CD418">
        <f>SUMIFS('Grid GenerationQueue'!AE$5:AE$467,'Grid GenerationQueue'!$AX$5:$AX$467,$B418,'Grid GenerationQueue'!$AY$5:$AY$467,$C418,'Grid GenerationQueue'!$BB$5:$BB$467,"&lt;"&amp;$BE$3)</f>
        <v>0</v>
      </c>
      <c r="CE418">
        <f>SUMIFS('Grid GenerationQueue'!AF$5:AF$467,'Grid GenerationQueue'!$AX$5:$AX$467,$B418,'Grid GenerationQueue'!$AY$5:$AY$467,$C418,'Grid GenerationQueue'!$BB$5:$BB$467,"&lt;"&amp;$BE$3)</f>
        <v>0</v>
      </c>
      <c r="CF418">
        <f>SUMIFS('Grid GenerationQueue'!AG$5:AG$467,'Grid GenerationQueue'!$AX$5:$AX$467,$B418,'Grid GenerationQueue'!$AY$5:$AY$467,$C418,'Grid GenerationQueue'!$BB$5:$BB$467,"&lt;"&amp;$BE$3)</f>
        <v>0</v>
      </c>
      <c r="CG418">
        <f>SUMIFS('Grid GenerationQueue'!AH$5:AH$467,'Grid GenerationQueue'!$AX$5:$AX$467,$B418,'Grid GenerationQueue'!$AY$5:$AY$467,$C418,'Grid GenerationQueue'!$BB$5:$BB$467,"&lt;"&amp;$BE$3)</f>
        <v>0</v>
      </c>
      <c r="CH418">
        <f>SUMIFS('Grid GenerationQueue'!AI$5:AI$467,'Grid GenerationQueue'!$AX$5:$AX$467,$B418,'Grid GenerationQueue'!$AY$5:$AY$467,$C418,'Grid GenerationQueue'!$BB$5:$BB$467,"&lt;"&amp;$BE$3)</f>
        <v>0</v>
      </c>
      <c r="CI418">
        <f>SUMIFS('Grid GenerationQueue'!AJ$5:AJ$467,'Grid GenerationQueue'!$AX$5:$AX$467,$B418,'Grid GenerationQueue'!$AY$5:$AY$467,$C418,'Grid GenerationQueue'!$BB$5:$BB$467,"&lt;"&amp;$BE$3)</f>
        <v>0</v>
      </c>
      <c r="CJ418">
        <f>SUMIFS('Grid GenerationQueue'!AK$5:AK$467,'Grid GenerationQueue'!$AX$5:$AX$467,$B418,'Grid GenerationQueue'!$AY$5:$AY$467,$C418,'Grid GenerationQueue'!$BB$5:$BB$467,"&lt;"&amp;$BE$3)</f>
        <v>0</v>
      </c>
      <c r="CK418">
        <f>SUMIFS('Grid GenerationQueue'!AL$5:AL$467,'Grid GenerationQueue'!$AX$5:$AX$467,$B418,'Grid GenerationQueue'!$AY$5:$AY$467,$C418,'Grid GenerationQueue'!$BB$5:$BB$467,"&lt;"&amp;$BE$3)</f>
        <v>0</v>
      </c>
      <c r="CL418">
        <f>SUMIFS('Grid GenerationQueue'!AM$5:AM$467,'Grid GenerationQueue'!$AX$5:$AX$467,$B418,'Grid GenerationQueue'!$AY$5:$AY$467,$C418,'Grid GenerationQueue'!$BB$5:$BB$467,"&lt;"&amp;$BE$3)</f>
        <v>0</v>
      </c>
      <c r="CM418">
        <f>SUMIFS('Grid GenerationQueue'!AN$5:AN$467,'Grid GenerationQueue'!$AX$5:$AX$467,$B418,'Grid GenerationQueue'!$AY$5:$AY$467,$C418,'Grid GenerationQueue'!$BB$5:$BB$467,"&lt;"&amp;$BE$3)</f>
        <v>0</v>
      </c>
      <c r="CN418">
        <f>SUMIFS('Grid GenerationQueue'!AO$5:AO$467,'Grid GenerationQueue'!$AX$5:$AX$467,$B418,'Grid GenerationQueue'!$AY$5:$AY$467,$C418,'Grid GenerationQueue'!$BB$5:$BB$467,"&lt;"&amp;$BE$3)</f>
        <v>0</v>
      </c>
      <c r="CO418">
        <f>SUMIFS('Grid GenerationQueue'!AP$5:AP$467,'Grid GenerationQueue'!$AX$5:$AX$467,$B418,'Grid GenerationQueue'!$AY$5:$AY$467,$C418,'Grid GenerationQueue'!$BB$5:$BB$467,"&lt;"&amp;$BE$3)</f>
        <v>0</v>
      </c>
    </row>
    <row r="419" spans="1:93" x14ac:dyDescent="0.35">
      <c r="A419" t="s">
        <v>4651</v>
      </c>
      <c r="B419" t="s">
        <v>4830</v>
      </c>
      <c r="C419">
        <v>230</v>
      </c>
      <c r="D419">
        <f>SUMIFS('Grid GenerationQueue'!AE$5:AE$467,'Grid GenerationQueue'!$AX$5:$AX$467,$B419,'Grid GenerationQueue'!$AY$5:$AY$467,$C419,'Grid GenerationQueue'!$BI$5:$BI$467,"&lt;4")</f>
        <v>0</v>
      </c>
      <c r="E419">
        <f>SUMIFS('Grid GenerationQueue'!AF$5:AF$467,'Grid GenerationQueue'!$AX$5:$AX$467,$B419,'Grid GenerationQueue'!$AY$5:$AY$467,$C419,'Grid GenerationQueue'!$BI$5:$BI$467,"&lt;4")</f>
        <v>0</v>
      </c>
      <c r="F419">
        <f>SUMIFS('Grid GenerationQueue'!AG$5:AG$467,'Grid GenerationQueue'!$AX$5:$AX$467,$B419,'Grid GenerationQueue'!$AY$5:$AY$467,$C419,'Grid GenerationQueue'!$BI$5:$BI$467,"&lt;4")</f>
        <v>0</v>
      </c>
      <c r="G419">
        <f>SUMIFS('Grid GenerationQueue'!AH$5:AH$467,'Grid GenerationQueue'!$AX$5:$AX$467,$B419,'Grid GenerationQueue'!$AY$5:$AY$467,$C419,'Grid GenerationQueue'!$BI$5:$BI$467,"&lt;4")</f>
        <v>0</v>
      </c>
      <c r="H419">
        <f>SUMIFS('Grid GenerationQueue'!AI$5:AI$467,'Grid GenerationQueue'!$AX$5:$AX$467,$B419,'Grid GenerationQueue'!$AY$5:$AY$467,$C419,'Grid GenerationQueue'!$BI$5:$BI$467,"&lt;4")</f>
        <v>0</v>
      </c>
      <c r="I419">
        <f>SUMIFS('Grid GenerationQueue'!AJ$5:AJ$467,'Grid GenerationQueue'!$AX$5:$AX$467,$B419,'Grid GenerationQueue'!$AY$5:$AY$467,$C419,'Grid GenerationQueue'!$BI$5:$BI$467,"&lt;4")</f>
        <v>0</v>
      </c>
      <c r="J419">
        <f>SUMIFS('Grid GenerationQueue'!AK$5:AK$467,'Grid GenerationQueue'!$AX$5:$AX$467,$B419,'Grid GenerationQueue'!$AY$5:$AY$467,$C419,'Grid GenerationQueue'!$BI$5:$BI$467,"&lt;4")</f>
        <v>0</v>
      </c>
      <c r="K419">
        <f>SUMIFS('Grid GenerationQueue'!AL$5:AL$467,'Grid GenerationQueue'!$AX$5:$AX$467,$B419,'Grid GenerationQueue'!$AY$5:$AY$467,$C419,'Grid GenerationQueue'!$BI$5:$BI$467,"&lt;4")</f>
        <v>0</v>
      </c>
      <c r="L419">
        <f>SUMIFS('Grid GenerationQueue'!AM$5:AM$467,'Grid GenerationQueue'!$AX$5:$AX$467,$B419,'Grid GenerationQueue'!$AY$5:$AY$467,$C419,'Grid GenerationQueue'!$BI$5:$BI$467,"&lt;4")</f>
        <v>0</v>
      </c>
      <c r="M419">
        <f>SUMIFS('Grid GenerationQueue'!AN$5:AN$467,'Grid GenerationQueue'!$AX$5:$AX$467,$B419,'Grid GenerationQueue'!$AY$5:$AY$467,$C419,'Grid GenerationQueue'!$BI$5:$BI$467,"&lt;4")</f>
        <v>0</v>
      </c>
      <c r="N419">
        <f>SUMIFS('Grid GenerationQueue'!AO$5:AO$467,'Grid GenerationQueue'!$AX$5:$AX$467,$B419,'Grid GenerationQueue'!$AY$5:$AY$467,$C419,'Grid GenerationQueue'!$BI$5:$BI$467,"&lt;4")</f>
        <v>0</v>
      </c>
      <c r="O419">
        <f>SUMIFS('Grid GenerationQueue'!AP$5:AP$467,'Grid GenerationQueue'!$AX$5:$AX$467,$B419,'Grid GenerationQueue'!$AY$5:$AY$467,$C419,'Grid GenerationQueue'!$BI$5:$BI$467,"&lt;4")</f>
        <v>0</v>
      </c>
      <c r="Q419">
        <f>SUMIFS('Grid GenerationQueue'!AE$5:AE$467,'Grid GenerationQueue'!$AX$5:$AX$467,$B419,'Grid GenerationQueue'!$AY$5:$AY$467,$C419,'Grid GenerationQueue'!$BH$5:$BH$467,"Executed")</f>
        <v>0</v>
      </c>
      <c r="R419">
        <f>SUMIFS('Grid GenerationQueue'!AF$5:AF$467,'Grid GenerationQueue'!$AX$5:$AX$467,$B419,'Grid GenerationQueue'!$AY$5:$AY$467,$C419,'Grid GenerationQueue'!$BH$5:$BH$467,"Executed")</f>
        <v>0</v>
      </c>
      <c r="S419">
        <f>SUMIFS('Grid GenerationQueue'!AG$5:AG$467,'Grid GenerationQueue'!$AX$5:$AX$467,$B419,'Grid GenerationQueue'!$AY$5:$AY$467,$C419,'Grid GenerationQueue'!$BH$5:$BH$467,"Executed")</f>
        <v>0</v>
      </c>
      <c r="T419">
        <f>SUMIFS('Grid GenerationQueue'!AH$5:AH$467,'Grid GenerationQueue'!$AX$5:$AX$467,$B419,'Grid GenerationQueue'!$AY$5:$AY$467,$C419,'Grid GenerationQueue'!$BH$5:$BH$467,"Executed")</f>
        <v>0</v>
      </c>
      <c r="U419">
        <f>SUMIFS('Grid GenerationQueue'!AI$5:AI$467,'Grid GenerationQueue'!$AX$5:$AX$467,$B419,'Grid GenerationQueue'!$AY$5:$AY$467,$C419,'Grid GenerationQueue'!$BH$5:$BH$467,"Executed")</f>
        <v>0</v>
      </c>
      <c r="V419">
        <f>SUMIFS('Grid GenerationQueue'!AJ$5:AJ$467,'Grid GenerationQueue'!$AX$5:$AX$467,$B419,'Grid GenerationQueue'!$AY$5:$AY$467,$C419,'Grid GenerationQueue'!$BH$5:$BH$467,"Executed")</f>
        <v>0</v>
      </c>
      <c r="W419">
        <f>SUMIFS('Grid GenerationQueue'!AK$5:AK$467,'Grid GenerationQueue'!$AX$5:$AX$467,$B419,'Grid GenerationQueue'!$AY$5:$AY$467,$C419,'Grid GenerationQueue'!$BH$5:$BH$467,"Executed")</f>
        <v>0</v>
      </c>
      <c r="X419">
        <f>SUMIFS('Grid GenerationQueue'!AL$5:AL$467,'Grid GenerationQueue'!$AX$5:$AX$467,$B419,'Grid GenerationQueue'!$AY$5:$AY$467,$C419,'Grid GenerationQueue'!$BH$5:$BH$467,"Executed")</f>
        <v>0</v>
      </c>
      <c r="Y419">
        <f>SUMIFS('Grid GenerationQueue'!AM$5:AM$467,'Grid GenerationQueue'!$AX$5:$AX$467,$B419,'Grid GenerationQueue'!$AY$5:$AY$467,$C419,'Grid GenerationQueue'!$BH$5:$BH$467,"Executed")</f>
        <v>0</v>
      </c>
      <c r="Z419">
        <f>SUMIFS('Grid GenerationQueue'!AN$5:AN$467,'Grid GenerationQueue'!$AX$5:$AX$467,$B419,'Grid GenerationQueue'!$AY$5:$AY$467,$C419,'Grid GenerationQueue'!$BH$5:$BH$467,"Executed")</f>
        <v>0</v>
      </c>
      <c r="AA419">
        <f>SUMIFS('Grid GenerationQueue'!AO$5:AO$467,'Grid GenerationQueue'!$AX$5:$AX$467,$B419,'Grid GenerationQueue'!$AY$5:$AY$467,$C419,'Grid GenerationQueue'!$BH$5:$BH$467,"Executed")</f>
        <v>0</v>
      </c>
      <c r="AB419">
        <f>SUMIFS('Grid GenerationQueue'!AP$5:AP$467,'Grid GenerationQueue'!$AX$5:$AX$467,$B419,'Grid GenerationQueue'!$AY$5:$AY$467,$C419,'Grid GenerationQueue'!$BH$5:$BH$467,"Executed")</f>
        <v>0</v>
      </c>
      <c r="AD419">
        <f>SUMIFS('Grid GenerationQueue'!AE$5:AE$467,'Grid GenerationQueue'!$AX$5:$AX$467,$B419,'Grid GenerationQueue'!$AY$5:$AY$467,$C419,'Grid GenerationQueue'!$BF$5:$BF$467,"&lt;&gt;"&amp;"")</f>
        <v>0</v>
      </c>
      <c r="AE419">
        <f>SUMIFS('Grid GenerationQueue'!AF$5:AF$467,'Grid GenerationQueue'!$AX$5:$AX$467,$B419,'Grid GenerationQueue'!$AY$5:$AY$467,$C419,'Grid GenerationQueue'!$BF$5:$BF$467,"&lt;&gt;"&amp;"")</f>
        <v>0</v>
      </c>
      <c r="AF419">
        <f>SUMIFS('Grid GenerationQueue'!AG$5:AG$467,'Grid GenerationQueue'!$AX$5:$AX$467,$B419,'Grid GenerationQueue'!$AY$5:$AY$467,$C419,'Grid GenerationQueue'!$BF$5:$BF$467,"&lt;&gt;"&amp;"")</f>
        <v>0</v>
      </c>
      <c r="AG419">
        <f>SUMIFS('Grid GenerationQueue'!AH$5:AH$467,'Grid GenerationQueue'!$AX$5:$AX$467,$B419,'Grid GenerationQueue'!$AY$5:$AY$467,$C419,'Grid GenerationQueue'!$BF$5:$BF$467,"&lt;&gt;"&amp;"")</f>
        <v>0</v>
      </c>
      <c r="AH419">
        <f>SUMIFS('Grid GenerationQueue'!AI$5:AI$467,'Grid GenerationQueue'!$AX$5:$AX$467,$B419,'Grid GenerationQueue'!$AY$5:$AY$467,$C419,'Grid GenerationQueue'!$BF$5:$BF$467,"&lt;&gt;"&amp;"")</f>
        <v>0</v>
      </c>
      <c r="AI419">
        <f>SUMIFS('Grid GenerationQueue'!AJ$5:AJ$467,'Grid GenerationQueue'!$AX$5:$AX$467,$B419,'Grid GenerationQueue'!$AY$5:$AY$467,$C419,'Grid GenerationQueue'!$BF$5:$BF$467,"&lt;&gt;"&amp;"")</f>
        <v>0</v>
      </c>
      <c r="AJ419">
        <f>SUMIFS('Grid GenerationQueue'!AK$5:AK$467,'Grid GenerationQueue'!$AX$5:$AX$467,$B419,'Grid GenerationQueue'!$AY$5:$AY$467,$C419,'Grid GenerationQueue'!$BF$5:$BF$467,"&lt;&gt;"&amp;"")</f>
        <v>0</v>
      </c>
      <c r="AK419">
        <f>SUMIFS('Grid GenerationQueue'!AL$5:AL$467,'Grid GenerationQueue'!$AX$5:$AX$467,$B419,'Grid GenerationQueue'!$AY$5:$AY$467,$C419,'Grid GenerationQueue'!$BF$5:$BF$467,"&lt;&gt;"&amp;"")</f>
        <v>0</v>
      </c>
      <c r="AL419">
        <f>SUMIFS('Grid GenerationQueue'!AM$5:AM$467,'Grid GenerationQueue'!$AX$5:$AX$467,$B419,'Grid GenerationQueue'!$AY$5:$AY$467,$C419,'Grid GenerationQueue'!$BF$5:$BF$467,"&lt;&gt;"&amp;"")</f>
        <v>0</v>
      </c>
      <c r="AM419">
        <f>SUMIFS('Grid GenerationQueue'!AN$5:AN$467,'Grid GenerationQueue'!$AX$5:$AX$467,$B419,'Grid GenerationQueue'!$AY$5:$AY$467,$C419,'Grid GenerationQueue'!$BF$5:$BF$467,"&lt;&gt;"&amp;"")</f>
        <v>0</v>
      </c>
      <c r="AN419">
        <f>SUMIFS('Grid GenerationQueue'!AO$5:AO$467,'Grid GenerationQueue'!$AX$5:$AX$467,$B419,'Grid GenerationQueue'!$AY$5:$AY$467,$C419,'Grid GenerationQueue'!$BF$5:$BF$467,"&lt;&gt;"&amp;"")</f>
        <v>0</v>
      </c>
      <c r="AO419">
        <f>SUMIFS('Grid GenerationQueue'!AP$5:AP$467,'Grid GenerationQueue'!$AX$5:$AX$467,$B419,'Grid GenerationQueue'!$AY$5:$AY$467,$C419,'Grid GenerationQueue'!$BF$5:$BF$467,"&lt;&gt;"&amp;"")</f>
        <v>0</v>
      </c>
      <c r="AQ419">
        <f>SUMIFS('Grid GenerationQueue'!AE$5:AE$467,'Grid GenerationQueue'!$AX$5:$AX$467,$B419,'Grid GenerationQueue'!$AY$5:$AY$467,$C419)</f>
        <v>0</v>
      </c>
      <c r="AR419">
        <f>SUMIFS('Grid GenerationQueue'!AF$5:AF$467,'Grid GenerationQueue'!$AX$5:$AX$467,$B419,'Grid GenerationQueue'!$AY$5:$AY$467,$C419)</f>
        <v>0</v>
      </c>
      <c r="AS419">
        <f>SUMIFS('Grid GenerationQueue'!AG$5:AG$467,'Grid GenerationQueue'!$AX$5:$AX$467,$B419,'Grid GenerationQueue'!$AY$5:$AY$467,$C419)</f>
        <v>0</v>
      </c>
      <c r="AT419">
        <f>SUMIFS('Grid GenerationQueue'!AH$5:AH$467,'Grid GenerationQueue'!$AX$5:$AX$467,$B419,'Grid GenerationQueue'!$AY$5:$AY$467,$C419)</f>
        <v>0</v>
      </c>
      <c r="AU419">
        <f>SUMIFS('Grid GenerationQueue'!AI$5:AI$467,'Grid GenerationQueue'!$AX$5:$AX$467,$B419,'Grid GenerationQueue'!$AY$5:$AY$467,$C419)</f>
        <v>0</v>
      </c>
      <c r="AV419">
        <f>SUMIFS('Grid GenerationQueue'!AJ$5:AJ$467,'Grid GenerationQueue'!$AX$5:$AX$467,$B419,'Grid GenerationQueue'!$AY$5:$AY$467,$C419)</f>
        <v>0</v>
      </c>
      <c r="AW419">
        <f>SUMIFS('Grid GenerationQueue'!AK$5:AK$467,'Grid GenerationQueue'!$AX$5:$AX$467,$B419,'Grid GenerationQueue'!$AY$5:$AY$467,$C419)</f>
        <v>0</v>
      </c>
      <c r="AX419">
        <f>SUMIFS('Grid GenerationQueue'!AL$5:AL$467,'Grid GenerationQueue'!$AX$5:$AX$467,$B419,'Grid GenerationQueue'!$AY$5:$AY$467,$C419)</f>
        <v>0</v>
      </c>
      <c r="AY419">
        <f>SUMIFS('Grid GenerationQueue'!AM$5:AM$467,'Grid GenerationQueue'!$AX$5:$AX$467,$B419,'Grid GenerationQueue'!$AY$5:$AY$467,$C419)</f>
        <v>0</v>
      </c>
      <c r="AZ419">
        <f>SUMIFS('Grid GenerationQueue'!AN$5:AN$467,'Grid GenerationQueue'!$AX$5:$AX$467,$B419,'Grid GenerationQueue'!$AY$5:$AY$467,$C419)</f>
        <v>0</v>
      </c>
      <c r="BA419">
        <f>SUMIFS('Grid GenerationQueue'!AO$5:AO$467,'Grid GenerationQueue'!$AX$5:$AX$467,$B419,'Grid GenerationQueue'!$AY$5:$AY$467,$C419)</f>
        <v>0</v>
      </c>
      <c r="BB419">
        <f>SUMIFS('Grid GenerationQueue'!AP$5:AP$467,'Grid GenerationQueue'!$AX$5:$AX$467,$B419,'Grid GenerationQueue'!$AY$5:$AY$467,$C419)</f>
        <v>0</v>
      </c>
      <c r="BD419">
        <f>SUMIFS('Grid GenerationQueue'!AE$5:AE$467,'Grid GenerationQueue'!$AX$5:$AX$467,$B419,'Grid GenerationQueue'!$AY$5:$AY$467,$C419,'Grid GenerationQueue'!$BH$5:$BH$467,"Executed",'Grid GenerationQueue'!$BB$5:$BB$467,"&lt;"&amp;$BE$3)</f>
        <v>0</v>
      </c>
      <c r="BE419">
        <f>SUMIFS('Grid GenerationQueue'!AF$5:AF$467,'Grid GenerationQueue'!$AX$5:$AX$467,$B419,'Grid GenerationQueue'!$AY$5:$AY$467,$C419,'Grid GenerationQueue'!$BH$5:$BH$467,"Executed",'Grid GenerationQueue'!$BB$5:$BB$467,"&lt;"&amp;$BE$3)</f>
        <v>0</v>
      </c>
      <c r="BF419">
        <f>SUMIFS('Grid GenerationQueue'!AG$5:AG$467,'Grid GenerationQueue'!$AX$5:$AX$467,$B419,'Grid GenerationQueue'!$AY$5:$AY$467,$C419,'Grid GenerationQueue'!$BH$5:$BH$467,"Executed",'Grid GenerationQueue'!$BB$5:$BB$467,"&lt;"&amp;$BE$3)</f>
        <v>0</v>
      </c>
      <c r="BG419">
        <f>SUMIFS('Grid GenerationQueue'!AH$5:AH$467,'Grid GenerationQueue'!$AX$5:$AX$467,$B419,'Grid GenerationQueue'!$AY$5:$AY$467,$C419,'Grid GenerationQueue'!$BH$5:$BH$467,"Executed",'Grid GenerationQueue'!$BB$5:$BB$467,"&lt;"&amp;$BE$3)</f>
        <v>0</v>
      </c>
      <c r="BH419">
        <f>SUMIFS('Grid GenerationQueue'!AI$5:AI$467,'Grid GenerationQueue'!$AX$5:$AX$467,$B419,'Grid GenerationQueue'!$AY$5:$AY$467,$C419,'Grid GenerationQueue'!$BH$5:$BH$467,"Executed",'Grid GenerationQueue'!$BB$5:$BB$467,"&lt;"&amp;$BE$3)</f>
        <v>0</v>
      </c>
      <c r="BI419">
        <f>SUMIFS('Grid GenerationQueue'!AJ$5:AJ$467,'Grid GenerationQueue'!$AX$5:$AX$467,$B419,'Grid GenerationQueue'!$AY$5:$AY$467,$C419,'Grid GenerationQueue'!$BH$5:$BH$467,"Executed",'Grid GenerationQueue'!$BB$5:$BB$467,"&lt;"&amp;$BE$3)</f>
        <v>0</v>
      </c>
      <c r="BJ419">
        <f>SUMIFS('Grid GenerationQueue'!AK$5:AK$467,'Grid GenerationQueue'!$AX$5:$AX$467,$B419,'Grid GenerationQueue'!$AY$5:$AY$467,$C419,'Grid GenerationQueue'!$BH$5:$BH$467,"Executed",'Grid GenerationQueue'!$BB$5:$BB$467,"&lt;"&amp;$BE$3)</f>
        <v>0</v>
      </c>
      <c r="BK419">
        <f>SUMIFS('Grid GenerationQueue'!AL$5:AL$467,'Grid GenerationQueue'!$AX$5:$AX$467,$B419,'Grid GenerationQueue'!$AY$5:$AY$467,$C419,'Grid GenerationQueue'!$BH$5:$BH$467,"Executed",'Grid GenerationQueue'!$BB$5:$BB$467,"&lt;"&amp;$BE$3)</f>
        <v>0</v>
      </c>
      <c r="BL419">
        <f>SUMIFS('Grid GenerationQueue'!AM$5:AM$467,'Grid GenerationQueue'!$AX$5:$AX$467,$B419,'Grid GenerationQueue'!$AY$5:$AY$467,$C419,'Grid GenerationQueue'!$BH$5:$BH$467,"Executed",'Grid GenerationQueue'!$BB$5:$BB$467,"&lt;"&amp;$BE$3)</f>
        <v>0</v>
      </c>
      <c r="BM419">
        <f>SUMIFS('Grid GenerationQueue'!AN$5:AN$467,'Grid GenerationQueue'!$AX$5:$AX$467,$B419,'Grid GenerationQueue'!$AY$5:$AY$467,$C419,'Grid GenerationQueue'!$BH$5:$BH$467,"Executed",'Grid GenerationQueue'!$BB$5:$BB$467,"&lt;"&amp;$BE$3)</f>
        <v>0</v>
      </c>
      <c r="BN419">
        <f>SUMIFS('Grid GenerationQueue'!AO$5:AO$467,'Grid GenerationQueue'!$AX$5:$AX$467,$B419,'Grid GenerationQueue'!$AY$5:$AY$467,$C419,'Grid GenerationQueue'!$BH$5:$BH$467,"Executed",'Grid GenerationQueue'!$BB$5:$BB$467,"&lt;"&amp;$BE$3)</f>
        <v>0</v>
      </c>
      <c r="BO419">
        <f>SUMIFS('Grid GenerationQueue'!AP$5:AP$467,'Grid GenerationQueue'!$AX$5:$AX$467,$B419,'Grid GenerationQueue'!$AY$5:$AY$467,$C419,'Grid GenerationQueue'!$BH$5:$BH$467,"Executed",'Grid GenerationQueue'!$BB$5:$BB$467,"&lt;"&amp;$BE$3)</f>
        <v>0</v>
      </c>
      <c r="BQ419">
        <f>SUMIFS('Grid GenerationQueue'!AE$5:AE$467,'Grid GenerationQueue'!$AX$5:$AX$467,$B419,'Grid GenerationQueue'!$AY$5:$AY$467,$C419,'Grid GenerationQueue'!$BF$5:$BF$467,"&lt;&gt;"&amp;"",'Grid GenerationQueue'!$BB$5:$BB$467,"&lt;"&amp;$BE$3)</f>
        <v>0</v>
      </c>
      <c r="BR419">
        <f>SUMIFS('Grid GenerationQueue'!AF$5:AF$467,'Grid GenerationQueue'!$AX$5:$AX$467,$B419,'Grid GenerationQueue'!$AY$5:$AY$467,$C419,'Grid GenerationQueue'!$BF$5:$BF$467,"&lt;&gt;"&amp;"",'Grid GenerationQueue'!$BB$5:$BB$467,"&lt;"&amp;$BE$3)</f>
        <v>0</v>
      </c>
      <c r="BS419">
        <f>SUMIFS('Grid GenerationQueue'!AG$5:AG$467,'Grid GenerationQueue'!$AX$5:$AX$467,$B419,'Grid GenerationQueue'!$AY$5:$AY$467,$C419,'Grid GenerationQueue'!$BF$5:$BF$467,"&lt;&gt;"&amp;"",'Grid GenerationQueue'!$BB$5:$BB$467,"&lt;"&amp;$BE$3)</f>
        <v>0</v>
      </c>
      <c r="BT419">
        <f>SUMIFS('Grid GenerationQueue'!AH$5:AH$467,'Grid GenerationQueue'!$AX$5:$AX$467,$B419,'Grid GenerationQueue'!$AY$5:$AY$467,$C419,'Grid GenerationQueue'!$BF$5:$BF$467,"&lt;&gt;"&amp;"",'Grid GenerationQueue'!$BB$5:$BB$467,"&lt;"&amp;$BE$3)</f>
        <v>0</v>
      </c>
      <c r="BU419">
        <f>SUMIFS('Grid GenerationQueue'!AI$5:AI$467,'Grid GenerationQueue'!$AX$5:$AX$467,$B419,'Grid GenerationQueue'!$AY$5:$AY$467,$C419,'Grid GenerationQueue'!$BF$5:$BF$467,"&lt;&gt;"&amp;"",'Grid GenerationQueue'!$BB$5:$BB$467,"&lt;"&amp;$BE$3)</f>
        <v>0</v>
      </c>
      <c r="BV419">
        <f>SUMIFS('Grid GenerationQueue'!AJ$5:AJ$467,'Grid GenerationQueue'!$AX$5:$AX$467,$B419,'Grid GenerationQueue'!$AY$5:$AY$467,$C419,'Grid GenerationQueue'!$BF$5:$BF$467,"&lt;&gt;"&amp;"",'Grid GenerationQueue'!$BB$5:$BB$467,"&lt;"&amp;$BE$3)</f>
        <v>0</v>
      </c>
      <c r="BW419">
        <f>SUMIFS('Grid GenerationQueue'!AK$5:AK$467,'Grid GenerationQueue'!$AX$5:$AX$467,$B419,'Grid GenerationQueue'!$AY$5:$AY$467,$C419,'Grid GenerationQueue'!$BF$5:$BF$467,"&lt;&gt;"&amp;"",'Grid GenerationQueue'!$BB$5:$BB$467,"&lt;"&amp;$BE$3)</f>
        <v>0</v>
      </c>
      <c r="BX419">
        <f>SUMIFS('Grid GenerationQueue'!AL$5:AL$467,'Grid GenerationQueue'!$AX$5:$AX$467,$B419,'Grid GenerationQueue'!$AY$5:$AY$467,$C419,'Grid GenerationQueue'!$BF$5:$BF$467,"&lt;&gt;"&amp;"",'Grid GenerationQueue'!$BB$5:$BB$467,"&lt;"&amp;$BE$3)</f>
        <v>0</v>
      </c>
      <c r="BY419">
        <f>SUMIFS('Grid GenerationQueue'!AM$5:AM$467,'Grid GenerationQueue'!$AX$5:$AX$467,$B419,'Grid GenerationQueue'!$AY$5:$AY$467,$C419,'Grid GenerationQueue'!$BF$5:$BF$467,"&lt;&gt;"&amp;"",'Grid GenerationQueue'!$BB$5:$BB$467,"&lt;"&amp;$BE$3)</f>
        <v>0</v>
      </c>
      <c r="BZ419">
        <f>SUMIFS('Grid GenerationQueue'!AN$5:AN$467,'Grid GenerationQueue'!$AX$5:$AX$467,$B419,'Grid GenerationQueue'!$AY$5:$AY$467,$C419,'Grid GenerationQueue'!$BF$5:$BF$467,"&lt;&gt;"&amp;"",'Grid GenerationQueue'!$BB$5:$BB$467,"&lt;"&amp;$BE$3)</f>
        <v>0</v>
      </c>
      <c r="CA419">
        <f>SUMIFS('Grid GenerationQueue'!AO$5:AO$467,'Grid GenerationQueue'!$AX$5:$AX$467,$B419,'Grid GenerationQueue'!$AY$5:$AY$467,$C419,'Grid GenerationQueue'!$BF$5:$BF$467,"&lt;&gt;"&amp;"",'Grid GenerationQueue'!$BB$5:$BB$467,"&lt;"&amp;$BE$3)</f>
        <v>0</v>
      </c>
      <c r="CB419">
        <f>SUMIFS('Grid GenerationQueue'!AP$5:AP$467,'Grid GenerationQueue'!$AX$5:$AX$467,$B419,'Grid GenerationQueue'!$AY$5:$AY$467,$C419,'Grid GenerationQueue'!$BF$5:$BF$467,"&lt;&gt;"&amp;"",'Grid GenerationQueue'!$BB$5:$BB$467,"&lt;"&amp;$BE$3)</f>
        <v>0</v>
      </c>
      <c r="CD419">
        <f>SUMIFS('Grid GenerationQueue'!AE$5:AE$467,'Grid GenerationQueue'!$AX$5:$AX$467,$B419,'Grid GenerationQueue'!$AY$5:$AY$467,$C419,'Grid GenerationQueue'!$BB$5:$BB$467,"&lt;"&amp;$BE$3)</f>
        <v>0</v>
      </c>
      <c r="CE419">
        <f>SUMIFS('Grid GenerationQueue'!AF$5:AF$467,'Grid GenerationQueue'!$AX$5:$AX$467,$B419,'Grid GenerationQueue'!$AY$5:$AY$467,$C419,'Grid GenerationQueue'!$BB$5:$BB$467,"&lt;"&amp;$BE$3)</f>
        <v>0</v>
      </c>
      <c r="CF419">
        <f>SUMIFS('Grid GenerationQueue'!AG$5:AG$467,'Grid GenerationQueue'!$AX$5:$AX$467,$B419,'Grid GenerationQueue'!$AY$5:$AY$467,$C419,'Grid GenerationQueue'!$BB$5:$BB$467,"&lt;"&amp;$BE$3)</f>
        <v>0</v>
      </c>
      <c r="CG419">
        <f>SUMIFS('Grid GenerationQueue'!AH$5:AH$467,'Grid GenerationQueue'!$AX$5:$AX$467,$B419,'Grid GenerationQueue'!$AY$5:$AY$467,$C419,'Grid GenerationQueue'!$BB$5:$BB$467,"&lt;"&amp;$BE$3)</f>
        <v>0</v>
      </c>
      <c r="CH419">
        <f>SUMIFS('Grid GenerationQueue'!AI$5:AI$467,'Grid GenerationQueue'!$AX$5:$AX$467,$B419,'Grid GenerationQueue'!$AY$5:$AY$467,$C419,'Grid GenerationQueue'!$BB$5:$BB$467,"&lt;"&amp;$BE$3)</f>
        <v>0</v>
      </c>
      <c r="CI419">
        <f>SUMIFS('Grid GenerationQueue'!AJ$5:AJ$467,'Grid GenerationQueue'!$AX$5:$AX$467,$B419,'Grid GenerationQueue'!$AY$5:$AY$467,$C419,'Grid GenerationQueue'!$BB$5:$BB$467,"&lt;"&amp;$BE$3)</f>
        <v>0</v>
      </c>
      <c r="CJ419">
        <f>SUMIFS('Grid GenerationQueue'!AK$5:AK$467,'Grid GenerationQueue'!$AX$5:$AX$467,$B419,'Grid GenerationQueue'!$AY$5:$AY$467,$C419,'Grid GenerationQueue'!$BB$5:$BB$467,"&lt;"&amp;$BE$3)</f>
        <v>0</v>
      </c>
      <c r="CK419">
        <f>SUMIFS('Grid GenerationQueue'!AL$5:AL$467,'Grid GenerationQueue'!$AX$5:$AX$467,$B419,'Grid GenerationQueue'!$AY$5:$AY$467,$C419,'Grid GenerationQueue'!$BB$5:$BB$467,"&lt;"&amp;$BE$3)</f>
        <v>0</v>
      </c>
      <c r="CL419">
        <f>SUMIFS('Grid GenerationQueue'!AM$5:AM$467,'Grid GenerationQueue'!$AX$5:$AX$467,$B419,'Grid GenerationQueue'!$AY$5:$AY$467,$C419,'Grid GenerationQueue'!$BB$5:$BB$467,"&lt;"&amp;$BE$3)</f>
        <v>0</v>
      </c>
      <c r="CM419">
        <f>SUMIFS('Grid GenerationQueue'!AN$5:AN$467,'Grid GenerationQueue'!$AX$5:$AX$467,$B419,'Grid GenerationQueue'!$AY$5:$AY$467,$C419,'Grid GenerationQueue'!$BB$5:$BB$467,"&lt;"&amp;$BE$3)</f>
        <v>0</v>
      </c>
      <c r="CN419">
        <f>SUMIFS('Grid GenerationQueue'!AO$5:AO$467,'Grid GenerationQueue'!$AX$5:$AX$467,$B419,'Grid GenerationQueue'!$AY$5:$AY$467,$C419,'Grid GenerationQueue'!$BB$5:$BB$467,"&lt;"&amp;$BE$3)</f>
        <v>0</v>
      </c>
      <c r="CO419">
        <f>SUMIFS('Grid GenerationQueue'!AP$5:AP$467,'Grid GenerationQueue'!$AX$5:$AX$467,$B419,'Grid GenerationQueue'!$AY$5:$AY$467,$C419,'Grid GenerationQueue'!$BB$5:$BB$467,"&lt;"&amp;$BE$3)</f>
        <v>0</v>
      </c>
    </row>
    <row r="420" spans="1:93" x14ac:dyDescent="0.35">
      <c r="A420" t="s">
        <v>4653</v>
      </c>
      <c r="B420" t="s">
        <v>4831</v>
      </c>
      <c r="C420">
        <v>115</v>
      </c>
      <c r="D420">
        <f>SUMIFS('Grid GenerationQueue'!AE$5:AE$467,'Grid GenerationQueue'!$AX$5:$AX$467,$B420,'Grid GenerationQueue'!$AY$5:$AY$467,$C420,'Grid GenerationQueue'!$BI$5:$BI$467,"&lt;4")</f>
        <v>0</v>
      </c>
      <c r="E420">
        <f>SUMIFS('Grid GenerationQueue'!AF$5:AF$467,'Grid GenerationQueue'!$AX$5:$AX$467,$B420,'Grid GenerationQueue'!$AY$5:$AY$467,$C420,'Grid GenerationQueue'!$BI$5:$BI$467,"&lt;4")</f>
        <v>0</v>
      </c>
      <c r="F420">
        <f>SUMIFS('Grid GenerationQueue'!AG$5:AG$467,'Grid GenerationQueue'!$AX$5:$AX$467,$B420,'Grid GenerationQueue'!$AY$5:$AY$467,$C420,'Grid GenerationQueue'!$BI$5:$BI$467,"&lt;4")</f>
        <v>0</v>
      </c>
      <c r="G420">
        <f>SUMIFS('Grid GenerationQueue'!AH$5:AH$467,'Grid GenerationQueue'!$AX$5:$AX$467,$B420,'Grid GenerationQueue'!$AY$5:$AY$467,$C420,'Grid GenerationQueue'!$BI$5:$BI$467,"&lt;4")</f>
        <v>0</v>
      </c>
      <c r="H420">
        <f>SUMIFS('Grid GenerationQueue'!AI$5:AI$467,'Grid GenerationQueue'!$AX$5:$AX$467,$B420,'Grid GenerationQueue'!$AY$5:$AY$467,$C420,'Grid GenerationQueue'!$BI$5:$BI$467,"&lt;4")</f>
        <v>0</v>
      </c>
      <c r="I420">
        <f>SUMIFS('Grid GenerationQueue'!AJ$5:AJ$467,'Grid GenerationQueue'!$AX$5:$AX$467,$B420,'Grid GenerationQueue'!$AY$5:$AY$467,$C420,'Grid GenerationQueue'!$BI$5:$BI$467,"&lt;4")</f>
        <v>0</v>
      </c>
      <c r="J420">
        <f>SUMIFS('Grid GenerationQueue'!AK$5:AK$467,'Grid GenerationQueue'!$AX$5:$AX$467,$B420,'Grid GenerationQueue'!$AY$5:$AY$467,$C420,'Grid GenerationQueue'!$BI$5:$BI$467,"&lt;4")</f>
        <v>0</v>
      </c>
      <c r="K420">
        <f>SUMIFS('Grid GenerationQueue'!AL$5:AL$467,'Grid GenerationQueue'!$AX$5:$AX$467,$B420,'Grid GenerationQueue'!$AY$5:$AY$467,$C420,'Grid GenerationQueue'!$BI$5:$BI$467,"&lt;4")</f>
        <v>0</v>
      </c>
      <c r="L420">
        <f>SUMIFS('Grid GenerationQueue'!AM$5:AM$467,'Grid GenerationQueue'!$AX$5:$AX$467,$B420,'Grid GenerationQueue'!$AY$5:$AY$467,$C420,'Grid GenerationQueue'!$BI$5:$BI$467,"&lt;4")</f>
        <v>0</v>
      </c>
      <c r="M420">
        <f>SUMIFS('Grid GenerationQueue'!AN$5:AN$467,'Grid GenerationQueue'!$AX$5:$AX$467,$B420,'Grid GenerationQueue'!$AY$5:$AY$467,$C420,'Grid GenerationQueue'!$BI$5:$BI$467,"&lt;4")</f>
        <v>0</v>
      </c>
      <c r="N420">
        <f>SUMIFS('Grid GenerationQueue'!AO$5:AO$467,'Grid GenerationQueue'!$AX$5:$AX$467,$B420,'Grid GenerationQueue'!$AY$5:$AY$467,$C420,'Grid GenerationQueue'!$BI$5:$BI$467,"&lt;4")</f>
        <v>0</v>
      </c>
      <c r="O420">
        <f>SUMIFS('Grid GenerationQueue'!AP$5:AP$467,'Grid GenerationQueue'!$AX$5:$AX$467,$B420,'Grid GenerationQueue'!$AY$5:$AY$467,$C420,'Grid GenerationQueue'!$BI$5:$BI$467,"&lt;4")</f>
        <v>0</v>
      </c>
      <c r="Q420">
        <f>SUMIFS('Grid GenerationQueue'!AE$5:AE$467,'Grid GenerationQueue'!$AX$5:$AX$467,$B420,'Grid GenerationQueue'!$AY$5:$AY$467,$C420,'Grid GenerationQueue'!$BH$5:$BH$467,"Executed")</f>
        <v>0</v>
      </c>
      <c r="R420">
        <f>SUMIFS('Grid GenerationQueue'!AF$5:AF$467,'Grid GenerationQueue'!$AX$5:$AX$467,$B420,'Grid GenerationQueue'!$AY$5:$AY$467,$C420,'Grid GenerationQueue'!$BH$5:$BH$467,"Executed")</f>
        <v>0</v>
      </c>
      <c r="S420">
        <f>SUMIFS('Grid GenerationQueue'!AG$5:AG$467,'Grid GenerationQueue'!$AX$5:$AX$467,$B420,'Grid GenerationQueue'!$AY$5:$AY$467,$C420,'Grid GenerationQueue'!$BH$5:$BH$467,"Executed")</f>
        <v>0</v>
      </c>
      <c r="T420">
        <f>SUMIFS('Grid GenerationQueue'!AH$5:AH$467,'Grid GenerationQueue'!$AX$5:$AX$467,$B420,'Grid GenerationQueue'!$AY$5:$AY$467,$C420,'Grid GenerationQueue'!$BH$5:$BH$467,"Executed")</f>
        <v>0</v>
      </c>
      <c r="U420">
        <f>SUMIFS('Grid GenerationQueue'!AI$5:AI$467,'Grid GenerationQueue'!$AX$5:$AX$467,$B420,'Grid GenerationQueue'!$AY$5:$AY$467,$C420,'Grid GenerationQueue'!$BH$5:$BH$467,"Executed")</f>
        <v>0</v>
      </c>
      <c r="V420">
        <f>SUMIFS('Grid GenerationQueue'!AJ$5:AJ$467,'Grid GenerationQueue'!$AX$5:$AX$467,$B420,'Grid GenerationQueue'!$AY$5:$AY$467,$C420,'Grid GenerationQueue'!$BH$5:$BH$467,"Executed")</f>
        <v>0</v>
      </c>
      <c r="W420">
        <f>SUMIFS('Grid GenerationQueue'!AK$5:AK$467,'Grid GenerationQueue'!$AX$5:$AX$467,$B420,'Grid GenerationQueue'!$AY$5:$AY$467,$C420,'Grid GenerationQueue'!$BH$5:$BH$467,"Executed")</f>
        <v>0</v>
      </c>
      <c r="X420">
        <f>SUMIFS('Grid GenerationQueue'!AL$5:AL$467,'Grid GenerationQueue'!$AX$5:$AX$467,$B420,'Grid GenerationQueue'!$AY$5:$AY$467,$C420,'Grid GenerationQueue'!$BH$5:$BH$467,"Executed")</f>
        <v>0</v>
      </c>
      <c r="Y420">
        <f>SUMIFS('Grid GenerationQueue'!AM$5:AM$467,'Grid GenerationQueue'!$AX$5:$AX$467,$B420,'Grid GenerationQueue'!$AY$5:$AY$467,$C420,'Grid GenerationQueue'!$BH$5:$BH$467,"Executed")</f>
        <v>0</v>
      </c>
      <c r="Z420">
        <f>SUMIFS('Grid GenerationQueue'!AN$5:AN$467,'Grid GenerationQueue'!$AX$5:$AX$467,$B420,'Grid GenerationQueue'!$AY$5:$AY$467,$C420,'Grid GenerationQueue'!$BH$5:$BH$467,"Executed")</f>
        <v>0</v>
      </c>
      <c r="AA420">
        <f>SUMIFS('Grid GenerationQueue'!AO$5:AO$467,'Grid GenerationQueue'!$AX$5:$AX$467,$B420,'Grid GenerationQueue'!$AY$5:$AY$467,$C420,'Grid GenerationQueue'!$BH$5:$BH$467,"Executed")</f>
        <v>0</v>
      </c>
      <c r="AB420">
        <f>SUMIFS('Grid GenerationQueue'!AP$5:AP$467,'Grid GenerationQueue'!$AX$5:$AX$467,$B420,'Grid GenerationQueue'!$AY$5:$AY$467,$C420,'Grid GenerationQueue'!$BH$5:$BH$467,"Executed")</f>
        <v>0</v>
      </c>
      <c r="AD420">
        <f>SUMIFS('Grid GenerationQueue'!AE$5:AE$467,'Grid GenerationQueue'!$AX$5:$AX$467,$B420,'Grid GenerationQueue'!$AY$5:$AY$467,$C420,'Grid GenerationQueue'!$BF$5:$BF$467,"&lt;&gt;"&amp;"")</f>
        <v>0</v>
      </c>
      <c r="AE420">
        <f>SUMIFS('Grid GenerationQueue'!AF$5:AF$467,'Grid GenerationQueue'!$AX$5:$AX$467,$B420,'Grid GenerationQueue'!$AY$5:$AY$467,$C420,'Grid GenerationQueue'!$BF$5:$BF$467,"&lt;&gt;"&amp;"")</f>
        <v>0</v>
      </c>
      <c r="AF420">
        <f>SUMIFS('Grid GenerationQueue'!AG$5:AG$467,'Grid GenerationQueue'!$AX$5:$AX$467,$B420,'Grid GenerationQueue'!$AY$5:$AY$467,$C420,'Grid GenerationQueue'!$BF$5:$BF$467,"&lt;&gt;"&amp;"")</f>
        <v>0</v>
      </c>
      <c r="AG420">
        <f>SUMIFS('Grid GenerationQueue'!AH$5:AH$467,'Grid GenerationQueue'!$AX$5:$AX$467,$B420,'Grid GenerationQueue'!$AY$5:$AY$467,$C420,'Grid GenerationQueue'!$BF$5:$BF$467,"&lt;&gt;"&amp;"")</f>
        <v>0</v>
      </c>
      <c r="AH420">
        <f>SUMIFS('Grid GenerationQueue'!AI$5:AI$467,'Grid GenerationQueue'!$AX$5:$AX$467,$B420,'Grid GenerationQueue'!$AY$5:$AY$467,$C420,'Grid GenerationQueue'!$BF$5:$BF$467,"&lt;&gt;"&amp;"")</f>
        <v>0</v>
      </c>
      <c r="AI420">
        <f>SUMIFS('Grid GenerationQueue'!AJ$5:AJ$467,'Grid GenerationQueue'!$AX$5:$AX$467,$B420,'Grid GenerationQueue'!$AY$5:$AY$467,$C420,'Grid GenerationQueue'!$BF$5:$BF$467,"&lt;&gt;"&amp;"")</f>
        <v>0</v>
      </c>
      <c r="AJ420">
        <f>SUMIFS('Grid GenerationQueue'!AK$5:AK$467,'Grid GenerationQueue'!$AX$5:$AX$467,$B420,'Grid GenerationQueue'!$AY$5:$AY$467,$C420,'Grid GenerationQueue'!$BF$5:$BF$467,"&lt;&gt;"&amp;"")</f>
        <v>0</v>
      </c>
      <c r="AK420">
        <f>SUMIFS('Grid GenerationQueue'!AL$5:AL$467,'Grid GenerationQueue'!$AX$5:$AX$467,$B420,'Grid GenerationQueue'!$AY$5:$AY$467,$C420,'Grid GenerationQueue'!$BF$5:$BF$467,"&lt;&gt;"&amp;"")</f>
        <v>0</v>
      </c>
      <c r="AL420">
        <f>SUMIFS('Grid GenerationQueue'!AM$5:AM$467,'Grid GenerationQueue'!$AX$5:$AX$467,$B420,'Grid GenerationQueue'!$AY$5:$AY$467,$C420,'Grid GenerationQueue'!$BF$5:$BF$467,"&lt;&gt;"&amp;"")</f>
        <v>0</v>
      </c>
      <c r="AM420">
        <f>SUMIFS('Grid GenerationQueue'!AN$5:AN$467,'Grid GenerationQueue'!$AX$5:$AX$467,$B420,'Grid GenerationQueue'!$AY$5:$AY$467,$C420,'Grid GenerationQueue'!$BF$5:$BF$467,"&lt;&gt;"&amp;"")</f>
        <v>0</v>
      </c>
      <c r="AN420">
        <f>SUMIFS('Grid GenerationQueue'!AO$5:AO$467,'Grid GenerationQueue'!$AX$5:$AX$467,$B420,'Grid GenerationQueue'!$AY$5:$AY$467,$C420,'Grid GenerationQueue'!$BF$5:$BF$467,"&lt;&gt;"&amp;"")</f>
        <v>0</v>
      </c>
      <c r="AO420">
        <f>SUMIFS('Grid GenerationQueue'!AP$5:AP$467,'Grid GenerationQueue'!$AX$5:$AX$467,$B420,'Grid GenerationQueue'!$AY$5:$AY$467,$C420,'Grid GenerationQueue'!$BF$5:$BF$467,"&lt;&gt;"&amp;"")</f>
        <v>0</v>
      </c>
      <c r="AQ420">
        <f>SUMIFS('Grid GenerationQueue'!AE$5:AE$467,'Grid GenerationQueue'!$AX$5:$AX$467,$B420,'Grid GenerationQueue'!$AY$5:$AY$467,$C420)</f>
        <v>0</v>
      </c>
      <c r="AR420">
        <f>SUMIFS('Grid GenerationQueue'!AF$5:AF$467,'Grid GenerationQueue'!$AX$5:$AX$467,$B420,'Grid GenerationQueue'!$AY$5:$AY$467,$C420)</f>
        <v>0</v>
      </c>
      <c r="AS420">
        <f>SUMIFS('Grid GenerationQueue'!AG$5:AG$467,'Grid GenerationQueue'!$AX$5:$AX$467,$B420,'Grid GenerationQueue'!$AY$5:$AY$467,$C420)</f>
        <v>0</v>
      </c>
      <c r="AT420">
        <f>SUMIFS('Grid GenerationQueue'!AH$5:AH$467,'Grid GenerationQueue'!$AX$5:$AX$467,$B420,'Grid GenerationQueue'!$AY$5:$AY$467,$C420)</f>
        <v>0</v>
      </c>
      <c r="AU420">
        <f>SUMIFS('Grid GenerationQueue'!AI$5:AI$467,'Grid GenerationQueue'!$AX$5:$AX$467,$B420,'Grid GenerationQueue'!$AY$5:$AY$467,$C420)</f>
        <v>0</v>
      </c>
      <c r="AV420">
        <f>SUMIFS('Grid GenerationQueue'!AJ$5:AJ$467,'Grid GenerationQueue'!$AX$5:$AX$467,$B420,'Grid GenerationQueue'!$AY$5:$AY$467,$C420)</f>
        <v>0</v>
      </c>
      <c r="AW420">
        <f>SUMIFS('Grid GenerationQueue'!AK$5:AK$467,'Grid GenerationQueue'!$AX$5:$AX$467,$B420,'Grid GenerationQueue'!$AY$5:$AY$467,$C420)</f>
        <v>0</v>
      </c>
      <c r="AX420">
        <f>SUMIFS('Grid GenerationQueue'!AL$5:AL$467,'Grid GenerationQueue'!$AX$5:$AX$467,$B420,'Grid GenerationQueue'!$AY$5:$AY$467,$C420)</f>
        <v>0</v>
      </c>
      <c r="AY420">
        <f>SUMIFS('Grid GenerationQueue'!AM$5:AM$467,'Grid GenerationQueue'!$AX$5:$AX$467,$B420,'Grid GenerationQueue'!$AY$5:$AY$467,$C420)</f>
        <v>0</v>
      </c>
      <c r="AZ420">
        <f>SUMIFS('Grid GenerationQueue'!AN$5:AN$467,'Grid GenerationQueue'!$AX$5:$AX$467,$B420,'Grid GenerationQueue'!$AY$5:$AY$467,$C420)</f>
        <v>0</v>
      </c>
      <c r="BA420">
        <f>SUMIFS('Grid GenerationQueue'!AO$5:AO$467,'Grid GenerationQueue'!$AX$5:$AX$467,$B420,'Grid GenerationQueue'!$AY$5:$AY$467,$C420)</f>
        <v>0</v>
      </c>
      <c r="BB420">
        <f>SUMIFS('Grid GenerationQueue'!AP$5:AP$467,'Grid GenerationQueue'!$AX$5:$AX$467,$B420,'Grid GenerationQueue'!$AY$5:$AY$467,$C420)</f>
        <v>0</v>
      </c>
      <c r="BD420">
        <f>SUMIFS('Grid GenerationQueue'!AE$5:AE$467,'Grid GenerationQueue'!$AX$5:$AX$467,$B420,'Grid GenerationQueue'!$AY$5:$AY$467,$C420,'Grid GenerationQueue'!$BH$5:$BH$467,"Executed",'Grid GenerationQueue'!$BB$5:$BB$467,"&lt;"&amp;$BE$3)</f>
        <v>0</v>
      </c>
      <c r="BE420">
        <f>SUMIFS('Grid GenerationQueue'!AF$5:AF$467,'Grid GenerationQueue'!$AX$5:$AX$467,$B420,'Grid GenerationQueue'!$AY$5:$AY$467,$C420,'Grid GenerationQueue'!$BH$5:$BH$467,"Executed",'Grid GenerationQueue'!$BB$5:$BB$467,"&lt;"&amp;$BE$3)</f>
        <v>0</v>
      </c>
      <c r="BF420">
        <f>SUMIFS('Grid GenerationQueue'!AG$5:AG$467,'Grid GenerationQueue'!$AX$5:$AX$467,$B420,'Grid GenerationQueue'!$AY$5:$AY$467,$C420,'Grid GenerationQueue'!$BH$5:$BH$467,"Executed",'Grid GenerationQueue'!$BB$5:$BB$467,"&lt;"&amp;$BE$3)</f>
        <v>0</v>
      </c>
      <c r="BG420">
        <f>SUMIFS('Grid GenerationQueue'!AH$5:AH$467,'Grid GenerationQueue'!$AX$5:$AX$467,$B420,'Grid GenerationQueue'!$AY$5:$AY$467,$C420,'Grid GenerationQueue'!$BH$5:$BH$467,"Executed",'Grid GenerationQueue'!$BB$5:$BB$467,"&lt;"&amp;$BE$3)</f>
        <v>0</v>
      </c>
      <c r="BH420">
        <f>SUMIFS('Grid GenerationQueue'!AI$5:AI$467,'Grid GenerationQueue'!$AX$5:$AX$467,$B420,'Grid GenerationQueue'!$AY$5:$AY$467,$C420,'Grid GenerationQueue'!$BH$5:$BH$467,"Executed",'Grid GenerationQueue'!$BB$5:$BB$467,"&lt;"&amp;$BE$3)</f>
        <v>0</v>
      </c>
      <c r="BI420">
        <f>SUMIFS('Grid GenerationQueue'!AJ$5:AJ$467,'Grid GenerationQueue'!$AX$5:$AX$467,$B420,'Grid GenerationQueue'!$AY$5:$AY$467,$C420,'Grid GenerationQueue'!$BH$5:$BH$467,"Executed",'Grid GenerationQueue'!$BB$5:$BB$467,"&lt;"&amp;$BE$3)</f>
        <v>0</v>
      </c>
      <c r="BJ420">
        <f>SUMIFS('Grid GenerationQueue'!AK$5:AK$467,'Grid GenerationQueue'!$AX$5:$AX$467,$B420,'Grid GenerationQueue'!$AY$5:$AY$467,$C420,'Grid GenerationQueue'!$BH$5:$BH$467,"Executed",'Grid GenerationQueue'!$BB$5:$BB$467,"&lt;"&amp;$BE$3)</f>
        <v>0</v>
      </c>
      <c r="BK420">
        <f>SUMIFS('Grid GenerationQueue'!AL$5:AL$467,'Grid GenerationQueue'!$AX$5:$AX$467,$B420,'Grid GenerationQueue'!$AY$5:$AY$467,$C420,'Grid GenerationQueue'!$BH$5:$BH$467,"Executed",'Grid GenerationQueue'!$BB$5:$BB$467,"&lt;"&amp;$BE$3)</f>
        <v>0</v>
      </c>
      <c r="BL420">
        <f>SUMIFS('Grid GenerationQueue'!AM$5:AM$467,'Grid GenerationQueue'!$AX$5:$AX$467,$B420,'Grid GenerationQueue'!$AY$5:$AY$467,$C420,'Grid GenerationQueue'!$BH$5:$BH$467,"Executed",'Grid GenerationQueue'!$BB$5:$BB$467,"&lt;"&amp;$BE$3)</f>
        <v>0</v>
      </c>
      <c r="BM420">
        <f>SUMIFS('Grid GenerationQueue'!AN$5:AN$467,'Grid GenerationQueue'!$AX$5:$AX$467,$B420,'Grid GenerationQueue'!$AY$5:$AY$467,$C420,'Grid GenerationQueue'!$BH$5:$BH$467,"Executed",'Grid GenerationQueue'!$BB$5:$BB$467,"&lt;"&amp;$BE$3)</f>
        <v>0</v>
      </c>
      <c r="BN420">
        <f>SUMIFS('Grid GenerationQueue'!AO$5:AO$467,'Grid GenerationQueue'!$AX$5:$AX$467,$B420,'Grid GenerationQueue'!$AY$5:$AY$467,$C420,'Grid GenerationQueue'!$BH$5:$BH$467,"Executed",'Grid GenerationQueue'!$BB$5:$BB$467,"&lt;"&amp;$BE$3)</f>
        <v>0</v>
      </c>
      <c r="BO420">
        <f>SUMIFS('Grid GenerationQueue'!AP$5:AP$467,'Grid GenerationQueue'!$AX$5:$AX$467,$B420,'Grid GenerationQueue'!$AY$5:$AY$467,$C420,'Grid GenerationQueue'!$BH$5:$BH$467,"Executed",'Grid GenerationQueue'!$BB$5:$BB$467,"&lt;"&amp;$BE$3)</f>
        <v>0</v>
      </c>
      <c r="BQ420">
        <f>SUMIFS('Grid GenerationQueue'!AE$5:AE$467,'Grid GenerationQueue'!$AX$5:$AX$467,$B420,'Grid GenerationQueue'!$AY$5:$AY$467,$C420,'Grid GenerationQueue'!$BF$5:$BF$467,"&lt;&gt;"&amp;"",'Grid GenerationQueue'!$BB$5:$BB$467,"&lt;"&amp;$BE$3)</f>
        <v>0</v>
      </c>
      <c r="BR420">
        <f>SUMIFS('Grid GenerationQueue'!AF$5:AF$467,'Grid GenerationQueue'!$AX$5:$AX$467,$B420,'Grid GenerationQueue'!$AY$5:$AY$467,$C420,'Grid GenerationQueue'!$BF$5:$BF$467,"&lt;&gt;"&amp;"",'Grid GenerationQueue'!$BB$5:$BB$467,"&lt;"&amp;$BE$3)</f>
        <v>0</v>
      </c>
      <c r="BS420">
        <f>SUMIFS('Grid GenerationQueue'!AG$5:AG$467,'Grid GenerationQueue'!$AX$5:$AX$467,$B420,'Grid GenerationQueue'!$AY$5:$AY$467,$C420,'Grid GenerationQueue'!$BF$5:$BF$467,"&lt;&gt;"&amp;"",'Grid GenerationQueue'!$BB$5:$BB$467,"&lt;"&amp;$BE$3)</f>
        <v>0</v>
      </c>
      <c r="BT420">
        <f>SUMIFS('Grid GenerationQueue'!AH$5:AH$467,'Grid GenerationQueue'!$AX$5:$AX$467,$B420,'Grid GenerationQueue'!$AY$5:$AY$467,$C420,'Grid GenerationQueue'!$BF$5:$BF$467,"&lt;&gt;"&amp;"",'Grid GenerationQueue'!$BB$5:$BB$467,"&lt;"&amp;$BE$3)</f>
        <v>0</v>
      </c>
      <c r="BU420">
        <f>SUMIFS('Grid GenerationQueue'!AI$5:AI$467,'Grid GenerationQueue'!$AX$5:$AX$467,$B420,'Grid GenerationQueue'!$AY$5:$AY$467,$C420,'Grid GenerationQueue'!$BF$5:$BF$467,"&lt;&gt;"&amp;"",'Grid GenerationQueue'!$BB$5:$BB$467,"&lt;"&amp;$BE$3)</f>
        <v>0</v>
      </c>
      <c r="BV420">
        <f>SUMIFS('Grid GenerationQueue'!AJ$5:AJ$467,'Grid GenerationQueue'!$AX$5:$AX$467,$B420,'Grid GenerationQueue'!$AY$5:$AY$467,$C420,'Grid GenerationQueue'!$BF$5:$BF$467,"&lt;&gt;"&amp;"",'Grid GenerationQueue'!$BB$5:$BB$467,"&lt;"&amp;$BE$3)</f>
        <v>0</v>
      </c>
      <c r="BW420">
        <f>SUMIFS('Grid GenerationQueue'!AK$5:AK$467,'Grid GenerationQueue'!$AX$5:$AX$467,$B420,'Grid GenerationQueue'!$AY$5:$AY$467,$C420,'Grid GenerationQueue'!$BF$5:$BF$467,"&lt;&gt;"&amp;"",'Grid GenerationQueue'!$BB$5:$BB$467,"&lt;"&amp;$BE$3)</f>
        <v>0</v>
      </c>
      <c r="BX420">
        <f>SUMIFS('Grid GenerationQueue'!AL$5:AL$467,'Grid GenerationQueue'!$AX$5:$AX$467,$B420,'Grid GenerationQueue'!$AY$5:$AY$467,$C420,'Grid GenerationQueue'!$BF$5:$BF$467,"&lt;&gt;"&amp;"",'Grid GenerationQueue'!$BB$5:$BB$467,"&lt;"&amp;$BE$3)</f>
        <v>0</v>
      </c>
      <c r="BY420">
        <f>SUMIFS('Grid GenerationQueue'!AM$5:AM$467,'Grid GenerationQueue'!$AX$5:$AX$467,$B420,'Grid GenerationQueue'!$AY$5:$AY$467,$C420,'Grid GenerationQueue'!$BF$5:$BF$467,"&lt;&gt;"&amp;"",'Grid GenerationQueue'!$BB$5:$BB$467,"&lt;"&amp;$BE$3)</f>
        <v>0</v>
      </c>
      <c r="BZ420">
        <f>SUMIFS('Grid GenerationQueue'!AN$5:AN$467,'Grid GenerationQueue'!$AX$5:$AX$467,$B420,'Grid GenerationQueue'!$AY$5:$AY$467,$C420,'Grid GenerationQueue'!$BF$5:$BF$467,"&lt;&gt;"&amp;"",'Grid GenerationQueue'!$BB$5:$BB$467,"&lt;"&amp;$BE$3)</f>
        <v>0</v>
      </c>
      <c r="CA420">
        <f>SUMIFS('Grid GenerationQueue'!AO$5:AO$467,'Grid GenerationQueue'!$AX$5:$AX$467,$B420,'Grid GenerationQueue'!$AY$5:$AY$467,$C420,'Grid GenerationQueue'!$BF$5:$BF$467,"&lt;&gt;"&amp;"",'Grid GenerationQueue'!$BB$5:$BB$467,"&lt;"&amp;$BE$3)</f>
        <v>0</v>
      </c>
      <c r="CB420">
        <f>SUMIFS('Grid GenerationQueue'!AP$5:AP$467,'Grid GenerationQueue'!$AX$5:$AX$467,$B420,'Grid GenerationQueue'!$AY$5:$AY$467,$C420,'Grid GenerationQueue'!$BF$5:$BF$467,"&lt;&gt;"&amp;"",'Grid GenerationQueue'!$BB$5:$BB$467,"&lt;"&amp;$BE$3)</f>
        <v>0</v>
      </c>
      <c r="CD420">
        <f>SUMIFS('Grid GenerationQueue'!AE$5:AE$467,'Grid GenerationQueue'!$AX$5:$AX$467,$B420,'Grid GenerationQueue'!$AY$5:$AY$467,$C420,'Grid GenerationQueue'!$BB$5:$BB$467,"&lt;"&amp;$BE$3)</f>
        <v>0</v>
      </c>
      <c r="CE420">
        <f>SUMIFS('Grid GenerationQueue'!AF$5:AF$467,'Grid GenerationQueue'!$AX$5:$AX$467,$B420,'Grid GenerationQueue'!$AY$5:$AY$467,$C420,'Grid GenerationQueue'!$BB$5:$BB$467,"&lt;"&amp;$BE$3)</f>
        <v>0</v>
      </c>
      <c r="CF420">
        <f>SUMIFS('Grid GenerationQueue'!AG$5:AG$467,'Grid GenerationQueue'!$AX$5:$AX$467,$B420,'Grid GenerationQueue'!$AY$5:$AY$467,$C420,'Grid GenerationQueue'!$BB$5:$BB$467,"&lt;"&amp;$BE$3)</f>
        <v>0</v>
      </c>
      <c r="CG420">
        <f>SUMIFS('Grid GenerationQueue'!AH$5:AH$467,'Grid GenerationQueue'!$AX$5:$AX$467,$B420,'Grid GenerationQueue'!$AY$5:$AY$467,$C420,'Grid GenerationQueue'!$BB$5:$BB$467,"&lt;"&amp;$BE$3)</f>
        <v>0</v>
      </c>
      <c r="CH420">
        <f>SUMIFS('Grid GenerationQueue'!AI$5:AI$467,'Grid GenerationQueue'!$AX$5:$AX$467,$B420,'Grid GenerationQueue'!$AY$5:$AY$467,$C420,'Grid GenerationQueue'!$BB$5:$BB$467,"&lt;"&amp;$BE$3)</f>
        <v>0</v>
      </c>
      <c r="CI420">
        <f>SUMIFS('Grid GenerationQueue'!AJ$5:AJ$467,'Grid GenerationQueue'!$AX$5:$AX$467,$B420,'Grid GenerationQueue'!$AY$5:$AY$467,$C420,'Grid GenerationQueue'!$BB$5:$BB$467,"&lt;"&amp;$BE$3)</f>
        <v>0</v>
      </c>
      <c r="CJ420">
        <f>SUMIFS('Grid GenerationQueue'!AK$5:AK$467,'Grid GenerationQueue'!$AX$5:$AX$467,$B420,'Grid GenerationQueue'!$AY$5:$AY$467,$C420,'Grid GenerationQueue'!$BB$5:$BB$467,"&lt;"&amp;$BE$3)</f>
        <v>0</v>
      </c>
      <c r="CK420">
        <f>SUMIFS('Grid GenerationQueue'!AL$5:AL$467,'Grid GenerationQueue'!$AX$5:$AX$467,$B420,'Grid GenerationQueue'!$AY$5:$AY$467,$C420,'Grid GenerationQueue'!$BB$5:$BB$467,"&lt;"&amp;$BE$3)</f>
        <v>0</v>
      </c>
      <c r="CL420">
        <f>SUMIFS('Grid GenerationQueue'!AM$5:AM$467,'Grid GenerationQueue'!$AX$5:$AX$467,$B420,'Grid GenerationQueue'!$AY$5:$AY$467,$C420,'Grid GenerationQueue'!$BB$5:$BB$467,"&lt;"&amp;$BE$3)</f>
        <v>0</v>
      </c>
      <c r="CM420">
        <f>SUMIFS('Grid GenerationQueue'!AN$5:AN$467,'Grid GenerationQueue'!$AX$5:$AX$467,$B420,'Grid GenerationQueue'!$AY$5:$AY$467,$C420,'Grid GenerationQueue'!$BB$5:$BB$467,"&lt;"&amp;$BE$3)</f>
        <v>0</v>
      </c>
      <c r="CN420">
        <f>SUMIFS('Grid GenerationQueue'!AO$5:AO$467,'Grid GenerationQueue'!$AX$5:$AX$467,$B420,'Grid GenerationQueue'!$AY$5:$AY$467,$C420,'Grid GenerationQueue'!$BB$5:$BB$467,"&lt;"&amp;$BE$3)</f>
        <v>0</v>
      </c>
      <c r="CO420">
        <f>SUMIFS('Grid GenerationQueue'!AP$5:AP$467,'Grid GenerationQueue'!$AX$5:$AX$467,$B420,'Grid GenerationQueue'!$AY$5:$AY$467,$C420,'Grid GenerationQueue'!$BB$5:$BB$467,"&lt;"&amp;$BE$3)</f>
        <v>0</v>
      </c>
    </row>
    <row r="421" spans="1:93" x14ac:dyDescent="0.35">
      <c r="A421" t="s">
        <v>4647</v>
      </c>
      <c r="B421" t="s">
        <v>4464</v>
      </c>
      <c r="C421">
        <v>500</v>
      </c>
      <c r="D421">
        <f>SUMIFS('Grid GenerationQueue'!AE$5:AE$467,'Grid GenerationQueue'!$AX$5:$AX$467,$B421,'Grid GenerationQueue'!$AY$5:$AY$467,$C421,'Grid GenerationQueue'!$BI$5:$BI$467,"&lt;4")</f>
        <v>0</v>
      </c>
      <c r="E421">
        <f>SUMIFS('Grid GenerationQueue'!AF$5:AF$467,'Grid GenerationQueue'!$AX$5:$AX$467,$B421,'Grid GenerationQueue'!$AY$5:$AY$467,$C421,'Grid GenerationQueue'!$BI$5:$BI$467,"&lt;4")</f>
        <v>0</v>
      </c>
      <c r="F421">
        <f>SUMIFS('Grid GenerationQueue'!AG$5:AG$467,'Grid GenerationQueue'!$AX$5:$AX$467,$B421,'Grid GenerationQueue'!$AY$5:$AY$467,$C421,'Grid GenerationQueue'!$BI$5:$BI$467,"&lt;4")</f>
        <v>0</v>
      </c>
      <c r="G421">
        <f>SUMIFS('Grid GenerationQueue'!AH$5:AH$467,'Grid GenerationQueue'!$AX$5:$AX$467,$B421,'Grid GenerationQueue'!$AY$5:$AY$467,$C421,'Grid GenerationQueue'!$BI$5:$BI$467,"&lt;4")</f>
        <v>0</v>
      </c>
      <c r="H421">
        <f>SUMIFS('Grid GenerationQueue'!AI$5:AI$467,'Grid GenerationQueue'!$AX$5:$AX$467,$B421,'Grid GenerationQueue'!$AY$5:$AY$467,$C421,'Grid GenerationQueue'!$BI$5:$BI$467,"&lt;4")</f>
        <v>0</v>
      </c>
      <c r="I421">
        <f>SUMIFS('Grid GenerationQueue'!AJ$5:AJ$467,'Grid GenerationQueue'!$AX$5:$AX$467,$B421,'Grid GenerationQueue'!$AY$5:$AY$467,$C421,'Grid GenerationQueue'!$BI$5:$BI$467,"&lt;4")</f>
        <v>0</v>
      </c>
      <c r="J421">
        <f>SUMIFS('Grid GenerationQueue'!AK$5:AK$467,'Grid GenerationQueue'!$AX$5:$AX$467,$B421,'Grid GenerationQueue'!$AY$5:$AY$467,$C421,'Grid GenerationQueue'!$BI$5:$BI$467,"&lt;4")</f>
        <v>0</v>
      </c>
      <c r="K421">
        <f>SUMIFS('Grid GenerationQueue'!AL$5:AL$467,'Grid GenerationQueue'!$AX$5:$AX$467,$B421,'Grid GenerationQueue'!$AY$5:$AY$467,$C421,'Grid GenerationQueue'!$BI$5:$BI$467,"&lt;4")</f>
        <v>0</v>
      </c>
      <c r="L421">
        <f>SUMIFS('Grid GenerationQueue'!AM$5:AM$467,'Grid GenerationQueue'!$AX$5:$AX$467,$B421,'Grid GenerationQueue'!$AY$5:$AY$467,$C421,'Grid GenerationQueue'!$BI$5:$BI$467,"&lt;4")</f>
        <v>0</v>
      </c>
      <c r="M421">
        <f>SUMIFS('Grid GenerationQueue'!AN$5:AN$467,'Grid GenerationQueue'!$AX$5:$AX$467,$B421,'Grid GenerationQueue'!$AY$5:$AY$467,$C421,'Grid GenerationQueue'!$BI$5:$BI$467,"&lt;4")</f>
        <v>0</v>
      </c>
      <c r="N421">
        <f>SUMIFS('Grid GenerationQueue'!AO$5:AO$467,'Grid GenerationQueue'!$AX$5:$AX$467,$B421,'Grid GenerationQueue'!$AY$5:$AY$467,$C421,'Grid GenerationQueue'!$BI$5:$BI$467,"&lt;4")</f>
        <v>0</v>
      </c>
      <c r="O421">
        <f>SUMIFS('Grid GenerationQueue'!AP$5:AP$467,'Grid GenerationQueue'!$AX$5:$AX$467,$B421,'Grid GenerationQueue'!$AY$5:$AY$467,$C421,'Grid GenerationQueue'!$BI$5:$BI$467,"&lt;4")</f>
        <v>0</v>
      </c>
      <c r="Q421">
        <f>SUMIFS('Grid GenerationQueue'!AE$5:AE$467,'Grid GenerationQueue'!$AX$5:$AX$467,$B421,'Grid GenerationQueue'!$AY$5:$AY$467,$C421,'Grid GenerationQueue'!$BH$5:$BH$467,"Executed")</f>
        <v>0</v>
      </c>
      <c r="R421">
        <f>SUMIFS('Grid GenerationQueue'!AF$5:AF$467,'Grid GenerationQueue'!$AX$5:$AX$467,$B421,'Grid GenerationQueue'!$AY$5:$AY$467,$C421,'Grid GenerationQueue'!$BH$5:$BH$467,"Executed")</f>
        <v>0</v>
      </c>
      <c r="S421">
        <f>SUMIFS('Grid GenerationQueue'!AG$5:AG$467,'Grid GenerationQueue'!$AX$5:$AX$467,$B421,'Grid GenerationQueue'!$AY$5:$AY$467,$C421,'Grid GenerationQueue'!$BH$5:$BH$467,"Executed")</f>
        <v>0</v>
      </c>
      <c r="T421">
        <f>SUMIFS('Grid GenerationQueue'!AH$5:AH$467,'Grid GenerationQueue'!$AX$5:$AX$467,$B421,'Grid GenerationQueue'!$AY$5:$AY$467,$C421,'Grid GenerationQueue'!$BH$5:$BH$467,"Executed")</f>
        <v>0</v>
      </c>
      <c r="U421">
        <f>SUMIFS('Grid GenerationQueue'!AI$5:AI$467,'Grid GenerationQueue'!$AX$5:$AX$467,$B421,'Grid GenerationQueue'!$AY$5:$AY$467,$C421,'Grid GenerationQueue'!$BH$5:$BH$467,"Executed")</f>
        <v>0</v>
      </c>
      <c r="V421">
        <f>SUMIFS('Grid GenerationQueue'!AJ$5:AJ$467,'Grid GenerationQueue'!$AX$5:$AX$467,$B421,'Grid GenerationQueue'!$AY$5:$AY$467,$C421,'Grid GenerationQueue'!$BH$5:$BH$467,"Executed")</f>
        <v>0</v>
      </c>
      <c r="W421">
        <f>SUMIFS('Grid GenerationQueue'!AK$5:AK$467,'Grid GenerationQueue'!$AX$5:$AX$467,$B421,'Grid GenerationQueue'!$AY$5:$AY$467,$C421,'Grid GenerationQueue'!$BH$5:$BH$467,"Executed")</f>
        <v>0</v>
      </c>
      <c r="X421">
        <f>SUMIFS('Grid GenerationQueue'!AL$5:AL$467,'Grid GenerationQueue'!$AX$5:$AX$467,$B421,'Grid GenerationQueue'!$AY$5:$AY$467,$C421,'Grid GenerationQueue'!$BH$5:$BH$467,"Executed")</f>
        <v>0</v>
      </c>
      <c r="Y421">
        <f>SUMIFS('Grid GenerationQueue'!AM$5:AM$467,'Grid GenerationQueue'!$AX$5:$AX$467,$B421,'Grid GenerationQueue'!$AY$5:$AY$467,$C421,'Grid GenerationQueue'!$BH$5:$BH$467,"Executed")</f>
        <v>0</v>
      </c>
      <c r="Z421">
        <f>SUMIFS('Grid GenerationQueue'!AN$5:AN$467,'Grid GenerationQueue'!$AX$5:$AX$467,$B421,'Grid GenerationQueue'!$AY$5:$AY$467,$C421,'Grid GenerationQueue'!$BH$5:$BH$467,"Executed")</f>
        <v>0</v>
      </c>
      <c r="AA421">
        <f>SUMIFS('Grid GenerationQueue'!AO$5:AO$467,'Grid GenerationQueue'!$AX$5:$AX$467,$B421,'Grid GenerationQueue'!$AY$5:$AY$467,$C421,'Grid GenerationQueue'!$BH$5:$BH$467,"Executed")</f>
        <v>0</v>
      </c>
      <c r="AB421">
        <f>SUMIFS('Grid GenerationQueue'!AP$5:AP$467,'Grid GenerationQueue'!$AX$5:$AX$467,$B421,'Grid GenerationQueue'!$AY$5:$AY$467,$C421,'Grid GenerationQueue'!$BH$5:$BH$467,"Executed")</f>
        <v>0</v>
      </c>
      <c r="AD421">
        <f>SUMIFS('Grid GenerationQueue'!AE$5:AE$467,'Grid GenerationQueue'!$AX$5:$AX$467,$B421,'Grid GenerationQueue'!$AY$5:$AY$467,$C421,'Grid GenerationQueue'!$BF$5:$BF$467,"&lt;&gt;"&amp;"")</f>
        <v>0</v>
      </c>
      <c r="AE421">
        <f>SUMIFS('Grid GenerationQueue'!AF$5:AF$467,'Grid GenerationQueue'!$AX$5:$AX$467,$B421,'Grid GenerationQueue'!$AY$5:$AY$467,$C421,'Grid GenerationQueue'!$BF$5:$BF$467,"&lt;&gt;"&amp;"")</f>
        <v>0</v>
      </c>
      <c r="AF421">
        <f>SUMIFS('Grid GenerationQueue'!AG$5:AG$467,'Grid GenerationQueue'!$AX$5:$AX$467,$B421,'Grid GenerationQueue'!$AY$5:$AY$467,$C421,'Grid GenerationQueue'!$BF$5:$BF$467,"&lt;&gt;"&amp;"")</f>
        <v>0</v>
      </c>
      <c r="AG421">
        <f>SUMIFS('Grid GenerationQueue'!AH$5:AH$467,'Grid GenerationQueue'!$AX$5:$AX$467,$B421,'Grid GenerationQueue'!$AY$5:$AY$467,$C421,'Grid GenerationQueue'!$BF$5:$BF$467,"&lt;&gt;"&amp;"")</f>
        <v>0</v>
      </c>
      <c r="AH421">
        <f>SUMIFS('Grid GenerationQueue'!AI$5:AI$467,'Grid GenerationQueue'!$AX$5:$AX$467,$B421,'Grid GenerationQueue'!$AY$5:$AY$467,$C421,'Grid GenerationQueue'!$BF$5:$BF$467,"&lt;&gt;"&amp;"")</f>
        <v>0</v>
      </c>
      <c r="AI421">
        <f>SUMIFS('Grid GenerationQueue'!AJ$5:AJ$467,'Grid GenerationQueue'!$AX$5:$AX$467,$B421,'Grid GenerationQueue'!$AY$5:$AY$467,$C421,'Grid GenerationQueue'!$BF$5:$BF$467,"&lt;&gt;"&amp;"")</f>
        <v>0</v>
      </c>
      <c r="AJ421">
        <f>SUMIFS('Grid GenerationQueue'!AK$5:AK$467,'Grid GenerationQueue'!$AX$5:$AX$467,$B421,'Grid GenerationQueue'!$AY$5:$AY$467,$C421,'Grid GenerationQueue'!$BF$5:$BF$467,"&lt;&gt;"&amp;"")</f>
        <v>0</v>
      </c>
      <c r="AK421">
        <f>SUMIFS('Grid GenerationQueue'!AL$5:AL$467,'Grid GenerationQueue'!$AX$5:$AX$467,$B421,'Grid GenerationQueue'!$AY$5:$AY$467,$C421,'Grid GenerationQueue'!$BF$5:$BF$467,"&lt;&gt;"&amp;"")</f>
        <v>0</v>
      </c>
      <c r="AL421">
        <f>SUMIFS('Grid GenerationQueue'!AM$5:AM$467,'Grid GenerationQueue'!$AX$5:$AX$467,$B421,'Grid GenerationQueue'!$AY$5:$AY$467,$C421,'Grid GenerationQueue'!$BF$5:$BF$467,"&lt;&gt;"&amp;"")</f>
        <v>0</v>
      </c>
      <c r="AM421">
        <f>SUMIFS('Grid GenerationQueue'!AN$5:AN$467,'Grid GenerationQueue'!$AX$5:$AX$467,$B421,'Grid GenerationQueue'!$AY$5:$AY$467,$C421,'Grid GenerationQueue'!$BF$5:$BF$467,"&lt;&gt;"&amp;"")</f>
        <v>0</v>
      </c>
      <c r="AN421">
        <f>SUMIFS('Grid GenerationQueue'!AO$5:AO$467,'Grid GenerationQueue'!$AX$5:$AX$467,$B421,'Grid GenerationQueue'!$AY$5:$AY$467,$C421,'Grid GenerationQueue'!$BF$5:$BF$467,"&lt;&gt;"&amp;"")</f>
        <v>0</v>
      </c>
      <c r="AO421">
        <f>SUMIFS('Grid GenerationQueue'!AP$5:AP$467,'Grid GenerationQueue'!$AX$5:$AX$467,$B421,'Grid GenerationQueue'!$AY$5:$AY$467,$C421,'Grid GenerationQueue'!$BF$5:$BF$467,"&lt;&gt;"&amp;"")</f>
        <v>0</v>
      </c>
      <c r="AQ421">
        <f>SUMIFS('Grid GenerationQueue'!AE$5:AE$467,'Grid GenerationQueue'!$AX$5:$AX$467,$B421,'Grid GenerationQueue'!$AY$5:$AY$467,$C421)</f>
        <v>0</v>
      </c>
      <c r="AR421">
        <f>SUMIFS('Grid GenerationQueue'!AF$5:AF$467,'Grid GenerationQueue'!$AX$5:$AX$467,$B421,'Grid GenerationQueue'!$AY$5:$AY$467,$C421)</f>
        <v>0</v>
      </c>
      <c r="AS421">
        <f>SUMIFS('Grid GenerationQueue'!AG$5:AG$467,'Grid GenerationQueue'!$AX$5:$AX$467,$B421,'Grid GenerationQueue'!$AY$5:$AY$467,$C421)</f>
        <v>0</v>
      </c>
      <c r="AT421">
        <f>SUMIFS('Grid GenerationQueue'!AH$5:AH$467,'Grid GenerationQueue'!$AX$5:$AX$467,$B421,'Grid GenerationQueue'!$AY$5:$AY$467,$C421)</f>
        <v>0</v>
      </c>
      <c r="AU421">
        <f>SUMIFS('Grid GenerationQueue'!AI$5:AI$467,'Grid GenerationQueue'!$AX$5:$AX$467,$B421,'Grid GenerationQueue'!$AY$5:$AY$467,$C421)</f>
        <v>0</v>
      </c>
      <c r="AV421">
        <f>SUMIFS('Grid GenerationQueue'!AJ$5:AJ$467,'Grid GenerationQueue'!$AX$5:$AX$467,$B421,'Grid GenerationQueue'!$AY$5:$AY$467,$C421)</f>
        <v>0</v>
      </c>
      <c r="AW421">
        <f>SUMIFS('Grid GenerationQueue'!AK$5:AK$467,'Grid GenerationQueue'!$AX$5:$AX$467,$B421,'Grid GenerationQueue'!$AY$5:$AY$467,$C421)</f>
        <v>0</v>
      </c>
      <c r="AX421">
        <f>SUMIFS('Grid GenerationQueue'!AL$5:AL$467,'Grid GenerationQueue'!$AX$5:$AX$467,$B421,'Grid GenerationQueue'!$AY$5:$AY$467,$C421)</f>
        <v>0</v>
      </c>
      <c r="AY421">
        <f>SUMIFS('Grid GenerationQueue'!AM$5:AM$467,'Grid GenerationQueue'!$AX$5:$AX$467,$B421,'Grid GenerationQueue'!$AY$5:$AY$467,$C421)</f>
        <v>0</v>
      </c>
      <c r="AZ421">
        <f>SUMIFS('Grid GenerationQueue'!AN$5:AN$467,'Grid GenerationQueue'!$AX$5:$AX$467,$B421,'Grid GenerationQueue'!$AY$5:$AY$467,$C421)</f>
        <v>0</v>
      </c>
      <c r="BA421">
        <f>SUMIFS('Grid GenerationQueue'!AO$5:AO$467,'Grid GenerationQueue'!$AX$5:$AX$467,$B421,'Grid GenerationQueue'!$AY$5:$AY$467,$C421)</f>
        <v>0</v>
      </c>
      <c r="BB421">
        <f>SUMIFS('Grid GenerationQueue'!AP$5:AP$467,'Grid GenerationQueue'!$AX$5:$AX$467,$B421,'Grid GenerationQueue'!$AY$5:$AY$467,$C421)</f>
        <v>0</v>
      </c>
      <c r="BD421">
        <f>SUMIFS('Grid GenerationQueue'!AE$5:AE$467,'Grid GenerationQueue'!$AX$5:$AX$467,$B421,'Grid GenerationQueue'!$AY$5:$AY$467,$C421,'Grid GenerationQueue'!$BH$5:$BH$467,"Executed",'Grid GenerationQueue'!$BB$5:$BB$467,"&lt;"&amp;$BE$3)</f>
        <v>0</v>
      </c>
      <c r="BE421">
        <f>SUMIFS('Grid GenerationQueue'!AF$5:AF$467,'Grid GenerationQueue'!$AX$5:$AX$467,$B421,'Grid GenerationQueue'!$AY$5:$AY$467,$C421,'Grid GenerationQueue'!$BH$5:$BH$467,"Executed",'Grid GenerationQueue'!$BB$5:$BB$467,"&lt;"&amp;$BE$3)</f>
        <v>0</v>
      </c>
      <c r="BF421">
        <f>SUMIFS('Grid GenerationQueue'!AG$5:AG$467,'Grid GenerationQueue'!$AX$5:$AX$467,$B421,'Grid GenerationQueue'!$AY$5:$AY$467,$C421,'Grid GenerationQueue'!$BH$5:$BH$467,"Executed",'Grid GenerationQueue'!$BB$5:$BB$467,"&lt;"&amp;$BE$3)</f>
        <v>0</v>
      </c>
      <c r="BG421">
        <f>SUMIFS('Grid GenerationQueue'!AH$5:AH$467,'Grid GenerationQueue'!$AX$5:$AX$467,$B421,'Grid GenerationQueue'!$AY$5:$AY$467,$C421,'Grid GenerationQueue'!$BH$5:$BH$467,"Executed",'Grid GenerationQueue'!$BB$5:$BB$467,"&lt;"&amp;$BE$3)</f>
        <v>0</v>
      </c>
      <c r="BH421">
        <f>SUMIFS('Grid GenerationQueue'!AI$5:AI$467,'Grid GenerationQueue'!$AX$5:$AX$467,$B421,'Grid GenerationQueue'!$AY$5:$AY$467,$C421,'Grid GenerationQueue'!$BH$5:$BH$467,"Executed",'Grid GenerationQueue'!$BB$5:$BB$467,"&lt;"&amp;$BE$3)</f>
        <v>0</v>
      </c>
      <c r="BI421">
        <f>SUMIFS('Grid GenerationQueue'!AJ$5:AJ$467,'Grid GenerationQueue'!$AX$5:$AX$467,$B421,'Grid GenerationQueue'!$AY$5:$AY$467,$C421,'Grid GenerationQueue'!$BH$5:$BH$467,"Executed",'Grid GenerationQueue'!$BB$5:$BB$467,"&lt;"&amp;$BE$3)</f>
        <v>0</v>
      </c>
      <c r="BJ421">
        <f>SUMIFS('Grid GenerationQueue'!AK$5:AK$467,'Grid GenerationQueue'!$AX$5:$AX$467,$B421,'Grid GenerationQueue'!$AY$5:$AY$467,$C421,'Grid GenerationQueue'!$BH$5:$BH$467,"Executed",'Grid GenerationQueue'!$BB$5:$BB$467,"&lt;"&amp;$BE$3)</f>
        <v>0</v>
      </c>
      <c r="BK421">
        <f>SUMIFS('Grid GenerationQueue'!AL$5:AL$467,'Grid GenerationQueue'!$AX$5:$AX$467,$B421,'Grid GenerationQueue'!$AY$5:$AY$467,$C421,'Grid GenerationQueue'!$BH$5:$BH$467,"Executed",'Grid GenerationQueue'!$BB$5:$BB$467,"&lt;"&amp;$BE$3)</f>
        <v>0</v>
      </c>
      <c r="BL421">
        <f>SUMIFS('Grid GenerationQueue'!AM$5:AM$467,'Grid GenerationQueue'!$AX$5:$AX$467,$B421,'Grid GenerationQueue'!$AY$5:$AY$467,$C421,'Grid GenerationQueue'!$BH$5:$BH$467,"Executed",'Grid GenerationQueue'!$BB$5:$BB$467,"&lt;"&amp;$BE$3)</f>
        <v>0</v>
      </c>
      <c r="BM421">
        <f>SUMIFS('Grid GenerationQueue'!AN$5:AN$467,'Grid GenerationQueue'!$AX$5:$AX$467,$B421,'Grid GenerationQueue'!$AY$5:$AY$467,$C421,'Grid GenerationQueue'!$BH$5:$BH$467,"Executed",'Grid GenerationQueue'!$BB$5:$BB$467,"&lt;"&amp;$BE$3)</f>
        <v>0</v>
      </c>
      <c r="BN421">
        <f>SUMIFS('Grid GenerationQueue'!AO$5:AO$467,'Grid GenerationQueue'!$AX$5:$AX$467,$B421,'Grid GenerationQueue'!$AY$5:$AY$467,$C421,'Grid GenerationQueue'!$BH$5:$BH$467,"Executed",'Grid GenerationQueue'!$BB$5:$BB$467,"&lt;"&amp;$BE$3)</f>
        <v>0</v>
      </c>
      <c r="BO421">
        <f>SUMIFS('Grid GenerationQueue'!AP$5:AP$467,'Grid GenerationQueue'!$AX$5:$AX$467,$B421,'Grid GenerationQueue'!$AY$5:$AY$467,$C421,'Grid GenerationQueue'!$BH$5:$BH$467,"Executed",'Grid GenerationQueue'!$BB$5:$BB$467,"&lt;"&amp;$BE$3)</f>
        <v>0</v>
      </c>
      <c r="BQ421">
        <f>SUMIFS('Grid GenerationQueue'!AE$5:AE$467,'Grid GenerationQueue'!$AX$5:$AX$467,$B421,'Grid GenerationQueue'!$AY$5:$AY$467,$C421,'Grid GenerationQueue'!$BF$5:$BF$467,"&lt;&gt;"&amp;"",'Grid GenerationQueue'!$BB$5:$BB$467,"&lt;"&amp;$BE$3)</f>
        <v>0</v>
      </c>
      <c r="BR421">
        <f>SUMIFS('Grid GenerationQueue'!AF$5:AF$467,'Grid GenerationQueue'!$AX$5:$AX$467,$B421,'Grid GenerationQueue'!$AY$5:$AY$467,$C421,'Grid GenerationQueue'!$BF$5:$BF$467,"&lt;&gt;"&amp;"",'Grid GenerationQueue'!$BB$5:$BB$467,"&lt;"&amp;$BE$3)</f>
        <v>0</v>
      </c>
      <c r="BS421">
        <f>SUMIFS('Grid GenerationQueue'!AG$5:AG$467,'Grid GenerationQueue'!$AX$5:$AX$467,$B421,'Grid GenerationQueue'!$AY$5:$AY$467,$C421,'Grid GenerationQueue'!$BF$5:$BF$467,"&lt;&gt;"&amp;"",'Grid GenerationQueue'!$BB$5:$BB$467,"&lt;"&amp;$BE$3)</f>
        <v>0</v>
      </c>
      <c r="BT421">
        <f>SUMIFS('Grid GenerationQueue'!AH$5:AH$467,'Grid GenerationQueue'!$AX$5:$AX$467,$B421,'Grid GenerationQueue'!$AY$5:$AY$467,$C421,'Grid GenerationQueue'!$BF$5:$BF$467,"&lt;&gt;"&amp;"",'Grid GenerationQueue'!$BB$5:$BB$467,"&lt;"&amp;$BE$3)</f>
        <v>0</v>
      </c>
      <c r="BU421">
        <f>SUMIFS('Grid GenerationQueue'!AI$5:AI$467,'Grid GenerationQueue'!$AX$5:$AX$467,$B421,'Grid GenerationQueue'!$AY$5:$AY$467,$C421,'Grid GenerationQueue'!$BF$5:$BF$467,"&lt;&gt;"&amp;"",'Grid GenerationQueue'!$BB$5:$BB$467,"&lt;"&amp;$BE$3)</f>
        <v>0</v>
      </c>
      <c r="BV421">
        <f>SUMIFS('Grid GenerationQueue'!AJ$5:AJ$467,'Grid GenerationQueue'!$AX$5:$AX$467,$B421,'Grid GenerationQueue'!$AY$5:$AY$467,$C421,'Grid GenerationQueue'!$BF$5:$BF$467,"&lt;&gt;"&amp;"",'Grid GenerationQueue'!$BB$5:$BB$467,"&lt;"&amp;$BE$3)</f>
        <v>0</v>
      </c>
      <c r="BW421">
        <f>SUMIFS('Grid GenerationQueue'!AK$5:AK$467,'Grid GenerationQueue'!$AX$5:$AX$467,$B421,'Grid GenerationQueue'!$AY$5:$AY$467,$C421,'Grid GenerationQueue'!$BF$5:$BF$467,"&lt;&gt;"&amp;"",'Grid GenerationQueue'!$BB$5:$BB$467,"&lt;"&amp;$BE$3)</f>
        <v>0</v>
      </c>
      <c r="BX421">
        <f>SUMIFS('Grid GenerationQueue'!AL$5:AL$467,'Grid GenerationQueue'!$AX$5:$AX$467,$B421,'Grid GenerationQueue'!$AY$5:$AY$467,$C421,'Grid GenerationQueue'!$BF$5:$BF$467,"&lt;&gt;"&amp;"",'Grid GenerationQueue'!$BB$5:$BB$467,"&lt;"&amp;$BE$3)</f>
        <v>0</v>
      </c>
      <c r="BY421">
        <f>SUMIFS('Grid GenerationQueue'!AM$5:AM$467,'Grid GenerationQueue'!$AX$5:$AX$467,$B421,'Grid GenerationQueue'!$AY$5:$AY$467,$C421,'Grid GenerationQueue'!$BF$5:$BF$467,"&lt;&gt;"&amp;"",'Grid GenerationQueue'!$BB$5:$BB$467,"&lt;"&amp;$BE$3)</f>
        <v>0</v>
      </c>
      <c r="BZ421">
        <f>SUMIFS('Grid GenerationQueue'!AN$5:AN$467,'Grid GenerationQueue'!$AX$5:$AX$467,$B421,'Grid GenerationQueue'!$AY$5:$AY$467,$C421,'Grid GenerationQueue'!$BF$5:$BF$467,"&lt;&gt;"&amp;"",'Grid GenerationQueue'!$BB$5:$BB$467,"&lt;"&amp;$BE$3)</f>
        <v>0</v>
      </c>
      <c r="CA421">
        <f>SUMIFS('Grid GenerationQueue'!AO$5:AO$467,'Grid GenerationQueue'!$AX$5:$AX$467,$B421,'Grid GenerationQueue'!$AY$5:$AY$467,$C421,'Grid GenerationQueue'!$BF$5:$BF$467,"&lt;&gt;"&amp;"",'Grid GenerationQueue'!$BB$5:$BB$467,"&lt;"&amp;$BE$3)</f>
        <v>0</v>
      </c>
      <c r="CB421">
        <f>SUMIFS('Grid GenerationQueue'!AP$5:AP$467,'Grid GenerationQueue'!$AX$5:$AX$467,$B421,'Grid GenerationQueue'!$AY$5:$AY$467,$C421,'Grid GenerationQueue'!$BF$5:$BF$467,"&lt;&gt;"&amp;"",'Grid GenerationQueue'!$BB$5:$BB$467,"&lt;"&amp;$BE$3)</f>
        <v>0</v>
      </c>
      <c r="CD421">
        <f>SUMIFS('Grid GenerationQueue'!AE$5:AE$467,'Grid GenerationQueue'!$AX$5:$AX$467,$B421,'Grid GenerationQueue'!$AY$5:$AY$467,$C421,'Grid GenerationQueue'!$BB$5:$BB$467,"&lt;"&amp;$BE$3)</f>
        <v>0</v>
      </c>
      <c r="CE421">
        <f>SUMIFS('Grid GenerationQueue'!AF$5:AF$467,'Grid GenerationQueue'!$AX$5:$AX$467,$B421,'Grid GenerationQueue'!$AY$5:$AY$467,$C421,'Grid GenerationQueue'!$BB$5:$BB$467,"&lt;"&amp;$BE$3)</f>
        <v>0</v>
      </c>
      <c r="CF421">
        <f>SUMIFS('Grid GenerationQueue'!AG$5:AG$467,'Grid GenerationQueue'!$AX$5:$AX$467,$B421,'Grid GenerationQueue'!$AY$5:$AY$467,$C421,'Grid GenerationQueue'!$BB$5:$BB$467,"&lt;"&amp;$BE$3)</f>
        <v>0</v>
      </c>
      <c r="CG421">
        <f>SUMIFS('Grid GenerationQueue'!AH$5:AH$467,'Grid GenerationQueue'!$AX$5:$AX$467,$B421,'Grid GenerationQueue'!$AY$5:$AY$467,$C421,'Grid GenerationQueue'!$BB$5:$BB$467,"&lt;"&amp;$BE$3)</f>
        <v>0</v>
      </c>
      <c r="CH421">
        <f>SUMIFS('Grid GenerationQueue'!AI$5:AI$467,'Grid GenerationQueue'!$AX$5:$AX$467,$B421,'Grid GenerationQueue'!$AY$5:$AY$467,$C421,'Grid GenerationQueue'!$BB$5:$BB$467,"&lt;"&amp;$BE$3)</f>
        <v>0</v>
      </c>
      <c r="CI421">
        <f>SUMIFS('Grid GenerationQueue'!AJ$5:AJ$467,'Grid GenerationQueue'!$AX$5:$AX$467,$B421,'Grid GenerationQueue'!$AY$5:$AY$467,$C421,'Grid GenerationQueue'!$BB$5:$BB$467,"&lt;"&amp;$BE$3)</f>
        <v>0</v>
      </c>
      <c r="CJ421">
        <f>SUMIFS('Grid GenerationQueue'!AK$5:AK$467,'Grid GenerationQueue'!$AX$5:$AX$467,$B421,'Grid GenerationQueue'!$AY$5:$AY$467,$C421,'Grid GenerationQueue'!$BB$5:$BB$467,"&lt;"&amp;$BE$3)</f>
        <v>0</v>
      </c>
      <c r="CK421">
        <f>SUMIFS('Grid GenerationQueue'!AL$5:AL$467,'Grid GenerationQueue'!$AX$5:$AX$467,$B421,'Grid GenerationQueue'!$AY$5:$AY$467,$C421,'Grid GenerationQueue'!$BB$5:$BB$467,"&lt;"&amp;$BE$3)</f>
        <v>0</v>
      </c>
      <c r="CL421">
        <f>SUMIFS('Grid GenerationQueue'!AM$5:AM$467,'Grid GenerationQueue'!$AX$5:$AX$467,$B421,'Grid GenerationQueue'!$AY$5:$AY$467,$C421,'Grid GenerationQueue'!$BB$5:$BB$467,"&lt;"&amp;$BE$3)</f>
        <v>0</v>
      </c>
      <c r="CM421">
        <f>SUMIFS('Grid GenerationQueue'!AN$5:AN$467,'Grid GenerationQueue'!$AX$5:$AX$467,$B421,'Grid GenerationQueue'!$AY$5:$AY$467,$C421,'Grid GenerationQueue'!$BB$5:$BB$467,"&lt;"&amp;$BE$3)</f>
        <v>0</v>
      </c>
      <c r="CN421">
        <f>SUMIFS('Grid GenerationQueue'!AO$5:AO$467,'Grid GenerationQueue'!$AX$5:$AX$467,$B421,'Grid GenerationQueue'!$AY$5:$AY$467,$C421,'Grid GenerationQueue'!$BB$5:$BB$467,"&lt;"&amp;$BE$3)</f>
        <v>0</v>
      </c>
      <c r="CO421">
        <f>SUMIFS('Grid GenerationQueue'!AP$5:AP$467,'Grid GenerationQueue'!$AX$5:$AX$467,$B421,'Grid GenerationQueue'!$AY$5:$AY$467,$C421,'Grid GenerationQueue'!$BB$5:$BB$467,"&lt;"&amp;$BE$3)</f>
        <v>0</v>
      </c>
    </row>
    <row r="422" spans="1:93" x14ac:dyDescent="0.35">
      <c r="A422" t="s">
        <v>4647</v>
      </c>
      <c r="B422" t="s">
        <v>4464</v>
      </c>
      <c r="C422">
        <v>230</v>
      </c>
      <c r="D422">
        <f>SUMIFS('Grid GenerationQueue'!AE$5:AE$467,'Grid GenerationQueue'!$AX$5:$AX$467,$B422,'Grid GenerationQueue'!$AY$5:$AY$467,$C422,'Grid GenerationQueue'!$BI$5:$BI$467,"&lt;4")</f>
        <v>0</v>
      </c>
      <c r="E422">
        <f>SUMIFS('Grid GenerationQueue'!AF$5:AF$467,'Grid GenerationQueue'!$AX$5:$AX$467,$B422,'Grid GenerationQueue'!$AY$5:$AY$467,$C422,'Grid GenerationQueue'!$BI$5:$BI$467,"&lt;4")</f>
        <v>0</v>
      </c>
      <c r="F422">
        <f>SUMIFS('Grid GenerationQueue'!AG$5:AG$467,'Grid GenerationQueue'!$AX$5:$AX$467,$B422,'Grid GenerationQueue'!$AY$5:$AY$467,$C422,'Grid GenerationQueue'!$BI$5:$BI$467,"&lt;4")</f>
        <v>0</v>
      </c>
      <c r="G422">
        <f>SUMIFS('Grid GenerationQueue'!AH$5:AH$467,'Grid GenerationQueue'!$AX$5:$AX$467,$B422,'Grid GenerationQueue'!$AY$5:$AY$467,$C422,'Grid GenerationQueue'!$BI$5:$BI$467,"&lt;4")</f>
        <v>0</v>
      </c>
      <c r="H422">
        <f>SUMIFS('Grid GenerationQueue'!AI$5:AI$467,'Grid GenerationQueue'!$AX$5:$AX$467,$B422,'Grid GenerationQueue'!$AY$5:$AY$467,$C422,'Grid GenerationQueue'!$BI$5:$BI$467,"&lt;4")</f>
        <v>0</v>
      </c>
      <c r="I422">
        <f>SUMIFS('Grid GenerationQueue'!AJ$5:AJ$467,'Grid GenerationQueue'!$AX$5:$AX$467,$B422,'Grid GenerationQueue'!$AY$5:$AY$467,$C422,'Grid GenerationQueue'!$BI$5:$BI$467,"&lt;4")</f>
        <v>0</v>
      </c>
      <c r="J422">
        <f>SUMIFS('Grid GenerationQueue'!AK$5:AK$467,'Grid GenerationQueue'!$AX$5:$AX$467,$B422,'Grid GenerationQueue'!$AY$5:$AY$467,$C422,'Grid GenerationQueue'!$BI$5:$BI$467,"&lt;4")</f>
        <v>0</v>
      </c>
      <c r="K422">
        <f>SUMIFS('Grid GenerationQueue'!AL$5:AL$467,'Grid GenerationQueue'!$AX$5:$AX$467,$B422,'Grid GenerationQueue'!$AY$5:$AY$467,$C422,'Grid GenerationQueue'!$BI$5:$BI$467,"&lt;4")</f>
        <v>0</v>
      </c>
      <c r="L422">
        <f>SUMIFS('Grid GenerationQueue'!AM$5:AM$467,'Grid GenerationQueue'!$AX$5:$AX$467,$B422,'Grid GenerationQueue'!$AY$5:$AY$467,$C422,'Grid GenerationQueue'!$BI$5:$BI$467,"&lt;4")</f>
        <v>0</v>
      </c>
      <c r="M422">
        <f>SUMIFS('Grid GenerationQueue'!AN$5:AN$467,'Grid GenerationQueue'!$AX$5:$AX$467,$B422,'Grid GenerationQueue'!$AY$5:$AY$467,$C422,'Grid GenerationQueue'!$BI$5:$BI$467,"&lt;4")</f>
        <v>0</v>
      </c>
      <c r="N422">
        <f>SUMIFS('Grid GenerationQueue'!AO$5:AO$467,'Grid GenerationQueue'!$AX$5:$AX$467,$B422,'Grid GenerationQueue'!$AY$5:$AY$467,$C422,'Grid GenerationQueue'!$BI$5:$BI$467,"&lt;4")</f>
        <v>0</v>
      </c>
      <c r="O422">
        <f>SUMIFS('Grid GenerationQueue'!AP$5:AP$467,'Grid GenerationQueue'!$AX$5:$AX$467,$B422,'Grid GenerationQueue'!$AY$5:$AY$467,$C422,'Grid GenerationQueue'!$BI$5:$BI$467,"&lt;4")</f>
        <v>0</v>
      </c>
      <c r="Q422">
        <f>SUMIFS('Grid GenerationQueue'!AE$5:AE$467,'Grid GenerationQueue'!$AX$5:$AX$467,$B422,'Grid GenerationQueue'!$AY$5:$AY$467,$C422,'Grid GenerationQueue'!$BH$5:$BH$467,"Executed")</f>
        <v>0</v>
      </c>
      <c r="R422">
        <f>SUMIFS('Grid GenerationQueue'!AF$5:AF$467,'Grid GenerationQueue'!$AX$5:$AX$467,$B422,'Grid GenerationQueue'!$AY$5:$AY$467,$C422,'Grid GenerationQueue'!$BH$5:$BH$467,"Executed")</f>
        <v>0</v>
      </c>
      <c r="S422">
        <f>SUMIFS('Grid GenerationQueue'!AG$5:AG$467,'Grid GenerationQueue'!$AX$5:$AX$467,$B422,'Grid GenerationQueue'!$AY$5:$AY$467,$C422,'Grid GenerationQueue'!$BH$5:$BH$467,"Executed")</f>
        <v>0</v>
      </c>
      <c r="T422">
        <f>SUMIFS('Grid GenerationQueue'!AH$5:AH$467,'Grid GenerationQueue'!$AX$5:$AX$467,$B422,'Grid GenerationQueue'!$AY$5:$AY$467,$C422,'Grid GenerationQueue'!$BH$5:$BH$467,"Executed")</f>
        <v>0</v>
      </c>
      <c r="U422">
        <f>SUMIFS('Grid GenerationQueue'!AI$5:AI$467,'Grid GenerationQueue'!$AX$5:$AX$467,$B422,'Grid GenerationQueue'!$AY$5:$AY$467,$C422,'Grid GenerationQueue'!$BH$5:$BH$467,"Executed")</f>
        <v>0</v>
      </c>
      <c r="V422">
        <f>SUMIFS('Grid GenerationQueue'!AJ$5:AJ$467,'Grid GenerationQueue'!$AX$5:$AX$467,$B422,'Grid GenerationQueue'!$AY$5:$AY$467,$C422,'Grid GenerationQueue'!$BH$5:$BH$467,"Executed")</f>
        <v>0</v>
      </c>
      <c r="W422">
        <f>SUMIFS('Grid GenerationQueue'!AK$5:AK$467,'Grid GenerationQueue'!$AX$5:$AX$467,$B422,'Grid GenerationQueue'!$AY$5:$AY$467,$C422,'Grid GenerationQueue'!$BH$5:$BH$467,"Executed")</f>
        <v>0</v>
      </c>
      <c r="X422">
        <f>SUMIFS('Grid GenerationQueue'!AL$5:AL$467,'Grid GenerationQueue'!$AX$5:$AX$467,$B422,'Grid GenerationQueue'!$AY$5:$AY$467,$C422,'Grid GenerationQueue'!$BH$5:$BH$467,"Executed")</f>
        <v>0</v>
      </c>
      <c r="Y422">
        <f>SUMIFS('Grid GenerationQueue'!AM$5:AM$467,'Grid GenerationQueue'!$AX$5:$AX$467,$B422,'Grid GenerationQueue'!$AY$5:$AY$467,$C422,'Grid GenerationQueue'!$BH$5:$BH$467,"Executed")</f>
        <v>0</v>
      </c>
      <c r="Z422">
        <f>SUMIFS('Grid GenerationQueue'!AN$5:AN$467,'Grid GenerationQueue'!$AX$5:$AX$467,$B422,'Grid GenerationQueue'!$AY$5:$AY$467,$C422,'Grid GenerationQueue'!$BH$5:$BH$467,"Executed")</f>
        <v>0</v>
      </c>
      <c r="AA422">
        <f>SUMIFS('Grid GenerationQueue'!AO$5:AO$467,'Grid GenerationQueue'!$AX$5:$AX$467,$B422,'Grid GenerationQueue'!$AY$5:$AY$467,$C422,'Grid GenerationQueue'!$BH$5:$BH$467,"Executed")</f>
        <v>0</v>
      </c>
      <c r="AB422">
        <f>SUMIFS('Grid GenerationQueue'!AP$5:AP$467,'Grid GenerationQueue'!$AX$5:$AX$467,$B422,'Grid GenerationQueue'!$AY$5:$AY$467,$C422,'Grid GenerationQueue'!$BH$5:$BH$467,"Executed")</f>
        <v>0</v>
      </c>
      <c r="AD422">
        <f>SUMIFS('Grid GenerationQueue'!AE$5:AE$467,'Grid GenerationQueue'!$AX$5:$AX$467,$B422,'Grid GenerationQueue'!$AY$5:$AY$467,$C422,'Grid GenerationQueue'!$BF$5:$BF$467,"&lt;&gt;"&amp;"")</f>
        <v>0</v>
      </c>
      <c r="AE422">
        <f>SUMIFS('Grid GenerationQueue'!AF$5:AF$467,'Grid GenerationQueue'!$AX$5:$AX$467,$B422,'Grid GenerationQueue'!$AY$5:$AY$467,$C422,'Grid GenerationQueue'!$BF$5:$BF$467,"&lt;&gt;"&amp;"")</f>
        <v>0</v>
      </c>
      <c r="AF422">
        <f>SUMIFS('Grid GenerationQueue'!AG$5:AG$467,'Grid GenerationQueue'!$AX$5:$AX$467,$B422,'Grid GenerationQueue'!$AY$5:$AY$467,$C422,'Grid GenerationQueue'!$BF$5:$BF$467,"&lt;&gt;"&amp;"")</f>
        <v>0</v>
      </c>
      <c r="AG422">
        <f>SUMIFS('Grid GenerationQueue'!AH$5:AH$467,'Grid GenerationQueue'!$AX$5:$AX$467,$B422,'Grid GenerationQueue'!$AY$5:$AY$467,$C422,'Grid GenerationQueue'!$BF$5:$BF$467,"&lt;&gt;"&amp;"")</f>
        <v>0</v>
      </c>
      <c r="AH422">
        <f>SUMIFS('Grid GenerationQueue'!AI$5:AI$467,'Grid GenerationQueue'!$AX$5:$AX$467,$B422,'Grid GenerationQueue'!$AY$5:$AY$467,$C422,'Grid GenerationQueue'!$BF$5:$BF$467,"&lt;&gt;"&amp;"")</f>
        <v>0</v>
      </c>
      <c r="AI422">
        <f>SUMIFS('Grid GenerationQueue'!AJ$5:AJ$467,'Grid GenerationQueue'!$AX$5:$AX$467,$B422,'Grid GenerationQueue'!$AY$5:$AY$467,$C422,'Grid GenerationQueue'!$BF$5:$BF$467,"&lt;&gt;"&amp;"")</f>
        <v>0</v>
      </c>
      <c r="AJ422">
        <f>SUMIFS('Grid GenerationQueue'!AK$5:AK$467,'Grid GenerationQueue'!$AX$5:$AX$467,$B422,'Grid GenerationQueue'!$AY$5:$AY$467,$C422,'Grid GenerationQueue'!$BF$5:$BF$467,"&lt;&gt;"&amp;"")</f>
        <v>0</v>
      </c>
      <c r="AK422">
        <f>SUMIFS('Grid GenerationQueue'!AL$5:AL$467,'Grid GenerationQueue'!$AX$5:$AX$467,$B422,'Grid GenerationQueue'!$AY$5:$AY$467,$C422,'Grid GenerationQueue'!$BF$5:$BF$467,"&lt;&gt;"&amp;"")</f>
        <v>0</v>
      </c>
      <c r="AL422">
        <f>SUMIFS('Grid GenerationQueue'!AM$5:AM$467,'Grid GenerationQueue'!$AX$5:$AX$467,$B422,'Grid GenerationQueue'!$AY$5:$AY$467,$C422,'Grid GenerationQueue'!$BF$5:$BF$467,"&lt;&gt;"&amp;"")</f>
        <v>0</v>
      </c>
      <c r="AM422">
        <f>SUMIFS('Grid GenerationQueue'!AN$5:AN$467,'Grid GenerationQueue'!$AX$5:$AX$467,$B422,'Grid GenerationQueue'!$AY$5:$AY$467,$C422,'Grid GenerationQueue'!$BF$5:$BF$467,"&lt;&gt;"&amp;"")</f>
        <v>0</v>
      </c>
      <c r="AN422">
        <f>SUMIFS('Grid GenerationQueue'!AO$5:AO$467,'Grid GenerationQueue'!$AX$5:$AX$467,$B422,'Grid GenerationQueue'!$AY$5:$AY$467,$C422,'Grid GenerationQueue'!$BF$5:$BF$467,"&lt;&gt;"&amp;"")</f>
        <v>0</v>
      </c>
      <c r="AO422">
        <f>SUMIFS('Grid GenerationQueue'!AP$5:AP$467,'Grid GenerationQueue'!$AX$5:$AX$467,$B422,'Grid GenerationQueue'!$AY$5:$AY$467,$C422,'Grid GenerationQueue'!$BF$5:$BF$467,"&lt;&gt;"&amp;"")</f>
        <v>0</v>
      </c>
      <c r="AQ422">
        <f>SUMIFS('Grid GenerationQueue'!AE$5:AE$467,'Grid GenerationQueue'!$AX$5:$AX$467,$B422,'Grid GenerationQueue'!$AY$5:$AY$467,$C422)</f>
        <v>312.95999999999998</v>
      </c>
      <c r="AR422">
        <f>SUMIFS('Grid GenerationQueue'!AF$5:AF$467,'Grid GenerationQueue'!$AX$5:$AX$467,$B422,'Grid GenerationQueue'!$AY$5:$AY$467,$C422)</f>
        <v>0</v>
      </c>
      <c r="AS422">
        <f>SUMIFS('Grid GenerationQueue'!AG$5:AG$467,'Grid GenerationQueue'!$AX$5:$AX$467,$B422,'Grid GenerationQueue'!$AY$5:$AY$467,$C422)</f>
        <v>0</v>
      </c>
      <c r="AT422">
        <f>SUMIFS('Grid GenerationQueue'!AH$5:AH$467,'Grid GenerationQueue'!$AX$5:$AX$467,$B422,'Grid GenerationQueue'!$AY$5:$AY$467,$C422)</f>
        <v>0</v>
      </c>
      <c r="AU422">
        <f>SUMIFS('Grid GenerationQueue'!AI$5:AI$467,'Grid GenerationQueue'!$AX$5:$AX$467,$B422,'Grid GenerationQueue'!$AY$5:$AY$467,$C422)</f>
        <v>0</v>
      </c>
      <c r="AV422">
        <f>SUMIFS('Grid GenerationQueue'!AJ$5:AJ$467,'Grid GenerationQueue'!$AX$5:$AX$467,$B422,'Grid GenerationQueue'!$AY$5:$AY$467,$C422)</f>
        <v>0</v>
      </c>
      <c r="AW422">
        <f>SUMIFS('Grid GenerationQueue'!AK$5:AK$467,'Grid GenerationQueue'!$AX$5:$AX$467,$B422,'Grid GenerationQueue'!$AY$5:$AY$467,$C422)</f>
        <v>0</v>
      </c>
      <c r="AX422">
        <f>SUMIFS('Grid GenerationQueue'!AL$5:AL$467,'Grid GenerationQueue'!$AX$5:$AX$467,$B422,'Grid GenerationQueue'!$AY$5:$AY$467,$C422)</f>
        <v>0</v>
      </c>
      <c r="AY422">
        <f>SUMIFS('Grid GenerationQueue'!AM$5:AM$467,'Grid GenerationQueue'!$AX$5:$AX$467,$B422,'Grid GenerationQueue'!$AY$5:$AY$467,$C422)</f>
        <v>0</v>
      </c>
      <c r="AZ422">
        <f>SUMIFS('Grid GenerationQueue'!AN$5:AN$467,'Grid GenerationQueue'!$AX$5:$AX$467,$B422,'Grid GenerationQueue'!$AY$5:$AY$467,$C422)</f>
        <v>0</v>
      </c>
      <c r="BA422">
        <f>SUMIFS('Grid GenerationQueue'!AO$5:AO$467,'Grid GenerationQueue'!$AX$5:$AX$467,$B422,'Grid GenerationQueue'!$AY$5:$AY$467,$C422)</f>
        <v>0</v>
      </c>
      <c r="BB422">
        <f>SUMIFS('Grid GenerationQueue'!AP$5:AP$467,'Grid GenerationQueue'!$AX$5:$AX$467,$B422,'Grid GenerationQueue'!$AY$5:$AY$467,$C422)</f>
        <v>0</v>
      </c>
      <c r="BD422">
        <f>SUMIFS('Grid GenerationQueue'!AE$5:AE$467,'Grid GenerationQueue'!$AX$5:$AX$467,$B422,'Grid GenerationQueue'!$AY$5:$AY$467,$C422,'Grid GenerationQueue'!$BH$5:$BH$467,"Executed",'Grid GenerationQueue'!$BB$5:$BB$467,"&lt;"&amp;$BE$3)</f>
        <v>0</v>
      </c>
      <c r="BE422">
        <f>SUMIFS('Grid GenerationQueue'!AF$5:AF$467,'Grid GenerationQueue'!$AX$5:$AX$467,$B422,'Grid GenerationQueue'!$AY$5:$AY$467,$C422,'Grid GenerationQueue'!$BH$5:$BH$467,"Executed",'Grid GenerationQueue'!$BB$5:$BB$467,"&lt;"&amp;$BE$3)</f>
        <v>0</v>
      </c>
      <c r="BF422">
        <f>SUMIFS('Grid GenerationQueue'!AG$5:AG$467,'Grid GenerationQueue'!$AX$5:$AX$467,$B422,'Grid GenerationQueue'!$AY$5:$AY$467,$C422,'Grid GenerationQueue'!$BH$5:$BH$467,"Executed",'Grid GenerationQueue'!$BB$5:$BB$467,"&lt;"&amp;$BE$3)</f>
        <v>0</v>
      </c>
      <c r="BG422">
        <f>SUMIFS('Grid GenerationQueue'!AH$5:AH$467,'Grid GenerationQueue'!$AX$5:$AX$467,$B422,'Grid GenerationQueue'!$AY$5:$AY$467,$C422,'Grid GenerationQueue'!$BH$5:$BH$467,"Executed",'Grid GenerationQueue'!$BB$5:$BB$467,"&lt;"&amp;$BE$3)</f>
        <v>0</v>
      </c>
      <c r="BH422">
        <f>SUMIFS('Grid GenerationQueue'!AI$5:AI$467,'Grid GenerationQueue'!$AX$5:$AX$467,$B422,'Grid GenerationQueue'!$AY$5:$AY$467,$C422,'Grid GenerationQueue'!$BH$5:$BH$467,"Executed",'Grid GenerationQueue'!$BB$5:$BB$467,"&lt;"&amp;$BE$3)</f>
        <v>0</v>
      </c>
      <c r="BI422">
        <f>SUMIFS('Grid GenerationQueue'!AJ$5:AJ$467,'Grid GenerationQueue'!$AX$5:$AX$467,$B422,'Grid GenerationQueue'!$AY$5:$AY$467,$C422,'Grid GenerationQueue'!$BH$5:$BH$467,"Executed",'Grid GenerationQueue'!$BB$5:$BB$467,"&lt;"&amp;$BE$3)</f>
        <v>0</v>
      </c>
      <c r="BJ422">
        <f>SUMIFS('Grid GenerationQueue'!AK$5:AK$467,'Grid GenerationQueue'!$AX$5:$AX$467,$B422,'Grid GenerationQueue'!$AY$5:$AY$467,$C422,'Grid GenerationQueue'!$BH$5:$BH$467,"Executed",'Grid GenerationQueue'!$BB$5:$BB$467,"&lt;"&amp;$BE$3)</f>
        <v>0</v>
      </c>
      <c r="BK422">
        <f>SUMIFS('Grid GenerationQueue'!AL$5:AL$467,'Grid GenerationQueue'!$AX$5:$AX$467,$B422,'Grid GenerationQueue'!$AY$5:$AY$467,$C422,'Grid GenerationQueue'!$BH$5:$BH$467,"Executed",'Grid GenerationQueue'!$BB$5:$BB$467,"&lt;"&amp;$BE$3)</f>
        <v>0</v>
      </c>
      <c r="BL422">
        <f>SUMIFS('Grid GenerationQueue'!AM$5:AM$467,'Grid GenerationQueue'!$AX$5:$AX$467,$B422,'Grid GenerationQueue'!$AY$5:$AY$467,$C422,'Grid GenerationQueue'!$BH$5:$BH$467,"Executed",'Grid GenerationQueue'!$BB$5:$BB$467,"&lt;"&amp;$BE$3)</f>
        <v>0</v>
      </c>
      <c r="BM422">
        <f>SUMIFS('Grid GenerationQueue'!AN$5:AN$467,'Grid GenerationQueue'!$AX$5:$AX$467,$B422,'Grid GenerationQueue'!$AY$5:$AY$467,$C422,'Grid GenerationQueue'!$BH$5:$BH$467,"Executed",'Grid GenerationQueue'!$BB$5:$BB$467,"&lt;"&amp;$BE$3)</f>
        <v>0</v>
      </c>
      <c r="BN422">
        <f>SUMIFS('Grid GenerationQueue'!AO$5:AO$467,'Grid GenerationQueue'!$AX$5:$AX$467,$B422,'Grid GenerationQueue'!$AY$5:$AY$467,$C422,'Grid GenerationQueue'!$BH$5:$BH$467,"Executed",'Grid GenerationQueue'!$BB$5:$BB$467,"&lt;"&amp;$BE$3)</f>
        <v>0</v>
      </c>
      <c r="BO422">
        <f>SUMIFS('Grid GenerationQueue'!AP$5:AP$467,'Grid GenerationQueue'!$AX$5:$AX$467,$B422,'Grid GenerationQueue'!$AY$5:$AY$467,$C422,'Grid GenerationQueue'!$BH$5:$BH$467,"Executed",'Grid GenerationQueue'!$BB$5:$BB$467,"&lt;"&amp;$BE$3)</f>
        <v>0</v>
      </c>
      <c r="BQ422">
        <f>SUMIFS('Grid GenerationQueue'!AE$5:AE$467,'Grid GenerationQueue'!$AX$5:$AX$467,$B422,'Grid GenerationQueue'!$AY$5:$AY$467,$C422,'Grid GenerationQueue'!$BF$5:$BF$467,"&lt;&gt;"&amp;"",'Grid GenerationQueue'!$BB$5:$BB$467,"&lt;"&amp;$BE$3)</f>
        <v>0</v>
      </c>
      <c r="BR422">
        <f>SUMIFS('Grid GenerationQueue'!AF$5:AF$467,'Grid GenerationQueue'!$AX$5:$AX$467,$B422,'Grid GenerationQueue'!$AY$5:$AY$467,$C422,'Grid GenerationQueue'!$BF$5:$BF$467,"&lt;&gt;"&amp;"",'Grid GenerationQueue'!$BB$5:$BB$467,"&lt;"&amp;$BE$3)</f>
        <v>0</v>
      </c>
      <c r="BS422">
        <f>SUMIFS('Grid GenerationQueue'!AG$5:AG$467,'Grid GenerationQueue'!$AX$5:$AX$467,$B422,'Grid GenerationQueue'!$AY$5:$AY$467,$C422,'Grid GenerationQueue'!$BF$5:$BF$467,"&lt;&gt;"&amp;"",'Grid GenerationQueue'!$BB$5:$BB$467,"&lt;"&amp;$BE$3)</f>
        <v>0</v>
      </c>
      <c r="BT422">
        <f>SUMIFS('Grid GenerationQueue'!AH$5:AH$467,'Grid GenerationQueue'!$AX$5:$AX$467,$B422,'Grid GenerationQueue'!$AY$5:$AY$467,$C422,'Grid GenerationQueue'!$BF$5:$BF$467,"&lt;&gt;"&amp;"",'Grid GenerationQueue'!$BB$5:$BB$467,"&lt;"&amp;$BE$3)</f>
        <v>0</v>
      </c>
      <c r="BU422">
        <f>SUMIFS('Grid GenerationQueue'!AI$5:AI$467,'Grid GenerationQueue'!$AX$5:$AX$467,$B422,'Grid GenerationQueue'!$AY$5:$AY$467,$C422,'Grid GenerationQueue'!$BF$5:$BF$467,"&lt;&gt;"&amp;"",'Grid GenerationQueue'!$BB$5:$BB$467,"&lt;"&amp;$BE$3)</f>
        <v>0</v>
      </c>
      <c r="BV422">
        <f>SUMIFS('Grid GenerationQueue'!AJ$5:AJ$467,'Grid GenerationQueue'!$AX$5:$AX$467,$B422,'Grid GenerationQueue'!$AY$5:$AY$467,$C422,'Grid GenerationQueue'!$BF$5:$BF$467,"&lt;&gt;"&amp;"",'Grid GenerationQueue'!$BB$5:$BB$467,"&lt;"&amp;$BE$3)</f>
        <v>0</v>
      </c>
      <c r="BW422">
        <f>SUMIFS('Grid GenerationQueue'!AK$5:AK$467,'Grid GenerationQueue'!$AX$5:$AX$467,$B422,'Grid GenerationQueue'!$AY$5:$AY$467,$C422,'Grid GenerationQueue'!$BF$5:$BF$467,"&lt;&gt;"&amp;"",'Grid GenerationQueue'!$BB$5:$BB$467,"&lt;"&amp;$BE$3)</f>
        <v>0</v>
      </c>
      <c r="BX422">
        <f>SUMIFS('Grid GenerationQueue'!AL$5:AL$467,'Grid GenerationQueue'!$AX$5:$AX$467,$B422,'Grid GenerationQueue'!$AY$5:$AY$467,$C422,'Grid GenerationQueue'!$BF$5:$BF$467,"&lt;&gt;"&amp;"",'Grid GenerationQueue'!$BB$5:$BB$467,"&lt;"&amp;$BE$3)</f>
        <v>0</v>
      </c>
      <c r="BY422">
        <f>SUMIFS('Grid GenerationQueue'!AM$5:AM$467,'Grid GenerationQueue'!$AX$5:$AX$467,$B422,'Grid GenerationQueue'!$AY$5:$AY$467,$C422,'Grid GenerationQueue'!$BF$5:$BF$467,"&lt;&gt;"&amp;"",'Grid GenerationQueue'!$BB$5:$BB$467,"&lt;"&amp;$BE$3)</f>
        <v>0</v>
      </c>
      <c r="BZ422">
        <f>SUMIFS('Grid GenerationQueue'!AN$5:AN$467,'Grid GenerationQueue'!$AX$5:$AX$467,$B422,'Grid GenerationQueue'!$AY$5:$AY$467,$C422,'Grid GenerationQueue'!$BF$5:$BF$467,"&lt;&gt;"&amp;"",'Grid GenerationQueue'!$BB$5:$BB$467,"&lt;"&amp;$BE$3)</f>
        <v>0</v>
      </c>
      <c r="CA422">
        <f>SUMIFS('Grid GenerationQueue'!AO$5:AO$467,'Grid GenerationQueue'!$AX$5:$AX$467,$B422,'Grid GenerationQueue'!$AY$5:$AY$467,$C422,'Grid GenerationQueue'!$BF$5:$BF$467,"&lt;&gt;"&amp;"",'Grid GenerationQueue'!$BB$5:$BB$467,"&lt;"&amp;$BE$3)</f>
        <v>0</v>
      </c>
      <c r="CB422">
        <f>SUMIFS('Grid GenerationQueue'!AP$5:AP$467,'Grid GenerationQueue'!$AX$5:$AX$467,$B422,'Grid GenerationQueue'!$AY$5:$AY$467,$C422,'Grid GenerationQueue'!$BF$5:$BF$467,"&lt;&gt;"&amp;"",'Grid GenerationQueue'!$BB$5:$BB$467,"&lt;"&amp;$BE$3)</f>
        <v>0</v>
      </c>
      <c r="CD422">
        <f>SUMIFS('Grid GenerationQueue'!AE$5:AE$467,'Grid GenerationQueue'!$AX$5:$AX$467,$B422,'Grid GenerationQueue'!$AY$5:$AY$467,$C422,'Grid GenerationQueue'!$BB$5:$BB$467,"&lt;"&amp;$BE$3)</f>
        <v>0</v>
      </c>
      <c r="CE422">
        <f>SUMIFS('Grid GenerationQueue'!AF$5:AF$467,'Grid GenerationQueue'!$AX$5:$AX$467,$B422,'Grid GenerationQueue'!$AY$5:$AY$467,$C422,'Grid GenerationQueue'!$BB$5:$BB$467,"&lt;"&amp;$BE$3)</f>
        <v>0</v>
      </c>
      <c r="CF422">
        <f>SUMIFS('Grid GenerationQueue'!AG$5:AG$467,'Grid GenerationQueue'!$AX$5:$AX$467,$B422,'Grid GenerationQueue'!$AY$5:$AY$467,$C422,'Grid GenerationQueue'!$BB$5:$BB$467,"&lt;"&amp;$BE$3)</f>
        <v>0</v>
      </c>
      <c r="CG422">
        <f>SUMIFS('Grid GenerationQueue'!AH$5:AH$467,'Grid GenerationQueue'!$AX$5:$AX$467,$B422,'Grid GenerationQueue'!$AY$5:$AY$467,$C422,'Grid GenerationQueue'!$BB$5:$BB$467,"&lt;"&amp;$BE$3)</f>
        <v>0</v>
      </c>
      <c r="CH422">
        <f>SUMIFS('Grid GenerationQueue'!AI$5:AI$467,'Grid GenerationQueue'!$AX$5:$AX$467,$B422,'Grid GenerationQueue'!$AY$5:$AY$467,$C422,'Grid GenerationQueue'!$BB$5:$BB$467,"&lt;"&amp;$BE$3)</f>
        <v>0</v>
      </c>
      <c r="CI422">
        <f>SUMIFS('Grid GenerationQueue'!AJ$5:AJ$467,'Grid GenerationQueue'!$AX$5:$AX$467,$B422,'Grid GenerationQueue'!$AY$5:$AY$467,$C422,'Grid GenerationQueue'!$BB$5:$BB$467,"&lt;"&amp;$BE$3)</f>
        <v>0</v>
      </c>
      <c r="CJ422">
        <f>SUMIFS('Grid GenerationQueue'!AK$5:AK$467,'Grid GenerationQueue'!$AX$5:$AX$467,$B422,'Grid GenerationQueue'!$AY$5:$AY$467,$C422,'Grid GenerationQueue'!$BB$5:$BB$467,"&lt;"&amp;$BE$3)</f>
        <v>0</v>
      </c>
      <c r="CK422">
        <f>SUMIFS('Grid GenerationQueue'!AL$5:AL$467,'Grid GenerationQueue'!$AX$5:$AX$467,$B422,'Grid GenerationQueue'!$AY$5:$AY$467,$C422,'Grid GenerationQueue'!$BB$5:$BB$467,"&lt;"&amp;$BE$3)</f>
        <v>0</v>
      </c>
      <c r="CL422">
        <f>SUMIFS('Grid GenerationQueue'!AM$5:AM$467,'Grid GenerationQueue'!$AX$5:$AX$467,$B422,'Grid GenerationQueue'!$AY$5:$AY$467,$C422,'Grid GenerationQueue'!$BB$5:$BB$467,"&lt;"&amp;$BE$3)</f>
        <v>0</v>
      </c>
      <c r="CM422">
        <f>SUMIFS('Grid GenerationQueue'!AN$5:AN$467,'Grid GenerationQueue'!$AX$5:$AX$467,$B422,'Grid GenerationQueue'!$AY$5:$AY$467,$C422,'Grid GenerationQueue'!$BB$5:$BB$467,"&lt;"&amp;$BE$3)</f>
        <v>0</v>
      </c>
      <c r="CN422">
        <f>SUMIFS('Grid GenerationQueue'!AO$5:AO$467,'Grid GenerationQueue'!$AX$5:$AX$467,$B422,'Grid GenerationQueue'!$AY$5:$AY$467,$C422,'Grid GenerationQueue'!$BB$5:$BB$467,"&lt;"&amp;$BE$3)</f>
        <v>0</v>
      </c>
      <c r="CO422">
        <f>SUMIFS('Grid GenerationQueue'!AP$5:AP$467,'Grid GenerationQueue'!$AX$5:$AX$467,$B422,'Grid GenerationQueue'!$AY$5:$AY$467,$C422,'Grid GenerationQueue'!$BB$5:$BB$467,"&lt;"&amp;$BE$3)</f>
        <v>0</v>
      </c>
    </row>
    <row r="423" spans="1:93" x14ac:dyDescent="0.35">
      <c r="A423" t="s">
        <v>4647</v>
      </c>
      <c r="B423" t="s">
        <v>4612</v>
      </c>
      <c r="C423">
        <v>500</v>
      </c>
      <c r="D423">
        <f>SUMIFS('Grid GenerationQueue'!AE$5:AE$467,'Grid GenerationQueue'!$AX$5:$AX$467,$B423,'Grid GenerationQueue'!$AY$5:$AY$467,$C423,'Grid GenerationQueue'!$BI$5:$BI$467,"&lt;4")</f>
        <v>0</v>
      </c>
      <c r="E423">
        <f>SUMIFS('Grid GenerationQueue'!AF$5:AF$467,'Grid GenerationQueue'!$AX$5:$AX$467,$B423,'Grid GenerationQueue'!$AY$5:$AY$467,$C423,'Grid GenerationQueue'!$BI$5:$BI$467,"&lt;4")</f>
        <v>0</v>
      </c>
      <c r="F423">
        <f>SUMIFS('Grid GenerationQueue'!AG$5:AG$467,'Grid GenerationQueue'!$AX$5:$AX$467,$B423,'Grid GenerationQueue'!$AY$5:$AY$467,$C423,'Grid GenerationQueue'!$BI$5:$BI$467,"&lt;4")</f>
        <v>0</v>
      </c>
      <c r="G423">
        <f>SUMIFS('Grid GenerationQueue'!AH$5:AH$467,'Grid GenerationQueue'!$AX$5:$AX$467,$B423,'Grid GenerationQueue'!$AY$5:$AY$467,$C423,'Grid GenerationQueue'!$BI$5:$BI$467,"&lt;4")</f>
        <v>0</v>
      </c>
      <c r="H423">
        <f>SUMIFS('Grid GenerationQueue'!AI$5:AI$467,'Grid GenerationQueue'!$AX$5:$AX$467,$B423,'Grid GenerationQueue'!$AY$5:$AY$467,$C423,'Grid GenerationQueue'!$BI$5:$BI$467,"&lt;4")</f>
        <v>0</v>
      </c>
      <c r="I423">
        <f>SUMIFS('Grid GenerationQueue'!AJ$5:AJ$467,'Grid GenerationQueue'!$AX$5:$AX$467,$B423,'Grid GenerationQueue'!$AY$5:$AY$467,$C423,'Grid GenerationQueue'!$BI$5:$BI$467,"&lt;4")</f>
        <v>0</v>
      </c>
      <c r="J423">
        <f>SUMIFS('Grid GenerationQueue'!AK$5:AK$467,'Grid GenerationQueue'!$AX$5:$AX$467,$B423,'Grid GenerationQueue'!$AY$5:$AY$467,$C423,'Grid GenerationQueue'!$BI$5:$BI$467,"&lt;4")</f>
        <v>0</v>
      </c>
      <c r="K423">
        <f>SUMIFS('Grid GenerationQueue'!AL$5:AL$467,'Grid GenerationQueue'!$AX$5:$AX$467,$B423,'Grid GenerationQueue'!$AY$5:$AY$467,$C423,'Grid GenerationQueue'!$BI$5:$BI$467,"&lt;4")</f>
        <v>0</v>
      </c>
      <c r="L423">
        <f>SUMIFS('Grid GenerationQueue'!AM$5:AM$467,'Grid GenerationQueue'!$AX$5:$AX$467,$B423,'Grid GenerationQueue'!$AY$5:$AY$467,$C423,'Grid GenerationQueue'!$BI$5:$BI$467,"&lt;4")</f>
        <v>0</v>
      </c>
      <c r="M423">
        <f>SUMIFS('Grid GenerationQueue'!AN$5:AN$467,'Grid GenerationQueue'!$AX$5:$AX$467,$B423,'Grid GenerationQueue'!$AY$5:$AY$467,$C423,'Grid GenerationQueue'!$BI$5:$BI$467,"&lt;4")</f>
        <v>0</v>
      </c>
      <c r="N423">
        <f>SUMIFS('Grid GenerationQueue'!AO$5:AO$467,'Grid GenerationQueue'!$AX$5:$AX$467,$B423,'Grid GenerationQueue'!$AY$5:$AY$467,$C423,'Grid GenerationQueue'!$BI$5:$BI$467,"&lt;4")</f>
        <v>0</v>
      </c>
      <c r="O423">
        <f>SUMIFS('Grid GenerationQueue'!AP$5:AP$467,'Grid GenerationQueue'!$AX$5:$AX$467,$B423,'Grid GenerationQueue'!$AY$5:$AY$467,$C423,'Grid GenerationQueue'!$BI$5:$BI$467,"&lt;4")</f>
        <v>0</v>
      </c>
      <c r="Q423">
        <f>SUMIFS('Grid GenerationQueue'!AE$5:AE$467,'Grid GenerationQueue'!$AX$5:$AX$467,$B423,'Grid GenerationQueue'!$AY$5:$AY$467,$C423,'Grid GenerationQueue'!$BH$5:$BH$467,"Executed")</f>
        <v>0</v>
      </c>
      <c r="R423">
        <f>SUMIFS('Grid GenerationQueue'!AF$5:AF$467,'Grid GenerationQueue'!$AX$5:$AX$467,$B423,'Grid GenerationQueue'!$AY$5:$AY$467,$C423,'Grid GenerationQueue'!$BH$5:$BH$467,"Executed")</f>
        <v>0</v>
      </c>
      <c r="S423">
        <f>SUMIFS('Grid GenerationQueue'!AG$5:AG$467,'Grid GenerationQueue'!$AX$5:$AX$467,$B423,'Grid GenerationQueue'!$AY$5:$AY$467,$C423,'Grid GenerationQueue'!$BH$5:$BH$467,"Executed")</f>
        <v>0</v>
      </c>
      <c r="T423">
        <f>SUMIFS('Grid GenerationQueue'!AH$5:AH$467,'Grid GenerationQueue'!$AX$5:$AX$467,$B423,'Grid GenerationQueue'!$AY$5:$AY$467,$C423,'Grid GenerationQueue'!$BH$5:$BH$467,"Executed")</f>
        <v>0</v>
      </c>
      <c r="U423">
        <f>SUMIFS('Grid GenerationQueue'!AI$5:AI$467,'Grid GenerationQueue'!$AX$5:$AX$467,$B423,'Grid GenerationQueue'!$AY$5:$AY$467,$C423,'Grid GenerationQueue'!$BH$5:$BH$467,"Executed")</f>
        <v>0</v>
      </c>
      <c r="V423">
        <f>SUMIFS('Grid GenerationQueue'!AJ$5:AJ$467,'Grid GenerationQueue'!$AX$5:$AX$467,$B423,'Grid GenerationQueue'!$AY$5:$AY$467,$C423,'Grid GenerationQueue'!$BH$5:$BH$467,"Executed")</f>
        <v>0</v>
      </c>
      <c r="W423">
        <f>SUMIFS('Grid GenerationQueue'!AK$5:AK$467,'Grid GenerationQueue'!$AX$5:$AX$467,$B423,'Grid GenerationQueue'!$AY$5:$AY$467,$C423,'Grid GenerationQueue'!$BH$5:$BH$467,"Executed")</f>
        <v>0</v>
      </c>
      <c r="X423">
        <f>SUMIFS('Grid GenerationQueue'!AL$5:AL$467,'Grid GenerationQueue'!$AX$5:$AX$467,$B423,'Grid GenerationQueue'!$AY$5:$AY$467,$C423,'Grid GenerationQueue'!$BH$5:$BH$467,"Executed")</f>
        <v>0</v>
      </c>
      <c r="Y423">
        <f>SUMIFS('Grid GenerationQueue'!AM$5:AM$467,'Grid GenerationQueue'!$AX$5:$AX$467,$B423,'Grid GenerationQueue'!$AY$5:$AY$467,$C423,'Grid GenerationQueue'!$BH$5:$BH$467,"Executed")</f>
        <v>400</v>
      </c>
      <c r="Z423">
        <f>SUMIFS('Grid GenerationQueue'!AN$5:AN$467,'Grid GenerationQueue'!$AX$5:$AX$467,$B423,'Grid GenerationQueue'!$AY$5:$AY$467,$C423,'Grid GenerationQueue'!$BH$5:$BH$467,"Executed")</f>
        <v>0</v>
      </c>
      <c r="AA423">
        <f>SUMIFS('Grid GenerationQueue'!AO$5:AO$467,'Grid GenerationQueue'!$AX$5:$AX$467,$B423,'Grid GenerationQueue'!$AY$5:$AY$467,$C423,'Grid GenerationQueue'!$BH$5:$BH$467,"Executed")</f>
        <v>0</v>
      </c>
      <c r="AB423">
        <f>SUMIFS('Grid GenerationQueue'!AP$5:AP$467,'Grid GenerationQueue'!$AX$5:$AX$467,$B423,'Grid GenerationQueue'!$AY$5:$AY$467,$C423,'Grid GenerationQueue'!$BH$5:$BH$467,"Executed")</f>
        <v>0</v>
      </c>
      <c r="AD423">
        <f>SUMIFS('Grid GenerationQueue'!AE$5:AE$467,'Grid GenerationQueue'!$AX$5:$AX$467,$B423,'Grid GenerationQueue'!$AY$5:$AY$467,$C423,'Grid GenerationQueue'!$BF$5:$BF$467,"&lt;&gt;"&amp;"")</f>
        <v>0</v>
      </c>
      <c r="AE423">
        <f>SUMIFS('Grid GenerationQueue'!AF$5:AF$467,'Grid GenerationQueue'!$AX$5:$AX$467,$B423,'Grid GenerationQueue'!$AY$5:$AY$467,$C423,'Grid GenerationQueue'!$BF$5:$BF$467,"&lt;&gt;"&amp;"")</f>
        <v>0</v>
      </c>
      <c r="AF423">
        <f>SUMIFS('Grid GenerationQueue'!AG$5:AG$467,'Grid GenerationQueue'!$AX$5:$AX$467,$B423,'Grid GenerationQueue'!$AY$5:$AY$467,$C423,'Grid GenerationQueue'!$BF$5:$BF$467,"&lt;&gt;"&amp;"")</f>
        <v>0</v>
      </c>
      <c r="AG423">
        <f>SUMIFS('Grid GenerationQueue'!AH$5:AH$467,'Grid GenerationQueue'!$AX$5:$AX$467,$B423,'Grid GenerationQueue'!$AY$5:$AY$467,$C423,'Grid GenerationQueue'!$BF$5:$BF$467,"&lt;&gt;"&amp;"")</f>
        <v>0</v>
      </c>
      <c r="AH423">
        <f>SUMIFS('Grid GenerationQueue'!AI$5:AI$467,'Grid GenerationQueue'!$AX$5:$AX$467,$B423,'Grid GenerationQueue'!$AY$5:$AY$467,$C423,'Grid GenerationQueue'!$BF$5:$BF$467,"&lt;&gt;"&amp;"")</f>
        <v>0</v>
      </c>
      <c r="AI423">
        <f>SUMIFS('Grid GenerationQueue'!AJ$5:AJ$467,'Grid GenerationQueue'!$AX$5:$AX$467,$B423,'Grid GenerationQueue'!$AY$5:$AY$467,$C423,'Grid GenerationQueue'!$BF$5:$BF$467,"&lt;&gt;"&amp;"")</f>
        <v>0</v>
      </c>
      <c r="AJ423">
        <f>SUMIFS('Grid GenerationQueue'!AK$5:AK$467,'Grid GenerationQueue'!$AX$5:$AX$467,$B423,'Grid GenerationQueue'!$AY$5:$AY$467,$C423,'Grid GenerationQueue'!$BF$5:$BF$467,"&lt;&gt;"&amp;"")</f>
        <v>0</v>
      </c>
      <c r="AK423">
        <f>SUMIFS('Grid GenerationQueue'!AL$5:AL$467,'Grid GenerationQueue'!$AX$5:$AX$467,$B423,'Grid GenerationQueue'!$AY$5:$AY$467,$C423,'Grid GenerationQueue'!$BF$5:$BF$467,"&lt;&gt;"&amp;"")</f>
        <v>0</v>
      </c>
      <c r="AL423">
        <f>SUMIFS('Grid GenerationQueue'!AM$5:AM$467,'Grid GenerationQueue'!$AX$5:$AX$467,$B423,'Grid GenerationQueue'!$AY$5:$AY$467,$C423,'Grid GenerationQueue'!$BF$5:$BF$467,"&lt;&gt;"&amp;"")</f>
        <v>400</v>
      </c>
      <c r="AM423">
        <f>SUMIFS('Grid GenerationQueue'!AN$5:AN$467,'Grid GenerationQueue'!$AX$5:$AX$467,$B423,'Grid GenerationQueue'!$AY$5:$AY$467,$C423,'Grid GenerationQueue'!$BF$5:$BF$467,"&lt;&gt;"&amp;"")</f>
        <v>0</v>
      </c>
      <c r="AN423">
        <f>SUMIFS('Grid GenerationQueue'!AO$5:AO$467,'Grid GenerationQueue'!$AX$5:$AX$467,$B423,'Grid GenerationQueue'!$AY$5:$AY$467,$C423,'Grid GenerationQueue'!$BF$5:$BF$467,"&lt;&gt;"&amp;"")</f>
        <v>0</v>
      </c>
      <c r="AO423">
        <f>SUMIFS('Grid GenerationQueue'!AP$5:AP$467,'Grid GenerationQueue'!$AX$5:$AX$467,$B423,'Grid GenerationQueue'!$AY$5:$AY$467,$C423,'Grid GenerationQueue'!$BF$5:$BF$467,"&lt;&gt;"&amp;"")</f>
        <v>0</v>
      </c>
      <c r="AQ423">
        <f>SUMIFS('Grid GenerationQueue'!AE$5:AE$467,'Grid GenerationQueue'!$AX$5:$AX$467,$B423,'Grid GenerationQueue'!$AY$5:$AY$467,$C423)</f>
        <v>313.91928000000001</v>
      </c>
      <c r="AR423">
        <f>SUMIFS('Grid GenerationQueue'!AF$5:AF$467,'Grid GenerationQueue'!$AX$5:$AX$467,$B423,'Grid GenerationQueue'!$AY$5:$AY$467,$C423)</f>
        <v>0</v>
      </c>
      <c r="AS423">
        <f>SUMIFS('Grid GenerationQueue'!AG$5:AG$467,'Grid GenerationQueue'!$AX$5:$AX$467,$B423,'Grid GenerationQueue'!$AY$5:$AY$467,$C423)</f>
        <v>0</v>
      </c>
      <c r="AT423">
        <f>SUMIFS('Grid GenerationQueue'!AH$5:AH$467,'Grid GenerationQueue'!$AX$5:$AX$467,$B423,'Grid GenerationQueue'!$AY$5:$AY$467,$C423)</f>
        <v>0</v>
      </c>
      <c r="AU423">
        <f>SUMIFS('Grid GenerationQueue'!AI$5:AI$467,'Grid GenerationQueue'!$AX$5:$AX$467,$B423,'Grid GenerationQueue'!$AY$5:$AY$467,$C423)</f>
        <v>0</v>
      </c>
      <c r="AV423">
        <f>SUMIFS('Grid GenerationQueue'!AJ$5:AJ$467,'Grid GenerationQueue'!$AX$5:$AX$467,$B423,'Grid GenerationQueue'!$AY$5:$AY$467,$C423)</f>
        <v>0</v>
      </c>
      <c r="AW423">
        <f>SUMIFS('Grid GenerationQueue'!AK$5:AK$467,'Grid GenerationQueue'!$AX$5:$AX$467,$B423,'Grid GenerationQueue'!$AY$5:$AY$467,$C423)</f>
        <v>0</v>
      </c>
      <c r="AX423">
        <f>SUMIFS('Grid GenerationQueue'!AL$5:AL$467,'Grid GenerationQueue'!$AX$5:$AX$467,$B423,'Grid GenerationQueue'!$AY$5:$AY$467,$C423)</f>
        <v>0</v>
      </c>
      <c r="AY423">
        <f>SUMIFS('Grid GenerationQueue'!AM$5:AM$467,'Grid GenerationQueue'!$AX$5:$AX$467,$B423,'Grid GenerationQueue'!$AY$5:$AY$467,$C423)</f>
        <v>505.8</v>
      </c>
      <c r="AZ423">
        <f>SUMIFS('Grid GenerationQueue'!AN$5:AN$467,'Grid GenerationQueue'!$AX$5:$AX$467,$B423,'Grid GenerationQueue'!$AY$5:$AY$467,$C423)</f>
        <v>0</v>
      </c>
      <c r="BA423">
        <f>SUMIFS('Grid GenerationQueue'!AO$5:AO$467,'Grid GenerationQueue'!$AX$5:$AX$467,$B423,'Grid GenerationQueue'!$AY$5:$AY$467,$C423)</f>
        <v>0</v>
      </c>
      <c r="BB423">
        <f>SUMIFS('Grid GenerationQueue'!AP$5:AP$467,'Grid GenerationQueue'!$AX$5:$AX$467,$B423,'Grid GenerationQueue'!$AY$5:$AY$467,$C423)</f>
        <v>0</v>
      </c>
      <c r="BD423">
        <f>SUMIFS('Grid GenerationQueue'!AE$5:AE$467,'Grid GenerationQueue'!$AX$5:$AX$467,$B423,'Grid GenerationQueue'!$AY$5:$AY$467,$C423,'Grid GenerationQueue'!$BH$5:$BH$467,"Executed",'Grid GenerationQueue'!$BB$5:$BB$467,"&lt;"&amp;$BE$3)</f>
        <v>0</v>
      </c>
      <c r="BE423">
        <f>SUMIFS('Grid GenerationQueue'!AF$5:AF$467,'Grid GenerationQueue'!$AX$5:$AX$467,$B423,'Grid GenerationQueue'!$AY$5:$AY$467,$C423,'Grid GenerationQueue'!$BH$5:$BH$467,"Executed",'Grid GenerationQueue'!$BB$5:$BB$467,"&lt;"&amp;$BE$3)</f>
        <v>0</v>
      </c>
      <c r="BF423">
        <f>SUMIFS('Grid GenerationQueue'!AG$5:AG$467,'Grid GenerationQueue'!$AX$5:$AX$467,$B423,'Grid GenerationQueue'!$AY$5:$AY$467,$C423,'Grid GenerationQueue'!$BH$5:$BH$467,"Executed",'Grid GenerationQueue'!$BB$5:$BB$467,"&lt;"&amp;$BE$3)</f>
        <v>0</v>
      </c>
      <c r="BG423">
        <f>SUMIFS('Grid GenerationQueue'!AH$5:AH$467,'Grid GenerationQueue'!$AX$5:$AX$467,$B423,'Grid GenerationQueue'!$AY$5:$AY$467,$C423,'Grid GenerationQueue'!$BH$5:$BH$467,"Executed",'Grid GenerationQueue'!$BB$5:$BB$467,"&lt;"&amp;$BE$3)</f>
        <v>0</v>
      </c>
      <c r="BH423">
        <f>SUMIFS('Grid GenerationQueue'!AI$5:AI$467,'Grid GenerationQueue'!$AX$5:$AX$467,$B423,'Grid GenerationQueue'!$AY$5:$AY$467,$C423,'Grid GenerationQueue'!$BH$5:$BH$467,"Executed",'Grid GenerationQueue'!$BB$5:$BB$467,"&lt;"&amp;$BE$3)</f>
        <v>0</v>
      </c>
      <c r="BI423">
        <f>SUMIFS('Grid GenerationQueue'!AJ$5:AJ$467,'Grid GenerationQueue'!$AX$5:$AX$467,$B423,'Grid GenerationQueue'!$AY$5:$AY$467,$C423,'Grid GenerationQueue'!$BH$5:$BH$467,"Executed",'Grid GenerationQueue'!$BB$5:$BB$467,"&lt;"&amp;$BE$3)</f>
        <v>0</v>
      </c>
      <c r="BJ423">
        <f>SUMIFS('Grid GenerationQueue'!AK$5:AK$467,'Grid GenerationQueue'!$AX$5:$AX$467,$B423,'Grid GenerationQueue'!$AY$5:$AY$467,$C423,'Grid GenerationQueue'!$BH$5:$BH$467,"Executed",'Grid GenerationQueue'!$BB$5:$BB$467,"&lt;"&amp;$BE$3)</f>
        <v>0</v>
      </c>
      <c r="BK423">
        <f>SUMIFS('Grid GenerationQueue'!AL$5:AL$467,'Grid GenerationQueue'!$AX$5:$AX$467,$B423,'Grid GenerationQueue'!$AY$5:$AY$467,$C423,'Grid GenerationQueue'!$BH$5:$BH$467,"Executed",'Grid GenerationQueue'!$BB$5:$BB$467,"&lt;"&amp;$BE$3)</f>
        <v>0</v>
      </c>
      <c r="BL423">
        <f>SUMIFS('Grid GenerationQueue'!AM$5:AM$467,'Grid GenerationQueue'!$AX$5:$AX$467,$B423,'Grid GenerationQueue'!$AY$5:$AY$467,$C423,'Grid GenerationQueue'!$BH$5:$BH$467,"Executed",'Grid GenerationQueue'!$BB$5:$BB$467,"&lt;"&amp;$BE$3)</f>
        <v>400</v>
      </c>
      <c r="BM423">
        <f>SUMIFS('Grid GenerationQueue'!AN$5:AN$467,'Grid GenerationQueue'!$AX$5:$AX$467,$B423,'Grid GenerationQueue'!$AY$5:$AY$467,$C423,'Grid GenerationQueue'!$BH$5:$BH$467,"Executed",'Grid GenerationQueue'!$BB$5:$BB$467,"&lt;"&amp;$BE$3)</f>
        <v>0</v>
      </c>
      <c r="BN423">
        <f>SUMIFS('Grid GenerationQueue'!AO$5:AO$467,'Grid GenerationQueue'!$AX$5:$AX$467,$B423,'Grid GenerationQueue'!$AY$5:$AY$467,$C423,'Grid GenerationQueue'!$BH$5:$BH$467,"Executed",'Grid GenerationQueue'!$BB$5:$BB$467,"&lt;"&amp;$BE$3)</f>
        <v>0</v>
      </c>
      <c r="BO423">
        <f>SUMIFS('Grid GenerationQueue'!AP$5:AP$467,'Grid GenerationQueue'!$AX$5:$AX$467,$B423,'Grid GenerationQueue'!$AY$5:$AY$467,$C423,'Grid GenerationQueue'!$BH$5:$BH$467,"Executed",'Grid GenerationQueue'!$BB$5:$BB$467,"&lt;"&amp;$BE$3)</f>
        <v>0</v>
      </c>
      <c r="BQ423">
        <f>SUMIFS('Grid GenerationQueue'!AE$5:AE$467,'Grid GenerationQueue'!$AX$5:$AX$467,$B423,'Grid GenerationQueue'!$AY$5:$AY$467,$C423,'Grid GenerationQueue'!$BF$5:$BF$467,"&lt;&gt;"&amp;"",'Grid GenerationQueue'!$BB$5:$BB$467,"&lt;"&amp;$BE$3)</f>
        <v>0</v>
      </c>
      <c r="BR423">
        <f>SUMIFS('Grid GenerationQueue'!AF$5:AF$467,'Grid GenerationQueue'!$AX$5:$AX$467,$B423,'Grid GenerationQueue'!$AY$5:$AY$467,$C423,'Grid GenerationQueue'!$BF$5:$BF$467,"&lt;&gt;"&amp;"",'Grid GenerationQueue'!$BB$5:$BB$467,"&lt;"&amp;$BE$3)</f>
        <v>0</v>
      </c>
      <c r="BS423">
        <f>SUMIFS('Grid GenerationQueue'!AG$5:AG$467,'Grid GenerationQueue'!$AX$5:$AX$467,$B423,'Grid GenerationQueue'!$AY$5:$AY$467,$C423,'Grid GenerationQueue'!$BF$5:$BF$467,"&lt;&gt;"&amp;"",'Grid GenerationQueue'!$BB$5:$BB$467,"&lt;"&amp;$BE$3)</f>
        <v>0</v>
      </c>
      <c r="BT423">
        <f>SUMIFS('Grid GenerationQueue'!AH$5:AH$467,'Grid GenerationQueue'!$AX$5:$AX$467,$B423,'Grid GenerationQueue'!$AY$5:$AY$467,$C423,'Grid GenerationQueue'!$BF$5:$BF$467,"&lt;&gt;"&amp;"",'Grid GenerationQueue'!$BB$5:$BB$467,"&lt;"&amp;$BE$3)</f>
        <v>0</v>
      </c>
      <c r="BU423">
        <f>SUMIFS('Grid GenerationQueue'!AI$5:AI$467,'Grid GenerationQueue'!$AX$5:$AX$467,$B423,'Grid GenerationQueue'!$AY$5:$AY$467,$C423,'Grid GenerationQueue'!$BF$5:$BF$467,"&lt;&gt;"&amp;"",'Grid GenerationQueue'!$BB$5:$BB$467,"&lt;"&amp;$BE$3)</f>
        <v>0</v>
      </c>
      <c r="BV423">
        <f>SUMIFS('Grid GenerationQueue'!AJ$5:AJ$467,'Grid GenerationQueue'!$AX$5:$AX$467,$B423,'Grid GenerationQueue'!$AY$5:$AY$467,$C423,'Grid GenerationQueue'!$BF$5:$BF$467,"&lt;&gt;"&amp;"",'Grid GenerationQueue'!$BB$5:$BB$467,"&lt;"&amp;$BE$3)</f>
        <v>0</v>
      </c>
      <c r="BW423">
        <f>SUMIFS('Grid GenerationQueue'!AK$5:AK$467,'Grid GenerationQueue'!$AX$5:$AX$467,$B423,'Grid GenerationQueue'!$AY$5:$AY$467,$C423,'Grid GenerationQueue'!$BF$5:$BF$467,"&lt;&gt;"&amp;"",'Grid GenerationQueue'!$BB$5:$BB$467,"&lt;"&amp;$BE$3)</f>
        <v>0</v>
      </c>
      <c r="BX423">
        <f>SUMIFS('Grid GenerationQueue'!AL$5:AL$467,'Grid GenerationQueue'!$AX$5:$AX$467,$B423,'Grid GenerationQueue'!$AY$5:$AY$467,$C423,'Grid GenerationQueue'!$BF$5:$BF$467,"&lt;&gt;"&amp;"",'Grid GenerationQueue'!$BB$5:$BB$467,"&lt;"&amp;$BE$3)</f>
        <v>0</v>
      </c>
      <c r="BY423">
        <f>SUMIFS('Grid GenerationQueue'!AM$5:AM$467,'Grid GenerationQueue'!$AX$5:$AX$467,$B423,'Grid GenerationQueue'!$AY$5:$AY$467,$C423,'Grid GenerationQueue'!$BF$5:$BF$467,"&lt;&gt;"&amp;"",'Grid GenerationQueue'!$BB$5:$BB$467,"&lt;"&amp;$BE$3)</f>
        <v>400</v>
      </c>
      <c r="BZ423">
        <f>SUMIFS('Grid GenerationQueue'!AN$5:AN$467,'Grid GenerationQueue'!$AX$5:$AX$467,$B423,'Grid GenerationQueue'!$AY$5:$AY$467,$C423,'Grid GenerationQueue'!$BF$5:$BF$467,"&lt;&gt;"&amp;"",'Grid GenerationQueue'!$BB$5:$BB$467,"&lt;"&amp;$BE$3)</f>
        <v>0</v>
      </c>
      <c r="CA423">
        <f>SUMIFS('Grid GenerationQueue'!AO$5:AO$467,'Grid GenerationQueue'!$AX$5:$AX$467,$B423,'Grid GenerationQueue'!$AY$5:$AY$467,$C423,'Grid GenerationQueue'!$BF$5:$BF$467,"&lt;&gt;"&amp;"",'Grid GenerationQueue'!$BB$5:$BB$467,"&lt;"&amp;$BE$3)</f>
        <v>0</v>
      </c>
      <c r="CB423">
        <f>SUMIFS('Grid GenerationQueue'!AP$5:AP$467,'Grid GenerationQueue'!$AX$5:$AX$467,$B423,'Grid GenerationQueue'!$AY$5:$AY$467,$C423,'Grid GenerationQueue'!$BF$5:$BF$467,"&lt;&gt;"&amp;"",'Grid GenerationQueue'!$BB$5:$BB$467,"&lt;"&amp;$BE$3)</f>
        <v>0</v>
      </c>
      <c r="CD423">
        <f>SUMIFS('Grid GenerationQueue'!AE$5:AE$467,'Grid GenerationQueue'!$AX$5:$AX$467,$B423,'Grid GenerationQueue'!$AY$5:$AY$467,$C423,'Grid GenerationQueue'!$BB$5:$BB$467,"&lt;"&amp;$BE$3)</f>
        <v>313.91928000000001</v>
      </c>
      <c r="CE423">
        <f>SUMIFS('Grid GenerationQueue'!AF$5:AF$467,'Grid GenerationQueue'!$AX$5:$AX$467,$B423,'Grid GenerationQueue'!$AY$5:$AY$467,$C423,'Grid GenerationQueue'!$BB$5:$BB$467,"&lt;"&amp;$BE$3)</f>
        <v>0</v>
      </c>
      <c r="CF423">
        <f>SUMIFS('Grid GenerationQueue'!AG$5:AG$467,'Grid GenerationQueue'!$AX$5:$AX$467,$B423,'Grid GenerationQueue'!$AY$5:$AY$467,$C423,'Grid GenerationQueue'!$BB$5:$BB$467,"&lt;"&amp;$BE$3)</f>
        <v>0</v>
      </c>
      <c r="CG423">
        <f>SUMIFS('Grid GenerationQueue'!AH$5:AH$467,'Grid GenerationQueue'!$AX$5:$AX$467,$B423,'Grid GenerationQueue'!$AY$5:$AY$467,$C423,'Grid GenerationQueue'!$BB$5:$BB$467,"&lt;"&amp;$BE$3)</f>
        <v>0</v>
      </c>
      <c r="CH423">
        <f>SUMIFS('Grid GenerationQueue'!AI$5:AI$467,'Grid GenerationQueue'!$AX$5:$AX$467,$B423,'Grid GenerationQueue'!$AY$5:$AY$467,$C423,'Grid GenerationQueue'!$BB$5:$BB$467,"&lt;"&amp;$BE$3)</f>
        <v>0</v>
      </c>
      <c r="CI423">
        <f>SUMIFS('Grid GenerationQueue'!AJ$5:AJ$467,'Grid GenerationQueue'!$AX$5:$AX$467,$B423,'Grid GenerationQueue'!$AY$5:$AY$467,$C423,'Grid GenerationQueue'!$BB$5:$BB$467,"&lt;"&amp;$BE$3)</f>
        <v>0</v>
      </c>
      <c r="CJ423">
        <f>SUMIFS('Grid GenerationQueue'!AK$5:AK$467,'Grid GenerationQueue'!$AX$5:$AX$467,$B423,'Grid GenerationQueue'!$AY$5:$AY$467,$C423,'Grid GenerationQueue'!$BB$5:$BB$467,"&lt;"&amp;$BE$3)</f>
        <v>0</v>
      </c>
      <c r="CK423">
        <f>SUMIFS('Grid GenerationQueue'!AL$5:AL$467,'Grid GenerationQueue'!$AX$5:$AX$467,$B423,'Grid GenerationQueue'!$AY$5:$AY$467,$C423,'Grid GenerationQueue'!$BB$5:$BB$467,"&lt;"&amp;$BE$3)</f>
        <v>0</v>
      </c>
      <c r="CL423">
        <f>SUMIFS('Grid GenerationQueue'!AM$5:AM$467,'Grid GenerationQueue'!$AX$5:$AX$467,$B423,'Grid GenerationQueue'!$AY$5:$AY$467,$C423,'Grid GenerationQueue'!$BB$5:$BB$467,"&lt;"&amp;$BE$3)</f>
        <v>505.8</v>
      </c>
      <c r="CM423">
        <f>SUMIFS('Grid GenerationQueue'!AN$5:AN$467,'Grid GenerationQueue'!$AX$5:$AX$467,$B423,'Grid GenerationQueue'!$AY$5:$AY$467,$C423,'Grid GenerationQueue'!$BB$5:$BB$467,"&lt;"&amp;$BE$3)</f>
        <v>0</v>
      </c>
      <c r="CN423">
        <f>SUMIFS('Grid GenerationQueue'!AO$5:AO$467,'Grid GenerationQueue'!$AX$5:$AX$467,$B423,'Grid GenerationQueue'!$AY$5:$AY$467,$C423,'Grid GenerationQueue'!$BB$5:$BB$467,"&lt;"&amp;$BE$3)</f>
        <v>0</v>
      </c>
      <c r="CO423">
        <f>SUMIFS('Grid GenerationQueue'!AP$5:AP$467,'Grid GenerationQueue'!$AX$5:$AX$467,$B423,'Grid GenerationQueue'!$AY$5:$AY$467,$C423,'Grid GenerationQueue'!$BB$5:$BB$467,"&lt;"&amp;$BE$3)</f>
        <v>0</v>
      </c>
    </row>
    <row r="424" spans="1:93" x14ac:dyDescent="0.35">
      <c r="A424" t="s">
        <v>4644</v>
      </c>
      <c r="B424" t="s">
        <v>4832</v>
      </c>
      <c r="C424">
        <v>230</v>
      </c>
      <c r="D424">
        <f>SUMIFS('Grid GenerationQueue'!AE$5:AE$467,'Grid GenerationQueue'!$AX$5:$AX$467,$B424,'Grid GenerationQueue'!$AY$5:$AY$467,$C424,'Grid GenerationQueue'!$BI$5:$BI$467,"&lt;4")</f>
        <v>0</v>
      </c>
      <c r="E424">
        <f>SUMIFS('Grid GenerationQueue'!AF$5:AF$467,'Grid GenerationQueue'!$AX$5:$AX$467,$B424,'Grid GenerationQueue'!$AY$5:$AY$467,$C424,'Grid GenerationQueue'!$BI$5:$BI$467,"&lt;4")</f>
        <v>0</v>
      </c>
      <c r="F424">
        <f>SUMIFS('Grid GenerationQueue'!AG$5:AG$467,'Grid GenerationQueue'!$AX$5:$AX$467,$B424,'Grid GenerationQueue'!$AY$5:$AY$467,$C424,'Grid GenerationQueue'!$BI$5:$BI$467,"&lt;4")</f>
        <v>0</v>
      </c>
      <c r="G424">
        <f>SUMIFS('Grid GenerationQueue'!AH$5:AH$467,'Grid GenerationQueue'!$AX$5:$AX$467,$B424,'Grid GenerationQueue'!$AY$5:$AY$467,$C424,'Grid GenerationQueue'!$BI$5:$BI$467,"&lt;4")</f>
        <v>0</v>
      </c>
      <c r="H424">
        <f>SUMIFS('Grid GenerationQueue'!AI$5:AI$467,'Grid GenerationQueue'!$AX$5:$AX$467,$B424,'Grid GenerationQueue'!$AY$5:$AY$467,$C424,'Grid GenerationQueue'!$BI$5:$BI$467,"&lt;4")</f>
        <v>0</v>
      </c>
      <c r="I424">
        <f>SUMIFS('Grid GenerationQueue'!AJ$5:AJ$467,'Grid GenerationQueue'!$AX$5:$AX$467,$B424,'Grid GenerationQueue'!$AY$5:$AY$467,$C424,'Grid GenerationQueue'!$BI$5:$BI$467,"&lt;4")</f>
        <v>0</v>
      </c>
      <c r="J424">
        <f>SUMIFS('Grid GenerationQueue'!AK$5:AK$467,'Grid GenerationQueue'!$AX$5:$AX$467,$B424,'Grid GenerationQueue'!$AY$5:$AY$467,$C424,'Grid GenerationQueue'!$BI$5:$BI$467,"&lt;4")</f>
        <v>0</v>
      </c>
      <c r="K424">
        <f>SUMIFS('Grid GenerationQueue'!AL$5:AL$467,'Grid GenerationQueue'!$AX$5:$AX$467,$B424,'Grid GenerationQueue'!$AY$5:$AY$467,$C424,'Grid GenerationQueue'!$BI$5:$BI$467,"&lt;4")</f>
        <v>0</v>
      </c>
      <c r="L424">
        <f>SUMIFS('Grid GenerationQueue'!AM$5:AM$467,'Grid GenerationQueue'!$AX$5:$AX$467,$B424,'Grid GenerationQueue'!$AY$5:$AY$467,$C424,'Grid GenerationQueue'!$BI$5:$BI$467,"&lt;4")</f>
        <v>0</v>
      </c>
      <c r="M424">
        <f>SUMIFS('Grid GenerationQueue'!AN$5:AN$467,'Grid GenerationQueue'!$AX$5:$AX$467,$B424,'Grid GenerationQueue'!$AY$5:$AY$467,$C424,'Grid GenerationQueue'!$BI$5:$BI$467,"&lt;4")</f>
        <v>0</v>
      </c>
      <c r="N424">
        <f>SUMIFS('Grid GenerationQueue'!AO$5:AO$467,'Grid GenerationQueue'!$AX$5:$AX$467,$B424,'Grid GenerationQueue'!$AY$5:$AY$467,$C424,'Grid GenerationQueue'!$BI$5:$BI$467,"&lt;4")</f>
        <v>0</v>
      </c>
      <c r="O424">
        <f>SUMIFS('Grid GenerationQueue'!AP$5:AP$467,'Grid GenerationQueue'!$AX$5:$AX$467,$B424,'Grid GenerationQueue'!$AY$5:$AY$467,$C424,'Grid GenerationQueue'!$BI$5:$BI$467,"&lt;4")</f>
        <v>0</v>
      </c>
      <c r="Q424">
        <f>SUMIFS('Grid GenerationQueue'!AE$5:AE$467,'Grid GenerationQueue'!$AX$5:$AX$467,$B424,'Grid GenerationQueue'!$AY$5:$AY$467,$C424,'Grid GenerationQueue'!$BH$5:$BH$467,"Executed")</f>
        <v>0</v>
      </c>
      <c r="R424">
        <f>SUMIFS('Grid GenerationQueue'!AF$5:AF$467,'Grid GenerationQueue'!$AX$5:$AX$467,$B424,'Grid GenerationQueue'!$AY$5:$AY$467,$C424,'Grid GenerationQueue'!$BH$5:$BH$467,"Executed")</f>
        <v>0</v>
      </c>
      <c r="S424">
        <f>SUMIFS('Grid GenerationQueue'!AG$5:AG$467,'Grid GenerationQueue'!$AX$5:$AX$467,$B424,'Grid GenerationQueue'!$AY$5:$AY$467,$C424,'Grid GenerationQueue'!$BH$5:$BH$467,"Executed")</f>
        <v>0</v>
      </c>
      <c r="T424">
        <f>SUMIFS('Grid GenerationQueue'!AH$5:AH$467,'Grid GenerationQueue'!$AX$5:$AX$467,$B424,'Grid GenerationQueue'!$AY$5:$AY$467,$C424,'Grid GenerationQueue'!$BH$5:$BH$467,"Executed")</f>
        <v>0</v>
      </c>
      <c r="U424">
        <f>SUMIFS('Grid GenerationQueue'!AI$5:AI$467,'Grid GenerationQueue'!$AX$5:$AX$467,$B424,'Grid GenerationQueue'!$AY$5:$AY$467,$C424,'Grid GenerationQueue'!$BH$5:$BH$467,"Executed")</f>
        <v>0</v>
      </c>
      <c r="V424">
        <f>SUMIFS('Grid GenerationQueue'!AJ$5:AJ$467,'Grid GenerationQueue'!$AX$5:$AX$467,$B424,'Grid GenerationQueue'!$AY$5:$AY$467,$C424,'Grid GenerationQueue'!$BH$5:$BH$467,"Executed")</f>
        <v>0</v>
      </c>
      <c r="W424">
        <f>SUMIFS('Grid GenerationQueue'!AK$5:AK$467,'Grid GenerationQueue'!$AX$5:$AX$467,$B424,'Grid GenerationQueue'!$AY$5:$AY$467,$C424,'Grid GenerationQueue'!$BH$5:$BH$467,"Executed")</f>
        <v>0</v>
      </c>
      <c r="X424">
        <f>SUMIFS('Grid GenerationQueue'!AL$5:AL$467,'Grid GenerationQueue'!$AX$5:$AX$467,$B424,'Grid GenerationQueue'!$AY$5:$AY$467,$C424,'Grid GenerationQueue'!$BH$5:$BH$467,"Executed")</f>
        <v>0</v>
      </c>
      <c r="Y424">
        <f>SUMIFS('Grid GenerationQueue'!AM$5:AM$467,'Grid GenerationQueue'!$AX$5:$AX$467,$B424,'Grid GenerationQueue'!$AY$5:$AY$467,$C424,'Grid GenerationQueue'!$BH$5:$BH$467,"Executed")</f>
        <v>0</v>
      </c>
      <c r="Z424">
        <f>SUMIFS('Grid GenerationQueue'!AN$5:AN$467,'Grid GenerationQueue'!$AX$5:$AX$467,$B424,'Grid GenerationQueue'!$AY$5:$AY$467,$C424,'Grid GenerationQueue'!$BH$5:$BH$467,"Executed")</f>
        <v>0</v>
      </c>
      <c r="AA424">
        <f>SUMIFS('Grid GenerationQueue'!AO$5:AO$467,'Grid GenerationQueue'!$AX$5:$AX$467,$B424,'Grid GenerationQueue'!$AY$5:$AY$467,$C424,'Grid GenerationQueue'!$BH$5:$BH$467,"Executed")</f>
        <v>0</v>
      </c>
      <c r="AB424">
        <f>SUMIFS('Grid GenerationQueue'!AP$5:AP$467,'Grid GenerationQueue'!$AX$5:$AX$467,$B424,'Grid GenerationQueue'!$AY$5:$AY$467,$C424,'Grid GenerationQueue'!$BH$5:$BH$467,"Executed")</f>
        <v>0</v>
      </c>
      <c r="AD424">
        <f>SUMIFS('Grid GenerationQueue'!AE$5:AE$467,'Grid GenerationQueue'!$AX$5:$AX$467,$B424,'Grid GenerationQueue'!$AY$5:$AY$467,$C424,'Grid GenerationQueue'!$BF$5:$BF$467,"&lt;&gt;"&amp;"")</f>
        <v>0</v>
      </c>
      <c r="AE424">
        <f>SUMIFS('Grid GenerationQueue'!AF$5:AF$467,'Grid GenerationQueue'!$AX$5:$AX$467,$B424,'Grid GenerationQueue'!$AY$5:$AY$467,$C424,'Grid GenerationQueue'!$BF$5:$BF$467,"&lt;&gt;"&amp;"")</f>
        <v>0</v>
      </c>
      <c r="AF424">
        <f>SUMIFS('Grid GenerationQueue'!AG$5:AG$467,'Grid GenerationQueue'!$AX$5:$AX$467,$B424,'Grid GenerationQueue'!$AY$5:$AY$467,$C424,'Grid GenerationQueue'!$BF$5:$BF$467,"&lt;&gt;"&amp;"")</f>
        <v>0</v>
      </c>
      <c r="AG424">
        <f>SUMIFS('Grid GenerationQueue'!AH$5:AH$467,'Grid GenerationQueue'!$AX$5:$AX$467,$B424,'Grid GenerationQueue'!$AY$5:$AY$467,$C424,'Grid GenerationQueue'!$BF$5:$BF$467,"&lt;&gt;"&amp;"")</f>
        <v>0</v>
      </c>
      <c r="AH424">
        <f>SUMIFS('Grid GenerationQueue'!AI$5:AI$467,'Grid GenerationQueue'!$AX$5:$AX$467,$B424,'Grid GenerationQueue'!$AY$5:$AY$467,$C424,'Grid GenerationQueue'!$BF$5:$BF$467,"&lt;&gt;"&amp;"")</f>
        <v>0</v>
      </c>
      <c r="AI424">
        <f>SUMIFS('Grid GenerationQueue'!AJ$5:AJ$467,'Grid GenerationQueue'!$AX$5:$AX$467,$B424,'Grid GenerationQueue'!$AY$5:$AY$467,$C424,'Grid GenerationQueue'!$BF$5:$BF$467,"&lt;&gt;"&amp;"")</f>
        <v>0</v>
      </c>
      <c r="AJ424">
        <f>SUMIFS('Grid GenerationQueue'!AK$5:AK$467,'Grid GenerationQueue'!$AX$5:$AX$467,$B424,'Grid GenerationQueue'!$AY$5:$AY$467,$C424,'Grid GenerationQueue'!$BF$5:$BF$467,"&lt;&gt;"&amp;"")</f>
        <v>0</v>
      </c>
      <c r="AK424">
        <f>SUMIFS('Grid GenerationQueue'!AL$5:AL$467,'Grid GenerationQueue'!$AX$5:$AX$467,$B424,'Grid GenerationQueue'!$AY$5:$AY$467,$C424,'Grid GenerationQueue'!$BF$5:$BF$467,"&lt;&gt;"&amp;"")</f>
        <v>0</v>
      </c>
      <c r="AL424">
        <f>SUMIFS('Grid GenerationQueue'!AM$5:AM$467,'Grid GenerationQueue'!$AX$5:$AX$467,$B424,'Grid GenerationQueue'!$AY$5:$AY$467,$C424,'Grid GenerationQueue'!$BF$5:$BF$467,"&lt;&gt;"&amp;"")</f>
        <v>0</v>
      </c>
      <c r="AM424">
        <f>SUMIFS('Grid GenerationQueue'!AN$5:AN$467,'Grid GenerationQueue'!$AX$5:$AX$467,$B424,'Grid GenerationQueue'!$AY$5:$AY$467,$C424,'Grid GenerationQueue'!$BF$5:$BF$467,"&lt;&gt;"&amp;"")</f>
        <v>0</v>
      </c>
      <c r="AN424">
        <f>SUMIFS('Grid GenerationQueue'!AO$5:AO$467,'Grid GenerationQueue'!$AX$5:$AX$467,$B424,'Grid GenerationQueue'!$AY$5:$AY$467,$C424,'Grid GenerationQueue'!$BF$5:$BF$467,"&lt;&gt;"&amp;"")</f>
        <v>0</v>
      </c>
      <c r="AO424">
        <f>SUMIFS('Grid GenerationQueue'!AP$5:AP$467,'Grid GenerationQueue'!$AX$5:$AX$467,$B424,'Grid GenerationQueue'!$AY$5:$AY$467,$C424,'Grid GenerationQueue'!$BF$5:$BF$467,"&lt;&gt;"&amp;"")</f>
        <v>0</v>
      </c>
      <c r="AQ424">
        <f>SUMIFS('Grid GenerationQueue'!AE$5:AE$467,'Grid GenerationQueue'!$AX$5:$AX$467,$B424,'Grid GenerationQueue'!$AY$5:$AY$467,$C424)</f>
        <v>0</v>
      </c>
      <c r="AR424">
        <f>SUMIFS('Grid GenerationQueue'!AF$5:AF$467,'Grid GenerationQueue'!$AX$5:$AX$467,$B424,'Grid GenerationQueue'!$AY$5:$AY$467,$C424)</f>
        <v>0</v>
      </c>
      <c r="AS424">
        <f>SUMIFS('Grid GenerationQueue'!AG$5:AG$467,'Grid GenerationQueue'!$AX$5:$AX$467,$B424,'Grid GenerationQueue'!$AY$5:$AY$467,$C424)</f>
        <v>0</v>
      </c>
      <c r="AT424">
        <f>SUMIFS('Grid GenerationQueue'!AH$5:AH$467,'Grid GenerationQueue'!$AX$5:$AX$467,$B424,'Grid GenerationQueue'!$AY$5:$AY$467,$C424)</f>
        <v>0</v>
      </c>
      <c r="AU424">
        <f>SUMIFS('Grid GenerationQueue'!AI$5:AI$467,'Grid GenerationQueue'!$AX$5:$AX$467,$B424,'Grid GenerationQueue'!$AY$5:$AY$467,$C424)</f>
        <v>0</v>
      </c>
      <c r="AV424">
        <f>SUMIFS('Grid GenerationQueue'!AJ$5:AJ$467,'Grid GenerationQueue'!$AX$5:$AX$467,$B424,'Grid GenerationQueue'!$AY$5:$AY$467,$C424)</f>
        <v>0</v>
      </c>
      <c r="AW424">
        <f>SUMIFS('Grid GenerationQueue'!AK$5:AK$467,'Grid GenerationQueue'!$AX$5:$AX$467,$B424,'Grid GenerationQueue'!$AY$5:$AY$467,$C424)</f>
        <v>0</v>
      </c>
      <c r="AX424">
        <f>SUMIFS('Grid GenerationQueue'!AL$5:AL$467,'Grid GenerationQueue'!$AX$5:$AX$467,$B424,'Grid GenerationQueue'!$AY$5:$AY$467,$C424)</f>
        <v>0</v>
      </c>
      <c r="AY424">
        <f>SUMIFS('Grid GenerationQueue'!AM$5:AM$467,'Grid GenerationQueue'!$AX$5:$AX$467,$B424,'Grid GenerationQueue'!$AY$5:$AY$467,$C424)</f>
        <v>0</v>
      </c>
      <c r="AZ424">
        <f>SUMIFS('Grid GenerationQueue'!AN$5:AN$467,'Grid GenerationQueue'!$AX$5:$AX$467,$B424,'Grid GenerationQueue'!$AY$5:$AY$467,$C424)</f>
        <v>0</v>
      </c>
      <c r="BA424">
        <f>SUMIFS('Grid GenerationQueue'!AO$5:AO$467,'Grid GenerationQueue'!$AX$5:$AX$467,$B424,'Grid GenerationQueue'!$AY$5:$AY$467,$C424)</f>
        <v>0</v>
      </c>
      <c r="BB424">
        <f>SUMIFS('Grid GenerationQueue'!AP$5:AP$467,'Grid GenerationQueue'!$AX$5:$AX$467,$B424,'Grid GenerationQueue'!$AY$5:$AY$467,$C424)</f>
        <v>0</v>
      </c>
      <c r="BD424">
        <f>SUMIFS('Grid GenerationQueue'!AE$5:AE$467,'Grid GenerationQueue'!$AX$5:$AX$467,$B424,'Grid GenerationQueue'!$AY$5:$AY$467,$C424,'Grid GenerationQueue'!$BH$5:$BH$467,"Executed",'Grid GenerationQueue'!$BB$5:$BB$467,"&lt;"&amp;$BE$3)</f>
        <v>0</v>
      </c>
      <c r="BE424">
        <f>SUMIFS('Grid GenerationQueue'!AF$5:AF$467,'Grid GenerationQueue'!$AX$5:$AX$467,$B424,'Grid GenerationQueue'!$AY$5:$AY$467,$C424,'Grid GenerationQueue'!$BH$5:$BH$467,"Executed",'Grid GenerationQueue'!$BB$5:$BB$467,"&lt;"&amp;$BE$3)</f>
        <v>0</v>
      </c>
      <c r="BF424">
        <f>SUMIFS('Grid GenerationQueue'!AG$5:AG$467,'Grid GenerationQueue'!$AX$5:$AX$467,$B424,'Grid GenerationQueue'!$AY$5:$AY$467,$C424,'Grid GenerationQueue'!$BH$5:$BH$467,"Executed",'Grid GenerationQueue'!$BB$5:$BB$467,"&lt;"&amp;$BE$3)</f>
        <v>0</v>
      </c>
      <c r="BG424">
        <f>SUMIFS('Grid GenerationQueue'!AH$5:AH$467,'Grid GenerationQueue'!$AX$5:$AX$467,$B424,'Grid GenerationQueue'!$AY$5:$AY$467,$C424,'Grid GenerationQueue'!$BH$5:$BH$467,"Executed",'Grid GenerationQueue'!$BB$5:$BB$467,"&lt;"&amp;$BE$3)</f>
        <v>0</v>
      </c>
      <c r="BH424">
        <f>SUMIFS('Grid GenerationQueue'!AI$5:AI$467,'Grid GenerationQueue'!$AX$5:$AX$467,$B424,'Grid GenerationQueue'!$AY$5:$AY$467,$C424,'Grid GenerationQueue'!$BH$5:$BH$467,"Executed",'Grid GenerationQueue'!$BB$5:$BB$467,"&lt;"&amp;$BE$3)</f>
        <v>0</v>
      </c>
      <c r="BI424">
        <f>SUMIFS('Grid GenerationQueue'!AJ$5:AJ$467,'Grid GenerationQueue'!$AX$5:$AX$467,$B424,'Grid GenerationQueue'!$AY$5:$AY$467,$C424,'Grid GenerationQueue'!$BH$5:$BH$467,"Executed",'Grid GenerationQueue'!$BB$5:$BB$467,"&lt;"&amp;$BE$3)</f>
        <v>0</v>
      </c>
      <c r="BJ424">
        <f>SUMIFS('Grid GenerationQueue'!AK$5:AK$467,'Grid GenerationQueue'!$AX$5:$AX$467,$B424,'Grid GenerationQueue'!$AY$5:$AY$467,$C424,'Grid GenerationQueue'!$BH$5:$BH$467,"Executed",'Grid GenerationQueue'!$BB$5:$BB$467,"&lt;"&amp;$BE$3)</f>
        <v>0</v>
      </c>
      <c r="BK424">
        <f>SUMIFS('Grid GenerationQueue'!AL$5:AL$467,'Grid GenerationQueue'!$AX$5:$AX$467,$B424,'Grid GenerationQueue'!$AY$5:$AY$467,$C424,'Grid GenerationQueue'!$BH$5:$BH$467,"Executed",'Grid GenerationQueue'!$BB$5:$BB$467,"&lt;"&amp;$BE$3)</f>
        <v>0</v>
      </c>
      <c r="BL424">
        <f>SUMIFS('Grid GenerationQueue'!AM$5:AM$467,'Grid GenerationQueue'!$AX$5:$AX$467,$B424,'Grid GenerationQueue'!$AY$5:$AY$467,$C424,'Grid GenerationQueue'!$BH$5:$BH$467,"Executed",'Grid GenerationQueue'!$BB$5:$BB$467,"&lt;"&amp;$BE$3)</f>
        <v>0</v>
      </c>
      <c r="BM424">
        <f>SUMIFS('Grid GenerationQueue'!AN$5:AN$467,'Grid GenerationQueue'!$AX$5:$AX$467,$B424,'Grid GenerationQueue'!$AY$5:$AY$467,$C424,'Grid GenerationQueue'!$BH$5:$BH$467,"Executed",'Grid GenerationQueue'!$BB$5:$BB$467,"&lt;"&amp;$BE$3)</f>
        <v>0</v>
      </c>
      <c r="BN424">
        <f>SUMIFS('Grid GenerationQueue'!AO$5:AO$467,'Grid GenerationQueue'!$AX$5:$AX$467,$B424,'Grid GenerationQueue'!$AY$5:$AY$467,$C424,'Grid GenerationQueue'!$BH$5:$BH$467,"Executed",'Grid GenerationQueue'!$BB$5:$BB$467,"&lt;"&amp;$BE$3)</f>
        <v>0</v>
      </c>
      <c r="BO424">
        <f>SUMIFS('Grid GenerationQueue'!AP$5:AP$467,'Grid GenerationQueue'!$AX$5:$AX$467,$B424,'Grid GenerationQueue'!$AY$5:$AY$467,$C424,'Grid GenerationQueue'!$BH$5:$BH$467,"Executed",'Grid GenerationQueue'!$BB$5:$BB$467,"&lt;"&amp;$BE$3)</f>
        <v>0</v>
      </c>
      <c r="BQ424">
        <f>SUMIFS('Grid GenerationQueue'!AE$5:AE$467,'Grid GenerationQueue'!$AX$5:$AX$467,$B424,'Grid GenerationQueue'!$AY$5:$AY$467,$C424,'Grid GenerationQueue'!$BF$5:$BF$467,"&lt;&gt;"&amp;"",'Grid GenerationQueue'!$BB$5:$BB$467,"&lt;"&amp;$BE$3)</f>
        <v>0</v>
      </c>
      <c r="BR424">
        <f>SUMIFS('Grid GenerationQueue'!AF$5:AF$467,'Grid GenerationQueue'!$AX$5:$AX$467,$B424,'Grid GenerationQueue'!$AY$5:$AY$467,$C424,'Grid GenerationQueue'!$BF$5:$BF$467,"&lt;&gt;"&amp;"",'Grid GenerationQueue'!$BB$5:$BB$467,"&lt;"&amp;$BE$3)</f>
        <v>0</v>
      </c>
      <c r="BS424">
        <f>SUMIFS('Grid GenerationQueue'!AG$5:AG$467,'Grid GenerationQueue'!$AX$5:$AX$467,$B424,'Grid GenerationQueue'!$AY$5:$AY$467,$C424,'Grid GenerationQueue'!$BF$5:$BF$467,"&lt;&gt;"&amp;"",'Grid GenerationQueue'!$BB$5:$BB$467,"&lt;"&amp;$BE$3)</f>
        <v>0</v>
      </c>
      <c r="BT424">
        <f>SUMIFS('Grid GenerationQueue'!AH$5:AH$467,'Grid GenerationQueue'!$AX$5:$AX$467,$B424,'Grid GenerationQueue'!$AY$5:$AY$467,$C424,'Grid GenerationQueue'!$BF$5:$BF$467,"&lt;&gt;"&amp;"",'Grid GenerationQueue'!$BB$5:$BB$467,"&lt;"&amp;$BE$3)</f>
        <v>0</v>
      </c>
      <c r="BU424">
        <f>SUMIFS('Grid GenerationQueue'!AI$5:AI$467,'Grid GenerationQueue'!$AX$5:$AX$467,$B424,'Grid GenerationQueue'!$AY$5:$AY$467,$C424,'Grid GenerationQueue'!$BF$5:$BF$467,"&lt;&gt;"&amp;"",'Grid GenerationQueue'!$BB$5:$BB$467,"&lt;"&amp;$BE$3)</f>
        <v>0</v>
      </c>
      <c r="BV424">
        <f>SUMIFS('Grid GenerationQueue'!AJ$5:AJ$467,'Grid GenerationQueue'!$AX$5:$AX$467,$B424,'Grid GenerationQueue'!$AY$5:$AY$467,$C424,'Grid GenerationQueue'!$BF$5:$BF$467,"&lt;&gt;"&amp;"",'Grid GenerationQueue'!$BB$5:$BB$467,"&lt;"&amp;$BE$3)</f>
        <v>0</v>
      </c>
      <c r="BW424">
        <f>SUMIFS('Grid GenerationQueue'!AK$5:AK$467,'Grid GenerationQueue'!$AX$5:$AX$467,$B424,'Grid GenerationQueue'!$AY$5:$AY$467,$C424,'Grid GenerationQueue'!$BF$5:$BF$467,"&lt;&gt;"&amp;"",'Grid GenerationQueue'!$BB$5:$BB$467,"&lt;"&amp;$BE$3)</f>
        <v>0</v>
      </c>
      <c r="BX424">
        <f>SUMIFS('Grid GenerationQueue'!AL$5:AL$467,'Grid GenerationQueue'!$AX$5:$AX$467,$B424,'Grid GenerationQueue'!$AY$5:$AY$467,$C424,'Grid GenerationQueue'!$BF$5:$BF$467,"&lt;&gt;"&amp;"",'Grid GenerationQueue'!$BB$5:$BB$467,"&lt;"&amp;$BE$3)</f>
        <v>0</v>
      </c>
      <c r="BY424">
        <f>SUMIFS('Grid GenerationQueue'!AM$5:AM$467,'Grid GenerationQueue'!$AX$5:$AX$467,$B424,'Grid GenerationQueue'!$AY$5:$AY$467,$C424,'Grid GenerationQueue'!$BF$5:$BF$467,"&lt;&gt;"&amp;"",'Grid GenerationQueue'!$BB$5:$BB$467,"&lt;"&amp;$BE$3)</f>
        <v>0</v>
      </c>
      <c r="BZ424">
        <f>SUMIFS('Grid GenerationQueue'!AN$5:AN$467,'Grid GenerationQueue'!$AX$5:$AX$467,$B424,'Grid GenerationQueue'!$AY$5:$AY$467,$C424,'Grid GenerationQueue'!$BF$5:$BF$467,"&lt;&gt;"&amp;"",'Grid GenerationQueue'!$BB$5:$BB$467,"&lt;"&amp;$BE$3)</f>
        <v>0</v>
      </c>
      <c r="CA424">
        <f>SUMIFS('Grid GenerationQueue'!AO$5:AO$467,'Grid GenerationQueue'!$AX$5:$AX$467,$B424,'Grid GenerationQueue'!$AY$5:$AY$467,$C424,'Grid GenerationQueue'!$BF$5:$BF$467,"&lt;&gt;"&amp;"",'Grid GenerationQueue'!$BB$5:$BB$467,"&lt;"&amp;$BE$3)</f>
        <v>0</v>
      </c>
      <c r="CB424">
        <f>SUMIFS('Grid GenerationQueue'!AP$5:AP$467,'Grid GenerationQueue'!$AX$5:$AX$467,$B424,'Grid GenerationQueue'!$AY$5:$AY$467,$C424,'Grid GenerationQueue'!$BF$5:$BF$467,"&lt;&gt;"&amp;"",'Grid GenerationQueue'!$BB$5:$BB$467,"&lt;"&amp;$BE$3)</f>
        <v>0</v>
      </c>
      <c r="CD424">
        <f>SUMIFS('Grid GenerationQueue'!AE$5:AE$467,'Grid GenerationQueue'!$AX$5:$AX$467,$B424,'Grid GenerationQueue'!$AY$5:$AY$467,$C424,'Grid GenerationQueue'!$BB$5:$BB$467,"&lt;"&amp;$BE$3)</f>
        <v>0</v>
      </c>
      <c r="CE424">
        <f>SUMIFS('Grid GenerationQueue'!AF$5:AF$467,'Grid GenerationQueue'!$AX$5:$AX$467,$B424,'Grid GenerationQueue'!$AY$5:$AY$467,$C424,'Grid GenerationQueue'!$BB$5:$BB$467,"&lt;"&amp;$BE$3)</f>
        <v>0</v>
      </c>
      <c r="CF424">
        <f>SUMIFS('Grid GenerationQueue'!AG$5:AG$467,'Grid GenerationQueue'!$AX$5:$AX$467,$B424,'Grid GenerationQueue'!$AY$5:$AY$467,$C424,'Grid GenerationQueue'!$BB$5:$BB$467,"&lt;"&amp;$BE$3)</f>
        <v>0</v>
      </c>
      <c r="CG424">
        <f>SUMIFS('Grid GenerationQueue'!AH$5:AH$467,'Grid GenerationQueue'!$AX$5:$AX$467,$B424,'Grid GenerationQueue'!$AY$5:$AY$467,$C424,'Grid GenerationQueue'!$BB$5:$BB$467,"&lt;"&amp;$BE$3)</f>
        <v>0</v>
      </c>
      <c r="CH424">
        <f>SUMIFS('Grid GenerationQueue'!AI$5:AI$467,'Grid GenerationQueue'!$AX$5:$AX$467,$B424,'Grid GenerationQueue'!$AY$5:$AY$467,$C424,'Grid GenerationQueue'!$BB$5:$BB$467,"&lt;"&amp;$BE$3)</f>
        <v>0</v>
      </c>
      <c r="CI424">
        <f>SUMIFS('Grid GenerationQueue'!AJ$5:AJ$467,'Grid GenerationQueue'!$AX$5:$AX$467,$B424,'Grid GenerationQueue'!$AY$5:$AY$467,$C424,'Grid GenerationQueue'!$BB$5:$BB$467,"&lt;"&amp;$BE$3)</f>
        <v>0</v>
      </c>
      <c r="CJ424">
        <f>SUMIFS('Grid GenerationQueue'!AK$5:AK$467,'Grid GenerationQueue'!$AX$5:$AX$467,$B424,'Grid GenerationQueue'!$AY$5:$AY$467,$C424,'Grid GenerationQueue'!$BB$5:$BB$467,"&lt;"&amp;$BE$3)</f>
        <v>0</v>
      </c>
      <c r="CK424">
        <f>SUMIFS('Grid GenerationQueue'!AL$5:AL$467,'Grid GenerationQueue'!$AX$5:$AX$467,$B424,'Grid GenerationQueue'!$AY$5:$AY$467,$C424,'Grid GenerationQueue'!$BB$5:$BB$467,"&lt;"&amp;$BE$3)</f>
        <v>0</v>
      </c>
      <c r="CL424">
        <f>SUMIFS('Grid GenerationQueue'!AM$5:AM$467,'Grid GenerationQueue'!$AX$5:$AX$467,$B424,'Grid GenerationQueue'!$AY$5:$AY$467,$C424,'Grid GenerationQueue'!$BB$5:$BB$467,"&lt;"&amp;$BE$3)</f>
        <v>0</v>
      </c>
      <c r="CM424">
        <f>SUMIFS('Grid GenerationQueue'!AN$5:AN$467,'Grid GenerationQueue'!$AX$5:$AX$467,$B424,'Grid GenerationQueue'!$AY$5:$AY$467,$C424,'Grid GenerationQueue'!$BB$5:$BB$467,"&lt;"&amp;$BE$3)</f>
        <v>0</v>
      </c>
      <c r="CN424">
        <f>SUMIFS('Grid GenerationQueue'!AO$5:AO$467,'Grid GenerationQueue'!$AX$5:$AX$467,$B424,'Grid GenerationQueue'!$AY$5:$AY$467,$C424,'Grid GenerationQueue'!$BB$5:$BB$467,"&lt;"&amp;$BE$3)</f>
        <v>0</v>
      </c>
      <c r="CO424">
        <f>SUMIFS('Grid GenerationQueue'!AP$5:AP$467,'Grid GenerationQueue'!$AX$5:$AX$467,$B424,'Grid GenerationQueue'!$AY$5:$AY$467,$C424,'Grid GenerationQueue'!$BB$5:$BB$467,"&lt;"&amp;$BE$3)</f>
        <v>0</v>
      </c>
    </row>
    <row r="425" spans="1:93" x14ac:dyDescent="0.35">
      <c r="A425" t="s">
        <v>4644</v>
      </c>
      <c r="B425" t="s">
        <v>4833</v>
      </c>
      <c r="C425">
        <v>115</v>
      </c>
      <c r="D425">
        <f>SUMIFS('Grid GenerationQueue'!AE$5:AE$467,'Grid GenerationQueue'!$AX$5:$AX$467,$B425,'Grid GenerationQueue'!$AY$5:$AY$467,$C425,'Grid GenerationQueue'!$BI$5:$BI$467,"&lt;4")</f>
        <v>0</v>
      </c>
      <c r="E425">
        <f>SUMIFS('Grid GenerationQueue'!AF$5:AF$467,'Grid GenerationQueue'!$AX$5:$AX$467,$B425,'Grid GenerationQueue'!$AY$5:$AY$467,$C425,'Grid GenerationQueue'!$BI$5:$BI$467,"&lt;4")</f>
        <v>0</v>
      </c>
      <c r="F425">
        <f>SUMIFS('Grid GenerationQueue'!AG$5:AG$467,'Grid GenerationQueue'!$AX$5:$AX$467,$B425,'Grid GenerationQueue'!$AY$5:$AY$467,$C425,'Grid GenerationQueue'!$BI$5:$BI$467,"&lt;4")</f>
        <v>0</v>
      </c>
      <c r="G425">
        <f>SUMIFS('Grid GenerationQueue'!AH$5:AH$467,'Grid GenerationQueue'!$AX$5:$AX$467,$B425,'Grid GenerationQueue'!$AY$5:$AY$467,$C425,'Grid GenerationQueue'!$BI$5:$BI$467,"&lt;4")</f>
        <v>0</v>
      </c>
      <c r="H425">
        <f>SUMIFS('Grid GenerationQueue'!AI$5:AI$467,'Grid GenerationQueue'!$AX$5:$AX$467,$B425,'Grid GenerationQueue'!$AY$5:$AY$467,$C425,'Grid GenerationQueue'!$BI$5:$BI$467,"&lt;4")</f>
        <v>0</v>
      </c>
      <c r="I425">
        <f>SUMIFS('Grid GenerationQueue'!AJ$5:AJ$467,'Grid GenerationQueue'!$AX$5:$AX$467,$B425,'Grid GenerationQueue'!$AY$5:$AY$467,$C425,'Grid GenerationQueue'!$BI$5:$BI$467,"&lt;4")</f>
        <v>0</v>
      </c>
      <c r="J425">
        <f>SUMIFS('Grid GenerationQueue'!AK$5:AK$467,'Grid GenerationQueue'!$AX$5:$AX$467,$B425,'Grid GenerationQueue'!$AY$5:$AY$467,$C425,'Grid GenerationQueue'!$BI$5:$BI$467,"&lt;4")</f>
        <v>0</v>
      </c>
      <c r="K425">
        <f>SUMIFS('Grid GenerationQueue'!AL$5:AL$467,'Grid GenerationQueue'!$AX$5:$AX$467,$B425,'Grid GenerationQueue'!$AY$5:$AY$467,$C425,'Grid GenerationQueue'!$BI$5:$BI$467,"&lt;4")</f>
        <v>0</v>
      </c>
      <c r="L425">
        <f>SUMIFS('Grid GenerationQueue'!AM$5:AM$467,'Grid GenerationQueue'!$AX$5:$AX$467,$B425,'Grid GenerationQueue'!$AY$5:$AY$467,$C425,'Grid GenerationQueue'!$BI$5:$BI$467,"&lt;4")</f>
        <v>0</v>
      </c>
      <c r="M425">
        <f>SUMIFS('Grid GenerationQueue'!AN$5:AN$467,'Grid GenerationQueue'!$AX$5:$AX$467,$B425,'Grid GenerationQueue'!$AY$5:$AY$467,$C425,'Grid GenerationQueue'!$BI$5:$BI$467,"&lt;4")</f>
        <v>0</v>
      </c>
      <c r="N425">
        <f>SUMIFS('Grid GenerationQueue'!AO$5:AO$467,'Grid GenerationQueue'!$AX$5:$AX$467,$B425,'Grid GenerationQueue'!$AY$5:$AY$467,$C425,'Grid GenerationQueue'!$BI$5:$BI$467,"&lt;4")</f>
        <v>0</v>
      </c>
      <c r="O425">
        <f>SUMIFS('Grid GenerationQueue'!AP$5:AP$467,'Grid GenerationQueue'!$AX$5:$AX$467,$B425,'Grid GenerationQueue'!$AY$5:$AY$467,$C425,'Grid GenerationQueue'!$BI$5:$BI$467,"&lt;4")</f>
        <v>0</v>
      </c>
      <c r="Q425">
        <f>SUMIFS('Grid GenerationQueue'!AE$5:AE$467,'Grid GenerationQueue'!$AX$5:$AX$467,$B425,'Grid GenerationQueue'!$AY$5:$AY$467,$C425,'Grid GenerationQueue'!$BH$5:$BH$467,"Executed")</f>
        <v>0</v>
      </c>
      <c r="R425">
        <f>SUMIFS('Grid GenerationQueue'!AF$5:AF$467,'Grid GenerationQueue'!$AX$5:$AX$467,$B425,'Grid GenerationQueue'!$AY$5:$AY$467,$C425,'Grid GenerationQueue'!$BH$5:$BH$467,"Executed")</f>
        <v>0</v>
      </c>
      <c r="S425">
        <f>SUMIFS('Grid GenerationQueue'!AG$5:AG$467,'Grid GenerationQueue'!$AX$5:$AX$467,$B425,'Grid GenerationQueue'!$AY$5:$AY$467,$C425,'Grid GenerationQueue'!$BH$5:$BH$467,"Executed")</f>
        <v>0</v>
      </c>
      <c r="T425">
        <f>SUMIFS('Grid GenerationQueue'!AH$5:AH$467,'Grid GenerationQueue'!$AX$5:$AX$467,$B425,'Grid GenerationQueue'!$AY$5:$AY$467,$C425,'Grid GenerationQueue'!$BH$5:$BH$467,"Executed")</f>
        <v>0</v>
      </c>
      <c r="U425">
        <f>SUMIFS('Grid GenerationQueue'!AI$5:AI$467,'Grid GenerationQueue'!$AX$5:$AX$467,$B425,'Grid GenerationQueue'!$AY$5:$AY$467,$C425,'Grid GenerationQueue'!$BH$5:$BH$467,"Executed")</f>
        <v>0</v>
      </c>
      <c r="V425">
        <f>SUMIFS('Grid GenerationQueue'!AJ$5:AJ$467,'Grid GenerationQueue'!$AX$5:$AX$467,$B425,'Grid GenerationQueue'!$AY$5:$AY$467,$C425,'Grid GenerationQueue'!$BH$5:$BH$467,"Executed")</f>
        <v>0</v>
      </c>
      <c r="W425">
        <f>SUMIFS('Grid GenerationQueue'!AK$5:AK$467,'Grid GenerationQueue'!$AX$5:$AX$467,$B425,'Grid GenerationQueue'!$AY$5:$AY$467,$C425,'Grid GenerationQueue'!$BH$5:$BH$467,"Executed")</f>
        <v>0</v>
      </c>
      <c r="X425">
        <f>SUMIFS('Grid GenerationQueue'!AL$5:AL$467,'Grid GenerationQueue'!$AX$5:$AX$467,$B425,'Grid GenerationQueue'!$AY$5:$AY$467,$C425,'Grid GenerationQueue'!$BH$5:$BH$467,"Executed")</f>
        <v>0</v>
      </c>
      <c r="Y425">
        <f>SUMIFS('Grid GenerationQueue'!AM$5:AM$467,'Grid GenerationQueue'!$AX$5:$AX$467,$B425,'Grid GenerationQueue'!$AY$5:$AY$467,$C425,'Grid GenerationQueue'!$BH$5:$BH$467,"Executed")</f>
        <v>0</v>
      </c>
      <c r="Z425">
        <f>SUMIFS('Grid GenerationQueue'!AN$5:AN$467,'Grid GenerationQueue'!$AX$5:$AX$467,$B425,'Grid GenerationQueue'!$AY$5:$AY$467,$C425,'Grid GenerationQueue'!$BH$5:$BH$467,"Executed")</f>
        <v>0</v>
      </c>
      <c r="AA425">
        <f>SUMIFS('Grid GenerationQueue'!AO$5:AO$467,'Grid GenerationQueue'!$AX$5:$AX$467,$B425,'Grid GenerationQueue'!$AY$5:$AY$467,$C425,'Grid GenerationQueue'!$BH$5:$BH$467,"Executed")</f>
        <v>0</v>
      </c>
      <c r="AB425">
        <f>SUMIFS('Grid GenerationQueue'!AP$5:AP$467,'Grid GenerationQueue'!$AX$5:$AX$467,$B425,'Grid GenerationQueue'!$AY$5:$AY$467,$C425,'Grid GenerationQueue'!$BH$5:$BH$467,"Executed")</f>
        <v>0</v>
      </c>
      <c r="AD425">
        <f>SUMIFS('Grid GenerationQueue'!AE$5:AE$467,'Grid GenerationQueue'!$AX$5:$AX$467,$B425,'Grid GenerationQueue'!$AY$5:$AY$467,$C425,'Grid GenerationQueue'!$BF$5:$BF$467,"&lt;&gt;"&amp;"")</f>
        <v>0</v>
      </c>
      <c r="AE425">
        <f>SUMIFS('Grid GenerationQueue'!AF$5:AF$467,'Grid GenerationQueue'!$AX$5:$AX$467,$B425,'Grid GenerationQueue'!$AY$5:$AY$467,$C425,'Grid GenerationQueue'!$BF$5:$BF$467,"&lt;&gt;"&amp;"")</f>
        <v>0</v>
      </c>
      <c r="AF425">
        <f>SUMIFS('Grid GenerationQueue'!AG$5:AG$467,'Grid GenerationQueue'!$AX$5:$AX$467,$B425,'Grid GenerationQueue'!$AY$5:$AY$467,$C425,'Grid GenerationQueue'!$BF$5:$BF$467,"&lt;&gt;"&amp;"")</f>
        <v>0</v>
      </c>
      <c r="AG425">
        <f>SUMIFS('Grid GenerationQueue'!AH$5:AH$467,'Grid GenerationQueue'!$AX$5:$AX$467,$B425,'Grid GenerationQueue'!$AY$5:$AY$467,$C425,'Grid GenerationQueue'!$BF$5:$BF$467,"&lt;&gt;"&amp;"")</f>
        <v>0</v>
      </c>
      <c r="AH425">
        <f>SUMIFS('Grid GenerationQueue'!AI$5:AI$467,'Grid GenerationQueue'!$AX$5:$AX$467,$B425,'Grid GenerationQueue'!$AY$5:$AY$467,$C425,'Grid GenerationQueue'!$BF$5:$BF$467,"&lt;&gt;"&amp;"")</f>
        <v>0</v>
      </c>
      <c r="AI425">
        <f>SUMIFS('Grid GenerationQueue'!AJ$5:AJ$467,'Grid GenerationQueue'!$AX$5:$AX$467,$B425,'Grid GenerationQueue'!$AY$5:$AY$467,$C425,'Grid GenerationQueue'!$BF$5:$BF$467,"&lt;&gt;"&amp;"")</f>
        <v>0</v>
      </c>
      <c r="AJ425">
        <f>SUMIFS('Grid GenerationQueue'!AK$5:AK$467,'Grid GenerationQueue'!$AX$5:$AX$467,$B425,'Grid GenerationQueue'!$AY$5:$AY$467,$C425,'Grid GenerationQueue'!$BF$5:$BF$467,"&lt;&gt;"&amp;"")</f>
        <v>0</v>
      </c>
      <c r="AK425">
        <f>SUMIFS('Grid GenerationQueue'!AL$5:AL$467,'Grid GenerationQueue'!$AX$5:$AX$467,$B425,'Grid GenerationQueue'!$AY$5:$AY$467,$C425,'Grid GenerationQueue'!$BF$5:$BF$467,"&lt;&gt;"&amp;"")</f>
        <v>0</v>
      </c>
      <c r="AL425">
        <f>SUMIFS('Grid GenerationQueue'!AM$5:AM$467,'Grid GenerationQueue'!$AX$5:$AX$467,$B425,'Grid GenerationQueue'!$AY$5:$AY$467,$C425,'Grid GenerationQueue'!$BF$5:$BF$467,"&lt;&gt;"&amp;"")</f>
        <v>0</v>
      </c>
      <c r="AM425">
        <f>SUMIFS('Grid GenerationQueue'!AN$5:AN$467,'Grid GenerationQueue'!$AX$5:$AX$467,$B425,'Grid GenerationQueue'!$AY$5:$AY$467,$C425,'Grid GenerationQueue'!$BF$5:$BF$467,"&lt;&gt;"&amp;"")</f>
        <v>0</v>
      </c>
      <c r="AN425">
        <f>SUMIFS('Grid GenerationQueue'!AO$5:AO$467,'Grid GenerationQueue'!$AX$5:$AX$467,$B425,'Grid GenerationQueue'!$AY$5:$AY$467,$C425,'Grid GenerationQueue'!$BF$5:$BF$467,"&lt;&gt;"&amp;"")</f>
        <v>0</v>
      </c>
      <c r="AO425">
        <f>SUMIFS('Grid GenerationQueue'!AP$5:AP$467,'Grid GenerationQueue'!$AX$5:$AX$467,$B425,'Grid GenerationQueue'!$AY$5:$AY$467,$C425,'Grid GenerationQueue'!$BF$5:$BF$467,"&lt;&gt;"&amp;"")</f>
        <v>0</v>
      </c>
      <c r="AQ425">
        <f>SUMIFS('Grid GenerationQueue'!AE$5:AE$467,'Grid GenerationQueue'!$AX$5:$AX$467,$B425,'Grid GenerationQueue'!$AY$5:$AY$467,$C425)</f>
        <v>0</v>
      </c>
      <c r="AR425">
        <f>SUMIFS('Grid GenerationQueue'!AF$5:AF$467,'Grid GenerationQueue'!$AX$5:$AX$467,$B425,'Grid GenerationQueue'!$AY$5:$AY$467,$C425)</f>
        <v>0</v>
      </c>
      <c r="AS425">
        <f>SUMIFS('Grid GenerationQueue'!AG$5:AG$467,'Grid GenerationQueue'!$AX$5:$AX$467,$B425,'Grid GenerationQueue'!$AY$5:$AY$467,$C425)</f>
        <v>0</v>
      </c>
      <c r="AT425">
        <f>SUMIFS('Grid GenerationQueue'!AH$5:AH$467,'Grid GenerationQueue'!$AX$5:$AX$467,$B425,'Grid GenerationQueue'!$AY$5:$AY$467,$C425)</f>
        <v>0</v>
      </c>
      <c r="AU425">
        <f>SUMIFS('Grid GenerationQueue'!AI$5:AI$467,'Grid GenerationQueue'!$AX$5:$AX$467,$B425,'Grid GenerationQueue'!$AY$5:$AY$467,$C425)</f>
        <v>0</v>
      </c>
      <c r="AV425">
        <f>SUMIFS('Grid GenerationQueue'!AJ$5:AJ$467,'Grid GenerationQueue'!$AX$5:$AX$467,$B425,'Grid GenerationQueue'!$AY$5:$AY$467,$C425)</f>
        <v>0</v>
      </c>
      <c r="AW425">
        <f>SUMIFS('Grid GenerationQueue'!AK$5:AK$467,'Grid GenerationQueue'!$AX$5:$AX$467,$B425,'Grid GenerationQueue'!$AY$5:$AY$467,$C425)</f>
        <v>0</v>
      </c>
      <c r="AX425">
        <f>SUMIFS('Grid GenerationQueue'!AL$5:AL$467,'Grid GenerationQueue'!$AX$5:$AX$467,$B425,'Grid GenerationQueue'!$AY$5:$AY$467,$C425)</f>
        <v>0</v>
      </c>
      <c r="AY425">
        <f>SUMIFS('Grid GenerationQueue'!AM$5:AM$467,'Grid GenerationQueue'!$AX$5:$AX$467,$B425,'Grid GenerationQueue'!$AY$5:$AY$467,$C425)</f>
        <v>0</v>
      </c>
      <c r="AZ425">
        <f>SUMIFS('Grid GenerationQueue'!AN$5:AN$467,'Grid GenerationQueue'!$AX$5:$AX$467,$B425,'Grid GenerationQueue'!$AY$5:$AY$467,$C425)</f>
        <v>0</v>
      </c>
      <c r="BA425">
        <f>SUMIFS('Grid GenerationQueue'!AO$5:AO$467,'Grid GenerationQueue'!$AX$5:$AX$467,$B425,'Grid GenerationQueue'!$AY$5:$AY$467,$C425)</f>
        <v>0</v>
      </c>
      <c r="BB425">
        <f>SUMIFS('Grid GenerationQueue'!AP$5:AP$467,'Grid GenerationQueue'!$AX$5:$AX$467,$B425,'Grid GenerationQueue'!$AY$5:$AY$467,$C425)</f>
        <v>0</v>
      </c>
      <c r="BD425">
        <f>SUMIFS('Grid GenerationQueue'!AE$5:AE$467,'Grid GenerationQueue'!$AX$5:$AX$467,$B425,'Grid GenerationQueue'!$AY$5:$AY$467,$C425,'Grid GenerationQueue'!$BH$5:$BH$467,"Executed",'Grid GenerationQueue'!$BB$5:$BB$467,"&lt;"&amp;$BE$3)</f>
        <v>0</v>
      </c>
      <c r="BE425">
        <f>SUMIFS('Grid GenerationQueue'!AF$5:AF$467,'Grid GenerationQueue'!$AX$5:$AX$467,$B425,'Grid GenerationQueue'!$AY$5:$AY$467,$C425,'Grid GenerationQueue'!$BH$5:$BH$467,"Executed",'Grid GenerationQueue'!$BB$5:$BB$467,"&lt;"&amp;$BE$3)</f>
        <v>0</v>
      </c>
      <c r="BF425">
        <f>SUMIFS('Grid GenerationQueue'!AG$5:AG$467,'Grid GenerationQueue'!$AX$5:$AX$467,$B425,'Grid GenerationQueue'!$AY$5:$AY$467,$C425,'Grid GenerationQueue'!$BH$5:$BH$467,"Executed",'Grid GenerationQueue'!$BB$5:$BB$467,"&lt;"&amp;$BE$3)</f>
        <v>0</v>
      </c>
      <c r="BG425">
        <f>SUMIFS('Grid GenerationQueue'!AH$5:AH$467,'Grid GenerationQueue'!$AX$5:$AX$467,$B425,'Grid GenerationQueue'!$AY$5:$AY$467,$C425,'Grid GenerationQueue'!$BH$5:$BH$467,"Executed",'Grid GenerationQueue'!$BB$5:$BB$467,"&lt;"&amp;$BE$3)</f>
        <v>0</v>
      </c>
      <c r="BH425">
        <f>SUMIFS('Grid GenerationQueue'!AI$5:AI$467,'Grid GenerationQueue'!$AX$5:$AX$467,$B425,'Grid GenerationQueue'!$AY$5:$AY$467,$C425,'Grid GenerationQueue'!$BH$5:$BH$467,"Executed",'Grid GenerationQueue'!$BB$5:$BB$467,"&lt;"&amp;$BE$3)</f>
        <v>0</v>
      </c>
      <c r="BI425">
        <f>SUMIFS('Grid GenerationQueue'!AJ$5:AJ$467,'Grid GenerationQueue'!$AX$5:$AX$467,$B425,'Grid GenerationQueue'!$AY$5:$AY$467,$C425,'Grid GenerationQueue'!$BH$5:$BH$467,"Executed",'Grid GenerationQueue'!$BB$5:$BB$467,"&lt;"&amp;$BE$3)</f>
        <v>0</v>
      </c>
      <c r="BJ425">
        <f>SUMIFS('Grid GenerationQueue'!AK$5:AK$467,'Grid GenerationQueue'!$AX$5:$AX$467,$B425,'Grid GenerationQueue'!$AY$5:$AY$467,$C425,'Grid GenerationQueue'!$BH$5:$BH$467,"Executed",'Grid GenerationQueue'!$BB$5:$BB$467,"&lt;"&amp;$BE$3)</f>
        <v>0</v>
      </c>
      <c r="BK425">
        <f>SUMIFS('Grid GenerationQueue'!AL$5:AL$467,'Grid GenerationQueue'!$AX$5:$AX$467,$B425,'Grid GenerationQueue'!$AY$5:$AY$467,$C425,'Grid GenerationQueue'!$BH$5:$BH$467,"Executed",'Grid GenerationQueue'!$BB$5:$BB$467,"&lt;"&amp;$BE$3)</f>
        <v>0</v>
      </c>
      <c r="BL425">
        <f>SUMIFS('Grid GenerationQueue'!AM$5:AM$467,'Grid GenerationQueue'!$AX$5:$AX$467,$B425,'Grid GenerationQueue'!$AY$5:$AY$467,$C425,'Grid GenerationQueue'!$BH$5:$BH$467,"Executed",'Grid GenerationQueue'!$BB$5:$BB$467,"&lt;"&amp;$BE$3)</f>
        <v>0</v>
      </c>
      <c r="BM425">
        <f>SUMIFS('Grid GenerationQueue'!AN$5:AN$467,'Grid GenerationQueue'!$AX$5:$AX$467,$B425,'Grid GenerationQueue'!$AY$5:$AY$467,$C425,'Grid GenerationQueue'!$BH$5:$BH$467,"Executed",'Grid GenerationQueue'!$BB$5:$BB$467,"&lt;"&amp;$BE$3)</f>
        <v>0</v>
      </c>
      <c r="BN425">
        <f>SUMIFS('Grid GenerationQueue'!AO$5:AO$467,'Grid GenerationQueue'!$AX$5:$AX$467,$B425,'Grid GenerationQueue'!$AY$5:$AY$467,$C425,'Grid GenerationQueue'!$BH$5:$BH$467,"Executed",'Grid GenerationQueue'!$BB$5:$BB$467,"&lt;"&amp;$BE$3)</f>
        <v>0</v>
      </c>
      <c r="BO425">
        <f>SUMIFS('Grid GenerationQueue'!AP$5:AP$467,'Grid GenerationQueue'!$AX$5:$AX$467,$B425,'Grid GenerationQueue'!$AY$5:$AY$467,$C425,'Grid GenerationQueue'!$BH$5:$BH$467,"Executed",'Grid GenerationQueue'!$BB$5:$BB$467,"&lt;"&amp;$BE$3)</f>
        <v>0</v>
      </c>
      <c r="BQ425">
        <f>SUMIFS('Grid GenerationQueue'!AE$5:AE$467,'Grid GenerationQueue'!$AX$5:$AX$467,$B425,'Grid GenerationQueue'!$AY$5:$AY$467,$C425,'Grid GenerationQueue'!$BF$5:$BF$467,"&lt;&gt;"&amp;"",'Grid GenerationQueue'!$BB$5:$BB$467,"&lt;"&amp;$BE$3)</f>
        <v>0</v>
      </c>
      <c r="BR425">
        <f>SUMIFS('Grid GenerationQueue'!AF$5:AF$467,'Grid GenerationQueue'!$AX$5:$AX$467,$B425,'Grid GenerationQueue'!$AY$5:$AY$467,$C425,'Grid GenerationQueue'!$BF$5:$BF$467,"&lt;&gt;"&amp;"",'Grid GenerationQueue'!$BB$5:$BB$467,"&lt;"&amp;$BE$3)</f>
        <v>0</v>
      </c>
      <c r="BS425">
        <f>SUMIFS('Grid GenerationQueue'!AG$5:AG$467,'Grid GenerationQueue'!$AX$5:$AX$467,$B425,'Grid GenerationQueue'!$AY$5:$AY$467,$C425,'Grid GenerationQueue'!$BF$5:$BF$467,"&lt;&gt;"&amp;"",'Grid GenerationQueue'!$BB$5:$BB$467,"&lt;"&amp;$BE$3)</f>
        <v>0</v>
      </c>
      <c r="BT425">
        <f>SUMIFS('Grid GenerationQueue'!AH$5:AH$467,'Grid GenerationQueue'!$AX$5:$AX$467,$B425,'Grid GenerationQueue'!$AY$5:$AY$467,$C425,'Grid GenerationQueue'!$BF$5:$BF$467,"&lt;&gt;"&amp;"",'Grid GenerationQueue'!$BB$5:$BB$467,"&lt;"&amp;$BE$3)</f>
        <v>0</v>
      </c>
      <c r="BU425">
        <f>SUMIFS('Grid GenerationQueue'!AI$5:AI$467,'Grid GenerationQueue'!$AX$5:$AX$467,$B425,'Grid GenerationQueue'!$AY$5:$AY$467,$C425,'Grid GenerationQueue'!$BF$5:$BF$467,"&lt;&gt;"&amp;"",'Grid GenerationQueue'!$BB$5:$BB$467,"&lt;"&amp;$BE$3)</f>
        <v>0</v>
      </c>
      <c r="BV425">
        <f>SUMIFS('Grid GenerationQueue'!AJ$5:AJ$467,'Grid GenerationQueue'!$AX$5:$AX$467,$B425,'Grid GenerationQueue'!$AY$5:$AY$467,$C425,'Grid GenerationQueue'!$BF$5:$BF$467,"&lt;&gt;"&amp;"",'Grid GenerationQueue'!$BB$5:$BB$467,"&lt;"&amp;$BE$3)</f>
        <v>0</v>
      </c>
      <c r="BW425">
        <f>SUMIFS('Grid GenerationQueue'!AK$5:AK$467,'Grid GenerationQueue'!$AX$5:$AX$467,$B425,'Grid GenerationQueue'!$AY$5:$AY$467,$C425,'Grid GenerationQueue'!$BF$5:$BF$467,"&lt;&gt;"&amp;"",'Grid GenerationQueue'!$BB$5:$BB$467,"&lt;"&amp;$BE$3)</f>
        <v>0</v>
      </c>
      <c r="BX425">
        <f>SUMIFS('Grid GenerationQueue'!AL$5:AL$467,'Grid GenerationQueue'!$AX$5:$AX$467,$B425,'Grid GenerationQueue'!$AY$5:$AY$467,$C425,'Grid GenerationQueue'!$BF$5:$BF$467,"&lt;&gt;"&amp;"",'Grid GenerationQueue'!$BB$5:$BB$467,"&lt;"&amp;$BE$3)</f>
        <v>0</v>
      </c>
      <c r="BY425">
        <f>SUMIFS('Grid GenerationQueue'!AM$5:AM$467,'Grid GenerationQueue'!$AX$5:$AX$467,$B425,'Grid GenerationQueue'!$AY$5:$AY$467,$C425,'Grid GenerationQueue'!$BF$5:$BF$467,"&lt;&gt;"&amp;"",'Grid GenerationQueue'!$BB$5:$BB$467,"&lt;"&amp;$BE$3)</f>
        <v>0</v>
      </c>
      <c r="BZ425">
        <f>SUMIFS('Grid GenerationQueue'!AN$5:AN$467,'Grid GenerationQueue'!$AX$5:$AX$467,$B425,'Grid GenerationQueue'!$AY$5:$AY$467,$C425,'Grid GenerationQueue'!$BF$5:$BF$467,"&lt;&gt;"&amp;"",'Grid GenerationQueue'!$BB$5:$BB$467,"&lt;"&amp;$BE$3)</f>
        <v>0</v>
      </c>
      <c r="CA425">
        <f>SUMIFS('Grid GenerationQueue'!AO$5:AO$467,'Grid GenerationQueue'!$AX$5:$AX$467,$B425,'Grid GenerationQueue'!$AY$5:$AY$467,$C425,'Grid GenerationQueue'!$BF$5:$BF$467,"&lt;&gt;"&amp;"",'Grid GenerationQueue'!$BB$5:$BB$467,"&lt;"&amp;$BE$3)</f>
        <v>0</v>
      </c>
      <c r="CB425">
        <f>SUMIFS('Grid GenerationQueue'!AP$5:AP$467,'Grid GenerationQueue'!$AX$5:$AX$467,$B425,'Grid GenerationQueue'!$AY$5:$AY$467,$C425,'Grid GenerationQueue'!$BF$5:$BF$467,"&lt;&gt;"&amp;"",'Grid GenerationQueue'!$BB$5:$BB$467,"&lt;"&amp;$BE$3)</f>
        <v>0</v>
      </c>
      <c r="CD425">
        <f>SUMIFS('Grid GenerationQueue'!AE$5:AE$467,'Grid GenerationQueue'!$AX$5:$AX$467,$B425,'Grid GenerationQueue'!$AY$5:$AY$467,$C425,'Grid GenerationQueue'!$BB$5:$BB$467,"&lt;"&amp;$BE$3)</f>
        <v>0</v>
      </c>
      <c r="CE425">
        <f>SUMIFS('Grid GenerationQueue'!AF$5:AF$467,'Grid GenerationQueue'!$AX$5:$AX$467,$B425,'Grid GenerationQueue'!$AY$5:$AY$467,$C425,'Grid GenerationQueue'!$BB$5:$BB$467,"&lt;"&amp;$BE$3)</f>
        <v>0</v>
      </c>
      <c r="CF425">
        <f>SUMIFS('Grid GenerationQueue'!AG$5:AG$467,'Grid GenerationQueue'!$AX$5:$AX$467,$B425,'Grid GenerationQueue'!$AY$5:$AY$467,$C425,'Grid GenerationQueue'!$BB$5:$BB$467,"&lt;"&amp;$BE$3)</f>
        <v>0</v>
      </c>
      <c r="CG425">
        <f>SUMIFS('Grid GenerationQueue'!AH$5:AH$467,'Grid GenerationQueue'!$AX$5:$AX$467,$B425,'Grid GenerationQueue'!$AY$5:$AY$467,$C425,'Grid GenerationQueue'!$BB$5:$BB$467,"&lt;"&amp;$BE$3)</f>
        <v>0</v>
      </c>
      <c r="CH425">
        <f>SUMIFS('Grid GenerationQueue'!AI$5:AI$467,'Grid GenerationQueue'!$AX$5:$AX$467,$B425,'Grid GenerationQueue'!$AY$5:$AY$467,$C425,'Grid GenerationQueue'!$BB$5:$BB$467,"&lt;"&amp;$BE$3)</f>
        <v>0</v>
      </c>
      <c r="CI425">
        <f>SUMIFS('Grid GenerationQueue'!AJ$5:AJ$467,'Grid GenerationQueue'!$AX$5:$AX$467,$B425,'Grid GenerationQueue'!$AY$5:$AY$467,$C425,'Grid GenerationQueue'!$BB$5:$BB$467,"&lt;"&amp;$BE$3)</f>
        <v>0</v>
      </c>
      <c r="CJ425">
        <f>SUMIFS('Grid GenerationQueue'!AK$5:AK$467,'Grid GenerationQueue'!$AX$5:$AX$467,$B425,'Grid GenerationQueue'!$AY$5:$AY$467,$C425,'Grid GenerationQueue'!$BB$5:$BB$467,"&lt;"&amp;$BE$3)</f>
        <v>0</v>
      </c>
      <c r="CK425">
        <f>SUMIFS('Grid GenerationQueue'!AL$5:AL$467,'Grid GenerationQueue'!$AX$5:$AX$467,$B425,'Grid GenerationQueue'!$AY$5:$AY$467,$C425,'Grid GenerationQueue'!$BB$5:$BB$467,"&lt;"&amp;$BE$3)</f>
        <v>0</v>
      </c>
      <c r="CL425">
        <f>SUMIFS('Grid GenerationQueue'!AM$5:AM$467,'Grid GenerationQueue'!$AX$5:$AX$467,$B425,'Grid GenerationQueue'!$AY$5:$AY$467,$C425,'Grid GenerationQueue'!$BB$5:$BB$467,"&lt;"&amp;$BE$3)</f>
        <v>0</v>
      </c>
      <c r="CM425">
        <f>SUMIFS('Grid GenerationQueue'!AN$5:AN$467,'Grid GenerationQueue'!$AX$5:$AX$467,$B425,'Grid GenerationQueue'!$AY$5:$AY$467,$C425,'Grid GenerationQueue'!$BB$5:$BB$467,"&lt;"&amp;$BE$3)</f>
        <v>0</v>
      </c>
      <c r="CN425">
        <f>SUMIFS('Grid GenerationQueue'!AO$5:AO$467,'Grid GenerationQueue'!$AX$5:$AX$467,$B425,'Grid GenerationQueue'!$AY$5:$AY$467,$C425,'Grid GenerationQueue'!$BB$5:$BB$467,"&lt;"&amp;$BE$3)</f>
        <v>0</v>
      </c>
      <c r="CO425">
        <f>SUMIFS('Grid GenerationQueue'!AP$5:AP$467,'Grid GenerationQueue'!$AX$5:$AX$467,$B425,'Grid GenerationQueue'!$AY$5:$AY$467,$C425,'Grid GenerationQueue'!$BB$5:$BB$467,"&lt;"&amp;$BE$3)</f>
        <v>0</v>
      </c>
    </row>
    <row r="426" spans="1:93" x14ac:dyDescent="0.35">
      <c r="A426" t="s">
        <v>4647</v>
      </c>
      <c r="B426" t="s">
        <v>4583</v>
      </c>
      <c r="C426">
        <v>230</v>
      </c>
      <c r="D426">
        <f>SUMIFS('Grid GenerationQueue'!AE$5:AE$467,'Grid GenerationQueue'!$AX$5:$AX$467,$B426,'Grid GenerationQueue'!$AY$5:$AY$467,$C426,'Grid GenerationQueue'!$BI$5:$BI$467,"&lt;4")</f>
        <v>0</v>
      </c>
      <c r="E426">
        <f>SUMIFS('Grid GenerationQueue'!AF$5:AF$467,'Grid GenerationQueue'!$AX$5:$AX$467,$B426,'Grid GenerationQueue'!$AY$5:$AY$467,$C426,'Grid GenerationQueue'!$BI$5:$BI$467,"&lt;4")</f>
        <v>0</v>
      </c>
      <c r="F426">
        <f>SUMIFS('Grid GenerationQueue'!AG$5:AG$467,'Grid GenerationQueue'!$AX$5:$AX$467,$B426,'Grid GenerationQueue'!$AY$5:$AY$467,$C426,'Grid GenerationQueue'!$BI$5:$BI$467,"&lt;4")</f>
        <v>0</v>
      </c>
      <c r="G426">
        <f>SUMIFS('Grid GenerationQueue'!AH$5:AH$467,'Grid GenerationQueue'!$AX$5:$AX$467,$B426,'Grid GenerationQueue'!$AY$5:$AY$467,$C426,'Grid GenerationQueue'!$BI$5:$BI$467,"&lt;4")</f>
        <v>0</v>
      </c>
      <c r="H426">
        <f>SUMIFS('Grid GenerationQueue'!AI$5:AI$467,'Grid GenerationQueue'!$AX$5:$AX$467,$B426,'Grid GenerationQueue'!$AY$5:$AY$467,$C426,'Grid GenerationQueue'!$BI$5:$BI$467,"&lt;4")</f>
        <v>0</v>
      </c>
      <c r="I426">
        <f>SUMIFS('Grid GenerationQueue'!AJ$5:AJ$467,'Grid GenerationQueue'!$AX$5:$AX$467,$B426,'Grid GenerationQueue'!$AY$5:$AY$467,$C426,'Grid GenerationQueue'!$BI$5:$BI$467,"&lt;4")</f>
        <v>0</v>
      </c>
      <c r="J426">
        <f>SUMIFS('Grid GenerationQueue'!AK$5:AK$467,'Grid GenerationQueue'!$AX$5:$AX$467,$B426,'Grid GenerationQueue'!$AY$5:$AY$467,$C426,'Grid GenerationQueue'!$BI$5:$BI$467,"&lt;4")</f>
        <v>0</v>
      </c>
      <c r="K426">
        <f>SUMIFS('Grid GenerationQueue'!AL$5:AL$467,'Grid GenerationQueue'!$AX$5:$AX$467,$B426,'Grid GenerationQueue'!$AY$5:$AY$467,$C426,'Grid GenerationQueue'!$BI$5:$BI$467,"&lt;4")</f>
        <v>0</v>
      </c>
      <c r="L426">
        <f>SUMIFS('Grid GenerationQueue'!AM$5:AM$467,'Grid GenerationQueue'!$AX$5:$AX$467,$B426,'Grid GenerationQueue'!$AY$5:$AY$467,$C426,'Grid GenerationQueue'!$BI$5:$BI$467,"&lt;4")</f>
        <v>0</v>
      </c>
      <c r="M426">
        <f>SUMIFS('Grid GenerationQueue'!AN$5:AN$467,'Grid GenerationQueue'!$AX$5:$AX$467,$B426,'Grid GenerationQueue'!$AY$5:$AY$467,$C426,'Grid GenerationQueue'!$BI$5:$BI$467,"&lt;4")</f>
        <v>0</v>
      </c>
      <c r="N426">
        <f>SUMIFS('Grid GenerationQueue'!AO$5:AO$467,'Grid GenerationQueue'!$AX$5:$AX$467,$B426,'Grid GenerationQueue'!$AY$5:$AY$467,$C426,'Grid GenerationQueue'!$BI$5:$BI$467,"&lt;4")</f>
        <v>0</v>
      </c>
      <c r="O426">
        <f>SUMIFS('Grid GenerationQueue'!AP$5:AP$467,'Grid GenerationQueue'!$AX$5:$AX$467,$B426,'Grid GenerationQueue'!$AY$5:$AY$467,$C426,'Grid GenerationQueue'!$BI$5:$BI$467,"&lt;4")</f>
        <v>0</v>
      </c>
      <c r="Q426">
        <f>SUMIFS('Grid GenerationQueue'!AE$5:AE$467,'Grid GenerationQueue'!$AX$5:$AX$467,$B426,'Grid GenerationQueue'!$AY$5:$AY$467,$C426,'Grid GenerationQueue'!$BH$5:$BH$467,"Executed")</f>
        <v>0</v>
      </c>
      <c r="R426">
        <f>SUMIFS('Grid GenerationQueue'!AF$5:AF$467,'Grid GenerationQueue'!$AX$5:$AX$467,$B426,'Grid GenerationQueue'!$AY$5:$AY$467,$C426,'Grid GenerationQueue'!$BH$5:$BH$467,"Executed")</f>
        <v>0</v>
      </c>
      <c r="S426">
        <f>SUMIFS('Grid GenerationQueue'!AG$5:AG$467,'Grid GenerationQueue'!$AX$5:$AX$467,$B426,'Grid GenerationQueue'!$AY$5:$AY$467,$C426,'Grid GenerationQueue'!$BH$5:$BH$467,"Executed")</f>
        <v>0</v>
      </c>
      <c r="T426">
        <f>SUMIFS('Grid GenerationQueue'!AH$5:AH$467,'Grid GenerationQueue'!$AX$5:$AX$467,$B426,'Grid GenerationQueue'!$AY$5:$AY$467,$C426,'Grid GenerationQueue'!$BH$5:$BH$467,"Executed")</f>
        <v>0</v>
      </c>
      <c r="U426">
        <f>SUMIFS('Grid GenerationQueue'!AI$5:AI$467,'Grid GenerationQueue'!$AX$5:$AX$467,$B426,'Grid GenerationQueue'!$AY$5:$AY$467,$C426,'Grid GenerationQueue'!$BH$5:$BH$467,"Executed")</f>
        <v>0</v>
      </c>
      <c r="V426">
        <f>SUMIFS('Grid GenerationQueue'!AJ$5:AJ$467,'Grid GenerationQueue'!$AX$5:$AX$467,$B426,'Grid GenerationQueue'!$AY$5:$AY$467,$C426,'Grid GenerationQueue'!$BH$5:$BH$467,"Executed")</f>
        <v>0</v>
      </c>
      <c r="W426">
        <f>SUMIFS('Grid GenerationQueue'!AK$5:AK$467,'Grid GenerationQueue'!$AX$5:$AX$467,$B426,'Grid GenerationQueue'!$AY$5:$AY$467,$C426,'Grid GenerationQueue'!$BH$5:$BH$467,"Executed")</f>
        <v>0</v>
      </c>
      <c r="X426">
        <f>SUMIFS('Grid GenerationQueue'!AL$5:AL$467,'Grid GenerationQueue'!$AX$5:$AX$467,$B426,'Grid GenerationQueue'!$AY$5:$AY$467,$C426,'Grid GenerationQueue'!$BH$5:$BH$467,"Executed")</f>
        <v>0</v>
      </c>
      <c r="Y426">
        <f>SUMIFS('Grid GenerationQueue'!AM$5:AM$467,'Grid GenerationQueue'!$AX$5:$AX$467,$B426,'Grid GenerationQueue'!$AY$5:$AY$467,$C426,'Grid GenerationQueue'!$BH$5:$BH$467,"Executed")</f>
        <v>0</v>
      </c>
      <c r="Z426">
        <f>SUMIFS('Grid GenerationQueue'!AN$5:AN$467,'Grid GenerationQueue'!$AX$5:$AX$467,$B426,'Grid GenerationQueue'!$AY$5:$AY$467,$C426,'Grid GenerationQueue'!$BH$5:$BH$467,"Executed")</f>
        <v>0</v>
      </c>
      <c r="AA426">
        <f>SUMIFS('Grid GenerationQueue'!AO$5:AO$467,'Grid GenerationQueue'!$AX$5:$AX$467,$B426,'Grid GenerationQueue'!$AY$5:$AY$467,$C426,'Grid GenerationQueue'!$BH$5:$BH$467,"Executed")</f>
        <v>0</v>
      </c>
      <c r="AB426">
        <f>SUMIFS('Grid GenerationQueue'!AP$5:AP$467,'Grid GenerationQueue'!$AX$5:$AX$467,$B426,'Grid GenerationQueue'!$AY$5:$AY$467,$C426,'Grid GenerationQueue'!$BH$5:$BH$467,"Executed")</f>
        <v>0</v>
      </c>
      <c r="AD426">
        <f>SUMIFS('Grid GenerationQueue'!AE$5:AE$467,'Grid GenerationQueue'!$AX$5:$AX$467,$B426,'Grid GenerationQueue'!$AY$5:$AY$467,$C426,'Grid GenerationQueue'!$BF$5:$BF$467,"&lt;&gt;"&amp;"")</f>
        <v>0</v>
      </c>
      <c r="AE426">
        <f>SUMIFS('Grid GenerationQueue'!AF$5:AF$467,'Grid GenerationQueue'!$AX$5:$AX$467,$B426,'Grid GenerationQueue'!$AY$5:$AY$467,$C426,'Grid GenerationQueue'!$BF$5:$BF$467,"&lt;&gt;"&amp;"")</f>
        <v>0</v>
      </c>
      <c r="AF426">
        <f>SUMIFS('Grid GenerationQueue'!AG$5:AG$467,'Grid GenerationQueue'!$AX$5:$AX$467,$B426,'Grid GenerationQueue'!$AY$5:$AY$467,$C426,'Grid GenerationQueue'!$BF$5:$BF$467,"&lt;&gt;"&amp;"")</f>
        <v>0</v>
      </c>
      <c r="AG426">
        <f>SUMIFS('Grid GenerationQueue'!AH$5:AH$467,'Grid GenerationQueue'!$AX$5:$AX$467,$B426,'Grid GenerationQueue'!$AY$5:$AY$467,$C426,'Grid GenerationQueue'!$BF$5:$BF$467,"&lt;&gt;"&amp;"")</f>
        <v>0</v>
      </c>
      <c r="AH426">
        <f>SUMIFS('Grid GenerationQueue'!AI$5:AI$467,'Grid GenerationQueue'!$AX$5:$AX$467,$B426,'Grid GenerationQueue'!$AY$5:$AY$467,$C426,'Grid GenerationQueue'!$BF$5:$BF$467,"&lt;&gt;"&amp;"")</f>
        <v>0</v>
      </c>
      <c r="AI426">
        <f>SUMIFS('Grid GenerationQueue'!AJ$5:AJ$467,'Grid GenerationQueue'!$AX$5:$AX$467,$B426,'Grid GenerationQueue'!$AY$5:$AY$467,$C426,'Grid GenerationQueue'!$BF$5:$BF$467,"&lt;&gt;"&amp;"")</f>
        <v>0</v>
      </c>
      <c r="AJ426">
        <f>SUMIFS('Grid GenerationQueue'!AK$5:AK$467,'Grid GenerationQueue'!$AX$5:$AX$467,$B426,'Grid GenerationQueue'!$AY$5:$AY$467,$C426,'Grid GenerationQueue'!$BF$5:$BF$467,"&lt;&gt;"&amp;"")</f>
        <v>0</v>
      </c>
      <c r="AK426">
        <f>SUMIFS('Grid GenerationQueue'!AL$5:AL$467,'Grid GenerationQueue'!$AX$5:$AX$467,$B426,'Grid GenerationQueue'!$AY$5:$AY$467,$C426,'Grid GenerationQueue'!$BF$5:$BF$467,"&lt;&gt;"&amp;"")</f>
        <v>0</v>
      </c>
      <c r="AL426">
        <f>SUMIFS('Grid GenerationQueue'!AM$5:AM$467,'Grid GenerationQueue'!$AX$5:$AX$467,$B426,'Grid GenerationQueue'!$AY$5:$AY$467,$C426,'Grid GenerationQueue'!$BF$5:$BF$467,"&lt;&gt;"&amp;"")</f>
        <v>0</v>
      </c>
      <c r="AM426">
        <f>SUMIFS('Grid GenerationQueue'!AN$5:AN$467,'Grid GenerationQueue'!$AX$5:$AX$467,$B426,'Grid GenerationQueue'!$AY$5:$AY$467,$C426,'Grid GenerationQueue'!$BF$5:$BF$467,"&lt;&gt;"&amp;"")</f>
        <v>0</v>
      </c>
      <c r="AN426">
        <f>SUMIFS('Grid GenerationQueue'!AO$5:AO$467,'Grid GenerationQueue'!$AX$5:$AX$467,$B426,'Grid GenerationQueue'!$AY$5:$AY$467,$C426,'Grid GenerationQueue'!$BF$5:$BF$467,"&lt;&gt;"&amp;"")</f>
        <v>0</v>
      </c>
      <c r="AO426">
        <f>SUMIFS('Grid GenerationQueue'!AP$5:AP$467,'Grid GenerationQueue'!$AX$5:$AX$467,$B426,'Grid GenerationQueue'!$AY$5:$AY$467,$C426,'Grid GenerationQueue'!$BF$5:$BF$467,"&lt;&gt;"&amp;"")</f>
        <v>0</v>
      </c>
      <c r="AQ426">
        <f>SUMIFS('Grid GenerationQueue'!AE$5:AE$467,'Grid GenerationQueue'!$AX$5:$AX$467,$B426,'Grid GenerationQueue'!$AY$5:$AY$467,$C426)</f>
        <v>71.3</v>
      </c>
      <c r="AR426">
        <f>SUMIFS('Grid GenerationQueue'!AF$5:AF$467,'Grid GenerationQueue'!$AX$5:$AX$467,$B426,'Grid GenerationQueue'!$AY$5:$AY$467,$C426)</f>
        <v>0</v>
      </c>
      <c r="AS426">
        <f>SUMIFS('Grid GenerationQueue'!AG$5:AG$467,'Grid GenerationQueue'!$AX$5:$AX$467,$B426,'Grid GenerationQueue'!$AY$5:$AY$467,$C426)</f>
        <v>0</v>
      </c>
      <c r="AT426">
        <f>SUMIFS('Grid GenerationQueue'!AH$5:AH$467,'Grid GenerationQueue'!$AX$5:$AX$467,$B426,'Grid GenerationQueue'!$AY$5:$AY$467,$C426)</f>
        <v>0</v>
      </c>
      <c r="AU426">
        <f>SUMIFS('Grid GenerationQueue'!AI$5:AI$467,'Grid GenerationQueue'!$AX$5:$AX$467,$B426,'Grid GenerationQueue'!$AY$5:$AY$467,$C426)</f>
        <v>0</v>
      </c>
      <c r="AV426">
        <f>SUMIFS('Grid GenerationQueue'!AJ$5:AJ$467,'Grid GenerationQueue'!$AX$5:$AX$467,$B426,'Grid GenerationQueue'!$AY$5:$AY$467,$C426)</f>
        <v>0</v>
      </c>
      <c r="AW426">
        <f>SUMIFS('Grid GenerationQueue'!AK$5:AK$467,'Grid GenerationQueue'!$AX$5:$AX$467,$B426,'Grid GenerationQueue'!$AY$5:$AY$467,$C426)</f>
        <v>0</v>
      </c>
      <c r="AX426">
        <f>SUMIFS('Grid GenerationQueue'!AL$5:AL$467,'Grid GenerationQueue'!$AX$5:$AX$467,$B426,'Grid GenerationQueue'!$AY$5:$AY$467,$C426)</f>
        <v>0</v>
      </c>
      <c r="AY426">
        <f>SUMIFS('Grid GenerationQueue'!AM$5:AM$467,'Grid GenerationQueue'!$AX$5:$AX$467,$B426,'Grid GenerationQueue'!$AY$5:$AY$467,$C426)</f>
        <v>0</v>
      </c>
      <c r="AZ426">
        <f>SUMIFS('Grid GenerationQueue'!AN$5:AN$467,'Grid GenerationQueue'!$AX$5:$AX$467,$B426,'Grid GenerationQueue'!$AY$5:$AY$467,$C426)</f>
        <v>0</v>
      </c>
      <c r="BA426">
        <f>SUMIFS('Grid GenerationQueue'!AO$5:AO$467,'Grid GenerationQueue'!$AX$5:$AX$467,$B426,'Grid GenerationQueue'!$AY$5:$AY$467,$C426)</f>
        <v>0</v>
      </c>
      <c r="BB426">
        <f>SUMIFS('Grid GenerationQueue'!AP$5:AP$467,'Grid GenerationQueue'!$AX$5:$AX$467,$B426,'Grid GenerationQueue'!$AY$5:$AY$467,$C426)</f>
        <v>0</v>
      </c>
      <c r="BD426">
        <f>SUMIFS('Grid GenerationQueue'!AE$5:AE$467,'Grid GenerationQueue'!$AX$5:$AX$467,$B426,'Grid GenerationQueue'!$AY$5:$AY$467,$C426,'Grid GenerationQueue'!$BH$5:$BH$467,"Executed",'Grid GenerationQueue'!$BB$5:$BB$467,"&lt;"&amp;$BE$3)</f>
        <v>0</v>
      </c>
      <c r="BE426">
        <f>SUMIFS('Grid GenerationQueue'!AF$5:AF$467,'Grid GenerationQueue'!$AX$5:$AX$467,$B426,'Grid GenerationQueue'!$AY$5:$AY$467,$C426,'Grid GenerationQueue'!$BH$5:$BH$467,"Executed",'Grid GenerationQueue'!$BB$5:$BB$467,"&lt;"&amp;$BE$3)</f>
        <v>0</v>
      </c>
      <c r="BF426">
        <f>SUMIFS('Grid GenerationQueue'!AG$5:AG$467,'Grid GenerationQueue'!$AX$5:$AX$467,$B426,'Grid GenerationQueue'!$AY$5:$AY$467,$C426,'Grid GenerationQueue'!$BH$5:$BH$467,"Executed",'Grid GenerationQueue'!$BB$5:$BB$467,"&lt;"&amp;$BE$3)</f>
        <v>0</v>
      </c>
      <c r="BG426">
        <f>SUMIFS('Grid GenerationQueue'!AH$5:AH$467,'Grid GenerationQueue'!$AX$5:$AX$467,$B426,'Grid GenerationQueue'!$AY$5:$AY$467,$C426,'Grid GenerationQueue'!$BH$5:$BH$467,"Executed",'Grid GenerationQueue'!$BB$5:$BB$467,"&lt;"&amp;$BE$3)</f>
        <v>0</v>
      </c>
      <c r="BH426">
        <f>SUMIFS('Grid GenerationQueue'!AI$5:AI$467,'Grid GenerationQueue'!$AX$5:$AX$467,$B426,'Grid GenerationQueue'!$AY$5:$AY$467,$C426,'Grid GenerationQueue'!$BH$5:$BH$467,"Executed",'Grid GenerationQueue'!$BB$5:$BB$467,"&lt;"&amp;$BE$3)</f>
        <v>0</v>
      </c>
      <c r="BI426">
        <f>SUMIFS('Grid GenerationQueue'!AJ$5:AJ$467,'Grid GenerationQueue'!$AX$5:$AX$467,$B426,'Grid GenerationQueue'!$AY$5:$AY$467,$C426,'Grid GenerationQueue'!$BH$5:$BH$467,"Executed",'Grid GenerationQueue'!$BB$5:$BB$467,"&lt;"&amp;$BE$3)</f>
        <v>0</v>
      </c>
      <c r="BJ426">
        <f>SUMIFS('Grid GenerationQueue'!AK$5:AK$467,'Grid GenerationQueue'!$AX$5:$AX$467,$B426,'Grid GenerationQueue'!$AY$5:$AY$467,$C426,'Grid GenerationQueue'!$BH$5:$BH$467,"Executed",'Grid GenerationQueue'!$BB$5:$BB$467,"&lt;"&amp;$BE$3)</f>
        <v>0</v>
      </c>
      <c r="BK426">
        <f>SUMIFS('Grid GenerationQueue'!AL$5:AL$467,'Grid GenerationQueue'!$AX$5:$AX$467,$B426,'Grid GenerationQueue'!$AY$5:$AY$467,$C426,'Grid GenerationQueue'!$BH$5:$BH$467,"Executed",'Grid GenerationQueue'!$BB$5:$BB$467,"&lt;"&amp;$BE$3)</f>
        <v>0</v>
      </c>
      <c r="BL426">
        <f>SUMIFS('Grid GenerationQueue'!AM$5:AM$467,'Grid GenerationQueue'!$AX$5:$AX$467,$B426,'Grid GenerationQueue'!$AY$5:$AY$467,$C426,'Grid GenerationQueue'!$BH$5:$BH$467,"Executed",'Grid GenerationQueue'!$BB$5:$BB$467,"&lt;"&amp;$BE$3)</f>
        <v>0</v>
      </c>
      <c r="BM426">
        <f>SUMIFS('Grid GenerationQueue'!AN$5:AN$467,'Grid GenerationQueue'!$AX$5:$AX$467,$B426,'Grid GenerationQueue'!$AY$5:$AY$467,$C426,'Grid GenerationQueue'!$BH$5:$BH$467,"Executed",'Grid GenerationQueue'!$BB$5:$BB$467,"&lt;"&amp;$BE$3)</f>
        <v>0</v>
      </c>
      <c r="BN426">
        <f>SUMIFS('Grid GenerationQueue'!AO$5:AO$467,'Grid GenerationQueue'!$AX$5:$AX$467,$B426,'Grid GenerationQueue'!$AY$5:$AY$467,$C426,'Grid GenerationQueue'!$BH$5:$BH$467,"Executed",'Grid GenerationQueue'!$BB$5:$BB$467,"&lt;"&amp;$BE$3)</f>
        <v>0</v>
      </c>
      <c r="BO426">
        <f>SUMIFS('Grid GenerationQueue'!AP$5:AP$467,'Grid GenerationQueue'!$AX$5:$AX$467,$B426,'Grid GenerationQueue'!$AY$5:$AY$467,$C426,'Grid GenerationQueue'!$BH$5:$BH$467,"Executed",'Grid GenerationQueue'!$BB$5:$BB$467,"&lt;"&amp;$BE$3)</f>
        <v>0</v>
      </c>
      <c r="BQ426">
        <f>SUMIFS('Grid GenerationQueue'!AE$5:AE$467,'Grid GenerationQueue'!$AX$5:$AX$467,$B426,'Grid GenerationQueue'!$AY$5:$AY$467,$C426,'Grid GenerationQueue'!$BF$5:$BF$467,"&lt;&gt;"&amp;"",'Grid GenerationQueue'!$BB$5:$BB$467,"&lt;"&amp;$BE$3)</f>
        <v>0</v>
      </c>
      <c r="BR426">
        <f>SUMIFS('Grid GenerationQueue'!AF$5:AF$467,'Grid GenerationQueue'!$AX$5:$AX$467,$B426,'Grid GenerationQueue'!$AY$5:$AY$467,$C426,'Grid GenerationQueue'!$BF$5:$BF$467,"&lt;&gt;"&amp;"",'Grid GenerationQueue'!$BB$5:$BB$467,"&lt;"&amp;$BE$3)</f>
        <v>0</v>
      </c>
      <c r="BS426">
        <f>SUMIFS('Grid GenerationQueue'!AG$5:AG$467,'Grid GenerationQueue'!$AX$5:$AX$467,$B426,'Grid GenerationQueue'!$AY$5:$AY$467,$C426,'Grid GenerationQueue'!$BF$5:$BF$467,"&lt;&gt;"&amp;"",'Grid GenerationQueue'!$BB$5:$BB$467,"&lt;"&amp;$BE$3)</f>
        <v>0</v>
      </c>
      <c r="BT426">
        <f>SUMIFS('Grid GenerationQueue'!AH$5:AH$467,'Grid GenerationQueue'!$AX$5:$AX$467,$B426,'Grid GenerationQueue'!$AY$5:$AY$467,$C426,'Grid GenerationQueue'!$BF$5:$BF$467,"&lt;&gt;"&amp;"",'Grid GenerationQueue'!$BB$5:$BB$467,"&lt;"&amp;$BE$3)</f>
        <v>0</v>
      </c>
      <c r="BU426">
        <f>SUMIFS('Grid GenerationQueue'!AI$5:AI$467,'Grid GenerationQueue'!$AX$5:$AX$467,$B426,'Grid GenerationQueue'!$AY$5:$AY$467,$C426,'Grid GenerationQueue'!$BF$5:$BF$467,"&lt;&gt;"&amp;"",'Grid GenerationQueue'!$BB$5:$BB$467,"&lt;"&amp;$BE$3)</f>
        <v>0</v>
      </c>
      <c r="BV426">
        <f>SUMIFS('Grid GenerationQueue'!AJ$5:AJ$467,'Grid GenerationQueue'!$AX$5:$AX$467,$B426,'Grid GenerationQueue'!$AY$5:$AY$467,$C426,'Grid GenerationQueue'!$BF$5:$BF$467,"&lt;&gt;"&amp;"",'Grid GenerationQueue'!$BB$5:$BB$467,"&lt;"&amp;$BE$3)</f>
        <v>0</v>
      </c>
      <c r="BW426">
        <f>SUMIFS('Grid GenerationQueue'!AK$5:AK$467,'Grid GenerationQueue'!$AX$5:$AX$467,$B426,'Grid GenerationQueue'!$AY$5:$AY$467,$C426,'Grid GenerationQueue'!$BF$5:$BF$467,"&lt;&gt;"&amp;"",'Grid GenerationQueue'!$BB$5:$BB$467,"&lt;"&amp;$BE$3)</f>
        <v>0</v>
      </c>
      <c r="BX426">
        <f>SUMIFS('Grid GenerationQueue'!AL$5:AL$467,'Grid GenerationQueue'!$AX$5:$AX$467,$B426,'Grid GenerationQueue'!$AY$5:$AY$467,$C426,'Grid GenerationQueue'!$BF$5:$BF$467,"&lt;&gt;"&amp;"",'Grid GenerationQueue'!$BB$5:$BB$467,"&lt;"&amp;$BE$3)</f>
        <v>0</v>
      </c>
      <c r="BY426">
        <f>SUMIFS('Grid GenerationQueue'!AM$5:AM$467,'Grid GenerationQueue'!$AX$5:$AX$467,$B426,'Grid GenerationQueue'!$AY$5:$AY$467,$C426,'Grid GenerationQueue'!$BF$5:$BF$467,"&lt;&gt;"&amp;"",'Grid GenerationQueue'!$BB$5:$BB$467,"&lt;"&amp;$BE$3)</f>
        <v>0</v>
      </c>
      <c r="BZ426">
        <f>SUMIFS('Grid GenerationQueue'!AN$5:AN$467,'Grid GenerationQueue'!$AX$5:$AX$467,$B426,'Grid GenerationQueue'!$AY$5:$AY$467,$C426,'Grid GenerationQueue'!$BF$5:$BF$467,"&lt;&gt;"&amp;"",'Grid GenerationQueue'!$BB$5:$BB$467,"&lt;"&amp;$BE$3)</f>
        <v>0</v>
      </c>
      <c r="CA426">
        <f>SUMIFS('Grid GenerationQueue'!AO$5:AO$467,'Grid GenerationQueue'!$AX$5:$AX$467,$B426,'Grid GenerationQueue'!$AY$5:$AY$467,$C426,'Grid GenerationQueue'!$BF$5:$BF$467,"&lt;&gt;"&amp;"",'Grid GenerationQueue'!$BB$5:$BB$467,"&lt;"&amp;$BE$3)</f>
        <v>0</v>
      </c>
      <c r="CB426">
        <f>SUMIFS('Grid GenerationQueue'!AP$5:AP$467,'Grid GenerationQueue'!$AX$5:$AX$467,$B426,'Grid GenerationQueue'!$AY$5:$AY$467,$C426,'Grid GenerationQueue'!$BF$5:$BF$467,"&lt;&gt;"&amp;"",'Grid GenerationQueue'!$BB$5:$BB$467,"&lt;"&amp;$BE$3)</f>
        <v>0</v>
      </c>
      <c r="CD426">
        <f>SUMIFS('Grid GenerationQueue'!AE$5:AE$467,'Grid GenerationQueue'!$AX$5:$AX$467,$B426,'Grid GenerationQueue'!$AY$5:$AY$467,$C426,'Grid GenerationQueue'!$BB$5:$BB$467,"&lt;"&amp;$BE$3)</f>
        <v>71.3</v>
      </c>
      <c r="CE426">
        <f>SUMIFS('Grid GenerationQueue'!AF$5:AF$467,'Grid GenerationQueue'!$AX$5:$AX$467,$B426,'Grid GenerationQueue'!$AY$5:$AY$467,$C426,'Grid GenerationQueue'!$BB$5:$BB$467,"&lt;"&amp;$BE$3)</f>
        <v>0</v>
      </c>
      <c r="CF426">
        <f>SUMIFS('Grid GenerationQueue'!AG$5:AG$467,'Grid GenerationQueue'!$AX$5:$AX$467,$B426,'Grid GenerationQueue'!$AY$5:$AY$467,$C426,'Grid GenerationQueue'!$BB$5:$BB$467,"&lt;"&amp;$BE$3)</f>
        <v>0</v>
      </c>
      <c r="CG426">
        <f>SUMIFS('Grid GenerationQueue'!AH$5:AH$467,'Grid GenerationQueue'!$AX$5:$AX$467,$B426,'Grid GenerationQueue'!$AY$5:$AY$467,$C426,'Grid GenerationQueue'!$BB$5:$BB$467,"&lt;"&amp;$BE$3)</f>
        <v>0</v>
      </c>
      <c r="CH426">
        <f>SUMIFS('Grid GenerationQueue'!AI$5:AI$467,'Grid GenerationQueue'!$AX$5:$AX$467,$B426,'Grid GenerationQueue'!$AY$5:$AY$467,$C426,'Grid GenerationQueue'!$BB$5:$BB$467,"&lt;"&amp;$BE$3)</f>
        <v>0</v>
      </c>
      <c r="CI426">
        <f>SUMIFS('Grid GenerationQueue'!AJ$5:AJ$467,'Grid GenerationQueue'!$AX$5:$AX$467,$B426,'Grid GenerationQueue'!$AY$5:$AY$467,$C426,'Grid GenerationQueue'!$BB$5:$BB$467,"&lt;"&amp;$BE$3)</f>
        <v>0</v>
      </c>
      <c r="CJ426">
        <f>SUMIFS('Grid GenerationQueue'!AK$5:AK$467,'Grid GenerationQueue'!$AX$5:$AX$467,$B426,'Grid GenerationQueue'!$AY$5:$AY$467,$C426,'Grid GenerationQueue'!$BB$5:$BB$467,"&lt;"&amp;$BE$3)</f>
        <v>0</v>
      </c>
      <c r="CK426">
        <f>SUMIFS('Grid GenerationQueue'!AL$5:AL$467,'Grid GenerationQueue'!$AX$5:$AX$467,$B426,'Grid GenerationQueue'!$AY$5:$AY$467,$C426,'Grid GenerationQueue'!$BB$5:$BB$467,"&lt;"&amp;$BE$3)</f>
        <v>0</v>
      </c>
      <c r="CL426">
        <f>SUMIFS('Grid GenerationQueue'!AM$5:AM$467,'Grid GenerationQueue'!$AX$5:$AX$467,$B426,'Grid GenerationQueue'!$AY$5:$AY$467,$C426,'Grid GenerationQueue'!$BB$5:$BB$467,"&lt;"&amp;$BE$3)</f>
        <v>0</v>
      </c>
      <c r="CM426">
        <f>SUMIFS('Grid GenerationQueue'!AN$5:AN$467,'Grid GenerationQueue'!$AX$5:$AX$467,$B426,'Grid GenerationQueue'!$AY$5:$AY$467,$C426,'Grid GenerationQueue'!$BB$5:$BB$467,"&lt;"&amp;$BE$3)</f>
        <v>0</v>
      </c>
      <c r="CN426">
        <f>SUMIFS('Grid GenerationQueue'!AO$5:AO$467,'Grid GenerationQueue'!$AX$5:$AX$467,$B426,'Grid GenerationQueue'!$AY$5:$AY$467,$C426,'Grid GenerationQueue'!$BB$5:$BB$467,"&lt;"&amp;$BE$3)</f>
        <v>0</v>
      </c>
      <c r="CO426">
        <f>SUMIFS('Grid GenerationQueue'!AP$5:AP$467,'Grid GenerationQueue'!$AX$5:$AX$467,$B426,'Grid GenerationQueue'!$AY$5:$AY$467,$C426,'Grid GenerationQueue'!$BB$5:$BB$467,"&lt;"&amp;$BE$3)</f>
        <v>0</v>
      </c>
    </row>
    <row r="427" spans="1:93" x14ac:dyDescent="0.35">
      <c r="A427" t="s">
        <v>4647</v>
      </c>
      <c r="B427" t="s">
        <v>4583</v>
      </c>
      <c r="C427">
        <v>138</v>
      </c>
      <c r="D427">
        <f>SUMIFS('Grid GenerationQueue'!AE$5:AE$467,'Grid GenerationQueue'!$AX$5:$AX$467,$B427,'Grid GenerationQueue'!$AY$5:$AY$467,$C427,'Grid GenerationQueue'!$BI$5:$BI$467,"&lt;4")</f>
        <v>0</v>
      </c>
      <c r="E427">
        <f>SUMIFS('Grid GenerationQueue'!AF$5:AF$467,'Grid GenerationQueue'!$AX$5:$AX$467,$B427,'Grid GenerationQueue'!$AY$5:$AY$467,$C427,'Grid GenerationQueue'!$BI$5:$BI$467,"&lt;4")</f>
        <v>0</v>
      </c>
      <c r="F427">
        <f>SUMIFS('Grid GenerationQueue'!AG$5:AG$467,'Grid GenerationQueue'!$AX$5:$AX$467,$B427,'Grid GenerationQueue'!$AY$5:$AY$467,$C427,'Grid GenerationQueue'!$BI$5:$BI$467,"&lt;4")</f>
        <v>0</v>
      </c>
      <c r="G427">
        <f>SUMIFS('Grid GenerationQueue'!AH$5:AH$467,'Grid GenerationQueue'!$AX$5:$AX$467,$B427,'Grid GenerationQueue'!$AY$5:$AY$467,$C427,'Grid GenerationQueue'!$BI$5:$BI$467,"&lt;4")</f>
        <v>0</v>
      </c>
      <c r="H427">
        <f>SUMIFS('Grid GenerationQueue'!AI$5:AI$467,'Grid GenerationQueue'!$AX$5:$AX$467,$B427,'Grid GenerationQueue'!$AY$5:$AY$467,$C427,'Grid GenerationQueue'!$BI$5:$BI$467,"&lt;4")</f>
        <v>0</v>
      </c>
      <c r="I427">
        <f>SUMIFS('Grid GenerationQueue'!AJ$5:AJ$467,'Grid GenerationQueue'!$AX$5:$AX$467,$B427,'Grid GenerationQueue'!$AY$5:$AY$467,$C427,'Grid GenerationQueue'!$BI$5:$BI$467,"&lt;4")</f>
        <v>0</v>
      </c>
      <c r="J427">
        <f>SUMIFS('Grid GenerationQueue'!AK$5:AK$467,'Grid GenerationQueue'!$AX$5:$AX$467,$B427,'Grid GenerationQueue'!$AY$5:$AY$467,$C427,'Grid GenerationQueue'!$BI$5:$BI$467,"&lt;4")</f>
        <v>0</v>
      </c>
      <c r="K427">
        <f>SUMIFS('Grid GenerationQueue'!AL$5:AL$467,'Grid GenerationQueue'!$AX$5:$AX$467,$B427,'Grid GenerationQueue'!$AY$5:$AY$467,$C427,'Grid GenerationQueue'!$BI$5:$BI$467,"&lt;4")</f>
        <v>0</v>
      </c>
      <c r="L427">
        <f>SUMIFS('Grid GenerationQueue'!AM$5:AM$467,'Grid GenerationQueue'!$AX$5:$AX$467,$B427,'Grid GenerationQueue'!$AY$5:$AY$467,$C427,'Grid GenerationQueue'!$BI$5:$BI$467,"&lt;4")</f>
        <v>0</v>
      </c>
      <c r="M427">
        <f>SUMIFS('Grid GenerationQueue'!AN$5:AN$467,'Grid GenerationQueue'!$AX$5:$AX$467,$B427,'Grid GenerationQueue'!$AY$5:$AY$467,$C427,'Grid GenerationQueue'!$BI$5:$BI$467,"&lt;4")</f>
        <v>0</v>
      </c>
      <c r="N427">
        <f>SUMIFS('Grid GenerationQueue'!AO$5:AO$467,'Grid GenerationQueue'!$AX$5:$AX$467,$B427,'Grid GenerationQueue'!$AY$5:$AY$467,$C427,'Grid GenerationQueue'!$BI$5:$BI$467,"&lt;4")</f>
        <v>0</v>
      </c>
      <c r="O427">
        <f>SUMIFS('Grid GenerationQueue'!AP$5:AP$467,'Grid GenerationQueue'!$AX$5:$AX$467,$B427,'Grid GenerationQueue'!$AY$5:$AY$467,$C427,'Grid GenerationQueue'!$BI$5:$BI$467,"&lt;4")</f>
        <v>0</v>
      </c>
      <c r="Q427">
        <f>SUMIFS('Grid GenerationQueue'!AE$5:AE$467,'Grid GenerationQueue'!$AX$5:$AX$467,$B427,'Grid GenerationQueue'!$AY$5:$AY$467,$C427,'Grid GenerationQueue'!$BH$5:$BH$467,"Executed")</f>
        <v>0</v>
      </c>
      <c r="R427">
        <f>SUMIFS('Grid GenerationQueue'!AF$5:AF$467,'Grid GenerationQueue'!$AX$5:$AX$467,$B427,'Grid GenerationQueue'!$AY$5:$AY$467,$C427,'Grid GenerationQueue'!$BH$5:$BH$467,"Executed")</f>
        <v>0</v>
      </c>
      <c r="S427">
        <f>SUMIFS('Grid GenerationQueue'!AG$5:AG$467,'Grid GenerationQueue'!$AX$5:$AX$467,$B427,'Grid GenerationQueue'!$AY$5:$AY$467,$C427,'Grid GenerationQueue'!$BH$5:$BH$467,"Executed")</f>
        <v>0</v>
      </c>
      <c r="T427">
        <f>SUMIFS('Grid GenerationQueue'!AH$5:AH$467,'Grid GenerationQueue'!$AX$5:$AX$467,$B427,'Grid GenerationQueue'!$AY$5:$AY$467,$C427,'Grid GenerationQueue'!$BH$5:$BH$467,"Executed")</f>
        <v>0</v>
      </c>
      <c r="U427">
        <f>SUMIFS('Grid GenerationQueue'!AI$5:AI$467,'Grid GenerationQueue'!$AX$5:$AX$467,$B427,'Grid GenerationQueue'!$AY$5:$AY$467,$C427,'Grid GenerationQueue'!$BH$5:$BH$467,"Executed")</f>
        <v>0</v>
      </c>
      <c r="V427">
        <f>SUMIFS('Grid GenerationQueue'!AJ$5:AJ$467,'Grid GenerationQueue'!$AX$5:$AX$467,$B427,'Grid GenerationQueue'!$AY$5:$AY$467,$C427,'Grid GenerationQueue'!$BH$5:$BH$467,"Executed")</f>
        <v>0</v>
      </c>
      <c r="W427">
        <f>SUMIFS('Grid GenerationQueue'!AK$5:AK$467,'Grid GenerationQueue'!$AX$5:$AX$467,$B427,'Grid GenerationQueue'!$AY$5:$AY$467,$C427,'Grid GenerationQueue'!$BH$5:$BH$467,"Executed")</f>
        <v>0</v>
      </c>
      <c r="X427">
        <f>SUMIFS('Grid GenerationQueue'!AL$5:AL$467,'Grid GenerationQueue'!$AX$5:$AX$467,$B427,'Grid GenerationQueue'!$AY$5:$AY$467,$C427,'Grid GenerationQueue'!$BH$5:$BH$467,"Executed")</f>
        <v>0</v>
      </c>
      <c r="Y427">
        <f>SUMIFS('Grid GenerationQueue'!AM$5:AM$467,'Grid GenerationQueue'!$AX$5:$AX$467,$B427,'Grid GenerationQueue'!$AY$5:$AY$467,$C427,'Grid GenerationQueue'!$BH$5:$BH$467,"Executed")</f>
        <v>0</v>
      </c>
      <c r="Z427">
        <f>SUMIFS('Grid GenerationQueue'!AN$5:AN$467,'Grid GenerationQueue'!$AX$5:$AX$467,$B427,'Grid GenerationQueue'!$AY$5:$AY$467,$C427,'Grid GenerationQueue'!$BH$5:$BH$467,"Executed")</f>
        <v>0</v>
      </c>
      <c r="AA427">
        <f>SUMIFS('Grid GenerationQueue'!AO$5:AO$467,'Grid GenerationQueue'!$AX$5:$AX$467,$B427,'Grid GenerationQueue'!$AY$5:$AY$467,$C427,'Grid GenerationQueue'!$BH$5:$BH$467,"Executed")</f>
        <v>0</v>
      </c>
      <c r="AB427">
        <f>SUMIFS('Grid GenerationQueue'!AP$5:AP$467,'Grid GenerationQueue'!$AX$5:$AX$467,$B427,'Grid GenerationQueue'!$AY$5:$AY$467,$C427,'Grid GenerationQueue'!$BH$5:$BH$467,"Executed")</f>
        <v>0</v>
      </c>
      <c r="AD427">
        <f>SUMIFS('Grid GenerationQueue'!AE$5:AE$467,'Grid GenerationQueue'!$AX$5:$AX$467,$B427,'Grid GenerationQueue'!$AY$5:$AY$467,$C427,'Grid GenerationQueue'!$BF$5:$BF$467,"&lt;&gt;"&amp;"")</f>
        <v>0</v>
      </c>
      <c r="AE427">
        <f>SUMIFS('Grid GenerationQueue'!AF$5:AF$467,'Grid GenerationQueue'!$AX$5:$AX$467,$B427,'Grid GenerationQueue'!$AY$5:$AY$467,$C427,'Grid GenerationQueue'!$BF$5:$BF$467,"&lt;&gt;"&amp;"")</f>
        <v>0</v>
      </c>
      <c r="AF427">
        <f>SUMIFS('Grid GenerationQueue'!AG$5:AG$467,'Grid GenerationQueue'!$AX$5:$AX$467,$B427,'Grid GenerationQueue'!$AY$5:$AY$467,$C427,'Grid GenerationQueue'!$BF$5:$BF$467,"&lt;&gt;"&amp;"")</f>
        <v>0</v>
      </c>
      <c r="AG427">
        <f>SUMIFS('Grid GenerationQueue'!AH$5:AH$467,'Grid GenerationQueue'!$AX$5:$AX$467,$B427,'Grid GenerationQueue'!$AY$5:$AY$467,$C427,'Grid GenerationQueue'!$BF$5:$BF$467,"&lt;&gt;"&amp;"")</f>
        <v>0</v>
      </c>
      <c r="AH427">
        <f>SUMIFS('Grid GenerationQueue'!AI$5:AI$467,'Grid GenerationQueue'!$AX$5:$AX$467,$B427,'Grid GenerationQueue'!$AY$5:$AY$467,$C427,'Grid GenerationQueue'!$BF$5:$BF$467,"&lt;&gt;"&amp;"")</f>
        <v>0</v>
      </c>
      <c r="AI427">
        <f>SUMIFS('Grid GenerationQueue'!AJ$5:AJ$467,'Grid GenerationQueue'!$AX$5:$AX$467,$B427,'Grid GenerationQueue'!$AY$5:$AY$467,$C427,'Grid GenerationQueue'!$BF$5:$BF$467,"&lt;&gt;"&amp;"")</f>
        <v>0</v>
      </c>
      <c r="AJ427">
        <f>SUMIFS('Grid GenerationQueue'!AK$5:AK$467,'Grid GenerationQueue'!$AX$5:$AX$467,$B427,'Grid GenerationQueue'!$AY$5:$AY$467,$C427,'Grid GenerationQueue'!$BF$5:$BF$467,"&lt;&gt;"&amp;"")</f>
        <v>0</v>
      </c>
      <c r="AK427">
        <f>SUMIFS('Grid GenerationQueue'!AL$5:AL$467,'Grid GenerationQueue'!$AX$5:$AX$467,$B427,'Grid GenerationQueue'!$AY$5:$AY$467,$C427,'Grid GenerationQueue'!$BF$5:$BF$467,"&lt;&gt;"&amp;"")</f>
        <v>0</v>
      </c>
      <c r="AL427">
        <f>SUMIFS('Grid GenerationQueue'!AM$5:AM$467,'Grid GenerationQueue'!$AX$5:$AX$467,$B427,'Grid GenerationQueue'!$AY$5:$AY$467,$C427,'Grid GenerationQueue'!$BF$5:$BF$467,"&lt;&gt;"&amp;"")</f>
        <v>0</v>
      </c>
      <c r="AM427">
        <f>SUMIFS('Grid GenerationQueue'!AN$5:AN$467,'Grid GenerationQueue'!$AX$5:$AX$467,$B427,'Grid GenerationQueue'!$AY$5:$AY$467,$C427,'Grid GenerationQueue'!$BF$5:$BF$467,"&lt;&gt;"&amp;"")</f>
        <v>0</v>
      </c>
      <c r="AN427">
        <f>SUMIFS('Grid GenerationQueue'!AO$5:AO$467,'Grid GenerationQueue'!$AX$5:$AX$467,$B427,'Grid GenerationQueue'!$AY$5:$AY$467,$C427,'Grid GenerationQueue'!$BF$5:$BF$467,"&lt;&gt;"&amp;"")</f>
        <v>0</v>
      </c>
      <c r="AO427">
        <f>SUMIFS('Grid GenerationQueue'!AP$5:AP$467,'Grid GenerationQueue'!$AX$5:$AX$467,$B427,'Grid GenerationQueue'!$AY$5:$AY$467,$C427,'Grid GenerationQueue'!$BF$5:$BF$467,"&lt;&gt;"&amp;"")</f>
        <v>0</v>
      </c>
      <c r="AQ427">
        <f>SUMIFS('Grid GenerationQueue'!AE$5:AE$467,'Grid GenerationQueue'!$AX$5:$AX$467,$B427,'Grid GenerationQueue'!$AY$5:$AY$467,$C427)</f>
        <v>0</v>
      </c>
      <c r="AR427">
        <f>SUMIFS('Grid GenerationQueue'!AF$5:AF$467,'Grid GenerationQueue'!$AX$5:$AX$467,$B427,'Grid GenerationQueue'!$AY$5:$AY$467,$C427)</f>
        <v>0</v>
      </c>
      <c r="AS427">
        <f>SUMIFS('Grid GenerationQueue'!AG$5:AG$467,'Grid GenerationQueue'!$AX$5:$AX$467,$B427,'Grid GenerationQueue'!$AY$5:$AY$467,$C427)</f>
        <v>0</v>
      </c>
      <c r="AT427">
        <f>SUMIFS('Grid GenerationQueue'!AH$5:AH$467,'Grid GenerationQueue'!$AX$5:$AX$467,$B427,'Grid GenerationQueue'!$AY$5:$AY$467,$C427)</f>
        <v>0</v>
      </c>
      <c r="AU427">
        <f>SUMIFS('Grid GenerationQueue'!AI$5:AI$467,'Grid GenerationQueue'!$AX$5:$AX$467,$B427,'Grid GenerationQueue'!$AY$5:$AY$467,$C427)</f>
        <v>0</v>
      </c>
      <c r="AV427">
        <f>SUMIFS('Grid GenerationQueue'!AJ$5:AJ$467,'Grid GenerationQueue'!$AX$5:$AX$467,$B427,'Grid GenerationQueue'!$AY$5:$AY$467,$C427)</f>
        <v>0</v>
      </c>
      <c r="AW427">
        <f>SUMIFS('Grid GenerationQueue'!AK$5:AK$467,'Grid GenerationQueue'!$AX$5:$AX$467,$B427,'Grid GenerationQueue'!$AY$5:$AY$467,$C427)</f>
        <v>0</v>
      </c>
      <c r="AX427">
        <f>SUMIFS('Grid GenerationQueue'!AL$5:AL$467,'Grid GenerationQueue'!$AX$5:$AX$467,$B427,'Grid GenerationQueue'!$AY$5:$AY$467,$C427)</f>
        <v>0</v>
      </c>
      <c r="AY427">
        <f>SUMIFS('Grid GenerationQueue'!AM$5:AM$467,'Grid GenerationQueue'!$AX$5:$AX$467,$B427,'Grid GenerationQueue'!$AY$5:$AY$467,$C427)</f>
        <v>0</v>
      </c>
      <c r="AZ427">
        <f>SUMIFS('Grid GenerationQueue'!AN$5:AN$467,'Grid GenerationQueue'!$AX$5:$AX$467,$B427,'Grid GenerationQueue'!$AY$5:$AY$467,$C427)</f>
        <v>0</v>
      </c>
      <c r="BA427">
        <f>SUMIFS('Grid GenerationQueue'!AO$5:AO$467,'Grid GenerationQueue'!$AX$5:$AX$467,$B427,'Grid GenerationQueue'!$AY$5:$AY$467,$C427)</f>
        <v>0</v>
      </c>
      <c r="BB427">
        <f>SUMIFS('Grid GenerationQueue'!AP$5:AP$467,'Grid GenerationQueue'!$AX$5:$AX$467,$B427,'Grid GenerationQueue'!$AY$5:$AY$467,$C427)</f>
        <v>0</v>
      </c>
      <c r="BD427">
        <f>SUMIFS('Grid GenerationQueue'!AE$5:AE$467,'Grid GenerationQueue'!$AX$5:$AX$467,$B427,'Grid GenerationQueue'!$AY$5:$AY$467,$C427,'Grid GenerationQueue'!$BH$5:$BH$467,"Executed",'Grid GenerationQueue'!$BB$5:$BB$467,"&lt;"&amp;$BE$3)</f>
        <v>0</v>
      </c>
      <c r="BE427">
        <f>SUMIFS('Grid GenerationQueue'!AF$5:AF$467,'Grid GenerationQueue'!$AX$5:$AX$467,$B427,'Grid GenerationQueue'!$AY$5:$AY$467,$C427,'Grid GenerationQueue'!$BH$5:$BH$467,"Executed",'Grid GenerationQueue'!$BB$5:$BB$467,"&lt;"&amp;$BE$3)</f>
        <v>0</v>
      </c>
      <c r="BF427">
        <f>SUMIFS('Grid GenerationQueue'!AG$5:AG$467,'Grid GenerationQueue'!$AX$5:$AX$467,$B427,'Grid GenerationQueue'!$AY$5:$AY$467,$C427,'Grid GenerationQueue'!$BH$5:$BH$467,"Executed",'Grid GenerationQueue'!$BB$5:$BB$467,"&lt;"&amp;$BE$3)</f>
        <v>0</v>
      </c>
      <c r="BG427">
        <f>SUMIFS('Grid GenerationQueue'!AH$5:AH$467,'Grid GenerationQueue'!$AX$5:$AX$467,$B427,'Grid GenerationQueue'!$AY$5:$AY$467,$C427,'Grid GenerationQueue'!$BH$5:$BH$467,"Executed",'Grid GenerationQueue'!$BB$5:$BB$467,"&lt;"&amp;$BE$3)</f>
        <v>0</v>
      </c>
      <c r="BH427">
        <f>SUMIFS('Grid GenerationQueue'!AI$5:AI$467,'Grid GenerationQueue'!$AX$5:$AX$467,$B427,'Grid GenerationQueue'!$AY$5:$AY$467,$C427,'Grid GenerationQueue'!$BH$5:$BH$467,"Executed",'Grid GenerationQueue'!$BB$5:$BB$467,"&lt;"&amp;$BE$3)</f>
        <v>0</v>
      </c>
      <c r="BI427">
        <f>SUMIFS('Grid GenerationQueue'!AJ$5:AJ$467,'Grid GenerationQueue'!$AX$5:$AX$467,$B427,'Grid GenerationQueue'!$AY$5:$AY$467,$C427,'Grid GenerationQueue'!$BH$5:$BH$467,"Executed",'Grid GenerationQueue'!$BB$5:$BB$467,"&lt;"&amp;$BE$3)</f>
        <v>0</v>
      </c>
      <c r="BJ427">
        <f>SUMIFS('Grid GenerationQueue'!AK$5:AK$467,'Grid GenerationQueue'!$AX$5:$AX$467,$B427,'Grid GenerationQueue'!$AY$5:$AY$467,$C427,'Grid GenerationQueue'!$BH$5:$BH$467,"Executed",'Grid GenerationQueue'!$BB$5:$BB$467,"&lt;"&amp;$BE$3)</f>
        <v>0</v>
      </c>
      <c r="BK427">
        <f>SUMIFS('Grid GenerationQueue'!AL$5:AL$467,'Grid GenerationQueue'!$AX$5:$AX$467,$B427,'Grid GenerationQueue'!$AY$5:$AY$467,$C427,'Grid GenerationQueue'!$BH$5:$BH$467,"Executed",'Grid GenerationQueue'!$BB$5:$BB$467,"&lt;"&amp;$BE$3)</f>
        <v>0</v>
      </c>
      <c r="BL427">
        <f>SUMIFS('Grid GenerationQueue'!AM$5:AM$467,'Grid GenerationQueue'!$AX$5:$AX$467,$B427,'Grid GenerationQueue'!$AY$5:$AY$467,$C427,'Grid GenerationQueue'!$BH$5:$BH$467,"Executed",'Grid GenerationQueue'!$BB$5:$BB$467,"&lt;"&amp;$BE$3)</f>
        <v>0</v>
      </c>
      <c r="BM427">
        <f>SUMIFS('Grid GenerationQueue'!AN$5:AN$467,'Grid GenerationQueue'!$AX$5:$AX$467,$B427,'Grid GenerationQueue'!$AY$5:$AY$467,$C427,'Grid GenerationQueue'!$BH$5:$BH$467,"Executed",'Grid GenerationQueue'!$BB$5:$BB$467,"&lt;"&amp;$BE$3)</f>
        <v>0</v>
      </c>
      <c r="BN427">
        <f>SUMIFS('Grid GenerationQueue'!AO$5:AO$467,'Grid GenerationQueue'!$AX$5:$AX$467,$B427,'Grid GenerationQueue'!$AY$5:$AY$467,$C427,'Grid GenerationQueue'!$BH$5:$BH$467,"Executed",'Grid GenerationQueue'!$BB$5:$BB$467,"&lt;"&amp;$BE$3)</f>
        <v>0</v>
      </c>
      <c r="BO427">
        <f>SUMIFS('Grid GenerationQueue'!AP$5:AP$467,'Grid GenerationQueue'!$AX$5:$AX$467,$B427,'Grid GenerationQueue'!$AY$5:$AY$467,$C427,'Grid GenerationQueue'!$BH$5:$BH$467,"Executed",'Grid GenerationQueue'!$BB$5:$BB$467,"&lt;"&amp;$BE$3)</f>
        <v>0</v>
      </c>
      <c r="BQ427">
        <f>SUMIFS('Grid GenerationQueue'!AE$5:AE$467,'Grid GenerationQueue'!$AX$5:$AX$467,$B427,'Grid GenerationQueue'!$AY$5:$AY$467,$C427,'Grid GenerationQueue'!$BF$5:$BF$467,"&lt;&gt;"&amp;"",'Grid GenerationQueue'!$BB$5:$BB$467,"&lt;"&amp;$BE$3)</f>
        <v>0</v>
      </c>
      <c r="BR427">
        <f>SUMIFS('Grid GenerationQueue'!AF$5:AF$467,'Grid GenerationQueue'!$AX$5:$AX$467,$B427,'Grid GenerationQueue'!$AY$5:$AY$467,$C427,'Grid GenerationQueue'!$BF$5:$BF$467,"&lt;&gt;"&amp;"",'Grid GenerationQueue'!$BB$5:$BB$467,"&lt;"&amp;$BE$3)</f>
        <v>0</v>
      </c>
      <c r="BS427">
        <f>SUMIFS('Grid GenerationQueue'!AG$5:AG$467,'Grid GenerationQueue'!$AX$5:$AX$467,$B427,'Grid GenerationQueue'!$AY$5:$AY$467,$C427,'Grid GenerationQueue'!$BF$5:$BF$467,"&lt;&gt;"&amp;"",'Grid GenerationQueue'!$BB$5:$BB$467,"&lt;"&amp;$BE$3)</f>
        <v>0</v>
      </c>
      <c r="BT427">
        <f>SUMIFS('Grid GenerationQueue'!AH$5:AH$467,'Grid GenerationQueue'!$AX$5:$AX$467,$B427,'Grid GenerationQueue'!$AY$5:$AY$467,$C427,'Grid GenerationQueue'!$BF$5:$BF$467,"&lt;&gt;"&amp;"",'Grid GenerationQueue'!$BB$5:$BB$467,"&lt;"&amp;$BE$3)</f>
        <v>0</v>
      </c>
      <c r="BU427">
        <f>SUMIFS('Grid GenerationQueue'!AI$5:AI$467,'Grid GenerationQueue'!$AX$5:$AX$467,$B427,'Grid GenerationQueue'!$AY$5:$AY$467,$C427,'Grid GenerationQueue'!$BF$5:$BF$467,"&lt;&gt;"&amp;"",'Grid GenerationQueue'!$BB$5:$BB$467,"&lt;"&amp;$BE$3)</f>
        <v>0</v>
      </c>
      <c r="BV427">
        <f>SUMIFS('Grid GenerationQueue'!AJ$5:AJ$467,'Grid GenerationQueue'!$AX$5:$AX$467,$B427,'Grid GenerationQueue'!$AY$5:$AY$467,$C427,'Grid GenerationQueue'!$BF$5:$BF$467,"&lt;&gt;"&amp;"",'Grid GenerationQueue'!$BB$5:$BB$467,"&lt;"&amp;$BE$3)</f>
        <v>0</v>
      </c>
      <c r="BW427">
        <f>SUMIFS('Grid GenerationQueue'!AK$5:AK$467,'Grid GenerationQueue'!$AX$5:$AX$467,$B427,'Grid GenerationQueue'!$AY$5:$AY$467,$C427,'Grid GenerationQueue'!$BF$5:$BF$467,"&lt;&gt;"&amp;"",'Grid GenerationQueue'!$BB$5:$BB$467,"&lt;"&amp;$BE$3)</f>
        <v>0</v>
      </c>
      <c r="BX427">
        <f>SUMIFS('Grid GenerationQueue'!AL$5:AL$467,'Grid GenerationQueue'!$AX$5:$AX$467,$B427,'Grid GenerationQueue'!$AY$5:$AY$467,$C427,'Grid GenerationQueue'!$BF$5:$BF$467,"&lt;&gt;"&amp;"",'Grid GenerationQueue'!$BB$5:$BB$467,"&lt;"&amp;$BE$3)</f>
        <v>0</v>
      </c>
      <c r="BY427">
        <f>SUMIFS('Grid GenerationQueue'!AM$5:AM$467,'Grid GenerationQueue'!$AX$5:$AX$467,$B427,'Grid GenerationQueue'!$AY$5:$AY$467,$C427,'Grid GenerationQueue'!$BF$5:$BF$467,"&lt;&gt;"&amp;"",'Grid GenerationQueue'!$BB$5:$BB$467,"&lt;"&amp;$BE$3)</f>
        <v>0</v>
      </c>
      <c r="BZ427">
        <f>SUMIFS('Grid GenerationQueue'!AN$5:AN$467,'Grid GenerationQueue'!$AX$5:$AX$467,$B427,'Grid GenerationQueue'!$AY$5:$AY$467,$C427,'Grid GenerationQueue'!$BF$5:$BF$467,"&lt;&gt;"&amp;"",'Grid GenerationQueue'!$BB$5:$BB$467,"&lt;"&amp;$BE$3)</f>
        <v>0</v>
      </c>
      <c r="CA427">
        <f>SUMIFS('Grid GenerationQueue'!AO$5:AO$467,'Grid GenerationQueue'!$AX$5:$AX$467,$B427,'Grid GenerationQueue'!$AY$5:$AY$467,$C427,'Grid GenerationQueue'!$BF$5:$BF$467,"&lt;&gt;"&amp;"",'Grid GenerationQueue'!$BB$5:$BB$467,"&lt;"&amp;$BE$3)</f>
        <v>0</v>
      </c>
      <c r="CB427">
        <f>SUMIFS('Grid GenerationQueue'!AP$5:AP$467,'Grid GenerationQueue'!$AX$5:$AX$467,$B427,'Grid GenerationQueue'!$AY$5:$AY$467,$C427,'Grid GenerationQueue'!$BF$5:$BF$467,"&lt;&gt;"&amp;"",'Grid GenerationQueue'!$BB$5:$BB$467,"&lt;"&amp;$BE$3)</f>
        <v>0</v>
      </c>
      <c r="CD427">
        <f>SUMIFS('Grid GenerationQueue'!AE$5:AE$467,'Grid GenerationQueue'!$AX$5:$AX$467,$B427,'Grid GenerationQueue'!$AY$5:$AY$467,$C427,'Grid GenerationQueue'!$BB$5:$BB$467,"&lt;"&amp;$BE$3)</f>
        <v>0</v>
      </c>
      <c r="CE427">
        <f>SUMIFS('Grid GenerationQueue'!AF$5:AF$467,'Grid GenerationQueue'!$AX$5:$AX$467,$B427,'Grid GenerationQueue'!$AY$5:$AY$467,$C427,'Grid GenerationQueue'!$BB$5:$BB$467,"&lt;"&amp;$BE$3)</f>
        <v>0</v>
      </c>
      <c r="CF427">
        <f>SUMIFS('Grid GenerationQueue'!AG$5:AG$467,'Grid GenerationQueue'!$AX$5:$AX$467,$B427,'Grid GenerationQueue'!$AY$5:$AY$467,$C427,'Grid GenerationQueue'!$BB$5:$BB$467,"&lt;"&amp;$BE$3)</f>
        <v>0</v>
      </c>
      <c r="CG427">
        <f>SUMIFS('Grid GenerationQueue'!AH$5:AH$467,'Grid GenerationQueue'!$AX$5:$AX$467,$B427,'Grid GenerationQueue'!$AY$5:$AY$467,$C427,'Grid GenerationQueue'!$BB$5:$BB$467,"&lt;"&amp;$BE$3)</f>
        <v>0</v>
      </c>
      <c r="CH427">
        <f>SUMIFS('Grid GenerationQueue'!AI$5:AI$467,'Grid GenerationQueue'!$AX$5:$AX$467,$B427,'Grid GenerationQueue'!$AY$5:$AY$467,$C427,'Grid GenerationQueue'!$BB$5:$BB$467,"&lt;"&amp;$BE$3)</f>
        <v>0</v>
      </c>
      <c r="CI427">
        <f>SUMIFS('Grid GenerationQueue'!AJ$5:AJ$467,'Grid GenerationQueue'!$AX$5:$AX$467,$B427,'Grid GenerationQueue'!$AY$5:$AY$467,$C427,'Grid GenerationQueue'!$BB$5:$BB$467,"&lt;"&amp;$BE$3)</f>
        <v>0</v>
      </c>
      <c r="CJ427">
        <f>SUMIFS('Grid GenerationQueue'!AK$5:AK$467,'Grid GenerationQueue'!$AX$5:$AX$467,$B427,'Grid GenerationQueue'!$AY$5:$AY$467,$C427,'Grid GenerationQueue'!$BB$5:$BB$467,"&lt;"&amp;$BE$3)</f>
        <v>0</v>
      </c>
      <c r="CK427">
        <f>SUMIFS('Grid GenerationQueue'!AL$5:AL$467,'Grid GenerationQueue'!$AX$5:$AX$467,$B427,'Grid GenerationQueue'!$AY$5:$AY$467,$C427,'Grid GenerationQueue'!$BB$5:$BB$467,"&lt;"&amp;$BE$3)</f>
        <v>0</v>
      </c>
      <c r="CL427">
        <f>SUMIFS('Grid GenerationQueue'!AM$5:AM$467,'Grid GenerationQueue'!$AX$5:$AX$467,$B427,'Grid GenerationQueue'!$AY$5:$AY$467,$C427,'Grid GenerationQueue'!$BB$5:$BB$467,"&lt;"&amp;$BE$3)</f>
        <v>0</v>
      </c>
      <c r="CM427">
        <f>SUMIFS('Grid GenerationQueue'!AN$5:AN$467,'Grid GenerationQueue'!$AX$5:$AX$467,$B427,'Grid GenerationQueue'!$AY$5:$AY$467,$C427,'Grid GenerationQueue'!$BB$5:$BB$467,"&lt;"&amp;$BE$3)</f>
        <v>0</v>
      </c>
      <c r="CN427">
        <f>SUMIFS('Grid GenerationQueue'!AO$5:AO$467,'Grid GenerationQueue'!$AX$5:$AX$467,$B427,'Grid GenerationQueue'!$AY$5:$AY$467,$C427,'Grid GenerationQueue'!$BB$5:$BB$467,"&lt;"&amp;$BE$3)</f>
        <v>0</v>
      </c>
      <c r="CO427">
        <f>SUMIFS('Grid GenerationQueue'!AP$5:AP$467,'Grid GenerationQueue'!$AX$5:$AX$467,$B427,'Grid GenerationQueue'!$AY$5:$AY$467,$C427,'Grid GenerationQueue'!$BB$5:$BB$467,"&lt;"&amp;$BE$3)</f>
        <v>0</v>
      </c>
    </row>
    <row r="428" spans="1:93" x14ac:dyDescent="0.35">
      <c r="A428" t="s">
        <v>4645</v>
      </c>
      <c r="B428" t="s">
        <v>4515</v>
      </c>
      <c r="C428">
        <v>230</v>
      </c>
      <c r="D428">
        <f>SUMIFS('Grid GenerationQueue'!AE$5:AE$467,'Grid GenerationQueue'!$AX$5:$AX$467,$B428,'Grid GenerationQueue'!$AY$5:$AY$467,$C428,'Grid GenerationQueue'!$BI$5:$BI$467,"&lt;4")</f>
        <v>0</v>
      </c>
      <c r="E428">
        <f>SUMIFS('Grid GenerationQueue'!AF$5:AF$467,'Grid GenerationQueue'!$AX$5:$AX$467,$B428,'Grid GenerationQueue'!$AY$5:$AY$467,$C428,'Grid GenerationQueue'!$BI$5:$BI$467,"&lt;4")</f>
        <v>0</v>
      </c>
      <c r="F428">
        <f>SUMIFS('Grid GenerationQueue'!AG$5:AG$467,'Grid GenerationQueue'!$AX$5:$AX$467,$B428,'Grid GenerationQueue'!$AY$5:$AY$467,$C428,'Grid GenerationQueue'!$BI$5:$BI$467,"&lt;4")</f>
        <v>0</v>
      </c>
      <c r="G428">
        <f>SUMIFS('Grid GenerationQueue'!AH$5:AH$467,'Grid GenerationQueue'!$AX$5:$AX$467,$B428,'Grid GenerationQueue'!$AY$5:$AY$467,$C428,'Grid GenerationQueue'!$BI$5:$BI$467,"&lt;4")</f>
        <v>0</v>
      </c>
      <c r="H428">
        <f>SUMIFS('Grid GenerationQueue'!AI$5:AI$467,'Grid GenerationQueue'!$AX$5:$AX$467,$B428,'Grid GenerationQueue'!$AY$5:$AY$467,$C428,'Grid GenerationQueue'!$BI$5:$BI$467,"&lt;4")</f>
        <v>0</v>
      </c>
      <c r="I428">
        <f>SUMIFS('Grid GenerationQueue'!AJ$5:AJ$467,'Grid GenerationQueue'!$AX$5:$AX$467,$B428,'Grid GenerationQueue'!$AY$5:$AY$467,$C428,'Grid GenerationQueue'!$BI$5:$BI$467,"&lt;4")</f>
        <v>0</v>
      </c>
      <c r="J428">
        <f>SUMIFS('Grid GenerationQueue'!AK$5:AK$467,'Grid GenerationQueue'!$AX$5:$AX$467,$B428,'Grid GenerationQueue'!$AY$5:$AY$467,$C428,'Grid GenerationQueue'!$BI$5:$BI$467,"&lt;4")</f>
        <v>0</v>
      </c>
      <c r="K428">
        <f>SUMIFS('Grid GenerationQueue'!AL$5:AL$467,'Grid GenerationQueue'!$AX$5:$AX$467,$B428,'Grid GenerationQueue'!$AY$5:$AY$467,$C428,'Grid GenerationQueue'!$BI$5:$BI$467,"&lt;4")</f>
        <v>0</v>
      </c>
      <c r="L428">
        <f>SUMIFS('Grid GenerationQueue'!AM$5:AM$467,'Grid GenerationQueue'!$AX$5:$AX$467,$B428,'Grid GenerationQueue'!$AY$5:$AY$467,$C428,'Grid GenerationQueue'!$BI$5:$BI$467,"&lt;4")</f>
        <v>0</v>
      </c>
      <c r="M428">
        <f>SUMIFS('Grid GenerationQueue'!AN$5:AN$467,'Grid GenerationQueue'!$AX$5:$AX$467,$B428,'Grid GenerationQueue'!$AY$5:$AY$467,$C428,'Grid GenerationQueue'!$BI$5:$BI$467,"&lt;4")</f>
        <v>0</v>
      </c>
      <c r="N428">
        <f>SUMIFS('Grid GenerationQueue'!AO$5:AO$467,'Grid GenerationQueue'!$AX$5:$AX$467,$B428,'Grid GenerationQueue'!$AY$5:$AY$467,$C428,'Grid GenerationQueue'!$BI$5:$BI$467,"&lt;4")</f>
        <v>0</v>
      </c>
      <c r="O428">
        <f>SUMIFS('Grid GenerationQueue'!AP$5:AP$467,'Grid GenerationQueue'!$AX$5:$AX$467,$B428,'Grid GenerationQueue'!$AY$5:$AY$467,$C428,'Grid GenerationQueue'!$BI$5:$BI$467,"&lt;4")</f>
        <v>0</v>
      </c>
      <c r="Q428">
        <f>SUMIFS('Grid GenerationQueue'!AE$5:AE$467,'Grid GenerationQueue'!$AX$5:$AX$467,$B428,'Grid GenerationQueue'!$AY$5:$AY$467,$C428,'Grid GenerationQueue'!$BH$5:$BH$467,"Executed")</f>
        <v>0</v>
      </c>
      <c r="R428">
        <f>SUMIFS('Grid GenerationQueue'!AF$5:AF$467,'Grid GenerationQueue'!$AX$5:$AX$467,$B428,'Grid GenerationQueue'!$AY$5:$AY$467,$C428,'Grid GenerationQueue'!$BH$5:$BH$467,"Executed")</f>
        <v>0</v>
      </c>
      <c r="S428">
        <f>SUMIFS('Grid GenerationQueue'!AG$5:AG$467,'Grid GenerationQueue'!$AX$5:$AX$467,$B428,'Grid GenerationQueue'!$AY$5:$AY$467,$C428,'Grid GenerationQueue'!$BH$5:$BH$467,"Executed")</f>
        <v>0</v>
      </c>
      <c r="T428">
        <f>SUMIFS('Grid GenerationQueue'!AH$5:AH$467,'Grid GenerationQueue'!$AX$5:$AX$467,$B428,'Grid GenerationQueue'!$AY$5:$AY$467,$C428,'Grid GenerationQueue'!$BH$5:$BH$467,"Executed")</f>
        <v>0</v>
      </c>
      <c r="U428">
        <f>SUMIFS('Grid GenerationQueue'!AI$5:AI$467,'Grid GenerationQueue'!$AX$5:$AX$467,$B428,'Grid GenerationQueue'!$AY$5:$AY$467,$C428,'Grid GenerationQueue'!$BH$5:$BH$467,"Executed")</f>
        <v>0</v>
      </c>
      <c r="V428">
        <f>SUMIFS('Grid GenerationQueue'!AJ$5:AJ$467,'Grid GenerationQueue'!$AX$5:$AX$467,$B428,'Grid GenerationQueue'!$AY$5:$AY$467,$C428,'Grid GenerationQueue'!$BH$5:$BH$467,"Executed")</f>
        <v>0</v>
      </c>
      <c r="W428">
        <f>SUMIFS('Grid GenerationQueue'!AK$5:AK$467,'Grid GenerationQueue'!$AX$5:$AX$467,$B428,'Grid GenerationQueue'!$AY$5:$AY$467,$C428,'Grid GenerationQueue'!$BH$5:$BH$467,"Executed")</f>
        <v>0</v>
      </c>
      <c r="X428">
        <f>SUMIFS('Grid GenerationQueue'!AL$5:AL$467,'Grid GenerationQueue'!$AX$5:$AX$467,$B428,'Grid GenerationQueue'!$AY$5:$AY$467,$C428,'Grid GenerationQueue'!$BH$5:$BH$467,"Executed")</f>
        <v>0</v>
      </c>
      <c r="Y428">
        <f>SUMIFS('Grid GenerationQueue'!AM$5:AM$467,'Grid GenerationQueue'!$AX$5:$AX$467,$B428,'Grid GenerationQueue'!$AY$5:$AY$467,$C428,'Grid GenerationQueue'!$BH$5:$BH$467,"Executed")</f>
        <v>0</v>
      </c>
      <c r="Z428">
        <f>SUMIFS('Grid GenerationQueue'!AN$5:AN$467,'Grid GenerationQueue'!$AX$5:$AX$467,$B428,'Grid GenerationQueue'!$AY$5:$AY$467,$C428,'Grid GenerationQueue'!$BH$5:$BH$467,"Executed")</f>
        <v>0</v>
      </c>
      <c r="AA428">
        <f>SUMIFS('Grid GenerationQueue'!AO$5:AO$467,'Grid GenerationQueue'!$AX$5:$AX$467,$B428,'Grid GenerationQueue'!$AY$5:$AY$467,$C428,'Grid GenerationQueue'!$BH$5:$BH$467,"Executed")</f>
        <v>0</v>
      </c>
      <c r="AB428">
        <f>SUMIFS('Grid GenerationQueue'!AP$5:AP$467,'Grid GenerationQueue'!$AX$5:$AX$467,$B428,'Grid GenerationQueue'!$AY$5:$AY$467,$C428,'Grid GenerationQueue'!$BH$5:$BH$467,"Executed")</f>
        <v>0</v>
      </c>
      <c r="AD428">
        <f>SUMIFS('Grid GenerationQueue'!AE$5:AE$467,'Grid GenerationQueue'!$AX$5:$AX$467,$B428,'Grid GenerationQueue'!$AY$5:$AY$467,$C428,'Grid GenerationQueue'!$BF$5:$BF$467,"&lt;&gt;"&amp;"")</f>
        <v>0</v>
      </c>
      <c r="AE428">
        <f>SUMIFS('Grid GenerationQueue'!AF$5:AF$467,'Grid GenerationQueue'!$AX$5:$AX$467,$B428,'Grid GenerationQueue'!$AY$5:$AY$467,$C428,'Grid GenerationQueue'!$BF$5:$BF$467,"&lt;&gt;"&amp;"")</f>
        <v>0</v>
      </c>
      <c r="AF428">
        <f>SUMIFS('Grid GenerationQueue'!AG$5:AG$467,'Grid GenerationQueue'!$AX$5:$AX$467,$B428,'Grid GenerationQueue'!$AY$5:$AY$467,$C428,'Grid GenerationQueue'!$BF$5:$BF$467,"&lt;&gt;"&amp;"")</f>
        <v>0</v>
      </c>
      <c r="AG428">
        <f>SUMIFS('Grid GenerationQueue'!AH$5:AH$467,'Grid GenerationQueue'!$AX$5:$AX$467,$B428,'Grid GenerationQueue'!$AY$5:$AY$467,$C428,'Grid GenerationQueue'!$BF$5:$BF$467,"&lt;&gt;"&amp;"")</f>
        <v>0</v>
      </c>
      <c r="AH428">
        <f>SUMIFS('Grid GenerationQueue'!AI$5:AI$467,'Grid GenerationQueue'!$AX$5:$AX$467,$B428,'Grid GenerationQueue'!$AY$5:$AY$467,$C428,'Grid GenerationQueue'!$BF$5:$BF$467,"&lt;&gt;"&amp;"")</f>
        <v>0</v>
      </c>
      <c r="AI428">
        <f>SUMIFS('Grid GenerationQueue'!AJ$5:AJ$467,'Grid GenerationQueue'!$AX$5:$AX$467,$B428,'Grid GenerationQueue'!$AY$5:$AY$467,$C428,'Grid GenerationQueue'!$BF$5:$BF$467,"&lt;&gt;"&amp;"")</f>
        <v>0</v>
      </c>
      <c r="AJ428">
        <f>SUMIFS('Grid GenerationQueue'!AK$5:AK$467,'Grid GenerationQueue'!$AX$5:$AX$467,$B428,'Grid GenerationQueue'!$AY$5:$AY$467,$C428,'Grid GenerationQueue'!$BF$5:$BF$467,"&lt;&gt;"&amp;"")</f>
        <v>0</v>
      </c>
      <c r="AK428">
        <f>SUMIFS('Grid GenerationQueue'!AL$5:AL$467,'Grid GenerationQueue'!$AX$5:$AX$467,$B428,'Grid GenerationQueue'!$AY$5:$AY$467,$C428,'Grid GenerationQueue'!$BF$5:$BF$467,"&lt;&gt;"&amp;"")</f>
        <v>0</v>
      </c>
      <c r="AL428">
        <f>SUMIFS('Grid GenerationQueue'!AM$5:AM$467,'Grid GenerationQueue'!$AX$5:$AX$467,$B428,'Grid GenerationQueue'!$AY$5:$AY$467,$C428,'Grid GenerationQueue'!$BF$5:$BF$467,"&lt;&gt;"&amp;"")</f>
        <v>0</v>
      </c>
      <c r="AM428">
        <f>SUMIFS('Grid GenerationQueue'!AN$5:AN$467,'Grid GenerationQueue'!$AX$5:$AX$467,$B428,'Grid GenerationQueue'!$AY$5:$AY$467,$C428,'Grid GenerationQueue'!$BF$5:$BF$467,"&lt;&gt;"&amp;"")</f>
        <v>0</v>
      </c>
      <c r="AN428">
        <f>SUMIFS('Grid GenerationQueue'!AO$5:AO$467,'Grid GenerationQueue'!$AX$5:$AX$467,$B428,'Grid GenerationQueue'!$AY$5:$AY$467,$C428,'Grid GenerationQueue'!$BF$5:$BF$467,"&lt;&gt;"&amp;"")</f>
        <v>0</v>
      </c>
      <c r="AO428">
        <f>SUMIFS('Grid GenerationQueue'!AP$5:AP$467,'Grid GenerationQueue'!$AX$5:$AX$467,$B428,'Grid GenerationQueue'!$AY$5:$AY$467,$C428,'Grid GenerationQueue'!$BF$5:$BF$467,"&lt;&gt;"&amp;"")</f>
        <v>0</v>
      </c>
      <c r="AQ428">
        <f>SUMIFS('Grid GenerationQueue'!AE$5:AE$467,'Grid GenerationQueue'!$AX$5:$AX$467,$B428,'Grid GenerationQueue'!$AY$5:$AY$467,$C428)</f>
        <v>171.738</v>
      </c>
      <c r="AR428">
        <f>SUMIFS('Grid GenerationQueue'!AF$5:AF$467,'Grid GenerationQueue'!$AX$5:$AX$467,$B428,'Grid GenerationQueue'!$AY$5:$AY$467,$C428)</f>
        <v>0</v>
      </c>
      <c r="AS428">
        <f>SUMIFS('Grid GenerationQueue'!AG$5:AG$467,'Grid GenerationQueue'!$AX$5:$AX$467,$B428,'Grid GenerationQueue'!$AY$5:$AY$467,$C428)</f>
        <v>0</v>
      </c>
      <c r="AT428">
        <f>SUMIFS('Grid GenerationQueue'!AH$5:AH$467,'Grid GenerationQueue'!$AX$5:$AX$467,$B428,'Grid GenerationQueue'!$AY$5:$AY$467,$C428)</f>
        <v>0</v>
      </c>
      <c r="AU428">
        <f>SUMIFS('Grid GenerationQueue'!AI$5:AI$467,'Grid GenerationQueue'!$AX$5:$AX$467,$B428,'Grid GenerationQueue'!$AY$5:$AY$467,$C428)</f>
        <v>0</v>
      </c>
      <c r="AV428">
        <f>SUMIFS('Grid GenerationQueue'!AJ$5:AJ$467,'Grid GenerationQueue'!$AX$5:$AX$467,$B428,'Grid GenerationQueue'!$AY$5:$AY$467,$C428)</f>
        <v>0</v>
      </c>
      <c r="AW428">
        <f>SUMIFS('Grid GenerationQueue'!AK$5:AK$467,'Grid GenerationQueue'!$AX$5:$AX$467,$B428,'Grid GenerationQueue'!$AY$5:$AY$467,$C428)</f>
        <v>0</v>
      </c>
      <c r="AX428">
        <f>SUMIFS('Grid GenerationQueue'!AL$5:AL$467,'Grid GenerationQueue'!$AX$5:$AX$467,$B428,'Grid GenerationQueue'!$AY$5:$AY$467,$C428)</f>
        <v>0</v>
      </c>
      <c r="AY428">
        <f>SUMIFS('Grid GenerationQueue'!AM$5:AM$467,'Grid GenerationQueue'!$AX$5:$AX$467,$B428,'Grid GenerationQueue'!$AY$5:$AY$467,$C428)</f>
        <v>0</v>
      </c>
      <c r="AZ428">
        <f>SUMIFS('Grid GenerationQueue'!AN$5:AN$467,'Grid GenerationQueue'!$AX$5:$AX$467,$B428,'Grid GenerationQueue'!$AY$5:$AY$467,$C428)</f>
        <v>0</v>
      </c>
      <c r="BA428">
        <f>SUMIFS('Grid GenerationQueue'!AO$5:AO$467,'Grid GenerationQueue'!$AX$5:$AX$467,$B428,'Grid GenerationQueue'!$AY$5:$AY$467,$C428)</f>
        <v>0</v>
      </c>
      <c r="BB428">
        <f>SUMIFS('Grid GenerationQueue'!AP$5:AP$467,'Grid GenerationQueue'!$AX$5:$AX$467,$B428,'Grid GenerationQueue'!$AY$5:$AY$467,$C428)</f>
        <v>0</v>
      </c>
      <c r="BD428">
        <f>SUMIFS('Grid GenerationQueue'!AE$5:AE$467,'Grid GenerationQueue'!$AX$5:$AX$467,$B428,'Grid GenerationQueue'!$AY$5:$AY$467,$C428,'Grid GenerationQueue'!$BH$5:$BH$467,"Executed",'Grid GenerationQueue'!$BB$5:$BB$467,"&lt;"&amp;$BE$3)</f>
        <v>0</v>
      </c>
      <c r="BE428">
        <f>SUMIFS('Grid GenerationQueue'!AF$5:AF$467,'Grid GenerationQueue'!$AX$5:$AX$467,$B428,'Grid GenerationQueue'!$AY$5:$AY$467,$C428,'Grid GenerationQueue'!$BH$5:$BH$467,"Executed",'Grid GenerationQueue'!$BB$5:$BB$467,"&lt;"&amp;$BE$3)</f>
        <v>0</v>
      </c>
      <c r="BF428">
        <f>SUMIFS('Grid GenerationQueue'!AG$5:AG$467,'Grid GenerationQueue'!$AX$5:$AX$467,$B428,'Grid GenerationQueue'!$AY$5:$AY$467,$C428,'Grid GenerationQueue'!$BH$5:$BH$467,"Executed",'Grid GenerationQueue'!$BB$5:$BB$467,"&lt;"&amp;$BE$3)</f>
        <v>0</v>
      </c>
      <c r="BG428">
        <f>SUMIFS('Grid GenerationQueue'!AH$5:AH$467,'Grid GenerationQueue'!$AX$5:$AX$467,$B428,'Grid GenerationQueue'!$AY$5:$AY$467,$C428,'Grid GenerationQueue'!$BH$5:$BH$467,"Executed",'Grid GenerationQueue'!$BB$5:$BB$467,"&lt;"&amp;$BE$3)</f>
        <v>0</v>
      </c>
      <c r="BH428">
        <f>SUMIFS('Grid GenerationQueue'!AI$5:AI$467,'Grid GenerationQueue'!$AX$5:$AX$467,$B428,'Grid GenerationQueue'!$AY$5:$AY$467,$C428,'Grid GenerationQueue'!$BH$5:$BH$467,"Executed",'Grid GenerationQueue'!$BB$5:$BB$467,"&lt;"&amp;$BE$3)</f>
        <v>0</v>
      </c>
      <c r="BI428">
        <f>SUMIFS('Grid GenerationQueue'!AJ$5:AJ$467,'Grid GenerationQueue'!$AX$5:$AX$467,$B428,'Grid GenerationQueue'!$AY$5:$AY$467,$C428,'Grid GenerationQueue'!$BH$5:$BH$467,"Executed",'Grid GenerationQueue'!$BB$5:$BB$467,"&lt;"&amp;$BE$3)</f>
        <v>0</v>
      </c>
      <c r="BJ428">
        <f>SUMIFS('Grid GenerationQueue'!AK$5:AK$467,'Grid GenerationQueue'!$AX$5:$AX$467,$B428,'Grid GenerationQueue'!$AY$5:$AY$467,$C428,'Grid GenerationQueue'!$BH$5:$BH$467,"Executed",'Grid GenerationQueue'!$BB$5:$BB$467,"&lt;"&amp;$BE$3)</f>
        <v>0</v>
      </c>
      <c r="BK428">
        <f>SUMIFS('Grid GenerationQueue'!AL$5:AL$467,'Grid GenerationQueue'!$AX$5:$AX$467,$B428,'Grid GenerationQueue'!$AY$5:$AY$467,$C428,'Grid GenerationQueue'!$BH$5:$BH$467,"Executed",'Grid GenerationQueue'!$BB$5:$BB$467,"&lt;"&amp;$BE$3)</f>
        <v>0</v>
      </c>
      <c r="BL428">
        <f>SUMIFS('Grid GenerationQueue'!AM$5:AM$467,'Grid GenerationQueue'!$AX$5:$AX$467,$B428,'Grid GenerationQueue'!$AY$5:$AY$467,$C428,'Grid GenerationQueue'!$BH$5:$BH$467,"Executed",'Grid GenerationQueue'!$BB$5:$BB$467,"&lt;"&amp;$BE$3)</f>
        <v>0</v>
      </c>
      <c r="BM428">
        <f>SUMIFS('Grid GenerationQueue'!AN$5:AN$467,'Grid GenerationQueue'!$AX$5:$AX$467,$B428,'Grid GenerationQueue'!$AY$5:$AY$467,$C428,'Grid GenerationQueue'!$BH$5:$BH$467,"Executed",'Grid GenerationQueue'!$BB$5:$BB$467,"&lt;"&amp;$BE$3)</f>
        <v>0</v>
      </c>
      <c r="BN428">
        <f>SUMIFS('Grid GenerationQueue'!AO$5:AO$467,'Grid GenerationQueue'!$AX$5:$AX$467,$B428,'Grid GenerationQueue'!$AY$5:$AY$467,$C428,'Grid GenerationQueue'!$BH$5:$BH$467,"Executed",'Grid GenerationQueue'!$BB$5:$BB$467,"&lt;"&amp;$BE$3)</f>
        <v>0</v>
      </c>
      <c r="BO428">
        <f>SUMIFS('Grid GenerationQueue'!AP$5:AP$467,'Grid GenerationQueue'!$AX$5:$AX$467,$B428,'Grid GenerationQueue'!$AY$5:$AY$467,$C428,'Grid GenerationQueue'!$BH$5:$BH$467,"Executed",'Grid GenerationQueue'!$BB$5:$BB$467,"&lt;"&amp;$BE$3)</f>
        <v>0</v>
      </c>
      <c r="BQ428">
        <f>SUMIFS('Grid GenerationQueue'!AE$5:AE$467,'Grid GenerationQueue'!$AX$5:$AX$467,$B428,'Grid GenerationQueue'!$AY$5:$AY$467,$C428,'Grid GenerationQueue'!$BF$5:$BF$467,"&lt;&gt;"&amp;"",'Grid GenerationQueue'!$BB$5:$BB$467,"&lt;"&amp;$BE$3)</f>
        <v>0</v>
      </c>
      <c r="BR428">
        <f>SUMIFS('Grid GenerationQueue'!AF$5:AF$467,'Grid GenerationQueue'!$AX$5:$AX$467,$B428,'Grid GenerationQueue'!$AY$5:$AY$467,$C428,'Grid GenerationQueue'!$BF$5:$BF$467,"&lt;&gt;"&amp;"",'Grid GenerationQueue'!$BB$5:$BB$467,"&lt;"&amp;$BE$3)</f>
        <v>0</v>
      </c>
      <c r="BS428">
        <f>SUMIFS('Grid GenerationQueue'!AG$5:AG$467,'Grid GenerationQueue'!$AX$5:$AX$467,$B428,'Grid GenerationQueue'!$AY$5:$AY$467,$C428,'Grid GenerationQueue'!$BF$5:$BF$467,"&lt;&gt;"&amp;"",'Grid GenerationQueue'!$BB$5:$BB$467,"&lt;"&amp;$BE$3)</f>
        <v>0</v>
      </c>
      <c r="BT428">
        <f>SUMIFS('Grid GenerationQueue'!AH$5:AH$467,'Grid GenerationQueue'!$AX$5:$AX$467,$B428,'Grid GenerationQueue'!$AY$5:$AY$467,$C428,'Grid GenerationQueue'!$BF$5:$BF$467,"&lt;&gt;"&amp;"",'Grid GenerationQueue'!$BB$5:$BB$467,"&lt;"&amp;$BE$3)</f>
        <v>0</v>
      </c>
      <c r="BU428">
        <f>SUMIFS('Grid GenerationQueue'!AI$5:AI$467,'Grid GenerationQueue'!$AX$5:$AX$467,$B428,'Grid GenerationQueue'!$AY$5:$AY$467,$C428,'Grid GenerationQueue'!$BF$5:$BF$467,"&lt;&gt;"&amp;"",'Grid GenerationQueue'!$BB$5:$BB$467,"&lt;"&amp;$BE$3)</f>
        <v>0</v>
      </c>
      <c r="BV428">
        <f>SUMIFS('Grid GenerationQueue'!AJ$5:AJ$467,'Grid GenerationQueue'!$AX$5:$AX$467,$B428,'Grid GenerationQueue'!$AY$5:$AY$467,$C428,'Grid GenerationQueue'!$BF$5:$BF$467,"&lt;&gt;"&amp;"",'Grid GenerationQueue'!$BB$5:$BB$467,"&lt;"&amp;$BE$3)</f>
        <v>0</v>
      </c>
      <c r="BW428">
        <f>SUMIFS('Grid GenerationQueue'!AK$5:AK$467,'Grid GenerationQueue'!$AX$5:$AX$467,$B428,'Grid GenerationQueue'!$AY$5:$AY$467,$C428,'Grid GenerationQueue'!$BF$5:$BF$467,"&lt;&gt;"&amp;"",'Grid GenerationQueue'!$BB$5:$BB$467,"&lt;"&amp;$BE$3)</f>
        <v>0</v>
      </c>
      <c r="BX428">
        <f>SUMIFS('Grid GenerationQueue'!AL$5:AL$467,'Grid GenerationQueue'!$AX$5:$AX$467,$B428,'Grid GenerationQueue'!$AY$5:$AY$467,$C428,'Grid GenerationQueue'!$BF$5:$BF$467,"&lt;&gt;"&amp;"",'Grid GenerationQueue'!$BB$5:$BB$467,"&lt;"&amp;$BE$3)</f>
        <v>0</v>
      </c>
      <c r="BY428">
        <f>SUMIFS('Grid GenerationQueue'!AM$5:AM$467,'Grid GenerationQueue'!$AX$5:$AX$467,$B428,'Grid GenerationQueue'!$AY$5:$AY$467,$C428,'Grid GenerationQueue'!$BF$5:$BF$467,"&lt;&gt;"&amp;"",'Grid GenerationQueue'!$BB$5:$BB$467,"&lt;"&amp;$BE$3)</f>
        <v>0</v>
      </c>
      <c r="BZ428">
        <f>SUMIFS('Grid GenerationQueue'!AN$5:AN$467,'Grid GenerationQueue'!$AX$5:$AX$467,$B428,'Grid GenerationQueue'!$AY$5:$AY$467,$C428,'Grid GenerationQueue'!$BF$5:$BF$467,"&lt;&gt;"&amp;"",'Grid GenerationQueue'!$BB$5:$BB$467,"&lt;"&amp;$BE$3)</f>
        <v>0</v>
      </c>
      <c r="CA428">
        <f>SUMIFS('Grid GenerationQueue'!AO$5:AO$467,'Grid GenerationQueue'!$AX$5:$AX$467,$B428,'Grid GenerationQueue'!$AY$5:$AY$467,$C428,'Grid GenerationQueue'!$BF$5:$BF$467,"&lt;&gt;"&amp;"",'Grid GenerationQueue'!$BB$5:$BB$467,"&lt;"&amp;$BE$3)</f>
        <v>0</v>
      </c>
      <c r="CB428">
        <f>SUMIFS('Grid GenerationQueue'!AP$5:AP$467,'Grid GenerationQueue'!$AX$5:$AX$467,$B428,'Grid GenerationQueue'!$AY$5:$AY$467,$C428,'Grid GenerationQueue'!$BF$5:$BF$467,"&lt;&gt;"&amp;"",'Grid GenerationQueue'!$BB$5:$BB$467,"&lt;"&amp;$BE$3)</f>
        <v>0</v>
      </c>
      <c r="CD428">
        <f>SUMIFS('Grid GenerationQueue'!AE$5:AE$467,'Grid GenerationQueue'!$AX$5:$AX$467,$B428,'Grid GenerationQueue'!$AY$5:$AY$467,$C428,'Grid GenerationQueue'!$BB$5:$BB$467,"&lt;"&amp;$BE$3)</f>
        <v>171.738</v>
      </c>
      <c r="CE428">
        <f>SUMIFS('Grid GenerationQueue'!AF$5:AF$467,'Grid GenerationQueue'!$AX$5:$AX$467,$B428,'Grid GenerationQueue'!$AY$5:$AY$467,$C428,'Grid GenerationQueue'!$BB$5:$BB$467,"&lt;"&amp;$BE$3)</f>
        <v>0</v>
      </c>
      <c r="CF428">
        <f>SUMIFS('Grid GenerationQueue'!AG$5:AG$467,'Grid GenerationQueue'!$AX$5:$AX$467,$B428,'Grid GenerationQueue'!$AY$5:$AY$467,$C428,'Grid GenerationQueue'!$BB$5:$BB$467,"&lt;"&amp;$BE$3)</f>
        <v>0</v>
      </c>
      <c r="CG428">
        <f>SUMIFS('Grid GenerationQueue'!AH$5:AH$467,'Grid GenerationQueue'!$AX$5:$AX$467,$B428,'Grid GenerationQueue'!$AY$5:$AY$467,$C428,'Grid GenerationQueue'!$BB$5:$BB$467,"&lt;"&amp;$BE$3)</f>
        <v>0</v>
      </c>
      <c r="CH428">
        <f>SUMIFS('Grid GenerationQueue'!AI$5:AI$467,'Grid GenerationQueue'!$AX$5:$AX$467,$B428,'Grid GenerationQueue'!$AY$5:$AY$467,$C428,'Grid GenerationQueue'!$BB$5:$BB$467,"&lt;"&amp;$BE$3)</f>
        <v>0</v>
      </c>
      <c r="CI428">
        <f>SUMIFS('Grid GenerationQueue'!AJ$5:AJ$467,'Grid GenerationQueue'!$AX$5:$AX$467,$B428,'Grid GenerationQueue'!$AY$5:$AY$467,$C428,'Grid GenerationQueue'!$BB$5:$BB$467,"&lt;"&amp;$BE$3)</f>
        <v>0</v>
      </c>
      <c r="CJ428">
        <f>SUMIFS('Grid GenerationQueue'!AK$5:AK$467,'Grid GenerationQueue'!$AX$5:$AX$467,$B428,'Grid GenerationQueue'!$AY$5:$AY$467,$C428,'Grid GenerationQueue'!$BB$5:$BB$467,"&lt;"&amp;$BE$3)</f>
        <v>0</v>
      </c>
      <c r="CK428">
        <f>SUMIFS('Grid GenerationQueue'!AL$5:AL$467,'Grid GenerationQueue'!$AX$5:$AX$467,$B428,'Grid GenerationQueue'!$AY$5:$AY$467,$C428,'Grid GenerationQueue'!$BB$5:$BB$467,"&lt;"&amp;$BE$3)</f>
        <v>0</v>
      </c>
      <c r="CL428">
        <f>SUMIFS('Grid GenerationQueue'!AM$5:AM$467,'Grid GenerationQueue'!$AX$5:$AX$467,$B428,'Grid GenerationQueue'!$AY$5:$AY$467,$C428,'Grid GenerationQueue'!$BB$5:$BB$467,"&lt;"&amp;$BE$3)</f>
        <v>0</v>
      </c>
      <c r="CM428">
        <f>SUMIFS('Grid GenerationQueue'!AN$5:AN$467,'Grid GenerationQueue'!$AX$5:$AX$467,$B428,'Grid GenerationQueue'!$AY$5:$AY$467,$C428,'Grid GenerationQueue'!$BB$5:$BB$467,"&lt;"&amp;$BE$3)</f>
        <v>0</v>
      </c>
      <c r="CN428">
        <f>SUMIFS('Grid GenerationQueue'!AO$5:AO$467,'Grid GenerationQueue'!$AX$5:$AX$467,$B428,'Grid GenerationQueue'!$AY$5:$AY$467,$C428,'Grid GenerationQueue'!$BB$5:$BB$467,"&lt;"&amp;$BE$3)</f>
        <v>0</v>
      </c>
      <c r="CO428">
        <f>SUMIFS('Grid GenerationQueue'!AP$5:AP$467,'Grid GenerationQueue'!$AX$5:$AX$467,$B428,'Grid GenerationQueue'!$AY$5:$AY$467,$C428,'Grid GenerationQueue'!$BB$5:$BB$467,"&lt;"&amp;$BE$3)</f>
        <v>0</v>
      </c>
    </row>
    <row r="429" spans="1:93" x14ac:dyDescent="0.35">
      <c r="A429" t="s">
        <v>4653</v>
      </c>
      <c r="B429" t="s">
        <v>4517</v>
      </c>
      <c r="C429">
        <v>500</v>
      </c>
      <c r="D429">
        <f>SUMIFS('Grid GenerationQueue'!AE$5:AE$467,'Grid GenerationQueue'!$AX$5:$AX$467,$B429,'Grid GenerationQueue'!$AY$5:$AY$467,$C429,'Grid GenerationQueue'!$BI$5:$BI$467,"&lt;4")</f>
        <v>0</v>
      </c>
      <c r="E429">
        <f>SUMIFS('Grid GenerationQueue'!AF$5:AF$467,'Grid GenerationQueue'!$AX$5:$AX$467,$B429,'Grid GenerationQueue'!$AY$5:$AY$467,$C429,'Grid GenerationQueue'!$BI$5:$BI$467,"&lt;4")</f>
        <v>0</v>
      </c>
      <c r="F429">
        <f>SUMIFS('Grid GenerationQueue'!AG$5:AG$467,'Grid GenerationQueue'!$AX$5:$AX$467,$B429,'Grid GenerationQueue'!$AY$5:$AY$467,$C429,'Grid GenerationQueue'!$BI$5:$BI$467,"&lt;4")</f>
        <v>0</v>
      </c>
      <c r="G429">
        <f>SUMIFS('Grid GenerationQueue'!AH$5:AH$467,'Grid GenerationQueue'!$AX$5:$AX$467,$B429,'Grid GenerationQueue'!$AY$5:$AY$467,$C429,'Grid GenerationQueue'!$BI$5:$BI$467,"&lt;4")</f>
        <v>0</v>
      </c>
      <c r="H429">
        <f>SUMIFS('Grid GenerationQueue'!AI$5:AI$467,'Grid GenerationQueue'!$AX$5:$AX$467,$B429,'Grid GenerationQueue'!$AY$5:$AY$467,$C429,'Grid GenerationQueue'!$BI$5:$BI$467,"&lt;4")</f>
        <v>0</v>
      </c>
      <c r="I429">
        <f>SUMIFS('Grid GenerationQueue'!AJ$5:AJ$467,'Grid GenerationQueue'!$AX$5:$AX$467,$B429,'Grid GenerationQueue'!$AY$5:$AY$467,$C429,'Grid GenerationQueue'!$BI$5:$BI$467,"&lt;4")</f>
        <v>0</v>
      </c>
      <c r="J429">
        <f>SUMIFS('Grid GenerationQueue'!AK$5:AK$467,'Grid GenerationQueue'!$AX$5:$AX$467,$B429,'Grid GenerationQueue'!$AY$5:$AY$467,$C429,'Grid GenerationQueue'!$BI$5:$BI$467,"&lt;4")</f>
        <v>0</v>
      </c>
      <c r="K429">
        <f>SUMIFS('Grid GenerationQueue'!AL$5:AL$467,'Grid GenerationQueue'!$AX$5:$AX$467,$B429,'Grid GenerationQueue'!$AY$5:$AY$467,$C429,'Grid GenerationQueue'!$BI$5:$BI$467,"&lt;4")</f>
        <v>0</v>
      </c>
      <c r="L429">
        <f>SUMIFS('Grid GenerationQueue'!AM$5:AM$467,'Grid GenerationQueue'!$AX$5:$AX$467,$B429,'Grid GenerationQueue'!$AY$5:$AY$467,$C429,'Grid GenerationQueue'!$BI$5:$BI$467,"&lt;4")</f>
        <v>0</v>
      </c>
      <c r="M429">
        <f>SUMIFS('Grid GenerationQueue'!AN$5:AN$467,'Grid GenerationQueue'!$AX$5:$AX$467,$B429,'Grid GenerationQueue'!$AY$5:$AY$467,$C429,'Grid GenerationQueue'!$BI$5:$BI$467,"&lt;4")</f>
        <v>0</v>
      </c>
      <c r="N429">
        <f>SUMIFS('Grid GenerationQueue'!AO$5:AO$467,'Grid GenerationQueue'!$AX$5:$AX$467,$B429,'Grid GenerationQueue'!$AY$5:$AY$467,$C429,'Grid GenerationQueue'!$BI$5:$BI$467,"&lt;4")</f>
        <v>0</v>
      </c>
      <c r="O429">
        <f>SUMIFS('Grid GenerationQueue'!AP$5:AP$467,'Grid GenerationQueue'!$AX$5:$AX$467,$B429,'Grid GenerationQueue'!$AY$5:$AY$467,$C429,'Grid GenerationQueue'!$BI$5:$BI$467,"&lt;4")</f>
        <v>0</v>
      </c>
      <c r="Q429">
        <f>SUMIFS('Grid GenerationQueue'!AE$5:AE$467,'Grid GenerationQueue'!$AX$5:$AX$467,$B429,'Grid GenerationQueue'!$AY$5:$AY$467,$C429,'Grid GenerationQueue'!$BH$5:$BH$467,"Executed")</f>
        <v>0</v>
      </c>
      <c r="R429">
        <f>SUMIFS('Grid GenerationQueue'!AF$5:AF$467,'Grid GenerationQueue'!$AX$5:$AX$467,$B429,'Grid GenerationQueue'!$AY$5:$AY$467,$C429,'Grid GenerationQueue'!$BH$5:$BH$467,"Executed")</f>
        <v>0</v>
      </c>
      <c r="S429">
        <f>SUMIFS('Grid GenerationQueue'!AG$5:AG$467,'Grid GenerationQueue'!$AX$5:$AX$467,$B429,'Grid GenerationQueue'!$AY$5:$AY$467,$C429,'Grid GenerationQueue'!$BH$5:$BH$467,"Executed")</f>
        <v>0</v>
      </c>
      <c r="T429">
        <f>SUMIFS('Grid GenerationQueue'!AH$5:AH$467,'Grid GenerationQueue'!$AX$5:$AX$467,$B429,'Grid GenerationQueue'!$AY$5:$AY$467,$C429,'Grid GenerationQueue'!$BH$5:$BH$467,"Executed")</f>
        <v>0</v>
      </c>
      <c r="U429">
        <f>SUMIFS('Grid GenerationQueue'!AI$5:AI$467,'Grid GenerationQueue'!$AX$5:$AX$467,$B429,'Grid GenerationQueue'!$AY$5:$AY$467,$C429,'Grid GenerationQueue'!$BH$5:$BH$467,"Executed")</f>
        <v>0</v>
      </c>
      <c r="V429">
        <f>SUMIFS('Grid GenerationQueue'!AJ$5:AJ$467,'Grid GenerationQueue'!$AX$5:$AX$467,$B429,'Grid GenerationQueue'!$AY$5:$AY$467,$C429,'Grid GenerationQueue'!$BH$5:$BH$467,"Executed")</f>
        <v>0</v>
      </c>
      <c r="W429">
        <f>SUMIFS('Grid GenerationQueue'!AK$5:AK$467,'Grid GenerationQueue'!$AX$5:$AX$467,$B429,'Grid GenerationQueue'!$AY$5:$AY$467,$C429,'Grid GenerationQueue'!$BH$5:$BH$467,"Executed")</f>
        <v>0</v>
      </c>
      <c r="X429">
        <f>SUMIFS('Grid GenerationQueue'!AL$5:AL$467,'Grid GenerationQueue'!$AX$5:$AX$467,$B429,'Grid GenerationQueue'!$AY$5:$AY$467,$C429,'Grid GenerationQueue'!$BH$5:$BH$467,"Executed")</f>
        <v>0</v>
      </c>
      <c r="Y429">
        <f>SUMIFS('Grid GenerationQueue'!AM$5:AM$467,'Grid GenerationQueue'!$AX$5:$AX$467,$B429,'Grid GenerationQueue'!$AY$5:$AY$467,$C429,'Grid GenerationQueue'!$BH$5:$BH$467,"Executed")</f>
        <v>0</v>
      </c>
      <c r="Z429">
        <f>SUMIFS('Grid GenerationQueue'!AN$5:AN$467,'Grid GenerationQueue'!$AX$5:$AX$467,$B429,'Grid GenerationQueue'!$AY$5:$AY$467,$C429,'Grid GenerationQueue'!$BH$5:$BH$467,"Executed")</f>
        <v>0</v>
      </c>
      <c r="AA429">
        <f>SUMIFS('Grid GenerationQueue'!AO$5:AO$467,'Grid GenerationQueue'!$AX$5:$AX$467,$B429,'Grid GenerationQueue'!$AY$5:$AY$467,$C429,'Grid GenerationQueue'!$BH$5:$BH$467,"Executed")</f>
        <v>0</v>
      </c>
      <c r="AB429">
        <f>SUMIFS('Grid GenerationQueue'!AP$5:AP$467,'Grid GenerationQueue'!$AX$5:$AX$467,$B429,'Grid GenerationQueue'!$AY$5:$AY$467,$C429,'Grid GenerationQueue'!$BH$5:$BH$467,"Executed")</f>
        <v>0</v>
      </c>
      <c r="AD429">
        <f>SUMIFS('Grid GenerationQueue'!AE$5:AE$467,'Grid GenerationQueue'!$AX$5:$AX$467,$B429,'Grid GenerationQueue'!$AY$5:$AY$467,$C429,'Grid GenerationQueue'!$BF$5:$BF$467,"&lt;&gt;"&amp;"")</f>
        <v>0</v>
      </c>
      <c r="AE429">
        <f>SUMIFS('Grid GenerationQueue'!AF$5:AF$467,'Grid GenerationQueue'!$AX$5:$AX$467,$B429,'Grid GenerationQueue'!$AY$5:$AY$467,$C429,'Grid GenerationQueue'!$BF$5:$BF$467,"&lt;&gt;"&amp;"")</f>
        <v>0</v>
      </c>
      <c r="AF429">
        <f>SUMIFS('Grid GenerationQueue'!AG$5:AG$467,'Grid GenerationQueue'!$AX$5:$AX$467,$B429,'Grid GenerationQueue'!$AY$5:$AY$467,$C429,'Grid GenerationQueue'!$BF$5:$BF$467,"&lt;&gt;"&amp;"")</f>
        <v>0</v>
      </c>
      <c r="AG429">
        <f>SUMIFS('Grid GenerationQueue'!AH$5:AH$467,'Grid GenerationQueue'!$AX$5:$AX$467,$B429,'Grid GenerationQueue'!$AY$5:$AY$467,$C429,'Grid GenerationQueue'!$BF$5:$BF$467,"&lt;&gt;"&amp;"")</f>
        <v>0</v>
      </c>
      <c r="AH429">
        <f>SUMIFS('Grid GenerationQueue'!AI$5:AI$467,'Grid GenerationQueue'!$AX$5:$AX$467,$B429,'Grid GenerationQueue'!$AY$5:$AY$467,$C429,'Grid GenerationQueue'!$BF$5:$BF$467,"&lt;&gt;"&amp;"")</f>
        <v>0</v>
      </c>
      <c r="AI429">
        <f>SUMIFS('Grid GenerationQueue'!AJ$5:AJ$467,'Grid GenerationQueue'!$AX$5:$AX$467,$B429,'Grid GenerationQueue'!$AY$5:$AY$467,$C429,'Grid GenerationQueue'!$BF$5:$BF$467,"&lt;&gt;"&amp;"")</f>
        <v>0</v>
      </c>
      <c r="AJ429">
        <f>SUMIFS('Grid GenerationQueue'!AK$5:AK$467,'Grid GenerationQueue'!$AX$5:$AX$467,$B429,'Grid GenerationQueue'!$AY$5:$AY$467,$C429,'Grid GenerationQueue'!$BF$5:$BF$467,"&lt;&gt;"&amp;"")</f>
        <v>0</v>
      </c>
      <c r="AK429">
        <f>SUMIFS('Grid GenerationQueue'!AL$5:AL$467,'Grid GenerationQueue'!$AX$5:$AX$467,$B429,'Grid GenerationQueue'!$AY$5:$AY$467,$C429,'Grid GenerationQueue'!$BF$5:$BF$467,"&lt;&gt;"&amp;"")</f>
        <v>0</v>
      </c>
      <c r="AL429">
        <f>SUMIFS('Grid GenerationQueue'!AM$5:AM$467,'Grid GenerationQueue'!$AX$5:$AX$467,$B429,'Grid GenerationQueue'!$AY$5:$AY$467,$C429,'Grid GenerationQueue'!$BF$5:$BF$467,"&lt;&gt;"&amp;"")</f>
        <v>0</v>
      </c>
      <c r="AM429">
        <f>SUMIFS('Grid GenerationQueue'!AN$5:AN$467,'Grid GenerationQueue'!$AX$5:$AX$467,$B429,'Grid GenerationQueue'!$AY$5:$AY$467,$C429,'Grid GenerationQueue'!$BF$5:$BF$467,"&lt;&gt;"&amp;"")</f>
        <v>0</v>
      </c>
      <c r="AN429">
        <f>SUMIFS('Grid GenerationQueue'!AO$5:AO$467,'Grid GenerationQueue'!$AX$5:$AX$467,$B429,'Grid GenerationQueue'!$AY$5:$AY$467,$C429,'Grid GenerationQueue'!$BF$5:$BF$467,"&lt;&gt;"&amp;"")</f>
        <v>0</v>
      </c>
      <c r="AO429">
        <f>SUMIFS('Grid GenerationQueue'!AP$5:AP$467,'Grid GenerationQueue'!$AX$5:$AX$467,$B429,'Grid GenerationQueue'!$AY$5:$AY$467,$C429,'Grid GenerationQueue'!$BF$5:$BF$467,"&lt;&gt;"&amp;"")</f>
        <v>0</v>
      </c>
      <c r="AQ429">
        <f>SUMIFS('Grid GenerationQueue'!AE$5:AE$467,'Grid GenerationQueue'!$AX$5:$AX$467,$B429,'Grid GenerationQueue'!$AY$5:$AY$467,$C429)</f>
        <v>0</v>
      </c>
      <c r="AR429">
        <f>SUMIFS('Grid GenerationQueue'!AF$5:AF$467,'Grid GenerationQueue'!$AX$5:$AX$467,$B429,'Grid GenerationQueue'!$AY$5:$AY$467,$C429)</f>
        <v>0</v>
      </c>
      <c r="AS429">
        <f>SUMIFS('Grid GenerationQueue'!AG$5:AG$467,'Grid GenerationQueue'!$AX$5:$AX$467,$B429,'Grid GenerationQueue'!$AY$5:$AY$467,$C429)</f>
        <v>0</v>
      </c>
      <c r="AT429">
        <f>SUMIFS('Grid GenerationQueue'!AH$5:AH$467,'Grid GenerationQueue'!$AX$5:$AX$467,$B429,'Grid GenerationQueue'!$AY$5:$AY$467,$C429)</f>
        <v>0</v>
      </c>
      <c r="AU429">
        <f>SUMIFS('Grid GenerationQueue'!AI$5:AI$467,'Grid GenerationQueue'!$AX$5:$AX$467,$B429,'Grid GenerationQueue'!$AY$5:$AY$467,$C429)</f>
        <v>0</v>
      </c>
      <c r="AV429">
        <f>SUMIFS('Grid GenerationQueue'!AJ$5:AJ$467,'Grid GenerationQueue'!$AX$5:$AX$467,$B429,'Grid GenerationQueue'!$AY$5:$AY$467,$C429)</f>
        <v>0</v>
      </c>
      <c r="AW429">
        <f>SUMIFS('Grid GenerationQueue'!AK$5:AK$467,'Grid GenerationQueue'!$AX$5:$AX$467,$B429,'Grid GenerationQueue'!$AY$5:$AY$467,$C429)</f>
        <v>0</v>
      </c>
      <c r="AX429">
        <f>SUMIFS('Grid GenerationQueue'!AL$5:AL$467,'Grid GenerationQueue'!$AX$5:$AX$467,$B429,'Grid GenerationQueue'!$AY$5:$AY$467,$C429)</f>
        <v>0</v>
      </c>
      <c r="AY429">
        <f>SUMIFS('Grid GenerationQueue'!AM$5:AM$467,'Grid GenerationQueue'!$AX$5:$AX$467,$B429,'Grid GenerationQueue'!$AY$5:$AY$467,$C429)</f>
        <v>0</v>
      </c>
      <c r="AZ429">
        <f>SUMIFS('Grid GenerationQueue'!AN$5:AN$467,'Grid GenerationQueue'!$AX$5:$AX$467,$B429,'Grid GenerationQueue'!$AY$5:$AY$467,$C429)</f>
        <v>0</v>
      </c>
      <c r="BA429">
        <f>SUMIFS('Grid GenerationQueue'!AO$5:AO$467,'Grid GenerationQueue'!$AX$5:$AX$467,$B429,'Grid GenerationQueue'!$AY$5:$AY$467,$C429)</f>
        <v>0</v>
      </c>
      <c r="BB429">
        <f>SUMIFS('Grid GenerationQueue'!AP$5:AP$467,'Grid GenerationQueue'!$AX$5:$AX$467,$B429,'Grid GenerationQueue'!$AY$5:$AY$467,$C429)</f>
        <v>0</v>
      </c>
      <c r="BD429">
        <f>SUMIFS('Grid GenerationQueue'!AE$5:AE$467,'Grid GenerationQueue'!$AX$5:$AX$467,$B429,'Grid GenerationQueue'!$AY$5:$AY$467,$C429,'Grid GenerationQueue'!$BH$5:$BH$467,"Executed",'Grid GenerationQueue'!$BB$5:$BB$467,"&lt;"&amp;$BE$3)</f>
        <v>0</v>
      </c>
      <c r="BE429">
        <f>SUMIFS('Grid GenerationQueue'!AF$5:AF$467,'Grid GenerationQueue'!$AX$5:$AX$467,$B429,'Grid GenerationQueue'!$AY$5:$AY$467,$C429,'Grid GenerationQueue'!$BH$5:$BH$467,"Executed",'Grid GenerationQueue'!$BB$5:$BB$467,"&lt;"&amp;$BE$3)</f>
        <v>0</v>
      </c>
      <c r="BF429">
        <f>SUMIFS('Grid GenerationQueue'!AG$5:AG$467,'Grid GenerationQueue'!$AX$5:$AX$467,$B429,'Grid GenerationQueue'!$AY$5:$AY$467,$C429,'Grid GenerationQueue'!$BH$5:$BH$467,"Executed",'Grid GenerationQueue'!$BB$5:$BB$467,"&lt;"&amp;$BE$3)</f>
        <v>0</v>
      </c>
      <c r="BG429">
        <f>SUMIFS('Grid GenerationQueue'!AH$5:AH$467,'Grid GenerationQueue'!$AX$5:$AX$467,$B429,'Grid GenerationQueue'!$AY$5:$AY$467,$C429,'Grid GenerationQueue'!$BH$5:$BH$467,"Executed",'Grid GenerationQueue'!$BB$5:$BB$467,"&lt;"&amp;$BE$3)</f>
        <v>0</v>
      </c>
      <c r="BH429">
        <f>SUMIFS('Grid GenerationQueue'!AI$5:AI$467,'Grid GenerationQueue'!$AX$5:$AX$467,$B429,'Grid GenerationQueue'!$AY$5:$AY$467,$C429,'Grid GenerationQueue'!$BH$5:$BH$467,"Executed",'Grid GenerationQueue'!$BB$5:$BB$467,"&lt;"&amp;$BE$3)</f>
        <v>0</v>
      </c>
      <c r="BI429">
        <f>SUMIFS('Grid GenerationQueue'!AJ$5:AJ$467,'Grid GenerationQueue'!$AX$5:$AX$467,$B429,'Grid GenerationQueue'!$AY$5:$AY$467,$C429,'Grid GenerationQueue'!$BH$5:$BH$467,"Executed",'Grid GenerationQueue'!$BB$5:$BB$467,"&lt;"&amp;$BE$3)</f>
        <v>0</v>
      </c>
      <c r="BJ429">
        <f>SUMIFS('Grid GenerationQueue'!AK$5:AK$467,'Grid GenerationQueue'!$AX$5:$AX$467,$B429,'Grid GenerationQueue'!$AY$5:$AY$467,$C429,'Grid GenerationQueue'!$BH$5:$BH$467,"Executed",'Grid GenerationQueue'!$BB$5:$BB$467,"&lt;"&amp;$BE$3)</f>
        <v>0</v>
      </c>
      <c r="BK429">
        <f>SUMIFS('Grid GenerationQueue'!AL$5:AL$467,'Grid GenerationQueue'!$AX$5:$AX$467,$B429,'Grid GenerationQueue'!$AY$5:$AY$467,$C429,'Grid GenerationQueue'!$BH$5:$BH$467,"Executed",'Grid GenerationQueue'!$BB$5:$BB$467,"&lt;"&amp;$BE$3)</f>
        <v>0</v>
      </c>
      <c r="BL429">
        <f>SUMIFS('Grid GenerationQueue'!AM$5:AM$467,'Grid GenerationQueue'!$AX$5:$AX$467,$B429,'Grid GenerationQueue'!$AY$5:$AY$467,$C429,'Grid GenerationQueue'!$BH$5:$BH$467,"Executed",'Grid GenerationQueue'!$BB$5:$BB$467,"&lt;"&amp;$BE$3)</f>
        <v>0</v>
      </c>
      <c r="BM429">
        <f>SUMIFS('Grid GenerationQueue'!AN$5:AN$467,'Grid GenerationQueue'!$AX$5:$AX$467,$B429,'Grid GenerationQueue'!$AY$5:$AY$467,$C429,'Grid GenerationQueue'!$BH$5:$BH$467,"Executed",'Grid GenerationQueue'!$BB$5:$BB$467,"&lt;"&amp;$BE$3)</f>
        <v>0</v>
      </c>
      <c r="BN429">
        <f>SUMIFS('Grid GenerationQueue'!AO$5:AO$467,'Grid GenerationQueue'!$AX$5:$AX$467,$B429,'Grid GenerationQueue'!$AY$5:$AY$467,$C429,'Grid GenerationQueue'!$BH$5:$BH$467,"Executed",'Grid GenerationQueue'!$BB$5:$BB$467,"&lt;"&amp;$BE$3)</f>
        <v>0</v>
      </c>
      <c r="BO429">
        <f>SUMIFS('Grid GenerationQueue'!AP$5:AP$467,'Grid GenerationQueue'!$AX$5:$AX$467,$B429,'Grid GenerationQueue'!$AY$5:$AY$467,$C429,'Grid GenerationQueue'!$BH$5:$BH$467,"Executed",'Grid GenerationQueue'!$BB$5:$BB$467,"&lt;"&amp;$BE$3)</f>
        <v>0</v>
      </c>
      <c r="BQ429">
        <f>SUMIFS('Grid GenerationQueue'!AE$5:AE$467,'Grid GenerationQueue'!$AX$5:$AX$467,$B429,'Grid GenerationQueue'!$AY$5:$AY$467,$C429,'Grid GenerationQueue'!$BF$5:$BF$467,"&lt;&gt;"&amp;"",'Grid GenerationQueue'!$BB$5:$BB$467,"&lt;"&amp;$BE$3)</f>
        <v>0</v>
      </c>
      <c r="BR429">
        <f>SUMIFS('Grid GenerationQueue'!AF$5:AF$467,'Grid GenerationQueue'!$AX$5:$AX$467,$B429,'Grid GenerationQueue'!$AY$5:$AY$467,$C429,'Grid GenerationQueue'!$BF$5:$BF$467,"&lt;&gt;"&amp;"",'Grid GenerationQueue'!$BB$5:$BB$467,"&lt;"&amp;$BE$3)</f>
        <v>0</v>
      </c>
      <c r="BS429">
        <f>SUMIFS('Grid GenerationQueue'!AG$5:AG$467,'Grid GenerationQueue'!$AX$5:$AX$467,$B429,'Grid GenerationQueue'!$AY$5:$AY$467,$C429,'Grid GenerationQueue'!$BF$5:$BF$467,"&lt;&gt;"&amp;"",'Grid GenerationQueue'!$BB$5:$BB$467,"&lt;"&amp;$BE$3)</f>
        <v>0</v>
      </c>
      <c r="BT429">
        <f>SUMIFS('Grid GenerationQueue'!AH$5:AH$467,'Grid GenerationQueue'!$AX$5:$AX$467,$B429,'Grid GenerationQueue'!$AY$5:$AY$467,$C429,'Grid GenerationQueue'!$BF$5:$BF$467,"&lt;&gt;"&amp;"",'Grid GenerationQueue'!$BB$5:$BB$467,"&lt;"&amp;$BE$3)</f>
        <v>0</v>
      </c>
      <c r="BU429">
        <f>SUMIFS('Grid GenerationQueue'!AI$5:AI$467,'Grid GenerationQueue'!$AX$5:$AX$467,$B429,'Grid GenerationQueue'!$AY$5:$AY$467,$C429,'Grid GenerationQueue'!$BF$5:$BF$467,"&lt;&gt;"&amp;"",'Grid GenerationQueue'!$BB$5:$BB$467,"&lt;"&amp;$BE$3)</f>
        <v>0</v>
      </c>
      <c r="BV429">
        <f>SUMIFS('Grid GenerationQueue'!AJ$5:AJ$467,'Grid GenerationQueue'!$AX$5:$AX$467,$B429,'Grid GenerationQueue'!$AY$5:$AY$467,$C429,'Grid GenerationQueue'!$BF$5:$BF$467,"&lt;&gt;"&amp;"",'Grid GenerationQueue'!$BB$5:$BB$467,"&lt;"&amp;$BE$3)</f>
        <v>0</v>
      </c>
      <c r="BW429">
        <f>SUMIFS('Grid GenerationQueue'!AK$5:AK$467,'Grid GenerationQueue'!$AX$5:$AX$467,$B429,'Grid GenerationQueue'!$AY$5:$AY$467,$C429,'Grid GenerationQueue'!$BF$5:$BF$467,"&lt;&gt;"&amp;"",'Grid GenerationQueue'!$BB$5:$BB$467,"&lt;"&amp;$BE$3)</f>
        <v>0</v>
      </c>
      <c r="BX429">
        <f>SUMIFS('Grid GenerationQueue'!AL$5:AL$467,'Grid GenerationQueue'!$AX$5:$AX$467,$B429,'Grid GenerationQueue'!$AY$5:$AY$467,$C429,'Grid GenerationQueue'!$BF$5:$BF$467,"&lt;&gt;"&amp;"",'Grid GenerationQueue'!$BB$5:$BB$467,"&lt;"&amp;$BE$3)</f>
        <v>0</v>
      </c>
      <c r="BY429">
        <f>SUMIFS('Grid GenerationQueue'!AM$5:AM$467,'Grid GenerationQueue'!$AX$5:$AX$467,$B429,'Grid GenerationQueue'!$AY$5:$AY$467,$C429,'Grid GenerationQueue'!$BF$5:$BF$467,"&lt;&gt;"&amp;"",'Grid GenerationQueue'!$BB$5:$BB$467,"&lt;"&amp;$BE$3)</f>
        <v>0</v>
      </c>
      <c r="BZ429">
        <f>SUMIFS('Grid GenerationQueue'!AN$5:AN$467,'Grid GenerationQueue'!$AX$5:$AX$467,$B429,'Grid GenerationQueue'!$AY$5:$AY$467,$C429,'Grid GenerationQueue'!$BF$5:$BF$467,"&lt;&gt;"&amp;"",'Grid GenerationQueue'!$BB$5:$BB$467,"&lt;"&amp;$BE$3)</f>
        <v>0</v>
      </c>
      <c r="CA429">
        <f>SUMIFS('Grid GenerationQueue'!AO$5:AO$467,'Grid GenerationQueue'!$AX$5:$AX$467,$B429,'Grid GenerationQueue'!$AY$5:$AY$467,$C429,'Grid GenerationQueue'!$BF$5:$BF$467,"&lt;&gt;"&amp;"",'Grid GenerationQueue'!$BB$5:$BB$467,"&lt;"&amp;$BE$3)</f>
        <v>0</v>
      </c>
      <c r="CB429">
        <f>SUMIFS('Grid GenerationQueue'!AP$5:AP$467,'Grid GenerationQueue'!$AX$5:$AX$467,$B429,'Grid GenerationQueue'!$AY$5:$AY$467,$C429,'Grid GenerationQueue'!$BF$5:$BF$467,"&lt;&gt;"&amp;"",'Grid GenerationQueue'!$BB$5:$BB$467,"&lt;"&amp;$BE$3)</f>
        <v>0</v>
      </c>
      <c r="CD429">
        <f>SUMIFS('Grid GenerationQueue'!AE$5:AE$467,'Grid GenerationQueue'!$AX$5:$AX$467,$B429,'Grid GenerationQueue'!$AY$5:$AY$467,$C429,'Grid GenerationQueue'!$BB$5:$BB$467,"&lt;"&amp;$BE$3)</f>
        <v>0</v>
      </c>
      <c r="CE429">
        <f>SUMIFS('Grid GenerationQueue'!AF$5:AF$467,'Grid GenerationQueue'!$AX$5:$AX$467,$B429,'Grid GenerationQueue'!$AY$5:$AY$467,$C429,'Grid GenerationQueue'!$BB$5:$BB$467,"&lt;"&amp;$BE$3)</f>
        <v>0</v>
      </c>
      <c r="CF429">
        <f>SUMIFS('Grid GenerationQueue'!AG$5:AG$467,'Grid GenerationQueue'!$AX$5:$AX$467,$B429,'Grid GenerationQueue'!$AY$5:$AY$467,$C429,'Grid GenerationQueue'!$BB$5:$BB$467,"&lt;"&amp;$BE$3)</f>
        <v>0</v>
      </c>
      <c r="CG429">
        <f>SUMIFS('Grid GenerationQueue'!AH$5:AH$467,'Grid GenerationQueue'!$AX$5:$AX$467,$B429,'Grid GenerationQueue'!$AY$5:$AY$467,$C429,'Grid GenerationQueue'!$BB$5:$BB$467,"&lt;"&amp;$BE$3)</f>
        <v>0</v>
      </c>
      <c r="CH429">
        <f>SUMIFS('Grid GenerationQueue'!AI$5:AI$467,'Grid GenerationQueue'!$AX$5:$AX$467,$B429,'Grid GenerationQueue'!$AY$5:$AY$467,$C429,'Grid GenerationQueue'!$BB$5:$BB$467,"&lt;"&amp;$BE$3)</f>
        <v>0</v>
      </c>
      <c r="CI429">
        <f>SUMIFS('Grid GenerationQueue'!AJ$5:AJ$467,'Grid GenerationQueue'!$AX$5:$AX$467,$B429,'Grid GenerationQueue'!$AY$5:$AY$467,$C429,'Grid GenerationQueue'!$BB$5:$BB$467,"&lt;"&amp;$BE$3)</f>
        <v>0</v>
      </c>
      <c r="CJ429">
        <f>SUMIFS('Grid GenerationQueue'!AK$5:AK$467,'Grid GenerationQueue'!$AX$5:$AX$467,$B429,'Grid GenerationQueue'!$AY$5:$AY$467,$C429,'Grid GenerationQueue'!$BB$5:$BB$467,"&lt;"&amp;$BE$3)</f>
        <v>0</v>
      </c>
      <c r="CK429">
        <f>SUMIFS('Grid GenerationQueue'!AL$5:AL$467,'Grid GenerationQueue'!$AX$5:$AX$467,$B429,'Grid GenerationQueue'!$AY$5:$AY$467,$C429,'Grid GenerationQueue'!$BB$5:$BB$467,"&lt;"&amp;$BE$3)</f>
        <v>0</v>
      </c>
      <c r="CL429">
        <f>SUMIFS('Grid GenerationQueue'!AM$5:AM$467,'Grid GenerationQueue'!$AX$5:$AX$467,$B429,'Grid GenerationQueue'!$AY$5:$AY$467,$C429,'Grid GenerationQueue'!$BB$5:$BB$467,"&lt;"&amp;$BE$3)</f>
        <v>0</v>
      </c>
      <c r="CM429">
        <f>SUMIFS('Grid GenerationQueue'!AN$5:AN$467,'Grid GenerationQueue'!$AX$5:$AX$467,$B429,'Grid GenerationQueue'!$AY$5:$AY$467,$C429,'Grid GenerationQueue'!$BB$5:$BB$467,"&lt;"&amp;$BE$3)</f>
        <v>0</v>
      </c>
      <c r="CN429">
        <f>SUMIFS('Grid GenerationQueue'!AO$5:AO$467,'Grid GenerationQueue'!$AX$5:$AX$467,$B429,'Grid GenerationQueue'!$AY$5:$AY$467,$C429,'Grid GenerationQueue'!$BB$5:$BB$467,"&lt;"&amp;$BE$3)</f>
        <v>0</v>
      </c>
      <c r="CO429">
        <f>SUMIFS('Grid GenerationQueue'!AP$5:AP$467,'Grid GenerationQueue'!$AX$5:$AX$467,$B429,'Grid GenerationQueue'!$AY$5:$AY$467,$C429,'Grid GenerationQueue'!$BB$5:$BB$467,"&lt;"&amp;$BE$3)</f>
        <v>0</v>
      </c>
    </row>
    <row r="430" spans="1:93" x14ac:dyDescent="0.35">
      <c r="A430" t="s">
        <v>4653</v>
      </c>
      <c r="B430" t="s">
        <v>4517</v>
      </c>
      <c r="C430">
        <v>230</v>
      </c>
      <c r="D430">
        <f>SUMIFS('Grid GenerationQueue'!AE$5:AE$467,'Grid GenerationQueue'!$AX$5:$AX$467,$B430,'Grid GenerationQueue'!$AY$5:$AY$467,$C430,'Grid GenerationQueue'!$BI$5:$BI$467,"&lt;4")</f>
        <v>0</v>
      </c>
      <c r="E430">
        <f>SUMIFS('Grid GenerationQueue'!AF$5:AF$467,'Grid GenerationQueue'!$AX$5:$AX$467,$B430,'Grid GenerationQueue'!$AY$5:$AY$467,$C430,'Grid GenerationQueue'!$BI$5:$BI$467,"&lt;4")</f>
        <v>0</v>
      </c>
      <c r="F430">
        <f>SUMIFS('Grid GenerationQueue'!AG$5:AG$467,'Grid GenerationQueue'!$AX$5:$AX$467,$B430,'Grid GenerationQueue'!$AY$5:$AY$467,$C430,'Grid GenerationQueue'!$BI$5:$BI$467,"&lt;4")</f>
        <v>0</v>
      </c>
      <c r="G430">
        <f>SUMIFS('Grid GenerationQueue'!AH$5:AH$467,'Grid GenerationQueue'!$AX$5:$AX$467,$B430,'Grid GenerationQueue'!$AY$5:$AY$467,$C430,'Grid GenerationQueue'!$BI$5:$BI$467,"&lt;4")</f>
        <v>0</v>
      </c>
      <c r="H430">
        <f>SUMIFS('Grid GenerationQueue'!AI$5:AI$467,'Grid GenerationQueue'!$AX$5:$AX$467,$B430,'Grid GenerationQueue'!$AY$5:$AY$467,$C430,'Grid GenerationQueue'!$BI$5:$BI$467,"&lt;4")</f>
        <v>0</v>
      </c>
      <c r="I430">
        <f>SUMIFS('Grid GenerationQueue'!AJ$5:AJ$467,'Grid GenerationQueue'!$AX$5:$AX$467,$B430,'Grid GenerationQueue'!$AY$5:$AY$467,$C430,'Grid GenerationQueue'!$BI$5:$BI$467,"&lt;4")</f>
        <v>0</v>
      </c>
      <c r="J430">
        <f>SUMIFS('Grid GenerationQueue'!AK$5:AK$467,'Grid GenerationQueue'!$AX$5:$AX$467,$B430,'Grid GenerationQueue'!$AY$5:$AY$467,$C430,'Grid GenerationQueue'!$BI$5:$BI$467,"&lt;4")</f>
        <v>0</v>
      </c>
      <c r="K430">
        <f>SUMIFS('Grid GenerationQueue'!AL$5:AL$467,'Grid GenerationQueue'!$AX$5:$AX$467,$B430,'Grid GenerationQueue'!$AY$5:$AY$467,$C430,'Grid GenerationQueue'!$BI$5:$BI$467,"&lt;4")</f>
        <v>0</v>
      </c>
      <c r="L430">
        <f>SUMIFS('Grid GenerationQueue'!AM$5:AM$467,'Grid GenerationQueue'!$AX$5:$AX$467,$B430,'Grid GenerationQueue'!$AY$5:$AY$467,$C430,'Grid GenerationQueue'!$BI$5:$BI$467,"&lt;4")</f>
        <v>0</v>
      </c>
      <c r="M430">
        <f>SUMIFS('Grid GenerationQueue'!AN$5:AN$467,'Grid GenerationQueue'!$AX$5:$AX$467,$B430,'Grid GenerationQueue'!$AY$5:$AY$467,$C430,'Grid GenerationQueue'!$BI$5:$BI$467,"&lt;4")</f>
        <v>0</v>
      </c>
      <c r="N430">
        <f>SUMIFS('Grid GenerationQueue'!AO$5:AO$467,'Grid GenerationQueue'!$AX$5:$AX$467,$B430,'Grid GenerationQueue'!$AY$5:$AY$467,$C430,'Grid GenerationQueue'!$BI$5:$BI$467,"&lt;4")</f>
        <v>0</v>
      </c>
      <c r="O430">
        <f>SUMIFS('Grid GenerationQueue'!AP$5:AP$467,'Grid GenerationQueue'!$AX$5:$AX$467,$B430,'Grid GenerationQueue'!$AY$5:$AY$467,$C430,'Grid GenerationQueue'!$BI$5:$BI$467,"&lt;4")</f>
        <v>0</v>
      </c>
      <c r="Q430">
        <f>SUMIFS('Grid GenerationQueue'!AE$5:AE$467,'Grid GenerationQueue'!$AX$5:$AX$467,$B430,'Grid GenerationQueue'!$AY$5:$AY$467,$C430,'Grid GenerationQueue'!$BH$5:$BH$467,"Executed")</f>
        <v>0</v>
      </c>
      <c r="R430">
        <f>SUMIFS('Grid GenerationQueue'!AF$5:AF$467,'Grid GenerationQueue'!$AX$5:$AX$467,$B430,'Grid GenerationQueue'!$AY$5:$AY$467,$C430,'Grid GenerationQueue'!$BH$5:$BH$467,"Executed")</f>
        <v>0</v>
      </c>
      <c r="S430">
        <f>SUMIFS('Grid GenerationQueue'!AG$5:AG$467,'Grid GenerationQueue'!$AX$5:$AX$467,$B430,'Grid GenerationQueue'!$AY$5:$AY$467,$C430,'Grid GenerationQueue'!$BH$5:$BH$467,"Executed")</f>
        <v>0</v>
      </c>
      <c r="T430">
        <f>SUMIFS('Grid GenerationQueue'!AH$5:AH$467,'Grid GenerationQueue'!$AX$5:$AX$467,$B430,'Grid GenerationQueue'!$AY$5:$AY$467,$C430,'Grid GenerationQueue'!$BH$5:$BH$467,"Executed")</f>
        <v>0</v>
      </c>
      <c r="U430">
        <f>SUMIFS('Grid GenerationQueue'!AI$5:AI$467,'Grid GenerationQueue'!$AX$5:$AX$467,$B430,'Grid GenerationQueue'!$AY$5:$AY$467,$C430,'Grid GenerationQueue'!$BH$5:$BH$467,"Executed")</f>
        <v>0</v>
      </c>
      <c r="V430">
        <f>SUMIFS('Grid GenerationQueue'!AJ$5:AJ$467,'Grid GenerationQueue'!$AX$5:$AX$467,$B430,'Grid GenerationQueue'!$AY$5:$AY$467,$C430,'Grid GenerationQueue'!$BH$5:$BH$467,"Executed")</f>
        <v>0</v>
      </c>
      <c r="W430">
        <f>SUMIFS('Grid GenerationQueue'!AK$5:AK$467,'Grid GenerationQueue'!$AX$5:$AX$467,$B430,'Grid GenerationQueue'!$AY$5:$AY$467,$C430,'Grid GenerationQueue'!$BH$5:$BH$467,"Executed")</f>
        <v>0</v>
      </c>
      <c r="X430">
        <f>SUMIFS('Grid GenerationQueue'!AL$5:AL$467,'Grid GenerationQueue'!$AX$5:$AX$467,$B430,'Grid GenerationQueue'!$AY$5:$AY$467,$C430,'Grid GenerationQueue'!$BH$5:$BH$467,"Executed")</f>
        <v>0</v>
      </c>
      <c r="Y430">
        <f>SUMIFS('Grid GenerationQueue'!AM$5:AM$467,'Grid GenerationQueue'!$AX$5:$AX$467,$B430,'Grid GenerationQueue'!$AY$5:$AY$467,$C430,'Grid GenerationQueue'!$BH$5:$BH$467,"Executed")</f>
        <v>0</v>
      </c>
      <c r="Z430">
        <f>SUMIFS('Grid GenerationQueue'!AN$5:AN$467,'Grid GenerationQueue'!$AX$5:$AX$467,$B430,'Grid GenerationQueue'!$AY$5:$AY$467,$C430,'Grid GenerationQueue'!$BH$5:$BH$467,"Executed")</f>
        <v>0</v>
      </c>
      <c r="AA430">
        <f>SUMIFS('Grid GenerationQueue'!AO$5:AO$467,'Grid GenerationQueue'!$AX$5:$AX$467,$B430,'Grid GenerationQueue'!$AY$5:$AY$467,$C430,'Grid GenerationQueue'!$BH$5:$BH$467,"Executed")</f>
        <v>0</v>
      </c>
      <c r="AB430">
        <f>SUMIFS('Grid GenerationQueue'!AP$5:AP$467,'Grid GenerationQueue'!$AX$5:$AX$467,$B430,'Grid GenerationQueue'!$AY$5:$AY$467,$C430,'Grid GenerationQueue'!$BH$5:$BH$467,"Executed")</f>
        <v>0</v>
      </c>
      <c r="AD430">
        <f>SUMIFS('Grid GenerationQueue'!AE$5:AE$467,'Grid GenerationQueue'!$AX$5:$AX$467,$B430,'Grid GenerationQueue'!$AY$5:$AY$467,$C430,'Grid GenerationQueue'!$BF$5:$BF$467,"&lt;&gt;"&amp;"")</f>
        <v>0</v>
      </c>
      <c r="AE430">
        <f>SUMIFS('Grid GenerationQueue'!AF$5:AF$467,'Grid GenerationQueue'!$AX$5:$AX$467,$B430,'Grid GenerationQueue'!$AY$5:$AY$467,$C430,'Grid GenerationQueue'!$BF$5:$BF$467,"&lt;&gt;"&amp;"")</f>
        <v>0</v>
      </c>
      <c r="AF430">
        <f>SUMIFS('Grid GenerationQueue'!AG$5:AG$467,'Grid GenerationQueue'!$AX$5:$AX$467,$B430,'Grid GenerationQueue'!$AY$5:$AY$467,$C430,'Grid GenerationQueue'!$BF$5:$BF$467,"&lt;&gt;"&amp;"")</f>
        <v>0</v>
      </c>
      <c r="AG430">
        <f>SUMIFS('Grid GenerationQueue'!AH$5:AH$467,'Grid GenerationQueue'!$AX$5:$AX$467,$B430,'Grid GenerationQueue'!$AY$5:$AY$467,$C430,'Grid GenerationQueue'!$BF$5:$BF$467,"&lt;&gt;"&amp;"")</f>
        <v>0</v>
      </c>
      <c r="AH430">
        <f>SUMIFS('Grid GenerationQueue'!AI$5:AI$467,'Grid GenerationQueue'!$AX$5:$AX$467,$B430,'Grid GenerationQueue'!$AY$5:$AY$467,$C430,'Grid GenerationQueue'!$BF$5:$BF$467,"&lt;&gt;"&amp;"")</f>
        <v>0</v>
      </c>
      <c r="AI430">
        <f>SUMIFS('Grid GenerationQueue'!AJ$5:AJ$467,'Grid GenerationQueue'!$AX$5:$AX$467,$B430,'Grid GenerationQueue'!$AY$5:$AY$467,$C430,'Grid GenerationQueue'!$BF$5:$BF$467,"&lt;&gt;"&amp;"")</f>
        <v>0</v>
      </c>
      <c r="AJ430">
        <f>SUMIFS('Grid GenerationQueue'!AK$5:AK$467,'Grid GenerationQueue'!$AX$5:$AX$467,$B430,'Grid GenerationQueue'!$AY$5:$AY$467,$C430,'Grid GenerationQueue'!$BF$5:$BF$467,"&lt;&gt;"&amp;"")</f>
        <v>0</v>
      </c>
      <c r="AK430">
        <f>SUMIFS('Grid GenerationQueue'!AL$5:AL$467,'Grid GenerationQueue'!$AX$5:$AX$467,$B430,'Grid GenerationQueue'!$AY$5:$AY$467,$C430,'Grid GenerationQueue'!$BF$5:$BF$467,"&lt;&gt;"&amp;"")</f>
        <v>0</v>
      </c>
      <c r="AL430">
        <f>SUMIFS('Grid GenerationQueue'!AM$5:AM$467,'Grid GenerationQueue'!$AX$5:$AX$467,$B430,'Grid GenerationQueue'!$AY$5:$AY$467,$C430,'Grid GenerationQueue'!$BF$5:$BF$467,"&lt;&gt;"&amp;"")</f>
        <v>0</v>
      </c>
      <c r="AM430">
        <f>SUMIFS('Grid GenerationQueue'!AN$5:AN$467,'Grid GenerationQueue'!$AX$5:$AX$467,$B430,'Grid GenerationQueue'!$AY$5:$AY$467,$C430,'Grid GenerationQueue'!$BF$5:$BF$467,"&lt;&gt;"&amp;"")</f>
        <v>0</v>
      </c>
      <c r="AN430">
        <f>SUMIFS('Grid GenerationQueue'!AO$5:AO$467,'Grid GenerationQueue'!$AX$5:$AX$467,$B430,'Grid GenerationQueue'!$AY$5:$AY$467,$C430,'Grid GenerationQueue'!$BF$5:$BF$467,"&lt;&gt;"&amp;"")</f>
        <v>0</v>
      </c>
      <c r="AO430">
        <f>SUMIFS('Grid GenerationQueue'!AP$5:AP$467,'Grid GenerationQueue'!$AX$5:$AX$467,$B430,'Grid GenerationQueue'!$AY$5:$AY$467,$C430,'Grid GenerationQueue'!$BF$5:$BF$467,"&lt;&gt;"&amp;"")</f>
        <v>0</v>
      </c>
      <c r="AQ430">
        <f>SUMIFS('Grid GenerationQueue'!AE$5:AE$467,'Grid GenerationQueue'!$AX$5:$AX$467,$B430,'Grid GenerationQueue'!$AY$5:$AY$467,$C430)</f>
        <v>430.1</v>
      </c>
      <c r="AR430">
        <f>SUMIFS('Grid GenerationQueue'!AF$5:AF$467,'Grid GenerationQueue'!$AX$5:$AX$467,$B430,'Grid GenerationQueue'!$AY$5:$AY$467,$C430)</f>
        <v>0</v>
      </c>
      <c r="AS430">
        <f>SUMIFS('Grid GenerationQueue'!AG$5:AG$467,'Grid GenerationQueue'!$AX$5:$AX$467,$B430,'Grid GenerationQueue'!$AY$5:$AY$467,$C430)</f>
        <v>0</v>
      </c>
      <c r="AT430">
        <f>SUMIFS('Grid GenerationQueue'!AH$5:AH$467,'Grid GenerationQueue'!$AX$5:$AX$467,$B430,'Grid GenerationQueue'!$AY$5:$AY$467,$C430)</f>
        <v>0</v>
      </c>
      <c r="AU430">
        <f>SUMIFS('Grid GenerationQueue'!AI$5:AI$467,'Grid GenerationQueue'!$AX$5:$AX$467,$B430,'Grid GenerationQueue'!$AY$5:$AY$467,$C430)</f>
        <v>232.1</v>
      </c>
      <c r="AV430">
        <f>SUMIFS('Grid GenerationQueue'!AJ$5:AJ$467,'Grid GenerationQueue'!$AX$5:$AX$467,$B430,'Grid GenerationQueue'!$AY$5:$AY$467,$C430)</f>
        <v>0</v>
      </c>
      <c r="AW430">
        <f>SUMIFS('Grid GenerationQueue'!AK$5:AK$467,'Grid GenerationQueue'!$AX$5:$AX$467,$B430,'Grid GenerationQueue'!$AY$5:$AY$467,$C430)</f>
        <v>0</v>
      </c>
      <c r="AX430">
        <f>SUMIFS('Grid GenerationQueue'!AL$5:AL$467,'Grid GenerationQueue'!$AX$5:$AX$467,$B430,'Grid GenerationQueue'!$AY$5:$AY$467,$C430)</f>
        <v>0</v>
      </c>
      <c r="AY430">
        <f>SUMIFS('Grid GenerationQueue'!AM$5:AM$467,'Grid GenerationQueue'!$AX$5:$AX$467,$B430,'Grid GenerationQueue'!$AY$5:$AY$467,$C430)</f>
        <v>0</v>
      </c>
      <c r="AZ430">
        <f>SUMIFS('Grid GenerationQueue'!AN$5:AN$467,'Grid GenerationQueue'!$AX$5:$AX$467,$B430,'Grid GenerationQueue'!$AY$5:$AY$467,$C430)</f>
        <v>0</v>
      </c>
      <c r="BA430">
        <f>SUMIFS('Grid GenerationQueue'!AO$5:AO$467,'Grid GenerationQueue'!$AX$5:$AX$467,$B430,'Grid GenerationQueue'!$AY$5:$AY$467,$C430)</f>
        <v>0</v>
      </c>
      <c r="BB430">
        <f>SUMIFS('Grid GenerationQueue'!AP$5:AP$467,'Grid GenerationQueue'!$AX$5:$AX$467,$B430,'Grid GenerationQueue'!$AY$5:$AY$467,$C430)</f>
        <v>0</v>
      </c>
      <c r="BD430">
        <f>SUMIFS('Grid GenerationQueue'!AE$5:AE$467,'Grid GenerationQueue'!$AX$5:$AX$467,$B430,'Grid GenerationQueue'!$AY$5:$AY$467,$C430,'Grid GenerationQueue'!$BH$5:$BH$467,"Executed",'Grid GenerationQueue'!$BB$5:$BB$467,"&lt;"&amp;$BE$3)</f>
        <v>0</v>
      </c>
      <c r="BE430">
        <f>SUMIFS('Grid GenerationQueue'!AF$5:AF$467,'Grid GenerationQueue'!$AX$5:$AX$467,$B430,'Grid GenerationQueue'!$AY$5:$AY$467,$C430,'Grid GenerationQueue'!$BH$5:$BH$467,"Executed",'Grid GenerationQueue'!$BB$5:$BB$467,"&lt;"&amp;$BE$3)</f>
        <v>0</v>
      </c>
      <c r="BF430">
        <f>SUMIFS('Grid GenerationQueue'!AG$5:AG$467,'Grid GenerationQueue'!$AX$5:$AX$467,$B430,'Grid GenerationQueue'!$AY$5:$AY$467,$C430,'Grid GenerationQueue'!$BH$5:$BH$467,"Executed",'Grid GenerationQueue'!$BB$5:$BB$467,"&lt;"&amp;$BE$3)</f>
        <v>0</v>
      </c>
      <c r="BG430">
        <f>SUMIFS('Grid GenerationQueue'!AH$5:AH$467,'Grid GenerationQueue'!$AX$5:$AX$467,$B430,'Grid GenerationQueue'!$AY$5:$AY$467,$C430,'Grid GenerationQueue'!$BH$5:$BH$467,"Executed",'Grid GenerationQueue'!$BB$5:$BB$467,"&lt;"&amp;$BE$3)</f>
        <v>0</v>
      </c>
      <c r="BH430">
        <f>SUMIFS('Grid GenerationQueue'!AI$5:AI$467,'Grid GenerationQueue'!$AX$5:$AX$467,$B430,'Grid GenerationQueue'!$AY$5:$AY$467,$C430,'Grid GenerationQueue'!$BH$5:$BH$467,"Executed",'Grid GenerationQueue'!$BB$5:$BB$467,"&lt;"&amp;$BE$3)</f>
        <v>0</v>
      </c>
      <c r="BI430">
        <f>SUMIFS('Grid GenerationQueue'!AJ$5:AJ$467,'Grid GenerationQueue'!$AX$5:$AX$467,$B430,'Grid GenerationQueue'!$AY$5:$AY$467,$C430,'Grid GenerationQueue'!$BH$5:$BH$467,"Executed",'Grid GenerationQueue'!$BB$5:$BB$467,"&lt;"&amp;$BE$3)</f>
        <v>0</v>
      </c>
      <c r="BJ430">
        <f>SUMIFS('Grid GenerationQueue'!AK$5:AK$467,'Grid GenerationQueue'!$AX$5:$AX$467,$B430,'Grid GenerationQueue'!$AY$5:$AY$467,$C430,'Grid GenerationQueue'!$BH$5:$BH$467,"Executed",'Grid GenerationQueue'!$BB$5:$BB$467,"&lt;"&amp;$BE$3)</f>
        <v>0</v>
      </c>
      <c r="BK430">
        <f>SUMIFS('Grid GenerationQueue'!AL$5:AL$467,'Grid GenerationQueue'!$AX$5:$AX$467,$B430,'Grid GenerationQueue'!$AY$5:$AY$467,$C430,'Grid GenerationQueue'!$BH$5:$BH$467,"Executed",'Grid GenerationQueue'!$BB$5:$BB$467,"&lt;"&amp;$BE$3)</f>
        <v>0</v>
      </c>
      <c r="BL430">
        <f>SUMIFS('Grid GenerationQueue'!AM$5:AM$467,'Grid GenerationQueue'!$AX$5:$AX$467,$B430,'Grid GenerationQueue'!$AY$5:$AY$467,$C430,'Grid GenerationQueue'!$BH$5:$BH$467,"Executed",'Grid GenerationQueue'!$BB$5:$BB$467,"&lt;"&amp;$BE$3)</f>
        <v>0</v>
      </c>
      <c r="BM430">
        <f>SUMIFS('Grid GenerationQueue'!AN$5:AN$467,'Grid GenerationQueue'!$AX$5:$AX$467,$B430,'Grid GenerationQueue'!$AY$5:$AY$467,$C430,'Grid GenerationQueue'!$BH$5:$BH$467,"Executed",'Grid GenerationQueue'!$BB$5:$BB$467,"&lt;"&amp;$BE$3)</f>
        <v>0</v>
      </c>
      <c r="BN430">
        <f>SUMIFS('Grid GenerationQueue'!AO$5:AO$467,'Grid GenerationQueue'!$AX$5:$AX$467,$B430,'Grid GenerationQueue'!$AY$5:$AY$467,$C430,'Grid GenerationQueue'!$BH$5:$BH$467,"Executed",'Grid GenerationQueue'!$BB$5:$BB$467,"&lt;"&amp;$BE$3)</f>
        <v>0</v>
      </c>
      <c r="BO430">
        <f>SUMIFS('Grid GenerationQueue'!AP$5:AP$467,'Grid GenerationQueue'!$AX$5:$AX$467,$B430,'Grid GenerationQueue'!$AY$5:$AY$467,$C430,'Grid GenerationQueue'!$BH$5:$BH$467,"Executed",'Grid GenerationQueue'!$BB$5:$BB$467,"&lt;"&amp;$BE$3)</f>
        <v>0</v>
      </c>
      <c r="BQ430">
        <f>SUMIFS('Grid GenerationQueue'!AE$5:AE$467,'Grid GenerationQueue'!$AX$5:$AX$467,$B430,'Grid GenerationQueue'!$AY$5:$AY$467,$C430,'Grid GenerationQueue'!$BF$5:$BF$467,"&lt;&gt;"&amp;"",'Grid GenerationQueue'!$BB$5:$BB$467,"&lt;"&amp;$BE$3)</f>
        <v>0</v>
      </c>
      <c r="BR430">
        <f>SUMIFS('Grid GenerationQueue'!AF$5:AF$467,'Grid GenerationQueue'!$AX$5:$AX$467,$B430,'Grid GenerationQueue'!$AY$5:$AY$467,$C430,'Grid GenerationQueue'!$BF$5:$BF$467,"&lt;&gt;"&amp;"",'Grid GenerationQueue'!$BB$5:$BB$467,"&lt;"&amp;$BE$3)</f>
        <v>0</v>
      </c>
      <c r="BS430">
        <f>SUMIFS('Grid GenerationQueue'!AG$5:AG$467,'Grid GenerationQueue'!$AX$5:$AX$467,$B430,'Grid GenerationQueue'!$AY$5:$AY$467,$C430,'Grid GenerationQueue'!$BF$5:$BF$467,"&lt;&gt;"&amp;"",'Grid GenerationQueue'!$BB$5:$BB$467,"&lt;"&amp;$BE$3)</f>
        <v>0</v>
      </c>
      <c r="BT430">
        <f>SUMIFS('Grid GenerationQueue'!AH$5:AH$467,'Grid GenerationQueue'!$AX$5:$AX$467,$B430,'Grid GenerationQueue'!$AY$5:$AY$467,$C430,'Grid GenerationQueue'!$BF$5:$BF$467,"&lt;&gt;"&amp;"",'Grid GenerationQueue'!$BB$5:$BB$467,"&lt;"&amp;$BE$3)</f>
        <v>0</v>
      </c>
      <c r="BU430">
        <f>SUMIFS('Grid GenerationQueue'!AI$5:AI$467,'Grid GenerationQueue'!$AX$5:$AX$467,$B430,'Grid GenerationQueue'!$AY$5:$AY$467,$C430,'Grid GenerationQueue'!$BF$5:$BF$467,"&lt;&gt;"&amp;"",'Grid GenerationQueue'!$BB$5:$BB$467,"&lt;"&amp;$BE$3)</f>
        <v>0</v>
      </c>
      <c r="BV430">
        <f>SUMIFS('Grid GenerationQueue'!AJ$5:AJ$467,'Grid GenerationQueue'!$AX$5:$AX$467,$B430,'Grid GenerationQueue'!$AY$5:$AY$467,$C430,'Grid GenerationQueue'!$BF$5:$BF$467,"&lt;&gt;"&amp;"",'Grid GenerationQueue'!$BB$5:$BB$467,"&lt;"&amp;$BE$3)</f>
        <v>0</v>
      </c>
      <c r="BW430">
        <f>SUMIFS('Grid GenerationQueue'!AK$5:AK$467,'Grid GenerationQueue'!$AX$5:$AX$467,$B430,'Grid GenerationQueue'!$AY$5:$AY$467,$C430,'Grid GenerationQueue'!$BF$5:$BF$467,"&lt;&gt;"&amp;"",'Grid GenerationQueue'!$BB$5:$BB$467,"&lt;"&amp;$BE$3)</f>
        <v>0</v>
      </c>
      <c r="BX430">
        <f>SUMIFS('Grid GenerationQueue'!AL$5:AL$467,'Grid GenerationQueue'!$AX$5:$AX$467,$B430,'Grid GenerationQueue'!$AY$5:$AY$467,$C430,'Grid GenerationQueue'!$BF$5:$BF$467,"&lt;&gt;"&amp;"",'Grid GenerationQueue'!$BB$5:$BB$467,"&lt;"&amp;$BE$3)</f>
        <v>0</v>
      </c>
      <c r="BY430">
        <f>SUMIFS('Grid GenerationQueue'!AM$5:AM$467,'Grid GenerationQueue'!$AX$5:$AX$467,$B430,'Grid GenerationQueue'!$AY$5:$AY$467,$C430,'Grid GenerationQueue'!$BF$5:$BF$467,"&lt;&gt;"&amp;"",'Grid GenerationQueue'!$BB$5:$BB$467,"&lt;"&amp;$BE$3)</f>
        <v>0</v>
      </c>
      <c r="BZ430">
        <f>SUMIFS('Grid GenerationQueue'!AN$5:AN$467,'Grid GenerationQueue'!$AX$5:$AX$467,$B430,'Grid GenerationQueue'!$AY$5:$AY$467,$C430,'Grid GenerationQueue'!$BF$5:$BF$467,"&lt;&gt;"&amp;"",'Grid GenerationQueue'!$BB$5:$BB$467,"&lt;"&amp;$BE$3)</f>
        <v>0</v>
      </c>
      <c r="CA430">
        <f>SUMIFS('Grid GenerationQueue'!AO$5:AO$467,'Grid GenerationQueue'!$AX$5:$AX$467,$B430,'Grid GenerationQueue'!$AY$5:$AY$467,$C430,'Grid GenerationQueue'!$BF$5:$BF$467,"&lt;&gt;"&amp;"",'Grid GenerationQueue'!$BB$5:$BB$467,"&lt;"&amp;$BE$3)</f>
        <v>0</v>
      </c>
      <c r="CB430">
        <f>SUMIFS('Grid GenerationQueue'!AP$5:AP$467,'Grid GenerationQueue'!$AX$5:$AX$467,$B430,'Grid GenerationQueue'!$AY$5:$AY$467,$C430,'Grid GenerationQueue'!$BF$5:$BF$467,"&lt;&gt;"&amp;"",'Grid GenerationQueue'!$BB$5:$BB$467,"&lt;"&amp;$BE$3)</f>
        <v>0</v>
      </c>
      <c r="CD430">
        <f>SUMIFS('Grid GenerationQueue'!AE$5:AE$467,'Grid GenerationQueue'!$AX$5:$AX$467,$B430,'Grid GenerationQueue'!$AY$5:$AY$467,$C430,'Grid GenerationQueue'!$BB$5:$BB$467,"&lt;"&amp;$BE$3)</f>
        <v>430.1</v>
      </c>
      <c r="CE430">
        <f>SUMIFS('Grid GenerationQueue'!AF$5:AF$467,'Grid GenerationQueue'!$AX$5:$AX$467,$B430,'Grid GenerationQueue'!$AY$5:$AY$467,$C430,'Grid GenerationQueue'!$BB$5:$BB$467,"&lt;"&amp;$BE$3)</f>
        <v>0</v>
      </c>
      <c r="CF430">
        <f>SUMIFS('Grid GenerationQueue'!AG$5:AG$467,'Grid GenerationQueue'!$AX$5:$AX$467,$B430,'Grid GenerationQueue'!$AY$5:$AY$467,$C430,'Grid GenerationQueue'!$BB$5:$BB$467,"&lt;"&amp;$BE$3)</f>
        <v>0</v>
      </c>
      <c r="CG430">
        <f>SUMIFS('Grid GenerationQueue'!AH$5:AH$467,'Grid GenerationQueue'!$AX$5:$AX$467,$B430,'Grid GenerationQueue'!$AY$5:$AY$467,$C430,'Grid GenerationQueue'!$BB$5:$BB$467,"&lt;"&amp;$BE$3)</f>
        <v>0</v>
      </c>
      <c r="CH430">
        <f>SUMIFS('Grid GenerationQueue'!AI$5:AI$467,'Grid GenerationQueue'!$AX$5:$AX$467,$B430,'Grid GenerationQueue'!$AY$5:$AY$467,$C430,'Grid GenerationQueue'!$BB$5:$BB$467,"&lt;"&amp;$BE$3)</f>
        <v>232.1</v>
      </c>
      <c r="CI430">
        <f>SUMIFS('Grid GenerationQueue'!AJ$5:AJ$467,'Grid GenerationQueue'!$AX$5:$AX$467,$B430,'Grid GenerationQueue'!$AY$5:$AY$467,$C430,'Grid GenerationQueue'!$BB$5:$BB$467,"&lt;"&amp;$BE$3)</f>
        <v>0</v>
      </c>
      <c r="CJ430">
        <f>SUMIFS('Grid GenerationQueue'!AK$5:AK$467,'Grid GenerationQueue'!$AX$5:$AX$467,$B430,'Grid GenerationQueue'!$AY$5:$AY$467,$C430,'Grid GenerationQueue'!$BB$5:$BB$467,"&lt;"&amp;$BE$3)</f>
        <v>0</v>
      </c>
      <c r="CK430">
        <f>SUMIFS('Grid GenerationQueue'!AL$5:AL$467,'Grid GenerationQueue'!$AX$5:$AX$467,$B430,'Grid GenerationQueue'!$AY$5:$AY$467,$C430,'Grid GenerationQueue'!$BB$5:$BB$467,"&lt;"&amp;$BE$3)</f>
        <v>0</v>
      </c>
      <c r="CL430">
        <f>SUMIFS('Grid GenerationQueue'!AM$5:AM$467,'Grid GenerationQueue'!$AX$5:$AX$467,$B430,'Grid GenerationQueue'!$AY$5:$AY$467,$C430,'Grid GenerationQueue'!$BB$5:$BB$467,"&lt;"&amp;$BE$3)</f>
        <v>0</v>
      </c>
      <c r="CM430">
        <f>SUMIFS('Grid GenerationQueue'!AN$5:AN$467,'Grid GenerationQueue'!$AX$5:$AX$467,$B430,'Grid GenerationQueue'!$AY$5:$AY$467,$C430,'Grid GenerationQueue'!$BB$5:$BB$467,"&lt;"&amp;$BE$3)</f>
        <v>0</v>
      </c>
      <c r="CN430">
        <f>SUMIFS('Grid GenerationQueue'!AO$5:AO$467,'Grid GenerationQueue'!$AX$5:$AX$467,$B430,'Grid GenerationQueue'!$AY$5:$AY$467,$C430,'Grid GenerationQueue'!$BB$5:$BB$467,"&lt;"&amp;$BE$3)</f>
        <v>0</v>
      </c>
      <c r="CO430">
        <f>SUMIFS('Grid GenerationQueue'!AP$5:AP$467,'Grid GenerationQueue'!$AX$5:$AX$467,$B430,'Grid GenerationQueue'!$AY$5:$AY$467,$C430,'Grid GenerationQueue'!$BB$5:$BB$467,"&lt;"&amp;$BE$3)</f>
        <v>0</v>
      </c>
    </row>
    <row r="431" spans="1:93" x14ac:dyDescent="0.35">
      <c r="A431" t="s">
        <v>4644</v>
      </c>
      <c r="B431" t="s">
        <v>4834</v>
      </c>
      <c r="C431">
        <v>115</v>
      </c>
      <c r="D431">
        <f>SUMIFS('Grid GenerationQueue'!AE$5:AE$467,'Grid GenerationQueue'!$AX$5:$AX$467,$B431,'Grid GenerationQueue'!$AY$5:$AY$467,$C431,'Grid GenerationQueue'!$BI$5:$BI$467,"&lt;4")</f>
        <v>0</v>
      </c>
      <c r="E431">
        <f>SUMIFS('Grid GenerationQueue'!AF$5:AF$467,'Grid GenerationQueue'!$AX$5:$AX$467,$B431,'Grid GenerationQueue'!$AY$5:$AY$467,$C431,'Grid GenerationQueue'!$BI$5:$BI$467,"&lt;4")</f>
        <v>0</v>
      </c>
      <c r="F431">
        <f>SUMIFS('Grid GenerationQueue'!AG$5:AG$467,'Grid GenerationQueue'!$AX$5:$AX$467,$B431,'Grid GenerationQueue'!$AY$5:$AY$467,$C431,'Grid GenerationQueue'!$BI$5:$BI$467,"&lt;4")</f>
        <v>0</v>
      </c>
      <c r="G431">
        <f>SUMIFS('Grid GenerationQueue'!AH$5:AH$467,'Grid GenerationQueue'!$AX$5:$AX$467,$B431,'Grid GenerationQueue'!$AY$5:$AY$467,$C431,'Grid GenerationQueue'!$BI$5:$BI$467,"&lt;4")</f>
        <v>0</v>
      </c>
      <c r="H431">
        <f>SUMIFS('Grid GenerationQueue'!AI$5:AI$467,'Grid GenerationQueue'!$AX$5:$AX$467,$B431,'Grid GenerationQueue'!$AY$5:$AY$467,$C431,'Grid GenerationQueue'!$BI$5:$BI$467,"&lt;4")</f>
        <v>0</v>
      </c>
      <c r="I431">
        <f>SUMIFS('Grid GenerationQueue'!AJ$5:AJ$467,'Grid GenerationQueue'!$AX$5:$AX$467,$B431,'Grid GenerationQueue'!$AY$5:$AY$467,$C431,'Grid GenerationQueue'!$BI$5:$BI$467,"&lt;4")</f>
        <v>0</v>
      </c>
      <c r="J431">
        <f>SUMIFS('Grid GenerationQueue'!AK$5:AK$467,'Grid GenerationQueue'!$AX$5:$AX$467,$B431,'Grid GenerationQueue'!$AY$5:$AY$467,$C431,'Grid GenerationQueue'!$BI$5:$BI$467,"&lt;4")</f>
        <v>0</v>
      </c>
      <c r="K431">
        <f>SUMIFS('Grid GenerationQueue'!AL$5:AL$467,'Grid GenerationQueue'!$AX$5:$AX$467,$B431,'Grid GenerationQueue'!$AY$5:$AY$467,$C431,'Grid GenerationQueue'!$BI$5:$BI$467,"&lt;4")</f>
        <v>0</v>
      </c>
      <c r="L431">
        <f>SUMIFS('Grid GenerationQueue'!AM$5:AM$467,'Grid GenerationQueue'!$AX$5:$AX$467,$B431,'Grid GenerationQueue'!$AY$5:$AY$467,$C431,'Grid GenerationQueue'!$BI$5:$BI$467,"&lt;4")</f>
        <v>0</v>
      </c>
      <c r="M431">
        <f>SUMIFS('Grid GenerationQueue'!AN$5:AN$467,'Grid GenerationQueue'!$AX$5:$AX$467,$B431,'Grid GenerationQueue'!$AY$5:$AY$467,$C431,'Grid GenerationQueue'!$BI$5:$BI$467,"&lt;4")</f>
        <v>0</v>
      </c>
      <c r="N431">
        <f>SUMIFS('Grid GenerationQueue'!AO$5:AO$467,'Grid GenerationQueue'!$AX$5:$AX$467,$B431,'Grid GenerationQueue'!$AY$5:$AY$467,$C431,'Grid GenerationQueue'!$BI$5:$BI$467,"&lt;4")</f>
        <v>0</v>
      </c>
      <c r="O431">
        <f>SUMIFS('Grid GenerationQueue'!AP$5:AP$467,'Grid GenerationQueue'!$AX$5:$AX$467,$B431,'Grid GenerationQueue'!$AY$5:$AY$467,$C431,'Grid GenerationQueue'!$BI$5:$BI$467,"&lt;4")</f>
        <v>0</v>
      </c>
      <c r="Q431">
        <f>SUMIFS('Grid GenerationQueue'!AE$5:AE$467,'Grid GenerationQueue'!$AX$5:$AX$467,$B431,'Grid GenerationQueue'!$AY$5:$AY$467,$C431,'Grid GenerationQueue'!$BH$5:$BH$467,"Executed")</f>
        <v>0</v>
      </c>
      <c r="R431">
        <f>SUMIFS('Grid GenerationQueue'!AF$5:AF$467,'Grid GenerationQueue'!$AX$5:$AX$467,$B431,'Grid GenerationQueue'!$AY$5:$AY$467,$C431,'Grid GenerationQueue'!$BH$5:$BH$467,"Executed")</f>
        <v>0</v>
      </c>
      <c r="S431">
        <f>SUMIFS('Grid GenerationQueue'!AG$5:AG$467,'Grid GenerationQueue'!$AX$5:$AX$467,$B431,'Grid GenerationQueue'!$AY$5:$AY$467,$C431,'Grid GenerationQueue'!$BH$5:$BH$467,"Executed")</f>
        <v>0</v>
      </c>
      <c r="T431">
        <f>SUMIFS('Grid GenerationQueue'!AH$5:AH$467,'Grid GenerationQueue'!$AX$5:$AX$467,$B431,'Grid GenerationQueue'!$AY$5:$AY$467,$C431,'Grid GenerationQueue'!$BH$5:$BH$467,"Executed")</f>
        <v>0</v>
      </c>
      <c r="U431">
        <f>SUMIFS('Grid GenerationQueue'!AI$5:AI$467,'Grid GenerationQueue'!$AX$5:$AX$467,$B431,'Grid GenerationQueue'!$AY$5:$AY$467,$C431,'Grid GenerationQueue'!$BH$5:$BH$467,"Executed")</f>
        <v>0</v>
      </c>
      <c r="V431">
        <f>SUMIFS('Grid GenerationQueue'!AJ$5:AJ$467,'Grid GenerationQueue'!$AX$5:$AX$467,$B431,'Grid GenerationQueue'!$AY$5:$AY$467,$C431,'Grid GenerationQueue'!$BH$5:$BH$467,"Executed")</f>
        <v>0</v>
      </c>
      <c r="W431">
        <f>SUMIFS('Grid GenerationQueue'!AK$5:AK$467,'Grid GenerationQueue'!$AX$5:$AX$467,$B431,'Grid GenerationQueue'!$AY$5:$AY$467,$C431,'Grid GenerationQueue'!$BH$5:$BH$467,"Executed")</f>
        <v>0</v>
      </c>
      <c r="X431">
        <f>SUMIFS('Grid GenerationQueue'!AL$5:AL$467,'Grid GenerationQueue'!$AX$5:$AX$467,$B431,'Grid GenerationQueue'!$AY$5:$AY$467,$C431,'Grid GenerationQueue'!$BH$5:$BH$467,"Executed")</f>
        <v>0</v>
      </c>
      <c r="Y431">
        <f>SUMIFS('Grid GenerationQueue'!AM$5:AM$467,'Grid GenerationQueue'!$AX$5:$AX$467,$B431,'Grid GenerationQueue'!$AY$5:$AY$467,$C431,'Grid GenerationQueue'!$BH$5:$BH$467,"Executed")</f>
        <v>0</v>
      </c>
      <c r="Z431">
        <f>SUMIFS('Grid GenerationQueue'!AN$5:AN$467,'Grid GenerationQueue'!$AX$5:$AX$467,$B431,'Grid GenerationQueue'!$AY$5:$AY$467,$C431,'Grid GenerationQueue'!$BH$5:$BH$467,"Executed")</f>
        <v>0</v>
      </c>
      <c r="AA431">
        <f>SUMIFS('Grid GenerationQueue'!AO$5:AO$467,'Grid GenerationQueue'!$AX$5:$AX$467,$B431,'Grid GenerationQueue'!$AY$5:$AY$467,$C431,'Grid GenerationQueue'!$BH$5:$BH$467,"Executed")</f>
        <v>0</v>
      </c>
      <c r="AB431">
        <f>SUMIFS('Grid GenerationQueue'!AP$5:AP$467,'Grid GenerationQueue'!$AX$5:$AX$467,$B431,'Grid GenerationQueue'!$AY$5:$AY$467,$C431,'Grid GenerationQueue'!$BH$5:$BH$467,"Executed")</f>
        <v>0</v>
      </c>
      <c r="AD431">
        <f>SUMIFS('Grid GenerationQueue'!AE$5:AE$467,'Grid GenerationQueue'!$AX$5:$AX$467,$B431,'Grid GenerationQueue'!$AY$5:$AY$467,$C431,'Grid GenerationQueue'!$BF$5:$BF$467,"&lt;&gt;"&amp;"")</f>
        <v>0</v>
      </c>
      <c r="AE431">
        <f>SUMIFS('Grid GenerationQueue'!AF$5:AF$467,'Grid GenerationQueue'!$AX$5:$AX$467,$B431,'Grid GenerationQueue'!$AY$5:$AY$467,$C431,'Grid GenerationQueue'!$BF$5:$BF$467,"&lt;&gt;"&amp;"")</f>
        <v>0</v>
      </c>
      <c r="AF431">
        <f>SUMIFS('Grid GenerationQueue'!AG$5:AG$467,'Grid GenerationQueue'!$AX$5:$AX$467,$B431,'Grid GenerationQueue'!$AY$5:$AY$467,$C431,'Grid GenerationQueue'!$BF$5:$BF$467,"&lt;&gt;"&amp;"")</f>
        <v>0</v>
      </c>
      <c r="AG431">
        <f>SUMIFS('Grid GenerationQueue'!AH$5:AH$467,'Grid GenerationQueue'!$AX$5:$AX$467,$B431,'Grid GenerationQueue'!$AY$5:$AY$467,$C431,'Grid GenerationQueue'!$BF$5:$BF$467,"&lt;&gt;"&amp;"")</f>
        <v>0</v>
      </c>
      <c r="AH431">
        <f>SUMIFS('Grid GenerationQueue'!AI$5:AI$467,'Grid GenerationQueue'!$AX$5:$AX$467,$B431,'Grid GenerationQueue'!$AY$5:$AY$467,$C431,'Grid GenerationQueue'!$BF$5:$BF$467,"&lt;&gt;"&amp;"")</f>
        <v>0</v>
      </c>
      <c r="AI431">
        <f>SUMIFS('Grid GenerationQueue'!AJ$5:AJ$467,'Grid GenerationQueue'!$AX$5:$AX$467,$B431,'Grid GenerationQueue'!$AY$5:$AY$467,$C431,'Grid GenerationQueue'!$BF$5:$BF$467,"&lt;&gt;"&amp;"")</f>
        <v>0</v>
      </c>
      <c r="AJ431">
        <f>SUMIFS('Grid GenerationQueue'!AK$5:AK$467,'Grid GenerationQueue'!$AX$5:$AX$467,$B431,'Grid GenerationQueue'!$AY$5:$AY$467,$C431,'Grid GenerationQueue'!$BF$5:$BF$467,"&lt;&gt;"&amp;"")</f>
        <v>0</v>
      </c>
      <c r="AK431">
        <f>SUMIFS('Grid GenerationQueue'!AL$5:AL$467,'Grid GenerationQueue'!$AX$5:$AX$467,$B431,'Grid GenerationQueue'!$AY$5:$AY$467,$C431,'Grid GenerationQueue'!$BF$5:$BF$467,"&lt;&gt;"&amp;"")</f>
        <v>0</v>
      </c>
      <c r="AL431">
        <f>SUMIFS('Grid GenerationQueue'!AM$5:AM$467,'Grid GenerationQueue'!$AX$5:$AX$467,$B431,'Grid GenerationQueue'!$AY$5:$AY$467,$C431,'Grid GenerationQueue'!$BF$5:$BF$467,"&lt;&gt;"&amp;"")</f>
        <v>0</v>
      </c>
      <c r="AM431">
        <f>SUMIFS('Grid GenerationQueue'!AN$5:AN$467,'Grid GenerationQueue'!$AX$5:$AX$467,$B431,'Grid GenerationQueue'!$AY$5:$AY$467,$C431,'Grid GenerationQueue'!$BF$5:$BF$467,"&lt;&gt;"&amp;"")</f>
        <v>0</v>
      </c>
      <c r="AN431">
        <f>SUMIFS('Grid GenerationQueue'!AO$5:AO$467,'Grid GenerationQueue'!$AX$5:$AX$467,$B431,'Grid GenerationQueue'!$AY$5:$AY$467,$C431,'Grid GenerationQueue'!$BF$5:$BF$467,"&lt;&gt;"&amp;"")</f>
        <v>0</v>
      </c>
      <c r="AO431">
        <f>SUMIFS('Grid GenerationQueue'!AP$5:AP$467,'Grid GenerationQueue'!$AX$5:$AX$467,$B431,'Grid GenerationQueue'!$AY$5:$AY$467,$C431,'Grid GenerationQueue'!$BF$5:$BF$467,"&lt;&gt;"&amp;"")</f>
        <v>0</v>
      </c>
      <c r="AQ431">
        <f>SUMIFS('Grid GenerationQueue'!AE$5:AE$467,'Grid GenerationQueue'!$AX$5:$AX$467,$B431,'Grid GenerationQueue'!$AY$5:$AY$467,$C431)</f>
        <v>0</v>
      </c>
      <c r="AR431">
        <f>SUMIFS('Grid GenerationQueue'!AF$5:AF$467,'Grid GenerationQueue'!$AX$5:$AX$467,$B431,'Grid GenerationQueue'!$AY$5:$AY$467,$C431)</f>
        <v>0</v>
      </c>
      <c r="AS431">
        <f>SUMIFS('Grid GenerationQueue'!AG$5:AG$467,'Grid GenerationQueue'!$AX$5:$AX$467,$B431,'Grid GenerationQueue'!$AY$5:$AY$467,$C431)</f>
        <v>0</v>
      </c>
      <c r="AT431">
        <f>SUMIFS('Grid GenerationQueue'!AH$5:AH$467,'Grid GenerationQueue'!$AX$5:$AX$467,$B431,'Grid GenerationQueue'!$AY$5:$AY$467,$C431)</f>
        <v>0</v>
      </c>
      <c r="AU431">
        <f>SUMIFS('Grid GenerationQueue'!AI$5:AI$467,'Grid GenerationQueue'!$AX$5:$AX$467,$B431,'Grid GenerationQueue'!$AY$5:$AY$467,$C431)</f>
        <v>0</v>
      </c>
      <c r="AV431">
        <f>SUMIFS('Grid GenerationQueue'!AJ$5:AJ$467,'Grid GenerationQueue'!$AX$5:$AX$467,$B431,'Grid GenerationQueue'!$AY$5:$AY$467,$C431)</f>
        <v>0</v>
      </c>
      <c r="AW431">
        <f>SUMIFS('Grid GenerationQueue'!AK$5:AK$467,'Grid GenerationQueue'!$AX$5:$AX$467,$B431,'Grid GenerationQueue'!$AY$5:$AY$467,$C431)</f>
        <v>0</v>
      </c>
      <c r="AX431">
        <f>SUMIFS('Grid GenerationQueue'!AL$5:AL$467,'Grid GenerationQueue'!$AX$5:$AX$467,$B431,'Grid GenerationQueue'!$AY$5:$AY$467,$C431)</f>
        <v>0</v>
      </c>
      <c r="AY431">
        <f>SUMIFS('Grid GenerationQueue'!AM$5:AM$467,'Grid GenerationQueue'!$AX$5:$AX$467,$B431,'Grid GenerationQueue'!$AY$5:$AY$467,$C431)</f>
        <v>0</v>
      </c>
      <c r="AZ431">
        <f>SUMIFS('Grid GenerationQueue'!AN$5:AN$467,'Grid GenerationQueue'!$AX$5:$AX$467,$B431,'Grid GenerationQueue'!$AY$5:$AY$467,$C431)</f>
        <v>0</v>
      </c>
      <c r="BA431">
        <f>SUMIFS('Grid GenerationQueue'!AO$5:AO$467,'Grid GenerationQueue'!$AX$5:$AX$467,$B431,'Grid GenerationQueue'!$AY$5:$AY$467,$C431)</f>
        <v>0</v>
      </c>
      <c r="BB431">
        <f>SUMIFS('Grid GenerationQueue'!AP$5:AP$467,'Grid GenerationQueue'!$AX$5:$AX$467,$B431,'Grid GenerationQueue'!$AY$5:$AY$467,$C431)</f>
        <v>0</v>
      </c>
      <c r="BD431">
        <f>SUMIFS('Grid GenerationQueue'!AE$5:AE$467,'Grid GenerationQueue'!$AX$5:$AX$467,$B431,'Grid GenerationQueue'!$AY$5:$AY$467,$C431,'Grid GenerationQueue'!$BH$5:$BH$467,"Executed",'Grid GenerationQueue'!$BB$5:$BB$467,"&lt;"&amp;$BE$3)</f>
        <v>0</v>
      </c>
      <c r="BE431">
        <f>SUMIFS('Grid GenerationQueue'!AF$5:AF$467,'Grid GenerationQueue'!$AX$5:$AX$467,$B431,'Grid GenerationQueue'!$AY$5:$AY$467,$C431,'Grid GenerationQueue'!$BH$5:$BH$467,"Executed",'Grid GenerationQueue'!$BB$5:$BB$467,"&lt;"&amp;$BE$3)</f>
        <v>0</v>
      </c>
      <c r="BF431">
        <f>SUMIFS('Grid GenerationQueue'!AG$5:AG$467,'Grid GenerationQueue'!$AX$5:$AX$467,$B431,'Grid GenerationQueue'!$AY$5:$AY$467,$C431,'Grid GenerationQueue'!$BH$5:$BH$467,"Executed",'Grid GenerationQueue'!$BB$5:$BB$467,"&lt;"&amp;$BE$3)</f>
        <v>0</v>
      </c>
      <c r="BG431">
        <f>SUMIFS('Grid GenerationQueue'!AH$5:AH$467,'Grid GenerationQueue'!$AX$5:$AX$467,$B431,'Grid GenerationQueue'!$AY$5:$AY$467,$C431,'Grid GenerationQueue'!$BH$5:$BH$467,"Executed",'Grid GenerationQueue'!$BB$5:$BB$467,"&lt;"&amp;$BE$3)</f>
        <v>0</v>
      </c>
      <c r="BH431">
        <f>SUMIFS('Grid GenerationQueue'!AI$5:AI$467,'Grid GenerationQueue'!$AX$5:$AX$467,$B431,'Grid GenerationQueue'!$AY$5:$AY$467,$C431,'Grid GenerationQueue'!$BH$5:$BH$467,"Executed",'Grid GenerationQueue'!$BB$5:$BB$467,"&lt;"&amp;$BE$3)</f>
        <v>0</v>
      </c>
      <c r="BI431">
        <f>SUMIFS('Grid GenerationQueue'!AJ$5:AJ$467,'Grid GenerationQueue'!$AX$5:$AX$467,$B431,'Grid GenerationQueue'!$AY$5:$AY$467,$C431,'Grid GenerationQueue'!$BH$5:$BH$467,"Executed",'Grid GenerationQueue'!$BB$5:$BB$467,"&lt;"&amp;$BE$3)</f>
        <v>0</v>
      </c>
      <c r="BJ431">
        <f>SUMIFS('Grid GenerationQueue'!AK$5:AK$467,'Grid GenerationQueue'!$AX$5:$AX$467,$B431,'Grid GenerationQueue'!$AY$5:$AY$467,$C431,'Grid GenerationQueue'!$BH$5:$BH$467,"Executed",'Grid GenerationQueue'!$BB$5:$BB$467,"&lt;"&amp;$BE$3)</f>
        <v>0</v>
      </c>
      <c r="BK431">
        <f>SUMIFS('Grid GenerationQueue'!AL$5:AL$467,'Grid GenerationQueue'!$AX$5:$AX$467,$B431,'Grid GenerationQueue'!$AY$5:$AY$467,$C431,'Grid GenerationQueue'!$BH$5:$BH$467,"Executed",'Grid GenerationQueue'!$BB$5:$BB$467,"&lt;"&amp;$BE$3)</f>
        <v>0</v>
      </c>
      <c r="BL431">
        <f>SUMIFS('Grid GenerationQueue'!AM$5:AM$467,'Grid GenerationQueue'!$AX$5:$AX$467,$B431,'Grid GenerationQueue'!$AY$5:$AY$467,$C431,'Grid GenerationQueue'!$BH$5:$BH$467,"Executed",'Grid GenerationQueue'!$BB$5:$BB$467,"&lt;"&amp;$BE$3)</f>
        <v>0</v>
      </c>
      <c r="BM431">
        <f>SUMIFS('Grid GenerationQueue'!AN$5:AN$467,'Grid GenerationQueue'!$AX$5:$AX$467,$B431,'Grid GenerationQueue'!$AY$5:$AY$467,$C431,'Grid GenerationQueue'!$BH$5:$BH$467,"Executed",'Grid GenerationQueue'!$BB$5:$BB$467,"&lt;"&amp;$BE$3)</f>
        <v>0</v>
      </c>
      <c r="BN431">
        <f>SUMIFS('Grid GenerationQueue'!AO$5:AO$467,'Grid GenerationQueue'!$AX$5:$AX$467,$B431,'Grid GenerationQueue'!$AY$5:$AY$467,$C431,'Grid GenerationQueue'!$BH$5:$BH$467,"Executed",'Grid GenerationQueue'!$BB$5:$BB$467,"&lt;"&amp;$BE$3)</f>
        <v>0</v>
      </c>
      <c r="BO431">
        <f>SUMIFS('Grid GenerationQueue'!AP$5:AP$467,'Grid GenerationQueue'!$AX$5:$AX$467,$B431,'Grid GenerationQueue'!$AY$5:$AY$467,$C431,'Grid GenerationQueue'!$BH$5:$BH$467,"Executed",'Grid GenerationQueue'!$BB$5:$BB$467,"&lt;"&amp;$BE$3)</f>
        <v>0</v>
      </c>
      <c r="BQ431">
        <f>SUMIFS('Grid GenerationQueue'!AE$5:AE$467,'Grid GenerationQueue'!$AX$5:$AX$467,$B431,'Grid GenerationQueue'!$AY$5:$AY$467,$C431,'Grid GenerationQueue'!$BF$5:$BF$467,"&lt;&gt;"&amp;"",'Grid GenerationQueue'!$BB$5:$BB$467,"&lt;"&amp;$BE$3)</f>
        <v>0</v>
      </c>
      <c r="BR431">
        <f>SUMIFS('Grid GenerationQueue'!AF$5:AF$467,'Grid GenerationQueue'!$AX$5:$AX$467,$B431,'Grid GenerationQueue'!$AY$5:$AY$467,$C431,'Grid GenerationQueue'!$BF$5:$BF$467,"&lt;&gt;"&amp;"",'Grid GenerationQueue'!$BB$5:$BB$467,"&lt;"&amp;$BE$3)</f>
        <v>0</v>
      </c>
      <c r="BS431">
        <f>SUMIFS('Grid GenerationQueue'!AG$5:AG$467,'Grid GenerationQueue'!$AX$5:$AX$467,$B431,'Grid GenerationQueue'!$AY$5:$AY$467,$C431,'Grid GenerationQueue'!$BF$5:$BF$467,"&lt;&gt;"&amp;"",'Grid GenerationQueue'!$BB$5:$BB$467,"&lt;"&amp;$BE$3)</f>
        <v>0</v>
      </c>
      <c r="BT431">
        <f>SUMIFS('Grid GenerationQueue'!AH$5:AH$467,'Grid GenerationQueue'!$AX$5:$AX$467,$B431,'Grid GenerationQueue'!$AY$5:$AY$467,$C431,'Grid GenerationQueue'!$BF$5:$BF$467,"&lt;&gt;"&amp;"",'Grid GenerationQueue'!$BB$5:$BB$467,"&lt;"&amp;$BE$3)</f>
        <v>0</v>
      </c>
      <c r="BU431">
        <f>SUMIFS('Grid GenerationQueue'!AI$5:AI$467,'Grid GenerationQueue'!$AX$5:$AX$467,$B431,'Grid GenerationQueue'!$AY$5:$AY$467,$C431,'Grid GenerationQueue'!$BF$5:$BF$467,"&lt;&gt;"&amp;"",'Grid GenerationQueue'!$BB$5:$BB$467,"&lt;"&amp;$BE$3)</f>
        <v>0</v>
      </c>
      <c r="BV431">
        <f>SUMIFS('Grid GenerationQueue'!AJ$5:AJ$467,'Grid GenerationQueue'!$AX$5:$AX$467,$B431,'Grid GenerationQueue'!$AY$5:$AY$467,$C431,'Grid GenerationQueue'!$BF$5:$BF$467,"&lt;&gt;"&amp;"",'Grid GenerationQueue'!$BB$5:$BB$467,"&lt;"&amp;$BE$3)</f>
        <v>0</v>
      </c>
      <c r="BW431">
        <f>SUMIFS('Grid GenerationQueue'!AK$5:AK$467,'Grid GenerationQueue'!$AX$5:$AX$467,$B431,'Grid GenerationQueue'!$AY$5:$AY$467,$C431,'Grid GenerationQueue'!$BF$5:$BF$467,"&lt;&gt;"&amp;"",'Grid GenerationQueue'!$BB$5:$BB$467,"&lt;"&amp;$BE$3)</f>
        <v>0</v>
      </c>
      <c r="BX431">
        <f>SUMIFS('Grid GenerationQueue'!AL$5:AL$467,'Grid GenerationQueue'!$AX$5:$AX$467,$B431,'Grid GenerationQueue'!$AY$5:$AY$467,$C431,'Grid GenerationQueue'!$BF$5:$BF$467,"&lt;&gt;"&amp;"",'Grid GenerationQueue'!$BB$5:$BB$467,"&lt;"&amp;$BE$3)</f>
        <v>0</v>
      </c>
      <c r="BY431">
        <f>SUMIFS('Grid GenerationQueue'!AM$5:AM$467,'Grid GenerationQueue'!$AX$5:$AX$467,$B431,'Grid GenerationQueue'!$AY$5:$AY$467,$C431,'Grid GenerationQueue'!$BF$5:$BF$467,"&lt;&gt;"&amp;"",'Grid GenerationQueue'!$BB$5:$BB$467,"&lt;"&amp;$BE$3)</f>
        <v>0</v>
      </c>
      <c r="BZ431">
        <f>SUMIFS('Grid GenerationQueue'!AN$5:AN$467,'Grid GenerationQueue'!$AX$5:$AX$467,$B431,'Grid GenerationQueue'!$AY$5:$AY$467,$C431,'Grid GenerationQueue'!$BF$5:$BF$467,"&lt;&gt;"&amp;"",'Grid GenerationQueue'!$BB$5:$BB$467,"&lt;"&amp;$BE$3)</f>
        <v>0</v>
      </c>
      <c r="CA431">
        <f>SUMIFS('Grid GenerationQueue'!AO$5:AO$467,'Grid GenerationQueue'!$AX$5:$AX$467,$B431,'Grid GenerationQueue'!$AY$5:$AY$467,$C431,'Grid GenerationQueue'!$BF$5:$BF$467,"&lt;&gt;"&amp;"",'Grid GenerationQueue'!$BB$5:$BB$467,"&lt;"&amp;$BE$3)</f>
        <v>0</v>
      </c>
      <c r="CB431">
        <f>SUMIFS('Grid GenerationQueue'!AP$5:AP$467,'Grid GenerationQueue'!$AX$5:$AX$467,$B431,'Grid GenerationQueue'!$AY$5:$AY$467,$C431,'Grid GenerationQueue'!$BF$5:$BF$467,"&lt;&gt;"&amp;"",'Grid GenerationQueue'!$BB$5:$BB$467,"&lt;"&amp;$BE$3)</f>
        <v>0</v>
      </c>
      <c r="CD431">
        <f>SUMIFS('Grid GenerationQueue'!AE$5:AE$467,'Grid GenerationQueue'!$AX$5:$AX$467,$B431,'Grid GenerationQueue'!$AY$5:$AY$467,$C431,'Grid GenerationQueue'!$BB$5:$BB$467,"&lt;"&amp;$BE$3)</f>
        <v>0</v>
      </c>
      <c r="CE431">
        <f>SUMIFS('Grid GenerationQueue'!AF$5:AF$467,'Grid GenerationQueue'!$AX$5:$AX$467,$B431,'Grid GenerationQueue'!$AY$5:$AY$467,$C431,'Grid GenerationQueue'!$BB$5:$BB$467,"&lt;"&amp;$BE$3)</f>
        <v>0</v>
      </c>
      <c r="CF431">
        <f>SUMIFS('Grid GenerationQueue'!AG$5:AG$467,'Grid GenerationQueue'!$AX$5:$AX$467,$B431,'Grid GenerationQueue'!$AY$5:$AY$467,$C431,'Grid GenerationQueue'!$BB$5:$BB$467,"&lt;"&amp;$BE$3)</f>
        <v>0</v>
      </c>
      <c r="CG431">
        <f>SUMIFS('Grid GenerationQueue'!AH$5:AH$467,'Grid GenerationQueue'!$AX$5:$AX$467,$B431,'Grid GenerationQueue'!$AY$5:$AY$467,$C431,'Grid GenerationQueue'!$BB$5:$BB$467,"&lt;"&amp;$BE$3)</f>
        <v>0</v>
      </c>
      <c r="CH431">
        <f>SUMIFS('Grid GenerationQueue'!AI$5:AI$467,'Grid GenerationQueue'!$AX$5:$AX$467,$B431,'Grid GenerationQueue'!$AY$5:$AY$467,$C431,'Grid GenerationQueue'!$BB$5:$BB$467,"&lt;"&amp;$BE$3)</f>
        <v>0</v>
      </c>
      <c r="CI431">
        <f>SUMIFS('Grid GenerationQueue'!AJ$5:AJ$467,'Grid GenerationQueue'!$AX$5:$AX$467,$B431,'Grid GenerationQueue'!$AY$5:$AY$467,$C431,'Grid GenerationQueue'!$BB$5:$BB$467,"&lt;"&amp;$BE$3)</f>
        <v>0</v>
      </c>
      <c r="CJ431">
        <f>SUMIFS('Grid GenerationQueue'!AK$5:AK$467,'Grid GenerationQueue'!$AX$5:$AX$467,$B431,'Grid GenerationQueue'!$AY$5:$AY$467,$C431,'Grid GenerationQueue'!$BB$5:$BB$467,"&lt;"&amp;$BE$3)</f>
        <v>0</v>
      </c>
      <c r="CK431">
        <f>SUMIFS('Grid GenerationQueue'!AL$5:AL$467,'Grid GenerationQueue'!$AX$5:$AX$467,$B431,'Grid GenerationQueue'!$AY$5:$AY$467,$C431,'Grid GenerationQueue'!$BB$5:$BB$467,"&lt;"&amp;$BE$3)</f>
        <v>0</v>
      </c>
      <c r="CL431">
        <f>SUMIFS('Grid GenerationQueue'!AM$5:AM$467,'Grid GenerationQueue'!$AX$5:$AX$467,$B431,'Grid GenerationQueue'!$AY$5:$AY$467,$C431,'Grid GenerationQueue'!$BB$5:$BB$467,"&lt;"&amp;$BE$3)</f>
        <v>0</v>
      </c>
      <c r="CM431">
        <f>SUMIFS('Grid GenerationQueue'!AN$5:AN$467,'Grid GenerationQueue'!$AX$5:$AX$467,$B431,'Grid GenerationQueue'!$AY$5:$AY$467,$C431,'Grid GenerationQueue'!$BB$5:$BB$467,"&lt;"&amp;$BE$3)</f>
        <v>0</v>
      </c>
      <c r="CN431">
        <f>SUMIFS('Grid GenerationQueue'!AO$5:AO$467,'Grid GenerationQueue'!$AX$5:$AX$467,$B431,'Grid GenerationQueue'!$AY$5:$AY$467,$C431,'Grid GenerationQueue'!$BB$5:$BB$467,"&lt;"&amp;$BE$3)</f>
        <v>0</v>
      </c>
      <c r="CO431">
        <f>SUMIFS('Grid GenerationQueue'!AP$5:AP$467,'Grid GenerationQueue'!$AX$5:$AX$467,$B431,'Grid GenerationQueue'!$AY$5:$AY$467,$C431,'Grid GenerationQueue'!$BB$5:$BB$467,"&lt;"&amp;$BE$3)</f>
        <v>0</v>
      </c>
    </row>
    <row r="432" spans="1:93" x14ac:dyDescent="0.35">
      <c r="A432" t="s">
        <v>4647</v>
      </c>
      <c r="B432" t="s">
        <v>4498</v>
      </c>
      <c r="C432">
        <v>230</v>
      </c>
      <c r="D432">
        <f>SUMIFS('Grid GenerationQueue'!AE$5:AE$467,'Grid GenerationQueue'!$AX$5:$AX$467,$B432,'Grid GenerationQueue'!$AY$5:$AY$467,$C432,'Grid GenerationQueue'!$BI$5:$BI$467,"&lt;4")</f>
        <v>200</v>
      </c>
      <c r="E432">
        <f>SUMIFS('Grid GenerationQueue'!AF$5:AF$467,'Grid GenerationQueue'!$AX$5:$AX$467,$B432,'Grid GenerationQueue'!$AY$5:$AY$467,$C432,'Grid GenerationQueue'!$BI$5:$BI$467,"&lt;4")</f>
        <v>100</v>
      </c>
      <c r="F432">
        <f>SUMIFS('Grid GenerationQueue'!AG$5:AG$467,'Grid GenerationQueue'!$AX$5:$AX$467,$B432,'Grid GenerationQueue'!$AY$5:$AY$467,$C432,'Grid GenerationQueue'!$BI$5:$BI$467,"&lt;4")</f>
        <v>0</v>
      </c>
      <c r="G432">
        <f>SUMIFS('Grid GenerationQueue'!AH$5:AH$467,'Grid GenerationQueue'!$AX$5:$AX$467,$B432,'Grid GenerationQueue'!$AY$5:$AY$467,$C432,'Grid GenerationQueue'!$BI$5:$BI$467,"&lt;4")</f>
        <v>0</v>
      </c>
      <c r="H432">
        <f>SUMIFS('Grid GenerationQueue'!AI$5:AI$467,'Grid GenerationQueue'!$AX$5:$AX$467,$B432,'Grid GenerationQueue'!$AY$5:$AY$467,$C432,'Grid GenerationQueue'!$BI$5:$BI$467,"&lt;4")</f>
        <v>0</v>
      </c>
      <c r="I432">
        <f>SUMIFS('Grid GenerationQueue'!AJ$5:AJ$467,'Grid GenerationQueue'!$AX$5:$AX$467,$B432,'Grid GenerationQueue'!$AY$5:$AY$467,$C432,'Grid GenerationQueue'!$BI$5:$BI$467,"&lt;4")</f>
        <v>0</v>
      </c>
      <c r="J432">
        <f>SUMIFS('Grid GenerationQueue'!AK$5:AK$467,'Grid GenerationQueue'!$AX$5:$AX$467,$B432,'Grid GenerationQueue'!$AY$5:$AY$467,$C432,'Grid GenerationQueue'!$BI$5:$BI$467,"&lt;4")</f>
        <v>0</v>
      </c>
      <c r="K432">
        <f>SUMIFS('Grid GenerationQueue'!AL$5:AL$467,'Grid GenerationQueue'!$AX$5:$AX$467,$B432,'Grid GenerationQueue'!$AY$5:$AY$467,$C432,'Grid GenerationQueue'!$BI$5:$BI$467,"&lt;4")</f>
        <v>0</v>
      </c>
      <c r="L432">
        <f>SUMIFS('Grid GenerationQueue'!AM$5:AM$467,'Grid GenerationQueue'!$AX$5:$AX$467,$B432,'Grid GenerationQueue'!$AY$5:$AY$467,$C432,'Grid GenerationQueue'!$BI$5:$BI$467,"&lt;4")</f>
        <v>0</v>
      </c>
      <c r="M432">
        <f>SUMIFS('Grid GenerationQueue'!AN$5:AN$467,'Grid GenerationQueue'!$AX$5:$AX$467,$B432,'Grid GenerationQueue'!$AY$5:$AY$467,$C432,'Grid GenerationQueue'!$BI$5:$BI$467,"&lt;4")</f>
        <v>0</v>
      </c>
      <c r="N432">
        <f>SUMIFS('Grid GenerationQueue'!AO$5:AO$467,'Grid GenerationQueue'!$AX$5:$AX$467,$B432,'Grid GenerationQueue'!$AY$5:$AY$467,$C432,'Grid GenerationQueue'!$BI$5:$BI$467,"&lt;4")</f>
        <v>0</v>
      </c>
      <c r="O432">
        <f>SUMIFS('Grid GenerationQueue'!AP$5:AP$467,'Grid GenerationQueue'!$AX$5:$AX$467,$B432,'Grid GenerationQueue'!$AY$5:$AY$467,$C432,'Grid GenerationQueue'!$BI$5:$BI$467,"&lt;4")</f>
        <v>0</v>
      </c>
      <c r="Q432">
        <f>SUMIFS('Grid GenerationQueue'!AE$5:AE$467,'Grid GenerationQueue'!$AX$5:$AX$467,$B432,'Grid GenerationQueue'!$AY$5:$AY$467,$C432,'Grid GenerationQueue'!$BH$5:$BH$467,"Executed")</f>
        <v>200</v>
      </c>
      <c r="R432">
        <f>SUMIFS('Grid GenerationQueue'!AF$5:AF$467,'Grid GenerationQueue'!$AX$5:$AX$467,$B432,'Grid GenerationQueue'!$AY$5:$AY$467,$C432,'Grid GenerationQueue'!$BH$5:$BH$467,"Executed")</f>
        <v>100</v>
      </c>
      <c r="S432">
        <f>SUMIFS('Grid GenerationQueue'!AG$5:AG$467,'Grid GenerationQueue'!$AX$5:$AX$467,$B432,'Grid GenerationQueue'!$AY$5:$AY$467,$C432,'Grid GenerationQueue'!$BH$5:$BH$467,"Executed")</f>
        <v>0</v>
      </c>
      <c r="T432">
        <f>SUMIFS('Grid GenerationQueue'!AH$5:AH$467,'Grid GenerationQueue'!$AX$5:$AX$467,$B432,'Grid GenerationQueue'!$AY$5:$AY$467,$C432,'Grid GenerationQueue'!$BH$5:$BH$467,"Executed")</f>
        <v>0</v>
      </c>
      <c r="U432">
        <f>SUMIFS('Grid GenerationQueue'!AI$5:AI$467,'Grid GenerationQueue'!$AX$5:$AX$467,$B432,'Grid GenerationQueue'!$AY$5:$AY$467,$C432,'Grid GenerationQueue'!$BH$5:$BH$467,"Executed")</f>
        <v>0</v>
      </c>
      <c r="V432">
        <f>SUMIFS('Grid GenerationQueue'!AJ$5:AJ$467,'Grid GenerationQueue'!$AX$5:$AX$467,$B432,'Grid GenerationQueue'!$AY$5:$AY$467,$C432,'Grid GenerationQueue'!$BH$5:$BH$467,"Executed")</f>
        <v>0</v>
      </c>
      <c r="W432">
        <f>SUMIFS('Grid GenerationQueue'!AK$5:AK$467,'Grid GenerationQueue'!$AX$5:$AX$467,$B432,'Grid GenerationQueue'!$AY$5:$AY$467,$C432,'Grid GenerationQueue'!$BH$5:$BH$467,"Executed")</f>
        <v>0</v>
      </c>
      <c r="X432">
        <f>SUMIFS('Grid GenerationQueue'!AL$5:AL$467,'Grid GenerationQueue'!$AX$5:$AX$467,$B432,'Grid GenerationQueue'!$AY$5:$AY$467,$C432,'Grid GenerationQueue'!$BH$5:$BH$467,"Executed")</f>
        <v>0</v>
      </c>
      <c r="Y432">
        <f>SUMIFS('Grid GenerationQueue'!AM$5:AM$467,'Grid GenerationQueue'!$AX$5:$AX$467,$B432,'Grid GenerationQueue'!$AY$5:$AY$467,$C432,'Grid GenerationQueue'!$BH$5:$BH$467,"Executed")</f>
        <v>0</v>
      </c>
      <c r="Z432">
        <f>SUMIFS('Grid GenerationQueue'!AN$5:AN$467,'Grid GenerationQueue'!$AX$5:$AX$467,$B432,'Grid GenerationQueue'!$AY$5:$AY$467,$C432,'Grid GenerationQueue'!$BH$5:$BH$467,"Executed")</f>
        <v>0</v>
      </c>
      <c r="AA432">
        <f>SUMIFS('Grid GenerationQueue'!AO$5:AO$467,'Grid GenerationQueue'!$AX$5:$AX$467,$B432,'Grid GenerationQueue'!$AY$5:$AY$467,$C432,'Grid GenerationQueue'!$BH$5:$BH$467,"Executed")</f>
        <v>0</v>
      </c>
      <c r="AB432">
        <f>SUMIFS('Grid GenerationQueue'!AP$5:AP$467,'Grid GenerationQueue'!$AX$5:$AX$467,$B432,'Grid GenerationQueue'!$AY$5:$AY$467,$C432,'Grid GenerationQueue'!$BH$5:$BH$467,"Executed")</f>
        <v>0</v>
      </c>
      <c r="AD432">
        <f>SUMIFS('Grid GenerationQueue'!AE$5:AE$467,'Grid GenerationQueue'!$AX$5:$AX$467,$B432,'Grid GenerationQueue'!$AY$5:$AY$467,$C432,'Grid GenerationQueue'!$BF$5:$BF$467,"&lt;&gt;"&amp;"")</f>
        <v>200</v>
      </c>
      <c r="AE432">
        <f>SUMIFS('Grid GenerationQueue'!AF$5:AF$467,'Grid GenerationQueue'!$AX$5:$AX$467,$B432,'Grid GenerationQueue'!$AY$5:$AY$467,$C432,'Grid GenerationQueue'!$BF$5:$BF$467,"&lt;&gt;"&amp;"")</f>
        <v>100</v>
      </c>
      <c r="AF432">
        <f>SUMIFS('Grid GenerationQueue'!AG$5:AG$467,'Grid GenerationQueue'!$AX$5:$AX$467,$B432,'Grid GenerationQueue'!$AY$5:$AY$467,$C432,'Grid GenerationQueue'!$BF$5:$BF$467,"&lt;&gt;"&amp;"")</f>
        <v>0</v>
      </c>
      <c r="AG432">
        <f>SUMIFS('Grid GenerationQueue'!AH$5:AH$467,'Grid GenerationQueue'!$AX$5:$AX$467,$B432,'Grid GenerationQueue'!$AY$5:$AY$467,$C432,'Grid GenerationQueue'!$BF$5:$BF$467,"&lt;&gt;"&amp;"")</f>
        <v>0</v>
      </c>
      <c r="AH432">
        <f>SUMIFS('Grid GenerationQueue'!AI$5:AI$467,'Grid GenerationQueue'!$AX$5:$AX$467,$B432,'Grid GenerationQueue'!$AY$5:$AY$467,$C432,'Grid GenerationQueue'!$BF$5:$BF$467,"&lt;&gt;"&amp;"")</f>
        <v>0</v>
      </c>
      <c r="AI432">
        <f>SUMIFS('Grid GenerationQueue'!AJ$5:AJ$467,'Grid GenerationQueue'!$AX$5:$AX$467,$B432,'Grid GenerationQueue'!$AY$5:$AY$467,$C432,'Grid GenerationQueue'!$BF$5:$BF$467,"&lt;&gt;"&amp;"")</f>
        <v>0</v>
      </c>
      <c r="AJ432">
        <f>SUMIFS('Grid GenerationQueue'!AK$5:AK$467,'Grid GenerationQueue'!$AX$5:$AX$467,$B432,'Grid GenerationQueue'!$AY$5:$AY$467,$C432,'Grid GenerationQueue'!$BF$5:$BF$467,"&lt;&gt;"&amp;"")</f>
        <v>0</v>
      </c>
      <c r="AK432">
        <f>SUMIFS('Grid GenerationQueue'!AL$5:AL$467,'Grid GenerationQueue'!$AX$5:$AX$467,$B432,'Grid GenerationQueue'!$AY$5:$AY$467,$C432,'Grid GenerationQueue'!$BF$5:$BF$467,"&lt;&gt;"&amp;"")</f>
        <v>0</v>
      </c>
      <c r="AL432">
        <f>SUMIFS('Grid GenerationQueue'!AM$5:AM$467,'Grid GenerationQueue'!$AX$5:$AX$467,$B432,'Grid GenerationQueue'!$AY$5:$AY$467,$C432,'Grid GenerationQueue'!$BF$5:$BF$467,"&lt;&gt;"&amp;"")</f>
        <v>0</v>
      </c>
      <c r="AM432">
        <f>SUMIFS('Grid GenerationQueue'!AN$5:AN$467,'Grid GenerationQueue'!$AX$5:$AX$467,$B432,'Grid GenerationQueue'!$AY$5:$AY$467,$C432,'Grid GenerationQueue'!$BF$5:$BF$467,"&lt;&gt;"&amp;"")</f>
        <v>0</v>
      </c>
      <c r="AN432">
        <f>SUMIFS('Grid GenerationQueue'!AO$5:AO$467,'Grid GenerationQueue'!$AX$5:$AX$467,$B432,'Grid GenerationQueue'!$AY$5:$AY$467,$C432,'Grid GenerationQueue'!$BF$5:$BF$467,"&lt;&gt;"&amp;"")</f>
        <v>0</v>
      </c>
      <c r="AO432">
        <f>SUMIFS('Grid GenerationQueue'!AP$5:AP$467,'Grid GenerationQueue'!$AX$5:$AX$467,$B432,'Grid GenerationQueue'!$AY$5:$AY$467,$C432,'Grid GenerationQueue'!$BF$5:$BF$467,"&lt;&gt;"&amp;"")</f>
        <v>0</v>
      </c>
      <c r="AQ432">
        <f>SUMIFS('Grid GenerationQueue'!AE$5:AE$467,'Grid GenerationQueue'!$AX$5:$AX$467,$B432,'Grid GenerationQueue'!$AY$5:$AY$467,$C432)</f>
        <v>200</v>
      </c>
      <c r="AR432">
        <f>SUMIFS('Grid GenerationQueue'!AF$5:AF$467,'Grid GenerationQueue'!$AX$5:$AX$467,$B432,'Grid GenerationQueue'!$AY$5:$AY$467,$C432)</f>
        <v>100</v>
      </c>
      <c r="AS432">
        <f>SUMIFS('Grid GenerationQueue'!AG$5:AG$467,'Grid GenerationQueue'!$AX$5:$AX$467,$B432,'Grid GenerationQueue'!$AY$5:$AY$467,$C432)</f>
        <v>0</v>
      </c>
      <c r="AT432">
        <f>SUMIFS('Grid GenerationQueue'!AH$5:AH$467,'Grid GenerationQueue'!$AX$5:$AX$467,$B432,'Grid GenerationQueue'!$AY$5:$AY$467,$C432)</f>
        <v>0</v>
      </c>
      <c r="AU432">
        <f>SUMIFS('Grid GenerationQueue'!AI$5:AI$467,'Grid GenerationQueue'!$AX$5:$AX$467,$B432,'Grid GenerationQueue'!$AY$5:$AY$467,$C432)</f>
        <v>0</v>
      </c>
      <c r="AV432">
        <f>SUMIFS('Grid GenerationQueue'!AJ$5:AJ$467,'Grid GenerationQueue'!$AX$5:$AX$467,$B432,'Grid GenerationQueue'!$AY$5:$AY$467,$C432)</f>
        <v>0</v>
      </c>
      <c r="AW432">
        <f>SUMIFS('Grid GenerationQueue'!AK$5:AK$467,'Grid GenerationQueue'!$AX$5:$AX$467,$B432,'Grid GenerationQueue'!$AY$5:$AY$467,$C432)</f>
        <v>0</v>
      </c>
      <c r="AX432">
        <f>SUMIFS('Grid GenerationQueue'!AL$5:AL$467,'Grid GenerationQueue'!$AX$5:$AX$467,$B432,'Grid GenerationQueue'!$AY$5:$AY$467,$C432)</f>
        <v>0</v>
      </c>
      <c r="AY432">
        <f>SUMIFS('Grid GenerationQueue'!AM$5:AM$467,'Grid GenerationQueue'!$AX$5:$AX$467,$B432,'Grid GenerationQueue'!$AY$5:$AY$467,$C432)</f>
        <v>0</v>
      </c>
      <c r="AZ432">
        <f>SUMIFS('Grid GenerationQueue'!AN$5:AN$467,'Grid GenerationQueue'!$AX$5:$AX$467,$B432,'Grid GenerationQueue'!$AY$5:$AY$467,$C432)</f>
        <v>0</v>
      </c>
      <c r="BA432">
        <f>SUMIFS('Grid GenerationQueue'!AO$5:AO$467,'Grid GenerationQueue'!$AX$5:$AX$467,$B432,'Grid GenerationQueue'!$AY$5:$AY$467,$C432)</f>
        <v>0</v>
      </c>
      <c r="BB432">
        <f>SUMIFS('Grid GenerationQueue'!AP$5:AP$467,'Grid GenerationQueue'!$AX$5:$AX$467,$B432,'Grid GenerationQueue'!$AY$5:$AY$467,$C432)</f>
        <v>0</v>
      </c>
      <c r="BD432">
        <f>SUMIFS('Grid GenerationQueue'!AE$5:AE$467,'Grid GenerationQueue'!$AX$5:$AX$467,$B432,'Grid GenerationQueue'!$AY$5:$AY$467,$C432,'Grid GenerationQueue'!$BH$5:$BH$467,"Executed",'Grid GenerationQueue'!$BB$5:$BB$467,"&lt;"&amp;$BE$3)</f>
        <v>200</v>
      </c>
      <c r="BE432">
        <f>SUMIFS('Grid GenerationQueue'!AF$5:AF$467,'Grid GenerationQueue'!$AX$5:$AX$467,$B432,'Grid GenerationQueue'!$AY$5:$AY$467,$C432,'Grid GenerationQueue'!$BH$5:$BH$467,"Executed",'Grid GenerationQueue'!$BB$5:$BB$467,"&lt;"&amp;$BE$3)</f>
        <v>100</v>
      </c>
      <c r="BF432">
        <f>SUMIFS('Grid GenerationQueue'!AG$5:AG$467,'Grid GenerationQueue'!$AX$5:$AX$467,$B432,'Grid GenerationQueue'!$AY$5:$AY$467,$C432,'Grid GenerationQueue'!$BH$5:$BH$467,"Executed",'Grid GenerationQueue'!$BB$5:$BB$467,"&lt;"&amp;$BE$3)</f>
        <v>0</v>
      </c>
      <c r="BG432">
        <f>SUMIFS('Grid GenerationQueue'!AH$5:AH$467,'Grid GenerationQueue'!$AX$5:$AX$467,$B432,'Grid GenerationQueue'!$AY$5:$AY$467,$C432,'Grid GenerationQueue'!$BH$5:$BH$467,"Executed",'Grid GenerationQueue'!$BB$5:$BB$467,"&lt;"&amp;$BE$3)</f>
        <v>0</v>
      </c>
      <c r="BH432">
        <f>SUMIFS('Grid GenerationQueue'!AI$5:AI$467,'Grid GenerationQueue'!$AX$5:$AX$467,$B432,'Grid GenerationQueue'!$AY$5:$AY$467,$C432,'Grid GenerationQueue'!$BH$5:$BH$467,"Executed",'Grid GenerationQueue'!$BB$5:$BB$467,"&lt;"&amp;$BE$3)</f>
        <v>0</v>
      </c>
      <c r="BI432">
        <f>SUMIFS('Grid GenerationQueue'!AJ$5:AJ$467,'Grid GenerationQueue'!$AX$5:$AX$467,$B432,'Grid GenerationQueue'!$AY$5:$AY$467,$C432,'Grid GenerationQueue'!$BH$5:$BH$467,"Executed",'Grid GenerationQueue'!$BB$5:$BB$467,"&lt;"&amp;$BE$3)</f>
        <v>0</v>
      </c>
      <c r="BJ432">
        <f>SUMIFS('Grid GenerationQueue'!AK$5:AK$467,'Grid GenerationQueue'!$AX$5:$AX$467,$B432,'Grid GenerationQueue'!$AY$5:$AY$467,$C432,'Grid GenerationQueue'!$BH$5:$BH$467,"Executed",'Grid GenerationQueue'!$BB$5:$BB$467,"&lt;"&amp;$BE$3)</f>
        <v>0</v>
      </c>
      <c r="BK432">
        <f>SUMIFS('Grid GenerationQueue'!AL$5:AL$467,'Grid GenerationQueue'!$AX$5:$AX$467,$B432,'Grid GenerationQueue'!$AY$5:$AY$467,$C432,'Grid GenerationQueue'!$BH$5:$BH$467,"Executed",'Grid GenerationQueue'!$BB$5:$BB$467,"&lt;"&amp;$BE$3)</f>
        <v>0</v>
      </c>
      <c r="BL432">
        <f>SUMIFS('Grid GenerationQueue'!AM$5:AM$467,'Grid GenerationQueue'!$AX$5:$AX$467,$B432,'Grid GenerationQueue'!$AY$5:$AY$467,$C432,'Grid GenerationQueue'!$BH$5:$BH$467,"Executed",'Grid GenerationQueue'!$BB$5:$BB$467,"&lt;"&amp;$BE$3)</f>
        <v>0</v>
      </c>
      <c r="BM432">
        <f>SUMIFS('Grid GenerationQueue'!AN$5:AN$467,'Grid GenerationQueue'!$AX$5:$AX$467,$B432,'Grid GenerationQueue'!$AY$5:$AY$467,$C432,'Grid GenerationQueue'!$BH$5:$BH$467,"Executed",'Grid GenerationQueue'!$BB$5:$BB$467,"&lt;"&amp;$BE$3)</f>
        <v>0</v>
      </c>
      <c r="BN432">
        <f>SUMIFS('Grid GenerationQueue'!AO$5:AO$467,'Grid GenerationQueue'!$AX$5:$AX$467,$B432,'Grid GenerationQueue'!$AY$5:$AY$467,$C432,'Grid GenerationQueue'!$BH$5:$BH$467,"Executed",'Grid GenerationQueue'!$BB$5:$BB$467,"&lt;"&amp;$BE$3)</f>
        <v>0</v>
      </c>
      <c r="BO432">
        <f>SUMIFS('Grid GenerationQueue'!AP$5:AP$467,'Grid GenerationQueue'!$AX$5:$AX$467,$B432,'Grid GenerationQueue'!$AY$5:$AY$467,$C432,'Grid GenerationQueue'!$BH$5:$BH$467,"Executed",'Grid GenerationQueue'!$BB$5:$BB$467,"&lt;"&amp;$BE$3)</f>
        <v>0</v>
      </c>
      <c r="BQ432">
        <f>SUMIFS('Grid GenerationQueue'!AE$5:AE$467,'Grid GenerationQueue'!$AX$5:$AX$467,$B432,'Grid GenerationQueue'!$AY$5:$AY$467,$C432,'Grid GenerationQueue'!$BF$5:$BF$467,"&lt;&gt;"&amp;"",'Grid GenerationQueue'!$BB$5:$BB$467,"&lt;"&amp;$BE$3)</f>
        <v>200</v>
      </c>
      <c r="BR432">
        <f>SUMIFS('Grid GenerationQueue'!AF$5:AF$467,'Grid GenerationQueue'!$AX$5:$AX$467,$B432,'Grid GenerationQueue'!$AY$5:$AY$467,$C432,'Grid GenerationQueue'!$BF$5:$BF$467,"&lt;&gt;"&amp;"",'Grid GenerationQueue'!$BB$5:$BB$467,"&lt;"&amp;$BE$3)</f>
        <v>100</v>
      </c>
      <c r="BS432">
        <f>SUMIFS('Grid GenerationQueue'!AG$5:AG$467,'Grid GenerationQueue'!$AX$5:$AX$467,$B432,'Grid GenerationQueue'!$AY$5:$AY$467,$C432,'Grid GenerationQueue'!$BF$5:$BF$467,"&lt;&gt;"&amp;"",'Grid GenerationQueue'!$BB$5:$BB$467,"&lt;"&amp;$BE$3)</f>
        <v>0</v>
      </c>
      <c r="BT432">
        <f>SUMIFS('Grid GenerationQueue'!AH$5:AH$467,'Grid GenerationQueue'!$AX$5:$AX$467,$B432,'Grid GenerationQueue'!$AY$5:$AY$467,$C432,'Grid GenerationQueue'!$BF$5:$BF$467,"&lt;&gt;"&amp;"",'Grid GenerationQueue'!$BB$5:$BB$467,"&lt;"&amp;$BE$3)</f>
        <v>0</v>
      </c>
      <c r="BU432">
        <f>SUMIFS('Grid GenerationQueue'!AI$5:AI$467,'Grid GenerationQueue'!$AX$5:$AX$467,$B432,'Grid GenerationQueue'!$AY$5:$AY$467,$C432,'Grid GenerationQueue'!$BF$5:$BF$467,"&lt;&gt;"&amp;"",'Grid GenerationQueue'!$BB$5:$BB$467,"&lt;"&amp;$BE$3)</f>
        <v>0</v>
      </c>
      <c r="BV432">
        <f>SUMIFS('Grid GenerationQueue'!AJ$5:AJ$467,'Grid GenerationQueue'!$AX$5:$AX$467,$B432,'Grid GenerationQueue'!$AY$5:$AY$467,$C432,'Grid GenerationQueue'!$BF$5:$BF$467,"&lt;&gt;"&amp;"",'Grid GenerationQueue'!$BB$5:$BB$467,"&lt;"&amp;$BE$3)</f>
        <v>0</v>
      </c>
      <c r="BW432">
        <f>SUMIFS('Grid GenerationQueue'!AK$5:AK$467,'Grid GenerationQueue'!$AX$5:$AX$467,$B432,'Grid GenerationQueue'!$AY$5:$AY$467,$C432,'Grid GenerationQueue'!$BF$5:$BF$467,"&lt;&gt;"&amp;"",'Grid GenerationQueue'!$BB$5:$BB$467,"&lt;"&amp;$BE$3)</f>
        <v>0</v>
      </c>
      <c r="BX432">
        <f>SUMIFS('Grid GenerationQueue'!AL$5:AL$467,'Grid GenerationQueue'!$AX$5:$AX$467,$B432,'Grid GenerationQueue'!$AY$5:$AY$467,$C432,'Grid GenerationQueue'!$BF$5:$BF$467,"&lt;&gt;"&amp;"",'Grid GenerationQueue'!$BB$5:$BB$467,"&lt;"&amp;$BE$3)</f>
        <v>0</v>
      </c>
      <c r="BY432">
        <f>SUMIFS('Grid GenerationQueue'!AM$5:AM$467,'Grid GenerationQueue'!$AX$5:$AX$467,$B432,'Grid GenerationQueue'!$AY$5:$AY$467,$C432,'Grid GenerationQueue'!$BF$5:$BF$467,"&lt;&gt;"&amp;"",'Grid GenerationQueue'!$BB$5:$BB$467,"&lt;"&amp;$BE$3)</f>
        <v>0</v>
      </c>
      <c r="BZ432">
        <f>SUMIFS('Grid GenerationQueue'!AN$5:AN$467,'Grid GenerationQueue'!$AX$5:$AX$467,$B432,'Grid GenerationQueue'!$AY$5:$AY$467,$C432,'Grid GenerationQueue'!$BF$5:$BF$467,"&lt;&gt;"&amp;"",'Grid GenerationQueue'!$BB$5:$BB$467,"&lt;"&amp;$BE$3)</f>
        <v>0</v>
      </c>
      <c r="CA432">
        <f>SUMIFS('Grid GenerationQueue'!AO$5:AO$467,'Grid GenerationQueue'!$AX$5:$AX$467,$B432,'Grid GenerationQueue'!$AY$5:$AY$467,$C432,'Grid GenerationQueue'!$BF$5:$BF$467,"&lt;&gt;"&amp;"",'Grid GenerationQueue'!$BB$5:$BB$467,"&lt;"&amp;$BE$3)</f>
        <v>0</v>
      </c>
      <c r="CB432">
        <f>SUMIFS('Grid GenerationQueue'!AP$5:AP$467,'Grid GenerationQueue'!$AX$5:$AX$467,$B432,'Grid GenerationQueue'!$AY$5:$AY$467,$C432,'Grid GenerationQueue'!$BF$5:$BF$467,"&lt;&gt;"&amp;"",'Grid GenerationQueue'!$BB$5:$BB$467,"&lt;"&amp;$BE$3)</f>
        <v>0</v>
      </c>
      <c r="CD432">
        <f>SUMIFS('Grid GenerationQueue'!AE$5:AE$467,'Grid GenerationQueue'!$AX$5:$AX$467,$B432,'Grid GenerationQueue'!$AY$5:$AY$467,$C432,'Grid GenerationQueue'!$BB$5:$BB$467,"&lt;"&amp;$BE$3)</f>
        <v>200</v>
      </c>
      <c r="CE432">
        <f>SUMIFS('Grid GenerationQueue'!AF$5:AF$467,'Grid GenerationQueue'!$AX$5:$AX$467,$B432,'Grid GenerationQueue'!$AY$5:$AY$467,$C432,'Grid GenerationQueue'!$BB$5:$BB$467,"&lt;"&amp;$BE$3)</f>
        <v>100</v>
      </c>
      <c r="CF432">
        <f>SUMIFS('Grid GenerationQueue'!AG$5:AG$467,'Grid GenerationQueue'!$AX$5:$AX$467,$B432,'Grid GenerationQueue'!$AY$5:$AY$467,$C432,'Grid GenerationQueue'!$BB$5:$BB$467,"&lt;"&amp;$BE$3)</f>
        <v>0</v>
      </c>
      <c r="CG432">
        <f>SUMIFS('Grid GenerationQueue'!AH$5:AH$467,'Grid GenerationQueue'!$AX$5:$AX$467,$B432,'Grid GenerationQueue'!$AY$5:$AY$467,$C432,'Grid GenerationQueue'!$BB$5:$BB$467,"&lt;"&amp;$BE$3)</f>
        <v>0</v>
      </c>
      <c r="CH432">
        <f>SUMIFS('Grid GenerationQueue'!AI$5:AI$467,'Grid GenerationQueue'!$AX$5:$AX$467,$B432,'Grid GenerationQueue'!$AY$5:$AY$467,$C432,'Grid GenerationQueue'!$BB$5:$BB$467,"&lt;"&amp;$BE$3)</f>
        <v>0</v>
      </c>
      <c r="CI432">
        <f>SUMIFS('Grid GenerationQueue'!AJ$5:AJ$467,'Grid GenerationQueue'!$AX$5:$AX$467,$B432,'Grid GenerationQueue'!$AY$5:$AY$467,$C432,'Grid GenerationQueue'!$BB$5:$BB$467,"&lt;"&amp;$BE$3)</f>
        <v>0</v>
      </c>
      <c r="CJ432">
        <f>SUMIFS('Grid GenerationQueue'!AK$5:AK$467,'Grid GenerationQueue'!$AX$5:$AX$467,$B432,'Grid GenerationQueue'!$AY$5:$AY$467,$C432,'Grid GenerationQueue'!$BB$5:$BB$467,"&lt;"&amp;$BE$3)</f>
        <v>0</v>
      </c>
      <c r="CK432">
        <f>SUMIFS('Grid GenerationQueue'!AL$5:AL$467,'Grid GenerationQueue'!$AX$5:$AX$467,$B432,'Grid GenerationQueue'!$AY$5:$AY$467,$C432,'Grid GenerationQueue'!$BB$5:$BB$467,"&lt;"&amp;$BE$3)</f>
        <v>0</v>
      </c>
      <c r="CL432">
        <f>SUMIFS('Grid GenerationQueue'!AM$5:AM$467,'Grid GenerationQueue'!$AX$5:$AX$467,$B432,'Grid GenerationQueue'!$AY$5:$AY$467,$C432,'Grid GenerationQueue'!$BB$5:$BB$467,"&lt;"&amp;$BE$3)</f>
        <v>0</v>
      </c>
      <c r="CM432">
        <f>SUMIFS('Grid GenerationQueue'!AN$5:AN$467,'Grid GenerationQueue'!$AX$5:$AX$467,$B432,'Grid GenerationQueue'!$AY$5:$AY$467,$C432,'Grid GenerationQueue'!$BB$5:$BB$467,"&lt;"&amp;$BE$3)</f>
        <v>0</v>
      </c>
      <c r="CN432">
        <f>SUMIFS('Grid GenerationQueue'!AO$5:AO$467,'Grid GenerationQueue'!$AX$5:$AX$467,$B432,'Grid GenerationQueue'!$AY$5:$AY$467,$C432,'Grid GenerationQueue'!$BB$5:$BB$467,"&lt;"&amp;$BE$3)</f>
        <v>0</v>
      </c>
      <c r="CO432">
        <f>SUMIFS('Grid GenerationQueue'!AP$5:AP$467,'Grid GenerationQueue'!$AX$5:$AX$467,$B432,'Grid GenerationQueue'!$AY$5:$AY$467,$C432,'Grid GenerationQueue'!$BB$5:$BB$467,"&lt;"&amp;$BE$3)</f>
        <v>0</v>
      </c>
    </row>
    <row r="433" spans="1:93" x14ac:dyDescent="0.35">
      <c r="A433" t="s">
        <v>4647</v>
      </c>
      <c r="B433" t="s">
        <v>4498</v>
      </c>
      <c r="C433">
        <v>138</v>
      </c>
      <c r="D433">
        <f>SUMIFS('Grid GenerationQueue'!AE$5:AE$467,'Grid GenerationQueue'!$AX$5:$AX$467,$B433,'Grid GenerationQueue'!$AY$5:$AY$467,$C433,'Grid GenerationQueue'!$BI$5:$BI$467,"&lt;4")</f>
        <v>0</v>
      </c>
      <c r="E433">
        <f>SUMIFS('Grid GenerationQueue'!AF$5:AF$467,'Grid GenerationQueue'!$AX$5:$AX$467,$B433,'Grid GenerationQueue'!$AY$5:$AY$467,$C433,'Grid GenerationQueue'!$BI$5:$BI$467,"&lt;4")</f>
        <v>0</v>
      </c>
      <c r="F433">
        <f>SUMIFS('Grid GenerationQueue'!AG$5:AG$467,'Grid GenerationQueue'!$AX$5:$AX$467,$B433,'Grid GenerationQueue'!$AY$5:$AY$467,$C433,'Grid GenerationQueue'!$BI$5:$BI$467,"&lt;4")</f>
        <v>0</v>
      </c>
      <c r="G433">
        <f>SUMIFS('Grid GenerationQueue'!AH$5:AH$467,'Grid GenerationQueue'!$AX$5:$AX$467,$B433,'Grid GenerationQueue'!$AY$5:$AY$467,$C433,'Grid GenerationQueue'!$BI$5:$BI$467,"&lt;4")</f>
        <v>0</v>
      </c>
      <c r="H433">
        <f>SUMIFS('Grid GenerationQueue'!AI$5:AI$467,'Grid GenerationQueue'!$AX$5:$AX$467,$B433,'Grid GenerationQueue'!$AY$5:$AY$467,$C433,'Grid GenerationQueue'!$BI$5:$BI$467,"&lt;4")</f>
        <v>0</v>
      </c>
      <c r="I433">
        <f>SUMIFS('Grid GenerationQueue'!AJ$5:AJ$467,'Grid GenerationQueue'!$AX$5:$AX$467,$B433,'Grid GenerationQueue'!$AY$5:$AY$467,$C433,'Grid GenerationQueue'!$BI$5:$BI$467,"&lt;4")</f>
        <v>0</v>
      </c>
      <c r="J433">
        <f>SUMIFS('Grid GenerationQueue'!AK$5:AK$467,'Grid GenerationQueue'!$AX$5:$AX$467,$B433,'Grid GenerationQueue'!$AY$5:$AY$467,$C433,'Grid GenerationQueue'!$BI$5:$BI$467,"&lt;4")</f>
        <v>0</v>
      </c>
      <c r="K433">
        <f>SUMIFS('Grid GenerationQueue'!AL$5:AL$467,'Grid GenerationQueue'!$AX$5:$AX$467,$B433,'Grid GenerationQueue'!$AY$5:$AY$467,$C433,'Grid GenerationQueue'!$BI$5:$BI$467,"&lt;4")</f>
        <v>0</v>
      </c>
      <c r="L433">
        <f>SUMIFS('Grid GenerationQueue'!AM$5:AM$467,'Grid GenerationQueue'!$AX$5:$AX$467,$B433,'Grid GenerationQueue'!$AY$5:$AY$467,$C433,'Grid GenerationQueue'!$BI$5:$BI$467,"&lt;4")</f>
        <v>0</v>
      </c>
      <c r="M433">
        <f>SUMIFS('Grid GenerationQueue'!AN$5:AN$467,'Grid GenerationQueue'!$AX$5:$AX$467,$B433,'Grid GenerationQueue'!$AY$5:$AY$467,$C433,'Grid GenerationQueue'!$BI$5:$BI$467,"&lt;4")</f>
        <v>0</v>
      </c>
      <c r="N433">
        <f>SUMIFS('Grid GenerationQueue'!AO$5:AO$467,'Grid GenerationQueue'!$AX$5:$AX$467,$B433,'Grid GenerationQueue'!$AY$5:$AY$467,$C433,'Grid GenerationQueue'!$BI$5:$BI$467,"&lt;4")</f>
        <v>0</v>
      </c>
      <c r="O433">
        <f>SUMIFS('Grid GenerationQueue'!AP$5:AP$467,'Grid GenerationQueue'!$AX$5:$AX$467,$B433,'Grid GenerationQueue'!$AY$5:$AY$467,$C433,'Grid GenerationQueue'!$BI$5:$BI$467,"&lt;4")</f>
        <v>0</v>
      </c>
      <c r="Q433">
        <f>SUMIFS('Grid GenerationQueue'!AE$5:AE$467,'Grid GenerationQueue'!$AX$5:$AX$467,$B433,'Grid GenerationQueue'!$AY$5:$AY$467,$C433,'Grid GenerationQueue'!$BH$5:$BH$467,"Executed")</f>
        <v>0</v>
      </c>
      <c r="R433">
        <f>SUMIFS('Grid GenerationQueue'!AF$5:AF$467,'Grid GenerationQueue'!$AX$5:$AX$467,$B433,'Grid GenerationQueue'!$AY$5:$AY$467,$C433,'Grid GenerationQueue'!$BH$5:$BH$467,"Executed")</f>
        <v>0</v>
      </c>
      <c r="S433">
        <f>SUMIFS('Grid GenerationQueue'!AG$5:AG$467,'Grid GenerationQueue'!$AX$5:$AX$467,$B433,'Grid GenerationQueue'!$AY$5:$AY$467,$C433,'Grid GenerationQueue'!$BH$5:$BH$467,"Executed")</f>
        <v>0</v>
      </c>
      <c r="T433">
        <f>SUMIFS('Grid GenerationQueue'!AH$5:AH$467,'Grid GenerationQueue'!$AX$5:$AX$467,$B433,'Grid GenerationQueue'!$AY$5:$AY$467,$C433,'Grid GenerationQueue'!$BH$5:$BH$467,"Executed")</f>
        <v>0</v>
      </c>
      <c r="U433">
        <f>SUMIFS('Grid GenerationQueue'!AI$5:AI$467,'Grid GenerationQueue'!$AX$5:$AX$467,$B433,'Grid GenerationQueue'!$AY$5:$AY$467,$C433,'Grid GenerationQueue'!$BH$5:$BH$467,"Executed")</f>
        <v>0</v>
      </c>
      <c r="V433">
        <f>SUMIFS('Grid GenerationQueue'!AJ$5:AJ$467,'Grid GenerationQueue'!$AX$5:$AX$467,$B433,'Grid GenerationQueue'!$AY$5:$AY$467,$C433,'Grid GenerationQueue'!$BH$5:$BH$467,"Executed")</f>
        <v>0</v>
      </c>
      <c r="W433">
        <f>SUMIFS('Grid GenerationQueue'!AK$5:AK$467,'Grid GenerationQueue'!$AX$5:$AX$467,$B433,'Grid GenerationQueue'!$AY$5:$AY$467,$C433,'Grid GenerationQueue'!$BH$5:$BH$467,"Executed")</f>
        <v>0</v>
      </c>
      <c r="X433">
        <f>SUMIFS('Grid GenerationQueue'!AL$5:AL$467,'Grid GenerationQueue'!$AX$5:$AX$467,$B433,'Grid GenerationQueue'!$AY$5:$AY$467,$C433,'Grid GenerationQueue'!$BH$5:$BH$467,"Executed")</f>
        <v>0</v>
      </c>
      <c r="Y433">
        <f>SUMIFS('Grid GenerationQueue'!AM$5:AM$467,'Grid GenerationQueue'!$AX$5:$AX$467,$B433,'Grid GenerationQueue'!$AY$5:$AY$467,$C433,'Grid GenerationQueue'!$BH$5:$BH$467,"Executed")</f>
        <v>0</v>
      </c>
      <c r="Z433">
        <f>SUMIFS('Grid GenerationQueue'!AN$5:AN$467,'Grid GenerationQueue'!$AX$5:$AX$467,$B433,'Grid GenerationQueue'!$AY$5:$AY$467,$C433,'Grid GenerationQueue'!$BH$5:$BH$467,"Executed")</f>
        <v>0</v>
      </c>
      <c r="AA433">
        <f>SUMIFS('Grid GenerationQueue'!AO$5:AO$467,'Grid GenerationQueue'!$AX$5:$AX$467,$B433,'Grid GenerationQueue'!$AY$5:$AY$467,$C433,'Grid GenerationQueue'!$BH$5:$BH$467,"Executed")</f>
        <v>0</v>
      </c>
      <c r="AB433">
        <f>SUMIFS('Grid GenerationQueue'!AP$5:AP$467,'Grid GenerationQueue'!$AX$5:$AX$467,$B433,'Grid GenerationQueue'!$AY$5:$AY$467,$C433,'Grid GenerationQueue'!$BH$5:$BH$467,"Executed")</f>
        <v>0</v>
      </c>
      <c r="AD433">
        <f>SUMIFS('Grid GenerationQueue'!AE$5:AE$467,'Grid GenerationQueue'!$AX$5:$AX$467,$B433,'Grid GenerationQueue'!$AY$5:$AY$467,$C433,'Grid GenerationQueue'!$BF$5:$BF$467,"&lt;&gt;"&amp;"")</f>
        <v>0</v>
      </c>
      <c r="AE433">
        <f>SUMIFS('Grid GenerationQueue'!AF$5:AF$467,'Grid GenerationQueue'!$AX$5:$AX$467,$B433,'Grid GenerationQueue'!$AY$5:$AY$467,$C433,'Grid GenerationQueue'!$BF$5:$BF$467,"&lt;&gt;"&amp;"")</f>
        <v>0</v>
      </c>
      <c r="AF433">
        <f>SUMIFS('Grid GenerationQueue'!AG$5:AG$467,'Grid GenerationQueue'!$AX$5:$AX$467,$B433,'Grid GenerationQueue'!$AY$5:$AY$467,$C433,'Grid GenerationQueue'!$BF$5:$BF$467,"&lt;&gt;"&amp;"")</f>
        <v>0</v>
      </c>
      <c r="AG433">
        <f>SUMIFS('Grid GenerationQueue'!AH$5:AH$467,'Grid GenerationQueue'!$AX$5:$AX$467,$B433,'Grid GenerationQueue'!$AY$5:$AY$467,$C433,'Grid GenerationQueue'!$BF$5:$BF$467,"&lt;&gt;"&amp;"")</f>
        <v>0</v>
      </c>
      <c r="AH433">
        <f>SUMIFS('Grid GenerationQueue'!AI$5:AI$467,'Grid GenerationQueue'!$AX$5:$AX$467,$B433,'Grid GenerationQueue'!$AY$5:$AY$467,$C433,'Grid GenerationQueue'!$BF$5:$BF$467,"&lt;&gt;"&amp;"")</f>
        <v>0</v>
      </c>
      <c r="AI433">
        <f>SUMIFS('Grid GenerationQueue'!AJ$5:AJ$467,'Grid GenerationQueue'!$AX$5:$AX$467,$B433,'Grid GenerationQueue'!$AY$5:$AY$467,$C433,'Grid GenerationQueue'!$BF$5:$BF$467,"&lt;&gt;"&amp;"")</f>
        <v>0</v>
      </c>
      <c r="AJ433">
        <f>SUMIFS('Grid GenerationQueue'!AK$5:AK$467,'Grid GenerationQueue'!$AX$5:$AX$467,$B433,'Grid GenerationQueue'!$AY$5:$AY$467,$C433,'Grid GenerationQueue'!$BF$5:$BF$467,"&lt;&gt;"&amp;"")</f>
        <v>0</v>
      </c>
      <c r="AK433">
        <f>SUMIFS('Grid GenerationQueue'!AL$5:AL$467,'Grid GenerationQueue'!$AX$5:$AX$467,$B433,'Grid GenerationQueue'!$AY$5:$AY$467,$C433,'Grid GenerationQueue'!$BF$5:$BF$467,"&lt;&gt;"&amp;"")</f>
        <v>0</v>
      </c>
      <c r="AL433">
        <f>SUMIFS('Grid GenerationQueue'!AM$5:AM$467,'Grid GenerationQueue'!$AX$5:$AX$467,$B433,'Grid GenerationQueue'!$AY$5:$AY$467,$C433,'Grid GenerationQueue'!$BF$5:$BF$467,"&lt;&gt;"&amp;"")</f>
        <v>0</v>
      </c>
      <c r="AM433">
        <f>SUMIFS('Grid GenerationQueue'!AN$5:AN$467,'Grid GenerationQueue'!$AX$5:$AX$467,$B433,'Grid GenerationQueue'!$AY$5:$AY$467,$C433,'Grid GenerationQueue'!$BF$5:$BF$467,"&lt;&gt;"&amp;"")</f>
        <v>0</v>
      </c>
      <c r="AN433">
        <f>SUMIFS('Grid GenerationQueue'!AO$5:AO$467,'Grid GenerationQueue'!$AX$5:$AX$467,$B433,'Grid GenerationQueue'!$AY$5:$AY$467,$C433,'Grid GenerationQueue'!$BF$5:$BF$467,"&lt;&gt;"&amp;"")</f>
        <v>0</v>
      </c>
      <c r="AO433">
        <f>SUMIFS('Grid GenerationQueue'!AP$5:AP$467,'Grid GenerationQueue'!$AX$5:$AX$467,$B433,'Grid GenerationQueue'!$AY$5:$AY$467,$C433,'Grid GenerationQueue'!$BF$5:$BF$467,"&lt;&gt;"&amp;"")</f>
        <v>0</v>
      </c>
      <c r="AQ433">
        <f>SUMIFS('Grid GenerationQueue'!AE$5:AE$467,'Grid GenerationQueue'!$AX$5:$AX$467,$B433,'Grid GenerationQueue'!$AY$5:$AY$467,$C433)</f>
        <v>0</v>
      </c>
      <c r="AR433">
        <f>SUMIFS('Grid GenerationQueue'!AF$5:AF$467,'Grid GenerationQueue'!$AX$5:$AX$467,$B433,'Grid GenerationQueue'!$AY$5:$AY$467,$C433)</f>
        <v>0</v>
      </c>
      <c r="AS433">
        <f>SUMIFS('Grid GenerationQueue'!AG$5:AG$467,'Grid GenerationQueue'!$AX$5:$AX$467,$B433,'Grid GenerationQueue'!$AY$5:$AY$467,$C433)</f>
        <v>0</v>
      </c>
      <c r="AT433">
        <f>SUMIFS('Grid GenerationQueue'!AH$5:AH$467,'Grid GenerationQueue'!$AX$5:$AX$467,$B433,'Grid GenerationQueue'!$AY$5:$AY$467,$C433)</f>
        <v>0</v>
      </c>
      <c r="AU433">
        <f>SUMIFS('Grid GenerationQueue'!AI$5:AI$467,'Grid GenerationQueue'!$AX$5:$AX$467,$B433,'Grid GenerationQueue'!$AY$5:$AY$467,$C433)</f>
        <v>0</v>
      </c>
      <c r="AV433">
        <f>SUMIFS('Grid GenerationQueue'!AJ$5:AJ$467,'Grid GenerationQueue'!$AX$5:$AX$467,$B433,'Grid GenerationQueue'!$AY$5:$AY$467,$C433)</f>
        <v>0</v>
      </c>
      <c r="AW433">
        <f>SUMIFS('Grid GenerationQueue'!AK$5:AK$467,'Grid GenerationQueue'!$AX$5:$AX$467,$B433,'Grid GenerationQueue'!$AY$5:$AY$467,$C433)</f>
        <v>0</v>
      </c>
      <c r="AX433">
        <f>SUMIFS('Grid GenerationQueue'!AL$5:AL$467,'Grid GenerationQueue'!$AX$5:$AX$467,$B433,'Grid GenerationQueue'!$AY$5:$AY$467,$C433)</f>
        <v>0</v>
      </c>
      <c r="AY433">
        <f>SUMIFS('Grid GenerationQueue'!AM$5:AM$467,'Grid GenerationQueue'!$AX$5:$AX$467,$B433,'Grid GenerationQueue'!$AY$5:$AY$467,$C433)</f>
        <v>0</v>
      </c>
      <c r="AZ433">
        <f>SUMIFS('Grid GenerationQueue'!AN$5:AN$467,'Grid GenerationQueue'!$AX$5:$AX$467,$B433,'Grid GenerationQueue'!$AY$5:$AY$467,$C433)</f>
        <v>0</v>
      </c>
      <c r="BA433">
        <f>SUMIFS('Grid GenerationQueue'!AO$5:AO$467,'Grid GenerationQueue'!$AX$5:$AX$467,$B433,'Grid GenerationQueue'!$AY$5:$AY$467,$C433)</f>
        <v>0</v>
      </c>
      <c r="BB433">
        <f>SUMIFS('Grid GenerationQueue'!AP$5:AP$467,'Grid GenerationQueue'!$AX$5:$AX$467,$B433,'Grid GenerationQueue'!$AY$5:$AY$467,$C433)</f>
        <v>0</v>
      </c>
      <c r="BD433">
        <f>SUMIFS('Grid GenerationQueue'!AE$5:AE$467,'Grid GenerationQueue'!$AX$5:$AX$467,$B433,'Grid GenerationQueue'!$AY$5:$AY$467,$C433,'Grid GenerationQueue'!$BH$5:$BH$467,"Executed",'Grid GenerationQueue'!$BB$5:$BB$467,"&lt;"&amp;$BE$3)</f>
        <v>0</v>
      </c>
      <c r="BE433">
        <f>SUMIFS('Grid GenerationQueue'!AF$5:AF$467,'Grid GenerationQueue'!$AX$5:$AX$467,$B433,'Grid GenerationQueue'!$AY$5:$AY$467,$C433,'Grid GenerationQueue'!$BH$5:$BH$467,"Executed",'Grid GenerationQueue'!$BB$5:$BB$467,"&lt;"&amp;$BE$3)</f>
        <v>0</v>
      </c>
      <c r="BF433">
        <f>SUMIFS('Grid GenerationQueue'!AG$5:AG$467,'Grid GenerationQueue'!$AX$5:$AX$467,$B433,'Grid GenerationQueue'!$AY$5:$AY$467,$C433,'Grid GenerationQueue'!$BH$5:$BH$467,"Executed",'Grid GenerationQueue'!$BB$5:$BB$467,"&lt;"&amp;$BE$3)</f>
        <v>0</v>
      </c>
      <c r="BG433">
        <f>SUMIFS('Grid GenerationQueue'!AH$5:AH$467,'Grid GenerationQueue'!$AX$5:$AX$467,$B433,'Grid GenerationQueue'!$AY$5:$AY$467,$C433,'Grid GenerationQueue'!$BH$5:$BH$467,"Executed",'Grid GenerationQueue'!$BB$5:$BB$467,"&lt;"&amp;$BE$3)</f>
        <v>0</v>
      </c>
      <c r="BH433">
        <f>SUMIFS('Grid GenerationQueue'!AI$5:AI$467,'Grid GenerationQueue'!$AX$5:$AX$467,$B433,'Grid GenerationQueue'!$AY$5:$AY$467,$C433,'Grid GenerationQueue'!$BH$5:$BH$467,"Executed",'Grid GenerationQueue'!$BB$5:$BB$467,"&lt;"&amp;$BE$3)</f>
        <v>0</v>
      </c>
      <c r="BI433">
        <f>SUMIFS('Grid GenerationQueue'!AJ$5:AJ$467,'Grid GenerationQueue'!$AX$5:$AX$467,$B433,'Grid GenerationQueue'!$AY$5:$AY$467,$C433,'Grid GenerationQueue'!$BH$5:$BH$467,"Executed",'Grid GenerationQueue'!$BB$5:$BB$467,"&lt;"&amp;$BE$3)</f>
        <v>0</v>
      </c>
      <c r="BJ433">
        <f>SUMIFS('Grid GenerationQueue'!AK$5:AK$467,'Grid GenerationQueue'!$AX$5:$AX$467,$B433,'Grid GenerationQueue'!$AY$5:$AY$467,$C433,'Grid GenerationQueue'!$BH$5:$BH$467,"Executed",'Grid GenerationQueue'!$BB$5:$BB$467,"&lt;"&amp;$BE$3)</f>
        <v>0</v>
      </c>
      <c r="BK433">
        <f>SUMIFS('Grid GenerationQueue'!AL$5:AL$467,'Grid GenerationQueue'!$AX$5:$AX$467,$B433,'Grid GenerationQueue'!$AY$5:$AY$467,$C433,'Grid GenerationQueue'!$BH$5:$BH$467,"Executed",'Grid GenerationQueue'!$BB$5:$BB$467,"&lt;"&amp;$BE$3)</f>
        <v>0</v>
      </c>
      <c r="BL433">
        <f>SUMIFS('Grid GenerationQueue'!AM$5:AM$467,'Grid GenerationQueue'!$AX$5:$AX$467,$B433,'Grid GenerationQueue'!$AY$5:$AY$467,$C433,'Grid GenerationQueue'!$BH$5:$BH$467,"Executed",'Grid GenerationQueue'!$BB$5:$BB$467,"&lt;"&amp;$BE$3)</f>
        <v>0</v>
      </c>
      <c r="BM433">
        <f>SUMIFS('Grid GenerationQueue'!AN$5:AN$467,'Grid GenerationQueue'!$AX$5:$AX$467,$B433,'Grid GenerationQueue'!$AY$5:$AY$467,$C433,'Grid GenerationQueue'!$BH$5:$BH$467,"Executed",'Grid GenerationQueue'!$BB$5:$BB$467,"&lt;"&amp;$BE$3)</f>
        <v>0</v>
      </c>
      <c r="BN433">
        <f>SUMIFS('Grid GenerationQueue'!AO$5:AO$467,'Grid GenerationQueue'!$AX$5:$AX$467,$B433,'Grid GenerationQueue'!$AY$5:$AY$467,$C433,'Grid GenerationQueue'!$BH$5:$BH$467,"Executed",'Grid GenerationQueue'!$BB$5:$BB$467,"&lt;"&amp;$BE$3)</f>
        <v>0</v>
      </c>
      <c r="BO433">
        <f>SUMIFS('Grid GenerationQueue'!AP$5:AP$467,'Grid GenerationQueue'!$AX$5:$AX$467,$B433,'Grid GenerationQueue'!$AY$5:$AY$467,$C433,'Grid GenerationQueue'!$BH$5:$BH$467,"Executed",'Grid GenerationQueue'!$BB$5:$BB$467,"&lt;"&amp;$BE$3)</f>
        <v>0</v>
      </c>
      <c r="BQ433">
        <f>SUMIFS('Grid GenerationQueue'!AE$5:AE$467,'Grid GenerationQueue'!$AX$5:$AX$467,$B433,'Grid GenerationQueue'!$AY$5:$AY$467,$C433,'Grid GenerationQueue'!$BF$5:$BF$467,"&lt;&gt;"&amp;"",'Grid GenerationQueue'!$BB$5:$BB$467,"&lt;"&amp;$BE$3)</f>
        <v>0</v>
      </c>
      <c r="BR433">
        <f>SUMIFS('Grid GenerationQueue'!AF$5:AF$467,'Grid GenerationQueue'!$AX$5:$AX$467,$B433,'Grid GenerationQueue'!$AY$5:$AY$467,$C433,'Grid GenerationQueue'!$BF$5:$BF$467,"&lt;&gt;"&amp;"",'Grid GenerationQueue'!$BB$5:$BB$467,"&lt;"&amp;$BE$3)</f>
        <v>0</v>
      </c>
      <c r="BS433">
        <f>SUMIFS('Grid GenerationQueue'!AG$5:AG$467,'Grid GenerationQueue'!$AX$5:$AX$467,$B433,'Grid GenerationQueue'!$AY$5:$AY$467,$C433,'Grid GenerationQueue'!$BF$5:$BF$467,"&lt;&gt;"&amp;"",'Grid GenerationQueue'!$BB$5:$BB$467,"&lt;"&amp;$BE$3)</f>
        <v>0</v>
      </c>
      <c r="BT433">
        <f>SUMIFS('Grid GenerationQueue'!AH$5:AH$467,'Grid GenerationQueue'!$AX$5:$AX$467,$B433,'Grid GenerationQueue'!$AY$5:$AY$467,$C433,'Grid GenerationQueue'!$BF$5:$BF$467,"&lt;&gt;"&amp;"",'Grid GenerationQueue'!$BB$5:$BB$467,"&lt;"&amp;$BE$3)</f>
        <v>0</v>
      </c>
      <c r="BU433">
        <f>SUMIFS('Grid GenerationQueue'!AI$5:AI$467,'Grid GenerationQueue'!$AX$5:$AX$467,$B433,'Grid GenerationQueue'!$AY$5:$AY$467,$C433,'Grid GenerationQueue'!$BF$5:$BF$467,"&lt;&gt;"&amp;"",'Grid GenerationQueue'!$BB$5:$BB$467,"&lt;"&amp;$BE$3)</f>
        <v>0</v>
      </c>
      <c r="BV433">
        <f>SUMIFS('Grid GenerationQueue'!AJ$5:AJ$467,'Grid GenerationQueue'!$AX$5:$AX$467,$B433,'Grid GenerationQueue'!$AY$5:$AY$467,$C433,'Grid GenerationQueue'!$BF$5:$BF$467,"&lt;&gt;"&amp;"",'Grid GenerationQueue'!$BB$5:$BB$467,"&lt;"&amp;$BE$3)</f>
        <v>0</v>
      </c>
      <c r="BW433">
        <f>SUMIFS('Grid GenerationQueue'!AK$5:AK$467,'Grid GenerationQueue'!$AX$5:$AX$467,$B433,'Grid GenerationQueue'!$AY$5:$AY$467,$C433,'Grid GenerationQueue'!$BF$5:$BF$467,"&lt;&gt;"&amp;"",'Grid GenerationQueue'!$BB$5:$BB$467,"&lt;"&amp;$BE$3)</f>
        <v>0</v>
      </c>
      <c r="BX433">
        <f>SUMIFS('Grid GenerationQueue'!AL$5:AL$467,'Grid GenerationQueue'!$AX$5:$AX$467,$B433,'Grid GenerationQueue'!$AY$5:$AY$467,$C433,'Grid GenerationQueue'!$BF$5:$BF$467,"&lt;&gt;"&amp;"",'Grid GenerationQueue'!$BB$5:$BB$467,"&lt;"&amp;$BE$3)</f>
        <v>0</v>
      </c>
      <c r="BY433">
        <f>SUMIFS('Grid GenerationQueue'!AM$5:AM$467,'Grid GenerationQueue'!$AX$5:$AX$467,$B433,'Grid GenerationQueue'!$AY$5:$AY$467,$C433,'Grid GenerationQueue'!$BF$5:$BF$467,"&lt;&gt;"&amp;"",'Grid GenerationQueue'!$BB$5:$BB$467,"&lt;"&amp;$BE$3)</f>
        <v>0</v>
      </c>
      <c r="BZ433">
        <f>SUMIFS('Grid GenerationQueue'!AN$5:AN$467,'Grid GenerationQueue'!$AX$5:$AX$467,$B433,'Grid GenerationQueue'!$AY$5:$AY$467,$C433,'Grid GenerationQueue'!$BF$5:$BF$467,"&lt;&gt;"&amp;"",'Grid GenerationQueue'!$BB$5:$BB$467,"&lt;"&amp;$BE$3)</f>
        <v>0</v>
      </c>
      <c r="CA433">
        <f>SUMIFS('Grid GenerationQueue'!AO$5:AO$467,'Grid GenerationQueue'!$AX$5:$AX$467,$B433,'Grid GenerationQueue'!$AY$5:$AY$467,$C433,'Grid GenerationQueue'!$BF$5:$BF$467,"&lt;&gt;"&amp;"",'Grid GenerationQueue'!$BB$5:$BB$467,"&lt;"&amp;$BE$3)</f>
        <v>0</v>
      </c>
      <c r="CB433">
        <f>SUMIFS('Grid GenerationQueue'!AP$5:AP$467,'Grid GenerationQueue'!$AX$5:$AX$467,$B433,'Grid GenerationQueue'!$AY$5:$AY$467,$C433,'Grid GenerationQueue'!$BF$5:$BF$467,"&lt;&gt;"&amp;"",'Grid GenerationQueue'!$BB$5:$BB$467,"&lt;"&amp;$BE$3)</f>
        <v>0</v>
      </c>
      <c r="CD433">
        <f>SUMIFS('Grid GenerationQueue'!AE$5:AE$467,'Grid GenerationQueue'!$AX$5:$AX$467,$B433,'Grid GenerationQueue'!$AY$5:$AY$467,$C433,'Grid GenerationQueue'!$BB$5:$BB$467,"&lt;"&amp;$BE$3)</f>
        <v>0</v>
      </c>
      <c r="CE433">
        <f>SUMIFS('Grid GenerationQueue'!AF$5:AF$467,'Grid GenerationQueue'!$AX$5:$AX$467,$B433,'Grid GenerationQueue'!$AY$5:$AY$467,$C433,'Grid GenerationQueue'!$BB$5:$BB$467,"&lt;"&amp;$BE$3)</f>
        <v>0</v>
      </c>
      <c r="CF433">
        <f>SUMIFS('Grid GenerationQueue'!AG$5:AG$467,'Grid GenerationQueue'!$AX$5:$AX$467,$B433,'Grid GenerationQueue'!$AY$5:$AY$467,$C433,'Grid GenerationQueue'!$BB$5:$BB$467,"&lt;"&amp;$BE$3)</f>
        <v>0</v>
      </c>
      <c r="CG433">
        <f>SUMIFS('Grid GenerationQueue'!AH$5:AH$467,'Grid GenerationQueue'!$AX$5:$AX$467,$B433,'Grid GenerationQueue'!$AY$5:$AY$467,$C433,'Grid GenerationQueue'!$BB$5:$BB$467,"&lt;"&amp;$BE$3)</f>
        <v>0</v>
      </c>
      <c r="CH433">
        <f>SUMIFS('Grid GenerationQueue'!AI$5:AI$467,'Grid GenerationQueue'!$AX$5:$AX$467,$B433,'Grid GenerationQueue'!$AY$5:$AY$467,$C433,'Grid GenerationQueue'!$BB$5:$BB$467,"&lt;"&amp;$BE$3)</f>
        <v>0</v>
      </c>
      <c r="CI433">
        <f>SUMIFS('Grid GenerationQueue'!AJ$5:AJ$467,'Grid GenerationQueue'!$AX$5:$AX$467,$B433,'Grid GenerationQueue'!$AY$5:$AY$467,$C433,'Grid GenerationQueue'!$BB$5:$BB$467,"&lt;"&amp;$BE$3)</f>
        <v>0</v>
      </c>
      <c r="CJ433">
        <f>SUMIFS('Grid GenerationQueue'!AK$5:AK$467,'Grid GenerationQueue'!$AX$5:$AX$467,$B433,'Grid GenerationQueue'!$AY$5:$AY$467,$C433,'Grid GenerationQueue'!$BB$5:$BB$467,"&lt;"&amp;$BE$3)</f>
        <v>0</v>
      </c>
      <c r="CK433">
        <f>SUMIFS('Grid GenerationQueue'!AL$5:AL$467,'Grid GenerationQueue'!$AX$5:$AX$467,$B433,'Grid GenerationQueue'!$AY$5:$AY$467,$C433,'Grid GenerationQueue'!$BB$5:$BB$467,"&lt;"&amp;$BE$3)</f>
        <v>0</v>
      </c>
      <c r="CL433">
        <f>SUMIFS('Grid GenerationQueue'!AM$5:AM$467,'Grid GenerationQueue'!$AX$5:$AX$467,$B433,'Grid GenerationQueue'!$AY$5:$AY$467,$C433,'Grid GenerationQueue'!$BB$5:$BB$467,"&lt;"&amp;$BE$3)</f>
        <v>0</v>
      </c>
      <c r="CM433">
        <f>SUMIFS('Grid GenerationQueue'!AN$5:AN$467,'Grid GenerationQueue'!$AX$5:$AX$467,$B433,'Grid GenerationQueue'!$AY$5:$AY$467,$C433,'Grid GenerationQueue'!$BB$5:$BB$467,"&lt;"&amp;$BE$3)</f>
        <v>0</v>
      </c>
      <c r="CN433">
        <f>SUMIFS('Grid GenerationQueue'!AO$5:AO$467,'Grid GenerationQueue'!$AX$5:$AX$467,$B433,'Grid GenerationQueue'!$AY$5:$AY$467,$C433,'Grid GenerationQueue'!$BB$5:$BB$467,"&lt;"&amp;$BE$3)</f>
        <v>0</v>
      </c>
      <c r="CO433">
        <f>SUMIFS('Grid GenerationQueue'!AP$5:AP$467,'Grid GenerationQueue'!$AX$5:$AX$467,$B433,'Grid GenerationQueue'!$AY$5:$AY$467,$C433,'Grid GenerationQueue'!$BB$5:$BB$467,"&lt;"&amp;$BE$3)</f>
        <v>0</v>
      </c>
    </row>
    <row r="434" spans="1:93" x14ac:dyDescent="0.35">
      <c r="A434" t="s">
        <v>4648</v>
      </c>
      <c r="B434" t="s">
        <v>4518</v>
      </c>
      <c r="C434">
        <v>230</v>
      </c>
      <c r="D434">
        <f>SUMIFS('Grid GenerationQueue'!AE$5:AE$467,'Grid GenerationQueue'!$AX$5:$AX$467,$B434,'Grid GenerationQueue'!$AY$5:$AY$467,$C434,'Grid GenerationQueue'!$BI$5:$BI$467,"&lt;4")</f>
        <v>0</v>
      </c>
      <c r="E434">
        <f>SUMIFS('Grid GenerationQueue'!AF$5:AF$467,'Grid GenerationQueue'!$AX$5:$AX$467,$B434,'Grid GenerationQueue'!$AY$5:$AY$467,$C434,'Grid GenerationQueue'!$BI$5:$BI$467,"&lt;4")</f>
        <v>0</v>
      </c>
      <c r="F434">
        <f>SUMIFS('Grid GenerationQueue'!AG$5:AG$467,'Grid GenerationQueue'!$AX$5:$AX$467,$B434,'Grid GenerationQueue'!$AY$5:$AY$467,$C434,'Grid GenerationQueue'!$BI$5:$BI$467,"&lt;4")</f>
        <v>0</v>
      </c>
      <c r="G434">
        <f>SUMIFS('Grid GenerationQueue'!AH$5:AH$467,'Grid GenerationQueue'!$AX$5:$AX$467,$B434,'Grid GenerationQueue'!$AY$5:$AY$467,$C434,'Grid GenerationQueue'!$BI$5:$BI$467,"&lt;4")</f>
        <v>0</v>
      </c>
      <c r="H434">
        <f>SUMIFS('Grid GenerationQueue'!AI$5:AI$467,'Grid GenerationQueue'!$AX$5:$AX$467,$B434,'Grid GenerationQueue'!$AY$5:$AY$467,$C434,'Grid GenerationQueue'!$BI$5:$BI$467,"&lt;4")</f>
        <v>0</v>
      </c>
      <c r="I434">
        <f>SUMIFS('Grid GenerationQueue'!AJ$5:AJ$467,'Grid GenerationQueue'!$AX$5:$AX$467,$B434,'Grid GenerationQueue'!$AY$5:$AY$467,$C434,'Grid GenerationQueue'!$BI$5:$BI$467,"&lt;4")</f>
        <v>0</v>
      </c>
      <c r="J434">
        <f>SUMIFS('Grid GenerationQueue'!AK$5:AK$467,'Grid GenerationQueue'!$AX$5:$AX$467,$B434,'Grid GenerationQueue'!$AY$5:$AY$467,$C434,'Grid GenerationQueue'!$BI$5:$BI$467,"&lt;4")</f>
        <v>0</v>
      </c>
      <c r="K434">
        <f>SUMIFS('Grid GenerationQueue'!AL$5:AL$467,'Grid GenerationQueue'!$AX$5:$AX$467,$B434,'Grid GenerationQueue'!$AY$5:$AY$467,$C434,'Grid GenerationQueue'!$BI$5:$BI$467,"&lt;4")</f>
        <v>0</v>
      </c>
      <c r="L434">
        <f>SUMIFS('Grid GenerationQueue'!AM$5:AM$467,'Grid GenerationQueue'!$AX$5:$AX$467,$B434,'Grid GenerationQueue'!$AY$5:$AY$467,$C434,'Grid GenerationQueue'!$BI$5:$BI$467,"&lt;4")</f>
        <v>0</v>
      </c>
      <c r="M434">
        <f>SUMIFS('Grid GenerationQueue'!AN$5:AN$467,'Grid GenerationQueue'!$AX$5:$AX$467,$B434,'Grid GenerationQueue'!$AY$5:$AY$467,$C434,'Grid GenerationQueue'!$BI$5:$BI$467,"&lt;4")</f>
        <v>0</v>
      </c>
      <c r="N434">
        <f>SUMIFS('Grid GenerationQueue'!AO$5:AO$467,'Grid GenerationQueue'!$AX$5:$AX$467,$B434,'Grid GenerationQueue'!$AY$5:$AY$467,$C434,'Grid GenerationQueue'!$BI$5:$BI$467,"&lt;4")</f>
        <v>0</v>
      </c>
      <c r="O434">
        <f>SUMIFS('Grid GenerationQueue'!AP$5:AP$467,'Grid GenerationQueue'!$AX$5:$AX$467,$B434,'Grid GenerationQueue'!$AY$5:$AY$467,$C434,'Grid GenerationQueue'!$BI$5:$BI$467,"&lt;4")</f>
        <v>0</v>
      </c>
      <c r="Q434">
        <f>SUMIFS('Grid GenerationQueue'!AE$5:AE$467,'Grid GenerationQueue'!$AX$5:$AX$467,$B434,'Grid GenerationQueue'!$AY$5:$AY$467,$C434,'Grid GenerationQueue'!$BH$5:$BH$467,"Executed")</f>
        <v>0</v>
      </c>
      <c r="R434">
        <f>SUMIFS('Grid GenerationQueue'!AF$5:AF$467,'Grid GenerationQueue'!$AX$5:$AX$467,$B434,'Grid GenerationQueue'!$AY$5:$AY$467,$C434,'Grid GenerationQueue'!$BH$5:$BH$467,"Executed")</f>
        <v>0</v>
      </c>
      <c r="S434">
        <f>SUMIFS('Grid GenerationQueue'!AG$5:AG$467,'Grid GenerationQueue'!$AX$5:$AX$467,$B434,'Grid GenerationQueue'!$AY$5:$AY$467,$C434,'Grid GenerationQueue'!$BH$5:$BH$467,"Executed")</f>
        <v>0</v>
      </c>
      <c r="T434">
        <f>SUMIFS('Grid GenerationQueue'!AH$5:AH$467,'Grid GenerationQueue'!$AX$5:$AX$467,$B434,'Grid GenerationQueue'!$AY$5:$AY$467,$C434,'Grid GenerationQueue'!$BH$5:$BH$467,"Executed")</f>
        <v>0</v>
      </c>
      <c r="U434">
        <f>SUMIFS('Grid GenerationQueue'!AI$5:AI$467,'Grid GenerationQueue'!$AX$5:$AX$467,$B434,'Grid GenerationQueue'!$AY$5:$AY$467,$C434,'Grid GenerationQueue'!$BH$5:$BH$467,"Executed")</f>
        <v>0</v>
      </c>
      <c r="V434">
        <f>SUMIFS('Grid GenerationQueue'!AJ$5:AJ$467,'Grid GenerationQueue'!$AX$5:$AX$467,$B434,'Grid GenerationQueue'!$AY$5:$AY$467,$C434,'Grid GenerationQueue'!$BH$5:$BH$467,"Executed")</f>
        <v>0</v>
      </c>
      <c r="W434">
        <f>SUMIFS('Grid GenerationQueue'!AK$5:AK$467,'Grid GenerationQueue'!$AX$5:$AX$467,$B434,'Grid GenerationQueue'!$AY$5:$AY$467,$C434,'Grid GenerationQueue'!$BH$5:$BH$467,"Executed")</f>
        <v>0</v>
      </c>
      <c r="X434">
        <f>SUMIFS('Grid GenerationQueue'!AL$5:AL$467,'Grid GenerationQueue'!$AX$5:$AX$467,$B434,'Grid GenerationQueue'!$AY$5:$AY$467,$C434,'Grid GenerationQueue'!$BH$5:$BH$467,"Executed")</f>
        <v>0</v>
      </c>
      <c r="Y434">
        <f>SUMIFS('Grid GenerationQueue'!AM$5:AM$467,'Grid GenerationQueue'!$AX$5:$AX$467,$B434,'Grid GenerationQueue'!$AY$5:$AY$467,$C434,'Grid GenerationQueue'!$BH$5:$BH$467,"Executed")</f>
        <v>0</v>
      </c>
      <c r="Z434">
        <f>SUMIFS('Grid GenerationQueue'!AN$5:AN$467,'Grid GenerationQueue'!$AX$5:$AX$467,$B434,'Grid GenerationQueue'!$AY$5:$AY$467,$C434,'Grid GenerationQueue'!$BH$5:$BH$467,"Executed")</f>
        <v>0</v>
      </c>
      <c r="AA434">
        <f>SUMIFS('Grid GenerationQueue'!AO$5:AO$467,'Grid GenerationQueue'!$AX$5:$AX$467,$B434,'Grid GenerationQueue'!$AY$5:$AY$467,$C434,'Grid GenerationQueue'!$BH$5:$BH$467,"Executed")</f>
        <v>0</v>
      </c>
      <c r="AB434">
        <f>SUMIFS('Grid GenerationQueue'!AP$5:AP$467,'Grid GenerationQueue'!$AX$5:$AX$467,$B434,'Grid GenerationQueue'!$AY$5:$AY$467,$C434,'Grid GenerationQueue'!$BH$5:$BH$467,"Executed")</f>
        <v>0</v>
      </c>
      <c r="AD434">
        <f>SUMIFS('Grid GenerationQueue'!AE$5:AE$467,'Grid GenerationQueue'!$AX$5:$AX$467,$B434,'Grid GenerationQueue'!$AY$5:$AY$467,$C434,'Grid GenerationQueue'!$BF$5:$BF$467,"&lt;&gt;"&amp;"")</f>
        <v>0</v>
      </c>
      <c r="AE434">
        <f>SUMIFS('Grid GenerationQueue'!AF$5:AF$467,'Grid GenerationQueue'!$AX$5:$AX$467,$B434,'Grid GenerationQueue'!$AY$5:$AY$467,$C434,'Grid GenerationQueue'!$BF$5:$BF$467,"&lt;&gt;"&amp;"")</f>
        <v>0</v>
      </c>
      <c r="AF434">
        <f>SUMIFS('Grid GenerationQueue'!AG$5:AG$467,'Grid GenerationQueue'!$AX$5:$AX$467,$B434,'Grid GenerationQueue'!$AY$5:$AY$467,$C434,'Grid GenerationQueue'!$BF$5:$BF$467,"&lt;&gt;"&amp;"")</f>
        <v>0</v>
      </c>
      <c r="AG434">
        <f>SUMIFS('Grid GenerationQueue'!AH$5:AH$467,'Grid GenerationQueue'!$AX$5:$AX$467,$B434,'Grid GenerationQueue'!$AY$5:$AY$467,$C434,'Grid GenerationQueue'!$BF$5:$BF$467,"&lt;&gt;"&amp;"")</f>
        <v>0</v>
      </c>
      <c r="AH434">
        <f>SUMIFS('Grid GenerationQueue'!AI$5:AI$467,'Grid GenerationQueue'!$AX$5:$AX$467,$B434,'Grid GenerationQueue'!$AY$5:$AY$467,$C434,'Grid GenerationQueue'!$BF$5:$BF$467,"&lt;&gt;"&amp;"")</f>
        <v>0</v>
      </c>
      <c r="AI434">
        <f>SUMIFS('Grid GenerationQueue'!AJ$5:AJ$467,'Grid GenerationQueue'!$AX$5:$AX$467,$B434,'Grid GenerationQueue'!$AY$5:$AY$467,$C434,'Grid GenerationQueue'!$BF$5:$BF$467,"&lt;&gt;"&amp;"")</f>
        <v>0</v>
      </c>
      <c r="AJ434">
        <f>SUMIFS('Grid GenerationQueue'!AK$5:AK$467,'Grid GenerationQueue'!$AX$5:$AX$467,$B434,'Grid GenerationQueue'!$AY$5:$AY$467,$C434,'Grid GenerationQueue'!$BF$5:$BF$467,"&lt;&gt;"&amp;"")</f>
        <v>0</v>
      </c>
      <c r="AK434">
        <f>SUMIFS('Grid GenerationQueue'!AL$5:AL$467,'Grid GenerationQueue'!$AX$5:$AX$467,$B434,'Grid GenerationQueue'!$AY$5:$AY$467,$C434,'Grid GenerationQueue'!$BF$5:$BF$467,"&lt;&gt;"&amp;"")</f>
        <v>0</v>
      </c>
      <c r="AL434">
        <f>SUMIFS('Grid GenerationQueue'!AM$5:AM$467,'Grid GenerationQueue'!$AX$5:$AX$467,$B434,'Grid GenerationQueue'!$AY$5:$AY$467,$C434,'Grid GenerationQueue'!$BF$5:$BF$467,"&lt;&gt;"&amp;"")</f>
        <v>0</v>
      </c>
      <c r="AM434">
        <f>SUMIFS('Grid GenerationQueue'!AN$5:AN$467,'Grid GenerationQueue'!$AX$5:$AX$467,$B434,'Grid GenerationQueue'!$AY$5:$AY$467,$C434,'Grid GenerationQueue'!$BF$5:$BF$467,"&lt;&gt;"&amp;"")</f>
        <v>0</v>
      </c>
      <c r="AN434">
        <f>SUMIFS('Grid GenerationQueue'!AO$5:AO$467,'Grid GenerationQueue'!$AX$5:$AX$467,$B434,'Grid GenerationQueue'!$AY$5:$AY$467,$C434,'Grid GenerationQueue'!$BF$5:$BF$467,"&lt;&gt;"&amp;"")</f>
        <v>0</v>
      </c>
      <c r="AO434">
        <f>SUMIFS('Grid GenerationQueue'!AP$5:AP$467,'Grid GenerationQueue'!$AX$5:$AX$467,$B434,'Grid GenerationQueue'!$AY$5:$AY$467,$C434,'Grid GenerationQueue'!$BF$5:$BF$467,"&lt;&gt;"&amp;"")</f>
        <v>0</v>
      </c>
      <c r="AQ434">
        <f>SUMIFS('Grid GenerationQueue'!AE$5:AE$467,'Grid GenerationQueue'!$AX$5:$AX$467,$B434,'Grid GenerationQueue'!$AY$5:$AY$467,$C434)</f>
        <v>0</v>
      </c>
      <c r="AR434">
        <f>SUMIFS('Grid GenerationQueue'!AF$5:AF$467,'Grid GenerationQueue'!$AX$5:$AX$467,$B434,'Grid GenerationQueue'!$AY$5:$AY$467,$C434)</f>
        <v>0</v>
      </c>
      <c r="AS434">
        <f>SUMIFS('Grid GenerationQueue'!AG$5:AG$467,'Grid GenerationQueue'!$AX$5:$AX$467,$B434,'Grid GenerationQueue'!$AY$5:$AY$467,$C434)</f>
        <v>0</v>
      </c>
      <c r="AT434">
        <f>SUMIFS('Grid GenerationQueue'!AH$5:AH$467,'Grid GenerationQueue'!$AX$5:$AX$467,$B434,'Grid GenerationQueue'!$AY$5:$AY$467,$C434)</f>
        <v>0</v>
      </c>
      <c r="AU434">
        <f>SUMIFS('Grid GenerationQueue'!AI$5:AI$467,'Grid GenerationQueue'!$AX$5:$AX$467,$B434,'Grid GenerationQueue'!$AY$5:$AY$467,$C434)</f>
        <v>0</v>
      </c>
      <c r="AV434">
        <f>SUMIFS('Grid GenerationQueue'!AJ$5:AJ$467,'Grid GenerationQueue'!$AX$5:$AX$467,$B434,'Grid GenerationQueue'!$AY$5:$AY$467,$C434)</f>
        <v>0</v>
      </c>
      <c r="AW434">
        <f>SUMIFS('Grid GenerationQueue'!AK$5:AK$467,'Grid GenerationQueue'!$AX$5:$AX$467,$B434,'Grid GenerationQueue'!$AY$5:$AY$467,$C434)</f>
        <v>0</v>
      </c>
      <c r="AX434">
        <f>SUMIFS('Grid GenerationQueue'!AL$5:AL$467,'Grid GenerationQueue'!$AX$5:$AX$467,$B434,'Grid GenerationQueue'!$AY$5:$AY$467,$C434)</f>
        <v>0</v>
      </c>
      <c r="AY434">
        <f>SUMIFS('Grid GenerationQueue'!AM$5:AM$467,'Grid GenerationQueue'!$AX$5:$AX$467,$B434,'Grid GenerationQueue'!$AY$5:$AY$467,$C434)</f>
        <v>0</v>
      </c>
      <c r="AZ434">
        <f>SUMIFS('Grid GenerationQueue'!AN$5:AN$467,'Grid GenerationQueue'!$AX$5:$AX$467,$B434,'Grid GenerationQueue'!$AY$5:$AY$467,$C434)</f>
        <v>0</v>
      </c>
      <c r="BA434">
        <f>SUMIFS('Grid GenerationQueue'!AO$5:AO$467,'Grid GenerationQueue'!$AX$5:$AX$467,$B434,'Grid GenerationQueue'!$AY$5:$AY$467,$C434)</f>
        <v>0</v>
      </c>
      <c r="BB434">
        <f>SUMIFS('Grid GenerationQueue'!AP$5:AP$467,'Grid GenerationQueue'!$AX$5:$AX$467,$B434,'Grid GenerationQueue'!$AY$5:$AY$467,$C434)</f>
        <v>0</v>
      </c>
      <c r="BD434">
        <f>SUMIFS('Grid GenerationQueue'!AE$5:AE$467,'Grid GenerationQueue'!$AX$5:$AX$467,$B434,'Grid GenerationQueue'!$AY$5:$AY$467,$C434,'Grid GenerationQueue'!$BH$5:$BH$467,"Executed",'Grid GenerationQueue'!$BB$5:$BB$467,"&lt;"&amp;$BE$3)</f>
        <v>0</v>
      </c>
      <c r="BE434">
        <f>SUMIFS('Grid GenerationQueue'!AF$5:AF$467,'Grid GenerationQueue'!$AX$5:$AX$467,$B434,'Grid GenerationQueue'!$AY$5:$AY$467,$C434,'Grid GenerationQueue'!$BH$5:$BH$467,"Executed",'Grid GenerationQueue'!$BB$5:$BB$467,"&lt;"&amp;$BE$3)</f>
        <v>0</v>
      </c>
      <c r="BF434">
        <f>SUMIFS('Grid GenerationQueue'!AG$5:AG$467,'Grid GenerationQueue'!$AX$5:$AX$467,$B434,'Grid GenerationQueue'!$AY$5:$AY$467,$C434,'Grid GenerationQueue'!$BH$5:$BH$467,"Executed",'Grid GenerationQueue'!$BB$5:$BB$467,"&lt;"&amp;$BE$3)</f>
        <v>0</v>
      </c>
      <c r="BG434">
        <f>SUMIFS('Grid GenerationQueue'!AH$5:AH$467,'Grid GenerationQueue'!$AX$5:$AX$467,$B434,'Grid GenerationQueue'!$AY$5:$AY$467,$C434,'Grid GenerationQueue'!$BH$5:$BH$467,"Executed",'Grid GenerationQueue'!$BB$5:$BB$467,"&lt;"&amp;$BE$3)</f>
        <v>0</v>
      </c>
      <c r="BH434">
        <f>SUMIFS('Grid GenerationQueue'!AI$5:AI$467,'Grid GenerationQueue'!$AX$5:$AX$467,$B434,'Grid GenerationQueue'!$AY$5:$AY$467,$C434,'Grid GenerationQueue'!$BH$5:$BH$467,"Executed",'Grid GenerationQueue'!$BB$5:$BB$467,"&lt;"&amp;$BE$3)</f>
        <v>0</v>
      </c>
      <c r="BI434">
        <f>SUMIFS('Grid GenerationQueue'!AJ$5:AJ$467,'Grid GenerationQueue'!$AX$5:$AX$467,$B434,'Grid GenerationQueue'!$AY$5:$AY$467,$C434,'Grid GenerationQueue'!$BH$5:$BH$467,"Executed",'Grid GenerationQueue'!$BB$5:$BB$467,"&lt;"&amp;$BE$3)</f>
        <v>0</v>
      </c>
      <c r="BJ434">
        <f>SUMIFS('Grid GenerationQueue'!AK$5:AK$467,'Grid GenerationQueue'!$AX$5:$AX$467,$B434,'Grid GenerationQueue'!$AY$5:$AY$467,$C434,'Grid GenerationQueue'!$BH$5:$BH$467,"Executed",'Grid GenerationQueue'!$BB$5:$BB$467,"&lt;"&amp;$BE$3)</f>
        <v>0</v>
      </c>
      <c r="BK434">
        <f>SUMIFS('Grid GenerationQueue'!AL$5:AL$467,'Grid GenerationQueue'!$AX$5:$AX$467,$B434,'Grid GenerationQueue'!$AY$5:$AY$467,$C434,'Grid GenerationQueue'!$BH$5:$BH$467,"Executed",'Grid GenerationQueue'!$BB$5:$BB$467,"&lt;"&amp;$BE$3)</f>
        <v>0</v>
      </c>
      <c r="BL434">
        <f>SUMIFS('Grid GenerationQueue'!AM$5:AM$467,'Grid GenerationQueue'!$AX$5:$AX$467,$B434,'Grid GenerationQueue'!$AY$5:$AY$467,$C434,'Grid GenerationQueue'!$BH$5:$BH$467,"Executed",'Grid GenerationQueue'!$BB$5:$BB$467,"&lt;"&amp;$BE$3)</f>
        <v>0</v>
      </c>
      <c r="BM434">
        <f>SUMIFS('Grid GenerationQueue'!AN$5:AN$467,'Grid GenerationQueue'!$AX$5:$AX$467,$B434,'Grid GenerationQueue'!$AY$5:$AY$467,$C434,'Grid GenerationQueue'!$BH$5:$BH$467,"Executed",'Grid GenerationQueue'!$BB$5:$BB$467,"&lt;"&amp;$BE$3)</f>
        <v>0</v>
      </c>
      <c r="BN434">
        <f>SUMIFS('Grid GenerationQueue'!AO$5:AO$467,'Grid GenerationQueue'!$AX$5:$AX$467,$B434,'Grid GenerationQueue'!$AY$5:$AY$467,$C434,'Grid GenerationQueue'!$BH$5:$BH$467,"Executed",'Grid GenerationQueue'!$BB$5:$BB$467,"&lt;"&amp;$BE$3)</f>
        <v>0</v>
      </c>
      <c r="BO434">
        <f>SUMIFS('Grid GenerationQueue'!AP$5:AP$467,'Grid GenerationQueue'!$AX$5:$AX$467,$B434,'Grid GenerationQueue'!$AY$5:$AY$467,$C434,'Grid GenerationQueue'!$BH$5:$BH$467,"Executed",'Grid GenerationQueue'!$BB$5:$BB$467,"&lt;"&amp;$BE$3)</f>
        <v>0</v>
      </c>
      <c r="BQ434">
        <f>SUMIFS('Grid GenerationQueue'!AE$5:AE$467,'Grid GenerationQueue'!$AX$5:$AX$467,$B434,'Grid GenerationQueue'!$AY$5:$AY$467,$C434,'Grid GenerationQueue'!$BF$5:$BF$467,"&lt;&gt;"&amp;"",'Grid GenerationQueue'!$BB$5:$BB$467,"&lt;"&amp;$BE$3)</f>
        <v>0</v>
      </c>
      <c r="BR434">
        <f>SUMIFS('Grid GenerationQueue'!AF$5:AF$467,'Grid GenerationQueue'!$AX$5:$AX$467,$B434,'Grid GenerationQueue'!$AY$5:$AY$467,$C434,'Grid GenerationQueue'!$BF$5:$BF$467,"&lt;&gt;"&amp;"",'Grid GenerationQueue'!$BB$5:$BB$467,"&lt;"&amp;$BE$3)</f>
        <v>0</v>
      </c>
      <c r="BS434">
        <f>SUMIFS('Grid GenerationQueue'!AG$5:AG$467,'Grid GenerationQueue'!$AX$5:$AX$467,$B434,'Grid GenerationQueue'!$AY$5:$AY$467,$C434,'Grid GenerationQueue'!$BF$5:$BF$467,"&lt;&gt;"&amp;"",'Grid GenerationQueue'!$BB$5:$BB$467,"&lt;"&amp;$BE$3)</f>
        <v>0</v>
      </c>
      <c r="BT434">
        <f>SUMIFS('Grid GenerationQueue'!AH$5:AH$467,'Grid GenerationQueue'!$AX$5:$AX$467,$B434,'Grid GenerationQueue'!$AY$5:$AY$467,$C434,'Grid GenerationQueue'!$BF$5:$BF$467,"&lt;&gt;"&amp;"",'Grid GenerationQueue'!$BB$5:$BB$467,"&lt;"&amp;$BE$3)</f>
        <v>0</v>
      </c>
      <c r="BU434">
        <f>SUMIFS('Grid GenerationQueue'!AI$5:AI$467,'Grid GenerationQueue'!$AX$5:$AX$467,$B434,'Grid GenerationQueue'!$AY$5:$AY$467,$C434,'Grid GenerationQueue'!$BF$5:$BF$467,"&lt;&gt;"&amp;"",'Grid GenerationQueue'!$BB$5:$BB$467,"&lt;"&amp;$BE$3)</f>
        <v>0</v>
      </c>
      <c r="BV434">
        <f>SUMIFS('Grid GenerationQueue'!AJ$5:AJ$467,'Grid GenerationQueue'!$AX$5:$AX$467,$B434,'Grid GenerationQueue'!$AY$5:$AY$467,$C434,'Grid GenerationQueue'!$BF$5:$BF$467,"&lt;&gt;"&amp;"",'Grid GenerationQueue'!$BB$5:$BB$467,"&lt;"&amp;$BE$3)</f>
        <v>0</v>
      </c>
      <c r="BW434">
        <f>SUMIFS('Grid GenerationQueue'!AK$5:AK$467,'Grid GenerationQueue'!$AX$5:$AX$467,$B434,'Grid GenerationQueue'!$AY$5:$AY$467,$C434,'Grid GenerationQueue'!$BF$5:$BF$467,"&lt;&gt;"&amp;"",'Grid GenerationQueue'!$BB$5:$BB$467,"&lt;"&amp;$BE$3)</f>
        <v>0</v>
      </c>
      <c r="BX434">
        <f>SUMIFS('Grid GenerationQueue'!AL$5:AL$467,'Grid GenerationQueue'!$AX$5:$AX$467,$B434,'Grid GenerationQueue'!$AY$5:$AY$467,$C434,'Grid GenerationQueue'!$BF$5:$BF$467,"&lt;&gt;"&amp;"",'Grid GenerationQueue'!$BB$5:$BB$467,"&lt;"&amp;$BE$3)</f>
        <v>0</v>
      </c>
      <c r="BY434">
        <f>SUMIFS('Grid GenerationQueue'!AM$5:AM$467,'Grid GenerationQueue'!$AX$5:$AX$467,$B434,'Grid GenerationQueue'!$AY$5:$AY$467,$C434,'Grid GenerationQueue'!$BF$5:$BF$467,"&lt;&gt;"&amp;"",'Grid GenerationQueue'!$BB$5:$BB$467,"&lt;"&amp;$BE$3)</f>
        <v>0</v>
      </c>
      <c r="BZ434">
        <f>SUMIFS('Grid GenerationQueue'!AN$5:AN$467,'Grid GenerationQueue'!$AX$5:$AX$467,$B434,'Grid GenerationQueue'!$AY$5:$AY$467,$C434,'Grid GenerationQueue'!$BF$5:$BF$467,"&lt;&gt;"&amp;"",'Grid GenerationQueue'!$BB$5:$BB$467,"&lt;"&amp;$BE$3)</f>
        <v>0</v>
      </c>
      <c r="CA434">
        <f>SUMIFS('Grid GenerationQueue'!AO$5:AO$467,'Grid GenerationQueue'!$AX$5:$AX$467,$B434,'Grid GenerationQueue'!$AY$5:$AY$467,$C434,'Grid GenerationQueue'!$BF$5:$BF$467,"&lt;&gt;"&amp;"",'Grid GenerationQueue'!$BB$5:$BB$467,"&lt;"&amp;$BE$3)</f>
        <v>0</v>
      </c>
      <c r="CB434">
        <f>SUMIFS('Grid GenerationQueue'!AP$5:AP$467,'Grid GenerationQueue'!$AX$5:$AX$467,$B434,'Grid GenerationQueue'!$AY$5:$AY$467,$C434,'Grid GenerationQueue'!$BF$5:$BF$467,"&lt;&gt;"&amp;"",'Grid GenerationQueue'!$BB$5:$BB$467,"&lt;"&amp;$BE$3)</f>
        <v>0</v>
      </c>
      <c r="CD434">
        <f>SUMIFS('Grid GenerationQueue'!AE$5:AE$467,'Grid GenerationQueue'!$AX$5:$AX$467,$B434,'Grid GenerationQueue'!$AY$5:$AY$467,$C434,'Grid GenerationQueue'!$BB$5:$BB$467,"&lt;"&amp;$BE$3)</f>
        <v>0</v>
      </c>
      <c r="CE434">
        <f>SUMIFS('Grid GenerationQueue'!AF$5:AF$467,'Grid GenerationQueue'!$AX$5:$AX$467,$B434,'Grid GenerationQueue'!$AY$5:$AY$467,$C434,'Grid GenerationQueue'!$BB$5:$BB$467,"&lt;"&amp;$BE$3)</f>
        <v>0</v>
      </c>
      <c r="CF434">
        <f>SUMIFS('Grid GenerationQueue'!AG$5:AG$467,'Grid GenerationQueue'!$AX$5:$AX$467,$B434,'Grid GenerationQueue'!$AY$5:$AY$467,$C434,'Grid GenerationQueue'!$BB$5:$BB$467,"&lt;"&amp;$BE$3)</f>
        <v>0</v>
      </c>
      <c r="CG434">
        <f>SUMIFS('Grid GenerationQueue'!AH$5:AH$467,'Grid GenerationQueue'!$AX$5:$AX$467,$B434,'Grid GenerationQueue'!$AY$5:$AY$467,$C434,'Grid GenerationQueue'!$BB$5:$BB$467,"&lt;"&amp;$BE$3)</f>
        <v>0</v>
      </c>
      <c r="CH434">
        <f>SUMIFS('Grid GenerationQueue'!AI$5:AI$467,'Grid GenerationQueue'!$AX$5:$AX$467,$B434,'Grid GenerationQueue'!$AY$5:$AY$467,$C434,'Grid GenerationQueue'!$BB$5:$BB$467,"&lt;"&amp;$BE$3)</f>
        <v>0</v>
      </c>
      <c r="CI434">
        <f>SUMIFS('Grid GenerationQueue'!AJ$5:AJ$467,'Grid GenerationQueue'!$AX$5:$AX$467,$B434,'Grid GenerationQueue'!$AY$5:$AY$467,$C434,'Grid GenerationQueue'!$BB$5:$BB$467,"&lt;"&amp;$BE$3)</f>
        <v>0</v>
      </c>
      <c r="CJ434">
        <f>SUMIFS('Grid GenerationQueue'!AK$5:AK$467,'Grid GenerationQueue'!$AX$5:$AX$467,$B434,'Grid GenerationQueue'!$AY$5:$AY$467,$C434,'Grid GenerationQueue'!$BB$5:$BB$467,"&lt;"&amp;$BE$3)</f>
        <v>0</v>
      </c>
      <c r="CK434">
        <f>SUMIFS('Grid GenerationQueue'!AL$5:AL$467,'Grid GenerationQueue'!$AX$5:$AX$467,$B434,'Grid GenerationQueue'!$AY$5:$AY$467,$C434,'Grid GenerationQueue'!$BB$5:$BB$467,"&lt;"&amp;$BE$3)</f>
        <v>0</v>
      </c>
      <c r="CL434">
        <f>SUMIFS('Grid GenerationQueue'!AM$5:AM$467,'Grid GenerationQueue'!$AX$5:$AX$467,$B434,'Grid GenerationQueue'!$AY$5:$AY$467,$C434,'Grid GenerationQueue'!$BB$5:$BB$467,"&lt;"&amp;$BE$3)</f>
        <v>0</v>
      </c>
      <c r="CM434">
        <f>SUMIFS('Grid GenerationQueue'!AN$5:AN$467,'Grid GenerationQueue'!$AX$5:$AX$467,$B434,'Grid GenerationQueue'!$AY$5:$AY$467,$C434,'Grid GenerationQueue'!$BB$5:$BB$467,"&lt;"&amp;$BE$3)</f>
        <v>0</v>
      </c>
      <c r="CN434">
        <f>SUMIFS('Grid GenerationQueue'!AO$5:AO$467,'Grid GenerationQueue'!$AX$5:$AX$467,$B434,'Grid GenerationQueue'!$AY$5:$AY$467,$C434,'Grid GenerationQueue'!$BB$5:$BB$467,"&lt;"&amp;$BE$3)</f>
        <v>0</v>
      </c>
      <c r="CO434">
        <f>SUMIFS('Grid GenerationQueue'!AP$5:AP$467,'Grid GenerationQueue'!$AX$5:$AX$467,$B434,'Grid GenerationQueue'!$AY$5:$AY$467,$C434,'Grid GenerationQueue'!$BB$5:$BB$467,"&lt;"&amp;$BE$3)</f>
        <v>0</v>
      </c>
    </row>
    <row r="435" spans="1:93" x14ac:dyDescent="0.35">
      <c r="A435" t="s">
        <v>4644</v>
      </c>
      <c r="B435" t="s">
        <v>4835</v>
      </c>
      <c r="C435">
        <v>115</v>
      </c>
      <c r="D435">
        <f>SUMIFS('Grid GenerationQueue'!AE$5:AE$467,'Grid GenerationQueue'!$AX$5:$AX$467,$B435,'Grid GenerationQueue'!$AY$5:$AY$467,$C435,'Grid GenerationQueue'!$BI$5:$BI$467,"&lt;4")</f>
        <v>0</v>
      </c>
      <c r="E435">
        <f>SUMIFS('Grid GenerationQueue'!AF$5:AF$467,'Grid GenerationQueue'!$AX$5:$AX$467,$B435,'Grid GenerationQueue'!$AY$5:$AY$467,$C435,'Grid GenerationQueue'!$BI$5:$BI$467,"&lt;4")</f>
        <v>0</v>
      </c>
      <c r="F435">
        <f>SUMIFS('Grid GenerationQueue'!AG$5:AG$467,'Grid GenerationQueue'!$AX$5:$AX$467,$B435,'Grid GenerationQueue'!$AY$5:$AY$467,$C435,'Grid GenerationQueue'!$BI$5:$BI$467,"&lt;4")</f>
        <v>0</v>
      </c>
      <c r="G435">
        <f>SUMIFS('Grid GenerationQueue'!AH$5:AH$467,'Grid GenerationQueue'!$AX$5:$AX$467,$B435,'Grid GenerationQueue'!$AY$5:$AY$467,$C435,'Grid GenerationQueue'!$BI$5:$BI$467,"&lt;4")</f>
        <v>0</v>
      </c>
      <c r="H435">
        <f>SUMIFS('Grid GenerationQueue'!AI$5:AI$467,'Grid GenerationQueue'!$AX$5:$AX$467,$B435,'Grid GenerationQueue'!$AY$5:$AY$467,$C435,'Grid GenerationQueue'!$BI$5:$BI$467,"&lt;4")</f>
        <v>0</v>
      </c>
      <c r="I435">
        <f>SUMIFS('Grid GenerationQueue'!AJ$5:AJ$467,'Grid GenerationQueue'!$AX$5:$AX$467,$B435,'Grid GenerationQueue'!$AY$5:$AY$467,$C435,'Grid GenerationQueue'!$BI$5:$BI$467,"&lt;4")</f>
        <v>0</v>
      </c>
      <c r="J435">
        <f>SUMIFS('Grid GenerationQueue'!AK$5:AK$467,'Grid GenerationQueue'!$AX$5:$AX$467,$B435,'Grid GenerationQueue'!$AY$5:$AY$467,$C435,'Grid GenerationQueue'!$BI$5:$BI$467,"&lt;4")</f>
        <v>0</v>
      </c>
      <c r="K435">
        <f>SUMIFS('Grid GenerationQueue'!AL$5:AL$467,'Grid GenerationQueue'!$AX$5:$AX$467,$B435,'Grid GenerationQueue'!$AY$5:$AY$467,$C435,'Grid GenerationQueue'!$BI$5:$BI$467,"&lt;4")</f>
        <v>0</v>
      </c>
      <c r="L435">
        <f>SUMIFS('Grid GenerationQueue'!AM$5:AM$467,'Grid GenerationQueue'!$AX$5:$AX$467,$B435,'Grid GenerationQueue'!$AY$5:$AY$467,$C435,'Grid GenerationQueue'!$BI$5:$BI$467,"&lt;4")</f>
        <v>0</v>
      </c>
      <c r="M435">
        <f>SUMIFS('Grid GenerationQueue'!AN$5:AN$467,'Grid GenerationQueue'!$AX$5:$AX$467,$B435,'Grid GenerationQueue'!$AY$5:$AY$467,$C435,'Grid GenerationQueue'!$BI$5:$BI$467,"&lt;4")</f>
        <v>0</v>
      </c>
      <c r="N435">
        <f>SUMIFS('Grid GenerationQueue'!AO$5:AO$467,'Grid GenerationQueue'!$AX$5:$AX$467,$B435,'Grid GenerationQueue'!$AY$5:$AY$467,$C435,'Grid GenerationQueue'!$BI$5:$BI$467,"&lt;4")</f>
        <v>0</v>
      </c>
      <c r="O435">
        <f>SUMIFS('Grid GenerationQueue'!AP$5:AP$467,'Grid GenerationQueue'!$AX$5:$AX$467,$B435,'Grid GenerationQueue'!$AY$5:$AY$467,$C435,'Grid GenerationQueue'!$BI$5:$BI$467,"&lt;4")</f>
        <v>0</v>
      </c>
      <c r="Q435">
        <f>SUMIFS('Grid GenerationQueue'!AE$5:AE$467,'Grid GenerationQueue'!$AX$5:$AX$467,$B435,'Grid GenerationQueue'!$AY$5:$AY$467,$C435,'Grid GenerationQueue'!$BH$5:$BH$467,"Executed")</f>
        <v>0</v>
      </c>
      <c r="R435">
        <f>SUMIFS('Grid GenerationQueue'!AF$5:AF$467,'Grid GenerationQueue'!$AX$5:$AX$467,$B435,'Grid GenerationQueue'!$AY$5:$AY$467,$C435,'Grid GenerationQueue'!$BH$5:$BH$467,"Executed")</f>
        <v>0</v>
      </c>
      <c r="S435">
        <f>SUMIFS('Grid GenerationQueue'!AG$5:AG$467,'Grid GenerationQueue'!$AX$5:$AX$467,$B435,'Grid GenerationQueue'!$AY$5:$AY$467,$C435,'Grid GenerationQueue'!$BH$5:$BH$467,"Executed")</f>
        <v>0</v>
      </c>
      <c r="T435">
        <f>SUMIFS('Grid GenerationQueue'!AH$5:AH$467,'Grid GenerationQueue'!$AX$5:$AX$467,$B435,'Grid GenerationQueue'!$AY$5:$AY$467,$C435,'Grid GenerationQueue'!$BH$5:$BH$467,"Executed")</f>
        <v>0</v>
      </c>
      <c r="U435">
        <f>SUMIFS('Grid GenerationQueue'!AI$5:AI$467,'Grid GenerationQueue'!$AX$5:$AX$467,$B435,'Grid GenerationQueue'!$AY$5:$AY$467,$C435,'Grid GenerationQueue'!$BH$5:$BH$467,"Executed")</f>
        <v>0</v>
      </c>
      <c r="V435">
        <f>SUMIFS('Grid GenerationQueue'!AJ$5:AJ$467,'Grid GenerationQueue'!$AX$5:$AX$467,$B435,'Grid GenerationQueue'!$AY$5:$AY$467,$C435,'Grid GenerationQueue'!$BH$5:$BH$467,"Executed")</f>
        <v>0</v>
      </c>
      <c r="W435">
        <f>SUMIFS('Grid GenerationQueue'!AK$5:AK$467,'Grid GenerationQueue'!$AX$5:$AX$467,$B435,'Grid GenerationQueue'!$AY$5:$AY$467,$C435,'Grid GenerationQueue'!$BH$5:$BH$467,"Executed")</f>
        <v>0</v>
      </c>
      <c r="X435">
        <f>SUMIFS('Grid GenerationQueue'!AL$5:AL$467,'Grid GenerationQueue'!$AX$5:$AX$467,$B435,'Grid GenerationQueue'!$AY$5:$AY$467,$C435,'Grid GenerationQueue'!$BH$5:$BH$467,"Executed")</f>
        <v>0</v>
      </c>
      <c r="Y435">
        <f>SUMIFS('Grid GenerationQueue'!AM$5:AM$467,'Grid GenerationQueue'!$AX$5:$AX$467,$B435,'Grid GenerationQueue'!$AY$5:$AY$467,$C435,'Grid GenerationQueue'!$BH$5:$BH$467,"Executed")</f>
        <v>0</v>
      </c>
      <c r="Z435">
        <f>SUMIFS('Grid GenerationQueue'!AN$5:AN$467,'Grid GenerationQueue'!$AX$5:$AX$467,$B435,'Grid GenerationQueue'!$AY$5:$AY$467,$C435,'Grid GenerationQueue'!$BH$5:$BH$467,"Executed")</f>
        <v>0</v>
      </c>
      <c r="AA435">
        <f>SUMIFS('Grid GenerationQueue'!AO$5:AO$467,'Grid GenerationQueue'!$AX$5:$AX$467,$B435,'Grid GenerationQueue'!$AY$5:$AY$467,$C435,'Grid GenerationQueue'!$BH$5:$BH$467,"Executed")</f>
        <v>0</v>
      </c>
      <c r="AB435">
        <f>SUMIFS('Grid GenerationQueue'!AP$5:AP$467,'Grid GenerationQueue'!$AX$5:$AX$467,$B435,'Grid GenerationQueue'!$AY$5:$AY$467,$C435,'Grid GenerationQueue'!$BH$5:$BH$467,"Executed")</f>
        <v>0</v>
      </c>
      <c r="AD435">
        <f>SUMIFS('Grid GenerationQueue'!AE$5:AE$467,'Grid GenerationQueue'!$AX$5:$AX$467,$B435,'Grid GenerationQueue'!$AY$5:$AY$467,$C435,'Grid GenerationQueue'!$BF$5:$BF$467,"&lt;&gt;"&amp;"")</f>
        <v>0</v>
      </c>
      <c r="AE435">
        <f>SUMIFS('Grid GenerationQueue'!AF$5:AF$467,'Grid GenerationQueue'!$AX$5:$AX$467,$B435,'Grid GenerationQueue'!$AY$5:$AY$467,$C435,'Grid GenerationQueue'!$BF$5:$BF$467,"&lt;&gt;"&amp;"")</f>
        <v>0</v>
      </c>
      <c r="AF435">
        <f>SUMIFS('Grid GenerationQueue'!AG$5:AG$467,'Grid GenerationQueue'!$AX$5:$AX$467,$B435,'Grid GenerationQueue'!$AY$5:$AY$467,$C435,'Grid GenerationQueue'!$BF$5:$BF$467,"&lt;&gt;"&amp;"")</f>
        <v>0</v>
      </c>
      <c r="AG435">
        <f>SUMIFS('Grid GenerationQueue'!AH$5:AH$467,'Grid GenerationQueue'!$AX$5:$AX$467,$B435,'Grid GenerationQueue'!$AY$5:$AY$467,$C435,'Grid GenerationQueue'!$BF$5:$BF$467,"&lt;&gt;"&amp;"")</f>
        <v>0</v>
      </c>
      <c r="AH435">
        <f>SUMIFS('Grid GenerationQueue'!AI$5:AI$467,'Grid GenerationQueue'!$AX$5:$AX$467,$B435,'Grid GenerationQueue'!$AY$5:$AY$467,$C435,'Grid GenerationQueue'!$BF$5:$BF$467,"&lt;&gt;"&amp;"")</f>
        <v>0</v>
      </c>
      <c r="AI435">
        <f>SUMIFS('Grid GenerationQueue'!AJ$5:AJ$467,'Grid GenerationQueue'!$AX$5:$AX$467,$B435,'Grid GenerationQueue'!$AY$5:$AY$467,$C435,'Grid GenerationQueue'!$BF$5:$BF$467,"&lt;&gt;"&amp;"")</f>
        <v>0</v>
      </c>
      <c r="AJ435">
        <f>SUMIFS('Grid GenerationQueue'!AK$5:AK$467,'Grid GenerationQueue'!$AX$5:$AX$467,$B435,'Grid GenerationQueue'!$AY$5:$AY$467,$C435,'Grid GenerationQueue'!$BF$5:$BF$467,"&lt;&gt;"&amp;"")</f>
        <v>0</v>
      </c>
      <c r="AK435">
        <f>SUMIFS('Grid GenerationQueue'!AL$5:AL$467,'Grid GenerationQueue'!$AX$5:$AX$467,$B435,'Grid GenerationQueue'!$AY$5:$AY$467,$C435,'Grid GenerationQueue'!$BF$5:$BF$467,"&lt;&gt;"&amp;"")</f>
        <v>0</v>
      </c>
      <c r="AL435">
        <f>SUMIFS('Grid GenerationQueue'!AM$5:AM$467,'Grid GenerationQueue'!$AX$5:$AX$467,$B435,'Grid GenerationQueue'!$AY$5:$AY$467,$C435,'Grid GenerationQueue'!$BF$5:$BF$467,"&lt;&gt;"&amp;"")</f>
        <v>0</v>
      </c>
      <c r="AM435">
        <f>SUMIFS('Grid GenerationQueue'!AN$5:AN$467,'Grid GenerationQueue'!$AX$5:$AX$467,$B435,'Grid GenerationQueue'!$AY$5:$AY$467,$C435,'Grid GenerationQueue'!$BF$5:$BF$467,"&lt;&gt;"&amp;"")</f>
        <v>0</v>
      </c>
      <c r="AN435">
        <f>SUMIFS('Grid GenerationQueue'!AO$5:AO$467,'Grid GenerationQueue'!$AX$5:$AX$467,$B435,'Grid GenerationQueue'!$AY$5:$AY$467,$C435,'Grid GenerationQueue'!$BF$5:$BF$467,"&lt;&gt;"&amp;"")</f>
        <v>0</v>
      </c>
      <c r="AO435">
        <f>SUMIFS('Grid GenerationQueue'!AP$5:AP$467,'Grid GenerationQueue'!$AX$5:$AX$467,$B435,'Grid GenerationQueue'!$AY$5:$AY$467,$C435,'Grid GenerationQueue'!$BF$5:$BF$467,"&lt;&gt;"&amp;"")</f>
        <v>0</v>
      </c>
      <c r="AQ435">
        <f>SUMIFS('Grid GenerationQueue'!AE$5:AE$467,'Grid GenerationQueue'!$AX$5:$AX$467,$B435,'Grid GenerationQueue'!$AY$5:$AY$467,$C435)</f>
        <v>0</v>
      </c>
      <c r="AR435">
        <f>SUMIFS('Grid GenerationQueue'!AF$5:AF$467,'Grid GenerationQueue'!$AX$5:$AX$467,$B435,'Grid GenerationQueue'!$AY$5:$AY$467,$C435)</f>
        <v>0</v>
      </c>
      <c r="AS435">
        <f>SUMIFS('Grid GenerationQueue'!AG$5:AG$467,'Grid GenerationQueue'!$AX$5:$AX$467,$B435,'Grid GenerationQueue'!$AY$5:$AY$467,$C435)</f>
        <v>0</v>
      </c>
      <c r="AT435">
        <f>SUMIFS('Grid GenerationQueue'!AH$5:AH$467,'Grid GenerationQueue'!$AX$5:$AX$467,$B435,'Grid GenerationQueue'!$AY$5:$AY$467,$C435)</f>
        <v>0</v>
      </c>
      <c r="AU435">
        <f>SUMIFS('Grid GenerationQueue'!AI$5:AI$467,'Grid GenerationQueue'!$AX$5:$AX$467,$B435,'Grid GenerationQueue'!$AY$5:$AY$467,$C435)</f>
        <v>0</v>
      </c>
      <c r="AV435">
        <f>SUMIFS('Grid GenerationQueue'!AJ$5:AJ$467,'Grid GenerationQueue'!$AX$5:$AX$467,$B435,'Grid GenerationQueue'!$AY$5:$AY$467,$C435)</f>
        <v>0</v>
      </c>
      <c r="AW435">
        <f>SUMIFS('Grid GenerationQueue'!AK$5:AK$467,'Grid GenerationQueue'!$AX$5:$AX$467,$B435,'Grid GenerationQueue'!$AY$5:$AY$467,$C435)</f>
        <v>0</v>
      </c>
      <c r="AX435">
        <f>SUMIFS('Grid GenerationQueue'!AL$5:AL$467,'Grid GenerationQueue'!$AX$5:$AX$467,$B435,'Grid GenerationQueue'!$AY$5:$AY$467,$C435)</f>
        <v>0</v>
      </c>
      <c r="AY435">
        <f>SUMIFS('Grid GenerationQueue'!AM$5:AM$467,'Grid GenerationQueue'!$AX$5:$AX$467,$B435,'Grid GenerationQueue'!$AY$5:$AY$467,$C435)</f>
        <v>0</v>
      </c>
      <c r="AZ435">
        <f>SUMIFS('Grid GenerationQueue'!AN$5:AN$467,'Grid GenerationQueue'!$AX$5:$AX$467,$B435,'Grid GenerationQueue'!$AY$5:$AY$467,$C435)</f>
        <v>0</v>
      </c>
      <c r="BA435">
        <f>SUMIFS('Grid GenerationQueue'!AO$5:AO$467,'Grid GenerationQueue'!$AX$5:$AX$467,$B435,'Grid GenerationQueue'!$AY$5:$AY$467,$C435)</f>
        <v>0</v>
      </c>
      <c r="BB435">
        <f>SUMIFS('Grid GenerationQueue'!AP$5:AP$467,'Grid GenerationQueue'!$AX$5:$AX$467,$B435,'Grid GenerationQueue'!$AY$5:$AY$467,$C435)</f>
        <v>0</v>
      </c>
      <c r="BD435">
        <f>SUMIFS('Grid GenerationQueue'!AE$5:AE$467,'Grid GenerationQueue'!$AX$5:$AX$467,$B435,'Grid GenerationQueue'!$AY$5:$AY$467,$C435,'Grid GenerationQueue'!$BH$5:$BH$467,"Executed",'Grid GenerationQueue'!$BB$5:$BB$467,"&lt;"&amp;$BE$3)</f>
        <v>0</v>
      </c>
      <c r="BE435">
        <f>SUMIFS('Grid GenerationQueue'!AF$5:AF$467,'Grid GenerationQueue'!$AX$5:$AX$467,$B435,'Grid GenerationQueue'!$AY$5:$AY$467,$C435,'Grid GenerationQueue'!$BH$5:$BH$467,"Executed",'Grid GenerationQueue'!$BB$5:$BB$467,"&lt;"&amp;$BE$3)</f>
        <v>0</v>
      </c>
      <c r="BF435">
        <f>SUMIFS('Grid GenerationQueue'!AG$5:AG$467,'Grid GenerationQueue'!$AX$5:$AX$467,$B435,'Grid GenerationQueue'!$AY$5:$AY$467,$C435,'Grid GenerationQueue'!$BH$5:$BH$467,"Executed",'Grid GenerationQueue'!$BB$5:$BB$467,"&lt;"&amp;$BE$3)</f>
        <v>0</v>
      </c>
      <c r="BG435">
        <f>SUMIFS('Grid GenerationQueue'!AH$5:AH$467,'Grid GenerationQueue'!$AX$5:$AX$467,$B435,'Grid GenerationQueue'!$AY$5:$AY$467,$C435,'Grid GenerationQueue'!$BH$5:$BH$467,"Executed",'Grid GenerationQueue'!$BB$5:$BB$467,"&lt;"&amp;$BE$3)</f>
        <v>0</v>
      </c>
      <c r="BH435">
        <f>SUMIFS('Grid GenerationQueue'!AI$5:AI$467,'Grid GenerationQueue'!$AX$5:$AX$467,$B435,'Grid GenerationQueue'!$AY$5:$AY$467,$C435,'Grid GenerationQueue'!$BH$5:$BH$467,"Executed",'Grid GenerationQueue'!$BB$5:$BB$467,"&lt;"&amp;$BE$3)</f>
        <v>0</v>
      </c>
      <c r="BI435">
        <f>SUMIFS('Grid GenerationQueue'!AJ$5:AJ$467,'Grid GenerationQueue'!$AX$5:$AX$467,$B435,'Grid GenerationQueue'!$AY$5:$AY$467,$C435,'Grid GenerationQueue'!$BH$5:$BH$467,"Executed",'Grid GenerationQueue'!$BB$5:$BB$467,"&lt;"&amp;$BE$3)</f>
        <v>0</v>
      </c>
      <c r="BJ435">
        <f>SUMIFS('Grid GenerationQueue'!AK$5:AK$467,'Grid GenerationQueue'!$AX$5:$AX$467,$B435,'Grid GenerationQueue'!$AY$5:$AY$467,$C435,'Grid GenerationQueue'!$BH$5:$BH$467,"Executed",'Grid GenerationQueue'!$BB$5:$BB$467,"&lt;"&amp;$BE$3)</f>
        <v>0</v>
      </c>
      <c r="BK435">
        <f>SUMIFS('Grid GenerationQueue'!AL$5:AL$467,'Grid GenerationQueue'!$AX$5:$AX$467,$B435,'Grid GenerationQueue'!$AY$5:$AY$467,$C435,'Grid GenerationQueue'!$BH$5:$BH$467,"Executed",'Grid GenerationQueue'!$BB$5:$BB$467,"&lt;"&amp;$BE$3)</f>
        <v>0</v>
      </c>
      <c r="BL435">
        <f>SUMIFS('Grid GenerationQueue'!AM$5:AM$467,'Grid GenerationQueue'!$AX$5:$AX$467,$B435,'Grid GenerationQueue'!$AY$5:$AY$467,$C435,'Grid GenerationQueue'!$BH$5:$BH$467,"Executed",'Grid GenerationQueue'!$BB$5:$BB$467,"&lt;"&amp;$BE$3)</f>
        <v>0</v>
      </c>
      <c r="BM435">
        <f>SUMIFS('Grid GenerationQueue'!AN$5:AN$467,'Grid GenerationQueue'!$AX$5:$AX$467,$B435,'Grid GenerationQueue'!$AY$5:$AY$467,$C435,'Grid GenerationQueue'!$BH$5:$BH$467,"Executed",'Grid GenerationQueue'!$BB$5:$BB$467,"&lt;"&amp;$BE$3)</f>
        <v>0</v>
      </c>
      <c r="BN435">
        <f>SUMIFS('Grid GenerationQueue'!AO$5:AO$467,'Grid GenerationQueue'!$AX$5:$AX$467,$B435,'Grid GenerationQueue'!$AY$5:$AY$467,$C435,'Grid GenerationQueue'!$BH$5:$BH$467,"Executed",'Grid GenerationQueue'!$BB$5:$BB$467,"&lt;"&amp;$BE$3)</f>
        <v>0</v>
      </c>
      <c r="BO435">
        <f>SUMIFS('Grid GenerationQueue'!AP$5:AP$467,'Grid GenerationQueue'!$AX$5:$AX$467,$B435,'Grid GenerationQueue'!$AY$5:$AY$467,$C435,'Grid GenerationQueue'!$BH$5:$BH$467,"Executed",'Grid GenerationQueue'!$BB$5:$BB$467,"&lt;"&amp;$BE$3)</f>
        <v>0</v>
      </c>
      <c r="BQ435">
        <f>SUMIFS('Grid GenerationQueue'!AE$5:AE$467,'Grid GenerationQueue'!$AX$5:$AX$467,$B435,'Grid GenerationQueue'!$AY$5:$AY$467,$C435,'Grid GenerationQueue'!$BF$5:$BF$467,"&lt;&gt;"&amp;"",'Grid GenerationQueue'!$BB$5:$BB$467,"&lt;"&amp;$BE$3)</f>
        <v>0</v>
      </c>
      <c r="BR435">
        <f>SUMIFS('Grid GenerationQueue'!AF$5:AF$467,'Grid GenerationQueue'!$AX$5:$AX$467,$B435,'Grid GenerationQueue'!$AY$5:$AY$467,$C435,'Grid GenerationQueue'!$BF$5:$BF$467,"&lt;&gt;"&amp;"",'Grid GenerationQueue'!$BB$5:$BB$467,"&lt;"&amp;$BE$3)</f>
        <v>0</v>
      </c>
      <c r="BS435">
        <f>SUMIFS('Grid GenerationQueue'!AG$5:AG$467,'Grid GenerationQueue'!$AX$5:$AX$467,$B435,'Grid GenerationQueue'!$AY$5:$AY$467,$C435,'Grid GenerationQueue'!$BF$5:$BF$467,"&lt;&gt;"&amp;"",'Grid GenerationQueue'!$BB$5:$BB$467,"&lt;"&amp;$BE$3)</f>
        <v>0</v>
      </c>
      <c r="BT435">
        <f>SUMIFS('Grid GenerationQueue'!AH$5:AH$467,'Grid GenerationQueue'!$AX$5:$AX$467,$B435,'Grid GenerationQueue'!$AY$5:$AY$467,$C435,'Grid GenerationQueue'!$BF$5:$BF$467,"&lt;&gt;"&amp;"",'Grid GenerationQueue'!$BB$5:$BB$467,"&lt;"&amp;$BE$3)</f>
        <v>0</v>
      </c>
      <c r="BU435">
        <f>SUMIFS('Grid GenerationQueue'!AI$5:AI$467,'Grid GenerationQueue'!$AX$5:$AX$467,$B435,'Grid GenerationQueue'!$AY$5:$AY$467,$C435,'Grid GenerationQueue'!$BF$5:$BF$467,"&lt;&gt;"&amp;"",'Grid GenerationQueue'!$BB$5:$BB$467,"&lt;"&amp;$BE$3)</f>
        <v>0</v>
      </c>
      <c r="BV435">
        <f>SUMIFS('Grid GenerationQueue'!AJ$5:AJ$467,'Grid GenerationQueue'!$AX$5:$AX$467,$B435,'Grid GenerationQueue'!$AY$5:$AY$467,$C435,'Grid GenerationQueue'!$BF$5:$BF$467,"&lt;&gt;"&amp;"",'Grid GenerationQueue'!$BB$5:$BB$467,"&lt;"&amp;$BE$3)</f>
        <v>0</v>
      </c>
      <c r="BW435">
        <f>SUMIFS('Grid GenerationQueue'!AK$5:AK$467,'Grid GenerationQueue'!$AX$5:$AX$467,$B435,'Grid GenerationQueue'!$AY$5:$AY$467,$C435,'Grid GenerationQueue'!$BF$5:$BF$467,"&lt;&gt;"&amp;"",'Grid GenerationQueue'!$BB$5:$BB$467,"&lt;"&amp;$BE$3)</f>
        <v>0</v>
      </c>
      <c r="BX435">
        <f>SUMIFS('Grid GenerationQueue'!AL$5:AL$467,'Grid GenerationQueue'!$AX$5:$AX$467,$B435,'Grid GenerationQueue'!$AY$5:$AY$467,$C435,'Grid GenerationQueue'!$BF$5:$BF$467,"&lt;&gt;"&amp;"",'Grid GenerationQueue'!$BB$5:$BB$467,"&lt;"&amp;$BE$3)</f>
        <v>0</v>
      </c>
      <c r="BY435">
        <f>SUMIFS('Grid GenerationQueue'!AM$5:AM$467,'Grid GenerationQueue'!$AX$5:$AX$467,$B435,'Grid GenerationQueue'!$AY$5:$AY$467,$C435,'Grid GenerationQueue'!$BF$5:$BF$467,"&lt;&gt;"&amp;"",'Grid GenerationQueue'!$BB$5:$BB$467,"&lt;"&amp;$BE$3)</f>
        <v>0</v>
      </c>
      <c r="BZ435">
        <f>SUMIFS('Grid GenerationQueue'!AN$5:AN$467,'Grid GenerationQueue'!$AX$5:$AX$467,$B435,'Grid GenerationQueue'!$AY$5:$AY$467,$C435,'Grid GenerationQueue'!$BF$5:$BF$467,"&lt;&gt;"&amp;"",'Grid GenerationQueue'!$BB$5:$BB$467,"&lt;"&amp;$BE$3)</f>
        <v>0</v>
      </c>
      <c r="CA435">
        <f>SUMIFS('Grid GenerationQueue'!AO$5:AO$467,'Grid GenerationQueue'!$AX$5:$AX$467,$B435,'Grid GenerationQueue'!$AY$5:$AY$467,$C435,'Grid GenerationQueue'!$BF$5:$BF$467,"&lt;&gt;"&amp;"",'Grid GenerationQueue'!$BB$5:$BB$467,"&lt;"&amp;$BE$3)</f>
        <v>0</v>
      </c>
      <c r="CB435">
        <f>SUMIFS('Grid GenerationQueue'!AP$5:AP$467,'Grid GenerationQueue'!$AX$5:$AX$467,$B435,'Grid GenerationQueue'!$AY$5:$AY$467,$C435,'Grid GenerationQueue'!$BF$5:$BF$467,"&lt;&gt;"&amp;"",'Grid GenerationQueue'!$BB$5:$BB$467,"&lt;"&amp;$BE$3)</f>
        <v>0</v>
      </c>
      <c r="CD435">
        <f>SUMIFS('Grid GenerationQueue'!AE$5:AE$467,'Grid GenerationQueue'!$AX$5:$AX$467,$B435,'Grid GenerationQueue'!$AY$5:$AY$467,$C435,'Grid GenerationQueue'!$BB$5:$BB$467,"&lt;"&amp;$BE$3)</f>
        <v>0</v>
      </c>
      <c r="CE435">
        <f>SUMIFS('Grid GenerationQueue'!AF$5:AF$467,'Grid GenerationQueue'!$AX$5:$AX$467,$B435,'Grid GenerationQueue'!$AY$5:$AY$467,$C435,'Grid GenerationQueue'!$BB$5:$BB$467,"&lt;"&amp;$BE$3)</f>
        <v>0</v>
      </c>
      <c r="CF435">
        <f>SUMIFS('Grid GenerationQueue'!AG$5:AG$467,'Grid GenerationQueue'!$AX$5:$AX$467,$B435,'Grid GenerationQueue'!$AY$5:$AY$467,$C435,'Grid GenerationQueue'!$BB$5:$BB$467,"&lt;"&amp;$BE$3)</f>
        <v>0</v>
      </c>
      <c r="CG435">
        <f>SUMIFS('Grid GenerationQueue'!AH$5:AH$467,'Grid GenerationQueue'!$AX$5:$AX$467,$B435,'Grid GenerationQueue'!$AY$5:$AY$467,$C435,'Grid GenerationQueue'!$BB$5:$BB$467,"&lt;"&amp;$BE$3)</f>
        <v>0</v>
      </c>
      <c r="CH435">
        <f>SUMIFS('Grid GenerationQueue'!AI$5:AI$467,'Grid GenerationQueue'!$AX$5:$AX$467,$B435,'Grid GenerationQueue'!$AY$5:$AY$467,$C435,'Grid GenerationQueue'!$BB$5:$BB$467,"&lt;"&amp;$BE$3)</f>
        <v>0</v>
      </c>
      <c r="CI435">
        <f>SUMIFS('Grid GenerationQueue'!AJ$5:AJ$467,'Grid GenerationQueue'!$AX$5:$AX$467,$B435,'Grid GenerationQueue'!$AY$5:$AY$467,$C435,'Grid GenerationQueue'!$BB$5:$BB$467,"&lt;"&amp;$BE$3)</f>
        <v>0</v>
      </c>
      <c r="CJ435">
        <f>SUMIFS('Grid GenerationQueue'!AK$5:AK$467,'Grid GenerationQueue'!$AX$5:$AX$467,$B435,'Grid GenerationQueue'!$AY$5:$AY$467,$C435,'Grid GenerationQueue'!$BB$5:$BB$467,"&lt;"&amp;$BE$3)</f>
        <v>0</v>
      </c>
      <c r="CK435">
        <f>SUMIFS('Grid GenerationQueue'!AL$5:AL$467,'Grid GenerationQueue'!$AX$5:$AX$467,$B435,'Grid GenerationQueue'!$AY$5:$AY$467,$C435,'Grid GenerationQueue'!$BB$5:$BB$467,"&lt;"&amp;$BE$3)</f>
        <v>0</v>
      </c>
      <c r="CL435">
        <f>SUMIFS('Grid GenerationQueue'!AM$5:AM$467,'Grid GenerationQueue'!$AX$5:$AX$467,$B435,'Grid GenerationQueue'!$AY$5:$AY$467,$C435,'Grid GenerationQueue'!$BB$5:$BB$467,"&lt;"&amp;$BE$3)</f>
        <v>0</v>
      </c>
      <c r="CM435">
        <f>SUMIFS('Grid GenerationQueue'!AN$5:AN$467,'Grid GenerationQueue'!$AX$5:$AX$467,$B435,'Grid GenerationQueue'!$AY$5:$AY$467,$C435,'Grid GenerationQueue'!$BB$5:$BB$467,"&lt;"&amp;$BE$3)</f>
        <v>0</v>
      </c>
      <c r="CN435">
        <f>SUMIFS('Grid GenerationQueue'!AO$5:AO$467,'Grid GenerationQueue'!$AX$5:$AX$467,$B435,'Grid GenerationQueue'!$AY$5:$AY$467,$C435,'Grid GenerationQueue'!$BB$5:$BB$467,"&lt;"&amp;$BE$3)</f>
        <v>0</v>
      </c>
      <c r="CO435">
        <f>SUMIFS('Grid GenerationQueue'!AP$5:AP$467,'Grid GenerationQueue'!$AX$5:$AX$467,$B435,'Grid GenerationQueue'!$AY$5:$AY$467,$C435,'Grid GenerationQueue'!$BB$5:$BB$467,"&lt;"&amp;$BE$3)</f>
        <v>0</v>
      </c>
    </row>
    <row r="436" spans="1:93" x14ac:dyDescent="0.35">
      <c r="A436" t="s">
        <v>4644</v>
      </c>
      <c r="B436" t="s">
        <v>4519</v>
      </c>
      <c r="C436">
        <v>230</v>
      </c>
      <c r="D436">
        <f>SUMIFS('Grid GenerationQueue'!AE$5:AE$467,'Grid GenerationQueue'!$AX$5:$AX$467,$B436,'Grid GenerationQueue'!$AY$5:$AY$467,$C436,'Grid GenerationQueue'!$BI$5:$BI$467,"&lt;4")</f>
        <v>0</v>
      </c>
      <c r="E436">
        <f>SUMIFS('Grid GenerationQueue'!AF$5:AF$467,'Grid GenerationQueue'!$AX$5:$AX$467,$B436,'Grid GenerationQueue'!$AY$5:$AY$467,$C436,'Grid GenerationQueue'!$BI$5:$BI$467,"&lt;4")</f>
        <v>0</v>
      </c>
      <c r="F436">
        <f>SUMIFS('Grid GenerationQueue'!AG$5:AG$467,'Grid GenerationQueue'!$AX$5:$AX$467,$B436,'Grid GenerationQueue'!$AY$5:$AY$467,$C436,'Grid GenerationQueue'!$BI$5:$BI$467,"&lt;4")</f>
        <v>0</v>
      </c>
      <c r="G436">
        <f>SUMIFS('Grid GenerationQueue'!AH$5:AH$467,'Grid GenerationQueue'!$AX$5:$AX$467,$B436,'Grid GenerationQueue'!$AY$5:$AY$467,$C436,'Grid GenerationQueue'!$BI$5:$BI$467,"&lt;4")</f>
        <v>0</v>
      </c>
      <c r="H436">
        <f>SUMIFS('Grid GenerationQueue'!AI$5:AI$467,'Grid GenerationQueue'!$AX$5:$AX$467,$B436,'Grid GenerationQueue'!$AY$5:$AY$467,$C436,'Grid GenerationQueue'!$BI$5:$BI$467,"&lt;4")</f>
        <v>0</v>
      </c>
      <c r="I436">
        <f>SUMIFS('Grid GenerationQueue'!AJ$5:AJ$467,'Grid GenerationQueue'!$AX$5:$AX$467,$B436,'Grid GenerationQueue'!$AY$5:$AY$467,$C436,'Grid GenerationQueue'!$BI$5:$BI$467,"&lt;4")</f>
        <v>0</v>
      </c>
      <c r="J436">
        <f>SUMIFS('Grid GenerationQueue'!AK$5:AK$467,'Grid GenerationQueue'!$AX$5:$AX$467,$B436,'Grid GenerationQueue'!$AY$5:$AY$467,$C436,'Grid GenerationQueue'!$BI$5:$BI$467,"&lt;4")</f>
        <v>0</v>
      </c>
      <c r="K436">
        <f>SUMIFS('Grid GenerationQueue'!AL$5:AL$467,'Grid GenerationQueue'!$AX$5:$AX$467,$B436,'Grid GenerationQueue'!$AY$5:$AY$467,$C436,'Grid GenerationQueue'!$BI$5:$BI$467,"&lt;4")</f>
        <v>0</v>
      </c>
      <c r="L436">
        <f>SUMIFS('Grid GenerationQueue'!AM$5:AM$467,'Grid GenerationQueue'!$AX$5:$AX$467,$B436,'Grid GenerationQueue'!$AY$5:$AY$467,$C436,'Grid GenerationQueue'!$BI$5:$BI$467,"&lt;4")</f>
        <v>0</v>
      </c>
      <c r="M436">
        <f>SUMIFS('Grid GenerationQueue'!AN$5:AN$467,'Grid GenerationQueue'!$AX$5:$AX$467,$B436,'Grid GenerationQueue'!$AY$5:$AY$467,$C436,'Grid GenerationQueue'!$BI$5:$BI$467,"&lt;4")</f>
        <v>0</v>
      </c>
      <c r="N436">
        <f>SUMIFS('Grid GenerationQueue'!AO$5:AO$467,'Grid GenerationQueue'!$AX$5:$AX$467,$B436,'Grid GenerationQueue'!$AY$5:$AY$467,$C436,'Grid GenerationQueue'!$BI$5:$BI$467,"&lt;4")</f>
        <v>0</v>
      </c>
      <c r="O436">
        <f>SUMIFS('Grid GenerationQueue'!AP$5:AP$467,'Grid GenerationQueue'!$AX$5:$AX$467,$B436,'Grid GenerationQueue'!$AY$5:$AY$467,$C436,'Grid GenerationQueue'!$BI$5:$BI$467,"&lt;4")</f>
        <v>0</v>
      </c>
      <c r="Q436">
        <f>SUMIFS('Grid GenerationQueue'!AE$5:AE$467,'Grid GenerationQueue'!$AX$5:$AX$467,$B436,'Grid GenerationQueue'!$AY$5:$AY$467,$C436,'Grid GenerationQueue'!$BH$5:$BH$467,"Executed")</f>
        <v>0</v>
      </c>
      <c r="R436">
        <f>SUMIFS('Grid GenerationQueue'!AF$5:AF$467,'Grid GenerationQueue'!$AX$5:$AX$467,$B436,'Grid GenerationQueue'!$AY$5:$AY$467,$C436,'Grid GenerationQueue'!$BH$5:$BH$467,"Executed")</f>
        <v>0</v>
      </c>
      <c r="S436">
        <f>SUMIFS('Grid GenerationQueue'!AG$5:AG$467,'Grid GenerationQueue'!$AX$5:$AX$467,$B436,'Grid GenerationQueue'!$AY$5:$AY$467,$C436,'Grid GenerationQueue'!$BH$5:$BH$467,"Executed")</f>
        <v>0</v>
      </c>
      <c r="T436">
        <f>SUMIFS('Grid GenerationQueue'!AH$5:AH$467,'Grid GenerationQueue'!$AX$5:$AX$467,$B436,'Grid GenerationQueue'!$AY$5:$AY$467,$C436,'Grid GenerationQueue'!$BH$5:$BH$467,"Executed")</f>
        <v>0</v>
      </c>
      <c r="U436">
        <f>SUMIFS('Grid GenerationQueue'!AI$5:AI$467,'Grid GenerationQueue'!$AX$5:$AX$467,$B436,'Grid GenerationQueue'!$AY$5:$AY$467,$C436,'Grid GenerationQueue'!$BH$5:$BH$467,"Executed")</f>
        <v>0</v>
      </c>
      <c r="V436">
        <f>SUMIFS('Grid GenerationQueue'!AJ$5:AJ$467,'Grid GenerationQueue'!$AX$5:$AX$467,$B436,'Grid GenerationQueue'!$AY$5:$AY$467,$C436,'Grid GenerationQueue'!$BH$5:$BH$467,"Executed")</f>
        <v>0</v>
      </c>
      <c r="W436">
        <f>SUMIFS('Grid GenerationQueue'!AK$5:AK$467,'Grid GenerationQueue'!$AX$5:$AX$467,$B436,'Grid GenerationQueue'!$AY$5:$AY$467,$C436,'Grid GenerationQueue'!$BH$5:$BH$467,"Executed")</f>
        <v>0</v>
      </c>
      <c r="X436">
        <f>SUMIFS('Grid GenerationQueue'!AL$5:AL$467,'Grid GenerationQueue'!$AX$5:$AX$467,$B436,'Grid GenerationQueue'!$AY$5:$AY$467,$C436,'Grid GenerationQueue'!$BH$5:$BH$467,"Executed")</f>
        <v>0</v>
      </c>
      <c r="Y436">
        <f>SUMIFS('Grid GenerationQueue'!AM$5:AM$467,'Grid GenerationQueue'!$AX$5:$AX$467,$B436,'Grid GenerationQueue'!$AY$5:$AY$467,$C436,'Grid GenerationQueue'!$BH$5:$BH$467,"Executed")</f>
        <v>0</v>
      </c>
      <c r="Z436">
        <f>SUMIFS('Grid GenerationQueue'!AN$5:AN$467,'Grid GenerationQueue'!$AX$5:$AX$467,$B436,'Grid GenerationQueue'!$AY$5:$AY$467,$C436,'Grid GenerationQueue'!$BH$5:$BH$467,"Executed")</f>
        <v>0</v>
      </c>
      <c r="AA436">
        <f>SUMIFS('Grid GenerationQueue'!AO$5:AO$467,'Grid GenerationQueue'!$AX$5:$AX$467,$B436,'Grid GenerationQueue'!$AY$5:$AY$467,$C436,'Grid GenerationQueue'!$BH$5:$BH$467,"Executed")</f>
        <v>0</v>
      </c>
      <c r="AB436">
        <f>SUMIFS('Grid GenerationQueue'!AP$5:AP$467,'Grid GenerationQueue'!$AX$5:$AX$467,$B436,'Grid GenerationQueue'!$AY$5:$AY$467,$C436,'Grid GenerationQueue'!$BH$5:$BH$467,"Executed")</f>
        <v>0</v>
      </c>
      <c r="AD436">
        <f>SUMIFS('Grid GenerationQueue'!AE$5:AE$467,'Grid GenerationQueue'!$AX$5:$AX$467,$B436,'Grid GenerationQueue'!$AY$5:$AY$467,$C436,'Grid GenerationQueue'!$BF$5:$BF$467,"&lt;&gt;"&amp;"")</f>
        <v>0</v>
      </c>
      <c r="AE436">
        <f>SUMIFS('Grid GenerationQueue'!AF$5:AF$467,'Grid GenerationQueue'!$AX$5:$AX$467,$B436,'Grid GenerationQueue'!$AY$5:$AY$467,$C436,'Grid GenerationQueue'!$BF$5:$BF$467,"&lt;&gt;"&amp;"")</f>
        <v>0</v>
      </c>
      <c r="AF436">
        <f>SUMIFS('Grid GenerationQueue'!AG$5:AG$467,'Grid GenerationQueue'!$AX$5:$AX$467,$B436,'Grid GenerationQueue'!$AY$5:$AY$467,$C436,'Grid GenerationQueue'!$BF$5:$BF$467,"&lt;&gt;"&amp;"")</f>
        <v>0</v>
      </c>
      <c r="AG436">
        <f>SUMIFS('Grid GenerationQueue'!AH$5:AH$467,'Grid GenerationQueue'!$AX$5:$AX$467,$B436,'Grid GenerationQueue'!$AY$5:$AY$467,$C436,'Grid GenerationQueue'!$BF$5:$BF$467,"&lt;&gt;"&amp;"")</f>
        <v>0</v>
      </c>
      <c r="AH436">
        <f>SUMIFS('Grid GenerationQueue'!AI$5:AI$467,'Grid GenerationQueue'!$AX$5:$AX$467,$B436,'Grid GenerationQueue'!$AY$5:$AY$467,$C436,'Grid GenerationQueue'!$BF$5:$BF$467,"&lt;&gt;"&amp;"")</f>
        <v>0</v>
      </c>
      <c r="AI436">
        <f>SUMIFS('Grid GenerationQueue'!AJ$5:AJ$467,'Grid GenerationQueue'!$AX$5:$AX$467,$B436,'Grid GenerationQueue'!$AY$5:$AY$467,$C436,'Grid GenerationQueue'!$BF$5:$BF$467,"&lt;&gt;"&amp;"")</f>
        <v>0</v>
      </c>
      <c r="AJ436">
        <f>SUMIFS('Grid GenerationQueue'!AK$5:AK$467,'Grid GenerationQueue'!$AX$5:$AX$467,$B436,'Grid GenerationQueue'!$AY$5:$AY$467,$C436,'Grid GenerationQueue'!$BF$5:$BF$467,"&lt;&gt;"&amp;"")</f>
        <v>0</v>
      </c>
      <c r="AK436">
        <f>SUMIFS('Grid GenerationQueue'!AL$5:AL$467,'Grid GenerationQueue'!$AX$5:$AX$467,$B436,'Grid GenerationQueue'!$AY$5:$AY$467,$C436,'Grid GenerationQueue'!$BF$5:$BF$467,"&lt;&gt;"&amp;"")</f>
        <v>0</v>
      </c>
      <c r="AL436">
        <f>SUMIFS('Grid GenerationQueue'!AM$5:AM$467,'Grid GenerationQueue'!$AX$5:$AX$467,$B436,'Grid GenerationQueue'!$AY$5:$AY$467,$C436,'Grid GenerationQueue'!$BF$5:$BF$467,"&lt;&gt;"&amp;"")</f>
        <v>0</v>
      </c>
      <c r="AM436">
        <f>SUMIFS('Grid GenerationQueue'!AN$5:AN$467,'Grid GenerationQueue'!$AX$5:$AX$467,$B436,'Grid GenerationQueue'!$AY$5:$AY$467,$C436,'Grid GenerationQueue'!$BF$5:$BF$467,"&lt;&gt;"&amp;"")</f>
        <v>0</v>
      </c>
      <c r="AN436">
        <f>SUMIFS('Grid GenerationQueue'!AO$5:AO$467,'Grid GenerationQueue'!$AX$5:$AX$467,$B436,'Grid GenerationQueue'!$AY$5:$AY$467,$C436,'Grid GenerationQueue'!$BF$5:$BF$467,"&lt;&gt;"&amp;"")</f>
        <v>0</v>
      </c>
      <c r="AO436">
        <f>SUMIFS('Grid GenerationQueue'!AP$5:AP$467,'Grid GenerationQueue'!$AX$5:$AX$467,$B436,'Grid GenerationQueue'!$AY$5:$AY$467,$C436,'Grid GenerationQueue'!$BF$5:$BF$467,"&lt;&gt;"&amp;"")</f>
        <v>0</v>
      </c>
      <c r="AQ436">
        <f>SUMIFS('Grid GenerationQueue'!AE$5:AE$467,'Grid GenerationQueue'!$AX$5:$AX$467,$B436,'Grid GenerationQueue'!$AY$5:$AY$467,$C436)</f>
        <v>0</v>
      </c>
      <c r="AR436">
        <f>SUMIFS('Grid GenerationQueue'!AF$5:AF$467,'Grid GenerationQueue'!$AX$5:$AX$467,$B436,'Grid GenerationQueue'!$AY$5:$AY$467,$C436)</f>
        <v>0</v>
      </c>
      <c r="AS436">
        <f>SUMIFS('Grid GenerationQueue'!AG$5:AG$467,'Grid GenerationQueue'!$AX$5:$AX$467,$B436,'Grid GenerationQueue'!$AY$5:$AY$467,$C436)</f>
        <v>0</v>
      </c>
      <c r="AT436">
        <f>SUMIFS('Grid GenerationQueue'!AH$5:AH$467,'Grid GenerationQueue'!$AX$5:$AX$467,$B436,'Grid GenerationQueue'!$AY$5:$AY$467,$C436)</f>
        <v>0</v>
      </c>
      <c r="AU436">
        <f>SUMIFS('Grid GenerationQueue'!AI$5:AI$467,'Grid GenerationQueue'!$AX$5:$AX$467,$B436,'Grid GenerationQueue'!$AY$5:$AY$467,$C436)</f>
        <v>0</v>
      </c>
      <c r="AV436">
        <f>SUMIFS('Grid GenerationQueue'!AJ$5:AJ$467,'Grid GenerationQueue'!$AX$5:$AX$467,$B436,'Grid GenerationQueue'!$AY$5:$AY$467,$C436)</f>
        <v>0</v>
      </c>
      <c r="AW436">
        <f>SUMIFS('Grid GenerationQueue'!AK$5:AK$467,'Grid GenerationQueue'!$AX$5:$AX$467,$B436,'Grid GenerationQueue'!$AY$5:$AY$467,$C436)</f>
        <v>0</v>
      </c>
      <c r="AX436">
        <f>SUMIFS('Grid GenerationQueue'!AL$5:AL$467,'Grid GenerationQueue'!$AX$5:$AX$467,$B436,'Grid GenerationQueue'!$AY$5:$AY$467,$C436)</f>
        <v>0</v>
      </c>
      <c r="AY436">
        <f>SUMIFS('Grid GenerationQueue'!AM$5:AM$467,'Grid GenerationQueue'!$AX$5:$AX$467,$B436,'Grid GenerationQueue'!$AY$5:$AY$467,$C436)</f>
        <v>0</v>
      </c>
      <c r="AZ436">
        <f>SUMIFS('Grid GenerationQueue'!AN$5:AN$467,'Grid GenerationQueue'!$AX$5:$AX$467,$B436,'Grid GenerationQueue'!$AY$5:$AY$467,$C436)</f>
        <v>0</v>
      </c>
      <c r="BA436">
        <f>SUMIFS('Grid GenerationQueue'!AO$5:AO$467,'Grid GenerationQueue'!$AX$5:$AX$467,$B436,'Grid GenerationQueue'!$AY$5:$AY$467,$C436)</f>
        <v>0</v>
      </c>
      <c r="BB436">
        <f>SUMIFS('Grid GenerationQueue'!AP$5:AP$467,'Grid GenerationQueue'!$AX$5:$AX$467,$B436,'Grid GenerationQueue'!$AY$5:$AY$467,$C436)</f>
        <v>0</v>
      </c>
      <c r="BD436">
        <f>SUMIFS('Grid GenerationQueue'!AE$5:AE$467,'Grid GenerationQueue'!$AX$5:$AX$467,$B436,'Grid GenerationQueue'!$AY$5:$AY$467,$C436,'Grid GenerationQueue'!$BH$5:$BH$467,"Executed",'Grid GenerationQueue'!$BB$5:$BB$467,"&lt;"&amp;$BE$3)</f>
        <v>0</v>
      </c>
      <c r="BE436">
        <f>SUMIFS('Grid GenerationQueue'!AF$5:AF$467,'Grid GenerationQueue'!$AX$5:$AX$467,$B436,'Grid GenerationQueue'!$AY$5:$AY$467,$C436,'Grid GenerationQueue'!$BH$5:$BH$467,"Executed",'Grid GenerationQueue'!$BB$5:$BB$467,"&lt;"&amp;$BE$3)</f>
        <v>0</v>
      </c>
      <c r="BF436">
        <f>SUMIFS('Grid GenerationQueue'!AG$5:AG$467,'Grid GenerationQueue'!$AX$5:$AX$467,$B436,'Grid GenerationQueue'!$AY$5:$AY$467,$C436,'Grid GenerationQueue'!$BH$5:$BH$467,"Executed",'Grid GenerationQueue'!$BB$5:$BB$467,"&lt;"&amp;$BE$3)</f>
        <v>0</v>
      </c>
      <c r="BG436">
        <f>SUMIFS('Grid GenerationQueue'!AH$5:AH$467,'Grid GenerationQueue'!$AX$5:$AX$467,$B436,'Grid GenerationQueue'!$AY$5:$AY$467,$C436,'Grid GenerationQueue'!$BH$5:$BH$467,"Executed",'Grid GenerationQueue'!$BB$5:$BB$467,"&lt;"&amp;$BE$3)</f>
        <v>0</v>
      </c>
      <c r="BH436">
        <f>SUMIFS('Grid GenerationQueue'!AI$5:AI$467,'Grid GenerationQueue'!$AX$5:$AX$467,$B436,'Grid GenerationQueue'!$AY$5:$AY$467,$C436,'Grid GenerationQueue'!$BH$5:$BH$467,"Executed",'Grid GenerationQueue'!$BB$5:$BB$467,"&lt;"&amp;$BE$3)</f>
        <v>0</v>
      </c>
      <c r="BI436">
        <f>SUMIFS('Grid GenerationQueue'!AJ$5:AJ$467,'Grid GenerationQueue'!$AX$5:$AX$467,$B436,'Grid GenerationQueue'!$AY$5:$AY$467,$C436,'Grid GenerationQueue'!$BH$5:$BH$467,"Executed",'Grid GenerationQueue'!$BB$5:$BB$467,"&lt;"&amp;$BE$3)</f>
        <v>0</v>
      </c>
      <c r="BJ436">
        <f>SUMIFS('Grid GenerationQueue'!AK$5:AK$467,'Grid GenerationQueue'!$AX$5:$AX$467,$B436,'Grid GenerationQueue'!$AY$5:$AY$467,$C436,'Grid GenerationQueue'!$BH$5:$BH$467,"Executed",'Grid GenerationQueue'!$BB$5:$BB$467,"&lt;"&amp;$BE$3)</f>
        <v>0</v>
      </c>
      <c r="BK436">
        <f>SUMIFS('Grid GenerationQueue'!AL$5:AL$467,'Grid GenerationQueue'!$AX$5:$AX$467,$B436,'Grid GenerationQueue'!$AY$5:$AY$467,$C436,'Grid GenerationQueue'!$BH$5:$BH$467,"Executed",'Grid GenerationQueue'!$BB$5:$BB$467,"&lt;"&amp;$BE$3)</f>
        <v>0</v>
      </c>
      <c r="BL436">
        <f>SUMIFS('Grid GenerationQueue'!AM$5:AM$467,'Grid GenerationQueue'!$AX$5:$AX$467,$B436,'Grid GenerationQueue'!$AY$5:$AY$467,$C436,'Grid GenerationQueue'!$BH$5:$BH$467,"Executed",'Grid GenerationQueue'!$BB$5:$BB$467,"&lt;"&amp;$BE$3)</f>
        <v>0</v>
      </c>
      <c r="BM436">
        <f>SUMIFS('Grid GenerationQueue'!AN$5:AN$467,'Grid GenerationQueue'!$AX$5:$AX$467,$B436,'Grid GenerationQueue'!$AY$5:$AY$467,$C436,'Grid GenerationQueue'!$BH$5:$BH$467,"Executed",'Grid GenerationQueue'!$BB$5:$BB$467,"&lt;"&amp;$BE$3)</f>
        <v>0</v>
      </c>
      <c r="BN436">
        <f>SUMIFS('Grid GenerationQueue'!AO$5:AO$467,'Grid GenerationQueue'!$AX$5:$AX$467,$B436,'Grid GenerationQueue'!$AY$5:$AY$467,$C436,'Grid GenerationQueue'!$BH$5:$BH$467,"Executed",'Grid GenerationQueue'!$BB$5:$BB$467,"&lt;"&amp;$BE$3)</f>
        <v>0</v>
      </c>
      <c r="BO436">
        <f>SUMIFS('Grid GenerationQueue'!AP$5:AP$467,'Grid GenerationQueue'!$AX$5:$AX$467,$B436,'Grid GenerationQueue'!$AY$5:$AY$467,$C436,'Grid GenerationQueue'!$BH$5:$BH$467,"Executed",'Grid GenerationQueue'!$BB$5:$BB$467,"&lt;"&amp;$BE$3)</f>
        <v>0</v>
      </c>
      <c r="BQ436">
        <f>SUMIFS('Grid GenerationQueue'!AE$5:AE$467,'Grid GenerationQueue'!$AX$5:$AX$467,$B436,'Grid GenerationQueue'!$AY$5:$AY$467,$C436,'Grid GenerationQueue'!$BF$5:$BF$467,"&lt;&gt;"&amp;"",'Grid GenerationQueue'!$BB$5:$BB$467,"&lt;"&amp;$BE$3)</f>
        <v>0</v>
      </c>
      <c r="BR436">
        <f>SUMIFS('Grid GenerationQueue'!AF$5:AF$467,'Grid GenerationQueue'!$AX$5:$AX$467,$B436,'Grid GenerationQueue'!$AY$5:$AY$467,$C436,'Grid GenerationQueue'!$BF$5:$BF$467,"&lt;&gt;"&amp;"",'Grid GenerationQueue'!$BB$5:$BB$467,"&lt;"&amp;$BE$3)</f>
        <v>0</v>
      </c>
      <c r="BS436">
        <f>SUMIFS('Grid GenerationQueue'!AG$5:AG$467,'Grid GenerationQueue'!$AX$5:$AX$467,$B436,'Grid GenerationQueue'!$AY$5:$AY$467,$C436,'Grid GenerationQueue'!$BF$5:$BF$467,"&lt;&gt;"&amp;"",'Grid GenerationQueue'!$BB$5:$BB$467,"&lt;"&amp;$BE$3)</f>
        <v>0</v>
      </c>
      <c r="BT436">
        <f>SUMIFS('Grid GenerationQueue'!AH$5:AH$467,'Grid GenerationQueue'!$AX$5:$AX$467,$B436,'Grid GenerationQueue'!$AY$5:$AY$467,$C436,'Grid GenerationQueue'!$BF$5:$BF$467,"&lt;&gt;"&amp;"",'Grid GenerationQueue'!$BB$5:$BB$467,"&lt;"&amp;$BE$3)</f>
        <v>0</v>
      </c>
      <c r="BU436">
        <f>SUMIFS('Grid GenerationQueue'!AI$5:AI$467,'Grid GenerationQueue'!$AX$5:$AX$467,$B436,'Grid GenerationQueue'!$AY$5:$AY$467,$C436,'Grid GenerationQueue'!$BF$5:$BF$467,"&lt;&gt;"&amp;"",'Grid GenerationQueue'!$BB$5:$BB$467,"&lt;"&amp;$BE$3)</f>
        <v>0</v>
      </c>
      <c r="BV436">
        <f>SUMIFS('Grid GenerationQueue'!AJ$5:AJ$467,'Grid GenerationQueue'!$AX$5:$AX$467,$B436,'Grid GenerationQueue'!$AY$5:$AY$467,$C436,'Grid GenerationQueue'!$BF$5:$BF$467,"&lt;&gt;"&amp;"",'Grid GenerationQueue'!$BB$5:$BB$467,"&lt;"&amp;$BE$3)</f>
        <v>0</v>
      </c>
      <c r="BW436">
        <f>SUMIFS('Grid GenerationQueue'!AK$5:AK$467,'Grid GenerationQueue'!$AX$5:$AX$467,$B436,'Grid GenerationQueue'!$AY$5:$AY$467,$C436,'Grid GenerationQueue'!$BF$5:$BF$467,"&lt;&gt;"&amp;"",'Grid GenerationQueue'!$BB$5:$BB$467,"&lt;"&amp;$BE$3)</f>
        <v>0</v>
      </c>
      <c r="BX436">
        <f>SUMIFS('Grid GenerationQueue'!AL$5:AL$467,'Grid GenerationQueue'!$AX$5:$AX$467,$B436,'Grid GenerationQueue'!$AY$5:$AY$467,$C436,'Grid GenerationQueue'!$BF$5:$BF$467,"&lt;&gt;"&amp;"",'Grid GenerationQueue'!$BB$5:$BB$467,"&lt;"&amp;$BE$3)</f>
        <v>0</v>
      </c>
      <c r="BY436">
        <f>SUMIFS('Grid GenerationQueue'!AM$5:AM$467,'Grid GenerationQueue'!$AX$5:$AX$467,$B436,'Grid GenerationQueue'!$AY$5:$AY$467,$C436,'Grid GenerationQueue'!$BF$5:$BF$467,"&lt;&gt;"&amp;"",'Grid GenerationQueue'!$BB$5:$BB$467,"&lt;"&amp;$BE$3)</f>
        <v>0</v>
      </c>
      <c r="BZ436">
        <f>SUMIFS('Grid GenerationQueue'!AN$5:AN$467,'Grid GenerationQueue'!$AX$5:$AX$467,$B436,'Grid GenerationQueue'!$AY$5:$AY$467,$C436,'Grid GenerationQueue'!$BF$5:$BF$467,"&lt;&gt;"&amp;"",'Grid GenerationQueue'!$BB$5:$BB$467,"&lt;"&amp;$BE$3)</f>
        <v>0</v>
      </c>
      <c r="CA436">
        <f>SUMIFS('Grid GenerationQueue'!AO$5:AO$467,'Grid GenerationQueue'!$AX$5:$AX$467,$B436,'Grid GenerationQueue'!$AY$5:$AY$467,$C436,'Grid GenerationQueue'!$BF$5:$BF$467,"&lt;&gt;"&amp;"",'Grid GenerationQueue'!$BB$5:$BB$467,"&lt;"&amp;$BE$3)</f>
        <v>0</v>
      </c>
      <c r="CB436">
        <f>SUMIFS('Grid GenerationQueue'!AP$5:AP$467,'Grid GenerationQueue'!$AX$5:$AX$467,$B436,'Grid GenerationQueue'!$AY$5:$AY$467,$C436,'Grid GenerationQueue'!$BF$5:$BF$467,"&lt;&gt;"&amp;"",'Grid GenerationQueue'!$BB$5:$BB$467,"&lt;"&amp;$BE$3)</f>
        <v>0</v>
      </c>
      <c r="CD436">
        <f>SUMIFS('Grid GenerationQueue'!AE$5:AE$467,'Grid GenerationQueue'!$AX$5:$AX$467,$B436,'Grid GenerationQueue'!$AY$5:$AY$467,$C436,'Grid GenerationQueue'!$BB$5:$BB$467,"&lt;"&amp;$BE$3)</f>
        <v>0</v>
      </c>
      <c r="CE436">
        <f>SUMIFS('Grid GenerationQueue'!AF$5:AF$467,'Grid GenerationQueue'!$AX$5:$AX$467,$B436,'Grid GenerationQueue'!$AY$5:$AY$467,$C436,'Grid GenerationQueue'!$BB$5:$BB$467,"&lt;"&amp;$BE$3)</f>
        <v>0</v>
      </c>
      <c r="CF436">
        <f>SUMIFS('Grid GenerationQueue'!AG$5:AG$467,'Grid GenerationQueue'!$AX$5:$AX$467,$B436,'Grid GenerationQueue'!$AY$5:$AY$467,$C436,'Grid GenerationQueue'!$BB$5:$BB$467,"&lt;"&amp;$BE$3)</f>
        <v>0</v>
      </c>
      <c r="CG436">
        <f>SUMIFS('Grid GenerationQueue'!AH$5:AH$467,'Grid GenerationQueue'!$AX$5:$AX$467,$B436,'Grid GenerationQueue'!$AY$5:$AY$467,$C436,'Grid GenerationQueue'!$BB$5:$BB$467,"&lt;"&amp;$BE$3)</f>
        <v>0</v>
      </c>
      <c r="CH436">
        <f>SUMIFS('Grid GenerationQueue'!AI$5:AI$467,'Grid GenerationQueue'!$AX$5:$AX$467,$B436,'Grid GenerationQueue'!$AY$5:$AY$467,$C436,'Grid GenerationQueue'!$BB$5:$BB$467,"&lt;"&amp;$BE$3)</f>
        <v>0</v>
      </c>
      <c r="CI436">
        <f>SUMIFS('Grid GenerationQueue'!AJ$5:AJ$467,'Grid GenerationQueue'!$AX$5:$AX$467,$B436,'Grid GenerationQueue'!$AY$5:$AY$467,$C436,'Grid GenerationQueue'!$BB$5:$BB$467,"&lt;"&amp;$BE$3)</f>
        <v>0</v>
      </c>
      <c r="CJ436">
        <f>SUMIFS('Grid GenerationQueue'!AK$5:AK$467,'Grid GenerationQueue'!$AX$5:$AX$467,$B436,'Grid GenerationQueue'!$AY$5:$AY$467,$C436,'Grid GenerationQueue'!$BB$5:$BB$467,"&lt;"&amp;$BE$3)</f>
        <v>0</v>
      </c>
      <c r="CK436">
        <f>SUMIFS('Grid GenerationQueue'!AL$5:AL$467,'Grid GenerationQueue'!$AX$5:$AX$467,$B436,'Grid GenerationQueue'!$AY$5:$AY$467,$C436,'Grid GenerationQueue'!$BB$5:$BB$467,"&lt;"&amp;$BE$3)</f>
        <v>0</v>
      </c>
      <c r="CL436">
        <f>SUMIFS('Grid GenerationQueue'!AM$5:AM$467,'Grid GenerationQueue'!$AX$5:$AX$467,$B436,'Grid GenerationQueue'!$AY$5:$AY$467,$C436,'Grid GenerationQueue'!$BB$5:$BB$467,"&lt;"&amp;$BE$3)</f>
        <v>0</v>
      </c>
      <c r="CM436">
        <f>SUMIFS('Grid GenerationQueue'!AN$5:AN$467,'Grid GenerationQueue'!$AX$5:$AX$467,$B436,'Grid GenerationQueue'!$AY$5:$AY$467,$C436,'Grid GenerationQueue'!$BB$5:$BB$467,"&lt;"&amp;$BE$3)</f>
        <v>0</v>
      </c>
      <c r="CN436">
        <f>SUMIFS('Grid GenerationQueue'!AO$5:AO$467,'Grid GenerationQueue'!$AX$5:$AX$467,$B436,'Grid GenerationQueue'!$AY$5:$AY$467,$C436,'Grid GenerationQueue'!$BB$5:$BB$467,"&lt;"&amp;$BE$3)</f>
        <v>0</v>
      </c>
      <c r="CO436">
        <f>SUMIFS('Grid GenerationQueue'!AP$5:AP$467,'Grid GenerationQueue'!$AX$5:$AX$467,$B436,'Grid GenerationQueue'!$AY$5:$AY$467,$C436,'Grid GenerationQueue'!$BB$5:$BB$467,"&lt;"&amp;$BE$3)</f>
        <v>0</v>
      </c>
    </row>
    <row r="437" spans="1:93" x14ac:dyDescent="0.35">
      <c r="A437" t="s">
        <v>4648</v>
      </c>
      <c r="B437" t="s">
        <v>4492</v>
      </c>
      <c r="C437">
        <v>500</v>
      </c>
      <c r="D437">
        <f>SUMIFS('Grid GenerationQueue'!AE$5:AE$467,'Grid GenerationQueue'!$AX$5:$AX$467,$B437,'Grid GenerationQueue'!$AY$5:$AY$467,$C437,'Grid GenerationQueue'!$BI$5:$BI$467,"&lt;4")</f>
        <v>0</v>
      </c>
      <c r="E437">
        <f>SUMIFS('Grid GenerationQueue'!AF$5:AF$467,'Grid GenerationQueue'!$AX$5:$AX$467,$B437,'Grid GenerationQueue'!$AY$5:$AY$467,$C437,'Grid GenerationQueue'!$BI$5:$BI$467,"&lt;4")</f>
        <v>0</v>
      </c>
      <c r="F437">
        <f>SUMIFS('Grid GenerationQueue'!AG$5:AG$467,'Grid GenerationQueue'!$AX$5:$AX$467,$B437,'Grid GenerationQueue'!$AY$5:$AY$467,$C437,'Grid GenerationQueue'!$BI$5:$BI$467,"&lt;4")</f>
        <v>0</v>
      </c>
      <c r="G437">
        <f>SUMIFS('Grid GenerationQueue'!AH$5:AH$467,'Grid GenerationQueue'!$AX$5:$AX$467,$B437,'Grid GenerationQueue'!$AY$5:$AY$467,$C437,'Grid GenerationQueue'!$BI$5:$BI$467,"&lt;4")</f>
        <v>0</v>
      </c>
      <c r="H437">
        <f>SUMIFS('Grid GenerationQueue'!AI$5:AI$467,'Grid GenerationQueue'!$AX$5:$AX$467,$B437,'Grid GenerationQueue'!$AY$5:$AY$467,$C437,'Grid GenerationQueue'!$BI$5:$BI$467,"&lt;4")</f>
        <v>0</v>
      </c>
      <c r="I437">
        <f>SUMIFS('Grid GenerationQueue'!AJ$5:AJ$467,'Grid GenerationQueue'!$AX$5:$AX$467,$B437,'Grid GenerationQueue'!$AY$5:$AY$467,$C437,'Grid GenerationQueue'!$BI$5:$BI$467,"&lt;4")</f>
        <v>0</v>
      </c>
      <c r="J437">
        <f>SUMIFS('Grid GenerationQueue'!AK$5:AK$467,'Grid GenerationQueue'!$AX$5:$AX$467,$B437,'Grid GenerationQueue'!$AY$5:$AY$467,$C437,'Grid GenerationQueue'!$BI$5:$BI$467,"&lt;4")</f>
        <v>0</v>
      </c>
      <c r="K437">
        <f>SUMIFS('Grid GenerationQueue'!AL$5:AL$467,'Grid GenerationQueue'!$AX$5:$AX$467,$B437,'Grid GenerationQueue'!$AY$5:$AY$467,$C437,'Grid GenerationQueue'!$BI$5:$BI$467,"&lt;4")</f>
        <v>0</v>
      </c>
      <c r="L437">
        <f>SUMIFS('Grid GenerationQueue'!AM$5:AM$467,'Grid GenerationQueue'!$AX$5:$AX$467,$B437,'Grid GenerationQueue'!$AY$5:$AY$467,$C437,'Grid GenerationQueue'!$BI$5:$BI$467,"&lt;4")</f>
        <v>0</v>
      </c>
      <c r="M437">
        <f>SUMIFS('Grid GenerationQueue'!AN$5:AN$467,'Grid GenerationQueue'!$AX$5:$AX$467,$B437,'Grid GenerationQueue'!$AY$5:$AY$467,$C437,'Grid GenerationQueue'!$BI$5:$BI$467,"&lt;4")</f>
        <v>0</v>
      </c>
      <c r="N437">
        <f>SUMIFS('Grid GenerationQueue'!AO$5:AO$467,'Grid GenerationQueue'!$AX$5:$AX$467,$B437,'Grid GenerationQueue'!$AY$5:$AY$467,$C437,'Grid GenerationQueue'!$BI$5:$BI$467,"&lt;4")</f>
        <v>0</v>
      </c>
      <c r="O437">
        <f>SUMIFS('Grid GenerationQueue'!AP$5:AP$467,'Grid GenerationQueue'!$AX$5:$AX$467,$B437,'Grid GenerationQueue'!$AY$5:$AY$467,$C437,'Grid GenerationQueue'!$BI$5:$BI$467,"&lt;4")</f>
        <v>0</v>
      </c>
      <c r="Q437">
        <f>SUMIFS('Grid GenerationQueue'!AE$5:AE$467,'Grid GenerationQueue'!$AX$5:$AX$467,$B437,'Grid GenerationQueue'!$AY$5:$AY$467,$C437,'Grid GenerationQueue'!$BH$5:$BH$467,"Executed")</f>
        <v>405.9</v>
      </c>
      <c r="R437">
        <f>SUMIFS('Grid GenerationQueue'!AF$5:AF$467,'Grid GenerationQueue'!$AX$5:$AX$467,$B437,'Grid GenerationQueue'!$AY$5:$AY$467,$C437,'Grid GenerationQueue'!$BH$5:$BH$467,"Executed")</f>
        <v>0</v>
      </c>
      <c r="S437">
        <f>SUMIFS('Grid GenerationQueue'!AG$5:AG$467,'Grid GenerationQueue'!$AX$5:$AX$467,$B437,'Grid GenerationQueue'!$AY$5:$AY$467,$C437,'Grid GenerationQueue'!$BH$5:$BH$467,"Executed")</f>
        <v>0</v>
      </c>
      <c r="T437">
        <f>SUMIFS('Grid GenerationQueue'!AH$5:AH$467,'Grid GenerationQueue'!$AX$5:$AX$467,$B437,'Grid GenerationQueue'!$AY$5:$AY$467,$C437,'Grid GenerationQueue'!$BH$5:$BH$467,"Executed")</f>
        <v>0</v>
      </c>
      <c r="U437">
        <f>SUMIFS('Grid GenerationQueue'!AI$5:AI$467,'Grid GenerationQueue'!$AX$5:$AX$467,$B437,'Grid GenerationQueue'!$AY$5:$AY$467,$C437,'Grid GenerationQueue'!$BH$5:$BH$467,"Executed")</f>
        <v>410.04</v>
      </c>
      <c r="V437">
        <f>SUMIFS('Grid GenerationQueue'!AJ$5:AJ$467,'Grid GenerationQueue'!$AX$5:$AX$467,$B437,'Grid GenerationQueue'!$AY$5:$AY$467,$C437,'Grid GenerationQueue'!$BH$5:$BH$467,"Executed")</f>
        <v>0</v>
      </c>
      <c r="W437">
        <f>SUMIFS('Grid GenerationQueue'!AK$5:AK$467,'Grid GenerationQueue'!$AX$5:$AX$467,$B437,'Grid GenerationQueue'!$AY$5:$AY$467,$C437,'Grid GenerationQueue'!$BH$5:$BH$467,"Executed")</f>
        <v>0</v>
      </c>
      <c r="X437">
        <f>SUMIFS('Grid GenerationQueue'!AL$5:AL$467,'Grid GenerationQueue'!$AX$5:$AX$467,$B437,'Grid GenerationQueue'!$AY$5:$AY$467,$C437,'Grid GenerationQueue'!$BH$5:$BH$467,"Executed")</f>
        <v>0</v>
      </c>
      <c r="Y437">
        <f>SUMIFS('Grid GenerationQueue'!AM$5:AM$467,'Grid GenerationQueue'!$AX$5:$AX$467,$B437,'Grid GenerationQueue'!$AY$5:$AY$467,$C437,'Grid GenerationQueue'!$BH$5:$BH$467,"Executed")</f>
        <v>408.8</v>
      </c>
      <c r="Z437">
        <f>SUMIFS('Grid GenerationQueue'!AN$5:AN$467,'Grid GenerationQueue'!$AX$5:$AX$467,$B437,'Grid GenerationQueue'!$AY$5:$AY$467,$C437,'Grid GenerationQueue'!$BH$5:$BH$467,"Executed")</f>
        <v>0</v>
      </c>
      <c r="AA437">
        <f>SUMIFS('Grid GenerationQueue'!AO$5:AO$467,'Grid GenerationQueue'!$AX$5:$AX$467,$B437,'Grid GenerationQueue'!$AY$5:$AY$467,$C437,'Grid GenerationQueue'!$BH$5:$BH$467,"Executed")</f>
        <v>0</v>
      </c>
      <c r="AB437">
        <f>SUMIFS('Grid GenerationQueue'!AP$5:AP$467,'Grid GenerationQueue'!$AX$5:$AX$467,$B437,'Grid GenerationQueue'!$AY$5:$AY$467,$C437,'Grid GenerationQueue'!$BH$5:$BH$467,"Executed")</f>
        <v>0</v>
      </c>
      <c r="AD437">
        <f>SUMIFS('Grid GenerationQueue'!AE$5:AE$467,'Grid GenerationQueue'!$AX$5:$AX$467,$B437,'Grid GenerationQueue'!$AY$5:$AY$467,$C437,'Grid GenerationQueue'!$BF$5:$BF$467,"&lt;&gt;"&amp;"")</f>
        <v>405.9</v>
      </c>
      <c r="AE437">
        <f>SUMIFS('Grid GenerationQueue'!AF$5:AF$467,'Grid GenerationQueue'!$AX$5:$AX$467,$B437,'Grid GenerationQueue'!$AY$5:$AY$467,$C437,'Grid GenerationQueue'!$BF$5:$BF$467,"&lt;&gt;"&amp;"")</f>
        <v>0</v>
      </c>
      <c r="AF437">
        <f>SUMIFS('Grid GenerationQueue'!AG$5:AG$467,'Grid GenerationQueue'!$AX$5:$AX$467,$B437,'Grid GenerationQueue'!$AY$5:$AY$467,$C437,'Grid GenerationQueue'!$BF$5:$BF$467,"&lt;&gt;"&amp;"")</f>
        <v>0</v>
      </c>
      <c r="AG437">
        <f>SUMIFS('Grid GenerationQueue'!AH$5:AH$467,'Grid GenerationQueue'!$AX$5:$AX$467,$B437,'Grid GenerationQueue'!$AY$5:$AY$467,$C437,'Grid GenerationQueue'!$BF$5:$BF$467,"&lt;&gt;"&amp;"")</f>
        <v>0</v>
      </c>
      <c r="AH437">
        <f>SUMIFS('Grid GenerationQueue'!AI$5:AI$467,'Grid GenerationQueue'!$AX$5:$AX$467,$B437,'Grid GenerationQueue'!$AY$5:$AY$467,$C437,'Grid GenerationQueue'!$BF$5:$BF$467,"&lt;&gt;"&amp;"")</f>
        <v>410.04</v>
      </c>
      <c r="AI437">
        <f>SUMIFS('Grid GenerationQueue'!AJ$5:AJ$467,'Grid GenerationQueue'!$AX$5:$AX$467,$B437,'Grid GenerationQueue'!$AY$5:$AY$467,$C437,'Grid GenerationQueue'!$BF$5:$BF$467,"&lt;&gt;"&amp;"")</f>
        <v>0</v>
      </c>
      <c r="AJ437">
        <f>SUMIFS('Grid GenerationQueue'!AK$5:AK$467,'Grid GenerationQueue'!$AX$5:$AX$467,$B437,'Grid GenerationQueue'!$AY$5:$AY$467,$C437,'Grid GenerationQueue'!$BF$5:$BF$467,"&lt;&gt;"&amp;"")</f>
        <v>0</v>
      </c>
      <c r="AK437">
        <f>SUMIFS('Grid GenerationQueue'!AL$5:AL$467,'Grid GenerationQueue'!$AX$5:$AX$467,$B437,'Grid GenerationQueue'!$AY$5:$AY$467,$C437,'Grid GenerationQueue'!$BF$5:$BF$467,"&lt;&gt;"&amp;"")</f>
        <v>0</v>
      </c>
      <c r="AL437">
        <f>SUMIFS('Grid GenerationQueue'!AM$5:AM$467,'Grid GenerationQueue'!$AX$5:$AX$467,$B437,'Grid GenerationQueue'!$AY$5:$AY$467,$C437,'Grid GenerationQueue'!$BF$5:$BF$467,"&lt;&gt;"&amp;"")</f>
        <v>408.8</v>
      </c>
      <c r="AM437">
        <f>SUMIFS('Grid GenerationQueue'!AN$5:AN$467,'Grid GenerationQueue'!$AX$5:$AX$467,$B437,'Grid GenerationQueue'!$AY$5:$AY$467,$C437,'Grid GenerationQueue'!$BF$5:$BF$467,"&lt;&gt;"&amp;"")</f>
        <v>0</v>
      </c>
      <c r="AN437">
        <f>SUMIFS('Grid GenerationQueue'!AO$5:AO$467,'Grid GenerationQueue'!$AX$5:$AX$467,$B437,'Grid GenerationQueue'!$AY$5:$AY$467,$C437,'Grid GenerationQueue'!$BF$5:$BF$467,"&lt;&gt;"&amp;"")</f>
        <v>0</v>
      </c>
      <c r="AO437">
        <f>SUMIFS('Grid GenerationQueue'!AP$5:AP$467,'Grid GenerationQueue'!$AX$5:$AX$467,$B437,'Grid GenerationQueue'!$AY$5:$AY$467,$C437,'Grid GenerationQueue'!$BF$5:$BF$467,"&lt;&gt;"&amp;"")</f>
        <v>0</v>
      </c>
      <c r="AQ437">
        <f>SUMIFS('Grid GenerationQueue'!AE$5:AE$467,'Grid GenerationQueue'!$AX$5:$AX$467,$B437,'Grid GenerationQueue'!$AY$5:$AY$467,$C437)</f>
        <v>921.31799999999998</v>
      </c>
      <c r="AR437">
        <f>SUMIFS('Grid GenerationQueue'!AF$5:AF$467,'Grid GenerationQueue'!$AX$5:$AX$467,$B437,'Grid GenerationQueue'!$AY$5:$AY$467,$C437)</f>
        <v>0</v>
      </c>
      <c r="AS437">
        <f>SUMIFS('Grid GenerationQueue'!AG$5:AG$467,'Grid GenerationQueue'!$AX$5:$AX$467,$B437,'Grid GenerationQueue'!$AY$5:$AY$467,$C437)</f>
        <v>0</v>
      </c>
      <c r="AT437">
        <f>SUMIFS('Grid GenerationQueue'!AH$5:AH$467,'Grid GenerationQueue'!$AX$5:$AX$467,$B437,'Grid GenerationQueue'!$AY$5:$AY$467,$C437)</f>
        <v>0</v>
      </c>
      <c r="AU437">
        <f>SUMIFS('Grid GenerationQueue'!AI$5:AI$467,'Grid GenerationQueue'!$AX$5:$AX$467,$B437,'Grid GenerationQueue'!$AY$5:$AY$467,$C437)</f>
        <v>410.04</v>
      </c>
      <c r="AV437">
        <f>SUMIFS('Grid GenerationQueue'!AJ$5:AJ$467,'Grid GenerationQueue'!$AX$5:$AX$467,$B437,'Grid GenerationQueue'!$AY$5:$AY$467,$C437)</f>
        <v>0</v>
      </c>
      <c r="AW437">
        <f>SUMIFS('Grid GenerationQueue'!AK$5:AK$467,'Grid GenerationQueue'!$AX$5:$AX$467,$B437,'Grid GenerationQueue'!$AY$5:$AY$467,$C437)</f>
        <v>0</v>
      </c>
      <c r="AX437">
        <f>SUMIFS('Grid GenerationQueue'!AL$5:AL$467,'Grid GenerationQueue'!$AX$5:$AX$467,$B437,'Grid GenerationQueue'!$AY$5:$AY$467,$C437)</f>
        <v>0</v>
      </c>
      <c r="AY437">
        <f>SUMIFS('Grid GenerationQueue'!AM$5:AM$467,'Grid GenerationQueue'!$AX$5:$AX$467,$B437,'Grid GenerationQueue'!$AY$5:$AY$467,$C437)</f>
        <v>408.8</v>
      </c>
      <c r="AZ437">
        <f>SUMIFS('Grid GenerationQueue'!AN$5:AN$467,'Grid GenerationQueue'!$AX$5:$AX$467,$B437,'Grid GenerationQueue'!$AY$5:$AY$467,$C437)</f>
        <v>0</v>
      </c>
      <c r="BA437">
        <f>SUMIFS('Grid GenerationQueue'!AO$5:AO$467,'Grid GenerationQueue'!$AX$5:$AX$467,$B437,'Grid GenerationQueue'!$AY$5:$AY$467,$C437)</f>
        <v>0</v>
      </c>
      <c r="BB437">
        <f>SUMIFS('Grid GenerationQueue'!AP$5:AP$467,'Grid GenerationQueue'!$AX$5:$AX$467,$B437,'Grid GenerationQueue'!$AY$5:$AY$467,$C437)</f>
        <v>0</v>
      </c>
      <c r="BD437">
        <f>SUMIFS('Grid GenerationQueue'!AE$5:AE$467,'Grid GenerationQueue'!$AX$5:$AX$467,$B437,'Grid GenerationQueue'!$AY$5:$AY$467,$C437,'Grid GenerationQueue'!$BH$5:$BH$467,"Executed",'Grid GenerationQueue'!$BB$5:$BB$467,"&lt;"&amp;$BE$3)</f>
        <v>405.9</v>
      </c>
      <c r="BE437">
        <f>SUMIFS('Grid GenerationQueue'!AF$5:AF$467,'Grid GenerationQueue'!$AX$5:$AX$467,$B437,'Grid GenerationQueue'!$AY$5:$AY$467,$C437,'Grid GenerationQueue'!$BH$5:$BH$467,"Executed",'Grid GenerationQueue'!$BB$5:$BB$467,"&lt;"&amp;$BE$3)</f>
        <v>0</v>
      </c>
      <c r="BF437">
        <f>SUMIFS('Grid GenerationQueue'!AG$5:AG$467,'Grid GenerationQueue'!$AX$5:$AX$467,$B437,'Grid GenerationQueue'!$AY$5:$AY$467,$C437,'Grid GenerationQueue'!$BH$5:$BH$467,"Executed",'Grid GenerationQueue'!$BB$5:$BB$467,"&lt;"&amp;$BE$3)</f>
        <v>0</v>
      </c>
      <c r="BG437">
        <f>SUMIFS('Grid GenerationQueue'!AH$5:AH$467,'Grid GenerationQueue'!$AX$5:$AX$467,$B437,'Grid GenerationQueue'!$AY$5:$AY$467,$C437,'Grid GenerationQueue'!$BH$5:$BH$467,"Executed",'Grid GenerationQueue'!$BB$5:$BB$467,"&lt;"&amp;$BE$3)</f>
        <v>0</v>
      </c>
      <c r="BH437">
        <f>SUMIFS('Grid GenerationQueue'!AI$5:AI$467,'Grid GenerationQueue'!$AX$5:$AX$467,$B437,'Grid GenerationQueue'!$AY$5:$AY$467,$C437,'Grid GenerationQueue'!$BH$5:$BH$467,"Executed",'Grid GenerationQueue'!$BB$5:$BB$467,"&lt;"&amp;$BE$3)</f>
        <v>410.04</v>
      </c>
      <c r="BI437">
        <f>SUMIFS('Grid GenerationQueue'!AJ$5:AJ$467,'Grid GenerationQueue'!$AX$5:$AX$467,$B437,'Grid GenerationQueue'!$AY$5:$AY$467,$C437,'Grid GenerationQueue'!$BH$5:$BH$467,"Executed",'Grid GenerationQueue'!$BB$5:$BB$467,"&lt;"&amp;$BE$3)</f>
        <v>0</v>
      </c>
      <c r="BJ437">
        <f>SUMIFS('Grid GenerationQueue'!AK$5:AK$467,'Grid GenerationQueue'!$AX$5:$AX$467,$B437,'Grid GenerationQueue'!$AY$5:$AY$467,$C437,'Grid GenerationQueue'!$BH$5:$BH$467,"Executed",'Grid GenerationQueue'!$BB$5:$BB$467,"&lt;"&amp;$BE$3)</f>
        <v>0</v>
      </c>
      <c r="BK437">
        <f>SUMIFS('Grid GenerationQueue'!AL$5:AL$467,'Grid GenerationQueue'!$AX$5:$AX$467,$B437,'Grid GenerationQueue'!$AY$5:$AY$467,$C437,'Grid GenerationQueue'!$BH$5:$BH$467,"Executed",'Grid GenerationQueue'!$BB$5:$BB$467,"&lt;"&amp;$BE$3)</f>
        <v>0</v>
      </c>
      <c r="BL437">
        <f>SUMIFS('Grid GenerationQueue'!AM$5:AM$467,'Grid GenerationQueue'!$AX$5:$AX$467,$B437,'Grid GenerationQueue'!$AY$5:$AY$467,$C437,'Grid GenerationQueue'!$BH$5:$BH$467,"Executed",'Grid GenerationQueue'!$BB$5:$BB$467,"&lt;"&amp;$BE$3)</f>
        <v>408.8</v>
      </c>
      <c r="BM437">
        <f>SUMIFS('Grid GenerationQueue'!AN$5:AN$467,'Grid GenerationQueue'!$AX$5:$AX$467,$B437,'Grid GenerationQueue'!$AY$5:$AY$467,$C437,'Grid GenerationQueue'!$BH$5:$BH$467,"Executed",'Grid GenerationQueue'!$BB$5:$BB$467,"&lt;"&amp;$BE$3)</f>
        <v>0</v>
      </c>
      <c r="BN437">
        <f>SUMIFS('Grid GenerationQueue'!AO$5:AO$467,'Grid GenerationQueue'!$AX$5:$AX$467,$B437,'Grid GenerationQueue'!$AY$5:$AY$467,$C437,'Grid GenerationQueue'!$BH$5:$BH$467,"Executed",'Grid GenerationQueue'!$BB$5:$BB$467,"&lt;"&amp;$BE$3)</f>
        <v>0</v>
      </c>
      <c r="BO437">
        <f>SUMIFS('Grid GenerationQueue'!AP$5:AP$467,'Grid GenerationQueue'!$AX$5:$AX$467,$B437,'Grid GenerationQueue'!$AY$5:$AY$467,$C437,'Grid GenerationQueue'!$BH$5:$BH$467,"Executed",'Grid GenerationQueue'!$BB$5:$BB$467,"&lt;"&amp;$BE$3)</f>
        <v>0</v>
      </c>
      <c r="BQ437">
        <f>SUMIFS('Grid GenerationQueue'!AE$5:AE$467,'Grid GenerationQueue'!$AX$5:$AX$467,$B437,'Grid GenerationQueue'!$AY$5:$AY$467,$C437,'Grid GenerationQueue'!$BF$5:$BF$467,"&lt;&gt;"&amp;"",'Grid GenerationQueue'!$BB$5:$BB$467,"&lt;"&amp;$BE$3)</f>
        <v>405.9</v>
      </c>
      <c r="BR437">
        <f>SUMIFS('Grid GenerationQueue'!AF$5:AF$467,'Grid GenerationQueue'!$AX$5:$AX$467,$B437,'Grid GenerationQueue'!$AY$5:$AY$467,$C437,'Grid GenerationQueue'!$BF$5:$BF$467,"&lt;&gt;"&amp;"",'Grid GenerationQueue'!$BB$5:$BB$467,"&lt;"&amp;$BE$3)</f>
        <v>0</v>
      </c>
      <c r="BS437">
        <f>SUMIFS('Grid GenerationQueue'!AG$5:AG$467,'Grid GenerationQueue'!$AX$5:$AX$467,$B437,'Grid GenerationQueue'!$AY$5:$AY$467,$C437,'Grid GenerationQueue'!$BF$5:$BF$467,"&lt;&gt;"&amp;"",'Grid GenerationQueue'!$BB$5:$BB$467,"&lt;"&amp;$BE$3)</f>
        <v>0</v>
      </c>
      <c r="BT437">
        <f>SUMIFS('Grid GenerationQueue'!AH$5:AH$467,'Grid GenerationQueue'!$AX$5:$AX$467,$B437,'Grid GenerationQueue'!$AY$5:$AY$467,$C437,'Grid GenerationQueue'!$BF$5:$BF$467,"&lt;&gt;"&amp;"",'Grid GenerationQueue'!$BB$5:$BB$467,"&lt;"&amp;$BE$3)</f>
        <v>0</v>
      </c>
      <c r="BU437">
        <f>SUMIFS('Grid GenerationQueue'!AI$5:AI$467,'Grid GenerationQueue'!$AX$5:$AX$467,$B437,'Grid GenerationQueue'!$AY$5:$AY$467,$C437,'Grid GenerationQueue'!$BF$5:$BF$467,"&lt;&gt;"&amp;"",'Grid GenerationQueue'!$BB$5:$BB$467,"&lt;"&amp;$BE$3)</f>
        <v>410.04</v>
      </c>
      <c r="BV437">
        <f>SUMIFS('Grid GenerationQueue'!AJ$5:AJ$467,'Grid GenerationQueue'!$AX$5:$AX$467,$B437,'Grid GenerationQueue'!$AY$5:$AY$467,$C437,'Grid GenerationQueue'!$BF$5:$BF$467,"&lt;&gt;"&amp;"",'Grid GenerationQueue'!$BB$5:$BB$467,"&lt;"&amp;$BE$3)</f>
        <v>0</v>
      </c>
      <c r="BW437">
        <f>SUMIFS('Grid GenerationQueue'!AK$5:AK$467,'Grid GenerationQueue'!$AX$5:$AX$467,$B437,'Grid GenerationQueue'!$AY$5:$AY$467,$C437,'Grid GenerationQueue'!$BF$5:$BF$467,"&lt;&gt;"&amp;"",'Grid GenerationQueue'!$BB$5:$BB$467,"&lt;"&amp;$BE$3)</f>
        <v>0</v>
      </c>
      <c r="BX437">
        <f>SUMIFS('Grid GenerationQueue'!AL$5:AL$467,'Grid GenerationQueue'!$AX$5:$AX$467,$B437,'Grid GenerationQueue'!$AY$5:$AY$467,$C437,'Grid GenerationQueue'!$BF$5:$BF$467,"&lt;&gt;"&amp;"",'Grid GenerationQueue'!$BB$5:$BB$467,"&lt;"&amp;$BE$3)</f>
        <v>0</v>
      </c>
      <c r="BY437">
        <f>SUMIFS('Grid GenerationQueue'!AM$5:AM$467,'Grid GenerationQueue'!$AX$5:$AX$467,$B437,'Grid GenerationQueue'!$AY$5:$AY$467,$C437,'Grid GenerationQueue'!$BF$5:$BF$467,"&lt;&gt;"&amp;"",'Grid GenerationQueue'!$BB$5:$BB$467,"&lt;"&amp;$BE$3)</f>
        <v>408.8</v>
      </c>
      <c r="BZ437">
        <f>SUMIFS('Grid GenerationQueue'!AN$5:AN$467,'Grid GenerationQueue'!$AX$5:$AX$467,$B437,'Grid GenerationQueue'!$AY$5:$AY$467,$C437,'Grid GenerationQueue'!$BF$5:$BF$467,"&lt;&gt;"&amp;"",'Grid GenerationQueue'!$BB$5:$BB$467,"&lt;"&amp;$BE$3)</f>
        <v>0</v>
      </c>
      <c r="CA437">
        <f>SUMIFS('Grid GenerationQueue'!AO$5:AO$467,'Grid GenerationQueue'!$AX$5:$AX$467,$B437,'Grid GenerationQueue'!$AY$5:$AY$467,$C437,'Grid GenerationQueue'!$BF$5:$BF$467,"&lt;&gt;"&amp;"",'Grid GenerationQueue'!$BB$5:$BB$467,"&lt;"&amp;$BE$3)</f>
        <v>0</v>
      </c>
      <c r="CB437">
        <f>SUMIFS('Grid GenerationQueue'!AP$5:AP$467,'Grid GenerationQueue'!$AX$5:$AX$467,$B437,'Grid GenerationQueue'!$AY$5:$AY$467,$C437,'Grid GenerationQueue'!$BF$5:$BF$467,"&lt;&gt;"&amp;"",'Grid GenerationQueue'!$BB$5:$BB$467,"&lt;"&amp;$BE$3)</f>
        <v>0</v>
      </c>
      <c r="CD437">
        <f>SUMIFS('Grid GenerationQueue'!AE$5:AE$467,'Grid GenerationQueue'!$AX$5:$AX$467,$B437,'Grid GenerationQueue'!$AY$5:$AY$467,$C437,'Grid GenerationQueue'!$BB$5:$BB$467,"&lt;"&amp;$BE$3)</f>
        <v>921.31799999999998</v>
      </c>
      <c r="CE437">
        <f>SUMIFS('Grid GenerationQueue'!AF$5:AF$467,'Grid GenerationQueue'!$AX$5:$AX$467,$B437,'Grid GenerationQueue'!$AY$5:$AY$467,$C437,'Grid GenerationQueue'!$BB$5:$BB$467,"&lt;"&amp;$BE$3)</f>
        <v>0</v>
      </c>
      <c r="CF437">
        <f>SUMIFS('Grid GenerationQueue'!AG$5:AG$467,'Grid GenerationQueue'!$AX$5:$AX$467,$B437,'Grid GenerationQueue'!$AY$5:$AY$467,$C437,'Grid GenerationQueue'!$BB$5:$BB$467,"&lt;"&amp;$BE$3)</f>
        <v>0</v>
      </c>
      <c r="CG437">
        <f>SUMIFS('Grid GenerationQueue'!AH$5:AH$467,'Grid GenerationQueue'!$AX$5:$AX$467,$B437,'Grid GenerationQueue'!$AY$5:$AY$467,$C437,'Grid GenerationQueue'!$BB$5:$BB$467,"&lt;"&amp;$BE$3)</f>
        <v>0</v>
      </c>
      <c r="CH437">
        <f>SUMIFS('Grid GenerationQueue'!AI$5:AI$467,'Grid GenerationQueue'!$AX$5:$AX$467,$B437,'Grid GenerationQueue'!$AY$5:$AY$467,$C437,'Grid GenerationQueue'!$BB$5:$BB$467,"&lt;"&amp;$BE$3)</f>
        <v>410.04</v>
      </c>
      <c r="CI437">
        <f>SUMIFS('Grid GenerationQueue'!AJ$5:AJ$467,'Grid GenerationQueue'!$AX$5:$AX$467,$B437,'Grid GenerationQueue'!$AY$5:$AY$467,$C437,'Grid GenerationQueue'!$BB$5:$BB$467,"&lt;"&amp;$BE$3)</f>
        <v>0</v>
      </c>
      <c r="CJ437">
        <f>SUMIFS('Grid GenerationQueue'!AK$5:AK$467,'Grid GenerationQueue'!$AX$5:$AX$467,$B437,'Grid GenerationQueue'!$AY$5:$AY$467,$C437,'Grid GenerationQueue'!$BB$5:$BB$467,"&lt;"&amp;$BE$3)</f>
        <v>0</v>
      </c>
      <c r="CK437">
        <f>SUMIFS('Grid GenerationQueue'!AL$5:AL$467,'Grid GenerationQueue'!$AX$5:$AX$467,$B437,'Grid GenerationQueue'!$AY$5:$AY$467,$C437,'Grid GenerationQueue'!$BB$5:$BB$467,"&lt;"&amp;$BE$3)</f>
        <v>0</v>
      </c>
      <c r="CL437">
        <f>SUMIFS('Grid GenerationQueue'!AM$5:AM$467,'Grid GenerationQueue'!$AX$5:$AX$467,$B437,'Grid GenerationQueue'!$AY$5:$AY$467,$C437,'Grid GenerationQueue'!$BB$5:$BB$467,"&lt;"&amp;$BE$3)</f>
        <v>408.8</v>
      </c>
      <c r="CM437">
        <f>SUMIFS('Grid GenerationQueue'!AN$5:AN$467,'Grid GenerationQueue'!$AX$5:$AX$467,$B437,'Grid GenerationQueue'!$AY$5:$AY$467,$C437,'Grid GenerationQueue'!$BB$5:$BB$467,"&lt;"&amp;$BE$3)</f>
        <v>0</v>
      </c>
      <c r="CN437">
        <f>SUMIFS('Grid GenerationQueue'!AO$5:AO$467,'Grid GenerationQueue'!$AX$5:$AX$467,$B437,'Grid GenerationQueue'!$AY$5:$AY$467,$C437,'Grid GenerationQueue'!$BB$5:$BB$467,"&lt;"&amp;$BE$3)</f>
        <v>0</v>
      </c>
      <c r="CO437">
        <f>SUMIFS('Grid GenerationQueue'!AP$5:AP$467,'Grid GenerationQueue'!$AX$5:$AX$467,$B437,'Grid GenerationQueue'!$AY$5:$AY$467,$C437,'Grid GenerationQueue'!$BB$5:$BB$467,"&lt;"&amp;$BE$3)</f>
        <v>0</v>
      </c>
    </row>
    <row r="438" spans="1:93" x14ac:dyDescent="0.35">
      <c r="A438" t="s">
        <v>4648</v>
      </c>
      <c r="B438" t="s">
        <v>4492</v>
      </c>
      <c r="C438">
        <v>230</v>
      </c>
      <c r="D438">
        <f>SUMIFS('Grid GenerationQueue'!AE$5:AE$467,'Grid GenerationQueue'!$AX$5:$AX$467,$B438,'Grid GenerationQueue'!$AY$5:$AY$467,$C438,'Grid GenerationQueue'!$BI$5:$BI$467,"&lt;4")</f>
        <v>0</v>
      </c>
      <c r="E438">
        <f>SUMIFS('Grid GenerationQueue'!AF$5:AF$467,'Grid GenerationQueue'!$AX$5:$AX$467,$B438,'Grid GenerationQueue'!$AY$5:$AY$467,$C438,'Grid GenerationQueue'!$BI$5:$BI$467,"&lt;4")</f>
        <v>0</v>
      </c>
      <c r="F438">
        <f>SUMIFS('Grid GenerationQueue'!AG$5:AG$467,'Grid GenerationQueue'!$AX$5:$AX$467,$B438,'Grid GenerationQueue'!$AY$5:$AY$467,$C438,'Grid GenerationQueue'!$BI$5:$BI$467,"&lt;4")</f>
        <v>0</v>
      </c>
      <c r="G438">
        <f>SUMIFS('Grid GenerationQueue'!AH$5:AH$467,'Grid GenerationQueue'!$AX$5:$AX$467,$B438,'Grid GenerationQueue'!$AY$5:$AY$467,$C438,'Grid GenerationQueue'!$BI$5:$BI$467,"&lt;4")</f>
        <v>0</v>
      </c>
      <c r="H438">
        <f>SUMIFS('Grid GenerationQueue'!AI$5:AI$467,'Grid GenerationQueue'!$AX$5:$AX$467,$B438,'Grid GenerationQueue'!$AY$5:$AY$467,$C438,'Grid GenerationQueue'!$BI$5:$BI$467,"&lt;4")</f>
        <v>0</v>
      </c>
      <c r="I438">
        <f>SUMIFS('Grid GenerationQueue'!AJ$5:AJ$467,'Grid GenerationQueue'!$AX$5:$AX$467,$B438,'Grid GenerationQueue'!$AY$5:$AY$467,$C438,'Grid GenerationQueue'!$BI$5:$BI$467,"&lt;4")</f>
        <v>0</v>
      </c>
      <c r="J438">
        <f>SUMIFS('Grid GenerationQueue'!AK$5:AK$467,'Grid GenerationQueue'!$AX$5:$AX$467,$B438,'Grid GenerationQueue'!$AY$5:$AY$467,$C438,'Grid GenerationQueue'!$BI$5:$BI$467,"&lt;4")</f>
        <v>0</v>
      </c>
      <c r="K438">
        <f>SUMIFS('Grid GenerationQueue'!AL$5:AL$467,'Grid GenerationQueue'!$AX$5:$AX$467,$B438,'Grid GenerationQueue'!$AY$5:$AY$467,$C438,'Grid GenerationQueue'!$BI$5:$BI$467,"&lt;4")</f>
        <v>0</v>
      </c>
      <c r="L438">
        <f>SUMIFS('Grid GenerationQueue'!AM$5:AM$467,'Grid GenerationQueue'!$AX$5:$AX$467,$B438,'Grid GenerationQueue'!$AY$5:$AY$467,$C438,'Grid GenerationQueue'!$BI$5:$BI$467,"&lt;4")</f>
        <v>114</v>
      </c>
      <c r="M438">
        <f>SUMIFS('Grid GenerationQueue'!AN$5:AN$467,'Grid GenerationQueue'!$AX$5:$AX$467,$B438,'Grid GenerationQueue'!$AY$5:$AY$467,$C438,'Grid GenerationQueue'!$BI$5:$BI$467,"&lt;4")</f>
        <v>20</v>
      </c>
      <c r="N438">
        <f>SUMIFS('Grid GenerationQueue'!AO$5:AO$467,'Grid GenerationQueue'!$AX$5:$AX$467,$B438,'Grid GenerationQueue'!$AY$5:$AY$467,$C438,'Grid GenerationQueue'!$BI$5:$BI$467,"&lt;4")</f>
        <v>0</v>
      </c>
      <c r="O438">
        <f>SUMIFS('Grid GenerationQueue'!AP$5:AP$467,'Grid GenerationQueue'!$AX$5:$AX$467,$B438,'Grid GenerationQueue'!$AY$5:$AY$467,$C438,'Grid GenerationQueue'!$BI$5:$BI$467,"&lt;4")</f>
        <v>0</v>
      </c>
      <c r="Q438">
        <f>SUMIFS('Grid GenerationQueue'!AE$5:AE$467,'Grid GenerationQueue'!$AX$5:$AX$467,$B438,'Grid GenerationQueue'!$AY$5:$AY$467,$C438,'Grid GenerationQueue'!$BH$5:$BH$467,"Executed")</f>
        <v>18</v>
      </c>
      <c r="R438">
        <f>SUMIFS('Grid GenerationQueue'!AF$5:AF$467,'Grid GenerationQueue'!$AX$5:$AX$467,$B438,'Grid GenerationQueue'!$AY$5:$AY$467,$C438,'Grid GenerationQueue'!$BH$5:$BH$467,"Executed")</f>
        <v>18</v>
      </c>
      <c r="S438">
        <f>SUMIFS('Grid GenerationQueue'!AG$5:AG$467,'Grid GenerationQueue'!$AX$5:$AX$467,$B438,'Grid GenerationQueue'!$AY$5:$AY$467,$C438,'Grid GenerationQueue'!$BH$5:$BH$467,"Executed")</f>
        <v>0</v>
      </c>
      <c r="T438">
        <f>SUMIFS('Grid GenerationQueue'!AH$5:AH$467,'Grid GenerationQueue'!$AX$5:$AX$467,$B438,'Grid GenerationQueue'!$AY$5:$AY$467,$C438,'Grid GenerationQueue'!$BH$5:$BH$467,"Executed")</f>
        <v>0</v>
      </c>
      <c r="U438">
        <f>SUMIFS('Grid GenerationQueue'!AI$5:AI$467,'Grid GenerationQueue'!$AX$5:$AX$467,$B438,'Grid GenerationQueue'!$AY$5:$AY$467,$C438,'Grid GenerationQueue'!$BH$5:$BH$467,"Executed")</f>
        <v>0</v>
      </c>
      <c r="V438">
        <f>SUMIFS('Grid GenerationQueue'!AJ$5:AJ$467,'Grid GenerationQueue'!$AX$5:$AX$467,$B438,'Grid GenerationQueue'!$AY$5:$AY$467,$C438,'Grid GenerationQueue'!$BH$5:$BH$467,"Executed")</f>
        <v>0</v>
      </c>
      <c r="W438">
        <f>SUMIFS('Grid GenerationQueue'!AK$5:AK$467,'Grid GenerationQueue'!$AX$5:$AX$467,$B438,'Grid GenerationQueue'!$AY$5:$AY$467,$C438,'Grid GenerationQueue'!$BH$5:$BH$467,"Executed")</f>
        <v>0</v>
      </c>
      <c r="X438">
        <f>SUMIFS('Grid GenerationQueue'!AL$5:AL$467,'Grid GenerationQueue'!$AX$5:$AX$467,$B438,'Grid GenerationQueue'!$AY$5:$AY$467,$C438,'Grid GenerationQueue'!$BH$5:$BH$467,"Executed")</f>
        <v>0</v>
      </c>
      <c r="Y438">
        <f>SUMIFS('Grid GenerationQueue'!AM$5:AM$467,'Grid GenerationQueue'!$AX$5:$AX$467,$B438,'Grid GenerationQueue'!$AY$5:$AY$467,$C438,'Grid GenerationQueue'!$BH$5:$BH$467,"Executed")</f>
        <v>176.5</v>
      </c>
      <c r="Z438">
        <f>SUMIFS('Grid GenerationQueue'!AN$5:AN$467,'Grid GenerationQueue'!$AX$5:$AX$467,$B438,'Grid GenerationQueue'!$AY$5:$AY$467,$C438,'Grid GenerationQueue'!$BH$5:$BH$467,"Executed")</f>
        <v>80</v>
      </c>
      <c r="AA438">
        <f>SUMIFS('Grid GenerationQueue'!AO$5:AO$467,'Grid GenerationQueue'!$AX$5:$AX$467,$B438,'Grid GenerationQueue'!$AY$5:$AY$467,$C438,'Grid GenerationQueue'!$BH$5:$BH$467,"Executed")</f>
        <v>0</v>
      </c>
      <c r="AB438">
        <f>SUMIFS('Grid GenerationQueue'!AP$5:AP$467,'Grid GenerationQueue'!$AX$5:$AX$467,$B438,'Grid GenerationQueue'!$AY$5:$AY$467,$C438,'Grid GenerationQueue'!$BH$5:$BH$467,"Executed")</f>
        <v>0</v>
      </c>
      <c r="AD438">
        <f>SUMIFS('Grid GenerationQueue'!AE$5:AE$467,'Grid GenerationQueue'!$AX$5:$AX$467,$B438,'Grid GenerationQueue'!$AY$5:$AY$467,$C438,'Grid GenerationQueue'!$BF$5:$BF$467,"&lt;&gt;"&amp;"")</f>
        <v>18</v>
      </c>
      <c r="AE438">
        <f>SUMIFS('Grid GenerationQueue'!AF$5:AF$467,'Grid GenerationQueue'!$AX$5:$AX$467,$B438,'Grid GenerationQueue'!$AY$5:$AY$467,$C438,'Grid GenerationQueue'!$BF$5:$BF$467,"&lt;&gt;"&amp;"")</f>
        <v>18</v>
      </c>
      <c r="AF438">
        <f>SUMIFS('Grid GenerationQueue'!AG$5:AG$467,'Grid GenerationQueue'!$AX$5:$AX$467,$B438,'Grid GenerationQueue'!$AY$5:$AY$467,$C438,'Grid GenerationQueue'!$BF$5:$BF$467,"&lt;&gt;"&amp;"")</f>
        <v>0</v>
      </c>
      <c r="AG438">
        <f>SUMIFS('Grid GenerationQueue'!AH$5:AH$467,'Grid GenerationQueue'!$AX$5:$AX$467,$B438,'Grid GenerationQueue'!$AY$5:$AY$467,$C438,'Grid GenerationQueue'!$BF$5:$BF$467,"&lt;&gt;"&amp;"")</f>
        <v>0</v>
      </c>
      <c r="AH438">
        <f>SUMIFS('Grid GenerationQueue'!AI$5:AI$467,'Grid GenerationQueue'!$AX$5:$AX$467,$B438,'Grid GenerationQueue'!$AY$5:$AY$467,$C438,'Grid GenerationQueue'!$BF$5:$BF$467,"&lt;&gt;"&amp;"")</f>
        <v>0</v>
      </c>
      <c r="AI438">
        <f>SUMIFS('Grid GenerationQueue'!AJ$5:AJ$467,'Grid GenerationQueue'!$AX$5:$AX$467,$B438,'Grid GenerationQueue'!$AY$5:$AY$467,$C438,'Grid GenerationQueue'!$BF$5:$BF$467,"&lt;&gt;"&amp;"")</f>
        <v>0</v>
      </c>
      <c r="AJ438">
        <f>SUMIFS('Grid GenerationQueue'!AK$5:AK$467,'Grid GenerationQueue'!$AX$5:$AX$467,$B438,'Grid GenerationQueue'!$AY$5:$AY$467,$C438,'Grid GenerationQueue'!$BF$5:$BF$467,"&lt;&gt;"&amp;"")</f>
        <v>0</v>
      </c>
      <c r="AK438">
        <f>SUMIFS('Grid GenerationQueue'!AL$5:AL$467,'Grid GenerationQueue'!$AX$5:$AX$467,$B438,'Grid GenerationQueue'!$AY$5:$AY$467,$C438,'Grid GenerationQueue'!$BF$5:$BF$467,"&lt;&gt;"&amp;"")</f>
        <v>0</v>
      </c>
      <c r="AL438">
        <f>SUMIFS('Grid GenerationQueue'!AM$5:AM$467,'Grid GenerationQueue'!$AX$5:$AX$467,$B438,'Grid GenerationQueue'!$AY$5:$AY$467,$C438,'Grid GenerationQueue'!$BF$5:$BF$467,"&lt;&gt;"&amp;"")</f>
        <v>176.5</v>
      </c>
      <c r="AM438">
        <f>SUMIFS('Grid GenerationQueue'!AN$5:AN$467,'Grid GenerationQueue'!$AX$5:$AX$467,$B438,'Grid GenerationQueue'!$AY$5:$AY$467,$C438,'Grid GenerationQueue'!$BF$5:$BF$467,"&lt;&gt;"&amp;"")</f>
        <v>80</v>
      </c>
      <c r="AN438">
        <f>SUMIFS('Grid GenerationQueue'!AO$5:AO$467,'Grid GenerationQueue'!$AX$5:$AX$467,$B438,'Grid GenerationQueue'!$AY$5:$AY$467,$C438,'Grid GenerationQueue'!$BF$5:$BF$467,"&lt;&gt;"&amp;"")</f>
        <v>0</v>
      </c>
      <c r="AO438">
        <f>SUMIFS('Grid GenerationQueue'!AP$5:AP$467,'Grid GenerationQueue'!$AX$5:$AX$467,$B438,'Grid GenerationQueue'!$AY$5:$AY$467,$C438,'Grid GenerationQueue'!$BF$5:$BF$467,"&lt;&gt;"&amp;"")</f>
        <v>0</v>
      </c>
      <c r="AQ438">
        <f>SUMIFS('Grid GenerationQueue'!AE$5:AE$467,'Grid GenerationQueue'!$AX$5:$AX$467,$B438,'Grid GenerationQueue'!$AY$5:$AY$467,$C438)</f>
        <v>887.12</v>
      </c>
      <c r="AR438">
        <f>SUMIFS('Grid GenerationQueue'!AF$5:AF$467,'Grid GenerationQueue'!$AX$5:$AX$467,$B438,'Grid GenerationQueue'!$AY$5:$AY$467,$C438)</f>
        <v>18</v>
      </c>
      <c r="AS438">
        <f>SUMIFS('Grid GenerationQueue'!AG$5:AG$467,'Grid GenerationQueue'!$AX$5:$AX$467,$B438,'Grid GenerationQueue'!$AY$5:$AY$467,$C438)</f>
        <v>0</v>
      </c>
      <c r="AT438">
        <f>SUMIFS('Grid GenerationQueue'!AH$5:AH$467,'Grid GenerationQueue'!$AX$5:$AX$467,$B438,'Grid GenerationQueue'!$AY$5:$AY$467,$C438)</f>
        <v>0</v>
      </c>
      <c r="AU438">
        <f>SUMIFS('Grid GenerationQueue'!AI$5:AI$467,'Grid GenerationQueue'!$AX$5:$AX$467,$B438,'Grid GenerationQueue'!$AY$5:$AY$467,$C438)</f>
        <v>0</v>
      </c>
      <c r="AV438">
        <f>SUMIFS('Grid GenerationQueue'!AJ$5:AJ$467,'Grid GenerationQueue'!$AX$5:$AX$467,$B438,'Grid GenerationQueue'!$AY$5:$AY$467,$C438)</f>
        <v>0</v>
      </c>
      <c r="AW438">
        <f>SUMIFS('Grid GenerationQueue'!AK$5:AK$467,'Grid GenerationQueue'!$AX$5:$AX$467,$B438,'Grid GenerationQueue'!$AY$5:$AY$467,$C438)</f>
        <v>0</v>
      </c>
      <c r="AX438">
        <f>SUMIFS('Grid GenerationQueue'!AL$5:AL$467,'Grid GenerationQueue'!$AX$5:$AX$467,$B438,'Grid GenerationQueue'!$AY$5:$AY$467,$C438)</f>
        <v>0</v>
      </c>
      <c r="AY438">
        <f>SUMIFS('Grid GenerationQueue'!AM$5:AM$467,'Grid GenerationQueue'!$AX$5:$AX$467,$B438,'Grid GenerationQueue'!$AY$5:$AY$467,$C438)</f>
        <v>176.5</v>
      </c>
      <c r="AZ438">
        <f>SUMIFS('Grid GenerationQueue'!AN$5:AN$467,'Grid GenerationQueue'!$AX$5:$AX$467,$B438,'Grid GenerationQueue'!$AY$5:$AY$467,$C438)</f>
        <v>80</v>
      </c>
      <c r="BA438">
        <f>SUMIFS('Grid GenerationQueue'!AO$5:AO$467,'Grid GenerationQueue'!$AX$5:$AX$467,$B438,'Grid GenerationQueue'!$AY$5:$AY$467,$C438)</f>
        <v>0</v>
      </c>
      <c r="BB438">
        <f>SUMIFS('Grid GenerationQueue'!AP$5:AP$467,'Grid GenerationQueue'!$AX$5:$AX$467,$B438,'Grid GenerationQueue'!$AY$5:$AY$467,$C438)</f>
        <v>0</v>
      </c>
      <c r="BD438">
        <f>SUMIFS('Grid GenerationQueue'!AE$5:AE$467,'Grid GenerationQueue'!$AX$5:$AX$467,$B438,'Grid GenerationQueue'!$AY$5:$AY$467,$C438,'Grid GenerationQueue'!$BH$5:$BH$467,"Executed",'Grid GenerationQueue'!$BB$5:$BB$467,"&lt;"&amp;$BE$3)</f>
        <v>18</v>
      </c>
      <c r="BE438">
        <f>SUMIFS('Grid GenerationQueue'!AF$5:AF$467,'Grid GenerationQueue'!$AX$5:$AX$467,$B438,'Grid GenerationQueue'!$AY$5:$AY$467,$C438,'Grid GenerationQueue'!$BH$5:$BH$467,"Executed",'Grid GenerationQueue'!$BB$5:$BB$467,"&lt;"&amp;$BE$3)</f>
        <v>18</v>
      </c>
      <c r="BF438">
        <f>SUMIFS('Grid GenerationQueue'!AG$5:AG$467,'Grid GenerationQueue'!$AX$5:$AX$467,$B438,'Grid GenerationQueue'!$AY$5:$AY$467,$C438,'Grid GenerationQueue'!$BH$5:$BH$467,"Executed",'Grid GenerationQueue'!$BB$5:$BB$467,"&lt;"&amp;$BE$3)</f>
        <v>0</v>
      </c>
      <c r="BG438">
        <f>SUMIFS('Grid GenerationQueue'!AH$5:AH$467,'Grid GenerationQueue'!$AX$5:$AX$467,$B438,'Grid GenerationQueue'!$AY$5:$AY$467,$C438,'Grid GenerationQueue'!$BH$5:$BH$467,"Executed",'Grid GenerationQueue'!$BB$5:$BB$467,"&lt;"&amp;$BE$3)</f>
        <v>0</v>
      </c>
      <c r="BH438">
        <f>SUMIFS('Grid GenerationQueue'!AI$5:AI$467,'Grid GenerationQueue'!$AX$5:$AX$467,$B438,'Grid GenerationQueue'!$AY$5:$AY$467,$C438,'Grid GenerationQueue'!$BH$5:$BH$467,"Executed",'Grid GenerationQueue'!$BB$5:$BB$467,"&lt;"&amp;$BE$3)</f>
        <v>0</v>
      </c>
      <c r="BI438">
        <f>SUMIFS('Grid GenerationQueue'!AJ$5:AJ$467,'Grid GenerationQueue'!$AX$5:$AX$467,$B438,'Grid GenerationQueue'!$AY$5:$AY$467,$C438,'Grid GenerationQueue'!$BH$5:$BH$467,"Executed",'Grid GenerationQueue'!$BB$5:$BB$467,"&lt;"&amp;$BE$3)</f>
        <v>0</v>
      </c>
      <c r="BJ438">
        <f>SUMIFS('Grid GenerationQueue'!AK$5:AK$467,'Grid GenerationQueue'!$AX$5:$AX$467,$B438,'Grid GenerationQueue'!$AY$5:$AY$467,$C438,'Grid GenerationQueue'!$BH$5:$BH$467,"Executed",'Grid GenerationQueue'!$BB$5:$BB$467,"&lt;"&amp;$BE$3)</f>
        <v>0</v>
      </c>
      <c r="BK438">
        <f>SUMIFS('Grid GenerationQueue'!AL$5:AL$467,'Grid GenerationQueue'!$AX$5:$AX$467,$B438,'Grid GenerationQueue'!$AY$5:$AY$467,$C438,'Grid GenerationQueue'!$BH$5:$BH$467,"Executed",'Grid GenerationQueue'!$BB$5:$BB$467,"&lt;"&amp;$BE$3)</f>
        <v>0</v>
      </c>
      <c r="BL438">
        <f>SUMIFS('Grid GenerationQueue'!AM$5:AM$467,'Grid GenerationQueue'!$AX$5:$AX$467,$B438,'Grid GenerationQueue'!$AY$5:$AY$467,$C438,'Grid GenerationQueue'!$BH$5:$BH$467,"Executed",'Grid GenerationQueue'!$BB$5:$BB$467,"&lt;"&amp;$BE$3)</f>
        <v>176.5</v>
      </c>
      <c r="BM438">
        <f>SUMIFS('Grid GenerationQueue'!AN$5:AN$467,'Grid GenerationQueue'!$AX$5:$AX$467,$B438,'Grid GenerationQueue'!$AY$5:$AY$467,$C438,'Grid GenerationQueue'!$BH$5:$BH$467,"Executed",'Grid GenerationQueue'!$BB$5:$BB$467,"&lt;"&amp;$BE$3)</f>
        <v>80</v>
      </c>
      <c r="BN438">
        <f>SUMIFS('Grid GenerationQueue'!AO$5:AO$467,'Grid GenerationQueue'!$AX$5:$AX$467,$B438,'Grid GenerationQueue'!$AY$5:$AY$467,$C438,'Grid GenerationQueue'!$BH$5:$BH$467,"Executed",'Grid GenerationQueue'!$BB$5:$BB$467,"&lt;"&amp;$BE$3)</f>
        <v>0</v>
      </c>
      <c r="BO438">
        <f>SUMIFS('Grid GenerationQueue'!AP$5:AP$467,'Grid GenerationQueue'!$AX$5:$AX$467,$B438,'Grid GenerationQueue'!$AY$5:$AY$467,$C438,'Grid GenerationQueue'!$BH$5:$BH$467,"Executed",'Grid GenerationQueue'!$BB$5:$BB$467,"&lt;"&amp;$BE$3)</f>
        <v>0</v>
      </c>
      <c r="BQ438">
        <f>SUMIFS('Grid GenerationQueue'!AE$5:AE$467,'Grid GenerationQueue'!$AX$5:$AX$467,$B438,'Grid GenerationQueue'!$AY$5:$AY$467,$C438,'Grid GenerationQueue'!$BF$5:$BF$467,"&lt;&gt;"&amp;"",'Grid GenerationQueue'!$BB$5:$BB$467,"&lt;"&amp;$BE$3)</f>
        <v>18</v>
      </c>
      <c r="BR438">
        <f>SUMIFS('Grid GenerationQueue'!AF$5:AF$467,'Grid GenerationQueue'!$AX$5:$AX$467,$B438,'Grid GenerationQueue'!$AY$5:$AY$467,$C438,'Grid GenerationQueue'!$BF$5:$BF$467,"&lt;&gt;"&amp;"",'Grid GenerationQueue'!$BB$5:$BB$467,"&lt;"&amp;$BE$3)</f>
        <v>18</v>
      </c>
      <c r="BS438">
        <f>SUMIFS('Grid GenerationQueue'!AG$5:AG$467,'Grid GenerationQueue'!$AX$5:$AX$467,$B438,'Grid GenerationQueue'!$AY$5:$AY$467,$C438,'Grid GenerationQueue'!$BF$5:$BF$467,"&lt;&gt;"&amp;"",'Grid GenerationQueue'!$BB$5:$BB$467,"&lt;"&amp;$BE$3)</f>
        <v>0</v>
      </c>
      <c r="BT438">
        <f>SUMIFS('Grid GenerationQueue'!AH$5:AH$467,'Grid GenerationQueue'!$AX$5:$AX$467,$B438,'Grid GenerationQueue'!$AY$5:$AY$467,$C438,'Grid GenerationQueue'!$BF$5:$BF$467,"&lt;&gt;"&amp;"",'Grid GenerationQueue'!$BB$5:$BB$467,"&lt;"&amp;$BE$3)</f>
        <v>0</v>
      </c>
      <c r="BU438">
        <f>SUMIFS('Grid GenerationQueue'!AI$5:AI$467,'Grid GenerationQueue'!$AX$5:$AX$467,$B438,'Grid GenerationQueue'!$AY$5:$AY$467,$C438,'Grid GenerationQueue'!$BF$5:$BF$467,"&lt;&gt;"&amp;"",'Grid GenerationQueue'!$BB$5:$BB$467,"&lt;"&amp;$BE$3)</f>
        <v>0</v>
      </c>
      <c r="BV438">
        <f>SUMIFS('Grid GenerationQueue'!AJ$5:AJ$467,'Grid GenerationQueue'!$AX$5:$AX$467,$B438,'Grid GenerationQueue'!$AY$5:$AY$467,$C438,'Grid GenerationQueue'!$BF$5:$BF$467,"&lt;&gt;"&amp;"",'Grid GenerationQueue'!$BB$5:$BB$467,"&lt;"&amp;$BE$3)</f>
        <v>0</v>
      </c>
      <c r="BW438">
        <f>SUMIFS('Grid GenerationQueue'!AK$5:AK$467,'Grid GenerationQueue'!$AX$5:$AX$467,$B438,'Grid GenerationQueue'!$AY$5:$AY$467,$C438,'Grid GenerationQueue'!$BF$5:$BF$467,"&lt;&gt;"&amp;"",'Grid GenerationQueue'!$BB$5:$BB$467,"&lt;"&amp;$BE$3)</f>
        <v>0</v>
      </c>
      <c r="BX438">
        <f>SUMIFS('Grid GenerationQueue'!AL$5:AL$467,'Grid GenerationQueue'!$AX$5:$AX$467,$B438,'Grid GenerationQueue'!$AY$5:$AY$467,$C438,'Grid GenerationQueue'!$BF$5:$BF$467,"&lt;&gt;"&amp;"",'Grid GenerationQueue'!$BB$5:$BB$467,"&lt;"&amp;$BE$3)</f>
        <v>0</v>
      </c>
      <c r="BY438">
        <f>SUMIFS('Grid GenerationQueue'!AM$5:AM$467,'Grid GenerationQueue'!$AX$5:$AX$467,$B438,'Grid GenerationQueue'!$AY$5:$AY$467,$C438,'Grid GenerationQueue'!$BF$5:$BF$467,"&lt;&gt;"&amp;"",'Grid GenerationQueue'!$BB$5:$BB$467,"&lt;"&amp;$BE$3)</f>
        <v>176.5</v>
      </c>
      <c r="BZ438">
        <f>SUMIFS('Grid GenerationQueue'!AN$5:AN$467,'Grid GenerationQueue'!$AX$5:$AX$467,$B438,'Grid GenerationQueue'!$AY$5:$AY$467,$C438,'Grid GenerationQueue'!$BF$5:$BF$467,"&lt;&gt;"&amp;"",'Grid GenerationQueue'!$BB$5:$BB$467,"&lt;"&amp;$BE$3)</f>
        <v>80</v>
      </c>
      <c r="CA438">
        <f>SUMIFS('Grid GenerationQueue'!AO$5:AO$467,'Grid GenerationQueue'!$AX$5:$AX$467,$B438,'Grid GenerationQueue'!$AY$5:$AY$467,$C438,'Grid GenerationQueue'!$BF$5:$BF$467,"&lt;&gt;"&amp;"",'Grid GenerationQueue'!$BB$5:$BB$467,"&lt;"&amp;$BE$3)</f>
        <v>0</v>
      </c>
      <c r="CB438">
        <f>SUMIFS('Grid GenerationQueue'!AP$5:AP$467,'Grid GenerationQueue'!$AX$5:$AX$467,$B438,'Grid GenerationQueue'!$AY$5:$AY$467,$C438,'Grid GenerationQueue'!$BF$5:$BF$467,"&lt;&gt;"&amp;"",'Grid GenerationQueue'!$BB$5:$BB$467,"&lt;"&amp;$BE$3)</f>
        <v>0</v>
      </c>
      <c r="CD438">
        <f>SUMIFS('Grid GenerationQueue'!AE$5:AE$467,'Grid GenerationQueue'!$AX$5:$AX$467,$B438,'Grid GenerationQueue'!$AY$5:$AY$467,$C438,'Grid GenerationQueue'!$BB$5:$BB$467,"&lt;"&amp;$BE$3)</f>
        <v>887.12</v>
      </c>
      <c r="CE438">
        <f>SUMIFS('Grid GenerationQueue'!AF$5:AF$467,'Grid GenerationQueue'!$AX$5:$AX$467,$B438,'Grid GenerationQueue'!$AY$5:$AY$467,$C438,'Grid GenerationQueue'!$BB$5:$BB$467,"&lt;"&amp;$BE$3)</f>
        <v>18</v>
      </c>
      <c r="CF438">
        <f>SUMIFS('Grid GenerationQueue'!AG$5:AG$467,'Grid GenerationQueue'!$AX$5:$AX$467,$B438,'Grid GenerationQueue'!$AY$5:$AY$467,$C438,'Grid GenerationQueue'!$BB$5:$BB$467,"&lt;"&amp;$BE$3)</f>
        <v>0</v>
      </c>
      <c r="CG438">
        <f>SUMIFS('Grid GenerationQueue'!AH$5:AH$467,'Grid GenerationQueue'!$AX$5:$AX$467,$B438,'Grid GenerationQueue'!$AY$5:$AY$467,$C438,'Grid GenerationQueue'!$BB$5:$BB$467,"&lt;"&amp;$BE$3)</f>
        <v>0</v>
      </c>
      <c r="CH438">
        <f>SUMIFS('Grid GenerationQueue'!AI$5:AI$467,'Grid GenerationQueue'!$AX$5:$AX$467,$B438,'Grid GenerationQueue'!$AY$5:$AY$467,$C438,'Grid GenerationQueue'!$BB$5:$BB$467,"&lt;"&amp;$BE$3)</f>
        <v>0</v>
      </c>
      <c r="CI438">
        <f>SUMIFS('Grid GenerationQueue'!AJ$5:AJ$467,'Grid GenerationQueue'!$AX$5:$AX$467,$B438,'Grid GenerationQueue'!$AY$5:$AY$467,$C438,'Grid GenerationQueue'!$BB$5:$BB$467,"&lt;"&amp;$BE$3)</f>
        <v>0</v>
      </c>
      <c r="CJ438">
        <f>SUMIFS('Grid GenerationQueue'!AK$5:AK$467,'Grid GenerationQueue'!$AX$5:$AX$467,$B438,'Grid GenerationQueue'!$AY$5:$AY$467,$C438,'Grid GenerationQueue'!$BB$5:$BB$467,"&lt;"&amp;$BE$3)</f>
        <v>0</v>
      </c>
      <c r="CK438">
        <f>SUMIFS('Grid GenerationQueue'!AL$5:AL$467,'Grid GenerationQueue'!$AX$5:$AX$467,$B438,'Grid GenerationQueue'!$AY$5:$AY$467,$C438,'Grid GenerationQueue'!$BB$5:$BB$467,"&lt;"&amp;$BE$3)</f>
        <v>0</v>
      </c>
      <c r="CL438">
        <f>SUMIFS('Grid GenerationQueue'!AM$5:AM$467,'Grid GenerationQueue'!$AX$5:$AX$467,$B438,'Grid GenerationQueue'!$AY$5:$AY$467,$C438,'Grid GenerationQueue'!$BB$5:$BB$467,"&lt;"&amp;$BE$3)</f>
        <v>176.5</v>
      </c>
      <c r="CM438">
        <f>SUMIFS('Grid GenerationQueue'!AN$5:AN$467,'Grid GenerationQueue'!$AX$5:$AX$467,$B438,'Grid GenerationQueue'!$AY$5:$AY$467,$C438,'Grid GenerationQueue'!$BB$5:$BB$467,"&lt;"&amp;$BE$3)</f>
        <v>80</v>
      </c>
      <c r="CN438">
        <f>SUMIFS('Grid GenerationQueue'!AO$5:AO$467,'Grid GenerationQueue'!$AX$5:$AX$467,$B438,'Grid GenerationQueue'!$AY$5:$AY$467,$C438,'Grid GenerationQueue'!$BB$5:$BB$467,"&lt;"&amp;$BE$3)</f>
        <v>0</v>
      </c>
      <c r="CO438">
        <f>SUMIFS('Grid GenerationQueue'!AP$5:AP$467,'Grid GenerationQueue'!$AX$5:$AX$467,$B438,'Grid GenerationQueue'!$AY$5:$AY$467,$C438,'Grid GenerationQueue'!$BB$5:$BB$467,"&lt;"&amp;$BE$3)</f>
        <v>0</v>
      </c>
    </row>
    <row r="439" spans="1:93" x14ac:dyDescent="0.35">
      <c r="A439" t="s">
        <v>4648</v>
      </c>
      <c r="B439" t="s">
        <v>4492</v>
      </c>
      <c r="C439">
        <v>115</v>
      </c>
      <c r="D439">
        <f>SUMIFS('Grid GenerationQueue'!AE$5:AE$467,'Grid GenerationQueue'!$AX$5:$AX$467,$B439,'Grid GenerationQueue'!$AY$5:$AY$467,$C439,'Grid GenerationQueue'!$BI$5:$BI$467,"&lt;4")</f>
        <v>0</v>
      </c>
      <c r="E439">
        <f>SUMIFS('Grid GenerationQueue'!AF$5:AF$467,'Grid GenerationQueue'!$AX$5:$AX$467,$B439,'Grid GenerationQueue'!$AY$5:$AY$467,$C439,'Grid GenerationQueue'!$BI$5:$BI$467,"&lt;4")</f>
        <v>0</v>
      </c>
      <c r="F439">
        <f>SUMIFS('Grid GenerationQueue'!AG$5:AG$467,'Grid GenerationQueue'!$AX$5:$AX$467,$B439,'Grid GenerationQueue'!$AY$5:$AY$467,$C439,'Grid GenerationQueue'!$BI$5:$BI$467,"&lt;4")</f>
        <v>0</v>
      </c>
      <c r="G439">
        <f>SUMIFS('Grid GenerationQueue'!AH$5:AH$467,'Grid GenerationQueue'!$AX$5:$AX$467,$B439,'Grid GenerationQueue'!$AY$5:$AY$467,$C439,'Grid GenerationQueue'!$BI$5:$BI$467,"&lt;4")</f>
        <v>0</v>
      </c>
      <c r="H439">
        <f>SUMIFS('Grid GenerationQueue'!AI$5:AI$467,'Grid GenerationQueue'!$AX$5:$AX$467,$B439,'Grid GenerationQueue'!$AY$5:$AY$467,$C439,'Grid GenerationQueue'!$BI$5:$BI$467,"&lt;4")</f>
        <v>0</v>
      </c>
      <c r="I439">
        <f>SUMIFS('Grid GenerationQueue'!AJ$5:AJ$467,'Grid GenerationQueue'!$AX$5:$AX$467,$B439,'Grid GenerationQueue'!$AY$5:$AY$467,$C439,'Grid GenerationQueue'!$BI$5:$BI$467,"&lt;4")</f>
        <v>0</v>
      </c>
      <c r="J439">
        <f>SUMIFS('Grid GenerationQueue'!AK$5:AK$467,'Grid GenerationQueue'!$AX$5:$AX$467,$B439,'Grid GenerationQueue'!$AY$5:$AY$467,$C439,'Grid GenerationQueue'!$BI$5:$BI$467,"&lt;4")</f>
        <v>0</v>
      </c>
      <c r="K439">
        <f>SUMIFS('Grid GenerationQueue'!AL$5:AL$467,'Grid GenerationQueue'!$AX$5:$AX$467,$B439,'Grid GenerationQueue'!$AY$5:$AY$467,$C439,'Grid GenerationQueue'!$BI$5:$BI$467,"&lt;4")</f>
        <v>0</v>
      </c>
      <c r="L439">
        <f>SUMIFS('Grid GenerationQueue'!AM$5:AM$467,'Grid GenerationQueue'!$AX$5:$AX$467,$B439,'Grid GenerationQueue'!$AY$5:$AY$467,$C439,'Grid GenerationQueue'!$BI$5:$BI$467,"&lt;4")</f>
        <v>0</v>
      </c>
      <c r="M439">
        <f>SUMIFS('Grid GenerationQueue'!AN$5:AN$467,'Grid GenerationQueue'!$AX$5:$AX$467,$B439,'Grid GenerationQueue'!$AY$5:$AY$467,$C439,'Grid GenerationQueue'!$BI$5:$BI$467,"&lt;4")</f>
        <v>0</v>
      </c>
      <c r="N439">
        <f>SUMIFS('Grid GenerationQueue'!AO$5:AO$467,'Grid GenerationQueue'!$AX$5:$AX$467,$B439,'Grid GenerationQueue'!$AY$5:$AY$467,$C439,'Grid GenerationQueue'!$BI$5:$BI$467,"&lt;4")</f>
        <v>0</v>
      </c>
      <c r="O439">
        <f>SUMIFS('Grid GenerationQueue'!AP$5:AP$467,'Grid GenerationQueue'!$AX$5:$AX$467,$B439,'Grid GenerationQueue'!$AY$5:$AY$467,$C439,'Grid GenerationQueue'!$BI$5:$BI$467,"&lt;4")</f>
        <v>0</v>
      </c>
      <c r="Q439">
        <f>SUMIFS('Grid GenerationQueue'!AE$5:AE$467,'Grid GenerationQueue'!$AX$5:$AX$467,$B439,'Grid GenerationQueue'!$AY$5:$AY$467,$C439,'Grid GenerationQueue'!$BH$5:$BH$467,"Executed")</f>
        <v>0</v>
      </c>
      <c r="R439">
        <f>SUMIFS('Grid GenerationQueue'!AF$5:AF$467,'Grid GenerationQueue'!$AX$5:$AX$467,$B439,'Grid GenerationQueue'!$AY$5:$AY$467,$C439,'Grid GenerationQueue'!$BH$5:$BH$467,"Executed")</f>
        <v>0</v>
      </c>
      <c r="S439">
        <f>SUMIFS('Grid GenerationQueue'!AG$5:AG$467,'Grid GenerationQueue'!$AX$5:$AX$467,$B439,'Grid GenerationQueue'!$AY$5:$AY$467,$C439,'Grid GenerationQueue'!$BH$5:$BH$467,"Executed")</f>
        <v>0</v>
      </c>
      <c r="T439">
        <f>SUMIFS('Grid GenerationQueue'!AH$5:AH$467,'Grid GenerationQueue'!$AX$5:$AX$467,$B439,'Grid GenerationQueue'!$AY$5:$AY$467,$C439,'Grid GenerationQueue'!$BH$5:$BH$467,"Executed")</f>
        <v>0</v>
      </c>
      <c r="U439">
        <f>SUMIFS('Grid GenerationQueue'!AI$5:AI$467,'Grid GenerationQueue'!$AX$5:$AX$467,$B439,'Grid GenerationQueue'!$AY$5:$AY$467,$C439,'Grid GenerationQueue'!$BH$5:$BH$467,"Executed")</f>
        <v>0</v>
      </c>
      <c r="V439">
        <f>SUMIFS('Grid GenerationQueue'!AJ$5:AJ$467,'Grid GenerationQueue'!$AX$5:$AX$467,$B439,'Grid GenerationQueue'!$AY$5:$AY$467,$C439,'Grid GenerationQueue'!$BH$5:$BH$467,"Executed")</f>
        <v>0</v>
      </c>
      <c r="W439">
        <f>SUMIFS('Grid GenerationQueue'!AK$5:AK$467,'Grid GenerationQueue'!$AX$5:$AX$467,$B439,'Grid GenerationQueue'!$AY$5:$AY$467,$C439,'Grid GenerationQueue'!$BH$5:$BH$467,"Executed")</f>
        <v>0</v>
      </c>
      <c r="X439">
        <f>SUMIFS('Grid GenerationQueue'!AL$5:AL$467,'Grid GenerationQueue'!$AX$5:$AX$467,$B439,'Grid GenerationQueue'!$AY$5:$AY$467,$C439,'Grid GenerationQueue'!$BH$5:$BH$467,"Executed")</f>
        <v>0</v>
      </c>
      <c r="Y439">
        <f>SUMIFS('Grid GenerationQueue'!AM$5:AM$467,'Grid GenerationQueue'!$AX$5:$AX$467,$B439,'Grid GenerationQueue'!$AY$5:$AY$467,$C439,'Grid GenerationQueue'!$BH$5:$BH$467,"Executed")</f>
        <v>0</v>
      </c>
      <c r="Z439">
        <f>SUMIFS('Grid GenerationQueue'!AN$5:AN$467,'Grid GenerationQueue'!$AX$5:$AX$467,$B439,'Grid GenerationQueue'!$AY$5:$AY$467,$C439,'Grid GenerationQueue'!$BH$5:$BH$467,"Executed")</f>
        <v>0</v>
      </c>
      <c r="AA439">
        <f>SUMIFS('Grid GenerationQueue'!AO$5:AO$467,'Grid GenerationQueue'!$AX$5:$AX$467,$B439,'Grid GenerationQueue'!$AY$5:$AY$467,$C439,'Grid GenerationQueue'!$BH$5:$BH$467,"Executed")</f>
        <v>0</v>
      </c>
      <c r="AB439">
        <f>SUMIFS('Grid GenerationQueue'!AP$5:AP$467,'Grid GenerationQueue'!$AX$5:$AX$467,$B439,'Grid GenerationQueue'!$AY$5:$AY$467,$C439,'Grid GenerationQueue'!$BH$5:$BH$467,"Executed")</f>
        <v>0</v>
      </c>
      <c r="AD439">
        <f>SUMIFS('Grid GenerationQueue'!AE$5:AE$467,'Grid GenerationQueue'!$AX$5:$AX$467,$B439,'Grid GenerationQueue'!$AY$5:$AY$467,$C439,'Grid GenerationQueue'!$BF$5:$BF$467,"&lt;&gt;"&amp;"")</f>
        <v>0</v>
      </c>
      <c r="AE439">
        <f>SUMIFS('Grid GenerationQueue'!AF$5:AF$467,'Grid GenerationQueue'!$AX$5:$AX$467,$B439,'Grid GenerationQueue'!$AY$5:$AY$467,$C439,'Grid GenerationQueue'!$BF$5:$BF$467,"&lt;&gt;"&amp;"")</f>
        <v>0</v>
      </c>
      <c r="AF439">
        <f>SUMIFS('Grid GenerationQueue'!AG$5:AG$467,'Grid GenerationQueue'!$AX$5:$AX$467,$B439,'Grid GenerationQueue'!$AY$5:$AY$467,$C439,'Grid GenerationQueue'!$BF$5:$BF$467,"&lt;&gt;"&amp;"")</f>
        <v>0</v>
      </c>
      <c r="AG439">
        <f>SUMIFS('Grid GenerationQueue'!AH$5:AH$467,'Grid GenerationQueue'!$AX$5:$AX$467,$B439,'Grid GenerationQueue'!$AY$5:$AY$467,$C439,'Grid GenerationQueue'!$BF$5:$BF$467,"&lt;&gt;"&amp;"")</f>
        <v>0</v>
      </c>
      <c r="AH439">
        <f>SUMIFS('Grid GenerationQueue'!AI$5:AI$467,'Grid GenerationQueue'!$AX$5:$AX$467,$B439,'Grid GenerationQueue'!$AY$5:$AY$467,$C439,'Grid GenerationQueue'!$BF$5:$BF$467,"&lt;&gt;"&amp;"")</f>
        <v>0</v>
      </c>
      <c r="AI439">
        <f>SUMIFS('Grid GenerationQueue'!AJ$5:AJ$467,'Grid GenerationQueue'!$AX$5:$AX$467,$B439,'Grid GenerationQueue'!$AY$5:$AY$467,$C439,'Grid GenerationQueue'!$BF$5:$BF$467,"&lt;&gt;"&amp;"")</f>
        <v>0</v>
      </c>
      <c r="AJ439">
        <f>SUMIFS('Grid GenerationQueue'!AK$5:AK$467,'Grid GenerationQueue'!$AX$5:$AX$467,$B439,'Grid GenerationQueue'!$AY$5:$AY$467,$C439,'Grid GenerationQueue'!$BF$5:$BF$467,"&lt;&gt;"&amp;"")</f>
        <v>0</v>
      </c>
      <c r="AK439">
        <f>SUMIFS('Grid GenerationQueue'!AL$5:AL$467,'Grid GenerationQueue'!$AX$5:$AX$467,$B439,'Grid GenerationQueue'!$AY$5:$AY$467,$C439,'Grid GenerationQueue'!$BF$5:$BF$467,"&lt;&gt;"&amp;"")</f>
        <v>0</v>
      </c>
      <c r="AL439">
        <f>SUMIFS('Grid GenerationQueue'!AM$5:AM$467,'Grid GenerationQueue'!$AX$5:$AX$467,$B439,'Grid GenerationQueue'!$AY$5:$AY$467,$C439,'Grid GenerationQueue'!$BF$5:$BF$467,"&lt;&gt;"&amp;"")</f>
        <v>0</v>
      </c>
      <c r="AM439">
        <f>SUMIFS('Grid GenerationQueue'!AN$5:AN$467,'Grid GenerationQueue'!$AX$5:$AX$467,$B439,'Grid GenerationQueue'!$AY$5:$AY$467,$C439,'Grid GenerationQueue'!$BF$5:$BF$467,"&lt;&gt;"&amp;"")</f>
        <v>0</v>
      </c>
      <c r="AN439">
        <f>SUMIFS('Grid GenerationQueue'!AO$5:AO$467,'Grid GenerationQueue'!$AX$5:$AX$467,$B439,'Grid GenerationQueue'!$AY$5:$AY$467,$C439,'Grid GenerationQueue'!$BF$5:$BF$467,"&lt;&gt;"&amp;"")</f>
        <v>0</v>
      </c>
      <c r="AO439">
        <f>SUMIFS('Grid GenerationQueue'!AP$5:AP$467,'Grid GenerationQueue'!$AX$5:$AX$467,$B439,'Grid GenerationQueue'!$AY$5:$AY$467,$C439,'Grid GenerationQueue'!$BF$5:$BF$467,"&lt;&gt;"&amp;"")</f>
        <v>0</v>
      </c>
      <c r="AQ439">
        <f>SUMIFS('Grid GenerationQueue'!AE$5:AE$467,'Grid GenerationQueue'!$AX$5:$AX$467,$B439,'Grid GenerationQueue'!$AY$5:$AY$467,$C439)</f>
        <v>0</v>
      </c>
      <c r="AR439">
        <f>SUMIFS('Grid GenerationQueue'!AF$5:AF$467,'Grid GenerationQueue'!$AX$5:$AX$467,$B439,'Grid GenerationQueue'!$AY$5:$AY$467,$C439)</f>
        <v>0</v>
      </c>
      <c r="AS439">
        <f>SUMIFS('Grid GenerationQueue'!AG$5:AG$467,'Grid GenerationQueue'!$AX$5:$AX$467,$B439,'Grid GenerationQueue'!$AY$5:$AY$467,$C439)</f>
        <v>0</v>
      </c>
      <c r="AT439">
        <f>SUMIFS('Grid GenerationQueue'!AH$5:AH$467,'Grid GenerationQueue'!$AX$5:$AX$467,$B439,'Grid GenerationQueue'!$AY$5:$AY$467,$C439)</f>
        <v>0</v>
      </c>
      <c r="AU439">
        <f>SUMIFS('Grid GenerationQueue'!AI$5:AI$467,'Grid GenerationQueue'!$AX$5:$AX$467,$B439,'Grid GenerationQueue'!$AY$5:$AY$467,$C439)</f>
        <v>0</v>
      </c>
      <c r="AV439">
        <f>SUMIFS('Grid GenerationQueue'!AJ$5:AJ$467,'Grid GenerationQueue'!$AX$5:$AX$467,$B439,'Grid GenerationQueue'!$AY$5:$AY$467,$C439)</f>
        <v>0</v>
      </c>
      <c r="AW439">
        <f>SUMIFS('Grid GenerationQueue'!AK$5:AK$467,'Grid GenerationQueue'!$AX$5:$AX$467,$B439,'Grid GenerationQueue'!$AY$5:$AY$467,$C439)</f>
        <v>0</v>
      </c>
      <c r="AX439">
        <f>SUMIFS('Grid GenerationQueue'!AL$5:AL$467,'Grid GenerationQueue'!$AX$5:$AX$467,$B439,'Grid GenerationQueue'!$AY$5:$AY$467,$C439)</f>
        <v>0</v>
      </c>
      <c r="AY439">
        <f>SUMIFS('Grid GenerationQueue'!AM$5:AM$467,'Grid GenerationQueue'!$AX$5:$AX$467,$B439,'Grid GenerationQueue'!$AY$5:$AY$467,$C439)</f>
        <v>0</v>
      </c>
      <c r="AZ439">
        <f>SUMIFS('Grid GenerationQueue'!AN$5:AN$467,'Grid GenerationQueue'!$AX$5:$AX$467,$B439,'Grid GenerationQueue'!$AY$5:$AY$467,$C439)</f>
        <v>0</v>
      </c>
      <c r="BA439">
        <f>SUMIFS('Grid GenerationQueue'!AO$5:AO$467,'Grid GenerationQueue'!$AX$5:$AX$467,$B439,'Grid GenerationQueue'!$AY$5:$AY$467,$C439)</f>
        <v>0</v>
      </c>
      <c r="BB439">
        <f>SUMIFS('Grid GenerationQueue'!AP$5:AP$467,'Grid GenerationQueue'!$AX$5:$AX$467,$B439,'Grid GenerationQueue'!$AY$5:$AY$467,$C439)</f>
        <v>0</v>
      </c>
      <c r="BD439">
        <f>SUMIFS('Grid GenerationQueue'!AE$5:AE$467,'Grid GenerationQueue'!$AX$5:$AX$467,$B439,'Grid GenerationQueue'!$AY$5:$AY$467,$C439,'Grid GenerationQueue'!$BH$5:$BH$467,"Executed",'Grid GenerationQueue'!$BB$5:$BB$467,"&lt;"&amp;$BE$3)</f>
        <v>0</v>
      </c>
      <c r="BE439">
        <f>SUMIFS('Grid GenerationQueue'!AF$5:AF$467,'Grid GenerationQueue'!$AX$5:$AX$467,$B439,'Grid GenerationQueue'!$AY$5:$AY$467,$C439,'Grid GenerationQueue'!$BH$5:$BH$467,"Executed",'Grid GenerationQueue'!$BB$5:$BB$467,"&lt;"&amp;$BE$3)</f>
        <v>0</v>
      </c>
      <c r="BF439">
        <f>SUMIFS('Grid GenerationQueue'!AG$5:AG$467,'Grid GenerationQueue'!$AX$5:$AX$467,$B439,'Grid GenerationQueue'!$AY$5:$AY$467,$C439,'Grid GenerationQueue'!$BH$5:$BH$467,"Executed",'Grid GenerationQueue'!$BB$5:$BB$467,"&lt;"&amp;$BE$3)</f>
        <v>0</v>
      </c>
      <c r="BG439">
        <f>SUMIFS('Grid GenerationQueue'!AH$5:AH$467,'Grid GenerationQueue'!$AX$5:$AX$467,$B439,'Grid GenerationQueue'!$AY$5:$AY$467,$C439,'Grid GenerationQueue'!$BH$5:$BH$467,"Executed",'Grid GenerationQueue'!$BB$5:$BB$467,"&lt;"&amp;$BE$3)</f>
        <v>0</v>
      </c>
      <c r="BH439">
        <f>SUMIFS('Grid GenerationQueue'!AI$5:AI$467,'Grid GenerationQueue'!$AX$5:$AX$467,$B439,'Grid GenerationQueue'!$AY$5:$AY$467,$C439,'Grid GenerationQueue'!$BH$5:$BH$467,"Executed",'Grid GenerationQueue'!$BB$5:$BB$467,"&lt;"&amp;$BE$3)</f>
        <v>0</v>
      </c>
      <c r="BI439">
        <f>SUMIFS('Grid GenerationQueue'!AJ$5:AJ$467,'Grid GenerationQueue'!$AX$5:$AX$467,$B439,'Grid GenerationQueue'!$AY$5:$AY$467,$C439,'Grid GenerationQueue'!$BH$5:$BH$467,"Executed",'Grid GenerationQueue'!$BB$5:$BB$467,"&lt;"&amp;$BE$3)</f>
        <v>0</v>
      </c>
      <c r="BJ439">
        <f>SUMIFS('Grid GenerationQueue'!AK$5:AK$467,'Grid GenerationQueue'!$AX$5:$AX$467,$B439,'Grid GenerationQueue'!$AY$5:$AY$467,$C439,'Grid GenerationQueue'!$BH$5:$BH$467,"Executed",'Grid GenerationQueue'!$BB$5:$BB$467,"&lt;"&amp;$BE$3)</f>
        <v>0</v>
      </c>
      <c r="BK439">
        <f>SUMIFS('Grid GenerationQueue'!AL$5:AL$467,'Grid GenerationQueue'!$AX$5:$AX$467,$B439,'Grid GenerationQueue'!$AY$5:$AY$467,$C439,'Grid GenerationQueue'!$BH$5:$BH$467,"Executed",'Grid GenerationQueue'!$BB$5:$BB$467,"&lt;"&amp;$BE$3)</f>
        <v>0</v>
      </c>
      <c r="BL439">
        <f>SUMIFS('Grid GenerationQueue'!AM$5:AM$467,'Grid GenerationQueue'!$AX$5:$AX$467,$B439,'Grid GenerationQueue'!$AY$5:$AY$467,$C439,'Grid GenerationQueue'!$BH$5:$BH$467,"Executed",'Grid GenerationQueue'!$BB$5:$BB$467,"&lt;"&amp;$BE$3)</f>
        <v>0</v>
      </c>
      <c r="BM439">
        <f>SUMIFS('Grid GenerationQueue'!AN$5:AN$467,'Grid GenerationQueue'!$AX$5:$AX$467,$B439,'Grid GenerationQueue'!$AY$5:$AY$467,$C439,'Grid GenerationQueue'!$BH$5:$BH$467,"Executed",'Grid GenerationQueue'!$BB$5:$BB$467,"&lt;"&amp;$BE$3)</f>
        <v>0</v>
      </c>
      <c r="BN439">
        <f>SUMIFS('Grid GenerationQueue'!AO$5:AO$467,'Grid GenerationQueue'!$AX$5:$AX$467,$B439,'Grid GenerationQueue'!$AY$5:$AY$467,$C439,'Grid GenerationQueue'!$BH$5:$BH$467,"Executed",'Grid GenerationQueue'!$BB$5:$BB$467,"&lt;"&amp;$BE$3)</f>
        <v>0</v>
      </c>
      <c r="BO439">
        <f>SUMIFS('Grid GenerationQueue'!AP$5:AP$467,'Grid GenerationQueue'!$AX$5:$AX$467,$B439,'Grid GenerationQueue'!$AY$5:$AY$467,$C439,'Grid GenerationQueue'!$BH$5:$BH$467,"Executed",'Grid GenerationQueue'!$BB$5:$BB$467,"&lt;"&amp;$BE$3)</f>
        <v>0</v>
      </c>
      <c r="BQ439">
        <f>SUMIFS('Grid GenerationQueue'!AE$5:AE$467,'Grid GenerationQueue'!$AX$5:$AX$467,$B439,'Grid GenerationQueue'!$AY$5:$AY$467,$C439,'Grid GenerationQueue'!$BF$5:$BF$467,"&lt;&gt;"&amp;"",'Grid GenerationQueue'!$BB$5:$BB$467,"&lt;"&amp;$BE$3)</f>
        <v>0</v>
      </c>
      <c r="BR439">
        <f>SUMIFS('Grid GenerationQueue'!AF$5:AF$467,'Grid GenerationQueue'!$AX$5:$AX$467,$B439,'Grid GenerationQueue'!$AY$5:$AY$467,$C439,'Grid GenerationQueue'!$BF$5:$BF$467,"&lt;&gt;"&amp;"",'Grid GenerationQueue'!$BB$5:$BB$467,"&lt;"&amp;$BE$3)</f>
        <v>0</v>
      </c>
      <c r="BS439">
        <f>SUMIFS('Grid GenerationQueue'!AG$5:AG$467,'Grid GenerationQueue'!$AX$5:$AX$467,$B439,'Grid GenerationQueue'!$AY$5:$AY$467,$C439,'Grid GenerationQueue'!$BF$5:$BF$467,"&lt;&gt;"&amp;"",'Grid GenerationQueue'!$BB$5:$BB$467,"&lt;"&amp;$BE$3)</f>
        <v>0</v>
      </c>
      <c r="BT439">
        <f>SUMIFS('Grid GenerationQueue'!AH$5:AH$467,'Grid GenerationQueue'!$AX$5:$AX$467,$B439,'Grid GenerationQueue'!$AY$5:$AY$467,$C439,'Grid GenerationQueue'!$BF$5:$BF$467,"&lt;&gt;"&amp;"",'Grid GenerationQueue'!$BB$5:$BB$467,"&lt;"&amp;$BE$3)</f>
        <v>0</v>
      </c>
      <c r="BU439">
        <f>SUMIFS('Grid GenerationQueue'!AI$5:AI$467,'Grid GenerationQueue'!$AX$5:$AX$467,$B439,'Grid GenerationQueue'!$AY$5:$AY$467,$C439,'Grid GenerationQueue'!$BF$5:$BF$467,"&lt;&gt;"&amp;"",'Grid GenerationQueue'!$BB$5:$BB$467,"&lt;"&amp;$BE$3)</f>
        <v>0</v>
      </c>
      <c r="BV439">
        <f>SUMIFS('Grid GenerationQueue'!AJ$5:AJ$467,'Grid GenerationQueue'!$AX$5:$AX$467,$B439,'Grid GenerationQueue'!$AY$5:$AY$467,$C439,'Grid GenerationQueue'!$BF$5:$BF$467,"&lt;&gt;"&amp;"",'Grid GenerationQueue'!$BB$5:$BB$467,"&lt;"&amp;$BE$3)</f>
        <v>0</v>
      </c>
      <c r="BW439">
        <f>SUMIFS('Grid GenerationQueue'!AK$5:AK$467,'Grid GenerationQueue'!$AX$5:$AX$467,$B439,'Grid GenerationQueue'!$AY$5:$AY$467,$C439,'Grid GenerationQueue'!$BF$5:$BF$467,"&lt;&gt;"&amp;"",'Grid GenerationQueue'!$BB$5:$BB$467,"&lt;"&amp;$BE$3)</f>
        <v>0</v>
      </c>
      <c r="BX439">
        <f>SUMIFS('Grid GenerationQueue'!AL$5:AL$467,'Grid GenerationQueue'!$AX$5:$AX$467,$B439,'Grid GenerationQueue'!$AY$5:$AY$467,$C439,'Grid GenerationQueue'!$BF$5:$BF$467,"&lt;&gt;"&amp;"",'Grid GenerationQueue'!$BB$5:$BB$467,"&lt;"&amp;$BE$3)</f>
        <v>0</v>
      </c>
      <c r="BY439">
        <f>SUMIFS('Grid GenerationQueue'!AM$5:AM$467,'Grid GenerationQueue'!$AX$5:$AX$467,$B439,'Grid GenerationQueue'!$AY$5:$AY$467,$C439,'Grid GenerationQueue'!$BF$5:$BF$467,"&lt;&gt;"&amp;"",'Grid GenerationQueue'!$BB$5:$BB$467,"&lt;"&amp;$BE$3)</f>
        <v>0</v>
      </c>
      <c r="BZ439">
        <f>SUMIFS('Grid GenerationQueue'!AN$5:AN$467,'Grid GenerationQueue'!$AX$5:$AX$467,$B439,'Grid GenerationQueue'!$AY$5:$AY$467,$C439,'Grid GenerationQueue'!$BF$5:$BF$467,"&lt;&gt;"&amp;"",'Grid GenerationQueue'!$BB$5:$BB$467,"&lt;"&amp;$BE$3)</f>
        <v>0</v>
      </c>
      <c r="CA439">
        <f>SUMIFS('Grid GenerationQueue'!AO$5:AO$467,'Grid GenerationQueue'!$AX$5:$AX$467,$B439,'Grid GenerationQueue'!$AY$5:$AY$467,$C439,'Grid GenerationQueue'!$BF$5:$BF$467,"&lt;&gt;"&amp;"",'Grid GenerationQueue'!$BB$5:$BB$467,"&lt;"&amp;$BE$3)</f>
        <v>0</v>
      </c>
      <c r="CB439">
        <f>SUMIFS('Grid GenerationQueue'!AP$5:AP$467,'Grid GenerationQueue'!$AX$5:$AX$467,$B439,'Grid GenerationQueue'!$AY$5:$AY$467,$C439,'Grid GenerationQueue'!$BF$5:$BF$467,"&lt;&gt;"&amp;"",'Grid GenerationQueue'!$BB$5:$BB$467,"&lt;"&amp;$BE$3)</f>
        <v>0</v>
      </c>
      <c r="CD439">
        <f>SUMIFS('Grid GenerationQueue'!AE$5:AE$467,'Grid GenerationQueue'!$AX$5:$AX$467,$B439,'Grid GenerationQueue'!$AY$5:$AY$467,$C439,'Grid GenerationQueue'!$BB$5:$BB$467,"&lt;"&amp;$BE$3)</f>
        <v>0</v>
      </c>
      <c r="CE439">
        <f>SUMIFS('Grid GenerationQueue'!AF$5:AF$467,'Grid GenerationQueue'!$AX$5:$AX$467,$B439,'Grid GenerationQueue'!$AY$5:$AY$467,$C439,'Grid GenerationQueue'!$BB$5:$BB$467,"&lt;"&amp;$BE$3)</f>
        <v>0</v>
      </c>
      <c r="CF439">
        <f>SUMIFS('Grid GenerationQueue'!AG$5:AG$467,'Grid GenerationQueue'!$AX$5:$AX$467,$B439,'Grid GenerationQueue'!$AY$5:$AY$467,$C439,'Grid GenerationQueue'!$BB$5:$BB$467,"&lt;"&amp;$BE$3)</f>
        <v>0</v>
      </c>
      <c r="CG439">
        <f>SUMIFS('Grid GenerationQueue'!AH$5:AH$467,'Grid GenerationQueue'!$AX$5:$AX$467,$B439,'Grid GenerationQueue'!$AY$5:$AY$467,$C439,'Grid GenerationQueue'!$BB$5:$BB$467,"&lt;"&amp;$BE$3)</f>
        <v>0</v>
      </c>
      <c r="CH439">
        <f>SUMIFS('Grid GenerationQueue'!AI$5:AI$467,'Grid GenerationQueue'!$AX$5:$AX$467,$B439,'Grid GenerationQueue'!$AY$5:$AY$467,$C439,'Grid GenerationQueue'!$BB$5:$BB$467,"&lt;"&amp;$BE$3)</f>
        <v>0</v>
      </c>
      <c r="CI439">
        <f>SUMIFS('Grid GenerationQueue'!AJ$5:AJ$467,'Grid GenerationQueue'!$AX$5:$AX$467,$B439,'Grid GenerationQueue'!$AY$5:$AY$467,$C439,'Grid GenerationQueue'!$BB$5:$BB$467,"&lt;"&amp;$BE$3)</f>
        <v>0</v>
      </c>
      <c r="CJ439">
        <f>SUMIFS('Grid GenerationQueue'!AK$5:AK$467,'Grid GenerationQueue'!$AX$5:$AX$467,$B439,'Grid GenerationQueue'!$AY$5:$AY$467,$C439,'Grid GenerationQueue'!$BB$5:$BB$467,"&lt;"&amp;$BE$3)</f>
        <v>0</v>
      </c>
      <c r="CK439">
        <f>SUMIFS('Grid GenerationQueue'!AL$5:AL$467,'Grid GenerationQueue'!$AX$5:$AX$467,$B439,'Grid GenerationQueue'!$AY$5:$AY$467,$C439,'Grid GenerationQueue'!$BB$5:$BB$467,"&lt;"&amp;$BE$3)</f>
        <v>0</v>
      </c>
      <c r="CL439">
        <f>SUMIFS('Grid GenerationQueue'!AM$5:AM$467,'Grid GenerationQueue'!$AX$5:$AX$467,$B439,'Grid GenerationQueue'!$AY$5:$AY$467,$C439,'Grid GenerationQueue'!$BB$5:$BB$467,"&lt;"&amp;$BE$3)</f>
        <v>0</v>
      </c>
      <c r="CM439">
        <f>SUMIFS('Grid GenerationQueue'!AN$5:AN$467,'Grid GenerationQueue'!$AX$5:$AX$467,$B439,'Grid GenerationQueue'!$AY$5:$AY$467,$C439,'Grid GenerationQueue'!$BB$5:$BB$467,"&lt;"&amp;$BE$3)</f>
        <v>0</v>
      </c>
      <c r="CN439">
        <f>SUMIFS('Grid GenerationQueue'!AO$5:AO$467,'Grid GenerationQueue'!$AX$5:$AX$467,$B439,'Grid GenerationQueue'!$AY$5:$AY$467,$C439,'Grid GenerationQueue'!$BB$5:$BB$467,"&lt;"&amp;$BE$3)</f>
        <v>0</v>
      </c>
      <c r="CO439">
        <f>SUMIFS('Grid GenerationQueue'!AP$5:AP$467,'Grid GenerationQueue'!$AX$5:$AX$467,$B439,'Grid GenerationQueue'!$AY$5:$AY$467,$C439,'Grid GenerationQueue'!$BB$5:$BB$467,"&lt;"&amp;$BE$3)</f>
        <v>0</v>
      </c>
    </row>
    <row r="440" spans="1:93" x14ac:dyDescent="0.35">
      <c r="A440" t="s">
        <v>4644</v>
      </c>
      <c r="B440" t="s">
        <v>4836</v>
      </c>
      <c r="C440">
        <v>115</v>
      </c>
      <c r="D440">
        <f>SUMIFS('Grid GenerationQueue'!AE$5:AE$467,'Grid GenerationQueue'!$AX$5:$AX$467,$B440,'Grid GenerationQueue'!$AY$5:$AY$467,$C440,'Grid GenerationQueue'!$BI$5:$BI$467,"&lt;4")</f>
        <v>0</v>
      </c>
      <c r="E440">
        <f>SUMIFS('Grid GenerationQueue'!AF$5:AF$467,'Grid GenerationQueue'!$AX$5:$AX$467,$B440,'Grid GenerationQueue'!$AY$5:$AY$467,$C440,'Grid GenerationQueue'!$BI$5:$BI$467,"&lt;4")</f>
        <v>0</v>
      </c>
      <c r="F440">
        <f>SUMIFS('Grid GenerationQueue'!AG$5:AG$467,'Grid GenerationQueue'!$AX$5:$AX$467,$B440,'Grid GenerationQueue'!$AY$5:$AY$467,$C440,'Grid GenerationQueue'!$BI$5:$BI$467,"&lt;4")</f>
        <v>0</v>
      </c>
      <c r="G440">
        <f>SUMIFS('Grid GenerationQueue'!AH$5:AH$467,'Grid GenerationQueue'!$AX$5:$AX$467,$B440,'Grid GenerationQueue'!$AY$5:$AY$467,$C440,'Grid GenerationQueue'!$BI$5:$BI$467,"&lt;4")</f>
        <v>0</v>
      </c>
      <c r="H440">
        <f>SUMIFS('Grid GenerationQueue'!AI$5:AI$467,'Grid GenerationQueue'!$AX$5:$AX$467,$B440,'Grid GenerationQueue'!$AY$5:$AY$467,$C440,'Grid GenerationQueue'!$BI$5:$BI$467,"&lt;4")</f>
        <v>0</v>
      </c>
      <c r="I440">
        <f>SUMIFS('Grid GenerationQueue'!AJ$5:AJ$467,'Grid GenerationQueue'!$AX$5:$AX$467,$B440,'Grid GenerationQueue'!$AY$5:$AY$467,$C440,'Grid GenerationQueue'!$BI$5:$BI$467,"&lt;4")</f>
        <v>0</v>
      </c>
      <c r="J440">
        <f>SUMIFS('Grid GenerationQueue'!AK$5:AK$467,'Grid GenerationQueue'!$AX$5:$AX$467,$B440,'Grid GenerationQueue'!$AY$5:$AY$467,$C440,'Grid GenerationQueue'!$BI$5:$BI$467,"&lt;4")</f>
        <v>0</v>
      </c>
      <c r="K440">
        <f>SUMIFS('Grid GenerationQueue'!AL$5:AL$467,'Grid GenerationQueue'!$AX$5:$AX$467,$B440,'Grid GenerationQueue'!$AY$5:$AY$467,$C440,'Grid GenerationQueue'!$BI$5:$BI$467,"&lt;4")</f>
        <v>0</v>
      </c>
      <c r="L440">
        <f>SUMIFS('Grid GenerationQueue'!AM$5:AM$467,'Grid GenerationQueue'!$AX$5:$AX$467,$B440,'Grid GenerationQueue'!$AY$5:$AY$467,$C440,'Grid GenerationQueue'!$BI$5:$BI$467,"&lt;4")</f>
        <v>0</v>
      </c>
      <c r="M440">
        <f>SUMIFS('Grid GenerationQueue'!AN$5:AN$467,'Grid GenerationQueue'!$AX$5:$AX$467,$B440,'Grid GenerationQueue'!$AY$5:$AY$467,$C440,'Grid GenerationQueue'!$BI$5:$BI$467,"&lt;4")</f>
        <v>0</v>
      </c>
      <c r="N440">
        <f>SUMIFS('Grid GenerationQueue'!AO$5:AO$467,'Grid GenerationQueue'!$AX$5:$AX$467,$B440,'Grid GenerationQueue'!$AY$5:$AY$467,$C440,'Grid GenerationQueue'!$BI$5:$BI$467,"&lt;4")</f>
        <v>0</v>
      </c>
      <c r="O440">
        <f>SUMIFS('Grid GenerationQueue'!AP$5:AP$467,'Grid GenerationQueue'!$AX$5:$AX$467,$B440,'Grid GenerationQueue'!$AY$5:$AY$467,$C440,'Grid GenerationQueue'!$BI$5:$BI$467,"&lt;4")</f>
        <v>0</v>
      </c>
      <c r="Q440">
        <f>SUMIFS('Grid GenerationQueue'!AE$5:AE$467,'Grid GenerationQueue'!$AX$5:$AX$467,$B440,'Grid GenerationQueue'!$AY$5:$AY$467,$C440,'Grid GenerationQueue'!$BH$5:$BH$467,"Executed")</f>
        <v>0</v>
      </c>
      <c r="R440">
        <f>SUMIFS('Grid GenerationQueue'!AF$5:AF$467,'Grid GenerationQueue'!$AX$5:$AX$467,$B440,'Grid GenerationQueue'!$AY$5:$AY$467,$C440,'Grid GenerationQueue'!$BH$5:$BH$467,"Executed")</f>
        <v>0</v>
      </c>
      <c r="S440">
        <f>SUMIFS('Grid GenerationQueue'!AG$5:AG$467,'Grid GenerationQueue'!$AX$5:$AX$467,$B440,'Grid GenerationQueue'!$AY$5:$AY$467,$C440,'Grid GenerationQueue'!$BH$5:$BH$467,"Executed")</f>
        <v>0</v>
      </c>
      <c r="T440">
        <f>SUMIFS('Grid GenerationQueue'!AH$5:AH$467,'Grid GenerationQueue'!$AX$5:$AX$467,$B440,'Grid GenerationQueue'!$AY$5:$AY$467,$C440,'Grid GenerationQueue'!$BH$5:$BH$467,"Executed")</f>
        <v>0</v>
      </c>
      <c r="U440">
        <f>SUMIFS('Grid GenerationQueue'!AI$5:AI$467,'Grid GenerationQueue'!$AX$5:$AX$467,$B440,'Grid GenerationQueue'!$AY$5:$AY$467,$C440,'Grid GenerationQueue'!$BH$5:$BH$467,"Executed")</f>
        <v>0</v>
      </c>
      <c r="V440">
        <f>SUMIFS('Grid GenerationQueue'!AJ$5:AJ$467,'Grid GenerationQueue'!$AX$5:$AX$467,$B440,'Grid GenerationQueue'!$AY$5:$AY$467,$C440,'Grid GenerationQueue'!$BH$5:$BH$467,"Executed")</f>
        <v>0</v>
      </c>
      <c r="W440">
        <f>SUMIFS('Grid GenerationQueue'!AK$5:AK$467,'Grid GenerationQueue'!$AX$5:$AX$467,$B440,'Grid GenerationQueue'!$AY$5:$AY$467,$C440,'Grid GenerationQueue'!$BH$5:$BH$467,"Executed")</f>
        <v>0</v>
      </c>
      <c r="X440">
        <f>SUMIFS('Grid GenerationQueue'!AL$5:AL$467,'Grid GenerationQueue'!$AX$5:$AX$467,$B440,'Grid GenerationQueue'!$AY$5:$AY$467,$C440,'Grid GenerationQueue'!$BH$5:$BH$467,"Executed")</f>
        <v>0</v>
      </c>
      <c r="Y440">
        <f>SUMIFS('Grid GenerationQueue'!AM$5:AM$467,'Grid GenerationQueue'!$AX$5:$AX$467,$B440,'Grid GenerationQueue'!$AY$5:$AY$467,$C440,'Grid GenerationQueue'!$BH$5:$BH$467,"Executed")</f>
        <v>0</v>
      </c>
      <c r="Z440">
        <f>SUMIFS('Grid GenerationQueue'!AN$5:AN$467,'Grid GenerationQueue'!$AX$5:$AX$467,$B440,'Grid GenerationQueue'!$AY$5:$AY$467,$C440,'Grid GenerationQueue'!$BH$5:$BH$467,"Executed")</f>
        <v>0</v>
      </c>
      <c r="AA440">
        <f>SUMIFS('Grid GenerationQueue'!AO$5:AO$467,'Grid GenerationQueue'!$AX$5:$AX$467,$B440,'Grid GenerationQueue'!$AY$5:$AY$467,$C440,'Grid GenerationQueue'!$BH$5:$BH$467,"Executed")</f>
        <v>0</v>
      </c>
      <c r="AB440">
        <f>SUMIFS('Grid GenerationQueue'!AP$5:AP$467,'Grid GenerationQueue'!$AX$5:$AX$467,$B440,'Grid GenerationQueue'!$AY$5:$AY$467,$C440,'Grid GenerationQueue'!$BH$5:$BH$467,"Executed")</f>
        <v>0</v>
      </c>
      <c r="AD440">
        <f>SUMIFS('Grid GenerationQueue'!AE$5:AE$467,'Grid GenerationQueue'!$AX$5:$AX$467,$B440,'Grid GenerationQueue'!$AY$5:$AY$467,$C440,'Grid GenerationQueue'!$BF$5:$BF$467,"&lt;&gt;"&amp;"")</f>
        <v>0</v>
      </c>
      <c r="AE440">
        <f>SUMIFS('Grid GenerationQueue'!AF$5:AF$467,'Grid GenerationQueue'!$AX$5:$AX$467,$B440,'Grid GenerationQueue'!$AY$5:$AY$467,$C440,'Grid GenerationQueue'!$BF$5:$BF$467,"&lt;&gt;"&amp;"")</f>
        <v>0</v>
      </c>
      <c r="AF440">
        <f>SUMIFS('Grid GenerationQueue'!AG$5:AG$467,'Grid GenerationQueue'!$AX$5:$AX$467,$B440,'Grid GenerationQueue'!$AY$5:$AY$467,$C440,'Grid GenerationQueue'!$BF$5:$BF$467,"&lt;&gt;"&amp;"")</f>
        <v>0</v>
      </c>
      <c r="AG440">
        <f>SUMIFS('Grid GenerationQueue'!AH$5:AH$467,'Grid GenerationQueue'!$AX$5:$AX$467,$B440,'Grid GenerationQueue'!$AY$5:$AY$467,$C440,'Grid GenerationQueue'!$BF$5:$BF$467,"&lt;&gt;"&amp;"")</f>
        <v>0</v>
      </c>
      <c r="AH440">
        <f>SUMIFS('Grid GenerationQueue'!AI$5:AI$467,'Grid GenerationQueue'!$AX$5:$AX$467,$B440,'Grid GenerationQueue'!$AY$5:$AY$467,$C440,'Grid GenerationQueue'!$BF$5:$BF$467,"&lt;&gt;"&amp;"")</f>
        <v>0</v>
      </c>
      <c r="AI440">
        <f>SUMIFS('Grid GenerationQueue'!AJ$5:AJ$467,'Grid GenerationQueue'!$AX$5:$AX$467,$B440,'Grid GenerationQueue'!$AY$5:$AY$467,$C440,'Grid GenerationQueue'!$BF$5:$BF$467,"&lt;&gt;"&amp;"")</f>
        <v>0</v>
      </c>
      <c r="AJ440">
        <f>SUMIFS('Grid GenerationQueue'!AK$5:AK$467,'Grid GenerationQueue'!$AX$5:$AX$467,$B440,'Grid GenerationQueue'!$AY$5:$AY$467,$C440,'Grid GenerationQueue'!$BF$5:$BF$467,"&lt;&gt;"&amp;"")</f>
        <v>0</v>
      </c>
      <c r="AK440">
        <f>SUMIFS('Grid GenerationQueue'!AL$5:AL$467,'Grid GenerationQueue'!$AX$5:$AX$467,$B440,'Grid GenerationQueue'!$AY$5:$AY$467,$C440,'Grid GenerationQueue'!$BF$5:$BF$467,"&lt;&gt;"&amp;"")</f>
        <v>0</v>
      </c>
      <c r="AL440">
        <f>SUMIFS('Grid GenerationQueue'!AM$5:AM$467,'Grid GenerationQueue'!$AX$5:$AX$467,$B440,'Grid GenerationQueue'!$AY$5:$AY$467,$C440,'Grid GenerationQueue'!$BF$5:$BF$467,"&lt;&gt;"&amp;"")</f>
        <v>0</v>
      </c>
      <c r="AM440">
        <f>SUMIFS('Grid GenerationQueue'!AN$5:AN$467,'Grid GenerationQueue'!$AX$5:$AX$467,$B440,'Grid GenerationQueue'!$AY$5:$AY$467,$C440,'Grid GenerationQueue'!$BF$5:$BF$467,"&lt;&gt;"&amp;"")</f>
        <v>0</v>
      </c>
      <c r="AN440">
        <f>SUMIFS('Grid GenerationQueue'!AO$5:AO$467,'Grid GenerationQueue'!$AX$5:$AX$467,$B440,'Grid GenerationQueue'!$AY$5:$AY$467,$C440,'Grid GenerationQueue'!$BF$5:$BF$467,"&lt;&gt;"&amp;"")</f>
        <v>0</v>
      </c>
      <c r="AO440">
        <f>SUMIFS('Grid GenerationQueue'!AP$5:AP$467,'Grid GenerationQueue'!$AX$5:$AX$467,$B440,'Grid GenerationQueue'!$AY$5:$AY$467,$C440,'Grid GenerationQueue'!$BF$5:$BF$467,"&lt;&gt;"&amp;"")</f>
        <v>0</v>
      </c>
      <c r="AQ440">
        <f>SUMIFS('Grid GenerationQueue'!AE$5:AE$467,'Grid GenerationQueue'!$AX$5:$AX$467,$B440,'Grid GenerationQueue'!$AY$5:$AY$467,$C440)</f>
        <v>0</v>
      </c>
      <c r="AR440">
        <f>SUMIFS('Grid GenerationQueue'!AF$5:AF$467,'Grid GenerationQueue'!$AX$5:$AX$467,$B440,'Grid GenerationQueue'!$AY$5:$AY$467,$C440)</f>
        <v>0</v>
      </c>
      <c r="AS440">
        <f>SUMIFS('Grid GenerationQueue'!AG$5:AG$467,'Grid GenerationQueue'!$AX$5:$AX$467,$B440,'Grid GenerationQueue'!$AY$5:$AY$467,$C440)</f>
        <v>0</v>
      </c>
      <c r="AT440">
        <f>SUMIFS('Grid GenerationQueue'!AH$5:AH$467,'Grid GenerationQueue'!$AX$5:$AX$467,$B440,'Grid GenerationQueue'!$AY$5:$AY$467,$C440)</f>
        <v>0</v>
      </c>
      <c r="AU440">
        <f>SUMIFS('Grid GenerationQueue'!AI$5:AI$467,'Grid GenerationQueue'!$AX$5:$AX$467,$B440,'Grid GenerationQueue'!$AY$5:$AY$467,$C440)</f>
        <v>0</v>
      </c>
      <c r="AV440">
        <f>SUMIFS('Grid GenerationQueue'!AJ$5:AJ$467,'Grid GenerationQueue'!$AX$5:$AX$467,$B440,'Grid GenerationQueue'!$AY$5:$AY$467,$C440)</f>
        <v>0</v>
      </c>
      <c r="AW440">
        <f>SUMIFS('Grid GenerationQueue'!AK$5:AK$467,'Grid GenerationQueue'!$AX$5:$AX$467,$B440,'Grid GenerationQueue'!$AY$5:$AY$467,$C440)</f>
        <v>0</v>
      </c>
      <c r="AX440">
        <f>SUMIFS('Grid GenerationQueue'!AL$5:AL$467,'Grid GenerationQueue'!$AX$5:$AX$467,$B440,'Grid GenerationQueue'!$AY$5:$AY$467,$C440)</f>
        <v>0</v>
      </c>
      <c r="AY440">
        <f>SUMIFS('Grid GenerationQueue'!AM$5:AM$467,'Grid GenerationQueue'!$AX$5:$AX$467,$B440,'Grid GenerationQueue'!$AY$5:$AY$467,$C440)</f>
        <v>0</v>
      </c>
      <c r="AZ440">
        <f>SUMIFS('Grid GenerationQueue'!AN$5:AN$467,'Grid GenerationQueue'!$AX$5:$AX$467,$B440,'Grid GenerationQueue'!$AY$5:$AY$467,$C440)</f>
        <v>0</v>
      </c>
      <c r="BA440">
        <f>SUMIFS('Grid GenerationQueue'!AO$5:AO$467,'Grid GenerationQueue'!$AX$5:$AX$467,$B440,'Grid GenerationQueue'!$AY$5:$AY$467,$C440)</f>
        <v>0</v>
      </c>
      <c r="BB440">
        <f>SUMIFS('Grid GenerationQueue'!AP$5:AP$467,'Grid GenerationQueue'!$AX$5:$AX$467,$B440,'Grid GenerationQueue'!$AY$5:$AY$467,$C440)</f>
        <v>0</v>
      </c>
      <c r="BD440">
        <f>SUMIFS('Grid GenerationQueue'!AE$5:AE$467,'Grid GenerationQueue'!$AX$5:$AX$467,$B440,'Grid GenerationQueue'!$AY$5:$AY$467,$C440,'Grid GenerationQueue'!$BH$5:$BH$467,"Executed",'Grid GenerationQueue'!$BB$5:$BB$467,"&lt;"&amp;$BE$3)</f>
        <v>0</v>
      </c>
      <c r="BE440">
        <f>SUMIFS('Grid GenerationQueue'!AF$5:AF$467,'Grid GenerationQueue'!$AX$5:$AX$467,$B440,'Grid GenerationQueue'!$AY$5:$AY$467,$C440,'Grid GenerationQueue'!$BH$5:$BH$467,"Executed",'Grid GenerationQueue'!$BB$5:$BB$467,"&lt;"&amp;$BE$3)</f>
        <v>0</v>
      </c>
      <c r="BF440">
        <f>SUMIFS('Grid GenerationQueue'!AG$5:AG$467,'Grid GenerationQueue'!$AX$5:$AX$467,$B440,'Grid GenerationQueue'!$AY$5:$AY$467,$C440,'Grid GenerationQueue'!$BH$5:$BH$467,"Executed",'Grid GenerationQueue'!$BB$5:$BB$467,"&lt;"&amp;$BE$3)</f>
        <v>0</v>
      </c>
      <c r="BG440">
        <f>SUMIFS('Grid GenerationQueue'!AH$5:AH$467,'Grid GenerationQueue'!$AX$5:$AX$467,$B440,'Grid GenerationQueue'!$AY$5:$AY$467,$C440,'Grid GenerationQueue'!$BH$5:$BH$467,"Executed",'Grid GenerationQueue'!$BB$5:$BB$467,"&lt;"&amp;$BE$3)</f>
        <v>0</v>
      </c>
      <c r="BH440">
        <f>SUMIFS('Grid GenerationQueue'!AI$5:AI$467,'Grid GenerationQueue'!$AX$5:$AX$467,$B440,'Grid GenerationQueue'!$AY$5:$AY$467,$C440,'Grid GenerationQueue'!$BH$5:$BH$467,"Executed",'Grid GenerationQueue'!$BB$5:$BB$467,"&lt;"&amp;$BE$3)</f>
        <v>0</v>
      </c>
      <c r="BI440">
        <f>SUMIFS('Grid GenerationQueue'!AJ$5:AJ$467,'Grid GenerationQueue'!$AX$5:$AX$467,$B440,'Grid GenerationQueue'!$AY$5:$AY$467,$C440,'Grid GenerationQueue'!$BH$5:$BH$467,"Executed",'Grid GenerationQueue'!$BB$5:$BB$467,"&lt;"&amp;$BE$3)</f>
        <v>0</v>
      </c>
      <c r="BJ440">
        <f>SUMIFS('Grid GenerationQueue'!AK$5:AK$467,'Grid GenerationQueue'!$AX$5:$AX$467,$B440,'Grid GenerationQueue'!$AY$5:$AY$467,$C440,'Grid GenerationQueue'!$BH$5:$BH$467,"Executed",'Grid GenerationQueue'!$BB$5:$BB$467,"&lt;"&amp;$BE$3)</f>
        <v>0</v>
      </c>
      <c r="BK440">
        <f>SUMIFS('Grid GenerationQueue'!AL$5:AL$467,'Grid GenerationQueue'!$AX$5:$AX$467,$B440,'Grid GenerationQueue'!$AY$5:$AY$467,$C440,'Grid GenerationQueue'!$BH$5:$BH$467,"Executed",'Grid GenerationQueue'!$BB$5:$BB$467,"&lt;"&amp;$BE$3)</f>
        <v>0</v>
      </c>
      <c r="BL440">
        <f>SUMIFS('Grid GenerationQueue'!AM$5:AM$467,'Grid GenerationQueue'!$AX$5:$AX$467,$B440,'Grid GenerationQueue'!$AY$5:$AY$467,$C440,'Grid GenerationQueue'!$BH$5:$BH$467,"Executed",'Grid GenerationQueue'!$BB$5:$BB$467,"&lt;"&amp;$BE$3)</f>
        <v>0</v>
      </c>
      <c r="BM440">
        <f>SUMIFS('Grid GenerationQueue'!AN$5:AN$467,'Grid GenerationQueue'!$AX$5:$AX$467,$B440,'Grid GenerationQueue'!$AY$5:$AY$467,$C440,'Grid GenerationQueue'!$BH$5:$BH$467,"Executed",'Grid GenerationQueue'!$BB$5:$BB$467,"&lt;"&amp;$BE$3)</f>
        <v>0</v>
      </c>
      <c r="BN440">
        <f>SUMIFS('Grid GenerationQueue'!AO$5:AO$467,'Grid GenerationQueue'!$AX$5:$AX$467,$B440,'Grid GenerationQueue'!$AY$5:$AY$467,$C440,'Grid GenerationQueue'!$BH$5:$BH$467,"Executed",'Grid GenerationQueue'!$BB$5:$BB$467,"&lt;"&amp;$BE$3)</f>
        <v>0</v>
      </c>
      <c r="BO440">
        <f>SUMIFS('Grid GenerationQueue'!AP$5:AP$467,'Grid GenerationQueue'!$AX$5:$AX$467,$B440,'Grid GenerationQueue'!$AY$5:$AY$467,$C440,'Grid GenerationQueue'!$BH$5:$BH$467,"Executed",'Grid GenerationQueue'!$BB$5:$BB$467,"&lt;"&amp;$BE$3)</f>
        <v>0</v>
      </c>
      <c r="BQ440">
        <f>SUMIFS('Grid GenerationQueue'!AE$5:AE$467,'Grid GenerationQueue'!$AX$5:$AX$467,$B440,'Grid GenerationQueue'!$AY$5:$AY$467,$C440,'Grid GenerationQueue'!$BF$5:$BF$467,"&lt;&gt;"&amp;"",'Grid GenerationQueue'!$BB$5:$BB$467,"&lt;"&amp;$BE$3)</f>
        <v>0</v>
      </c>
      <c r="BR440">
        <f>SUMIFS('Grid GenerationQueue'!AF$5:AF$467,'Grid GenerationQueue'!$AX$5:$AX$467,$B440,'Grid GenerationQueue'!$AY$5:$AY$467,$C440,'Grid GenerationQueue'!$BF$5:$BF$467,"&lt;&gt;"&amp;"",'Grid GenerationQueue'!$BB$5:$BB$467,"&lt;"&amp;$BE$3)</f>
        <v>0</v>
      </c>
      <c r="BS440">
        <f>SUMIFS('Grid GenerationQueue'!AG$5:AG$467,'Grid GenerationQueue'!$AX$5:$AX$467,$B440,'Grid GenerationQueue'!$AY$5:$AY$467,$C440,'Grid GenerationQueue'!$BF$5:$BF$467,"&lt;&gt;"&amp;"",'Grid GenerationQueue'!$BB$5:$BB$467,"&lt;"&amp;$BE$3)</f>
        <v>0</v>
      </c>
      <c r="BT440">
        <f>SUMIFS('Grid GenerationQueue'!AH$5:AH$467,'Grid GenerationQueue'!$AX$5:$AX$467,$B440,'Grid GenerationQueue'!$AY$5:$AY$467,$C440,'Grid GenerationQueue'!$BF$5:$BF$467,"&lt;&gt;"&amp;"",'Grid GenerationQueue'!$BB$5:$BB$467,"&lt;"&amp;$BE$3)</f>
        <v>0</v>
      </c>
      <c r="BU440">
        <f>SUMIFS('Grid GenerationQueue'!AI$5:AI$467,'Grid GenerationQueue'!$AX$5:$AX$467,$B440,'Grid GenerationQueue'!$AY$5:$AY$467,$C440,'Grid GenerationQueue'!$BF$5:$BF$467,"&lt;&gt;"&amp;"",'Grid GenerationQueue'!$BB$5:$BB$467,"&lt;"&amp;$BE$3)</f>
        <v>0</v>
      </c>
      <c r="BV440">
        <f>SUMIFS('Grid GenerationQueue'!AJ$5:AJ$467,'Grid GenerationQueue'!$AX$5:$AX$467,$B440,'Grid GenerationQueue'!$AY$5:$AY$467,$C440,'Grid GenerationQueue'!$BF$5:$BF$467,"&lt;&gt;"&amp;"",'Grid GenerationQueue'!$BB$5:$BB$467,"&lt;"&amp;$BE$3)</f>
        <v>0</v>
      </c>
      <c r="BW440">
        <f>SUMIFS('Grid GenerationQueue'!AK$5:AK$467,'Grid GenerationQueue'!$AX$5:$AX$467,$B440,'Grid GenerationQueue'!$AY$5:$AY$467,$C440,'Grid GenerationQueue'!$BF$5:$BF$467,"&lt;&gt;"&amp;"",'Grid GenerationQueue'!$BB$5:$BB$467,"&lt;"&amp;$BE$3)</f>
        <v>0</v>
      </c>
      <c r="BX440">
        <f>SUMIFS('Grid GenerationQueue'!AL$5:AL$467,'Grid GenerationQueue'!$AX$5:$AX$467,$B440,'Grid GenerationQueue'!$AY$5:$AY$467,$C440,'Grid GenerationQueue'!$BF$5:$BF$467,"&lt;&gt;"&amp;"",'Grid GenerationQueue'!$BB$5:$BB$467,"&lt;"&amp;$BE$3)</f>
        <v>0</v>
      </c>
      <c r="BY440">
        <f>SUMIFS('Grid GenerationQueue'!AM$5:AM$467,'Grid GenerationQueue'!$AX$5:$AX$467,$B440,'Grid GenerationQueue'!$AY$5:$AY$467,$C440,'Grid GenerationQueue'!$BF$5:$BF$467,"&lt;&gt;"&amp;"",'Grid GenerationQueue'!$BB$5:$BB$467,"&lt;"&amp;$BE$3)</f>
        <v>0</v>
      </c>
      <c r="BZ440">
        <f>SUMIFS('Grid GenerationQueue'!AN$5:AN$467,'Grid GenerationQueue'!$AX$5:$AX$467,$B440,'Grid GenerationQueue'!$AY$5:$AY$467,$C440,'Grid GenerationQueue'!$BF$5:$BF$467,"&lt;&gt;"&amp;"",'Grid GenerationQueue'!$BB$5:$BB$467,"&lt;"&amp;$BE$3)</f>
        <v>0</v>
      </c>
      <c r="CA440">
        <f>SUMIFS('Grid GenerationQueue'!AO$5:AO$467,'Grid GenerationQueue'!$AX$5:$AX$467,$B440,'Grid GenerationQueue'!$AY$5:$AY$467,$C440,'Grid GenerationQueue'!$BF$5:$BF$467,"&lt;&gt;"&amp;"",'Grid GenerationQueue'!$BB$5:$BB$467,"&lt;"&amp;$BE$3)</f>
        <v>0</v>
      </c>
      <c r="CB440">
        <f>SUMIFS('Grid GenerationQueue'!AP$5:AP$467,'Grid GenerationQueue'!$AX$5:$AX$467,$B440,'Grid GenerationQueue'!$AY$5:$AY$467,$C440,'Grid GenerationQueue'!$BF$5:$BF$467,"&lt;&gt;"&amp;"",'Grid GenerationQueue'!$BB$5:$BB$467,"&lt;"&amp;$BE$3)</f>
        <v>0</v>
      </c>
      <c r="CD440">
        <f>SUMIFS('Grid GenerationQueue'!AE$5:AE$467,'Grid GenerationQueue'!$AX$5:$AX$467,$B440,'Grid GenerationQueue'!$AY$5:$AY$467,$C440,'Grid GenerationQueue'!$BB$5:$BB$467,"&lt;"&amp;$BE$3)</f>
        <v>0</v>
      </c>
      <c r="CE440">
        <f>SUMIFS('Grid GenerationQueue'!AF$5:AF$467,'Grid GenerationQueue'!$AX$5:$AX$467,$B440,'Grid GenerationQueue'!$AY$5:$AY$467,$C440,'Grid GenerationQueue'!$BB$5:$BB$467,"&lt;"&amp;$BE$3)</f>
        <v>0</v>
      </c>
      <c r="CF440">
        <f>SUMIFS('Grid GenerationQueue'!AG$5:AG$467,'Grid GenerationQueue'!$AX$5:$AX$467,$B440,'Grid GenerationQueue'!$AY$5:$AY$467,$C440,'Grid GenerationQueue'!$BB$5:$BB$467,"&lt;"&amp;$BE$3)</f>
        <v>0</v>
      </c>
      <c r="CG440">
        <f>SUMIFS('Grid GenerationQueue'!AH$5:AH$467,'Grid GenerationQueue'!$AX$5:$AX$467,$B440,'Grid GenerationQueue'!$AY$5:$AY$467,$C440,'Grid GenerationQueue'!$BB$5:$BB$467,"&lt;"&amp;$BE$3)</f>
        <v>0</v>
      </c>
      <c r="CH440">
        <f>SUMIFS('Grid GenerationQueue'!AI$5:AI$467,'Grid GenerationQueue'!$AX$5:$AX$467,$B440,'Grid GenerationQueue'!$AY$5:$AY$467,$C440,'Grid GenerationQueue'!$BB$5:$BB$467,"&lt;"&amp;$BE$3)</f>
        <v>0</v>
      </c>
      <c r="CI440">
        <f>SUMIFS('Grid GenerationQueue'!AJ$5:AJ$467,'Grid GenerationQueue'!$AX$5:$AX$467,$B440,'Grid GenerationQueue'!$AY$5:$AY$467,$C440,'Grid GenerationQueue'!$BB$5:$BB$467,"&lt;"&amp;$BE$3)</f>
        <v>0</v>
      </c>
      <c r="CJ440">
        <f>SUMIFS('Grid GenerationQueue'!AK$5:AK$467,'Grid GenerationQueue'!$AX$5:$AX$467,$B440,'Grid GenerationQueue'!$AY$5:$AY$467,$C440,'Grid GenerationQueue'!$BB$5:$BB$467,"&lt;"&amp;$BE$3)</f>
        <v>0</v>
      </c>
      <c r="CK440">
        <f>SUMIFS('Grid GenerationQueue'!AL$5:AL$467,'Grid GenerationQueue'!$AX$5:$AX$467,$B440,'Grid GenerationQueue'!$AY$5:$AY$467,$C440,'Grid GenerationQueue'!$BB$5:$BB$467,"&lt;"&amp;$BE$3)</f>
        <v>0</v>
      </c>
      <c r="CL440">
        <f>SUMIFS('Grid GenerationQueue'!AM$5:AM$467,'Grid GenerationQueue'!$AX$5:$AX$467,$B440,'Grid GenerationQueue'!$AY$5:$AY$467,$C440,'Grid GenerationQueue'!$BB$5:$BB$467,"&lt;"&amp;$BE$3)</f>
        <v>0</v>
      </c>
      <c r="CM440">
        <f>SUMIFS('Grid GenerationQueue'!AN$5:AN$467,'Grid GenerationQueue'!$AX$5:$AX$467,$B440,'Grid GenerationQueue'!$AY$5:$AY$467,$C440,'Grid GenerationQueue'!$BB$5:$BB$467,"&lt;"&amp;$BE$3)</f>
        <v>0</v>
      </c>
      <c r="CN440">
        <f>SUMIFS('Grid GenerationQueue'!AO$5:AO$467,'Grid GenerationQueue'!$AX$5:$AX$467,$B440,'Grid GenerationQueue'!$AY$5:$AY$467,$C440,'Grid GenerationQueue'!$BB$5:$BB$467,"&lt;"&amp;$BE$3)</f>
        <v>0</v>
      </c>
      <c r="CO440">
        <f>SUMIFS('Grid GenerationQueue'!AP$5:AP$467,'Grid GenerationQueue'!$AX$5:$AX$467,$B440,'Grid GenerationQueue'!$AY$5:$AY$467,$C440,'Grid GenerationQueue'!$BB$5:$BB$467,"&lt;"&amp;$BE$3)</f>
        <v>0</v>
      </c>
    </row>
    <row r="441" spans="1:93" x14ac:dyDescent="0.35">
      <c r="A441" t="s">
        <v>4659</v>
      </c>
      <c r="B441" t="s">
        <v>4837</v>
      </c>
      <c r="C441">
        <v>138</v>
      </c>
      <c r="D441">
        <f>SUMIFS('Grid GenerationQueue'!AE$5:AE$467,'Grid GenerationQueue'!$AX$5:$AX$467,$B441,'Grid GenerationQueue'!$AY$5:$AY$467,$C441,'Grid GenerationQueue'!$BI$5:$BI$467,"&lt;4")</f>
        <v>0</v>
      </c>
      <c r="E441">
        <f>SUMIFS('Grid GenerationQueue'!AF$5:AF$467,'Grid GenerationQueue'!$AX$5:$AX$467,$B441,'Grid GenerationQueue'!$AY$5:$AY$467,$C441,'Grid GenerationQueue'!$BI$5:$BI$467,"&lt;4")</f>
        <v>0</v>
      </c>
      <c r="F441">
        <f>SUMIFS('Grid GenerationQueue'!AG$5:AG$467,'Grid GenerationQueue'!$AX$5:$AX$467,$B441,'Grid GenerationQueue'!$AY$5:$AY$467,$C441,'Grid GenerationQueue'!$BI$5:$BI$467,"&lt;4")</f>
        <v>0</v>
      </c>
      <c r="G441">
        <f>SUMIFS('Grid GenerationQueue'!AH$5:AH$467,'Grid GenerationQueue'!$AX$5:$AX$467,$B441,'Grid GenerationQueue'!$AY$5:$AY$467,$C441,'Grid GenerationQueue'!$BI$5:$BI$467,"&lt;4")</f>
        <v>0</v>
      </c>
      <c r="H441">
        <f>SUMIFS('Grid GenerationQueue'!AI$5:AI$467,'Grid GenerationQueue'!$AX$5:$AX$467,$B441,'Grid GenerationQueue'!$AY$5:$AY$467,$C441,'Grid GenerationQueue'!$BI$5:$BI$467,"&lt;4")</f>
        <v>0</v>
      </c>
      <c r="I441">
        <f>SUMIFS('Grid GenerationQueue'!AJ$5:AJ$467,'Grid GenerationQueue'!$AX$5:$AX$467,$B441,'Grid GenerationQueue'!$AY$5:$AY$467,$C441,'Grid GenerationQueue'!$BI$5:$BI$467,"&lt;4")</f>
        <v>0</v>
      </c>
      <c r="J441">
        <f>SUMIFS('Grid GenerationQueue'!AK$5:AK$467,'Grid GenerationQueue'!$AX$5:$AX$467,$B441,'Grid GenerationQueue'!$AY$5:$AY$467,$C441,'Grid GenerationQueue'!$BI$5:$BI$467,"&lt;4")</f>
        <v>0</v>
      </c>
      <c r="K441">
        <f>SUMIFS('Grid GenerationQueue'!AL$5:AL$467,'Grid GenerationQueue'!$AX$5:$AX$467,$B441,'Grid GenerationQueue'!$AY$5:$AY$467,$C441,'Grid GenerationQueue'!$BI$5:$BI$467,"&lt;4")</f>
        <v>0</v>
      </c>
      <c r="L441">
        <f>SUMIFS('Grid GenerationQueue'!AM$5:AM$467,'Grid GenerationQueue'!$AX$5:$AX$467,$B441,'Grid GenerationQueue'!$AY$5:$AY$467,$C441,'Grid GenerationQueue'!$BI$5:$BI$467,"&lt;4")</f>
        <v>0</v>
      </c>
      <c r="M441">
        <f>SUMIFS('Grid GenerationQueue'!AN$5:AN$467,'Grid GenerationQueue'!$AX$5:$AX$467,$B441,'Grid GenerationQueue'!$AY$5:$AY$467,$C441,'Grid GenerationQueue'!$BI$5:$BI$467,"&lt;4")</f>
        <v>0</v>
      </c>
      <c r="N441">
        <f>SUMIFS('Grid GenerationQueue'!AO$5:AO$467,'Grid GenerationQueue'!$AX$5:$AX$467,$B441,'Grid GenerationQueue'!$AY$5:$AY$467,$C441,'Grid GenerationQueue'!$BI$5:$BI$467,"&lt;4")</f>
        <v>0</v>
      </c>
      <c r="O441">
        <f>SUMIFS('Grid GenerationQueue'!AP$5:AP$467,'Grid GenerationQueue'!$AX$5:$AX$467,$B441,'Grid GenerationQueue'!$AY$5:$AY$467,$C441,'Grid GenerationQueue'!$BI$5:$BI$467,"&lt;4")</f>
        <v>0</v>
      </c>
      <c r="Q441">
        <f>SUMIFS('Grid GenerationQueue'!AE$5:AE$467,'Grid GenerationQueue'!$AX$5:$AX$467,$B441,'Grid GenerationQueue'!$AY$5:$AY$467,$C441,'Grid GenerationQueue'!$BH$5:$BH$467,"Executed")</f>
        <v>0</v>
      </c>
      <c r="R441">
        <f>SUMIFS('Grid GenerationQueue'!AF$5:AF$467,'Grid GenerationQueue'!$AX$5:$AX$467,$B441,'Grid GenerationQueue'!$AY$5:$AY$467,$C441,'Grid GenerationQueue'!$BH$5:$BH$467,"Executed")</f>
        <v>0</v>
      </c>
      <c r="S441">
        <f>SUMIFS('Grid GenerationQueue'!AG$5:AG$467,'Grid GenerationQueue'!$AX$5:$AX$467,$B441,'Grid GenerationQueue'!$AY$5:$AY$467,$C441,'Grid GenerationQueue'!$BH$5:$BH$467,"Executed")</f>
        <v>0</v>
      </c>
      <c r="T441">
        <f>SUMIFS('Grid GenerationQueue'!AH$5:AH$467,'Grid GenerationQueue'!$AX$5:$AX$467,$B441,'Grid GenerationQueue'!$AY$5:$AY$467,$C441,'Grid GenerationQueue'!$BH$5:$BH$467,"Executed")</f>
        <v>0</v>
      </c>
      <c r="U441">
        <f>SUMIFS('Grid GenerationQueue'!AI$5:AI$467,'Grid GenerationQueue'!$AX$5:$AX$467,$B441,'Grid GenerationQueue'!$AY$5:$AY$467,$C441,'Grid GenerationQueue'!$BH$5:$BH$467,"Executed")</f>
        <v>0</v>
      </c>
      <c r="V441">
        <f>SUMIFS('Grid GenerationQueue'!AJ$5:AJ$467,'Grid GenerationQueue'!$AX$5:$AX$467,$B441,'Grid GenerationQueue'!$AY$5:$AY$467,$C441,'Grid GenerationQueue'!$BH$5:$BH$467,"Executed")</f>
        <v>0</v>
      </c>
      <c r="W441">
        <f>SUMIFS('Grid GenerationQueue'!AK$5:AK$467,'Grid GenerationQueue'!$AX$5:$AX$467,$B441,'Grid GenerationQueue'!$AY$5:$AY$467,$C441,'Grid GenerationQueue'!$BH$5:$BH$467,"Executed")</f>
        <v>0</v>
      </c>
      <c r="X441">
        <f>SUMIFS('Grid GenerationQueue'!AL$5:AL$467,'Grid GenerationQueue'!$AX$5:$AX$467,$B441,'Grid GenerationQueue'!$AY$5:$AY$467,$C441,'Grid GenerationQueue'!$BH$5:$BH$467,"Executed")</f>
        <v>0</v>
      </c>
      <c r="Y441">
        <f>SUMIFS('Grid GenerationQueue'!AM$5:AM$467,'Grid GenerationQueue'!$AX$5:$AX$467,$B441,'Grid GenerationQueue'!$AY$5:$AY$467,$C441,'Grid GenerationQueue'!$BH$5:$BH$467,"Executed")</f>
        <v>0</v>
      </c>
      <c r="Z441">
        <f>SUMIFS('Grid GenerationQueue'!AN$5:AN$467,'Grid GenerationQueue'!$AX$5:$AX$467,$B441,'Grid GenerationQueue'!$AY$5:$AY$467,$C441,'Grid GenerationQueue'!$BH$5:$BH$467,"Executed")</f>
        <v>0</v>
      </c>
      <c r="AA441">
        <f>SUMIFS('Grid GenerationQueue'!AO$5:AO$467,'Grid GenerationQueue'!$AX$5:$AX$467,$B441,'Grid GenerationQueue'!$AY$5:$AY$467,$C441,'Grid GenerationQueue'!$BH$5:$BH$467,"Executed")</f>
        <v>0</v>
      </c>
      <c r="AB441">
        <f>SUMIFS('Grid GenerationQueue'!AP$5:AP$467,'Grid GenerationQueue'!$AX$5:$AX$467,$B441,'Grid GenerationQueue'!$AY$5:$AY$467,$C441,'Grid GenerationQueue'!$BH$5:$BH$467,"Executed")</f>
        <v>0</v>
      </c>
      <c r="AD441">
        <f>SUMIFS('Grid GenerationQueue'!AE$5:AE$467,'Grid GenerationQueue'!$AX$5:$AX$467,$B441,'Grid GenerationQueue'!$AY$5:$AY$467,$C441,'Grid GenerationQueue'!$BF$5:$BF$467,"&lt;&gt;"&amp;"")</f>
        <v>0</v>
      </c>
      <c r="AE441">
        <f>SUMIFS('Grid GenerationQueue'!AF$5:AF$467,'Grid GenerationQueue'!$AX$5:$AX$467,$B441,'Grid GenerationQueue'!$AY$5:$AY$467,$C441,'Grid GenerationQueue'!$BF$5:$BF$467,"&lt;&gt;"&amp;"")</f>
        <v>0</v>
      </c>
      <c r="AF441">
        <f>SUMIFS('Grid GenerationQueue'!AG$5:AG$467,'Grid GenerationQueue'!$AX$5:$AX$467,$B441,'Grid GenerationQueue'!$AY$5:$AY$467,$C441,'Grid GenerationQueue'!$BF$5:$BF$467,"&lt;&gt;"&amp;"")</f>
        <v>0</v>
      </c>
      <c r="AG441">
        <f>SUMIFS('Grid GenerationQueue'!AH$5:AH$467,'Grid GenerationQueue'!$AX$5:$AX$467,$B441,'Grid GenerationQueue'!$AY$5:$AY$467,$C441,'Grid GenerationQueue'!$BF$5:$BF$467,"&lt;&gt;"&amp;"")</f>
        <v>0</v>
      </c>
      <c r="AH441">
        <f>SUMIFS('Grid GenerationQueue'!AI$5:AI$467,'Grid GenerationQueue'!$AX$5:$AX$467,$B441,'Grid GenerationQueue'!$AY$5:$AY$467,$C441,'Grid GenerationQueue'!$BF$5:$BF$467,"&lt;&gt;"&amp;"")</f>
        <v>0</v>
      </c>
      <c r="AI441">
        <f>SUMIFS('Grid GenerationQueue'!AJ$5:AJ$467,'Grid GenerationQueue'!$AX$5:$AX$467,$B441,'Grid GenerationQueue'!$AY$5:$AY$467,$C441,'Grid GenerationQueue'!$BF$5:$BF$467,"&lt;&gt;"&amp;"")</f>
        <v>0</v>
      </c>
      <c r="AJ441">
        <f>SUMIFS('Grid GenerationQueue'!AK$5:AK$467,'Grid GenerationQueue'!$AX$5:$AX$467,$B441,'Grid GenerationQueue'!$AY$5:$AY$467,$C441,'Grid GenerationQueue'!$BF$5:$BF$467,"&lt;&gt;"&amp;"")</f>
        <v>0</v>
      </c>
      <c r="AK441">
        <f>SUMIFS('Grid GenerationQueue'!AL$5:AL$467,'Grid GenerationQueue'!$AX$5:$AX$467,$B441,'Grid GenerationQueue'!$AY$5:$AY$467,$C441,'Grid GenerationQueue'!$BF$5:$BF$467,"&lt;&gt;"&amp;"")</f>
        <v>0</v>
      </c>
      <c r="AL441">
        <f>SUMIFS('Grid GenerationQueue'!AM$5:AM$467,'Grid GenerationQueue'!$AX$5:$AX$467,$B441,'Grid GenerationQueue'!$AY$5:$AY$467,$C441,'Grid GenerationQueue'!$BF$5:$BF$467,"&lt;&gt;"&amp;"")</f>
        <v>0</v>
      </c>
      <c r="AM441">
        <f>SUMIFS('Grid GenerationQueue'!AN$5:AN$467,'Grid GenerationQueue'!$AX$5:$AX$467,$B441,'Grid GenerationQueue'!$AY$5:$AY$467,$C441,'Grid GenerationQueue'!$BF$5:$BF$467,"&lt;&gt;"&amp;"")</f>
        <v>0</v>
      </c>
      <c r="AN441">
        <f>SUMIFS('Grid GenerationQueue'!AO$5:AO$467,'Grid GenerationQueue'!$AX$5:$AX$467,$B441,'Grid GenerationQueue'!$AY$5:$AY$467,$C441,'Grid GenerationQueue'!$BF$5:$BF$467,"&lt;&gt;"&amp;"")</f>
        <v>0</v>
      </c>
      <c r="AO441">
        <f>SUMIFS('Grid GenerationQueue'!AP$5:AP$467,'Grid GenerationQueue'!$AX$5:$AX$467,$B441,'Grid GenerationQueue'!$AY$5:$AY$467,$C441,'Grid GenerationQueue'!$BF$5:$BF$467,"&lt;&gt;"&amp;"")</f>
        <v>0</v>
      </c>
      <c r="AQ441">
        <f>SUMIFS('Grid GenerationQueue'!AE$5:AE$467,'Grid GenerationQueue'!$AX$5:$AX$467,$B441,'Grid GenerationQueue'!$AY$5:$AY$467,$C441)</f>
        <v>0</v>
      </c>
      <c r="AR441">
        <f>SUMIFS('Grid GenerationQueue'!AF$5:AF$467,'Grid GenerationQueue'!$AX$5:$AX$467,$B441,'Grid GenerationQueue'!$AY$5:$AY$467,$C441)</f>
        <v>0</v>
      </c>
      <c r="AS441">
        <f>SUMIFS('Grid GenerationQueue'!AG$5:AG$467,'Grid GenerationQueue'!$AX$5:$AX$467,$B441,'Grid GenerationQueue'!$AY$5:$AY$467,$C441)</f>
        <v>0</v>
      </c>
      <c r="AT441">
        <f>SUMIFS('Grid GenerationQueue'!AH$5:AH$467,'Grid GenerationQueue'!$AX$5:$AX$467,$B441,'Grid GenerationQueue'!$AY$5:$AY$467,$C441)</f>
        <v>0</v>
      </c>
      <c r="AU441">
        <f>SUMIFS('Grid GenerationQueue'!AI$5:AI$467,'Grid GenerationQueue'!$AX$5:$AX$467,$B441,'Grid GenerationQueue'!$AY$5:$AY$467,$C441)</f>
        <v>0</v>
      </c>
      <c r="AV441">
        <f>SUMIFS('Grid GenerationQueue'!AJ$5:AJ$467,'Grid GenerationQueue'!$AX$5:$AX$467,$B441,'Grid GenerationQueue'!$AY$5:$AY$467,$C441)</f>
        <v>0</v>
      </c>
      <c r="AW441">
        <f>SUMIFS('Grid GenerationQueue'!AK$5:AK$467,'Grid GenerationQueue'!$AX$5:$AX$467,$B441,'Grid GenerationQueue'!$AY$5:$AY$467,$C441)</f>
        <v>0</v>
      </c>
      <c r="AX441">
        <f>SUMIFS('Grid GenerationQueue'!AL$5:AL$467,'Grid GenerationQueue'!$AX$5:$AX$467,$B441,'Grid GenerationQueue'!$AY$5:$AY$467,$C441)</f>
        <v>0</v>
      </c>
      <c r="AY441">
        <f>SUMIFS('Grid GenerationQueue'!AM$5:AM$467,'Grid GenerationQueue'!$AX$5:$AX$467,$B441,'Grid GenerationQueue'!$AY$5:$AY$467,$C441)</f>
        <v>0</v>
      </c>
      <c r="AZ441">
        <f>SUMIFS('Grid GenerationQueue'!AN$5:AN$467,'Grid GenerationQueue'!$AX$5:$AX$467,$B441,'Grid GenerationQueue'!$AY$5:$AY$467,$C441)</f>
        <v>0</v>
      </c>
      <c r="BA441">
        <f>SUMIFS('Grid GenerationQueue'!AO$5:AO$467,'Grid GenerationQueue'!$AX$5:$AX$467,$B441,'Grid GenerationQueue'!$AY$5:$AY$467,$C441)</f>
        <v>0</v>
      </c>
      <c r="BB441">
        <f>SUMIFS('Grid GenerationQueue'!AP$5:AP$467,'Grid GenerationQueue'!$AX$5:$AX$467,$B441,'Grid GenerationQueue'!$AY$5:$AY$467,$C441)</f>
        <v>0</v>
      </c>
      <c r="BD441">
        <f>SUMIFS('Grid GenerationQueue'!AE$5:AE$467,'Grid GenerationQueue'!$AX$5:$AX$467,$B441,'Grid GenerationQueue'!$AY$5:$AY$467,$C441,'Grid GenerationQueue'!$BH$5:$BH$467,"Executed",'Grid GenerationQueue'!$BB$5:$BB$467,"&lt;"&amp;$BE$3)</f>
        <v>0</v>
      </c>
      <c r="BE441">
        <f>SUMIFS('Grid GenerationQueue'!AF$5:AF$467,'Grid GenerationQueue'!$AX$5:$AX$467,$B441,'Grid GenerationQueue'!$AY$5:$AY$467,$C441,'Grid GenerationQueue'!$BH$5:$BH$467,"Executed",'Grid GenerationQueue'!$BB$5:$BB$467,"&lt;"&amp;$BE$3)</f>
        <v>0</v>
      </c>
      <c r="BF441">
        <f>SUMIFS('Grid GenerationQueue'!AG$5:AG$467,'Grid GenerationQueue'!$AX$5:$AX$467,$B441,'Grid GenerationQueue'!$AY$5:$AY$467,$C441,'Grid GenerationQueue'!$BH$5:$BH$467,"Executed",'Grid GenerationQueue'!$BB$5:$BB$467,"&lt;"&amp;$BE$3)</f>
        <v>0</v>
      </c>
      <c r="BG441">
        <f>SUMIFS('Grid GenerationQueue'!AH$5:AH$467,'Grid GenerationQueue'!$AX$5:$AX$467,$B441,'Grid GenerationQueue'!$AY$5:$AY$467,$C441,'Grid GenerationQueue'!$BH$5:$BH$467,"Executed",'Grid GenerationQueue'!$BB$5:$BB$467,"&lt;"&amp;$BE$3)</f>
        <v>0</v>
      </c>
      <c r="BH441">
        <f>SUMIFS('Grid GenerationQueue'!AI$5:AI$467,'Grid GenerationQueue'!$AX$5:$AX$467,$B441,'Grid GenerationQueue'!$AY$5:$AY$467,$C441,'Grid GenerationQueue'!$BH$5:$BH$467,"Executed",'Grid GenerationQueue'!$BB$5:$BB$467,"&lt;"&amp;$BE$3)</f>
        <v>0</v>
      </c>
      <c r="BI441">
        <f>SUMIFS('Grid GenerationQueue'!AJ$5:AJ$467,'Grid GenerationQueue'!$AX$5:$AX$467,$B441,'Grid GenerationQueue'!$AY$5:$AY$467,$C441,'Grid GenerationQueue'!$BH$5:$BH$467,"Executed",'Grid GenerationQueue'!$BB$5:$BB$467,"&lt;"&amp;$BE$3)</f>
        <v>0</v>
      </c>
      <c r="BJ441">
        <f>SUMIFS('Grid GenerationQueue'!AK$5:AK$467,'Grid GenerationQueue'!$AX$5:$AX$467,$B441,'Grid GenerationQueue'!$AY$5:$AY$467,$C441,'Grid GenerationQueue'!$BH$5:$BH$467,"Executed",'Grid GenerationQueue'!$BB$5:$BB$467,"&lt;"&amp;$BE$3)</f>
        <v>0</v>
      </c>
      <c r="BK441">
        <f>SUMIFS('Grid GenerationQueue'!AL$5:AL$467,'Grid GenerationQueue'!$AX$5:$AX$467,$B441,'Grid GenerationQueue'!$AY$5:$AY$467,$C441,'Grid GenerationQueue'!$BH$5:$BH$467,"Executed",'Grid GenerationQueue'!$BB$5:$BB$467,"&lt;"&amp;$BE$3)</f>
        <v>0</v>
      </c>
      <c r="BL441">
        <f>SUMIFS('Grid GenerationQueue'!AM$5:AM$467,'Grid GenerationQueue'!$AX$5:$AX$467,$B441,'Grid GenerationQueue'!$AY$5:$AY$467,$C441,'Grid GenerationQueue'!$BH$5:$BH$467,"Executed",'Grid GenerationQueue'!$BB$5:$BB$467,"&lt;"&amp;$BE$3)</f>
        <v>0</v>
      </c>
      <c r="BM441">
        <f>SUMIFS('Grid GenerationQueue'!AN$5:AN$467,'Grid GenerationQueue'!$AX$5:$AX$467,$B441,'Grid GenerationQueue'!$AY$5:$AY$467,$C441,'Grid GenerationQueue'!$BH$5:$BH$467,"Executed",'Grid GenerationQueue'!$BB$5:$BB$467,"&lt;"&amp;$BE$3)</f>
        <v>0</v>
      </c>
      <c r="BN441">
        <f>SUMIFS('Grid GenerationQueue'!AO$5:AO$467,'Grid GenerationQueue'!$AX$5:$AX$467,$B441,'Grid GenerationQueue'!$AY$5:$AY$467,$C441,'Grid GenerationQueue'!$BH$5:$BH$467,"Executed",'Grid GenerationQueue'!$BB$5:$BB$467,"&lt;"&amp;$BE$3)</f>
        <v>0</v>
      </c>
      <c r="BO441">
        <f>SUMIFS('Grid GenerationQueue'!AP$5:AP$467,'Grid GenerationQueue'!$AX$5:$AX$467,$B441,'Grid GenerationQueue'!$AY$5:$AY$467,$C441,'Grid GenerationQueue'!$BH$5:$BH$467,"Executed",'Grid GenerationQueue'!$BB$5:$BB$467,"&lt;"&amp;$BE$3)</f>
        <v>0</v>
      </c>
      <c r="BQ441">
        <f>SUMIFS('Grid GenerationQueue'!AE$5:AE$467,'Grid GenerationQueue'!$AX$5:$AX$467,$B441,'Grid GenerationQueue'!$AY$5:$AY$467,$C441,'Grid GenerationQueue'!$BF$5:$BF$467,"&lt;&gt;"&amp;"",'Grid GenerationQueue'!$BB$5:$BB$467,"&lt;"&amp;$BE$3)</f>
        <v>0</v>
      </c>
      <c r="BR441">
        <f>SUMIFS('Grid GenerationQueue'!AF$5:AF$467,'Grid GenerationQueue'!$AX$5:$AX$467,$B441,'Grid GenerationQueue'!$AY$5:$AY$467,$C441,'Grid GenerationQueue'!$BF$5:$BF$467,"&lt;&gt;"&amp;"",'Grid GenerationQueue'!$BB$5:$BB$467,"&lt;"&amp;$BE$3)</f>
        <v>0</v>
      </c>
      <c r="BS441">
        <f>SUMIFS('Grid GenerationQueue'!AG$5:AG$467,'Grid GenerationQueue'!$AX$5:$AX$467,$B441,'Grid GenerationQueue'!$AY$5:$AY$467,$C441,'Grid GenerationQueue'!$BF$5:$BF$467,"&lt;&gt;"&amp;"",'Grid GenerationQueue'!$BB$5:$BB$467,"&lt;"&amp;$BE$3)</f>
        <v>0</v>
      </c>
      <c r="BT441">
        <f>SUMIFS('Grid GenerationQueue'!AH$5:AH$467,'Grid GenerationQueue'!$AX$5:$AX$467,$B441,'Grid GenerationQueue'!$AY$5:$AY$467,$C441,'Grid GenerationQueue'!$BF$5:$BF$467,"&lt;&gt;"&amp;"",'Grid GenerationQueue'!$BB$5:$BB$467,"&lt;"&amp;$BE$3)</f>
        <v>0</v>
      </c>
      <c r="BU441">
        <f>SUMIFS('Grid GenerationQueue'!AI$5:AI$467,'Grid GenerationQueue'!$AX$5:$AX$467,$B441,'Grid GenerationQueue'!$AY$5:$AY$467,$C441,'Grid GenerationQueue'!$BF$5:$BF$467,"&lt;&gt;"&amp;"",'Grid GenerationQueue'!$BB$5:$BB$467,"&lt;"&amp;$BE$3)</f>
        <v>0</v>
      </c>
      <c r="BV441">
        <f>SUMIFS('Grid GenerationQueue'!AJ$5:AJ$467,'Grid GenerationQueue'!$AX$5:$AX$467,$B441,'Grid GenerationQueue'!$AY$5:$AY$467,$C441,'Grid GenerationQueue'!$BF$5:$BF$467,"&lt;&gt;"&amp;"",'Grid GenerationQueue'!$BB$5:$BB$467,"&lt;"&amp;$BE$3)</f>
        <v>0</v>
      </c>
      <c r="BW441">
        <f>SUMIFS('Grid GenerationQueue'!AK$5:AK$467,'Grid GenerationQueue'!$AX$5:$AX$467,$B441,'Grid GenerationQueue'!$AY$5:$AY$467,$C441,'Grid GenerationQueue'!$BF$5:$BF$467,"&lt;&gt;"&amp;"",'Grid GenerationQueue'!$BB$5:$BB$467,"&lt;"&amp;$BE$3)</f>
        <v>0</v>
      </c>
      <c r="BX441">
        <f>SUMIFS('Grid GenerationQueue'!AL$5:AL$467,'Grid GenerationQueue'!$AX$5:$AX$467,$B441,'Grid GenerationQueue'!$AY$5:$AY$467,$C441,'Grid GenerationQueue'!$BF$5:$BF$467,"&lt;&gt;"&amp;"",'Grid GenerationQueue'!$BB$5:$BB$467,"&lt;"&amp;$BE$3)</f>
        <v>0</v>
      </c>
      <c r="BY441">
        <f>SUMIFS('Grid GenerationQueue'!AM$5:AM$467,'Grid GenerationQueue'!$AX$5:$AX$467,$B441,'Grid GenerationQueue'!$AY$5:$AY$467,$C441,'Grid GenerationQueue'!$BF$5:$BF$467,"&lt;&gt;"&amp;"",'Grid GenerationQueue'!$BB$5:$BB$467,"&lt;"&amp;$BE$3)</f>
        <v>0</v>
      </c>
      <c r="BZ441">
        <f>SUMIFS('Grid GenerationQueue'!AN$5:AN$467,'Grid GenerationQueue'!$AX$5:$AX$467,$B441,'Grid GenerationQueue'!$AY$5:$AY$467,$C441,'Grid GenerationQueue'!$BF$5:$BF$467,"&lt;&gt;"&amp;"",'Grid GenerationQueue'!$BB$5:$BB$467,"&lt;"&amp;$BE$3)</f>
        <v>0</v>
      </c>
      <c r="CA441">
        <f>SUMIFS('Grid GenerationQueue'!AO$5:AO$467,'Grid GenerationQueue'!$AX$5:$AX$467,$B441,'Grid GenerationQueue'!$AY$5:$AY$467,$C441,'Grid GenerationQueue'!$BF$5:$BF$467,"&lt;&gt;"&amp;"",'Grid GenerationQueue'!$BB$5:$BB$467,"&lt;"&amp;$BE$3)</f>
        <v>0</v>
      </c>
      <c r="CB441">
        <f>SUMIFS('Grid GenerationQueue'!AP$5:AP$467,'Grid GenerationQueue'!$AX$5:$AX$467,$B441,'Grid GenerationQueue'!$AY$5:$AY$467,$C441,'Grid GenerationQueue'!$BF$5:$BF$467,"&lt;&gt;"&amp;"",'Grid GenerationQueue'!$BB$5:$BB$467,"&lt;"&amp;$BE$3)</f>
        <v>0</v>
      </c>
      <c r="CD441">
        <f>SUMIFS('Grid GenerationQueue'!AE$5:AE$467,'Grid GenerationQueue'!$AX$5:$AX$467,$B441,'Grid GenerationQueue'!$AY$5:$AY$467,$C441,'Grid GenerationQueue'!$BB$5:$BB$467,"&lt;"&amp;$BE$3)</f>
        <v>0</v>
      </c>
      <c r="CE441">
        <f>SUMIFS('Grid GenerationQueue'!AF$5:AF$467,'Grid GenerationQueue'!$AX$5:$AX$467,$B441,'Grid GenerationQueue'!$AY$5:$AY$467,$C441,'Grid GenerationQueue'!$BB$5:$BB$467,"&lt;"&amp;$BE$3)</f>
        <v>0</v>
      </c>
      <c r="CF441">
        <f>SUMIFS('Grid GenerationQueue'!AG$5:AG$467,'Grid GenerationQueue'!$AX$5:$AX$467,$B441,'Grid GenerationQueue'!$AY$5:$AY$467,$C441,'Grid GenerationQueue'!$BB$5:$BB$467,"&lt;"&amp;$BE$3)</f>
        <v>0</v>
      </c>
      <c r="CG441">
        <f>SUMIFS('Grid GenerationQueue'!AH$5:AH$467,'Grid GenerationQueue'!$AX$5:$AX$467,$B441,'Grid GenerationQueue'!$AY$5:$AY$467,$C441,'Grid GenerationQueue'!$BB$5:$BB$467,"&lt;"&amp;$BE$3)</f>
        <v>0</v>
      </c>
      <c r="CH441">
        <f>SUMIFS('Grid GenerationQueue'!AI$5:AI$467,'Grid GenerationQueue'!$AX$5:$AX$467,$B441,'Grid GenerationQueue'!$AY$5:$AY$467,$C441,'Grid GenerationQueue'!$BB$5:$BB$467,"&lt;"&amp;$BE$3)</f>
        <v>0</v>
      </c>
      <c r="CI441">
        <f>SUMIFS('Grid GenerationQueue'!AJ$5:AJ$467,'Grid GenerationQueue'!$AX$5:$AX$467,$B441,'Grid GenerationQueue'!$AY$5:$AY$467,$C441,'Grid GenerationQueue'!$BB$5:$BB$467,"&lt;"&amp;$BE$3)</f>
        <v>0</v>
      </c>
      <c r="CJ441">
        <f>SUMIFS('Grid GenerationQueue'!AK$5:AK$467,'Grid GenerationQueue'!$AX$5:$AX$467,$B441,'Grid GenerationQueue'!$AY$5:$AY$467,$C441,'Grid GenerationQueue'!$BB$5:$BB$467,"&lt;"&amp;$BE$3)</f>
        <v>0</v>
      </c>
      <c r="CK441">
        <f>SUMIFS('Grid GenerationQueue'!AL$5:AL$467,'Grid GenerationQueue'!$AX$5:$AX$467,$B441,'Grid GenerationQueue'!$AY$5:$AY$467,$C441,'Grid GenerationQueue'!$BB$5:$BB$467,"&lt;"&amp;$BE$3)</f>
        <v>0</v>
      </c>
      <c r="CL441">
        <f>SUMIFS('Grid GenerationQueue'!AM$5:AM$467,'Grid GenerationQueue'!$AX$5:$AX$467,$B441,'Grid GenerationQueue'!$AY$5:$AY$467,$C441,'Grid GenerationQueue'!$BB$5:$BB$467,"&lt;"&amp;$BE$3)</f>
        <v>0</v>
      </c>
      <c r="CM441">
        <f>SUMIFS('Grid GenerationQueue'!AN$5:AN$467,'Grid GenerationQueue'!$AX$5:$AX$467,$B441,'Grid GenerationQueue'!$AY$5:$AY$467,$C441,'Grid GenerationQueue'!$BB$5:$BB$467,"&lt;"&amp;$BE$3)</f>
        <v>0</v>
      </c>
      <c r="CN441">
        <f>SUMIFS('Grid GenerationQueue'!AO$5:AO$467,'Grid GenerationQueue'!$AX$5:$AX$467,$B441,'Grid GenerationQueue'!$AY$5:$AY$467,$C441,'Grid GenerationQueue'!$BB$5:$BB$467,"&lt;"&amp;$BE$3)</f>
        <v>0</v>
      </c>
      <c r="CO441">
        <f>SUMIFS('Grid GenerationQueue'!AP$5:AP$467,'Grid GenerationQueue'!$AX$5:$AX$467,$B441,'Grid GenerationQueue'!$AY$5:$AY$467,$C441,'Grid GenerationQueue'!$BB$5:$BB$467,"&lt;"&amp;$BE$3)</f>
        <v>0</v>
      </c>
    </row>
    <row r="442" spans="1:93" x14ac:dyDescent="0.35">
      <c r="A442" t="s">
        <v>4671</v>
      </c>
      <c r="B442" t="s">
        <v>4520</v>
      </c>
      <c r="C442">
        <v>115</v>
      </c>
      <c r="D442">
        <f>SUMIFS('Grid GenerationQueue'!AE$5:AE$467,'Grid GenerationQueue'!$AX$5:$AX$467,$B442,'Grid GenerationQueue'!$AY$5:$AY$467,$C442,'Grid GenerationQueue'!$BI$5:$BI$467,"&lt;4")</f>
        <v>0</v>
      </c>
      <c r="E442">
        <f>SUMIFS('Grid GenerationQueue'!AF$5:AF$467,'Grid GenerationQueue'!$AX$5:$AX$467,$B442,'Grid GenerationQueue'!$AY$5:$AY$467,$C442,'Grid GenerationQueue'!$BI$5:$BI$467,"&lt;4")</f>
        <v>0</v>
      </c>
      <c r="F442">
        <f>SUMIFS('Grid GenerationQueue'!AG$5:AG$467,'Grid GenerationQueue'!$AX$5:$AX$467,$B442,'Grid GenerationQueue'!$AY$5:$AY$467,$C442,'Grid GenerationQueue'!$BI$5:$BI$467,"&lt;4")</f>
        <v>0</v>
      </c>
      <c r="G442">
        <f>SUMIFS('Grid GenerationQueue'!AH$5:AH$467,'Grid GenerationQueue'!$AX$5:$AX$467,$B442,'Grid GenerationQueue'!$AY$5:$AY$467,$C442,'Grid GenerationQueue'!$BI$5:$BI$467,"&lt;4")</f>
        <v>0</v>
      </c>
      <c r="H442">
        <f>SUMIFS('Grid GenerationQueue'!AI$5:AI$467,'Grid GenerationQueue'!$AX$5:$AX$467,$B442,'Grid GenerationQueue'!$AY$5:$AY$467,$C442,'Grid GenerationQueue'!$BI$5:$BI$467,"&lt;4")</f>
        <v>0</v>
      </c>
      <c r="I442">
        <f>SUMIFS('Grid GenerationQueue'!AJ$5:AJ$467,'Grid GenerationQueue'!$AX$5:$AX$467,$B442,'Grid GenerationQueue'!$AY$5:$AY$467,$C442,'Grid GenerationQueue'!$BI$5:$BI$467,"&lt;4")</f>
        <v>0</v>
      </c>
      <c r="J442">
        <f>SUMIFS('Grid GenerationQueue'!AK$5:AK$467,'Grid GenerationQueue'!$AX$5:$AX$467,$B442,'Grid GenerationQueue'!$AY$5:$AY$467,$C442,'Grid GenerationQueue'!$BI$5:$BI$467,"&lt;4")</f>
        <v>0</v>
      </c>
      <c r="K442">
        <f>SUMIFS('Grid GenerationQueue'!AL$5:AL$467,'Grid GenerationQueue'!$AX$5:$AX$467,$B442,'Grid GenerationQueue'!$AY$5:$AY$467,$C442,'Grid GenerationQueue'!$BI$5:$BI$467,"&lt;4")</f>
        <v>0</v>
      </c>
      <c r="L442">
        <f>SUMIFS('Grid GenerationQueue'!AM$5:AM$467,'Grid GenerationQueue'!$AX$5:$AX$467,$B442,'Grid GenerationQueue'!$AY$5:$AY$467,$C442,'Grid GenerationQueue'!$BI$5:$BI$467,"&lt;4")</f>
        <v>0</v>
      </c>
      <c r="M442">
        <f>SUMIFS('Grid GenerationQueue'!AN$5:AN$467,'Grid GenerationQueue'!$AX$5:$AX$467,$B442,'Grid GenerationQueue'!$AY$5:$AY$467,$C442,'Grid GenerationQueue'!$BI$5:$BI$467,"&lt;4")</f>
        <v>0</v>
      </c>
      <c r="N442">
        <f>SUMIFS('Grid GenerationQueue'!AO$5:AO$467,'Grid GenerationQueue'!$AX$5:$AX$467,$B442,'Grid GenerationQueue'!$AY$5:$AY$467,$C442,'Grid GenerationQueue'!$BI$5:$BI$467,"&lt;4")</f>
        <v>0</v>
      </c>
      <c r="O442">
        <f>SUMIFS('Grid GenerationQueue'!AP$5:AP$467,'Grid GenerationQueue'!$AX$5:$AX$467,$B442,'Grid GenerationQueue'!$AY$5:$AY$467,$C442,'Grid GenerationQueue'!$BI$5:$BI$467,"&lt;4")</f>
        <v>0</v>
      </c>
      <c r="Q442">
        <f>SUMIFS('Grid GenerationQueue'!AE$5:AE$467,'Grid GenerationQueue'!$AX$5:$AX$467,$B442,'Grid GenerationQueue'!$AY$5:$AY$467,$C442,'Grid GenerationQueue'!$BH$5:$BH$467,"Executed")</f>
        <v>0</v>
      </c>
      <c r="R442">
        <f>SUMIFS('Grid GenerationQueue'!AF$5:AF$467,'Grid GenerationQueue'!$AX$5:$AX$467,$B442,'Grid GenerationQueue'!$AY$5:$AY$467,$C442,'Grid GenerationQueue'!$BH$5:$BH$467,"Executed")</f>
        <v>0</v>
      </c>
      <c r="S442">
        <f>SUMIFS('Grid GenerationQueue'!AG$5:AG$467,'Grid GenerationQueue'!$AX$5:$AX$467,$B442,'Grid GenerationQueue'!$AY$5:$AY$467,$C442,'Grid GenerationQueue'!$BH$5:$BH$467,"Executed")</f>
        <v>0</v>
      </c>
      <c r="T442">
        <f>SUMIFS('Grid GenerationQueue'!AH$5:AH$467,'Grid GenerationQueue'!$AX$5:$AX$467,$B442,'Grid GenerationQueue'!$AY$5:$AY$467,$C442,'Grid GenerationQueue'!$BH$5:$BH$467,"Executed")</f>
        <v>0</v>
      </c>
      <c r="U442">
        <f>SUMIFS('Grid GenerationQueue'!AI$5:AI$467,'Grid GenerationQueue'!$AX$5:$AX$467,$B442,'Grid GenerationQueue'!$AY$5:$AY$467,$C442,'Grid GenerationQueue'!$BH$5:$BH$467,"Executed")</f>
        <v>0</v>
      </c>
      <c r="V442">
        <f>SUMIFS('Grid GenerationQueue'!AJ$5:AJ$467,'Grid GenerationQueue'!$AX$5:$AX$467,$B442,'Grid GenerationQueue'!$AY$5:$AY$467,$C442,'Grid GenerationQueue'!$BH$5:$BH$467,"Executed")</f>
        <v>0</v>
      </c>
      <c r="W442">
        <f>SUMIFS('Grid GenerationQueue'!AK$5:AK$467,'Grid GenerationQueue'!$AX$5:$AX$467,$B442,'Grid GenerationQueue'!$AY$5:$AY$467,$C442,'Grid GenerationQueue'!$BH$5:$BH$467,"Executed")</f>
        <v>0</v>
      </c>
      <c r="X442">
        <f>SUMIFS('Grid GenerationQueue'!AL$5:AL$467,'Grid GenerationQueue'!$AX$5:$AX$467,$B442,'Grid GenerationQueue'!$AY$5:$AY$467,$C442,'Grid GenerationQueue'!$BH$5:$BH$467,"Executed")</f>
        <v>0</v>
      </c>
      <c r="Y442">
        <f>SUMIFS('Grid GenerationQueue'!AM$5:AM$467,'Grid GenerationQueue'!$AX$5:$AX$467,$B442,'Grid GenerationQueue'!$AY$5:$AY$467,$C442,'Grid GenerationQueue'!$BH$5:$BH$467,"Executed")</f>
        <v>0</v>
      </c>
      <c r="Z442">
        <f>SUMIFS('Grid GenerationQueue'!AN$5:AN$467,'Grid GenerationQueue'!$AX$5:$AX$467,$B442,'Grid GenerationQueue'!$AY$5:$AY$467,$C442,'Grid GenerationQueue'!$BH$5:$BH$467,"Executed")</f>
        <v>0</v>
      </c>
      <c r="AA442">
        <f>SUMIFS('Grid GenerationQueue'!AO$5:AO$467,'Grid GenerationQueue'!$AX$5:$AX$467,$B442,'Grid GenerationQueue'!$AY$5:$AY$467,$C442,'Grid GenerationQueue'!$BH$5:$BH$467,"Executed")</f>
        <v>0</v>
      </c>
      <c r="AB442">
        <f>SUMIFS('Grid GenerationQueue'!AP$5:AP$467,'Grid GenerationQueue'!$AX$5:$AX$467,$B442,'Grid GenerationQueue'!$AY$5:$AY$467,$C442,'Grid GenerationQueue'!$BH$5:$BH$467,"Executed")</f>
        <v>0</v>
      </c>
      <c r="AD442">
        <f>SUMIFS('Grid GenerationQueue'!AE$5:AE$467,'Grid GenerationQueue'!$AX$5:$AX$467,$B442,'Grid GenerationQueue'!$AY$5:$AY$467,$C442,'Grid GenerationQueue'!$BF$5:$BF$467,"&lt;&gt;"&amp;"")</f>
        <v>0</v>
      </c>
      <c r="AE442">
        <f>SUMIFS('Grid GenerationQueue'!AF$5:AF$467,'Grid GenerationQueue'!$AX$5:$AX$467,$B442,'Grid GenerationQueue'!$AY$5:$AY$467,$C442,'Grid GenerationQueue'!$BF$5:$BF$467,"&lt;&gt;"&amp;"")</f>
        <v>0</v>
      </c>
      <c r="AF442">
        <f>SUMIFS('Grid GenerationQueue'!AG$5:AG$467,'Grid GenerationQueue'!$AX$5:$AX$467,$B442,'Grid GenerationQueue'!$AY$5:$AY$467,$C442,'Grid GenerationQueue'!$BF$5:$BF$467,"&lt;&gt;"&amp;"")</f>
        <v>0</v>
      </c>
      <c r="AG442">
        <f>SUMIFS('Grid GenerationQueue'!AH$5:AH$467,'Grid GenerationQueue'!$AX$5:$AX$467,$B442,'Grid GenerationQueue'!$AY$5:$AY$467,$C442,'Grid GenerationQueue'!$BF$5:$BF$467,"&lt;&gt;"&amp;"")</f>
        <v>0</v>
      </c>
      <c r="AH442">
        <f>SUMIFS('Grid GenerationQueue'!AI$5:AI$467,'Grid GenerationQueue'!$AX$5:$AX$467,$B442,'Grid GenerationQueue'!$AY$5:$AY$467,$C442,'Grid GenerationQueue'!$BF$5:$BF$467,"&lt;&gt;"&amp;"")</f>
        <v>0</v>
      </c>
      <c r="AI442">
        <f>SUMIFS('Grid GenerationQueue'!AJ$5:AJ$467,'Grid GenerationQueue'!$AX$5:$AX$467,$B442,'Grid GenerationQueue'!$AY$5:$AY$467,$C442,'Grid GenerationQueue'!$BF$5:$BF$467,"&lt;&gt;"&amp;"")</f>
        <v>0</v>
      </c>
      <c r="AJ442">
        <f>SUMIFS('Grid GenerationQueue'!AK$5:AK$467,'Grid GenerationQueue'!$AX$5:$AX$467,$B442,'Grid GenerationQueue'!$AY$5:$AY$467,$C442,'Grid GenerationQueue'!$BF$5:$BF$467,"&lt;&gt;"&amp;"")</f>
        <v>0</v>
      </c>
      <c r="AK442">
        <f>SUMIFS('Grid GenerationQueue'!AL$5:AL$467,'Grid GenerationQueue'!$AX$5:$AX$467,$B442,'Grid GenerationQueue'!$AY$5:$AY$467,$C442,'Grid GenerationQueue'!$BF$5:$BF$467,"&lt;&gt;"&amp;"")</f>
        <v>0</v>
      </c>
      <c r="AL442">
        <f>SUMIFS('Grid GenerationQueue'!AM$5:AM$467,'Grid GenerationQueue'!$AX$5:$AX$467,$B442,'Grid GenerationQueue'!$AY$5:$AY$467,$C442,'Grid GenerationQueue'!$BF$5:$BF$467,"&lt;&gt;"&amp;"")</f>
        <v>0</v>
      </c>
      <c r="AM442">
        <f>SUMIFS('Grid GenerationQueue'!AN$5:AN$467,'Grid GenerationQueue'!$AX$5:$AX$467,$B442,'Grid GenerationQueue'!$AY$5:$AY$467,$C442,'Grid GenerationQueue'!$BF$5:$BF$467,"&lt;&gt;"&amp;"")</f>
        <v>0</v>
      </c>
      <c r="AN442">
        <f>SUMIFS('Grid GenerationQueue'!AO$5:AO$467,'Grid GenerationQueue'!$AX$5:$AX$467,$B442,'Grid GenerationQueue'!$AY$5:$AY$467,$C442,'Grid GenerationQueue'!$BF$5:$BF$467,"&lt;&gt;"&amp;"")</f>
        <v>0</v>
      </c>
      <c r="AO442">
        <f>SUMIFS('Grid GenerationQueue'!AP$5:AP$467,'Grid GenerationQueue'!$AX$5:$AX$467,$B442,'Grid GenerationQueue'!$AY$5:$AY$467,$C442,'Grid GenerationQueue'!$BF$5:$BF$467,"&lt;&gt;"&amp;"")</f>
        <v>0</v>
      </c>
      <c r="AQ442">
        <f>SUMIFS('Grid GenerationQueue'!AE$5:AE$467,'Grid GenerationQueue'!$AX$5:$AX$467,$B442,'Grid GenerationQueue'!$AY$5:$AY$467,$C442)</f>
        <v>0</v>
      </c>
      <c r="AR442">
        <f>SUMIFS('Grid GenerationQueue'!AF$5:AF$467,'Grid GenerationQueue'!$AX$5:$AX$467,$B442,'Grid GenerationQueue'!$AY$5:$AY$467,$C442)</f>
        <v>0</v>
      </c>
      <c r="AS442">
        <f>SUMIFS('Grid GenerationQueue'!AG$5:AG$467,'Grid GenerationQueue'!$AX$5:$AX$467,$B442,'Grid GenerationQueue'!$AY$5:$AY$467,$C442)</f>
        <v>0</v>
      </c>
      <c r="AT442">
        <f>SUMIFS('Grid GenerationQueue'!AH$5:AH$467,'Grid GenerationQueue'!$AX$5:$AX$467,$B442,'Grid GenerationQueue'!$AY$5:$AY$467,$C442)</f>
        <v>0</v>
      </c>
      <c r="AU442">
        <f>SUMIFS('Grid GenerationQueue'!AI$5:AI$467,'Grid GenerationQueue'!$AX$5:$AX$467,$B442,'Grid GenerationQueue'!$AY$5:$AY$467,$C442)</f>
        <v>0</v>
      </c>
      <c r="AV442">
        <f>SUMIFS('Grid GenerationQueue'!AJ$5:AJ$467,'Grid GenerationQueue'!$AX$5:$AX$467,$B442,'Grid GenerationQueue'!$AY$5:$AY$467,$C442)</f>
        <v>0</v>
      </c>
      <c r="AW442">
        <f>SUMIFS('Grid GenerationQueue'!AK$5:AK$467,'Grid GenerationQueue'!$AX$5:$AX$467,$B442,'Grid GenerationQueue'!$AY$5:$AY$467,$C442)</f>
        <v>0</v>
      </c>
      <c r="AX442">
        <f>SUMIFS('Grid GenerationQueue'!AL$5:AL$467,'Grid GenerationQueue'!$AX$5:$AX$467,$B442,'Grid GenerationQueue'!$AY$5:$AY$467,$C442)</f>
        <v>0</v>
      </c>
      <c r="AY442">
        <f>SUMIFS('Grid GenerationQueue'!AM$5:AM$467,'Grid GenerationQueue'!$AX$5:$AX$467,$B442,'Grid GenerationQueue'!$AY$5:$AY$467,$C442)</f>
        <v>0</v>
      </c>
      <c r="AZ442">
        <f>SUMIFS('Grid GenerationQueue'!AN$5:AN$467,'Grid GenerationQueue'!$AX$5:$AX$467,$B442,'Grid GenerationQueue'!$AY$5:$AY$467,$C442)</f>
        <v>0</v>
      </c>
      <c r="BA442">
        <f>SUMIFS('Grid GenerationQueue'!AO$5:AO$467,'Grid GenerationQueue'!$AX$5:$AX$467,$B442,'Grid GenerationQueue'!$AY$5:$AY$467,$C442)</f>
        <v>0</v>
      </c>
      <c r="BB442">
        <f>SUMIFS('Grid GenerationQueue'!AP$5:AP$467,'Grid GenerationQueue'!$AX$5:$AX$467,$B442,'Grid GenerationQueue'!$AY$5:$AY$467,$C442)</f>
        <v>0</v>
      </c>
      <c r="BD442">
        <f>SUMIFS('Grid GenerationQueue'!AE$5:AE$467,'Grid GenerationQueue'!$AX$5:$AX$467,$B442,'Grid GenerationQueue'!$AY$5:$AY$467,$C442,'Grid GenerationQueue'!$BH$5:$BH$467,"Executed",'Grid GenerationQueue'!$BB$5:$BB$467,"&lt;"&amp;$BE$3)</f>
        <v>0</v>
      </c>
      <c r="BE442">
        <f>SUMIFS('Grid GenerationQueue'!AF$5:AF$467,'Grid GenerationQueue'!$AX$5:$AX$467,$B442,'Grid GenerationQueue'!$AY$5:$AY$467,$C442,'Grid GenerationQueue'!$BH$5:$BH$467,"Executed",'Grid GenerationQueue'!$BB$5:$BB$467,"&lt;"&amp;$BE$3)</f>
        <v>0</v>
      </c>
      <c r="BF442">
        <f>SUMIFS('Grid GenerationQueue'!AG$5:AG$467,'Grid GenerationQueue'!$AX$5:$AX$467,$B442,'Grid GenerationQueue'!$AY$5:$AY$467,$C442,'Grid GenerationQueue'!$BH$5:$BH$467,"Executed",'Grid GenerationQueue'!$BB$5:$BB$467,"&lt;"&amp;$BE$3)</f>
        <v>0</v>
      </c>
      <c r="BG442">
        <f>SUMIFS('Grid GenerationQueue'!AH$5:AH$467,'Grid GenerationQueue'!$AX$5:$AX$467,$B442,'Grid GenerationQueue'!$AY$5:$AY$467,$C442,'Grid GenerationQueue'!$BH$5:$BH$467,"Executed",'Grid GenerationQueue'!$BB$5:$BB$467,"&lt;"&amp;$BE$3)</f>
        <v>0</v>
      </c>
      <c r="BH442">
        <f>SUMIFS('Grid GenerationQueue'!AI$5:AI$467,'Grid GenerationQueue'!$AX$5:$AX$467,$B442,'Grid GenerationQueue'!$AY$5:$AY$467,$C442,'Grid GenerationQueue'!$BH$5:$BH$467,"Executed",'Grid GenerationQueue'!$BB$5:$BB$467,"&lt;"&amp;$BE$3)</f>
        <v>0</v>
      </c>
      <c r="BI442">
        <f>SUMIFS('Grid GenerationQueue'!AJ$5:AJ$467,'Grid GenerationQueue'!$AX$5:$AX$467,$B442,'Grid GenerationQueue'!$AY$5:$AY$467,$C442,'Grid GenerationQueue'!$BH$5:$BH$467,"Executed",'Grid GenerationQueue'!$BB$5:$BB$467,"&lt;"&amp;$BE$3)</f>
        <v>0</v>
      </c>
      <c r="BJ442">
        <f>SUMIFS('Grid GenerationQueue'!AK$5:AK$467,'Grid GenerationQueue'!$AX$5:$AX$467,$B442,'Grid GenerationQueue'!$AY$5:$AY$467,$C442,'Grid GenerationQueue'!$BH$5:$BH$467,"Executed",'Grid GenerationQueue'!$BB$5:$BB$467,"&lt;"&amp;$BE$3)</f>
        <v>0</v>
      </c>
      <c r="BK442">
        <f>SUMIFS('Grid GenerationQueue'!AL$5:AL$467,'Grid GenerationQueue'!$AX$5:$AX$467,$B442,'Grid GenerationQueue'!$AY$5:$AY$467,$C442,'Grid GenerationQueue'!$BH$5:$BH$467,"Executed",'Grid GenerationQueue'!$BB$5:$BB$467,"&lt;"&amp;$BE$3)</f>
        <v>0</v>
      </c>
      <c r="BL442">
        <f>SUMIFS('Grid GenerationQueue'!AM$5:AM$467,'Grid GenerationQueue'!$AX$5:$AX$467,$B442,'Grid GenerationQueue'!$AY$5:$AY$467,$C442,'Grid GenerationQueue'!$BH$5:$BH$467,"Executed",'Grid GenerationQueue'!$BB$5:$BB$467,"&lt;"&amp;$BE$3)</f>
        <v>0</v>
      </c>
      <c r="BM442">
        <f>SUMIFS('Grid GenerationQueue'!AN$5:AN$467,'Grid GenerationQueue'!$AX$5:$AX$467,$B442,'Grid GenerationQueue'!$AY$5:$AY$467,$C442,'Grid GenerationQueue'!$BH$5:$BH$467,"Executed",'Grid GenerationQueue'!$BB$5:$BB$467,"&lt;"&amp;$BE$3)</f>
        <v>0</v>
      </c>
      <c r="BN442">
        <f>SUMIFS('Grid GenerationQueue'!AO$5:AO$467,'Grid GenerationQueue'!$AX$5:$AX$467,$B442,'Grid GenerationQueue'!$AY$5:$AY$467,$C442,'Grid GenerationQueue'!$BH$5:$BH$467,"Executed",'Grid GenerationQueue'!$BB$5:$BB$467,"&lt;"&amp;$BE$3)</f>
        <v>0</v>
      </c>
      <c r="BO442">
        <f>SUMIFS('Grid GenerationQueue'!AP$5:AP$467,'Grid GenerationQueue'!$AX$5:$AX$467,$B442,'Grid GenerationQueue'!$AY$5:$AY$467,$C442,'Grid GenerationQueue'!$BH$5:$BH$467,"Executed",'Grid GenerationQueue'!$BB$5:$BB$467,"&lt;"&amp;$BE$3)</f>
        <v>0</v>
      </c>
      <c r="BQ442">
        <f>SUMIFS('Grid GenerationQueue'!AE$5:AE$467,'Grid GenerationQueue'!$AX$5:$AX$467,$B442,'Grid GenerationQueue'!$AY$5:$AY$467,$C442,'Grid GenerationQueue'!$BF$5:$BF$467,"&lt;&gt;"&amp;"",'Grid GenerationQueue'!$BB$5:$BB$467,"&lt;"&amp;$BE$3)</f>
        <v>0</v>
      </c>
      <c r="BR442">
        <f>SUMIFS('Grid GenerationQueue'!AF$5:AF$467,'Grid GenerationQueue'!$AX$5:$AX$467,$B442,'Grid GenerationQueue'!$AY$5:$AY$467,$C442,'Grid GenerationQueue'!$BF$5:$BF$467,"&lt;&gt;"&amp;"",'Grid GenerationQueue'!$BB$5:$BB$467,"&lt;"&amp;$BE$3)</f>
        <v>0</v>
      </c>
      <c r="BS442">
        <f>SUMIFS('Grid GenerationQueue'!AG$5:AG$467,'Grid GenerationQueue'!$AX$5:$AX$467,$B442,'Grid GenerationQueue'!$AY$5:$AY$467,$C442,'Grid GenerationQueue'!$BF$5:$BF$467,"&lt;&gt;"&amp;"",'Grid GenerationQueue'!$BB$5:$BB$467,"&lt;"&amp;$BE$3)</f>
        <v>0</v>
      </c>
      <c r="BT442">
        <f>SUMIFS('Grid GenerationQueue'!AH$5:AH$467,'Grid GenerationQueue'!$AX$5:$AX$467,$B442,'Grid GenerationQueue'!$AY$5:$AY$467,$C442,'Grid GenerationQueue'!$BF$5:$BF$467,"&lt;&gt;"&amp;"",'Grid GenerationQueue'!$BB$5:$BB$467,"&lt;"&amp;$BE$3)</f>
        <v>0</v>
      </c>
      <c r="BU442">
        <f>SUMIFS('Grid GenerationQueue'!AI$5:AI$467,'Grid GenerationQueue'!$AX$5:$AX$467,$B442,'Grid GenerationQueue'!$AY$5:$AY$467,$C442,'Grid GenerationQueue'!$BF$5:$BF$467,"&lt;&gt;"&amp;"",'Grid GenerationQueue'!$BB$5:$BB$467,"&lt;"&amp;$BE$3)</f>
        <v>0</v>
      </c>
      <c r="BV442">
        <f>SUMIFS('Grid GenerationQueue'!AJ$5:AJ$467,'Grid GenerationQueue'!$AX$5:$AX$467,$B442,'Grid GenerationQueue'!$AY$5:$AY$467,$C442,'Grid GenerationQueue'!$BF$5:$BF$467,"&lt;&gt;"&amp;"",'Grid GenerationQueue'!$BB$5:$BB$467,"&lt;"&amp;$BE$3)</f>
        <v>0</v>
      </c>
      <c r="BW442">
        <f>SUMIFS('Grid GenerationQueue'!AK$5:AK$467,'Grid GenerationQueue'!$AX$5:$AX$467,$B442,'Grid GenerationQueue'!$AY$5:$AY$467,$C442,'Grid GenerationQueue'!$BF$5:$BF$467,"&lt;&gt;"&amp;"",'Grid GenerationQueue'!$BB$5:$BB$467,"&lt;"&amp;$BE$3)</f>
        <v>0</v>
      </c>
      <c r="BX442">
        <f>SUMIFS('Grid GenerationQueue'!AL$5:AL$467,'Grid GenerationQueue'!$AX$5:$AX$467,$B442,'Grid GenerationQueue'!$AY$5:$AY$467,$C442,'Grid GenerationQueue'!$BF$5:$BF$467,"&lt;&gt;"&amp;"",'Grid GenerationQueue'!$BB$5:$BB$467,"&lt;"&amp;$BE$3)</f>
        <v>0</v>
      </c>
      <c r="BY442">
        <f>SUMIFS('Grid GenerationQueue'!AM$5:AM$467,'Grid GenerationQueue'!$AX$5:$AX$467,$B442,'Grid GenerationQueue'!$AY$5:$AY$467,$C442,'Grid GenerationQueue'!$BF$5:$BF$467,"&lt;&gt;"&amp;"",'Grid GenerationQueue'!$BB$5:$BB$467,"&lt;"&amp;$BE$3)</f>
        <v>0</v>
      </c>
      <c r="BZ442">
        <f>SUMIFS('Grid GenerationQueue'!AN$5:AN$467,'Grid GenerationQueue'!$AX$5:$AX$467,$B442,'Grid GenerationQueue'!$AY$5:$AY$467,$C442,'Grid GenerationQueue'!$BF$5:$BF$467,"&lt;&gt;"&amp;"",'Grid GenerationQueue'!$BB$5:$BB$467,"&lt;"&amp;$BE$3)</f>
        <v>0</v>
      </c>
      <c r="CA442">
        <f>SUMIFS('Grid GenerationQueue'!AO$5:AO$467,'Grid GenerationQueue'!$AX$5:$AX$467,$B442,'Grid GenerationQueue'!$AY$5:$AY$467,$C442,'Grid GenerationQueue'!$BF$5:$BF$467,"&lt;&gt;"&amp;"",'Grid GenerationQueue'!$BB$5:$BB$467,"&lt;"&amp;$BE$3)</f>
        <v>0</v>
      </c>
      <c r="CB442">
        <f>SUMIFS('Grid GenerationQueue'!AP$5:AP$467,'Grid GenerationQueue'!$AX$5:$AX$467,$B442,'Grid GenerationQueue'!$AY$5:$AY$467,$C442,'Grid GenerationQueue'!$BF$5:$BF$467,"&lt;&gt;"&amp;"",'Grid GenerationQueue'!$BB$5:$BB$467,"&lt;"&amp;$BE$3)</f>
        <v>0</v>
      </c>
      <c r="CD442">
        <f>SUMIFS('Grid GenerationQueue'!AE$5:AE$467,'Grid GenerationQueue'!$AX$5:$AX$467,$B442,'Grid GenerationQueue'!$AY$5:$AY$467,$C442,'Grid GenerationQueue'!$BB$5:$BB$467,"&lt;"&amp;$BE$3)</f>
        <v>0</v>
      </c>
      <c r="CE442">
        <f>SUMIFS('Grid GenerationQueue'!AF$5:AF$467,'Grid GenerationQueue'!$AX$5:$AX$467,$B442,'Grid GenerationQueue'!$AY$5:$AY$467,$C442,'Grid GenerationQueue'!$BB$5:$BB$467,"&lt;"&amp;$BE$3)</f>
        <v>0</v>
      </c>
      <c r="CF442">
        <f>SUMIFS('Grid GenerationQueue'!AG$5:AG$467,'Grid GenerationQueue'!$AX$5:$AX$467,$B442,'Grid GenerationQueue'!$AY$5:$AY$467,$C442,'Grid GenerationQueue'!$BB$5:$BB$467,"&lt;"&amp;$BE$3)</f>
        <v>0</v>
      </c>
      <c r="CG442">
        <f>SUMIFS('Grid GenerationQueue'!AH$5:AH$467,'Grid GenerationQueue'!$AX$5:$AX$467,$B442,'Grid GenerationQueue'!$AY$5:$AY$467,$C442,'Grid GenerationQueue'!$BB$5:$BB$467,"&lt;"&amp;$BE$3)</f>
        <v>0</v>
      </c>
      <c r="CH442">
        <f>SUMIFS('Grid GenerationQueue'!AI$5:AI$467,'Grid GenerationQueue'!$AX$5:$AX$467,$B442,'Grid GenerationQueue'!$AY$5:$AY$467,$C442,'Grid GenerationQueue'!$BB$5:$BB$467,"&lt;"&amp;$BE$3)</f>
        <v>0</v>
      </c>
      <c r="CI442">
        <f>SUMIFS('Grid GenerationQueue'!AJ$5:AJ$467,'Grid GenerationQueue'!$AX$5:$AX$467,$B442,'Grid GenerationQueue'!$AY$5:$AY$467,$C442,'Grid GenerationQueue'!$BB$5:$BB$467,"&lt;"&amp;$BE$3)</f>
        <v>0</v>
      </c>
      <c r="CJ442">
        <f>SUMIFS('Grid GenerationQueue'!AK$5:AK$467,'Grid GenerationQueue'!$AX$5:$AX$467,$B442,'Grid GenerationQueue'!$AY$5:$AY$467,$C442,'Grid GenerationQueue'!$BB$5:$BB$467,"&lt;"&amp;$BE$3)</f>
        <v>0</v>
      </c>
      <c r="CK442">
        <f>SUMIFS('Grid GenerationQueue'!AL$5:AL$467,'Grid GenerationQueue'!$AX$5:$AX$467,$B442,'Grid GenerationQueue'!$AY$5:$AY$467,$C442,'Grid GenerationQueue'!$BB$5:$BB$467,"&lt;"&amp;$BE$3)</f>
        <v>0</v>
      </c>
      <c r="CL442">
        <f>SUMIFS('Grid GenerationQueue'!AM$5:AM$467,'Grid GenerationQueue'!$AX$5:$AX$467,$B442,'Grid GenerationQueue'!$AY$5:$AY$467,$C442,'Grid GenerationQueue'!$BB$5:$BB$467,"&lt;"&amp;$BE$3)</f>
        <v>0</v>
      </c>
      <c r="CM442">
        <f>SUMIFS('Grid GenerationQueue'!AN$5:AN$467,'Grid GenerationQueue'!$AX$5:$AX$467,$B442,'Grid GenerationQueue'!$AY$5:$AY$467,$C442,'Grid GenerationQueue'!$BB$5:$BB$467,"&lt;"&amp;$BE$3)</f>
        <v>0</v>
      </c>
      <c r="CN442">
        <f>SUMIFS('Grid GenerationQueue'!AO$5:AO$467,'Grid GenerationQueue'!$AX$5:$AX$467,$B442,'Grid GenerationQueue'!$AY$5:$AY$467,$C442,'Grid GenerationQueue'!$BB$5:$BB$467,"&lt;"&amp;$BE$3)</f>
        <v>0</v>
      </c>
      <c r="CO442">
        <f>SUMIFS('Grid GenerationQueue'!AP$5:AP$467,'Grid GenerationQueue'!$AX$5:$AX$467,$B442,'Grid GenerationQueue'!$AY$5:$AY$467,$C442,'Grid GenerationQueue'!$BB$5:$BB$467,"&lt;"&amp;$BE$3)</f>
        <v>0</v>
      </c>
    </row>
    <row r="443" spans="1:93" x14ac:dyDescent="0.35">
      <c r="A443" t="s">
        <v>4647</v>
      </c>
      <c r="B443" t="s">
        <v>4523</v>
      </c>
      <c r="C443">
        <v>138</v>
      </c>
      <c r="D443">
        <f>SUMIFS('Grid GenerationQueue'!AE$5:AE$467,'Grid GenerationQueue'!$AX$5:$AX$467,$B443,'Grid GenerationQueue'!$AY$5:$AY$467,$C443,'Grid GenerationQueue'!$BI$5:$BI$467,"&lt;4")</f>
        <v>0</v>
      </c>
      <c r="E443">
        <f>SUMIFS('Grid GenerationQueue'!AF$5:AF$467,'Grid GenerationQueue'!$AX$5:$AX$467,$B443,'Grid GenerationQueue'!$AY$5:$AY$467,$C443,'Grid GenerationQueue'!$BI$5:$BI$467,"&lt;4")</f>
        <v>0</v>
      </c>
      <c r="F443">
        <f>SUMIFS('Grid GenerationQueue'!AG$5:AG$467,'Grid GenerationQueue'!$AX$5:$AX$467,$B443,'Grid GenerationQueue'!$AY$5:$AY$467,$C443,'Grid GenerationQueue'!$BI$5:$BI$467,"&lt;4")</f>
        <v>0</v>
      </c>
      <c r="G443">
        <f>SUMIFS('Grid GenerationQueue'!AH$5:AH$467,'Grid GenerationQueue'!$AX$5:$AX$467,$B443,'Grid GenerationQueue'!$AY$5:$AY$467,$C443,'Grid GenerationQueue'!$BI$5:$BI$467,"&lt;4")</f>
        <v>0</v>
      </c>
      <c r="H443">
        <f>SUMIFS('Grid GenerationQueue'!AI$5:AI$467,'Grid GenerationQueue'!$AX$5:$AX$467,$B443,'Grid GenerationQueue'!$AY$5:$AY$467,$C443,'Grid GenerationQueue'!$BI$5:$BI$467,"&lt;4")</f>
        <v>0</v>
      </c>
      <c r="I443">
        <f>SUMIFS('Grid GenerationQueue'!AJ$5:AJ$467,'Grid GenerationQueue'!$AX$5:$AX$467,$B443,'Grid GenerationQueue'!$AY$5:$AY$467,$C443,'Grid GenerationQueue'!$BI$5:$BI$467,"&lt;4")</f>
        <v>0</v>
      </c>
      <c r="J443">
        <f>SUMIFS('Grid GenerationQueue'!AK$5:AK$467,'Grid GenerationQueue'!$AX$5:$AX$467,$B443,'Grid GenerationQueue'!$AY$5:$AY$467,$C443,'Grid GenerationQueue'!$BI$5:$BI$467,"&lt;4")</f>
        <v>0</v>
      </c>
      <c r="K443">
        <f>SUMIFS('Grid GenerationQueue'!AL$5:AL$467,'Grid GenerationQueue'!$AX$5:$AX$467,$B443,'Grid GenerationQueue'!$AY$5:$AY$467,$C443,'Grid GenerationQueue'!$BI$5:$BI$467,"&lt;4")</f>
        <v>0</v>
      </c>
      <c r="L443">
        <f>SUMIFS('Grid GenerationQueue'!AM$5:AM$467,'Grid GenerationQueue'!$AX$5:$AX$467,$B443,'Grid GenerationQueue'!$AY$5:$AY$467,$C443,'Grid GenerationQueue'!$BI$5:$BI$467,"&lt;4")</f>
        <v>0</v>
      </c>
      <c r="M443">
        <f>SUMIFS('Grid GenerationQueue'!AN$5:AN$467,'Grid GenerationQueue'!$AX$5:$AX$467,$B443,'Grid GenerationQueue'!$AY$5:$AY$467,$C443,'Grid GenerationQueue'!$BI$5:$BI$467,"&lt;4")</f>
        <v>0</v>
      </c>
      <c r="N443">
        <f>SUMIFS('Grid GenerationQueue'!AO$5:AO$467,'Grid GenerationQueue'!$AX$5:$AX$467,$B443,'Grid GenerationQueue'!$AY$5:$AY$467,$C443,'Grid GenerationQueue'!$BI$5:$BI$467,"&lt;4")</f>
        <v>0</v>
      </c>
      <c r="O443">
        <f>SUMIFS('Grid GenerationQueue'!AP$5:AP$467,'Grid GenerationQueue'!$AX$5:$AX$467,$B443,'Grid GenerationQueue'!$AY$5:$AY$467,$C443,'Grid GenerationQueue'!$BI$5:$BI$467,"&lt;4")</f>
        <v>0</v>
      </c>
      <c r="Q443">
        <f>SUMIFS('Grid GenerationQueue'!AE$5:AE$467,'Grid GenerationQueue'!$AX$5:$AX$467,$B443,'Grid GenerationQueue'!$AY$5:$AY$467,$C443,'Grid GenerationQueue'!$BH$5:$BH$467,"Executed")</f>
        <v>0</v>
      </c>
      <c r="R443">
        <f>SUMIFS('Grid GenerationQueue'!AF$5:AF$467,'Grid GenerationQueue'!$AX$5:$AX$467,$B443,'Grid GenerationQueue'!$AY$5:$AY$467,$C443,'Grid GenerationQueue'!$BH$5:$BH$467,"Executed")</f>
        <v>0</v>
      </c>
      <c r="S443">
        <f>SUMIFS('Grid GenerationQueue'!AG$5:AG$467,'Grid GenerationQueue'!$AX$5:$AX$467,$B443,'Grid GenerationQueue'!$AY$5:$AY$467,$C443,'Grid GenerationQueue'!$BH$5:$BH$467,"Executed")</f>
        <v>0</v>
      </c>
      <c r="T443">
        <f>SUMIFS('Grid GenerationQueue'!AH$5:AH$467,'Grid GenerationQueue'!$AX$5:$AX$467,$B443,'Grid GenerationQueue'!$AY$5:$AY$467,$C443,'Grid GenerationQueue'!$BH$5:$BH$467,"Executed")</f>
        <v>0</v>
      </c>
      <c r="U443">
        <f>SUMIFS('Grid GenerationQueue'!AI$5:AI$467,'Grid GenerationQueue'!$AX$5:$AX$467,$B443,'Grid GenerationQueue'!$AY$5:$AY$467,$C443,'Grid GenerationQueue'!$BH$5:$BH$467,"Executed")</f>
        <v>0</v>
      </c>
      <c r="V443">
        <f>SUMIFS('Grid GenerationQueue'!AJ$5:AJ$467,'Grid GenerationQueue'!$AX$5:$AX$467,$B443,'Grid GenerationQueue'!$AY$5:$AY$467,$C443,'Grid GenerationQueue'!$BH$5:$BH$467,"Executed")</f>
        <v>0</v>
      </c>
      <c r="W443">
        <f>SUMIFS('Grid GenerationQueue'!AK$5:AK$467,'Grid GenerationQueue'!$AX$5:$AX$467,$B443,'Grid GenerationQueue'!$AY$5:$AY$467,$C443,'Grid GenerationQueue'!$BH$5:$BH$467,"Executed")</f>
        <v>0</v>
      </c>
      <c r="X443">
        <f>SUMIFS('Grid GenerationQueue'!AL$5:AL$467,'Grid GenerationQueue'!$AX$5:$AX$467,$B443,'Grid GenerationQueue'!$AY$5:$AY$467,$C443,'Grid GenerationQueue'!$BH$5:$BH$467,"Executed")</f>
        <v>0</v>
      </c>
      <c r="Y443">
        <f>SUMIFS('Grid GenerationQueue'!AM$5:AM$467,'Grid GenerationQueue'!$AX$5:$AX$467,$B443,'Grid GenerationQueue'!$AY$5:$AY$467,$C443,'Grid GenerationQueue'!$BH$5:$BH$467,"Executed")</f>
        <v>0</v>
      </c>
      <c r="Z443">
        <f>SUMIFS('Grid GenerationQueue'!AN$5:AN$467,'Grid GenerationQueue'!$AX$5:$AX$467,$B443,'Grid GenerationQueue'!$AY$5:$AY$467,$C443,'Grid GenerationQueue'!$BH$5:$BH$467,"Executed")</f>
        <v>0</v>
      </c>
      <c r="AA443">
        <f>SUMIFS('Grid GenerationQueue'!AO$5:AO$467,'Grid GenerationQueue'!$AX$5:$AX$467,$B443,'Grid GenerationQueue'!$AY$5:$AY$467,$C443,'Grid GenerationQueue'!$BH$5:$BH$467,"Executed")</f>
        <v>0</v>
      </c>
      <c r="AB443">
        <f>SUMIFS('Grid GenerationQueue'!AP$5:AP$467,'Grid GenerationQueue'!$AX$5:$AX$467,$B443,'Grid GenerationQueue'!$AY$5:$AY$467,$C443,'Grid GenerationQueue'!$BH$5:$BH$467,"Executed")</f>
        <v>0</v>
      </c>
      <c r="AD443">
        <f>SUMIFS('Grid GenerationQueue'!AE$5:AE$467,'Grid GenerationQueue'!$AX$5:$AX$467,$B443,'Grid GenerationQueue'!$AY$5:$AY$467,$C443,'Grid GenerationQueue'!$BF$5:$BF$467,"&lt;&gt;"&amp;"")</f>
        <v>0</v>
      </c>
      <c r="AE443">
        <f>SUMIFS('Grid GenerationQueue'!AF$5:AF$467,'Grid GenerationQueue'!$AX$5:$AX$467,$B443,'Grid GenerationQueue'!$AY$5:$AY$467,$C443,'Grid GenerationQueue'!$BF$5:$BF$467,"&lt;&gt;"&amp;"")</f>
        <v>0</v>
      </c>
      <c r="AF443">
        <f>SUMIFS('Grid GenerationQueue'!AG$5:AG$467,'Grid GenerationQueue'!$AX$5:$AX$467,$B443,'Grid GenerationQueue'!$AY$5:$AY$467,$C443,'Grid GenerationQueue'!$BF$5:$BF$467,"&lt;&gt;"&amp;"")</f>
        <v>0</v>
      </c>
      <c r="AG443">
        <f>SUMIFS('Grid GenerationQueue'!AH$5:AH$467,'Grid GenerationQueue'!$AX$5:$AX$467,$B443,'Grid GenerationQueue'!$AY$5:$AY$467,$C443,'Grid GenerationQueue'!$BF$5:$BF$467,"&lt;&gt;"&amp;"")</f>
        <v>0</v>
      </c>
      <c r="AH443">
        <f>SUMIFS('Grid GenerationQueue'!AI$5:AI$467,'Grid GenerationQueue'!$AX$5:$AX$467,$B443,'Grid GenerationQueue'!$AY$5:$AY$467,$C443,'Grid GenerationQueue'!$BF$5:$BF$467,"&lt;&gt;"&amp;"")</f>
        <v>0</v>
      </c>
      <c r="AI443">
        <f>SUMIFS('Grid GenerationQueue'!AJ$5:AJ$467,'Grid GenerationQueue'!$AX$5:$AX$467,$B443,'Grid GenerationQueue'!$AY$5:$AY$467,$C443,'Grid GenerationQueue'!$BF$5:$BF$467,"&lt;&gt;"&amp;"")</f>
        <v>0</v>
      </c>
      <c r="AJ443">
        <f>SUMIFS('Grid GenerationQueue'!AK$5:AK$467,'Grid GenerationQueue'!$AX$5:$AX$467,$B443,'Grid GenerationQueue'!$AY$5:$AY$467,$C443,'Grid GenerationQueue'!$BF$5:$BF$467,"&lt;&gt;"&amp;"")</f>
        <v>0</v>
      </c>
      <c r="AK443">
        <f>SUMIFS('Grid GenerationQueue'!AL$5:AL$467,'Grid GenerationQueue'!$AX$5:$AX$467,$B443,'Grid GenerationQueue'!$AY$5:$AY$467,$C443,'Grid GenerationQueue'!$BF$5:$BF$467,"&lt;&gt;"&amp;"")</f>
        <v>0</v>
      </c>
      <c r="AL443">
        <f>SUMIFS('Grid GenerationQueue'!AM$5:AM$467,'Grid GenerationQueue'!$AX$5:$AX$467,$B443,'Grid GenerationQueue'!$AY$5:$AY$467,$C443,'Grid GenerationQueue'!$BF$5:$BF$467,"&lt;&gt;"&amp;"")</f>
        <v>0</v>
      </c>
      <c r="AM443">
        <f>SUMIFS('Grid GenerationQueue'!AN$5:AN$467,'Grid GenerationQueue'!$AX$5:$AX$467,$B443,'Grid GenerationQueue'!$AY$5:$AY$467,$C443,'Grid GenerationQueue'!$BF$5:$BF$467,"&lt;&gt;"&amp;"")</f>
        <v>0</v>
      </c>
      <c r="AN443">
        <f>SUMIFS('Grid GenerationQueue'!AO$5:AO$467,'Grid GenerationQueue'!$AX$5:$AX$467,$B443,'Grid GenerationQueue'!$AY$5:$AY$467,$C443,'Grid GenerationQueue'!$BF$5:$BF$467,"&lt;&gt;"&amp;"")</f>
        <v>0</v>
      </c>
      <c r="AO443">
        <f>SUMIFS('Grid GenerationQueue'!AP$5:AP$467,'Grid GenerationQueue'!$AX$5:$AX$467,$B443,'Grid GenerationQueue'!$AY$5:$AY$467,$C443,'Grid GenerationQueue'!$BF$5:$BF$467,"&lt;&gt;"&amp;"")</f>
        <v>0</v>
      </c>
      <c r="AQ443">
        <f>SUMIFS('Grid GenerationQueue'!AE$5:AE$467,'Grid GenerationQueue'!$AX$5:$AX$467,$B443,'Grid GenerationQueue'!$AY$5:$AY$467,$C443)</f>
        <v>0</v>
      </c>
      <c r="AR443">
        <f>SUMIFS('Grid GenerationQueue'!AF$5:AF$467,'Grid GenerationQueue'!$AX$5:$AX$467,$B443,'Grid GenerationQueue'!$AY$5:$AY$467,$C443)</f>
        <v>0</v>
      </c>
      <c r="AS443">
        <f>SUMIFS('Grid GenerationQueue'!AG$5:AG$467,'Grid GenerationQueue'!$AX$5:$AX$467,$B443,'Grid GenerationQueue'!$AY$5:$AY$467,$C443)</f>
        <v>0</v>
      </c>
      <c r="AT443">
        <f>SUMIFS('Grid GenerationQueue'!AH$5:AH$467,'Grid GenerationQueue'!$AX$5:$AX$467,$B443,'Grid GenerationQueue'!$AY$5:$AY$467,$C443)</f>
        <v>0</v>
      </c>
      <c r="AU443">
        <f>SUMIFS('Grid GenerationQueue'!AI$5:AI$467,'Grid GenerationQueue'!$AX$5:$AX$467,$B443,'Grid GenerationQueue'!$AY$5:$AY$467,$C443)</f>
        <v>0</v>
      </c>
      <c r="AV443">
        <f>SUMIFS('Grid GenerationQueue'!AJ$5:AJ$467,'Grid GenerationQueue'!$AX$5:$AX$467,$B443,'Grid GenerationQueue'!$AY$5:$AY$467,$C443)</f>
        <v>0</v>
      </c>
      <c r="AW443">
        <f>SUMIFS('Grid GenerationQueue'!AK$5:AK$467,'Grid GenerationQueue'!$AX$5:$AX$467,$B443,'Grid GenerationQueue'!$AY$5:$AY$467,$C443)</f>
        <v>0</v>
      </c>
      <c r="AX443">
        <f>SUMIFS('Grid GenerationQueue'!AL$5:AL$467,'Grid GenerationQueue'!$AX$5:$AX$467,$B443,'Grid GenerationQueue'!$AY$5:$AY$467,$C443)</f>
        <v>0</v>
      </c>
      <c r="AY443">
        <f>SUMIFS('Grid GenerationQueue'!AM$5:AM$467,'Grid GenerationQueue'!$AX$5:$AX$467,$B443,'Grid GenerationQueue'!$AY$5:$AY$467,$C443)</f>
        <v>0</v>
      </c>
      <c r="AZ443">
        <f>SUMIFS('Grid GenerationQueue'!AN$5:AN$467,'Grid GenerationQueue'!$AX$5:$AX$467,$B443,'Grid GenerationQueue'!$AY$5:$AY$467,$C443)</f>
        <v>0</v>
      </c>
      <c r="BA443">
        <f>SUMIFS('Grid GenerationQueue'!AO$5:AO$467,'Grid GenerationQueue'!$AX$5:$AX$467,$B443,'Grid GenerationQueue'!$AY$5:$AY$467,$C443)</f>
        <v>0</v>
      </c>
      <c r="BB443">
        <f>SUMIFS('Grid GenerationQueue'!AP$5:AP$467,'Grid GenerationQueue'!$AX$5:$AX$467,$B443,'Grid GenerationQueue'!$AY$5:$AY$467,$C443)</f>
        <v>0</v>
      </c>
      <c r="BD443">
        <f>SUMIFS('Grid GenerationQueue'!AE$5:AE$467,'Grid GenerationQueue'!$AX$5:$AX$467,$B443,'Grid GenerationQueue'!$AY$5:$AY$467,$C443,'Grid GenerationQueue'!$BH$5:$BH$467,"Executed",'Grid GenerationQueue'!$BB$5:$BB$467,"&lt;"&amp;$BE$3)</f>
        <v>0</v>
      </c>
      <c r="BE443">
        <f>SUMIFS('Grid GenerationQueue'!AF$5:AF$467,'Grid GenerationQueue'!$AX$5:$AX$467,$B443,'Grid GenerationQueue'!$AY$5:$AY$467,$C443,'Grid GenerationQueue'!$BH$5:$BH$467,"Executed",'Grid GenerationQueue'!$BB$5:$BB$467,"&lt;"&amp;$BE$3)</f>
        <v>0</v>
      </c>
      <c r="BF443">
        <f>SUMIFS('Grid GenerationQueue'!AG$5:AG$467,'Grid GenerationQueue'!$AX$5:$AX$467,$B443,'Grid GenerationQueue'!$AY$5:$AY$467,$C443,'Grid GenerationQueue'!$BH$5:$BH$467,"Executed",'Grid GenerationQueue'!$BB$5:$BB$467,"&lt;"&amp;$BE$3)</f>
        <v>0</v>
      </c>
      <c r="BG443">
        <f>SUMIFS('Grid GenerationQueue'!AH$5:AH$467,'Grid GenerationQueue'!$AX$5:$AX$467,$B443,'Grid GenerationQueue'!$AY$5:$AY$467,$C443,'Grid GenerationQueue'!$BH$5:$BH$467,"Executed",'Grid GenerationQueue'!$BB$5:$BB$467,"&lt;"&amp;$BE$3)</f>
        <v>0</v>
      </c>
      <c r="BH443">
        <f>SUMIFS('Grid GenerationQueue'!AI$5:AI$467,'Grid GenerationQueue'!$AX$5:$AX$467,$B443,'Grid GenerationQueue'!$AY$5:$AY$467,$C443,'Grid GenerationQueue'!$BH$5:$BH$467,"Executed",'Grid GenerationQueue'!$BB$5:$BB$467,"&lt;"&amp;$BE$3)</f>
        <v>0</v>
      </c>
      <c r="BI443">
        <f>SUMIFS('Grid GenerationQueue'!AJ$5:AJ$467,'Grid GenerationQueue'!$AX$5:$AX$467,$B443,'Grid GenerationQueue'!$AY$5:$AY$467,$C443,'Grid GenerationQueue'!$BH$5:$BH$467,"Executed",'Grid GenerationQueue'!$BB$5:$BB$467,"&lt;"&amp;$BE$3)</f>
        <v>0</v>
      </c>
      <c r="BJ443">
        <f>SUMIFS('Grid GenerationQueue'!AK$5:AK$467,'Grid GenerationQueue'!$AX$5:$AX$467,$B443,'Grid GenerationQueue'!$AY$5:$AY$467,$C443,'Grid GenerationQueue'!$BH$5:$BH$467,"Executed",'Grid GenerationQueue'!$BB$5:$BB$467,"&lt;"&amp;$BE$3)</f>
        <v>0</v>
      </c>
      <c r="BK443">
        <f>SUMIFS('Grid GenerationQueue'!AL$5:AL$467,'Grid GenerationQueue'!$AX$5:$AX$467,$B443,'Grid GenerationQueue'!$AY$5:$AY$467,$C443,'Grid GenerationQueue'!$BH$5:$BH$467,"Executed",'Grid GenerationQueue'!$BB$5:$BB$467,"&lt;"&amp;$BE$3)</f>
        <v>0</v>
      </c>
      <c r="BL443">
        <f>SUMIFS('Grid GenerationQueue'!AM$5:AM$467,'Grid GenerationQueue'!$AX$5:$AX$467,$B443,'Grid GenerationQueue'!$AY$5:$AY$467,$C443,'Grid GenerationQueue'!$BH$5:$BH$467,"Executed",'Grid GenerationQueue'!$BB$5:$BB$467,"&lt;"&amp;$BE$3)</f>
        <v>0</v>
      </c>
      <c r="BM443">
        <f>SUMIFS('Grid GenerationQueue'!AN$5:AN$467,'Grid GenerationQueue'!$AX$5:$AX$467,$B443,'Grid GenerationQueue'!$AY$5:$AY$467,$C443,'Grid GenerationQueue'!$BH$5:$BH$467,"Executed",'Grid GenerationQueue'!$BB$5:$BB$467,"&lt;"&amp;$BE$3)</f>
        <v>0</v>
      </c>
      <c r="BN443">
        <f>SUMIFS('Grid GenerationQueue'!AO$5:AO$467,'Grid GenerationQueue'!$AX$5:$AX$467,$B443,'Grid GenerationQueue'!$AY$5:$AY$467,$C443,'Grid GenerationQueue'!$BH$5:$BH$467,"Executed",'Grid GenerationQueue'!$BB$5:$BB$467,"&lt;"&amp;$BE$3)</f>
        <v>0</v>
      </c>
      <c r="BO443">
        <f>SUMIFS('Grid GenerationQueue'!AP$5:AP$467,'Grid GenerationQueue'!$AX$5:$AX$467,$B443,'Grid GenerationQueue'!$AY$5:$AY$467,$C443,'Grid GenerationQueue'!$BH$5:$BH$467,"Executed",'Grid GenerationQueue'!$BB$5:$BB$467,"&lt;"&amp;$BE$3)</f>
        <v>0</v>
      </c>
      <c r="BQ443">
        <f>SUMIFS('Grid GenerationQueue'!AE$5:AE$467,'Grid GenerationQueue'!$AX$5:$AX$467,$B443,'Grid GenerationQueue'!$AY$5:$AY$467,$C443,'Grid GenerationQueue'!$BF$5:$BF$467,"&lt;&gt;"&amp;"",'Grid GenerationQueue'!$BB$5:$BB$467,"&lt;"&amp;$BE$3)</f>
        <v>0</v>
      </c>
      <c r="BR443">
        <f>SUMIFS('Grid GenerationQueue'!AF$5:AF$467,'Grid GenerationQueue'!$AX$5:$AX$467,$B443,'Grid GenerationQueue'!$AY$5:$AY$467,$C443,'Grid GenerationQueue'!$BF$5:$BF$467,"&lt;&gt;"&amp;"",'Grid GenerationQueue'!$BB$5:$BB$467,"&lt;"&amp;$BE$3)</f>
        <v>0</v>
      </c>
      <c r="BS443">
        <f>SUMIFS('Grid GenerationQueue'!AG$5:AG$467,'Grid GenerationQueue'!$AX$5:$AX$467,$B443,'Grid GenerationQueue'!$AY$5:$AY$467,$C443,'Grid GenerationQueue'!$BF$5:$BF$467,"&lt;&gt;"&amp;"",'Grid GenerationQueue'!$BB$5:$BB$467,"&lt;"&amp;$BE$3)</f>
        <v>0</v>
      </c>
      <c r="BT443">
        <f>SUMIFS('Grid GenerationQueue'!AH$5:AH$467,'Grid GenerationQueue'!$AX$5:$AX$467,$B443,'Grid GenerationQueue'!$AY$5:$AY$467,$C443,'Grid GenerationQueue'!$BF$5:$BF$467,"&lt;&gt;"&amp;"",'Grid GenerationQueue'!$BB$5:$BB$467,"&lt;"&amp;$BE$3)</f>
        <v>0</v>
      </c>
      <c r="BU443">
        <f>SUMIFS('Grid GenerationQueue'!AI$5:AI$467,'Grid GenerationQueue'!$AX$5:$AX$467,$B443,'Grid GenerationQueue'!$AY$5:$AY$467,$C443,'Grid GenerationQueue'!$BF$5:$BF$467,"&lt;&gt;"&amp;"",'Grid GenerationQueue'!$BB$5:$BB$467,"&lt;"&amp;$BE$3)</f>
        <v>0</v>
      </c>
      <c r="BV443">
        <f>SUMIFS('Grid GenerationQueue'!AJ$5:AJ$467,'Grid GenerationQueue'!$AX$5:$AX$467,$B443,'Grid GenerationQueue'!$AY$5:$AY$467,$C443,'Grid GenerationQueue'!$BF$5:$BF$467,"&lt;&gt;"&amp;"",'Grid GenerationQueue'!$BB$5:$BB$467,"&lt;"&amp;$BE$3)</f>
        <v>0</v>
      </c>
      <c r="BW443">
        <f>SUMIFS('Grid GenerationQueue'!AK$5:AK$467,'Grid GenerationQueue'!$AX$5:$AX$467,$B443,'Grid GenerationQueue'!$AY$5:$AY$467,$C443,'Grid GenerationQueue'!$BF$5:$BF$467,"&lt;&gt;"&amp;"",'Grid GenerationQueue'!$BB$5:$BB$467,"&lt;"&amp;$BE$3)</f>
        <v>0</v>
      </c>
      <c r="BX443">
        <f>SUMIFS('Grid GenerationQueue'!AL$5:AL$467,'Grid GenerationQueue'!$AX$5:$AX$467,$B443,'Grid GenerationQueue'!$AY$5:$AY$467,$C443,'Grid GenerationQueue'!$BF$5:$BF$467,"&lt;&gt;"&amp;"",'Grid GenerationQueue'!$BB$5:$BB$467,"&lt;"&amp;$BE$3)</f>
        <v>0</v>
      </c>
      <c r="BY443">
        <f>SUMIFS('Grid GenerationQueue'!AM$5:AM$467,'Grid GenerationQueue'!$AX$5:$AX$467,$B443,'Grid GenerationQueue'!$AY$5:$AY$467,$C443,'Grid GenerationQueue'!$BF$5:$BF$467,"&lt;&gt;"&amp;"",'Grid GenerationQueue'!$BB$5:$BB$467,"&lt;"&amp;$BE$3)</f>
        <v>0</v>
      </c>
      <c r="BZ443">
        <f>SUMIFS('Grid GenerationQueue'!AN$5:AN$467,'Grid GenerationQueue'!$AX$5:$AX$467,$B443,'Grid GenerationQueue'!$AY$5:$AY$467,$C443,'Grid GenerationQueue'!$BF$5:$BF$467,"&lt;&gt;"&amp;"",'Grid GenerationQueue'!$BB$5:$BB$467,"&lt;"&amp;$BE$3)</f>
        <v>0</v>
      </c>
      <c r="CA443">
        <f>SUMIFS('Grid GenerationQueue'!AO$5:AO$467,'Grid GenerationQueue'!$AX$5:$AX$467,$B443,'Grid GenerationQueue'!$AY$5:$AY$467,$C443,'Grid GenerationQueue'!$BF$5:$BF$467,"&lt;&gt;"&amp;"",'Grid GenerationQueue'!$BB$5:$BB$467,"&lt;"&amp;$BE$3)</f>
        <v>0</v>
      </c>
      <c r="CB443">
        <f>SUMIFS('Grid GenerationQueue'!AP$5:AP$467,'Grid GenerationQueue'!$AX$5:$AX$467,$B443,'Grid GenerationQueue'!$AY$5:$AY$467,$C443,'Grid GenerationQueue'!$BF$5:$BF$467,"&lt;&gt;"&amp;"",'Grid GenerationQueue'!$BB$5:$BB$467,"&lt;"&amp;$BE$3)</f>
        <v>0</v>
      </c>
      <c r="CD443">
        <f>SUMIFS('Grid GenerationQueue'!AE$5:AE$467,'Grid GenerationQueue'!$AX$5:$AX$467,$B443,'Grid GenerationQueue'!$AY$5:$AY$467,$C443,'Grid GenerationQueue'!$BB$5:$BB$467,"&lt;"&amp;$BE$3)</f>
        <v>0</v>
      </c>
      <c r="CE443">
        <f>SUMIFS('Grid GenerationQueue'!AF$5:AF$467,'Grid GenerationQueue'!$AX$5:$AX$467,$B443,'Grid GenerationQueue'!$AY$5:$AY$467,$C443,'Grid GenerationQueue'!$BB$5:$BB$467,"&lt;"&amp;$BE$3)</f>
        <v>0</v>
      </c>
      <c r="CF443">
        <f>SUMIFS('Grid GenerationQueue'!AG$5:AG$467,'Grid GenerationQueue'!$AX$5:$AX$467,$B443,'Grid GenerationQueue'!$AY$5:$AY$467,$C443,'Grid GenerationQueue'!$BB$5:$BB$467,"&lt;"&amp;$BE$3)</f>
        <v>0</v>
      </c>
      <c r="CG443">
        <f>SUMIFS('Grid GenerationQueue'!AH$5:AH$467,'Grid GenerationQueue'!$AX$5:$AX$467,$B443,'Grid GenerationQueue'!$AY$5:$AY$467,$C443,'Grid GenerationQueue'!$BB$5:$BB$467,"&lt;"&amp;$BE$3)</f>
        <v>0</v>
      </c>
      <c r="CH443">
        <f>SUMIFS('Grid GenerationQueue'!AI$5:AI$467,'Grid GenerationQueue'!$AX$5:$AX$467,$B443,'Grid GenerationQueue'!$AY$5:$AY$467,$C443,'Grid GenerationQueue'!$BB$5:$BB$467,"&lt;"&amp;$BE$3)</f>
        <v>0</v>
      </c>
      <c r="CI443">
        <f>SUMIFS('Grid GenerationQueue'!AJ$5:AJ$467,'Grid GenerationQueue'!$AX$5:$AX$467,$B443,'Grid GenerationQueue'!$AY$5:$AY$467,$C443,'Grid GenerationQueue'!$BB$5:$BB$467,"&lt;"&amp;$BE$3)</f>
        <v>0</v>
      </c>
      <c r="CJ443">
        <f>SUMIFS('Grid GenerationQueue'!AK$5:AK$467,'Grid GenerationQueue'!$AX$5:$AX$467,$B443,'Grid GenerationQueue'!$AY$5:$AY$467,$C443,'Grid GenerationQueue'!$BB$5:$BB$467,"&lt;"&amp;$BE$3)</f>
        <v>0</v>
      </c>
      <c r="CK443">
        <f>SUMIFS('Grid GenerationQueue'!AL$5:AL$467,'Grid GenerationQueue'!$AX$5:$AX$467,$B443,'Grid GenerationQueue'!$AY$5:$AY$467,$C443,'Grid GenerationQueue'!$BB$5:$BB$467,"&lt;"&amp;$BE$3)</f>
        <v>0</v>
      </c>
      <c r="CL443">
        <f>SUMIFS('Grid GenerationQueue'!AM$5:AM$467,'Grid GenerationQueue'!$AX$5:$AX$467,$B443,'Grid GenerationQueue'!$AY$5:$AY$467,$C443,'Grid GenerationQueue'!$BB$5:$BB$467,"&lt;"&amp;$BE$3)</f>
        <v>0</v>
      </c>
      <c r="CM443">
        <f>SUMIFS('Grid GenerationQueue'!AN$5:AN$467,'Grid GenerationQueue'!$AX$5:$AX$467,$B443,'Grid GenerationQueue'!$AY$5:$AY$467,$C443,'Grid GenerationQueue'!$BB$5:$BB$467,"&lt;"&amp;$BE$3)</f>
        <v>0</v>
      </c>
      <c r="CN443">
        <f>SUMIFS('Grid GenerationQueue'!AO$5:AO$467,'Grid GenerationQueue'!$AX$5:$AX$467,$B443,'Grid GenerationQueue'!$AY$5:$AY$467,$C443,'Grid GenerationQueue'!$BB$5:$BB$467,"&lt;"&amp;$BE$3)</f>
        <v>0</v>
      </c>
      <c r="CO443">
        <f>SUMIFS('Grid GenerationQueue'!AP$5:AP$467,'Grid GenerationQueue'!$AX$5:$AX$467,$B443,'Grid GenerationQueue'!$AY$5:$AY$467,$C443,'Grid GenerationQueue'!$BB$5:$BB$467,"&lt;"&amp;$BE$3)</f>
        <v>0</v>
      </c>
    </row>
    <row r="444" spans="1:93" x14ac:dyDescent="0.35">
      <c r="A444" t="s">
        <v>4648</v>
      </c>
      <c r="B444" t="s">
        <v>4838</v>
      </c>
      <c r="C444">
        <v>500</v>
      </c>
      <c r="D444">
        <f>SUMIFS('Grid GenerationQueue'!AE$5:AE$467,'Grid GenerationQueue'!$AX$5:$AX$467,$B444,'Grid GenerationQueue'!$AY$5:$AY$467,$C444,'Grid GenerationQueue'!$BI$5:$BI$467,"&lt;4")</f>
        <v>0</v>
      </c>
      <c r="E444">
        <f>SUMIFS('Grid GenerationQueue'!AF$5:AF$467,'Grid GenerationQueue'!$AX$5:$AX$467,$B444,'Grid GenerationQueue'!$AY$5:$AY$467,$C444,'Grid GenerationQueue'!$BI$5:$BI$467,"&lt;4")</f>
        <v>0</v>
      </c>
      <c r="F444">
        <f>SUMIFS('Grid GenerationQueue'!AG$5:AG$467,'Grid GenerationQueue'!$AX$5:$AX$467,$B444,'Grid GenerationQueue'!$AY$5:$AY$467,$C444,'Grid GenerationQueue'!$BI$5:$BI$467,"&lt;4")</f>
        <v>0</v>
      </c>
      <c r="G444">
        <f>SUMIFS('Grid GenerationQueue'!AH$5:AH$467,'Grid GenerationQueue'!$AX$5:$AX$467,$B444,'Grid GenerationQueue'!$AY$5:$AY$467,$C444,'Grid GenerationQueue'!$BI$5:$BI$467,"&lt;4")</f>
        <v>0</v>
      </c>
      <c r="H444">
        <f>SUMIFS('Grid GenerationQueue'!AI$5:AI$467,'Grid GenerationQueue'!$AX$5:$AX$467,$B444,'Grid GenerationQueue'!$AY$5:$AY$467,$C444,'Grid GenerationQueue'!$BI$5:$BI$467,"&lt;4")</f>
        <v>0</v>
      </c>
      <c r="I444">
        <f>SUMIFS('Grid GenerationQueue'!AJ$5:AJ$467,'Grid GenerationQueue'!$AX$5:$AX$467,$B444,'Grid GenerationQueue'!$AY$5:$AY$467,$C444,'Grid GenerationQueue'!$BI$5:$BI$467,"&lt;4")</f>
        <v>0</v>
      </c>
      <c r="J444">
        <f>SUMIFS('Grid GenerationQueue'!AK$5:AK$467,'Grid GenerationQueue'!$AX$5:$AX$467,$B444,'Grid GenerationQueue'!$AY$5:$AY$467,$C444,'Grid GenerationQueue'!$BI$5:$BI$467,"&lt;4")</f>
        <v>0</v>
      </c>
      <c r="K444">
        <f>SUMIFS('Grid GenerationQueue'!AL$5:AL$467,'Grid GenerationQueue'!$AX$5:$AX$467,$B444,'Grid GenerationQueue'!$AY$5:$AY$467,$C444,'Grid GenerationQueue'!$BI$5:$BI$467,"&lt;4")</f>
        <v>0</v>
      </c>
      <c r="L444">
        <f>SUMIFS('Grid GenerationQueue'!AM$5:AM$467,'Grid GenerationQueue'!$AX$5:$AX$467,$B444,'Grid GenerationQueue'!$AY$5:$AY$467,$C444,'Grid GenerationQueue'!$BI$5:$BI$467,"&lt;4")</f>
        <v>0</v>
      </c>
      <c r="M444">
        <f>SUMIFS('Grid GenerationQueue'!AN$5:AN$467,'Grid GenerationQueue'!$AX$5:$AX$467,$B444,'Grid GenerationQueue'!$AY$5:$AY$467,$C444,'Grid GenerationQueue'!$BI$5:$BI$467,"&lt;4")</f>
        <v>0</v>
      </c>
      <c r="N444">
        <f>SUMIFS('Grid GenerationQueue'!AO$5:AO$467,'Grid GenerationQueue'!$AX$5:$AX$467,$B444,'Grid GenerationQueue'!$AY$5:$AY$467,$C444,'Grid GenerationQueue'!$BI$5:$BI$467,"&lt;4")</f>
        <v>0</v>
      </c>
      <c r="O444">
        <f>SUMIFS('Grid GenerationQueue'!AP$5:AP$467,'Grid GenerationQueue'!$AX$5:$AX$467,$B444,'Grid GenerationQueue'!$AY$5:$AY$467,$C444,'Grid GenerationQueue'!$BI$5:$BI$467,"&lt;4")</f>
        <v>0</v>
      </c>
      <c r="Q444">
        <f>SUMIFS('Grid GenerationQueue'!AE$5:AE$467,'Grid GenerationQueue'!$AX$5:$AX$467,$B444,'Grid GenerationQueue'!$AY$5:$AY$467,$C444,'Grid GenerationQueue'!$BH$5:$BH$467,"Executed")</f>
        <v>0</v>
      </c>
      <c r="R444">
        <f>SUMIFS('Grid GenerationQueue'!AF$5:AF$467,'Grid GenerationQueue'!$AX$5:$AX$467,$B444,'Grid GenerationQueue'!$AY$5:$AY$467,$C444,'Grid GenerationQueue'!$BH$5:$BH$467,"Executed")</f>
        <v>0</v>
      </c>
      <c r="S444">
        <f>SUMIFS('Grid GenerationQueue'!AG$5:AG$467,'Grid GenerationQueue'!$AX$5:$AX$467,$B444,'Grid GenerationQueue'!$AY$5:$AY$467,$C444,'Grid GenerationQueue'!$BH$5:$BH$467,"Executed")</f>
        <v>0</v>
      </c>
      <c r="T444">
        <f>SUMIFS('Grid GenerationQueue'!AH$5:AH$467,'Grid GenerationQueue'!$AX$5:$AX$467,$B444,'Grid GenerationQueue'!$AY$5:$AY$467,$C444,'Grid GenerationQueue'!$BH$5:$BH$467,"Executed")</f>
        <v>0</v>
      </c>
      <c r="U444">
        <f>SUMIFS('Grid GenerationQueue'!AI$5:AI$467,'Grid GenerationQueue'!$AX$5:$AX$467,$B444,'Grid GenerationQueue'!$AY$5:$AY$467,$C444,'Grid GenerationQueue'!$BH$5:$BH$467,"Executed")</f>
        <v>0</v>
      </c>
      <c r="V444">
        <f>SUMIFS('Grid GenerationQueue'!AJ$5:AJ$467,'Grid GenerationQueue'!$AX$5:$AX$467,$B444,'Grid GenerationQueue'!$AY$5:$AY$467,$C444,'Grid GenerationQueue'!$BH$5:$BH$467,"Executed")</f>
        <v>0</v>
      </c>
      <c r="W444">
        <f>SUMIFS('Grid GenerationQueue'!AK$5:AK$467,'Grid GenerationQueue'!$AX$5:$AX$467,$B444,'Grid GenerationQueue'!$AY$5:$AY$467,$C444,'Grid GenerationQueue'!$BH$5:$BH$467,"Executed")</f>
        <v>0</v>
      </c>
      <c r="X444">
        <f>SUMIFS('Grid GenerationQueue'!AL$5:AL$467,'Grid GenerationQueue'!$AX$5:$AX$467,$B444,'Grid GenerationQueue'!$AY$5:$AY$467,$C444,'Grid GenerationQueue'!$BH$5:$BH$467,"Executed")</f>
        <v>0</v>
      </c>
      <c r="Y444">
        <f>SUMIFS('Grid GenerationQueue'!AM$5:AM$467,'Grid GenerationQueue'!$AX$5:$AX$467,$B444,'Grid GenerationQueue'!$AY$5:$AY$467,$C444,'Grid GenerationQueue'!$BH$5:$BH$467,"Executed")</f>
        <v>0</v>
      </c>
      <c r="Z444">
        <f>SUMIFS('Grid GenerationQueue'!AN$5:AN$467,'Grid GenerationQueue'!$AX$5:$AX$467,$B444,'Grid GenerationQueue'!$AY$5:$AY$467,$C444,'Grid GenerationQueue'!$BH$5:$BH$467,"Executed")</f>
        <v>0</v>
      </c>
      <c r="AA444">
        <f>SUMIFS('Grid GenerationQueue'!AO$5:AO$467,'Grid GenerationQueue'!$AX$5:$AX$467,$B444,'Grid GenerationQueue'!$AY$5:$AY$467,$C444,'Grid GenerationQueue'!$BH$5:$BH$467,"Executed")</f>
        <v>0</v>
      </c>
      <c r="AB444">
        <f>SUMIFS('Grid GenerationQueue'!AP$5:AP$467,'Grid GenerationQueue'!$AX$5:$AX$467,$B444,'Grid GenerationQueue'!$AY$5:$AY$467,$C444,'Grid GenerationQueue'!$BH$5:$BH$467,"Executed")</f>
        <v>0</v>
      </c>
      <c r="AD444">
        <f>SUMIFS('Grid GenerationQueue'!AE$5:AE$467,'Grid GenerationQueue'!$AX$5:$AX$467,$B444,'Grid GenerationQueue'!$AY$5:$AY$467,$C444,'Grid GenerationQueue'!$BF$5:$BF$467,"&lt;&gt;"&amp;"")</f>
        <v>0</v>
      </c>
      <c r="AE444">
        <f>SUMIFS('Grid GenerationQueue'!AF$5:AF$467,'Grid GenerationQueue'!$AX$5:$AX$467,$B444,'Grid GenerationQueue'!$AY$5:$AY$467,$C444,'Grid GenerationQueue'!$BF$5:$BF$467,"&lt;&gt;"&amp;"")</f>
        <v>0</v>
      </c>
      <c r="AF444">
        <f>SUMIFS('Grid GenerationQueue'!AG$5:AG$467,'Grid GenerationQueue'!$AX$5:$AX$467,$B444,'Grid GenerationQueue'!$AY$5:$AY$467,$C444,'Grid GenerationQueue'!$BF$5:$BF$467,"&lt;&gt;"&amp;"")</f>
        <v>0</v>
      </c>
      <c r="AG444">
        <f>SUMIFS('Grid GenerationQueue'!AH$5:AH$467,'Grid GenerationQueue'!$AX$5:$AX$467,$B444,'Grid GenerationQueue'!$AY$5:$AY$467,$C444,'Grid GenerationQueue'!$BF$5:$BF$467,"&lt;&gt;"&amp;"")</f>
        <v>0</v>
      </c>
      <c r="AH444">
        <f>SUMIFS('Grid GenerationQueue'!AI$5:AI$467,'Grid GenerationQueue'!$AX$5:$AX$467,$B444,'Grid GenerationQueue'!$AY$5:$AY$467,$C444,'Grid GenerationQueue'!$BF$5:$BF$467,"&lt;&gt;"&amp;"")</f>
        <v>0</v>
      </c>
      <c r="AI444">
        <f>SUMIFS('Grid GenerationQueue'!AJ$5:AJ$467,'Grid GenerationQueue'!$AX$5:$AX$467,$B444,'Grid GenerationQueue'!$AY$5:$AY$467,$C444,'Grid GenerationQueue'!$BF$5:$BF$467,"&lt;&gt;"&amp;"")</f>
        <v>0</v>
      </c>
      <c r="AJ444">
        <f>SUMIFS('Grid GenerationQueue'!AK$5:AK$467,'Grid GenerationQueue'!$AX$5:$AX$467,$B444,'Grid GenerationQueue'!$AY$5:$AY$467,$C444,'Grid GenerationQueue'!$BF$5:$BF$467,"&lt;&gt;"&amp;"")</f>
        <v>0</v>
      </c>
      <c r="AK444">
        <f>SUMIFS('Grid GenerationQueue'!AL$5:AL$467,'Grid GenerationQueue'!$AX$5:$AX$467,$B444,'Grid GenerationQueue'!$AY$5:$AY$467,$C444,'Grid GenerationQueue'!$BF$5:$BF$467,"&lt;&gt;"&amp;"")</f>
        <v>0</v>
      </c>
      <c r="AL444">
        <f>SUMIFS('Grid GenerationQueue'!AM$5:AM$467,'Grid GenerationQueue'!$AX$5:$AX$467,$B444,'Grid GenerationQueue'!$AY$5:$AY$467,$C444,'Grid GenerationQueue'!$BF$5:$BF$467,"&lt;&gt;"&amp;"")</f>
        <v>0</v>
      </c>
      <c r="AM444">
        <f>SUMIFS('Grid GenerationQueue'!AN$5:AN$467,'Grid GenerationQueue'!$AX$5:$AX$467,$B444,'Grid GenerationQueue'!$AY$5:$AY$467,$C444,'Grid GenerationQueue'!$BF$5:$BF$467,"&lt;&gt;"&amp;"")</f>
        <v>0</v>
      </c>
      <c r="AN444">
        <f>SUMIFS('Grid GenerationQueue'!AO$5:AO$467,'Grid GenerationQueue'!$AX$5:$AX$467,$B444,'Grid GenerationQueue'!$AY$5:$AY$467,$C444,'Grid GenerationQueue'!$BF$5:$BF$467,"&lt;&gt;"&amp;"")</f>
        <v>0</v>
      </c>
      <c r="AO444">
        <f>SUMIFS('Grid GenerationQueue'!AP$5:AP$467,'Grid GenerationQueue'!$AX$5:$AX$467,$B444,'Grid GenerationQueue'!$AY$5:$AY$467,$C444,'Grid GenerationQueue'!$BF$5:$BF$467,"&lt;&gt;"&amp;"")</f>
        <v>0</v>
      </c>
      <c r="AQ444">
        <f>SUMIFS('Grid GenerationQueue'!AE$5:AE$467,'Grid GenerationQueue'!$AX$5:$AX$467,$B444,'Grid GenerationQueue'!$AY$5:$AY$467,$C444)</f>
        <v>0</v>
      </c>
      <c r="AR444">
        <f>SUMIFS('Grid GenerationQueue'!AF$5:AF$467,'Grid GenerationQueue'!$AX$5:$AX$467,$B444,'Grid GenerationQueue'!$AY$5:$AY$467,$C444)</f>
        <v>0</v>
      </c>
      <c r="AS444">
        <f>SUMIFS('Grid GenerationQueue'!AG$5:AG$467,'Grid GenerationQueue'!$AX$5:$AX$467,$B444,'Grid GenerationQueue'!$AY$5:$AY$467,$C444)</f>
        <v>0</v>
      </c>
      <c r="AT444">
        <f>SUMIFS('Grid GenerationQueue'!AH$5:AH$467,'Grid GenerationQueue'!$AX$5:$AX$467,$B444,'Grid GenerationQueue'!$AY$5:$AY$467,$C444)</f>
        <v>0</v>
      </c>
      <c r="AU444">
        <f>SUMIFS('Grid GenerationQueue'!AI$5:AI$467,'Grid GenerationQueue'!$AX$5:$AX$467,$B444,'Grid GenerationQueue'!$AY$5:$AY$467,$C444)</f>
        <v>0</v>
      </c>
      <c r="AV444">
        <f>SUMIFS('Grid GenerationQueue'!AJ$5:AJ$467,'Grid GenerationQueue'!$AX$5:$AX$467,$B444,'Grid GenerationQueue'!$AY$5:$AY$467,$C444)</f>
        <v>0</v>
      </c>
      <c r="AW444">
        <f>SUMIFS('Grid GenerationQueue'!AK$5:AK$467,'Grid GenerationQueue'!$AX$5:$AX$467,$B444,'Grid GenerationQueue'!$AY$5:$AY$467,$C444)</f>
        <v>0</v>
      </c>
      <c r="AX444">
        <f>SUMIFS('Grid GenerationQueue'!AL$5:AL$467,'Grid GenerationQueue'!$AX$5:$AX$467,$B444,'Grid GenerationQueue'!$AY$5:$AY$467,$C444)</f>
        <v>0</v>
      </c>
      <c r="AY444">
        <f>SUMIFS('Grid GenerationQueue'!AM$5:AM$467,'Grid GenerationQueue'!$AX$5:$AX$467,$B444,'Grid GenerationQueue'!$AY$5:$AY$467,$C444)</f>
        <v>0</v>
      </c>
      <c r="AZ444">
        <f>SUMIFS('Grid GenerationQueue'!AN$5:AN$467,'Grid GenerationQueue'!$AX$5:$AX$467,$B444,'Grid GenerationQueue'!$AY$5:$AY$467,$C444)</f>
        <v>0</v>
      </c>
      <c r="BA444">
        <f>SUMIFS('Grid GenerationQueue'!AO$5:AO$467,'Grid GenerationQueue'!$AX$5:$AX$467,$B444,'Grid GenerationQueue'!$AY$5:$AY$467,$C444)</f>
        <v>0</v>
      </c>
      <c r="BB444">
        <f>SUMIFS('Grid GenerationQueue'!AP$5:AP$467,'Grid GenerationQueue'!$AX$5:$AX$467,$B444,'Grid GenerationQueue'!$AY$5:$AY$467,$C444)</f>
        <v>0</v>
      </c>
      <c r="BD444">
        <f>SUMIFS('Grid GenerationQueue'!AE$5:AE$467,'Grid GenerationQueue'!$AX$5:$AX$467,$B444,'Grid GenerationQueue'!$AY$5:$AY$467,$C444,'Grid GenerationQueue'!$BH$5:$BH$467,"Executed",'Grid GenerationQueue'!$BB$5:$BB$467,"&lt;"&amp;$BE$3)</f>
        <v>0</v>
      </c>
      <c r="BE444">
        <f>SUMIFS('Grid GenerationQueue'!AF$5:AF$467,'Grid GenerationQueue'!$AX$5:$AX$467,$B444,'Grid GenerationQueue'!$AY$5:$AY$467,$C444,'Grid GenerationQueue'!$BH$5:$BH$467,"Executed",'Grid GenerationQueue'!$BB$5:$BB$467,"&lt;"&amp;$BE$3)</f>
        <v>0</v>
      </c>
      <c r="BF444">
        <f>SUMIFS('Grid GenerationQueue'!AG$5:AG$467,'Grid GenerationQueue'!$AX$5:$AX$467,$B444,'Grid GenerationQueue'!$AY$5:$AY$467,$C444,'Grid GenerationQueue'!$BH$5:$BH$467,"Executed",'Grid GenerationQueue'!$BB$5:$BB$467,"&lt;"&amp;$BE$3)</f>
        <v>0</v>
      </c>
      <c r="BG444">
        <f>SUMIFS('Grid GenerationQueue'!AH$5:AH$467,'Grid GenerationQueue'!$AX$5:$AX$467,$B444,'Grid GenerationQueue'!$AY$5:$AY$467,$C444,'Grid GenerationQueue'!$BH$5:$BH$467,"Executed",'Grid GenerationQueue'!$BB$5:$BB$467,"&lt;"&amp;$BE$3)</f>
        <v>0</v>
      </c>
      <c r="BH444">
        <f>SUMIFS('Grid GenerationQueue'!AI$5:AI$467,'Grid GenerationQueue'!$AX$5:$AX$467,$B444,'Grid GenerationQueue'!$AY$5:$AY$467,$C444,'Grid GenerationQueue'!$BH$5:$BH$467,"Executed",'Grid GenerationQueue'!$BB$5:$BB$467,"&lt;"&amp;$BE$3)</f>
        <v>0</v>
      </c>
      <c r="BI444">
        <f>SUMIFS('Grid GenerationQueue'!AJ$5:AJ$467,'Grid GenerationQueue'!$AX$5:$AX$467,$B444,'Grid GenerationQueue'!$AY$5:$AY$467,$C444,'Grid GenerationQueue'!$BH$5:$BH$467,"Executed",'Grid GenerationQueue'!$BB$5:$BB$467,"&lt;"&amp;$BE$3)</f>
        <v>0</v>
      </c>
      <c r="BJ444">
        <f>SUMIFS('Grid GenerationQueue'!AK$5:AK$467,'Grid GenerationQueue'!$AX$5:$AX$467,$B444,'Grid GenerationQueue'!$AY$5:$AY$467,$C444,'Grid GenerationQueue'!$BH$5:$BH$467,"Executed",'Grid GenerationQueue'!$BB$5:$BB$467,"&lt;"&amp;$BE$3)</f>
        <v>0</v>
      </c>
      <c r="BK444">
        <f>SUMIFS('Grid GenerationQueue'!AL$5:AL$467,'Grid GenerationQueue'!$AX$5:$AX$467,$B444,'Grid GenerationQueue'!$AY$5:$AY$467,$C444,'Grid GenerationQueue'!$BH$5:$BH$467,"Executed",'Grid GenerationQueue'!$BB$5:$BB$467,"&lt;"&amp;$BE$3)</f>
        <v>0</v>
      </c>
      <c r="BL444">
        <f>SUMIFS('Grid GenerationQueue'!AM$5:AM$467,'Grid GenerationQueue'!$AX$5:$AX$467,$B444,'Grid GenerationQueue'!$AY$5:$AY$467,$C444,'Grid GenerationQueue'!$BH$5:$BH$467,"Executed",'Grid GenerationQueue'!$BB$5:$BB$467,"&lt;"&amp;$BE$3)</f>
        <v>0</v>
      </c>
      <c r="BM444">
        <f>SUMIFS('Grid GenerationQueue'!AN$5:AN$467,'Grid GenerationQueue'!$AX$5:$AX$467,$B444,'Grid GenerationQueue'!$AY$5:$AY$467,$C444,'Grid GenerationQueue'!$BH$5:$BH$467,"Executed",'Grid GenerationQueue'!$BB$5:$BB$467,"&lt;"&amp;$BE$3)</f>
        <v>0</v>
      </c>
      <c r="BN444">
        <f>SUMIFS('Grid GenerationQueue'!AO$5:AO$467,'Grid GenerationQueue'!$AX$5:$AX$467,$B444,'Grid GenerationQueue'!$AY$5:$AY$467,$C444,'Grid GenerationQueue'!$BH$5:$BH$467,"Executed",'Grid GenerationQueue'!$BB$5:$BB$467,"&lt;"&amp;$BE$3)</f>
        <v>0</v>
      </c>
      <c r="BO444">
        <f>SUMIFS('Grid GenerationQueue'!AP$5:AP$467,'Grid GenerationQueue'!$AX$5:$AX$467,$B444,'Grid GenerationQueue'!$AY$5:$AY$467,$C444,'Grid GenerationQueue'!$BH$5:$BH$467,"Executed",'Grid GenerationQueue'!$BB$5:$BB$467,"&lt;"&amp;$BE$3)</f>
        <v>0</v>
      </c>
      <c r="BQ444">
        <f>SUMIFS('Grid GenerationQueue'!AE$5:AE$467,'Grid GenerationQueue'!$AX$5:$AX$467,$B444,'Grid GenerationQueue'!$AY$5:$AY$467,$C444,'Grid GenerationQueue'!$BF$5:$BF$467,"&lt;&gt;"&amp;"",'Grid GenerationQueue'!$BB$5:$BB$467,"&lt;"&amp;$BE$3)</f>
        <v>0</v>
      </c>
      <c r="BR444">
        <f>SUMIFS('Grid GenerationQueue'!AF$5:AF$467,'Grid GenerationQueue'!$AX$5:$AX$467,$B444,'Grid GenerationQueue'!$AY$5:$AY$467,$C444,'Grid GenerationQueue'!$BF$5:$BF$467,"&lt;&gt;"&amp;"",'Grid GenerationQueue'!$BB$5:$BB$467,"&lt;"&amp;$BE$3)</f>
        <v>0</v>
      </c>
      <c r="BS444">
        <f>SUMIFS('Grid GenerationQueue'!AG$5:AG$467,'Grid GenerationQueue'!$AX$5:$AX$467,$B444,'Grid GenerationQueue'!$AY$5:$AY$467,$C444,'Grid GenerationQueue'!$BF$5:$BF$467,"&lt;&gt;"&amp;"",'Grid GenerationQueue'!$BB$5:$BB$467,"&lt;"&amp;$BE$3)</f>
        <v>0</v>
      </c>
      <c r="BT444">
        <f>SUMIFS('Grid GenerationQueue'!AH$5:AH$467,'Grid GenerationQueue'!$AX$5:$AX$467,$B444,'Grid GenerationQueue'!$AY$5:$AY$467,$C444,'Grid GenerationQueue'!$BF$5:$BF$467,"&lt;&gt;"&amp;"",'Grid GenerationQueue'!$BB$5:$BB$467,"&lt;"&amp;$BE$3)</f>
        <v>0</v>
      </c>
      <c r="BU444">
        <f>SUMIFS('Grid GenerationQueue'!AI$5:AI$467,'Grid GenerationQueue'!$AX$5:$AX$467,$B444,'Grid GenerationQueue'!$AY$5:$AY$467,$C444,'Grid GenerationQueue'!$BF$5:$BF$467,"&lt;&gt;"&amp;"",'Grid GenerationQueue'!$BB$5:$BB$467,"&lt;"&amp;$BE$3)</f>
        <v>0</v>
      </c>
      <c r="BV444">
        <f>SUMIFS('Grid GenerationQueue'!AJ$5:AJ$467,'Grid GenerationQueue'!$AX$5:$AX$467,$B444,'Grid GenerationQueue'!$AY$5:$AY$467,$C444,'Grid GenerationQueue'!$BF$5:$BF$467,"&lt;&gt;"&amp;"",'Grid GenerationQueue'!$BB$5:$BB$467,"&lt;"&amp;$BE$3)</f>
        <v>0</v>
      </c>
      <c r="BW444">
        <f>SUMIFS('Grid GenerationQueue'!AK$5:AK$467,'Grid GenerationQueue'!$AX$5:$AX$467,$B444,'Grid GenerationQueue'!$AY$5:$AY$467,$C444,'Grid GenerationQueue'!$BF$5:$BF$467,"&lt;&gt;"&amp;"",'Grid GenerationQueue'!$BB$5:$BB$467,"&lt;"&amp;$BE$3)</f>
        <v>0</v>
      </c>
      <c r="BX444">
        <f>SUMIFS('Grid GenerationQueue'!AL$5:AL$467,'Grid GenerationQueue'!$AX$5:$AX$467,$B444,'Grid GenerationQueue'!$AY$5:$AY$467,$C444,'Grid GenerationQueue'!$BF$5:$BF$467,"&lt;&gt;"&amp;"",'Grid GenerationQueue'!$BB$5:$BB$467,"&lt;"&amp;$BE$3)</f>
        <v>0</v>
      </c>
      <c r="BY444">
        <f>SUMIFS('Grid GenerationQueue'!AM$5:AM$467,'Grid GenerationQueue'!$AX$5:$AX$467,$B444,'Grid GenerationQueue'!$AY$5:$AY$467,$C444,'Grid GenerationQueue'!$BF$5:$BF$467,"&lt;&gt;"&amp;"",'Grid GenerationQueue'!$BB$5:$BB$467,"&lt;"&amp;$BE$3)</f>
        <v>0</v>
      </c>
      <c r="BZ444">
        <f>SUMIFS('Grid GenerationQueue'!AN$5:AN$467,'Grid GenerationQueue'!$AX$5:$AX$467,$B444,'Grid GenerationQueue'!$AY$5:$AY$467,$C444,'Grid GenerationQueue'!$BF$5:$BF$467,"&lt;&gt;"&amp;"",'Grid GenerationQueue'!$BB$5:$BB$467,"&lt;"&amp;$BE$3)</f>
        <v>0</v>
      </c>
      <c r="CA444">
        <f>SUMIFS('Grid GenerationQueue'!AO$5:AO$467,'Grid GenerationQueue'!$AX$5:$AX$467,$B444,'Grid GenerationQueue'!$AY$5:$AY$467,$C444,'Grid GenerationQueue'!$BF$5:$BF$467,"&lt;&gt;"&amp;"",'Grid GenerationQueue'!$BB$5:$BB$467,"&lt;"&amp;$BE$3)</f>
        <v>0</v>
      </c>
      <c r="CB444">
        <f>SUMIFS('Grid GenerationQueue'!AP$5:AP$467,'Grid GenerationQueue'!$AX$5:$AX$467,$B444,'Grid GenerationQueue'!$AY$5:$AY$467,$C444,'Grid GenerationQueue'!$BF$5:$BF$467,"&lt;&gt;"&amp;"",'Grid GenerationQueue'!$BB$5:$BB$467,"&lt;"&amp;$BE$3)</f>
        <v>0</v>
      </c>
      <c r="CD444">
        <f>SUMIFS('Grid GenerationQueue'!AE$5:AE$467,'Grid GenerationQueue'!$AX$5:$AX$467,$B444,'Grid GenerationQueue'!$AY$5:$AY$467,$C444,'Grid GenerationQueue'!$BB$5:$BB$467,"&lt;"&amp;$BE$3)</f>
        <v>0</v>
      </c>
      <c r="CE444">
        <f>SUMIFS('Grid GenerationQueue'!AF$5:AF$467,'Grid GenerationQueue'!$AX$5:$AX$467,$B444,'Grid GenerationQueue'!$AY$5:$AY$467,$C444,'Grid GenerationQueue'!$BB$5:$BB$467,"&lt;"&amp;$BE$3)</f>
        <v>0</v>
      </c>
      <c r="CF444">
        <f>SUMIFS('Grid GenerationQueue'!AG$5:AG$467,'Grid GenerationQueue'!$AX$5:$AX$467,$B444,'Grid GenerationQueue'!$AY$5:$AY$467,$C444,'Grid GenerationQueue'!$BB$5:$BB$467,"&lt;"&amp;$BE$3)</f>
        <v>0</v>
      </c>
      <c r="CG444">
        <f>SUMIFS('Grid GenerationQueue'!AH$5:AH$467,'Grid GenerationQueue'!$AX$5:$AX$467,$B444,'Grid GenerationQueue'!$AY$5:$AY$467,$C444,'Grid GenerationQueue'!$BB$5:$BB$467,"&lt;"&amp;$BE$3)</f>
        <v>0</v>
      </c>
      <c r="CH444">
        <f>SUMIFS('Grid GenerationQueue'!AI$5:AI$467,'Grid GenerationQueue'!$AX$5:$AX$467,$B444,'Grid GenerationQueue'!$AY$5:$AY$467,$C444,'Grid GenerationQueue'!$BB$5:$BB$467,"&lt;"&amp;$BE$3)</f>
        <v>0</v>
      </c>
      <c r="CI444">
        <f>SUMIFS('Grid GenerationQueue'!AJ$5:AJ$467,'Grid GenerationQueue'!$AX$5:$AX$467,$B444,'Grid GenerationQueue'!$AY$5:$AY$467,$C444,'Grid GenerationQueue'!$BB$5:$BB$467,"&lt;"&amp;$BE$3)</f>
        <v>0</v>
      </c>
      <c r="CJ444">
        <f>SUMIFS('Grid GenerationQueue'!AK$5:AK$467,'Grid GenerationQueue'!$AX$5:$AX$467,$B444,'Grid GenerationQueue'!$AY$5:$AY$467,$C444,'Grid GenerationQueue'!$BB$5:$BB$467,"&lt;"&amp;$BE$3)</f>
        <v>0</v>
      </c>
      <c r="CK444">
        <f>SUMIFS('Grid GenerationQueue'!AL$5:AL$467,'Grid GenerationQueue'!$AX$5:$AX$467,$B444,'Grid GenerationQueue'!$AY$5:$AY$467,$C444,'Grid GenerationQueue'!$BB$5:$BB$467,"&lt;"&amp;$BE$3)</f>
        <v>0</v>
      </c>
      <c r="CL444">
        <f>SUMIFS('Grid GenerationQueue'!AM$5:AM$467,'Grid GenerationQueue'!$AX$5:$AX$467,$B444,'Grid GenerationQueue'!$AY$5:$AY$467,$C444,'Grid GenerationQueue'!$BB$5:$BB$467,"&lt;"&amp;$BE$3)</f>
        <v>0</v>
      </c>
      <c r="CM444">
        <f>SUMIFS('Grid GenerationQueue'!AN$5:AN$467,'Grid GenerationQueue'!$AX$5:$AX$467,$B444,'Grid GenerationQueue'!$AY$5:$AY$467,$C444,'Grid GenerationQueue'!$BB$5:$BB$467,"&lt;"&amp;$BE$3)</f>
        <v>0</v>
      </c>
      <c r="CN444">
        <f>SUMIFS('Grid GenerationQueue'!AO$5:AO$467,'Grid GenerationQueue'!$AX$5:$AX$467,$B444,'Grid GenerationQueue'!$AY$5:$AY$467,$C444,'Grid GenerationQueue'!$BB$5:$BB$467,"&lt;"&amp;$BE$3)</f>
        <v>0</v>
      </c>
      <c r="CO444">
        <f>SUMIFS('Grid GenerationQueue'!AP$5:AP$467,'Grid GenerationQueue'!$AX$5:$AX$467,$B444,'Grid GenerationQueue'!$AY$5:$AY$467,$C444,'Grid GenerationQueue'!$BB$5:$BB$467,"&lt;"&amp;$BE$3)</f>
        <v>0</v>
      </c>
    </row>
    <row r="445" spans="1:93" x14ac:dyDescent="0.35">
      <c r="A445" t="s">
        <v>4648</v>
      </c>
      <c r="B445" t="s">
        <v>4838</v>
      </c>
      <c r="C445">
        <v>230</v>
      </c>
      <c r="D445">
        <f>SUMIFS('Grid GenerationQueue'!AE$5:AE$467,'Grid GenerationQueue'!$AX$5:$AX$467,$B445,'Grid GenerationQueue'!$AY$5:$AY$467,$C445,'Grid GenerationQueue'!$BI$5:$BI$467,"&lt;4")</f>
        <v>0</v>
      </c>
      <c r="E445">
        <f>SUMIFS('Grid GenerationQueue'!AF$5:AF$467,'Grid GenerationQueue'!$AX$5:$AX$467,$B445,'Grid GenerationQueue'!$AY$5:$AY$467,$C445,'Grid GenerationQueue'!$BI$5:$BI$467,"&lt;4")</f>
        <v>0</v>
      </c>
      <c r="F445">
        <f>SUMIFS('Grid GenerationQueue'!AG$5:AG$467,'Grid GenerationQueue'!$AX$5:$AX$467,$B445,'Grid GenerationQueue'!$AY$5:$AY$467,$C445,'Grid GenerationQueue'!$BI$5:$BI$467,"&lt;4")</f>
        <v>0</v>
      </c>
      <c r="G445">
        <f>SUMIFS('Grid GenerationQueue'!AH$5:AH$467,'Grid GenerationQueue'!$AX$5:$AX$467,$B445,'Grid GenerationQueue'!$AY$5:$AY$467,$C445,'Grid GenerationQueue'!$BI$5:$BI$467,"&lt;4")</f>
        <v>0</v>
      </c>
      <c r="H445">
        <f>SUMIFS('Grid GenerationQueue'!AI$5:AI$467,'Grid GenerationQueue'!$AX$5:$AX$467,$B445,'Grid GenerationQueue'!$AY$5:$AY$467,$C445,'Grid GenerationQueue'!$BI$5:$BI$467,"&lt;4")</f>
        <v>0</v>
      </c>
      <c r="I445">
        <f>SUMIFS('Grid GenerationQueue'!AJ$5:AJ$467,'Grid GenerationQueue'!$AX$5:$AX$467,$B445,'Grid GenerationQueue'!$AY$5:$AY$467,$C445,'Grid GenerationQueue'!$BI$5:$BI$467,"&lt;4")</f>
        <v>0</v>
      </c>
      <c r="J445">
        <f>SUMIFS('Grid GenerationQueue'!AK$5:AK$467,'Grid GenerationQueue'!$AX$5:$AX$467,$B445,'Grid GenerationQueue'!$AY$5:$AY$467,$C445,'Grid GenerationQueue'!$BI$5:$BI$467,"&lt;4")</f>
        <v>0</v>
      </c>
      <c r="K445">
        <f>SUMIFS('Grid GenerationQueue'!AL$5:AL$467,'Grid GenerationQueue'!$AX$5:$AX$467,$B445,'Grid GenerationQueue'!$AY$5:$AY$467,$C445,'Grid GenerationQueue'!$BI$5:$BI$467,"&lt;4")</f>
        <v>0</v>
      </c>
      <c r="L445">
        <f>SUMIFS('Grid GenerationQueue'!AM$5:AM$467,'Grid GenerationQueue'!$AX$5:$AX$467,$B445,'Grid GenerationQueue'!$AY$5:$AY$467,$C445,'Grid GenerationQueue'!$BI$5:$BI$467,"&lt;4")</f>
        <v>0</v>
      </c>
      <c r="M445">
        <f>SUMIFS('Grid GenerationQueue'!AN$5:AN$467,'Grid GenerationQueue'!$AX$5:$AX$467,$B445,'Grid GenerationQueue'!$AY$5:$AY$467,$C445,'Grid GenerationQueue'!$BI$5:$BI$467,"&lt;4")</f>
        <v>0</v>
      </c>
      <c r="N445">
        <f>SUMIFS('Grid GenerationQueue'!AO$5:AO$467,'Grid GenerationQueue'!$AX$5:$AX$467,$B445,'Grid GenerationQueue'!$AY$5:$AY$467,$C445,'Grid GenerationQueue'!$BI$5:$BI$467,"&lt;4")</f>
        <v>0</v>
      </c>
      <c r="O445">
        <f>SUMIFS('Grid GenerationQueue'!AP$5:AP$467,'Grid GenerationQueue'!$AX$5:$AX$467,$B445,'Grid GenerationQueue'!$AY$5:$AY$467,$C445,'Grid GenerationQueue'!$BI$5:$BI$467,"&lt;4")</f>
        <v>0</v>
      </c>
      <c r="Q445">
        <f>SUMIFS('Grid GenerationQueue'!AE$5:AE$467,'Grid GenerationQueue'!$AX$5:$AX$467,$B445,'Grid GenerationQueue'!$AY$5:$AY$467,$C445,'Grid GenerationQueue'!$BH$5:$BH$467,"Executed")</f>
        <v>0</v>
      </c>
      <c r="R445">
        <f>SUMIFS('Grid GenerationQueue'!AF$5:AF$467,'Grid GenerationQueue'!$AX$5:$AX$467,$B445,'Grid GenerationQueue'!$AY$5:$AY$467,$C445,'Grid GenerationQueue'!$BH$5:$BH$467,"Executed")</f>
        <v>0</v>
      </c>
      <c r="S445">
        <f>SUMIFS('Grid GenerationQueue'!AG$5:AG$467,'Grid GenerationQueue'!$AX$5:$AX$467,$B445,'Grid GenerationQueue'!$AY$5:$AY$467,$C445,'Grid GenerationQueue'!$BH$5:$BH$467,"Executed")</f>
        <v>0</v>
      </c>
      <c r="T445">
        <f>SUMIFS('Grid GenerationQueue'!AH$5:AH$467,'Grid GenerationQueue'!$AX$5:$AX$467,$B445,'Grid GenerationQueue'!$AY$5:$AY$467,$C445,'Grid GenerationQueue'!$BH$5:$BH$467,"Executed")</f>
        <v>0</v>
      </c>
      <c r="U445">
        <f>SUMIFS('Grid GenerationQueue'!AI$5:AI$467,'Grid GenerationQueue'!$AX$5:$AX$467,$B445,'Grid GenerationQueue'!$AY$5:$AY$467,$C445,'Grid GenerationQueue'!$BH$5:$BH$467,"Executed")</f>
        <v>0</v>
      </c>
      <c r="V445">
        <f>SUMIFS('Grid GenerationQueue'!AJ$5:AJ$467,'Grid GenerationQueue'!$AX$5:$AX$467,$B445,'Grid GenerationQueue'!$AY$5:$AY$467,$C445,'Grid GenerationQueue'!$BH$5:$BH$467,"Executed")</f>
        <v>0</v>
      </c>
      <c r="W445">
        <f>SUMIFS('Grid GenerationQueue'!AK$5:AK$467,'Grid GenerationQueue'!$AX$5:$AX$467,$B445,'Grid GenerationQueue'!$AY$5:$AY$467,$C445,'Grid GenerationQueue'!$BH$5:$BH$467,"Executed")</f>
        <v>0</v>
      </c>
      <c r="X445">
        <f>SUMIFS('Grid GenerationQueue'!AL$5:AL$467,'Grid GenerationQueue'!$AX$5:$AX$467,$B445,'Grid GenerationQueue'!$AY$5:$AY$467,$C445,'Grid GenerationQueue'!$BH$5:$BH$467,"Executed")</f>
        <v>0</v>
      </c>
      <c r="Y445">
        <f>SUMIFS('Grid GenerationQueue'!AM$5:AM$467,'Grid GenerationQueue'!$AX$5:$AX$467,$B445,'Grid GenerationQueue'!$AY$5:$AY$467,$C445,'Grid GenerationQueue'!$BH$5:$BH$467,"Executed")</f>
        <v>0</v>
      </c>
      <c r="Z445">
        <f>SUMIFS('Grid GenerationQueue'!AN$5:AN$467,'Grid GenerationQueue'!$AX$5:$AX$467,$B445,'Grid GenerationQueue'!$AY$5:$AY$467,$C445,'Grid GenerationQueue'!$BH$5:$BH$467,"Executed")</f>
        <v>0</v>
      </c>
      <c r="AA445">
        <f>SUMIFS('Grid GenerationQueue'!AO$5:AO$467,'Grid GenerationQueue'!$AX$5:$AX$467,$B445,'Grid GenerationQueue'!$AY$5:$AY$467,$C445,'Grid GenerationQueue'!$BH$5:$BH$467,"Executed")</f>
        <v>0</v>
      </c>
      <c r="AB445">
        <f>SUMIFS('Grid GenerationQueue'!AP$5:AP$467,'Grid GenerationQueue'!$AX$5:$AX$467,$B445,'Grid GenerationQueue'!$AY$5:$AY$467,$C445,'Grid GenerationQueue'!$BH$5:$BH$467,"Executed")</f>
        <v>0</v>
      </c>
      <c r="AD445">
        <f>SUMIFS('Grid GenerationQueue'!AE$5:AE$467,'Grid GenerationQueue'!$AX$5:$AX$467,$B445,'Grid GenerationQueue'!$AY$5:$AY$467,$C445,'Grid GenerationQueue'!$BF$5:$BF$467,"&lt;&gt;"&amp;"")</f>
        <v>0</v>
      </c>
      <c r="AE445">
        <f>SUMIFS('Grid GenerationQueue'!AF$5:AF$467,'Grid GenerationQueue'!$AX$5:$AX$467,$B445,'Grid GenerationQueue'!$AY$5:$AY$467,$C445,'Grid GenerationQueue'!$BF$5:$BF$467,"&lt;&gt;"&amp;"")</f>
        <v>0</v>
      </c>
      <c r="AF445">
        <f>SUMIFS('Grid GenerationQueue'!AG$5:AG$467,'Grid GenerationQueue'!$AX$5:$AX$467,$B445,'Grid GenerationQueue'!$AY$5:$AY$467,$C445,'Grid GenerationQueue'!$BF$5:$BF$467,"&lt;&gt;"&amp;"")</f>
        <v>0</v>
      </c>
      <c r="AG445">
        <f>SUMIFS('Grid GenerationQueue'!AH$5:AH$467,'Grid GenerationQueue'!$AX$5:$AX$467,$B445,'Grid GenerationQueue'!$AY$5:$AY$467,$C445,'Grid GenerationQueue'!$BF$5:$BF$467,"&lt;&gt;"&amp;"")</f>
        <v>0</v>
      </c>
      <c r="AH445">
        <f>SUMIFS('Grid GenerationQueue'!AI$5:AI$467,'Grid GenerationQueue'!$AX$5:$AX$467,$B445,'Grid GenerationQueue'!$AY$5:$AY$467,$C445,'Grid GenerationQueue'!$BF$5:$BF$467,"&lt;&gt;"&amp;"")</f>
        <v>0</v>
      </c>
      <c r="AI445">
        <f>SUMIFS('Grid GenerationQueue'!AJ$5:AJ$467,'Grid GenerationQueue'!$AX$5:$AX$467,$B445,'Grid GenerationQueue'!$AY$5:$AY$467,$C445,'Grid GenerationQueue'!$BF$5:$BF$467,"&lt;&gt;"&amp;"")</f>
        <v>0</v>
      </c>
      <c r="AJ445">
        <f>SUMIFS('Grid GenerationQueue'!AK$5:AK$467,'Grid GenerationQueue'!$AX$5:$AX$467,$B445,'Grid GenerationQueue'!$AY$5:$AY$467,$C445,'Grid GenerationQueue'!$BF$5:$BF$467,"&lt;&gt;"&amp;"")</f>
        <v>0</v>
      </c>
      <c r="AK445">
        <f>SUMIFS('Grid GenerationQueue'!AL$5:AL$467,'Grid GenerationQueue'!$AX$5:$AX$467,$B445,'Grid GenerationQueue'!$AY$5:$AY$467,$C445,'Grid GenerationQueue'!$BF$5:$BF$467,"&lt;&gt;"&amp;"")</f>
        <v>0</v>
      </c>
      <c r="AL445">
        <f>SUMIFS('Grid GenerationQueue'!AM$5:AM$467,'Grid GenerationQueue'!$AX$5:$AX$467,$B445,'Grid GenerationQueue'!$AY$5:$AY$467,$C445,'Grid GenerationQueue'!$BF$5:$BF$467,"&lt;&gt;"&amp;"")</f>
        <v>0</v>
      </c>
      <c r="AM445">
        <f>SUMIFS('Grid GenerationQueue'!AN$5:AN$467,'Grid GenerationQueue'!$AX$5:$AX$467,$B445,'Grid GenerationQueue'!$AY$5:$AY$467,$C445,'Grid GenerationQueue'!$BF$5:$BF$467,"&lt;&gt;"&amp;"")</f>
        <v>0</v>
      </c>
      <c r="AN445">
        <f>SUMIFS('Grid GenerationQueue'!AO$5:AO$467,'Grid GenerationQueue'!$AX$5:$AX$467,$B445,'Grid GenerationQueue'!$AY$5:$AY$467,$C445,'Grid GenerationQueue'!$BF$5:$BF$467,"&lt;&gt;"&amp;"")</f>
        <v>0</v>
      </c>
      <c r="AO445">
        <f>SUMIFS('Grid GenerationQueue'!AP$5:AP$467,'Grid GenerationQueue'!$AX$5:$AX$467,$B445,'Grid GenerationQueue'!$AY$5:$AY$467,$C445,'Grid GenerationQueue'!$BF$5:$BF$467,"&lt;&gt;"&amp;"")</f>
        <v>0</v>
      </c>
      <c r="AQ445">
        <f>SUMIFS('Grid GenerationQueue'!AE$5:AE$467,'Grid GenerationQueue'!$AX$5:$AX$467,$B445,'Grid GenerationQueue'!$AY$5:$AY$467,$C445)</f>
        <v>0</v>
      </c>
      <c r="AR445">
        <f>SUMIFS('Grid GenerationQueue'!AF$5:AF$467,'Grid GenerationQueue'!$AX$5:$AX$467,$B445,'Grid GenerationQueue'!$AY$5:$AY$467,$C445)</f>
        <v>0</v>
      </c>
      <c r="AS445">
        <f>SUMIFS('Grid GenerationQueue'!AG$5:AG$467,'Grid GenerationQueue'!$AX$5:$AX$467,$B445,'Grid GenerationQueue'!$AY$5:$AY$467,$C445)</f>
        <v>0</v>
      </c>
      <c r="AT445">
        <f>SUMIFS('Grid GenerationQueue'!AH$5:AH$467,'Grid GenerationQueue'!$AX$5:$AX$467,$B445,'Grid GenerationQueue'!$AY$5:$AY$467,$C445)</f>
        <v>0</v>
      </c>
      <c r="AU445">
        <f>SUMIFS('Grid GenerationQueue'!AI$5:AI$467,'Grid GenerationQueue'!$AX$5:$AX$467,$B445,'Grid GenerationQueue'!$AY$5:$AY$467,$C445)</f>
        <v>0</v>
      </c>
      <c r="AV445">
        <f>SUMIFS('Grid GenerationQueue'!AJ$5:AJ$467,'Grid GenerationQueue'!$AX$5:$AX$467,$B445,'Grid GenerationQueue'!$AY$5:$AY$467,$C445)</f>
        <v>0</v>
      </c>
      <c r="AW445">
        <f>SUMIFS('Grid GenerationQueue'!AK$5:AK$467,'Grid GenerationQueue'!$AX$5:$AX$467,$B445,'Grid GenerationQueue'!$AY$5:$AY$467,$C445)</f>
        <v>0</v>
      </c>
      <c r="AX445">
        <f>SUMIFS('Grid GenerationQueue'!AL$5:AL$467,'Grid GenerationQueue'!$AX$5:$AX$467,$B445,'Grid GenerationQueue'!$AY$5:$AY$467,$C445)</f>
        <v>0</v>
      </c>
      <c r="AY445">
        <f>SUMIFS('Grid GenerationQueue'!AM$5:AM$467,'Grid GenerationQueue'!$AX$5:$AX$467,$B445,'Grid GenerationQueue'!$AY$5:$AY$467,$C445)</f>
        <v>0</v>
      </c>
      <c r="AZ445">
        <f>SUMIFS('Grid GenerationQueue'!AN$5:AN$467,'Grid GenerationQueue'!$AX$5:$AX$467,$B445,'Grid GenerationQueue'!$AY$5:$AY$467,$C445)</f>
        <v>0</v>
      </c>
      <c r="BA445">
        <f>SUMIFS('Grid GenerationQueue'!AO$5:AO$467,'Grid GenerationQueue'!$AX$5:$AX$467,$B445,'Grid GenerationQueue'!$AY$5:$AY$467,$C445)</f>
        <v>0</v>
      </c>
      <c r="BB445">
        <f>SUMIFS('Grid GenerationQueue'!AP$5:AP$467,'Grid GenerationQueue'!$AX$5:$AX$467,$B445,'Grid GenerationQueue'!$AY$5:$AY$467,$C445)</f>
        <v>0</v>
      </c>
      <c r="BD445">
        <f>SUMIFS('Grid GenerationQueue'!AE$5:AE$467,'Grid GenerationQueue'!$AX$5:$AX$467,$B445,'Grid GenerationQueue'!$AY$5:$AY$467,$C445,'Grid GenerationQueue'!$BH$5:$BH$467,"Executed",'Grid GenerationQueue'!$BB$5:$BB$467,"&lt;"&amp;$BE$3)</f>
        <v>0</v>
      </c>
      <c r="BE445">
        <f>SUMIFS('Grid GenerationQueue'!AF$5:AF$467,'Grid GenerationQueue'!$AX$5:$AX$467,$B445,'Grid GenerationQueue'!$AY$5:$AY$467,$C445,'Grid GenerationQueue'!$BH$5:$BH$467,"Executed",'Grid GenerationQueue'!$BB$5:$BB$467,"&lt;"&amp;$BE$3)</f>
        <v>0</v>
      </c>
      <c r="BF445">
        <f>SUMIFS('Grid GenerationQueue'!AG$5:AG$467,'Grid GenerationQueue'!$AX$5:$AX$467,$B445,'Grid GenerationQueue'!$AY$5:$AY$467,$C445,'Grid GenerationQueue'!$BH$5:$BH$467,"Executed",'Grid GenerationQueue'!$BB$5:$BB$467,"&lt;"&amp;$BE$3)</f>
        <v>0</v>
      </c>
      <c r="BG445">
        <f>SUMIFS('Grid GenerationQueue'!AH$5:AH$467,'Grid GenerationQueue'!$AX$5:$AX$467,$B445,'Grid GenerationQueue'!$AY$5:$AY$467,$C445,'Grid GenerationQueue'!$BH$5:$BH$467,"Executed",'Grid GenerationQueue'!$BB$5:$BB$467,"&lt;"&amp;$BE$3)</f>
        <v>0</v>
      </c>
      <c r="BH445">
        <f>SUMIFS('Grid GenerationQueue'!AI$5:AI$467,'Grid GenerationQueue'!$AX$5:$AX$467,$B445,'Grid GenerationQueue'!$AY$5:$AY$467,$C445,'Grid GenerationQueue'!$BH$5:$BH$467,"Executed",'Grid GenerationQueue'!$BB$5:$BB$467,"&lt;"&amp;$BE$3)</f>
        <v>0</v>
      </c>
      <c r="BI445">
        <f>SUMIFS('Grid GenerationQueue'!AJ$5:AJ$467,'Grid GenerationQueue'!$AX$5:$AX$467,$B445,'Grid GenerationQueue'!$AY$5:$AY$467,$C445,'Grid GenerationQueue'!$BH$5:$BH$467,"Executed",'Grid GenerationQueue'!$BB$5:$BB$467,"&lt;"&amp;$BE$3)</f>
        <v>0</v>
      </c>
      <c r="BJ445">
        <f>SUMIFS('Grid GenerationQueue'!AK$5:AK$467,'Grid GenerationQueue'!$AX$5:$AX$467,$B445,'Grid GenerationQueue'!$AY$5:$AY$467,$C445,'Grid GenerationQueue'!$BH$5:$BH$467,"Executed",'Grid GenerationQueue'!$BB$5:$BB$467,"&lt;"&amp;$BE$3)</f>
        <v>0</v>
      </c>
      <c r="BK445">
        <f>SUMIFS('Grid GenerationQueue'!AL$5:AL$467,'Grid GenerationQueue'!$AX$5:$AX$467,$B445,'Grid GenerationQueue'!$AY$5:$AY$467,$C445,'Grid GenerationQueue'!$BH$5:$BH$467,"Executed",'Grid GenerationQueue'!$BB$5:$BB$467,"&lt;"&amp;$BE$3)</f>
        <v>0</v>
      </c>
      <c r="BL445">
        <f>SUMIFS('Grid GenerationQueue'!AM$5:AM$467,'Grid GenerationQueue'!$AX$5:$AX$467,$B445,'Grid GenerationQueue'!$AY$5:$AY$467,$C445,'Grid GenerationQueue'!$BH$5:$BH$467,"Executed",'Grid GenerationQueue'!$BB$5:$BB$467,"&lt;"&amp;$BE$3)</f>
        <v>0</v>
      </c>
      <c r="BM445">
        <f>SUMIFS('Grid GenerationQueue'!AN$5:AN$467,'Grid GenerationQueue'!$AX$5:$AX$467,$B445,'Grid GenerationQueue'!$AY$5:$AY$467,$C445,'Grid GenerationQueue'!$BH$5:$BH$467,"Executed",'Grid GenerationQueue'!$BB$5:$BB$467,"&lt;"&amp;$BE$3)</f>
        <v>0</v>
      </c>
      <c r="BN445">
        <f>SUMIFS('Grid GenerationQueue'!AO$5:AO$467,'Grid GenerationQueue'!$AX$5:$AX$467,$B445,'Grid GenerationQueue'!$AY$5:$AY$467,$C445,'Grid GenerationQueue'!$BH$5:$BH$467,"Executed",'Grid GenerationQueue'!$BB$5:$BB$467,"&lt;"&amp;$BE$3)</f>
        <v>0</v>
      </c>
      <c r="BO445">
        <f>SUMIFS('Grid GenerationQueue'!AP$5:AP$467,'Grid GenerationQueue'!$AX$5:$AX$467,$B445,'Grid GenerationQueue'!$AY$5:$AY$467,$C445,'Grid GenerationQueue'!$BH$5:$BH$467,"Executed",'Grid GenerationQueue'!$BB$5:$BB$467,"&lt;"&amp;$BE$3)</f>
        <v>0</v>
      </c>
      <c r="BQ445">
        <f>SUMIFS('Grid GenerationQueue'!AE$5:AE$467,'Grid GenerationQueue'!$AX$5:$AX$467,$B445,'Grid GenerationQueue'!$AY$5:$AY$467,$C445,'Grid GenerationQueue'!$BF$5:$BF$467,"&lt;&gt;"&amp;"",'Grid GenerationQueue'!$BB$5:$BB$467,"&lt;"&amp;$BE$3)</f>
        <v>0</v>
      </c>
      <c r="BR445">
        <f>SUMIFS('Grid GenerationQueue'!AF$5:AF$467,'Grid GenerationQueue'!$AX$5:$AX$467,$B445,'Grid GenerationQueue'!$AY$5:$AY$467,$C445,'Grid GenerationQueue'!$BF$5:$BF$467,"&lt;&gt;"&amp;"",'Grid GenerationQueue'!$BB$5:$BB$467,"&lt;"&amp;$BE$3)</f>
        <v>0</v>
      </c>
      <c r="BS445">
        <f>SUMIFS('Grid GenerationQueue'!AG$5:AG$467,'Grid GenerationQueue'!$AX$5:$AX$467,$B445,'Grid GenerationQueue'!$AY$5:$AY$467,$C445,'Grid GenerationQueue'!$BF$5:$BF$467,"&lt;&gt;"&amp;"",'Grid GenerationQueue'!$BB$5:$BB$467,"&lt;"&amp;$BE$3)</f>
        <v>0</v>
      </c>
      <c r="BT445">
        <f>SUMIFS('Grid GenerationQueue'!AH$5:AH$467,'Grid GenerationQueue'!$AX$5:$AX$467,$B445,'Grid GenerationQueue'!$AY$5:$AY$467,$C445,'Grid GenerationQueue'!$BF$5:$BF$467,"&lt;&gt;"&amp;"",'Grid GenerationQueue'!$BB$5:$BB$467,"&lt;"&amp;$BE$3)</f>
        <v>0</v>
      </c>
      <c r="BU445">
        <f>SUMIFS('Grid GenerationQueue'!AI$5:AI$467,'Grid GenerationQueue'!$AX$5:$AX$467,$B445,'Grid GenerationQueue'!$AY$5:$AY$467,$C445,'Grid GenerationQueue'!$BF$5:$BF$467,"&lt;&gt;"&amp;"",'Grid GenerationQueue'!$BB$5:$BB$467,"&lt;"&amp;$BE$3)</f>
        <v>0</v>
      </c>
      <c r="BV445">
        <f>SUMIFS('Grid GenerationQueue'!AJ$5:AJ$467,'Grid GenerationQueue'!$AX$5:$AX$467,$B445,'Grid GenerationQueue'!$AY$5:$AY$467,$C445,'Grid GenerationQueue'!$BF$5:$BF$467,"&lt;&gt;"&amp;"",'Grid GenerationQueue'!$BB$5:$BB$467,"&lt;"&amp;$BE$3)</f>
        <v>0</v>
      </c>
      <c r="BW445">
        <f>SUMIFS('Grid GenerationQueue'!AK$5:AK$467,'Grid GenerationQueue'!$AX$5:$AX$467,$B445,'Grid GenerationQueue'!$AY$5:$AY$467,$C445,'Grid GenerationQueue'!$BF$5:$BF$467,"&lt;&gt;"&amp;"",'Grid GenerationQueue'!$BB$5:$BB$467,"&lt;"&amp;$BE$3)</f>
        <v>0</v>
      </c>
      <c r="BX445">
        <f>SUMIFS('Grid GenerationQueue'!AL$5:AL$467,'Grid GenerationQueue'!$AX$5:$AX$467,$B445,'Grid GenerationQueue'!$AY$5:$AY$467,$C445,'Grid GenerationQueue'!$BF$5:$BF$467,"&lt;&gt;"&amp;"",'Grid GenerationQueue'!$BB$5:$BB$467,"&lt;"&amp;$BE$3)</f>
        <v>0</v>
      </c>
      <c r="BY445">
        <f>SUMIFS('Grid GenerationQueue'!AM$5:AM$467,'Grid GenerationQueue'!$AX$5:$AX$467,$B445,'Grid GenerationQueue'!$AY$5:$AY$467,$C445,'Grid GenerationQueue'!$BF$5:$BF$467,"&lt;&gt;"&amp;"",'Grid GenerationQueue'!$BB$5:$BB$467,"&lt;"&amp;$BE$3)</f>
        <v>0</v>
      </c>
      <c r="BZ445">
        <f>SUMIFS('Grid GenerationQueue'!AN$5:AN$467,'Grid GenerationQueue'!$AX$5:$AX$467,$B445,'Grid GenerationQueue'!$AY$5:$AY$467,$C445,'Grid GenerationQueue'!$BF$5:$BF$467,"&lt;&gt;"&amp;"",'Grid GenerationQueue'!$BB$5:$BB$467,"&lt;"&amp;$BE$3)</f>
        <v>0</v>
      </c>
      <c r="CA445">
        <f>SUMIFS('Grid GenerationQueue'!AO$5:AO$467,'Grid GenerationQueue'!$AX$5:$AX$467,$B445,'Grid GenerationQueue'!$AY$5:$AY$467,$C445,'Grid GenerationQueue'!$BF$5:$BF$467,"&lt;&gt;"&amp;"",'Grid GenerationQueue'!$BB$5:$BB$467,"&lt;"&amp;$BE$3)</f>
        <v>0</v>
      </c>
      <c r="CB445">
        <f>SUMIFS('Grid GenerationQueue'!AP$5:AP$467,'Grid GenerationQueue'!$AX$5:$AX$467,$B445,'Grid GenerationQueue'!$AY$5:$AY$467,$C445,'Grid GenerationQueue'!$BF$5:$BF$467,"&lt;&gt;"&amp;"",'Grid GenerationQueue'!$BB$5:$BB$467,"&lt;"&amp;$BE$3)</f>
        <v>0</v>
      </c>
      <c r="CD445">
        <f>SUMIFS('Grid GenerationQueue'!AE$5:AE$467,'Grid GenerationQueue'!$AX$5:$AX$467,$B445,'Grid GenerationQueue'!$AY$5:$AY$467,$C445,'Grid GenerationQueue'!$BB$5:$BB$467,"&lt;"&amp;$BE$3)</f>
        <v>0</v>
      </c>
      <c r="CE445">
        <f>SUMIFS('Grid GenerationQueue'!AF$5:AF$467,'Grid GenerationQueue'!$AX$5:$AX$467,$B445,'Grid GenerationQueue'!$AY$5:$AY$467,$C445,'Grid GenerationQueue'!$BB$5:$BB$467,"&lt;"&amp;$BE$3)</f>
        <v>0</v>
      </c>
      <c r="CF445">
        <f>SUMIFS('Grid GenerationQueue'!AG$5:AG$467,'Grid GenerationQueue'!$AX$5:$AX$467,$B445,'Grid GenerationQueue'!$AY$5:$AY$467,$C445,'Grid GenerationQueue'!$BB$5:$BB$467,"&lt;"&amp;$BE$3)</f>
        <v>0</v>
      </c>
      <c r="CG445">
        <f>SUMIFS('Grid GenerationQueue'!AH$5:AH$467,'Grid GenerationQueue'!$AX$5:$AX$467,$B445,'Grid GenerationQueue'!$AY$5:$AY$467,$C445,'Grid GenerationQueue'!$BB$5:$BB$467,"&lt;"&amp;$BE$3)</f>
        <v>0</v>
      </c>
      <c r="CH445">
        <f>SUMIFS('Grid GenerationQueue'!AI$5:AI$467,'Grid GenerationQueue'!$AX$5:$AX$467,$B445,'Grid GenerationQueue'!$AY$5:$AY$467,$C445,'Grid GenerationQueue'!$BB$5:$BB$467,"&lt;"&amp;$BE$3)</f>
        <v>0</v>
      </c>
      <c r="CI445">
        <f>SUMIFS('Grid GenerationQueue'!AJ$5:AJ$467,'Grid GenerationQueue'!$AX$5:$AX$467,$B445,'Grid GenerationQueue'!$AY$5:$AY$467,$C445,'Grid GenerationQueue'!$BB$5:$BB$467,"&lt;"&amp;$BE$3)</f>
        <v>0</v>
      </c>
      <c r="CJ445">
        <f>SUMIFS('Grid GenerationQueue'!AK$5:AK$467,'Grid GenerationQueue'!$AX$5:$AX$467,$B445,'Grid GenerationQueue'!$AY$5:$AY$467,$C445,'Grid GenerationQueue'!$BB$5:$BB$467,"&lt;"&amp;$BE$3)</f>
        <v>0</v>
      </c>
      <c r="CK445">
        <f>SUMIFS('Grid GenerationQueue'!AL$5:AL$467,'Grid GenerationQueue'!$AX$5:$AX$467,$B445,'Grid GenerationQueue'!$AY$5:$AY$467,$C445,'Grid GenerationQueue'!$BB$5:$BB$467,"&lt;"&amp;$BE$3)</f>
        <v>0</v>
      </c>
      <c r="CL445">
        <f>SUMIFS('Grid GenerationQueue'!AM$5:AM$467,'Grid GenerationQueue'!$AX$5:$AX$467,$B445,'Grid GenerationQueue'!$AY$5:$AY$467,$C445,'Grid GenerationQueue'!$BB$5:$BB$467,"&lt;"&amp;$BE$3)</f>
        <v>0</v>
      </c>
      <c r="CM445">
        <f>SUMIFS('Grid GenerationQueue'!AN$5:AN$467,'Grid GenerationQueue'!$AX$5:$AX$467,$B445,'Grid GenerationQueue'!$AY$5:$AY$467,$C445,'Grid GenerationQueue'!$BB$5:$BB$467,"&lt;"&amp;$BE$3)</f>
        <v>0</v>
      </c>
      <c r="CN445">
        <f>SUMIFS('Grid GenerationQueue'!AO$5:AO$467,'Grid GenerationQueue'!$AX$5:$AX$467,$B445,'Grid GenerationQueue'!$AY$5:$AY$467,$C445,'Grid GenerationQueue'!$BB$5:$BB$467,"&lt;"&amp;$BE$3)</f>
        <v>0</v>
      </c>
      <c r="CO445">
        <f>SUMIFS('Grid GenerationQueue'!AP$5:AP$467,'Grid GenerationQueue'!$AX$5:$AX$467,$B445,'Grid GenerationQueue'!$AY$5:$AY$467,$C445,'Grid GenerationQueue'!$BB$5:$BB$467,"&lt;"&amp;$BE$3)</f>
        <v>0</v>
      </c>
    </row>
    <row r="446" spans="1:93" x14ac:dyDescent="0.35">
      <c r="A446" t="s">
        <v>4651</v>
      </c>
      <c r="B446" t="s">
        <v>4461</v>
      </c>
      <c r="C446">
        <v>230</v>
      </c>
      <c r="D446">
        <f>SUMIFS('Grid GenerationQueue'!AE$5:AE$467,'Grid GenerationQueue'!$AX$5:$AX$467,$B446,'Grid GenerationQueue'!$AY$5:$AY$467,$C446,'Grid GenerationQueue'!$BI$5:$BI$467,"&lt;4")</f>
        <v>210</v>
      </c>
      <c r="E446">
        <f>SUMIFS('Grid GenerationQueue'!AF$5:AF$467,'Grid GenerationQueue'!$AX$5:$AX$467,$B446,'Grid GenerationQueue'!$AY$5:$AY$467,$C446,'Grid GenerationQueue'!$BI$5:$BI$467,"&lt;4")</f>
        <v>210</v>
      </c>
      <c r="F446">
        <f>SUMIFS('Grid GenerationQueue'!AG$5:AG$467,'Grid GenerationQueue'!$AX$5:$AX$467,$B446,'Grid GenerationQueue'!$AY$5:$AY$467,$C446,'Grid GenerationQueue'!$BI$5:$BI$467,"&lt;4")</f>
        <v>0</v>
      </c>
      <c r="G446">
        <f>SUMIFS('Grid GenerationQueue'!AH$5:AH$467,'Grid GenerationQueue'!$AX$5:$AX$467,$B446,'Grid GenerationQueue'!$AY$5:$AY$467,$C446,'Grid GenerationQueue'!$BI$5:$BI$467,"&lt;4")</f>
        <v>0</v>
      </c>
      <c r="H446">
        <f>SUMIFS('Grid GenerationQueue'!AI$5:AI$467,'Grid GenerationQueue'!$AX$5:$AX$467,$B446,'Grid GenerationQueue'!$AY$5:$AY$467,$C446,'Grid GenerationQueue'!$BI$5:$BI$467,"&lt;4")</f>
        <v>512.08999999999992</v>
      </c>
      <c r="I446">
        <f>SUMIFS('Grid GenerationQueue'!AJ$5:AJ$467,'Grid GenerationQueue'!$AX$5:$AX$467,$B446,'Grid GenerationQueue'!$AY$5:$AY$467,$C446,'Grid GenerationQueue'!$BI$5:$BI$467,"&lt;4")</f>
        <v>0</v>
      </c>
      <c r="J446">
        <f>SUMIFS('Grid GenerationQueue'!AK$5:AK$467,'Grid GenerationQueue'!$AX$5:$AX$467,$B446,'Grid GenerationQueue'!$AY$5:$AY$467,$C446,'Grid GenerationQueue'!$BI$5:$BI$467,"&lt;4")</f>
        <v>0</v>
      </c>
      <c r="K446">
        <f>SUMIFS('Grid GenerationQueue'!AL$5:AL$467,'Grid GenerationQueue'!$AX$5:$AX$467,$B446,'Grid GenerationQueue'!$AY$5:$AY$467,$C446,'Grid GenerationQueue'!$BI$5:$BI$467,"&lt;4")</f>
        <v>0</v>
      </c>
      <c r="L446">
        <f>SUMIFS('Grid GenerationQueue'!AM$5:AM$467,'Grid GenerationQueue'!$AX$5:$AX$467,$B446,'Grid GenerationQueue'!$AY$5:$AY$467,$C446,'Grid GenerationQueue'!$BI$5:$BI$467,"&lt;4")</f>
        <v>0</v>
      </c>
      <c r="M446">
        <f>SUMIFS('Grid GenerationQueue'!AN$5:AN$467,'Grid GenerationQueue'!$AX$5:$AX$467,$B446,'Grid GenerationQueue'!$AY$5:$AY$467,$C446,'Grid GenerationQueue'!$BI$5:$BI$467,"&lt;4")</f>
        <v>0</v>
      </c>
      <c r="N446">
        <f>SUMIFS('Grid GenerationQueue'!AO$5:AO$467,'Grid GenerationQueue'!$AX$5:$AX$467,$B446,'Grid GenerationQueue'!$AY$5:$AY$467,$C446,'Grid GenerationQueue'!$BI$5:$BI$467,"&lt;4")</f>
        <v>0</v>
      </c>
      <c r="O446">
        <f>SUMIFS('Grid GenerationQueue'!AP$5:AP$467,'Grid GenerationQueue'!$AX$5:$AX$467,$B446,'Grid GenerationQueue'!$AY$5:$AY$467,$C446,'Grid GenerationQueue'!$BI$5:$BI$467,"&lt;4")</f>
        <v>0</v>
      </c>
      <c r="Q446">
        <f>SUMIFS('Grid GenerationQueue'!AE$5:AE$467,'Grid GenerationQueue'!$AX$5:$AX$467,$B446,'Grid GenerationQueue'!$AY$5:$AY$467,$C446,'Grid GenerationQueue'!$BH$5:$BH$467,"Executed")</f>
        <v>210</v>
      </c>
      <c r="R446">
        <f>SUMIFS('Grid GenerationQueue'!AF$5:AF$467,'Grid GenerationQueue'!$AX$5:$AX$467,$B446,'Grid GenerationQueue'!$AY$5:$AY$467,$C446,'Grid GenerationQueue'!$BH$5:$BH$467,"Executed")</f>
        <v>210</v>
      </c>
      <c r="S446">
        <f>SUMIFS('Grid GenerationQueue'!AG$5:AG$467,'Grid GenerationQueue'!$AX$5:$AX$467,$B446,'Grid GenerationQueue'!$AY$5:$AY$467,$C446,'Grid GenerationQueue'!$BH$5:$BH$467,"Executed")</f>
        <v>0</v>
      </c>
      <c r="T446">
        <f>SUMIFS('Grid GenerationQueue'!AH$5:AH$467,'Grid GenerationQueue'!$AX$5:$AX$467,$B446,'Grid GenerationQueue'!$AY$5:$AY$467,$C446,'Grid GenerationQueue'!$BH$5:$BH$467,"Executed")</f>
        <v>0</v>
      </c>
      <c r="U446">
        <f>SUMIFS('Grid GenerationQueue'!AI$5:AI$467,'Grid GenerationQueue'!$AX$5:$AX$467,$B446,'Grid GenerationQueue'!$AY$5:$AY$467,$C446,'Grid GenerationQueue'!$BH$5:$BH$467,"Executed")</f>
        <v>209.1</v>
      </c>
      <c r="V446">
        <f>SUMIFS('Grid GenerationQueue'!AJ$5:AJ$467,'Grid GenerationQueue'!$AX$5:$AX$467,$B446,'Grid GenerationQueue'!$AY$5:$AY$467,$C446,'Grid GenerationQueue'!$BH$5:$BH$467,"Executed")</f>
        <v>4</v>
      </c>
      <c r="W446">
        <f>SUMIFS('Grid GenerationQueue'!AK$5:AK$467,'Grid GenerationQueue'!$AX$5:$AX$467,$B446,'Grid GenerationQueue'!$AY$5:$AY$467,$C446,'Grid GenerationQueue'!$BH$5:$BH$467,"Executed")</f>
        <v>0</v>
      </c>
      <c r="X446">
        <f>SUMIFS('Grid GenerationQueue'!AL$5:AL$467,'Grid GenerationQueue'!$AX$5:$AX$467,$B446,'Grid GenerationQueue'!$AY$5:$AY$467,$C446,'Grid GenerationQueue'!$BH$5:$BH$467,"Executed")</f>
        <v>0</v>
      </c>
      <c r="Y446">
        <f>SUMIFS('Grid GenerationQueue'!AM$5:AM$467,'Grid GenerationQueue'!$AX$5:$AX$467,$B446,'Grid GenerationQueue'!$AY$5:$AY$467,$C446,'Grid GenerationQueue'!$BH$5:$BH$467,"Executed")</f>
        <v>0</v>
      </c>
      <c r="Z446">
        <f>SUMIFS('Grid GenerationQueue'!AN$5:AN$467,'Grid GenerationQueue'!$AX$5:$AX$467,$B446,'Grid GenerationQueue'!$AY$5:$AY$467,$C446,'Grid GenerationQueue'!$BH$5:$BH$467,"Executed")</f>
        <v>0</v>
      </c>
      <c r="AA446">
        <f>SUMIFS('Grid GenerationQueue'!AO$5:AO$467,'Grid GenerationQueue'!$AX$5:$AX$467,$B446,'Grid GenerationQueue'!$AY$5:$AY$467,$C446,'Grid GenerationQueue'!$BH$5:$BH$467,"Executed")</f>
        <v>0</v>
      </c>
      <c r="AB446">
        <f>SUMIFS('Grid GenerationQueue'!AP$5:AP$467,'Grid GenerationQueue'!$AX$5:$AX$467,$B446,'Grid GenerationQueue'!$AY$5:$AY$467,$C446,'Grid GenerationQueue'!$BH$5:$BH$467,"Executed")</f>
        <v>0</v>
      </c>
      <c r="AD446">
        <f>SUMIFS('Grid GenerationQueue'!AE$5:AE$467,'Grid GenerationQueue'!$AX$5:$AX$467,$B446,'Grid GenerationQueue'!$AY$5:$AY$467,$C446,'Grid GenerationQueue'!$BF$5:$BF$467,"&lt;&gt;"&amp;"")</f>
        <v>210</v>
      </c>
      <c r="AE446">
        <f>SUMIFS('Grid GenerationQueue'!AF$5:AF$467,'Grid GenerationQueue'!$AX$5:$AX$467,$B446,'Grid GenerationQueue'!$AY$5:$AY$467,$C446,'Grid GenerationQueue'!$BF$5:$BF$467,"&lt;&gt;"&amp;"")</f>
        <v>210</v>
      </c>
      <c r="AF446">
        <f>SUMIFS('Grid GenerationQueue'!AG$5:AG$467,'Grid GenerationQueue'!$AX$5:$AX$467,$B446,'Grid GenerationQueue'!$AY$5:$AY$467,$C446,'Grid GenerationQueue'!$BF$5:$BF$467,"&lt;&gt;"&amp;"")</f>
        <v>0</v>
      </c>
      <c r="AG446">
        <f>SUMIFS('Grid GenerationQueue'!AH$5:AH$467,'Grid GenerationQueue'!$AX$5:$AX$467,$B446,'Grid GenerationQueue'!$AY$5:$AY$467,$C446,'Grid GenerationQueue'!$BF$5:$BF$467,"&lt;&gt;"&amp;"")</f>
        <v>0</v>
      </c>
      <c r="AH446">
        <f>SUMIFS('Grid GenerationQueue'!AI$5:AI$467,'Grid GenerationQueue'!$AX$5:$AX$467,$B446,'Grid GenerationQueue'!$AY$5:$AY$467,$C446,'Grid GenerationQueue'!$BF$5:$BF$467,"&lt;&gt;"&amp;"")</f>
        <v>521.18999999999994</v>
      </c>
      <c r="AI446">
        <f>SUMIFS('Grid GenerationQueue'!AJ$5:AJ$467,'Grid GenerationQueue'!$AX$5:$AX$467,$B446,'Grid GenerationQueue'!$AY$5:$AY$467,$C446,'Grid GenerationQueue'!$BF$5:$BF$467,"&lt;&gt;"&amp;"")</f>
        <v>4</v>
      </c>
      <c r="AJ446">
        <f>SUMIFS('Grid GenerationQueue'!AK$5:AK$467,'Grid GenerationQueue'!$AX$5:$AX$467,$B446,'Grid GenerationQueue'!$AY$5:$AY$467,$C446,'Grid GenerationQueue'!$BF$5:$BF$467,"&lt;&gt;"&amp;"")</f>
        <v>0</v>
      </c>
      <c r="AK446">
        <f>SUMIFS('Grid GenerationQueue'!AL$5:AL$467,'Grid GenerationQueue'!$AX$5:$AX$467,$B446,'Grid GenerationQueue'!$AY$5:$AY$467,$C446,'Grid GenerationQueue'!$BF$5:$BF$467,"&lt;&gt;"&amp;"")</f>
        <v>0</v>
      </c>
      <c r="AL446">
        <f>SUMIFS('Grid GenerationQueue'!AM$5:AM$467,'Grid GenerationQueue'!$AX$5:$AX$467,$B446,'Grid GenerationQueue'!$AY$5:$AY$467,$C446,'Grid GenerationQueue'!$BF$5:$BF$467,"&lt;&gt;"&amp;"")</f>
        <v>0</v>
      </c>
      <c r="AM446">
        <f>SUMIFS('Grid GenerationQueue'!AN$5:AN$467,'Grid GenerationQueue'!$AX$5:$AX$467,$B446,'Grid GenerationQueue'!$AY$5:$AY$467,$C446,'Grid GenerationQueue'!$BF$5:$BF$467,"&lt;&gt;"&amp;"")</f>
        <v>0</v>
      </c>
      <c r="AN446">
        <f>SUMIFS('Grid GenerationQueue'!AO$5:AO$467,'Grid GenerationQueue'!$AX$5:$AX$467,$B446,'Grid GenerationQueue'!$AY$5:$AY$467,$C446,'Grid GenerationQueue'!$BF$5:$BF$467,"&lt;&gt;"&amp;"")</f>
        <v>0</v>
      </c>
      <c r="AO446">
        <f>SUMIFS('Grid GenerationQueue'!AP$5:AP$467,'Grid GenerationQueue'!$AX$5:$AX$467,$B446,'Grid GenerationQueue'!$AY$5:$AY$467,$C446,'Grid GenerationQueue'!$BF$5:$BF$467,"&lt;&gt;"&amp;"")</f>
        <v>0</v>
      </c>
      <c r="AQ446">
        <f>SUMIFS('Grid GenerationQueue'!AE$5:AE$467,'Grid GenerationQueue'!$AX$5:$AX$467,$B446,'Grid GenerationQueue'!$AY$5:$AY$467,$C446)</f>
        <v>719.75</v>
      </c>
      <c r="AR446">
        <f>SUMIFS('Grid GenerationQueue'!AF$5:AF$467,'Grid GenerationQueue'!$AX$5:$AX$467,$B446,'Grid GenerationQueue'!$AY$5:$AY$467,$C446)</f>
        <v>210</v>
      </c>
      <c r="AS446">
        <f>SUMIFS('Grid GenerationQueue'!AG$5:AG$467,'Grid GenerationQueue'!$AX$5:$AX$467,$B446,'Grid GenerationQueue'!$AY$5:$AY$467,$C446)</f>
        <v>0</v>
      </c>
      <c r="AT446">
        <f>SUMIFS('Grid GenerationQueue'!AH$5:AH$467,'Grid GenerationQueue'!$AX$5:$AX$467,$B446,'Grid GenerationQueue'!$AY$5:$AY$467,$C446)</f>
        <v>0</v>
      </c>
      <c r="AU446">
        <f>SUMIFS('Grid GenerationQueue'!AI$5:AI$467,'Grid GenerationQueue'!$AX$5:$AX$467,$B446,'Grid GenerationQueue'!$AY$5:$AY$467,$C446)</f>
        <v>931.12999999999988</v>
      </c>
      <c r="AV446">
        <f>SUMIFS('Grid GenerationQueue'!AJ$5:AJ$467,'Grid GenerationQueue'!$AX$5:$AX$467,$B446,'Grid GenerationQueue'!$AY$5:$AY$467,$C446)</f>
        <v>4</v>
      </c>
      <c r="AW446">
        <f>SUMIFS('Grid GenerationQueue'!AK$5:AK$467,'Grid GenerationQueue'!$AX$5:$AX$467,$B446,'Grid GenerationQueue'!$AY$5:$AY$467,$C446)</f>
        <v>0</v>
      </c>
      <c r="AX446">
        <f>SUMIFS('Grid GenerationQueue'!AL$5:AL$467,'Grid GenerationQueue'!$AX$5:$AX$467,$B446,'Grid GenerationQueue'!$AY$5:$AY$467,$C446)</f>
        <v>0</v>
      </c>
      <c r="AY446">
        <f>SUMIFS('Grid GenerationQueue'!AM$5:AM$467,'Grid GenerationQueue'!$AX$5:$AX$467,$B446,'Grid GenerationQueue'!$AY$5:$AY$467,$C446)</f>
        <v>0</v>
      </c>
      <c r="AZ446">
        <f>SUMIFS('Grid GenerationQueue'!AN$5:AN$467,'Grid GenerationQueue'!$AX$5:$AX$467,$B446,'Grid GenerationQueue'!$AY$5:$AY$467,$C446)</f>
        <v>0</v>
      </c>
      <c r="BA446">
        <f>SUMIFS('Grid GenerationQueue'!AO$5:AO$467,'Grid GenerationQueue'!$AX$5:$AX$467,$B446,'Grid GenerationQueue'!$AY$5:$AY$467,$C446)</f>
        <v>0</v>
      </c>
      <c r="BB446">
        <f>SUMIFS('Grid GenerationQueue'!AP$5:AP$467,'Grid GenerationQueue'!$AX$5:$AX$467,$B446,'Grid GenerationQueue'!$AY$5:$AY$467,$C446)</f>
        <v>0</v>
      </c>
      <c r="BD446">
        <f>SUMIFS('Grid GenerationQueue'!AE$5:AE$467,'Grid GenerationQueue'!$AX$5:$AX$467,$B446,'Grid GenerationQueue'!$AY$5:$AY$467,$C446,'Grid GenerationQueue'!$BH$5:$BH$467,"Executed",'Grid GenerationQueue'!$BB$5:$BB$467,"&lt;"&amp;$BE$3)</f>
        <v>210</v>
      </c>
      <c r="BE446">
        <f>SUMIFS('Grid GenerationQueue'!AF$5:AF$467,'Grid GenerationQueue'!$AX$5:$AX$467,$B446,'Grid GenerationQueue'!$AY$5:$AY$467,$C446,'Grid GenerationQueue'!$BH$5:$BH$467,"Executed",'Grid GenerationQueue'!$BB$5:$BB$467,"&lt;"&amp;$BE$3)</f>
        <v>210</v>
      </c>
      <c r="BF446">
        <f>SUMIFS('Grid GenerationQueue'!AG$5:AG$467,'Grid GenerationQueue'!$AX$5:$AX$467,$B446,'Grid GenerationQueue'!$AY$5:$AY$467,$C446,'Grid GenerationQueue'!$BH$5:$BH$467,"Executed",'Grid GenerationQueue'!$BB$5:$BB$467,"&lt;"&amp;$BE$3)</f>
        <v>0</v>
      </c>
      <c r="BG446">
        <f>SUMIFS('Grid GenerationQueue'!AH$5:AH$467,'Grid GenerationQueue'!$AX$5:$AX$467,$B446,'Grid GenerationQueue'!$AY$5:$AY$467,$C446,'Grid GenerationQueue'!$BH$5:$BH$467,"Executed",'Grid GenerationQueue'!$BB$5:$BB$467,"&lt;"&amp;$BE$3)</f>
        <v>0</v>
      </c>
      <c r="BH446">
        <f>SUMIFS('Grid GenerationQueue'!AI$5:AI$467,'Grid GenerationQueue'!$AX$5:$AX$467,$B446,'Grid GenerationQueue'!$AY$5:$AY$467,$C446,'Grid GenerationQueue'!$BH$5:$BH$467,"Executed",'Grid GenerationQueue'!$BB$5:$BB$467,"&lt;"&amp;$BE$3)</f>
        <v>209.1</v>
      </c>
      <c r="BI446">
        <f>SUMIFS('Grid GenerationQueue'!AJ$5:AJ$467,'Grid GenerationQueue'!$AX$5:$AX$467,$B446,'Grid GenerationQueue'!$AY$5:$AY$467,$C446,'Grid GenerationQueue'!$BH$5:$BH$467,"Executed",'Grid GenerationQueue'!$BB$5:$BB$467,"&lt;"&amp;$BE$3)</f>
        <v>4</v>
      </c>
      <c r="BJ446">
        <f>SUMIFS('Grid GenerationQueue'!AK$5:AK$467,'Grid GenerationQueue'!$AX$5:$AX$467,$B446,'Grid GenerationQueue'!$AY$5:$AY$467,$C446,'Grid GenerationQueue'!$BH$5:$BH$467,"Executed",'Grid GenerationQueue'!$BB$5:$BB$467,"&lt;"&amp;$BE$3)</f>
        <v>0</v>
      </c>
      <c r="BK446">
        <f>SUMIFS('Grid GenerationQueue'!AL$5:AL$467,'Grid GenerationQueue'!$AX$5:$AX$467,$B446,'Grid GenerationQueue'!$AY$5:$AY$467,$C446,'Grid GenerationQueue'!$BH$5:$BH$467,"Executed",'Grid GenerationQueue'!$BB$5:$BB$467,"&lt;"&amp;$BE$3)</f>
        <v>0</v>
      </c>
      <c r="BL446">
        <f>SUMIFS('Grid GenerationQueue'!AM$5:AM$467,'Grid GenerationQueue'!$AX$5:$AX$467,$B446,'Grid GenerationQueue'!$AY$5:$AY$467,$C446,'Grid GenerationQueue'!$BH$5:$BH$467,"Executed",'Grid GenerationQueue'!$BB$5:$BB$467,"&lt;"&amp;$BE$3)</f>
        <v>0</v>
      </c>
      <c r="BM446">
        <f>SUMIFS('Grid GenerationQueue'!AN$5:AN$467,'Grid GenerationQueue'!$AX$5:$AX$467,$B446,'Grid GenerationQueue'!$AY$5:$AY$467,$C446,'Grid GenerationQueue'!$BH$5:$BH$467,"Executed",'Grid GenerationQueue'!$BB$5:$BB$467,"&lt;"&amp;$BE$3)</f>
        <v>0</v>
      </c>
      <c r="BN446">
        <f>SUMIFS('Grid GenerationQueue'!AO$5:AO$467,'Grid GenerationQueue'!$AX$5:$AX$467,$B446,'Grid GenerationQueue'!$AY$5:$AY$467,$C446,'Grid GenerationQueue'!$BH$5:$BH$467,"Executed",'Grid GenerationQueue'!$BB$5:$BB$467,"&lt;"&amp;$BE$3)</f>
        <v>0</v>
      </c>
      <c r="BO446">
        <f>SUMIFS('Grid GenerationQueue'!AP$5:AP$467,'Grid GenerationQueue'!$AX$5:$AX$467,$B446,'Grid GenerationQueue'!$AY$5:$AY$467,$C446,'Grid GenerationQueue'!$BH$5:$BH$467,"Executed",'Grid GenerationQueue'!$BB$5:$BB$467,"&lt;"&amp;$BE$3)</f>
        <v>0</v>
      </c>
      <c r="BQ446">
        <f>SUMIFS('Grid GenerationQueue'!AE$5:AE$467,'Grid GenerationQueue'!$AX$5:$AX$467,$B446,'Grid GenerationQueue'!$AY$5:$AY$467,$C446,'Grid GenerationQueue'!$BF$5:$BF$467,"&lt;&gt;"&amp;"",'Grid GenerationQueue'!$BB$5:$BB$467,"&lt;"&amp;$BE$3)</f>
        <v>210</v>
      </c>
      <c r="BR446">
        <f>SUMIFS('Grid GenerationQueue'!AF$5:AF$467,'Grid GenerationQueue'!$AX$5:$AX$467,$B446,'Grid GenerationQueue'!$AY$5:$AY$467,$C446,'Grid GenerationQueue'!$BF$5:$BF$467,"&lt;&gt;"&amp;"",'Grid GenerationQueue'!$BB$5:$BB$467,"&lt;"&amp;$BE$3)</f>
        <v>210</v>
      </c>
      <c r="BS446">
        <f>SUMIFS('Grid GenerationQueue'!AG$5:AG$467,'Grid GenerationQueue'!$AX$5:$AX$467,$B446,'Grid GenerationQueue'!$AY$5:$AY$467,$C446,'Grid GenerationQueue'!$BF$5:$BF$467,"&lt;&gt;"&amp;"",'Grid GenerationQueue'!$BB$5:$BB$467,"&lt;"&amp;$BE$3)</f>
        <v>0</v>
      </c>
      <c r="BT446">
        <f>SUMIFS('Grid GenerationQueue'!AH$5:AH$467,'Grid GenerationQueue'!$AX$5:$AX$467,$B446,'Grid GenerationQueue'!$AY$5:$AY$467,$C446,'Grid GenerationQueue'!$BF$5:$BF$467,"&lt;&gt;"&amp;"",'Grid GenerationQueue'!$BB$5:$BB$467,"&lt;"&amp;$BE$3)</f>
        <v>0</v>
      </c>
      <c r="BU446">
        <f>SUMIFS('Grid GenerationQueue'!AI$5:AI$467,'Grid GenerationQueue'!$AX$5:$AX$467,$B446,'Grid GenerationQueue'!$AY$5:$AY$467,$C446,'Grid GenerationQueue'!$BF$5:$BF$467,"&lt;&gt;"&amp;"",'Grid GenerationQueue'!$BB$5:$BB$467,"&lt;"&amp;$BE$3)</f>
        <v>521.18999999999994</v>
      </c>
      <c r="BV446">
        <f>SUMIFS('Grid GenerationQueue'!AJ$5:AJ$467,'Grid GenerationQueue'!$AX$5:$AX$467,$B446,'Grid GenerationQueue'!$AY$5:$AY$467,$C446,'Grid GenerationQueue'!$BF$5:$BF$467,"&lt;&gt;"&amp;"",'Grid GenerationQueue'!$BB$5:$BB$467,"&lt;"&amp;$BE$3)</f>
        <v>4</v>
      </c>
      <c r="BW446">
        <f>SUMIFS('Grid GenerationQueue'!AK$5:AK$467,'Grid GenerationQueue'!$AX$5:$AX$467,$B446,'Grid GenerationQueue'!$AY$5:$AY$467,$C446,'Grid GenerationQueue'!$BF$5:$BF$467,"&lt;&gt;"&amp;"",'Grid GenerationQueue'!$BB$5:$BB$467,"&lt;"&amp;$BE$3)</f>
        <v>0</v>
      </c>
      <c r="BX446">
        <f>SUMIFS('Grid GenerationQueue'!AL$5:AL$467,'Grid GenerationQueue'!$AX$5:$AX$467,$B446,'Grid GenerationQueue'!$AY$5:$AY$467,$C446,'Grid GenerationQueue'!$BF$5:$BF$467,"&lt;&gt;"&amp;"",'Grid GenerationQueue'!$BB$5:$BB$467,"&lt;"&amp;$BE$3)</f>
        <v>0</v>
      </c>
      <c r="BY446">
        <f>SUMIFS('Grid GenerationQueue'!AM$5:AM$467,'Grid GenerationQueue'!$AX$5:$AX$467,$B446,'Grid GenerationQueue'!$AY$5:$AY$467,$C446,'Grid GenerationQueue'!$BF$5:$BF$467,"&lt;&gt;"&amp;"",'Grid GenerationQueue'!$BB$5:$BB$467,"&lt;"&amp;$BE$3)</f>
        <v>0</v>
      </c>
      <c r="BZ446">
        <f>SUMIFS('Grid GenerationQueue'!AN$5:AN$467,'Grid GenerationQueue'!$AX$5:$AX$467,$B446,'Grid GenerationQueue'!$AY$5:$AY$467,$C446,'Grid GenerationQueue'!$BF$5:$BF$467,"&lt;&gt;"&amp;"",'Grid GenerationQueue'!$BB$5:$BB$467,"&lt;"&amp;$BE$3)</f>
        <v>0</v>
      </c>
      <c r="CA446">
        <f>SUMIFS('Grid GenerationQueue'!AO$5:AO$467,'Grid GenerationQueue'!$AX$5:$AX$467,$B446,'Grid GenerationQueue'!$AY$5:$AY$467,$C446,'Grid GenerationQueue'!$BF$5:$BF$467,"&lt;&gt;"&amp;"",'Grid GenerationQueue'!$BB$5:$BB$467,"&lt;"&amp;$BE$3)</f>
        <v>0</v>
      </c>
      <c r="CB446">
        <f>SUMIFS('Grid GenerationQueue'!AP$5:AP$467,'Grid GenerationQueue'!$AX$5:$AX$467,$B446,'Grid GenerationQueue'!$AY$5:$AY$467,$C446,'Grid GenerationQueue'!$BF$5:$BF$467,"&lt;&gt;"&amp;"",'Grid GenerationQueue'!$BB$5:$BB$467,"&lt;"&amp;$BE$3)</f>
        <v>0</v>
      </c>
      <c r="CD446">
        <f>SUMIFS('Grid GenerationQueue'!AE$5:AE$467,'Grid GenerationQueue'!$AX$5:$AX$467,$B446,'Grid GenerationQueue'!$AY$5:$AY$467,$C446,'Grid GenerationQueue'!$BB$5:$BB$467,"&lt;"&amp;$BE$3)</f>
        <v>719.75</v>
      </c>
      <c r="CE446">
        <f>SUMIFS('Grid GenerationQueue'!AF$5:AF$467,'Grid GenerationQueue'!$AX$5:$AX$467,$B446,'Grid GenerationQueue'!$AY$5:$AY$467,$C446,'Grid GenerationQueue'!$BB$5:$BB$467,"&lt;"&amp;$BE$3)</f>
        <v>210</v>
      </c>
      <c r="CF446">
        <f>SUMIFS('Grid GenerationQueue'!AG$5:AG$467,'Grid GenerationQueue'!$AX$5:$AX$467,$B446,'Grid GenerationQueue'!$AY$5:$AY$467,$C446,'Grid GenerationQueue'!$BB$5:$BB$467,"&lt;"&amp;$BE$3)</f>
        <v>0</v>
      </c>
      <c r="CG446">
        <f>SUMIFS('Grid GenerationQueue'!AH$5:AH$467,'Grid GenerationQueue'!$AX$5:$AX$467,$B446,'Grid GenerationQueue'!$AY$5:$AY$467,$C446,'Grid GenerationQueue'!$BB$5:$BB$467,"&lt;"&amp;$BE$3)</f>
        <v>0</v>
      </c>
      <c r="CH446">
        <f>SUMIFS('Grid GenerationQueue'!AI$5:AI$467,'Grid GenerationQueue'!$AX$5:$AX$467,$B446,'Grid GenerationQueue'!$AY$5:$AY$467,$C446,'Grid GenerationQueue'!$BB$5:$BB$467,"&lt;"&amp;$BE$3)</f>
        <v>931.12999999999988</v>
      </c>
      <c r="CI446">
        <f>SUMIFS('Grid GenerationQueue'!AJ$5:AJ$467,'Grid GenerationQueue'!$AX$5:$AX$467,$B446,'Grid GenerationQueue'!$AY$5:$AY$467,$C446,'Grid GenerationQueue'!$BB$5:$BB$467,"&lt;"&amp;$BE$3)</f>
        <v>4</v>
      </c>
      <c r="CJ446">
        <f>SUMIFS('Grid GenerationQueue'!AK$5:AK$467,'Grid GenerationQueue'!$AX$5:$AX$467,$B446,'Grid GenerationQueue'!$AY$5:$AY$467,$C446,'Grid GenerationQueue'!$BB$5:$BB$467,"&lt;"&amp;$BE$3)</f>
        <v>0</v>
      </c>
      <c r="CK446">
        <f>SUMIFS('Grid GenerationQueue'!AL$5:AL$467,'Grid GenerationQueue'!$AX$5:$AX$467,$B446,'Grid GenerationQueue'!$AY$5:$AY$467,$C446,'Grid GenerationQueue'!$BB$5:$BB$467,"&lt;"&amp;$BE$3)</f>
        <v>0</v>
      </c>
      <c r="CL446">
        <f>SUMIFS('Grid GenerationQueue'!AM$5:AM$467,'Grid GenerationQueue'!$AX$5:$AX$467,$B446,'Grid GenerationQueue'!$AY$5:$AY$467,$C446,'Grid GenerationQueue'!$BB$5:$BB$467,"&lt;"&amp;$BE$3)</f>
        <v>0</v>
      </c>
      <c r="CM446">
        <f>SUMIFS('Grid GenerationQueue'!AN$5:AN$467,'Grid GenerationQueue'!$AX$5:$AX$467,$B446,'Grid GenerationQueue'!$AY$5:$AY$467,$C446,'Grid GenerationQueue'!$BB$5:$BB$467,"&lt;"&amp;$BE$3)</f>
        <v>0</v>
      </c>
      <c r="CN446">
        <f>SUMIFS('Grid GenerationQueue'!AO$5:AO$467,'Grid GenerationQueue'!$AX$5:$AX$467,$B446,'Grid GenerationQueue'!$AY$5:$AY$467,$C446,'Grid GenerationQueue'!$BB$5:$BB$467,"&lt;"&amp;$BE$3)</f>
        <v>0</v>
      </c>
      <c r="CO446">
        <f>SUMIFS('Grid GenerationQueue'!AP$5:AP$467,'Grid GenerationQueue'!$AX$5:$AX$467,$B446,'Grid GenerationQueue'!$AY$5:$AY$467,$C446,'Grid GenerationQueue'!$BB$5:$BB$467,"&lt;"&amp;$BE$3)</f>
        <v>0</v>
      </c>
    </row>
    <row r="447" spans="1:93" x14ac:dyDescent="0.35">
      <c r="A447" t="s">
        <v>4659</v>
      </c>
      <c r="B447" t="s">
        <v>4572</v>
      </c>
      <c r="C447">
        <v>230</v>
      </c>
      <c r="D447">
        <f>SUMIFS('Grid GenerationQueue'!AE$5:AE$467,'Grid GenerationQueue'!$AX$5:$AX$467,$B447,'Grid GenerationQueue'!$AY$5:$AY$467,$C447,'Grid GenerationQueue'!$BI$5:$BI$467,"&lt;4")</f>
        <v>608.24</v>
      </c>
      <c r="E447">
        <f>SUMIFS('Grid GenerationQueue'!AF$5:AF$467,'Grid GenerationQueue'!$AX$5:$AX$467,$B447,'Grid GenerationQueue'!$AY$5:$AY$467,$C447,'Grid GenerationQueue'!$BI$5:$BI$467,"&lt;4")</f>
        <v>600</v>
      </c>
      <c r="F447">
        <f>SUMIFS('Grid GenerationQueue'!AG$5:AG$467,'Grid GenerationQueue'!$AX$5:$AX$467,$B447,'Grid GenerationQueue'!$AY$5:$AY$467,$C447,'Grid GenerationQueue'!$BI$5:$BI$467,"&lt;4")</f>
        <v>0</v>
      </c>
      <c r="G447">
        <f>SUMIFS('Grid GenerationQueue'!AH$5:AH$467,'Grid GenerationQueue'!$AX$5:$AX$467,$B447,'Grid GenerationQueue'!$AY$5:$AY$467,$C447,'Grid GenerationQueue'!$BI$5:$BI$467,"&lt;4")</f>
        <v>0</v>
      </c>
      <c r="H447">
        <f>SUMIFS('Grid GenerationQueue'!AI$5:AI$467,'Grid GenerationQueue'!$AX$5:$AX$467,$B447,'Grid GenerationQueue'!$AY$5:$AY$467,$C447,'Grid GenerationQueue'!$BI$5:$BI$467,"&lt;4")</f>
        <v>850.2</v>
      </c>
      <c r="I447">
        <f>SUMIFS('Grid GenerationQueue'!AJ$5:AJ$467,'Grid GenerationQueue'!$AX$5:$AX$467,$B447,'Grid GenerationQueue'!$AY$5:$AY$467,$C447,'Grid GenerationQueue'!$BI$5:$BI$467,"&lt;4")</f>
        <v>441</v>
      </c>
      <c r="J447">
        <f>SUMIFS('Grid GenerationQueue'!AK$5:AK$467,'Grid GenerationQueue'!$AX$5:$AX$467,$B447,'Grid GenerationQueue'!$AY$5:$AY$467,$C447,'Grid GenerationQueue'!$BI$5:$BI$467,"&lt;4")</f>
        <v>0</v>
      </c>
      <c r="K447">
        <f>SUMIFS('Grid GenerationQueue'!AL$5:AL$467,'Grid GenerationQueue'!$AX$5:$AX$467,$B447,'Grid GenerationQueue'!$AY$5:$AY$467,$C447,'Grid GenerationQueue'!$BI$5:$BI$467,"&lt;4")</f>
        <v>0</v>
      </c>
      <c r="L447">
        <f>SUMIFS('Grid GenerationQueue'!AM$5:AM$467,'Grid GenerationQueue'!$AX$5:$AX$467,$B447,'Grid GenerationQueue'!$AY$5:$AY$467,$C447,'Grid GenerationQueue'!$BI$5:$BI$467,"&lt;4")</f>
        <v>0</v>
      </c>
      <c r="M447">
        <f>SUMIFS('Grid GenerationQueue'!AN$5:AN$467,'Grid GenerationQueue'!$AX$5:$AX$467,$B447,'Grid GenerationQueue'!$AY$5:$AY$467,$C447,'Grid GenerationQueue'!$BI$5:$BI$467,"&lt;4")</f>
        <v>0</v>
      </c>
      <c r="N447">
        <f>SUMIFS('Grid GenerationQueue'!AO$5:AO$467,'Grid GenerationQueue'!$AX$5:$AX$467,$B447,'Grid GenerationQueue'!$AY$5:$AY$467,$C447,'Grid GenerationQueue'!$BI$5:$BI$467,"&lt;4")</f>
        <v>0</v>
      </c>
      <c r="O447">
        <f>SUMIFS('Grid GenerationQueue'!AP$5:AP$467,'Grid GenerationQueue'!$AX$5:$AX$467,$B447,'Grid GenerationQueue'!$AY$5:$AY$467,$C447,'Grid GenerationQueue'!$BI$5:$BI$467,"&lt;4")</f>
        <v>0</v>
      </c>
      <c r="Q447">
        <f>SUMIFS('Grid GenerationQueue'!AE$5:AE$467,'Grid GenerationQueue'!$AX$5:$AX$467,$B447,'Grid GenerationQueue'!$AY$5:$AY$467,$C447,'Grid GenerationQueue'!$BH$5:$BH$467,"Executed")</f>
        <v>394.98</v>
      </c>
      <c r="R447">
        <f>SUMIFS('Grid GenerationQueue'!AF$5:AF$467,'Grid GenerationQueue'!$AX$5:$AX$467,$B447,'Grid GenerationQueue'!$AY$5:$AY$467,$C447,'Grid GenerationQueue'!$BH$5:$BH$467,"Executed")</f>
        <v>390</v>
      </c>
      <c r="S447">
        <f>SUMIFS('Grid GenerationQueue'!AG$5:AG$467,'Grid GenerationQueue'!$AX$5:$AX$467,$B447,'Grid GenerationQueue'!$AY$5:$AY$467,$C447,'Grid GenerationQueue'!$BH$5:$BH$467,"Executed")</f>
        <v>0</v>
      </c>
      <c r="T447">
        <f>SUMIFS('Grid GenerationQueue'!AH$5:AH$467,'Grid GenerationQueue'!$AX$5:$AX$467,$B447,'Grid GenerationQueue'!$AY$5:$AY$467,$C447,'Grid GenerationQueue'!$BH$5:$BH$467,"Executed")</f>
        <v>0</v>
      </c>
      <c r="U447">
        <f>SUMIFS('Grid GenerationQueue'!AI$5:AI$467,'Grid GenerationQueue'!$AX$5:$AX$467,$B447,'Grid GenerationQueue'!$AY$5:$AY$467,$C447,'Grid GenerationQueue'!$BH$5:$BH$467,"Executed")</f>
        <v>667.95399999999995</v>
      </c>
      <c r="V447">
        <f>SUMIFS('Grid GenerationQueue'!AJ$5:AJ$467,'Grid GenerationQueue'!$AX$5:$AX$467,$B447,'Grid GenerationQueue'!$AY$5:$AY$467,$C447,'Grid GenerationQueue'!$BH$5:$BH$467,"Executed")</f>
        <v>441</v>
      </c>
      <c r="W447">
        <f>SUMIFS('Grid GenerationQueue'!AK$5:AK$467,'Grid GenerationQueue'!$AX$5:$AX$467,$B447,'Grid GenerationQueue'!$AY$5:$AY$467,$C447,'Grid GenerationQueue'!$BH$5:$BH$467,"Executed")</f>
        <v>0</v>
      </c>
      <c r="X447">
        <f>SUMIFS('Grid GenerationQueue'!AL$5:AL$467,'Grid GenerationQueue'!$AX$5:$AX$467,$B447,'Grid GenerationQueue'!$AY$5:$AY$467,$C447,'Grid GenerationQueue'!$BH$5:$BH$467,"Executed")</f>
        <v>0</v>
      </c>
      <c r="Y447">
        <f>SUMIFS('Grid GenerationQueue'!AM$5:AM$467,'Grid GenerationQueue'!$AX$5:$AX$467,$B447,'Grid GenerationQueue'!$AY$5:$AY$467,$C447,'Grid GenerationQueue'!$BH$5:$BH$467,"Executed")</f>
        <v>0</v>
      </c>
      <c r="Z447">
        <f>SUMIFS('Grid GenerationQueue'!AN$5:AN$467,'Grid GenerationQueue'!$AX$5:$AX$467,$B447,'Grid GenerationQueue'!$AY$5:$AY$467,$C447,'Grid GenerationQueue'!$BH$5:$BH$467,"Executed")</f>
        <v>0</v>
      </c>
      <c r="AA447">
        <f>SUMIFS('Grid GenerationQueue'!AO$5:AO$467,'Grid GenerationQueue'!$AX$5:$AX$467,$B447,'Grid GenerationQueue'!$AY$5:$AY$467,$C447,'Grid GenerationQueue'!$BH$5:$BH$467,"Executed")</f>
        <v>0</v>
      </c>
      <c r="AB447">
        <f>SUMIFS('Grid GenerationQueue'!AP$5:AP$467,'Grid GenerationQueue'!$AX$5:$AX$467,$B447,'Grid GenerationQueue'!$AY$5:$AY$467,$C447,'Grid GenerationQueue'!$BH$5:$BH$467,"Executed")</f>
        <v>0</v>
      </c>
      <c r="AD447">
        <f>SUMIFS('Grid GenerationQueue'!AE$5:AE$467,'Grid GenerationQueue'!$AX$5:$AX$467,$B447,'Grid GenerationQueue'!$AY$5:$AY$467,$C447,'Grid GenerationQueue'!$BF$5:$BF$467,"&lt;&gt;"&amp;"")</f>
        <v>1457.02</v>
      </c>
      <c r="AE447">
        <f>SUMIFS('Grid GenerationQueue'!AF$5:AF$467,'Grid GenerationQueue'!$AX$5:$AX$467,$B447,'Grid GenerationQueue'!$AY$5:$AY$467,$C447,'Grid GenerationQueue'!$BF$5:$BF$467,"&lt;&gt;"&amp;"")</f>
        <v>1440</v>
      </c>
      <c r="AF447">
        <f>SUMIFS('Grid GenerationQueue'!AG$5:AG$467,'Grid GenerationQueue'!$AX$5:$AX$467,$B447,'Grid GenerationQueue'!$AY$5:$AY$467,$C447,'Grid GenerationQueue'!$BF$5:$BF$467,"&lt;&gt;"&amp;"")</f>
        <v>0</v>
      </c>
      <c r="AG447">
        <f>SUMIFS('Grid GenerationQueue'!AH$5:AH$467,'Grid GenerationQueue'!$AX$5:$AX$467,$B447,'Grid GenerationQueue'!$AY$5:$AY$467,$C447,'Grid GenerationQueue'!$BF$5:$BF$467,"&lt;&gt;"&amp;"")</f>
        <v>0</v>
      </c>
      <c r="AH447">
        <f>SUMIFS('Grid GenerationQueue'!AI$5:AI$467,'Grid GenerationQueue'!$AX$5:$AX$467,$B447,'Grid GenerationQueue'!$AY$5:$AY$467,$C447,'Grid GenerationQueue'!$BF$5:$BF$467,"&lt;&gt;"&amp;"")</f>
        <v>1734.954</v>
      </c>
      <c r="AI447">
        <f>SUMIFS('Grid GenerationQueue'!AJ$5:AJ$467,'Grid GenerationQueue'!$AX$5:$AX$467,$B447,'Grid GenerationQueue'!$AY$5:$AY$467,$C447,'Grid GenerationQueue'!$BF$5:$BF$467,"&lt;&gt;"&amp;"")</f>
        <v>441</v>
      </c>
      <c r="AJ447">
        <f>SUMIFS('Grid GenerationQueue'!AK$5:AK$467,'Grid GenerationQueue'!$AX$5:$AX$467,$B447,'Grid GenerationQueue'!$AY$5:$AY$467,$C447,'Grid GenerationQueue'!$BF$5:$BF$467,"&lt;&gt;"&amp;"")</f>
        <v>0</v>
      </c>
      <c r="AK447">
        <f>SUMIFS('Grid GenerationQueue'!AL$5:AL$467,'Grid GenerationQueue'!$AX$5:$AX$467,$B447,'Grid GenerationQueue'!$AY$5:$AY$467,$C447,'Grid GenerationQueue'!$BF$5:$BF$467,"&lt;&gt;"&amp;"")</f>
        <v>0</v>
      </c>
      <c r="AL447">
        <f>SUMIFS('Grid GenerationQueue'!AM$5:AM$467,'Grid GenerationQueue'!$AX$5:$AX$467,$B447,'Grid GenerationQueue'!$AY$5:$AY$467,$C447,'Grid GenerationQueue'!$BF$5:$BF$467,"&lt;&gt;"&amp;"")</f>
        <v>0</v>
      </c>
      <c r="AM447">
        <f>SUMIFS('Grid GenerationQueue'!AN$5:AN$467,'Grid GenerationQueue'!$AX$5:$AX$467,$B447,'Grid GenerationQueue'!$AY$5:$AY$467,$C447,'Grid GenerationQueue'!$BF$5:$BF$467,"&lt;&gt;"&amp;"")</f>
        <v>0</v>
      </c>
      <c r="AN447">
        <f>SUMIFS('Grid GenerationQueue'!AO$5:AO$467,'Grid GenerationQueue'!$AX$5:$AX$467,$B447,'Grid GenerationQueue'!$AY$5:$AY$467,$C447,'Grid GenerationQueue'!$BF$5:$BF$467,"&lt;&gt;"&amp;"")</f>
        <v>0</v>
      </c>
      <c r="AO447">
        <f>SUMIFS('Grid GenerationQueue'!AP$5:AP$467,'Grid GenerationQueue'!$AX$5:$AX$467,$B447,'Grid GenerationQueue'!$AY$5:$AY$467,$C447,'Grid GenerationQueue'!$BF$5:$BF$467,"&lt;&gt;"&amp;"")</f>
        <v>0</v>
      </c>
      <c r="AQ447">
        <f>SUMIFS('Grid GenerationQueue'!AE$5:AE$467,'Grid GenerationQueue'!$AX$5:$AX$467,$B447,'Grid GenerationQueue'!$AY$5:$AY$467,$C447)</f>
        <v>2816.1066999999998</v>
      </c>
      <c r="AR447">
        <f>SUMIFS('Grid GenerationQueue'!AF$5:AF$467,'Grid GenerationQueue'!$AX$5:$AX$467,$B447,'Grid GenerationQueue'!$AY$5:$AY$467,$C447)</f>
        <v>1440</v>
      </c>
      <c r="AS447">
        <f>SUMIFS('Grid GenerationQueue'!AG$5:AG$467,'Grid GenerationQueue'!$AX$5:$AX$467,$B447,'Grid GenerationQueue'!$AY$5:$AY$467,$C447)</f>
        <v>0</v>
      </c>
      <c r="AT447">
        <f>SUMIFS('Grid GenerationQueue'!AH$5:AH$467,'Grid GenerationQueue'!$AX$5:$AX$467,$B447,'Grid GenerationQueue'!$AY$5:$AY$467,$C447)</f>
        <v>0</v>
      </c>
      <c r="AU447">
        <f>SUMIFS('Grid GenerationQueue'!AI$5:AI$467,'Grid GenerationQueue'!$AX$5:$AX$467,$B447,'Grid GenerationQueue'!$AY$5:$AY$467,$C447)</f>
        <v>3094.37</v>
      </c>
      <c r="AV447">
        <f>SUMIFS('Grid GenerationQueue'!AJ$5:AJ$467,'Grid GenerationQueue'!$AX$5:$AX$467,$B447,'Grid GenerationQueue'!$AY$5:$AY$467,$C447)</f>
        <v>441</v>
      </c>
      <c r="AW447">
        <f>SUMIFS('Grid GenerationQueue'!AK$5:AK$467,'Grid GenerationQueue'!$AX$5:$AX$467,$B447,'Grid GenerationQueue'!$AY$5:$AY$467,$C447)</f>
        <v>0</v>
      </c>
      <c r="AX447">
        <f>SUMIFS('Grid GenerationQueue'!AL$5:AL$467,'Grid GenerationQueue'!$AX$5:$AX$467,$B447,'Grid GenerationQueue'!$AY$5:$AY$467,$C447)</f>
        <v>0</v>
      </c>
      <c r="AY447">
        <f>SUMIFS('Grid GenerationQueue'!AM$5:AM$467,'Grid GenerationQueue'!$AX$5:$AX$467,$B447,'Grid GenerationQueue'!$AY$5:$AY$467,$C447)</f>
        <v>0</v>
      </c>
      <c r="AZ447">
        <f>SUMIFS('Grid GenerationQueue'!AN$5:AN$467,'Grid GenerationQueue'!$AX$5:$AX$467,$B447,'Grid GenerationQueue'!$AY$5:$AY$467,$C447)</f>
        <v>0</v>
      </c>
      <c r="BA447">
        <f>SUMIFS('Grid GenerationQueue'!AO$5:AO$467,'Grid GenerationQueue'!$AX$5:$AX$467,$B447,'Grid GenerationQueue'!$AY$5:$AY$467,$C447)</f>
        <v>0</v>
      </c>
      <c r="BB447">
        <f>SUMIFS('Grid GenerationQueue'!AP$5:AP$467,'Grid GenerationQueue'!$AX$5:$AX$467,$B447,'Grid GenerationQueue'!$AY$5:$AY$467,$C447)</f>
        <v>0</v>
      </c>
      <c r="BD447">
        <f>SUMIFS('Grid GenerationQueue'!AE$5:AE$467,'Grid GenerationQueue'!$AX$5:$AX$467,$B447,'Grid GenerationQueue'!$AY$5:$AY$467,$C447,'Grid GenerationQueue'!$BH$5:$BH$467,"Executed",'Grid GenerationQueue'!$BB$5:$BB$467,"&lt;"&amp;$BE$3)</f>
        <v>394.98</v>
      </c>
      <c r="BE447">
        <f>SUMIFS('Grid GenerationQueue'!AF$5:AF$467,'Grid GenerationQueue'!$AX$5:$AX$467,$B447,'Grid GenerationQueue'!$AY$5:$AY$467,$C447,'Grid GenerationQueue'!$BH$5:$BH$467,"Executed",'Grid GenerationQueue'!$BB$5:$BB$467,"&lt;"&amp;$BE$3)</f>
        <v>390</v>
      </c>
      <c r="BF447">
        <f>SUMIFS('Grid GenerationQueue'!AG$5:AG$467,'Grid GenerationQueue'!$AX$5:$AX$467,$B447,'Grid GenerationQueue'!$AY$5:$AY$467,$C447,'Grid GenerationQueue'!$BH$5:$BH$467,"Executed",'Grid GenerationQueue'!$BB$5:$BB$467,"&lt;"&amp;$BE$3)</f>
        <v>0</v>
      </c>
      <c r="BG447">
        <f>SUMIFS('Grid GenerationQueue'!AH$5:AH$467,'Grid GenerationQueue'!$AX$5:$AX$467,$B447,'Grid GenerationQueue'!$AY$5:$AY$467,$C447,'Grid GenerationQueue'!$BH$5:$BH$467,"Executed",'Grid GenerationQueue'!$BB$5:$BB$467,"&lt;"&amp;$BE$3)</f>
        <v>0</v>
      </c>
      <c r="BH447">
        <f>SUMIFS('Grid GenerationQueue'!AI$5:AI$467,'Grid GenerationQueue'!$AX$5:$AX$467,$B447,'Grid GenerationQueue'!$AY$5:$AY$467,$C447,'Grid GenerationQueue'!$BH$5:$BH$467,"Executed",'Grid GenerationQueue'!$BB$5:$BB$467,"&lt;"&amp;$BE$3)</f>
        <v>667.95399999999995</v>
      </c>
      <c r="BI447">
        <f>SUMIFS('Grid GenerationQueue'!AJ$5:AJ$467,'Grid GenerationQueue'!$AX$5:$AX$467,$B447,'Grid GenerationQueue'!$AY$5:$AY$467,$C447,'Grid GenerationQueue'!$BH$5:$BH$467,"Executed",'Grid GenerationQueue'!$BB$5:$BB$467,"&lt;"&amp;$BE$3)</f>
        <v>441</v>
      </c>
      <c r="BJ447">
        <f>SUMIFS('Grid GenerationQueue'!AK$5:AK$467,'Grid GenerationQueue'!$AX$5:$AX$467,$B447,'Grid GenerationQueue'!$AY$5:$AY$467,$C447,'Grid GenerationQueue'!$BH$5:$BH$467,"Executed",'Grid GenerationQueue'!$BB$5:$BB$467,"&lt;"&amp;$BE$3)</f>
        <v>0</v>
      </c>
      <c r="BK447">
        <f>SUMIFS('Grid GenerationQueue'!AL$5:AL$467,'Grid GenerationQueue'!$AX$5:$AX$467,$B447,'Grid GenerationQueue'!$AY$5:$AY$467,$C447,'Grid GenerationQueue'!$BH$5:$BH$467,"Executed",'Grid GenerationQueue'!$BB$5:$BB$467,"&lt;"&amp;$BE$3)</f>
        <v>0</v>
      </c>
      <c r="BL447">
        <f>SUMIFS('Grid GenerationQueue'!AM$5:AM$467,'Grid GenerationQueue'!$AX$5:$AX$467,$B447,'Grid GenerationQueue'!$AY$5:$AY$467,$C447,'Grid GenerationQueue'!$BH$5:$BH$467,"Executed",'Grid GenerationQueue'!$BB$5:$BB$467,"&lt;"&amp;$BE$3)</f>
        <v>0</v>
      </c>
      <c r="BM447">
        <f>SUMIFS('Grid GenerationQueue'!AN$5:AN$467,'Grid GenerationQueue'!$AX$5:$AX$467,$B447,'Grid GenerationQueue'!$AY$5:$AY$467,$C447,'Grid GenerationQueue'!$BH$5:$BH$467,"Executed",'Grid GenerationQueue'!$BB$5:$BB$467,"&lt;"&amp;$BE$3)</f>
        <v>0</v>
      </c>
      <c r="BN447">
        <f>SUMIFS('Grid GenerationQueue'!AO$5:AO$467,'Grid GenerationQueue'!$AX$5:$AX$467,$B447,'Grid GenerationQueue'!$AY$5:$AY$467,$C447,'Grid GenerationQueue'!$BH$5:$BH$467,"Executed",'Grid GenerationQueue'!$BB$5:$BB$467,"&lt;"&amp;$BE$3)</f>
        <v>0</v>
      </c>
      <c r="BO447">
        <f>SUMIFS('Grid GenerationQueue'!AP$5:AP$467,'Grid GenerationQueue'!$AX$5:$AX$467,$B447,'Grid GenerationQueue'!$AY$5:$AY$467,$C447,'Grid GenerationQueue'!$BH$5:$BH$467,"Executed",'Grid GenerationQueue'!$BB$5:$BB$467,"&lt;"&amp;$BE$3)</f>
        <v>0</v>
      </c>
      <c r="BQ447">
        <f>SUMIFS('Grid GenerationQueue'!AE$5:AE$467,'Grid GenerationQueue'!$AX$5:$AX$467,$B447,'Grid GenerationQueue'!$AY$5:$AY$467,$C447,'Grid GenerationQueue'!$BF$5:$BF$467,"&lt;&gt;"&amp;"",'Grid GenerationQueue'!$BB$5:$BB$467,"&lt;"&amp;$BE$3)</f>
        <v>1457.02</v>
      </c>
      <c r="BR447">
        <f>SUMIFS('Grid GenerationQueue'!AF$5:AF$467,'Grid GenerationQueue'!$AX$5:$AX$467,$B447,'Grid GenerationQueue'!$AY$5:$AY$467,$C447,'Grid GenerationQueue'!$BF$5:$BF$467,"&lt;&gt;"&amp;"",'Grid GenerationQueue'!$BB$5:$BB$467,"&lt;"&amp;$BE$3)</f>
        <v>1440</v>
      </c>
      <c r="BS447">
        <f>SUMIFS('Grid GenerationQueue'!AG$5:AG$467,'Grid GenerationQueue'!$AX$5:$AX$467,$B447,'Grid GenerationQueue'!$AY$5:$AY$467,$C447,'Grid GenerationQueue'!$BF$5:$BF$467,"&lt;&gt;"&amp;"",'Grid GenerationQueue'!$BB$5:$BB$467,"&lt;"&amp;$BE$3)</f>
        <v>0</v>
      </c>
      <c r="BT447">
        <f>SUMIFS('Grid GenerationQueue'!AH$5:AH$467,'Grid GenerationQueue'!$AX$5:$AX$467,$B447,'Grid GenerationQueue'!$AY$5:$AY$467,$C447,'Grid GenerationQueue'!$BF$5:$BF$467,"&lt;&gt;"&amp;"",'Grid GenerationQueue'!$BB$5:$BB$467,"&lt;"&amp;$BE$3)</f>
        <v>0</v>
      </c>
      <c r="BU447">
        <f>SUMIFS('Grid GenerationQueue'!AI$5:AI$467,'Grid GenerationQueue'!$AX$5:$AX$467,$B447,'Grid GenerationQueue'!$AY$5:$AY$467,$C447,'Grid GenerationQueue'!$BF$5:$BF$467,"&lt;&gt;"&amp;"",'Grid GenerationQueue'!$BB$5:$BB$467,"&lt;"&amp;$BE$3)</f>
        <v>1734.954</v>
      </c>
      <c r="BV447">
        <f>SUMIFS('Grid GenerationQueue'!AJ$5:AJ$467,'Grid GenerationQueue'!$AX$5:$AX$467,$B447,'Grid GenerationQueue'!$AY$5:$AY$467,$C447,'Grid GenerationQueue'!$BF$5:$BF$467,"&lt;&gt;"&amp;"",'Grid GenerationQueue'!$BB$5:$BB$467,"&lt;"&amp;$BE$3)</f>
        <v>441</v>
      </c>
      <c r="BW447">
        <f>SUMIFS('Grid GenerationQueue'!AK$5:AK$467,'Grid GenerationQueue'!$AX$5:$AX$467,$B447,'Grid GenerationQueue'!$AY$5:$AY$467,$C447,'Grid GenerationQueue'!$BF$5:$BF$467,"&lt;&gt;"&amp;"",'Grid GenerationQueue'!$BB$5:$BB$467,"&lt;"&amp;$BE$3)</f>
        <v>0</v>
      </c>
      <c r="BX447">
        <f>SUMIFS('Grid GenerationQueue'!AL$5:AL$467,'Grid GenerationQueue'!$AX$5:$AX$467,$B447,'Grid GenerationQueue'!$AY$5:$AY$467,$C447,'Grid GenerationQueue'!$BF$5:$BF$467,"&lt;&gt;"&amp;"",'Grid GenerationQueue'!$BB$5:$BB$467,"&lt;"&amp;$BE$3)</f>
        <v>0</v>
      </c>
      <c r="BY447">
        <f>SUMIFS('Grid GenerationQueue'!AM$5:AM$467,'Grid GenerationQueue'!$AX$5:$AX$467,$B447,'Grid GenerationQueue'!$AY$5:$AY$467,$C447,'Grid GenerationQueue'!$BF$5:$BF$467,"&lt;&gt;"&amp;"",'Grid GenerationQueue'!$BB$5:$BB$467,"&lt;"&amp;$BE$3)</f>
        <v>0</v>
      </c>
      <c r="BZ447">
        <f>SUMIFS('Grid GenerationQueue'!AN$5:AN$467,'Grid GenerationQueue'!$AX$5:$AX$467,$B447,'Grid GenerationQueue'!$AY$5:$AY$467,$C447,'Grid GenerationQueue'!$BF$5:$BF$467,"&lt;&gt;"&amp;"",'Grid GenerationQueue'!$BB$5:$BB$467,"&lt;"&amp;$BE$3)</f>
        <v>0</v>
      </c>
      <c r="CA447">
        <f>SUMIFS('Grid GenerationQueue'!AO$5:AO$467,'Grid GenerationQueue'!$AX$5:$AX$467,$B447,'Grid GenerationQueue'!$AY$5:$AY$467,$C447,'Grid GenerationQueue'!$BF$5:$BF$467,"&lt;&gt;"&amp;"",'Grid GenerationQueue'!$BB$5:$BB$467,"&lt;"&amp;$BE$3)</f>
        <v>0</v>
      </c>
      <c r="CB447">
        <f>SUMIFS('Grid GenerationQueue'!AP$5:AP$467,'Grid GenerationQueue'!$AX$5:$AX$467,$B447,'Grid GenerationQueue'!$AY$5:$AY$467,$C447,'Grid GenerationQueue'!$BF$5:$BF$467,"&lt;&gt;"&amp;"",'Grid GenerationQueue'!$BB$5:$BB$467,"&lt;"&amp;$BE$3)</f>
        <v>0</v>
      </c>
      <c r="CD447">
        <f>SUMIFS('Grid GenerationQueue'!AE$5:AE$467,'Grid GenerationQueue'!$AX$5:$AX$467,$B447,'Grid GenerationQueue'!$AY$5:$AY$467,$C447,'Grid GenerationQueue'!$BB$5:$BB$467,"&lt;"&amp;$BE$3)</f>
        <v>2816.1066999999998</v>
      </c>
      <c r="CE447">
        <f>SUMIFS('Grid GenerationQueue'!AF$5:AF$467,'Grid GenerationQueue'!$AX$5:$AX$467,$B447,'Grid GenerationQueue'!$AY$5:$AY$467,$C447,'Grid GenerationQueue'!$BB$5:$BB$467,"&lt;"&amp;$BE$3)</f>
        <v>1440</v>
      </c>
      <c r="CF447">
        <f>SUMIFS('Grid GenerationQueue'!AG$5:AG$467,'Grid GenerationQueue'!$AX$5:$AX$467,$B447,'Grid GenerationQueue'!$AY$5:$AY$467,$C447,'Grid GenerationQueue'!$BB$5:$BB$467,"&lt;"&amp;$BE$3)</f>
        <v>0</v>
      </c>
      <c r="CG447">
        <f>SUMIFS('Grid GenerationQueue'!AH$5:AH$467,'Grid GenerationQueue'!$AX$5:$AX$467,$B447,'Grid GenerationQueue'!$AY$5:$AY$467,$C447,'Grid GenerationQueue'!$BB$5:$BB$467,"&lt;"&amp;$BE$3)</f>
        <v>0</v>
      </c>
      <c r="CH447">
        <f>SUMIFS('Grid GenerationQueue'!AI$5:AI$467,'Grid GenerationQueue'!$AX$5:$AX$467,$B447,'Grid GenerationQueue'!$AY$5:$AY$467,$C447,'Grid GenerationQueue'!$BB$5:$BB$467,"&lt;"&amp;$BE$3)</f>
        <v>3094.37</v>
      </c>
      <c r="CI447">
        <f>SUMIFS('Grid GenerationQueue'!AJ$5:AJ$467,'Grid GenerationQueue'!$AX$5:$AX$467,$B447,'Grid GenerationQueue'!$AY$5:$AY$467,$C447,'Grid GenerationQueue'!$BB$5:$BB$467,"&lt;"&amp;$BE$3)</f>
        <v>441</v>
      </c>
      <c r="CJ447">
        <f>SUMIFS('Grid GenerationQueue'!AK$5:AK$467,'Grid GenerationQueue'!$AX$5:$AX$467,$B447,'Grid GenerationQueue'!$AY$5:$AY$467,$C447,'Grid GenerationQueue'!$BB$5:$BB$467,"&lt;"&amp;$BE$3)</f>
        <v>0</v>
      </c>
      <c r="CK447">
        <f>SUMIFS('Grid GenerationQueue'!AL$5:AL$467,'Grid GenerationQueue'!$AX$5:$AX$467,$B447,'Grid GenerationQueue'!$AY$5:$AY$467,$C447,'Grid GenerationQueue'!$BB$5:$BB$467,"&lt;"&amp;$BE$3)</f>
        <v>0</v>
      </c>
      <c r="CL447">
        <f>SUMIFS('Grid GenerationQueue'!AM$5:AM$467,'Grid GenerationQueue'!$AX$5:$AX$467,$B447,'Grid GenerationQueue'!$AY$5:$AY$467,$C447,'Grid GenerationQueue'!$BB$5:$BB$467,"&lt;"&amp;$BE$3)</f>
        <v>0</v>
      </c>
      <c r="CM447">
        <f>SUMIFS('Grid GenerationQueue'!AN$5:AN$467,'Grid GenerationQueue'!$AX$5:$AX$467,$B447,'Grid GenerationQueue'!$AY$5:$AY$467,$C447,'Grid GenerationQueue'!$BB$5:$BB$467,"&lt;"&amp;$BE$3)</f>
        <v>0</v>
      </c>
      <c r="CN447">
        <f>SUMIFS('Grid GenerationQueue'!AO$5:AO$467,'Grid GenerationQueue'!$AX$5:$AX$467,$B447,'Grid GenerationQueue'!$AY$5:$AY$467,$C447,'Grid GenerationQueue'!$BB$5:$BB$467,"&lt;"&amp;$BE$3)</f>
        <v>0</v>
      </c>
      <c r="CO447">
        <f>SUMIFS('Grid GenerationQueue'!AP$5:AP$467,'Grid GenerationQueue'!$AX$5:$AX$467,$B447,'Grid GenerationQueue'!$AY$5:$AY$467,$C447,'Grid GenerationQueue'!$BB$5:$BB$467,"&lt;"&amp;$BE$3)</f>
        <v>0</v>
      </c>
    </row>
    <row r="448" spans="1:93" x14ac:dyDescent="0.35">
      <c r="A448" t="s">
        <v>4653</v>
      </c>
      <c r="B448" t="s">
        <v>4526</v>
      </c>
      <c r="C448">
        <v>230</v>
      </c>
      <c r="D448">
        <f>SUMIFS('Grid GenerationQueue'!AE$5:AE$467,'Grid GenerationQueue'!$AX$5:$AX$467,$B448,'Grid GenerationQueue'!$AY$5:$AY$467,$C448,'Grid GenerationQueue'!$BI$5:$BI$467,"&lt;4")</f>
        <v>0</v>
      </c>
      <c r="E448">
        <f>SUMIFS('Grid GenerationQueue'!AF$5:AF$467,'Grid GenerationQueue'!$AX$5:$AX$467,$B448,'Grid GenerationQueue'!$AY$5:$AY$467,$C448,'Grid GenerationQueue'!$BI$5:$BI$467,"&lt;4")</f>
        <v>0</v>
      </c>
      <c r="F448">
        <f>SUMIFS('Grid GenerationQueue'!AG$5:AG$467,'Grid GenerationQueue'!$AX$5:$AX$467,$B448,'Grid GenerationQueue'!$AY$5:$AY$467,$C448,'Grid GenerationQueue'!$BI$5:$BI$467,"&lt;4")</f>
        <v>0</v>
      </c>
      <c r="G448">
        <f>SUMIFS('Grid GenerationQueue'!AH$5:AH$467,'Grid GenerationQueue'!$AX$5:$AX$467,$B448,'Grid GenerationQueue'!$AY$5:$AY$467,$C448,'Grid GenerationQueue'!$BI$5:$BI$467,"&lt;4")</f>
        <v>0</v>
      </c>
      <c r="H448">
        <f>SUMIFS('Grid GenerationQueue'!AI$5:AI$467,'Grid GenerationQueue'!$AX$5:$AX$467,$B448,'Grid GenerationQueue'!$AY$5:$AY$467,$C448,'Grid GenerationQueue'!$BI$5:$BI$467,"&lt;4")</f>
        <v>0</v>
      </c>
      <c r="I448">
        <f>SUMIFS('Grid GenerationQueue'!AJ$5:AJ$467,'Grid GenerationQueue'!$AX$5:$AX$467,$B448,'Grid GenerationQueue'!$AY$5:$AY$467,$C448,'Grid GenerationQueue'!$BI$5:$BI$467,"&lt;4")</f>
        <v>0</v>
      </c>
      <c r="J448">
        <f>SUMIFS('Grid GenerationQueue'!AK$5:AK$467,'Grid GenerationQueue'!$AX$5:$AX$467,$B448,'Grid GenerationQueue'!$AY$5:$AY$467,$C448,'Grid GenerationQueue'!$BI$5:$BI$467,"&lt;4")</f>
        <v>0</v>
      </c>
      <c r="K448">
        <f>SUMIFS('Grid GenerationQueue'!AL$5:AL$467,'Grid GenerationQueue'!$AX$5:$AX$467,$B448,'Grid GenerationQueue'!$AY$5:$AY$467,$C448,'Grid GenerationQueue'!$BI$5:$BI$467,"&lt;4")</f>
        <v>0</v>
      </c>
      <c r="L448">
        <f>SUMIFS('Grid GenerationQueue'!AM$5:AM$467,'Grid GenerationQueue'!$AX$5:$AX$467,$B448,'Grid GenerationQueue'!$AY$5:$AY$467,$C448,'Grid GenerationQueue'!$BI$5:$BI$467,"&lt;4")</f>
        <v>0</v>
      </c>
      <c r="M448">
        <f>SUMIFS('Grid GenerationQueue'!AN$5:AN$467,'Grid GenerationQueue'!$AX$5:$AX$467,$B448,'Grid GenerationQueue'!$AY$5:$AY$467,$C448,'Grid GenerationQueue'!$BI$5:$BI$467,"&lt;4")</f>
        <v>0</v>
      </c>
      <c r="N448">
        <f>SUMIFS('Grid GenerationQueue'!AO$5:AO$467,'Grid GenerationQueue'!$AX$5:$AX$467,$B448,'Grid GenerationQueue'!$AY$5:$AY$467,$C448,'Grid GenerationQueue'!$BI$5:$BI$467,"&lt;4")</f>
        <v>0</v>
      </c>
      <c r="O448">
        <f>SUMIFS('Grid GenerationQueue'!AP$5:AP$467,'Grid GenerationQueue'!$AX$5:$AX$467,$B448,'Grid GenerationQueue'!$AY$5:$AY$467,$C448,'Grid GenerationQueue'!$BI$5:$BI$467,"&lt;4")</f>
        <v>0</v>
      </c>
      <c r="Q448">
        <f>SUMIFS('Grid GenerationQueue'!AE$5:AE$467,'Grid GenerationQueue'!$AX$5:$AX$467,$B448,'Grid GenerationQueue'!$AY$5:$AY$467,$C448,'Grid GenerationQueue'!$BH$5:$BH$467,"Executed")</f>
        <v>0</v>
      </c>
      <c r="R448">
        <f>SUMIFS('Grid GenerationQueue'!AF$5:AF$467,'Grid GenerationQueue'!$AX$5:$AX$467,$B448,'Grid GenerationQueue'!$AY$5:$AY$467,$C448,'Grid GenerationQueue'!$BH$5:$BH$467,"Executed")</f>
        <v>0</v>
      </c>
      <c r="S448">
        <f>SUMIFS('Grid GenerationQueue'!AG$5:AG$467,'Grid GenerationQueue'!$AX$5:$AX$467,$B448,'Grid GenerationQueue'!$AY$5:$AY$467,$C448,'Grid GenerationQueue'!$BH$5:$BH$467,"Executed")</f>
        <v>0</v>
      </c>
      <c r="T448">
        <f>SUMIFS('Grid GenerationQueue'!AH$5:AH$467,'Grid GenerationQueue'!$AX$5:$AX$467,$B448,'Grid GenerationQueue'!$AY$5:$AY$467,$C448,'Grid GenerationQueue'!$BH$5:$BH$467,"Executed")</f>
        <v>0</v>
      </c>
      <c r="U448">
        <f>SUMIFS('Grid GenerationQueue'!AI$5:AI$467,'Grid GenerationQueue'!$AX$5:$AX$467,$B448,'Grid GenerationQueue'!$AY$5:$AY$467,$C448,'Grid GenerationQueue'!$BH$5:$BH$467,"Executed")</f>
        <v>24.5</v>
      </c>
      <c r="V448">
        <f>SUMIFS('Grid GenerationQueue'!AJ$5:AJ$467,'Grid GenerationQueue'!$AX$5:$AX$467,$B448,'Grid GenerationQueue'!$AY$5:$AY$467,$C448,'Grid GenerationQueue'!$BH$5:$BH$467,"Executed")</f>
        <v>24.5</v>
      </c>
      <c r="W448">
        <f>SUMIFS('Grid GenerationQueue'!AK$5:AK$467,'Grid GenerationQueue'!$AX$5:$AX$467,$B448,'Grid GenerationQueue'!$AY$5:$AY$467,$C448,'Grid GenerationQueue'!$BH$5:$BH$467,"Executed")</f>
        <v>0</v>
      </c>
      <c r="X448">
        <f>SUMIFS('Grid GenerationQueue'!AL$5:AL$467,'Grid GenerationQueue'!$AX$5:$AX$467,$B448,'Grid GenerationQueue'!$AY$5:$AY$467,$C448,'Grid GenerationQueue'!$BH$5:$BH$467,"Executed")</f>
        <v>0</v>
      </c>
      <c r="Y448">
        <f>SUMIFS('Grid GenerationQueue'!AM$5:AM$467,'Grid GenerationQueue'!$AX$5:$AX$467,$B448,'Grid GenerationQueue'!$AY$5:$AY$467,$C448,'Grid GenerationQueue'!$BH$5:$BH$467,"Executed")</f>
        <v>0</v>
      </c>
      <c r="Z448">
        <f>SUMIFS('Grid GenerationQueue'!AN$5:AN$467,'Grid GenerationQueue'!$AX$5:$AX$467,$B448,'Grid GenerationQueue'!$AY$5:$AY$467,$C448,'Grid GenerationQueue'!$BH$5:$BH$467,"Executed")</f>
        <v>0</v>
      </c>
      <c r="AA448">
        <f>SUMIFS('Grid GenerationQueue'!AO$5:AO$467,'Grid GenerationQueue'!$AX$5:$AX$467,$B448,'Grid GenerationQueue'!$AY$5:$AY$467,$C448,'Grid GenerationQueue'!$BH$5:$BH$467,"Executed")</f>
        <v>0</v>
      </c>
      <c r="AB448">
        <f>SUMIFS('Grid GenerationQueue'!AP$5:AP$467,'Grid GenerationQueue'!$AX$5:$AX$467,$B448,'Grid GenerationQueue'!$AY$5:$AY$467,$C448,'Grid GenerationQueue'!$BH$5:$BH$467,"Executed")</f>
        <v>0</v>
      </c>
      <c r="AD448">
        <f>SUMIFS('Grid GenerationQueue'!AE$5:AE$467,'Grid GenerationQueue'!$AX$5:$AX$467,$B448,'Grid GenerationQueue'!$AY$5:$AY$467,$C448,'Grid GenerationQueue'!$BF$5:$BF$467,"&lt;&gt;"&amp;"")</f>
        <v>0</v>
      </c>
      <c r="AE448">
        <f>SUMIFS('Grid GenerationQueue'!AF$5:AF$467,'Grid GenerationQueue'!$AX$5:$AX$467,$B448,'Grid GenerationQueue'!$AY$5:$AY$467,$C448,'Grid GenerationQueue'!$BF$5:$BF$467,"&lt;&gt;"&amp;"")</f>
        <v>0</v>
      </c>
      <c r="AF448">
        <f>SUMIFS('Grid GenerationQueue'!AG$5:AG$467,'Grid GenerationQueue'!$AX$5:$AX$467,$B448,'Grid GenerationQueue'!$AY$5:$AY$467,$C448,'Grid GenerationQueue'!$BF$5:$BF$467,"&lt;&gt;"&amp;"")</f>
        <v>0</v>
      </c>
      <c r="AG448">
        <f>SUMIFS('Grid GenerationQueue'!AH$5:AH$467,'Grid GenerationQueue'!$AX$5:$AX$467,$B448,'Grid GenerationQueue'!$AY$5:$AY$467,$C448,'Grid GenerationQueue'!$BF$5:$BF$467,"&lt;&gt;"&amp;"")</f>
        <v>0</v>
      </c>
      <c r="AH448">
        <f>SUMIFS('Grid GenerationQueue'!AI$5:AI$467,'Grid GenerationQueue'!$AX$5:$AX$467,$B448,'Grid GenerationQueue'!$AY$5:$AY$467,$C448,'Grid GenerationQueue'!$BF$5:$BF$467,"&lt;&gt;"&amp;"")</f>
        <v>24.5</v>
      </c>
      <c r="AI448">
        <f>SUMIFS('Grid GenerationQueue'!AJ$5:AJ$467,'Grid GenerationQueue'!$AX$5:$AX$467,$B448,'Grid GenerationQueue'!$AY$5:$AY$467,$C448,'Grid GenerationQueue'!$BF$5:$BF$467,"&lt;&gt;"&amp;"")</f>
        <v>24.5</v>
      </c>
      <c r="AJ448">
        <f>SUMIFS('Grid GenerationQueue'!AK$5:AK$467,'Grid GenerationQueue'!$AX$5:$AX$467,$B448,'Grid GenerationQueue'!$AY$5:$AY$467,$C448,'Grid GenerationQueue'!$BF$5:$BF$467,"&lt;&gt;"&amp;"")</f>
        <v>0</v>
      </c>
      <c r="AK448">
        <f>SUMIFS('Grid GenerationQueue'!AL$5:AL$467,'Grid GenerationQueue'!$AX$5:$AX$467,$B448,'Grid GenerationQueue'!$AY$5:$AY$467,$C448,'Grid GenerationQueue'!$BF$5:$BF$467,"&lt;&gt;"&amp;"")</f>
        <v>0</v>
      </c>
      <c r="AL448">
        <f>SUMIFS('Grid GenerationQueue'!AM$5:AM$467,'Grid GenerationQueue'!$AX$5:$AX$467,$B448,'Grid GenerationQueue'!$AY$5:$AY$467,$C448,'Grid GenerationQueue'!$BF$5:$BF$467,"&lt;&gt;"&amp;"")</f>
        <v>0</v>
      </c>
      <c r="AM448">
        <f>SUMIFS('Grid GenerationQueue'!AN$5:AN$467,'Grid GenerationQueue'!$AX$5:$AX$467,$B448,'Grid GenerationQueue'!$AY$5:$AY$467,$C448,'Grid GenerationQueue'!$BF$5:$BF$467,"&lt;&gt;"&amp;"")</f>
        <v>0</v>
      </c>
      <c r="AN448">
        <f>SUMIFS('Grid GenerationQueue'!AO$5:AO$467,'Grid GenerationQueue'!$AX$5:$AX$467,$B448,'Grid GenerationQueue'!$AY$5:$AY$467,$C448,'Grid GenerationQueue'!$BF$5:$BF$467,"&lt;&gt;"&amp;"")</f>
        <v>0</v>
      </c>
      <c r="AO448">
        <f>SUMIFS('Grid GenerationQueue'!AP$5:AP$467,'Grid GenerationQueue'!$AX$5:$AX$467,$B448,'Grid GenerationQueue'!$AY$5:$AY$467,$C448,'Grid GenerationQueue'!$BF$5:$BF$467,"&lt;&gt;"&amp;"")</f>
        <v>0</v>
      </c>
      <c r="AQ448">
        <f>SUMIFS('Grid GenerationQueue'!AE$5:AE$467,'Grid GenerationQueue'!$AX$5:$AX$467,$B448,'Grid GenerationQueue'!$AY$5:$AY$467,$C448)</f>
        <v>252</v>
      </c>
      <c r="AR448">
        <f>SUMIFS('Grid GenerationQueue'!AF$5:AF$467,'Grid GenerationQueue'!$AX$5:$AX$467,$B448,'Grid GenerationQueue'!$AY$5:$AY$467,$C448)</f>
        <v>0</v>
      </c>
      <c r="AS448">
        <f>SUMIFS('Grid GenerationQueue'!AG$5:AG$467,'Grid GenerationQueue'!$AX$5:$AX$467,$B448,'Grid GenerationQueue'!$AY$5:$AY$467,$C448)</f>
        <v>0</v>
      </c>
      <c r="AT448">
        <f>SUMIFS('Grid GenerationQueue'!AH$5:AH$467,'Grid GenerationQueue'!$AX$5:$AX$467,$B448,'Grid GenerationQueue'!$AY$5:$AY$467,$C448)</f>
        <v>0</v>
      </c>
      <c r="AU448">
        <f>SUMIFS('Grid GenerationQueue'!AI$5:AI$467,'Grid GenerationQueue'!$AX$5:$AX$467,$B448,'Grid GenerationQueue'!$AY$5:$AY$467,$C448)</f>
        <v>24.5</v>
      </c>
      <c r="AV448">
        <f>SUMIFS('Grid GenerationQueue'!AJ$5:AJ$467,'Grid GenerationQueue'!$AX$5:$AX$467,$B448,'Grid GenerationQueue'!$AY$5:$AY$467,$C448)</f>
        <v>24.5</v>
      </c>
      <c r="AW448">
        <f>SUMIFS('Grid GenerationQueue'!AK$5:AK$467,'Grid GenerationQueue'!$AX$5:$AX$467,$B448,'Grid GenerationQueue'!$AY$5:$AY$467,$C448)</f>
        <v>0</v>
      </c>
      <c r="AX448">
        <f>SUMIFS('Grid GenerationQueue'!AL$5:AL$467,'Grid GenerationQueue'!$AX$5:$AX$467,$B448,'Grid GenerationQueue'!$AY$5:$AY$467,$C448)</f>
        <v>0</v>
      </c>
      <c r="AY448">
        <f>SUMIFS('Grid GenerationQueue'!AM$5:AM$467,'Grid GenerationQueue'!$AX$5:$AX$467,$B448,'Grid GenerationQueue'!$AY$5:$AY$467,$C448)</f>
        <v>0</v>
      </c>
      <c r="AZ448">
        <f>SUMIFS('Grid GenerationQueue'!AN$5:AN$467,'Grid GenerationQueue'!$AX$5:$AX$467,$B448,'Grid GenerationQueue'!$AY$5:$AY$467,$C448)</f>
        <v>0</v>
      </c>
      <c r="BA448">
        <f>SUMIFS('Grid GenerationQueue'!AO$5:AO$467,'Grid GenerationQueue'!$AX$5:$AX$467,$B448,'Grid GenerationQueue'!$AY$5:$AY$467,$C448)</f>
        <v>0</v>
      </c>
      <c r="BB448">
        <f>SUMIFS('Grid GenerationQueue'!AP$5:AP$467,'Grid GenerationQueue'!$AX$5:$AX$467,$B448,'Grid GenerationQueue'!$AY$5:$AY$467,$C448)</f>
        <v>0</v>
      </c>
      <c r="BD448">
        <f>SUMIFS('Grid GenerationQueue'!AE$5:AE$467,'Grid GenerationQueue'!$AX$5:$AX$467,$B448,'Grid GenerationQueue'!$AY$5:$AY$467,$C448,'Grid GenerationQueue'!$BH$5:$BH$467,"Executed",'Grid GenerationQueue'!$BB$5:$BB$467,"&lt;"&amp;$BE$3)</f>
        <v>0</v>
      </c>
      <c r="BE448">
        <f>SUMIFS('Grid GenerationQueue'!AF$5:AF$467,'Grid GenerationQueue'!$AX$5:$AX$467,$B448,'Grid GenerationQueue'!$AY$5:$AY$467,$C448,'Grid GenerationQueue'!$BH$5:$BH$467,"Executed",'Grid GenerationQueue'!$BB$5:$BB$467,"&lt;"&amp;$BE$3)</f>
        <v>0</v>
      </c>
      <c r="BF448">
        <f>SUMIFS('Grid GenerationQueue'!AG$5:AG$467,'Grid GenerationQueue'!$AX$5:$AX$467,$B448,'Grid GenerationQueue'!$AY$5:$AY$467,$C448,'Grid GenerationQueue'!$BH$5:$BH$467,"Executed",'Grid GenerationQueue'!$BB$5:$BB$467,"&lt;"&amp;$BE$3)</f>
        <v>0</v>
      </c>
      <c r="BG448">
        <f>SUMIFS('Grid GenerationQueue'!AH$5:AH$467,'Grid GenerationQueue'!$AX$5:$AX$467,$B448,'Grid GenerationQueue'!$AY$5:$AY$467,$C448,'Grid GenerationQueue'!$BH$5:$BH$467,"Executed",'Grid GenerationQueue'!$BB$5:$BB$467,"&lt;"&amp;$BE$3)</f>
        <v>0</v>
      </c>
      <c r="BH448">
        <f>SUMIFS('Grid GenerationQueue'!AI$5:AI$467,'Grid GenerationQueue'!$AX$5:$AX$467,$B448,'Grid GenerationQueue'!$AY$5:$AY$467,$C448,'Grid GenerationQueue'!$BH$5:$BH$467,"Executed",'Grid GenerationQueue'!$BB$5:$BB$467,"&lt;"&amp;$BE$3)</f>
        <v>24.5</v>
      </c>
      <c r="BI448">
        <f>SUMIFS('Grid GenerationQueue'!AJ$5:AJ$467,'Grid GenerationQueue'!$AX$5:$AX$467,$B448,'Grid GenerationQueue'!$AY$5:$AY$467,$C448,'Grid GenerationQueue'!$BH$5:$BH$467,"Executed",'Grid GenerationQueue'!$BB$5:$BB$467,"&lt;"&amp;$BE$3)</f>
        <v>24.5</v>
      </c>
      <c r="BJ448">
        <f>SUMIFS('Grid GenerationQueue'!AK$5:AK$467,'Grid GenerationQueue'!$AX$5:$AX$467,$B448,'Grid GenerationQueue'!$AY$5:$AY$467,$C448,'Grid GenerationQueue'!$BH$5:$BH$467,"Executed",'Grid GenerationQueue'!$BB$5:$BB$467,"&lt;"&amp;$BE$3)</f>
        <v>0</v>
      </c>
      <c r="BK448">
        <f>SUMIFS('Grid GenerationQueue'!AL$5:AL$467,'Grid GenerationQueue'!$AX$5:$AX$467,$B448,'Grid GenerationQueue'!$AY$5:$AY$467,$C448,'Grid GenerationQueue'!$BH$5:$BH$467,"Executed",'Grid GenerationQueue'!$BB$5:$BB$467,"&lt;"&amp;$BE$3)</f>
        <v>0</v>
      </c>
      <c r="BL448">
        <f>SUMIFS('Grid GenerationQueue'!AM$5:AM$467,'Grid GenerationQueue'!$AX$5:$AX$467,$B448,'Grid GenerationQueue'!$AY$5:$AY$467,$C448,'Grid GenerationQueue'!$BH$5:$BH$467,"Executed",'Grid GenerationQueue'!$BB$5:$BB$467,"&lt;"&amp;$BE$3)</f>
        <v>0</v>
      </c>
      <c r="BM448">
        <f>SUMIFS('Grid GenerationQueue'!AN$5:AN$467,'Grid GenerationQueue'!$AX$5:$AX$467,$B448,'Grid GenerationQueue'!$AY$5:$AY$467,$C448,'Grid GenerationQueue'!$BH$5:$BH$467,"Executed",'Grid GenerationQueue'!$BB$5:$BB$467,"&lt;"&amp;$BE$3)</f>
        <v>0</v>
      </c>
      <c r="BN448">
        <f>SUMIFS('Grid GenerationQueue'!AO$5:AO$467,'Grid GenerationQueue'!$AX$5:$AX$467,$B448,'Grid GenerationQueue'!$AY$5:$AY$467,$C448,'Grid GenerationQueue'!$BH$5:$BH$467,"Executed",'Grid GenerationQueue'!$BB$5:$BB$467,"&lt;"&amp;$BE$3)</f>
        <v>0</v>
      </c>
      <c r="BO448">
        <f>SUMIFS('Grid GenerationQueue'!AP$5:AP$467,'Grid GenerationQueue'!$AX$5:$AX$467,$B448,'Grid GenerationQueue'!$AY$5:$AY$467,$C448,'Grid GenerationQueue'!$BH$5:$BH$467,"Executed",'Grid GenerationQueue'!$BB$5:$BB$467,"&lt;"&amp;$BE$3)</f>
        <v>0</v>
      </c>
      <c r="BQ448">
        <f>SUMIFS('Grid GenerationQueue'!AE$5:AE$467,'Grid GenerationQueue'!$AX$5:$AX$467,$B448,'Grid GenerationQueue'!$AY$5:$AY$467,$C448,'Grid GenerationQueue'!$BF$5:$BF$467,"&lt;&gt;"&amp;"",'Grid GenerationQueue'!$BB$5:$BB$467,"&lt;"&amp;$BE$3)</f>
        <v>0</v>
      </c>
      <c r="BR448">
        <f>SUMIFS('Grid GenerationQueue'!AF$5:AF$467,'Grid GenerationQueue'!$AX$5:$AX$467,$B448,'Grid GenerationQueue'!$AY$5:$AY$467,$C448,'Grid GenerationQueue'!$BF$5:$BF$467,"&lt;&gt;"&amp;"",'Grid GenerationQueue'!$BB$5:$BB$467,"&lt;"&amp;$BE$3)</f>
        <v>0</v>
      </c>
      <c r="BS448">
        <f>SUMIFS('Grid GenerationQueue'!AG$5:AG$467,'Grid GenerationQueue'!$AX$5:$AX$467,$B448,'Grid GenerationQueue'!$AY$5:$AY$467,$C448,'Grid GenerationQueue'!$BF$5:$BF$467,"&lt;&gt;"&amp;"",'Grid GenerationQueue'!$BB$5:$BB$467,"&lt;"&amp;$BE$3)</f>
        <v>0</v>
      </c>
      <c r="BT448">
        <f>SUMIFS('Grid GenerationQueue'!AH$5:AH$467,'Grid GenerationQueue'!$AX$5:$AX$467,$B448,'Grid GenerationQueue'!$AY$5:$AY$467,$C448,'Grid GenerationQueue'!$BF$5:$BF$467,"&lt;&gt;"&amp;"",'Grid GenerationQueue'!$BB$5:$BB$467,"&lt;"&amp;$BE$3)</f>
        <v>0</v>
      </c>
      <c r="BU448">
        <f>SUMIFS('Grid GenerationQueue'!AI$5:AI$467,'Grid GenerationQueue'!$AX$5:$AX$467,$B448,'Grid GenerationQueue'!$AY$5:$AY$467,$C448,'Grid GenerationQueue'!$BF$5:$BF$467,"&lt;&gt;"&amp;"",'Grid GenerationQueue'!$BB$5:$BB$467,"&lt;"&amp;$BE$3)</f>
        <v>24.5</v>
      </c>
      <c r="BV448">
        <f>SUMIFS('Grid GenerationQueue'!AJ$5:AJ$467,'Grid GenerationQueue'!$AX$5:$AX$467,$B448,'Grid GenerationQueue'!$AY$5:$AY$467,$C448,'Grid GenerationQueue'!$BF$5:$BF$467,"&lt;&gt;"&amp;"",'Grid GenerationQueue'!$BB$5:$BB$467,"&lt;"&amp;$BE$3)</f>
        <v>24.5</v>
      </c>
      <c r="BW448">
        <f>SUMIFS('Grid GenerationQueue'!AK$5:AK$467,'Grid GenerationQueue'!$AX$5:$AX$467,$B448,'Grid GenerationQueue'!$AY$5:$AY$467,$C448,'Grid GenerationQueue'!$BF$5:$BF$467,"&lt;&gt;"&amp;"",'Grid GenerationQueue'!$BB$5:$BB$467,"&lt;"&amp;$BE$3)</f>
        <v>0</v>
      </c>
      <c r="BX448">
        <f>SUMIFS('Grid GenerationQueue'!AL$5:AL$467,'Grid GenerationQueue'!$AX$5:$AX$467,$B448,'Grid GenerationQueue'!$AY$5:$AY$467,$C448,'Grid GenerationQueue'!$BF$5:$BF$467,"&lt;&gt;"&amp;"",'Grid GenerationQueue'!$BB$5:$BB$467,"&lt;"&amp;$BE$3)</f>
        <v>0</v>
      </c>
      <c r="BY448">
        <f>SUMIFS('Grid GenerationQueue'!AM$5:AM$467,'Grid GenerationQueue'!$AX$5:$AX$467,$B448,'Grid GenerationQueue'!$AY$5:$AY$467,$C448,'Grid GenerationQueue'!$BF$5:$BF$467,"&lt;&gt;"&amp;"",'Grid GenerationQueue'!$BB$5:$BB$467,"&lt;"&amp;$BE$3)</f>
        <v>0</v>
      </c>
      <c r="BZ448">
        <f>SUMIFS('Grid GenerationQueue'!AN$5:AN$467,'Grid GenerationQueue'!$AX$5:$AX$467,$B448,'Grid GenerationQueue'!$AY$5:$AY$467,$C448,'Grid GenerationQueue'!$BF$5:$BF$467,"&lt;&gt;"&amp;"",'Grid GenerationQueue'!$BB$5:$BB$467,"&lt;"&amp;$BE$3)</f>
        <v>0</v>
      </c>
      <c r="CA448">
        <f>SUMIFS('Grid GenerationQueue'!AO$5:AO$467,'Grid GenerationQueue'!$AX$5:$AX$467,$B448,'Grid GenerationQueue'!$AY$5:$AY$467,$C448,'Grid GenerationQueue'!$BF$5:$BF$467,"&lt;&gt;"&amp;"",'Grid GenerationQueue'!$BB$5:$BB$467,"&lt;"&amp;$BE$3)</f>
        <v>0</v>
      </c>
      <c r="CB448">
        <f>SUMIFS('Grid GenerationQueue'!AP$5:AP$467,'Grid GenerationQueue'!$AX$5:$AX$467,$B448,'Grid GenerationQueue'!$AY$5:$AY$467,$C448,'Grid GenerationQueue'!$BF$5:$BF$467,"&lt;&gt;"&amp;"",'Grid GenerationQueue'!$BB$5:$BB$467,"&lt;"&amp;$BE$3)</f>
        <v>0</v>
      </c>
      <c r="CD448">
        <f>SUMIFS('Grid GenerationQueue'!AE$5:AE$467,'Grid GenerationQueue'!$AX$5:$AX$467,$B448,'Grid GenerationQueue'!$AY$5:$AY$467,$C448,'Grid GenerationQueue'!$BB$5:$BB$467,"&lt;"&amp;$BE$3)</f>
        <v>252</v>
      </c>
      <c r="CE448">
        <f>SUMIFS('Grid GenerationQueue'!AF$5:AF$467,'Grid GenerationQueue'!$AX$5:$AX$467,$B448,'Grid GenerationQueue'!$AY$5:$AY$467,$C448,'Grid GenerationQueue'!$BB$5:$BB$467,"&lt;"&amp;$BE$3)</f>
        <v>0</v>
      </c>
      <c r="CF448">
        <f>SUMIFS('Grid GenerationQueue'!AG$5:AG$467,'Grid GenerationQueue'!$AX$5:$AX$467,$B448,'Grid GenerationQueue'!$AY$5:$AY$467,$C448,'Grid GenerationQueue'!$BB$5:$BB$467,"&lt;"&amp;$BE$3)</f>
        <v>0</v>
      </c>
      <c r="CG448">
        <f>SUMIFS('Grid GenerationQueue'!AH$5:AH$467,'Grid GenerationQueue'!$AX$5:$AX$467,$B448,'Grid GenerationQueue'!$AY$5:$AY$467,$C448,'Grid GenerationQueue'!$BB$5:$BB$467,"&lt;"&amp;$BE$3)</f>
        <v>0</v>
      </c>
      <c r="CH448">
        <f>SUMIFS('Grid GenerationQueue'!AI$5:AI$467,'Grid GenerationQueue'!$AX$5:$AX$467,$B448,'Grid GenerationQueue'!$AY$5:$AY$467,$C448,'Grid GenerationQueue'!$BB$5:$BB$467,"&lt;"&amp;$BE$3)</f>
        <v>24.5</v>
      </c>
      <c r="CI448">
        <f>SUMIFS('Grid GenerationQueue'!AJ$5:AJ$467,'Grid GenerationQueue'!$AX$5:$AX$467,$B448,'Grid GenerationQueue'!$AY$5:$AY$467,$C448,'Grid GenerationQueue'!$BB$5:$BB$467,"&lt;"&amp;$BE$3)</f>
        <v>24.5</v>
      </c>
      <c r="CJ448">
        <f>SUMIFS('Grid GenerationQueue'!AK$5:AK$467,'Grid GenerationQueue'!$AX$5:$AX$467,$B448,'Grid GenerationQueue'!$AY$5:$AY$467,$C448,'Grid GenerationQueue'!$BB$5:$BB$467,"&lt;"&amp;$BE$3)</f>
        <v>0</v>
      </c>
      <c r="CK448">
        <f>SUMIFS('Grid GenerationQueue'!AL$5:AL$467,'Grid GenerationQueue'!$AX$5:$AX$467,$B448,'Grid GenerationQueue'!$AY$5:$AY$467,$C448,'Grid GenerationQueue'!$BB$5:$BB$467,"&lt;"&amp;$BE$3)</f>
        <v>0</v>
      </c>
      <c r="CL448">
        <f>SUMIFS('Grid GenerationQueue'!AM$5:AM$467,'Grid GenerationQueue'!$AX$5:$AX$467,$B448,'Grid GenerationQueue'!$AY$5:$AY$467,$C448,'Grid GenerationQueue'!$BB$5:$BB$467,"&lt;"&amp;$BE$3)</f>
        <v>0</v>
      </c>
      <c r="CM448">
        <f>SUMIFS('Grid GenerationQueue'!AN$5:AN$467,'Grid GenerationQueue'!$AX$5:$AX$467,$B448,'Grid GenerationQueue'!$AY$5:$AY$467,$C448,'Grid GenerationQueue'!$BB$5:$BB$467,"&lt;"&amp;$BE$3)</f>
        <v>0</v>
      </c>
      <c r="CN448">
        <f>SUMIFS('Grid GenerationQueue'!AO$5:AO$467,'Grid GenerationQueue'!$AX$5:$AX$467,$B448,'Grid GenerationQueue'!$AY$5:$AY$467,$C448,'Grid GenerationQueue'!$BB$5:$BB$467,"&lt;"&amp;$BE$3)</f>
        <v>0</v>
      </c>
      <c r="CO448">
        <f>SUMIFS('Grid GenerationQueue'!AP$5:AP$467,'Grid GenerationQueue'!$AX$5:$AX$467,$B448,'Grid GenerationQueue'!$AY$5:$AY$467,$C448,'Grid GenerationQueue'!$BB$5:$BB$467,"&lt;"&amp;$BE$3)</f>
        <v>0</v>
      </c>
    </row>
    <row r="449" spans="1:93" x14ac:dyDescent="0.35">
      <c r="A449" t="s">
        <v>4644</v>
      </c>
      <c r="B449" t="s">
        <v>4525</v>
      </c>
      <c r="C449">
        <v>115</v>
      </c>
      <c r="D449">
        <f>SUMIFS('Grid GenerationQueue'!AE$5:AE$467,'Grid GenerationQueue'!$AX$5:$AX$467,$B449,'Grid GenerationQueue'!$AY$5:$AY$467,$C449,'Grid GenerationQueue'!$BI$5:$BI$467,"&lt;4")</f>
        <v>0</v>
      </c>
      <c r="E449">
        <f>SUMIFS('Grid GenerationQueue'!AF$5:AF$467,'Grid GenerationQueue'!$AX$5:$AX$467,$B449,'Grid GenerationQueue'!$AY$5:$AY$467,$C449,'Grid GenerationQueue'!$BI$5:$BI$467,"&lt;4")</f>
        <v>0</v>
      </c>
      <c r="F449">
        <f>SUMIFS('Grid GenerationQueue'!AG$5:AG$467,'Grid GenerationQueue'!$AX$5:$AX$467,$B449,'Grid GenerationQueue'!$AY$5:$AY$467,$C449,'Grid GenerationQueue'!$BI$5:$BI$467,"&lt;4")</f>
        <v>0</v>
      </c>
      <c r="G449">
        <f>SUMIFS('Grid GenerationQueue'!AH$5:AH$467,'Grid GenerationQueue'!$AX$5:$AX$467,$B449,'Grid GenerationQueue'!$AY$5:$AY$467,$C449,'Grid GenerationQueue'!$BI$5:$BI$467,"&lt;4")</f>
        <v>0</v>
      </c>
      <c r="H449">
        <f>SUMIFS('Grid GenerationQueue'!AI$5:AI$467,'Grid GenerationQueue'!$AX$5:$AX$467,$B449,'Grid GenerationQueue'!$AY$5:$AY$467,$C449,'Grid GenerationQueue'!$BI$5:$BI$467,"&lt;4")</f>
        <v>0</v>
      </c>
      <c r="I449">
        <f>SUMIFS('Grid GenerationQueue'!AJ$5:AJ$467,'Grid GenerationQueue'!$AX$5:$AX$467,$B449,'Grid GenerationQueue'!$AY$5:$AY$467,$C449,'Grid GenerationQueue'!$BI$5:$BI$467,"&lt;4")</f>
        <v>0</v>
      </c>
      <c r="J449">
        <f>SUMIFS('Grid GenerationQueue'!AK$5:AK$467,'Grid GenerationQueue'!$AX$5:$AX$467,$B449,'Grid GenerationQueue'!$AY$5:$AY$467,$C449,'Grid GenerationQueue'!$BI$5:$BI$467,"&lt;4")</f>
        <v>0</v>
      </c>
      <c r="K449">
        <f>SUMIFS('Grid GenerationQueue'!AL$5:AL$467,'Grid GenerationQueue'!$AX$5:$AX$467,$B449,'Grid GenerationQueue'!$AY$5:$AY$467,$C449,'Grid GenerationQueue'!$BI$5:$BI$467,"&lt;4")</f>
        <v>0</v>
      </c>
      <c r="L449">
        <f>SUMIFS('Grid GenerationQueue'!AM$5:AM$467,'Grid GenerationQueue'!$AX$5:$AX$467,$B449,'Grid GenerationQueue'!$AY$5:$AY$467,$C449,'Grid GenerationQueue'!$BI$5:$BI$467,"&lt;4")</f>
        <v>0</v>
      </c>
      <c r="M449">
        <f>SUMIFS('Grid GenerationQueue'!AN$5:AN$467,'Grid GenerationQueue'!$AX$5:$AX$467,$B449,'Grid GenerationQueue'!$AY$5:$AY$467,$C449,'Grid GenerationQueue'!$BI$5:$BI$467,"&lt;4")</f>
        <v>0</v>
      </c>
      <c r="N449">
        <f>SUMIFS('Grid GenerationQueue'!AO$5:AO$467,'Grid GenerationQueue'!$AX$5:$AX$467,$B449,'Grid GenerationQueue'!$AY$5:$AY$467,$C449,'Grid GenerationQueue'!$BI$5:$BI$467,"&lt;4")</f>
        <v>0</v>
      </c>
      <c r="O449">
        <f>SUMIFS('Grid GenerationQueue'!AP$5:AP$467,'Grid GenerationQueue'!$AX$5:$AX$467,$B449,'Grid GenerationQueue'!$AY$5:$AY$467,$C449,'Grid GenerationQueue'!$BI$5:$BI$467,"&lt;4")</f>
        <v>0</v>
      </c>
      <c r="Q449">
        <f>SUMIFS('Grid GenerationQueue'!AE$5:AE$467,'Grid GenerationQueue'!$AX$5:$AX$467,$B449,'Grid GenerationQueue'!$AY$5:$AY$467,$C449,'Grid GenerationQueue'!$BH$5:$BH$467,"Executed")</f>
        <v>0</v>
      </c>
      <c r="R449">
        <f>SUMIFS('Grid GenerationQueue'!AF$5:AF$467,'Grid GenerationQueue'!$AX$5:$AX$467,$B449,'Grid GenerationQueue'!$AY$5:$AY$467,$C449,'Grid GenerationQueue'!$BH$5:$BH$467,"Executed")</f>
        <v>0</v>
      </c>
      <c r="S449">
        <f>SUMIFS('Grid GenerationQueue'!AG$5:AG$467,'Grid GenerationQueue'!$AX$5:$AX$467,$B449,'Grid GenerationQueue'!$AY$5:$AY$467,$C449,'Grid GenerationQueue'!$BH$5:$BH$467,"Executed")</f>
        <v>0</v>
      </c>
      <c r="T449">
        <f>SUMIFS('Grid GenerationQueue'!AH$5:AH$467,'Grid GenerationQueue'!$AX$5:$AX$467,$B449,'Grid GenerationQueue'!$AY$5:$AY$467,$C449,'Grid GenerationQueue'!$BH$5:$BH$467,"Executed")</f>
        <v>0</v>
      </c>
      <c r="U449">
        <f>SUMIFS('Grid GenerationQueue'!AI$5:AI$467,'Grid GenerationQueue'!$AX$5:$AX$467,$B449,'Grid GenerationQueue'!$AY$5:$AY$467,$C449,'Grid GenerationQueue'!$BH$5:$BH$467,"Executed")</f>
        <v>0</v>
      </c>
      <c r="V449">
        <f>SUMIFS('Grid GenerationQueue'!AJ$5:AJ$467,'Grid GenerationQueue'!$AX$5:$AX$467,$B449,'Grid GenerationQueue'!$AY$5:$AY$467,$C449,'Grid GenerationQueue'!$BH$5:$BH$467,"Executed")</f>
        <v>0</v>
      </c>
      <c r="W449">
        <f>SUMIFS('Grid GenerationQueue'!AK$5:AK$467,'Grid GenerationQueue'!$AX$5:$AX$467,$B449,'Grid GenerationQueue'!$AY$5:$AY$467,$C449,'Grid GenerationQueue'!$BH$5:$BH$467,"Executed")</f>
        <v>0</v>
      </c>
      <c r="X449">
        <f>SUMIFS('Grid GenerationQueue'!AL$5:AL$467,'Grid GenerationQueue'!$AX$5:$AX$467,$B449,'Grid GenerationQueue'!$AY$5:$AY$467,$C449,'Grid GenerationQueue'!$BH$5:$BH$467,"Executed")</f>
        <v>0</v>
      </c>
      <c r="Y449">
        <f>SUMIFS('Grid GenerationQueue'!AM$5:AM$467,'Grid GenerationQueue'!$AX$5:$AX$467,$B449,'Grid GenerationQueue'!$AY$5:$AY$467,$C449,'Grid GenerationQueue'!$BH$5:$BH$467,"Executed")</f>
        <v>0</v>
      </c>
      <c r="Z449">
        <f>SUMIFS('Grid GenerationQueue'!AN$5:AN$467,'Grid GenerationQueue'!$AX$5:$AX$467,$B449,'Grid GenerationQueue'!$AY$5:$AY$467,$C449,'Grid GenerationQueue'!$BH$5:$BH$467,"Executed")</f>
        <v>0</v>
      </c>
      <c r="AA449">
        <f>SUMIFS('Grid GenerationQueue'!AO$5:AO$467,'Grid GenerationQueue'!$AX$5:$AX$467,$B449,'Grid GenerationQueue'!$AY$5:$AY$467,$C449,'Grid GenerationQueue'!$BH$5:$BH$467,"Executed")</f>
        <v>0</v>
      </c>
      <c r="AB449">
        <f>SUMIFS('Grid GenerationQueue'!AP$5:AP$467,'Grid GenerationQueue'!$AX$5:$AX$467,$B449,'Grid GenerationQueue'!$AY$5:$AY$467,$C449,'Grid GenerationQueue'!$BH$5:$BH$467,"Executed")</f>
        <v>0</v>
      </c>
      <c r="AD449">
        <f>SUMIFS('Grid GenerationQueue'!AE$5:AE$467,'Grid GenerationQueue'!$AX$5:$AX$467,$B449,'Grid GenerationQueue'!$AY$5:$AY$467,$C449,'Grid GenerationQueue'!$BF$5:$BF$467,"&lt;&gt;"&amp;"")</f>
        <v>21.8</v>
      </c>
      <c r="AE449">
        <f>SUMIFS('Grid GenerationQueue'!AF$5:AF$467,'Grid GenerationQueue'!$AX$5:$AX$467,$B449,'Grid GenerationQueue'!$AY$5:$AY$467,$C449,'Grid GenerationQueue'!$BF$5:$BF$467,"&lt;&gt;"&amp;"")</f>
        <v>0</v>
      </c>
      <c r="AF449">
        <f>SUMIFS('Grid GenerationQueue'!AG$5:AG$467,'Grid GenerationQueue'!$AX$5:$AX$467,$B449,'Grid GenerationQueue'!$AY$5:$AY$467,$C449,'Grid GenerationQueue'!$BF$5:$BF$467,"&lt;&gt;"&amp;"")</f>
        <v>0</v>
      </c>
      <c r="AG449">
        <f>SUMIFS('Grid GenerationQueue'!AH$5:AH$467,'Grid GenerationQueue'!$AX$5:$AX$467,$B449,'Grid GenerationQueue'!$AY$5:$AY$467,$C449,'Grid GenerationQueue'!$BF$5:$BF$467,"&lt;&gt;"&amp;"")</f>
        <v>0</v>
      </c>
      <c r="AH449">
        <f>SUMIFS('Grid GenerationQueue'!AI$5:AI$467,'Grid GenerationQueue'!$AX$5:$AX$467,$B449,'Grid GenerationQueue'!$AY$5:$AY$467,$C449,'Grid GenerationQueue'!$BF$5:$BF$467,"&lt;&gt;"&amp;"")</f>
        <v>55.9</v>
      </c>
      <c r="AI449">
        <f>SUMIFS('Grid GenerationQueue'!AJ$5:AJ$467,'Grid GenerationQueue'!$AX$5:$AX$467,$B449,'Grid GenerationQueue'!$AY$5:$AY$467,$C449,'Grid GenerationQueue'!$BF$5:$BF$467,"&lt;&gt;"&amp;"")</f>
        <v>0</v>
      </c>
      <c r="AJ449">
        <f>SUMIFS('Grid GenerationQueue'!AK$5:AK$467,'Grid GenerationQueue'!$AX$5:$AX$467,$B449,'Grid GenerationQueue'!$AY$5:$AY$467,$C449,'Grid GenerationQueue'!$BF$5:$BF$467,"&lt;&gt;"&amp;"")</f>
        <v>0</v>
      </c>
      <c r="AK449">
        <f>SUMIFS('Grid GenerationQueue'!AL$5:AL$467,'Grid GenerationQueue'!$AX$5:$AX$467,$B449,'Grid GenerationQueue'!$AY$5:$AY$467,$C449,'Grid GenerationQueue'!$BF$5:$BF$467,"&lt;&gt;"&amp;"")</f>
        <v>0</v>
      </c>
      <c r="AL449">
        <f>SUMIFS('Grid GenerationQueue'!AM$5:AM$467,'Grid GenerationQueue'!$AX$5:$AX$467,$B449,'Grid GenerationQueue'!$AY$5:$AY$467,$C449,'Grid GenerationQueue'!$BF$5:$BF$467,"&lt;&gt;"&amp;"")</f>
        <v>0</v>
      </c>
      <c r="AM449">
        <f>SUMIFS('Grid GenerationQueue'!AN$5:AN$467,'Grid GenerationQueue'!$AX$5:$AX$467,$B449,'Grid GenerationQueue'!$AY$5:$AY$467,$C449,'Grid GenerationQueue'!$BF$5:$BF$467,"&lt;&gt;"&amp;"")</f>
        <v>0</v>
      </c>
      <c r="AN449">
        <f>SUMIFS('Grid GenerationQueue'!AO$5:AO$467,'Grid GenerationQueue'!$AX$5:$AX$467,$B449,'Grid GenerationQueue'!$AY$5:$AY$467,$C449,'Grid GenerationQueue'!$BF$5:$BF$467,"&lt;&gt;"&amp;"")</f>
        <v>0</v>
      </c>
      <c r="AO449">
        <f>SUMIFS('Grid GenerationQueue'!AP$5:AP$467,'Grid GenerationQueue'!$AX$5:$AX$467,$B449,'Grid GenerationQueue'!$AY$5:$AY$467,$C449,'Grid GenerationQueue'!$BF$5:$BF$467,"&lt;&gt;"&amp;"")</f>
        <v>0</v>
      </c>
      <c r="AQ449">
        <f>SUMIFS('Grid GenerationQueue'!AE$5:AE$467,'Grid GenerationQueue'!$AX$5:$AX$467,$B449,'Grid GenerationQueue'!$AY$5:$AY$467,$C449)</f>
        <v>21.8</v>
      </c>
      <c r="AR449">
        <f>SUMIFS('Grid GenerationQueue'!AF$5:AF$467,'Grid GenerationQueue'!$AX$5:$AX$467,$B449,'Grid GenerationQueue'!$AY$5:$AY$467,$C449)</f>
        <v>0</v>
      </c>
      <c r="AS449">
        <f>SUMIFS('Grid GenerationQueue'!AG$5:AG$467,'Grid GenerationQueue'!$AX$5:$AX$467,$B449,'Grid GenerationQueue'!$AY$5:$AY$467,$C449)</f>
        <v>0</v>
      </c>
      <c r="AT449">
        <f>SUMIFS('Grid GenerationQueue'!AH$5:AH$467,'Grid GenerationQueue'!$AX$5:$AX$467,$B449,'Grid GenerationQueue'!$AY$5:$AY$467,$C449)</f>
        <v>0</v>
      </c>
      <c r="AU449">
        <f>SUMIFS('Grid GenerationQueue'!AI$5:AI$467,'Grid GenerationQueue'!$AX$5:$AX$467,$B449,'Grid GenerationQueue'!$AY$5:$AY$467,$C449)</f>
        <v>55.9</v>
      </c>
      <c r="AV449">
        <f>SUMIFS('Grid GenerationQueue'!AJ$5:AJ$467,'Grid GenerationQueue'!$AX$5:$AX$467,$B449,'Grid GenerationQueue'!$AY$5:$AY$467,$C449)</f>
        <v>0</v>
      </c>
      <c r="AW449">
        <f>SUMIFS('Grid GenerationQueue'!AK$5:AK$467,'Grid GenerationQueue'!$AX$5:$AX$467,$B449,'Grid GenerationQueue'!$AY$5:$AY$467,$C449)</f>
        <v>0</v>
      </c>
      <c r="AX449">
        <f>SUMIFS('Grid GenerationQueue'!AL$5:AL$467,'Grid GenerationQueue'!$AX$5:$AX$467,$B449,'Grid GenerationQueue'!$AY$5:$AY$467,$C449)</f>
        <v>0</v>
      </c>
      <c r="AY449">
        <f>SUMIFS('Grid GenerationQueue'!AM$5:AM$467,'Grid GenerationQueue'!$AX$5:$AX$467,$B449,'Grid GenerationQueue'!$AY$5:$AY$467,$C449)</f>
        <v>0</v>
      </c>
      <c r="AZ449">
        <f>SUMIFS('Grid GenerationQueue'!AN$5:AN$467,'Grid GenerationQueue'!$AX$5:$AX$467,$B449,'Grid GenerationQueue'!$AY$5:$AY$467,$C449)</f>
        <v>0</v>
      </c>
      <c r="BA449">
        <f>SUMIFS('Grid GenerationQueue'!AO$5:AO$467,'Grid GenerationQueue'!$AX$5:$AX$467,$B449,'Grid GenerationQueue'!$AY$5:$AY$467,$C449)</f>
        <v>0</v>
      </c>
      <c r="BB449">
        <f>SUMIFS('Grid GenerationQueue'!AP$5:AP$467,'Grid GenerationQueue'!$AX$5:$AX$467,$B449,'Grid GenerationQueue'!$AY$5:$AY$467,$C449)</f>
        <v>0</v>
      </c>
      <c r="BD449">
        <f>SUMIFS('Grid GenerationQueue'!AE$5:AE$467,'Grid GenerationQueue'!$AX$5:$AX$467,$B449,'Grid GenerationQueue'!$AY$5:$AY$467,$C449,'Grid GenerationQueue'!$BH$5:$BH$467,"Executed",'Grid GenerationQueue'!$BB$5:$BB$467,"&lt;"&amp;$BE$3)</f>
        <v>0</v>
      </c>
      <c r="BE449">
        <f>SUMIFS('Grid GenerationQueue'!AF$5:AF$467,'Grid GenerationQueue'!$AX$5:$AX$467,$B449,'Grid GenerationQueue'!$AY$5:$AY$467,$C449,'Grid GenerationQueue'!$BH$5:$BH$467,"Executed",'Grid GenerationQueue'!$BB$5:$BB$467,"&lt;"&amp;$BE$3)</f>
        <v>0</v>
      </c>
      <c r="BF449">
        <f>SUMIFS('Grid GenerationQueue'!AG$5:AG$467,'Grid GenerationQueue'!$AX$5:$AX$467,$B449,'Grid GenerationQueue'!$AY$5:$AY$467,$C449,'Grid GenerationQueue'!$BH$5:$BH$467,"Executed",'Grid GenerationQueue'!$BB$5:$BB$467,"&lt;"&amp;$BE$3)</f>
        <v>0</v>
      </c>
      <c r="BG449">
        <f>SUMIFS('Grid GenerationQueue'!AH$5:AH$467,'Grid GenerationQueue'!$AX$5:$AX$467,$B449,'Grid GenerationQueue'!$AY$5:$AY$467,$C449,'Grid GenerationQueue'!$BH$5:$BH$467,"Executed",'Grid GenerationQueue'!$BB$5:$BB$467,"&lt;"&amp;$BE$3)</f>
        <v>0</v>
      </c>
      <c r="BH449">
        <f>SUMIFS('Grid GenerationQueue'!AI$5:AI$467,'Grid GenerationQueue'!$AX$5:$AX$467,$B449,'Grid GenerationQueue'!$AY$5:$AY$467,$C449,'Grid GenerationQueue'!$BH$5:$BH$467,"Executed",'Grid GenerationQueue'!$BB$5:$BB$467,"&lt;"&amp;$BE$3)</f>
        <v>0</v>
      </c>
      <c r="BI449">
        <f>SUMIFS('Grid GenerationQueue'!AJ$5:AJ$467,'Grid GenerationQueue'!$AX$5:$AX$467,$B449,'Grid GenerationQueue'!$AY$5:$AY$467,$C449,'Grid GenerationQueue'!$BH$5:$BH$467,"Executed",'Grid GenerationQueue'!$BB$5:$BB$467,"&lt;"&amp;$BE$3)</f>
        <v>0</v>
      </c>
      <c r="BJ449">
        <f>SUMIFS('Grid GenerationQueue'!AK$5:AK$467,'Grid GenerationQueue'!$AX$5:$AX$467,$B449,'Grid GenerationQueue'!$AY$5:$AY$467,$C449,'Grid GenerationQueue'!$BH$5:$BH$467,"Executed",'Grid GenerationQueue'!$BB$5:$BB$467,"&lt;"&amp;$BE$3)</f>
        <v>0</v>
      </c>
      <c r="BK449">
        <f>SUMIFS('Grid GenerationQueue'!AL$5:AL$467,'Grid GenerationQueue'!$AX$5:$AX$467,$B449,'Grid GenerationQueue'!$AY$5:$AY$467,$C449,'Grid GenerationQueue'!$BH$5:$BH$467,"Executed",'Grid GenerationQueue'!$BB$5:$BB$467,"&lt;"&amp;$BE$3)</f>
        <v>0</v>
      </c>
      <c r="BL449">
        <f>SUMIFS('Grid GenerationQueue'!AM$5:AM$467,'Grid GenerationQueue'!$AX$5:$AX$467,$B449,'Grid GenerationQueue'!$AY$5:$AY$467,$C449,'Grid GenerationQueue'!$BH$5:$BH$467,"Executed",'Grid GenerationQueue'!$BB$5:$BB$467,"&lt;"&amp;$BE$3)</f>
        <v>0</v>
      </c>
      <c r="BM449">
        <f>SUMIFS('Grid GenerationQueue'!AN$5:AN$467,'Grid GenerationQueue'!$AX$5:$AX$467,$B449,'Grid GenerationQueue'!$AY$5:$AY$467,$C449,'Grid GenerationQueue'!$BH$5:$BH$467,"Executed",'Grid GenerationQueue'!$BB$5:$BB$467,"&lt;"&amp;$BE$3)</f>
        <v>0</v>
      </c>
      <c r="BN449">
        <f>SUMIFS('Grid GenerationQueue'!AO$5:AO$467,'Grid GenerationQueue'!$AX$5:$AX$467,$B449,'Grid GenerationQueue'!$AY$5:$AY$467,$C449,'Grid GenerationQueue'!$BH$5:$BH$467,"Executed",'Grid GenerationQueue'!$BB$5:$BB$467,"&lt;"&amp;$BE$3)</f>
        <v>0</v>
      </c>
      <c r="BO449">
        <f>SUMIFS('Grid GenerationQueue'!AP$5:AP$467,'Grid GenerationQueue'!$AX$5:$AX$467,$B449,'Grid GenerationQueue'!$AY$5:$AY$467,$C449,'Grid GenerationQueue'!$BH$5:$BH$467,"Executed",'Grid GenerationQueue'!$BB$5:$BB$467,"&lt;"&amp;$BE$3)</f>
        <v>0</v>
      </c>
      <c r="BQ449">
        <f>SUMIFS('Grid GenerationQueue'!AE$5:AE$467,'Grid GenerationQueue'!$AX$5:$AX$467,$B449,'Grid GenerationQueue'!$AY$5:$AY$467,$C449,'Grid GenerationQueue'!$BF$5:$BF$467,"&lt;&gt;"&amp;"",'Grid GenerationQueue'!$BB$5:$BB$467,"&lt;"&amp;$BE$3)</f>
        <v>21.8</v>
      </c>
      <c r="BR449">
        <f>SUMIFS('Grid GenerationQueue'!AF$5:AF$467,'Grid GenerationQueue'!$AX$5:$AX$467,$B449,'Grid GenerationQueue'!$AY$5:$AY$467,$C449,'Grid GenerationQueue'!$BF$5:$BF$467,"&lt;&gt;"&amp;"",'Grid GenerationQueue'!$BB$5:$BB$467,"&lt;"&amp;$BE$3)</f>
        <v>0</v>
      </c>
      <c r="BS449">
        <f>SUMIFS('Grid GenerationQueue'!AG$5:AG$467,'Grid GenerationQueue'!$AX$5:$AX$467,$B449,'Grid GenerationQueue'!$AY$5:$AY$467,$C449,'Grid GenerationQueue'!$BF$5:$BF$467,"&lt;&gt;"&amp;"",'Grid GenerationQueue'!$BB$5:$BB$467,"&lt;"&amp;$BE$3)</f>
        <v>0</v>
      </c>
      <c r="BT449">
        <f>SUMIFS('Grid GenerationQueue'!AH$5:AH$467,'Grid GenerationQueue'!$AX$5:$AX$467,$B449,'Grid GenerationQueue'!$AY$5:$AY$467,$C449,'Grid GenerationQueue'!$BF$5:$BF$467,"&lt;&gt;"&amp;"",'Grid GenerationQueue'!$BB$5:$BB$467,"&lt;"&amp;$BE$3)</f>
        <v>0</v>
      </c>
      <c r="BU449">
        <f>SUMIFS('Grid GenerationQueue'!AI$5:AI$467,'Grid GenerationQueue'!$AX$5:$AX$467,$B449,'Grid GenerationQueue'!$AY$5:$AY$467,$C449,'Grid GenerationQueue'!$BF$5:$BF$467,"&lt;&gt;"&amp;"",'Grid GenerationQueue'!$BB$5:$BB$467,"&lt;"&amp;$BE$3)</f>
        <v>55.9</v>
      </c>
      <c r="BV449">
        <f>SUMIFS('Grid GenerationQueue'!AJ$5:AJ$467,'Grid GenerationQueue'!$AX$5:$AX$467,$B449,'Grid GenerationQueue'!$AY$5:$AY$467,$C449,'Grid GenerationQueue'!$BF$5:$BF$467,"&lt;&gt;"&amp;"",'Grid GenerationQueue'!$BB$5:$BB$467,"&lt;"&amp;$BE$3)</f>
        <v>0</v>
      </c>
      <c r="BW449">
        <f>SUMIFS('Grid GenerationQueue'!AK$5:AK$467,'Grid GenerationQueue'!$AX$5:$AX$467,$B449,'Grid GenerationQueue'!$AY$5:$AY$467,$C449,'Grid GenerationQueue'!$BF$5:$BF$467,"&lt;&gt;"&amp;"",'Grid GenerationQueue'!$BB$5:$BB$467,"&lt;"&amp;$BE$3)</f>
        <v>0</v>
      </c>
      <c r="BX449">
        <f>SUMIFS('Grid GenerationQueue'!AL$5:AL$467,'Grid GenerationQueue'!$AX$5:$AX$467,$B449,'Grid GenerationQueue'!$AY$5:$AY$467,$C449,'Grid GenerationQueue'!$BF$5:$BF$467,"&lt;&gt;"&amp;"",'Grid GenerationQueue'!$BB$5:$BB$467,"&lt;"&amp;$BE$3)</f>
        <v>0</v>
      </c>
      <c r="BY449">
        <f>SUMIFS('Grid GenerationQueue'!AM$5:AM$467,'Grid GenerationQueue'!$AX$5:$AX$467,$B449,'Grid GenerationQueue'!$AY$5:$AY$467,$C449,'Grid GenerationQueue'!$BF$5:$BF$467,"&lt;&gt;"&amp;"",'Grid GenerationQueue'!$BB$5:$BB$467,"&lt;"&amp;$BE$3)</f>
        <v>0</v>
      </c>
      <c r="BZ449">
        <f>SUMIFS('Grid GenerationQueue'!AN$5:AN$467,'Grid GenerationQueue'!$AX$5:$AX$467,$B449,'Grid GenerationQueue'!$AY$5:$AY$467,$C449,'Grid GenerationQueue'!$BF$5:$BF$467,"&lt;&gt;"&amp;"",'Grid GenerationQueue'!$BB$5:$BB$467,"&lt;"&amp;$BE$3)</f>
        <v>0</v>
      </c>
      <c r="CA449">
        <f>SUMIFS('Grid GenerationQueue'!AO$5:AO$467,'Grid GenerationQueue'!$AX$5:$AX$467,$B449,'Grid GenerationQueue'!$AY$5:$AY$467,$C449,'Grid GenerationQueue'!$BF$5:$BF$467,"&lt;&gt;"&amp;"",'Grid GenerationQueue'!$BB$5:$BB$467,"&lt;"&amp;$BE$3)</f>
        <v>0</v>
      </c>
      <c r="CB449">
        <f>SUMIFS('Grid GenerationQueue'!AP$5:AP$467,'Grid GenerationQueue'!$AX$5:$AX$467,$B449,'Grid GenerationQueue'!$AY$5:$AY$467,$C449,'Grid GenerationQueue'!$BF$5:$BF$467,"&lt;&gt;"&amp;"",'Grid GenerationQueue'!$BB$5:$BB$467,"&lt;"&amp;$BE$3)</f>
        <v>0</v>
      </c>
      <c r="CD449">
        <f>SUMIFS('Grid GenerationQueue'!AE$5:AE$467,'Grid GenerationQueue'!$AX$5:$AX$467,$B449,'Grid GenerationQueue'!$AY$5:$AY$467,$C449,'Grid GenerationQueue'!$BB$5:$BB$467,"&lt;"&amp;$BE$3)</f>
        <v>21.8</v>
      </c>
      <c r="CE449">
        <f>SUMIFS('Grid GenerationQueue'!AF$5:AF$467,'Grid GenerationQueue'!$AX$5:$AX$467,$B449,'Grid GenerationQueue'!$AY$5:$AY$467,$C449,'Grid GenerationQueue'!$BB$5:$BB$467,"&lt;"&amp;$BE$3)</f>
        <v>0</v>
      </c>
      <c r="CF449">
        <f>SUMIFS('Grid GenerationQueue'!AG$5:AG$467,'Grid GenerationQueue'!$AX$5:$AX$467,$B449,'Grid GenerationQueue'!$AY$5:$AY$467,$C449,'Grid GenerationQueue'!$BB$5:$BB$467,"&lt;"&amp;$BE$3)</f>
        <v>0</v>
      </c>
      <c r="CG449">
        <f>SUMIFS('Grid GenerationQueue'!AH$5:AH$467,'Grid GenerationQueue'!$AX$5:$AX$467,$B449,'Grid GenerationQueue'!$AY$5:$AY$467,$C449,'Grid GenerationQueue'!$BB$5:$BB$467,"&lt;"&amp;$BE$3)</f>
        <v>0</v>
      </c>
      <c r="CH449">
        <f>SUMIFS('Grid GenerationQueue'!AI$5:AI$467,'Grid GenerationQueue'!$AX$5:$AX$467,$B449,'Grid GenerationQueue'!$AY$5:$AY$467,$C449,'Grid GenerationQueue'!$BB$5:$BB$467,"&lt;"&amp;$BE$3)</f>
        <v>55.9</v>
      </c>
      <c r="CI449">
        <f>SUMIFS('Grid GenerationQueue'!AJ$5:AJ$467,'Grid GenerationQueue'!$AX$5:$AX$467,$B449,'Grid GenerationQueue'!$AY$5:$AY$467,$C449,'Grid GenerationQueue'!$BB$5:$BB$467,"&lt;"&amp;$BE$3)</f>
        <v>0</v>
      </c>
      <c r="CJ449">
        <f>SUMIFS('Grid GenerationQueue'!AK$5:AK$467,'Grid GenerationQueue'!$AX$5:$AX$467,$B449,'Grid GenerationQueue'!$AY$5:$AY$467,$C449,'Grid GenerationQueue'!$BB$5:$BB$467,"&lt;"&amp;$BE$3)</f>
        <v>0</v>
      </c>
      <c r="CK449">
        <f>SUMIFS('Grid GenerationQueue'!AL$5:AL$467,'Grid GenerationQueue'!$AX$5:$AX$467,$B449,'Grid GenerationQueue'!$AY$5:$AY$467,$C449,'Grid GenerationQueue'!$BB$5:$BB$467,"&lt;"&amp;$BE$3)</f>
        <v>0</v>
      </c>
      <c r="CL449">
        <f>SUMIFS('Grid GenerationQueue'!AM$5:AM$467,'Grid GenerationQueue'!$AX$5:$AX$467,$B449,'Grid GenerationQueue'!$AY$5:$AY$467,$C449,'Grid GenerationQueue'!$BB$5:$BB$467,"&lt;"&amp;$BE$3)</f>
        <v>0</v>
      </c>
      <c r="CM449">
        <f>SUMIFS('Grid GenerationQueue'!AN$5:AN$467,'Grid GenerationQueue'!$AX$5:$AX$467,$B449,'Grid GenerationQueue'!$AY$5:$AY$467,$C449,'Grid GenerationQueue'!$BB$5:$BB$467,"&lt;"&amp;$BE$3)</f>
        <v>0</v>
      </c>
      <c r="CN449">
        <f>SUMIFS('Grid GenerationQueue'!AO$5:AO$467,'Grid GenerationQueue'!$AX$5:$AX$467,$B449,'Grid GenerationQueue'!$AY$5:$AY$467,$C449,'Grid GenerationQueue'!$BB$5:$BB$467,"&lt;"&amp;$BE$3)</f>
        <v>0</v>
      </c>
      <c r="CO449">
        <f>SUMIFS('Grid GenerationQueue'!AP$5:AP$467,'Grid GenerationQueue'!$AX$5:$AX$467,$B449,'Grid GenerationQueue'!$AY$5:$AY$467,$C449,'Grid GenerationQueue'!$BB$5:$BB$467,"&lt;"&amp;$BE$3)</f>
        <v>0</v>
      </c>
    </row>
    <row r="450" spans="1:93" x14ac:dyDescent="0.35">
      <c r="A450" t="s">
        <v>4653</v>
      </c>
      <c r="B450" t="s">
        <v>4839</v>
      </c>
      <c r="C450">
        <v>115</v>
      </c>
      <c r="D450">
        <f>SUMIFS('Grid GenerationQueue'!AE$5:AE$467,'Grid GenerationQueue'!$AX$5:$AX$467,$B450,'Grid GenerationQueue'!$AY$5:$AY$467,$C450,'Grid GenerationQueue'!$BI$5:$BI$467,"&lt;4")</f>
        <v>0</v>
      </c>
      <c r="E450">
        <f>SUMIFS('Grid GenerationQueue'!AF$5:AF$467,'Grid GenerationQueue'!$AX$5:$AX$467,$B450,'Grid GenerationQueue'!$AY$5:$AY$467,$C450,'Grid GenerationQueue'!$BI$5:$BI$467,"&lt;4")</f>
        <v>0</v>
      </c>
      <c r="F450">
        <f>SUMIFS('Grid GenerationQueue'!AG$5:AG$467,'Grid GenerationQueue'!$AX$5:$AX$467,$B450,'Grid GenerationQueue'!$AY$5:$AY$467,$C450,'Grid GenerationQueue'!$BI$5:$BI$467,"&lt;4")</f>
        <v>0</v>
      </c>
      <c r="G450">
        <f>SUMIFS('Grid GenerationQueue'!AH$5:AH$467,'Grid GenerationQueue'!$AX$5:$AX$467,$B450,'Grid GenerationQueue'!$AY$5:$AY$467,$C450,'Grid GenerationQueue'!$BI$5:$BI$467,"&lt;4")</f>
        <v>0</v>
      </c>
      <c r="H450">
        <f>SUMIFS('Grid GenerationQueue'!AI$5:AI$467,'Grid GenerationQueue'!$AX$5:$AX$467,$B450,'Grid GenerationQueue'!$AY$5:$AY$467,$C450,'Grid GenerationQueue'!$BI$5:$BI$467,"&lt;4")</f>
        <v>0</v>
      </c>
      <c r="I450">
        <f>SUMIFS('Grid GenerationQueue'!AJ$5:AJ$467,'Grid GenerationQueue'!$AX$5:$AX$467,$B450,'Grid GenerationQueue'!$AY$5:$AY$467,$C450,'Grid GenerationQueue'!$BI$5:$BI$467,"&lt;4")</f>
        <v>0</v>
      </c>
      <c r="J450">
        <f>SUMIFS('Grid GenerationQueue'!AK$5:AK$467,'Grid GenerationQueue'!$AX$5:$AX$467,$B450,'Grid GenerationQueue'!$AY$5:$AY$467,$C450,'Grid GenerationQueue'!$BI$5:$BI$467,"&lt;4")</f>
        <v>0</v>
      </c>
      <c r="K450">
        <f>SUMIFS('Grid GenerationQueue'!AL$5:AL$467,'Grid GenerationQueue'!$AX$5:$AX$467,$B450,'Grid GenerationQueue'!$AY$5:$AY$467,$C450,'Grid GenerationQueue'!$BI$5:$BI$467,"&lt;4")</f>
        <v>0</v>
      </c>
      <c r="L450">
        <f>SUMIFS('Grid GenerationQueue'!AM$5:AM$467,'Grid GenerationQueue'!$AX$5:$AX$467,$B450,'Grid GenerationQueue'!$AY$5:$AY$467,$C450,'Grid GenerationQueue'!$BI$5:$BI$467,"&lt;4")</f>
        <v>0</v>
      </c>
      <c r="M450">
        <f>SUMIFS('Grid GenerationQueue'!AN$5:AN$467,'Grid GenerationQueue'!$AX$5:$AX$467,$B450,'Grid GenerationQueue'!$AY$5:$AY$467,$C450,'Grid GenerationQueue'!$BI$5:$BI$467,"&lt;4")</f>
        <v>0</v>
      </c>
      <c r="N450">
        <f>SUMIFS('Grid GenerationQueue'!AO$5:AO$467,'Grid GenerationQueue'!$AX$5:$AX$467,$B450,'Grid GenerationQueue'!$AY$5:$AY$467,$C450,'Grid GenerationQueue'!$BI$5:$BI$467,"&lt;4")</f>
        <v>0</v>
      </c>
      <c r="O450">
        <f>SUMIFS('Grid GenerationQueue'!AP$5:AP$467,'Grid GenerationQueue'!$AX$5:$AX$467,$B450,'Grid GenerationQueue'!$AY$5:$AY$467,$C450,'Grid GenerationQueue'!$BI$5:$BI$467,"&lt;4")</f>
        <v>0</v>
      </c>
      <c r="Q450">
        <f>SUMIFS('Grid GenerationQueue'!AE$5:AE$467,'Grid GenerationQueue'!$AX$5:$AX$467,$B450,'Grid GenerationQueue'!$AY$5:$AY$467,$C450,'Grid GenerationQueue'!$BH$5:$BH$467,"Executed")</f>
        <v>0</v>
      </c>
      <c r="R450">
        <f>SUMIFS('Grid GenerationQueue'!AF$5:AF$467,'Grid GenerationQueue'!$AX$5:$AX$467,$B450,'Grid GenerationQueue'!$AY$5:$AY$467,$C450,'Grid GenerationQueue'!$BH$5:$BH$467,"Executed")</f>
        <v>0</v>
      </c>
      <c r="S450">
        <f>SUMIFS('Grid GenerationQueue'!AG$5:AG$467,'Grid GenerationQueue'!$AX$5:$AX$467,$B450,'Grid GenerationQueue'!$AY$5:$AY$467,$C450,'Grid GenerationQueue'!$BH$5:$BH$467,"Executed")</f>
        <v>0</v>
      </c>
      <c r="T450">
        <f>SUMIFS('Grid GenerationQueue'!AH$5:AH$467,'Grid GenerationQueue'!$AX$5:$AX$467,$B450,'Grid GenerationQueue'!$AY$5:$AY$467,$C450,'Grid GenerationQueue'!$BH$5:$BH$467,"Executed")</f>
        <v>0</v>
      </c>
      <c r="U450">
        <f>SUMIFS('Grid GenerationQueue'!AI$5:AI$467,'Grid GenerationQueue'!$AX$5:$AX$467,$B450,'Grid GenerationQueue'!$AY$5:$AY$467,$C450,'Grid GenerationQueue'!$BH$5:$BH$467,"Executed")</f>
        <v>0</v>
      </c>
      <c r="V450">
        <f>SUMIFS('Grid GenerationQueue'!AJ$5:AJ$467,'Grid GenerationQueue'!$AX$5:$AX$467,$B450,'Grid GenerationQueue'!$AY$5:$AY$467,$C450,'Grid GenerationQueue'!$BH$5:$BH$467,"Executed")</f>
        <v>0</v>
      </c>
      <c r="W450">
        <f>SUMIFS('Grid GenerationQueue'!AK$5:AK$467,'Grid GenerationQueue'!$AX$5:$AX$467,$B450,'Grid GenerationQueue'!$AY$5:$AY$467,$C450,'Grid GenerationQueue'!$BH$5:$BH$467,"Executed")</f>
        <v>0</v>
      </c>
      <c r="X450">
        <f>SUMIFS('Grid GenerationQueue'!AL$5:AL$467,'Grid GenerationQueue'!$AX$5:$AX$467,$B450,'Grid GenerationQueue'!$AY$5:$AY$467,$C450,'Grid GenerationQueue'!$BH$5:$BH$467,"Executed")</f>
        <v>0</v>
      </c>
      <c r="Y450">
        <f>SUMIFS('Grid GenerationQueue'!AM$5:AM$467,'Grid GenerationQueue'!$AX$5:$AX$467,$B450,'Grid GenerationQueue'!$AY$5:$AY$467,$C450,'Grid GenerationQueue'!$BH$5:$BH$467,"Executed")</f>
        <v>0</v>
      </c>
      <c r="Z450">
        <f>SUMIFS('Grid GenerationQueue'!AN$5:AN$467,'Grid GenerationQueue'!$AX$5:$AX$467,$B450,'Grid GenerationQueue'!$AY$5:$AY$467,$C450,'Grid GenerationQueue'!$BH$5:$BH$467,"Executed")</f>
        <v>0</v>
      </c>
      <c r="AA450">
        <f>SUMIFS('Grid GenerationQueue'!AO$5:AO$467,'Grid GenerationQueue'!$AX$5:$AX$467,$B450,'Grid GenerationQueue'!$AY$5:$AY$467,$C450,'Grid GenerationQueue'!$BH$5:$BH$467,"Executed")</f>
        <v>0</v>
      </c>
      <c r="AB450">
        <f>SUMIFS('Grid GenerationQueue'!AP$5:AP$467,'Grid GenerationQueue'!$AX$5:$AX$467,$B450,'Grid GenerationQueue'!$AY$5:$AY$467,$C450,'Grid GenerationQueue'!$BH$5:$BH$467,"Executed")</f>
        <v>0</v>
      </c>
      <c r="AD450">
        <f>SUMIFS('Grid GenerationQueue'!AE$5:AE$467,'Grid GenerationQueue'!$AX$5:$AX$467,$B450,'Grid GenerationQueue'!$AY$5:$AY$467,$C450,'Grid GenerationQueue'!$BF$5:$BF$467,"&lt;&gt;"&amp;"")</f>
        <v>0</v>
      </c>
      <c r="AE450">
        <f>SUMIFS('Grid GenerationQueue'!AF$5:AF$467,'Grid GenerationQueue'!$AX$5:$AX$467,$B450,'Grid GenerationQueue'!$AY$5:$AY$467,$C450,'Grid GenerationQueue'!$BF$5:$BF$467,"&lt;&gt;"&amp;"")</f>
        <v>0</v>
      </c>
      <c r="AF450">
        <f>SUMIFS('Grid GenerationQueue'!AG$5:AG$467,'Grid GenerationQueue'!$AX$5:$AX$467,$B450,'Grid GenerationQueue'!$AY$5:$AY$467,$C450,'Grid GenerationQueue'!$BF$5:$BF$467,"&lt;&gt;"&amp;"")</f>
        <v>0</v>
      </c>
      <c r="AG450">
        <f>SUMIFS('Grid GenerationQueue'!AH$5:AH$467,'Grid GenerationQueue'!$AX$5:$AX$467,$B450,'Grid GenerationQueue'!$AY$5:$AY$467,$C450,'Grid GenerationQueue'!$BF$5:$BF$467,"&lt;&gt;"&amp;"")</f>
        <v>0</v>
      </c>
      <c r="AH450">
        <f>SUMIFS('Grid GenerationQueue'!AI$5:AI$467,'Grid GenerationQueue'!$AX$5:$AX$467,$B450,'Grid GenerationQueue'!$AY$5:$AY$467,$C450,'Grid GenerationQueue'!$BF$5:$BF$467,"&lt;&gt;"&amp;"")</f>
        <v>0</v>
      </c>
      <c r="AI450">
        <f>SUMIFS('Grid GenerationQueue'!AJ$5:AJ$467,'Grid GenerationQueue'!$AX$5:$AX$467,$B450,'Grid GenerationQueue'!$AY$5:$AY$467,$C450,'Grid GenerationQueue'!$BF$5:$BF$467,"&lt;&gt;"&amp;"")</f>
        <v>0</v>
      </c>
      <c r="AJ450">
        <f>SUMIFS('Grid GenerationQueue'!AK$5:AK$467,'Grid GenerationQueue'!$AX$5:$AX$467,$B450,'Grid GenerationQueue'!$AY$5:$AY$467,$C450,'Grid GenerationQueue'!$BF$5:$BF$467,"&lt;&gt;"&amp;"")</f>
        <v>0</v>
      </c>
      <c r="AK450">
        <f>SUMIFS('Grid GenerationQueue'!AL$5:AL$467,'Grid GenerationQueue'!$AX$5:$AX$467,$B450,'Grid GenerationQueue'!$AY$5:$AY$467,$C450,'Grid GenerationQueue'!$BF$5:$BF$467,"&lt;&gt;"&amp;"")</f>
        <v>0</v>
      </c>
      <c r="AL450">
        <f>SUMIFS('Grid GenerationQueue'!AM$5:AM$467,'Grid GenerationQueue'!$AX$5:$AX$467,$B450,'Grid GenerationQueue'!$AY$5:$AY$467,$C450,'Grid GenerationQueue'!$BF$5:$BF$467,"&lt;&gt;"&amp;"")</f>
        <v>0</v>
      </c>
      <c r="AM450">
        <f>SUMIFS('Grid GenerationQueue'!AN$5:AN$467,'Grid GenerationQueue'!$AX$5:$AX$467,$B450,'Grid GenerationQueue'!$AY$5:$AY$467,$C450,'Grid GenerationQueue'!$BF$5:$BF$467,"&lt;&gt;"&amp;"")</f>
        <v>0</v>
      </c>
      <c r="AN450">
        <f>SUMIFS('Grid GenerationQueue'!AO$5:AO$467,'Grid GenerationQueue'!$AX$5:$AX$467,$B450,'Grid GenerationQueue'!$AY$5:$AY$467,$C450,'Grid GenerationQueue'!$BF$5:$BF$467,"&lt;&gt;"&amp;"")</f>
        <v>0</v>
      </c>
      <c r="AO450">
        <f>SUMIFS('Grid GenerationQueue'!AP$5:AP$467,'Grid GenerationQueue'!$AX$5:$AX$467,$B450,'Grid GenerationQueue'!$AY$5:$AY$467,$C450,'Grid GenerationQueue'!$BF$5:$BF$467,"&lt;&gt;"&amp;"")</f>
        <v>0</v>
      </c>
      <c r="AQ450">
        <f>SUMIFS('Grid GenerationQueue'!AE$5:AE$467,'Grid GenerationQueue'!$AX$5:$AX$467,$B450,'Grid GenerationQueue'!$AY$5:$AY$467,$C450)</f>
        <v>0</v>
      </c>
      <c r="AR450">
        <f>SUMIFS('Grid GenerationQueue'!AF$5:AF$467,'Grid GenerationQueue'!$AX$5:$AX$467,$B450,'Grid GenerationQueue'!$AY$5:$AY$467,$C450)</f>
        <v>0</v>
      </c>
      <c r="AS450">
        <f>SUMIFS('Grid GenerationQueue'!AG$5:AG$467,'Grid GenerationQueue'!$AX$5:$AX$467,$B450,'Grid GenerationQueue'!$AY$5:$AY$467,$C450)</f>
        <v>0</v>
      </c>
      <c r="AT450">
        <f>SUMIFS('Grid GenerationQueue'!AH$5:AH$467,'Grid GenerationQueue'!$AX$5:$AX$467,$B450,'Grid GenerationQueue'!$AY$5:$AY$467,$C450)</f>
        <v>0</v>
      </c>
      <c r="AU450">
        <f>SUMIFS('Grid GenerationQueue'!AI$5:AI$467,'Grid GenerationQueue'!$AX$5:$AX$467,$B450,'Grid GenerationQueue'!$AY$5:$AY$467,$C450)</f>
        <v>0</v>
      </c>
      <c r="AV450">
        <f>SUMIFS('Grid GenerationQueue'!AJ$5:AJ$467,'Grid GenerationQueue'!$AX$5:$AX$467,$B450,'Grid GenerationQueue'!$AY$5:$AY$467,$C450)</f>
        <v>0</v>
      </c>
      <c r="AW450">
        <f>SUMIFS('Grid GenerationQueue'!AK$5:AK$467,'Grid GenerationQueue'!$AX$5:$AX$467,$B450,'Grid GenerationQueue'!$AY$5:$AY$467,$C450)</f>
        <v>0</v>
      </c>
      <c r="AX450">
        <f>SUMIFS('Grid GenerationQueue'!AL$5:AL$467,'Grid GenerationQueue'!$AX$5:$AX$467,$B450,'Grid GenerationQueue'!$AY$5:$AY$467,$C450)</f>
        <v>0</v>
      </c>
      <c r="AY450">
        <f>SUMIFS('Grid GenerationQueue'!AM$5:AM$467,'Grid GenerationQueue'!$AX$5:$AX$467,$B450,'Grid GenerationQueue'!$AY$5:$AY$467,$C450)</f>
        <v>0</v>
      </c>
      <c r="AZ450">
        <f>SUMIFS('Grid GenerationQueue'!AN$5:AN$467,'Grid GenerationQueue'!$AX$5:$AX$467,$B450,'Grid GenerationQueue'!$AY$5:$AY$467,$C450)</f>
        <v>0</v>
      </c>
      <c r="BA450">
        <f>SUMIFS('Grid GenerationQueue'!AO$5:AO$467,'Grid GenerationQueue'!$AX$5:$AX$467,$B450,'Grid GenerationQueue'!$AY$5:$AY$467,$C450)</f>
        <v>0</v>
      </c>
      <c r="BB450">
        <f>SUMIFS('Grid GenerationQueue'!AP$5:AP$467,'Grid GenerationQueue'!$AX$5:$AX$467,$B450,'Grid GenerationQueue'!$AY$5:$AY$467,$C450)</f>
        <v>0</v>
      </c>
      <c r="BD450">
        <f>SUMIFS('Grid GenerationQueue'!AE$5:AE$467,'Grid GenerationQueue'!$AX$5:$AX$467,$B450,'Grid GenerationQueue'!$AY$5:$AY$467,$C450,'Grid GenerationQueue'!$BH$5:$BH$467,"Executed",'Grid GenerationQueue'!$BB$5:$BB$467,"&lt;"&amp;$BE$3)</f>
        <v>0</v>
      </c>
      <c r="BE450">
        <f>SUMIFS('Grid GenerationQueue'!AF$5:AF$467,'Grid GenerationQueue'!$AX$5:$AX$467,$B450,'Grid GenerationQueue'!$AY$5:$AY$467,$C450,'Grid GenerationQueue'!$BH$5:$BH$467,"Executed",'Grid GenerationQueue'!$BB$5:$BB$467,"&lt;"&amp;$BE$3)</f>
        <v>0</v>
      </c>
      <c r="BF450">
        <f>SUMIFS('Grid GenerationQueue'!AG$5:AG$467,'Grid GenerationQueue'!$AX$5:$AX$467,$B450,'Grid GenerationQueue'!$AY$5:$AY$467,$C450,'Grid GenerationQueue'!$BH$5:$BH$467,"Executed",'Grid GenerationQueue'!$BB$5:$BB$467,"&lt;"&amp;$BE$3)</f>
        <v>0</v>
      </c>
      <c r="BG450">
        <f>SUMIFS('Grid GenerationQueue'!AH$5:AH$467,'Grid GenerationQueue'!$AX$5:$AX$467,$B450,'Grid GenerationQueue'!$AY$5:$AY$467,$C450,'Grid GenerationQueue'!$BH$5:$BH$467,"Executed",'Grid GenerationQueue'!$BB$5:$BB$467,"&lt;"&amp;$BE$3)</f>
        <v>0</v>
      </c>
      <c r="BH450">
        <f>SUMIFS('Grid GenerationQueue'!AI$5:AI$467,'Grid GenerationQueue'!$AX$5:$AX$467,$B450,'Grid GenerationQueue'!$AY$5:$AY$467,$C450,'Grid GenerationQueue'!$BH$5:$BH$467,"Executed",'Grid GenerationQueue'!$BB$5:$BB$467,"&lt;"&amp;$BE$3)</f>
        <v>0</v>
      </c>
      <c r="BI450">
        <f>SUMIFS('Grid GenerationQueue'!AJ$5:AJ$467,'Grid GenerationQueue'!$AX$5:$AX$467,$B450,'Grid GenerationQueue'!$AY$5:$AY$467,$C450,'Grid GenerationQueue'!$BH$5:$BH$467,"Executed",'Grid GenerationQueue'!$BB$5:$BB$467,"&lt;"&amp;$BE$3)</f>
        <v>0</v>
      </c>
      <c r="BJ450">
        <f>SUMIFS('Grid GenerationQueue'!AK$5:AK$467,'Grid GenerationQueue'!$AX$5:$AX$467,$B450,'Grid GenerationQueue'!$AY$5:$AY$467,$C450,'Grid GenerationQueue'!$BH$5:$BH$467,"Executed",'Grid GenerationQueue'!$BB$5:$BB$467,"&lt;"&amp;$BE$3)</f>
        <v>0</v>
      </c>
      <c r="BK450">
        <f>SUMIFS('Grid GenerationQueue'!AL$5:AL$467,'Grid GenerationQueue'!$AX$5:$AX$467,$B450,'Grid GenerationQueue'!$AY$5:$AY$467,$C450,'Grid GenerationQueue'!$BH$5:$BH$467,"Executed",'Grid GenerationQueue'!$BB$5:$BB$467,"&lt;"&amp;$BE$3)</f>
        <v>0</v>
      </c>
      <c r="BL450">
        <f>SUMIFS('Grid GenerationQueue'!AM$5:AM$467,'Grid GenerationQueue'!$AX$5:$AX$467,$B450,'Grid GenerationQueue'!$AY$5:$AY$467,$C450,'Grid GenerationQueue'!$BH$5:$BH$467,"Executed",'Grid GenerationQueue'!$BB$5:$BB$467,"&lt;"&amp;$BE$3)</f>
        <v>0</v>
      </c>
      <c r="BM450">
        <f>SUMIFS('Grid GenerationQueue'!AN$5:AN$467,'Grid GenerationQueue'!$AX$5:$AX$467,$B450,'Grid GenerationQueue'!$AY$5:$AY$467,$C450,'Grid GenerationQueue'!$BH$5:$BH$467,"Executed",'Grid GenerationQueue'!$BB$5:$BB$467,"&lt;"&amp;$BE$3)</f>
        <v>0</v>
      </c>
      <c r="BN450">
        <f>SUMIFS('Grid GenerationQueue'!AO$5:AO$467,'Grid GenerationQueue'!$AX$5:$AX$467,$B450,'Grid GenerationQueue'!$AY$5:$AY$467,$C450,'Grid GenerationQueue'!$BH$5:$BH$467,"Executed",'Grid GenerationQueue'!$BB$5:$BB$467,"&lt;"&amp;$BE$3)</f>
        <v>0</v>
      </c>
      <c r="BO450">
        <f>SUMIFS('Grid GenerationQueue'!AP$5:AP$467,'Grid GenerationQueue'!$AX$5:$AX$467,$B450,'Grid GenerationQueue'!$AY$5:$AY$467,$C450,'Grid GenerationQueue'!$BH$5:$BH$467,"Executed",'Grid GenerationQueue'!$BB$5:$BB$467,"&lt;"&amp;$BE$3)</f>
        <v>0</v>
      </c>
      <c r="BQ450">
        <f>SUMIFS('Grid GenerationQueue'!AE$5:AE$467,'Grid GenerationQueue'!$AX$5:$AX$467,$B450,'Grid GenerationQueue'!$AY$5:$AY$467,$C450,'Grid GenerationQueue'!$BF$5:$BF$467,"&lt;&gt;"&amp;"",'Grid GenerationQueue'!$BB$5:$BB$467,"&lt;"&amp;$BE$3)</f>
        <v>0</v>
      </c>
      <c r="BR450">
        <f>SUMIFS('Grid GenerationQueue'!AF$5:AF$467,'Grid GenerationQueue'!$AX$5:$AX$467,$B450,'Grid GenerationQueue'!$AY$5:$AY$467,$C450,'Grid GenerationQueue'!$BF$5:$BF$467,"&lt;&gt;"&amp;"",'Grid GenerationQueue'!$BB$5:$BB$467,"&lt;"&amp;$BE$3)</f>
        <v>0</v>
      </c>
      <c r="BS450">
        <f>SUMIFS('Grid GenerationQueue'!AG$5:AG$467,'Grid GenerationQueue'!$AX$5:$AX$467,$B450,'Grid GenerationQueue'!$AY$5:$AY$467,$C450,'Grid GenerationQueue'!$BF$5:$BF$467,"&lt;&gt;"&amp;"",'Grid GenerationQueue'!$BB$5:$BB$467,"&lt;"&amp;$BE$3)</f>
        <v>0</v>
      </c>
      <c r="BT450">
        <f>SUMIFS('Grid GenerationQueue'!AH$5:AH$467,'Grid GenerationQueue'!$AX$5:$AX$467,$B450,'Grid GenerationQueue'!$AY$5:$AY$467,$C450,'Grid GenerationQueue'!$BF$5:$BF$467,"&lt;&gt;"&amp;"",'Grid GenerationQueue'!$BB$5:$BB$467,"&lt;"&amp;$BE$3)</f>
        <v>0</v>
      </c>
      <c r="BU450">
        <f>SUMIFS('Grid GenerationQueue'!AI$5:AI$467,'Grid GenerationQueue'!$AX$5:$AX$467,$B450,'Grid GenerationQueue'!$AY$5:$AY$467,$C450,'Grid GenerationQueue'!$BF$5:$BF$467,"&lt;&gt;"&amp;"",'Grid GenerationQueue'!$BB$5:$BB$467,"&lt;"&amp;$BE$3)</f>
        <v>0</v>
      </c>
      <c r="BV450">
        <f>SUMIFS('Grid GenerationQueue'!AJ$5:AJ$467,'Grid GenerationQueue'!$AX$5:$AX$467,$B450,'Grid GenerationQueue'!$AY$5:$AY$467,$C450,'Grid GenerationQueue'!$BF$5:$BF$467,"&lt;&gt;"&amp;"",'Grid GenerationQueue'!$BB$5:$BB$467,"&lt;"&amp;$BE$3)</f>
        <v>0</v>
      </c>
      <c r="BW450">
        <f>SUMIFS('Grid GenerationQueue'!AK$5:AK$467,'Grid GenerationQueue'!$AX$5:$AX$467,$B450,'Grid GenerationQueue'!$AY$5:$AY$467,$C450,'Grid GenerationQueue'!$BF$5:$BF$467,"&lt;&gt;"&amp;"",'Grid GenerationQueue'!$BB$5:$BB$467,"&lt;"&amp;$BE$3)</f>
        <v>0</v>
      </c>
      <c r="BX450">
        <f>SUMIFS('Grid GenerationQueue'!AL$5:AL$467,'Grid GenerationQueue'!$AX$5:$AX$467,$B450,'Grid GenerationQueue'!$AY$5:$AY$467,$C450,'Grid GenerationQueue'!$BF$5:$BF$467,"&lt;&gt;"&amp;"",'Grid GenerationQueue'!$BB$5:$BB$467,"&lt;"&amp;$BE$3)</f>
        <v>0</v>
      </c>
      <c r="BY450">
        <f>SUMIFS('Grid GenerationQueue'!AM$5:AM$467,'Grid GenerationQueue'!$AX$5:$AX$467,$B450,'Grid GenerationQueue'!$AY$5:$AY$467,$C450,'Grid GenerationQueue'!$BF$5:$BF$467,"&lt;&gt;"&amp;"",'Grid GenerationQueue'!$BB$5:$BB$467,"&lt;"&amp;$BE$3)</f>
        <v>0</v>
      </c>
      <c r="BZ450">
        <f>SUMIFS('Grid GenerationQueue'!AN$5:AN$467,'Grid GenerationQueue'!$AX$5:$AX$467,$B450,'Grid GenerationQueue'!$AY$5:$AY$467,$C450,'Grid GenerationQueue'!$BF$5:$BF$467,"&lt;&gt;"&amp;"",'Grid GenerationQueue'!$BB$5:$BB$467,"&lt;"&amp;$BE$3)</f>
        <v>0</v>
      </c>
      <c r="CA450">
        <f>SUMIFS('Grid GenerationQueue'!AO$5:AO$467,'Grid GenerationQueue'!$AX$5:$AX$467,$B450,'Grid GenerationQueue'!$AY$5:$AY$467,$C450,'Grid GenerationQueue'!$BF$5:$BF$467,"&lt;&gt;"&amp;"",'Grid GenerationQueue'!$BB$5:$BB$467,"&lt;"&amp;$BE$3)</f>
        <v>0</v>
      </c>
      <c r="CB450">
        <f>SUMIFS('Grid GenerationQueue'!AP$5:AP$467,'Grid GenerationQueue'!$AX$5:$AX$467,$B450,'Grid GenerationQueue'!$AY$5:$AY$467,$C450,'Grid GenerationQueue'!$BF$5:$BF$467,"&lt;&gt;"&amp;"",'Grid GenerationQueue'!$BB$5:$BB$467,"&lt;"&amp;$BE$3)</f>
        <v>0</v>
      </c>
      <c r="CD450">
        <f>SUMIFS('Grid GenerationQueue'!AE$5:AE$467,'Grid GenerationQueue'!$AX$5:$AX$467,$B450,'Grid GenerationQueue'!$AY$5:$AY$467,$C450,'Grid GenerationQueue'!$BB$5:$BB$467,"&lt;"&amp;$BE$3)</f>
        <v>0</v>
      </c>
      <c r="CE450">
        <f>SUMIFS('Grid GenerationQueue'!AF$5:AF$467,'Grid GenerationQueue'!$AX$5:$AX$467,$B450,'Grid GenerationQueue'!$AY$5:$AY$467,$C450,'Grid GenerationQueue'!$BB$5:$BB$467,"&lt;"&amp;$BE$3)</f>
        <v>0</v>
      </c>
      <c r="CF450">
        <f>SUMIFS('Grid GenerationQueue'!AG$5:AG$467,'Grid GenerationQueue'!$AX$5:$AX$467,$B450,'Grid GenerationQueue'!$AY$5:$AY$467,$C450,'Grid GenerationQueue'!$BB$5:$BB$467,"&lt;"&amp;$BE$3)</f>
        <v>0</v>
      </c>
      <c r="CG450">
        <f>SUMIFS('Grid GenerationQueue'!AH$5:AH$467,'Grid GenerationQueue'!$AX$5:$AX$467,$B450,'Grid GenerationQueue'!$AY$5:$AY$467,$C450,'Grid GenerationQueue'!$BB$5:$BB$467,"&lt;"&amp;$BE$3)</f>
        <v>0</v>
      </c>
      <c r="CH450">
        <f>SUMIFS('Grid GenerationQueue'!AI$5:AI$467,'Grid GenerationQueue'!$AX$5:$AX$467,$B450,'Grid GenerationQueue'!$AY$5:$AY$467,$C450,'Grid GenerationQueue'!$BB$5:$BB$467,"&lt;"&amp;$BE$3)</f>
        <v>0</v>
      </c>
      <c r="CI450">
        <f>SUMIFS('Grid GenerationQueue'!AJ$5:AJ$467,'Grid GenerationQueue'!$AX$5:$AX$467,$B450,'Grid GenerationQueue'!$AY$5:$AY$467,$C450,'Grid GenerationQueue'!$BB$5:$BB$467,"&lt;"&amp;$BE$3)</f>
        <v>0</v>
      </c>
      <c r="CJ450">
        <f>SUMIFS('Grid GenerationQueue'!AK$5:AK$467,'Grid GenerationQueue'!$AX$5:$AX$467,$B450,'Grid GenerationQueue'!$AY$5:$AY$467,$C450,'Grid GenerationQueue'!$BB$5:$BB$467,"&lt;"&amp;$BE$3)</f>
        <v>0</v>
      </c>
      <c r="CK450">
        <f>SUMIFS('Grid GenerationQueue'!AL$5:AL$467,'Grid GenerationQueue'!$AX$5:$AX$467,$B450,'Grid GenerationQueue'!$AY$5:$AY$467,$C450,'Grid GenerationQueue'!$BB$5:$BB$467,"&lt;"&amp;$BE$3)</f>
        <v>0</v>
      </c>
      <c r="CL450">
        <f>SUMIFS('Grid GenerationQueue'!AM$5:AM$467,'Grid GenerationQueue'!$AX$5:$AX$467,$B450,'Grid GenerationQueue'!$AY$5:$AY$467,$C450,'Grid GenerationQueue'!$BB$5:$BB$467,"&lt;"&amp;$BE$3)</f>
        <v>0</v>
      </c>
      <c r="CM450">
        <f>SUMIFS('Grid GenerationQueue'!AN$5:AN$467,'Grid GenerationQueue'!$AX$5:$AX$467,$B450,'Grid GenerationQueue'!$AY$5:$AY$467,$C450,'Grid GenerationQueue'!$BB$5:$BB$467,"&lt;"&amp;$BE$3)</f>
        <v>0</v>
      </c>
      <c r="CN450">
        <f>SUMIFS('Grid GenerationQueue'!AO$5:AO$467,'Grid GenerationQueue'!$AX$5:$AX$467,$B450,'Grid GenerationQueue'!$AY$5:$AY$467,$C450,'Grid GenerationQueue'!$BB$5:$BB$467,"&lt;"&amp;$BE$3)</f>
        <v>0</v>
      </c>
      <c r="CO450">
        <f>SUMIFS('Grid GenerationQueue'!AP$5:AP$467,'Grid GenerationQueue'!$AX$5:$AX$467,$B450,'Grid GenerationQueue'!$AY$5:$AY$467,$C450,'Grid GenerationQueue'!$BB$5:$BB$467,"&lt;"&amp;$BE$3)</f>
        <v>0</v>
      </c>
    </row>
    <row r="451" spans="1:93" x14ac:dyDescent="0.35">
      <c r="A451" t="s">
        <v>4653</v>
      </c>
      <c r="B451" t="s">
        <v>4524</v>
      </c>
      <c r="C451">
        <v>500</v>
      </c>
      <c r="D451">
        <f>SUMIFS('Grid GenerationQueue'!AE$5:AE$467,'Grid GenerationQueue'!$AX$5:$AX$467,$B451,'Grid GenerationQueue'!$AY$5:$AY$467,$C451,'Grid GenerationQueue'!$BI$5:$BI$467,"&lt;4")</f>
        <v>0</v>
      </c>
      <c r="E451">
        <f>SUMIFS('Grid GenerationQueue'!AF$5:AF$467,'Grid GenerationQueue'!$AX$5:$AX$467,$B451,'Grid GenerationQueue'!$AY$5:$AY$467,$C451,'Grid GenerationQueue'!$BI$5:$BI$467,"&lt;4")</f>
        <v>0</v>
      </c>
      <c r="F451">
        <f>SUMIFS('Grid GenerationQueue'!AG$5:AG$467,'Grid GenerationQueue'!$AX$5:$AX$467,$B451,'Grid GenerationQueue'!$AY$5:$AY$467,$C451,'Grid GenerationQueue'!$BI$5:$BI$467,"&lt;4")</f>
        <v>0</v>
      </c>
      <c r="G451">
        <f>SUMIFS('Grid GenerationQueue'!AH$5:AH$467,'Grid GenerationQueue'!$AX$5:$AX$467,$B451,'Grid GenerationQueue'!$AY$5:$AY$467,$C451,'Grid GenerationQueue'!$BI$5:$BI$467,"&lt;4")</f>
        <v>0</v>
      </c>
      <c r="H451">
        <f>SUMIFS('Grid GenerationQueue'!AI$5:AI$467,'Grid GenerationQueue'!$AX$5:$AX$467,$B451,'Grid GenerationQueue'!$AY$5:$AY$467,$C451,'Grid GenerationQueue'!$BI$5:$BI$467,"&lt;4")</f>
        <v>0</v>
      </c>
      <c r="I451">
        <f>SUMIFS('Grid GenerationQueue'!AJ$5:AJ$467,'Grid GenerationQueue'!$AX$5:$AX$467,$B451,'Grid GenerationQueue'!$AY$5:$AY$467,$C451,'Grid GenerationQueue'!$BI$5:$BI$467,"&lt;4")</f>
        <v>0</v>
      </c>
      <c r="J451">
        <f>SUMIFS('Grid GenerationQueue'!AK$5:AK$467,'Grid GenerationQueue'!$AX$5:$AX$467,$B451,'Grid GenerationQueue'!$AY$5:$AY$467,$C451,'Grid GenerationQueue'!$BI$5:$BI$467,"&lt;4")</f>
        <v>0</v>
      </c>
      <c r="K451">
        <f>SUMIFS('Grid GenerationQueue'!AL$5:AL$467,'Grid GenerationQueue'!$AX$5:$AX$467,$B451,'Grid GenerationQueue'!$AY$5:$AY$467,$C451,'Grid GenerationQueue'!$BI$5:$BI$467,"&lt;4")</f>
        <v>0</v>
      </c>
      <c r="L451">
        <f>SUMIFS('Grid GenerationQueue'!AM$5:AM$467,'Grid GenerationQueue'!$AX$5:$AX$467,$B451,'Grid GenerationQueue'!$AY$5:$AY$467,$C451,'Grid GenerationQueue'!$BI$5:$BI$467,"&lt;4")</f>
        <v>0</v>
      </c>
      <c r="M451">
        <f>SUMIFS('Grid GenerationQueue'!AN$5:AN$467,'Grid GenerationQueue'!$AX$5:$AX$467,$B451,'Grid GenerationQueue'!$AY$5:$AY$467,$C451,'Grid GenerationQueue'!$BI$5:$BI$467,"&lt;4")</f>
        <v>0</v>
      </c>
      <c r="N451">
        <f>SUMIFS('Grid GenerationQueue'!AO$5:AO$467,'Grid GenerationQueue'!$AX$5:$AX$467,$B451,'Grid GenerationQueue'!$AY$5:$AY$467,$C451,'Grid GenerationQueue'!$BI$5:$BI$467,"&lt;4")</f>
        <v>0</v>
      </c>
      <c r="O451">
        <f>SUMIFS('Grid GenerationQueue'!AP$5:AP$467,'Grid GenerationQueue'!$AX$5:$AX$467,$B451,'Grid GenerationQueue'!$AY$5:$AY$467,$C451,'Grid GenerationQueue'!$BI$5:$BI$467,"&lt;4")</f>
        <v>0</v>
      </c>
      <c r="Q451">
        <f>SUMIFS('Grid GenerationQueue'!AE$5:AE$467,'Grid GenerationQueue'!$AX$5:$AX$467,$B451,'Grid GenerationQueue'!$AY$5:$AY$467,$C451,'Grid GenerationQueue'!$BH$5:$BH$467,"Executed")</f>
        <v>0</v>
      </c>
      <c r="R451">
        <f>SUMIFS('Grid GenerationQueue'!AF$5:AF$467,'Grid GenerationQueue'!$AX$5:$AX$467,$B451,'Grid GenerationQueue'!$AY$5:$AY$467,$C451,'Grid GenerationQueue'!$BH$5:$BH$467,"Executed")</f>
        <v>0</v>
      </c>
      <c r="S451">
        <f>SUMIFS('Grid GenerationQueue'!AG$5:AG$467,'Grid GenerationQueue'!$AX$5:$AX$467,$B451,'Grid GenerationQueue'!$AY$5:$AY$467,$C451,'Grid GenerationQueue'!$BH$5:$BH$467,"Executed")</f>
        <v>0</v>
      </c>
      <c r="T451">
        <f>SUMIFS('Grid GenerationQueue'!AH$5:AH$467,'Grid GenerationQueue'!$AX$5:$AX$467,$B451,'Grid GenerationQueue'!$AY$5:$AY$467,$C451,'Grid GenerationQueue'!$BH$5:$BH$467,"Executed")</f>
        <v>0</v>
      </c>
      <c r="U451">
        <f>SUMIFS('Grid GenerationQueue'!AI$5:AI$467,'Grid GenerationQueue'!$AX$5:$AX$467,$B451,'Grid GenerationQueue'!$AY$5:$AY$467,$C451,'Grid GenerationQueue'!$BH$5:$BH$467,"Executed")</f>
        <v>0</v>
      </c>
      <c r="V451">
        <f>SUMIFS('Grid GenerationQueue'!AJ$5:AJ$467,'Grid GenerationQueue'!$AX$5:$AX$467,$B451,'Grid GenerationQueue'!$AY$5:$AY$467,$C451,'Grid GenerationQueue'!$BH$5:$BH$467,"Executed")</f>
        <v>0</v>
      </c>
      <c r="W451">
        <f>SUMIFS('Grid GenerationQueue'!AK$5:AK$467,'Grid GenerationQueue'!$AX$5:$AX$467,$B451,'Grid GenerationQueue'!$AY$5:$AY$467,$C451,'Grid GenerationQueue'!$BH$5:$BH$467,"Executed")</f>
        <v>0</v>
      </c>
      <c r="X451">
        <f>SUMIFS('Grid GenerationQueue'!AL$5:AL$467,'Grid GenerationQueue'!$AX$5:$AX$467,$B451,'Grid GenerationQueue'!$AY$5:$AY$467,$C451,'Grid GenerationQueue'!$BH$5:$BH$467,"Executed")</f>
        <v>0</v>
      </c>
      <c r="Y451">
        <f>SUMIFS('Grid GenerationQueue'!AM$5:AM$467,'Grid GenerationQueue'!$AX$5:$AX$467,$B451,'Grid GenerationQueue'!$AY$5:$AY$467,$C451,'Grid GenerationQueue'!$BH$5:$BH$467,"Executed")</f>
        <v>0</v>
      </c>
      <c r="Z451">
        <f>SUMIFS('Grid GenerationQueue'!AN$5:AN$467,'Grid GenerationQueue'!$AX$5:$AX$467,$B451,'Grid GenerationQueue'!$AY$5:$AY$467,$C451,'Grid GenerationQueue'!$BH$5:$BH$467,"Executed")</f>
        <v>0</v>
      </c>
      <c r="AA451">
        <f>SUMIFS('Grid GenerationQueue'!AO$5:AO$467,'Grid GenerationQueue'!$AX$5:$AX$467,$B451,'Grid GenerationQueue'!$AY$5:$AY$467,$C451,'Grid GenerationQueue'!$BH$5:$BH$467,"Executed")</f>
        <v>0</v>
      </c>
      <c r="AB451">
        <f>SUMIFS('Grid GenerationQueue'!AP$5:AP$467,'Grid GenerationQueue'!$AX$5:$AX$467,$B451,'Grid GenerationQueue'!$AY$5:$AY$467,$C451,'Grid GenerationQueue'!$BH$5:$BH$467,"Executed")</f>
        <v>0</v>
      </c>
      <c r="AD451">
        <f>SUMIFS('Grid GenerationQueue'!AE$5:AE$467,'Grid GenerationQueue'!$AX$5:$AX$467,$B451,'Grid GenerationQueue'!$AY$5:$AY$467,$C451,'Grid GenerationQueue'!$BF$5:$BF$467,"&lt;&gt;"&amp;"")</f>
        <v>0</v>
      </c>
      <c r="AE451">
        <f>SUMIFS('Grid GenerationQueue'!AF$5:AF$467,'Grid GenerationQueue'!$AX$5:$AX$467,$B451,'Grid GenerationQueue'!$AY$5:$AY$467,$C451,'Grid GenerationQueue'!$BF$5:$BF$467,"&lt;&gt;"&amp;"")</f>
        <v>0</v>
      </c>
      <c r="AF451">
        <f>SUMIFS('Grid GenerationQueue'!AG$5:AG$467,'Grid GenerationQueue'!$AX$5:$AX$467,$B451,'Grid GenerationQueue'!$AY$5:$AY$467,$C451,'Grid GenerationQueue'!$BF$5:$BF$467,"&lt;&gt;"&amp;"")</f>
        <v>0</v>
      </c>
      <c r="AG451">
        <f>SUMIFS('Grid GenerationQueue'!AH$5:AH$467,'Grid GenerationQueue'!$AX$5:$AX$467,$B451,'Grid GenerationQueue'!$AY$5:$AY$467,$C451,'Grid GenerationQueue'!$BF$5:$BF$467,"&lt;&gt;"&amp;"")</f>
        <v>0</v>
      </c>
      <c r="AH451">
        <f>SUMIFS('Grid GenerationQueue'!AI$5:AI$467,'Grid GenerationQueue'!$AX$5:$AX$467,$B451,'Grid GenerationQueue'!$AY$5:$AY$467,$C451,'Grid GenerationQueue'!$BF$5:$BF$467,"&lt;&gt;"&amp;"")</f>
        <v>0</v>
      </c>
      <c r="AI451">
        <f>SUMIFS('Grid GenerationQueue'!AJ$5:AJ$467,'Grid GenerationQueue'!$AX$5:$AX$467,$B451,'Grid GenerationQueue'!$AY$5:$AY$467,$C451,'Grid GenerationQueue'!$BF$5:$BF$467,"&lt;&gt;"&amp;"")</f>
        <v>0</v>
      </c>
      <c r="AJ451">
        <f>SUMIFS('Grid GenerationQueue'!AK$5:AK$467,'Grid GenerationQueue'!$AX$5:$AX$467,$B451,'Grid GenerationQueue'!$AY$5:$AY$467,$C451,'Grid GenerationQueue'!$BF$5:$BF$467,"&lt;&gt;"&amp;"")</f>
        <v>0</v>
      </c>
      <c r="AK451">
        <f>SUMIFS('Grid GenerationQueue'!AL$5:AL$467,'Grid GenerationQueue'!$AX$5:$AX$467,$B451,'Grid GenerationQueue'!$AY$5:$AY$467,$C451,'Grid GenerationQueue'!$BF$5:$BF$467,"&lt;&gt;"&amp;"")</f>
        <v>0</v>
      </c>
      <c r="AL451">
        <f>SUMIFS('Grid GenerationQueue'!AM$5:AM$467,'Grid GenerationQueue'!$AX$5:$AX$467,$B451,'Grid GenerationQueue'!$AY$5:$AY$467,$C451,'Grid GenerationQueue'!$BF$5:$BF$467,"&lt;&gt;"&amp;"")</f>
        <v>0</v>
      </c>
      <c r="AM451">
        <f>SUMIFS('Grid GenerationQueue'!AN$5:AN$467,'Grid GenerationQueue'!$AX$5:$AX$467,$B451,'Grid GenerationQueue'!$AY$5:$AY$467,$C451,'Grid GenerationQueue'!$BF$5:$BF$467,"&lt;&gt;"&amp;"")</f>
        <v>0</v>
      </c>
      <c r="AN451">
        <f>SUMIFS('Grid GenerationQueue'!AO$5:AO$467,'Grid GenerationQueue'!$AX$5:$AX$467,$B451,'Grid GenerationQueue'!$AY$5:$AY$467,$C451,'Grid GenerationQueue'!$BF$5:$BF$467,"&lt;&gt;"&amp;"")</f>
        <v>0</v>
      </c>
      <c r="AO451">
        <f>SUMIFS('Grid GenerationQueue'!AP$5:AP$467,'Grid GenerationQueue'!$AX$5:$AX$467,$B451,'Grid GenerationQueue'!$AY$5:$AY$467,$C451,'Grid GenerationQueue'!$BF$5:$BF$467,"&lt;&gt;"&amp;"")</f>
        <v>0</v>
      </c>
      <c r="AQ451">
        <f>SUMIFS('Grid GenerationQueue'!AE$5:AE$467,'Grid GenerationQueue'!$AX$5:$AX$467,$B451,'Grid GenerationQueue'!$AY$5:$AY$467,$C451)</f>
        <v>710.6</v>
      </c>
      <c r="AR451">
        <f>SUMIFS('Grid GenerationQueue'!AF$5:AF$467,'Grid GenerationQueue'!$AX$5:$AX$467,$B451,'Grid GenerationQueue'!$AY$5:$AY$467,$C451)</f>
        <v>0</v>
      </c>
      <c r="AS451">
        <f>SUMIFS('Grid GenerationQueue'!AG$5:AG$467,'Grid GenerationQueue'!$AX$5:$AX$467,$B451,'Grid GenerationQueue'!$AY$5:$AY$467,$C451)</f>
        <v>0</v>
      </c>
      <c r="AT451">
        <f>SUMIFS('Grid GenerationQueue'!AH$5:AH$467,'Grid GenerationQueue'!$AX$5:$AX$467,$B451,'Grid GenerationQueue'!$AY$5:$AY$467,$C451)</f>
        <v>0</v>
      </c>
      <c r="AU451">
        <f>SUMIFS('Grid GenerationQueue'!AI$5:AI$467,'Grid GenerationQueue'!$AX$5:$AX$467,$B451,'Grid GenerationQueue'!$AY$5:$AY$467,$C451)</f>
        <v>0</v>
      </c>
      <c r="AV451">
        <f>SUMIFS('Grid GenerationQueue'!AJ$5:AJ$467,'Grid GenerationQueue'!$AX$5:$AX$467,$B451,'Grid GenerationQueue'!$AY$5:$AY$467,$C451)</f>
        <v>0</v>
      </c>
      <c r="AW451">
        <f>SUMIFS('Grid GenerationQueue'!AK$5:AK$467,'Grid GenerationQueue'!$AX$5:$AX$467,$B451,'Grid GenerationQueue'!$AY$5:$AY$467,$C451)</f>
        <v>0</v>
      </c>
      <c r="AX451">
        <f>SUMIFS('Grid GenerationQueue'!AL$5:AL$467,'Grid GenerationQueue'!$AX$5:$AX$467,$B451,'Grid GenerationQueue'!$AY$5:$AY$467,$C451)</f>
        <v>0</v>
      </c>
      <c r="AY451">
        <f>SUMIFS('Grid GenerationQueue'!AM$5:AM$467,'Grid GenerationQueue'!$AX$5:$AX$467,$B451,'Grid GenerationQueue'!$AY$5:$AY$467,$C451)</f>
        <v>0</v>
      </c>
      <c r="AZ451">
        <f>SUMIFS('Grid GenerationQueue'!AN$5:AN$467,'Grid GenerationQueue'!$AX$5:$AX$467,$B451,'Grid GenerationQueue'!$AY$5:$AY$467,$C451)</f>
        <v>0</v>
      </c>
      <c r="BA451">
        <f>SUMIFS('Grid GenerationQueue'!AO$5:AO$467,'Grid GenerationQueue'!$AX$5:$AX$467,$B451,'Grid GenerationQueue'!$AY$5:$AY$467,$C451)</f>
        <v>0</v>
      </c>
      <c r="BB451">
        <f>SUMIFS('Grid GenerationQueue'!AP$5:AP$467,'Grid GenerationQueue'!$AX$5:$AX$467,$B451,'Grid GenerationQueue'!$AY$5:$AY$467,$C451)</f>
        <v>0</v>
      </c>
      <c r="BD451">
        <f>SUMIFS('Grid GenerationQueue'!AE$5:AE$467,'Grid GenerationQueue'!$AX$5:$AX$467,$B451,'Grid GenerationQueue'!$AY$5:$AY$467,$C451,'Grid GenerationQueue'!$BH$5:$BH$467,"Executed",'Grid GenerationQueue'!$BB$5:$BB$467,"&lt;"&amp;$BE$3)</f>
        <v>0</v>
      </c>
      <c r="BE451">
        <f>SUMIFS('Grid GenerationQueue'!AF$5:AF$467,'Grid GenerationQueue'!$AX$5:$AX$467,$B451,'Grid GenerationQueue'!$AY$5:$AY$467,$C451,'Grid GenerationQueue'!$BH$5:$BH$467,"Executed",'Grid GenerationQueue'!$BB$5:$BB$467,"&lt;"&amp;$BE$3)</f>
        <v>0</v>
      </c>
      <c r="BF451">
        <f>SUMIFS('Grid GenerationQueue'!AG$5:AG$467,'Grid GenerationQueue'!$AX$5:$AX$467,$B451,'Grid GenerationQueue'!$AY$5:$AY$467,$C451,'Grid GenerationQueue'!$BH$5:$BH$467,"Executed",'Grid GenerationQueue'!$BB$5:$BB$467,"&lt;"&amp;$BE$3)</f>
        <v>0</v>
      </c>
      <c r="BG451">
        <f>SUMIFS('Grid GenerationQueue'!AH$5:AH$467,'Grid GenerationQueue'!$AX$5:$AX$467,$B451,'Grid GenerationQueue'!$AY$5:$AY$467,$C451,'Grid GenerationQueue'!$BH$5:$BH$467,"Executed",'Grid GenerationQueue'!$BB$5:$BB$467,"&lt;"&amp;$BE$3)</f>
        <v>0</v>
      </c>
      <c r="BH451">
        <f>SUMIFS('Grid GenerationQueue'!AI$5:AI$467,'Grid GenerationQueue'!$AX$5:$AX$467,$B451,'Grid GenerationQueue'!$AY$5:$AY$467,$C451,'Grid GenerationQueue'!$BH$5:$BH$467,"Executed",'Grid GenerationQueue'!$BB$5:$BB$467,"&lt;"&amp;$BE$3)</f>
        <v>0</v>
      </c>
      <c r="BI451">
        <f>SUMIFS('Grid GenerationQueue'!AJ$5:AJ$467,'Grid GenerationQueue'!$AX$5:$AX$467,$B451,'Grid GenerationQueue'!$AY$5:$AY$467,$C451,'Grid GenerationQueue'!$BH$5:$BH$467,"Executed",'Grid GenerationQueue'!$BB$5:$BB$467,"&lt;"&amp;$BE$3)</f>
        <v>0</v>
      </c>
      <c r="BJ451">
        <f>SUMIFS('Grid GenerationQueue'!AK$5:AK$467,'Grid GenerationQueue'!$AX$5:$AX$467,$B451,'Grid GenerationQueue'!$AY$5:$AY$467,$C451,'Grid GenerationQueue'!$BH$5:$BH$467,"Executed",'Grid GenerationQueue'!$BB$5:$BB$467,"&lt;"&amp;$BE$3)</f>
        <v>0</v>
      </c>
      <c r="BK451">
        <f>SUMIFS('Grid GenerationQueue'!AL$5:AL$467,'Grid GenerationQueue'!$AX$5:$AX$467,$B451,'Grid GenerationQueue'!$AY$5:$AY$467,$C451,'Grid GenerationQueue'!$BH$5:$BH$467,"Executed",'Grid GenerationQueue'!$BB$5:$BB$467,"&lt;"&amp;$BE$3)</f>
        <v>0</v>
      </c>
      <c r="BL451">
        <f>SUMIFS('Grid GenerationQueue'!AM$5:AM$467,'Grid GenerationQueue'!$AX$5:$AX$467,$B451,'Grid GenerationQueue'!$AY$5:$AY$467,$C451,'Grid GenerationQueue'!$BH$5:$BH$467,"Executed",'Grid GenerationQueue'!$BB$5:$BB$467,"&lt;"&amp;$BE$3)</f>
        <v>0</v>
      </c>
      <c r="BM451">
        <f>SUMIFS('Grid GenerationQueue'!AN$5:AN$467,'Grid GenerationQueue'!$AX$5:$AX$467,$B451,'Grid GenerationQueue'!$AY$5:$AY$467,$C451,'Grid GenerationQueue'!$BH$5:$BH$467,"Executed",'Grid GenerationQueue'!$BB$5:$BB$467,"&lt;"&amp;$BE$3)</f>
        <v>0</v>
      </c>
      <c r="BN451">
        <f>SUMIFS('Grid GenerationQueue'!AO$5:AO$467,'Grid GenerationQueue'!$AX$5:$AX$467,$B451,'Grid GenerationQueue'!$AY$5:$AY$467,$C451,'Grid GenerationQueue'!$BH$5:$BH$467,"Executed",'Grid GenerationQueue'!$BB$5:$BB$467,"&lt;"&amp;$BE$3)</f>
        <v>0</v>
      </c>
      <c r="BO451">
        <f>SUMIFS('Grid GenerationQueue'!AP$5:AP$467,'Grid GenerationQueue'!$AX$5:$AX$467,$B451,'Grid GenerationQueue'!$AY$5:$AY$467,$C451,'Grid GenerationQueue'!$BH$5:$BH$467,"Executed",'Grid GenerationQueue'!$BB$5:$BB$467,"&lt;"&amp;$BE$3)</f>
        <v>0</v>
      </c>
      <c r="BQ451">
        <f>SUMIFS('Grid GenerationQueue'!AE$5:AE$467,'Grid GenerationQueue'!$AX$5:$AX$467,$B451,'Grid GenerationQueue'!$AY$5:$AY$467,$C451,'Grid GenerationQueue'!$BF$5:$BF$467,"&lt;&gt;"&amp;"",'Grid GenerationQueue'!$BB$5:$BB$467,"&lt;"&amp;$BE$3)</f>
        <v>0</v>
      </c>
      <c r="BR451">
        <f>SUMIFS('Grid GenerationQueue'!AF$5:AF$467,'Grid GenerationQueue'!$AX$5:$AX$467,$B451,'Grid GenerationQueue'!$AY$5:$AY$467,$C451,'Grid GenerationQueue'!$BF$5:$BF$467,"&lt;&gt;"&amp;"",'Grid GenerationQueue'!$BB$5:$BB$467,"&lt;"&amp;$BE$3)</f>
        <v>0</v>
      </c>
      <c r="BS451">
        <f>SUMIFS('Grid GenerationQueue'!AG$5:AG$467,'Grid GenerationQueue'!$AX$5:$AX$467,$B451,'Grid GenerationQueue'!$AY$5:$AY$467,$C451,'Grid GenerationQueue'!$BF$5:$BF$467,"&lt;&gt;"&amp;"",'Grid GenerationQueue'!$BB$5:$BB$467,"&lt;"&amp;$BE$3)</f>
        <v>0</v>
      </c>
      <c r="BT451">
        <f>SUMIFS('Grid GenerationQueue'!AH$5:AH$467,'Grid GenerationQueue'!$AX$5:$AX$467,$B451,'Grid GenerationQueue'!$AY$5:$AY$467,$C451,'Grid GenerationQueue'!$BF$5:$BF$467,"&lt;&gt;"&amp;"",'Grid GenerationQueue'!$BB$5:$BB$467,"&lt;"&amp;$BE$3)</f>
        <v>0</v>
      </c>
      <c r="BU451">
        <f>SUMIFS('Grid GenerationQueue'!AI$5:AI$467,'Grid GenerationQueue'!$AX$5:$AX$467,$B451,'Grid GenerationQueue'!$AY$5:$AY$467,$C451,'Grid GenerationQueue'!$BF$5:$BF$467,"&lt;&gt;"&amp;"",'Grid GenerationQueue'!$BB$5:$BB$467,"&lt;"&amp;$BE$3)</f>
        <v>0</v>
      </c>
      <c r="BV451">
        <f>SUMIFS('Grid GenerationQueue'!AJ$5:AJ$467,'Grid GenerationQueue'!$AX$5:$AX$467,$B451,'Grid GenerationQueue'!$AY$5:$AY$467,$C451,'Grid GenerationQueue'!$BF$5:$BF$467,"&lt;&gt;"&amp;"",'Grid GenerationQueue'!$BB$5:$BB$467,"&lt;"&amp;$BE$3)</f>
        <v>0</v>
      </c>
      <c r="BW451">
        <f>SUMIFS('Grid GenerationQueue'!AK$5:AK$467,'Grid GenerationQueue'!$AX$5:$AX$467,$B451,'Grid GenerationQueue'!$AY$5:$AY$467,$C451,'Grid GenerationQueue'!$BF$5:$BF$467,"&lt;&gt;"&amp;"",'Grid GenerationQueue'!$BB$5:$BB$467,"&lt;"&amp;$BE$3)</f>
        <v>0</v>
      </c>
      <c r="BX451">
        <f>SUMIFS('Grid GenerationQueue'!AL$5:AL$467,'Grid GenerationQueue'!$AX$5:$AX$467,$B451,'Grid GenerationQueue'!$AY$5:$AY$467,$C451,'Grid GenerationQueue'!$BF$5:$BF$467,"&lt;&gt;"&amp;"",'Grid GenerationQueue'!$BB$5:$BB$467,"&lt;"&amp;$BE$3)</f>
        <v>0</v>
      </c>
      <c r="BY451">
        <f>SUMIFS('Grid GenerationQueue'!AM$5:AM$467,'Grid GenerationQueue'!$AX$5:$AX$467,$B451,'Grid GenerationQueue'!$AY$5:$AY$467,$C451,'Grid GenerationQueue'!$BF$5:$BF$467,"&lt;&gt;"&amp;"",'Grid GenerationQueue'!$BB$5:$BB$467,"&lt;"&amp;$BE$3)</f>
        <v>0</v>
      </c>
      <c r="BZ451">
        <f>SUMIFS('Grid GenerationQueue'!AN$5:AN$467,'Grid GenerationQueue'!$AX$5:$AX$467,$B451,'Grid GenerationQueue'!$AY$5:$AY$467,$C451,'Grid GenerationQueue'!$BF$5:$BF$467,"&lt;&gt;"&amp;"",'Grid GenerationQueue'!$BB$5:$BB$467,"&lt;"&amp;$BE$3)</f>
        <v>0</v>
      </c>
      <c r="CA451">
        <f>SUMIFS('Grid GenerationQueue'!AO$5:AO$467,'Grid GenerationQueue'!$AX$5:$AX$467,$B451,'Grid GenerationQueue'!$AY$5:$AY$467,$C451,'Grid GenerationQueue'!$BF$5:$BF$467,"&lt;&gt;"&amp;"",'Grid GenerationQueue'!$BB$5:$BB$467,"&lt;"&amp;$BE$3)</f>
        <v>0</v>
      </c>
      <c r="CB451">
        <f>SUMIFS('Grid GenerationQueue'!AP$5:AP$467,'Grid GenerationQueue'!$AX$5:$AX$467,$B451,'Grid GenerationQueue'!$AY$5:$AY$467,$C451,'Grid GenerationQueue'!$BF$5:$BF$467,"&lt;&gt;"&amp;"",'Grid GenerationQueue'!$BB$5:$BB$467,"&lt;"&amp;$BE$3)</f>
        <v>0</v>
      </c>
      <c r="CD451">
        <f>SUMIFS('Grid GenerationQueue'!AE$5:AE$467,'Grid GenerationQueue'!$AX$5:$AX$467,$B451,'Grid GenerationQueue'!$AY$5:$AY$467,$C451,'Grid GenerationQueue'!$BB$5:$BB$467,"&lt;"&amp;$BE$3)</f>
        <v>710.6</v>
      </c>
      <c r="CE451">
        <f>SUMIFS('Grid GenerationQueue'!AF$5:AF$467,'Grid GenerationQueue'!$AX$5:$AX$467,$B451,'Grid GenerationQueue'!$AY$5:$AY$467,$C451,'Grid GenerationQueue'!$BB$5:$BB$467,"&lt;"&amp;$BE$3)</f>
        <v>0</v>
      </c>
      <c r="CF451">
        <f>SUMIFS('Grid GenerationQueue'!AG$5:AG$467,'Grid GenerationQueue'!$AX$5:$AX$467,$B451,'Grid GenerationQueue'!$AY$5:$AY$467,$C451,'Grid GenerationQueue'!$BB$5:$BB$467,"&lt;"&amp;$BE$3)</f>
        <v>0</v>
      </c>
      <c r="CG451">
        <f>SUMIFS('Grid GenerationQueue'!AH$5:AH$467,'Grid GenerationQueue'!$AX$5:$AX$467,$B451,'Grid GenerationQueue'!$AY$5:$AY$467,$C451,'Grid GenerationQueue'!$BB$5:$BB$467,"&lt;"&amp;$BE$3)</f>
        <v>0</v>
      </c>
      <c r="CH451">
        <f>SUMIFS('Grid GenerationQueue'!AI$5:AI$467,'Grid GenerationQueue'!$AX$5:$AX$467,$B451,'Grid GenerationQueue'!$AY$5:$AY$467,$C451,'Grid GenerationQueue'!$BB$5:$BB$467,"&lt;"&amp;$BE$3)</f>
        <v>0</v>
      </c>
      <c r="CI451">
        <f>SUMIFS('Grid GenerationQueue'!AJ$5:AJ$467,'Grid GenerationQueue'!$AX$5:$AX$467,$B451,'Grid GenerationQueue'!$AY$5:$AY$467,$C451,'Grid GenerationQueue'!$BB$5:$BB$467,"&lt;"&amp;$BE$3)</f>
        <v>0</v>
      </c>
      <c r="CJ451">
        <f>SUMIFS('Grid GenerationQueue'!AK$5:AK$467,'Grid GenerationQueue'!$AX$5:$AX$467,$B451,'Grid GenerationQueue'!$AY$5:$AY$467,$C451,'Grid GenerationQueue'!$BB$5:$BB$467,"&lt;"&amp;$BE$3)</f>
        <v>0</v>
      </c>
      <c r="CK451">
        <f>SUMIFS('Grid GenerationQueue'!AL$5:AL$467,'Grid GenerationQueue'!$AX$5:$AX$467,$B451,'Grid GenerationQueue'!$AY$5:$AY$467,$C451,'Grid GenerationQueue'!$BB$5:$BB$467,"&lt;"&amp;$BE$3)</f>
        <v>0</v>
      </c>
      <c r="CL451">
        <f>SUMIFS('Grid GenerationQueue'!AM$5:AM$467,'Grid GenerationQueue'!$AX$5:$AX$467,$B451,'Grid GenerationQueue'!$AY$5:$AY$467,$C451,'Grid GenerationQueue'!$BB$5:$BB$467,"&lt;"&amp;$BE$3)</f>
        <v>0</v>
      </c>
      <c r="CM451">
        <f>SUMIFS('Grid GenerationQueue'!AN$5:AN$467,'Grid GenerationQueue'!$AX$5:$AX$467,$B451,'Grid GenerationQueue'!$AY$5:$AY$467,$C451,'Grid GenerationQueue'!$BB$5:$BB$467,"&lt;"&amp;$BE$3)</f>
        <v>0</v>
      </c>
      <c r="CN451">
        <f>SUMIFS('Grid GenerationQueue'!AO$5:AO$467,'Grid GenerationQueue'!$AX$5:$AX$467,$B451,'Grid GenerationQueue'!$AY$5:$AY$467,$C451,'Grid GenerationQueue'!$BB$5:$BB$467,"&lt;"&amp;$BE$3)</f>
        <v>0</v>
      </c>
      <c r="CO451">
        <f>SUMIFS('Grid GenerationQueue'!AP$5:AP$467,'Grid GenerationQueue'!$AX$5:$AX$467,$B451,'Grid GenerationQueue'!$AY$5:$AY$467,$C451,'Grid GenerationQueue'!$BB$5:$BB$467,"&lt;"&amp;$BE$3)</f>
        <v>0</v>
      </c>
    </row>
    <row r="452" spans="1:93" x14ac:dyDescent="0.35">
      <c r="A452" t="s">
        <v>4653</v>
      </c>
      <c r="B452" t="s">
        <v>4524</v>
      </c>
      <c r="C452">
        <v>230</v>
      </c>
      <c r="D452">
        <f>SUMIFS('Grid GenerationQueue'!AE$5:AE$467,'Grid GenerationQueue'!$AX$5:$AX$467,$B452,'Grid GenerationQueue'!$AY$5:$AY$467,$C452,'Grid GenerationQueue'!$BI$5:$BI$467,"&lt;4")</f>
        <v>0</v>
      </c>
      <c r="E452">
        <f>SUMIFS('Grid GenerationQueue'!AF$5:AF$467,'Grid GenerationQueue'!$AX$5:$AX$467,$B452,'Grid GenerationQueue'!$AY$5:$AY$467,$C452,'Grid GenerationQueue'!$BI$5:$BI$467,"&lt;4")</f>
        <v>0</v>
      </c>
      <c r="F452">
        <f>SUMIFS('Grid GenerationQueue'!AG$5:AG$467,'Grid GenerationQueue'!$AX$5:$AX$467,$B452,'Grid GenerationQueue'!$AY$5:$AY$467,$C452,'Grid GenerationQueue'!$BI$5:$BI$467,"&lt;4")</f>
        <v>0</v>
      </c>
      <c r="G452">
        <f>SUMIFS('Grid GenerationQueue'!AH$5:AH$467,'Grid GenerationQueue'!$AX$5:$AX$467,$B452,'Grid GenerationQueue'!$AY$5:$AY$467,$C452,'Grid GenerationQueue'!$BI$5:$BI$467,"&lt;4")</f>
        <v>0</v>
      </c>
      <c r="H452">
        <f>SUMIFS('Grid GenerationQueue'!AI$5:AI$467,'Grid GenerationQueue'!$AX$5:$AX$467,$B452,'Grid GenerationQueue'!$AY$5:$AY$467,$C452,'Grid GenerationQueue'!$BI$5:$BI$467,"&lt;4")</f>
        <v>0</v>
      </c>
      <c r="I452">
        <f>SUMIFS('Grid GenerationQueue'!AJ$5:AJ$467,'Grid GenerationQueue'!$AX$5:$AX$467,$B452,'Grid GenerationQueue'!$AY$5:$AY$467,$C452,'Grid GenerationQueue'!$BI$5:$BI$467,"&lt;4")</f>
        <v>0</v>
      </c>
      <c r="J452">
        <f>SUMIFS('Grid GenerationQueue'!AK$5:AK$467,'Grid GenerationQueue'!$AX$5:$AX$467,$B452,'Grid GenerationQueue'!$AY$5:$AY$467,$C452,'Grid GenerationQueue'!$BI$5:$BI$467,"&lt;4")</f>
        <v>0</v>
      </c>
      <c r="K452">
        <f>SUMIFS('Grid GenerationQueue'!AL$5:AL$467,'Grid GenerationQueue'!$AX$5:$AX$467,$B452,'Grid GenerationQueue'!$AY$5:$AY$467,$C452,'Grid GenerationQueue'!$BI$5:$BI$467,"&lt;4")</f>
        <v>0</v>
      </c>
      <c r="L452">
        <f>SUMIFS('Grid GenerationQueue'!AM$5:AM$467,'Grid GenerationQueue'!$AX$5:$AX$467,$B452,'Grid GenerationQueue'!$AY$5:$AY$467,$C452,'Grid GenerationQueue'!$BI$5:$BI$467,"&lt;4")</f>
        <v>0</v>
      </c>
      <c r="M452">
        <f>SUMIFS('Grid GenerationQueue'!AN$5:AN$467,'Grid GenerationQueue'!$AX$5:$AX$467,$B452,'Grid GenerationQueue'!$AY$5:$AY$467,$C452,'Grid GenerationQueue'!$BI$5:$BI$467,"&lt;4")</f>
        <v>0</v>
      </c>
      <c r="N452">
        <f>SUMIFS('Grid GenerationQueue'!AO$5:AO$467,'Grid GenerationQueue'!$AX$5:$AX$467,$B452,'Grid GenerationQueue'!$AY$5:$AY$467,$C452,'Grid GenerationQueue'!$BI$5:$BI$467,"&lt;4")</f>
        <v>0</v>
      </c>
      <c r="O452">
        <f>SUMIFS('Grid GenerationQueue'!AP$5:AP$467,'Grid GenerationQueue'!$AX$5:$AX$467,$B452,'Grid GenerationQueue'!$AY$5:$AY$467,$C452,'Grid GenerationQueue'!$BI$5:$BI$467,"&lt;4")</f>
        <v>0</v>
      </c>
      <c r="Q452">
        <f>SUMIFS('Grid GenerationQueue'!AE$5:AE$467,'Grid GenerationQueue'!$AX$5:$AX$467,$B452,'Grid GenerationQueue'!$AY$5:$AY$467,$C452,'Grid GenerationQueue'!$BH$5:$BH$467,"Executed")</f>
        <v>0</v>
      </c>
      <c r="R452">
        <f>SUMIFS('Grid GenerationQueue'!AF$5:AF$467,'Grid GenerationQueue'!$AX$5:$AX$467,$B452,'Grid GenerationQueue'!$AY$5:$AY$467,$C452,'Grid GenerationQueue'!$BH$5:$BH$467,"Executed")</f>
        <v>0</v>
      </c>
      <c r="S452">
        <f>SUMIFS('Grid GenerationQueue'!AG$5:AG$467,'Grid GenerationQueue'!$AX$5:$AX$467,$B452,'Grid GenerationQueue'!$AY$5:$AY$467,$C452,'Grid GenerationQueue'!$BH$5:$BH$467,"Executed")</f>
        <v>0</v>
      </c>
      <c r="T452">
        <f>SUMIFS('Grid GenerationQueue'!AH$5:AH$467,'Grid GenerationQueue'!$AX$5:$AX$467,$B452,'Grid GenerationQueue'!$AY$5:$AY$467,$C452,'Grid GenerationQueue'!$BH$5:$BH$467,"Executed")</f>
        <v>0</v>
      </c>
      <c r="U452">
        <f>SUMIFS('Grid GenerationQueue'!AI$5:AI$467,'Grid GenerationQueue'!$AX$5:$AX$467,$B452,'Grid GenerationQueue'!$AY$5:$AY$467,$C452,'Grid GenerationQueue'!$BH$5:$BH$467,"Executed")</f>
        <v>0</v>
      </c>
      <c r="V452">
        <f>SUMIFS('Grid GenerationQueue'!AJ$5:AJ$467,'Grid GenerationQueue'!$AX$5:$AX$467,$B452,'Grid GenerationQueue'!$AY$5:$AY$467,$C452,'Grid GenerationQueue'!$BH$5:$BH$467,"Executed")</f>
        <v>0</v>
      </c>
      <c r="W452">
        <f>SUMIFS('Grid GenerationQueue'!AK$5:AK$467,'Grid GenerationQueue'!$AX$5:$AX$467,$B452,'Grid GenerationQueue'!$AY$5:$AY$467,$C452,'Grid GenerationQueue'!$BH$5:$BH$467,"Executed")</f>
        <v>0</v>
      </c>
      <c r="X452">
        <f>SUMIFS('Grid GenerationQueue'!AL$5:AL$467,'Grid GenerationQueue'!$AX$5:$AX$467,$B452,'Grid GenerationQueue'!$AY$5:$AY$467,$C452,'Grid GenerationQueue'!$BH$5:$BH$467,"Executed")</f>
        <v>0</v>
      </c>
      <c r="Y452">
        <f>SUMIFS('Grid GenerationQueue'!AM$5:AM$467,'Grid GenerationQueue'!$AX$5:$AX$467,$B452,'Grid GenerationQueue'!$AY$5:$AY$467,$C452,'Grid GenerationQueue'!$BH$5:$BH$467,"Executed")</f>
        <v>0</v>
      </c>
      <c r="Z452">
        <f>SUMIFS('Grid GenerationQueue'!AN$5:AN$467,'Grid GenerationQueue'!$AX$5:$AX$467,$B452,'Grid GenerationQueue'!$AY$5:$AY$467,$C452,'Grid GenerationQueue'!$BH$5:$BH$467,"Executed")</f>
        <v>0</v>
      </c>
      <c r="AA452">
        <f>SUMIFS('Grid GenerationQueue'!AO$5:AO$467,'Grid GenerationQueue'!$AX$5:$AX$467,$B452,'Grid GenerationQueue'!$AY$5:$AY$467,$C452,'Grid GenerationQueue'!$BH$5:$BH$467,"Executed")</f>
        <v>0</v>
      </c>
      <c r="AB452">
        <f>SUMIFS('Grid GenerationQueue'!AP$5:AP$467,'Grid GenerationQueue'!$AX$5:$AX$467,$B452,'Grid GenerationQueue'!$AY$5:$AY$467,$C452,'Grid GenerationQueue'!$BH$5:$BH$467,"Executed")</f>
        <v>0</v>
      </c>
      <c r="AD452">
        <f>SUMIFS('Grid GenerationQueue'!AE$5:AE$467,'Grid GenerationQueue'!$AX$5:$AX$467,$B452,'Grid GenerationQueue'!$AY$5:$AY$467,$C452,'Grid GenerationQueue'!$BF$5:$BF$467,"&lt;&gt;"&amp;"")</f>
        <v>0</v>
      </c>
      <c r="AE452">
        <f>SUMIFS('Grid GenerationQueue'!AF$5:AF$467,'Grid GenerationQueue'!$AX$5:$AX$467,$B452,'Grid GenerationQueue'!$AY$5:$AY$467,$C452,'Grid GenerationQueue'!$BF$5:$BF$467,"&lt;&gt;"&amp;"")</f>
        <v>0</v>
      </c>
      <c r="AF452">
        <f>SUMIFS('Grid GenerationQueue'!AG$5:AG$467,'Grid GenerationQueue'!$AX$5:$AX$467,$B452,'Grid GenerationQueue'!$AY$5:$AY$467,$C452,'Grid GenerationQueue'!$BF$5:$BF$467,"&lt;&gt;"&amp;"")</f>
        <v>0</v>
      </c>
      <c r="AG452">
        <f>SUMIFS('Grid GenerationQueue'!AH$5:AH$467,'Grid GenerationQueue'!$AX$5:$AX$467,$B452,'Grid GenerationQueue'!$AY$5:$AY$467,$C452,'Grid GenerationQueue'!$BF$5:$BF$467,"&lt;&gt;"&amp;"")</f>
        <v>0</v>
      </c>
      <c r="AH452">
        <f>SUMIFS('Grid GenerationQueue'!AI$5:AI$467,'Grid GenerationQueue'!$AX$5:$AX$467,$B452,'Grid GenerationQueue'!$AY$5:$AY$467,$C452,'Grid GenerationQueue'!$BF$5:$BF$467,"&lt;&gt;"&amp;"")</f>
        <v>0</v>
      </c>
      <c r="AI452">
        <f>SUMIFS('Grid GenerationQueue'!AJ$5:AJ$467,'Grid GenerationQueue'!$AX$5:$AX$467,$B452,'Grid GenerationQueue'!$AY$5:$AY$467,$C452,'Grid GenerationQueue'!$BF$5:$BF$467,"&lt;&gt;"&amp;"")</f>
        <v>0</v>
      </c>
      <c r="AJ452">
        <f>SUMIFS('Grid GenerationQueue'!AK$5:AK$467,'Grid GenerationQueue'!$AX$5:$AX$467,$B452,'Grid GenerationQueue'!$AY$5:$AY$467,$C452,'Grid GenerationQueue'!$BF$5:$BF$467,"&lt;&gt;"&amp;"")</f>
        <v>0</v>
      </c>
      <c r="AK452">
        <f>SUMIFS('Grid GenerationQueue'!AL$5:AL$467,'Grid GenerationQueue'!$AX$5:$AX$467,$B452,'Grid GenerationQueue'!$AY$5:$AY$467,$C452,'Grid GenerationQueue'!$BF$5:$BF$467,"&lt;&gt;"&amp;"")</f>
        <v>0</v>
      </c>
      <c r="AL452">
        <f>SUMIFS('Grid GenerationQueue'!AM$5:AM$467,'Grid GenerationQueue'!$AX$5:$AX$467,$B452,'Grid GenerationQueue'!$AY$5:$AY$467,$C452,'Grid GenerationQueue'!$BF$5:$BF$467,"&lt;&gt;"&amp;"")</f>
        <v>0</v>
      </c>
      <c r="AM452">
        <f>SUMIFS('Grid GenerationQueue'!AN$5:AN$467,'Grid GenerationQueue'!$AX$5:$AX$467,$B452,'Grid GenerationQueue'!$AY$5:$AY$467,$C452,'Grid GenerationQueue'!$BF$5:$BF$467,"&lt;&gt;"&amp;"")</f>
        <v>0</v>
      </c>
      <c r="AN452">
        <f>SUMIFS('Grid GenerationQueue'!AO$5:AO$467,'Grid GenerationQueue'!$AX$5:$AX$467,$B452,'Grid GenerationQueue'!$AY$5:$AY$467,$C452,'Grid GenerationQueue'!$BF$5:$BF$467,"&lt;&gt;"&amp;"")</f>
        <v>0</v>
      </c>
      <c r="AO452">
        <f>SUMIFS('Grid GenerationQueue'!AP$5:AP$467,'Grid GenerationQueue'!$AX$5:$AX$467,$B452,'Grid GenerationQueue'!$AY$5:$AY$467,$C452,'Grid GenerationQueue'!$BF$5:$BF$467,"&lt;&gt;"&amp;"")</f>
        <v>0</v>
      </c>
      <c r="AQ452">
        <f>SUMIFS('Grid GenerationQueue'!AE$5:AE$467,'Grid GenerationQueue'!$AX$5:$AX$467,$B452,'Grid GenerationQueue'!$AY$5:$AY$467,$C452)</f>
        <v>0</v>
      </c>
      <c r="AR452">
        <f>SUMIFS('Grid GenerationQueue'!AF$5:AF$467,'Grid GenerationQueue'!$AX$5:$AX$467,$B452,'Grid GenerationQueue'!$AY$5:$AY$467,$C452)</f>
        <v>0</v>
      </c>
      <c r="AS452">
        <f>SUMIFS('Grid GenerationQueue'!AG$5:AG$467,'Grid GenerationQueue'!$AX$5:$AX$467,$B452,'Grid GenerationQueue'!$AY$5:$AY$467,$C452)</f>
        <v>0</v>
      </c>
      <c r="AT452">
        <f>SUMIFS('Grid GenerationQueue'!AH$5:AH$467,'Grid GenerationQueue'!$AX$5:$AX$467,$B452,'Grid GenerationQueue'!$AY$5:$AY$467,$C452)</f>
        <v>0</v>
      </c>
      <c r="AU452">
        <f>SUMIFS('Grid GenerationQueue'!AI$5:AI$467,'Grid GenerationQueue'!$AX$5:$AX$467,$B452,'Grid GenerationQueue'!$AY$5:$AY$467,$C452)</f>
        <v>0</v>
      </c>
      <c r="AV452">
        <f>SUMIFS('Grid GenerationQueue'!AJ$5:AJ$467,'Grid GenerationQueue'!$AX$5:$AX$467,$B452,'Grid GenerationQueue'!$AY$5:$AY$467,$C452)</f>
        <v>0</v>
      </c>
      <c r="AW452">
        <f>SUMIFS('Grid GenerationQueue'!AK$5:AK$467,'Grid GenerationQueue'!$AX$5:$AX$467,$B452,'Grid GenerationQueue'!$AY$5:$AY$467,$C452)</f>
        <v>0</v>
      </c>
      <c r="AX452">
        <f>SUMIFS('Grid GenerationQueue'!AL$5:AL$467,'Grid GenerationQueue'!$AX$5:$AX$467,$B452,'Grid GenerationQueue'!$AY$5:$AY$467,$C452)</f>
        <v>0</v>
      </c>
      <c r="AY452">
        <f>SUMIFS('Grid GenerationQueue'!AM$5:AM$467,'Grid GenerationQueue'!$AX$5:$AX$467,$B452,'Grid GenerationQueue'!$AY$5:$AY$467,$C452)</f>
        <v>0</v>
      </c>
      <c r="AZ452">
        <f>SUMIFS('Grid GenerationQueue'!AN$5:AN$467,'Grid GenerationQueue'!$AX$5:$AX$467,$B452,'Grid GenerationQueue'!$AY$5:$AY$467,$C452)</f>
        <v>0</v>
      </c>
      <c r="BA452">
        <f>SUMIFS('Grid GenerationQueue'!AO$5:AO$467,'Grid GenerationQueue'!$AX$5:$AX$467,$B452,'Grid GenerationQueue'!$AY$5:$AY$467,$C452)</f>
        <v>0</v>
      </c>
      <c r="BB452">
        <f>SUMIFS('Grid GenerationQueue'!AP$5:AP$467,'Grid GenerationQueue'!$AX$5:$AX$467,$B452,'Grid GenerationQueue'!$AY$5:$AY$467,$C452)</f>
        <v>0</v>
      </c>
      <c r="BD452">
        <f>SUMIFS('Grid GenerationQueue'!AE$5:AE$467,'Grid GenerationQueue'!$AX$5:$AX$467,$B452,'Grid GenerationQueue'!$AY$5:$AY$467,$C452,'Grid GenerationQueue'!$BH$5:$BH$467,"Executed",'Grid GenerationQueue'!$BB$5:$BB$467,"&lt;"&amp;$BE$3)</f>
        <v>0</v>
      </c>
      <c r="BE452">
        <f>SUMIFS('Grid GenerationQueue'!AF$5:AF$467,'Grid GenerationQueue'!$AX$5:$AX$467,$B452,'Grid GenerationQueue'!$AY$5:$AY$467,$C452,'Grid GenerationQueue'!$BH$5:$BH$467,"Executed",'Grid GenerationQueue'!$BB$5:$BB$467,"&lt;"&amp;$BE$3)</f>
        <v>0</v>
      </c>
      <c r="BF452">
        <f>SUMIFS('Grid GenerationQueue'!AG$5:AG$467,'Grid GenerationQueue'!$AX$5:$AX$467,$B452,'Grid GenerationQueue'!$AY$5:$AY$467,$C452,'Grid GenerationQueue'!$BH$5:$BH$467,"Executed",'Grid GenerationQueue'!$BB$5:$BB$467,"&lt;"&amp;$BE$3)</f>
        <v>0</v>
      </c>
      <c r="BG452">
        <f>SUMIFS('Grid GenerationQueue'!AH$5:AH$467,'Grid GenerationQueue'!$AX$5:$AX$467,$B452,'Grid GenerationQueue'!$AY$5:$AY$467,$C452,'Grid GenerationQueue'!$BH$5:$BH$467,"Executed",'Grid GenerationQueue'!$BB$5:$BB$467,"&lt;"&amp;$BE$3)</f>
        <v>0</v>
      </c>
      <c r="BH452">
        <f>SUMIFS('Grid GenerationQueue'!AI$5:AI$467,'Grid GenerationQueue'!$AX$5:$AX$467,$B452,'Grid GenerationQueue'!$AY$5:$AY$467,$C452,'Grid GenerationQueue'!$BH$5:$BH$467,"Executed",'Grid GenerationQueue'!$BB$5:$BB$467,"&lt;"&amp;$BE$3)</f>
        <v>0</v>
      </c>
      <c r="BI452">
        <f>SUMIFS('Grid GenerationQueue'!AJ$5:AJ$467,'Grid GenerationQueue'!$AX$5:$AX$467,$B452,'Grid GenerationQueue'!$AY$5:$AY$467,$C452,'Grid GenerationQueue'!$BH$5:$BH$467,"Executed",'Grid GenerationQueue'!$BB$5:$BB$467,"&lt;"&amp;$BE$3)</f>
        <v>0</v>
      </c>
      <c r="BJ452">
        <f>SUMIFS('Grid GenerationQueue'!AK$5:AK$467,'Grid GenerationQueue'!$AX$5:$AX$467,$B452,'Grid GenerationQueue'!$AY$5:$AY$467,$C452,'Grid GenerationQueue'!$BH$5:$BH$467,"Executed",'Grid GenerationQueue'!$BB$5:$BB$467,"&lt;"&amp;$BE$3)</f>
        <v>0</v>
      </c>
      <c r="BK452">
        <f>SUMIFS('Grid GenerationQueue'!AL$5:AL$467,'Grid GenerationQueue'!$AX$5:$AX$467,$B452,'Grid GenerationQueue'!$AY$5:$AY$467,$C452,'Grid GenerationQueue'!$BH$5:$BH$467,"Executed",'Grid GenerationQueue'!$BB$5:$BB$467,"&lt;"&amp;$BE$3)</f>
        <v>0</v>
      </c>
      <c r="BL452">
        <f>SUMIFS('Grid GenerationQueue'!AM$5:AM$467,'Grid GenerationQueue'!$AX$5:$AX$467,$B452,'Grid GenerationQueue'!$AY$5:$AY$467,$C452,'Grid GenerationQueue'!$BH$5:$BH$467,"Executed",'Grid GenerationQueue'!$BB$5:$BB$467,"&lt;"&amp;$BE$3)</f>
        <v>0</v>
      </c>
      <c r="BM452">
        <f>SUMIFS('Grid GenerationQueue'!AN$5:AN$467,'Grid GenerationQueue'!$AX$5:$AX$467,$B452,'Grid GenerationQueue'!$AY$5:$AY$467,$C452,'Grid GenerationQueue'!$BH$5:$BH$467,"Executed",'Grid GenerationQueue'!$BB$5:$BB$467,"&lt;"&amp;$BE$3)</f>
        <v>0</v>
      </c>
      <c r="BN452">
        <f>SUMIFS('Grid GenerationQueue'!AO$5:AO$467,'Grid GenerationQueue'!$AX$5:$AX$467,$B452,'Grid GenerationQueue'!$AY$5:$AY$467,$C452,'Grid GenerationQueue'!$BH$5:$BH$467,"Executed",'Grid GenerationQueue'!$BB$5:$BB$467,"&lt;"&amp;$BE$3)</f>
        <v>0</v>
      </c>
      <c r="BO452">
        <f>SUMIFS('Grid GenerationQueue'!AP$5:AP$467,'Grid GenerationQueue'!$AX$5:$AX$467,$B452,'Grid GenerationQueue'!$AY$5:$AY$467,$C452,'Grid GenerationQueue'!$BH$5:$BH$467,"Executed",'Grid GenerationQueue'!$BB$5:$BB$467,"&lt;"&amp;$BE$3)</f>
        <v>0</v>
      </c>
      <c r="BQ452">
        <f>SUMIFS('Grid GenerationQueue'!AE$5:AE$467,'Grid GenerationQueue'!$AX$5:$AX$467,$B452,'Grid GenerationQueue'!$AY$5:$AY$467,$C452,'Grid GenerationQueue'!$BF$5:$BF$467,"&lt;&gt;"&amp;"",'Grid GenerationQueue'!$BB$5:$BB$467,"&lt;"&amp;$BE$3)</f>
        <v>0</v>
      </c>
      <c r="BR452">
        <f>SUMIFS('Grid GenerationQueue'!AF$5:AF$467,'Grid GenerationQueue'!$AX$5:$AX$467,$B452,'Grid GenerationQueue'!$AY$5:$AY$467,$C452,'Grid GenerationQueue'!$BF$5:$BF$467,"&lt;&gt;"&amp;"",'Grid GenerationQueue'!$BB$5:$BB$467,"&lt;"&amp;$BE$3)</f>
        <v>0</v>
      </c>
      <c r="BS452">
        <f>SUMIFS('Grid GenerationQueue'!AG$5:AG$467,'Grid GenerationQueue'!$AX$5:$AX$467,$B452,'Grid GenerationQueue'!$AY$5:$AY$467,$C452,'Grid GenerationQueue'!$BF$5:$BF$467,"&lt;&gt;"&amp;"",'Grid GenerationQueue'!$BB$5:$BB$467,"&lt;"&amp;$BE$3)</f>
        <v>0</v>
      </c>
      <c r="BT452">
        <f>SUMIFS('Grid GenerationQueue'!AH$5:AH$467,'Grid GenerationQueue'!$AX$5:$AX$467,$B452,'Grid GenerationQueue'!$AY$5:$AY$467,$C452,'Grid GenerationQueue'!$BF$5:$BF$467,"&lt;&gt;"&amp;"",'Grid GenerationQueue'!$BB$5:$BB$467,"&lt;"&amp;$BE$3)</f>
        <v>0</v>
      </c>
      <c r="BU452">
        <f>SUMIFS('Grid GenerationQueue'!AI$5:AI$467,'Grid GenerationQueue'!$AX$5:$AX$467,$B452,'Grid GenerationQueue'!$AY$5:$AY$467,$C452,'Grid GenerationQueue'!$BF$5:$BF$467,"&lt;&gt;"&amp;"",'Grid GenerationQueue'!$BB$5:$BB$467,"&lt;"&amp;$BE$3)</f>
        <v>0</v>
      </c>
      <c r="BV452">
        <f>SUMIFS('Grid GenerationQueue'!AJ$5:AJ$467,'Grid GenerationQueue'!$AX$5:$AX$467,$B452,'Grid GenerationQueue'!$AY$5:$AY$467,$C452,'Grid GenerationQueue'!$BF$5:$BF$467,"&lt;&gt;"&amp;"",'Grid GenerationQueue'!$BB$5:$BB$467,"&lt;"&amp;$BE$3)</f>
        <v>0</v>
      </c>
      <c r="BW452">
        <f>SUMIFS('Grid GenerationQueue'!AK$5:AK$467,'Grid GenerationQueue'!$AX$5:$AX$467,$B452,'Grid GenerationQueue'!$AY$5:$AY$467,$C452,'Grid GenerationQueue'!$BF$5:$BF$467,"&lt;&gt;"&amp;"",'Grid GenerationQueue'!$BB$5:$BB$467,"&lt;"&amp;$BE$3)</f>
        <v>0</v>
      </c>
      <c r="BX452">
        <f>SUMIFS('Grid GenerationQueue'!AL$5:AL$467,'Grid GenerationQueue'!$AX$5:$AX$467,$B452,'Grid GenerationQueue'!$AY$5:$AY$467,$C452,'Grid GenerationQueue'!$BF$5:$BF$467,"&lt;&gt;"&amp;"",'Grid GenerationQueue'!$BB$5:$BB$467,"&lt;"&amp;$BE$3)</f>
        <v>0</v>
      </c>
      <c r="BY452">
        <f>SUMIFS('Grid GenerationQueue'!AM$5:AM$467,'Grid GenerationQueue'!$AX$5:$AX$467,$B452,'Grid GenerationQueue'!$AY$5:$AY$467,$C452,'Grid GenerationQueue'!$BF$5:$BF$467,"&lt;&gt;"&amp;"",'Grid GenerationQueue'!$BB$5:$BB$467,"&lt;"&amp;$BE$3)</f>
        <v>0</v>
      </c>
      <c r="BZ452">
        <f>SUMIFS('Grid GenerationQueue'!AN$5:AN$467,'Grid GenerationQueue'!$AX$5:$AX$467,$B452,'Grid GenerationQueue'!$AY$5:$AY$467,$C452,'Grid GenerationQueue'!$BF$5:$BF$467,"&lt;&gt;"&amp;"",'Grid GenerationQueue'!$BB$5:$BB$467,"&lt;"&amp;$BE$3)</f>
        <v>0</v>
      </c>
      <c r="CA452">
        <f>SUMIFS('Grid GenerationQueue'!AO$5:AO$467,'Grid GenerationQueue'!$AX$5:$AX$467,$B452,'Grid GenerationQueue'!$AY$5:$AY$467,$C452,'Grid GenerationQueue'!$BF$5:$BF$467,"&lt;&gt;"&amp;"",'Grid GenerationQueue'!$BB$5:$BB$467,"&lt;"&amp;$BE$3)</f>
        <v>0</v>
      </c>
      <c r="CB452">
        <f>SUMIFS('Grid GenerationQueue'!AP$5:AP$467,'Grid GenerationQueue'!$AX$5:$AX$467,$B452,'Grid GenerationQueue'!$AY$5:$AY$467,$C452,'Grid GenerationQueue'!$BF$5:$BF$467,"&lt;&gt;"&amp;"",'Grid GenerationQueue'!$BB$5:$BB$467,"&lt;"&amp;$BE$3)</f>
        <v>0</v>
      </c>
      <c r="CD452">
        <f>SUMIFS('Grid GenerationQueue'!AE$5:AE$467,'Grid GenerationQueue'!$AX$5:$AX$467,$B452,'Grid GenerationQueue'!$AY$5:$AY$467,$C452,'Grid GenerationQueue'!$BB$5:$BB$467,"&lt;"&amp;$BE$3)</f>
        <v>0</v>
      </c>
      <c r="CE452">
        <f>SUMIFS('Grid GenerationQueue'!AF$5:AF$467,'Grid GenerationQueue'!$AX$5:$AX$467,$B452,'Grid GenerationQueue'!$AY$5:$AY$467,$C452,'Grid GenerationQueue'!$BB$5:$BB$467,"&lt;"&amp;$BE$3)</f>
        <v>0</v>
      </c>
      <c r="CF452">
        <f>SUMIFS('Grid GenerationQueue'!AG$5:AG$467,'Grid GenerationQueue'!$AX$5:$AX$467,$B452,'Grid GenerationQueue'!$AY$5:$AY$467,$C452,'Grid GenerationQueue'!$BB$5:$BB$467,"&lt;"&amp;$BE$3)</f>
        <v>0</v>
      </c>
      <c r="CG452">
        <f>SUMIFS('Grid GenerationQueue'!AH$5:AH$467,'Grid GenerationQueue'!$AX$5:$AX$467,$B452,'Grid GenerationQueue'!$AY$5:$AY$467,$C452,'Grid GenerationQueue'!$BB$5:$BB$467,"&lt;"&amp;$BE$3)</f>
        <v>0</v>
      </c>
      <c r="CH452">
        <f>SUMIFS('Grid GenerationQueue'!AI$5:AI$467,'Grid GenerationQueue'!$AX$5:$AX$467,$B452,'Grid GenerationQueue'!$AY$5:$AY$467,$C452,'Grid GenerationQueue'!$BB$5:$BB$467,"&lt;"&amp;$BE$3)</f>
        <v>0</v>
      </c>
      <c r="CI452">
        <f>SUMIFS('Grid GenerationQueue'!AJ$5:AJ$467,'Grid GenerationQueue'!$AX$5:$AX$467,$B452,'Grid GenerationQueue'!$AY$5:$AY$467,$C452,'Grid GenerationQueue'!$BB$5:$BB$467,"&lt;"&amp;$BE$3)</f>
        <v>0</v>
      </c>
      <c r="CJ452">
        <f>SUMIFS('Grid GenerationQueue'!AK$5:AK$467,'Grid GenerationQueue'!$AX$5:$AX$467,$B452,'Grid GenerationQueue'!$AY$5:$AY$467,$C452,'Grid GenerationQueue'!$BB$5:$BB$467,"&lt;"&amp;$BE$3)</f>
        <v>0</v>
      </c>
      <c r="CK452">
        <f>SUMIFS('Grid GenerationQueue'!AL$5:AL$467,'Grid GenerationQueue'!$AX$5:$AX$467,$B452,'Grid GenerationQueue'!$AY$5:$AY$467,$C452,'Grid GenerationQueue'!$BB$5:$BB$467,"&lt;"&amp;$BE$3)</f>
        <v>0</v>
      </c>
      <c r="CL452">
        <f>SUMIFS('Grid GenerationQueue'!AM$5:AM$467,'Grid GenerationQueue'!$AX$5:$AX$467,$B452,'Grid GenerationQueue'!$AY$5:$AY$467,$C452,'Grid GenerationQueue'!$BB$5:$BB$467,"&lt;"&amp;$BE$3)</f>
        <v>0</v>
      </c>
      <c r="CM452">
        <f>SUMIFS('Grid GenerationQueue'!AN$5:AN$467,'Grid GenerationQueue'!$AX$5:$AX$467,$B452,'Grid GenerationQueue'!$AY$5:$AY$467,$C452,'Grid GenerationQueue'!$BB$5:$BB$467,"&lt;"&amp;$BE$3)</f>
        <v>0</v>
      </c>
      <c r="CN452">
        <f>SUMIFS('Grid GenerationQueue'!AO$5:AO$467,'Grid GenerationQueue'!$AX$5:$AX$467,$B452,'Grid GenerationQueue'!$AY$5:$AY$467,$C452,'Grid GenerationQueue'!$BB$5:$BB$467,"&lt;"&amp;$BE$3)</f>
        <v>0</v>
      </c>
      <c r="CO452">
        <f>SUMIFS('Grid GenerationQueue'!AP$5:AP$467,'Grid GenerationQueue'!$AX$5:$AX$467,$B452,'Grid GenerationQueue'!$AY$5:$AY$467,$C452,'Grid GenerationQueue'!$BB$5:$BB$467,"&lt;"&amp;$BE$3)</f>
        <v>0</v>
      </c>
    </row>
    <row r="453" spans="1:93" x14ac:dyDescent="0.35">
      <c r="A453" t="s">
        <v>4653</v>
      </c>
      <c r="B453" t="s">
        <v>4524</v>
      </c>
      <c r="C453">
        <v>115</v>
      </c>
      <c r="D453">
        <f>SUMIFS('Grid GenerationQueue'!AE$5:AE$467,'Grid GenerationQueue'!$AX$5:$AX$467,$B453,'Grid GenerationQueue'!$AY$5:$AY$467,$C453,'Grid GenerationQueue'!$BI$5:$BI$467,"&lt;4")</f>
        <v>13.5</v>
      </c>
      <c r="E453">
        <f>SUMIFS('Grid GenerationQueue'!AF$5:AF$467,'Grid GenerationQueue'!$AX$5:$AX$467,$B453,'Grid GenerationQueue'!$AY$5:$AY$467,$C453,'Grid GenerationQueue'!$BI$5:$BI$467,"&lt;4")</f>
        <v>0</v>
      </c>
      <c r="F453">
        <f>SUMIFS('Grid GenerationQueue'!AG$5:AG$467,'Grid GenerationQueue'!$AX$5:$AX$467,$B453,'Grid GenerationQueue'!$AY$5:$AY$467,$C453,'Grid GenerationQueue'!$BI$5:$BI$467,"&lt;4")</f>
        <v>0</v>
      </c>
      <c r="G453">
        <f>SUMIFS('Grid GenerationQueue'!AH$5:AH$467,'Grid GenerationQueue'!$AX$5:$AX$467,$B453,'Grid GenerationQueue'!$AY$5:$AY$467,$C453,'Grid GenerationQueue'!$BI$5:$BI$467,"&lt;4")</f>
        <v>0</v>
      </c>
      <c r="H453">
        <f>SUMIFS('Grid GenerationQueue'!AI$5:AI$467,'Grid GenerationQueue'!$AX$5:$AX$467,$B453,'Grid GenerationQueue'!$AY$5:$AY$467,$C453,'Grid GenerationQueue'!$BI$5:$BI$467,"&lt;4")</f>
        <v>0</v>
      </c>
      <c r="I453">
        <f>SUMIFS('Grid GenerationQueue'!AJ$5:AJ$467,'Grid GenerationQueue'!$AX$5:$AX$467,$B453,'Grid GenerationQueue'!$AY$5:$AY$467,$C453,'Grid GenerationQueue'!$BI$5:$BI$467,"&lt;4")</f>
        <v>0</v>
      </c>
      <c r="J453">
        <f>SUMIFS('Grid GenerationQueue'!AK$5:AK$467,'Grid GenerationQueue'!$AX$5:$AX$467,$B453,'Grid GenerationQueue'!$AY$5:$AY$467,$C453,'Grid GenerationQueue'!$BI$5:$BI$467,"&lt;4")</f>
        <v>0</v>
      </c>
      <c r="K453">
        <f>SUMIFS('Grid GenerationQueue'!AL$5:AL$467,'Grid GenerationQueue'!$AX$5:$AX$467,$B453,'Grid GenerationQueue'!$AY$5:$AY$467,$C453,'Grid GenerationQueue'!$BI$5:$BI$467,"&lt;4")</f>
        <v>0</v>
      </c>
      <c r="L453">
        <f>SUMIFS('Grid GenerationQueue'!AM$5:AM$467,'Grid GenerationQueue'!$AX$5:$AX$467,$B453,'Grid GenerationQueue'!$AY$5:$AY$467,$C453,'Grid GenerationQueue'!$BI$5:$BI$467,"&lt;4")</f>
        <v>0</v>
      </c>
      <c r="M453">
        <f>SUMIFS('Grid GenerationQueue'!AN$5:AN$467,'Grid GenerationQueue'!$AX$5:$AX$467,$B453,'Grid GenerationQueue'!$AY$5:$AY$467,$C453,'Grid GenerationQueue'!$BI$5:$BI$467,"&lt;4")</f>
        <v>0</v>
      </c>
      <c r="N453">
        <f>SUMIFS('Grid GenerationQueue'!AO$5:AO$467,'Grid GenerationQueue'!$AX$5:$AX$467,$B453,'Grid GenerationQueue'!$AY$5:$AY$467,$C453,'Grid GenerationQueue'!$BI$5:$BI$467,"&lt;4")</f>
        <v>0</v>
      </c>
      <c r="O453">
        <f>SUMIFS('Grid GenerationQueue'!AP$5:AP$467,'Grid GenerationQueue'!$AX$5:$AX$467,$B453,'Grid GenerationQueue'!$AY$5:$AY$467,$C453,'Grid GenerationQueue'!$BI$5:$BI$467,"&lt;4")</f>
        <v>0</v>
      </c>
      <c r="Q453">
        <f>SUMIFS('Grid GenerationQueue'!AE$5:AE$467,'Grid GenerationQueue'!$AX$5:$AX$467,$B453,'Grid GenerationQueue'!$AY$5:$AY$467,$C453,'Grid GenerationQueue'!$BH$5:$BH$467,"Executed")</f>
        <v>13.5</v>
      </c>
      <c r="R453">
        <f>SUMIFS('Grid GenerationQueue'!AF$5:AF$467,'Grid GenerationQueue'!$AX$5:$AX$467,$B453,'Grid GenerationQueue'!$AY$5:$AY$467,$C453,'Grid GenerationQueue'!$BH$5:$BH$467,"Executed")</f>
        <v>0</v>
      </c>
      <c r="S453">
        <f>SUMIFS('Grid GenerationQueue'!AG$5:AG$467,'Grid GenerationQueue'!$AX$5:$AX$467,$B453,'Grid GenerationQueue'!$AY$5:$AY$467,$C453,'Grid GenerationQueue'!$BH$5:$BH$467,"Executed")</f>
        <v>0</v>
      </c>
      <c r="T453">
        <f>SUMIFS('Grid GenerationQueue'!AH$5:AH$467,'Grid GenerationQueue'!$AX$5:$AX$467,$B453,'Grid GenerationQueue'!$AY$5:$AY$467,$C453,'Grid GenerationQueue'!$BH$5:$BH$467,"Executed")</f>
        <v>0</v>
      </c>
      <c r="U453">
        <f>SUMIFS('Grid GenerationQueue'!AI$5:AI$467,'Grid GenerationQueue'!$AX$5:$AX$467,$B453,'Grid GenerationQueue'!$AY$5:$AY$467,$C453,'Grid GenerationQueue'!$BH$5:$BH$467,"Executed")</f>
        <v>0</v>
      </c>
      <c r="V453">
        <f>SUMIFS('Grid GenerationQueue'!AJ$5:AJ$467,'Grid GenerationQueue'!$AX$5:$AX$467,$B453,'Grid GenerationQueue'!$AY$5:$AY$467,$C453,'Grid GenerationQueue'!$BH$5:$BH$467,"Executed")</f>
        <v>0</v>
      </c>
      <c r="W453">
        <f>SUMIFS('Grid GenerationQueue'!AK$5:AK$467,'Grid GenerationQueue'!$AX$5:$AX$467,$B453,'Grid GenerationQueue'!$AY$5:$AY$467,$C453,'Grid GenerationQueue'!$BH$5:$BH$467,"Executed")</f>
        <v>0</v>
      </c>
      <c r="X453">
        <f>SUMIFS('Grid GenerationQueue'!AL$5:AL$467,'Grid GenerationQueue'!$AX$5:$AX$467,$B453,'Grid GenerationQueue'!$AY$5:$AY$467,$C453,'Grid GenerationQueue'!$BH$5:$BH$467,"Executed")</f>
        <v>0</v>
      </c>
      <c r="Y453">
        <f>SUMIFS('Grid GenerationQueue'!AM$5:AM$467,'Grid GenerationQueue'!$AX$5:$AX$467,$B453,'Grid GenerationQueue'!$AY$5:$AY$467,$C453,'Grid GenerationQueue'!$BH$5:$BH$467,"Executed")</f>
        <v>0</v>
      </c>
      <c r="Z453">
        <f>SUMIFS('Grid GenerationQueue'!AN$5:AN$467,'Grid GenerationQueue'!$AX$5:$AX$467,$B453,'Grid GenerationQueue'!$AY$5:$AY$467,$C453,'Grid GenerationQueue'!$BH$5:$BH$467,"Executed")</f>
        <v>0</v>
      </c>
      <c r="AA453">
        <f>SUMIFS('Grid GenerationQueue'!AO$5:AO$467,'Grid GenerationQueue'!$AX$5:$AX$467,$B453,'Grid GenerationQueue'!$AY$5:$AY$467,$C453,'Grid GenerationQueue'!$BH$5:$BH$467,"Executed")</f>
        <v>0</v>
      </c>
      <c r="AB453">
        <f>SUMIFS('Grid GenerationQueue'!AP$5:AP$467,'Grid GenerationQueue'!$AX$5:$AX$467,$B453,'Grid GenerationQueue'!$AY$5:$AY$467,$C453,'Grid GenerationQueue'!$BH$5:$BH$467,"Executed")</f>
        <v>0</v>
      </c>
      <c r="AD453">
        <f>SUMIFS('Grid GenerationQueue'!AE$5:AE$467,'Grid GenerationQueue'!$AX$5:$AX$467,$B453,'Grid GenerationQueue'!$AY$5:$AY$467,$C453,'Grid GenerationQueue'!$BF$5:$BF$467,"&lt;&gt;"&amp;"")</f>
        <v>13.5</v>
      </c>
      <c r="AE453">
        <f>SUMIFS('Grid GenerationQueue'!AF$5:AF$467,'Grid GenerationQueue'!$AX$5:$AX$467,$B453,'Grid GenerationQueue'!$AY$5:$AY$467,$C453,'Grid GenerationQueue'!$BF$5:$BF$467,"&lt;&gt;"&amp;"")</f>
        <v>0</v>
      </c>
      <c r="AF453">
        <f>SUMIFS('Grid GenerationQueue'!AG$5:AG$467,'Grid GenerationQueue'!$AX$5:$AX$467,$B453,'Grid GenerationQueue'!$AY$5:$AY$467,$C453,'Grid GenerationQueue'!$BF$5:$BF$467,"&lt;&gt;"&amp;"")</f>
        <v>0</v>
      </c>
      <c r="AG453">
        <f>SUMIFS('Grid GenerationQueue'!AH$5:AH$467,'Grid GenerationQueue'!$AX$5:$AX$467,$B453,'Grid GenerationQueue'!$AY$5:$AY$467,$C453,'Grid GenerationQueue'!$BF$5:$BF$467,"&lt;&gt;"&amp;"")</f>
        <v>0</v>
      </c>
      <c r="AH453">
        <f>SUMIFS('Grid GenerationQueue'!AI$5:AI$467,'Grid GenerationQueue'!$AX$5:$AX$467,$B453,'Grid GenerationQueue'!$AY$5:$AY$467,$C453,'Grid GenerationQueue'!$BF$5:$BF$467,"&lt;&gt;"&amp;"")</f>
        <v>0</v>
      </c>
      <c r="AI453">
        <f>SUMIFS('Grid GenerationQueue'!AJ$5:AJ$467,'Grid GenerationQueue'!$AX$5:$AX$467,$B453,'Grid GenerationQueue'!$AY$5:$AY$467,$C453,'Grid GenerationQueue'!$BF$5:$BF$467,"&lt;&gt;"&amp;"")</f>
        <v>0</v>
      </c>
      <c r="AJ453">
        <f>SUMIFS('Grid GenerationQueue'!AK$5:AK$467,'Grid GenerationQueue'!$AX$5:$AX$467,$B453,'Grid GenerationQueue'!$AY$5:$AY$467,$C453,'Grid GenerationQueue'!$BF$5:$BF$467,"&lt;&gt;"&amp;"")</f>
        <v>0</v>
      </c>
      <c r="AK453">
        <f>SUMIFS('Grid GenerationQueue'!AL$5:AL$467,'Grid GenerationQueue'!$AX$5:$AX$467,$B453,'Grid GenerationQueue'!$AY$5:$AY$467,$C453,'Grid GenerationQueue'!$BF$5:$BF$467,"&lt;&gt;"&amp;"")</f>
        <v>0</v>
      </c>
      <c r="AL453">
        <f>SUMIFS('Grid GenerationQueue'!AM$5:AM$467,'Grid GenerationQueue'!$AX$5:$AX$467,$B453,'Grid GenerationQueue'!$AY$5:$AY$467,$C453,'Grid GenerationQueue'!$BF$5:$BF$467,"&lt;&gt;"&amp;"")</f>
        <v>0</v>
      </c>
      <c r="AM453">
        <f>SUMIFS('Grid GenerationQueue'!AN$5:AN$467,'Grid GenerationQueue'!$AX$5:$AX$467,$B453,'Grid GenerationQueue'!$AY$5:$AY$467,$C453,'Grid GenerationQueue'!$BF$5:$BF$467,"&lt;&gt;"&amp;"")</f>
        <v>0</v>
      </c>
      <c r="AN453">
        <f>SUMIFS('Grid GenerationQueue'!AO$5:AO$467,'Grid GenerationQueue'!$AX$5:$AX$467,$B453,'Grid GenerationQueue'!$AY$5:$AY$467,$C453,'Grid GenerationQueue'!$BF$5:$BF$467,"&lt;&gt;"&amp;"")</f>
        <v>0</v>
      </c>
      <c r="AO453">
        <f>SUMIFS('Grid GenerationQueue'!AP$5:AP$467,'Grid GenerationQueue'!$AX$5:$AX$467,$B453,'Grid GenerationQueue'!$AY$5:$AY$467,$C453,'Grid GenerationQueue'!$BF$5:$BF$467,"&lt;&gt;"&amp;"")</f>
        <v>0</v>
      </c>
      <c r="AQ453">
        <f>SUMIFS('Grid GenerationQueue'!AE$5:AE$467,'Grid GenerationQueue'!$AX$5:$AX$467,$B453,'Grid GenerationQueue'!$AY$5:$AY$467,$C453)</f>
        <v>591.61</v>
      </c>
      <c r="AR453">
        <f>SUMIFS('Grid GenerationQueue'!AF$5:AF$467,'Grid GenerationQueue'!$AX$5:$AX$467,$B453,'Grid GenerationQueue'!$AY$5:$AY$467,$C453)</f>
        <v>0</v>
      </c>
      <c r="AS453">
        <f>SUMIFS('Grid GenerationQueue'!AG$5:AG$467,'Grid GenerationQueue'!$AX$5:$AX$467,$B453,'Grid GenerationQueue'!$AY$5:$AY$467,$C453)</f>
        <v>0</v>
      </c>
      <c r="AT453">
        <f>SUMIFS('Grid GenerationQueue'!AH$5:AH$467,'Grid GenerationQueue'!$AX$5:$AX$467,$B453,'Grid GenerationQueue'!$AY$5:$AY$467,$C453)</f>
        <v>0</v>
      </c>
      <c r="AU453">
        <f>SUMIFS('Grid GenerationQueue'!AI$5:AI$467,'Grid GenerationQueue'!$AX$5:$AX$467,$B453,'Grid GenerationQueue'!$AY$5:$AY$467,$C453)</f>
        <v>0</v>
      </c>
      <c r="AV453">
        <f>SUMIFS('Grid GenerationQueue'!AJ$5:AJ$467,'Grid GenerationQueue'!$AX$5:$AX$467,$B453,'Grid GenerationQueue'!$AY$5:$AY$467,$C453)</f>
        <v>0</v>
      </c>
      <c r="AW453">
        <f>SUMIFS('Grid GenerationQueue'!AK$5:AK$467,'Grid GenerationQueue'!$AX$5:$AX$467,$B453,'Grid GenerationQueue'!$AY$5:$AY$467,$C453)</f>
        <v>0</v>
      </c>
      <c r="AX453">
        <f>SUMIFS('Grid GenerationQueue'!AL$5:AL$467,'Grid GenerationQueue'!$AX$5:$AX$467,$B453,'Grid GenerationQueue'!$AY$5:$AY$467,$C453)</f>
        <v>0</v>
      </c>
      <c r="AY453">
        <f>SUMIFS('Grid GenerationQueue'!AM$5:AM$467,'Grid GenerationQueue'!$AX$5:$AX$467,$B453,'Grid GenerationQueue'!$AY$5:$AY$467,$C453)</f>
        <v>0</v>
      </c>
      <c r="AZ453">
        <f>SUMIFS('Grid GenerationQueue'!AN$5:AN$467,'Grid GenerationQueue'!$AX$5:$AX$467,$B453,'Grid GenerationQueue'!$AY$5:$AY$467,$C453)</f>
        <v>0</v>
      </c>
      <c r="BA453">
        <f>SUMIFS('Grid GenerationQueue'!AO$5:AO$467,'Grid GenerationQueue'!$AX$5:$AX$467,$B453,'Grid GenerationQueue'!$AY$5:$AY$467,$C453)</f>
        <v>0</v>
      </c>
      <c r="BB453">
        <f>SUMIFS('Grid GenerationQueue'!AP$5:AP$467,'Grid GenerationQueue'!$AX$5:$AX$467,$B453,'Grid GenerationQueue'!$AY$5:$AY$467,$C453)</f>
        <v>0</v>
      </c>
      <c r="BD453">
        <f>SUMIFS('Grid GenerationQueue'!AE$5:AE$467,'Grid GenerationQueue'!$AX$5:$AX$467,$B453,'Grid GenerationQueue'!$AY$5:$AY$467,$C453,'Grid GenerationQueue'!$BH$5:$BH$467,"Executed",'Grid GenerationQueue'!$BB$5:$BB$467,"&lt;"&amp;$BE$3)</f>
        <v>13.5</v>
      </c>
      <c r="BE453">
        <f>SUMIFS('Grid GenerationQueue'!AF$5:AF$467,'Grid GenerationQueue'!$AX$5:$AX$467,$B453,'Grid GenerationQueue'!$AY$5:$AY$467,$C453,'Grid GenerationQueue'!$BH$5:$BH$467,"Executed",'Grid GenerationQueue'!$BB$5:$BB$467,"&lt;"&amp;$BE$3)</f>
        <v>0</v>
      </c>
      <c r="BF453">
        <f>SUMIFS('Grid GenerationQueue'!AG$5:AG$467,'Grid GenerationQueue'!$AX$5:$AX$467,$B453,'Grid GenerationQueue'!$AY$5:$AY$467,$C453,'Grid GenerationQueue'!$BH$5:$BH$467,"Executed",'Grid GenerationQueue'!$BB$5:$BB$467,"&lt;"&amp;$BE$3)</f>
        <v>0</v>
      </c>
      <c r="BG453">
        <f>SUMIFS('Grid GenerationQueue'!AH$5:AH$467,'Grid GenerationQueue'!$AX$5:$AX$467,$B453,'Grid GenerationQueue'!$AY$5:$AY$467,$C453,'Grid GenerationQueue'!$BH$5:$BH$467,"Executed",'Grid GenerationQueue'!$BB$5:$BB$467,"&lt;"&amp;$BE$3)</f>
        <v>0</v>
      </c>
      <c r="BH453">
        <f>SUMIFS('Grid GenerationQueue'!AI$5:AI$467,'Grid GenerationQueue'!$AX$5:$AX$467,$B453,'Grid GenerationQueue'!$AY$5:$AY$467,$C453,'Grid GenerationQueue'!$BH$5:$BH$467,"Executed",'Grid GenerationQueue'!$BB$5:$BB$467,"&lt;"&amp;$BE$3)</f>
        <v>0</v>
      </c>
      <c r="BI453">
        <f>SUMIFS('Grid GenerationQueue'!AJ$5:AJ$467,'Grid GenerationQueue'!$AX$5:$AX$467,$B453,'Grid GenerationQueue'!$AY$5:$AY$467,$C453,'Grid GenerationQueue'!$BH$5:$BH$467,"Executed",'Grid GenerationQueue'!$BB$5:$BB$467,"&lt;"&amp;$BE$3)</f>
        <v>0</v>
      </c>
      <c r="BJ453">
        <f>SUMIFS('Grid GenerationQueue'!AK$5:AK$467,'Grid GenerationQueue'!$AX$5:$AX$467,$B453,'Grid GenerationQueue'!$AY$5:$AY$467,$C453,'Grid GenerationQueue'!$BH$5:$BH$467,"Executed",'Grid GenerationQueue'!$BB$5:$BB$467,"&lt;"&amp;$BE$3)</f>
        <v>0</v>
      </c>
      <c r="BK453">
        <f>SUMIFS('Grid GenerationQueue'!AL$5:AL$467,'Grid GenerationQueue'!$AX$5:$AX$467,$B453,'Grid GenerationQueue'!$AY$5:$AY$467,$C453,'Grid GenerationQueue'!$BH$5:$BH$467,"Executed",'Grid GenerationQueue'!$BB$5:$BB$467,"&lt;"&amp;$BE$3)</f>
        <v>0</v>
      </c>
      <c r="BL453">
        <f>SUMIFS('Grid GenerationQueue'!AM$5:AM$467,'Grid GenerationQueue'!$AX$5:$AX$467,$B453,'Grid GenerationQueue'!$AY$5:$AY$467,$C453,'Grid GenerationQueue'!$BH$5:$BH$467,"Executed",'Grid GenerationQueue'!$BB$5:$BB$467,"&lt;"&amp;$BE$3)</f>
        <v>0</v>
      </c>
      <c r="BM453">
        <f>SUMIFS('Grid GenerationQueue'!AN$5:AN$467,'Grid GenerationQueue'!$AX$5:$AX$467,$B453,'Grid GenerationQueue'!$AY$5:$AY$467,$C453,'Grid GenerationQueue'!$BH$5:$BH$467,"Executed",'Grid GenerationQueue'!$BB$5:$BB$467,"&lt;"&amp;$BE$3)</f>
        <v>0</v>
      </c>
      <c r="BN453">
        <f>SUMIFS('Grid GenerationQueue'!AO$5:AO$467,'Grid GenerationQueue'!$AX$5:$AX$467,$B453,'Grid GenerationQueue'!$AY$5:$AY$467,$C453,'Grid GenerationQueue'!$BH$5:$BH$467,"Executed",'Grid GenerationQueue'!$BB$5:$BB$467,"&lt;"&amp;$BE$3)</f>
        <v>0</v>
      </c>
      <c r="BO453">
        <f>SUMIFS('Grid GenerationQueue'!AP$5:AP$467,'Grid GenerationQueue'!$AX$5:$AX$467,$B453,'Grid GenerationQueue'!$AY$5:$AY$467,$C453,'Grid GenerationQueue'!$BH$5:$BH$467,"Executed",'Grid GenerationQueue'!$BB$5:$BB$467,"&lt;"&amp;$BE$3)</f>
        <v>0</v>
      </c>
      <c r="BQ453">
        <f>SUMIFS('Grid GenerationQueue'!AE$5:AE$467,'Grid GenerationQueue'!$AX$5:$AX$467,$B453,'Grid GenerationQueue'!$AY$5:$AY$467,$C453,'Grid GenerationQueue'!$BF$5:$BF$467,"&lt;&gt;"&amp;"",'Grid GenerationQueue'!$BB$5:$BB$467,"&lt;"&amp;$BE$3)</f>
        <v>13.5</v>
      </c>
      <c r="BR453">
        <f>SUMIFS('Grid GenerationQueue'!AF$5:AF$467,'Grid GenerationQueue'!$AX$5:$AX$467,$B453,'Grid GenerationQueue'!$AY$5:$AY$467,$C453,'Grid GenerationQueue'!$BF$5:$BF$467,"&lt;&gt;"&amp;"",'Grid GenerationQueue'!$BB$5:$BB$467,"&lt;"&amp;$BE$3)</f>
        <v>0</v>
      </c>
      <c r="BS453">
        <f>SUMIFS('Grid GenerationQueue'!AG$5:AG$467,'Grid GenerationQueue'!$AX$5:$AX$467,$B453,'Grid GenerationQueue'!$AY$5:$AY$467,$C453,'Grid GenerationQueue'!$BF$5:$BF$467,"&lt;&gt;"&amp;"",'Grid GenerationQueue'!$BB$5:$BB$467,"&lt;"&amp;$BE$3)</f>
        <v>0</v>
      </c>
      <c r="BT453">
        <f>SUMIFS('Grid GenerationQueue'!AH$5:AH$467,'Grid GenerationQueue'!$AX$5:$AX$467,$B453,'Grid GenerationQueue'!$AY$5:$AY$467,$C453,'Grid GenerationQueue'!$BF$5:$BF$467,"&lt;&gt;"&amp;"",'Grid GenerationQueue'!$BB$5:$BB$467,"&lt;"&amp;$BE$3)</f>
        <v>0</v>
      </c>
      <c r="BU453">
        <f>SUMIFS('Grid GenerationQueue'!AI$5:AI$467,'Grid GenerationQueue'!$AX$5:$AX$467,$B453,'Grid GenerationQueue'!$AY$5:$AY$467,$C453,'Grid GenerationQueue'!$BF$5:$BF$467,"&lt;&gt;"&amp;"",'Grid GenerationQueue'!$BB$5:$BB$467,"&lt;"&amp;$BE$3)</f>
        <v>0</v>
      </c>
      <c r="BV453">
        <f>SUMIFS('Grid GenerationQueue'!AJ$5:AJ$467,'Grid GenerationQueue'!$AX$5:$AX$467,$B453,'Grid GenerationQueue'!$AY$5:$AY$467,$C453,'Grid GenerationQueue'!$BF$5:$BF$467,"&lt;&gt;"&amp;"",'Grid GenerationQueue'!$BB$5:$BB$467,"&lt;"&amp;$BE$3)</f>
        <v>0</v>
      </c>
      <c r="BW453">
        <f>SUMIFS('Grid GenerationQueue'!AK$5:AK$467,'Grid GenerationQueue'!$AX$5:$AX$467,$B453,'Grid GenerationQueue'!$AY$5:$AY$467,$C453,'Grid GenerationQueue'!$BF$5:$BF$467,"&lt;&gt;"&amp;"",'Grid GenerationQueue'!$BB$5:$BB$467,"&lt;"&amp;$BE$3)</f>
        <v>0</v>
      </c>
      <c r="BX453">
        <f>SUMIFS('Grid GenerationQueue'!AL$5:AL$467,'Grid GenerationQueue'!$AX$5:$AX$467,$B453,'Grid GenerationQueue'!$AY$5:$AY$467,$C453,'Grid GenerationQueue'!$BF$5:$BF$467,"&lt;&gt;"&amp;"",'Grid GenerationQueue'!$BB$5:$BB$467,"&lt;"&amp;$BE$3)</f>
        <v>0</v>
      </c>
      <c r="BY453">
        <f>SUMIFS('Grid GenerationQueue'!AM$5:AM$467,'Grid GenerationQueue'!$AX$5:$AX$467,$B453,'Grid GenerationQueue'!$AY$5:$AY$467,$C453,'Grid GenerationQueue'!$BF$5:$BF$467,"&lt;&gt;"&amp;"",'Grid GenerationQueue'!$BB$5:$BB$467,"&lt;"&amp;$BE$3)</f>
        <v>0</v>
      </c>
      <c r="BZ453">
        <f>SUMIFS('Grid GenerationQueue'!AN$5:AN$467,'Grid GenerationQueue'!$AX$5:$AX$467,$B453,'Grid GenerationQueue'!$AY$5:$AY$467,$C453,'Grid GenerationQueue'!$BF$5:$BF$467,"&lt;&gt;"&amp;"",'Grid GenerationQueue'!$BB$5:$BB$467,"&lt;"&amp;$BE$3)</f>
        <v>0</v>
      </c>
      <c r="CA453">
        <f>SUMIFS('Grid GenerationQueue'!AO$5:AO$467,'Grid GenerationQueue'!$AX$5:$AX$467,$B453,'Grid GenerationQueue'!$AY$5:$AY$467,$C453,'Grid GenerationQueue'!$BF$5:$BF$467,"&lt;&gt;"&amp;"",'Grid GenerationQueue'!$BB$5:$BB$467,"&lt;"&amp;$BE$3)</f>
        <v>0</v>
      </c>
      <c r="CB453">
        <f>SUMIFS('Grid GenerationQueue'!AP$5:AP$467,'Grid GenerationQueue'!$AX$5:$AX$467,$B453,'Grid GenerationQueue'!$AY$5:$AY$467,$C453,'Grid GenerationQueue'!$BF$5:$BF$467,"&lt;&gt;"&amp;"",'Grid GenerationQueue'!$BB$5:$BB$467,"&lt;"&amp;$BE$3)</f>
        <v>0</v>
      </c>
      <c r="CD453">
        <f>SUMIFS('Grid GenerationQueue'!AE$5:AE$467,'Grid GenerationQueue'!$AX$5:$AX$467,$B453,'Grid GenerationQueue'!$AY$5:$AY$467,$C453,'Grid GenerationQueue'!$BB$5:$BB$467,"&lt;"&amp;$BE$3)</f>
        <v>591.61</v>
      </c>
      <c r="CE453">
        <f>SUMIFS('Grid GenerationQueue'!AF$5:AF$467,'Grid GenerationQueue'!$AX$5:$AX$467,$B453,'Grid GenerationQueue'!$AY$5:$AY$467,$C453,'Grid GenerationQueue'!$BB$5:$BB$467,"&lt;"&amp;$BE$3)</f>
        <v>0</v>
      </c>
      <c r="CF453">
        <f>SUMIFS('Grid GenerationQueue'!AG$5:AG$467,'Grid GenerationQueue'!$AX$5:$AX$467,$B453,'Grid GenerationQueue'!$AY$5:$AY$467,$C453,'Grid GenerationQueue'!$BB$5:$BB$467,"&lt;"&amp;$BE$3)</f>
        <v>0</v>
      </c>
      <c r="CG453">
        <f>SUMIFS('Grid GenerationQueue'!AH$5:AH$467,'Grid GenerationQueue'!$AX$5:$AX$467,$B453,'Grid GenerationQueue'!$AY$5:$AY$467,$C453,'Grid GenerationQueue'!$BB$5:$BB$467,"&lt;"&amp;$BE$3)</f>
        <v>0</v>
      </c>
      <c r="CH453">
        <f>SUMIFS('Grid GenerationQueue'!AI$5:AI$467,'Grid GenerationQueue'!$AX$5:$AX$467,$B453,'Grid GenerationQueue'!$AY$5:$AY$467,$C453,'Grid GenerationQueue'!$BB$5:$BB$467,"&lt;"&amp;$BE$3)</f>
        <v>0</v>
      </c>
      <c r="CI453">
        <f>SUMIFS('Grid GenerationQueue'!AJ$5:AJ$467,'Grid GenerationQueue'!$AX$5:$AX$467,$B453,'Grid GenerationQueue'!$AY$5:$AY$467,$C453,'Grid GenerationQueue'!$BB$5:$BB$467,"&lt;"&amp;$BE$3)</f>
        <v>0</v>
      </c>
      <c r="CJ453">
        <f>SUMIFS('Grid GenerationQueue'!AK$5:AK$467,'Grid GenerationQueue'!$AX$5:$AX$467,$B453,'Grid GenerationQueue'!$AY$5:$AY$467,$C453,'Grid GenerationQueue'!$BB$5:$BB$467,"&lt;"&amp;$BE$3)</f>
        <v>0</v>
      </c>
      <c r="CK453">
        <f>SUMIFS('Grid GenerationQueue'!AL$5:AL$467,'Grid GenerationQueue'!$AX$5:$AX$467,$B453,'Grid GenerationQueue'!$AY$5:$AY$467,$C453,'Grid GenerationQueue'!$BB$5:$BB$467,"&lt;"&amp;$BE$3)</f>
        <v>0</v>
      </c>
      <c r="CL453">
        <f>SUMIFS('Grid GenerationQueue'!AM$5:AM$467,'Grid GenerationQueue'!$AX$5:$AX$467,$B453,'Grid GenerationQueue'!$AY$5:$AY$467,$C453,'Grid GenerationQueue'!$BB$5:$BB$467,"&lt;"&amp;$BE$3)</f>
        <v>0</v>
      </c>
      <c r="CM453">
        <f>SUMIFS('Grid GenerationQueue'!AN$5:AN$467,'Grid GenerationQueue'!$AX$5:$AX$467,$B453,'Grid GenerationQueue'!$AY$5:$AY$467,$C453,'Grid GenerationQueue'!$BB$5:$BB$467,"&lt;"&amp;$BE$3)</f>
        <v>0</v>
      </c>
      <c r="CN453">
        <f>SUMIFS('Grid GenerationQueue'!AO$5:AO$467,'Grid GenerationQueue'!$AX$5:$AX$467,$B453,'Grid GenerationQueue'!$AY$5:$AY$467,$C453,'Grid GenerationQueue'!$BB$5:$BB$467,"&lt;"&amp;$BE$3)</f>
        <v>0</v>
      </c>
      <c r="CO453">
        <f>SUMIFS('Grid GenerationQueue'!AP$5:AP$467,'Grid GenerationQueue'!$AX$5:$AX$467,$B453,'Grid GenerationQueue'!$AY$5:$AY$467,$C453,'Grid GenerationQueue'!$BB$5:$BB$467,"&lt;"&amp;$BE$3)</f>
        <v>0</v>
      </c>
    </row>
    <row r="454" spans="1:93" x14ac:dyDescent="0.35">
      <c r="A454" t="s">
        <v>4646</v>
      </c>
      <c r="B454" t="s">
        <v>4587</v>
      </c>
      <c r="C454">
        <v>500</v>
      </c>
      <c r="D454">
        <f>SUMIFS('Grid GenerationQueue'!AE$5:AE$467,'Grid GenerationQueue'!$AX$5:$AX$467,$B454,'Grid GenerationQueue'!$AY$5:$AY$467,$C454,'Grid GenerationQueue'!$BI$5:$BI$467,"&lt;4")</f>
        <v>507.6</v>
      </c>
      <c r="E454">
        <f>SUMIFS('Grid GenerationQueue'!AF$5:AF$467,'Grid GenerationQueue'!$AX$5:$AX$467,$B454,'Grid GenerationQueue'!$AY$5:$AY$467,$C454,'Grid GenerationQueue'!$BI$5:$BI$467,"&lt;4")</f>
        <v>0</v>
      </c>
      <c r="F454">
        <f>SUMIFS('Grid GenerationQueue'!AG$5:AG$467,'Grid GenerationQueue'!$AX$5:$AX$467,$B454,'Grid GenerationQueue'!$AY$5:$AY$467,$C454,'Grid GenerationQueue'!$BI$5:$BI$467,"&lt;4")</f>
        <v>0</v>
      </c>
      <c r="G454">
        <f>SUMIFS('Grid GenerationQueue'!AH$5:AH$467,'Grid GenerationQueue'!$AX$5:$AX$467,$B454,'Grid GenerationQueue'!$AY$5:$AY$467,$C454,'Grid GenerationQueue'!$BI$5:$BI$467,"&lt;4")</f>
        <v>0</v>
      </c>
      <c r="H454">
        <f>SUMIFS('Grid GenerationQueue'!AI$5:AI$467,'Grid GenerationQueue'!$AX$5:$AX$467,$B454,'Grid GenerationQueue'!$AY$5:$AY$467,$C454,'Grid GenerationQueue'!$BI$5:$BI$467,"&lt;4")</f>
        <v>0</v>
      </c>
      <c r="I454">
        <f>SUMIFS('Grid GenerationQueue'!AJ$5:AJ$467,'Grid GenerationQueue'!$AX$5:$AX$467,$B454,'Grid GenerationQueue'!$AY$5:$AY$467,$C454,'Grid GenerationQueue'!$BI$5:$BI$467,"&lt;4")</f>
        <v>0</v>
      </c>
      <c r="J454">
        <f>SUMIFS('Grid GenerationQueue'!AK$5:AK$467,'Grid GenerationQueue'!$AX$5:$AX$467,$B454,'Grid GenerationQueue'!$AY$5:$AY$467,$C454,'Grid GenerationQueue'!$BI$5:$BI$467,"&lt;4")</f>
        <v>0</v>
      </c>
      <c r="K454">
        <f>SUMIFS('Grid GenerationQueue'!AL$5:AL$467,'Grid GenerationQueue'!$AX$5:$AX$467,$B454,'Grid GenerationQueue'!$AY$5:$AY$467,$C454,'Grid GenerationQueue'!$BI$5:$BI$467,"&lt;4")</f>
        <v>0</v>
      </c>
      <c r="L454">
        <f>SUMIFS('Grid GenerationQueue'!AM$5:AM$467,'Grid GenerationQueue'!$AX$5:$AX$467,$B454,'Grid GenerationQueue'!$AY$5:$AY$467,$C454,'Grid GenerationQueue'!$BI$5:$BI$467,"&lt;4")</f>
        <v>0</v>
      </c>
      <c r="M454">
        <f>SUMIFS('Grid GenerationQueue'!AN$5:AN$467,'Grid GenerationQueue'!$AX$5:$AX$467,$B454,'Grid GenerationQueue'!$AY$5:$AY$467,$C454,'Grid GenerationQueue'!$BI$5:$BI$467,"&lt;4")</f>
        <v>0</v>
      </c>
      <c r="N454">
        <f>SUMIFS('Grid GenerationQueue'!AO$5:AO$467,'Grid GenerationQueue'!$AX$5:$AX$467,$B454,'Grid GenerationQueue'!$AY$5:$AY$467,$C454,'Grid GenerationQueue'!$BI$5:$BI$467,"&lt;4")</f>
        <v>0</v>
      </c>
      <c r="O454">
        <f>SUMIFS('Grid GenerationQueue'!AP$5:AP$467,'Grid GenerationQueue'!$AX$5:$AX$467,$B454,'Grid GenerationQueue'!$AY$5:$AY$467,$C454,'Grid GenerationQueue'!$BI$5:$BI$467,"&lt;4")</f>
        <v>0</v>
      </c>
      <c r="Q454">
        <f>SUMIFS('Grid GenerationQueue'!AE$5:AE$467,'Grid GenerationQueue'!$AX$5:$AX$467,$B454,'Grid GenerationQueue'!$AY$5:$AY$467,$C454,'Grid GenerationQueue'!$BH$5:$BH$467,"Executed")</f>
        <v>10</v>
      </c>
      <c r="R454">
        <f>SUMIFS('Grid GenerationQueue'!AF$5:AF$467,'Grid GenerationQueue'!$AX$5:$AX$467,$B454,'Grid GenerationQueue'!$AY$5:$AY$467,$C454,'Grid GenerationQueue'!$BH$5:$BH$467,"Executed")</f>
        <v>10</v>
      </c>
      <c r="S454">
        <f>SUMIFS('Grid GenerationQueue'!AG$5:AG$467,'Grid GenerationQueue'!$AX$5:$AX$467,$B454,'Grid GenerationQueue'!$AY$5:$AY$467,$C454,'Grid GenerationQueue'!$BH$5:$BH$467,"Executed")</f>
        <v>0</v>
      </c>
      <c r="T454">
        <f>SUMIFS('Grid GenerationQueue'!AH$5:AH$467,'Grid GenerationQueue'!$AX$5:$AX$467,$B454,'Grid GenerationQueue'!$AY$5:$AY$467,$C454,'Grid GenerationQueue'!$BH$5:$BH$467,"Executed")</f>
        <v>0</v>
      </c>
      <c r="U454">
        <f>SUMIFS('Grid GenerationQueue'!AI$5:AI$467,'Grid GenerationQueue'!$AX$5:$AX$467,$B454,'Grid GenerationQueue'!$AY$5:$AY$467,$C454,'Grid GenerationQueue'!$BH$5:$BH$467,"Executed")</f>
        <v>0</v>
      </c>
      <c r="V454">
        <f>SUMIFS('Grid GenerationQueue'!AJ$5:AJ$467,'Grid GenerationQueue'!$AX$5:$AX$467,$B454,'Grid GenerationQueue'!$AY$5:$AY$467,$C454,'Grid GenerationQueue'!$BH$5:$BH$467,"Executed")</f>
        <v>0</v>
      </c>
      <c r="W454">
        <f>SUMIFS('Grid GenerationQueue'!AK$5:AK$467,'Grid GenerationQueue'!$AX$5:$AX$467,$B454,'Grid GenerationQueue'!$AY$5:$AY$467,$C454,'Grid GenerationQueue'!$BH$5:$BH$467,"Executed")</f>
        <v>0</v>
      </c>
      <c r="X454">
        <f>SUMIFS('Grid GenerationQueue'!AL$5:AL$467,'Grid GenerationQueue'!$AX$5:$AX$467,$B454,'Grid GenerationQueue'!$AY$5:$AY$467,$C454,'Grid GenerationQueue'!$BH$5:$BH$467,"Executed")</f>
        <v>0</v>
      </c>
      <c r="Y454">
        <f>SUMIFS('Grid GenerationQueue'!AM$5:AM$467,'Grid GenerationQueue'!$AX$5:$AX$467,$B454,'Grid GenerationQueue'!$AY$5:$AY$467,$C454,'Grid GenerationQueue'!$BH$5:$BH$467,"Executed")</f>
        <v>0</v>
      </c>
      <c r="Z454">
        <f>SUMIFS('Grid GenerationQueue'!AN$5:AN$467,'Grid GenerationQueue'!$AX$5:$AX$467,$B454,'Grid GenerationQueue'!$AY$5:$AY$467,$C454,'Grid GenerationQueue'!$BH$5:$BH$467,"Executed")</f>
        <v>0</v>
      </c>
      <c r="AA454">
        <f>SUMIFS('Grid GenerationQueue'!AO$5:AO$467,'Grid GenerationQueue'!$AX$5:$AX$467,$B454,'Grid GenerationQueue'!$AY$5:$AY$467,$C454,'Grid GenerationQueue'!$BH$5:$BH$467,"Executed")</f>
        <v>0</v>
      </c>
      <c r="AB454">
        <f>SUMIFS('Grid GenerationQueue'!AP$5:AP$467,'Grid GenerationQueue'!$AX$5:$AX$467,$B454,'Grid GenerationQueue'!$AY$5:$AY$467,$C454,'Grid GenerationQueue'!$BH$5:$BH$467,"Executed")</f>
        <v>0</v>
      </c>
      <c r="AD454">
        <f>SUMIFS('Grid GenerationQueue'!AE$5:AE$467,'Grid GenerationQueue'!$AX$5:$AX$467,$B454,'Grid GenerationQueue'!$AY$5:$AY$467,$C454,'Grid GenerationQueue'!$BF$5:$BF$467,"&lt;&gt;"&amp;"")</f>
        <v>517.6</v>
      </c>
      <c r="AE454">
        <f>SUMIFS('Grid GenerationQueue'!AF$5:AF$467,'Grid GenerationQueue'!$AX$5:$AX$467,$B454,'Grid GenerationQueue'!$AY$5:$AY$467,$C454,'Grid GenerationQueue'!$BF$5:$BF$467,"&lt;&gt;"&amp;"")</f>
        <v>10</v>
      </c>
      <c r="AF454">
        <f>SUMIFS('Grid GenerationQueue'!AG$5:AG$467,'Grid GenerationQueue'!$AX$5:$AX$467,$B454,'Grid GenerationQueue'!$AY$5:$AY$467,$C454,'Grid GenerationQueue'!$BF$5:$BF$467,"&lt;&gt;"&amp;"")</f>
        <v>0</v>
      </c>
      <c r="AG454">
        <f>SUMIFS('Grid GenerationQueue'!AH$5:AH$467,'Grid GenerationQueue'!$AX$5:$AX$467,$B454,'Grid GenerationQueue'!$AY$5:$AY$467,$C454,'Grid GenerationQueue'!$BF$5:$BF$467,"&lt;&gt;"&amp;"")</f>
        <v>0</v>
      </c>
      <c r="AH454">
        <f>SUMIFS('Grid GenerationQueue'!AI$5:AI$467,'Grid GenerationQueue'!$AX$5:$AX$467,$B454,'Grid GenerationQueue'!$AY$5:$AY$467,$C454,'Grid GenerationQueue'!$BF$5:$BF$467,"&lt;&gt;"&amp;"")</f>
        <v>0</v>
      </c>
      <c r="AI454">
        <f>SUMIFS('Grid GenerationQueue'!AJ$5:AJ$467,'Grid GenerationQueue'!$AX$5:$AX$467,$B454,'Grid GenerationQueue'!$AY$5:$AY$467,$C454,'Grid GenerationQueue'!$BF$5:$BF$467,"&lt;&gt;"&amp;"")</f>
        <v>0</v>
      </c>
      <c r="AJ454">
        <f>SUMIFS('Grid GenerationQueue'!AK$5:AK$467,'Grid GenerationQueue'!$AX$5:$AX$467,$B454,'Grid GenerationQueue'!$AY$5:$AY$467,$C454,'Grid GenerationQueue'!$BF$5:$BF$467,"&lt;&gt;"&amp;"")</f>
        <v>0</v>
      </c>
      <c r="AK454">
        <f>SUMIFS('Grid GenerationQueue'!AL$5:AL$467,'Grid GenerationQueue'!$AX$5:$AX$467,$B454,'Grid GenerationQueue'!$AY$5:$AY$467,$C454,'Grid GenerationQueue'!$BF$5:$BF$467,"&lt;&gt;"&amp;"")</f>
        <v>0</v>
      </c>
      <c r="AL454">
        <f>SUMIFS('Grid GenerationQueue'!AM$5:AM$467,'Grid GenerationQueue'!$AX$5:$AX$467,$B454,'Grid GenerationQueue'!$AY$5:$AY$467,$C454,'Grid GenerationQueue'!$BF$5:$BF$467,"&lt;&gt;"&amp;"")</f>
        <v>0</v>
      </c>
      <c r="AM454">
        <f>SUMIFS('Grid GenerationQueue'!AN$5:AN$467,'Grid GenerationQueue'!$AX$5:$AX$467,$B454,'Grid GenerationQueue'!$AY$5:$AY$467,$C454,'Grid GenerationQueue'!$BF$5:$BF$467,"&lt;&gt;"&amp;"")</f>
        <v>0</v>
      </c>
      <c r="AN454">
        <f>SUMIFS('Grid GenerationQueue'!AO$5:AO$467,'Grid GenerationQueue'!$AX$5:$AX$467,$B454,'Grid GenerationQueue'!$AY$5:$AY$467,$C454,'Grid GenerationQueue'!$BF$5:$BF$467,"&lt;&gt;"&amp;"")</f>
        <v>0</v>
      </c>
      <c r="AO454">
        <f>SUMIFS('Grid GenerationQueue'!AP$5:AP$467,'Grid GenerationQueue'!$AX$5:$AX$467,$B454,'Grid GenerationQueue'!$AY$5:$AY$467,$C454,'Grid GenerationQueue'!$BF$5:$BF$467,"&lt;&gt;"&amp;"")</f>
        <v>0</v>
      </c>
      <c r="AQ454">
        <f>SUMIFS('Grid GenerationQueue'!AE$5:AE$467,'Grid GenerationQueue'!$AX$5:$AX$467,$B454,'Grid GenerationQueue'!$AY$5:$AY$467,$C454)</f>
        <v>517.6</v>
      </c>
      <c r="AR454">
        <f>SUMIFS('Grid GenerationQueue'!AF$5:AF$467,'Grid GenerationQueue'!$AX$5:$AX$467,$B454,'Grid GenerationQueue'!$AY$5:$AY$467,$C454)</f>
        <v>10</v>
      </c>
      <c r="AS454">
        <f>SUMIFS('Grid GenerationQueue'!AG$5:AG$467,'Grid GenerationQueue'!$AX$5:$AX$467,$B454,'Grid GenerationQueue'!$AY$5:$AY$467,$C454)</f>
        <v>0</v>
      </c>
      <c r="AT454">
        <f>SUMIFS('Grid GenerationQueue'!AH$5:AH$467,'Grid GenerationQueue'!$AX$5:$AX$467,$B454,'Grid GenerationQueue'!$AY$5:$AY$467,$C454)</f>
        <v>0</v>
      </c>
      <c r="AU454">
        <f>SUMIFS('Grid GenerationQueue'!AI$5:AI$467,'Grid GenerationQueue'!$AX$5:$AX$467,$B454,'Grid GenerationQueue'!$AY$5:$AY$467,$C454)</f>
        <v>0</v>
      </c>
      <c r="AV454">
        <f>SUMIFS('Grid GenerationQueue'!AJ$5:AJ$467,'Grid GenerationQueue'!$AX$5:$AX$467,$B454,'Grid GenerationQueue'!$AY$5:$AY$467,$C454)</f>
        <v>0</v>
      </c>
      <c r="AW454">
        <f>SUMIFS('Grid GenerationQueue'!AK$5:AK$467,'Grid GenerationQueue'!$AX$5:$AX$467,$B454,'Grid GenerationQueue'!$AY$5:$AY$467,$C454)</f>
        <v>0</v>
      </c>
      <c r="AX454">
        <f>SUMIFS('Grid GenerationQueue'!AL$5:AL$467,'Grid GenerationQueue'!$AX$5:$AX$467,$B454,'Grid GenerationQueue'!$AY$5:$AY$467,$C454)</f>
        <v>0</v>
      </c>
      <c r="AY454">
        <f>SUMIFS('Grid GenerationQueue'!AM$5:AM$467,'Grid GenerationQueue'!$AX$5:$AX$467,$B454,'Grid GenerationQueue'!$AY$5:$AY$467,$C454)</f>
        <v>0</v>
      </c>
      <c r="AZ454">
        <f>SUMIFS('Grid GenerationQueue'!AN$5:AN$467,'Grid GenerationQueue'!$AX$5:$AX$467,$B454,'Grid GenerationQueue'!$AY$5:$AY$467,$C454)</f>
        <v>0</v>
      </c>
      <c r="BA454">
        <f>SUMIFS('Grid GenerationQueue'!AO$5:AO$467,'Grid GenerationQueue'!$AX$5:$AX$467,$B454,'Grid GenerationQueue'!$AY$5:$AY$467,$C454)</f>
        <v>0</v>
      </c>
      <c r="BB454">
        <f>SUMIFS('Grid GenerationQueue'!AP$5:AP$467,'Grid GenerationQueue'!$AX$5:$AX$467,$B454,'Grid GenerationQueue'!$AY$5:$AY$467,$C454)</f>
        <v>0</v>
      </c>
      <c r="BD454">
        <f>SUMIFS('Grid GenerationQueue'!AE$5:AE$467,'Grid GenerationQueue'!$AX$5:$AX$467,$B454,'Grid GenerationQueue'!$AY$5:$AY$467,$C454,'Grid GenerationQueue'!$BH$5:$BH$467,"Executed",'Grid GenerationQueue'!$BB$5:$BB$467,"&lt;"&amp;$BE$3)</f>
        <v>10</v>
      </c>
      <c r="BE454">
        <f>SUMIFS('Grid GenerationQueue'!AF$5:AF$467,'Grid GenerationQueue'!$AX$5:$AX$467,$B454,'Grid GenerationQueue'!$AY$5:$AY$467,$C454,'Grid GenerationQueue'!$BH$5:$BH$467,"Executed",'Grid GenerationQueue'!$BB$5:$BB$467,"&lt;"&amp;$BE$3)</f>
        <v>10</v>
      </c>
      <c r="BF454">
        <f>SUMIFS('Grid GenerationQueue'!AG$5:AG$467,'Grid GenerationQueue'!$AX$5:$AX$467,$B454,'Grid GenerationQueue'!$AY$5:$AY$467,$C454,'Grid GenerationQueue'!$BH$5:$BH$467,"Executed",'Grid GenerationQueue'!$BB$5:$BB$467,"&lt;"&amp;$BE$3)</f>
        <v>0</v>
      </c>
      <c r="BG454">
        <f>SUMIFS('Grid GenerationQueue'!AH$5:AH$467,'Grid GenerationQueue'!$AX$5:$AX$467,$B454,'Grid GenerationQueue'!$AY$5:$AY$467,$C454,'Grid GenerationQueue'!$BH$5:$BH$467,"Executed",'Grid GenerationQueue'!$BB$5:$BB$467,"&lt;"&amp;$BE$3)</f>
        <v>0</v>
      </c>
      <c r="BH454">
        <f>SUMIFS('Grid GenerationQueue'!AI$5:AI$467,'Grid GenerationQueue'!$AX$5:$AX$467,$B454,'Grid GenerationQueue'!$AY$5:$AY$467,$C454,'Grid GenerationQueue'!$BH$5:$BH$467,"Executed",'Grid GenerationQueue'!$BB$5:$BB$467,"&lt;"&amp;$BE$3)</f>
        <v>0</v>
      </c>
      <c r="BI454">
        <f>SUMIFS('Grid GenerationQueue'!AJ$5:AJ$467,'Grid GenerationQueue'!$AX$5:$AX$467,$B454,'Grid GenerationQueue'!$AY$5:$AY$467,$C454,'Grid GenerationQueue'!$BH$5:$BH$467,"Executed",'Grid GenerationQueue'!$BB$5:$BB$467,"&lt;"&amp;$BE$3)</f>
        <v>0</v>
      </c>
      <c r="BJ454">
        <f>SUMIFS('Grid GenerationQueue'!AK$5:AK$467,'Grid GenerationQueue'!$AX$5:$AX$467,$B454,'Grid GenerationQueue'!$AY$5:$AY$467,$C454,'Grid GenerationQueue'!$BH$5:$BH$467,"Executed",'Grid GenerationQueue'!$BB$5:$BB$467,"&lt;"&amp;$BE$3)</f>
        <v>0</v>
      </c>
      <c r="BK454">
        <f>SUMIFS('Grid GenerationQueue'!AL$5:AL$467,'Grid GenerationQueue'!$AX$5:$AX$467,$B454,'Grid GenerationQueue'!$AY$5:$AY$467,$C454,'Grid GenerationQueue'!$BH$5:$BH$467,"Executed",'Grid GenerationQueue'!$BB$5:$BB$467,"&lt;"&amp;$BE$3)</f>
        <v>0</v>
      </c>
      <c r="BL454">
        <f>SUMIFS('Grid GenerationQueue'!AM$5:AM$467,'Grid GenerationQueue'!$AX$5:$AX$467,$B454,'Grid GenerationQueue'!$AY$5:$AY$467,$C454,'Grid GenerationQueue'!$BH$5:$BH$467,"Executed",'Grid GenerationQueue'!$BB$5:$BB$467,"&lt;"&amp;$BE$3)</f>
        <v>0</v>
      </c>
      <c r="BM454">
        <f>SUMIFS('Grid GenerationQueue'!AN$5:AN$467,'Grid GenerationQueue'!$AX$5:$AX$467,$B454,'Grid GenerationQueue'!$AY$5:$AY$467,$C454,'Grid GenerationQueue'!$BH$5:$BH$467,"Executed",'Grid GenerationQueue'!$BB$5:$BB$467,"&lt;"&amp;$BE$3)</f>
        <v>0</v>
      </c>
      <c r="BN454">
        <f>SUMIFS('Grid GenerationQueue'!AO$5:AO$467,'Grid GenerationQueue'!$AX$5:$AX$467,$B454,'Grid GenerationQueue'!$AY$5:$AY$467,$C454,'Grid GenerationQueue'!$BH$5:$BH$467,"Executed",'Grid GenerationQueue'!$BB$5:$BB$467,"&lt;"&amp;$BE$3)</f>
        <v>0</v>
      </c>
      <c r="BO454">
        <f>SUMIFS('Grid GenerationQueue'!AP$5:AP$467,'Grid GenerationQueue'!$AX$5:$AX$467,$B454,'Grid GenerationQueue'!$AY$5:$AY$467,$C454,'Grid GenerationQueue'!$BH$5:$BH$467,"Executed",'Grid GenerationQueue'!$BB$5:$BB$467,"&lt;"&amp;$BE$3)</f>
        <v>0</v>
      </c>
      <c r="BQ454">
        <f>SUMIFS('Grid GenerationQueue'!AE$5:AE$467,'Grid GenerationQueue'!$AX$5:$AX$467,$B454,'Grid GenerationQueue'!$AY$5:$AY$467,$C454,'Grid GenerationQueue'!$BF$5:$BF$467,"&lt;&gt;"&amp;"",'Grid GenerationQueue'!$BB$5:$BB$467,"&lt;"&amp;$BE$3)</f>
        <v>517.6</v>
      </c>
      <c r="BR454">
        <f>SUMIFS('Grid GenerationQueue'!AF$5:AF$467,'Grid GenerationQueue'!$AX$5:$AX$467,$B454,'Grid GenerationQueue'!$AY$5:$AY$467,$C454,'Grid GenerationQueue'!$BF$5:$BF$467,"&lt;&gt;"&amp;"",'Grid GenerationQueue'!$BB$5:$BB$467,"&lt;"&amp;$BE$3)</f>
        <v>10</v>
      </c>
      <c r="BS454">
        <f>SUMIFS('Grid GenerationQueue'!AG$5:AG$467,'Grid GenerationQueue'!$AX$5:$AX$467,$B454,'Grid GenerationQueue'!$AY$5:$AY$467,$C454,'Grid GenerationQueue'!$BF$5:$BF$467,"&lt;&gt;"&amp;"",'Grid GenerationQueue'!$BB$5:$BB$467,"&lt;"&amp;$BE$3)</f>
        <v>0</v>
      </c>
      <c r="BT454">
        <f>SUMIFS('Grid GenerationQueue'!AH$5:AH$467,'Grid GenerationQueue'!$AX$5:$AX$467,$B454,'Grid GenerationQueue'!$AY$5:$AY$467,$C454,'Grid GenerationQueue'!$BF$5:$BF$467,"&lt;&gt;"&amp;"",'Grid GenerationQueue'!$BB$5:$BB$467,"&lt;"&amp;$BE$3)</f>
        <v>0</v>
      </c>
      <c r="BU454">
        <f>SUMIFS('Grid GenerationQueue'!AI$5:AI$467,'Grid GenerationQueue'!$AX$5:$AX$467,$B454,'Grid GenerationQueue'!$AY$5:$AY$467,$C454,'Grid GenerationQueue'!$BF$5:$BF$467,"&lt;&gt;"&amp;"",'Grid GenerationQueue'!$BB$5:$BB$467,"&lt;"&amp;$BE$3)</f>
        <v>0</v>
      </c>
      <c r="BV454">
        <f>SUMIFS('Grid GenerationQueue'!AJ$5:AJ$467,'Grid GenerationQueue'!$AX$5:$AX$467,$B454,'Grid GenerationQueue'!$AY$5:$AY$467,$C454,'Grid GenerationQueue'!$BF$5:$BF$467,"&lt;&gt;"&amp;"",'Grid GenerationQueue'!$BB$5:$BB$467,"&lt;"&amp;$BE$3)</f>
        <v>0</v>
      </c>
      <c r="BW454">
        <f>SUMIFS('Grid GenerationQueue'!AK$5:AK$467,'Grid GenerationQueue'!$AX$5:$AX$467,$B454,'Grid GenerationQueue'!$AY$5:$AY$467,$C454,'Grid GenerationQueue'!$BF$5:$BF$467,"&lt;&gt;"&amp;"",'Grid GenerationQueue'!$BB$5:$BB$467,"&lt;"&amp;$BE$3)</f>
        <v>0</v>
      </c>
      <c r="BX454">
        <f>SUMIFS('Grid GenerationQueue'!AL$5:AL$467,'Grid GenerationQueue'!$AX$5:$AX$467,$B454,'Grid GenerationQueue'!$AY$5:$AY$467,$C454,'Grid GenerationQueue'!$BF$5:$BF$467,"&lt;&gt;"&amp;"",'Grid GenerationQueue'!$BB$5:$BB$467,"&lt;"&amp;$BE$3)</f>
        <v>0</v>
      </c>
      <c r="BY454">
        <f>SUMIFS('Grid GenerationQueue'!AM$5:AM$467,'Grid GenerationQueue'!$AX$5:$AX$467,$B454,'Grid GenerationQueue'!$AY$5:$AY$467,$C454,'Grid GenerationQueue'!$BF$5:$BF$467,"&lt;&gt;"&amp;"",'Grid GenerationQueue'!$BB$5:$BB$467,"&lt;"&amp;$BE$3)</f>
        <v>0</v>
      </c>
      <c r="BZ454">
        <f>SUMIFS('Grid GenerationQueue'!AN$5:AN$467,'Grid GenerationQueue'!$AX$5:$AX$467,$B454,'Grid GenerationQueue'!$AY$5:$AY$467,$C454,'Grid GenerationQueue'!$BF$5:$BF$467,"&lt;&gt;"&amp;"",'Grid GenerationQueue'!$BB$5:$BB$467,"&lt;"&amp;$BE$3)</f>
        <v>0</v>
      </c>
      <c r="CA454">
        <f>SUMIFS('Grid GenerationQueue'!AO$5:AO$467,'Grid GenerationQueue'!$AX$5:$AX$467,$B454,'Grid GenerationQueue'!$AY$5:$AY$467,$C454,'Grid GenerationQueue'!$BF$5:$BF$467,"&lt;&gt;"&amp;"",'Grid GenerationQueue'!$BB$5:$BB$467,"&lt;"&amp;$BE$3)</f>
        <v>0</v>
      </c>
      <c r="CB454">
        <f>SUMIFS('Grid GenerationQueue'!AP$5:AP$467,'Grid GenerationQueue'!$AX$5:$AX$467,$B454,'Grid GenerationQueue'!$AY$5:$AY$467,$C454,'Grid GenerationQueue'!$BF$5:$BF$467,"&lt;&gt;"&amp;"",'Grid GenerationQueue'!$BB$5:$BB$467,"&lt;"&amp;$BE$3)</f>
        <v>0</v>
      </c>
      <c r="CD454">
        <f>SUMIFS('Grid GenerationQueue'!AE$5:AE$467,'Grid GenerationQueue'!$AX$5:$AX$467,$B454,'Grid GenerationQueue'!$AY$5:$AY$467,$C454,'Grid GenerationQueue'!$BB$5:$BB$467,"&lt;"&amp;$BE$3)</f>
        <v>517.6</v>
      </c>
      <c r="CE454">
        <f>SUMIFS('Grid GenerationQueue'!AF$5:AF$467,'Grid GenerationQueue'!$AX$5:$AX$467,$B454,'Grid GenerationQueue'!$AY$5:$AY$467,$C454,'Grid GenerationQueue'!$BB$5:$BB$467,"&lt;"&amp;$BE$3)</f>
        <v>10</v>
      </c>
      <c r="CF454">
        <f>SUMIFS('Grid GenerationQueue'!AG$5:AG$467,'Grid GenerationQueue'!$AX$5:$AX$467,$B454,'Grid GenerationQueue'!$AY$5:$AY$467,$C454,'Grid GenerationQueue'!$BB$5:$BB$467,"&lt;"&amp;$BE$3)</f>
        <v>0</v>
      </c>
      <c r="CG454">
        <f>SUMIFS('Grid GenerationQueue'!AH$5:AH$467,'Grid GenerationQueue'!$AX$5:$AX$467,$B454,'Grid GenerationQueue'!$AY$5:$AY$467,$C454,'Grid GenerationQueue'!$BB$5:$BB$467,"&lt;"&amp;$BE$3)</f>
        <v>0</v>
      </c>
      <c r="CH454">
        <f>SUMIFS('Grid GenerationQueue'!AI$5:AI$467,'Grid GenerationQueue'!$AX$5:$AX$467,$B454,'Grid GenerationQueue'!$AY$5:$AY$467,$C454,'Grid GenerationQueue'!$BB$5:$BB$467,"&lt;"&amp;$BE$3)</f>
        <v>0</v>
      </c>
      <c r="CI454">
        <f>SUMIFS('Grid GenerationQueue'!AJ$5:AJ$467,'Grid GenerationQueue'!$AX$5:$AX$467,$B454,'Grid GenerationQueue'!$AY$5:$AY$467,$C454,'Grid GenerationQueue'!$BB$5:$BB$467,"&lt;"&amp;$BE$3)</f>
        <v>0</v>
      </c>
      <c r="CJ454">
        <f>SUMIFS('Grid GenerationQueue'!AK$5:AK$467,'Grid GenerationQueue'!$AX$5:$AX$467,$B454,'Grid GenerationQueue'!$AY$5:$AY$467,$C454,'Grid GenerationQueue'!$BB$5:$BB$467,"&lt;"&amp;$BE$3)</f>
        <v>0</v>
      </c>
      <c r="CK454">
        <f>SUMIFS('Grid GenerationQueue'!AL$5:AL$467,'Grid GenerationQueue'!$AX$5:$AX$467,$B454,'Grid GenerationQueue'!$AY$5:$AY$467,$C454,'Grid GenerationQueue'!$BB$5:$BB$467,"&lt;"&amp;$BE$3)</f>
        <v>0</v>
      </c>
      <c r="CL454">
        <f>SUMIFS('Grid GenerationQueue'!AM$5:AM$467,'Grid GenerationQueue'!$AX$5:$AX$467,$B454,'Grid GenerationQueue'!$AY$5:$AY$467,$C454,'Grid GenerationQueue'!$BB$5:$BB$467,"&lt;"&amp;$BE$3)</f>
        <v>0</v>
      </c>
      <c r="CM454">
        <f>SUMIFS('Grid GenerationQueue'!AN$5:AN$467,'Grid GenerationQueue'!$AX$5:$AX$467,$B454,'Grid GenerationQueue'!$AY$5:$AY$467,$C454,'Grid GenerationQueue'!$BB$5:$BB$467,"&lt;"&amp;$BE$3)</f>
        <v>0</v>
      </c>
      <c r="CN454">
        <f>SUMIFS('Grid GenerationQueue'!AO$5:AO$467,'Grid GenerationQueue'!$AX$5:$AX$467,$B454,'Grid GenerationQueue'!$AY$5:$AY$467,$C454,'Grid GenerationQueue'!$BB$5:$BB$467,"&lt;"&amp;$BE$3)</f>
        <v>0</v>
      </c>
      <c r="CO454">
        <f>SUMIFS('Grid GenerationQueue'!AP$5:AP$467,'Grid GenerationQueue'!$AX$5:$AX$467,$B454,'Grid GenerationQueue'!$AY$5:$AY$467,$C454,'Grid GenerationQueue'!$BB$5:$BB$467,"&lt;"&amp;$BE$3)</f>
        <v>0</v>
      </c>
    </row>
    <row r="455" spans="1:93" x14ac:dyDescent="0.35">
      <c r="A455" t="s">
        <v>4659</v>
      </c>
      <c r="B455" t="s">
        <v>4527</v>
      </c>
      <c r="C455">
        <v>138</v>
      </c>
      <c r="D455">
        <f>SUMIFS('Grid GenerationQueue'!AE$5:AE$467,'Grid GenerationQueue'!$AX$5:$AX$467,$B455,'Grid GenerationQueue'!$AY$5:$AY$467,$C455,'Grid GenerationQueue'!$BI$5:$BI$467,"&lt;4")</f>
        <v>40</v>
      </c>
      <c r="E455">
        <f>SUMIFS('Grid GenerationQueue'!AF$5:AF$467,'Grid GenerationQueue'!$AX$5:$AX$467,$B455,'Grid GenerationQueue'!$AY$5:$AY$467,$C455,'Grid GenerationQueue'!$BI$5:$BI$467,"&lt;4")</f>
        <v>40</v>
      </c>
      <c r="F455">
        <f>SUMIFS('Grid GenerationQueue'!AG$5:AG$467,'Grid GenerationQueue'!$AX$5:$AX$467,$B455,'Grid GenerationQueue'!$AY$5:$AY$467,$C455,'Grid GenerationQueue'!$BI$5:$BI$467,"&lt;4")</f>
        <v>0</v>
      </c>
      <c r="G455">
        <f>SUMIFS('Grid GenerationQueue'!AH$5:AH$467,'Grid GenerationQueue'!$AX$5:$AX$467,$B455,'Grid GenerationQueue'!$AY$5:$AY$467,$C455,'Grid GenerationQueue'!$BI$5:$BI$467,"&lt;4")</f>
        <v>0</v>
      </c>
      <c r="H455">
        <f>SUMIFS('Grid GenerationQueue'!AI$5:AI$467,'Grid GenerationQueue'!$AX$5:$AX$467,$B455,'Grid GenerationQueue'!$AY$5:$AY$467,$C455,'Grid GenerationQueue'!$BI$5:$BI$467,"&lt;4")</f>
        <v>0</v>
      </c>
      <c r="I455">
        <f>SUMIFS('Grid GenerationQueue'!AJ$5:AJ$467,'Grid GenerationQueue'!$AX$5:$AX$467,$B455,'Grid GenerationQueue'!$AY$5:$AY$467,$C455,'Grid GenerationQueue'!$BI$5:$BI$467,"&lt;4")</f>
        <v>0</v>
      </c>
      <c r="J455">
        <f>SUMIFS('Grid GenerationQueue'!AK$5:AK$467,'Grid GenerationQueue'!$AX$5:$AX$467,$B455,'Grid GenerationQueue'!$AY$5:$AY$467,$C455,'Grid GenerationQueue'!$BI$5:$BI$467,"&lt;4")</f>
        <v>0</v>
      </c>
      <c r="K455">
        <f>SUMIFS('Grid GenerationQueue'!AL$5:AL$467,'Grid GenerationQueue'!$AX$5:$AX$467,$B455,'Grid GenerationQueue'!$AY$5:$AY$467,$C455,'Grid GenerationQueue'!$BI$5:$BI$467,"&lt;4")</f>
        <v>0</v>
      </c>
      <c r="L455">
        <f>SUMIFS('Grid GenerationQueue'!AM$5:AM$467,'Grid GenerationQueue'!$AX$5:$AX$467,$B455,'Grid GenerationQueue'!$AY$5:$AY$467,$C455,'Grid GenerationQueue'!$BI$5:$BI$467,"&lt;4")</f>
        <v>0</v>
      </c>
      <c r="M455">
        <f>SUMIFS('Grid GenerationQueue'!AN$5:AN$467,'Grid GenerationQueue'!$AX$5:$AX$467,$B455,'Grid GenerationQueue'!$AY$5:$AY$467,$C455,'Grid GenerationQueue'!$BI$5:$BI$467,"&lt;4")</f>
        <v>0</v>
      </c>
      <c r="N455">
        <f>SUMIFS('Grid GenerationQueue'!AO$5:AO$467,'Grid GenerationQueue'!$AX$5:$AX$467,$B455,'Grid GenerationQueue'!$AY$5:$AY$467,$C455,'Grid GenerationQueue'!$BI$5:$BI$467,"&lt;4")</f>
        <v>0</v>
      </c>
      <c r="O455">
        <f>SUMIFS('Grid GenerationQueue'!AP$5:AP$467,'Grid GenerationQueue'!$AX$5:$AX$467,$B455,'Grid GenerationQueue'!$AY$5:$AY$467,$C455,'Grid GenerationQueue'!$BI$5:$BI$467,"&lt;4")</f>
        <v>0</v>
      </c>
      <c r="Q455">
        <f>SUMIFS('Grid GenerationQueue'!AE$5:AE$467,'Grid GenerationQueue'!$AX$5:$AX$467,$B455,'Grid GenerationQueue'!$AY$5:$AY$467,$C455,'Grid GenerationQueue'!$BH$5:$BH$467,"Executed")</f>
        <v>40</v>
      </c>
      <c r="R455">
        <f>SUMIFS('Grid GenerationQueue'!AF$5:AF$467,'Grid GenerationQueue'!$AX$5:$AX$467,$B455,'Grid GenerationQueue'!$AY$5:$AY$467,$C455,'Grid GenerationQueue'!$BH$5:$BH$467,"Executed")</f>
        <v>40</v>
      </c>
      <c r="S455">
        <f>SUMIFS('Grid GenerationQueue'!AG$5:AG$467,'Grid GenerationQueue'!$AX$5:$AX$467,$B455,'Grid GenerationQueue'!$AY$5:$AY$467,$C455,'Grid GenerationQueue'!$BH$5:$BH$467,"Executed")</f>
        <v>0</v>
      </c>
      <c r="T455">
        <f>SUMIFS('Grid GenerationQueue'!AH$5:AH$467,'Grid GenerationQueue'!$AX$5:$AX$467,$B455,'Grid GenerationQueue'!$AY$5:$AY$467,$C455,'Grid GenerationQueue'!$BH$5:$BH$467,"Executed")</f>
        <v>0</v>
      </c>
      <c r="U455">
        <f>SUMIFS('Grid GenerationQueue'!AI$5:AI$467,'Grid GenerationQueue'!$AX$5:$AX$467,$B455,'Grid GenerationQueue'!$AY$5:$AY$467,$C455,'Grid GenerationQueue'!$BH$5:$BH$467,"Executed")</f>
        <v>0</v>
      </c>
      <c r="V455">
        <f>SUMIFS('Grid GenerationQueue'!AJ$5:AJ$467,'Grid GenerationQueue'!$AX$5:$AX$467,$B455,'Grid GenerationQueue'!$AY$5:$AY$467,$C455,'Grid GenerationQueue'!$BH$5:$BH$467,"Executed")</f>
        <v>0</v>
      </c>
      <c r="W455">
        <f>SUMIFS('Grid GenerationQueue'!AK$5:AK$467,'Grid GenerationQueue'!$AX$5:$AX$467,$B455,'Grid GenerationQueue'!$AY$5:$AY$467,$C455,'Grid GenerationQueue'!$BH$5:$BH$467,"Executed")</f>
        <v>0</v>
      </c>
      <c r="X455">
        <f>SUMIFS('Grid GenerationQueue'!AL$5:AL$467,'Grid GenerationQueue'!$AX$5:$AX$467,$B455,'Grid GenerationQueue'!$AY$5:$AY$467,$C455,'Grid GenerationQueue'!$BH$5:$BH$467,"Executed")</f>
        <v>0</v>
      </c>
      <c r="Y455">
        <f>SUMIFS('Grid GenerationQueue'!AM$5:AM$467,'Grid GenerationQueue'!$AX$5:$AX$467,$B455,'Grid GenerationQueue'!$AY$5:$AY$467,$C455,'Grid GenerationQueue'!$BH$5:$BH$467,"Executed")</f>
        <v>0</v>
      </c>
      <c r="Z455">
        <f>SUMIFS('Grid GenerationQueue'!AN$5:AN$467,'Grid GenerationQueue'!$AX$5:$AX$467,$B455,'Grid GenerationQueue'!$AY$5:$AY$467,$C455,'Grid GenerationQueue'!$BH$5:$BH$467,"Executed")</f>
        <v>0</v>
      </c>
      <c r="AA455">
        <f>SUMIFS('Grid GenerationQueue'!AO$5:AO$467,'Grid GenerationQueue'!$AX$5:$AX$467,$B455,'Grid GenerationQueue'!$AY$5:$AY$467,$C455,'Grid GenerationQueue'!$BH$5:$BH$467,"Executed")</f>
        <v>0</v>
      </c>
      <c r="AB455">
        <f>SUMIFS('Grid GenerationQueue'!AP$5:AP$467,'Grid GenerationQueue'!$AX$5:$AX$467,$B455,'Grid GenerationQueue'!$AY$5:$AY$467,$C455,'Grid GenerationQueue'!$BH$5:$BH$467,"Executed")</f>
        <v>0</v>
      </c>
      <c r="AD455">
        <f>SUMIFS('Grid GenerationQueue'!AE$5:AE$467,'Grid GenerationQueue'!$AX$5:$AX$467,$B455,'Grid GenerationQueue'!$AY$5:$AY$467,$C455,'Grid GenerationQueue'!$BF$5:$BF$467,"&lt;&gt;"&amp;"")</f>
        <v>40</v>
      </c>
      <c r="AE455">
        <f>SUMIFS('Grid GenerationQueue'!AF$5:AF$467,'Grid GenerationQueue'!$AX$5:$AX$467,$B455,'Grid GenerationQueue'!$AY$5:$AY$467,$C455,'Grid GenerationQueue'!$BF$5:$BF$467,"&lt;&gt;"&amp;"")</f>
        <v>40</v>
      </c>
      <c r="AF455">
        <f>SUMIFS('Grid GenerationQueue'!AG$5:AG$467,'Grid GenerationQueue'!$AX$5:$AX$467,$B455,'Grid GenerationQueue'!$AY$5:$AY$467,$C455,'Grid GenerationQueue'!$BF$5:$BF$467,"&lt;&gt;"&amp;"")</f>
        <v>0</v>
      </c>
      <c r="AG455">
        <f>SUMIFS('Grid GenerationQueue'!AH$5:AH$467,'Grid GenerationQueue'!$AX$5:$AX$467,$B455,'Grid GenerationQueue'!$AY$5:$AY$467,$C455,'Grid GenerationQueue'!$BF$5:$BF$467,"&lt;&gt;"&amp;"")</f>
        <v>0</v>
      </c>
      <c r="AH455">
        <f>SUMIFS('Grid GenerationQueue'!AI$5:AI$467,'Grid GenerationQueue'!$AX$5:$AX$467,$B455,'Grid GenerationQueue'!$AY$5:$AY$467,$C455,'Grid GenerationQueue'!$BF$5:$BF$467,"&lt;&gt;"&amp;"")</f>
        <v>0</v>
      </c>
      <c r="AI455">
        <f>SUMIFS('Grid GenerationQueue'!AJ$5:AJ$467,'Grid GenerationQueue'!$AX$5:$AX$467,$B455,'Grid GenerationQueue'!$AY$5:$AY$467,$C455,'Grid GenerationQueue'!$BF$5:$BF$467,"&lt;&gt;"&amp;"")</f>
        <v>0</v>
      </c>
      <c r="AJ455">
        <f>SUMIFS('Grid GenerationQueue'!AK$5:AK$467,'Grid GenerationQueue'!$AX$5:$AX$467,$B455,'Grid GenerationQueue'!$AY$5:$AY$467,$C455,'Grid GenerationQueue'!$BF$5:$BF$467,"&lt;&gt;"&amp;"")</f>
        <v>0</v>
      </c>
      <c r="AK455">
        <f>SUMIFS('Grid GenerationQueue'!AL$5:AL$467,'Grid GenerationQueue'!$AX$5:$AX$467,$B455,'Grid GenerationQueue'!$AY$5:$AY$467,$C455,'Grid GenerationQueue'!$BF$5:$BF$467,"&lt;&gt;"&amp;"")</f>
        <v>0</v>
      </c>
      <c r="AL455">
        <f>SUMIFS('Grid GenerationQueue'!AM$5:AM$467,'Grid GenerationQueue'!$AX$5:$AX$467,$B455,'Grid GenerationQueue'!$AY$5:$AY$467,$C455,'Grid GenerationQueue'!$BF$5:$BF$467,"&lt;&gt;"&amp;"")</f>
        <v>0</v>
      </c>
      <c r="AM455">
        <f>SUMIFS('Grid GenerationQueue'!AN$5:AN$467,'Grid GenerationQueue'!$AX$5:$AX$467,$B455,'Grid GenerationQueue'!$AY$5:$AY$467,$C455,'Grid GenerationQueue'!$BF$5:$BF$467,"&lt;&gt;"&amp;"")</f>
        <v>0</v>
      </c>
      <c r="AN455">
        <f>SUMIFS('Grid GenerationQueue'!AO$5:AO$467,'Grid GenerationQueue'!$AX$5:$AX$467,$B455,'Grid GenerationQueue'!$AY$5:$AY$467,$C455,'Grid GenerationQueue'!$BF$5:$BF$467,"&lt;&gt;"&amp;"")</f>
        <v>0</v>
      </c>
      <c r="AO455">
        <f>SUMIFS('Grid GenerationQueue'!AP$5:AP$467,'Grid GenerationQueue'!$AX$5:$AX$467,$B455,'Grid GenerationQueue'!$AY$5:$AY$467,$C455,'Grid GenerationQueue'!$BF$5:$BF$467,"&lt;&gt;"&amp;"")</f>
        <v>0</v>
      </c>
      <c r="AQ455">
        <f>SUMIFS('Grid GenerationQueue'!AE$5:AE$467,'Grid GenerationQueue'!$AX$5:$AX$467,$B455,'Grid GenerationQueue'!$AY$5:$AY$467,$C455)</f>
        <v>40</v>
      </c>
      <c r="AR455">
        <f>SUMIFS('Grid GenerationQueue'!AF$5:AF$467,'Grid GenerationQueue'!$AX$5:$AX$467,$B455,'Grid GenerationQueue'!$AY$5:$AY$467,$C455)</f>
        <v>40</v>
      </c>
      <c r="AS455">
        <f>SUMIFS('Grid GenerationQueue'!AG$5:AG$467,'Grid GenerationQueue'!$AX$5:$AX$467,$B455,'Grid GenerationQueue'!$AY$5:$AY$467,$C455)</f>
        <v>0</v>
      </c>
      <c r="AT455">
        <f>SUMIFS('Grid GenerationQueue'!AH$5:AH$467,'Grid GenerationQueue'!$AX$5:$AX$467,$B455,'Grid GenerationQueue'!$AY$5:$AY$467,$C455)</f>
        <v>0</v>
      </c>
      <c r="AU455">
        <f>SUMIFS('Grid GenerationQueue'!AI$5:AI$467,'Grid GenerationQueue'!$AX$5:$AX$467,$B455,'Grid GenerationQueue'!$AY$5:$AY$467,$C455)</f>
        <v>0</v>
      </c>
      <c r="AV455">
        <f>SUMIFS('Grid GenerationQueue'!AJ$5:AJ$467,'Grid GenerationQueue'!$AX$5:$AX$467,$B455,'Grid GenerationQueue'!$AY$5:$AY$467,$C455)</f>
        <v>0</v>
      </c>
      <c r="AW455">
        <f>SUMIFS('Grid GenerationQueue'!AK$5:AK$467,'Grid GenerationQueue'!$AX$5:$AX$467,$B455,'Grid GenerationQueue'!$AY$5:$AY$467,$C455)</f>
        <v>0</v>
      </c>
      <c r="AX455">
        <f>SUMIFS('Grid GenerationQueue'!AL$5:AL$467,'Grid GenerationQueue'!$AX$5:$AX$467,$B455,'Grid GenerationQueue'!$AY$5:$AY$467,$C455)</f>
        <v>0</v>
      </c>
      <c r="AY455">
        <f>SUMIFS('Grid GenerationQueue'!AM$5:AM$467,'Grid GenerationQueue'!$AX$5:$AX$467,$B455,'Grid GenerationQueue'!$AY$5:$AY$467,$C455)</f>
        <v>0</v>
      </c>
      <c r="AZ455">
        <f>SUMIFS('Grid GenerationQueue'!AN$5:AN$467,'Grid GenerationQueue'!$AX$5:$AX$467,$B455,'Grid GenerationQueue'!$AY$5:$AY$467,$C455)</f>
        <v>0</v>
      </c>
      <c r="BA455">
        <f>SUMIFS('Grid GenerationQueue'!AO$5:AO$467,'Grid GenerationQueue'!$AX$5:$AX$467,$B455,'Grid GenerationQueue'!$AY$5:$AY$467,$C455)</f>
        <v>0</v>
      </c>
      <c r="BB455">
        <f>SUMIFS('Grid GenerationQueue'!AP$5:AP$467,'Grid GenerationQueue'!$AX$5:$AX$467,$B455,'Grid GenerationQueue'!$AY$5:$AY$467,$C455)</f>
        <v>0</v>
      </c>
      <c r="BD455">
        <f>SUMIFS('Grid GenerationQueue'!AE$5:AE$467,'Grid GenerationQueue'!$AX$5:$AX$467,$B455,'Grid GenerationQueue'!$AY$5:$AY$467,$C455,'Grid GenerationQueue'!$BH$5:$BH$467,"Executed",'Grid GenerationQueue'!$BB$5:$BB$467,"&lt;"&amp;$BE$3)</f>
        <v>40</v>
      </c>
      <c r="BE455">
        <f>SUMIFS('Grid GenerationQueue'!AF$5:AF$467,'Grid GenerationQueue'!$AX$5:$AX$467,$B455,'Grid GenerationQueue'!$AY$5:$AY$467,$C455,'Grid GenerationQueue'!$BH$5:$BH$467,"Executed",'Grid GenerationQueue'!$BB$5:$BB$467,"&lt;"&amp;$BE$3)</f>
        <v>40</v>
      </c>
      <c r="BF455">
        <f>SUMIFS('Grid GenerationQueue'!AG$5:AG$467,'Grid GenerationQueue'!$AX$5:$AX$467,$B455,'Grid GenerationQueue'!$AY$5:$AY$467,$C455,'Grid GenerationQueue'!$BH$5:$BH$467,"Executed",'Grid GenerationQueue'!$BB$5:$BB$467,"&lt;"&amp;$BE$3)</f>
        <v>0</v>
      </c>
      <c r="BG455">
        <f>SUMIFS('Grid GenerationQueue'!AH$5:AH$467,'Grid GenerationQueue'!$AX$5:$AX$467,$B455,'Grid GenerationQueue'!$AY$5:$AY$467,$C455,'Grid GenerationQueue'!$BH$5:$BH$467,"Executed",'Grid GenerationQueue'!$BB$5:$BB$467,"&lt;"&amp;$BE$3)</f>
        <v>0</v>
      </c>
      <c r="BH455">
        <f>SUMIFS('Grid GenerationQueue'!AI$5:AI$467,'Grid GenerationQueue'!$AX$5:$AX$467,$B455,'Grid GenerationQueue'!$AY$5:$AY$467,$C455,'Grid GenerationQueue'!$BH$5:$BH$467,"Executed",'Grid GenerationQueue'!$BB$5:$BB$467,"&lt;"&amp;$BE$3)</f>
        <v>0</v>
      </c>
      <c r="BI455">
        <f>SUMIFS('Grid GenerationQueue'!AJ$5:AJ$467,'Grid GenerationQueue'!$AX$5:$AX$467,$B455,'Grid GenerationQueue'!$AY$5:$AY$467,$C455,'Grid GenerationQueue'!$BH$5:$BH$467,"Executed",'Grid GenerationQueue'!$BB$5:$BB$467,"&lt;"&amp;$BE$3)</f>
        <v>0</v>
      </c>
      <c r="BJ455">
        <f>SUMIFS('Grid GenerationQueue'!AK$5:AK$467,'Grid GenerationQueue'!$AX$5:$AX$467,$B455,'Grid GenerationQueue'!$AY$5:$AY$467,$C455,'Grid GenerationQueue'!$BH$5:$BH$467,"Executed",'Grid GenerationQueue'!$BB$5:$BB$467,"&lt;"&amp;$BE$3)</f>
        <v>0</v>
      </c>
      <c r="BK455">
        <f>SUMIFS('Grid GenerationQueue'!AL$5:AL$467,'Grid GenerationQueue'!$AX$5:$AX$467,$B455,'Grid GenerationQueue'!$AY$5:$AY$467,$C455,'Grid GenerationQueue'!$BH$5:$BH$467,"Executed",'Grid GenerationQueue'!$BB$5:$BB$467,"&lt;"&amp;$BE$3)</f>
        <v>0</v>
      </c>
      <c r="BL455">
        <f>SUMIFS('Grid GenerationQueue'!AM$5:AM$467,'Grid GenerationQueue'!$AX$5:$AX$467,$B455,'Grid GenerationQueue'!$AY$5:$AY$467,$C455,'Grid GenerationQueue'!$BH$5:$BH$467,"Executed",'Grid GenerationQueue'!$BB$5:$BB$467,"&lt;"&amp;$BE$3)</f>
        <v>0</v>
      </c>
      <c r="BM455">
        <f>SUMIFS('Grid GenerationQueue'!AN$5:AN$467,'Grid GenerationQueue'!$AX$5:$AX$467,$B455,'Grid GenerationQueue'!$AY$5:$AY$467,$C455,'Grid GenerationQueue'!$BH$5:$BH$467,"Executed",'Grid GenerationQueue'!$BB$5:$BB$467,"&lt;"&amp;$BE$3)</f>
        <v>0</v>
      </c>
      <c r="BN455">
        <f>SUMIFS('Grid GenerationQueue'!AO$5:AO$467,'Grid GenerationQueue'!$AX$5:$AX$467,$B455,'Grid GenerationQueue'!$AY$5:$AY$467,$C455,'Grid GenerationQueue'!$BH$5:$BH$467,"Executed",'Grid GenerationQueue'!$BB$5:$BB$467,"&lt;"&amp;$BE$3)</f>
        <v>0</v>
      </c>
      <c r="BO455">
        <f>SUMIFS('Grid GenerationQueue'!AP$5:AP$467,'Grid GenerationQueue'!$AX$5:$AX$467,$B455,'Grid GenerationQueue'!$AY$5:$AY$467,$C455,'Grid GenerationQueue'!$BH$5:$BH$467,"Executed",'Grid GenerationQueue'!$BB$5:$BB$467,"&lt;"&amp;$BE$3)</f>
        <v>0</v>
      </c>
      <c r="BQ455">
        <f>SUMIFS('Grid GenerationQueue'!AE$5:AE$467,'Grid GenerationQueue'!$AX$5:$AX$467,$B455,'Grid GenerationQueue'!$AY$5:$AY$467,$C455,'Grid GenerationQueue'!$BF$5:$BF$467,"&lt;&gt;"&amp;"",'Grid GenerationQueue'!$BB$5:$BB$467,"&lt;"&amp;$BE$3)</f>
        <v>40</v>
      </c>
      <c r="BR455">
        <f>SUMIFS('Grid GenerationQueue'!AF$5:AF$467,'Grid GenerationQueue'!$AX$5:$AX$467,$B455,'Grid GenerationQueue'!$AY$5:$AY$467,$C455,'Grid GenerationQueue'!$BF$5:$BF$467,"&lt;&gt;"&amp;"",'Grid GenerationQueue'!$BB$5:$BB$467,"&lt;"&amp;$BE$3)</f>
        <v>40</v>
      </c>
      <c r="BS455">
        <f>SUMIFS('Grid GenerationQueue'!AG$5:AG$467,'Grid GenerationQueue'!$AX$5:$AX$467,$B455,'Grid GenerationQueue'!$AY$5:$AY$467,$C455,'Grid GenerationQueue'!$BF$5:$BF$467,"&lt;&gt;"&amp;"",'Grid GenerationQueue'!$BB$5:$BB$467,"&lt;"&amp;$BE$3)</f>
        <v>0</v>
      </c>
      <c r="BT455">
        <f>SUMIFS('Grid GenerationQueue'!AH$5:AH$467,'Grid GenerationQueue'!$AX$5:$AX$467,$B455,'Grid GenerationQueue'!$AY$5:$AY$467,$C455,'Grid GenerationQueue'!$BF$5:$BF$467,"&lt;&gt;"&amp;"",'Grid GenerationQueue'!$BB$5:$BB$467,"&lt;"&amp;$BE$3)</f>
        <v>0</v>
      </c>
      <c r="BU455">
        <f>SUMIFS('Grid GenerationQueue'!AI$5:AI$467,'Grid GenerationQueue'!$AX$5:$AX$467,$B455,'Grid GenerationQueue'!$AY$5:$AY$467,$C455,'Grid GenerationQueue'!$BF$5:$BF$467,"&lt;&gt;"&amp;"",'Grid GenerationQueue'!$BB$5:$BB$467,"&lt;"&amp;$BE$3)</f>
        <v>0</v>
      </c>
      <c r="BV455">
        <f>SUMIFS('Grid GenerationQueue'!AJ$5:AJ$467,'Grid GenerationQueue'!$AX$5:$AX$467,$B455,'Grid GenerationQueue'!$AY$5:$AY$467,$C455,'Grid GenerationQueue'!$BF$5:$BF$467,"&lt;&gt;"&amp;"",'Grid GenerationQueue'!$BB$5:$BB$467,"&lt;"&amp;$BE$3)</f>
        <v>0</v>
      </c>
      <c r="BW455">
        <f>SUMIFS('Grid GenerationQueue'!AK$5:AK$467,'Grid GenerationQueue'!$AX$5:$AX$467,$B455,'Grid GenerationQueue'!$AY$5:$AY$467,$C455,'Grid GenerationQueue'!$BF$5:$BF$467,"&lt;&gt;"&amp;"",'Grid GenerationQueue'!$BB$5:$BB$467,"&lt;"&amp;$BE$3)</f>
        <v>0</v>
      </c>
      <c r="BX455">
        <f>SUMIFS('Grid GenerationQueue'!AL$5:AL$467,'Grid GenerationQueue'!$AX$5:$AX$467,$B455,'Grid GenerationQueue'!$AY$5:$AY$467,$C455,'Grid GenerationQueue'!$BF$5:$BF$467,"&lt;&gt;"&amp;"",'Grid GenerationQueue'!$BB$5:$BB$467,"&lt;"&amp;$BE$3)</f>
        <v>0</v>
      </c>
      <c r="BY455">
        <f>SUMIFS('Grid GenerationQueue'!AM$5:AM$467,'Grid GenerationQueue'!$AX$5:$AX$467,$B455,'Grid GenerationQueue'!$AY$5:$AY$467,$C455,'Grid GenerationQueue'!$BF$5:$BF$467,"&lt;&gt;"&amp;"",'Grid GenerationQueue'!$BB$5:$BB$467,"&lt;"&amp;$BE$3)</f>
        <v>0</v>
      </c>
      <c r="BZ455">
        <f>SUMIFS('Grid GenerationQueue'!AN$5:AN$467,'Grid GenerationQueue'!$AX$5:$AX$467,$B455,'Grid GenerationQueue'!$AY$5:$AY$467,$C455,'Grid GenerationQueue'!$BF$5:$BF$467,"&lt;&gt;"&amp;"",'Grid GenerationQueue'!$BB$5:$BB$467,"&lt;"&amp;$BE$3)</f>
        <v>0</v>
      </c>
      <c r="CA455">
        <f>SUMIFS('Grid GenerationQueue'!AO$5:AO$467,'Grid GenerationQueue'!$AX$5:$AX$467,$B455,'Grid GenerationQueue'!$AY$5:$AY$467,$C455,'Grid GenerationQueue'!$BF$5:$BF$467,"&lt;&gt;"&amp;"",'Grid GenerationQueue'!$BB$5:$BB$467,"&lt;"&amp;$BE$3)</f>
        <v>0</v>
      </c>
      <c r="CB455">
        <f>SUMIFS('Grid GenerationQueue'!AP$5:AP$467,'Grid GenerationQueue'!$AX$5:$AX$467,$B455,'Grid GenerationQueue'!$AY$5:$AY$467,$C455,'Grid GenerationQueue'!$BF$5:$BF$467,"&lt;&gt;"&amp;"",'Grid GenerationQueue'!$BB$5:$BB$467,"&lt;"&amp;$BE$3)</f>
        <v>0</v>
      </c>
      <c r="CD455">
        <f>SUMIFS('Grid GenerationQueue'!AE$5:AE$467,'Grid GenerationQueue'!$AX$5:$AX$467,$B455,'Grid GenerationQueue'!$AY$5:$AY$467,$C455,'Grid GenerationQueue'!$BB$5:$BB$467,"&lt;"&amp;$BE$3)</f>
        <v>40</v>
      </c>
      <c r="CE455">
        <f>SUMIFS('Grid GenerationQueue'!AF$5:AF$467,'Grid GenerationQueue'!$AX$5:$AX$467,$B455,'Grid GenerationQueue'!$AY$5:$AY$467,$C455,'Grid GenerationQueue'!$BB$5:$BB$467,"&lt;"&amp;$BE$3)</f>
        <v>40</v>
      </c>
      <c r="CF455">
        <f>SUMIFS('Grid GenerationQueue'!AG$5:AG$467,'Grid GenerationQueue'!$AX$5:$AX$467,$B455,'Grid GenerationQueue'!$AY$5:$AY$467,$C455,'Grid GenerationQueue'!$BB$5:$BB$467,"&lt;"&amp;$BE$3)</f>
        <v>0</v>
      </c>
      <c r="CG455">
        <f>SUMIFS('Grid GenerationQueue'!AH$5:AH$467,'Grid GenerationQueue'!$AX$5:$AX$467,$B455,'Grid GenerationQueue'!$AY$5:$AY$467,$C455,'Grid GenerationQueue'!$BB$5:$BB$467,"&lt;"&amp;$BE$3)</f>
        <v>0</v>
      </c>
      <c r="CH455">
        <f>SUMIFS('Grid GenerationQueue'!AI$5:AI$467,'Grid GenerationQueue'!$AX$5:$AX$467,$B455,'Grid GenerationQueue'!$AY$5:$AY$467,$C455,'Grid GenerationQueue'!$BB$5:$BB$467,"&lt;"&amp;$BE$3)</f>
        <v>0</v>
      </c>
      <c r="CI455">
        <f>SUMIFS('Grid GenerationQueue'!AJ$5:AJ$467,'Grid GenerationQueue'!$AX$5:$AX$467,$B455,'Grid GenerationQueue'!$AY$5:$AY$467,$C455,'Grid GenerationQueue'!$BB$5:$BB$467,"&lt;"&amp;$BE$3)</f>
        <v>0</v>
      </c>
      <c r="CJ455">
        <f>SUMIFS('Grid GenerationQueue'!AK$5:AK$467,'Grid GenerationQueue'!$AX$5:$AX$467,$B455,'Grid GenerationQueue'!$AY$5:$AY$467,$C455,'Grid GenerationQueue'!$BB$5:$BB$467,"&lt;"&amp;$BE$3)</f>
        <v>0</v>
      </c>
      <c r="CK455">
        <f>SUMIFS('Grid GenerationQueue'!AL$5:AL$467,'Grid GenerationQueue'!$AX$5:$AX$467,$B455,'Grid GenerationQueue'!$AY$5:$AY$467,$C455,'Grid GenerationQueue'!$BB$5:$BB$467,"&lt;"&amp;$BE$3)</f>
        <v>0</v>
      </c>
      <c r="CL455">
        <f>SUMIFS('Grid GenerationQueue'!AM$5:AM$467,'Grid GenerationQueue'!$AX$5:$AX$467,$B455,'Grid GenerationQueue'!$AY$5:$AY$467,$C455,'Grid GenerationQueue'!$BB$5:$BB$467,"&lt;"&amp;$BE$3)</f>
        <v>0</v>
      </c>
      <c r="CM455">
        <f>SUMIFS('Grid GenerationQueue'!AN$5:AN$467,'Grid GenerationQueue'!$AX$5:$AX$467,$B455,'Grid GenerationQueue'!$AY$5:$AY$467,$C455,'Grid GenerationQueue'!$BB$5:$BB$467,"&lt;"&amp;$BE$3)</f>
        <v>0</v>
      </c>
      <c r="CN455">
        <f>SUMIFS('Grid GenerationQueue'!AO$5:AO$467,'Grid GenerationQueue'!$AX$5:$AX$467,$B455,'Grid GenerationQueue'!$AY$5:$AY$467,$C455,'Grid GenerationQueue'!$BB$5:$BB$467,"&lt;"&amp;$BE$3)</f>
        <v>0</v>
      </c>
      <c r="CO455">
        <f>SUMIFS('Grid GenerationQueue'!AP$5:AP$467,'Grid GenerationQueue'!$AX$5:$AX$467,$B455,'Grid GenerationQueue'!$AY$5:$AY$467,$C455,'Grid GenerationQueue'!$BB$5:$BB$467,"&lt;"&amp;$BE$3)</f>
        <v>0</v>
      </c>
    </row>
    <row r="456" spans="1:93" x14ac:dyDescent="0.35">
      <c r="A456" t="s">
        <v>4648</v>
      </c>
      <c r="B456" t="s">
        <v>4840</v>
      </c>
      <c r="C456">
        <v>115</v>
      </c>
      <c r="D456">
        <f>SUMIFS('Grid GenerationQueue'!AE$5:AE$467,'Grid GenerationQueue'!$AX$5:$AX$467,$B456,'Grid GenerationQueue'!$AY$5:$AY$467,$C456,'Grid GenerationQueue'!$BI$5:$BI$467,"&lt;4")</f>
        <v>0</v>
      </c>
      <c r="E456">
        <f>SUMIFS('Grid GenerationQueue'!AF$5:AF$467,'Grid GenerationQueue'!$AX$5:$AX$467,$B456,'Grid GenerationQueue'!$AY$5:$AY$467,$C456,'Grid GenerationQueue'!$BI$5:$BI$467,"&lt;4")</f>
        <v>0</v>
      </c>
      <c r="F456">
        <f>SUMIFS('Grid GenerationQueue'!AG$5:AG$467,'Grid GenerationQueue'!$AX$5:$AX$467,$B456,'Grid GenerationQueue'!$AY$5:$AY$467,$C456,'Grid GenerationQueue'!$BI$5:$BI$467,"&lt;4")</f>
        <v>0</v>
      </c>
      <c r="G456">
        <f>SUMIFS('Grid GenerationQueue'!AH$5:AH$467,'Grid GenerationQueue'!$AX$5:$AX$467,$B456,'Grid GenerationQueue'!$AY$5:$AY$467,$C456,'Grid GenerationQueue'!$BI$5:$BI$467,"&lt;4")</f>
        <v>0</v>
      </c>
      <c r="H456">
        <f>SUMIFS('Grid GenerationQueue'!AI$5:AI$467,'Grid GenerationQueue'!$AX$5:$AX$467,$B456,'Grid GenerationQueue'!$AY$5:$AY$467,$C456,'Grid GenerationQueue'!$BI$5:$BI$467,"&lt;4")</f>
        <v>0</v>
      </c>
      <c r="I456">
        <f>SUMIFS('Grid GenerationQueue'!AJ$5:AJ$467,'Grid GenerationQueue'!$AX$5:$AX$467,$B456,'Grid GenerationQueue'!$AY$5:$AY$467,$C456,'Grid GenerationQueue'!$BI$5:$BI$467,"&lt;4")</f>
        <v>0</v>
      </c>
      <c r="J456">
        <f>SUMIFS('Grid GenerationQueue'!AK$5:AK$467,'Grid GenerationQueue'!$AX$5:$AX$467,$B456,'Grid GenerationQueue'!$AY$5:$AY$467,$C456,'Grid GenerationQueue'!$BI$5:$BI$467,"&lt;4")</f>
        <v>0</v>
      </c>
      <c r="K456">
        <f>SUMIFS('Grid GenerationQueue'!AL$5:AL$467,'Grid GenerationQueue'!$AX$5:$AX$467,$B456,'Grid GenerationQueue'!$AY$5:$AY$467,$C456,'Grid GenerationQueue'!$BI$5:$BI$467,"&lt;4")</f>
        <v>0</v>
      </c>
      <c r="L456">
        <f>SUMIFS('Grid GenerationQueue'!AM$5:AM$467,'Grid GenerationQueue'!$AX$5:$AX$467,$B456,'Grid GenerationQueue'!$AY$5:$AY$467,$C456,'Grid GenerationQueue'!$BI$5:$BI$467,"&lt;4")</f>
        <v>0</v>
      </c>
      <c r="M456">
        <f>SUMIFS('Grid GenerationQueue'!AN$5:AN$467,'Grid GenerationQueue'!$AX$5:$AX$467,$B456,'Grid GenerationQueue'!$AY$5:$AY$467,$C456,'Grid GenerationQueue'!$BI$5:$BI$467,"&lt;4")</f>
        <v>0</v>
      </c>
      <c r="N456">
        <f>SUMIFS('Grid GenerationQueue'!AO$5:AO$467,'Grid GenerationQueue'!$AX$5:$AX$467,$B456,'Grid GenerationQueue'!$AY$5:$AY$467,$C456,'Grid GenerationQueue'!$BI$5:$BI$467,"&lt;4")</f>
        <v>0</v>
      </c>
      <c r="O456">
        <f>SUMIFS('Grid GenerationQueue'!AP$5:AP$467,'Grid GenerationQueue'!$AX$5:$AX$467,$B456,'Grid GenerationQueue'!$AY$5:$AY$467,$C456,'Grid GenerationQueue'!$BI$5:$BI$467,"&lt;4")</f>
        <v>0</v>
      </c>
      <c r="Q456">
        <f>SUMIFS('Grid GenerationQueue'!AE$5:AE$467,'Grid GenerationQueue'!$AX$5:$AX$467,$B456,'Grid GenerationQueue'!$AY$5:$AY$467,$C456,'Grid GenerationQueue'!$BH$5:$BH$467,"Executed")</f>
        <v>0</v>
      </c>
      <c r="R456">
        <f>SUMIFS('Grid GenerationQueue'!AF$5:AF$467,'Grid GenerationQueue'!$AX$5:$AX$467,$B456,'Grid GenerationQueue'!$AY$5:$AY$467,$C456,'Grid GenerationQueue'!$BH$5:$BH$467,"Executed")</f>
        <v>0</v>
      </c>
      <c r="S456">
        <f>SUMIFS('Grid GenerationQueue'!AG$5:AG$467,'Grid GenerationQueue'!$AX$5:$AX$467,$B456,'Grid GenerationQueue'!$AY$5:$AY$467,$C456,'Grid GenerationQueue'!$BH$5:$BH$467,"Executed")</f>
        <v>0</v>
      </c>
      <c r="T456">
        <f>SUMIFS('Grid GenerationQueue'!AH$5:AH$467,'Grid GenerationQueue'!$AX$5:$AX$467,$B456,'Grid GenerationQueue'!$AY$5:$AY$467,$C456,'Grid GenerationQueue'!$BH$5:$BH$467,"Executed")</f>
        <v>0</v>
      </c>
      <c r="U456">
        <f>SUMIFS('Grid GenerationQueue'!AI$5:AI$467,'Grid GenerationQueue'!$AX$5:$AX$467,$B456,'Grid GenerationQueue'!$AY$5:$AY$467,$C456,'Grid GenerationQueue'!$BH$5:$BH$467,"Executed")</f>
        <v>0</v>
      </c>
      <c r="V456">
        <f>SUMIFS('Grid GenerationQueue'!AJ$5:AJ$467,'Grid GenerationQueue'!$AX$5:$AX$467,$B456,'Grid GenerationQueue'!$AY$5:$AY$467,$C456,'Grid GenerationQueue'!$BH$5:$BH$467,"Executed")</f>
        <v>0</v>
      </c>
      <c r="W456">
        <f>SUMIFS('Grid GenerationQueue'!AK$5:AK$467,'Grid GenerationQueue'!$AX$5:$AX$467,$B456,'Grid GenerationQueue'!$AY$5:$AY$467,$C456,'Grid GenerationQueue'!$BH$5:$BH$467,"Executed")</f>
        <v>0</v>
      </c>
      <c r="X456">
        <f>SUMIFS('Grid GenerationQueue'!AL$5:AL$467,'Grid GenerationQueue'!$AX$5:$AX$467,$B456,'Grid GenerationQueue'!$AY$5:$AY$467,$C456,'Grid GenerationQueue'!$BH$5:$BH$467,"Executed")</f>
        <v>0</v>
      </c>
      <c r="Y456">
        <f>SUMIFS('Grid GenerationQueue'!AM$5:AM$467,'Grid GenerationQueue'!$AX$5:$AX$467,$B456,'Grid GenerationQueue'!$AY$5:$AY$467,$C456,'Grid GenerationQueue'!$BH$5:$BH$467,"Executed")</f>
        <v>0</v>
      </c>
      <c r="Z456">
        <f>SUMIFS('Grid GenerationQueue'!AN$5:AN$467,'Grid GenerationQueue'!$AX$5:$AX$467,$B456,'Grid GenerationQueue'!$AY$5:$AY$467,$C456,'Grid GenerationQueue'!$BH$5:$BH$467,"Executed")</f>
        <v>0</v>
      </c>
      <c r="AA456">
        <f>SUMIFS('Grid GenerationQueue'!AO$5:AO$467,'Grid GenerationQueue'!$AX$5:$AX$467,$B456,'Grid GenerationQueue'!$AY$5:$AY$467,$C456,'Grid GenerationQueue'!$BH$5:$BH$467,"Executed")</f>
        <v>0</v>
      </c>
      <c r="AB456">
        <f>SUMIFS('Grid GenerationQueue'!AP$5:AP$467,'Grid GenerationQueue'!$AX$5:$AX$467,$B456,'Grid GenerationQueue'!$AY$5:$AY$467,$C456,'Grid GenerationQueue'!$BH$5:$BH$467,"Executed")</f>
        <v>0</v>
      </c>
      <c r="AD456">
        <f>SUMIFS('Grid GenerationQueue'!AE$5:AE$467,'Grid GenerationQueue'!$AX$5:$AX$467,$B456,'Grid GenerationQueue'!$AY$5:$AY$467,$C456,'Grid GenerationQueue'!$BF$5:$BF$467,"&lt;&gt;"&amp;"")</f>
        <v>0</v>
      </c>
      <c r="AE456">
        <f>SUMIFS('Grid GenerationQueue'!AF$5:AF$467,'Grid GenerationQueue'!$AX$5:$AX$467,$B456,'Grid GenerationQueue'!$AY$5:$AY$467,$C456,'Grid GenerationQueue'!$BF$5:$BF$467,"&lt;&gt;"&amp;"")</f>
        <v>0</v>
      </c>
      <c r="AF456">
        <f>SUMIFS('Grid GenerationQueue'!AG$5:AG$467,'Grid GenerationQueue'!$AX$5:$AX$467,$B456,'Grid GenerationQueue'!$AY$5:$AY$467,$C456,'Grid GenerationQueue'!$BF$5:$BF$467,"&lt;&gt;"&amp;"")</f>
        <v>0</v>
      </c>
      <c r="AG456">
        <f>SUMIFS('Grid GenerationQueue'!AH$5:AH$467,'Grid GenerationQueue'!$AX$5:$AX$467,$B456,'Grid GenerationQueue'!$AY$5:$AY$467,$C456,'Grid GenerationQueue'!$BF$5:$BF$467,"&lt;&gt;"&amp;"")</f>
        <v>0</v>
      </c>
      <c r="AH456">
        <f>SUMIFS('Grid GenerationQueue'!AI$5:AI$467,'Grid GenerationQueue'!$AX$5:$AX$467,$B456,'Grid GenerationQueue'!$AY$5:$AY$467,$C456,'Grid GenerationQueue'!$BF$5:$BF$467,"&lt;&gt;"&amp;"")</f>
        <v>0</v>
      </c>
      <c r="AI456">
        <f>SUMIFS('Grid GenerationQueue'!AJ$5:AJ$467,'Grid GenerationQueue'!$AX$5:$AX$467,$B456,'Grid GenerationQueue'!$AY$5:$AY$467,$C456,'Grid GenerationQueue'!$BF$5:$BF$467,"&lt;&gt;"&amp;"")</f>
        <v>0</v>
      </c>
      <c r="AJ456">
        <f>SUMIFS('Grid GenerationQueue'!AK$5:AK$467,'Grid GenerationQueue'!$AX$5:$AX$467,$B456,'Grid GenerationQueue'!$AY$5:$AY$467,$C456,'Grid GenerationQueue'!$BF$5:$BF$467,"&lt;&gt;"&amp;"")</f>
        <v>0</v>
      </c>
      <c r="AK456">
        <f>SUMIFS('Grid GenerationQueue'!AL$5:AL$467,'Grid GenerationQueue'!$AX$5:$AX$467,$B456,'Grid GenerationQueue'!$AY$5:$AY$467,$C456,'Grid GenerationQueue'!$BF$5:$BF$467,"&lt;&gt;"&amp;"")</f>
        <v>0</v>
      </c>
      <c r="AL456">
        <f>SUMIFS('Grid GenerationQueue'!AM$5:AM$467,'Grid GenerationQueue'!$AX$5:$AX$467,$B456,'Grid GenerationQueue'!$AY$5:$AY$467,$C456,'Grid GenerationQueue'!$BF$5:$BF$467,"&lt;&gt;"&amp;"")</f>
        <v>0</v>
      </c>
      <c r="AM456">
        <f>SUMIFS('Grid GenerationQueue'!AN$5:AN$467,'Grid GenerationQueue'!$AX$5:$AX$467,$B456,'Grid GenerationQueue'!$AY$5:$AY$467,$C456,'Grid GenerationQueue'!$BF$5:$BF$467,"&lt;&gt;"&amp;"")</f>
        <v>0</v>
      </c>
      <c r="AN456">
        <f>SUMIFS('Grid GenerationQueue'!AO$5:AO$467,'Grid GenerationQueue'!$AX$5:$AX$467,$B456,'Grid GenerationQueue'!$AY$5:$AY$467,$C456,'Grid GenerationQueue'!$BF$5:$BF$467,"&lt;&gt;"&amp;"")</f>
        <v>0</v>
      </c>
      <c r="AO456">
        <f>SUMIFS('Grid GenerationQueue'!AP$5:AP$467,'Grid GenerationQueue'!$AX$5:$AX$467,$B456,'Grid GenerationQueue'!$AY$5:$AY$467,$C456,'Grid GenerationQueue'!$BF$5:$BF$467,"&lt;&gt;"&amp;"")</f>
        <v>0</v>
      </c>
      <c r="AQ456">
        <f>SUMIFS('Grid GenerationQueue'!AE$5:AE$467,'Grid GenerationQueue'!$AX$5:$AX$467,$B456,'Grid GenerationQueue'!$AY$5:$AY$467,$C456)</f>
        <v>0</v>
      </c>
      <c r="AR456">
        <f>SUMIFS('Grid GenerationQueue'!AF$5:AF$467,'Grid GenerationQueue'!$AX$5:$AX$467,$B456,'Grid GenerationQueue'!$AY$5:$AY$467,$C456)</f>
        <v>0</v>
      </c>
      <c r="AS456">
        <f>SUMIFS('Grid GenerationQueue'!AG$5:AG$467,'Grid GenerationQueue'!$AX$5:$AX$467,$B456,'Grid GenerationQueue'!$AY$5:$AY$467,$C456)</f>
        <v>0</v>
      </c>
      <c r="AT456">
        <f>SUMIFS('Grid GenerationQueue'!AH$5:AH$467,'Grid GenerationQueue'!$AX$5:$AX$467,$B456,'Grid GenerationQueue'!$AY$5:$AY$467,$C456)</f>
        <v>0</v>
      </c>
      <c r="AU456">
        <f>SUMIFS('Grid GenerationQueue'!AI$5:AI$467,'Grid GenerationQueue'!$AX$5:$AX$467,$B456,'Grid GenerationQueue'!$AY$5:$AY$467,$C456)</f>
        <v>0</v>
      </c>
      <c r="AV456">
        <f>SUMIFS('Grid GenerationQueue'!AJ$5:AJ$467,'Grid GenerationQueue'!$AX$5:$AX$467,$B456,'Grid GenerationQueue'!$AY$5:$AY$467,$C456)</f>
        <v>0</v>
      </c>
      <c r="AW456">
        <f>SUMIFS('Grid GenerationQueue'!AK$5:AK$467,'Grid GenerationQueue'!$AX$5:$AX$467,$B456,'Grid GenerationQueue'!$AY$5:$AY$467,$C456)</f>
        <v>0</v>
      </c>
      <c r="AX456">
        <f>SUMIFS('Grid GenerationQueue'!AL$5:AL$467,'Grid GenerationQueue'!$AX$5:$AX$467,$B456,'Grid GenerationQueue'!$AY$5:$AY$467,$C456)</f>
        <v>0</v>
      </c>
      <c r="AY456">
        <f>SUMIFS('Grid GenerationQueue'!AM$5:AM$467,'Grid GenerationQueue'!$AX$5:$AX$467,$B456,'Grid GenerationQueue'!$AY$5:$AY$467,$C456)</f>
        <v>0</v>
      </c>
      <c r="AZ456">
        <f>SUMIFS('Grid GenerationQueue'!AN$5:AN$467,'Grid GenerationQueue'!$AX$5:$AX$467,$B456,'Grid GenerationQueue'!$AY$5:$AY$467,$C456)</f>
        <v>0</v>
      </c>
      <c r="BA456">
        <f>SUMIFS('Grid GenerationQueue'!AO$5:AO$467,'Grid GenerationQueue'!$AX$5:$AX$467,$B456,'Grid GenerationQueue'!$AY$5:$AY$467,$C456)</f>
        <v>0</v>
      </c>
      <c r="BB456">
        <f>SUMIFS('Grid GenerationQueue'!AP$5:AP$467,'Grid GenerationQueue'!$AX$5:$AX$467,$B456,'Grid GenerationQueue'!$AY$5:$AY$467,$C456)</f>
        <v>0</v>
      </c>
      <c r="BD456">
        <f>SUMIFS('Grid GenerationQueue'!AE$5:AE$467,'Grid GenerationQueue'!$AX$5:$AX$467,$B456,'Grid GenerationQueue'!$AY$5:$AY$467,$C456,'Grid GenerationQueue'!$BH$5:$BH$467,"Executed",'Grid GenerationQueue'!$BB$5:$BB$467,"&lt;"&amp;$BE$3)</f>
        <v>0</v>
      </c>
      <c r="BE456">
        <f>SUMIFS('Grid GenerationQueue'!AF$5:AF$467,'Grid GenerationQueue'!$AX$5:$AX$467,$B456,'Grid GenerationQueue'!$AY$5:$AY$467,$C456,'Grid GenerationQueue'!$BH$5:$BH$467,"Executed",'Grid GenerationQueue'!$BB$5:$BB$467,"&lt;"&amp;$BE$3)</f>
        <v>0</v>
      </c>
      <c r="BF456">
        <f>SUMIFS('Grid GenerationQueue'!AG$5:AG$467,'Grid GenerationQueue'!$AX$5:$AX$467,$B456,'Grid GenerationQueue'!$AY$5:$AY$467,$C456,'Grid GenerationQueue'!$BH$5:$BH$467,"Executed",'Grid GenerationQueue'!$BB$5:$BB$467,"&lt;"&amp;$BE$3)</f>
        <v>0</v>
      </c>
      <c r="BG456">
        <f>SUMIFS('Grid GenerationQueue'!AH$5:AH$467,'Grid GenerationQueue'!$AX$5:$AX$467,$B456,'Grid GenerationQueue'!$AY$5:$AY$467,$C456,'Grid GenerationQueue'!$BH$5:$BH$467,"Executed",'Grid GenerationQueue'!$BB$5:$BB$467,"&lt;"&amp;$BE$3)</f>
        <v>0</v>
      </c>
      <c r="BH456">
        <f>SUMIFS('Grid GenerationQueue'!AI$5:AI$467,'Grid GenerationQueue'!$AX$5:$AX$467,$B456,'Grid GenerationQueue'!$AY$5:$AY$467,$C456,'Grid GenerationQueue'!$BH$5:$BH$467,"Executed",'Grid GenerationQueue'!$BB$5:$BB$467,"&lt;"&amp;$BE$3)</f>
        <v>0</v>
      </c>
      <c r="BI456">
        <f>SUMIFS('Grid GenerationQueue'!AJ$5:AJ$467,'Grid GenerationQueue'!$AX$5:$AX$467,$B456,'Grid GenerationQueue'!$AY$5:$AY$467,$C456,'Grid GenerationQueue'!$BH$5:$BH$467,"Executed",'Grid GenerationQueue'!$BB$5:$BB$467,"&lt;"&amp;$BE$3)</f>
        <v>0</v>
      </c>
      <c r="BJ456">
        <f>SUMIFS('Grid GenerationQueue'!AK$5:AK$467,'Grid GenerationQueue'!$AX$5:$AX$467,$B456,'Grid GenerationQueue'!$AY$5:$AY$467,$C456,'Grid GenerationQueue'!$BH$5:$BH$467,"Executed",'Grid GenerationQueue'!$BB$5:$BB$467,"&lt;"&amp;$BE$3)</f>
        <v>0</v>
      </c>
      <c r="BK456">
        <f>SUMIFS('Grid GenerationQueue'!AL$5:AL$467,'Grid GenerationQueue'!$AX$5:$AX$467,$B456,'Grid GenerationQueue'!$AY$5:$AY$467,$C456,'Grid GenerationQueue'!$BH$5:$BH$467,"Executed",'Grid GenerationQueue'!$BB$5:$BB$467,"&lt;"&amp;$BE$3)</f>
        <v>0</v>
      </c>
      <c r="BL456">
        <f>SUMIFS('Grid GenerationQueue'!AM$5:AM$467,'Grid GenerationQueue'!$AX$5:$AX$467,$B456,'Grid GenerationQueue'!$AY$5:$AY$467,$C456,'Grid GenerationQueue'!$BH$5:$BH$467,"Executed",'Grid GenerationQueue'!$BB$5:$BB$467,"&lt;"&amp;$BE$3)</f>
        <v>0</v>
      </c>
      <c r="BM456">
        <f>SUMIFS('Grid GenerationQueue'!AN$5:AN$467,'Grid GenerationQueue'!$AX$5:$AX$467,$B456,'Grid GenerationQueue'!$AY$5:$AY$467,$C456,'Grid GenerationQueue'!$BH$5:$BH$467,"Executed",'Grid GenerationQueue'!$BB$5:$BB$467,"&lt;"&amp;$BE$3)</f>
        <v>0</v>
      </c>
      <c r="BN456">
        <f>SUMIFS('Grid GenerationQueue'!AO$5:AO$467,'Grid GenerationQueue'!$AX$5:$AX$467,$B456,'Grid GenerationQueue'!$AY$5:$AY$467,$C456,'Grid GenerationQueue'!$BH$5:$BH$467,"Executed",'Grid GenerationQueue'!$BB$5:$BB$467,"&lt;"&amp;$BE$3)</f>
        <v>0</v>
      </c>
      <c r="BO456">
        <f>SUMIFS('Grid GenerationQueue'!AP$5:AP$467,'Grid GenerationQueue'!$AX$5:$AX$467,$B456,'Grid GenerationQueue'!$AY$5:$AY$467,$C456,'Grid GenerationQueue'!$BH$5:$BH$467,"Executed",'Grid GenerationQueue'!$BB$5:$BB$467,"&lt;"&amp;$BE$3)</f>
        <v>0</v>
      </c>
      <c r="BQ456">
        <f>SUMIFS('Grid GenerationQueue'!AE$5:AE$467,'Grid GenerationQueue'!$AX$5:$AX$467,$B456,'Grid GenerationQueue'!$AY$5:$AY$467,$C456,'Grid GenerationQueue'!$BF$5:$BF$467,"&lt;&gt;"&amp;"",'Grid GenerationQueue'!$BB$5:$BB$467,"&lt;"&amp;$BE$3)</f>
        <v>0</v>
      </c>
      <c r="BR456">
        <f>SUMIFS('Grid GenerationQueue'!AF$5:AF$467,'Grid GenerationQueue'!$AX$5:$AX$467,$B456,'Grid GenerationQueue'!$AY$5:$AY$467,$C456,'Grid GenerationQueue'!$BF$5:$BF$467,"&lt;&gt;"&amp;"",'Grid GenerationQueue'!$BB$5:$BB$467,"&lt;"&amp;$BE$3)</f>
        <v>0</v>
      </c>
      <c r="BS456">
        <f>SUMIFS('Grid GenerationQueue'!AG$5:AG$467,'Grid GenerationQueue'!$AX$5:$AX$467,$B456,'Grid GenerationQueue'!$AY$5:$AY$467,$C456,'Grid GenerationQueue'!$BF$5:$BF$467,"&lt;&gt;"&amp;"",'Grid GenerationQueue'!$BB$5:$BB$467,"&lt;"&amp;$BE$3)</f>
        <v>0</v>
      </c>
      <c r="BT456">
        <f>SUMIFS('Grid GenerationQueue'!AH$5:AH$467,'Grid GenerationQueue'!$AX$5:$AX$467,$B456,'Grid GenerationQueue'!$AY$5:$AY$467,$C456,'Grid GenerationQueue'!$BF$5:$BF$467,"&lt;&gt;"&amp;"",'Grid GenerationQueue'!$BB$5:$BB$467,"&lt;"&amp;$BE$3)</f>
        <v>0</v>
      </c>
      <c r="BU456">
        <f>SUMIFS('Grid GenerationQueue'!AI$5:AI$467,'Grid GenerationQueue'!$AX$5:$AX$467,$B456,'Grid GenerationQueue'!$AY$5:$AY$467,$C456,'Grid GenerationQueue'!$BF$5:$BF$467,"&lt;&gt;"&amp;"",'Grid GenerationQueue'!$BB$5:$BB$467,"&lt;"&amp;$BE$3)</f>
        <v>0</v>
      </c>
      <c r="BV456">
        <f>SUMIFS('Grid GenerationQueue'!AJ$5:AJ$467,'Grid GenerationQueue'!$AX$5:$AX$467,$B456,'Grid GenerationQueue'!$AY$5:$AY$467,$C456,'Grid GenerationQueue'!$BF$5:$BF$467,"&lt;&gt;"&amp;"",'Grid GenerationQueue'!$BB$5:$BB$467,"&lt;"&amp;$BE$3)</f>
        <v>0</v>
      </c>
      <c r="BW456">
        <f>SUMIFS('Grid GenerationQueue'!AK$5:AK$467,'Grid GenerationQueue'!$AX$5:$AX$467,$B456,'Grid GenerationQueue'!$AY$5:$AY$467,$C456,'Grid GenerationQueue'!$BF$5:$BF$467,"&lt;&gt;"&amp;"",'Grid GenerationQueue'!$BB$5:$BB$467,"&lt;"&amp;$BE$3)</f>
        <v>0</v>
      </c>
      <c r="BX456">
        <f>SUMIFS('Grid GenerationQueue'!AL$5:AL$467,'Grid GenerationQueue'!$AX$5:$AX$467,$B456,'Grid GenerationQueue'!$AY$5:$AY$467,$C456,'Grid GenerationQueue'!$BF$5:$BF$467,"&lt;&gt;"&amp;"",'Grid GenerationQueue'!$BB$5:$BB$467,"&lt;"&amp;$BE$3)</f>
        <v>0</v>
      </c>
      <c r="BY456">
        <f>SUMIFS('Grid GenerationQueue'!AM$5:AM$467,'Grid GenerationQueue'!$AX$5:$AX$467,$B456,'Grid GenerationQueue'!$AY$5:$AY$467,$C456,'Grid GenerationQueue'!$BF$5:$BF$467,"&lt;&gt;"&amp;"",'Grid GenerationQueue'!$BB$5:$BB$467,"&lt;"&amp;$BE$3)</f>
        <v>0</v>
      </c>
      <c r="BZ456">
        <f>SUMIFS('Grid GenerationQueue'!AN$5:AN$467,'Grid GenerationQueue'!$AX$5:$AX$467,$B456,'Grid GenerationQueue'!$AY$5:$AY$467,$C456,'Grid GenerationQueue'!$BF$5:$BF$467,"&lt;&gt;"&amp;"",'Grid GenerationQueue'!$BB$5:$BB$467,"&lt;"&amp;$BE$3)</f>
        <v>0</v>
      </c>
      <c r="CA456">
        <f>SUMIFS('Grid GenerationQueue'!AO$5:AO$467,'Grid GenerationQueue'!$AX$5:$AX$467,$B456,'Grid GenerationQueue'!$AY$5:$AY$467,$C456,'Grid GenerationQueue'!$BF$5:$BF$467,"&lt;&gt;"&amp;"",'Grid GenerationQueue'!$BB$5:$BB$467,"&lt;"&amp;$BE$3)</f>
        <v>0</v>
      </c>
      <c r="CB456">
        <f>SUMIFS('Grid GenerationQueue'!AP$5:AP$467,'Grid GenerationQueue'!$AX$5:$AX$467,$B456,'Grid GenerationQueue'!$AY$5:$AY$467,$C456,'Grid GenerationQueue'!$BF$5:$BF$467,"&lt;&gt;"&amp;"",'Grid GenerationQueue'!$BB$5:$BB$467,"&lt;"&amp;$BE$3)</f>
        <v>0</v>
      </c>
      <c r="CD456">
        <f>SUMIFS('Grid GenerationQueue'!AE$5:AE$467,'Grid GenerationQueue'!$AX$5:$AX$467,$B456,'Grid GenerationQueue'!$AY$5:$AY$467,$C456,'Grid GenerationQueue'!$BB$5:$BB$467,"&lt;"&amp;$BE$3)</f>
        <v>0</v>
      </c>
      <c r="CE456">
        <f>SUMIFS('Grid GenerationQueue'!AF$5:AF$467,'Grid GenerationQueue'!$AX$5:$AX$467,$B456,'Grid GenerationQueue'!$AY$5:$AY$467,$C456,'Grid GenerationQueue'!$BB$5:$BB$467,"&lt;"&amp;$BE$3)</f>
        <v>0</v>
      </c>
      <c r="CF456">
        <f>SUMIFS('Grid GenerationQueue'!AG$5:AG$467,'Grid GenerationQueue'!$AX$5:$AX$467,$B456,'Grid GenerationQueue'!$AY$5:$AY$467,$C456,'Grid GenerationQueue'!$BB$5:$BB$467,"&lt;"&amp;$BE$3)</f>
        <v>0</v>
      </c>
      <c r="CG456">
        <f>SUMIFS('Grid GenerationQueue'!AH$5:AH$467,'Grid GenerationQueue'!$AX$5:$AX$467,$B456,'Grid GenerationQueue'!$AY$5:$AY$467,$C456,'Grid GenerationQueue'!$BB$5:$BB$467,"&lt;"&amp;$BE$3)</f>
        <v>0</v>
      </c>
      <c r="CH456">
        <f>SUMIFS('Grid GenerationQueue'!AI$5:AI$467,'Grid GenerationQueue'!$AX$5:$AX$467,$B456,'Grid GenerationQueue'!$AY$5:$AY$467,$C456,'Grid GenerationQueue'!$BB$5:$BB$467,"&lt;"&amp;$BE$3)</f>
        <v>0</v>
      </c>
      <c r="CI456">
        <f>SUMIFS('Grid GenerationQueue'!AJ$5:AJ$467,'Grid GenerationQueue'!$AX$5:$AX$467,$B456,'Grid GenerationQueue'!$AY$5:$AY$467,$C456,'Grid GenerationQueue'!$BB$5:$BB$467,"&lt;"&amp;$BE$3)</f>
        <v>0</v>
      </c>
      <c r="CJ456">
        <f>SUMIFS('Grid GenerationQueue'!AK$5:AK$467,'Grid GenerationQueue'!$AX$5:$AX$467,$B456,'Grid GenerationQueue'!$AY$5:$AY$467,$C456,'Grid GenerationQueue'!$BB$5:$BB$467,"&lt;"&amp;$BE$3)</f>
        <v>0</v>
      </c>
      <c r="CK456">
        <f>SUMIFS('Grid GenerationQueue'!AL$5:AL$467,'Grid GenerationQueue'!$AX$5:$AX$467,$B456,'Grid GenerationQueue'!$AY$5:$AY$467,$C456,'Grid GenerationQueue'!$BB$5:$BB$467,"&lt;"&amp;$BE$3)</f>
        <v>0</v>
      </c>
      <c r="CL456">
        <f>SUMIFS('Grid GenerationQueue'!AM$5:AM$467,'Grid GenerationQueue'!$AX$5:$AX$467,$B456,'Grid GenerationQueue'!$AY$5:$AY$467,$C456,'Grid GenerationQueue'!$BB$5:$BB$467,"&lt;"&amp;$BE$3)</f>
        <v>0</v>
      </c>
      <c r="CM456">
        <f>SUMIFS('Grid GenerationQueue'!AN$5:AN$467,'Grid GenerationQueue'!$AX$5:$AX$467,$B456,'Grid GenerationQueue'!$AY$5:$AY$467,$C456,'Grid GenerationQueue'!$BB$5:$BB$467,"&lt;"&amp;$BE$3)</f>
        <v>0</v>
      </c>
      <c r="CN456">
        <f>SUMIFS('Grid GenerationQueue'!AO$5:AO$467,'Grid GenerationQueue'!$AX$5:$AX$467,$B456,'Grid GenerationQueue'!$AY$5:$AY$467,$C456,'Grid GenerationQueue'!$BB$5:$BB$467,"&lt;"&amp;$BE$3)</f>
        <v>0</v>
      </c>
      <c r="CO456">
        <f>SUMIFS('Grid GenerationQueue'!AP$5:AP$467,'Grid GenerationQueue'!$AX$5:$AX$467,$B456,'Grid GenerationQueue'!$AY$5:$AY$467,$C456,'Grid GenerationQueue'!$BB$5:$BB$467,"&lt;"&amp;$BE$3)</f>
        <v>0</v>
      </c>
    </row>
    <row r="457" spans="1:93" x14ac:dyDescent="0.35">
      <c r="A457" t="s">
        <v>4659</v>
      </c>
      <c r="B457" t="s">
        <v>4841</v>
      </c>
      <c r="C457">
        <v>138</v>
      </c>
      <c r="D457">
        <f>SUMIFS('Grid GenerationQueue'!AE$5:AE$467,'Grid GenerationQueue'!$AX$5:$AX$467,$B457,'Grid GenerationQueue'!$AY$5:$AY$467,$C457,'Grid GenerationQueue'!$BI$5:$BI$467,"&lt;4")</f>
        <v>0</v>
      </c>
      <c r="E457">
        <f>SUMIFS('Grid GenerationQueue'!AF$5:AF$467,'Grid GenerationQueue'!$AX$5:$AX$467,$B457,'Grid GenerationQueue'!$AY$5:$AY$467,$C457,'Grid GenerationQueue'!$BI$5:$BI$467,"&lt;4")</f>
        <v>0</v>
      </c>
      <c r="F457">
        <f>SUMIFS('Grid GenerationQueue'!AG$5:AG$467,'Grid GenerationQueue'!$AX$5:$AX$467,$B457,'Grid GenerationQueue'!$AY$5:$AY$467,$C457,'Grid GenerationQueue'!$BI$5:$BI$467,"&lt;4")</f>
        <v>0</v>
      </c>
      <c r="G457">
        <f>SUMIFS('Grid GenerationQueue'!AH$5:AH$467,'Grid GenerationQueue'!$AX$5:$AX$467,$B457,'Grid GenerationQueue'!$AY$5:$AY$467,$C457,'Grid GenerationQueue'!$BI$5:$BI$467,"&lt;4")</f>
        <v>0</v>
      </c>
      <c r="H457">
        <f>SUMIFS('Grid GenerationQueue'!AI$5:AI$467,'Grid GenerationQueue'!$AX$5:$AX$467,$B457,'Grid GenerationQueue'!$AY$5:$AY$467,$C457,'Grid GenerationQueue'!$BI$5:$BI$467,"&lt;4")</f>
        <v>0</v>
      </c>
      <c r="I457">
        <f>SUMIFS('Grid GenerationQueue'!AJ$5:AJ$467,'Grid GenerationQueue'!$AX$5:$AX$467,$B457,'Grid GenerationQueue'!$AY$5:$AY$467,$C457,'Grid GenerationQueue'!$BI$5:$BI$467,"&lt;4")</f>
        <v>0</v>
      </c>
      <c r="J457">
        <f>SUMIFS('Grid GenerationQueue'!AK$5:AK$467,'Grid GenerationQueue'!$AX$5:$AX$467,$B457,'Grid GenerationQueue'!$AY$5:$AY$467,$C457,'Grid GenerationQueue'!$BI$5:$BI$467,"&lt;4")</f>
        <v>0</v>
      </c>
      <c r="K457">
        <f>SUMIFS('Grid GenerationQueue'!AL$5:AL$467,'Grid GenerationQueue'!$AX$5:$AX$467,$B457,'Grid GenerationQueue'!$AY$5:$AY$467,$C457,'Grid GenerationQueue'!$BI$5:$BI$467,"&lt;4")</f>
        <v>0</v>
      </c>
      <c r="L457">
        <f>SUMIFS('Grid GenerationQueue'!AM$5:AM$467,'Grid GenerationQueue'!$AX$5:$AX$467,$B457,'Grid GenerationQueue'!$AY$5:$AY$467,$C457,'Grid GenerationQueue'!$BI$5:$BI$467,"&lt;4")</f>
        <v>0</v>
      </c>
      <c r="M457">
        <f>SUMIFS('Grid GenerationQueue'!AN$5:AN$467,'Grid GenerationQueue'!$AX$5:$AX$467,$B457,'Grid GenerationQueue'!$AY$5:$AY$467,$C457,'Grid GenerationQueue'!$BI$5:$BI$467,"&lt;4")</f>
        <v>0</v>
      </c>
      <c r="N457">
        <f>SUMIFS('Grid GenerationQueue'!AO$5:AO$467,'Grid GenerationQueue'!$AX$5:$AX$467,$B457,'Grid GenerationQueue'!$AY$5:$AY$467,$C457,'Grid GenerationQueue'!$BI$5:$BI$467,"&lt;4")</f>
        <v>0</v>
      </c>
      <c r="O457">
        <f>SUMIFS('Grid GenerationQueue'!AP$5:AP$467,'Grid GenerationQueue'!$AX$5:$AX$467,$B457,'Grid GenerationQueue'!$AY$5:$AY$467,$C457,'Grid GenerationQueue'!$BI$5:$BI$467,"&lt;4")</f>
        <v>0</v>
      </c>
      <c r="Q457">
        <f>SUMIFS('Grid GenerationQueue'!AE$5:AE$467,'Grid GenerationQueue'!$AX$5:$AX$467,$B457,'Grid GenerationQueue'!$AY$5:$AY$467,$C457,'Grid GenerationQueue'!$BH$5:$BH$467,"Executed")</f>
        <v>0</v>
      </c>
      <c r="R457">
        <f>SUMIFS('Grid GenerationQueue'!AF$5:AF$467,'Grid GenerationQueue'!$AX$5:$AX$467,$B457,'Grid GenerationQueue'!$AY$5:$AY$467,$C457,'Grid GenerationQueue'!$BH$5:$BH$467,"Executed")</f>
        <v>0</v>
      </c>
      <c r="S457">
        <f>SUMIFS('Grid GenerationQueue'!AG$5:AG$467,'Grid GenerationQueue'!$AX$5:$AX$467,$B457,'Grid GenerationQueue'!$AY$5:$AY$467,$C457,'Grid GenerationQueue'!$BH$5:$BH$467,"Executed")</f>
        <v>0</v>
      </c>
      <c r="T457">
        <f>SUMIFS('Grid GenerationQueue'!AH$5:AH$467,'Grid GenerationQueue'!$AX$5:$AX$467,$B457,'Grid GenerationQueue'!$AY$5:$AY$467,$C457,'Grid GenerationQueue'!$BH$5:$BH$467,"Executed")</f>
        <v>0</v>
      </c>
      <c r="U457">
        <f>SUMIFS('Grid GenerationQueue'!AI$5:AI$467,'Grid GenerationQueue'!$AX$5:$AX$467,$B457,'Grid GenerationQueue'!$AY$5:$AY$467,$C457,'Grid GenerationQueue'!$BH$5:$BH$467,"Executed")</f>
        <v>0</v>
      </c>
      <c r="V457">
        <f>SUMIFS('Grid GenerationQueue'!AJ$5:AJ$467,'Grid GenerationQueue'!$AX$5:$AX$467,$B457,'Grid GenerationQueue'!$AY$5:$AY$467,$C457,'Grid GenerationQueue'!$BH$5:$BH$467,"Executed")</f>
        <v>0</v>
      </c>
      <c r="W457">
        <f>SUMIFS('Grid GenerationQueue'!AK$5:AK$467,'Grid GenerationQueue'!$AX$5:$AX$467,$B457,'Grid GenerationQueue'!$AY$5:$AY$467,$C457,'Grid GenerationQueue'!$BH$5:$BH$467,"Executed")</f>
        <v>0</v>
      </c>
      <c r="X457">
        <f>SUMIFS('Grid GenerationQueue'!AL$5:AL$467,'Grid GenerationQueue'!$AX$5:$AX$467,$B457,'Grid GenerationQueue'!$AY$5:$AY$467,$C457,'Grid GenerationQueue'!$BH$5:$BH$467,"Executed")</f>
        <v>0</v>
      </c>
      <c r="Y457">
        <f>SUMIFS('Grid GenerationQueue'!AM$5:AM$467,'Grid GenerationQueue'!$AX$5:$AX$467,$B457,'Grid GenerationQueue'!$AY$5:$AY$467,$C457,'Grid GenerationQueue'!$BH$5:$BH$467,"Executed")</f>
        <v>0</v>
      </c>
      <c r="Z457">
        <f>SUMIFS('Grid GenerationQueue'!AN$5:AN$467,'Grid GenerationQueue'!$AX$5:$AX$467,$B457,'Grid GenerationQueue'!$AY$5:$AY$467,$C457,'Grid GenerationQueue'!$BH$5:$BH$467,"Executed")</f>
        <v>0</v>
      </c>
      <c r="AA457">
        <f>SUMIFS('Grid GenerationQueue'!AO$5:AO$467,'Grid GenerationQueue'!$AX$5:$AX$467,$B457,'Grid GenerationQueue'!$AY$5:$AY$467,$C457,'Grid GenerationQueue'!$BH$5:$BH$467,"Executed")</f>
        <v>0</v>
      </c>
      <c r="AB457">
        <f>SUMIFS('Grid GenerationQueue'!AP$5:AP$467,'Grid GenerationQueue'!$AX$5:$AX$467,$B457,'Grid GenerationQueue'!$AY$5:$AY$467,$C457,'Grid GenerationQueue'!$BH$5:$BH$467,"Executed")</f>
        <v>0</v>
      </c>
      <c r="AD457">
        <f>SUMIFS('Grid GenerationQueue'!AE$5:AE$467,'Grid GenerationQueue'!$AX$5:$AX$467,$B457,'Grid GenerationQueue'!$AY$5:$AY$467,$C457,'Grid GenerationQueue'!$BF$5:$BF$467,"&lt;&gt;"&amp;"")</f>
        <v>0</v>
      </c>
      <c r="AE457">
        <f>SUMIFS('Grid GenerationQueue'!AF$5:AF$467,'Grid GenerationQueue'!$AX$5:$AX$467,$B457,'Grid GenerationQueue'!$AY$5:$AY$467,$C457,'Grid GenerationQueue'!$BF$5:$BF$467,"&lt;&gt;"&amp;"")</f>
        <v>0</v>
      </c>
      <c r="AF457">
        <f>SUMIFS('Grid GenerationQueue'!AG$5:AG$467,'Grid GenerationQueue'!$AX$5:$AX$467,$B457,'Grid GenerationQueue'!$AY$5:$AY$467,$C457,'Grid GenerationQueue'!$BF$5:$BF$467,"&lt;&gt;"&amp;"")</f>
        <v>0</v>
      </c>
      <c r="AG457">
        <f>SUMIFS('Grid GenerationQueue'!AH$5:AH$467,'Grid GenerationQueue'!$AX$5:$AX$467,$B457,'Grid GenerationQueue'!$AY$5:$AY$467,$C457,'Grid GenerationQueue'!$BF$5:$BF$467,"&lt;&gt;"&amp;"")</f>
        <v>0</v>
      </c>
      <c r="AH457">
        <f>SUMIFS('Grid GenerationQueue'!AI$5:AI$467,'Grid GenerationQueue'!$AX$5:$AX$467,$B457,'Grid GenerationQueue'!$AY$5:$AY$467,$C457,'Grid GenerationQueue'!$BF$5:$BF$467,"&lt;&gt;"&amp;"")</f>
        <v>0</v>
      </c>
      <c r="AI457">
        <f>SUMIFS('Grid GenerationQueue'!AJ$5:AJ$467,'Grid GenerationQueue'!$AX$5:$AX$467,$B457,'Grid GenerationQueue'!$AY$5:$AY$467,$C457,'Grid GenerationQueue'!$BF$5:$BF$467,"&lt;&gt;"&amp;"")</f>
        <v>0</v>
      </c>
      <c r="AJ457">
        <f>SUMIFS('Grid GenerationQueue'!AK$5:AK$467,'Grid GenerationQueue'!$AX$5:$AX$467,$B457,'Grid GenerationQueue'!$AY$5:$AY$467,$C457,'Grid GenerationQueue'!$BF$5:$BF$467,"&lt;&gt;"&amp;"")</f>
        <v>0</v>
      </c>
      <c r="AK457">
        <f>SUMIFS('Grid GenerationQueue'!AL$5:AL$467,'Grid GenerationQueue'!$AX$5:$AX$467,$B457,'Grid GenerationQueue'!$AY$5:$AY$467,$C457,'Grid GenerationQueue'!$BF$5:$BF$467,"&lt;&gt;"&amp;"")</f>
        <v>0</v>
      </c>
      <c r="AL457">
        <f>SUMIFS('Grid GenerationQueue'!AM$5:AM$467,'Grid GenerationQueue'!$AX$5:$AX$467,$B457,'Grid GenerationQueue'!$AY$5:$AY$467,$C457,'Grid GenerationQueue'!$BF$5:$BF$467,"&lt;&gt;"&amp;"")</f>
        <v>0</v>
      </c>
      <c r="AM457">
        <f>SUMIFS('Grid GenerationQueue'!AN$5:AN$467,'Grid GenerationQueue'!$AX$5:$AX$467,$B457,'Grid GenerationQueue'!$AY$5:$AY$467,$C457,'Grid GenerationQueue'!$BF$5:$BF$467,"&lt;&gt;"&amp;"")</f>
        <v>0</v>
      </c>
      <c r="AN457">
        <f>SUMIFS('Grid GenerationQueue'!AO$5:AO$467,'Grid GenerationQueue'!$AX$5:$AX$467,$B457,'Grid GenerationQueue'!$AY$5:$AY$467,$C457,'Grid GenerationQueue'!$BF$5:$BF$467,"&lt;&gt;"&amp;"")</f>
        <v>0</v>
      </c>
      <c r="AO457">
        <f>SUMIFS('Grid GenerationQueue'!AP$5:AP$467,'Grid GenerationQueue'!$AX$5:$AX$467,$B457,'Grid GenerationQueue'!$AY$5:$AY$467,$C457,'Grid GenerationQueue'!$BF$5:$BF$467,"&lt;&gt;"&amp;"")</f>
        <v>0</v>
      </c>
      <c r="AQ457">
        <f>SUMIFS('Grid GenerationQueue'!AE$5:AE$467,'Grid GenerationQueue'!$AX$5:$AX$467,$B457,'Grid GenerationQueue'!$AY$5:$AY$467,$C457)</f>
        <v>0</v>
      </c>
      <c r="AR457">
        <f>SUMIFS('Grid GenerationQueue'!AF$5:AF$467,'Grid GenerationQueue'!$AX$5:$AX$467,$B457,'Grid GenerationQueue'!$AY$5:$AY$467,$C457)</f>
        <v>0</v>
      </c>
      <c r="AS457">
        <f>SUMIFS('Grid GenerationQueue'!AG$5:AG$467,'Grid GenerationQueue'!$AX$5:$AX$467,$B457,'Grid GenerationQueue'!$AY$5:$AY$467,$C457)</f>
        <v>0</v>
      </c>
      <c r="AT457">
        <f>SUMIFS('Grid GenerationQueue'!AH$5:AH$467,'Grid GenerationQueue'!$AX$5:$AX$467,$B457,'Grid GenerationQueue'!$AY$5:$AY$467,$C457)</f>
        <v>0</v>
      </c>
      <c r="AU457">
        <f>SUMIFS('Grid GenerationQueue'!AI$5:AI$467,'Grid GenerationQueue'!$AX$5:$AX$467,$B457,'Grid GenerationQueue'!$AY$5:$AY$467,$C457)</f>
        <v>0</v>
      </c>
      <c r="AV457">
        <f>SUMIFS('Grid GenerationQueue'!AJ$5:AJ$467,'Grid GenerationQueue'!$AX$5:$AX$467,$B457,'Grid GenerationQueue'!$AY$5:$AY$467,$C457)</f>
        <v>0</v>
      </c>
      <c r="AW457">
        <f>SUMIFS('Grid GenerationQueue'!AK$5:AK$467,'Grid GenerationQueue'!$AX$5:$AX$467,$B457,'Grid GenerationQueue'!$AY$5:$AY$467,$C457)</f>
        <v>0</v>
      </c>
      <c r="AX457">
        <f>SUMIFS('Grid GenerationQueue'!AL$5:AL$467,'Grid GenerationQueue'!$AX$5:$AX$467,$B457,'Grid GenerationQueue'!$AY$5:$AY$467,$C457)</f>
        <v>0</v>
      </c>
      <c r="AY457">
        <f>SUMIFS('Grid GenerationQueue'!AM$5:AM$467,'Grid GenerationQueue'!$AX$5:$AX$467,$B457,'Grid GenerationQueue'!$AY$5:$AY$467,$C457)</f>
        <v>0</v>
      </c>
      <c r="AZ457">
        <f>SUMIFS('Grid GenerationQueue'!AN$5:AN$467,'Grid GenerationQueue'!$AX$5:$AX$467,$B457,'Grid GenerationQueue'!$AY$5:$AY$467,$C457)</f>
        <v>0</v>
      </c>
      <c r="BA457">
        <f>SUMIFS('Grid GenerationQueue'!AO$5:AO$467,'Grid GenerationQueue'!$AX$5:$AX$467,$B457,'Grid GenerationQueue'!$AY$5:$AY$467,$C457)</f>
        <v>0</v>
      </c>
      <c r="BB457">
        <f>SUMIFS('Grid GenerationQueue'!AP$5:AP$467,'Grid GenerationQueue'!$AX$5:$AX$467,$B457,'Grid GenerationQueue'!$AY$5:$AY$467,$C457)</f>
        <v>0</v>
      </c>
      <c r="BD457">
        <f>SUMIFS('Grid GenerationQueue'!AE$5:AE$467,'Grid GenerationQueue'!$AX$5:$AX$467,$B457,'Grid GenerationQueue'!$AY$5:$AY$467,$C457,'Grid GenerationQueue'!$BH$5:$BH$467,"Executed",'Grid GenerationQueue'!$BB$5:$BB$467,"&lt;"&amp;$BE$3)</f>
        <v>0</v>
      </c>
      <c r="BE457">
        <f>SUMIFS('Grid GenerationQueue'!AF$5:AF$467,'Grid GenerationQueue'!$AX$5:$AX$467,$B457,'Grid GenerationQueue'!$AY$5:$AY$467,$C457,'Grid GenerationQueue'!$BH$5:$BH$467,"Executed",'Grid GenerationQueue'!$BB$5:$BB$467,"&lt;"&amp;$BE$3)</f>
        <v>0</v>
      </c>
      <c r="BF457">
        <f>SUMIFS('Grid GenerationQueue'!AG$5:AG$467,'Grid GenerationQueue'!$AX$5:$AX$467,$B457,'Grid GenerationQueue'!$AY$5:$AY$467,$C457,'Grid GenerationQueue'!$BH$5:$BH$467,"Executed",'Grid GenerationQueue'!$BB$5:$BB$467,"&lt;"&amp;$BE$3)</f>
        <v>0</v>
      </c>
      <c r="BG457">
        <f>SUMIFS('Grid GenerationQueue'!AH$5:AH$467,'Grid GenerationQueue'!$AX$5:$AX$467,$B457,'Grid GenerationQueue'!$AY$5:$AY$467,$C457,'Grid GenerationQueue'!$BH$5:$BH$467,"Executed",'Grid GenerationQueue'!$BB$5:$BB$467,"&lt;"&amp;$BE$3)</f>
        <v>0</v>
      </c>
      <c r="BH457">
        <f>SUMIFS('Grid GenerationQueue'!AI$5:AI$467,'Grid GenerationQueue'!$AX$5:$AX$467,$B457,'Grid GenerationQueue'!$AY$5:$AY$467,$C457,'Grid GenerationQueue'!$BH$5:$BH$467,"Executed",'Grid GenerationQueue'!$BB$5:$BB$467,"&lt;"&amp;$BE$3)</f>
        <v>0</v>
      </c>
      <c r="BI457">
        <f>SUMIFS('Grid GenerationQueue'!AJ$5:AJ$467,'Grid GenerationQueue'!$AX$5:$AX$467,$B457,'Grid GenerationQueue'!$AY$5:$AY$467,$C457,'Grid GenerationQueue'!$BH$5:$BH$467,"Executed",'Grid GenerationQueue'!$BB$5:$BB$467,"&lt;"&amp;$BE$3)</f>
        <v>0</v>
      </c>
      <c r="BJ457">
        <f>SUMIFS('Grid GenerationQueue'!AK$5:AK$467,'Grid GenerationQueue'!$AX$5:$AX$467,$B457,'Grid GenerationQueue'!$AY$5:$AY$467,$C457,'Grid GenerationQueue'!$BH$5:$BH$467,"Executed",'Grid GenerationQueue'!$BB$5:$BB$467,"&lt;"&amp;$BE$3)</f>
        <v>0</v>
      </c>
      <c r="BK457">
        <f>SUMIFS('Grid GenerationQueue'!AL$5:AL$467,'Grid GenerationQueue'!$AX$5:$AX$467,$B457,'Grid GenerationQueue'!$AY$5:$AY$467,$C457,'Grid GenerationQueue'!$BH$5:$BH$467,"Executed",'Grid GenerationQueue'!$BB$5:$BB$467,"&lt;"&amp;$BE$3)</f>
        <v>0</v>
      </c>
      <c r="BL457">
        <f>SUMIFS('Grid GenerationQueue'!AM$5:AM$467,'Grid GenerationQueue'!$AX$5:$AX$467,$B457,'Grid GenerationQueue'!$AY$5:$AY$467,$C457,'Grid GenerationQueue'!$BH$5:$BH$467,"Executed",'Grid GenerationQueue'!$BB$5:$BB$467,"&lt;"&amp;$BE$3)</f>
        <v>0</v>
      </c>
      <c r="BM457">
        <f>SUMIFS('Grid GenerationQueue'!AN$5:AN$467,'Grid GenerationQueue'!$AX$5:$AX$467,$B457,'Grid GenerationQueue'!$AY$5:$AY$467,$C457,'Grid GenerationQueue'!$BH$5:$BH$467,"Executed",'Grid GenerationQueue'!$BB$5:$BB$467,"&lt;"&amp;$BE$3)</f>
        <v>0</v>
      </c>
      <c r="BN457">
        <f>SUMIFS('Grid GenerationQueue'!AO$5:AO$467,'Grid GenerationQueue'!$AX$5:$AX$467,$B457,'Grid GenerationQueue'!$AY$5:$AY$467,$C457,'Grid GenerationQueue'!$BH$5:$BH$467,"Executed",'Grid GenerationQueue'!$BB$5:$BB$467,"&lt;"&amp;$BE$3)</f>
        <v>0</v>
      </c>
      <c r="BO457">
        <f>SUMIFS('Grid GenerationQueue'!AP$5:AP$467,'Grid GenerationQueue'!$AX$5:$AX$467,$B457,'Grid GenerationQueue'!$AY$5:$AY$467,$C457,'Grid GenerationQueue'!$BH$5:$BH$467,"Executed",'Grid GenerationQueue'!$BB$5:$BB$467,"&lt;"&amp;$BE$3)</f>
        <v>0</v>
      </c>
      <c r="BQ457">
        <f>SUMIFS('Grid GenerationQueue'!AE$5:AE$467,'Grid GenerationQueue'!$AX$5:$AX$467,$B457,'Grid GenerationQueue'!$AY$5:$AY$467,$C457,'Grid GenerationQueue'!$BF$5:$BF$467,"&lt;&gt;"&amp;"",'Grid GenerationQueue'!$BB$5:$BB$467,"&lt;"&amp;$BE$3)</f>
        <v>0</v>
      </c>
      <c r="BR457">
        <f>SUMIFS('Grid GenerationQueue'!AF$5:AF$467,'Grid GenerationQueue'!$AX$5:$AX$467,$B457,'Grid GenerationQueue'!$AY$5:$AY$467,$C457,'Grid GenerationQueue'!$BF$5:$BF$467,"&lt;&gt;"&amp;"",'Grid GenerationQueue'!$BB$5:$BB$467,"&lt;"&amp;$BE$3)</f>
        <v>0</v>
      </c>
      <c r="BS457">
        <f>SUMIFS('Grid GenerationQueue'!AG$5:AG$467,'Grid GenerationQueue'!$AX$5:$AX$467,$B457,'Grid GenerationQueue'!$AY$5:$AY$467,$C457,'Grid GenerationQueue'!$BF$5:$BF$467,"&lt;&gt;"&amp;"",'Grid GenerationQueue'!$BB$5:$BB$467,"&lt;"&amp;$BE$3)</f>
        <v>0</v>
      </c>
      <c r="BT457">
        <f>SUMIFS('Grid GenerationQueue'!AH$5:AH$467,'Grid GenerationQueue'!$AX$5:$AX$467,$B457,'Grid GenerationQueue'!$AY$5:$AY$467,$C457,'Grid GenerationQueue'!$BF$5:$BF$467,"&lt;&gt;"&amp;"",'Grid GenerationQueue'!$BB$5:$BB$467,"&lt;"&amp;$BE$3)</f>
        <v>0</v>
      </c>
      <c r="BU457">
        <f>SUMIFS('Grid GenerationQueue'!AI$5:AI$467,'Grid GenerationQueue'!$AX$5:$AX$467,$B457,'Grid GenerationQueue'!$AY$5:$AY$467,$C457,'Grid GenerationQueue'!$BF$5:$BF$467,"&lt;&gt;"&amp;"",'Grid GenerationQueue'!$BB$5:$BB$467,"&lt;"&amp;$BE$3)</f>
        <v>0</v>
      </c>
      <c r="BV457">
        <f>SUMIFS('Grid GenerationQueue'!AJ$5:AJ$467,'Grid GenerationQueue'!$AX$5:$AX$467,$B457,'Grid GenerationQueue'!$AY$5:$AY$467,$C457,'Grid GenerationQueue'!$BF$5:$BF$467,"&lt;&gt;"&amp;"",'Grid GenerationQueue'!$BB$5:$BB$467,"&lt;"&amp;$BE$3)</f>
        <v>0</v>
      </c>
      <c r="BW457">
        <f>SUMIFS('Grid GenerationQueue'!AK$5:AK$467,'Grid GenerationQueue'!$AX$5:$AX$467,$B457,'Grid GenerationQueue'!$AY$5:$AY$467,$C457,'Grid GenerationQueue'!$BF$5:$BF$467,"&lt;&gt;"&amp;"",'Grid GenerationQueue'!$BB$5:$BB$467,"&lt;"&amp;$BE$3)</f>
        <v>0</v>
      </c>
      <c r="BX457">
        <f>SUMIFS('Grid GenerationQueue'!AL$5:AL$467,'Grid GenerationQueue'!$AX$5:$AX$467,$B457,'Grid GenerationQueue'!$AY$5:$AY$467,$C457,'Grid GenerationQueue'!$BF$5:$BF$467,"&lt;&gt;"&amp;"",'Grid GenerationQueue'!$BB$5:$BB$467,"&lt;"&amp;$BE$3)</f>
        <v>0</v>
      </c>
      <c r="BY457">
        <f>SUMIFS('Grid GenerationQueue'!AM$5:AM$467,'Grid GenerationQueue'!$AX$5:$AX$467,$B457,'Grid GenerationQueue'!$AY$5:$AY$467,$C457,'Grid GenerationQueue'!$BF$5:$BF$467,"&lt;&gt;"&amp;"",'Grid GenerationQueue'!$BB$5:$BB$467,"&lt;"&amp;$BE$3)</f>
        <v>0</v>
      </c>
      <c r="BZ457">
        <f>SUMIFS('Grid GenerationQueue'!AN$5:AN$467,'Grid GenerationQueue'!$AX$5:$AX$467,$B457,'Grid GenerationQueue'!$AY$5:$AY$467,$C457,'Grid GenerationQueue'!$BF$5:$BF$467,"&lt;&gt;"&amp;"",'Grid GenerationQueue'!$BB$5:$BB$467,"&lt;"&amp;$BE$3)</f>
        <v>0</v>
      </c>
      <c r="CA457">
        <f>SUMIFS('Grid GenerationQueue'!AO$5:AO$467,'Grid GenerationQueue'!$AX$5:$AX$467,$B457,'Grid GenerationQueue'!$AY$5:$AY$467,$C457,'Grid GenerationQueue'!$BF$5:$BF$467,"&lt;&gt;"&amp;"",'Grid GenerationQueue'!$BB$5:$BB$467,"&lt;"&amp;$BE$3)</f>
        <v>0</v>
      </c>
      <c r="CB457">
        <f>SUMIFS('Grid GenerationQueue'!AP$5:AP$467,'Grid GenerationQueue'!$AX$5:$AX$467,$B457,'Grid GenerationQueue'!$AY$5:$AY$467,$C457,'Grid GenerationQueue'!$BF$5:$BF$467,"&lt;&gt;"&amp;"",'Grid GenerationQueue'!$BB$5:$BB$467,"&lt;"&amp;$BE$3)</f>
        <v>0</v>
      </c>
      <c r="CD457">
        <f>SUMIFS('Grid GenerationQueue'!AE$5:AE$467,'Grid GenerationQueue'!$AX$5:$AX$467,$B457,'Grid GenerationQueue'!$AY$5:$AY$467,$C457,'Grid GenerationQueue'!$BB$5:$BB$467,"&lt;"&amp;$BE$3)</f>
        <v>0</v>
      </c>
      <c r="CE457">
        <f>SUMIFS('Grid GenerationQueue'!AF$5:AF$467,'Grid GenerationQueue'!$AX$5:$AX$467,$B457,'Grid GenerationQueue'!$AY$5:$AY$467,$C457,'Grid GenerationQueue'!$BB$5:$BB$467,"&lt;"&amp;$BE$3)</f>
        <v>0</v>
      </c>
      <c r="CF457">
        <f>SUMIFS('Grid GenerationQueue'!AG$5:AG$467,'Grid GenerationQueue'!$AX$5:$AX$467,$B457,'Grid GenerationQueue'!$AY$5:$AY$467,$C457,'Grid GenerationQueue'!$BB$5:$BB$467,"&lt;"&amp;$BE$3)</f>
        <v>0</v>
      </c>
      <c r="CG457">
        <f>SUMIFS('Grid GenerationQueue'!AH$5:AH$467,'Grid GenerationQueue'!$AX$5:$AX$467,$B457,'Grid GenerationQueue'!$AY$5:$AY$467,$C457,'Grid GenerationQueue'!$BB$5:$BB$467,"&lt;"&amp;$BE$3)</f>
        <v>0</v>
      </c>
      <c r="CH457">
        <f>SUMIFS('Grid GenerationQueue'!AI$5:AI$467,'Grid GenerationQueue'!$AX$5:$AX$467,$B457,'Grid GenerationQueue'!$AY$5:$AY$467,$C457,'Grid GenerationQueue'!$BB$5:$BB$467,"&lt;"&amp;$BE$3)</f>
        <v>0</v>
      </c>
      <c r="CI457">
        <f>SUMIFS('Grid GenerationQueue'!AJ$5:AJ$467,'Grid GenerationQueue'!$AX$5:$AX$467,$B457,'Grid GenerationQueue'!$AY$5:$AY$467,$C457,'Grid GenerationQueue'!$BB$5:$BB$467,"&lt;"&amp;$BE$3)</f>
        <v>0</v>
      </c>
      <c r="CJ457">
        <f>SUMIFS('Grid GenerationQueue'!AK$5:AK$467,'Grid GenerationQueue'!$AX$5:$AX$467,$B457,'Grid GenerationQueue'!$AY$5:$AY$467,$C457,'Grid GenerationQueue'!$BB$5:$BB$467,"&lt;"&amp;$BE$3)</f>
        <v>0</v>
      </c>
      <c r="CK457">
        <f>SUMIFS('Grid GenerationQueue'!AL$5:AL$467,'Grid GenerationQueue'!$AX$5:$AX$467,$B457,'Grid GenerationQueue'!$AY$5:$AY$467,$C457,'Grid GenerationQueue'!$BB$5:$BB$467,"&lt;"&amp;$BE$3)</f>
        <v>0</v>
      </c>
      <c r="CL457">
        <f>SUMIFS('Grid GenerationQueue'!AM$5:AM$467,'Grid GenerationQueue'!$AX$5:$AX$467,$B457,'Grid GenerationQueue'!$AY$5:$AY$467,$C457,'Grid GenerationQueue'!$BB$5:$BB$467,"&lt;"&amp;$BE$3)</f>
        <v>0</v>
      </c>
      <c r="CM457">
        <f>SUMIFS('Grid GenerationQueue'!AN$5:AN$467,'Grid GenerationQueue'!$AX$5:$AX$467,$B457,'Grid GenerationQueue'!$AY$5:$AY$467,$C457,'Grid GenerationQueue'!$BB$5:$BB$467,"&lt;"&amp;$BE$3)</f>
        <v>0</v>
      </c>
      <c r="CN457">
        <f>SUMIFS('Grid GenerationQueue'!AO$5:AO$467,'Grid GenerationQueue'!$AX$5:$AX$467,$B457,'Grid GenerationQueue'!$AY$5:$AY$467,$C457,'Grid GenerationQueue'!$BB$5:$BB$467,"&lt;"&amp;$BE$3)</f>
        <v>0</v>
      </c>
      <c r="CO457">
        <f>SUMIFS('Grid GenerationQueue'!AP$5:AP$467,'Grid GenerationQueue'!$AX$5:$AX$467,$B457,'Grid GenerationQueue'!$AY$5:$AY$467,$C457,'Grid GenerationQueue'!$BB$5:$BB$467,"&lt;"&amp;$BE$3)</f>
        <v>0</v>
      </c>
    </row>
    <row r="458" spans="1:93" x14ac:dyDescent="0.35">
      <c r="A458" t="s">
        <v>4648</v>
      </c>
      <c r="B458" t="s">
        <v>4842</v>
      </c>
      <c r="C458">
        <v>230</v>
      </c>
      <c r="D458">
        <f>SUMIFS('Grid GenerationQueue'!AE$5:AE$467,'Grid GenerationQueue'!$AX$5:$AX$467,$B458,'Grid GenerationQueue'!$AY$5:$AY$467,$C458,'Grid GenerationQueue'!$BI$5:$BI$467,"&lt;4")</f>
        <v>0</v>
      </c>
      <c r="E458">
        <f>SUMIFS('Grid GenerationQueue'!AF$5:AF$467,'Grid GenerationQueue'!$AX$5:$AX$467,$B458,'Grid GenerationQueue'!$AY$5:$AY$467,$C458,'Grid GenerationQueue'!$BI$5:$BI$467,"&lt;4")</f>
        <v>0</v>
      </c>
      <c r="F458">
        <f>SUMIFS('Grid GenerationQueue'!AG$5:AG$467,'Grid GenerationQueue'!$AX$5:$AX$467,$B458,'Grid GenerationQueue'!$AY$5:$AY$467,$C458,'Grid GenerationQueue'!$BI$5:$BI$467,"&lt;4")</f>
        <v>0</v>
      </c>
      <c r="G458">
        <f>SUMIFS('Grid GenerationQueue'!AH$5:AH$467,'Grid GenerationQueue'!$AX$5:$AX$467,$B458,'Grid GenerationQueue'!$AY$5:$AY$467,$C458,'Grid GenerationQueue'!$BI$5:$BI$467,"&lt;4")</f>
        <v>0</v>
      </c>
      <c r="H458">
        <f>SUMIFS('Grid GenerationQueue'!AI$5:AI$467,'Grid GenerationQueue'!$AX$5:$AX$467,$B458,'Grid GenerationQueue'!$AY$5:$AY$467,$C458,'Grid GenerationQueue'!$BI$5:$BI$467,"&lt;4")</f>
        <v>0</v>
      </c>
      <c r="I458">
        <f>SUMIFS('Grid GenerationQueue'!AJ$5:AJ$467,'Grid GenerationQueue'!$AX$5:$AX$467,$B458,'Grid GenerationQueue'!$AY$5:$AY$467,$C458,'Grid GenerationQueue'!$BI$5:$BI$467,"&lt;4")</f>
        <v>0</v>
      </c>
      <c r="J458">
        <f>SUMIFS('Grid GenerationQueue'!AK$5:AK$467,'Grid GenerationQueue'!$AX$5:$AX$467,$B458,'Grid GenerationQueue'!$AY$5:$AY$467,$C458,'Grid GenerationQueue'!$BI$5:$BI$467,"&lt;4")</f>
        <v>0</v>
      </c>
      <c r="K458">
        <f>SUMIFS('Grid GenerationQueue'!AL$5:AL$467,'Grid GenerationQueue'!$AX$5:$AX$467,$B458,'Grid GenerationQueue'!$AY$5:$AY$467,$C458,'Grid GenerationQueue'!$BI$5:$BI$467,"&lt;4")</f>
        <v>0</v>
      </c>
      <c r="L458">
        <f>SUMIFS('Grid GenerationQueue'!AM$5:AM$467,'Grid GenerationQueue'!$AX$5:$AX$467,$B458,'Grid GenerationQueue'!$AY$5:$AY$467,$C458,'Grid GenerationQueue'!$BI$5:$BI$467,"&lt;4")</f>
        <v>0</v>
      </c>
      <c r="M458">
        <f>SUMIFS('Grid GenerationQueue'!AN$5:AN$467,'Grid GenerationQueue'!$AX$5:$AX$467,$B458,'Grid GenerationQueue'!$AY$5:$AY$467,$C458,'Grid GenerationQueue'!$BI$5:$BI$467,"&lt;4")</f>
        <v>0</v>
      </c>
      <c r="N458">
        <f>SUMIFS('Grid GenerationQueue'!AO$5:AO$467,'Grid GenerationQueue'!$AX$5:$AX$467,$B458,'Grid GenerationQueue'!$AY$5:$AY$467,$C458,'Grid GenerationQueue'!$BI$5:$BI$467,"&lt;4")</f>
        <v>0</v>
      </c>
      <c r="O458">
        <f>SUMIFS('Grid GenerationQueue'!AP$5:AP$467,'Grid GenerationQueue'!$AX$5:$AX$467,$B458,'Grid GenerationQueue'!$AY$5:$AY$467,$C458,'Grid GenerationQueue'!$BI$5:$BI$467,"&lt;4")</f>
        <v>0</v>
      </c>
      <c r="Q458">
        <f>SUMIFS('Grid GenerationQueue'!AE$5:AE$467,'Grid GenerationQueue'!$AX$5:$AX$467,$B458,'Grid GenerationQueue'!$AY$5:$AY$467,$C458,'Grid GenerationQueue'!$BH$5:$BH$467,"Executed")</f>
        <v>0</v>
      </c>
      <c r="R458">
        <f>SUMIFS('Grid GenerationQueue'!AF$5:AF$467,'Grid GenerationQueue'!$AX$5:$AX$467,$B458,'Grid GenerationQueue'!$AY$5:$AY$467,$C458,'Grid GenerationQueue'!$BH$5:$BH$467,"Executed")</f>
        <v>0</v>
      </c>
      <c r="S458">
        <f>SUMIFS('Grid GenerationQueue'!AG$5:AG$467,'Grid GenerationQueue'!$AX$5:$AX$467,$B458,'Grid GenerationQueue'!$AY$5:$AY$467,$C458,'Grid GenerationQueue'!$BH$5:$BH$467,"Executed")</f>
        <v>0</v>
      </c>
      <c r="T458">
        <f>SUMIFS('Grid GenerationQueue'!AH$5:AH$467,'Grid GenerationQueue'!$AX$5:$AX$467,$B458,'Grid GenerationQueue'!$AY$5:$AY$467,$C458,'Grid GenerationQueue'!$BH$5:$BH$467,"Executed")</f>
        <v>0</v>
      </c>
      <c r="U458">
        <f>SUMIFS('Grid GenerationQueue'!AI$5:AI$467,'Grid GenerationQueue'!$AX$5:$AX$467,$B458,'Grid GenerationQueue'!$AY$5:$AY$467,$C458,'Grid GenerationQueue'!$BH$5:$BH$467,"Executed")</f>
        <v>0</v>
      </c>
      <c r="V458">
        <f>SUMIFS('Grid GenerationQueue'!AJ$5:AJ$467,'Grid GenerationQueue'!$AX$5:$AX$467,$B458,'Grid GenerationQueue'!$AY$5:$AY$467,$C458,'Grid GenerationQueue'!$BH$5:$BH$467,"Executed")</f>
        <v>0</v>
      </c>
      <c r="W458">
        <f>SUMIFS('Grid GenerationQueue'!AK$5:AK$467,'Grid GenerationQueue'!$AX$5:$AX$467,$B458,'Grid GenerationQueue'!$AY$5:$AY$467,$C458,'Grid GenerationQueue'!$BH$5:$BH$467,"Executed")</f>
        <v>0</v>
      </c>
      <c r="X458">
        <f>SUMIFS('Grid GenerationQueue'!AL$5:AL$467,'Grid GenerationQueue'!$AX$5:$AX$467,$B458,'Grid GenerationQueue'!$AY$5:$AY$467,$C458,'Grid GenerationQueue'!$BH$5:$BH$467,"Executed")</f>
        <v>0</v>
      </c>
      <c r="Y458">
        <f>SUMIFS('Grid GenerationQueue'!AM$5:AM$467,'Grid GenerationQueue'!$AX$5:$AX$467,$B458,'Grid GenerationQueue'!$AY$5:$AY$467,$C458,'Grid GenerationQueue'!$BH$5:$BH$467,"Executed")</f>
        <v>0</v>
      </c>
      <c r="Z458">
        <f>SUMIFS('Grid GenerationQueue'!AN$5:AN$467,'Grid GenerationQueue'!$AX$5:$AX$467,$B458,'Grid GenerationQueue'!$AY$5:$AY$467,$C458,'Grid GenerationQueue'!$BH$5:$BH$467,"Executed")</f>
        <v>0</v>
      </c>
      <c r="AA458">
        <f>SUMIFS('Grid GenerationQueue'!AO$5:AO$467,'Grid GenerationQueue'!$AX$5:$AX$467,$B458,'Grid GenerationQueue'!$AY$5:$AY$467,$C458,'Grid GenerationQueue'!$BH$5:$BH$467,"Executed")</f>
        <v>0</v>
      </c>
      <c r="AB458">
        <f>SUMIFS('Grid GenerationQueue'!AP$5:AP$467,'Grid GenerationQueue'!$AX$5:$AX$467,$B458,'Grid GenerationQueue'!$AY$5:$AY$467,$C458,'Grid GenerationQueue'!$BH$5:$BH$467,"Executed")</f>
        <v>0</v>
      </c>
      <c r="AD458">
        <f>SUMIFS('Grid GenerationQueue'!AE$5:AE$467,'Grid GenerationQueue'!$AX$5:$AX$467,$B458,'Grid GenerationQueue'!$AY$5:$AY$467,$C458,'Grid GenerationQueue'!$BF$5:$BF$467,"&lt;&gt;"&amp;"")</f>
        <v>0</v>
      </c>
      <c r="AE458">
        <f>SUMIFS('Grid GenerationQueue'!AF$5:AF$467,'Grid GenerationQueue'!$AX$5:$AX$467,$B458,'Grid GenerationQueue'!$AY$5:$AY$467,$C458,'Grid GenerationQueue'!$BF$5:$BF$467,"&lt;&gt;"&amp;"")</f>
        <v>0</v>
      </c>
      <c r="AF458">
        <f>SUMIFS('Grid GenerationQueue'!AG$5:AG$467,'Grid GenerationQueue'!$AX$5:$AX$467,$B458,'Grid GenerationQueue'!$AY$5:$AY$467,$C458,'Grid GenerationQueue'!$BF$5:$BF$467,"&lt;&gt;"&amp;"")</f>
        <v>0</v>
      </c>
      <c r="AG458">
        <f>SUMIFS('Grid GenerationQueue'!AH$5:AH$467,'Grid GenerationQueue'!$AX$5:$AX$467,$B458,'Grid GenerationQueue'!$AY$5:$AY$467,$C458,'Grid GenerationQueue'!$BF$5:$BF$467,"&lt;&gt;"&amp;"")</f>
        <v>0</v>
      </c>
      <c r="AH458">
        <f>SUMIFS('Grid GenerationQueue'!AI$5:AI$467,'Grid GenerationQueue'!$AX$5:$AX$467,$B458,'Grid GenerationQueue'!$AY$5:$AY$467,$C458,'Grid GenerationQueue'!$BF$5:$BF$467,"&lt;&gt;"&amp;"")</f>
        <v>0</v>
      </c>
      <c r="AI458">
        <f>SUMIFS('Grid GenerationQueue'!AJ$5:AJ$467,'Grid GenerationQueue'!$AX$5:$AX$467,$B458,'Grid GenerationQueue'!$AY$5:$AY$467,$C458,'Grid GenerationQueue'!$BF$5:$BF$467,"&lt;&gt;"&amp;"")</f>
        <v>0</v>
      </c>
      <c r="AJ458">
        <f>SUMIFS('Grid GenerationQueue'!AK$5:AK$467,'Grid GenerationQueue'!$AX$5:$AX$467,$B458,'Grid GenerationQueue'!$AY$5:$AY$467,$C458,'Grid GenerationQueue'!$BF$5:$BF$467,"&lt;&gt;"&amp;"")</f>
        <v>0</v>
      </c>
      <c r="AK458">
        <f>SUMIFS('Grid GenerationQueue'!AL$5:AL$467,'Grid GenerationQueue'!$AX$5:$AX$467,$B458,'Grid GenerationQueue'!$AY$5:$AY$467,$C458,'Grid GenerationQueue'!$BF$5:$BF$467,"&lt;&gt;"&amp;"")</f>
        <v>0</v>
      </c>
      <c r="AL458">
        <f>SUMIFS('Grid GenerationQueue'!AM$5:AM$467,'Grid GenerationQueue'!$AX$5:$AX$467,$B458,'Grid GenerationQueue'!$AY$5:$AY$467,$C458,'Grid GenerationQueue'!$BF$5:$BF$467,"&lt;&gt;"&amp;"")</f>
        <v>0</v>
      </c>
      <c r="AM458">
        <f>SUMIFS('Grid GenerationQueue'!AN$5:AN$467,'Grid GenerationQueue'!$AX$5:$AX$467,$B458,'Grid GenerationQueue'!$AY$5:$AY$467,$C458,'Grid GenerationQueue'!$BF$5:$BF$467,"&lt;&gt;"&amp;"")</f>
        <v>0</v>
      </c>
      <c r="AN458">
        <f>SUMIFS('Grid GenerationQueue'!AO$5:AO$467,'Grid GenerationQueue'!$AX$5:$AX$467,$B458,'Grid GenerationQueue'!$AY$5:$AY$467,$C458,'Grid GenerationQueue'!$BF$5:$BF$467,"&lt;&gt;"&amp;"")</f>
        <v>0</v>
      </c>
      <c r="AO458">
        <f>SUMIFS('Grid GenerationQueue'!AP$5:AP$467,'Grid GenerationQueue'!$AX$5:$AX$467,$B458,'Grid GenerationQueue'!$AY$5:$AY$467,$C458,'Grid GenerationQueue'!$BF$5:$BF$467,"&lt;&gt;"&amp;"")</f>
        <v>0</v>
      </c>
      <c r="AQ458">
        <f>SUMIFS('Grid GenerationQueue'!AE$5:AE$467,'Grid GenerationQueue'!$AX$5:$AX$467,$B458,'Grid GenerationQueue'!$AY$5:$AY$467,$C458)</f>
        <v>0</v>
      </c>
      <c r="AR458">
        <f>SUMIFS('Grid GenerationQueue'!AF$5:AF$467,'Grid GenerationQueue'!$AX$5:$AX$467,$B458,'Grid GenerationQueue'!$AY$5:$AY$467,$C458)</f>
        <v>0</v>
      </c>
      <c r="AS458">
        <f>SUMIFS('Grid GenerationQueue'!AG$5:AG$467,'Grid GenerationQueue'!$AX$5:$AX$467,$B458,'Grid GenerationQueue'!$AY$5:$AY$467,$C458)</f>
        <v>0</v>
      </c>
      <c r="AT458">
        <f>SUMIFS('Grid GenerationQueue'!AH$5:AH$467,'Grid GenerationQueue'!$AX$5:$AX$467,$B458,'Grid GenerationQueue'!$AY$5:$AY$467,$C458)</f>
        <v>0</v>
      </c>
      <c r="AU458">
        <f>SUMIFS('Grid GenerationQueue'!AI$5:AI$467,'Grid GenerationQueue'!$AX$5:$AX$467,$B458,'Grid GenerationQueue'!$AY$5:$AY$467,$C458)</f>
        <v>0</v>
      </c>
      <c r="AV458">
        <f>SUMIFS('Grid GenerationQueue'!AJ$5:AJ$467,'Grid GenerationQueue'!$AX$5:$AX$467,$B458,'Grid GenerationQueue'!$AY$5:$AY$467,$C458)</f>
        <v>0</v>
      </c>
      <c r="AW458">
        <f>SUMIFS('Grid GenerationQueue'!AK$5:AK$467,'Grid GenerationQueue'!$AX$5:$AX$467,$B458,'Grid GenerationQueue'!$AY$5:$AY$467,$C458)</f>
        <v>0</v>
      </c>
      <c r="AX458">
        <f>SUMIFS('Grid GenerationQueue'!AL$5:AL$467,'Grid GenerationQueue'!$AX$5:$AX$467,$B458,'Grid GenerationQueue'!$AY$5:$AY$467,$C458)</f>
        <v>0</v>
      </c>
      <c r="AY458">
        <f>SUMIFS('Grid GenerationQueue'!AM$5:AM$467,'Grid GenerationQueue'!$AX$5:$AX$467,$B458,'Grid GenerationQueue'!$AY$5:$AY$467,$C458)</f>
        <v>0</v>
      </c>
      <c r="AZ458">
        <f>SUMIFS('Grid GenerationQueue'!AN$5:AN$467,'Grid GenerationQueue'!$AX$5:$AX$467,$B458,'Grid GenerationQueue'!$AY$5:$AY$467,$C458)</f>
        <v>0</v>
      </c>
      <c r="BA458">
        <f>SUMIFS('Grid GenerationQueue'!AO$5:AO$467,'Grid GenerationQueue'!$AX$5:$AX$467,$B458,'Grid GenerationQueue'!$AY$5:$AY$467,$C458)</f>
        <v>0</v>
      </c>
      <c r="BB458">
        <f>SUMIFS('Grid GenerationQueue'!AP$5:AP$467,'Grid GenerationQueue'!$AX$5:$AX$467,$B458,'Grid GenerationQueue'!$AY$5:$AY$467,$C458)</f>
        <v>0</v>
      </c>
      <c r="BD458">
        <f>SUMIFS('Grid GenerationQueue'!AE$5:AE$467,'Grid GenerationQueue'!$AX$5:$AX$467,$B458,'Grid GenerationQueue'!$AY$5:$AY$467,$C458,'Grid GenerationQueue'!$BH$5:$BH$467,"Executed",'Grid GenerationQueue'!$BB$5:$BB$467,"&lt;"&amp;$BE$3)</f>
        <v>0</v>
      </c>
      <c r="BE458">
        <f>SUMIFS('Grid GenerationQueue'!AF$5:AF$467,'Grid GenerationQueue'!$AX$5:$AX$467,$B458,'Grid GenerationQueue'!$AY$5:$AY$467,$C458,'Grid GenerationQueue'!$BH$5:$BH$467,"Executed",'Grid GenerationQueue'!$BB$5:$BB$467,"&lt;"&amp;$BE$3)</f>
        <v>0</v>
      </c>
      <c r="BF458">
        <f>SUMIFS('Grid GenerationQueue'!AG$5:AG$467,'Grid GenerationQueue'!$AX$5:$AX$467,$B458,'Grid GenerationQueue'!$AY$5:$AY$467,$C458,'Grid GenerationQueue'!$BH$5:$BH$467,"Executed",'Grid GenerationQueue'!$BB$5:$BB$467,"&lt;"&amp;$BE$3)</f>
        <v>0</v>
      </c>
      <c r="BG458">
        <f>SUMIFS('Grid GenerationQueue'!AH$5:AH$467,'Grid GenerationQueue'!$AX$5:$AX$467,$B458,'Grid GenerationQueue'!$AY$5:$AY$467,$C458,'Grid GenerationQueue'!$BH$5:$BH$467,"Executed",'Grid GenerationQueue'!$BB$5:$BB$467,"&lt;"&amp;$BE$3)</f>
        <v>0</v>
      </c>
      <c r="BH458">
        <f>SUMIFS('Grid GenerationQueue'!AI$5:AI$467,'Grid GenerationQueue'!$AX$5:$AX$467,$B458,'Grid GenerationQueue'!$AY$5:$AY$467,$C458,'Grid GenerationQueue'!$BH$5:$BH$467,"Executed",'Grid GenerationQueue'!$BB$5:$BB$467,"&lt;"&amp;$BE$3)</f>
        <v>0</v>
      </c>
      <c r="BI458">
        <f>SUMIFS('Grid GenerationQueue'!AJ$5:AJ$467,'Grid GenerationQueue'!$AX$5:$AX$467,$B458,'Grid GenerationQueue'!$AY$5:$AY$467,$C458,'Grid GenerationQueue'!$BH$5:$BH$467,"Executed",'Grid GenerationQueue'!$BB$5:$BB$467,"&lt;"&amp;$BE$3)</f>
        <v>0</v>
      </c>
      <c r="BJ458">
        <f>SUMIFS('Grid GenerationQueue'!AK$5:AK$467,'Grid GenerationQueue'!$AX$5:$AX$467,$B458,'Grid GenerationQueue'!$AY$5:$AY$467,$C458,'Grid GenerationQueue'!$BH$5:$BH$467,"Executed",'Grid GenerationQueue'!$BB$5:$BB$467,"&lt;"&amp;$BE$3)</f>
        <v>0</v>
      </c>
      <c r="BK458">
        <f>SUMIFS('Grid GenerationQueue'!AL$5:AL$467,'Grid GenerationQueue'!$AX$5:$AX$467,$B458,'Grid GenerationQueue'!$AY$5:$AY$467,$C458,'Grid GenerationQueue'!$BH$5:$BH$467,"Executed",'Grid GenerationQueue'!$BB$5:$BB$467,"&lt;"&amp;$BE$3)</f>
        <v>0</v>
      </c>
      <c r="BL458">
        <f>SUMIFS('Grid GenerationQueue'!AM$5:AM$467,'Grid GenerationQueue'!$AX$5:$AX$467,$B458,'Grid GenerationQueue'!$AY$5:$AY$467,$C458,'Grid GenerationQueue'!$BH$5:$BH$467,"Executed",'Grid GenerationQueue'!$BB$5:$BB$467,"&lt;"&amp;$BE$3)</f>
        <v>0</v>
      </c>
      <c r="BM458">
        <f>SUMIFS('Grid GenerationQueue'!AN$5:AN$467,'Grid GenerationQueue'!$AX$5:$AX$467,$B458,'Grid GenerationQueue'!$AY$5:$AY$467,$C458,'Grid GenerationQueue'!$BH$5:$BH$467,"Executed",'Grid GenerationQueue'!$BB$5:$BB$467,"&lt;"&amp;$BE$3)</f>
        <v>0</v>
      </c>
      <c r="BN458">
        <f>SUMIFS('Grid GenerationQueue'!AO$5:AO$467,'Grid GenerationQueue'!$AX$5:$AX$467,$B458,'Grid GenerationQueue'!$AY$5:$AY$467,$C458,'Grid GenerationQueue'!$BH$5:$BH$467,"Executed",'Grid GenerationQueue'!$BB$5:$BB$467,"&lt;"&amp;$BE$3)</f>
        <v>0</v>
      </c>
      <c r="BO458">
        <f>SUMIFS('Grid GenerationQueue'!AP$5:AP$467,'Grid GenerationQueue'!$AX$5:$AX$467,$B458,'Grid GenerationQueue'!$AY$5:$AY$467,$C458,'Grid GenerationQueue'!$BH$5:$BH$467,"Executed",'Grid GenerationQueue'!$BB$5:$BB$467,"&lt;"&amp;$BE$3)</f>
        <v>0</v>
      </c>
      <c r="BQ458">
        <f>SUMIFS('Grid GenerationQueue'!AE$5:AE$467,'Grid GenerationQueue'!$AX$5:$AX$467,$B458,'Grid GenerationQueue'!$AY$5:$AY$467,$C458,'Grid GenerationQueue'!$BF$5:$BF$467,"&lt;&gt;"&amp;"",'Grid GenerationQueue'!$BB$5:$BB$467,"&lt;"&amp;$BE$3)</f>
        <v>0</v>
      </c>
      <c r="BR458">
        <f>SUMIFS('Grid GenerationQueue'!AF$5:AF$467,'Grid GenerationQueue'!$AX$5:$AX$467,$B458,'Grid GenerationQueue'!$AY$5:$AY$467,$C458,'Grid GenerationQueue'!$BF$5:$BF$467,"&lt;&gt;"&amp;"",'Grid GenerationQueue'!$BB$5:$BB$467,"&lt;"&amp;$BE$3)</f>
        <v>0</v>
      </c>
      <c r="BS458">
        <f>SUMIFS('Grid GenerationQueue'!AG$5:AG$467,'Grid GenerationQueue'!$AX$5:$AX$467,$B458,'Grid GenerationQueue'!$AY$5:$AY$467,$C458,'Grid GenerationQueue'!$BF$5:$BF$467,"&lt;&gt;"&amp;"",'Grid GenerationQueue'!$BB$5:$BB$467,"&lt;"&amp;$BE$3)</f>
        <v>0</v>
      </c>
      <c r="BT458">
        <f>SUMIFS('Grid GenerationQueue'!AH$5:AH$467,'Grid GenerationQueue'!$AX$5:$AX$467,$B458,'Grid GenerationQueue'!$AY$5:$AY$467,$C458,'Grid GenerationQueue'!$BF$5:$BF$467,"&lt;&gt;"&amp;"",'Grid GenerationQueue'!$BB$5:$BB$467,"&lt;"&amp;$BE$3)</f>
        <v>0</v>
      </c>
      <c r="BU458">
        <f>SUMIFS('Grid GenerationQueue'!AI$5:AI$467,'Grid GenerationQueue'!$AX$5:$AX$467,$B458,'Grid GenerationQueue'!$AY$5:$AY$467,$C458,'Grid GenerationQueue'!$BF$5:$BF$467,"&lt;&gt;"&amp;"",'Grid GenerationQueue'!$BB$5:$BB$467,"&lt;"&amp;$BE$3)</f>
        <v>0</v>
      </c>
      <c r="BV458">
        <f>SUMIFS('Grid GenerationQueue'!AJ$5:AJ$467,'Grid GenerationQueue'!$AX$5:$AX$467,$B458,'Grid GenerationQueue'!$AY$5:$AY$467,$C458,'Grid GenerationQueue'!$BF$5:$BF$467,"&lt;&gt;"&amp;"",'Grid GenerationQueue'!$BB$5:$BB$467,"&lt;"&amp;$BE$3)</f>
        <v>0</v>
      </c>
      <c r="BW458">
        <f>SUMIFS('Grid GenerationQueue'!AK$5:AK$467,'Grid GenerationQueue'!$AX$5:$AX$467,$B458,'Grid GenerationQueue'!$AY$5:$AY$467,$C458,'Grid GenerationQueue'!$BF$5:$BF$467,"&lt;&gt;"&amp;"",'Grid GenerationQueue'!$BB$5:$BB$467,"&lt;"&amp;$BE$3)</f>
        <v>0</v>
      </c>
      <c r="BX458">
        <f>SUMIFS('Grid GenerationQueue'!AL$5:AL$467,'Grid GenerationQueue'!$AX$5:$AX$467,$B458,'Grid GenerationQueue'!$AY$5:$AY$467,$C458,'Grid GenerationQueue'!$BF$5:$BF$467,"&lt;&gt;"&amp;"",'Grid GenerationQueue'!$BB$5:$BB$467,"&lt;"&amp;$BE$3)</f>
        <v>0</v>
      </c>
      <c r="BY458">
        <f>SUMIFS('Grid GenerationQueue'!AM$5:AM$467,'Grid GenerationQueue'!$AX$5:$AX$467,$B458,'Grid GenerationQueue'!$AY$5:$AY$467,$C458,'Grid GenerationQueue'!$BF$5:$BF$467,"&lt;&gt;"&amp;"",'Grid GenerationQueue'!$BB$5:$BB$467,"&lt;"&amp;$BE$3)</f>
        <v>0</v>
      </c>
      <c r="BZ458">
        <f>SUMIFS('Grid GenerationQueue'!AN$5:AN$467,'Grid GenerationQueue'!$AX$5:$AX$467,$B458,'Grid GenerationQueue'!$AY$5:$AY$467,$C458,'Grid GenerationQueue'!$BF$5:$BF$467,"&lt;&gt;"&amp;"",'Grid GenerationQueue'!$BB$5:$BB$467,"&lt;"&amp;$BE$3)</f>
        <v>0</v>
      </c>
      <c r="CA458">
        <f>SUMIFS('Grid GenerationQueue'!AO$5:AO$467,'Grid GenerationQueue'!$AX$5:$AX$467,$B458,'Grid GenerationQueue'!$AY$5:$AY$467,$C458,'Grid GenerationQueue'!$BF$5:$BF$467,"&lt;&gt;"&amp;"",'Grid GenerationQueue'!$BB$5:$BB$467,"&lt;"&amp;$BE$3)</f>
        <v>0</v>
      </c>
      <c r="CB458">
        <f>SUMIFS('Grid GenerationQueue'!AP$5:AP$467,'Grid GenerationQueue'!$AX$5:$AX$467,$B458,'Grid GenerationQueue'!$AY$5:$AY$467,$C458,'Grid GenerationQueue'!$BF$5:$BF$467,"&lt;&gt;"&amp;"",'Grid GenerationQueue'!$BB$5:$BB$467,"&lt;"&amp;$BE$3)</f>
        <v>0</v>
      </c>
      <c r="CD458">
        <f>SUMIFS('Grid GenerationQueue'!AE$5:AE$467,'Grid GenerationQueue'!$AX$5:$AX$467,$B458,'Grid GenerationQueue'!$AY$5:$AY$467,$C458,'Grid GenerationQueue'!$BB$5:$BB$467,"&lt;"&amp;$BE$3)</f>
        <v>0</v>
      </c>
      <c r="CE458">
        <f>SUMIFS('Grid GenerationQueue'!AF$5:AF$467,'Grid GenerationQueue'!$AX$5:$AX$467,$B458,'Grid GenerationQueue'!$AY$5:$AY$467,$C458,'Grid GenerationQueue'!$BB$5:$BB$467,"&lt;"&amp;$BE$3)</f>
        <v>0</v>
      </c>
      <c r="CF458">
        <f>SUMIFS('Grid GenerationQueue'!AG$5:AG$467,'Grid GenerationQueue'!$AX$5:$AX$467,$B458,'Grid GenerationQueue'!$AY$5:$AY$467,$C458,'Grid GenerationQueue'!$BB$5:$BB$467,"&lt;"&amp;$BE$3)</f>
        <v>0</v>
      </c>
      <c r="CG458">
        <f>SUMIFS('Grid GenerationQueue'!AH$5:AH$467,'Grid GenerationQueue'!$AX$5:$AX$467,$B458,'Grid GenerationQueue'!$AY$5:$AY$467,$C458,'Grid GenerationQueue'!$BB$5:$BB$467,"&lt;"&amp;$BE$3)</f>
        <v>0</v>
      </c>
      <c r="CH458">
        <f>SUMIFS('Grid GenerationQueue'!AI$5:AI$467,'Grid GenerationQueue'!$AX$5:$AX$467,$B458,'Grid GenerationQueue'!$AY$5:$AY$467,$C458,'Grid GenerationQueue'!$BB$5:$BB$467,"&lt;"&amp;$BE$3)</f>
        <v>0</v>
      </c>
      <c r="CI458">
        <f>SUMIFS('Grid GenerationQueue'!AJ$5:AJ$467,'Grid GenerationQueue'!$AX$5:$AX$467,$B458,'Grid GenerationQueue'!$AY$5:$AY$467,$C458,'Grid GenerationQueue'!$BB$5:$BB$467,"&lt;"&amp;$BE$3)</f>
        <v>0</v>
      </c>
      <c r="CJ458">
        <f>SUMIFS('Grid GenerationQueue'!AK$5:AK$467,'Grid GenerationQueue'!$AX$5:$AX$467,$B458,'Grid GenerationQueue'!$AY$5:$AY$467,$C458,'Grid GenerationQueue'!$BB$5:$BB$467,"&lt;"&amp;$BE$3)</f>
        <v>0</v>
      </c>
      <c r="CK458">
        <f>SUMIFS('Grid GenerationQueue'!AL$5:AL$467,'Grid GenerationQueue'!$AX$5:$AX$467,$B458,'Grid GenerationQueue'!$AY$5:$AY$467,$C458,'Grid GenerationQueue'!$BB$5:$BB$467,"&lt;"&amp;$BE$3)</f>
        <v>0</v>
      </c>
      <c r="CL458">
        <f>SUMIFS('Grid GenerationQueue'!AM$5:AM$467,'Grid GenerationQueue'!$AX$5:$AX$467,$B458,'Grid GenerationQueue'!$AY$5:$AY$467,$C458,'Grid GenerationQueue'!$BB$5:$BB$467,"&lt;"&amp;$BE$3)</f>
        <v>0</v>
      </c>
      <c r="CM458">
        <f>SUMIFS('Grid GenerationQueue'!AN$5:AN$467,'Grid GenerationQueue'!$AX$5:$AX$467,$B458,'Grid GenerationQueue'!$AY$5:$AY$467,$C458,'Grid GenerationQueue'!$BB$5:$BB$467,"&lt;"&amp;$BE$3)</f>
        <v>0</v>
      </c>
      <c r="CN458">
        <f>SUMIFS('Grid GenerationQueue'!AO$5:AO$467,'Grid GenerationQueue'!$AX$5:$AX$467,$B458,'Grid GenerationQueue'!$AY$5:$AY$467,$C458,'Grid GenerationQueue'!$BB$5:$BB$467,"&lt;"&amp;$BE$3)</f>
        <v>0</v>
      </c>
      <c r="CO458">
        <f>SUMIFS('Grid GenerationQueue'!AP$5:AP$467,'Grid GenerationQueue'!$AX$5:$AX$467,$B458,'Grid GenerationQueue'!$AY$5:$AY$467,$C458,'Grid GenerationQueue'!$BB$5:$BB$467,"&lt;"&amp;$BE$3)</f>
        <v>0</v>
      </c>
    </row>
    <row r="459" spans="1:93" x14ac:dyDescent="0.35">
      <c r="A459" t="s">
        <v>4649</v>
      </c>
      <c r="B459" t="s">
        <v>4528</v>
      </c>
      <c r="C459">
        <v>230</v>
      </c>
      <c r="D459">
        <f>SUMIFS('Grid GenerationQueue'!AE$5:AE$467,'Grid GenerationQueue'!$AX$5:$AX$467,$B459,'Grid GenerationQueue'!$AY$5:$AY$467,$C459,'Grid GenerationQueue'!$BI$5:$BI$467,"&lt;4")</f>
        <v>302.96299999999997</v>
      </c>
      <c r="E459">
        <f>SUMIFS('Grid GenerationQueue'!AF$5:AF$467,'Grid GenerationQueue'!$AX$5:$AX$467,$B459,'Grid GenerationQueue'!$AY$5:$AY$467,$C459,'Grid GenerationQueue'!$BI$5:$BI$467,"&lt;4")</f>
        <v>302.96299999999997</v>
      </c>
      <c r="F459">
        <f>SUMIFS('Grid GenerationQueue'!AG$5:AG$467,'Grid GenerationQueue'!$AX$5:$AX$467,$B459,'Grid GenerationQueue'!$AY$5:$AY$467,$C459,'Grid GenerationQueue'!$BI$5:$BI$467,"&lt;4")</f>
        <v>0</v>
      </c>
      <c r="G459">
        <f>SUMIFS('Grid GenerationQueue'!AH$5:AH$467,'Grid GenerationQueue'!$AX$5:$AX$467,$B459,'Grid GenerationQueue'!$AY$5:$AY$467,$C459,'Grid GenerationQueue'!$BI$5:$BI$467,"&lt;4")</f>
        <v>0</v>
      </c>
      <c r="H459">
        <f>SUMIFS('Grid GenerationQueue'!AI$5:AI$467,'Grid GenerationQueue'!$AX$5:$AX$467,$B459,'Grid GenerationQueue'!$AY$5:$AY$467,$C459,'Grid GenerationQueue'!$BI$5:$BI$467,"&lt;4")</f>
        <v>406.13</v>
      </c>
      <c r="I459">
        <f>SUMIFS('Grid GenerationQueue'!AJ$5:AJ$467,'Grid GenerationQueue'!$AX$5:$AX$467,$B459,'Grid GenerationQueue'!$AY$5:$AY$467,$C459,'Grid GenerationQueue'!$BI$5:$BI$467,"&lt;4")</f>
        <v>206.13</v>
      </c>
      <c r="J459">
        <f>SUMIFS('Grid GenerationQueue'!AK$5:AK$467,'Grid GenerationQueue'!$AX$5:$AX$467,$B459,'Grid GenerationQueue'!$AY$5:$AY$467,$C459,'Grid GenerationQueue'!$BI$5:$BI$467,"&lt;4")</f>
        <v>0</v>
      </c>
      <c r="K459">
        <f>SUMIFS('Grid GenerationQueue'!AL$5:AL$467,'Grid GenerationQueue'!$AX$5:$AX$467,$B459,'Grid GenerationQueue'!$AY$5:$AY$467,$C459,'Grid GenerationQueue'!$BI$5:$BI$467,"&lt;4")</f>
        <v>0</v>
      </c>
      <c r="L459">
        <f>SUMIFS('Grid GenerationQueue'!AM$5:AM$467,'Grid GenerationQueue'!$AX$5:$AX$467,$B459,'Grid GenerationQueue'!$AY$5:$AY$467,$C459,'Grid GenerationQueue'!$BI$5:$BI$467,"&lt;4")</f>
        <v>0</v>
      </c>
      <c r="M459">
        <f>SUMIFS('Grid GenerationQueue'!AN$5:AN$467,'Grid GenerationQueue'!$AX$5:$AX$467,$B459,'Grid GenerationQueue'!$AY$5:$AY$467,$C459,'Grid GenerationQueue'!$BI$5:$BI$467,"&lt;4")</f>
        <v>0</v>
      </c>
      <c r="N459">
        <f>SUMIFS('Grid GenerationQueue'!AO$5:AO$467,'Grid GenerationQueue'!$AX$5:$AX$467,$B459,'Grid GenerationQueue'!$AY$5:$AY$467,$C459,'Grid GenerationQueue'!$BI$5:$BI$467,"&lt;4")</f>
        <v>0</v>
      </c>
      <c r="O459">
        <f>SUMIFS('Grid GenerationQueue'!AP$5:AP$467,'Grid GenerationQueue'!$AX$5:$AX$467,$B459,'Grid GenerationQueue'!$AY$5:$AY$467,$C459,'Grid GenerationQueue'!$BI$5:$BI$467,"&lt;4")</f>
        <v>0</v>
      </c>
      <c r="Q459">
        <f>SUMIFS('Grid GenerationQueue'!AE$5:AE$467,'Grid GenerationQueue'!$AX$5:$AX$467,$B459,'Grid GenerationQueue'!$AY$5:$AY$467,$C459,'Grid GenerationQueue'!$BH$5:$BH$467,"Executed")</f>
        <v>0</v>
      </c>
      <c r="R459">
        <f>SUMIFS('Grid GenerationQueue'!AF$5:AF$467,'Grid GenerationQueue'!$AX$5:$AX$467,$B459,'Grid GenerationQueue'!$AY$5:$AY$467,$C459,'Grid GenerationQueue'!$BH$5:$BH$467,"Executed")</f>
        <v>0</v>
      </c>
      <c r="S459">
        <f>SUMIFS('Grid GenerationQueue'!AG$5:AG$467,'Grid GenerationQueue'!$AX$5:$AX$467,$B459,'Grid GenerationQueue'!$AY$5:$AY$467,$C459,'Grid GenerationQueue'!$BH$5:$BH$467,"Executed")</f>
        <v>0</v>
      </c>
      <c r="T459">
        <f>SUMIFS('Grid GenerationQueue'!AH$5:AH$467,'Grid GenerationQueue'!$AX$5:$AX$467,$B459,'Grid GenerationQueue'!$AY$5:$AY$467,$C459,'Grid GenerationQueue'!$BH$5:$BH$467,"Executed")</f>
        <v>0</v>
      </c>
      <c r="U459">
        <f>SUMIFS('Grid GenerationQueue'!AI$5:AI$467,'Grid GenerationQueue'!$AX$5:$AX$467,$B459,'Grid GenerationQueue'!$AY$5:$AY$467,$C459,'Grid GenerationQueue'!$BH$5:$BH$467,"Executed")</f>
        <v>0</v>
      </c>
      <c r="V459">
        <f>SUMIFS('Grid GenerationQueue'!AJ$5:AJ$467,'Grid GenerationQueue'!$AX$5:$AX$467,$B459,'Grid GenerationQueue'!$AY$5:$AY$467,$C459,'Grid GenerationQueue'!$BH$5:$BH$467,"Executed")</f>
        <v>0</v>
      </c>
      <c r="W459">
        <f>SUMIFS('Grid GenerationQueue'!AK$5:AK$467,'Grid GenerationQueue'!$AX$5:$AX$467,$B459,'Grid GenerationQueue'!$AY$5:$AY$467,$C459,'Grid GenerationQueue'!$BH$5:$BH$467,"Executed")</f>
        <v>0</v>
      </c>
      <c r="X459">
        <f>SUMIFS('Grid GenerationQueue'!AL$5:AL$467,'Grid GenerationQueue'!$AX$5:$AX$467,$B459,'Grid GenerationQueue'!$AY$5:$AY$467,$C459,'Grid GenerationQueue'!$BH$5:$BH$467,"Executed")</f>
        <v>0</v>
      </c>
      <c r="Y459">
        <f>SUMIFS('Grid GenerationQueue'!AM$5:AM$467,'Grid GenerationQueue'!$AX$5:$AX$467,$B459,'Grid GenerationQueue'!$AY$5:$AY$467,$C459,'Grid GenerationQueue'!$BH$5:$BH$467,"Executed")</f>
        <v>0</v>
      </c>
      <c r="Z459">
        <f>SUMIFS('Grid GenerationQueue'!AN$5:AN$467,'Grid GenerationQueue'!$AX$5:$AX$467,$B459,'Grid GenerationQueue'!$AY$5:$AY$467,$C459,'Grid GenerationQueue'!$BH$5:$BH$467,"Executed")</f>
        <v>0</v>
      </c>
      <c r="AA459">
        <f>SUMIFS('Grid GenerationQueue'!AO$5:AO$467,'Grid GenerationQueue'!$AX$5:$AX$467,$B459,'Grid GenerationQueue'!$AY$5:$AY$467,$C459,'Grid GenerationQueue'!$BH$5:$BH$467,"Executed")</f>
        <v>0</v>
      </c>
      <c r="AB459">
        <f>SUMIFS('Grid GenerationQueue'!AP$5:AP$467,'Grid GenerationQueue'!$AX$5:$AX$467,$B459,'Grid GenerationQueue'!$AY$5:$AY$467,$C459,'Grid GenerationQueue'!$BH$5:$BH$467,"Executed")</f>
        <v>0</v>
      </c>
      <c r="AD459">
        <f>SUMIFS('Grid GenerationQueue'!AE$5:AE$467,'Grid GenerationQueue'!$AX$5:$AX$467,$B459,'Grid GenerationQueue'!$AY$5:$AY$467,$C459,'Grid GenerationQueue'!$BF$5:$BF$467,"&lt;&gt;"&amp;"")</f>
        <v>302.96299999999997</v>
      </c>
      <c r="AE459">
        <f>SUMIFS('Grid GenerationQueue'!AF$5:AF$467,'Grid GenerationQueue'!$AX$5:$AX$467,$B459,'Grid GenerationQueue'!$AY$5:$AY$467,$C459,'Grid GenerationQueue'!$BF$5:$BF$467,"&lt;&gt;"&amp;"")</f>
        <v>302.96299999999997</v>
      </c>
      <c r="AF459">
        <f>SUMIFS('Grid GenerationQueue'!AG$5:AG$467,'Grid GenerationQueue'!$AX$5:$AX$467,$B459,'Grid GenerationQueue'!$AY$5:$AY$467,$C459,'Grid GenerationQueue'!$BF$5:$BF$467,"&lt;&gt;"&amp;"")</f>
        <v>0</v>
      </c>
      <c r="AG459">
        <f>SUMIFS('Grid GenerationQueue'!AH$5:AH$467,'Grid GenerationQueue'!$AX$5:$AX$467,$B459,'Grid GenerationQueue'!$AY$5:$AY$467,$C459,'Grid GenerationQueue'!$BF$5:$BF$467,"&lt;&gt;"&amp;"")</f>
        <v>0</v>
      </c>
      <c r="AH459">
        <f>SUMIFS('Grid GenerationQueue'!AI$5:AI$467,'Grid GenerationQueue'!$AX$5:$AX$467,$B459,'Grid GenerationQueue'!$AY$5:$AY$467,$C459,'Grid GenerationQueue'!$BF$5:$BF$467,"&lt;&gt;"&amp;"")</f>
        <v>406.13</v>
      </c>
      <c r="AI459">
        <f>SUMIFS('Grid GenerationQueue'!AJ$5:AJ$467,'Grid GenerationQueue'!$AX$5:$AX$467,$B459,'Grid GenerationQueue'!$AY$5:$AY$467,$C459,'Grid GenerationQueue'!$BF$5:$BF$467,"&lt;&gt;"&amp;"")</f>
        <v>206.13</v>
      </c>
      <c r="AJ459">
        <f>SUMIFS('Grid GenerationQueue'!AK$5:AK$467,'Grid GenerationQueue'!$AX$5:$AX$467,$B459,'Grid GenerationQueue'!$AY$5:$AY$467,$C459,'Grid GenerationQueue'!$BF$5:$BF$467,"&lt;&gt;"&amp;"")</f>
        <v>0</v>
      </c>
      <c r="AK459">
        <f>SUMIFS('Grid GenerationQueue'!AL$5:AL$467,'Grid GenerationQueue'!$AX$5:$AX$467,$B459,'Grid GenerationQueue'!$AY$5:$AY$467,$C459,'Grid GenerationQueue'!$BF$5:$BF$467,"&lt;&gt;"&amp;"")</f>
        <v>0</v>
      </c>
      <c r="AL459">
        <f>SUMIFS('Grid GenerationQueue'!AM$5:AM$467,'Grid GenerationQueue'!$AX$5:$AX$467,$B459,'Grid GenerationQueue'!$AY$5:$AY$467,$C459,'Grid GenerationQueue'!$BF$5:$BF$467,"&lt;&gt;"&amp;"")</f>
        <v>0</v>
      </c>
      <c r="AM459">
        <f>SUMIFS('Grid GenerationQueue'!AN$5:AN$467,'Grid GenerationQueue'!$AX$5:$AX$467,$B459,'Grid GenerationQueue'!$AY$5:$AY$467,$C459,'Grid GenerationQueue'!$BF$5:$BF$467,"&lt;&gt;"&amp;"")</f>
        <v>0</v>
      </c>
      <c r="AN459">
        <f>SUMIFS('Grid GenerationQueue'!AO$5:AO$467,'Grid GenerationQueue'!$AX$5:$AX$467,$B459,'Grid GenerationQueue'!$AY$5:$AY$467,$C459,'Grid GenerationQueue'!$BF$5:$BF$467,"&lt;&gt;"&amp;"")</f>
        <v>0</v>
      </c>
      <c r="AO459">
        <f>SUMIFS('Grid GenerationQueue'!AP$5:AP$467,'Grid GenerationQueue'!$AX$5:$AX$467,$B459,'Grid GenerationQueue'!$AY$5:$AY$467,$C459,'Grid GenerationQueue'!$BF$5:$BF$467,"&lt;&gt;"&amp;"")</f>
        <v>0</v>
      </c>
      <c r="AQ459">
        <f>SUMIFS('Grid GenerationQueue'!AE$5:AE$467,'Grid GenerationQueue'!$AX$5:$AX$467,$B459,'Grid GenerationQueue'!$AY$5:$AY$467,$C459)</f>
        <v>302.96299999999997</v>
      </c>
      <c r="AR459">
        <f>SUMIFS('Grid GenerationQueue'!AF$5:AF$467,'Grid GenerationQueue'!$AX$5:$AX$467,$B459,'Grid GenerationQueue'!$AY$5:$AY$467,$C459)</f>
        <v>302.96299999999997</v>
      </c>
      <c r="AS459">
        <f>SUMIFS('Grid GenerationQueue'!AG$5:AG$467,'Grid GenerationQueue'!$AX$5:$AX$467,$B459,'Grid GenerationQueue'!$AY$5:$AY$467,$C459)</f>
        <v>0</v>
      </c>
      <c r="AT459">
        <f>SUMIFS('Grid GenerationQueue'!AH$5:AH$467,'Grid GenerationQueue'!$AX$5:$AX$467,$B459,'Grid GenerationQueue'!$AY$5:$AY$467,$C459)</f>
        <v>0</v>
      </c>
      <c r="AU459">
        <f>SUMIFS('Grid GenerationQueue'!AI$5:AI$467,'Grid GenerationQueue'!$AX$5:$AX$467,$B459,'Grid GenerationQueue'!$AY$5:$AY$467,$C459)</f>
        <v>406.13</v>
      </c>
      <c r="AV459">
        <f>SUMIFS('Grid GenerationQueue'!AJ$5:AJ$467,'Grid GenerationQueue'!$AX$5:$AX$467,$B459,'Grid GenerationQueue'!$AY$5:$AY$467,$C459)</f>
        <v>206.13</v>
      </c>
      <c r="AW459">
        <f>SUMIFS('Grid GenerationQueue'!AK$5:AK$467,'Grid GenerationQueue'!$AX$5:$AX$467,$B459,'Grid GenerationQueue'!$AY$5:$AY$467,$C459)</f>
        <v>0</v>
      </c>
      <c r="AX459">
        <f>SUMIFS('Grid GenerationQueue'!AL$5:AL$467,'Grid GenerationQueue'!$AX$5:$AX$467,$B459,'Grid GenerationQueue'!$AY$5:$AY$467,$C459)</f>
        <v>0</v>
      </c>
      <c r="AY459">
        <f>SUMIFS('Grid GenerationQueue'!AM$5:AM$467,'Grid GenerationQueue'!$AX$5:$AX$467,$B459,'Grid GenerationQueue'!$AY$5:$AY$467,$C459)</f>
        <v>0</v>
      </c>
      <c r="AZ459">
        <f>SUMIFS('Grid GenerationQueue'!AN$5:AN$467,'Grid GenerationQueue'!$AX$5:$AX$467,$B459,'Grid GenerationQueue'!$AY$5:$AY$467,$C459)</f>
        <v>0</v>
      </c>
      <c r="BA459">
        <f>SUMIFS('Grid GenerationQueue'!AO$5:AO$467,'Grid GenerationQueue'!$AX$5:$AX$467,$B459,'Grid GenerationQueue'!$AY$5:$AY$467,$C459)</f>
        <v>0</v>
      </c>
      <c r="BB459">
        <f>SUMIFS('Grid GenerationQueue'!AP$5:AP$467,'Grid GenerationQueue'!$AX$5:$AX$467,$B459,'Grid GenerationQueue'!$AY$5:$AY$467,$C459)</f>
        <v>0</v>
      </c>
      <c r="BD459">
        <f>SUMIFS('Grid GenerationQueue'!AE$5:AE$467,'Grid GenerationQueue'!$AX$5:$AX$467,$B459,'Grid GenerationQueue'!$AY$5:$AY$467,$C459,'Grid GenerationQueue'!$BH$5:$BH$467,"Executed",'Grid GenerationQueue'!$BB$5:$BB$467,"&lt;"&amp;$BE$3)</f>
        <v>0</v>
      </c>
      <c r="BE459">
        <f>SUMIFS('Grid GenerationQueue'!AF$5:AF$467,'Grid GenerationQueue'!$AX$5:$AX$467,$B459,'Grid GenerationQueue'!$AY$5:$AY$467,$C459,'Grid GenerationQueue'!$BH$5:$BH$467,"Executed",'Grid GenerationQueue'!$BB$5:$BB$467,"&lt;"&amp;$BE$3)</f>
        <v>0</v>
      </c>
      <c r="BF459">
        <f>SUMIFS('Grid GenerationQueue'!AG$5:AG$467,'Grid GenerationQueue'!$AX$5:$AX$467,$B459,'Grid GenerationQueue'!$AY$5:$AY$467,$C459,'Grid GenerationQueue'!$BH$5:$BH$467,"Executed",'Grid GenerationQueue'!$BB$5:$BB$467,"&lt;"&amp;$BE$3)</f>
        <v>0</v>
      </c>
      <c r="BG459">
        <f>SUMIFS('Grid GenerationQueue'!AH$5:AH$467,'Grid GenerationQueue'!$AX$5:$AX$467,$B459,'Grid GenerationQueue'!$AY$5:$AY$467,$C459,'Grid GenerationQueue'!$BH$5:$BH$467,"Executed",'Grid GenerationQueue'!$BB$5:$BB$467,"&lt;"&amp;$BE$3)</f>
        <v>0</v>
      </c>
      <c r="BH459">
        <f>SUMIFS('Grid GenerationQueue'!AI$5:AI$467,'Grid GenerationQueue'!$AX$5:$AX$467,$B459,'Grid GenerationQueue'!$AY$5:$AY$467,$C459,'Grid GenerationQueue'!$BH$5:$BH$467,"Executed",'Grid GenerationQueue'!$BB$5:$BB$467,"&lt;"&amp;$BE$3)</f>
        <v>0</v>
      </c>
      <c r="BI459">
        <f>SUMIFS('Grid GenerationQueue'!AJ$5:AJ$467,'Grid GenerationQueue'!$AX$5:$AX$467,$B459,'Grid GenerationQueue'!$AY$5:$AY$467,$C459,'Grid GenerationQueue'!$BH$5:$BH$467,"Executed",'Grid GenerationQueue'!$BB$5:$BB$467,"&lt;"&amp;$BE$3)</f>
        <v>0</v>
      </c>
      <c r="BJ459">
        <f>SUMIFS('Grid GenerationQueue'!AK$5:AK$467,'Grid GenerationQueue'!$AX$5:$AX$467,$B459,'Grid GenerationQueue'!$AY$5:$AY$467,$C459,'Grid GenerationQueue'!$BH$5:$BH$467,"Executed",'Grid GenerationQueue'!$BB$5:$BB$467,"&lt;"&amp;$BE$3)</f>
        <v>0</v>
      </c>
      <c r="BK459">
        <f>SUMIFS('Grid GenerationQueue'!AL$5:AL$467,'Grid GenerationQueue'!$AX$5:$AX$467,$B459,'Grid GenerationQueue'!$AY$5:$AY$467,$C459,'Grid GenerationQueue'!$BH$5:$BH$467,"Executed",'Grid GenerationQueue'!$BB$5:$BB$467,"&lt;"&amp;$BE$3)</f>
        <v>0</v>
      </c>
      <c r="BL459">
        <f>SUMIFS('Grid GenerationQueue'!AM$5:AM$467,'Grid GenerationQueue'!$AX$5:$AX$467,$B459,'Grid GenerationQueue'!$AY$5:$AY$467,$C459,'Grid GenerationQueue'!$BH$5:$BH$467,"Executed",'Grid GenerationQueue'!$BB$5:$BB$467,"&lt;"&amp;$BE$3)</f>
        <v>0</v>
      </c>
      <c r="BM459">
        <f>SUMIFS('Grid GenerationQueue'!AN$5:AN$467,'Grid GenerationQueue'!$AX$5:$AX$467,$B459,'Grid GenerationQueue'!$AY$5:$AY$467,$C459,'Grid GenerationQueue'!$BH$5:$BH$467,"Executed",'Grid GenerationQueue'!$BB$5:$BB$467,"&lt;"&amp;$BE$3)</f>
        <v>0</v>
      </c>
      <c r="BN459">
        <f>SUMIFS('Grid GenerationQueue'!AO$5:AO$467,'Grid GenerationQueue'!$AX$5:$AX$467,$B459,'Grid GenerationQueue'!$AY$5:$AY$467,$C459,'Grid GenerationQueue'!$BH$5:$BH$467,"Executed",'Grid GenerationQueue'!$BB$5:$BB$467,"&lt;"&amp;$BE$3)</f>
        <v>0</v>
      </c>
      <c r="BO459">
        <f>SUMIFS('Grid GenerationQueue'!AP$5:AP$467,'Grid GenerationQueue'!$AX$5:$AX$467,$B459,'Grid GenerationQueue'!$AY$5:$AY$467,$C459,'Grid GenerationQueue'!$BH$5:$BH$467,"Executed",'Grid GenerationQueue'!$BB$5:$BB$467,"&lt;"&amp;$BE$3)</f>
        <v>0</v>
      </c>
      <c r="BQ459">
        <f>SUMIFS('Grid GenerationQueue'!AE$5:AE$467,'Grid GenerationQueue'!$AX$5:$AX$467,$B459,'Grid GenerationQueue'!$AY$5:$AY$467,$C459,'Grid GenerationQueue'!$BF$5:$BF$467,"&lt;&gt;"&amp;"",'Grid GenerationQueue'!$BB$5:$BB$467,"&lt;"&amp;$BE$3)</f>
        <v>302.96299999999997</v>
      </c>
      <c r="BR459">
        <f>SUMIFS('Grid GenerationQueue'!AF$5:AF$467,'Grid GenerationQueue'!$AX$5:$AX$467,$B459,'Grid GenerationQueue'!$AY$5:$AY$467,$C459,'Grid GenerationQueue'!$BF$5:$BF$467,"&lt;&gt;"&amp;"",'Grid GenerationQueue'!$BB$5:$BB$467,"&lt;"&amp;$BE$3)</f>
        <v>302.96299999999997</v>
      </c>
      <c r="BS459">
        <f>SUMIFS('Grid GenerationQueue'!AG$5:AG$467,'Grid GenerationQueue'!$AX$5:$AX$467,$B459,'Grid GenerationQueue'!$AY$5:$AY$467,$C459,'Grid GenerationQueue'!$BF$5:$BF$467,"&lt;&gt;"&amp;"",'Grid GenerationQueue'!$BB$5:$BB$467,"&lt;"&amp;$BE$3)</f>
        <v>0</v>
      </c>
      <c r="BT459">
        <f>SUMIFS('Grid GenerationQueue'!AH$5:AH$467,'Grid GenerationQueue'!$AX$5:$AX$467,$B459,'Grid GenerationQueue'!$AY$5:$AY$467,$C459,'Grid GenerationQueue'!$BF$5:$BF$467,"&lt;&gt;"&amp;"",'Grid GenerationQueue'!$BB$5:$BB$467,"&lt;"&amp;$BE$3)</f>
        <v>0</v>
      </c>
      <c r="BU459">
        <f>SUMIFS('Grid GenerationQueue'!AI$5:AI$467,'Grid GenerationQueue'!$AX$5:$AX$467,$B459,'Grid GenerationQueue'!$AY$5:$AY$467,$C459,'Grid GenerationQueue'!$BF$5:$BF$467,"&lt;&gt;"&amp;"",'Grid GenerationQueue'!$BB$5:$BB$467,"&lt;"&amp;$BE$3)</f>
        <v>406.13</v>
      </c>
      <c r="BV459">
        <f>SUMIFS('Grid GenerationQueue'!AJ$5:AJ$467,'Grid GenerationQueue'!$AX$5:$AX$467,$B459,'Grid GenerationQueue'!$AY$5:$AY$467,$C459,'Grid GenerationQueue'!$BF$5:$BF$467,"&lt;&gt;"&amp;"",'Grid GenerationQueue'!$BB$5:$BB$467,"&lt;"&amp;$BE$3)</f>
        <v>206.13</v>
      </c>
      <c r="BW459">
        <f>SUMIFS('Grid GenerationQueue'!AK$5:AK$467,'Grid GenerationQueue'!$AX$5:$AX$467,$B459,'Grid GenerationQueue'!$AY$5:$AY$467,$C459,'Grid GenerationQueue'!$BF$5:$BF$467,"&lt;&gt;"&amp;"",'Grid GenerationQueue'!$BB$5:$BB$467,"&lt;"&amp;$BE$3)</f>
        <v>0</v>
      </c>
      <c r="BX459">
        <f>SUMIFS('Grid GenerationQueue'!AL$5:AL$467,'Grid GenerationQueue'!$AX$5:$AX$467,$B459,'Grid GenerationQueue'!$AY$5:$AY$467,$C459,'Grid GenerationQueue'!$BF$5:$BF$467,"&lt;&gt;"&amp;"",'Grid GenerationQueue'!$BB$5:$BB$467,"&lt;"&amp;$BE$3)</f>
        <v>0</v>
      </c>
      <c r="BY459">
        <f>SUMIFS('Grid GenerationQueue'!AM$5:AM$467,'Grid GenerationQueue'!$AX$5:$AX$467,$B459,'Grid GenerationQueue'!$AY$5:$AY$467,$C459,'Grid GenerationQueue'!$BF$5:$BF$467,"&lt;&gt;"&amp;"",'Grid GenerationQueue'!$BB$5:$BB$467,"&lt;"&amp;$BE$3)</f>
        <v>0</v>
      </c>
      <c r="BZ459">
        <f>SUMIFS('Grid GenerationQueue'!AN$5:AN$467,'Grid GenerationQueue'!$AX$5:$AX$467,$B459,'Grid GenerationQueue'!$AY$5:$AY$467,$C459,'Grid GenerationQueue'!$BF$5:$BF$467,"&lt;&gt;"&amp;"",'Grid GenerationQueue'!$BB$5:$BB$467,"&lt;"&amp;$BE$3)</f>
        <v>0</v>
      </c>
      <c r="CA459">
        <f>SUMIFS('Grid GenerationQueue'!AO$5:AO$467,'Grid GenerationQueue'!$AX$5:$AX$467,$B459,'Grid GenerationQueue'!$AY$5:$AY$467,$C459,'Grid GenerationQueue'!$BF$5:$BF$467,"&lt;&gt;"&amp;"",'Grid GenerationQueue'!$BB$5:$BB$467,"&lt;"&amp;$BE$3)</f>
        <v>0</v>
      </c>
      <c r="CB459">
        <f>SUMIFS('Grid GenerationQueue'!AP$5:AP$467,'Grid GenerationQueue'!$AX$5:$AX$467,$B459,'Grid GenerationQueue'!$AY$5:$AY$467,$C459,'Grid GenerationQueue'!$BF$5:$BF$467,"&lt;&gt;"&amp;"",'Grid GenerationQueue'!$BB$5:$BB$467,"&lt;"&amp;$BE$3)</f>
        <v>0</v>
      </c>
      <c r="CD459">
        <f>SUMIFS('Grid GenerationQueue'!AE$5:AE$467,'Grid GenerationQueue'!$AX$5:$AX$467,$B459,'Grid GenerationQueue'!$AY$5:$AY$467,$C459,'Grid GenerationQueue'!$BB$5:$BB$467,"&lt;"&amp;$BE$3)</f>
        <v>302.96299999999997</v>
      </c>
      <c r="CE459">
        <f>SUMIFS('Grid GenerationQueue'!AF$5:AF$467,'Grid GenerationQueue'!$AX$5:$AX$467,$B459,'Grid GenerationQueue'!$AY$5:$AY$467,$C459,'Grid GenerationQueue'!$BB$5:$BB$467,"&lt;"&amp;$BE$3)</f>
        <v>302.96299999999997</v>
      </c>
      <c r="CF459">
        <f>SUMIFS('Grid GenerationQueue'!AG$5:AG$467,'Grid GenerationQueue'!$AX$5:$AX$467,$B459,'Grid GenerationQueue'!$AY$5:$AY$467,$C459,'Grid GenerationQueue'!$BB$5:$BB$467,"&lt;"&amp;$BE$3)</f>
        <v>0</v>
      </c>
      <c r="CG459">
        <f>SUMIFS('Grid GenerationQueue'!AH$5:AH$467,'Grid GenerationQueue'!$AX$5:$AX$467,$B459,'Grid GenerationQueue'!$AY$5:$AY$467,$C459,'Grid GenerationQueue'!$BB$5:$BB$467,"&lt;"&amp;$BE$3)</f>
        <v>0</v>
      </c>
      <c r="CH459">
        <f>SUMIFS('Grid GenerationQueue'!AI$5:AI$467,'Grid GenerationQueue'!$AX$5:$AX$467,$B459,'Grid GenerationQueue'!$AY$5:$AY$467,$C459,'Grid GenerationQueue'!$BB$5:$BB$467,"&lt;"&amp;$BE$3)</f>
        <v>406.13</v>
      </c>
      <c r="CI459">
        <f>SUMIFS('Grid GenerationQueue'!AJ$5:AJ$467,'Grid GenerationQueue'!$AX$5:$AX$467,$B459,'Grid GenerationQueue'!$AY$5:$AY$467,$C459,'Grid GenerationQueue'!$BB$5:$BB$467,"&lt;"&amp;$BE$3)</f>
        <v>206.13</v>
      </c>
      <c r="CJ459">
        <f>SUMIFS('Grid GenerationQueue'!AK$5:AK$467,'Grid GenerationQueue'!$AX$5:$AX$467,$B459,'Grid GenerationQueue'!$AY$5:$AY$467,$C459,'Grid GenerationQueue'!$BB$5:$BB$467,"&lt;"&amp;$BE$3)</f>
        <v>0</v>
      </c>
      <c r="CK459">
        <f>SUMIFS('Grid GenerationQueue'!AL$5:AL$467,'Grid GenerationQueue'!$AX$5:$AX$467,$B459,'Grid GenerationQueue'!$AY$5:$AY$467,$C459,'Grid GenerationQueue'!$BB$5:$BB$467,"&lt;"&amp;$BE$3)</f>
        <v>0</v>
      </c>
      <c r="CL459">
        <f>SUMIFS('Grid GenerationQueue'!AM$5:AM$467,'Grid GenerationQueue'!$AX$5:$AX$467,$B459,'Grid GenerationQueue'!$AY$5:$AY$467,$C459,'Grid GenerationQueue'!$BB$5:$BB$467,"&lt;"&amp;$BE$3)</f>
        <v>0</v>
      </c>
      <c r="CM459">
        <f>SUMIFS('Grid GenerationQueue'!AN$5:AN$467,'Grid GenerationQueue'!$AX$5:$AX$467,$B459,'Grid GenerationQueue'!$AY$5:$AY$467,$C459,'Grid GenerationQueue'!$BB$5:$BB$467,"&lt;"&amp;$BE$3)</f>
        <v>0</v>
      </c>
      <c r="CN459">
        <f>SUMIFS('Grid GenerationQueue'!AO$5:AO$467,'Grid GenerationQueue'!$AX$5:$AX$467,$B459,'Grid GenerationQueue'!$AY$5:$AY$467,$C459,'Grid GenerationQueue'!$BB$5:$BB$467,"&lt;"&amp;$BE$3)</f>
        <v>0</v>
      </c>
      <c r="CO459">
        <f>SUMIFS('Grid GenerationQueue'!AP$5:AP$467,'Grid GenerationQueue'!$AX$5:$AX$467,$B459,'Grid GenerationQueue'!$AY$5:$AY$467,$C459,'Grid GenerationQueue'!$BB$5:$BB$467,"&lt;"&amp;$BE$3)</f>
        <v>0</v>
      </c>
    </row>
    <row r="460" spans="1:93" x14ac:dyDescent="0.35">
      <c r="A460" t="s">
        <v>4671</v>
      </c>
      <c r="B460" t="s">
        <v>4453</v>
      </c>
      <c r="C460">
        <v>230</v>
      </c>
      <c r="D460">
        <f>SUMIFS('Grid GenerationQueue'!AE$5:AE$467,'Grid GenerationQueue'!$AX$5:$AX$467,$B460,'Grid GenerationQueue'!$AY$5:$AY$467,$C460,'Grid GenerationQueue'!$BI$5:$BI$467,"&lt;4")</f>
        <v>0</v>
      </c>
      <c r="E460">
        <f>SUMIFS('Grid GenerationQueue'!AF$5:AF$467,'Grid GenerationQueue'!$AX$5:$AX$467,$B460,'Grid GenerationQueue'!$AY$5:$AY$467,$C460,'Grid GenerationQueue'!$BI$5:$BI$467,"&lt;4")</f>
        <v>0</v>
      </c>
      <c r="F460">
        <f>SUMIFS('Grid GenerationQueue'!AG$5:AG$467,'Grid GenerationQueue'!$AX$5:$AX$467,$B460,'Grid GenerationQueue'!$AY$5:$AY$467,$C460,'Grid GenerationQueue'!$BI$5:$BI$467,"&lt;4")</f>
        <v>0</v>
      </c>
      <c r="G460">
        <f>SUMIFS('Grid GenerationQueue'!AH$5:AH$467,'Grid GenerationQueue'!$AX$5:$AX$467,$B460,'Grid GenerationQueue'!$AY$5:$AY$467,$C460,'Grid GenerationQueue'!$BI$5:$BI$467,"&lt;4")</f>
        <v>0</v>
      </c>
      <c r="H460">
        <f>SUMIFS('Grid GenerationQueue'!AI$5:AI$467,'Grid GenerationQueue'!$AX$5:$AX$467,$B460,'Grid GenerationQueue'!$AY$5:$AY$467,$C460,'Grid GenerationQueue'!$BI$5:$BI$467,"&lt;4")</f>
        <v>0</v>
      </c>
      <c r="I460">
        <f>SUMIFS('Grid GenerationQueue'!AJ$5:AJ$467,'Grid GenerationQueue'!$AX$5:$AX$467,$B460,'Grid GenerationQueue'!$AY$5:$AY$467,$C460,'Grid GenerationQueue'!$BI$5:$BI$467,"&lt;4")</f>
        <v>0</v>
      </c>
      <c r="J460">
        <f>SUMIFS('Grid GenerationQueue'!AK$5:AK$467,'Grid GenerationQueue'!$AX$5:$AX$467,$B460,'Grid GenerationQueue'!$AY$5:$AY$467,$C460,'Grid GenerationQueue'!$BI$5:$BI$467,"&lt;4")</f>
        <v>0</v>
      </c>
      <c r="K460">
        <f>SUMIFS('Grid GenerationQueue'!AL$5:AL$467,'Grid GenerationQueue'!$AX$5:$AX$467,$B460,'Grid GenerationQueue'!$AY$5:$AY$467,$C460,'Grid GenerationQueue'!$BI$5:$BI$467,"&lt;4")</f>
        <v>0</v>
      </c>
      <c r="L460">
        <f>SUMIFS('Grid GenerationQueue'!AM$5:AM$467,'Grid GenerationQueue'!$AX$5:$AX$467,$B460,'Grid GenerationQueue'!$AY$5:$AY$467,$C460,'Grid GenerationQueue'!$BI$5:$BI$467,"&lt;4")</f>
        <v>0</v>
      </c>
      <c r="M460">
        <f>SUMIFS('Grid GenerationQueue'!AN$5:AN$467,'Grid GenerationQueue'!$AX$5:$AX$467,$B460,'Grid GenerationQueue'!$AY$5:$AY$467,$C460,'Grid GenerationQueue'!$BI$5:$BI$467,"&lt;4")</f>
        <v>0</v>
      </c>
      <c r="N460">
        <f>SUMIFS('Grid GenerationQueue'!AO$5:AO$467,'Grid GenerationQueue'!$AX$5:$AX$467,$B460,'Grid GenerationQueue'!$AY$5:$AY$467,$C460,'Grid GenerationQueue'!$BI$5:$BI$467,"&lt;4")</f>
        <v>0</v>
      </c>
      <c r="O460">
        <f>SUMIFS('Grid GenerationQueue'!AP$5:AP$467,'Grid GenerationQueue'!$AX$5:$AX$467,$B460,'Grid GenerationQueue'!$AY$5:$AY$467,$C460,'Grid GenerationQueue'!$BI$5:$BI$467,"&lt;4")</f>
        <v>0</v>
      </c>
      <c r="Q460">
        <f>SUMIFS('Grid GenerationQueue'!AE$5:AE$467,'Grid GenerationQueue'!$AX$5:$AX$467,$B460,'Grid GenerationQueue'!$AY$5:$AY$467,$C460,'Grid GenerationQueue'!$BH$5:$BH$467,"Executed")</f>
        <v>0</v>
      </c>
      <c r="R460">
        <f>SUMIFS('Grid GenerationQueue'!AF$5:AF$467,'Grid GenerationQueue'!$AX$5:$AX$467,$B460,'Grid GenerationQueue'!$AY$5:$AY$467,$C460,'Grid GenerationQueue'!$BH$5:$BH$467,"Executed")</f>
        <v>0</v>
      </c>
      <c r="S460">
        <f>SUMIFS('Grid GenerationQueue'!AG$5:AG$467,'Grid GenerationQueue'!$AX$5:$AX$467,$B460,'Grid GenerationQueue'!$AY$5:$AY$467,$C460,'Grid GenerationQueue'!$BH$5:$BH$467,"Executed")</f>
        <v>0</v>
      </c>
      <c r="T460">
        <f>SUMIFS('Grid GenerationQueue'!AH$5:AH$467,'Grid GenerationQueue'!$AX$5:$AX$467,$B460,'Grid GenerationQueue'!$AY$5:$AY$467,$C460,'Grid GenerationQueue'!$BH$5:$BH$467,"Executed")</f>
        <v>0</v>
      </c>
      <c r="U460">
        <f>SUMIFS('Grid GenerationQueue'!AI$5:AI$467,'Grid GenerationQueue'!$AX$5:$AX$467,$B460,'Grid GenerationQueue'!$AY$5:$AY$467,$C460,'Grid GenerationQueue'!$BH$5:$BH$467,"Executed")</f>
        <v>0</v>
      </c>
      <c r="V460">
        <f>SUMIFS('Grid GenerationQueue'!AJ$5:AJ$467,'Grid GenerationQueue'!$AX$5:$AX$467,$B460,'Grid GenerationQueue'!$AY$5:$AY$467,$C460,'Grid GenerationQueue'!$BH$5:$BH$467,"Executed")</f>
        <v>0</v>
      </c>
      <c r="W460">
        <f>SUMIFS('Grid GenerationQueue'!AK$5:AK$467,'Grid GenerationQueue'!$AX$5:$AX$467,$B460,'Grid GenerationQueue'!$AY$5:$AY$467,$C460,'Grid GenerationQueue'!$BH$5:$BH$467,"Executed")</f>
        <v>0</v>
      </c>
      <c r="X460">
        <f>SUMIFS('Grid GenerationQueue'!AL$5:AL$467,'Grid GenerationQueue'!$AX$5:$AX$467,$B460,'Grid GenerationQueue'!$AY$5:$AY$467,$C460,'Grid GenerationQueue'!$BH$5:$BH$467,"Executed")</f>
        <v>0</v>
      </c>
      <c r="Y460">
        <f>SUMIFS('Grid GenerationQueue'!AM$5:AM$467,'Grid GenerationQueue'!$AX$5:$AX$467,$B460,'Grid GenerationQueue'!$AY$5:$AY$467,$C460,'Grid GenerationQueue'!$BH$5:$BH$467,"Executed")</f>
        <v>0</v>
      </c>
      <c r="Z460">
        <f>SUMIFS('Grid GenerationQueue'!AN$5:AN$467,'Grid GenerationQueue'!$AX$5:$AX$467,$B460,'Grid GenerationQueue'!$AY$5:$AY$467,$C460,'Grid GenerationQueue'!$BH$5:$BH$467,"Executed")</f>
        <v>0</v>
      </c>
      <c r="AA460">
        <f>SUMIFS('Grid GenerationQueue'!AO$5:AO$467,'Grid GenerationQueue'!$AX$5:$AX$467,$B460,'Grid GenerationQueue'!$AY$5:$AY$467,$C460,'Grid GenerationQueue'!$BH$5:$BH$467,"Executed")</f>
        <v>0</v>
      </c>
      <c r="AB460">
        <f>SUMIFS('Grid GenerationQueue'!AP$5:AP$467,'Grid GenerationQueue'!$AX$5:$AX$467,$B460,'Grid GenerationQueue'!$AY$5:$AY$467,$C460,'Grid GenerationQueue'!$BH$5:$BH$467,"Executed")</f>
        <v>0</v>
      </c>
      <c r="AD460">
        <f>SUMIFS('Grid GenerationQueue'!AE$5:AE$467,'Grid GenerationQueue'!$AX$5:$AX$467,$B460,'Grid GenerationQueue'!$AY$5:$AY$467,$C460,'Grid GenerationQueue'!$BF$5:$BF$467,"&lt;&gt;"&amp;"")</f>
        <v>0</v>
      </c>
      <c r="AE460">
        <f>SUMIFS('Grid GenerationQueue'!AF$5:AF$467,'Grid GenerationQueue'!$AX$5:$AX$467,$B460,'Grid GenerationQueue'!$AY$5:$AY$467,$C460,'Grid GenerationQueue'!$BF$5:$BF$467,"&lt;&gt;"&amp;"")</f>
        <v>0</v>
      </c>
      <c r="AF460">
        <f>SUMIFS('Grid GenerationQueue'!AG$5:AG$467,'Grid GenerationQueue'!$AX$5:$AX$467,$B460,'Grid GenerationQueue'!$AY$5:$AY$467,$C460,'Grid GenerationQueue'!$BF$5:$BF$467,"&lt;&gt;"&amp;"")</f>
        <v>0</v>
      </c>
      <c r="AG460">
        <f>SUMIFS('Grid GenerationQueue'!AH$5:AH$467,'Grid GenerationQueue'!$AX$5:$AX$467,$B460,'Grid GenerationQueue'!$AY$5:$AY$467,$C460,'Grid GenerationQueue'!$BF$5:$BF$467,"&lt;&gt;"&amp;"")</f>
        <v>0</v>
      </c>
      <c r="AH460">
        <f>SUMIFS('Grid GenerationQueue'!AI$5:AI$467,'Grid GenerationQueue'!$AX$5:$AX$467,$B460,'Grid GenerationQueue'!$AY$5:$AY$467,$C460,'Grid GenerationQueue'!$BF$5:$BF$467,"&lt;&gt;"&amp;"")</f>
        <v>0</v>
      </c>
      <c r="AI460">
        <f>SUMIFS('Grid GenerationQueue'!AJ$5:AJ$467,'Grid GenerationQueue'!$AX$5:$AX$467,$B460,'Grid GenerationQueue'!$AY$5:$AY$467,$C460,'Grid GenerationQueue'!$BF$5:$BF$467,"&lt;&gt;"&amp;"")</f>
        <v>0</v>
      </c>
      <c r="AJ460">
        <f>SUMIFS('Grid GenerationQueue'!AK$5:AK$467,'Grid GenerationQueue'!$AX$5:$AX$467,$B460,'Grid GenerationQueue'!$AY$5:$AY$467,$C460,'Grid GenerationQueue'!$BF$5:$BF$467,"&lt;&gt;"&amp;"")</f>
        <v>0</v>
      </c>
      <c r="AK460">
        <f>SUMIFS('Grid GenerationQueue'!AL$5:AL$467,'Grid GenerationQueue'!$AX$5:$AX$467,$B460,'Grid GenerationQueue'!$AY$5:$AY$467,$C460,'Grid GenerationQueue'!$BF$5:$BF$467,"&lt;&gt;"&amp;"")</f>
        <v>0</v>
      </c>
      <c r="AL460">
        <f>SUMIFS('Grid GenerationQueue'!AM$5:AM$467,'Grid GenerationQueue'!$AX$5:$AX$467,$B460,'Grid GenerationQueue'!$AY$5:$AY$467,$C460,'Grid GenerationQueue'!$BF$5:$BF$467,"&lt;&gt;"&amp;"")</f>
        <v>0</v>
      </c>
      <c r="AM460">
        <f>SUMIFS('Grid GenerationQueue'!AN$5:AN$467,'Grid GenerationQueue'!$AX$5:$AX$467,$B460,'Grid GenerationQueue'!$AY$5:$AY$467,$C460,'Grid GenerationQueue'!$BF$5:$BF$467,"&lt;&gt;"&amp;"")</f>
        <v>0</v>
      </c>
      <c r="AN460">
        <f>SUMIFS('Grid GenerationQueue'!AO$5:AO$467,'Grid GenerationQueue'!$AX$5:$AX$467,$B460,'Grid GenerationQueue'!$AY$5:$AY$467,$C460,'Grid GenerationQueue'!$BF$5:$BF$467,"&lt;&gt;"&amp;"")</f>
        <v>0</v>
      </c>
      <c r="AO460">
        <f>SUMIFS('Grid GenerationQueue'!AP$5:AP$467,'Grid GenerationQueue'!$AX$5:$AX$467,$B460,'Grid GenerationQueue'!$AY$5:$AY$467,$C460,'Grid GenerationQueue'!$BF$5:$BF$467,"&lt;&gt;"&amp;"")</f>
        <v>0</v>
      </c>
      <c r="AQ460">
        <f>SUMIFS('Grid GenerationQueue'!AE$5:AE$467,'Grid GenerationQueue'!$AX$5:$AX$467,$B460,'Grid GenerationQueue'!$AY$5:$AY$467,$C460)</f>
        <v>536.76</v>
      </c>
      <c r="AR460">
        <f>SUMIFS('Grid GenerationQueue'!AF$5:AF$467,'Grid GenerationQueue'!$AX$5:$AX$467,$B460,'Grid GenerationQueue'!$AY$5:$AY$467,$C460)</f>
        <v>0</v>
      </c>
      <c r="AS460">
        <f>SUMIFS('Grid GenerationQueue'!AG$5:AG$467,'Grid GenerationQueue'!$AX$5:$AX$467,$B460,'Grid GenerationQueue'!$AY$5:$AY$467,$C460)</f>
        <v>0</v>
      </c>
      <c r="AT460">
        <f>SUMIFS('Grid GenerationQueue'!AH$5:AH$467,'Grid GenerationQueue'!$AX$5:$AX$467,$B460,'Grid GenerationQueue'!$AY$5:$AY$467,$C460)</f>
        <v>0</v>
      </c>
      <c r="AU460">
        <f>SUMIFS('Grid GenerationQueue'!AI$5:AI$467,'Grid GenerationQueue'!$AX$5:$AX$467,$B460,'Grid GenerationQueue'!$AY$5:$AY$467,$C460)</f>
        <v>0</v>
      </c>
      <c r="AV460">
        <f>SUMIFS('Grid GenerationQueue'!AJ$5:AJ$467,'Grid GenerationQueue'!$AX$5:$AX$467,$B460,'Grid GenerationQueue'!$AY$5:$AY$467,$C460)</f>
        <v>0</v>
      </c>
      <c r="AW460">
        <f>SUMIFS('Grid GenerationQueue'!AK$5:AK$467,'Grid GenerationQueue'!$AX$5:$AX$467,$B460,'Grid GenerationQueue'!$AY$5:$AY$467,$C460)</f>
        <v>0</v>
      </c>
      <c r="AX460">
        <f>SUMIFS('Grid GenerationQueue'!AL$5:AL$467,'Grid GenerationQueue'!$AX$5:$AX$467,$B460,'Grid GenerationQueue'!$AY$5:$AY$467,$C460)</f>
        <v>0</v>
      </c>
      <c r="AY460">
        <f>SUMIFS('Grid GenerationQueue'!AM$5:AM$467,'Grid GenerationQueue'!$AX$5:$AX$467,$B460,'Grid GenerationQueue'!$AY$5:$AY$467,$C460)</f>
        <v>0</v>
      </c>
      <c r="AZ460">
        <f>SUMIFS('Grid GenerationQueue'!AN$5:AN$467,'Grid GenerationQueue'!$AX$5:$AX$467,$B460,'Grid GenerationQueue'!$AY$5:$AY$467,$C460)</f>
        <v>0</v>
      </c>
      <c r="BA460">
        <f>SUMIFS('Grid GenerationQueue'!AO$5:AO$467,'Grid GenerationQueue'!$AX$5:$AX$467,$B460,'Grid GenerationQueue'!$AY$5:$AY$467,$C460)</f>
        <v>0</v>
      </c>
      <c r="BB460">
        <f>SUMIFS('Grid GenerationQueue'!AP$5:AP$467,'Grid GenerationQueue'!$AX$5:$AX$467,$B460,'Grid GenerationQueue'!$AY$5:$AY$467,$C460)</f>
        <v>0</v>
      </c>
      <c r="BD460">
        <f>SUMIFS('Grid GenerationQueue'!AE$5:AE$467,'Grid GenerationQueue'!$AX$5:$AX$467,$B460,'Grid GenerationQueue'!$AY$5:$AY$467,$C460,'Grid GenerationQueue'!$BH$5:$BH$467,"Executed",'Grid GenerationQueue'!$BB$5:$BB$467,"&lt;"&amp;$BE$3)</f>
        <v>0</v>
      </c>
      <c r="BE460">
        <f>SUMIFS('Grid GenerationQueue'!AF$5:AF$467,'Grid GenerationQueue'!$AX$5:$AX$467,$B460,'Grid GenerationQueue'!$AY$5:$AY$467,$C460,'Grid GenerationQueue'!$BH$5:$BH$467,"Executed",'Grid GenerationQueue'!$BB$5:$BB$467,"&lt;"&amp;$BE$3)</f>
        <v>0</v>
      </c>
      <c r="BF460">
        <f>SUMIFS('Grid GenerationQueue'!AG$5:AG$467,'Grid GenerationQueue'!$AX$5:$AX$467,$B460,'Grid GenerationQueue'!$AY$5:$AY$467,$C460,'Grid GenerationQueue'!$BH$5:$BH$467,"Executed",'Grid GenerationQueue'!$BB$5:$BB$467,"&lt;"&amp;$BE$3)</f>
        <v>0</v>
      </c>
      <c r="BG460">
        <f>SUMIFS('Grid GenerationQueue'!AH$5:AH$467,'Grid GenerationQueue'!$AX$5:$AX$467,$B460,'Grid GenerationQueue'!$AY$5:$AY$467,$C460,'Grid GenerationQueue'!$BH$5:$BH$467,"Executed",'Grid GenerationQueue'!$BB$5:$BB$467,"&lt;"&amp;$BE$3)</f>
        <v>0</v>
      </c>
      <c r="BH460">
        <f>SUMIFS('Grid GenerationQueue'!AI$5:AI$467,'Grid GenerationQueue'!$AX$5:$AX$467,$B460,'Grid GenerationQueue'!$AY$5:$AY$467,$C460,'Grid GenerationQueue'!$BH$5:$BH$467,"Executed",'Grid GenerationQueue'!$BB$5:$BB$467,"&lt;"&amp;$BE$3)</f>
        <v>0</v>
      </c>
      <c r="BI460">
        <f>SUMIFS('Grid GenerationQueue'!AJ$5:AJ$467,'Grid GenerationQueue'!$AX$5:$AX$467,$B460,'Grid GenerationQueue'!$AY$5:$AY$467,$C460,'Grid GenerationQueue'!$BH$5:$BH$467,"Executed",'Grid GenerationQueue'!$BB$5:$BB$467,"&lt;"&amp;$BE$3)</f>
        <v>0</v>
      </c>
      <c r="BJ460">
        <f>SUMIFS('Grid GenerationQueue'!AK$5:AK$467,'Grid GenerationQueue'!$AX$5:$AX$467,$B460,'Grid GenerationQueue'!$AY$5:$AY$467,$C460,'Grid GenerationQueue'!$BH$5:$BH$467,"Executed",'Grid GenerationQueue'!$BB$5:$BB$467,"&lt;"&amp;$BE$3)</f>
        <v>0</v>
      </c>
      <c r="BK460">
        <f>SUMIFS('Grid GenerationQueue'!AL$5:AL$467,'Grid GenerationQueue'!$AX$5:$AX$467,$B460,'Grid GenerationQueue'!$AY$5:$AY$467,$C460,'Grid GenerationQueue'!$BH$5:$BH$467,"Executed",'Grid GenerationQueue'!$BB$5:$BB$467,"&lt;"&amp;$BE$3)</f>
        <v>0</v>
      </c>
      <c r="BL460">
        <f>SUMIFS('Grid GenerationQueue'!AM$5:AM$467,'Grid GenerationQueue'!$AX$5:$AX$467,$B460,'Grid GenerationQueue'!$AY$5:$AY$467,$C460,'Grid GenerationQueue'!$BH$5:$BH$467,"Executed",'Grid GenerationQueue'!$BB$5:$BB$467,"&lt;"&amp;$BE$3)</f>
        <v>0</v>
      </c>
      <c r="BM460">
        <f>SUMIFS('Grid GenerationQueue'!AN$5:AN$467,'Grid GenerationQueue'!$AX$5:$AX$467,$B460,'Grid GenerationQueue'!$AY$5:$AY$467,$C460,'Grid GenerationQueue'!$BH$5:$BH$467,"Executed",'Grid GenerationQueue'!$BB$5:$BB$467,"&lt;"&amp;$BE$3)</f>
        <v>0</v>
      </c>
      <c r="BN460">
        <f>SUMIFS('Grid GenerationQueue'!AO$5:AO$467,'Grid GenerationQueue'!$AX$5:$AX$467,$B460,'Grid GenerationQueue'!$AY$5:$AY$467,$C460,'Grid GenerationQueue'!$BH$5:$BH$467,"Executed",'Grid GenerationQueue'!$BB$5:$BB$467,"&lt;"&amp;$BE$3)</f>
        <v>0</v>
      </c>
      <c r="BO460">
        <f>SUMIFS('Grid GenerationQueue'!AP$5:AP$467,'Grid GenerationQueue'!$AX$5:$AX$467,$B460,'Grid GenerationQueue'!$AY$5:$AY$467,$C460,'Grid GenerationQueue'!$BH$5:$BH$467,"Executed",'Grid GenerationQueue'!$BB$5:$BB$467,"&lt;"&amp;$BE$3)</f>
        <v>0</v>
      </c>
      <c r="BQ460">
        <f>SUMIFS('Grid GenerationQueue'!AE$5:AE$467,'Grid GenerationQueue'!$AX$5:$AX$467,$B460,'Grid GenerationQueue'!$AY$5:$AY$467,$C460,'Grid GenerationQueue'!$BF$5:$BF$467,"&lt;&gt;"&amp;"",'Grid GenerationQueue'!$BB$5:$BB$467,"&lt;"&amp;$BE$3)</f>
        <v>0</v>
      </c>
      <c r="BR460">
        <f>SUMIFS('Grid GenerationQueue'!AF$5:AF$467,'Grid GenerationQueue'!$AX$5:$AX$467,$B460,'Grid GenerationQueue'!$AY$5:$AY$467,$C460,'Grid GenerationQueue'!$BF$5:$BF$467,"&lt;&gt;"&amp;"",'Grid GenerationQueue'!$BB$5:$BB$467,"&lt;"&amp;$BE$3)</f>
        <v>0</v>
      </c>
      <c r="BS460">
        <f>SUMIFS('Grid GenerationQueue'!AG$5:AG$467,'Grid GenerationQueue'!$AX$5:$AX$467,$B460,'Grid GenerationQueue'!$AY$5:$AY$467,$C460,'Grid GenerationQueue'!$BF$5:$BF$467,"&lt;&gt;"&amp;"",'Grid GenerationQueue'!$BB$5:$BB$467,"&lt;"&amp;$BE$3)</f>
        <v>0</v>
      </c>
      <c r="BT460">
        <f>SUMIFS('Grid GenerationQueue'!AH$5:AH$467,'Grid GenerationQueue'!$AX$5:$AX$467,$B460,'Grid GenerationQueue'!$AY$5:$AY$467,$C460,'Grid GenerationQueue'!$BF$5:$BF$467,"&lt;&gt;"&amp;"",'Grid GenerationQueue'!$BB$5:$BB$467,"&lt;"&amp;$BE$3)</f>
        <v>0</v>
      </c>
      <c r="BU460">
        <f>SUMIFS('Grid GenerationQueue'!AI$5:AI$467,'Grid GenerationQueue'!$AX$5:$AX$467,$B460,'Grid GenerationQueue'!$AY$5:$AY$467,$C460,'Grid GenerationQueue'!$BF$5:$BF$467,"&lt;&gt;"&amp;"",'Grid GenerationQueue'!$BB$5:$BB$467,"&lt;"&amp;$BE$3)</f>
        <v>0</v>
      </c>
      <c r="BV460">
        <f>SUMIFS('Grid GenerationQueue'!AJ$5:AJ$467,'Grid GenerationQueue'!$AX$5:$AX$467,$B460,'Grid GenerationQueue'!$AY$5:$AY$467,$C460,'Grid GenerationQueue'!$BF$5:$BF$467,"&lt;&gt;"&amp;"",'Grid GenerationQueue'!$BB$5:$BB$467,"&lt;"&amp;$BE$3)</f>
        <v>0</v>
      </c>
      <c r="BW460">
        <f>SUMIFS('Grid GenerationQueue'!AK$5:AK$467,'Grid GenerationQueue'!$AX$5:$AX$467,$B460,'Grid GenerationQueue'!$AY$5:$AY$467,$C460,'Grid GenerationQueue'!$BF$5:$BF$467,"&lt;&gt;"&amp;"",'Grid GenerationQueue'!$BB$5:$BB$467,"&lt;"&amp;$BE$3)</f>
        <v>0</v>
      </c>
      <c r="BX460">
        <f>SUMIFS('Grid GenerationQueue'!AL$5:AL$467,'Grid GenerationQueue'!$AX$5:$AX$467,$B460,'Grid GenerationQueue'!$AY$5:$AY$467,$C460,'Grid GenerationQueue'!$BF$5:$BF$467,"&lt;&gt;"&amp;"",'Grid GenerationQueue'!$BB$5:$BB$467,"&lt;"&amp;$BE$3)</f>
        <v>0</v>
      </c>
      <c r="BY460">
        <f>SUMIFS('Grid GenerationQueue'!AM$5:AM$467,'Grid GenerationQueue'!$AX$5:$AX$467,$B460,'Grid GenerationQueue'!$AY$5:$AY$467,$C460,'Grid GenerationQueue'!$BF$5:$BF$467,"&lt;&gt;"&amp;"",'Grid GenerationQueue'!$BB$5:$BB$467,"&lt;"&amp;$BE$3)</f>
        <v>0</v>
      </c>
      <c r="BZ460">
        <f>SUMIFS('Grid GenerationQueue'!AN$5:AN$467,'Grid GenerationQueue'!$AX$5:$AX$467,$B460,'Grid GenerationQueue'!$AY$5:$AY$467,$C460,'Grid GenerationQueue'!$BF$5:$BF$467,"&lt;&gt;"&amp;"",'Grid GenerationQueue'!$BB$5:$BB$467,"&lt;"&amp;$BE$3)</f>
        <v>0</v>
      </c>
      <c r="CA460">
        <f>SUMIFS('Grid GenerationQueue'!AO$5:AO$467,'Grid GenerationQueue'!$AX$5:$AX$467,$B460,'Grid GenerationQueue'!$AY$5:$AY$467,$C460,'Grid GenerationQueue'!$BF$5:$BF$467,"&lt;&gt;"&amp;"",'Grid GenerationQueue'!$BB$5:$BB$467,"&lt;"&amp;$BE$3)</f>
        <v>0</v>
      </c>
      <c r="CB460">
        <f>SUMIFS('Grid GenerationQueue'!AP$5:AP$467,'Grid GenerationQueue'!$AX$5:$AX$467,$B460,'Grid GenerationQueue'!$AY$5:$AY$467,$C460,'Grid GenerationQueue'!$BF$5:$BF$467,"&lt;&gt;"&amp;"",'Grid GenerationQueue'!$BB$5:$BB$467,"&lt;"&amp;$BE$3)</f>
        <v>0</v>
      </c>
      <c r="CD460">
        <f>SUMIFS('Grid GenerationQueue'!AE$5:AE$467,'Grid GenerationQueue'!$AX$5:$AX$467,$B460,'Grid GenerationQueue'!$AY$5:$AY$467,$C460,'Grid GenerationQueue'!$BB$5:$BB$467,"&lt;"&amp;$BE$3)</f>
        <v>126</v>
      </c>
      <c r="CE460">
        <f>SUMIFS('Grid GenerationQueue'!AF$5:AF$467,'Grid GenerationQueue'!$AX$5:$AX$467,$B460,'Grid GenerationQueue'!$AY$5:$AY$467,$C460,'Grid GenerationQueue'!$BB$5:$BB$467,"&lt;"&amp;$BE$3)</f>
        <v>0</v>
      </c>
      <c r="CF460">
        <f>SUMIFS('Grid GenerationQueue'!AG$5:AG$467,'Grid GenerationQueue'!$AX$5:$AX$467,$B460,'Grid GenerationQueue'!$AY$5:$AY$467,$C460,'Grid GenerationQueue'!$BB$5:$BB$467,"&lt;"&amp;$BE$3)</f>
        <v>0</v>
      </c>
      <c r="CG460">
        <f>SUMIFS('Grid GenerationQueue'!AH$5:AH$467,'Grid GenerationQueue'!$AX$5:$AX$467,$B460,'Grid GenerationQueue'!$AY$5:$AY$467,$C460,'Grid GenerationQueue'!$BB$5:$BB$467,"&lt;"&amp;$BE$3)</f>
        <v>0</v>
      </c>
      <c r="CH460">
        <f>SUMIFS('Grid GenerationQueue'!AI$5:AI$467,'Grid GenerationQueue'!$AX$5:$AX$467,$B460,'Grid GenerationQueue'!$AY$5:$AY$467,$C460,'Grid GenerationQueue'!$BB$5:$BB$467,"&lt;"&amp;$BE$3)</f>
        <v>0</v>
      </c>
      <c r="CI460">
        <f>SUMIFS('Grid GenerationQueue'!AJ$5:AJ$467,'Grid GenerationQueue'!$AX$5:$AX$467,$B460,'Grid GenerationQueue'!$AY$5:$AY$467,$C460,'Grid GenerationQueue'!$BB$5:$BB$467,"&lt;"&amp;$BE$3)</f>
        <v>0</v>
      </c>
      <c r="CJ460">
        <f>SUMIFS('Grid GenerationQueue'!AK$5:AK$467,'Grid GenerationQueue'!$AX$5:$AX$467,$B460,'Grid GenerationQueue'!$AY$5:$AY$467,$C460,'Grid GenerationQueue'!$BB$5:$BB$467,"&lt;"&amp;$BE$3)</f>
        <v>0</v>
      </c>
      <c r="CK460">
        <f>SUMIFS('Grid GenerationQueue'!AL$5:AL$467,'Grid GenerationQueue'!$AX$5:$AX$467,$B460,'Grid GenerationQueue'!$AY$5:$AY$467,$C460,'Grid GenerationQueue'!$BB$5:$BB$467,"&lt;"&amp;$BE$3)</f>
        <v>0</v>
      </c>
      <c r="CL460">
        <f>SUMIFS('Grid GenerationQueue'!AM$5:AM$467,'Grid GenerationQueue'!$AX$5:$AX$467,$B460,'Grid GenerationQueue'!$AY$5:$AY$467,$C460,'Grid GenerationQueue'!$BB$5:$BB$467,"&lt;"&amp;$BE$3)</f>
        <v>0</v>
      </c>
      <c r="CM460">
        <f>SUMIFS('Grid GenerationQueue'!AN$5:AN$467,'Grid GenerationQueue'!$AX$5:$AX$467,$B460,'Grid GenerationQueue'!$AY$5:$AY$467,$C460,'Grid GenerationQueue'!$BB$5:$BB$467,"&lt;"&amp;$BE$3)</f>
        <v>0</v>
      </c>
      <c r="CN460">
        <f>SUMIFS('Grid GenerationQueue'!AO$5:AO$467,'Grid GenerationQueue'!$AX$5:$AX$467,$B460,'Grid GenerationQueue'!$AY$5:$AY$467,$C460,'Grid GenerationQueue'!$BB$5:$BB$467,"&lt;"&amp;$BE$3)</f>
        <v>0</v>
      </c>
      <c r="CO460">
        <f>SUMIFS('Grid GenerationQueue'!AP$5:AP$467,'Grid GenerationQueue'!$AX$5:$AX$467,$B460,'Grid GenerationQueue'!$AY$5:$AY$467,$C460,'Grid GenerationQueue'!$BB$5:$BB$467,"&lt;"&amp;$BE$3)</f>
        <v>0</v>
      </c>
    </row>
    <row r="461" spans="1:93" x14ac:dyDescent="0.35">
      <c r="A461" t="s">
        <v>4671</v>
      </c>
      <c r="B461" t="s">
        <v>4453</v>
      </c>
      <c r="C461">
        <v>115</v>
      </c>
      <c r="D461">
        <f>SUMIFS('Grid GenerationQueue'!AE$5:AE$467,'Grid GenerationQueue'!$AX$5:$AX$467,$B461,'Grid GenerationQueue'!$AY$5:$AY$467,$C461,'Grid GenerationQueue'!$BI$5:$BI$467,"&lt;4")</f>
        <v>0</v>
      </c>
      <c r="E461">
        <f>SUMIFS('Grid GenerationQueue'!AF$5:AF$467,'Grid GenerationQueue'!$AX$5:$AX$467,$B461,'Grid GenerationQueue'!$AY$5:$AY$467,$C461,'Grid GenerationQueue'!$BI$5:$BI$467,"&lt;4")</f>
        <v>0</v>
      </c>
      <c r="F461">
        <f>SUMIFS('Grid GenerationQueue'!AG$5:AG$467,'Grid GenerationQueue'!$AX$5:$AX$467,$B461,'Grid GenerationQueue'!$AY$5:$AY$467,$C461,'Grid GenerationQueue'!$BI$5:$BI$467,"&lt;4")</f>
        <v>0</v>
      </c>
      <c r="G461">
        <f>SUMIFS('Grid GenerationQueue'!AH$5:AH$467,'Grid GenerationQueue'!$AX$5:$AX$467,$B461,'Grid GenerationQueue'!$AY$5:$AY$467,$C461,'Grid GenerationQueue'!$BI$5:$BI$467,"&lt;4")</f>
        <v>0</v>
      </c>
      <c r="H461">
        <f>SUMIFS('Grid GenerationQueue'!AI$5:AI$467,'Grid GenerationQueue'!$AX$5:$AX$467,$B461,'Grid GenerationQueue'!$AY$5:$AY$467,$C461,'Grid GenerationQueue'!$BI$5:$BI$467,"&lt;4")</f>
        <v>0</v>
      </c>
      <c r="I461">
        <f>SUMIFS('Grid GenerationQueue'!AJ$5:AJ$467,'Grid GenerationQueue'!$AX$5:$AX$467,$B461,'Grid GenerationQueue'!$AY$5:$AY$467,$C461,'Grid GenerationQueue'!$BI$5:$BI$467,"&lt;4")</f>
        <v>0</v>
      </c>
      <c r="J461">
        <f>SUMIFS('Grid GenerationQueue'!AK$5:AK$467,'Grid GenerationQueue'!$AX$5:$AX$467,$B461,'Grid GenerationQueue'!$AY$5:$AY$467,$C461,'Grid GenerationQueue'!$BI$5:$BI$467,"&lt;4")</f>
        <v>0</v>
      </c>
      <c r="K461">
        <f>SUMIFS('Grid GenerationQueue'!AL$5:AL$467,'Grid GenerationQueue'!$AX$5:$AX$467,$B461,'Grid GenerationQueue'!$AY$5:$AY$467,$C461,'Grid GenerationQueue'!$BI$5:$BI$467,"&lt;4")</f>
        <v>0</v>
      </c>
      <c r="L461">
        <f>SUMIFS('Grid GenerationQueue'!AM$5:AM$467,'Grid GenerationQueue'!$AX$5:$AX$467,$B461,'Grid GenerationQueue'!$AY$5:$AY$467,$C461,'Grid GenerationQueue'!$BI$5:$BI$467,"&lt;4")</f>
        <v>0</v>
      </c>
      <c r="M461">
        <f>SUMIFS('Grid GenerationQueue'!AN$5:AN$467,'Grid GenerationQueue'!$AX$5:$AX$467,$B461,'Grid GenerationQueue'!$AY$5:$AY$467,$C461,'Grid GenerationQueue'!$BI$5:$BI$467,"&lt;4")</f>
        <v>0</v>
      </c>
      <c r="N461">
        <f>SUMIFS('Grid GenerationQueue'!AO$5:AO$467,'Grid GenerationQueue'!$AX$5:$AX$467,$B461,'Grid GenerationQueue'!$AY$5:$AY$467,$C461,'Grid GenerationQueue'!$BI$5:$BI$467,"&lt;4")</f>
        <v>0</v>
      </c>
      <c r="O461">
        <f>SUMIFS('Grid GenerationQueue'!AP$5:AP$467,'Grid GenerationQueue'!$AX$5:$AX$467,$B461,'Grid GenerationQueue'!$AY$5:$AY$467,$C461,'Grid GenerationQueue'!$BI$5:$BI$467,"&lt;4")</f>
        <v>0</v>
      </c>
      <c r="Q461">
        <f>SUMIFS('Grid GenerationQueue'!AE$5:AE$467,'Grid GenerationQueue'!$AX$5:$AX$467,$B461,'Grid GenerationQueue'!$AY$5:$AY$467,$C461,'Grid GenerationQueue'!$BH$5:$BH$467,"Executed")</f>
        <v>0</v>
      </c>
      <c r="R461">
        <f>SUMIFS('Grid GenerationQueue'!AF$5:AF$467,'Grid GenerationQueue'!$AX$5:$AX$467,$B461,'Grid GenerationQueue'!$AY$5:$AY$467,$C461,'Grid GenerationQueue'!$BH$5:$BH$467,"Executed")</f>
        <v>0</v>
      </c>
      <c r="S461">
        <f>SUMIFS('Grid GenerationQueue'!AG$5:AG$467,'Grid GenerationQueue'!$AX$5:$AX$467,$B461,'Grid GenerationQueue'!$AY$5:$AY$467,$C461,'Grid GenerationQueue'!$BH$5:$BH$467,"Executed")</f>
        <v>0</v>
      </c>
      <c r="T461">
        <f>SUMIFS('Grid GenerationQueue'!AH$5:AH$467,'Grid GenerationQueue'!$AX$5:$AX$467,$B461,'Grid GenerationQueue'!$AY$5:$AY$467,$C461,'Grid GenerationQueue'!$BH$5:$BH$467,"Executed")</f>
        <v>0</v>
      </c>
      <c r="U461">
        <f>SUMIFS('Grid GenerationQueue'!AI$5:AI$467,'Grid GenerationQueue'!$AX$5:$AX$467,$B461,'Grid GenerationQueue'!$AY$5:$AY$467,$C461,'Grid GenerationQueue'!$BH$5:$BH$467,"Executed")</f>
        <v>0</v>
      </c>
      <c r="V461">
        <f>SUMIFS('Grid GenerationQueue'!AJ$5:AJ$467,'Grid GenerationQueue'!$AX$5:$AX$467,$B461,'Grid GenerationQueue'!$AY$5:$AY$467,$C461,'Grid GenerationQueue'!$BH$5:$BH$467,"Executed")</f>
        <v>0</v>
      </c>
      <c r="W461">
        <f>SUMIFS('Grid GenerationQueue'!AK$5:AK$467,'Grid GenerationQueue'!$AX$5:$AX$467,$B461,'Grid GenerationQueue'!$AY$5:$AY$467,$C461,'Grid GenerationQueue'!$BH$5:$BH$467,"Executed")</f>
        <v>0</v>
      </c>
      <c r="X461">
        <f>SUMIFS('Grid GenerationQueue'!AL$5:AL$467,'Grid GenerationQueue'!$AX$5:$AX$467,$B461,'Grid GenerationQueue'!$AY$5:$AY$467,$C461,'Grid GenerationQueue'!$BH$5:$BH$467,"Executed")</f>
        <v>0</v>
      </c>
      <c r="Y461">
        <f>SUMIFS('Grid GenerationQueue'!AM$5:AM$467,'Grid GenerationQueue'!$AX$5:$AX$467,$B461,'Grid GenerationQueue'!$AY$5:$AY$467,$C461,'Grid GenerationQueue'!$BH$5:$BH$467,"Executed")</f>
        <v>0</v>
      </c>
      <c r="Z461">
        <f>SUMIFS('Grid GenerationQueue'!AN$5:AN$467,'Grid GenerationQueue'!$AX$5:$AX$467,$B461,'Grid GenerationQueue'!$AY$5:$AY$467,$C461,'Grid GenerationQueue'!$BH$5:$BH$467,"Executed")</f>
        <v>0</v>
      </c>
      <c r="AA461">
        <f>SUMIFS('Grid GenerationQueue'!AO$5:AO$467,'Grid GenerationQueue'!$AX$5:$AX$467,$B461,'Grid GenerationQueue'!$AY$5:$AY$467,$C461,'Grid GenerationQueue'!$BH$5:$BH$467,"Executed")</f>
        <v>0</v>
      </c>
      <c r="AB461">
        <f>SUMIFS('Grid GenerationQueue'!AP$5:AP$467,'Grid GenerationQueue'!$AX$5:$AX$467,$B461,'Grid GenerationQueue'!$AY$5:$AY$467,$C461,'Grid GenerationQueue'!$BH$5:$BH$467,"Executed")</f>
        <v>0</v>
      </c>
      <c r="AD461">
        <f>SUMIFS('Grid GenerationQueue'!AE$5:AE$467,'Grid GenerationQueue'!$AX$5:$AX$467,$B461,'Grid GenerationQueue'!$AY$5:$AY$467,$C461,'Grid GenerationQueue'!$BF$5:$BF$467,"&lt;&gt;"&amp;"")</f>
        <v>0</v>
      </c>
      <c r="AE461">
        <f>SUMIFS('Grid GenerationQueue'!AF$5:AF$467,'Grid GenerationQueue'!$AX$5:$AX$467,$B461,'Grid GenerationQueue'!$AY$5:$AY$467,$C461,'Grid GenerationQueue'!$BF$5:$BF$467,"&lt;&gt;"&amp;"")</f>
        <v>0</v>
      </c>
      <c r="AF461">
        <f>SUMIFS('Grid GenerationQueue'!AG$5:AG$467,'Grid GenerationQueue'!$AX$5:$AX$467,$B461,'Grid GenerationQueue'!$AY$5:$AY$467,$C461,'Grid GenerationQueue'!$BF$5:$BF$467,"&lt;&gt;"&amp;"")</f>
        <v>0</v>
      </c>
      <c r="AG461">
        <f>SUMIFS('Grid GenerationQueue'!AH$5:AH$467,'Grid GenerationQueue'!$AX$5:$AX$467,$B461,'Grid GenerationQueue'!$AY$5:$AY$467,$C461,'Grid GenerationQueue'!$BF$5:$BF$467,"&lt;&gt;"&amp;"")</f>
        <v>0</v>
      </c>
      <c r="AH461">
        <f>SUMIFS('Grid GenerationQueue'!AI$5:AI$467,'Grid GenerationQueue'!$AX$5:$AX$467,$B461,'Grid GenerationQueue'!$AY$5:$AY$467,$C461,'Grid GenerationQueue'!$BF$5:$BF$467,"&lt;&gt;"&amp;"")</f>
        <v>0</v>
      </c>
      <c r="AI461">
        <f>SUMIFS('Grid GenerationQueue'!AJ$5:AJ$467,'Grid GenerationQueue'!$AX$5:$AX$467,$B461,'Grid GenerationQueue'!$AY$5:$AY$467,$C461,'Grid GenerationQueue'!$BF$5:$BF$467,"&lt;&gt;"&amp;"")</f>
        <v>0</v>
      </c>
      <c r="AJ461">
        <f>SUMIFS('Grid GenerationQueue'!AK$5:AK$467,'Grid GenerationQueue'!$AX$5:$AX$467,$B461,'Grid GenerationQueue'!$AY$5:$AY$467,$C461,'Grid GenerationQueue'!$BF$5:$BF$467,"&lt;&gt;"&amp;"")</f>
        <v>0</v>
      </c>
      <c r="AK461">
        <f>SUMIFS('Grid GenerationQueue'!AL$5:AL$467,'Grid GenerationQueue'!$AX$5:$AX$467,$B461,'Grid GenerationQueue'!$AY$5:$AY$467,$C461,'Grid GenerationQueue'!$BF$5:$BF$467,"&lt;&gt;"&amp;"")</f>
        <v>0</v>
      </c>
      <c r="AL461">
        <f>SUMIFS('Grid GenerationQueue'!AM$5:AM$467,'Grid GenerationQueue'!$AX$5:$AX$467,$B461,'Grid GenerationQueue'!$AY$5:$AY$467,$C461,'Grid GenerationQueue'!$BF$5:$BF$467,"&lt;&gt;"&amp;"")</f>
        <v>0</v>
      </c>
      <c r="AM461">
        <f>SUMIFS('Grid GenerationQueue'!AN$5:AN$467,'Grid GenerationQueue'!$AX$5:$AX$467,$B461,'Grid GenerationQueue'!$AY$5:$AY$467,$C461,'Grid GenerationQueue'!$BF$5:$BF$467,"&lt;&gt;"&amp;"")</f>
        <v>0</v>
      </c>
      <c r="AN461">
        <f>SUMIFS('Grid GenerationQueue'!AO$5:AO$467,'Grid GenerationQueue'!$AX$5:$AX$467,$B461,'Grid GenerationQueue'!$AY$5:$AY$467,$C461,'Grid GenerationQueue'!$BF$5:$BF$467,"&lt;&gt;"&amp;"")</f>
        <v>0</v>
      </c>
      <c r="AO461">
        <f>SUMIFS('Grid GenerationQueue'!AP$5:AP$467,'Grid GenerationQueue'!$AX$5:$AX$467,$B461,'Grid GenerationQueue'!$AY$5:$AY$467,$C461,'Grid GenerationQueue'!$BF$5:$BF$467,"&lt;&gt;"&amp;"")</f>
        <v>0</v>
      </c>
      <c r="AQ461">
        <f>SUMIFS('Grid GenerationQueue'!AE$5:AE$467,'Grid GenerationQueue'!$AX$5:$AX$467,$B461,'Grid GenerationQueue'!$AY$5:$AY$467,$C461)</f>
        <v>0</v>
      </c>
      <c r="AR461">
        <f>SUMIFS('Grid GenerationQueue'!AF$5:AF$467,'Grid GenerationQueue'!$AX$5:$AX$467,$B461,'Grid GenerationQueue'!$AY$5:$AY$467,$C461)</f>
        <v>0</v>
      </c>
      <c r="AS461">
        <f>SUMIFS('Grid GenerationQueue'!AG$5:AG$467,'Grid GenerationQueue'!$AX$5:$AX$467,$B461,'Grid GenerationQueue'!$AY$5:$AY$467,$C461)</f>
        <v>0</v>
      </c>
      <c r="AT461">
        <f>SUMIFS('Grid GenerationQueue'!AH$5:AH$467,'Grid GenerationQueue'!$AX$5:$AX$467,$B461,'Grid GenerationQueue'!$AY$5:$AY$467,$C461)</f>
        <v>0</v>
      </c>
      <c r="AU461">
        <f>SUMIFS('Grid GenerationQueue'!AI$5:AI$467,'Grid GenerationQueue'!$AX$5:$AX$467,$B461,'Grid GenerationQueue'!$AY$5:$AY$467,$C461)</f>
        <v>0</v>
      </c>
      <c r="AV461">
        <f>SUMIFS('Grid GenerationQueue'!AJ$5:AJ$467,'Grid GenerationQueue'!$AX$5:$AX$467,$B461,'Grid GenerationQueue'!$AY$5:$AY$467,$C461)</f>
        <v>0</v>
      </c>
      <c r="AW461">
        <f>SUMIFS('Grid GenerationQueue'!AK$5:AK$467,'Grid GenerationQueue'!$AX$5:$AX$467,$B461,'Grid GenerationQueue'!$AY$5:$AY$467,$C461)</f>
        <v>0</v>
      </c>
      <c r="AX461">
        <f>SUMIFS('Grid GenerationQueue'!AL$5:AL$467,'Grid GenerationQueue'!$AX$5:$AX$467,$B461,'Grid GenerationQueue'!$AY$5:$AY$467,$C461)</f>
        <v>0</v>
      </c>
      <c r="AY461">
        <f>SUMIFS('Grid GenerationQueue'!AM$5:AM$467,'Grid GenerationQueue'!$AX$5:$AX$467,$B461,'Grid GenerationQueue'!$AY$5:$AY$467,$C461)</f>
        <v>0</v>
      </c>
      <c r="AZ461">
        <f>SUMIFS('Grid GenerationQueue'!AN$5:AN$467,'Grid GenerationQueue'!$AX$5:$AX$467,$B461,'Grid GenerationQueue'!$AY$5:$AY$467,$C461)</f>
        <v>0</v>
      </c>
      <c r="BA461">
        <f>SUMIFS('Grid GenerationQueue'!AO$5:AO$467,'Grid GenerationQueue'!$AX$5:$AX$467,$B461,'Grid GenerationQueue'!$AY$5:$AY$467,$C461)</f>
        <v>0</v>
      </c>
      <c r="BB461">
        <f>SUMIFS('Grid GenerationQueue'!AP$5:AP$467,'Grid GenerationQueue'!$AX$5:$AX$467,$B461,'Grid GenerationQueue'!$AY$5:$AY$467,$C461)</f>
        <v>0</v>
      </c>
      <c r="BD461">
        <f>SUMIFS('Grid GenerationQueue'!AE$5:AE$467,'Grid GenerationQueue'!$AX$5:$AX$467,$B461,'Grid GenerationQueue'!$AY$5:$AY$467,$C461,'Grid GenerationQueue'!$BH$5:$BH$467,"Executed",'Grid GenerationQueue'!$BB$5:$BB$467,"&lt;"&amp;$BE$3)</f>
        <v>0</v>
      </c>
      <c r="BE461">
        <f>SUMIFS('Grid GenerationQueue'!AF$5:AF$467,'Grid GenerationQueue'!$AX$5:$AX$467,$B461,'Grid GenerationQueue'!$AY$5:$AY$467,$C461,'Grid GenerationQueue'!$BH$5:$BH$467,"Executed",'Grid GenerationQueue'!$BB$5:$BB$467,"&lt;"&amp;$BE$3)</f>
        <v>0</v>
      </c>
      <c r="BF461">
        <f>SUMIFS('Grid GenerationQueue'!AG$5:AG$467,'Grid GenerationQueue'!$AX$5:$AX$467,$B461,'Grid GenerationQueue'!$AY$5:$AY$467,$C461,'Grid GenerationQueue'!$BH$5:$BH$467,"Executed",'Grid GenerationQueue'!$BB$5:$BB$467,"&lt;"&amp;$BE$3)</f>
        <v>0</v>
      </c>
      <c r="BG461">
        <f>SUMIFS('Grid GenerationQueue'!AH$5:AH$467,'Grid GenerationQueue'!$AX$5:$AX$467,$B461,'Grid GenerationQueue'!$AY$5:$AY$467,$C461,'Grid GenerationQueue'!$BH$5:$BH$467,"Executed",'Grid GenerationQueue'!$BB$5:$BB$467,"&lt;"&amp;$BE$3)</f>
        <v>0</v>
      </c>
      <c r="BH461">
        <f>SUMIFS('Grid GenerationQueue'!AI$5:AI$467,'Grid GenerationQueue'!$AX$5:$AX$467,$B461,'Grid GenerationQueue'!$AY$5:$AY$467,$C461,'Grid GenerationQueue'!$BH$5:$BH$467,"Executed",'Grid GenerationQueue'!$BB$5:$BB$467,"&lt;"&amp;$BE$3)</f>
        <v>0</v>
      </c>
      <c r="BI461">
        <f>SUMIFS('Grid GenerationQueue'!AJ$5:AJ$467,'Grid GenerationQueue'!$AX$5:$AX$467,$B461,'Grid GenerationQueue'!$AY$5:$AY$467,$C461,'Grid GenerationQueue'!$BH$5:$BH$467,"Executed",'Grid GenerationQueue'!$BB$5:$BB$467,"&lt;"&amp;$BE$3)</f>
        <v>0</v>
      </c>
      <c r="BJ461">
        <f>SUMIFS('Grid GenerationQueue'!AK$5:AK$467,'Grid GenerationQueue'!$AX$5:$AX$467,$B461,'Grid GenerationQueue'!$AY$5:$AY$467,$C461,'Grid GenerationQueue'!$BH$5:$BH$467,"Executed",'Grid GenerationQueue'!$BB$5:$BB$467,"&lt;"&amp;$BE$3)</f>
        <v>0</v>
      </c>
      <c r="BK461">
        <f>SUMIFS('Grid GenerationQueue'!AL$5:AL$467,'Grid GenerationQueue'!$AX$5:$AX$467,$B461,'Grid GenerationQueue'!$AY$5:$AY$467,$C461,'Grid GenerationQueue'!$BH$5:$BH$467,"Executed",'Grid GenerationQueue'!$BB$5:$BB$467,"&lt;"&amp;$BE$3)</f>
        <v>0</v>
      </c>
      <c r="BL461">
        <f>SUMIFS('Grid GenerationQueue'!AM$5:AM$467,'Grid GenerationQueue'!$AX$5:$AX$467,$B461,'Grid GenerationQueue'!$AY$5:$AY$467,$C461,'Grid GenerationQueue'!$BH$5:$BH$467,"Executed",'Grid GenerationQueue'!$BB$5:$BB$467,"&lt;"&amp;$BE$3)</f>
        <v>0</v>
      </c>
      <c r="BM461">
        <f>SUMIFS('Grid GenerationQueue'!AN$5:AN$467,'Grid GenerationQueue'!$AX$5:$AX$467,$B461,'Grid GenerationQueue'!$AY$5:$AY$467,$C461,'Grid GenerationQueue'!$BH$5:$BH$467,"Executed",'Grid GenerationQueue'!$BB$5:$BB$467,"&lt;"&amp;$BE$3)</f>
        <v>0</v>
      </c>
      <c r="BN461">
        <f>SUMIFS('Grid GenerationQueue'!AO$5:AO$467,'Grid GenerationQueue'!$AX$5:$AX$467,$B461,'Grid GenerationQueue'!$AY$5:$AY$467,$C461,'Grid GenerationQueue'!$BH$5:$BH$467,"Executed",'Grid GenerationQueue'!$BB$5:$BB$467,"&lt;"&amp;$BE$3)</f>
        <v>0</v>
      </c>
      <c r="BO461">
        <f>SUMIFS('Grid GenerationQueue'!AP$5:AP$467,'Grid GenerationQueue'!$AX$5:$AX$467,$B461,'Grid GenerationQueue'!$AY$5:$AY$467,$C461,'Grid GenerationQueue'!$BH$5:$BH$467,"Executed",'Grid GenerationQueue'!$BB$5:$BB$467,"&lt;"&amp;$BE$3)</f>
        <v>0</v>
      </c>
      <c r="BQ461">
        <f>SUMIFS('Grid GenerationQueue'!AE$5:AE$467,'Grid GenerationQueue'!$AX$5:$AX$467,$B461,'Grid GenerationQueue'!$AY$5:$AY$467,$C461,'Grid GenerationQueue'!$BF$5:$BF$467,"&lt;&gt;"&amp;"",'Grid GenerationQueue'!$BB$5:$BB$467,"&lt;"&amp;$BE$3)</f>
        <v>0</v>
      </c>
      <c r="BR461">
        <f>SUMIFS('Grid GenerationQueue'!AF$5:AF$467,'Grid GenerationQueue'!$AX$5:$AX$467,$B461,'Grid GenerationQueue'!$AY$5:$AY$467,$C461,'Grid GenerationQueue'!$BF$5:$BF$467,"&lt;&gt;"&amp;"",'Grid GenerationQueue'!$BB$5:$BB$467,"&lt;"&amp;$BE$3)</f>
        <v>0</v>
      </c>
      <c r="BS461">
        <f>SUMIFS('Grid GenerationQueue'!AG$5:AG$467,'Grid GenerationQueue'!$AX$5:$AX$467,$B461,'Grid GenerationQueue'!$AY$5:$AY$467,$C461,'Grid GenerationQueue'!$BF$5:$BF$467,"&lt;&gt;"&amp;"",'Grid GenerationQueue'!$BB$5:$BB$467,"&lt;"&amp;$BE$3)</f>
        <v>0</v>
      </c>
      <c r="BT461">
        <f>SUMIFS('Grid GenerationQueue'!AH$5:AH$467,'Grid GenerationQueue'!$AX$5:$AX$467,$B461,'Grid GenerationQueue'!$AY$5:$AY$467,$C461,'Grid GenerationQueue'!$BF$5:$BF$467,"&lt;&gt;"&amp;"",'Grid GenerationQueue'!$BB$5:$BB$467,"&lt;"&amp;$BE$3)</f>
        <v>0</v>
      </c>
      <c r="BU461">
        <f>SUMIFS('Grid GenerationQueue'!AI$5:AI$467,'Grid GenerationQueue'!$AX$5:$AX$467,$B461,'Grid GenerationQueue'!$AY$5:$AY$467,$C461,'Grid GenerationQueue'!$BF$5:$BF$467,"&lt;&gt;"&amp;"",'Grid GenerationQueue'!$BB$5:$BB$467,"&lt;"&amp;$BE$3)</f>
        <v>0</v>
      </c>
      <c r="BV461">
        <f>SUMIFS('Grid GenerationQueue'!AJ$5:AJ$467,'Grid GenerationQueue'!$AX$5:$AX$467,$B461,'Grid GenerationQueue'!$AY$5:$AY$467,$C461,'Grid GenerationQueue'!$BF$5:$BF$467,"&lt;&gt;"&amp;"",'Grid GenerationQueue'!$BB$5:$BB$467,"&lt;"&amp;$BE$3)</f>
        <v>0</v>
      </c>
      <c r="BW461">
        <f>SUMIFS('Grid GenerationQueue'!AK$5:AK$467,'Grid GenerationQueue'!$AX$5:$AX$467,$B461,'Grid GenerationQueue'!$AY$5:$AY$467,$C461,'Grid GenerationQueue'!$BF$5:$BF$467,"&lt;&gt;"&amp;"",'Grid GenerationQueue'!$BB$5:$BB$467,"&lt;"&amp;$BE$3)</f>
        <v>0</v>
      </c>
      <c r="BX461">
        <f>SUMIFS('Grid GenerationQueue'!AL$5:AL$467,'Grid GenerationQueue'!$AX$5:$AX$467,$B461,'Grid GenerationQueue'!$AY$5:$AY$467,$C461,'Grid GenerationQueue'!$BF$5:$BF$467,"&lt;&gt;"&amp;"",'Grid GenerationQueue'!$BB$5:$BB$467,"&lt;"&amp;$BE$3)</f>
        <v>0</v>
      </c>
      <c r="BY461">
        <f>SUMIFS('Grid GenerationQueue'!AM$5:AM$467,'Grid GenerationQueue'!$AX$5:$AX$467,$B461,'Grid GenerationQueue'!$AY$5:$AY$467,$C461,'Grid GenerationQueue'!$BF$5:$BF$467,"&lt;&gt;"&amp;"",'Grid GenerationQueue'!$BB$5:$BB$467,"&lt;"&amp;$BE$3)</f>
        <v>0</v>
      </c>
      <c r="BZ461">
        <f>SUMIFS('Grid GenerationQueue'!AN$5:AN$467,'Grid GenerationQueue'!$AX$5:$AX$467,$B461,'Grid GenerationQueue'!$AY$5:$AY$467,$C461,'Grid GenerationQueue'!$BF$5:$BF$467,"&lt;&gt;"&amp;"",'Grid GenerationQueue'!$BB$5:$BB$467,"&lt;"&amp;$BE$3)</f>
        <v>0</v>
      </c>
      <c r="CA461">
        <f>SUMIFS('Grid GenerationQueue'!AO$5:AO$467,'Grid GenerationQueue'!$AX$5:$AX$467,$B461,'Grid GenerationQueue'!$AY$5:$AY$467,$C461,'Grid GenerationQueue'!$BF$5:$BF$467,"&lt;&gt;"&amp;"",'Grid GenerationQueue'!$BB$5:$BB$467,"&lt;"&amp;$BE$3)</f>
        <v>0</v>
      </c>
      <c r="CB461">
        <f>SUMIFS('Grid GenerationQueue'!AP$5:AP$467,'Grid GenerationQueue'!$AX$5:$AX$467,$B461,'Grid GenerationQueue'!$AY$5:$AY$467,$C461,'Grid GenerationQueue'!$BF$5:$BF$467,"&lt;&gt;"&amp;"",'Grid GenerationQueue'!$BB$5:$BB$467,"&lt;"&amp;$BE$3)</f>
        <v>0</v>
      </c>
      <c r="CD461">
        <f>SUMIFS('Grid GenerationQueue'!AE$5:AE$467,'Grid GenerationQueue'!$AX$5:$AX$467,$B461,'Grid GenerationQueue'!$AY$5:$AY$467,$C461,'Grid GenerationQueue'!$BB$5:$BB$467,"&lt;"&amp;$BE$3)</f>
        <v>0</v>
      </c>
      <c r="CE461">
        <f>SUMIFS('Grid GenerationQueue'!AF$5:AF$467,'Grid GenerationQueue'!$AX$5:$AX$467,$B461,'Grid GenerationQueue'!$AY$5:$AY$467,$C461,'Grid GenerationQueue'!$BB$5:$BB$467,"&lt;"&amp;$BE$3)</f>
        <v>0</v>
      </c>
      <c r="CF461">
        <f>SUMIFS('Grid GenerationQueue'!AG$5:AG$467,'Grid GenerationQueue'!$AX$5:$AX$467,$B461,'Grid GenerationQueue'!$AY$5:$AY$467,$C461,'Grid GenerationQueue'!$BB$5:$BB$467,"&lt;"&amp;$BE$3)</f>
        <v>0</v>
      </c>
      <c r="CG461">
        <f>SUMIFS('Grid GenerationQueue'!AH$5:AH$467,'Grid GenerationQueue'!$AX$5:$AX$467,$B461,'Grid GenerationQueue'!$AY$5:$AY$467,$C461,'Grid GenerationQueue'!$BB$5:$BB$467,"&lt;"&amp;$BE$3)</f>
        <v>0</v>
      </c>
      <c r="CH461">
        <f>SUMIFS('Grid GenerationQueue'!AI$5:AI$467,'Grid GenerationQueue'!$AX$5:$AX$467,$B461,'Grid GenerationQueue'!$AY$5:$AY$467,$C461,'Grid GenerationQueue'!$BB$5:$BB$467,"&lt;"&amp;$BE$3)</f>
        <v>0</v>
      </c>
      <c r="CI461">
        <f>SUMIFS('Grid GenerationQueue'!AJ$5:AJ$467,'Grid GenerationQueue'!$AX$5:$AX$467,$B461,'Grid GenerationQueue'!$AY$5:$AY$467,$C461,'Grid GenerationQueue'!$BB$5:$BB$467,"&lt;"&amp;$BE$3)</f>
        <v>0</v>
      </c>
      <c r="CJ461">
        <f>SUMIFS('Grid GenerationQueue'!AK$5:AK$467,'Grid GenerationQueue'!$AX$5:$AX$467,$B461,'Grid GenerationQueue'!$AY$5:$AY$467,$C461,'Grid GenerationQueue'!$BB$5:$BB$467,"&lt;"&amp;$BE$3)</f>
        <v>0</v>
      </c>
      <c r="CK461">
        <f>SUMIFS('Grid GenerationQueue'!AL$5:AL$467,'Grid GenerationQueue'!$AX$5:$AX$467,$B461,'Grid GenerationQueue'!$AY$5:$AY$467,$C461,'Grid GenerationQueue'!$BB$5:$BB$467,"&lt;"&amp;$BE$3)</f>
        <v>0</v>
      </c>
      <c r="CL461">
        <f>SUMIFS('Grid GenerationQueue'!AM$5:AM$467,'Grid GenerationQueue'!$AX$5:$AX$467,$B461,'Grid GenerationQueue'!$AY$5:$AY$467,$C461,'Grid GenerationQueue'!$BB$5:$BB$467,"&lt;"&amp;$BE$3)</f>
        <v>0</v>
      </c>
      <c r="CM461">
        <f>SUMIFS('Grid GenerationQueue'!AN$5:AN$467,'Grid GenerationQueue'!$AX$5:$AX$467,$B461,'Grid GenerationQueue'!$AY$5:$AY$467,$C461,'Grid GenerationQueue'!$BB$5:$BB$467,"&lt;"&amp;$BE$3)</f>
        <v>0</v>
      </c>
      <c r="CN461">
        <f>SUMIFS('Grid GenerationQueue'!AO$5:AO$467,'Grid GenerationQueue'!$AX$5:$AX$467,$B461,'Grid GenerationQueue'!$AY$5:$AY$467,$C461,'Grid GenerationQueue'!$BB$5:$BB$467,"&lt;"&amp;$BE$3)</f>
        <v>0</v>
      </c>
      <c r="CO461">
        <f>SUMIFS('Grid GenerationQueue'!AP$5:AP$467,'Grid GenerationQueue'!$AX$5:$AX$467,$B461,'Grid GenerationQueue'!$AY$5:$AY$467,$C461,'Grid GenerationQueue'!$BB$5:$BB$467,"&lt;"&amp;$BE$3)</f>
        <v>0</v>
      </c>
    </row>
    <row r="462" spans="1:93" x14ac:dyDescent="0.35">
      <c r="B462" t="s">
        <v>4843</v>
      </c>
      <c r="C462">
        <v>500</v>
      </c>
      <c r="D462">
        <f>SUMIFS('Grid GenerationQueue'!AE$5:AE$467,'Grid GenerationQueue'!$AX$5:$AX$467,$B462,'Grid GenerationQueue'!$AY$5:$AY$467,$C462,'Grid GenerationQueue'!$BI$5:$BI$467,"&lt;4")</f>
        <v>0</v>
      </c>
      <c r="E462">
        <f>SUMIFS('Grid GenerationQueue'!AF$5:AF$467,'Grid GenerationQueue'!$AX$5:$AX$467,$B462,'Grid GenerationQueue'!$AY$5:$AY$467,$C462,'Grid GenerationQueue'!$BI$5:$BI$467,"&lt;4")</f>
        <v>0</v>
      </c>
      <c r="F462">
        <f>SUMIFS('Grid GenerationQueue'!AG$5:AG$467,'Grid GenerationQueue'!$AX$5:$AX$467,$B462,'Grid GenerationQueue'!$AY$5:$AY$467,$C462,'Grid GenerationQueue'!$BI$5:$BI$467,"&lt;4")</f>
        <v>0</v>
      </c>
      <c r="G462">
        <f>SUMIFS('Grid GenerationQueue'!AH$5:AH$467,'Grid GenerationQueue'!$AX$5:$AX$467,$B462,'Grid GenerationQueue'!$AY$5:$AY$467,$C462,'Grid GenerationQueue'!$BI$5:$BI$467,"&lt;4")</f>
        <v>0</v>
      </c>
      <c r="H462">
        <f>SUMIFS('Grid GenerationQueue'!AI$5:AI$467,'Grid GenerationQueue'!$AX$5:$AX$467,$B462,'Grid GenerationQueue'!$AY$5:$AY$467,$C462,'Grid GenerationQueue'!$BI$5:$BI$467,"&lt;4")</f>
        <v>0</v>
      </c>
      <c r="I462">
        <f>SUMIFS('Grid GenerationQueue'!AJ$5:AJ$467,'Grid GenerationQueue'!$AX$5:$AX$467,$B462,'Grid GenerationQueue'!$AY$5:$AY$467,$C462,'Grid GenerationQueue'!$BI$5:$BI$467,"&lt;4")</f>
        <v>0</v>
      </c>
      <c r="J462">
        <f>SUMIFS('Grid GenerationQueue'!AK$5:AK$467,'Grid GenerationQueue'!$AX$5:$AX$467,$B462,'Grid GenerationQueue'!$AY$5:$AY$467,$C462,'Grid GenerationQueue'!$BI$5:$BI$467,"&lt;4")</f>
        <v>0</v>
      </c>
      <c r="K462">
        <f>SUMIFS('Grid GenerationQueue'!AL$5:AL$467,'Grid GenerationQueue'!$AX$5:$AX$467,$B462,'Grid GenerationQueue'!$AY$5:$AY$467,$C462,'Grid GenerationQueue'!$BI$5:$BI$467,"&lt;4")</f>
        <v>0</v>
      </c>
      <c r="L462">
        <f>SUMIFS('Grid GenerationQueue'!AM$5:AM$467,'Grid GenerationQueue'!$AX$5:$AX$467,$B462,'Grid GenerationQueue'!$AY$5:$AY$467,$C462,'Grid GenerationQueue'!$BI$5:$BI$467,"&lt;4")</f>
        <v>0</v>
      </c>
      <c r="M462">
        <f>SUMIFS('Grid GenerationQueue'!AN$5:AN$467,'Grid GenerationQueue'!$AX$5:$AX$467,$B462,'Grid GenerationQueue'!$AY$5:$AY$467,$C462,'Grid GenerationQueue'!$BI$5:$BI$467,"&lt;4")</f>
        <v>0</v>
      </c>
      <c r="N462">
        <f>SUMIFS('Grid GenerationQueue'!AO$5:AO$467,'Grid GenerationQueue'!$AX$5:$AX$467,$B462,'Grid GenerationQueue'!$AY$5:$AY$467,$C462,'Grid GenerationQueue'!$BI$5:$BI$467,"&lt;4")</f>
        <v>0</v>
      </c>
      <c r="O462">
        <f>SUMIFS('Grid GenerationQueue'!AP$5:AP$467,'Grid GenerationQueue'!$AX$5:$AX$467,$B462,'Grid GenerationQueue'!$AY$5:$AY$467,$C462,'Grid GenerationQueue'!$BI$5:$BI$467,"&lt;4")</f>
        <v>0</v>
      </c>
      <c r="Q462">
        <f>SUMIFS('Grid GenerationQueue'!AE$5:AE$467,'Grid GenerationQueue'!$AX$5:$AX$467,$B462,'Grid GenerationQueue'!$AY$5:$AY$467,$C462,'Grid GenerationQueue'!$BH$5:$BH$467,"Executed")</f>
        <v>0</v>
      </c>
      <c r="R462">
        <f>SUMIFS('Grid GenerationQueue'!AF$5:AF$467,'Grid GenerationQueue'!$AX$5:$AX$467,$B462,'Grid GenerationQueue'!$AY$5:$AY$467,$C462,'Grid GenerationQueue'!$BH$5:$BH$467,"Executed")</f>
        <v>0</v>
      </c>
      <c r="S462">
        <f>SUMIFS('Grid GenerationQueue'!AG$5:AG$467,'Grid GenerationQueue'!$AX$5:$AX$467,$B462,'Grid GenerationQueue'!$AY$5:$AY$467,$C462,'Grid GenerationQueue'!$BH$5:$BH$467,"Executed")</f>
        <v>0</v>
      </c>
      <c r="T462">
        <f>SUMIFS('Grid GenerationQueue'!AH$5:AH$467,'Grid GenerationQueue'!$AX$5:$AX$467,$B462,'Grid GenerationQueue'!$AY$5:$AY$467,$C462,'Grid GenerationQueue'!$BH$5:$BH$467,"Executed")</f>
        <v>0</v>
      </c>
      <c r="U462">
        <f>SUMIFS('Grid GenerationQueue'!AI$5:AI$467,'Grid GenerationQueue'!$AX$5:$AX$467,$B462,'Grid GenerationQueue'!$AY$5:$AY$467,$C462,'Grid GenerationQueue'!$BH$5:$BH$467,"Executed")</f>
        <v>0</v>
      </c>
      <c r="V462">
        <f>SUMIFS('Grid GenerationQueue'!AJ$5:AJ$467,'Grid GenerationQueue'!$AX$5:$AX$467,$B462,'Grid GenerationQueue'!$AY$5:$AY$467,$C462,'Grid GenerationQueue'!$BH$5:$BH$467,"Executed")</f>
        <v>0</v>
      </c>
      <c r="W462">
        <f>SUMIFS('Grid GenerationQueue'!AK$5:AK$467,'Grid GenerationQueue'!$AX$5:$AX$467,$B462,'Grid GenerationQueue'!$AY$5:$AY$467,$C462,'Grid GenerationQueue'!$BH$5:$BH$467,"Executed")</f>
        <v>0</v>
      </c>
      <c r="X462">
        <f>SUMIFS('Grid GenerationQueue'!AL$5:AL$467,'Grid GenerationQueue'!$AX$5:$AX$467,$B462,'Grid GenerationQueue'!$AY$5:$AY$467,$C462,'Grid GenerationQueue'!$BH$5:$BH$467,"Executed")</f>
        <v>0</v>
      </c>
      <c r="Y462">
        <f>SUMIFS('Grid GenerationQueue'!AM$5:AM$467,'Grid GenerationQueue'!$AX$5:$AX$467,$B462,'Grid GenerationQueue'!$AY$5:$AY$467,$C462,'Grid GenerationQueue'!$BH$5:$BH$467,"Executed")</f>
        <v>0</v>
      </c>
      <c r="Z462">
        <f>SUMIFS('Grid GenerationQueue'!AN$5:AN$467,'Grid GenerationQueue'!$AX$5:$AX$467,$B462,'Grid GenerationQueue'!$AY$5:$AY$467,$C462,'Grid GenerationQueue'!$BH$5:$BH$467,"Executed")</f>
        <v>0</v>
      </c>
      <c r="AA462">
        <f>SUMIFS('Grid GenerationQueue'!AO$5:AO$467,'Grid GenerationQueue'!$AX$5:$AX$467,$B462,'Grid GenerationQueue'!$AY$5:$AY$467,$C462,'Grid GenerationQueue'!$BH$5:$BH$467,"Executed")</f>
        <v>0</v>
      </c>
      <c r="AB462">
        <f>SUMIFS('Grid GenerationQueue'!AP$5:AP$467,'Grid GenerationQueue'!$AX$5:$AX$467,$B462,'Grid GenerationQueue'!$AY$5:$AY$467,$C462,'Grid GenerationQueue'!$BH$5:$BH$467,"Executed")</f>
        <v>0</v>
      </c>
      <c r="AD462">
        <f>SUMIFS('Grid GenerationQueue'!AE$5:AE$467,'Grid GenerationQueue'!$AX$5:$AX$467,$B462,'Grid GenerationQueue'!$AY$5:$AY$467,$C462,'Grid GenerationQueue'!$BF$5:$BF$467,"&lt;&gt;"&amp;"")</f>
        <v>0</v>
      </c>
      <c r="AE462">
        <f>SUMIFS('Grid GenerationQueue'!AF$5:AF$467,'Grid GenerationQueue'!$AX$5:$AX$467,$B462,'Grid GenerationQueue'!$AY$5:$AY$467,$C462,'Grid GenerationQueue'!$BF$5:$BF$467,"&lt;&gt;"&amp;"")</f>
        <v>0</v>
      </c>
      <c r="AF462">
        <f>SUMIFS('Grid GenerationQueue'!AG$5:AG$467,'Grid GenerationQueue'!$AX$5:$AX$467,$B462,'Grid GenerationQueue'!$AY$5:$AY$467,$C462,'Grid GenerationQueue'!$BF$5:$BF$467,"&lt;&gt;"&amp;"")</f>
        <v>0</v>
      </c>
      <c r="AG462">
        <f>SUMIFS('Grid GenerationQueue'!AH$5:AH$467,'Grid GenerationQueue'!$AX$5:$AX$467,$B462,'Grid GenerationQueue'!$AY$5:$AY$467,$C462,'Grid GenerationQueue'!$BF$5:$BF$467,"&lt;&gt;"&amp;"")</f>
        <v>0</v>
      </c>
      <c r="AH462">
        <f>SUMIFS('Grid GenerationQueue'!AI$5:AI$467,'Grid GenerationQueue'!$AX$5:$AX$467,$B462,'Grid GenerationQueue'!$AY$5:$AY$467,$C462,'Grid GenerationQueue'!$BF$5:$BF$467,"&lt;&gt;"&amp;"")</f>
        <v>0</v>
      </c>
      <c r="AI462">
        <f>SUMIFS('Grid GenerationQueue'!AJ$5:AJ$467,'Grid GenerationQueue'!$AX$5:$AX$467,$B462,'Grid GenerationQueue'!$AY$5:$AY$467,$C462,'Grid GenerationQueue'!$BF$5:$BF$467,"&lt;&gt;"&amp;"")</f>
        <v>0</v>
      </c>
      <c r="AJ462">
        <f>SUMIFS('Grid GenerationQueue'!AK$5:AK$467,'Grid GenerationQueue'!$AX$5:$AX$467,$B462,'Grid GenerationQueue'!$AY$5:$AY$467,$C462,'Grid GenerationQueue'!$BF$5:$BF$467,"&lt;&gt;"&amp;"")</f>
        <v>0</v>
      </c>
      <c r="AK462">
        <f>SUMIFS('Grid GenerationQueue'!AL$5:AL$467,'Grid GenerationQueue'!$AX$5:$AX$467,$B462,'Grid GenerationQueue'!$AY$5:$AY$467,$C462,'Grid GenerationQueue'!$BF$5:$BF$467,"&lt;&gt;"&amp;"")</f>
        <v>0</v>
      </c>
      <c r="AL462">
        <f>SUMIFS('Grid GenerationQueue'!AM$5:AM$467,'Grid GenerationQueue'!$AX$5:$AX$467,$B462,'Grid GenerationQueue'!$AY$5:$AY$467,$C462,'Grid GenerationQueue'!$BF$5:$BF$467,"&lt;&gt;"&amp;"")</f>
        <v>0</v>
      </c>
      <c r="AM462">
        <f>SUMIFS('Grid GenerationQueue'!AN$5:AN$467,'Grid GenerationQueue'!$AX$5:$AX$467,$B462,'Grid GenerationQueue'!$AY$5:$AY$467,$C462,'Grid GenerationQueue'!$BF$5:$BF$467,"&lt;&gt;"&amp;"")</f>
        <v>0</v>
      </c>
      <c r="AN462">
        <f>SUMIFS('Grid GenerationQueue'!AO$5:AO$467,'Grid GenerationQueue'!$AX$5:$AX$467,$B462,'Grid GenerationQueue'!$AY$5:$AY$467,$C462,'Grid GenerationQueue'!$BF$5:$BF$467,"&lt;&gt;"&amp;"")</f>
        <v>0</v>
      </c>
      <c r="AO462">
        <f>SUMIFS('Grid GenerationQueue'!AP$5:AP$467,'Grid GenerationQueue'!$AX$5:$AX$467,$B462,'Grid GenerationQueue'!$AY$5:$AY$467,$C462,'Grid GenerationQueue'!$BF$5:$BF$467,"&lt;&gt;"&amp;"")</f>
        <v>0</v>
      </c>
      <c r="AQ462">
        <f>SUMIFS('Grid GenerationQueue'!AE$5:AE$467,'Grid GenerationQueue'!$AX$5:$AX$467,$B462,'Grid GenerationQueue'!$AY$5:$AY$467,$C462)</f>
        <v>0</v>
      </c>
      <c r="AR462">
        <f>SUMIFS('Grid GenerationQueue'!AF$5:AF$467,'Grid GenerationQueue'!$AX$5:$AX$467,$B462,'Grid GenerationQueue'!$AY$5:$AY$467,$C462)</f>
        <v>0</v>
      </c>
      <c r="AS462">
        <f>SUMIFS('Grid GenerationQueue'!AG$5:AG$467,'Grid GenerationQueue'!$AX$5:$AX$467,$B462,'Grid GenerationQueue'!$AY$5:$AY$467,$C462)</f>
        <v>0</v>
      </c>
      <c r="AT462">
        <f>SUMIFS('Grid GenerationQueue'!AH$5:AH$467,'Grid GenerationQueue'!$AX$5:$AX$467,$B462,'Grid GenerationQueue'!$AY$5:$AY$467,$C462)</f>
        <v>0</v>
      </c>
      <c r="AU462">
        <f>SUMIFS('Grid GenerationQueue'!AI$5:AI$467,'Grid GenerationQueue'!$AX$5:$AX$467,$B462,'Grid GenerationQueue'!$AY$5:$AY$467,$C462)</f>
        <v>0</v>
      </c>
      <c r="AV462">
        <f>SUMIFS('Grid GenerationQueue'!AJ$5:AJ$467,'Grid GenerationQueue'!$AX$5:$AX$467,$B462,'Grid GenerationQueue'!$AY$5:$AY$467,$C462)</f>
        <v>0</v>
      </c>
      <c r="AW462">
        <f>SUMIFS('Grid GenerationQueue'!AK$5:AK$467,'Grid GenerationQueue'!$AX$5:$AX$467,$B462,'Grid GenerationQueue'!$AY$5:$AY$467,$C462)</f>
        <v>0</v>
      </c>
      <c r="AX462">
        <f>SUMIFS('Grid GenerationQueue'!AL$5:AL$467,'Grid GenerationQueue'!$AX$5:$AX$467,$B462,'Grid GenerationQueue'!$AY$5:$AY$467,$C462)</f>
        <v>0</v>
      </c>
      <c r="AY462">
        <f>SUMIFS('Grid GenerationQueue'!AM$5:AM$467,'Grid GenerationQueue'!$AX$5:$AX$467,$B462,'Grid GenerationQueue'!$AY$5:$AY$467,$C462)</f>
        <v>0</v>
      </c>
      <c r="AZ462">
        <f>SUMIFS('Grid GenerationQueue'!AN$5:AN$467,'Grid GenerationQueue'!$AX$5:$AX$467,$B462,'Grid GenerationQueue'!$AY$5:$AY$467,$C462)</f>
        <v>0</v>
      </c>
      <c r="BA462">
        <f>SUMIFS('Grid GenerationQueue'!AO$5:AO$467,'Grid GenerationQueue'!$AX$5:$AX$467,$B462,'Grid GenerationQueue'!$AY$5:$AY$467,$C462)</f>
        <v>0</v>
      </c>
      <c r="BB462">
        <f>SUMIFS('Grid GenerationQueue'!AP$5:AP$467,'Grid GenerationQueue'!$AX$5:$AX$467,$B462,'Grid GenerationQueue'!$AY$5:$AY$467,$C462)</f>
        <v>0</v>
      </c>
      <c r="BD462">
        <f>SUMIFS('Grid GenerationQueue'!AE$5:AE$467,'Grid GenerationQueue'!$AX$5:$AX$467,$B462,'Grid GenerationQueue'!$AY$5:$AY$467,$C462,'Grid GenerationQueue'!$BH$5:$BH$467,"Executed",'Grid GenerationQueue'!$BB$5:$BB$467,"&lt;"&amp;$BE$3)</f>
        <v>0</v>
      </c>
      <c r="BE462">
        <f>SUMIFS('Grid GenerationQueue'!AF$5:AF$467,'Grid GenerationQueue'!$AX$5:$AX$467,$B462,'Grid GenerationQueue'!$AY$5:$AY$467,$C462,'Grid GenerationQueue'!$BH$5:$BH$467,"Executed",'Grid GenerationQueue'!$BB$5:$BB$467,"&lt;"&amp;$BE$3)</f>
        <v>0</v>
      </c>
      <c r="BF462">
        <f>SUMIFS('Grid GenerationQueue'!AG$5:AG$467,'Grid GenerationQueue'!$AX$5:$AX$467,$B462,'Grid GenerationQueue'!$AY$5:$AY$467,$C462,'Grid GenerationQueue'!$BH$5:$BH$467,"Executed",'Grid GenerationQueue'!$BB$5:$BB$467,"&lt;"&amp;$BE$3)</f>
        <v>0</v>
      </c>
      <c r="BG462">
        <f>SUMIFS('Grid GenerationQueue'!AH$5:AH$467,'Grid GenerationQueue'!$AX$5:$AX$467,$B462,'Grid GenerationQueue'!$AY$5:$AY$467,$C462,'Grid GenerationQueue'!$BH$5:$BH$467,"Executed",'Grid GenerationQueue'!$BB$5:$BB$467,"&lt;"&amp;$BE$3)</f>
        <v>0</v>
      </c>
      <c r="BH462">
        <f>SUMIFS('Grid GenerationQueue'!AI$5:AI$467,'Grid GenerationQueue'!$AX$5:$AX$467,$B462,'Grid GenerationQueue'!$AY$5:$AY$467,$C462,'Grid GenerationQueue'!$BH$5:$BH$467,"Executed",'Grid GenerationQueue'!$BB$5:$BB$467,"&lt;"&amp;$BE$3)</f>
        <v>0</v>
      </c>
      <c r="BI462">
        <f>SUMIFS('Grid GenerationQueue'!AJ$5:AJ$467,'Grid GenerationQueue'!$AX$5:$AX$467,$B462,'Grid GenerationQueue'!$AY$5:$AY$467,$C462,'Grid GenerationQueue'!$BH$5:$BH$467,"Executed",'Grid GenerationQueue'!$BB$5:$BB$467,"&lt;"&amp;$BE$3)</f>
        <v>0</v>
      </c>
      <c r="BJ462">
        <f>SUMIFS('Grid GenerationQueue'!AK$5:AK$467,'Grid GenerationQueue'!$AX$5:$AX$467,$B462,'Grid GenerationQueue'!$AY$5:$AY$467,$C462,'Grid GenerationQueue'!$BH$5:$BH$467,"Executed",'Grid GenerationQueue'!$BB$5:$BB$467,"&lt;"&amp;$BE$3)</f>
        <v>0</v>
      </c>
      <c r="BK462">
        <f>SUMIFS('Grid GenerationQueue'!AL$5:AL$467,'Grid GenerationQueue'!$AX$5:$AX$467,$B462,'Grid GenerationQueue'!$AY$5:$AY$467,$C462,'Grid GenerationQueue'!$BH$5:$BH$467,"Executed",'Grid GenerationQueue'!$BB$5:$BB$467,"&lt;"&amp;$BE$3)</f>
        <v>0</v>
      </c>
      <c r="BL462">
        <f>SUMIFS('Grid GenerationQueue'!AM$5:AM$467,'Grid GenerationQueue'!$AX$5:$AX$467,$B462,'Grid GenerationQueue'!$AY$5:$AY$467,$C462,'Grid GenerationQueue'!$BH$5:$BH$467,"Executed",'Grid GenerationQueue'!$BB$5:$BB$467,"&lt;"&amp;$BE$3)</f>
        <v>0</v>
      </c>
      <c r="BM462">
        <f>SUMIFS('Grid GenerationQueue'!AN$5:AN$467,'Grid GenerationQueue'!$AX$5:$AX$467,$B462,'Grid GenerationQueue'!$AY$5:$AY$467,$C462,'Grid GenerationQueue'!$BH$5:$BH$467,"Executed",'Grid GenerationQueue'!$BB$5:$BB$467,"&lt;"&amp;$BE$3)</f>
        <v>0</v>
      </c>
      <c r="BN462">
        <f>SUMIFS('Grid GenerationQueue'!AO$5:AO$467,'Grid GenerationQueue'!$AX$5:$AX$467,$B462,'Grid GenerationQueue'!$AY$5:$AY$467,$C462,'Grid GenerationQueue'!$BH$5:$BH$467,"Executed",'Grid GenerationQueue'!$BB$5:$BB$467,"&lt;"&amp;$BE$3)</f>
        <v>0</v>
      </c>
      <c r="BO462">
        <f>SUMIFS('Grid GenerationQueue'!AP$5:AP$467,'Grid GenerationQueue'!$AX$5:$AX$467,$B462,'Grid GenerationQueue'!$AY$5:$AY$467,$C462,'Grid GenerationQueue'!$BH$5:$BH$467,"Executed",'Grid GenerationQueue'!$BB$5:$BB$467,"&lt;"&amp;$BE$3)</f>
        <v>0</v>
      </c>
      <c r="BQ462">
        <f>SUMIFS('Grid GenerationQueue'!AE$5:AE$467,'Grid GenerationQueue'!$AX$5:$AX$467,$B462,'Grid GenerationQueue'!$AY$5:$AY$467,$C462,'Grid GenerationQueue'!$BF$5:$BF$467,"&lt;&gt;"&amp;"",'Grid GenerationQueue'!$BB$5:$BB$467,"&lt;"&amp;$BE$3)</f>
        <v>0</v>
      </c>
      <c r="BR462">
        <f>SUMIFS('Grid GenerationQueue'!AF$5:AF$467,'Grid GenerationQueue'!$AX$5:$AX$467,$B462,'Grid GenerationQueue'!$AY$5:$AY$467,$C462,'Grid GenerationQueue'!$BF$5:$BF$467,"&lt;&gt;"&amp;"",'Grid GenerationQueue'!$BB$5:$BB$467,"&lt;"&amp;$BE$3)</f>
        <v>0</v>
      </c>
      <c r="BS462">
        <f>SUMIFS('Grid GenerationQueue'!AG$5:AG$467,'Grid GenerationQueue'!$AX$5:$AX$467,$B462,'Grid GenerationQueue'!$AY$5:$AY$467,$C462,'Grid GenerationQueue'!$BF$5:$BF$467,"&lt;&gt;"&amp;"",'Grid GenerationQueue'!$BB$5:$BB$467,"&lt;"&amp;$BE$3)</f>
        <v>0</v>
      </c>
      <c r="BT462">
        <f>SUMIFS('Grid GenerationQueue'!AH$5:AH$467,'Grid GenerationQueue'!$AX$5:$AX$467,$B462,'Grid GenerationQueue'!$AY$5:$AY$467,$C462,'Grid GenerationQueue'!$BF$5:$BF$467,"&lt;&gt;"&amp;"",'Grid GenerationQueue'!$BB$5:$BB$467,"&lt;"&amp;$BE$3)</f>
        <v>0</v>
      </c>
      <c r="BU462">
        <f>SUMIFS('Grid GenerationQueue'!AI$5:AI$467,'Grid GenerationQueue'!$AX$5:$AX$467,$B462,'Grid GenerationQueue'!$AY$5:$AY$467,$C462,'Grid GenerationQueue'!$BF$5:$BF$467,"&lt;&gt;"&amp;"",'Grid GenerationQueue'!$BB$5:$BB$467,"&lt;"&amp;$BE$3)</f>
        <v>0</v>
      </c>
      <c r="BV462">
        <f>SUMIFS('Grid GenerationQueue'!AJ$5:AJ$467,'Grid GenerationQueue'!$AX$5:$AX$467,$B462,'Grid GenerationQueue'!$AY$5:$AY$467,$C462,'Grid GenerationQueue'!$BF$5:$BF$467,"&lt;&gt;"&amp;"",'Grid GenerationQueue'!$BB$5:$BB$467,"&lt;"&amp;$BE$3)</f>
        <v>0</v>
      </c>
      <c r="BW462">
        <f>SUMIFS('Grid GenerationQueue'!AK$5:AK$467,'Grid GenerationQueue'!$AX$5:$AX$467,$B462,'Grid GenerationQueue'!$AY$5:$AY$467,$C462,'Grid GenerationQueue'!$BF$5:$BF$467,"&lt;&gt;"&amp;"",'Grid GenerationQueue'!$BB$5:$BB$467,"&lt;"&amp;$BE$3)</f>
        <v>0</v>
      </c>
      <c r="BX462">
        <f>SUMIFS('Grid GenerationQueue'!AL$5:AL$467,'Grid GenerationQueue'!$AX$5:$AX$467,$B462,'Grid GenerationQueue'!$AY$5:$AY$467,$C462,'Grid GenerationQueue'!$BF$5:$BF$467,"&lt;&gt;"&amp;"",'Grid GenerationQueue'!$BB$5:$BB$467,"&lt;"&amp;$BE$3)</f>
        <v>0</v>
      </c>
      <c r="BY462">
        <f>SUMIFS('Grid GenerationQueue'!AM$5:AM$467,'Grid GenerationQueue'!$AX$5:$AX$467,$B462,'Grid GenerationQueue'!$AY$5:$AY$467,$C462,'Grid GenerationQueue'!$BF$5:$BF$467,"&lt;&gt;"&amp;"",'Grid GenerationQueue'!$BB$5:$BB$467,"&lt;"&amp;$BE$3)</f>
        <v>0</v>
      </c>
      <c r="BZ462">
        <f>SUMIFS('Grid GenerationQueue'!AN$5:AN$467,'Grid GenerationQueue'!$AX$5:$AX$467,$B462,'Grid GenerationQueue'!$AY$5:$AY$467,$C462,'Grid GenerationQueue'!$BF$5:$BF$467,"&lt;&gt;"&amp;"",'Grid GenerationQueue'!$BB$5:$BB$467,"&lt;"&amp;$BE$3)</f>
        <v>0</v>
      </c>
      <c r="CA462">
        <f>SUMIFS('Grid GenerationQueue'!AO$5:AO$467,'Grid GenerationQueue'!$AX$5:$AX$467,$B462,'Grid GenerationQueue'!$AY$5:$AY$467,$C462,'Grid GenerationQueue'!$BF$5:$BF$467,"&lt;&gt;"&amp;"",'Grid GenerationQueue'!$BB$5:$BB$467,"&lt;"&amp;$BE$3)</f>
        <v>0</v>
      </c>
      <c r="CB462">
        <f>SUMIFS('Grid GenerationQueue'!AP$5:AP$467,'Grid GenerationQueue'!$AX$5:$AX$467,$B462,'Grid GenerationQueue'!$AY$5:$AY$467,$C462,'Grid GenerationQueue'!$BF$5:$BF$467,"&lt;&gt;"&amp;"",'Grid GenerationQueue'!$BB$5:$BB$467,"&lt;"&amp;$BE$3)</f>
        <v>0</v>
      </c>
      <c r="CD462">
        <f>SUMIFS('Grid GenerationQueue'!AE$5:AE$467,'Grid GenerationQueue'!$AX$5:$AX$467,$B462,'Grid GenerationQueue'!$AY$5:$AY$467,$C462,'Grid GenerationQueue'!$BB$5:$BB$467,"&lt;"&amp;$BE$3)</f>
        <v>0</v>
      </c>
      <c r="CE462">
        <f>SUMIFS('Grid GenerationQueue'!AF$5:AF$467,'Grid GenerationQueue'!$AX$5:$AX$467,$B462,'Grid GenerationQueue'!$AY$5:$AY$467,$C462,'Grid GenerationQueue'!$BB$5:$BB$467,"&lt;"&amp;$BE$3)</f>
        <v>0</v>
      </c>
      <c r="CF462">
        <f>SUMIFS('Grid GenerationQueue'!AG$5:AG$467,'Grid GenerationQueue'!$AX$5:$AX$467,$B462,'Grid GenerationQueue'!$AY$5:$AY$467,$C462,'Grid GenerationQueue'!$BB$5:$BB$467,"&lt;"&amp;$BE$3)</f>
        <v>0</v>
      </c>
      <c r="CG462">
        <f>SUMIFS('Grid GenerationQueue'!AH$5:AH$467,'Grid GenerationQueue'!$AX$5:$AX$467,$B462,'Grid GenerationQueue'!$AY$5:$AY$467,$C462,'Grid GenerationQueue'!$BB$5:$BB$467,"&lt;"&amp;$BE$3)</f>
        <v>0</v>
      </c>
      <c r="CH462">
        <f>SUMIFS('Grid GenerationQueue'!AI$5:AI$467,'Grid GenerationQueue'!$AX$5:$AX$467,$B462,'Grid GenerationQueue'!$AY$5:$AY$467,$C462,'Grid GenerationQueue'!$BB$5:$BB$467,"&lt;"&amp;$BE$3)</f>
        <v>0</v>
      </c>
      <c r="CI462">
        <f>SUMIFS('Grid GenerationQueue'!AJ$5:AJ$467,'Grid GenerationQueue'!$AX$5:$AX$467,$B462,'Grid GenerationQueue'!$AY$5:$AY$467,$C462,'Grid GenerationQueue'!$BB$5:$BB$467,"&lt;"&amp;$BE$3)</f>
        <v>0</v>
      </c>
      <c r="CJ462">
        <f>SUMIFS('Grid GenerationQueue'!AK$5:AK$467,'Grid GenerationQueue'!$AX$5:$AX$467,$B462,'Grid GenerationQueue'!$AY$5:$AY$467,$C462,'Grid GenerationQueue'!$BB$5:$BB$467,"&lt;"&amp;$BE$3)</f>
        <v>0</v>
      </c>
      <c r="CK462">
        <f>SUMIFS('Grid GenerationQueue'!AL$5:AL$467,'Grid GenerationQueue'!$AX$5:$AX$467,$B462,'Grid GenerationQueue'!$AY$5:$AY$467,$C462,'Grid GenerationQueue'!$BB$5:$BB$467,"&lt;"&amp;$BE$3)</f>
        <v>0</v>
      </c>
      <c r="CL462">
        <f>SUMIFS('Grid GenerationQueue'!AM$5:AM$467,'Grid GenerationQueue'!$AX$5:$AX$467,$B462,'Grid GenerationQueue'!$AY$5:$AY$467,$C462,'Grid GenerationQueue'!$BB$5:$BB$467,"&lt;"&amp;$BE$3)</f>
        <v>0</v>
      </c>
      <c r="CM462">
        <f>SUMIFS('Grid GenerationQueue'!AN$5:AN$467,'Grid GenerationQueue'!$AX$5:$AX$467,$B462,'Grid GenerationQueue'!$AY$5:$AY$467,$C462,'Grid GenerationQueue'!$BB$5:$BB$467,"&lt;"&amp;$BE$3)</f>
        <v>0</v>
      </c>
      <c r="CN462">
        <f>SUMIFS('Grid GenerationQueue'!AO$5:AO$467,'Grid GenerationQueue'!$AX$5:$AX$467,$B462,'Grid GenerationQueue'!$AY$5:$AY$467,$C462,'Grid GenerationQueue'!$BB$5:$BB$467,"&lt;"&amp;$BE$3)</f>
        <v>0</v>
      </c>
      <c r="CO462">
        <f>SUMIFS('Grid GenerationQueue'!AP$5:AP$467,'Grid GenerationQueue'!$AX$5:$AX$467,$B462,'Grid GenerationQueue'!$AY$5:$AY$467,$C462,'Grid GenerationQueue'!$BB$5:$BB$467,"&lt;"&amp;$BE$3)</f>
        <v>0</v>
      </c>
    </row>
    <row r="463" spans="1:93" x14ac:dyDescent="0.35">
      <c r="A463" t="s">
        <v>4645</v>
      </c>
      <c r="B463" t="s">
        <v>4529</v>
      </c>
      <c r="C463">
        <v>230</v>
      </c>
      <c r="D463">
        <f>SUMIFS('Grid GenerationQueue'!AE$5:AE$467,'Grid GenerationQueue'!$AX$5:$AX$467,$B463,'Grid GenerationQueue'!$AY$5:$AY$467,$C463,'Grid GenerationQueue'!$BI$5:$BI$467,"&lt;4")</f>
        <v>0</v>
      </c>
      <c r="E463">
        <f>SUMIFS('Grid GenerationQueue'!AF$5:AF$467,'Grid GenerationQueue'!$AX$5:$AX$467,$B463,'Grid GenerationQueue'!$AY$5:$AY$467,$C463,'Grid GenerationQueue'!$BI$5:$BI$467,"&lt;4")</f>
        <v>0</v>
      </c>
      <c r="F463">
        <f>SUMIFS('Grid GenerationQueue'!AG$5:AG$467,'Grid GenerationQueue'!$AX$5:$AX$467,$B463,'Grid GenerationQueue'!$AY$5:$AY$467,$C463,'Grid GenerationQueue'!$BI$5:$BI$467,"&lt;4")</f>
        <v>0</v>
      </c>
      <c r="G463">
        <f>SUMIFS('Grid GenerationQueue'!AH$5:AH$467,'Grid GenerationQueue'!$AX$5:$AX$467,$B463,'Grid GenerationQueue'!$AY$5:$AY$467,$C463,'Grid GenerationQueue'!$BI$5:$BI$467,"&lt;4")</f>
        <v>0</v>
      </c>
      <c r="H463">
        <f>SUMIFS('Grid GenerationQueue'!AI$5:AI$467,'Grid GenerationQueue'!$AX$5:$AX$467,$B463,'Grid GenerationQueue'!$AY$5:$AY$467,$C463,'Grid GenerationQueue'!$BI$5:$BI$467,"&lt;4")</f>
        <v>0</v>
      </c>
      <c r="I463">
        <f>SUMIFS('Grid GenerationQueue'!AJ$5:AJ$467,'Grid GenerationQueue'!$AX$5:$AX$467,$B463,'Grid GenerationQueue'!$AY$5:$AY$467,$C463,'Grid GenerationQueue'!$BI$5:$BI$467,"&lt;4")</f>
        <v>0</v>
      </c>
      <c r="J463">
        <f>SUMIFS('Grid GenerationQueue'!AK$5:AK$467,'Grid GenerationQueue'!$AX$5:$AX$467,$B463,'Grid GenerationQueue'!$AY$5:$AY$467,$C463,'Grid GenerationQueue'!$BI$5:$BI$467,"&lt;4")</f>
        <v>0</v>
      </c>
      <c r="K463">
        <f>SUMIFS('Grid GenerationQueue'!AL$5:AL$467,'Grid GenerationQueue'!$AX$5:$AX$467,$B463,'Grid GenerationQueue'!$AY$5:$AY$467,$C463,'Grid GenerationQueue'!$BI$5:$BI$467,"&lt;4")</f>
        <v>0</v>
      </c>
      <c r="L463">
        <f>SUMIFS('Grid GenerationQueue'!AM$5:AM$467,'Grid GenerationQueue'!$AX$5:$AX$467,$B463,'Grid GenerationQueue'!$AY$5:$AY$467,$C463,'Grid GenerationQueue'!$BI$5:$BI$467,"&lt;4")</f>
        <v>0</v>
      </c>
      <c r="M463">
        <f>SUMIFS('Grid GenerationQueue'!AN$5:AN$467,'Grid GenerationQueue'!$AX$5:$AX$467,$B463,'Grid GenerationQueue'!$AY$5:$AY$467,$C463,'Grid GenerationQueue'!$BI$5:$BI$467,"&lt;4")</f>
        <v>0</v>
      </c>
      <c r="N463">
        <f>SUMIFS('Grid GenerationQueue'!AO$5:AO$467,'Grid GenerationQueue'!$AX$5:$AX$467,$B463,'Grid GenerationQueue'!$AY$5:$AY$467,$C463,'Grid GenerationQueue'!$BI$5:$BI$467,"&lt;4")</f>
        <v>0</v>
      </c>
      <c r="O463">
        <f>SUMIFS('Grid GenerationQueue'!AP$5:AP$467,'Grid GenerationQueue'!$AX$5:$AX$467,$B463,'Grid GenerationQueue'!$AY$5:$AY$467,$C463,'Grid GenerationQueue'!$BI$5:$BI$467,"&lt;4")</f>
        <v>0</v>
      </c>
      <c r="Q463">
        <f>SUMIFS('Grid GenerationQueue'!AE$5:AE$467,'Grid GenerationQueue'!$AX$5:$AX$467,$B463,'Grid GenerationQueue'!$AY$5:$AY$467,$C463,'Grid GenerationQueue'!$BH$5:$BH$467,"Executed")</f>
        <v>0</v>
      </c>
      <c r="R463">
        <f>SUMIFS('Grid GenerationQueue'!AF$5:AF$467,'Grid GenerationQueue'!$AX$5:$AX$467,$B463,'Grid GenerationQueue'!$AY$5:$AY$467,$C463,'Grid GenerationQueue'!$BH$5:$BH$467,"Executed")</f>
        <v>0</v>
      </c>
      <c r="S463">
        <f>SUMIFS('Grid GenerationQueue'!AG$5:AG$467,'Grid GenerationQueue'!$AX$5:$AX$467,$B463,'Grid GenerationQueue'!$AY$5:$AY$467,$C463,'Grid GenerationQueue'!$BH$5:$BH$467,"Executed")</f>
        <v>0</v>
      </c>
      <c r="T463">
        <f>SUMIFS('Grid GenerationQueue'!AH$5:AH$467,'Grid GenerationQueue'!$AX$5:$AX$467,$B463,'Grid GenerationQueue'!$AY$5:$AY$467,$C463,'Grid GenerationQueue'!$BH$5:$BH$467,"Executed")</f>
        <v>0</v>
      </c>
      <c r="U463">
        <f>SUMIFS('Grid GenerationQueue'!AI$5:AI$467,'Grid GenerationQueue'!$AX$5:$AX$467,$B463,'Grid GenerationQueue'!$AY$5:$AY$467,$C463,'Grid GenerationQueue'!$BH$5:$BH$467,"Executed")</f>
        <v>0</v>
      </c>
      <c r="V463">
        <f>SUMIFS('Grid GenerationQueue'!AJ$5:AJ$467,'Grid GenerationQueue'!$AX$5:$AX$467,$B463,'Grid GenerationQueue'!$AY$5:$AY$467,$C463,'Grid GenerationQueue'!$BH$5:$BH$467,"Executed")</f>
        <v>0</v>
      </c>
      <c r="W463">
        <f>SUMIFS('Grid GenerationQueue'!AK$5:AK$467,'Grid GenerationQueue'!$AX$5:$AX$467,$B463,'Grid GenerationQueue'!$AY$5:$AY$467,$C463,'Grid GenerationQueue'!$BH$5:$BH$467,"Executed")</f>
        <v>0</v>
      </c>
      <c r="X463">
        <f>SUMIFS('Grid GenerationQueue'!AL$5:AL$467,'Grid GenerationQueue'!$AX$5:$AX$467,$B463,'Grid GenerationQueue'!$AY$5:$AY$467,$C463,'Grid GenerationQueue'!$BH$5:$BH$467,"Executed")</f>
        <v>0</v>
      </c>
      <c r="Y463">
        <f>SUMIFS('Grid GenerationQueue'!AM$5:AM$467,'Grid GenerationQueue'!$AX$5:$AX$467,$B463,'Grid GenerationQueue'!$AY$5:$AY$467,$C463,'Grid GenerationQueue'!$BH$5:$BH$467,"Executed")</f>
        <v>0</v>
      </c>
      <c r="Z463">
        <f>SUMIFS('Grid GenerationQueue'!AN$5:AN$467,'Grid GenerationQueue'!$AX$5:$AX$467,$B463,'Grid GenerationQueue'!$AY$5:$AY$467,$C463,'Grid GenerationQueue'!$BH$5:$BH$467,"Executed")</f>
        <v>0</v>
      </c>
      <c r="AA463">
        <f>SUMIFS('Grid GenerationQueue'!AO$5:AO$467,'Grid GenerationQueue'!$AX$5:$AX$467,$B463,'Grid GenerationQueue'!$AY$5:$AY$467,$C463,'Grid GenerationQueue'!$BH$5:$BH$467,"Executed")</f>
        <v>0</v>
      </c>
      <c r="AB463">
        <f>SUMIFS('Grid GenerationQueue'!AP$5:AP$467,'Grid GenerationQueue'!$AX$5:$AX$467,$B463,'Grid GenerationQueue'!$AY$5:$AY$467,$C463,'Grid GenerationQueue'!$BH$5:$BH$467,"Executed")</f>
        <v>0</v>
      </c>
      <c r="AD463">
        <f>SUMIFS('Grid GenerationQueue'!AE$5:AE$467,'Grid GenerationQueue'!$AX$5:$AX$467,$B463,'Grid GenerationQueue'!$AY$5:$AY$467,$C463,'Grid GenerationQueue'!$BF$5:$BF$467,"&lt;&gt;"&amp;"")</f>
        <v>0</v>
      </c>
      <c r="AE463">
        <f>SUMIFS('Grid GenerationQueue'!AF$5:AF$467,'Grid GenerationQueue'!$AX$5:$AX$467,$B463,'Grid GenerationQueue'!$AY$5:$AY$467,$C463,'Grid GenerationQueue'!$BF$5:$BF$467,"&lt;&gt;"&amp;"")</f>
        <v>0</v>
      </c>
      <c r="AF463">
        <f>SUMIFS('Grid GenerationQueue'!AG$5:AG$467,'Grid GenerationQueue'!$AX$5:$AX$467,$B463,'Grid GenerationQueue'!$AY$5:$AY$467,$C463,'Grid GenerationQueue'!$BF$5:$BF$467,"&lt;&gt;"&amp;"")</f>
        <v>0</v>
      </c>
      <c r="AG463">
        <f>SUMIFS('Grid GenerationQueue'!AH$5:AH$467,'Grid GenerationQueue'!$AX$5:$AX$467,$B463,'Grid GenerationQueue'!$AY$5:$AY$467,$C463,'Grid GenerationQueue'!$BF$5:$BF$467,"&lt;&gt;"&amp;"")</f>
        <v>0</v>
      </c>
      <c r="AH463">
        <f>SUMIFS('Grid GenerationQueue'!AI$5:AI$467,'Grid GenerationQueue'!$AX$5:$AX$467,$B463,'Grid GenerationQueue'!$AY$5:$AY$467,$C463,'Grid GenerationQueue'!$BF$5:$BF$467,"&lt;&gt;"&amp;"")</f>
        <v>0</v>
      </c>
      <c r="AI463">
        <f>SUMIFS('Grid GenerationQueue'!AJ$5:AJ$467,'Grid GenerationQueue'!$AX$5:$AX$467,$B463,'Grid GenerationQueue'!$AY$5:$AY$467,$C463,'Grid GenerationQueue'!$BF$5:$BF$467,"&lt;&gt;"&amp;"")</f>
        <v>0</v>
      </c>
      <c r="AJ463">
        <f>SUMIFS('Grid GenerationQueue'!AK$5:AK$467,'Grid GenerationQueue'!$AX$5:$AX$467,$B463,'Grid GenerationQueue'!$AY$5:$AY$467,$C463,'Grid GenerationQueue'!$BF$5:$BF$467,"&lt;&gt;"&amp;"")</f>
        <v>0</v>
      </c>
      <c r="AK463">
        <f>SUMIFS('Grid GenerationQueue'!AL$5:AL$467,'Grid GenerationQueue'!$AX$5:$AX$467,$B463,'Grid GenerationQueue'!$AY$5:$AY$467,$C463,'Grid GenerationQueue'!$BF$5:$BF$467,"&lt;&gt;"&amp;"")</f>
        <v>0</v>
      </c>
      <c r="AL463">
        <f>SUMIFS('Grid GenerationQueue'!AM$5:AM$467,'Grid GenerationQueue'!$AX$5:$AX$467,$B463,'Grid GenerationQueue'!$AY$5:$AY$467,$C463,'Grid GenerationQueue'!$BF$5:$BF$467,"&lt;&gt;"&amp;"")</f>
        <v>0</v>
      </c>
      <c r="AM463">
        <f>SUMIFS('Grid GenerationQueue'!AN$5:AN$467,'Grid GenerationQueue'!$AX$5:$AX$467,$B463,'Grid GenerationQueue'!$AY$5:$AY$467,$C463,'Grid GenerationQueue'!$BF$5:$BF$467,"&lt;&gt;"&amp;"")</f>
        <v>0</v>
      </c>
      <c r="AN463">
        <f>SUMIFS('Grid GenerationQueue'!AO$5:AO$467,'Grid GenerationQueue'!$AX$5:$AX$467,$B463,'Grid GenerationQueue'!$AY$5:$AY$467,$C463,'Grid GenerationQueue'!$BF$5:$BF$467,"&lt;&gt;"&amp;"")</f>
        <v>0</v>
      </c>
      <c r="AO463">
        <f>SUMIFS('Grid GenerationQueue'!AP$5:AP$467,'Grid GenerationQueue'!$AX$5:$AX$467,$B463,'Grid GenerationQueue'!$AY$5:$AY$467,$C463,'Grid GenerationQueue'!$BF$5:$BF$467,"&lt;&gt;"&amp;"")</f>
        <v>0</v>
      </c>
      <c r="AQ463">
        <f>SUMIFS('Grid GenerationQueue'!AE$5:AE$467,'Grid GenerationQueue'!$AX$5:$AX$467,$B463,'Grid GenerationQueue'!$AY$5:$AY$467,$C463)</f>
        <v>302.39999999999998</v>
      </c>
      <c r="AR463">
        <f>SUMIFS('Grid GenerationQueue'!AF$5:AF$467,'Grid GenerationQueue'!$AX$5:$AX$467,$B463,'Grid GenerationQueue'!$AY$5:$AY$467,$C463)</f>
        <v>0</v>
      </c>
      <c r="AS463">
        <f>SUMIFS('Grid GenerationQueue'!AG$5:AG$467,'Grid GenerationQueue'!$AX$5:$AX$467,$B463,'Grid GenerationQueue'!$AY$5:$AY$467,$C463)</f>
        <v>0</v>
      </c>
      <c r="AT463">
        <f>SUMIFS('Grid GenerationQueue'!AH$5:AH$467,'Grid GenerationQueue'!$AX$5:$AX$467,$B463,'Grid GenerationQueue'!$AY$5:$AY$467,$C463)</f>
        <v>0</v>
      </c>
      <c r="AU463">
        <f>SUMIFS('Grid GenerationQueue'!AI$5:AI$467,'Grid GenerationQueue'!$AX$5:$AX$467,$B463,'Grid GenerationQueue'!$AY$5:$AY$467,$C463)</f>
        <v>0</v>
      </c>
      <c r="AV463">
        <f>SUMIFS('Grid GenerationQueue'!AJ$5:AJ$467,'Grid GenerationQueue'!$AX$5:$AX$467,$B463,'Grid GenerationQueue'!$AY$5:$AY$467,$C463)</f>
        <v>0</v>
      </c>
      <c r="AW463">
        <f>SUMIFS('Grid GenerationQueue'!AK$5:AK$467,'Grid GenerationQueue'!$AX$5:$AX$467,$B463,'Grid GenerationQueue'!$AY$5:$AY$467,$C463)</f>
        <v>0</v>
      </c>
      <c r="AX463">
        <f>SUMIFS('Grid GenerationQueue'!AL$5:AL$467,'Grid GenerationQueue'!$AX$5:$AX$467,$B463,'Grid GenerationQueue'!$AY$5:$AY$467,$C463)</f>
        <v>0</v>
      </c>
      <c r="AY463">
        <f>SUMIFS('Grid GenerationQueue'!AM$5:AM$467,'Grid GenerationQueue'!$AX$5:$AX$467,$B463,'Grid GenerationQueue'!$AY$5:$AY$467,$C463)</f>
        <v>0</v>
      </c>
      <c r="AZ463">
        <f>SUMIFS('Grid GenerationQueue'!AN$5:AN$467,'Grid GenerationQueue'!$AX$5:$AX$467,$B463,'Grid GenerationQueue'!$AY$5:$AY$467,$C463)</f>
        <v>0</v>
      </c>
      <c r="BA463">
        <f>SUMIFS('Grid GenerationQueue'!AO$5:AO$467,'Grid GenerationQueue'!$AX$5:$AX$467,$B463,'Grid GenerationQueue'!$AY$5:$AY$467,$C463)</f>
        <v>0</v>
      </c>
      <c r="BB463">
        <f>SUMIFS('Grid GenerationQueue'!AP$5:AP$467,'Grid GenerationQueue'!$AX$5:$AX$467,$B463,'Grid GenerationQueue'!$AY$5:$AY$467,$C463)</f>
        <v>0</v>
      </c>
      <c r="BD463">
        <f>SUMIFS('Grid GenerationQueue'!AE$5:AE$467,'Grid GenerationQueue'!$AX$5:$AX$467,$B463,'Grid GenerationQueue'!$AY$5:$AY$467,$C463,'Grid GenerationQueue'!$BH$5:$BH$467,"Executed",'Grid GenerationQueue'!$BB$5:$BB$467,"&lt;"&amp;$BE$3)</f>
        <v>0</v>
      </c>
      <c r="BE463">
        <f>SUMIFS('Grid GenerationQueue'!AF$5:AF$467,'Grid GenerationQueue'!$AX$5:$AX$467,$B463,'Grid GenerationQueue'!$AY$5:$AY$467,$C463,'Grid GenerationQueue'!$BH$5:$BH$467,"Executed",'Grid GenerationQueue'!$BB$5:$BB$467,"&lt;"&amp;$BE$3)</f>
        <v>0</v>
      </c>
      <c r="BF463">
        <f>SUMIFS('Grid GenerationQueue'!AG$5:AG$467,'Grid GenerationQueue'!$AX$5:$AX$467,$B463,'Grid GenerationQueue'!$AY$5:$AY$467,$C463,'Grid GenerationQueue'!$BH$5:$BH$467,"Executed",'Grid GenerationQueue'!$BB$5:$BB$467,"&lt;"&amp;$BE$3)</f>
        <v>0</v>
      </c>
      <c r="BG463">
        <f>SUMIFS('Grid GenerationQueue'!AH$5:AH$467,'Grid GenerationQueue'!$AX$5:$AX$467,$B463,'Grid GenerationQueue'!$AY$5:$AY$467,$C463,'Grid GenerationQueue'!$BH$5:$BH$467,"Executed",'Grid GenerationQueue'!$BB$5:$BB$467,"&lt;"&amp;$BE$3)</f>
        <v>0</v>
      </c>
      <c r="BH463">
        <f>SUMIFS('Grid GenerationQueue'!AI$5:AI$467,'Grid GenerationQueue'!$AX$5:$AX$467,$B463,'Grid GenerationQueue'!$AY$5:$AY$467,$C463,'Grid GenerationQueue'!$BH$5:$BH$467,"Executed",'Grid GenerationQueue'!$BB$5:$BB$467,"&lt;"&amp;$BE$3)</f>
        <v>0</v>
      </c>
      <c r="BI463">
        <f>SUMIFS('Grid GenerationQueue'!AJ$5:AJ$467,'Grid GenerationQueue'!$AX$5:$AX$467,$B463,'Grid GenerationQueue'!$AY$5:$AY$467,$C463,'Grid GenerationQueue'!$BH$5:$BH$467,"Executed",'Grid GenerationQueue'!$BB$5:$BB$467,"&lt;"&amp;$BE$3)</f>
        <v>0</v>
      </c>
      <c r="BJ463">
        <f>SUMIFS('Grid GenerationQueue'!AK$5:AK$467,'Grid GenerationQueue'!$AX$5:$AX$467,$B463,'Grid GenerationQueue'!$AY$5:$AY$467,$C463,'Grid GenerationQueue'!$BH$5:$BH$467,"Executed",'Grid GenerationQueue'!$BB$5:$BB$467,"&lt;"&amp;$BE$3)</f>
        <v>0</v>
      </c>
      <c r="BK463">
        <f>SUMIFS('Grid GenerationQueue'!AL$5:AL$467,'Grid GenerationQueue'!$AX$5:$AX$467,$B463,'Grid GenerationQueue'!$AY$5:$AY$467,$C463,'Grid GenerationQueue'!$BH$5:$BH$467,"Executed",'Grid GenerationQueue'!$BB$5:$BB$467,"&lt;"&amp;$BE$3)</f>
        <v>0</v>
      </c>
      <c r="BL463">
        <f>SUMIFS('Grid GenerationQueue'!AM$5:AM$467,'Grid GenerationQueue'!$AX$5:$AX$467,$B463,'Grid GenerationQueue'!$AY$5:$AY$467,$C463,'Grid GenerationQueue'!$BH$5:$BH$467,"Executed",'Grid GenerationQueue'!$BB$5:$BB$467,"&lt;"&amp;$BE$3)</f>
        <v>0</v>
      </c>
      <c r="BM463">
        <f>SUMIFS('Grid GenerationQueue'!AN$5:AN$467,'Grid GenerationQueue'!$AX$5:$AX$467,$B463,'Grid GenerationQueue'!$AY$5:$AY$467,$C463,'Grid GenerationQueue'!$BH$5:$BH$467,"Executed",'Grid GenerationQueue'!$BB$5:$BB$467,"&lt;"&amp;$BE$3)</f>
        <v>0</v>
      </c>
      <c r="BN463">
        <f>SUMIFS('Grid GenerationQueue'!AO$5:AO$467,'Grid GenerationQueue'!$AX$5:$AX$467,$B463,'Grid GenerationQueue'!$AY$5:$AY$467,$C463,'Grid GenerationQueue'!$BH$5:$BH$467,"Executed",'Grid GenerationQueue'!$BB$5:$BB$467,"&lt;"&amp;$BE$3)</f>
        <v>0</v>
      </c>
      <c r="BO463">
        <f>SUMIFS('Grid GenerationQueue'!AP$5:AP$467,'Grid GenerationQueue'!$AX$5:$AX$467,$B463,'Grid GenerationQueue'!$AY$5:$AY$467,$C463,'Grid GenerationQueue'!$BH$5:$BH$467,"Executed",'Grid GenerationQueue'!$BB$5:$BB$467,"&lt;"&amp;$BE$3)</f>
        <v>0</v>
      </c>
      <c r="BQ463">
        <f>SUMIFS('Grid GenerationQueue'!AE$5:AE$467,'Grid GenerationQueue'!$AX$5:$AX$467,$B463,'Grid GenerationQueue'!$AY$5:$AY$467,$C463,'Grid GenerationQueue'!$BF$5:$BF$467,"&lt;&gt;"&amp;"",'Grid GenerationQueue'!$BB$5:$BB$467,"&lt;"&amp;$BE$3)</f>
        <v>0</v>
      </c>
      <c r="BR463">
        <f>SUMIFS('Grid GenerationQueue'!AF$5:AF$467,'Grid GenerationQueue'!$AX$5:$AX$467,$B463,'Grid GenerationQueue'!$AY$5:$AY$467,$C463,'Grid GenerationQueue'!$BF$5:$BF$467,"&lt;&gt;"&amp;"",'Grid GenerationQueue'!$BB$5:$BB$467,"&lt;"&amp;$BE$3)</f>
        <v>0</v>
      </c>
      <c r="BS463">
        <f>SUMIFS('Grid GenerationQueue'!AG$5:AG$467,'Grid GenerationQueue'!$AX$5:$AX$467,$B463,'Grid GenerationQueue'!$AY$5:$AY$467,$C463,'Grid GenerationQueue'!$BF$5:$BF$467,"&lt;&gt;"&amp;"",'Grid GenerationQueue'!$BB$5:$BB$467,"&lt;"&amp;$BE$3)</f>
        <v>0</v>
      </c>
      <c r="BT463">
        <f>SUMIFS('Grid GenerationQueue'!AH$5:AH$467,'Grid GenerationQueue'!$AX$5:$AX$467,$B463,'Grid GenerationQueue'!$AY$5:$AY$467,$C463,'Grid GenerationQueue'!$BF$5:$BF$467,"&lt;&gt;"&amp;"",'Grid GenerationQueue'!$BB$5:$BB$467,"&lt;"&amp;$BE$3)</f>
        <v>0</v>
      </c>
      <c r="BU463">
        <f>SUMIFS('Grid GenerationQueue'!AI$5:AI$467,'Grid GenerationQueue'!$AX$5:$AX$467,$B463,'Grid GenerationQueue'!$AY$5:$AY$467,$C463,'Grid GenerationQueue'!$BF$5:$BF$467,"&lt;&gt;"&amp;"",'Grid GenerationQueue'!$BB$5:$BB$467,"&lt;"&amp;$BE$3)</f>
        <v>0</v>
      </c>
      <c r="BV463">
        <f>SUMIFS('Grid GenerationQueue'!AJ$5:AJ$467,'Grid GenerationQueue'!$AX$5:$AX$467,$B463,'Grid GenerationQueue'!$AY$5:$AY$467,$C463,'Grid GenerationQueue'!$BF$5:$BF$467,"&lt;&gt;"&amp;"",'Grid GenerationQueue'!$BB$5:$BB$467,"&lt;"&amp;$BE$3)</f>
        <v>0</v>
      </c>
      <c r="BW463">
        <f>SUMIFS('Grid GenerationQueue'!AK$5:AK$467,'Grid GenerationQueue'!$AX$5:$AX$467,$B463,'Grid GenerationQueue'!$AY$5:$AY$467,$C463,'Grid GenerationQueue'!$BF$5:$BF$467,"&lt;&gt;"&amp;"",'Grid GenerationQueue'!$BB$5:$BB$467,"&lt;"&amp;$BE$3)</f>
        <v>0</v>
      </c>
      <c r="BX463">
        <f>SUMIFS('Grid GenerationQueue'!AL$5:AL$467,'Grid GenerationQueue'!$AX$5:$AX$467,$B463,'Grid GenerationQueue'!$AY$5:$AY$467,$C463,'Grid GenerationQueue'!$BF$5:$BF$467,"&lt;&gt;"&amp;"",'Grid GenerationQueue'!$BB$5:$BB$467,"&lt;"&amp;$BE$3)</f>
        <v>0</v>
      </c>
      <c r="BY463">
        <f>SUMIFS('Grid GenerationQueue'!AM$5:AM$467,'Grid GenerationQueue'!$AX$5:$AX$467,$B463,'Grid GenerationQueue'!$AY$5:$AY$467,$C463,'Grid GenerationQueue'!$BF$5:$BF$467,"&lt;&gt;"&amp;"",'Grid GenerationQueue'!$BB$5:$BB$467,"&lt;"&amp;$BE$3)</f>
        <v>0</v>
      </c>
      <c r="BZ463">
        <f>SUMIFS('Grid GenerationQueue'!AN$5:AN$467,'Grid GenerationQueue'!$AX$5:$AX$467,$B463,'Grid GenerationQueue'!$AY$5:$AY$467,$C463,'Grid GenerationQueue'!$BF$5:$BF$467,"&lt;&gt;"&amp;"",'Grid GenerationQueue'!$BB$5:$BB$467,"&lt;"&amp;$BE$3)</f>
        <v>0</v>
      </c>
      <c r="CA463">
        <f>SUMIFS('Grid GenerationQueue'!AO$5:AO$467,'Grid GenerationQueue'!$AX$5:$AX$467,$B463,'Grid GenerationQueue'!$AY$5:$AY$467,$C463,'Grid GenerationQueue'!$BF$5:$BF$467,"&lt;&gt;"&amp;"",'Grid GenerationQueue'!$BB$5:$BB$467,"&lt;"&amp;$BE$3)</f>
        <v>0</v>
      </c>
      <c r="CB463">
        <f>SUMIFS('Grid GenerationQueue'!AP$5:AP$467,'Grid GenerationQueue'!$AX$5:$AX$467,$B463,'Grid GenerationQueue'!$AY$5:$AY$467,$C463,'Grid GenerationQueue'!$BF$5:$BF$467,"&lt;&gt;"&amp;"",'Grid GenerationQueue'!$BB$5:$BB$467,"&lt;"&amp;$BE$3)</f>
        <v>0</v>
      </c>
      <c r="CD463">
        <f>SUMIFS('Grid GenerationQueue'!AE$5:AE$467,'Grid GenerationQueue'!$AX$5:$AX$467,$B463,'Grid GenerationQueue'!$AY$5:$AY$467,$C463,'Grid GenerationQueue'!$BB$5:$BB$467,"&lt;"&amp;$BE$3)</f>
        <v>302.39999999999998</v>
      </c>
      <c r="CE463">
        <f>SUMIFS('Grid GenerationQueue'!AF$5:AF$467,'Grid GenerationQueue'!$AX$5:$AX$467,$B463,'Grid GenerationQueue'!$AY$5:$AY$467,$C463,'Grid GenerationQueue'!$BB$5:$BB$467,"&lt;"&amp;$BE$3)</f>
        <v>0</v>
      </c>
      <c r="CF463">
        <f>SUMIFS('Grid GenerationQueue'!AG$5:AG$467,'Grid GenerationQueue'!$AX$5:$AX$467,$B463,'Grid GenerationQueue'!$AY$5:$AY$467,$C463,'Grid GenerationQueue'!$BB$5:$BB$467,"&lt;"&amp;$BE$3)</f>
        <v>0</v>
      </c>
      <c r="CG463">
        <f>SUMIFS('Grid GenerationQueue'!AH$5:AH$467,'Grid GenerationQueue'!$AX$5:$AX$467,$B463,'Grid GenerationQueue'!$AY$5:$AY$467,$C463,'Grid GenerationQueue'!$BB$5:$BB$467,"&lt;"&amp;$BE$3)</f>
        <v>0</v>
      </c>
      <c r="CH463">
        <f>SUMIFS('Grid GenerationQueue'!AI$5:AI$467,'Grid GenerationQueue'!$AX$5:$AX$467,$B463,'Grid GenerationQueue'!$AY$5:$AY$467,$C463,'Grid GenerationQueue'!$BB$5:$BB$467,"&lt;"&amp;$BE$3)</f>
        <v>0</v>
      </c>
      <c r="CI463">
        <f>SUMIFS('Grid GenerationQueue'!AJ$5:AJ$467,'Grid GenerationQueue'!$AX$5:$AX$467,$B463,'Grid GenerationQueue'!$AY$5:$AY$467,$C463,'Grid GenerationQueue'!$BB$5:$BB$467,"&lt;"&amp;$BE$3)</f>
        <v>0</v>
      </c>
      <c r="CJ463">
        <f>SUMIFS('Grid GenerationQueue'!AK$5:AK$467,'Grid GenerationQueue'!$AX$5:$AX$467,$B463,'Grid GenerationQueue'!$AY$5:$AY$467,$C463,'Grid GenerationQueue'!$BB$5:$BB$467,"&lt;"&amp;$BE$3)</f>
        <v>0</v>
      </c>
      <c r="CK463">
        <f>SUMIFS('Grid GenerationQueue'!AL$5:AL$467,'Grid GenerationQueue'!$AX$5:$AX$467,$B463,'Grid GenerationQueue'!$AY$5:$AY$467,$C463,'Grid GenerationQueue'!$BB$5:$BB$467,"&lt;"&amp;$BE$3)</f>
        <v>0</v>
      </c>
      <c r="CL463">
        <f>SUMIFS('Grid GenerationQueue'!AM$5:AM$467,'Grid GenerationQueue'!$AX$5:$AX$467,$B463,'Grid GenerationQueue'!$AY$5:$AY$467,$C463,'Grid GenerationQueue'!$BB$5:$BB$467,"&lt;"&amp;$BE$3)</f>
        <v>0</v>
      </c>
      <c r="CM463">
        <f>SUMIFS('Grid GenerationQueue'!AN$5:AN$467,'Grid GenerationQueue'!$AX$5:$AX$467,$B463,'Grid GenerationQueue'!$AY$5:$AY$467,$C463,'Grid GenerationQueue'!$BB$5:$BB$467,"&lt;"&amp;$BE$3)</f>
        <v>0</v>
      </c>
      <c r="CN463">
        <f>SUMIFS('Grid GenerationQueue'!AO$5:AO$467,'Grid GenerationQueue'!$AX$5:$AX$467,$B463,'Grid GenerationQueue'!$AY$5:$AY$467,$C463,'Grid GenerationQueue'!$BB$5:$BB$467,"&lt;"&amp;$BE$3)</f>
        <v>0</v>
      </c>
      <c r="CO463">
        <f>SUMIFS('Grid GenerationQueue'!AP$5:AP$467,'Grid GenerationQueue'!$AX$5:$AX$467,$B463,'Grid GenerationQueue'!$AY$5:$AY$467,$C463,'Grid GenerationQueue'!$BB$5:$BB$467,"&lt;"&amp;$BE$3)</f>
        <v>0</v>
      </c>
    </row>
    <row r="464" spans="1:93" x14ac:dyDescent="0.35">
      <c r="A464" t="s">
        <v>4648</v>
      </c>
      <c r="B464" t="s">
        <v>4530</v>
      </c>
      <c r="C464">
        <v>115</v>
      </c>
      <c r="D464">
        <f>SUMIFS('Grid GenerationQueue'!AE$5:AE$467,'Grid GenerationQueue'!$AX$5:$AX$467,$B464,'Grid GenerationQueue'!$AY$5:$AY$467,$C464,'Grid GenerationQueue'!$BI$5:$BI$467,"&lt;4")</f>
        <v>0</v>
      </c>
      <c r="E464">
        <f>SUMIFS('Grid GenerationQueue'!AF$5:AF$467,'Grid GenerationQueue'!$AX$5:$AX$467,$B464,'Grid GenerationQueue'!$AY$5:$AY$467,$C464,'Grid GenerationQueue'!$BI$5:$BI$467,"&lt;4")</f>
        <v>0</v>
      </c>
      <c r="F464">
        <f>SUMIFS('Grid GenerationQueue'!AG$5:AG$467,'Grid GenerationQueue'!$AX$5:$AX$467,$B464,'Grid GenerationQueue'!$AY$5:$AY$467,$C464,'Grid GenerationQueue'!$BI$5:$BI$467,"&lt;4")</f>
        <v>0</v>
      </c>
      <c r="G464">
        <f>SUMIFS('Grid GenerationQueue'!AH$5:AH$467,'Grid GenerationQueue'!$AX$5:$AX$467,$B464,'Grid GenerationQueue'!$AY$5:$AY$467,$C464,'Grid GenerationQueue'!$BI$5:$BI$467,"&lt;4")</f>
        <v>0</v>
      </c>
      <c r="H464">
        <f>SUMIFS('Grid GenerationQueue'!AI$5:AI$467,'Grid GenerationQueue'!$AX$5:$AX$467,$B464,'Grid GenerationQueue'!$AY$5:$AY$467,$C464,'Grid GenerationQueue'!$BI$5:$BI$467,"&lt;4")</f>
        <v>0</v>
      </c>
      <c r="I464">
        <f>SUMIFS('Grid GenerationQueue'!AJ$5:AJ$467,'Grid GenerationQueue'!$AX$5:$AX$467,$B464,'Grid GenerationQueue'!$AY$5:$AY$467,$C464,'Grid GenerationQueue'!$BI$5:$BI$467,"&lt;4")</f>
        <v>0</v>
      </c>
      <c r="J464">
        <f>SUMIFS('Grid GenerationQueue'!AK$5:AK$467,'Grid GenerationQueue'!$AX$5:$AX$467,$B464,'Grid GenerationQueue'!$AY$5:$AY$467,$C464,'Grid GenerationQueue'!$BI$5:$BI$467,"&lt;4")</f>
        <v>0</v>
      </c>
      <c r="K464">
        <f>SUMIFS('Grid GenerationQueue'!AL$5:AL$467,'Grid GenerationQueue'!$AX$5:$AX$467,$B464,'Grid GenerationQueue'!$AY$5:$AY$467,$C464,'Grid GenerationQueue'!$BI$5:$BI$467,"&lt;4")</f>
        <v>0</v>
      </c>
      <c r="L464">
        <f>SUMIFS('Grid GenerationQueue'!AM$5:AM$467,'Grid GenerationQueue'!$AX$5:$AX$467,$B464,'Grid GenerationQueue'!$AY$5:$AY$467,$C464,'Grid GenerationQueue'!$BI$5:$BI$467,"&lt;4")</f>
        <v>0</v>
      </c>
      <c r="M464">
        <f>SUMIFS('Grid GenerationQueue'!AN$5:AN$467,'Grid GenerationQueue'!$AX$5:$AX$467,$B464,'Grid GenerationQueue'!$AY$5:$AY$467,$C464,'Grid GenerationQueue'!$BI$5:$BI$467,"&lt;4")</f>
        <v>0</v>
      </c>
      <c r="N464">
        <f>SUMIFS('Grid GenerationQueue'!AO$5:AO$467,'Grid GenerationQueue'!$AX$5:$AX$467,$B464,'Grid GenerationQueue'!$AY$5:$AY$467,$C464,'Grid GenerationQueue'!$BI$5:$BI$467,"&lt;4")</f>
        <v>0</v>
      </c>
      <c r="O464">
        <f>SUMIFS('Grid GenerationQueue'!AP$5:AP$467,'Grid GenerationQueue'!$AX$5:$AX$467,$B464,'Grid GenerationQueue'!$AY$5:$AY$467,$C464,'Grid GenerationQueue'!$BI$5:$BI$467,"&lt;4")</f>
        <v>0</v>
      </c>
      <c r="Q464">
        <f>SUMIFS('Grid GenerationQueue'!AE$5:AE$467,'Grid GenerationQueue'!$AX$5:$AX$467,$B464,'Grid GenerationQueue'!$AY$5:$AY$467,$C464,'Grid GenerationQueue'!$BH$5:$BH$467,"Executed")</f>
        <v>0</v>
      </c>
      <c r="R464">
        <f>SUMIFS('Grid GenerationQueue'!AF$5:AF$467,'Grid GenerationQueue'!$AX$5:$AX$467,$B464,'Grid GenerationQueue'!$AY$5:$AY$467,$C464,'Grid GenerationQueue'!$BH$5:$BH$467,"Executed")</f>
        <v>0</v>
      </c>
      <c r="S464">
        <f>SUMIFS('Grid GenerationQueue'!AG$5:AG$467,'Grid GenerationQueue'!$AX$5:$AX$467,$B464,'Grid GenerationQueue'!$AY$5:$AY$467,$C464,'Grid GenerationQueue'!$BH$5:$BH$467,"Executed")</f>
        <v>0</v>
      </c>
      <c r="T464">
        <f>SUMIFS('Grid GenerationQueue'!AH$5:AH$467,'Grid GenerationQueue'!$AX$5:$AX$467,$B464,'Grid GenerationQueue'!$AY$5:$AY$467,$C464,'Grid GenerationQueue'!$BH$5:$BH$467,"Executed")</f>
        <v>0</v>
      </c>
      <c r="U464">
        <f>SUMIFS('Grid GenerationQueue'!AI$5:AI$467,'Grid GenerationQueue'!$AX$5:$AX$467,$B464,'Grid GenerationQueue'!$AY$5:$AY$467,$C464,'Grid GenerationQueue'!$BH$5:$BH$467,"Executed")</f>
        <v>0</v>
      </c>
      <c r="V464">
        <f>SUMIFS('Grid GenerationQueue'!AJ$5:AJ$467,'Grid GenerationQueue'!$AX$5:$AX$467,$B464,'Grid GenerationQueue'!$AY$5:$AY$467,$C464,'Grid GenerationQueue'!$BH$5:$BH$467,"Executed")</f>
        <v>0</v>
      </c>
      <c r="W464">
        <f>SUMIFS('Grid GenerationQueue'!AK$5:AK$467,'Grid GenerationQueue'!$AX$5:$AX$467,$B464,'Grid GenerationQueue'!$AY$5:$AY$467,$C464,'Grid GenerationQueue'!$BH$5:$BH$467,"Executed")</f>
        <v>0</v>
      </c>
      <c r="X464">
        <f>SUMIFS('Grid GenerationQueue'!AL$5:AL$467,'Grid GenerationQueue'!$AX$5:$AX$467,$B464,'Grid GenerationQueue'!$AY$5:$AY$467,$C464,'Grid GenerationQueue'!$BH$5:$BH$467,"Executed")</f>
        <v>0</v>
      </c>
      <c r="Y464">
        <f>SUMIFS('Grid GenerationQueue'!AM$5:AM$467,'Grid GenerationQueue'!$AX$5:$AX$467,$B464,'Grid GenerationQueue'!$AY$5:$AY$467,$C464,'Grid GenerationQueue'!$BH$5:$BH$467,"Executed")</f>
        <v>0</v>
      </c>
      <c r="Z464">
        <f>SUMIFS('Grid GenerationQueue'!AN$5:AN$467,'Grid GenerationQueue'!$AX$5:$AX$467,$B464,'Grid GenerationQueue'!$AY$5:$AY$467,$C464,'Grid GenerationQueue'!$BH$5:$BH$467,"Executed")</f>
        <v>0</v>
      </c>
      <c r="AA464">
        <f>SUMIFS('Grid GenerationQueue'!AO$5:AO$467,'Grid GenerationQueue'!$AX$5:$AX$467,$B464,'Grid GenerationQueue'!$AY$5:$AY$467,$C464,'Grid GenerationQueue'!$BH$5:$BH$467,"Executed")</f>
        <v>0</v>
      </c>
      <c r="AB464">
        <f>SUMIFS('Grid GenerationQueue'!AP$5:AP$467,'Grid GenerationQueue'!$AX$5:$AX$467,$B464,'Grid GenerationQueue'!$AY$5:$AY$467,$C464,'Grid GenerationQueue'!$BH$5:$BH$467,"Executed")</f>
        <v>0</v>
      </c>
      <c r="AD464">
        <f>SUMIFS('Grid GenerationQueue'!AE$5:AE$467,'Grid GenerationQueue'!$AX$5:$AX$467,$B464,'Grid GenerationQueue'!$AY$5:$AY$467,$C464,'Grid GenerationQueue'!$BF$5:$BF$467,"&lt;&gt;"&amp;"")</f>
        <v>102</v>
      </c>
      <c r="AE464">
        <f>SUMIFS('Grid GenerationQueue'!AF$5:AF$467,'Grid GenerationQueue'!$AX$5:$AX$467,$B464,'Grid GenerationQueue'!$AY$5:$AY$467,$C464,'Grid GenerationQueue'!$BF$5:$BF$467,"&lt;&gt;"&amp;"")</f>
        <v>93.104000000000013</v>
      </c>
      <c r="AF464">
        <f>SUMIFS('Grid GenerationQueue'!AG$5:AG$467,'Grid GenerationQueue'!$AX$5:$AX$467,$B464,'Grid GenerationQueue'!$AY$5:$AY$467,$C464,'Grid GenerationQueue'!$BF$5:$BF$467,"&lt;&gt;"&amp;"")</f>
        <v>0</v>
      </c>
      <c r="AG464">
        <f>SUMIFS('Grid GenerationQueue'!AH$5:AH$467,'Grid GenerationQueue'!$AX$5:$AX$467,$B464,'Grid GenerationQueue'!$AY$5:$AY$467,$C464,'Grid GenerationQueue'!$BF$5:$BF$467,"&lt;&gt;"&amp;"")</f>
        <v>0</v>
      </c>
      <c r="AH464">
        <f>SUMIFS('Grid GenerationQueue'!AI$5:AI$467,'Grid GenerationQueue'!$AX$5:$AX$467,$B464,'Grid GenerationQueue'!$AY$5:$AY$467,$C464,'Grid GenerationQueue'!$BF$5:$BF$467,"&lt;&gt;"&amp;"")</f>
        <v>0</v>
      </c>
      <c r="AI464">
        <f>SUMIFS('Grid GenerationQueue'!AJ$5:AJ$467,'Grid GenerationQueue'!$AX$5:$AX$467,$B464,'Grid GenerationQueue'!$AY$5:$AY$467,$C464,'Grid GenerationQueue'!$BF$5:$BF$467,"&lt;&gt;"&amp;"")</f>
        <v>0</v>
      </c>
      <c r="AJ464">
        <f>SUMIFS('Grid GenerationQueue'!AK$5:AK$467,'Grid GenerationQueue'!$AX$5:$AX$467,$B464,'Grid GenerationQueue'!$AY$5:$AY$467,$C464,'Grid GenerationQueue'!$BF$5:$BF$467,"&lt;&gt;"&amp;"")</f>
        <v>0</v>
      </c>
      <c r="AK464">
        <f>SUMIFS('Grid GenerationQueue'!AL$5:AL$467,'Grid GenerationQueue'!$AX$5:$AX$467,$B464,'Grid GenerationQueue'!$AY$5:$AY$467,$C464,'Grid GenerationQueue'!$BF$5:$BF$467,"&lt;&gt;"&amp;"")</f>
        <v>0</v>
      </c>
      <c r="AL464">
        <f>SUMIFS('Grid GenerationQueue'!AM$5:AM$467,'Grid GenerationQueue'!$AX$5:$AX$467,$B464,'Grid GenerationQueue'!$AY$5:$AY$467,$C464,'Grid GenerationQueue'!$BF$5:$BF$467,"&lt;&gt;"&amp;"")</f>
        <v>0</v>
      </c>
      <c r="AM464">
        <f>SUMIFS('Grid GenerationQueue'!AN$5:AN$467,'Grid GenerationQueue'!$AX$5:$AX$467,$B464,'Grid GenerationQueue'!$AY$5:$AY$467,$C464,'Grid GenerationQueue'!$BF$5:$BF$467,"&lt;&gt;"&amp;"")</f>
        <v>0</v>
      </c>
      <c r="AN464">
        <f>SUMIFS('Grid GenerationQueue'!AO$5:AO$467,'Grid GenerationQueue'!$AX$5:$AX$467,$B464,'Grid GenerationQueue'!$AY$5:$AY$467,$C464,'Grid GenerationQueue'!$BF$5:$BF$467,"&lt;&gt;"&amp;"")</f>
        <v>0</v>
      </c>
      <c r="AO464">
        <f>SUMIFS('Grid GenerationQueue'!AP$5:AP$467,'Grid GenerationQueue'!$AX$5:$AX$467,$B464,'Grid GenerationQueue'!$AY$5:$AY$467,$C464,'Grid GenerationQueue'!$BF$5:$BF$467,"&lt;&gt;"&amp;"")</f>
        <v>0</v>
      </c>
      <c r="AQ464">
        <f>SUMIFS('Grid GenerationQueue'!AE$5:AE$467,'Grid GenerationQueue'!$AX$5:$AX$467,$B464,'Grid GenerationQueue'!$AY$5:$AY$467,$C464)</f>
        <v>102</v>
      </c>
      <c r="AR464">
        <f>SUMIFS('Grid GenerationQueue'!AF$5:AF$467,'Grid GenerationQueue'!$AX$5:$AX$467,$B464,'Grid GenerationQueue'!$AY$5:$AY$467,$C464)</f>
        <v>93.104000000000013</v>
      </c>
      <c r="AS464">
        <f>SUMIFS('Grid GenerationQueue'!AG$5:AG$467,'Grid GenerationQueue'!$AX$5:$AX$467,$B464,'Grid GenerationQueue'!$AY$5:$AY$467,$C464)</f>
        <v>0</v>
      </c>
      <c r="AT464">
        <f>SUMIFS('Grid GenerationQueue'!AH$5:AH$467,'Grid GenerationQueue'!$AX$5:$AX$467,$B464,'Grid GenerationQueue'!$AY$5:$AY$467,$C464)</f>
        <v>0</v>
      </c>
      <c r="AU464">
        <f>SUMIFS('Grid GenerationQueue'!AI$5:AI$467,'Grid GenerationQueue'!$AX$5:$AX$467,$B464,'Grid GenerationQueue'!$AY$5:$AY$467,$C464)</f>
        <v>0</v>
      </c>
      <c r="AV464">
        <f>SUMIFS('Grid GenerationQueue'!AJ$5:AJ$467,'Grid GenerationQueue'!$AX$5:$AX$467,$B464,'Grid GenerationQueue'!$AY$5:$AY$467,$C464)</f>
        <v>0</v>
      </c>
      <c r="AW464">
        <f>SUMIFS('Grid GenerationQueue'!AK$5:AK$467,'Grid GenerationQueue'!$AX$5:$AX$467,$B464,'Grid GenerationQueue'!$AY$5:$AY$467,$C464)</f>
        <v>0</v>
      </c>
      <c r="AX464">
        <f>SUMIFS('Grid GenerationQueue'!AL$5:AL$467,'Grid GenerationQueue'!$AX$5:$AX$467,$B464,'Grid GenerationQueue'!$AY$5:$AY$467,$C464)</f>
        <v>0</v>
      </c>
      <c r="AY464">
        <f>SUMIFS('Grid GenerationQueue'!AM$5:AM$467,'Grid GenerationQueue'!$AX$5:$AX$467,$B464,'Grid GenerationQueue'!$AY$5:$AY$467,$C464)</f>
        <v>0</v>
      </c>
      <c r="AZ464">
        <f>SUMIFS('Grid GenerationQueue'!AN$5:AN$467,'Grid GenerationQueue'!$AX$5:$AX$467,$B464,'Grid GenerationQueue'!$AY$5:$AY$467,$C464)</f>
        <v>0</v>
      </c>
      <c r="BA464">
        <f>SUMIFS('Grid GenerationQueue'!AO$5:AO$467,'Grid GenerationQueue'!$AX$5:$AX$467,$B464,'Grid GenerationQueue'!$AY$5:$AY$467,$C464)</f>
        <v>0</v>
      </c>
      <c r="BB464">
        <f>SUMIFS('Grid GenerationQueue'!AP$5:AP$467,'Grid GenerationQueue'!$AX$5:$AX$467,$B464,'Grid GenerationQueue'!$AY$5:$AY$467,$C464)</f>
        <v>0</v>
      </c>
      <c r="BD464">
        <f>SUMIFS('Grid GenerationQueue'!AE$5:AE$467,'Grid GenerationQueue'!$AX$5:$AX$467,$B464,'Grid GenerationQueue'!$AY$5:$AY$467,$C464,'Grid GenerationQueue'!$BH$5:$BH$467,"Executed",'Grid GenerationQueue'!$BB$5:$BB$467,"&lt;"&amp;$BE$3)</f>
        <v>0</v>
      </c>
      <c r="BE464">
        <f>SUMIFS('Grid GenerationQueue'!AF$5:AF$467,'Grid GenerationQueue'!$AX$5:$AX$467,$B464,'Grid GenerationQueue'!$AY$5:$AY$467,$C464,'Grid GenerationQueue'!$BH$5:$BH$467,"Executed",'Grid GenerationQueue'!$BB$5:$BB$467,"&lt;"&amp;$BE$3)</f>
        <v>0</v>
      </c>
      <c r="BF464">
        <f>SUMIFS('Grid GenerationQueue'!AG$5:AG$467,'Grid GenerationQueue'!$AX$5:$AX$467,$B464,'Grid GenerationQueue'!$AY$5:$AY$467,$C464,'Grid GenerationQueue'!$BH$5:$BH$467,"Executed",'Grid GenerationQueue'!$BB$5:$BB$467,"&lt;"&amp;$BE$3)</f>
        <v>0</v>
      </c>
      <c r="BG464">
        <f>SUMIFS('Grid GenerationQueue'!AH$5:AH$467,'Grid GenerationQueue'!$AX$5:$AX$467,$B464,'Grid GenerationQueue'!$AY$5:$AY$467,$C464,'Grid GenerationQueue'!$BH$5:$BH$467,"Executed",'Grid GenerationQueue'!$BB$5:$BB$467,"&lt;"&amp;$BE$3)</f>
        <v>0</v>
      </c>
      <c r="BH464">
        <f>SUMIFS('Grid GenerationQueue'!AI$5:AI$467,'Grid GenerationQueue'!$AX$5:$AX$467,$B464,'Grid GenerationQueue'!$AY$5:$AY$467,$C464,'Grid GenerationQueue'!$BH$5:$BH$467,"Executed",'Grid GenerationQueue'!$BB$5:$BB$467,"&lt;"&amp;$BE$3)</f>
        <v>0</v>
      </c>
      <c r="BI464">
        <f>SUMIFS('Grid GenerationQueue'!AJ$5:AJ$467,'Grid GenerationQueue'!$AX$5:$AX$467,$B464,'Grid GenerationQueue'!$AY$5:$AY$467,$C464,'Grid GenerationQueue'!$BH$5:$BH$467,"Executed",'Grid GenerationQueue'!$BB$5:$BB$467,"&lt;"&amp;$BE$3)</f>
        <v>0</v>
      </c>
      <c r="BJ464">
        <f>SUMIFS('Grid GenerationQueue'!AK$5:AK$467,'Grid GenerationQueue'!$AX$5:$AX$467,$B464,'Grid GenerationQueue'!$AY$5:$AY$467,$C464,'Grid GenerationQueue'!$BH$5:$BH$467,"Executed",'Grid GenerationQueue'!$BB$5:$BB$467,"&lt;"&amp;$BE$3)</f>
        <v>0</v>
      </c>
      <c r="BK464">
        <f>SUMIFS('Grid GenerationQueue'!AL$5:AL$467,'Grid GenerationQueue'!$AX$5:$AX$467,$B464,'Grid GenerationQueue'!$AY$5:$AY$467,$C464,'Grid GenerationQueue'!$BH$5:$BH$467,"Executed",'Grid GenerationQueue'!$BB$5:$BB$467,"&lt;"&amp;$BE$3)</f>
        <v>0</v>
      </c>
      <c r="BL464">
        <f>SUMIFS('Grid GenerationQueue'!AM$5:AM$467,'Grid GenerationQueue'!$AX$5:$AX$467,$B464,'Grid GenerationQueue'!$AY$5:$AY$467,$C464,'Grid GenerationQueue'!$BH$5:$BH$467,"Executed",'Grid GenerationQueue'!$BB$5:$BB$467,"&lt;"&amp;$BE$3)</f>
        <v>0</v>
      </c>
      <c r="BM464">
        <f>SUMIFS('Grid GenerationQueue'!AN$5:AN$467,'Grid GenerationQueue'!$AX$5:$AX$467,$B464,'Grid GenerationQueue'!$AY$5:$AY$467,$C464,'Grid GenerationQueue'!$BH$5:$BH$467,"Executed",'Grid GenerationQueue'!$BB$5:$BB$467,"&lt;"&amp;$BE$3)</f>
        <v>0</v>
      </c>
      <c r="BN464">
        <f>SUMIFS('Grid GenerationQueue'!AO$5:AO$467,'Grid GenerationQueue'!$AX$5:$AX$467,$B464,'Grid GenerationQueue'!$AY$5:$AY$467,$C464,'Grid GenerationQueue'!$BH$5:$BH$467,"Executed",'Grid GenerationQueue'!$BB$5:$BB$467,"&lt;"&amp;$BE$3)</f>
        <v>0</v>
      </c>
      <c r="BO464">
        <f>SUMIFS('Grid GenerationQueue'!AP$5:AP$467,'Grid GenerationQueue'!$AX$5:$AX$467,$B464,'Grid GenerationQueue'!$AY$5:$AY$467,$C464,'Grid GenerationQueue'!$BH$5:$BH$467,"Executed",'Grid GenerationQueue'!$BB$5:$BB$467,"&lt;"&amp;$BE$3)</f>
        <v>0</v>
      </c>
      <c r="BQ464">
        <f>SUMIFS('Grid GenerationQueue'!AE$5:AE$467,'Grid GenerationQueue'!$AX$5:$AX$467,$B464,'Grid GenerationQueue'!$AY$5:$AY$467,$C464,'Grid GenerationQueue'!$BF$5:$BF$467,"&lt;&gt;"&amp;"",'Grid GenerationQueue'!$BB$5:$BB$467,"&lt;"&amp;$BE$3)</f>
        <v>102</v>
      </c>
      <c r="BR464">
        <f>SUMIFS('Grid GenerationQueue'!AF$5:AF$467,'Grid GenerationQueue'!$AX$5:$AX$467,$B464,'Grid GenerationQueue'!$AY$5:$AY$467,$C464,'Grid GenerationQueue'!$BF$5:$BF$467,"&lt;&gt;"&amp;"",'Grid GenerationQueue'!$BB$5:$BB$467,"&lt;"&amp;$BE$3)</f>
        <v>93.104000000000013</v>
      </c>
      <c r="BS464">
        <f>SUMIFS('Grid GenerationQueue'!AG$5:AG$467,'Grid GenerationQueue'!$AX$5:$AX$467,$B464,'Grid GenerationQueue'!$AY$5:$AY$467,$C464,'Grid GenerationQueue'!$BF$5:$BF$467,"&lt;&gt;"&amp;"",'Grid GenerationQueue'!$BB$5:$BB$467,"&lt;"&amp;$BE$3)</f>
        <v>0</v>
      </c>
      <c r="BT464">
        <f>SUMIFS('Grid GenerationQueue'!AH$5:AH$467,'Grid GenerationQueue'!$AX$5:$AX$467,$B464,'Grid GenerationQueue'!$AY$5:$AY$467,$C464,'Grid GenerationQueue'!$BF$5:$BF$467,"&lt;&gt;"&amp;"",'Grid GenerationQueue'!$BB$5:$BB$467,"&lt;"&amp;$BE$3)</f>
        <v>0</v>
      </c>
      <c r="BU464">
        <f>SUMIFS('Grid GenerationQueue'!AI$5:AI$467,'Grid GenerationQueue'!$AX$5:$AX$467,$B464,'Grid GenerationQueue'!$AY$5:$AY$467,$C464,'Grid GenerationQueue'!$BF$5:$BF$467,"&lt;&gt;"&amp;"",'Grid GenerationQueue'!$BB$5:$BB$467,"&lt;"&amp;$BE$3)</f>
        <v>0</v>
      </c>
      <c r="BV464">
        <f>SUMIFS('Grid GenerationQueue'!AJ$5:AJ$467,'Grid GenerationQueue'!$AX$5:$AX$467,$B464,'Grid GenerationQueue'!$AY$5:$AY$467,$C464,'Grid GenerationQueue'!$BF$5:$BF$467,"&lt;&gt;"&amp;"",'Grid GenerationQueue'!$BB$5:$BB$467,"&lt;"&amp;$BE$3)</f>
        <v>0</v>
      </c>
      <c r="BW464">
        <f>SUMIFS('Grid GenerationQueue'!AK$5:AK$467,'Grid GenerationQueue'!$AX$5:$AX$467,$B464,'Grid GenerationQueue'!$AY$5:$AY$467,$C464,'Grid GenerationQueue'!$BF$5:$BF$467,"&lt;&gt;"&amp;"",'Grid GenerationQueue'!$BB$5:$BB$467,"&lt;"&amp;$BE$3)</f>
        <v>0</v>
      </c>
      <c r="BX464">
        <f>SUMIFS('Grid GenerationQueue'!AL$5:AL$467,'Grid GenerationQueue'!$AX$5:$AX$467,$B464,'Grid GenerationQueue'!$AY$5:$AY$467,$C464,'Grid GenerationQueue'!$BF$5:$BF$467,"&lt;&gt;"&amp;"",'Grid GenerationQueue'!$BB$5:$BB$467,"&lt;"&amp;$BE$3)</f>
        <v>0</v>
      </c>
      <c r="BY464">
        <f>SUMIFS('Grid GenerationQueue'!AM$5:AM$467,'Grid GenerationQueue'!$AX$5:$AX$467,$B464,'Grid GenerationQueue'!$AY$5:$AY$467,$C464,'Grid GenerationQueue'!$BF$5:$BF$467,"&lt;&gt;"&amp;"",'Grid GenerationQueue'!$BB$5:$BB$467,"&lt;"&amp;$BE$3)</f>
        <v>0</v>
      </c>
      <c r="BZ464">
        <f>SUMIFS('Grid GenerationQueue'!AN$5:AN$467,'Grid GenerationQueue'!$AX$5:$AX$467,$B464,'Grid GenerationQueue'!$AY$5:$AY$467,$C464,'Grid GenerationQueue'!$BF$5:$BF$467,"&lt;&gt;"&amp;"",'Grid GenerationQueue'!$BB$5:$BB$467,"&lt;"&amp;$BE$3)</f>
        <v>0</v>
      </c>
      <c r="CA464">
        <f>SUMIFS('Grid GenerationQueue'!AO$5:AO$467,'Grid GenerationQueue'!$AX$5:$AX$467,$B464,'Grid GenerationQueue'!$AY$5:$AY$467,$C464,'Grid GenerationQueue'!$BF$5:$BF$467,"&lt;&gt;"&amp;"",'Grid GenerationQueue'!$BB$5:$BB$467,"&lt;"&amp;$BE$3)</f>
        <v>0</v>
      </c>
      <c r="CB464">
        <f>SUMIFS('Grid GenerationQueue'!AP$5:AP$467,'Grid GenerationQueue'!$AX$5:$AX$467,$B464,'Grid GenerationQueue'!$AY$5:$AY$467,$C464,'Grid GenerationQueue'!$BF$5:$BF$467,"&lt;&gt;"&amp;"",'Grid GenerationQueue'!$BB$5:$BB$467,"&lt;"&amp;$BE$3)</f>
        <v>0</v>
      </c>
      <c r="CD464">
        <f>SUMIFS('Grid GenerationQueue'!AE$5:AE$467,'Grid GenerationQueue'!$AX$5:$AX$467,$B464,'Grid GenerationQueue'!$AY$5:$AY$467,$C464,'Grid GenerationQueue'!$BB$5:$BB$467,"&lt;"&amp;$BE$3)</f>
        <v>102</v>
      </c>
      <c r="CE464">
        <f>SUMIFS('Grid GenerationQueue'!AF$5:AF$467,'Grid GenerationQueue'!$AX$5:$AX$467,$B464,'Grid GenerationQueue'!$AY$5:$AY$467,$C464,'Grid GenerationQueue'!$BB$5:$BB$467,"&lt;"&amp;$BE$3)</f>
        <v>93.104000000000013</v>
      </c>
      <c r="CF464">
        <f>SUMIFS('Grid GenerationQueue'!AG$5:AG$467,'Grid GenerationQueue'!$AX$5:$AX$467,$B464,'Grid GenerationQueue'!$AY$5:$AY$467,$C464,'Grid GenerationQueue'!$BB$5:$BB$467,"&lt;"&amp;$BE$3)</f>
        <v>0</v>
      </c>
      <c r="CG464">
        <f>SUMIFS('Grid GenerationQueue'!AH$5:AH$467,'Grid GenerationQueue'!$AX$5:$AX$467,$B464,'Grid GenerationQueue'!$AY$5:$AY$467,$C464,'Grid GenerationQueue'!$BB$5:$BB$467,"&lt;"&amp;$BE$3)</f>
        <v>0</v>
      </c>
      <c r="CH464">
        <f>SUMIFS('Grid GenerationQueue'!AI$5:AI$467,'Grid GenerationQueue'!$AX$5:$AX$467,$B464,'Grid GenerationQueue'!$AY$5:$AY$467,$C464,'Grid GenerationQueue'!$BB$5:$BB$467,"&lt;"&amp;$BE$3)</f>
        <v>0</v>
      </c>
      <c r="CI464">
        <f>SUMIFS('Grid GenerationQueue'!AJ$5:AJ$467,'Grid GenerationQueue'!$AX$5:$AX$467,$B464,'Grid GenerationQueue'!$AY$5:$AY$467,$C464,'Grid GenerationQueue'!$BB$5:$BB$467,"&lt;"&amp;$BE$3)</f>
        <v>0</v>
      </c>
      <c r="CJ464">
        <f>SUMIFS('Grid GenerationQueue'!AK$5:AK$467,'Grid GenerationQueue'!$AX$5:$AX$467,$B464,'Grid GenerationQueue'!$AY$5:$AY$467,$C464,'Grid GenerationQueue'!$BB$5:$BB$467,"&lt;"&amp;$BE$3)</f>
        <v>0</v>
      </c>
      <c r="CK464">
        <f>SUMIFS('Grid GenerationQueue'!AL$5:AL$467,'Grid GenerationQueue'!$AX$5:$AX$467,$B464,'Grid GenerationQueue'!$AY$5:$AY$467,$C464,'Grid GenerationQueue'!$BB$5:$BB$467,"&lt;"&amp;$BE$3)</f>
        <v>0</v>
      </c>
      <c r="CL464">
        <f>SUMIFS('Grid GenerationQueue'!AM$5:AM$467,'Grid GenerationQueue'!$AX$5:$AX$467,$B464,'Grid GenerationQueue'!$AY$5:$AY$467,$C464,'Grid GenerationQueue'!$BB$5:$BB$467,"&lt;"&amp;$BE$3)</f>
        <v>0</v>
      </c>
      <c r="CM464">
        <f>SUMIFS('Grid GenerationQueue'!AN$5:AN$467,'Grid GenerationQueue'!$AX$5:$AX$467,$B464,'Grid GenerationQueue'!$AY$5:$AY$467,$C464,'Grid GenerationQueue'!$BB$5:$BB$467,"&lt;"&amp;$BE$3)</f>
        <v>0</v>
      </c>
      <c r="CN464">
        <f>SUMIFS('Grid GenerationQueue'!AO$5:AO$467,'Grid GenerationQueue'!$AX$5:$AX$467,$B464,'Grid GenerationQueue'!$AY$5:$AY$467,$C464,'Grid GenerationQueue'!$BB$5:$BB$467,"&lt;"&amp;$BE$3)</f>
        <v>0</v>
      </c>
      <c r="CO464">
        <f>SUMIFS('Grid GenerationQueue'!AP$5:AP$467,'Grid GenerationQueue'!$AX$5:$AX$467,$B464,'Grid GenerationQueue'!$AY$5:$AY$467,$C464,'Grid GenerationQueue'!$BB$5:$BB$467,"&lt;"&amp;$BE$3)</f>
        <v>0</v>
      </c>
    </row>
    <row r="465" spans="1:93" x14ac:dyDescent="0.35">
      <c r="A465" t="s">
        <v>4645</v>
      </c>
      <c r="B465" t="s">
        <v>4531</v>
      </c>
      <c r="C465">
        <v>230</v>
      </c>
      <c r="D465">
        <f>SUMIFS('Grid GenerationQueue'!AE$5:AE$467,'Grid GenerationQueue'!$AX$5:$AX$467,$B465,'Grid GenerationQueue'!$AY$5:$AY$467,$C465,'Grid GenerationQueue'!$BI$5:$BI$467,"&lt;4")</f>
        <v>0</v>
      </c>
      <c r="E465">
        <f>SUMIFS('Grid GenerationQueue'!AF$5:AF$467,'Grid GenerationQueue'!$AX$5:$AX$467,$B465,'Grid GenerationQueue'!$AY$5:$AY$467,$C465,'Grid GenerationQueue'!$BI$5:$BI$467,"&lt;4")</f>
        <v>0</v>
      </c>
      <c r="F465">
        <f>SUMIFS('Grid GenerationQueue'!AG$5:AG$467,'Grid GenerationQueue'!$AX$5:$AX$467,$B465,'Grid GenerationQueue'!$AY$5:$AY$467,$C465,'Grid GenerationQueue'!$BI$5:$BI$467,"&lt;4")</f>
        <v>0</v>
      </c>
      <c r="G465">
        <f>SUMIFS('Grid GenerationQueue'!AH$5:AH$467,'Grid GenerationQueue'!$AX$5:$AX$467,$B465,'Grid GenerationQueue'!$AY$5:$AY$467,$C465,'Grid GenerationQueue'!$BI$5:$BI$467,"&lt;4")</f>
        <v>0</v>
      </c>
      <c r="H465">
        <f>SUMIFS('Grid GenerationQueue'!AI$5:AI$467,'Grid GenerationQueue'!$AX$5:$AX$467,$B465,'Grid GenerationQueue'!$AY$5:$AY$467,$C465,'Grid GenerationQueue'!$BI$5:$BI$467,"&lt;4")</f>
        <v>0</v>
      </c>
      <c r="I465">
        <f>SUMIFS('Grid GenerationQueue'!AJ$5:AJ$467,'Grid GenerationQueue'!$AX$5:$AX$467,$B465,'Grid GenerationQueue'!$AY$5:$AY$467,$C465,'Grid GenerationQueue'!$BI$5:$BI$467,"&lt;4")</f>
        <v>0</v>
      </c>
      <c r="J465">
        <f>SUMIFS('Grid GenerationQueue'!AK$5:AK$467,'Grid GenerationQueue'!$AX$5:$AX$467,$B465,'Grid GenerationQueue'!$AY$5:$AY$467,$C465,'Grid GenerationQueue'!$BI$5:$BI$467,"&lt;4")</f>
        <v>0</v>
      </c>
      <c r="K465">
        <f>SUMIFS('Grid GenerationQueue'!AL$5:AL$467,'Grid GenerationQueue'!$AX$5:$AX$467,$B465,'Grid GenerationQueue'!$AY$5:$AY$467,$C465,'Grid GenerationQueue'!$BI$5:$BI$467,"&lt;4")</f>
        <v>0</v>
      </c>
      <c r="L465">
        <f>SUMIFS('Grid GenerationQueue'!AM$5:AM$467,'Grid GenerationQueue'!$AX$5:$AX$467,$B465,'Grid GenerationQueue'!$AY$5:$AY$467,$C465,'Grid GenerationQueue'!$BI$5:$BI$467,"&lt;4")</f>
        <v>0</v>
      </c>
      <c r="M465">
        <f>SUMIFS('Grid GenerationQueue'!AN$5:AN$467,'Grid GenerationQueue'!$AX$5:$AX$467,$B465,'Grid GenerationQueue'!$AY$5:$AY$467,$C465,'Grid GenerationQueue'!$BI$5:$BI$467,"&lt;4")</f>
        <v>0</v>
      </c>
      <c r="N465">
        <f>SUMIFS('Grid GenerationQueue'!AO$5:AO$467,'Grid GenerationQueue'!$AX$5:$AX$467,$B465,'Grid GenerationQueue'!$AY$5:$AY$467,$C465,'Grid GenerationQueue'!$BI$5:$BI$467,"&lt;4")</f>
        <v>0</v>
      </c>
      <c r="O465">
        <f>SUMIFS('Grid GenerationQueue'!AP$5:AP$467,'Grid GenerationQueue'!$AX$5:$AX$467,$B465,'Grid GenerationQueue'!$AY$5:$AY$467,$C465,'Grid GenerationQueue'!$BI$5:$BI$467,"&lt;4")</f>
        <v>0</v>
      </c>
      <c r="Q465">
        <f>SUMIFS('Grid GenerationQueue'!AE$5:AE$467,'Grid GenerationQueue'!$AX$5:$AX$467,$B465,'Grid GenerationQueue'!$AY$5:$AY$467,$C465,'Grid GenerationQueue'!$BH$5:$BH$467,"Executed")</f>
        <v>0</v>
      </c>
      <c r="R465">
        <f>SUMIFS('Grid GenerationQueue'!AF$5:AF$467,'Grid GenerationQueue'!$AX$5:$AX$467,$B465,'Grid GenerationQueue'!$AY$5:$AY$467,$C465,'Grid GenerationQueue'!$BH$5:$BH$467,"Executed")</f>
        <v>0</v>
      </c>
      <c r="S465">
        <f>SUMIFS('Grid GenerationQueue'!AG$5:AG$467,'Grid GenerationQueue'!$AX$5:$AX$467,$B465,'Grid GenerationQueue'!$AY$5:$AY$467,$C465,'Grid GenerationQueue'!$BH$5:$BH$467,"Executed")</f>
        <v>0</v>
      </c>
      <c r="T465">
        <f>SUMIFS('Grid GenerationQueue'!AH$5:AH$467,'Grid GenerationQueue'!$AX$5:$AX$467,$B465,'Grid GenerationQueue'!$AY$5:$AY$467,$C465,'Grid GenerationQueue'!$BH$5:$BH$467,"Executed")</f>
        <v>0</v>
      </c>
      <c r="U465">
        <f>SUMIFS('Grid GenerationQueue'!AI$5:AI$467,'Grid GenerationQueue'!$AX$5:$AX$467,$B465,'Grid GenerationQueue'!$AY$5:$AY$467,$C465,'Grid GenerationQueue'!$BH$5:$BH$467,"Executed")</f>
        <v>0</v>
      </c>
      <c r="V465">
        <f>SUMIFS('Grid GenerationQueue'!AJ$5:AJ$467,'Grid GenerationQueue'!$AX$5:$AX$467,$B465,'Grid GenerationQueue'!$AY$5:$AY$467,$C465,'Grid GenerationQueue'!$BH$5:$BH$467,"Executed")</f>
        <v>0</v>
      </c>
      <c r="W465">
        <f>SUMIFS('Grid GenerationQueue'!AK$5:AK$467,'Grid GenerationQueue'!$AX$5:$AX$467,$B465,'Grid GenerationQueue'!$AY$5:$AY$467,$C465,'Grid GenerationQueue'!$BH$5:$BH$467,"Executed")</f>
        <v>0</v>
      </c>
      <c r="X465">
        <f>SUMIFS('Grid GenerationQueue'!AL$5:AL$467,'Grid GenerationQueue'!$AX$5:$AX$467,$B465,'Grid GenerationQueue'!$AY$5:$AY$467,$C465,'Grid GenerationQueue'!$BH$5:$BH$467,"Executed")</f>
        <v>0</v>
      </c>
      <c r="Y465">
        <f>SUMIFS('Grid GenerationQueue'!AM$5:AM$467,'Grid GenerationQueue'!$AX$5:$AX$467,$B465,'Grid GenerationQueue'!$AY$5:$AY$467,$C465,'Grid GenerationQueue'!$BH$5:$BH$467,"Executed")</f>
        <v>0</v>
      </c>
      <c r="Z465">
        <f>SUMIFS('Grid GenerationQueue'!AN$5:AN$467,'Grid GenerationQueue'!$AX$5:$AX$467,$B465,'Grid GenerationQueue'!$AY$5:$AY$467,$C465,'Grid GenerationQueue'!$BH$5:$BH$467,"Executed")</f>
        <v>0</v>
      </c>
      <c r="AA465">
        <f>SUMIFS('Grid GenerationQueue'!AO$5:AO$467,'Grid GenerationQueue'!$AX$5:$AX$467,$B465,'Grid GenerationQueue'!$AY$5:$AY$467,$C465,'Grid GenerationQueue'!$BH$5:$BH$467,"Executed")</f>
        <v>0</v>
      </c>
      <c r="AB465">
        <f>SUMIFS('Grid GenerationQueue'!AP$5:AP$467,'Grid GenerationQueue'!$AX$5:$AX$467,$B465,'Grid GenerationQueue'!$AY$5:$AY$467,$C465,'Grid GenerationQueue'!$BH$5:$BH$467,"Executed")</f>
        <v>0</v>
      </c>
      <c r="AD465">
        <f>SUMIFS('Grid GenerationQueue'!AE$5:AE$467,'Grid GenerationQueue'!$AX$5:$AX$467,$B465,'Grid GenerationQueue'!$AY$5:$AY$467,$C465,'Grid GenerationQueue'!$BF$5:$BF$467,"&lt;&gt;"&amp;"")</f>
        <v>0</v>
      </c>
      <c r="AE465">
        <f>SUMIFS('Grid GenerationQueue'!AF$5:AF$467,'Grid GenerationQueue'!$AX$5:$AX$467,$B465,'Grid GenerationQueue'!$AY$5:$AY$467,$C465,'Grid GenerationQueue'!$BF$5:$BF$467,"&lt;&gt;"&amp;"")</f>
        <v>0</v>
      </c>
      <c r="AF465">
        <f>SUMIFS('Grid GenerationQueue'!AG$5:AG$467,'Grid GenerationQueue'!$AX$5:$AX$467,$B465,'Grid GenerationQueue'!$AY$5:$AY$467,$C465,'Grid GenerationQueue'!$BF$5:$BF$467,"&lt;&gt;"&amp;"")</f>
        <v>0</v>
      </c>
      <c r="AG465">
        <f>SUMIFS('Grid GenerationQueue'!AH$5:AH$467,'Grid GenerationQueue'!$AX$5:$AX$467,$B465,'Grid GenerationQueue'!$AY$5:$AY$467,$C465,'Grid GenerationQueue'!$BF$5:$BF$467,"&lt;&gt;"&amp;"")</f>
        <v>0</v>
      </c>
      <c r="AH465">
        <f>SUMIFS('Grid GenerationQueue'!AI$5:AI$467,'Grid GenerationQueue'!$AX$5:$AX$467,$B465,'Grid GenerationQueue'!$AY$5:$AY$467,$C465,'Grid GenerationQueue'!$BF$5:$BF$467,"&lt;&gt;"&amp;"")</f>
        <v>0</v>
      </c>
      <c r="AI465">
        <f>SUMIFS('Grid GenerationQueue'!AJ$5:AJ$467,'Grid GenerationQueue'!$AX$5:$AX$467,$B465,'Grid GenerationQueue'!$AY$5:$AY$467,$C465,'Grid GenerationQueue'!$BF$5:$BF$467,"&lt;&gt;"&amp;"")</f>
        <v>0</v>
      </c>
      <c r="AJ465">
        <f>SUMIFS('Grid GenerationQueue'!AK$5:AK$467,'Grid GenerationQueue'!$AX$5:$AX$467,$B465,'Grid GenerationQueue'!$AY$5:$AY$467,$C465,'Grid GenerationQueue'!$BF$5:$BF$467,"&lt;&gt;"&amp;"")</f>
        <v>0</v>
      </c>
      <c r="AK465">
        <f>SUMIFS('Grid GenerationQueue'!AL$5:AL$467,'Grid GenerationQueue'!$AX$5:$AX$467,$B465,'Grid GenerationQueue'!$AY$5:$AY$467,$C465,'Grid GenerationQueue'!$BF$5:$BF$467,"&lt;&gt;"&amp;"")</f>
        <v>0</v>
      </c>
      <c r="AL465">
        <f>SUMIFS('Grid GenerationQueue'!AM$5:AM$467,'Grid GenerationQueue'!$AX$5:$AX$467,$B465,'Grid GenerationQueue'!$AY$5:$AY$467,$C465,'Grid GenerationQueue'!$BF$5:$BF$467,"&lt;&gt;"&amp;"")</f>
        <v>0</v>
      </c>
      <c r="AM465">
        <f>SUMIFS('Grid GenerationQueue'!AN$5:AN$467,'Grid GenerationQueue'!$AX$5:$AX$467,$B465,'Grid GenerationQueue'!$AY$5:$AY$467,$C465,'Grid GenerationQueue'!$BF$5:$BF$467,"&lt;&gt;"&amp;"")</f>
        <v>0</v>
      </c>
      <c r="AN465">
        <f>SUMIFS('Grid GenerationQueue'!AO$5:AO$467,'Grid GenerationQueue'!$AX$5:$AX$467,$B465,'Grid GenerationQueue'!$AY$5:$AY$467,$C465,'Grid GenerationQueue'!$BF$5:$BF$467,"&lt;&gt;"&amp;"")</f>
        <v>0</v>
      </c>
      <c r="AO465">
        <f>SUMIFS('Grid GenerationQueue'!AP$5:AP$467,'Grid GenerationQueue'!$AX$5:$AX$467,$B465,'Grid GenerationQueue'!$AY$5:$AY$467,$C465,'Grid GenerationQueue'!$BF$5:$BF$467,"&lt;&gt;"&amp;"")</f>
        <v>0</v>
      </c>
      <c r="AQ465">
        <f>SUMIFS('Grid GenerationQueue'!AE$5:AE$467,'Grid GenerationQueue'!$AX$5:$AX$467,$B465,'Grid GenerationQueue'!$AY$5:$AY$467,$C465)</f>
        <v>0</v>
      </c>
      <c r="AR465">
        <f>SUMIFS('Grid GenerationQueue'!AF$5:AF$467,'Grid GenerationQueue'!$AX$5:$AX$467,$B465,'Grid GenerationQueue'!$AY$5:$AY$467,$C465)</f>
        <v>0</v>
      </c>
      <c r="AS465">
        <f>SUMIFS('Grid GenerationQueue'!AG$5:AG$467,'Grid GenerationQueue'!$AX$5:$AX$467,$B465,'Grid GenerationQueue'!$AY$5:$AY$467,$C465)</f>
        <v>0</v>
      </c>
      <c r="AT465">
        <f>SUMIFS('Grid GenerationQueue'!AH$5:AH$467,'Grid GenerationQueue'!$AX$5:$AX$467,$B465,'Grid GenerationQueue'!$AY$5:$AY$467,$C465)</f>
        <v>0</v>
      </c>
      <c r="AU465">
        <f>SUMIFS('Grid GenerationQueue'!AI$5:AI$467,'Grid GenerationQueue'!$AX$5:$AX$467,$B465,'Grid GenerationQueue'!$AY$5:$AY$467,$C465)</f>
        <v>0</v>
      </c>
      <c r="AV465">
        <f>SUMIFS('Grid GenerationQueue'!AJ$5:AJ$467,'Grid GenerationQueue'!$AX$5:$AX$467,$B465,'Grid GenerationQueue'!$AY$5:$AY$467,$C465)</f>
        <v>0</v>
      </c>
      <c r="AW465">
        <f>SUMIFS('Grid GenerationQueue'!AK$5:AK$467,'Grid GenerationQueue'!$AX$5:$AX$467,$B465,'Grid GenerationQueue'!$AY$5:$AY$467,$C465)</f>
        <v>0</v>
      </c>
      <c r="AX465">
        <f>SUMIFS('Grid GenerationQueue'!AL$5:AL$467,'Grid GenerationQueue'!$AX$5:$AX$467,$B465,'Grid GenerationQueue'!$AY$5:$AY$467,$C465)</f>
        <v>0</v>
      </c>
      <c r="AY465">
        <f>SUMIFS('Grid GenerationQueue'!AM$5:AM$467,'Grid GenerationQueue'!$AX$5:$AX$467,$B465,'Grid GenerationQueue'!$AY$5:$AY$467,$C465)</f>
        <v>0</v>
      </c>
      <c r="AZ465">
        <f>SUMIFS('Grid GenerationQueue'!AN$5:AN$467,'Grid GenerationQueue'!$AX$5:$AX$467,$B465,'Grid GenerationQueue'!$AY$5:$AY$467,$C465)</f>
        <v>0</v>
      </c>
      <c r="BA465">
        <f>SUMIFS('Grid GenerationQueue'!AO$5:AO$467,'Grid GenerationQueue'!$AX$5:$AX$467,$B465,'Grid GenerationQueue'!$AY$5:$AY$467,$C465)</f>
        <v>0</v>
      </c>
      <c r="BB465">
        <f>SUMIFS('Grid GenerationQueue'!AP$5:AP$467,'Grid GenerationQueue'!$AX$5:$AX$467,$B465,'Grid GenerationQueue'!$AY$5:$AY$467,$C465)</f>
        <v>0</v>
      </c>
      <c r="BD465">
        <f>SUMIFS('Grid GenerationQueue'!AE$5:AE$467,'Grid GenerationQueue'!$AX$5:$AX$467,$B465,'Grid GenerationQueue'!$AY$5:$AY$467,$C465,'Grid GenerationQueue'!$BH$5:$BH$467,"Executed",'Grid GenerationQueue'!$BB$5:$BB$467,"&lt;"&amp;$BE$3)</f>
        <v>0</v>
      </c>
      <c r="BE465">
        <f>SUMIFS('Grid GenerationQueue'!AF$5:AF$467,'Grid GenerationQueue'!$AX$5:$AX$467,$B465,'Grid GenerationQueue'!$AY$5:$AY$467,$C465,'Grid GenerationQueue'!$BH$5:$BH$467,"Executed",'Grid GenerationQueue'!$BB$5:$BB$467,"&lt;"&amp;$BE$3)</f>
        <v>0</v>
      </c>
      <c r="BF465">
        <f>SUMIFS('Grid GenerationQueue'!AG$5:AG$467,'Grid GenerationQueue'!$AX$5:$AX$467,$B465,'Grid GenerationQueue'!$AY$5:$AY$467,$C465,'Grid GenerationQueue'!$BH$5:$BH$467,"Executed",'Grid GenerationQueue'!$BB$5:$BB$467,"&lt;"&amp;$BE$3)</f>
        <v>0</v>
      </c>
      <c r="BG465">
        <f>SUMIFS('Grid GenerationQueue'!AH$5:AH$467,'Grid GenerationQueue'!$AX$5:$AX$467,$B465,'Grid GenerationQueue'!$AY$5:$AY$467,$C465,'Grid GenerationQueue'!$BH$5:$BH$467,"Executed",'Grid GenerationQueue'!$BB$5:$BB$467,"&lt;"&amp;$BE$3)</f>
        <v>0</v>
      </c>
      <c r="BH465">
        <f>SUMIFS('Grid GenerationQueue'!AI$5:AI$467,'Grid GenerationQueue'!$AX$5:$AX$467,$B465,'Grid GenerationQueue'!$AY$5:$AY$467,$C465,'Grid GenerationQueue'!$BH$5:$BH$467,"Executed",'Grid GenerationQueue'!$BB$5:$BB$467,"&lt;"&amp;$BE$3)</f>
        <v>0</v>
      </c>
      <c r="BI465">
        <f>SUMIFS('Grid GenerationQueue'!AJ$5:AJ$467,'Grid GenerationQueue'!$AX$5:$AX$467,$B465,'Grid GenerationQueue'!$AY$5:$AY$467,$C465,'Grid GenerationQueue'!$BH$5:$BH$467,"Executed",'Grid GenerationQueue'!$BB$5:$BB$467,"&lt;"&amp;$BE$3)</f>
        <v>0</v>
      </c>
      <c r="BJ465">
        <f>SUMIFS('Grid GenerationQueue'!AK$5:AK$467,'Grid GenerationQueue'!$AX$5:$AX$467,$B465,'Grid GenerationQueue'!$AY$5:$AY$467,$C465,'Grid GenerationQueue'!$BH$5:$BH$467,"Executed",'Grid GenerationQueue'!$BB$5:$BB$467,"&lt;"&amp;$BE$3)</f>
        <v>0</v>
      </c>
      <c r="BK465">
        <f>SUMIFS('Grid GenerationQueue'!AL$5:AL$467,'Grid GenerationQueue'!$AX$5:$AX$467,$B465,'Grid GenerationQueue'!$AY$5:$AY$467,$C465,'Grid GenerationQueue'!$BH$5:$BH$467,"Executed",'Grid GenerationQueue'!$BB$5:$BB$467,"&lt;"&amp;$BE$3)</f>
        <v>0</v>
      </c>
      <c r="BL465">
        <f>SUMIFS('Grid GenerationQueue'!AM$5:AM$467,'Grid GenerationQueue'!$AX$5:$AX$467,$B465,'Grid GenerationQueue'!$AY$5:$AY$467,$C465,'Grid GenerationQueue'!$BH$5:$BH$467,"Executed",'Grid GenerationQueue'!$BB$5:$BB$467,"&lt;"&amp;$BE$3)</f>
        <v>0</v>
      </c>
      <c r="BM465">
        <f>SUMIFS('Grid GenerationQueue'!AN$5:AN$467,'Grid GenerationQueue'!$AX$5:$AX$467,$B465,'Grid GenerationQueue'!$AY$5:$AY$467,$C465,'Grid GenerationQueue'!$BH$5:$BH$467,"Executed",'Grid GenerationQueue'!$BB$5:$BB$467,"&lt;"&amp;$BE$3)</f>
        <v>0</v>
      </c>
      <c r="BN465">
        <f>SUMIFS('Grid GenerationQueue'!AO$5:AO$467,'Grid GenerationQueue'!$AX$5:$AX$467,$B465,'Grid GenerationQueue'!$AY$5:$AY$467,$C465,'Grid GenerationQueue'!$BH$5:$BH$467,"Executed",'Grid GenerationQueue'!$BB$5:$BB$467,"&lt;"&amp;$BE$3)</f>
        <v>0</v>
      </c>
      <c r="BO465">
        <f>SUMIFS('Grid GenerationQueue'!AP$5:AP$467,'Grid GenerationQueue'!$AX$5:$AX$467,$B465,'Grid GenerationQueue'!$AY$5:$AY$467,$C465,'Grid GenerationQueue'!$BH$5:$BH$467,"Executed",'Grid GenerationQueue'!$BB$5:$BB$467,"&lt;"&amp;$BE$3)</f>
        <v>0</v>
      </c>
      <c r="BQ465">
        <f>SUMIFS('Grid GenerationQueue'!AE$5:AE$467,'Grid GenerationQueue'!$AX$5:$AX$467,$B465,'Grid GenerationQueue'!$AY$5:$AY$467,$C465,'Grid GenerationQueue'!$BF$5:$BF$467,"&lt;&gt;"&amp;"",'Grid GenerationQueue'!$BB$5:$BB$467,"&lt;"&amp;$BE$3)</f>
        <v>0</v>
      </c>
      <c r="BR465">
        <f>SUMIFS('Grid GenerationQueue'!AF$5:AF$467,'Grid GenerationQueue'!$AX$5:$AX$467,$B465,'Grid GenerationQueue'!$AY$5:$AY$467,$C465,'Grid GenerationQueue'!$BF$5:$BF$467,"&lt;&gt;"&amp;"",'Grid GenerationQueue'!$BB$5:$BB$467,"&lt;"&amp;$BE$3)</f>
        <v>0</v>
      </c>
      <c r="BS465">
        <f>SUMIFS('Grid GenerationQueue'!AG$5:AG$467,'Grid GenerationQueue'!$AX$5:$AX$467,$B465,'Grid GenerationQueue'!$AY$5:$AY$467,$C465,'Grid GenerationQueue'!$BF$5:$BF$467,"&lt;&gt;"&amp;"",'Grid GenerationQueue'!$BB$5:$BB$467,"&lt;"&amp;$BE$3)</f>
        <v>0</v>
      </c>
      <c r="BT465">
        <f>SUMIFS('Grid GenerationQueue'!AH$5:AH$467,'Grid GenerationQueue'!$AX$5:$AX$467,$B465,'Grid GenerationQueue'!$AY$5:$AY$467,$C465,'Grid GenerationQueue'!$BF$5:$BF$467,"&lt;&gt;"&amp;"",'Grid GenerationQueue'!$BB$5:$BB$467,"&lt;"&amp;$BE$3)</f>
        <v>0</v>
      </c>
      <c r="BU465">
        <f>SUMIFS('Grid GenerationQueue'!AI$5:AI$467,'Grid GenerationQueue'!$AX$5:$AX$467,$B465,'Grid GenerationQueue'!$AY$5:$AY$467,$C465,'Grid GenerationQueue'!$BF$5:$BF$467,"&lt;&gt;"&amp;"",'Grid GenerationQueue'!$BB$5:$BB$467,"&lt;"&amp;$BE$3)</f>
        <v>0</v>
      </c>
      <c r="BV465">
        <f>SUMIFS('Grid GenerationQueue'!AJ$5:AJ$467,'Grid GenerationQueue'!$AX$5:$AX$467,$B465,'Grid GenerationQueue'!$AY$5:$AY$467,$C465,'Grid GenerationQueue'!$BF$5:$BF$467,"&lt;&gt;"&amp;"",'Grid GenerationQueue'!$BB$5:$BB$467,"&lt;"&amp;$BE$3)</f>
        <v>0</v>
      </c>
      <c r="BW465">
        <f>SUMIFS('Grid GenerationQueue'!AK$5:AK$467,'Grid GenerationQueue'!$AX$5:$AX$467,$B465,'Grid GenerationQueue'!$AY$5:$AY$467,$C465,'Grid GenerationQueue'!$BF$5:$BF$467,"&lt;&gt;"&amp;"",'Grid GenerationQueue'!$BB$5:$BB$467,"&lt;"&amp;$BE$3)</f>
        <v>0</v>
      </c>
      <c r="BX465">
        <f>SUMIFS('Grid GenerationQueue'!AL$5:AL$467,'Grid GenerationQueue'!$AX$5:$AX$467,$B465,'Grid GenerationQueue'!$AY$5:$AY$467,$C465,'Grid GenerationQueue'!$BF$5:$BF$467,"&lt;&gt;"&amp;"",'Grid GenerationQueue'!$BB$5:$BB$467,"&lt;"&amp;$BE$3)</f>
        <v>0</v>
      </c>
      <c r="BY465">
        <f>SUMIFS('Grid GenerationQueue'!AM$5:AM$467,'Grid GenerationQueue'!$AX$5:$AX$467,$B465,'Grid GenerationQueue'!$AY$5:$AY$467,$C465,'Grid GenerationQueue'!$BF$5:$BF$467,"&lt;&gt;"&amp;"",'Grid GenerationQueue'!$BB$5:$BB$467,"&lt;"&amp;$BE$3)</f>
        <v>0</v>
      </c>
      <c r="BZ465">
        <f>SUMIFS('Grid GenerationQueue'!AN$5:AN$467,'Grid GenerationQueue'!$AX$5:$AX$467,$B465,'Grid GenerationQueue'!$AY$5:$AY$467,$C465,'Grid GenerationQueue'!$BF$5:$BF$467,"&lt;&gt;"&amp;"",'Grid GenerationQueue'!$BB$5:$BB$467,"&lt;"&amp;$BE$3)</f>
        <v>0</v>
      </c>
      <c r="CA465">
        <f>SUMIFS('Grid GenerationQueue'!AO$5:AO$467,'Grid GenerationQueue'!$AX$5:$AX$467,$B465,'Grid GenerationQueue'!$AY$5:$AY$467,$C465,'Grid GenerationQueue'!$BF$5:$BF$467,"&lt;&gt;"&amp;"",'Grid GenerationQueue'!$BB$5:$BB$467,"&lt;"&amp;$BE$3)</f>
        <v>0</v>
      </c>
      <c r="CB465">
        <f>SUMIFS('Grid GenerationQueue'!AP$5:AP$467,'Grid GenerationQueue'!$AX$5:$AX$467,$B465,'Grid GenerationQueue'!$AY$5:$AY$467,$C465,'Grid GenerationQueue'!$BF$5:$BF$467,"&lt;&gt;"&amp;"",'Grid GenerationQueue'!$BB$5:$BB$467,"&lt;"&amp;$BE$3)</f>
        <v>0</v>
      </c>
      <c r="CD465">
        <f>SUMIFS('Grid GenerationQueue'!AE$5:AE$467,'Grid GenerationQueue'!$AX$5:$AX$467,$B465,'Grid GenerationQueue'!$AY$5:$AY$467,$C465,'Grid GenerationQueue'!$BB$5:$BB$467,"&lt;"&amp;$BE$3)</f>
        <v>0</v>
      </c>
      <c r="CE465">
        <f>SUMIFS('Grid GenerationQueue'!AF$5:AF$467,'Grid GenerationQueue'!$AX$5:$AX$467,$B465,'Grid GenerationQueue'!$AY$5:$AY$467,$C465,'Grid GenerationQueue'!$BB$5:$BB$467,"&lt;"&amp;$BE$3)</f>
        <v>0</v>
      </c>
      <c r="CF465">
        <f>SUMIFS('Grid GenerationQueue'!AG$5:AG$467,'Grid GenerationQueue'!$AX$5:$AX$467,$B465,'Grid GenerationQueue'!$AY$5:$AY$467,$C465,'Grid GenerationQueue'!$BB$5:$BB$467,"&lt;"&amp;$BE$3)</f>
        <v>0</v>
      </c>
      <c r="CG465">
        <f>SUMIFS('Grid GenerationQueue'!AH$5:AH$467,'Grid GenerationQueue'!$AX$5:$AX$467,$B465,'Grid GenerationQueue'!$AY$5:$AY$467,$C465,'Grid GenerationQueue'!$BB$5:$BB$467,"&lt;"&amp;$BE$3)</f>
        <v>0</v>
      </c>
      <c r="CH465">
        <f>SUMIFS('Grid GenerationQueue'!AI$5:AI$467,'Grid GenerationQueue'!$AX$5:$AX$467,$B465,'Grid GenerationQueue'!$AY$5:$AY$467,$C465,'Grid GenerationQueue'!$BB$5:$BB$467,"&lt;"&amp;$BE$3)</f>
        <v>0</v>
      </c>
      <c r="CI465">
        <f>SUMIFS('Grid GenerationQueue'!AJ$5:AJ$467,'Grid GenerationQueue'!$AX$5:$AX$467,$B465,'Grid GenerationQueue'!$AY$5:$AY$467,$C465,'Grid GenerationQueue'!$BB$5:$BB$467,"&lt;"&amp;$BE$3)</f>
        <v>0</v>
      </c>
      <c r="CJ465">
        <f>SUMIFS('Grid GenerationQueue'!AK$5:AK$467,'Grid GenerationQueue'!$AX$5:$AX$467,$B465,'Grid GenerationQueue'!$AY$5:$AY$467,$C465,'Grid GenerationQueue'!$BB$5:$BB$467,"&lt;"&amp;$BE$3)</f>
        <v>0</v>
      </c>
      <c r="CK465">
        <f>SUMIFS('Grid GenerationQueue'!AL$5:AL$467,'Grid GenerationQueue'!$AX$5:$AX$467,$B465,'Grid GenerationQueue'!$AY$5:$AY$467,$C465,'Grid GenerationQueue'!$BB$5:$BB$467,"&lt;"&amp;$BE$3)</f>
        <v>0</v>
      </c>
      <c r="CL465">
        <f>SUMIFS('Grid GenerationQueue'!AM$5:AM$467,'Grid GenerationQueue'!$AX$5:$AX$467,$B465,'Grid GenerationQueue'!$AY$5:$AY$467,$C465,'Grid GenerationQueue'!$BB$5:$BB$467,"&lt;"&amp;$BE$3)</f>
        <v>0</v>
      </c>
      <c r="CM465">
        <f>SUMIFS('Grid GenerationQueue'!AN$5:AN$467,'Grid GenerationQueue'!$AX$5:$AX$467,$B465,'Grid GenerationQueue'!$AY$5:$AY$467,$C465,'Grid GenerationQueue'!$BB$5:$BB$467,"&lt;"&amp;$BE$3)</f>
        <v>0</v>
      </c>
      <c r="CN465">
        <f>SUMIFS('Grid GenerationQueue'!AO$5:AO$467,'Grid GenerationQueue'!$AX$5:$AX$467,$B465,'Grid GenerationQueue'!$AY$5:$AY$467,$C465,'Grid GenerationQueue'!$BB$5:$BB$467,"&lt;"&amp;$BE$3)</f>
        <v>0</v>
      </c>
      <c r="CO465">
        <f>SUMIFS('Grid GenerationQueue'!AP$5:AP$467,'Grid GenerationQueue'!$AX$5:$AX$467,$B465,'Grid GenerationQueue'!$AY$5:$AY$467,$C465,'Grid GenerationQueue'!$BB$5:$BB$467,"&lt;"&amp;$BE$3)</f>
        <v>0</v>
      </c>
    </row>
    <row r="466" spans="1:93" x14ac:dyDescent="0.35">
      <c r="A466" t="s">
        <v>4649</v>
      </c>
      <c r="B466" t="s">
        <v>4336</v>
      </c>
      <c r="C466">
        <v>500</v>
      </c>
      <c r="D466">
        <f>SUMIFS('Grid GenerationQueue'!AE$5:AE$467,'Grid GenerationQueue'!$AX$5:$AX$467,$B466,'Grid GenerationQueue'!$AY$5:$AY$467,$C466,'Grid GenerationQueue'!$BI$5:$BI$467,"&lt;4")</f>
        <v>0</v>
      </c>
      <c r="E466">
        <f>SUMIFS('Grid GenerationQueue'!AF$5:AF$467,'Grid GenerationQueue'!$AX$5:$AX$467,$B466,'Grid GenerationQueue'!$AY$5:$AY$467,$C466,'Grid GenerationQueue'!$BI$5:$BI$467,"&lt;4")</f>
        <v>0</v>
      </c>
      <c r="F466">
        <f>SUMIFS('Grid GenerationQueue'!AG$5:AG$467,'Grid GenerationQueue'!$AX$5:$AX$467,$B466,'Grid GenerationQueue'!$AY$5:$AY$467,$C466,'Grid GenerationQueue'!$BI$5:$BI$467,"&lt;4")</f>
        <v>0</v>
      </c>
      <c r="G466">
        <f>SUMIFS('Grid GenerationQueue'!AH$5:AH$467,'Grid GenerationQueue'!$AX$5:$AX$467,$B466,'Grid GenerationQueue'!$AY$5:$AY$467,$C466,'Grid GenerationQueue'!$BI$5:$BI$467,"&lt;4")</f>
        <v>0</v>
      </c>
      <c r="H466">
        <f>SUMIFS('Grid GenerationQueue'!AI$5:AI$467,'Grid GenerationQueue'!$AX$5:$AX$467,$B466,'Grid GenerationQueue'!$AY$5:$AY$467,$C466,'Grid GenerationQueue'!$BI$5:$BI$467,"&lt;4")</f>
        <v>0</v>
      </c>
      <c r="I466">
        <f>SUMIFS('Grid GenerationQueue'!AJ$5:AJ$467,'Grid GenerationQueue'!$AX$5:$AX$467,$B466,'Grid GenerationQueue'!$AY$5:$AY$467,$C466,'Grid GenerationQueue'!$BI$5:$BI$467,"&lt;4")</f>
        <v>0</v>
      </c>
      <c r="J466">
        <f>SUMIFS('Grid GenerationQueue'!AK$5:AK$467,'Grid GenerationQueue'!$AX$5:$AX$467,$B466,'Grid GenerationQueue'!$AY$5:$AY$467,$C466,'Grid GenerationQueue'!$BI$5:$BI$467,"&lt;4")</f>
        <v>0</v>
      </c>
      <c r="K466">
        <f>SUMIFS('Grid GenerationQueue'!AL$5:AL$467,'Grid GenerationQueue'!$AX$5:$AX$467,$B466,'Grid GenerationQueue'!$AY$5:$AY$467,$C466,'Grid GenerationQueue'!$BI$5:$BI$467,"&lt;4")</f>
        <v>0</v>
      </c>
      <c r="L466">
        <f>SUMIFS('Grid GenerationQueue'!AM$5:AM$467,'Grid GenerationQueue'!$AX$5:$AX$467,$B466,'Grid GenerationQueue'!$AY$5:$AY$467,$C466,'Grid GenerationQueue'!$BI$5:$BI$467,"&lt;4")</f>
        <v>0</v>
      </c>
      <c r="M466">
        <f>SUMIFS('Grid GenerationQueue'!AN$5:AN$467,'Grid GenerationQueue'!$AX$5:$AX$467,$B466,'Grid GenerationQueue'!$AY$5:$AY$467,$C466,'Grid GenerationQueue'!$BI$5:$BI$467,"&lt;4")</f>
        <v>0</v>
      </c>
      <c r="N466">
        <f>SUMIFS('Grid GenerationQueue'!AO$5:AO$467,'Grid GenerationQueue'!$AX$5:$AX$467,$B466,'Grid GenerationQueue'!$AY$5:$AY$467,$C466,'Grid GenerationQueue'!$BI$5:$BI$467,"&lt;4")</f>
        <v>0</v>
      </c>
      <c r="O466">
        <f>SUMIFS('Grid GenerationQueue'!AP$5:AP$467,'Grid GenerationQueue'!$AX$5:$AX$467,$B466,'Grid GenerationQueue'!$AY$5:$AY$467,$C466,'Grid GenerationQueue'!$BI$5:$BI$467,"&lt;4")</f>
        <v>0</v>
      </c>
      <c r="Q466">
        <f>SUMIFS('Grid GenerationQueue'!AE$5:AE$467,'Grid GenerationQueue'!$AX$5:$AX$467,$B466,'Grid GenerationQueue'!$AY$5:$AY$467,$C466,'Grid GenerationQueue'!$BH$5:$BH$467,"Executed")</f>
        <v>0</v>
      </c>
      <c r="R466">
        <f>SUMIFS('Grid GenerationQueue'!AF$5:AF$467,'Grid GenerationQueue'!$AX$5:$AX$467,$B466,'Grid GenerationQueue'!$AY$5:$AY$467,$C466,'Grid GenerationQueue'!$BH$5:$BH$467,"Executed")</f>
        <v>0</v>
      </c>
      <c r="S466">
        <f>SUMIFS('Grid GenerationQueue'!AG$5:AG$467,'Grid GenerationQueue'!$AX$5:$AX$467,$B466,'Grid GenerationQueue'!$AY$5:$AY$467,$C466,'Grid GenerationQueue'!$BH$5:$BH$467,"Executed")</f>
        <v>0</v>
      </c>
      <c r="T466">
        <f>SUMIFS('Grid GenerationQueue'!AH$5:AH$467,'Grid GenerationQueue'!$AX$5:$AX$467,$B466,'Grid GenerationQueue'!$AY$5:$AY$467,$C466,'Grid GenerationQueue'!$BH$5:$BH$467,"Executed")</f>
        <v>0</v>
      </c>
      <c r="U466">
        <f>SUMIFS('Grid GenerationQueue'!AI$5:AI$467,'Grid GenerationQueue'!$AX$5:$AX$467,$B466,'Grid GenerationQueue'!$AY$5:$AY$467,$C466,'Grid GenerationQueue'!$BH$5:$BH$467,"Executed")</f>
        <v>0</v>
      </c>
      <c r="V466">
        <f>SUMIFS('Grid GenerationQueue'!AJ$5:AJ$467,'Grid GenerationQueue'!$AX$5:$AX$467,$B466,'Grid GenerationQueue'!$AY$5:$AY$467,$C466,'Grid GenerationQueue'!$BH$5:$BH$467,"Executed")</f>
        <v>0</v>
      </c>
      <c r="W466">
        <f>SUMIFS('Grid GenerationQueue'!AK$5:AK$467,'Grid GenerationQueue'!$AX$5:$AX$467,$B466,'Grid GenerationQueue'!$AY$5:$AY$467,$C466,'Grid GenerationQueue'!$BH$5:$BH$467,"Executed")</f>
        <v>0</v>
      </c>
      <c r="X466">
        <f>SUMIFS('Grid GenerationQueue'!AL$5:AL$467,'Grid GenerationQueue'!$AX$5:$AX$467,$B466,'Grid GenerationQueue'!$AY$5:$AY$467,$C466,'Grid GenerationQueue'!$BH$5:$BH$467,"Executed")</f>
        <v>0</v>
      </c>
      <c r="Y466">
        <f>SUMIFS('Grid GenerationQueue'!AM$5:AM$467,'Grid GenerationQueue'!$AX$5:$AX$467,$B466,'Grid GenerationQueue'!$AY$5:$AY$467,$C466,'Grid GenerationQueue'!$BH$5:$BH$467,"Executed")</f>
        <v>0</v>
      </c>
      <c r="Z466">
        <f>SUMIFS('Grid GenerationQueue'!AN$5:AN$467,'Grid GenerationQueue'!$AX$5:$AX$467,$B466,'Grid GenerationQueue'!$AY$5:$AY$467,$C466,'Grid GenerationQueue'!$BH$5:$BH$467,"Executed")</f>
        <v>0</v>
      </c>
      <c r="AA466">
        <f>SUMIFS('Grid GenerationQueue'!AO$5:AO$467,'Grid GenerationQueue'!$AX$5:$AX$467,$B466,'Grid GenerationQueue'!$AY$5:$AY$467,$C466,'Grid GenerationQueue'!$BH$5:$BH$467,"Executed")</f>
        <v>0</v>
      </c>
      <c r="AB466">
        <f>SUMIFS('Grid GenerationQueue'!AP$5:AP$467,'Grid GenerationQueue'!$AX$5:$AX$467,$B466,'Grid GenerationQueue'!$AY$5:$AY$467,$C466,'Grid GenerationQueue'!$BH$5:$BH$467,"Executed")</f>
        <v>0</v>
      </c>
      <c r="AD466">
        <f>SUMIFS('Grid GenerationQueue'!AE$5:AE$467,'Grid GenerationQueue'!$AX$5:$AX$467,$B466,'Grid GenerationQueue'!$AY$5:$AY$467,$C466,'Grid GenerationQueue'!$BF$5:$BF$467,"&lt;&gt;"&amp;"")</f>
        <v>0</v>
      </c>
      <c r="AE466">
        <f>SUMIFS('Grid GenerationQueue'!AF$5:AF$467,'Grid GenerationQueue'!$AX$5:$AX$467,$B466,'Grid GenerationQueue'!$AY$5:$AY$467,$C466,'Grid GenerationQueue'!$BF$5:$BF$467,"&lt;&gt;"&amp;"")</f>
        <v>0</v>
      </c>
      <c r="AF466">
        <f>SUMIFS('Grid GenerationQueue'!AG$5:AG$467,'Grid GenerationQueue'!$AX$5:$AX$467,$B466,'Grid GenerationQueue'!$AY$5:$AY$467,$C466,'Grid GenerationQueue'!$BF$5:$BF$467,"&lt;&gt;"&amp;"")</f>
        <v>0</v>
      </c>
      <c r="AG466">
        <f>SUMIFS('Grid GenerationQueue'!AH$5:AH$467,'Grid GenerationQueue'!$AX$5:$AX$467,$B466,'Grid GenerationQueue'!$AY$5:$AY$467,$C466,'Grid GenerationQueue'!$BF$5:$BF$467,"&lt;&gt;"&amp;"")</f>
        <v>0</v>
      </c>
      <c r="AH466">
        <f>SUMIFS('Grid GenerationQueue'!AI$5:AI$467,'Grid GenerationQueue'!$AX$5:$AX$467,$B466,'Grid GenerationQueue'!$AY$5:$AY$467,$C466,'Grid GenerationQueue'!$BF$5:$BF$467,"&lt;&gt;"&amp;"")</f>
        <v>0</v>
      </c>
      <c r="AI466">
        <f>SUMIFS('Grid GenerationQueue'!AJ$5:AJ$467,'Grid GenerationQueue'!$AX$5:$AX$467,$B466,'Grid GenerationQueue'!$AY$5:$AY$467,$C466,'Grid GenerationQueue'!$BF$5:$BF$467,"&lt;&gt;"&amp;"")</f>
        <v>0</v>
      </c>
      <c r="AJ466">
        <f>SUMIFS('Grid GenerationQueue'!AK$5:AK$467,'Grid GenerationQueue'!$AX$5:$AX$467,$B466,'Grid GenerationQueue'!$AY$5:$AY$467,$C466,'Grid GenerationQueue'!$BF$5:$BF$467,"&lt;&gt;"&amp;"")</f>
        <v>0</v>
      </c>
      <c r="AK466">
        <f>SUMIFS('Grid GenerationQueue'!AL$5:AL$467,'Grid GenerationQueue'!$AX$5:$AX$467,$B466,'Grid GenerationQueue'!$AY$5:$AY$467,$C466,'Grid GenerationQueue'!$BF$5:$BF$467,"&lt;&gt;"&amp;"")</f>
        <v>0</v>
      </c>
      <c r="AL466">
        <f>SUMIFS('Grid GenerationQueue'!AM$5:AM$467,'Grid GenerationQueue'!$AX$5:$AX$467,$B466,'Grid GenerationQueue'!$AY$5:$AY$467,$C466,'Grid GenerationQueue'!$BF$5:$BF$467,"&lt;&gt;"&amp;"")</f>
        <v>0</v>
      </c>
      <c r="AM466">
        <f>SUMIFS('Grid GenerationQueue'!AN$5:AN$467,'Grid GenerationQueue'!$AX$5:$AX$467,$B466,'Grid GenerationQueue'!$AY$5:$AY$467,$C466,'Grid GenerationQueue'!$BF$5:$BF$467,"&lt;&gt;"&amp;"")</f>
        <v>0</v>
      </c>
      <c r="AN466">
        <f>SUMIFS('Grid GenerationQueue'!AO$5:AO$467,'Grid GenerationQueue'!$AX$5:$AX$467,$B466,'Grid GenerationQueue'!$AY$5:$AY$467,$C466,'Grid GenerationQueue'!$BF$5:$BF$467,"&lt;&gt;"&amp;"")</f>
        <v>0</v>
      </c>
      <c r="AO466">
        <f>SUMIFS('Grid GenerationQueue'!AP$5:AP$467,'Grid GenerationQueue'!$AX$5:$AX$467,$B466,'Grid GenerationQueue'!$AY$5:$AY$467,$C466,'Grid GenerationQueue'!$BF$5:$BF$467,"&lt;&gt;"&amp;"")</f>
        <v>0</v>
      </c>
      <c r="AQ466">
        <f>SUMIFS('Grid GenerationQueue'!AE$5:AE$467,'Grid GenerationQueue'!$AX$5:$AX$467,$B466,'Grid GenerationQueue'!$AY$5:$AY$467,$C466)</f>
        <v>0</v>
      </c>
      <c r="AR466">
        <f>SUMIFS('Grid GenerationQueue'!AF$5:AF$467,'Grid GenerationQueue'!$AX$5:$AX$467,$B466,'Grid GenerationQueue'!$AY$5:$AY$467,$C466)</f>
        <v>0</v>
      </c>
      <c r="AS466">
        <f>SUMIFS('Grid GenerationQueue'!AG$5:AG$467,'Grid GenerationQueue'!$AX$5:$AX$467,$B466,'Grid GenerationQueue'!$AY$5:$AY$467,$C466)</f>
        <v>0</v>
      </c>
      <c r="AT466">
        <f>SUMIFS('Grid GenerationQueue'!AH$5:AH$467,'Grid GenerationQueue'!$AX$5:$AX$467,$B466,'Grid GenerationQueue'!$AY$5:$AY$467,$C466)</f>
        <v>0</v>
      </c>
      <c r="AU466">
        <f>SUMIFS('Grid GenerationQueue'!AI$5:AI$467,'Grid GenerationQueue'!$AX$5:$AX$467,$B466,'Grid GenerationQueue'!$AY$5:$AY$467,$C466)</f>
        <v>0</v>
      </c>
      <c r="AV466">
        <f>SUMIFS('Grid GenerationQueue'!AJ$5:AJ$467,'Grid GenerationQueue'!$AX$5:$AX$467,$B466,'Grid GenerationQueue'!$AY$5:$AY$467,$C466)</f>
        <v>0</v>
      </c>
      <c r="AW466">
        <f>SUMIFS('Grid GenerationQueue'!AK$5:AK$467,'Grid GenerationQueue'!$AX$5:$AX$467,$B466,'Grid GenerationQueue'!$AY$5:$AY$467,$C466)</f>
        <v>0</v>
      </c>
      <c r="AX466">
        <f>SUMIFS('Grid GenerationQueue'!AL$5:AL$467,'Grid GenerationQueue'!$AX$5:$AX$467,$B466,'Grid GenerationQueue'!$AY$5:$AY$467,$C466)</f>
        <v>0</v>
      </c>
      <c r="AY466">
        <f>SUMIFS('Grid GenerationQueue'!AM$5:AM$467,'Grid GenerationQueue'!$AX$5:$AX$467,$B466,'Grid GenerationQueue'!$AY$5:$AY$467,$C466)</f>
        <v>0</v>
      </c>
      <c r="AZ466">
        <f>SUMIFS('Grid GenerationQueue'!AN$5:AN$467,'Grid GenerationQueue'!$AX$5:$AX$467,$B466,'Grid GenerationQueue'!$AY$5:$AY$467,$C466)</f>
        <v>0</v>
      </c>
      <c r="BA466">
        <f>SUMIFS('Grid GenerationQueue'!AO$5:AO$467,'Grid GenerationQueue'!$AX$5:$AX$467,$B466,'Grid GenerationQueue'!$AY$5:$AY$467,$C466)</f>
        <v>0</v>
      </c>
      <c r="BB466">
        <f>SUMIFS('Grid GenerationQueue'!AP$5:AP$467,'Grid GenerationQueue'!$AX$5:$AX$467,$B466,'Grid GenerationQueue'!$AY$5:$AY$467,$C466)</f>
        <v>0</v>
      </c>
      <c r="BD466">
        <f>SUMIFS('Grid GenerationQueue'!AE$5:AE$467,'Grid GenerationQueue'!$AX$5:$AX$467,$B466,'Grid GenerationQueue'!$AY$5:$AY$467,$C466,'Grid GenerationQueue'!$BH$5:$BH$467,"Executed",'Grid GenerationQueue'!$BB$5:$BB$467,"&lt;"&amp;$BE$3)</f>
        <v>0</v>
      </c>
      <c r="BE466">
        <f>SUMIFS('Grid GenerationQueue'!AF$5:AF$467,'Grid GenerationQueue'!$AX$5:$AX$467,$B466,'Grid GenerationQueue'!$AY$5:$AY$467,$C466,'Grid GenerationQueue'!$BH$5:$BH$467,"Executed",'Grid GenerationQueue'!$BB$5:$BB$467,"&lt;"&amp;$BE$3)</f>
        <v>0</v>
      </c>
      <c r="BF466">
        <f>SUMIFS('Grid GenerationQueue'!AG$5:AG$467,'Grid GenerationQueue'!$AX$5:$AX$467,$B466,'Grid GenerationQueue'!$AY$5:$AY$467,$C466,'Grid GenerationQueue'!$BH$5:$BH$467,"Executed",'Grid GenerationQueue'!$BB$5:$BB$467,"&lt;"&amp;$BE$3)</f>
        <v>0</v>
      </c>
      <c r="BG466">
        <f>SUMIFS('Grid GenerationQueue'!AH$5:AH$467,'Grid GenerationQueue'!$AX$5:$AX$467,$B466,'Grid GenerationQueue'!$AY$5:$AY$467,$C466,'Grid GenerationQueue'!$BH$5:$BH$467,"Executed",'Grid GenerationQueue'!$BB$5:$BB$467,"&lt;"&amp;$BE$3)</f>
        <v>0</v>
      </c>
      <c r="BH466">
        <f>SUMIFS('Grid GenerationQueue'!AI$5:AI$467,'Grid GenerationQueue'!$AX$5:$AX$467,$B466,'Grid GenerationQueue'!$AY$5:$AY$467,$C466,'Grid GenerationQueue'!$BH$5:$BH$467,"Executed",'Grid GenerationQueue'!$BB$5:$BB$467,"&lt;"&amp;$BE$3)</f>
        <v>0</v>
      </c>
      <c r="BI466">
        <f>SUMIFS('Grid GenerationQueue'!AJ$5:AJ$467,'Grid GenerationQueue'!$AX$5:$AX$467,$B466,'Grid GenerationQueue'!$AY$5:$AY$467,$C466,'Grid GenerationQueue'!$BH$5:$BH$467,"Executed",'Grid GenerationQueue'!$BB$5:$BB$467,"&lt;"&amp;$BE$3)</f>
        <v>0</v>
      </c>
      <c r="BJ466">
        <f>SUMIFS('Grid GenerationQueue'!AK$5:AK$467,'Grid GenerationQueue'!$AX$5:$AX$467,$B466,'Grid GenerationQueue'!$AY$5:$AY$467,$C466,'Grid GenerationQueue'!$BH$5:$BH$467,"Executed",'Grid GenerationQueue'!$BB$5:$BB$467,"&lt;"&amp;$BE$3)</f>
        <v>0</v>
      </c>
      <c r="BK466">
        <f>SUMIFS('Grid GenerationQueue'!AL$5:AL$467,'Grid GenerationQueue'!$AX$5:$AX$467,$B466,'Grid GenerationQueue'!$AY$5:$AY$467,$C466,'Grid GenerationQueue'!$BH$5:$BH$467,"Executed",'Grid GenerationQueue'!$BB$5:$BB$467,"&lt;"&amp;$BE$3)</f>
        <v>0</v>
      </c>
      <c r="BL466">
        <f>SUMIFS('Grid GenerationQueue'!AM$5:AM$467,'Grid GenerationQueue'!$AX$5:$AX$467,$B466,'Grid GenerationQueue'!$AY$5:$AY$467,$C466,'Grid GenerationQueue'!$BH$5:$BH$467,"Executed",'Grid GenerationQueue'!$BB$5:$BB$467,"&lt;"&amp;$BE$3)</f>
        <v>0</v>
      </c>
      <c r="BM466">
        <f>SUMIFS('Grid GenerationQueue'!AN$5:AN$467,'Grid GenerationQueue'!$AX$5:$AX$467,$B466,'Grid GenerationQueue'!$AY$5:$AY$467,$C466,'Grid GenerationQueue'!$BH$5:$BH$467,"Executed",'Grid GenerationQueue'!$BB$5:$BB$467,"&lt;"&amp;$BE$3)</f>
        <v>0</v>
      </c>
      <c r="BN466">
        <f>SUMIFS('Grid GenerationQueue'!AO$5:AO$467,'Grid GenerationQueue'!$AX$5:$AX$467,$B466,'Grid GenerationQueue'!$AY$5:$AY$467,$C466,'Grid GenerationQueue'!$BH$5:$BH$467,"Executed",'Grid GenerationQueue'!$BB$5:$BB$467,"&lt;"&amp;$BE$3)</f>
        <v>0</v>
      </c>
      <c r="BO466">
        <f>SUMIFS('Grid GenerationQueue'!AP$5:AP$467,'Grid GenerationQueue'!$AX$5:$AX$467,$B466,'Grid GenerationQueue'!$AY$5:$AY$467,$C466,'Grid GenerationQueue'!$BH$5:$BH$467,"Executed",'Grid GenerationQueue'!$BB$5:$BB$467,"&lt;"&amp;$BE$3)</f>
        <v>0</v>
      </c>
      <c r="BQ466">
        <f>SUMIFS('Grid GenerationQueue'!AE$5:AE$467,'Grid GenerationQueue'!$AX$5:$AX$467,$B466,'Grid GenerationQueue'!$AY$5:$AY$467,$C466,'Grid GenerationQueue'!$BF$5:$BF$467,"&lt;&gt;"&amp;"",'Grid GenerationQueue'!$BB$5:$BB$467,"&lt;"&amp;$BE$3)</f>
        <v>0</v>
      </c>
      <c r="BR466">
        <f>SUMIFS('Grid GenerationQueue'!AF$5:AF$467,'Grid GenerationQueue'!$AX$5:$AX$467,$B466,'Grid GenerationQueue'!$AY$5:$AY$467,$C466,'Grid GenerationQueue'!$BF$5:$BF$467,"&lt;&gt;"&amp;"",'Grid GenerationQueue'!$BB$5:$BB$467,"&lt;"&amp;$BE$3)</f>
        <v>0</v>
      </c>
      <c r="BS466">
        <f>SUMIFS('Grid GenerationQueue'!AG$5:AG$467,'Grid GenerationQueue'!$AX$5:$AX$467,$B466,'Grid GenerationQueue'!$AY$5:$AY$467,$C466,'Grid GenerationQueue'!$BF$5:$BF$467,"&lt;&gt;"&amp;"",'Grid GenerationQueue'!$BB$5:$BB$467,"&lt;"&amp;$BE$3)</f>
        <v>0</v>
      </c>
      <c r="BT466">
        <f>SUMIFS('Grid GenerationQueue'!AH$5:AH$467,'Grid GenerationQueue'!$AX$5:$AX$467,$B466,'Grid GenerationQueue'!$AY$5:$AY$467,$C466,'Grid GenerationQueue'!$BF$5:$BF$467,"&lt;&gt;"&amp;"",'Grid GenerationQueue'!$BB$5:$BB$467,"&lt;"&amp;$BE$3)</f>
        <v>0</v>
      </c>
      <c r="BU466">
        <f>SUMIFS('Grid GenerationQueue'!AI$5:AI$467,'Grid GenerationQueue'!$AX$5:$AX$467,$B466,'Grid GenerationQueue'!$AY$5:$AY$467,$C466,'Grid GenerationQueue'!$BF$5:$BF$467,"&lt;&gt;"&amp;"",'Grid GenerationQueue'!$BB$5:$BB$467,"&lt;"&amp;$BE$3)</f>
        <v>0</v>
      </c>
      <c r="BV466">
        <f>SUMIFS('Grid GenerationQueue'!AJ$5:AJ$467,'Grid GenerationQueue'!$AX$5:$AX$467,$B466,'Grid GenerationQueue'!$AY$5:$AY$467,$C466,'Grid GenerationQueue'!$BF$5:$BF$467,"&lt;&gt;"&amp;"",'Grid GenerationQueue'!$BB$5:$BB$467,"&lt;"&amp;$BE$3)</f>
        <v>0</v>
      </c>
      <c r="BW466">
        <f>SUMIFS('Grid GenerationQueue'!AK$5:AK$467,'Grid GenerationQueue'!$AX$5:$AX$467,$B466,'Grid GenerationQueue'!$AY$5:$AY$467,$C466,'Grid GenerationQueue'!$BF$5:$BF$467,"&lt;&gt;"&amp;"",'Grid GenerationQueue'!$BB$5:$BB$467,"&lt;"&amp;$BE$3)</f>
        <v>0</v>
      </c>
      <c r="BX466">
        <f>SUMIFS('Grid GenerationQueue'!AL$5:AL$467,'Grid GenerationQueue'!$AX$5:$AX$467,$B466,'Grid GenerationQueue'!$AY$5:$AY$467,$C466,'Grid GenerationQueue'!$BF$5:$BF$467,"&lt;&gt;"&amp;"",'Grid GenerationQueue'!$BB$5:$BB$467,"&lt;"&amp;$BE$3)</f>
        <v>0</v>
      </c>
      <c r="BY466">
        <f>SUMIFS('Grid GenerationQueue'!AM$5:AM$467,'Grid GenerationQueue'!$AX$5:$AX$467,$B466,'Grid GenerationQueue'!$AY$5:$AY$467,$C466,'Grid GenerationQueue'!$BF$5:$BF$467,"&lt;&gt;"&amp;"",'Grid GenerationQueue'!$BB$5:$BB$467,"&lt;"&amp;$BE$3)</f>
        <v>0</v>
      </c>
      <c r="BZ466">
        <f>SUMIFS('Grid GenerationQueue'!AN$5:AN$467,'Grid GenerationQueue'!$AX$5:$AX$467,$B466,'Grid GenerationQueue'!$AY$5:$AY$467,$C466,'Grid GenerationQueue'!$BF$5:$BF$467,"&lt;&gt;"&amp;"",'Grid GenerationQueue'!$BB$5:$BB$467,"&lt;"&amp;$BE$3)</f>
        <v>0</v>
      </c>
      <c r="CA466">
        <f>SUMIFS('Grid GenerationQueue'!AO$5:AO$467,'Grid GenerationQueue'!$AX$5:$AX$467,$B466,'Grid GenerationQueue'!$AY$5:$AY$467,$C466,'Grid GenerationQueue'!$BF$5:$BF$467,"&lt;&gt;"&amp;"",'Grid GenerationQueue'!$BB$5:$BB$467,"&lt;"&amp;$BE$3)</f>
        <v>0</v>
      </c>
      <c r="CB466">
        <f>SUMIFS('Grid GenerationQueue'!AP$5:AP$467,'Grid GenerationQueue'!$AX$5:$AX$467,$B466,'Grid GenerationQueue'!$AY$5:$AY$467,$C466,'Grid GenerationQueue'!$BF$5:$BF$467,"&lt;&gt;"&amp;"",'Grid GenerationQueue'!$BB$5:$BB$467,"&lt;"&amp;$BE$3)</f>
        <v>0</v>
      </c>
      <c r="CD466">
        <f>SUMIFS('Grid GenerationQueue'!AE$5:AE$467,'Grid GenerationQueue'!$AX$5:$AX$467,$B466,'Grid GenerationQueue'!$AY$5:$AY$467,$C466,'Grid GenerationQueue'!$BB$5:$BB$467,"&lt;"&amp;$BE$3)</f>
        <v>0</v>
      </c>
      <c r="CE466">
        <f>SUMIFS('Grid GenerationQueue'!AF$5:AF$467,'Grid GenerationQueue'!$AX$5:$AX$467,$B466,'Grid GenerationQueue'!$AY$5:$AY$467,$C466,'Grid GenerationQueue'!$BB$5:$BB$467,"&lt;"&amp;$BE$3)</f>
        <v>0</v>
      </c>
      <c r="CF466">
        <f>SUMIFS('Grid GenerationQueue'!AG$5:AG$467,'Grid GenerationQueue'!$AX$5:$AX$467,$B466,'Grid GenerationQueue'!$AY$5:$AY$467,$C466,'Grid GenerationQueue'!$BB$5:$BB$467,"&lt;"&amp;$BE$3)</f>
        <v>0</v>
      </c>
      <c r="CG466">
        <f>SUMIFS('Grid GenerationQueue'!AH$5:AH$467,'Grid GenerationQueue'!$AX$5:$AX$467,$B466,'Grid GenerationQueue'!$AY$5:$AY$467,$C466,'Grid GenerationQueue'!$BB$5:$BB$467,"&lt;"&amp;$BE$3)</f>
        <v>0</v>
      </c>
      <c r="CH466">
        <f>SUMIFS('Grid GenerationQueue'!AI$5:AI$467,'Grid GenerationQueue'!$AX$5:$AX$467,$B466,'Grid GenerationQueue'!$AY$5:$AY$467,$C466,'Grid GenerationQueue'!$BB$5:$BB$467,"&lt;"&amp;$BE$3)</f>
        <v>0</v>
      </c>
      <c r="CI466">
        <f>SUMIFS('Grid GenerationQueue'!AJ$5:AJ$467,'Grid GenerationQueue'!$AX$5:$AX$467,$B466,'Grid GenerationQueue'!$AY$5:$AY$467,$C466,'Grid GenerationQueue'!$BB$5:$BB$467,"&lt;"&amp;$BE$3)</f>
        <v>0</v>
      </c>
      <c r="CJ466">
        <f>SUMIFS('Grid GenerationQueue'!AK$5:AK$467,'Grid GenerationQueue'!$AX$5:$AX$467,$B466,'Grid GenerationQueue'!$AY$5:$AY$467,$C466,'Grid GenerationQueue'!$BB$5:$BB$467,"&lt;"&amp;$BE$3)</f>
        <v>0</v>
      </c>
      <c r="CK466">
        <f>SUMIFS('Grid GenerationQueue'!AL$5:AL$467,'Grid GenerationQueue'!$AX$5:$AX$467,$B466,'Grid GenerationQueue'!$AY$5:$AY$467,$C466,'Grid GenerationQueue'!$BB$5:$BB$467,"&lt;"&amp;$BE$3)</f>
        <v>0</v>
      </c>
      <c r="CL466">
        <f>SUMIFS('Grid GenerationQueue'!AM$5:AM$467,'Grid GenerationQueue'!$AX$5:$AX$467,$B466,'Grid GenerationQueue'!$AY$5:$AY$467,$C466,'Grid GenerationQueue'!$BB$5:$BB$467,"&lt;"&amp;$BE$3)</f>
        <v>0</v>
      </c>
      <c r="CM466">
        <f>SUMIFS('Grid GenerationQueue'!AN$5:AN$467,'Grid GenerationQueue'!$AX$5:$AX$467,$B466,'Grid GenerationQueue'!$AY$5:$AY$467,$C466,'Grid GenerationQueue'!$BB$5:$BB$467,"&lt;"&amp;$BE$3)</f>
        <v>0</v>
      </c>
      <c r="CN466">
        <f>SUMIFS('Grid GenerationQueue'!AO$5:AO$467,'Grid GenerationQueue'!$AX$5:$AX$467,$B466,'Grid GenerationQueue'!$AY$5:$AY$467,$C466,'Grid GenerationQueue'!$BB$5:$BB$467,"&lt;"&amp;$BE$3)</f>
        <v>0</v>
      </c>
      <c r="CO466">
        <f>SUMIFS('Grid GenerationQueue'!AP$5:AP$467,'Grid GenerationQueue'!$AX$5:$AX$467,$B466,'Grid GenerationQueue'!$AY$5:$AY$467,$C466,'Grid GenerationQueue'!$BB$5:$BB$467,"&lt;"&amp;$BE$3)</f>
        <v>0</v>
      </c>
    </row>
    <row r="467" spans="1:93" x14ac:dyDescent="0.35">
      <c r="A467" t="s">
        <v>4649</v>
      </c>
      <c r="B467" t="s">
        <v>4336</v>
      </c>
      <c r="C467">
        <v>230</v>
      </c>
      <c r="D467">
        <f>SUMIFS('Grid GenerationQueue'!AE$5:AE$467,'Grid GenerationQueue'!$AX$5:$AX$467,$B467,'Grid GenerationQueue'!$AY$5:$AY$467,$C467,'Grid GenerationQueue'!$BI$5:$BI$467,"&lt;4")</f>
        <v>1295</v>
      </c>
      <c r="E467">
        <f>SUMIFS('Grid GenerationQueue'!AF$5:AF$467,'Grid GenerationQueue'!$AX$5:$AX$467,$B467,'Grid GenerationQueue'!$AY$5:$AY$467,$C467,'Grid GenerationQueue'!$BI$5:$BI$467,"&lt;4")</f>
        <v>1204.1600000000001</v>
      </c>
      <c r="F467">
        <f>SUMIFS('Grid GenerationQueue'!AG$5:AG$467,'Grid GenerationQueue'!$AX$5:$AX$467,$B467,'Grid GenerationQueue'!$AY$5:$AY$467,$C467,'Grid GenerationQueue'!$BI$5:$BI$467,"&lt;4")</f>
        <v>0</v>
      </c>
      <c r="G467">
        <f>SUMIFS('Grid GenerationQueue'!AH$5:AH$467,'Grid GenerationQueue'!$AX$5:$AX$467,$B467,'Grid GenerationQueue'!$AY$5:$AY$467,$C467,'Grid GenerationQueue'!$BI$5:$BI$467,"&lt;4")</f>
        <v>0</v>
      </c>
      <c r="H467">
        <f>SUMIFS('Grid GenerationQueue'!AI$5:AI$467,'Grid GenerationQueue'!$AX$5:$AX$467,$B467,'Grid GenerationQueue'!$AY$5:$AY$467,$C467,'Grid GenerationQueue'!$BI$5:$BI$467,"&lt;4")</f>
        <v>1151</v>
      </c>
      <c r="I467">
        <f>SUMIFS('Grid GenerationQueue'!AJ$5:AJ$467,'Grid GenerationQueue'!$AX$5:$AX$467,$B467,'Grid GenerationQueue'!$AY$5:$AY$467,$C467,'Grid GenerationQueue'!$BI$5:$BI$467,"&lt;4")</f>
        <v>0</v>
      </c>
      <c r="J467">
        <f>SUMIFS('Grid GenerationQueue'!AK$5:AK$467,'Grid GenerationQueue'!$AX$5:$AX$467,$B467,'Grid GenerationQueue'!$AY$5:$AY$467,$C467,'Grid GenerationQueue'!$BI$5:$BI$467,"&lt;4")</f>
        <v>0</v>
      </c>
      <c r="K467">
        <f>SUMIFS('Grid GenerationQueue'!AL$5:AL$467,'Grid GenerationQueue'!$AX$5:$AX$467,$B467,'Grid GenerationQueue'!$AY$5:$AY$467,$C467,'Grid GenerationQueue'!$BI$5:$BI$467,"&lt;4")</f>
        <v>0</v>
      </c>
      <c r="L467">
        <f>SUMIFS('Grid GenerationQueue'!AM$5:AM$467,'Grid GenerationQueue'!$AX$5:$AX$467,$B467,'Grid GenerationQueue'!$AY$5:$AY$467,$C467,'Grid GenerationQueue'!$BI$5:$BI$467,"&lt;4")</f>
        <v>0</v>
      </c>
      <c r="M467">
        <f>SUMIFS('Grid GenerationQueue'!AN$5:AN$467,'Grid GenerationQueue'!$AX$5:$AX$467,$B467,'Grid GenerationQueue'!$AY$5:$AY$467,$C467,'Grid GenerationQueue'!$BI$5:$BI$467,"&lt;4")</f>
        <v>0</v>
      </c>
      <c r="N467">
        <f>SUMIFS('Grid GenerationQueue'!AO$5:AO$467,'Grid GenerationQueue'!$AX$5:$AX$467,$B467,'Grid GenerationQueue'!$AY$5:$AY$467,$C467,'Grid GenerationQueue'!$BI$5:$BI$467,"&lt;4")</f>
        <v>0</v>
      </c>
      <c r="O467">
        <f>SUMIFS('Grid GenerationQueue'!AP$5:AP$467,'Grid GenerationQueue'!$AX$5:$AX$467,$B467,'Grid GenerationQueue'!$AY$5:$AY$467,$C467,'Grid GenerationQueue'!$BI$5:$BI$467,"&lt;4")</f>
        <v>0</v>
      </c>
      <c r="Q467">
        <f>SUMIFS('Grid GenerationQueue'!AE$5:AE$467,'Grid GenerationQueue'!$AX$5:$AX$467,$B467,'Grid GenerationQueue'!$AY$5:$AY$467,$C467,'Grid GenerationQueue'!$BH$5:$BH$467,"Executed")</f>
        <v>1295</v>
      </c>
      <c r="R467">
        <f>SUMIFS('Grid GenerationQueue'!AF$5:AF$467,'Grid GenerationQueue'!$AX$5:$AX$467,$B467,'Grid GenerationQueue'!$AY$5:$AY$467,$C467,'Grid GenerationQueue'!$BH$5:$BH$467,"Executed")</f>
        <v>1204.1600000000001</v>
      </c>
      <c r="S467">
        <f>SUMIFS('Grid GenerationQueue'!AG$5:AG$467,'Grid GenerationQueue'!$AX$5:$AX$467,$B467,'Grid GenerationQueue'!$AY$5:$AY$467,$C467,'Grid GenerationQueue'!$BH$5:$BH$467,"Executed")</f>
        <v>0</v>
      </c>
      <c r="T467">
        <f>SUMIFS('Grid GenerationQueue'!AH$5:AH$467,'Grid GenerationQueue'!$AX$5:$AX$467,$B467,'Grid GenerationQueue'!$AY$5:$AY$467,$C467,'Grid GenerationQueue'!$BH$5:$BH$467,"Executed")</f>
        <v>0</v>
      </c>
      <c r="U467">
        <f>SUMIFS('Grid GenerationQueue'!AI$5:AI$467,'Grid GenerationQueue'!$AX$5:$AX$467,$B467,'Grid GenerationQueue'!$AY$5:$AY$467,$C467,'Grid GenerationQueue'!$BH$5:$BH$467,"Executed")</f>
        <v>1151</v>
      </c>
      <c r="V467">
        <f>SUMIFS('Grid GenerationQueue'!AJ$5:AJ$467,'Grid GenerationQueue'!$AX$5:$AX$467,$B467,'Grid GenerationQueue'!$AY$5:$AY$467,$C467,'Grid GenerationQueue'!$BH$5:$BH$467,"Executed")</f>
        <v>0</v>
      </c>
      <c r="W467">
        <f>SUMIFS('Grid GenerationQueue'!AK$5:AK$467,'Grid GenerationQueue'!$AX$5:$AX$467,$B467,'Grid GenerationQueue'!$AY$5:$AY$467,$C467,'Grid GenerationQueue'!$BH$5:$BH$467,"Executed")</f>
        <v>0</v>
      </c>
      <c r="X467">
        <f>SUMIFS('Grid GenerationQueue'!AL$5:AL$467,'Grid GenerationQueue'!$AX$5:$AX$467,$B467,'Grid GenerationQueue'!$AY$5:$AY$467,$C467,'Grid GenerationQueue'!$BH$5:$BH$467,"Executed")</f>
        <v>0</v>
      </c>
      <c r="Y467">
        <f>SUMIFS('Grid GenerationQueue'!AM$5:AM$467,'Grid GenerationQueue'!$AX$5:$AX$467,$B467,'Grid GenerationQueue'!$AY$5:$AY$467,$C467,'Grid GenerationQueue'!$BH$5:$BH$467,"Executed")</f>
        <v>0</v>
      </c>
      <c r="Z467">
        <f>SUMIFS('Grid GenerationQueue'!AN$5:AN$467,'Grid GenerationQueue'!$AX$5:$AX$467,$B467,'Grid GenerationQueue'!$AY$5:$AY$467,$C467,'Grid GenerationQueue'!$BH$5:$BH$467,"Executed")</f>
        <v>0</v>
      </c>
      <c r="AA467">
        <f>SUMIFS('Grid GenerationQueue'!AO$5:AO$467,'Grid GenerationQueue'!$AX$5:$AX$467,$B467,'Grid GenerationQueue'!$AY$5:$AY$467,$C467,'Grid GenerationQueue'!$BH$5:$BH$467,"Executed")</f>
        <v>0</v>
      </c>
      <c r="AB467">
        <f>SUMIFS('Grid GenerationQueue'!AP$5:AP$467,'Grid GenerationQueue'!$AX$5:$AX$467,$B467,'Grid GenerationQueue'!$AY$5:$AY$467,$C467,'Grid GenerationQueue'!$BH$5:$BH$467,"Executed")</f>
        <v>0</v>
      </c>
      <c r="AD467">
        <f>SUMIFS('Grid GenerationQueue'!AE$5:AE$467,'Grid GenerationQueue'!$AX$5:$AX$467,$B467,'Grid GenerationQueue'!$AY$5:$AY$467,$C467,'Grid GenerationQueue'!$BF$5:$BF$467,"&lt;&gt;"&amp;"")</f>
        <v>1295</v>
      </c>
      <c r="AE467">
        <f>SUMIFS('Grid GenerationQueue'!AF$5:AF$467,'Grid GenerationQueue'!$AX$5:$AX$467,$B467,'Grid GenerationQueue'!$AY$5:$AY$467,$C467,'Grid GenerationQueue'!$BF$5:$BF$467,"&lt;&gt;"&amp;"")</f>
        <v>1204.1600000000001</v>
      </c>
      <c r="AF467">
        <f>SUMIFS('Grid GenerationQueue'!AG$5:AG$467,'Grid GenerationQueue'!$AX$5:$AX$467,$B467,'Grid GenerationQueue'!$AY$5:$AY$467,$C467,'Grid GenerationQueue'!$BF$5:$BF$467,"&lt;&gt;"&amp;"")</f>
        <v>0</v>
      </c>
      <c r="AG467">
        <f>SUMIFS('Grid GenerationQueue'!AH$5:AH$467,'Grid GenerationQueue'!$AX$5:$AX$467,$B467,'Grid GenerationQueue'!$AY$5:$AY$467,$C467,'Grid GenerationQueue'!$BF$5:$BF$467,"&lt;&gt;"&amp;"")</f>
        <v>0</v>
      </c>
      <c r="AH467">
        <f>SUMIFS('Grid GenerationQueue'!AI$5:AI$467,'Grid GenerationQueue'!$AX$5:$AX$467,$B467,'Grid GenerationQueue'!$AY$5:$AY$467,$C467,'Grid GenerationQueue'!$BF$5:$BF$467,"&lt;&gt;"&amp;"")</f>
        <v>1151</v>
      </c>
      <c r="AI467">
        <f>SUMIFS('Grid GenerationQueue'!AJ$5:AJ$467,'Grid GenerationQueue'!$AX$5:$AX$467,$B467,'Grid GenerationQueue'!$AY$5:$AY$467,$C467,'Grid GenerationQueue'!$BF$5:$BF$467,"&lt;&gt;"&amp;"")</f>
        <v>0</v>
      </c>
      <c r="AJ467">
        <f>SUMIFS('Grid GenerationQueue'!AK$5:AK$467,'Grid GenerationQueue'!$AX$5:$AX$467,$B467,'Grid GenerationQueue'!$AY$5:$AY$467,$C467,'Grid GenerationQueue'!$BF$5:$BF$467,"&lt;&gt;"&amp;"")</f>
        <v>0</v>
      </c>
      <c r="AK467">
        <f>SUMIFS('Grid GenerationQueue'!AL$5:AL$467,'Grid GenerationQueue'!$AX$5:$AX$467,$B467,'Grid GenerationQueue'!$AY$5:$AY$467,$C467,'Grid GenerationQueue'!$BF$5:$BF$467,"&lt;&gt;"&amp;"")</f>
        <v>0</v>
      </c>
      <c r="AL467">
        <f>SUMIFS('Grid GenerationQueue'!AM$5:AM$467,'Grid GenerationQueue'!$AX$5:$AX$467,$B467,'Grid GenerationQueue'!$AY$5:$AY$467,$C467,'Grid GenerationQueue'!$BF$5:$BF$467,"&lt;&gt;"&amp;"")</f>
        <v>0</v>
      </c>
      <c r="AM467">
        <f>SUMIFS('Grid GenerationQueue'!AN$5:AN$467,'Grid GenerationQueue'!$AX$5:$AX$467,$B467,'Grid GenerationQueue'!$AY$5:$AY$467,$C467,'Grid GenerationQueue'!$BF$5:$BF$467,"&lt;&gt;"&amp;"")</f>
        <v>0</v>
      </c>
      <c r="AN467">
        <f>SUMIFS('Grid GenerationQueue'!AO$5:AO$467,'Grid GenerationQueue'!$AX$5:$AX$467,$B467,'Grid GenerationQueue'!$AY$5:$AY$467,$C467,'Grid GenerationQueue'!$BF$5:$BF$467,"&lt;&gt;"&amp;"")</f>
        <v>0</v>
      </c>
      <c r="AO467">
        <f>SUMIFS('Grid GenerationQueue'!AP$5:AP$467,'Grid GenerationQueue'!$AX$5:$AX$467,$B467,'Grid GenerationQueue'!$AY$5:$AY$467,$C467,'Grid GenerationQueue'!$BF$5:$BF$467,"&lt;&gt;"&amp;"")</f>
        <v>0</v>
      </c>
      <c r="AQ467">
        <f>SUMIFS('Grid GenerationQueue'!AE$5:AE$467,'Grid GenerationQueue'!$AX$5:$AX$467,$B467,'Grid GenerationQueue'!$AY$5:$AY$467,$C467)</f>
        <v>2851.7134120000001</v>
      </c>
      <c r="AR467">
        <f>SUMIFS('Grid GenerationQueue'!AF$5:AF$467,'Grid GenerationQueue'!$AX$5:$AX$467,$B467,'Grid GenerationQueue'!$AY$5:$AY$467,$C467)</f>
        <v>1204.1600000000001</v>
      </c>
      <c r="AS467">
        <f>SUMIFS('Grid GenerationQueue'!AG$5:AG$467,'Grid GenerationQueue'!$AX$5:$AX$467,$B467,'Grid GenerationQueue'!$AY$5:$AY$467,$C467)</f>
        <v>0</v>
      </c>
      <c r="AT467">
        <f>SUMIFS('Grid GenerationQueue'!AH$5:AH$467,'Grid GenerationQueue'!$AX$5:$AX$467,$B467,'Grid GenerationQueue'!$AY$5:$AY$467,$C467)</f>
        <v>0</v>
      </c>
      <c r="AU467">
        <f>SUMIFS('Grid GenerationQueue'!AI$5:AI$467,'Grid GenerationQueue'!$AX$5:$AX$467,$B467,'Grid GenerationQueue'!$AY$5:$AY$467,$C467)</f>
        <v>1304.5</v>
      </c>
      <c r="AV467">
        <f>SUMIFS('Grid GenerationQueue'!AJ$5:AJ$467,'Grid GenerationQueue'!$AX$5:$AX$467,$B467,'Grid GenerationQueue'!$AY$5:$AY$467,$C467)</f>
        <v>0</v>
      </c>
      <c r="AW467">
        <f>SUMIFS('Grid GenerationQueue'!AK$5:AK$467,'Grid GenerationQueue'!$AX$5:$AX$467,$B467,'Grid GenerationQueue'!$AY$5:$AY$467,$C467)</f>
        <v>0</v>
      </c>
      <c r="AX467">
        <f>SUMIFS('Grid GenerationQueue'!AL$5:AL$467,'Grid GenerationQueue'!$AX$5:$AX$467,$B467,'Grid GenerationQueue'!$AY$5:$AY$467,$C467)</f>
        <v>0</v>
      </c>
      <c r="AY467">
        <f>SUMIFS('Grid GenerationQueue'!AM$5:AM$467,'Grid GenerationQueue'!$AX$5:$AX$467,$B467,'Grid GenerationQueue'!$AY$5:$AY$467,$C467)</f>
        <v>0</v>
      </c>
      <c r="AZ467">
        <f>SUMIFS('Grid GenerationQueue'!AN$5:AN$467,'Grid GenerationQueue'!$AX$5:$AX$467,$B467,'Grid GenerationQueue'!$AY$5:$AY$467,$C467)</f>
        <v>0</v>
      </c>
      <c r="BA467">
        <f>SUMIFS('Grid GenerationQueue'!AO$5:AO$467,'Grid GenerationQueue'!$AX$5:$AX$467,$B467,'Grid GenerationQueue'!$AY$5:$AY$467,$C467)</f>
        <v>0</v>
      </c>
      <c r="BB467">
        <f>SUMIFS('Grid GenerationQueue'!AP$5:AP$467,'Grid GenerationQueue'!$AX$5:$AX$467,$B467,'Grid GenerationQueue'!$AY$5:$AY$467,$C467)</f>
        <v>0</v>
      </c>
      <c r="BD467">
        <f>SUMIFS('Grid GenerationQueue'!AE$5:AE$467,'Grid GenerationQueue'!$AX$5:$AX$467,$B467,'Grid GenerationQueue'!$AY$5:$AY$467,$C467,'Grid GenerationQueue'!$BH$5:$BH$467,"Executed",'Grid GenerationQueue'!$BB$5:$BB$467,"&lt;"&amp;$BE$3)</f>
        <v>1295</v>
      </c>
      <c r="BE467">
        <f>SUMIFS('Grid GenerationQueue'!AF$5:AF$467,'Grid GenerationQueue'!$AX$5:$AX$467,$B467,'Grid GenerationQueue'!$AY$5:$AY$467,$C467,'Grid GenerationQueue'!$BH$5:$BH$467,"Executed",'Grid GenerationQueue'!$BB$5:$BB$467,"&lt;"&amp;$BE$3)</f>
        <v>1204.1600000000001</v>
      </c>
      <c r="BF467">
        <f>SUMIFS('Grid GenerationQueue'!AG$5:AG$467,'Grid GenerationQueue'!$AX$5:$AX$467,$B467,'Grid GenerationQueue'!$AY$5:$AY$467,$C467,'Grid GenerationQueue'!$BH$5:$BH$467,"Executed",'Grid GenerationQueue'!$BB$5:$BB$467,"&lt;"&amp;$BE$3)</f>
        <v>0</v>
      </c>
      <c r="BG467">
        <f>SUMIFS('Grid GenerationQueue'!AH$5:AH$467,'Grid GenerationQueue'!$AX$5:$AX$467,$B467,'Grid GenerationQueue'!$AY$5:$AY$467,$C467,'Grid GenerationQueue'!$BH$5:$BH$467,"Executed",'Grid GenerationQueue'!$BB$5:$BB$467,"&lt;"&amp;$BE$3)</f>
        <v>0</v>
      </c>
      <c r="BH467">
        <f>SUMIFS('Grid GenerationQueue'!AI$5:AI$467,'Grid GenerationQueue'!$AX$5:$AX$467,$B467,'Grid GenerationQueue'!$AY$5:$AY$467,$C467,'Grid GenerationQueue'!$BH$5:$BH$467,"Executed",'Grid GenerationQueue'!$BB$5:$BB$467,"&lt;"&amp;$BE$3)</f>
        <v>1151</v>
      </c>
      <c r="BI467">
        <f>SUMIFS('Grid GenerationQueue'!AJ$5:AJ$467,'Grid GenerationQueue'!$AX$5:$AX$467,$B467,'Grid GenerationQueue'!$AY$5:$AY$467,$C467,'Grid GenerationQueue'!$BH$5:$BH$467,"Executed",'Grid GenerationQueue'!$BB$5:$BB$467,"&lt;"&amp;$BE$3)</f>
        <v>0</v>
      </c>
      <c r="BJ467">
        <f>SUMIFS('Grid GenerationQueue'!AK$5:AK$467,'Grid GenerationQueue'!$AX$5:$AX$467,$B467,'Grid GenerationQueue'!$AY$5:$AY$467,$C467,'Grid GenerationQueue'!$BH$5:$BH$467,"Executed",'Grid GenerationQueue'!$BB$5:$BB$467,"&lt;"&amp;$BE$3)</f>
        <v>0</v>
      </c>
      <c r="BK467">
        <f>SUMIFS('Grid GenerationQueue'!AL$5:AL$467,'Grid GenerationQueue'!$AX$5:$AX$467,$B467,'Grid GenerationQueue'!$AY$5:$AY$467,$C467,'Grid GenerationQueue'!$BH$5:$BH$467,"Executed",'Grid GenerationQueue'!$BB$5:$BB$467,"&lt;"&amp;$BE$3)</f>
        <v>0</v>
      </c>
      <c r="BL467">
        <f>SUMIFS('Grid GenerationQueue'!AM$5:AM$467,'Grid GenerationQueue'!$AX$5:$AX$467,$B467,'Grid GenerationQueue'!$AY$5:$AY$467,$C467,'Grid GenerationQueue'!$BH$5:$BH$467,"Executed",'Grid GenerationQueue'!$BB$5:$BB$467,"&lt;"&amp;$BE$3)</f>
        <v>0</v>
      </c>
      <c r="BM467">
        <f>SUMIFS('Grid GenerationQueue'!AN$5:AN$467,'Grid GenerationQueue'!$AX$5:$AX$467,$B467,'Grid GenerationQueue'!$AY$5:$AY$467,$C467,'Grid GenerationQueue'!$BH$5:$BH$467,"Executed",'Grid GenerationQueue'!$BB$5:$BB$467,"&lt;"&amp;$BE$3)</f>
        <v>0</v>
      </c>
      <c r="BN467">
        <f>SUMIFS('Grid GenerationQueue'!AO$5:AO$467,'Grid GenerationQueue'!$AX$5:$AX$467,$B467,'Grid GenerationQueue'!$AY$5:$AY$467,$C467,'Grid GenerationQueue'!$BH$5:$BH$467,"Executed",'Grid GenerationQueue'!$BB$5:$BB$467,"&lt;"&amp;$BE$3)</f>
        <v>0</v>
      </c>
      <c r="BO467">
        <f>SUMIFS('Grid GenerationQueue'!AP$5:AP$467,'Grid GenerationQueue'!$AX$5:$AX$467,$B467,'Grid GenerationQueue'!$AY$5:$AY$467,$C467,'Grid GenerationQueue'!$BH$5:$BH$467,"Executed",'Grid GenerationQueue'!$BB$5:$BB$467,"&lt;"&amp;$BE$3)</f>
        <v>0</v>
      </c>
      <c r="BQ467">
        <f>SUMIFS('Grid GenerationQueue'!AE$5:AE$467,'Grid GenerationQueue'!$AX$5:$AX$467,$B467,'Grid GenerationQueue'!$AY$5:$AY$467,$C467,'Grid GenerationQueue'!$BF$5:$BF$467,"&lt;&gt;"&amp;"",'Grid GenerationQueue'!$BB$5:$BB$467,"&lt;"&amp;$BE$3)</f>
        <v>1295</v>
      </c>
      <c r="BR467">
        <f>SUMIFS('Grid GenerationQueue'!AF$5:AF$467,'Grid GenerationQueue'!$AX$5:$AX$467,$B467,'Grid GenerationQueue'!$AY$5:$AY$467,$C467,'Grid GenerationQueue'!$BF$5:$BF$467,"&lt;&gt;"&amp;"",'Grid GenerationQueue'!$BB$5:$BB$467,"&lt;"&amp;$BE$3)</f>
        <v>1204.1600000000001</v>
      </c>
      <c r="BS467">
        <f>SUMIFS('Grid GenerationQueue'!AG$5:AG$467,'Grid GenerationQueue'!$AX$5:$AX$467,$B467,'Grid GenerationQueue'!$AY$5:$AY$467,$C467,'Grid GenerationQueue'!$BF$5:$BF$467,"&lt;&gt;"&amp;"",'Grid GenerationQueue'!$BB$5:$BB$467,"&lt;"&amp;$BE$3)</f>
        <v>0</v>
      </c>
      <c r="BT467">
        <f>SUMIFS('Grid GenerationQueue'!AH$5:AH$467,'Grid GenerationQueue'!$AX$5:$AX$467,$B467,'Grid GenerationQueue'!$AY$5:$AY$467,$C467,'Grid GenerationQueue'!$BF$5:$BF$467,"&lt;&gt;"&amp;"",'Grid GenerationQueue'!$BB$5:$BB$467,"&lt;"&amp;$BE$3)</f>
        <v>0</v>
      </c>
      <c r="BU467">
        <f>SUMIFS('Grid GenerationQueue'!AI$5:AI$467,'Grid GenerationQueue'!$AX$5:$AX$467,$B467,'Grid GenerationQueue'!$AY$5:$AY$467,$C467,'Grid GenerationQueue'!$BF$5:$BF$467,"&lt;&gt;"&amp;"",'Grid GenerationQueue'!$BB$5:$BB$467,"&lt;"&amp;$BE$3)</f>
        <v>1151</v>
      </c>
      <c r="BV467">
        <f>SUMIFS('Grid GenerationQueue'!AJ$5:AJ$467,'Grid GenerationQueue'!$AX$5:$AX$467,$B467,'Grid GenerationQueue'!$AY$5:$AY$467,$C467,'Grid GenerationQueue'!$BF$5:$BF$467,"&lt;&gt;"&amp;"",'Grid GenerationQueue'!$BB$5:$BB$467,"&lt;"&amp;$BE$3)</f>
        <v>0</v>
      </c>
      <c r="BW467">
        <f>SUMIFS('Grid GenerationQueue'!AK$5:AK$467,'Grid GenerationQueue'!$AX$5:$AX$467,$B467,'Grid GenerationQueue'!$AY$5:$AY$467,$C467,'Grid GenerationQueue'!$BF$5:$BF$467,"&lt;&gt;"&amp;"",'Grid GenerationQueue'!$BB$5:$BB$467,"&lt;"&amp;$BE$3)</f>
        <v>0</v>
      </c>
      <c r="BX467">
        <f>SUMIFS('Grid GenerationQueue'!AL$5:AL$467,'Grid GenerationQueue'!$AX$5:$AX$467,$B467,'Grid GenerationQueue'!$AY$5:$AY$467,$C467,'Grid GenerationQueue'!$BF$5:$BF$467,"&lt;&gt;"&amp;"",'Grid GenerationQueue'!$BB$5:$BB$467,"&lt;"&amp;$BE$3)</f>
        <v>0</v>
      </c>
      <c r="BY467">
        <f>SUMIFS('Grid GenerationQueue'!AM$5:AM$467,'Grid GenerationQueue'!$AX$5:$AX$467,$B467,'Grid GenerationQueue'!$AY$5:$AY$467,$C467,'Grid GenerationQueue'!$BF$5:$BF$467,"&lt;&gt;"&amp;"",'Grid GenerationQueue'!$BB$5:$BB$467,"&lt;"&amp;$BE$3)</f>
        <v>0</v>
      </c>
      <c r="BZ467">
        <f>SUMIFS('Grid GenerationQueue'!AN$5:AN$467,'Grid GenerationQueue'!$AX$5:$AX$467,$B467,'Grid GenerationQueue'!$AY$5:$AY$467,$C467,'Grid GenerationQueue'!$BF$5:$BF$467,"&lt;&gt;"&amp;"",'Grid GenerationQueue'!$BB$5:$BB$467,"&lt;"&amp;$BE$3)</f>
        <v>0</v>
      </c>
      <c r="CA467">
        <f>SUMIFS('Grid GenerationQueue'!AO$5:AO$467,'Grid GenerationQueue'!$AX$5:$AX$467,$B467,'Grid GenerationQueue'!$AY$5:$AY$467,$C467,'Grid GenerationQueue'!$BF$5:$BF$467,"&lt;&gt;"&amp;"",'Grid GenerationQueue'!$BB$5:$BB$467,"&lt;"&amp;$BE$3)</f>
        <v>0</v>
      </c>
      <c r="CB467">
        <f>SUMIFS('Grid GenerationQueue'!AP$5:AP$467,'Grid GenerationQueue'!$AX$5:$AX$467,$B467,'Grid GenerationQueue'!$AY$5:$AY$467,$C467,'Grid GenerationQueue'!$BF$5:$BF$467,"&lt;&gt;"&amp;"",'Grid GenerationQueue'!$BB$5:$BB$467,"&lt;"&amp;$BE$3)</f>
        <v>0</v>
      </c>
      <c r="CD467">
        <f>SUMIFS('Grid GenerationQueue'!AE$5:AE$467,'Grid GenerationQueue'!$AX$5:$AX$467,$B467,'Grid GenerationQueue'!$AY$5:$AY$467,$C467,'Grid GenerationQueue'!$BB$5:$BB$467,"&lt;"&amp;$BE$3)</f>
        <v>2292.5500000000002</v>
      </c>
      <c r="CE467">
        <f>SUMIFS('Grid GenerationQueue'!AF$5:AF$467,'Grid GenerationQueue'!$AX$5:$AX$467,$B467,'Grid GenerationQueue'!$AY$5:$AY$467,$C467,'Grid GenerationQueue'!$BB$5:$BB$467,"&lt;"&amp;$BE$3)</f>
        <v>1204.1600000000001</v>
      </c>
      <c r="CF467">
        <f>SUMIFS('Grid GenerationQueue'!AG$5:AG$467,'Grid GenerationQueue'!$AX$5:$AX$467,$B467,'Grid GenerationQueue'!$AY$5:$AY$467,$C467,'Grid GenerationQueue'!$BB$5:$BB$467,"&lt;"&amp;$BE$3)</f>
        <v>0</v>
      </c>
      <c r="CG467">
        <f>SUMIFS('Grid GenerationQueue'!AH$5:AH$467,'Grid GenerationQueue'!$AX$5:$AX$467,$B467,'Grid GenerationQueue'!$AY$5:$AY$467,$C467,'Grid GenerationQueue'!$BB$5:$BB$467,"&lt;"&amp;$BE$3)</f>
        <v>0</v>
      </c>
      <c r="CH467">
        <f>SUMIFS('Grid GenerationQueue'!AI$5:AI$467,'Grid GenerationQueue'!$AX$5:$AX$467,$B467,'Grid GenerationQueue'!$AY$5:$AY$467,$C467,'Grid GenerationQueue'!$BB$5:$BB$467,"&lt;"&amp;$BE$3)</f>
        <v>1151</v>
      </c>
      <c r="CI467">
        <f>SUMIFS('Grid GenerationQueue'!AJ$5:AJ$467,'Grid GenerationQueue'!$AX$5:$AX$467,$B467,'Grid GenerationQueue'!$AY$5:$AY$467,$C467,'Grid GenerationQueue'!$BB$5:$BB$467,"&lt;"&amp;$BE$3)</f>
        <v>0</v>
      </c>
      <c r="CJ467">
        <f>SUMIFS('Grid GenerationQueue'!AK$5:AK$467,'Grid GenerationQueue'!$AX$5:$AX$467,$B467,'Grid GenerationQueue'!$AY$5:$AY$467,$C467,'Grid GenerationQueue'!$BB$5:$BB$467,"&lt;"&amp;$BE$3)</f>
        <v>0</v>
      </c>
      <c r="CK467">
        <f>SUMIFS('Grid GenerationQueue'!AL$5:AL$467,'Grid GenerationQueue'!$AX$5:$AX$467,$B467,'Grid GenerationQueue'!$AY$5:$AY$467,$C467,'Grid GenerationQueue'!$BB$5:$BB$467,"&lt;"&amp;$BE$3)</f>
        <v>0</v>
      </c>
      <c r="CL467">
        <f>SUMIFS('Grid GenerationQueue'!AM$5:AM$467,'Grid GenerationQueue'!$AX$5:$AX$467,$B467,'Grid GenerationQueue'!$AY$5:$AY$467,$C467,'Grid GenerationQueue'!$BB$5:$BB$467,"&lt;"&amp;$BE$3)</f>
        <v>0</v>
      </c>
      <c r="CM467">
        <f>SUMIFS('Grid GenerationQueue'!AN$5:AN$467,'Grid GenerationQueue'!$AX$5:$AX$467,$B467,'Grid GenerationQueue'!$AY$5:$AY$467,$C467,'Grid GenerationQueue'!$BB$5:$BB$467,"&lt;"&amp;$BE$3)</f>
        <v>0</v>
      </c>
      <c r="CN467">
        <f>SUMIFS('Grid GenerationQueue'!AO$5:AO$467,'Grid GenerationQueue'!$AX$5:$AX$467,$B467,'Grid GenerationQueue'!$AY$5:$AY$467,$C467,'Grid GenerationQueue'!$BB$5:$BB$467,"&lt;"&amp;$BE$3)</f>
        <v>0</v>
      </c>
      <c r="CO467">
        <f>SUMIFS('Grid GenerationQueue'!AP$5:AP$467,'Grid GenerationQueue'!$AX$5:$AX$467,$B467,'Grid GenerationQueue'!$AY$5:$AY$467,$C467,'Grid GenerationQueue'!$BB$5:$BB$467,"&lt;"&amp;$BE$3)</f>
        <v>0</v>
      </c>
    </row>
    <row r="468" spans="1:93" x14ac:dyDescent="0.35">
      <c r="A468" t="s">
        <v>4648</v>
      </c>
      <c r="B468" t="s">
        <v>4844</v>
      </c>
      <c r="C468">
        <v>230</v>
      </c>
      <c r="D468">
        <f>SUMIFS('Grid GenerationQueue'!AE$5:AE$467,'Grid GenerationQueue'!$AX$5:$AX$467,$B468,'Grid GenerationQueue'!$AY$5:$AY$467,$C468,'Grid GenerationQueue'!$BI$5:$BI$467,"&lt;4")</f>
        <v>0</v>
      </c>
      <c r="E468">
        <f>SUMIFS('Grid GenerationQueue'!AF$5:AF$467,'Grid GenerationQueue'!$AX$5:$AX$467,$B468,'Grid GenerationQueue'!$AY$5:$AY$467,$C468,'Grid GenerationQueue'!$BI$5:$BI$467,"&lt;4")</f>
        <v>0</v>
      </c>
      <c r="F468">
        <f>SUMIFS('Grid GenerationQueue'!AG$5:AG$467,'Grid GenerationQueue'!$AX$5:$AX$467,$B468,'Grid GenerationQueue'!$AY$5:$AY$467,$C468,'Grid GenerationQueue'!$BI$5:$BI$467,"&lt;4")</f>
        <v>0</v>
      </c>
      <c r="G468">
        <f>SUMIFS('Grid GenerationQueue'!AH$5:AH$467,'Grid GenerationQueue'!$AX$5:$AX$467,$B468,'Grid GenerationQueue'!$AY$5:$AY$467,$C468,'Grid GenerationQueue'!$BI$5:$BI$467,"&lt;4")</f>
        <v>0</v>
      </c>
      <c r="H468">
        <f>SUMIFS('Grid GenerationQueue'!AI$5:AI$467,'Grid GenerationQueue'!$AX$5:$AX$467,$B468,'Grid GenerationQueue'!$AY$5:$AY$467,$C468,'Grid GenerationQueue'!$BI$5:$BI$467,"&lt;4")</f>
        <v>0</v>
      </c>
      <c r="I468">
        <f>SUMIFS('Grid GenerationQueue'!AJ$5:AJ$467,'Grid GenerationQueue'!$AX$5:$AX$467,$B468,'Grid GenerationQueue'!$AY$5:$AY$467,$C468,'Grid GenerationQueue'!$BI$5:$BI$467,"&lt;4")</f>
        <v>0</v>
      </c>
      <c r="J468">
        <f>SUMIFS('Grid GenerationQueue'!AK$5:AK$467,'Grid GenerationQueue'!$AX$5:$AX$467,$B468,'Grid GenerationQueue'!$AY$5:$AY$467,$C468,'Grid GenerationQueue'!$BI$5:$BI$467,"&lt;4")</f>
        <v>0</v>
      </c>
      <c r="K468">
        <f>SUMIFS('Grid GenerationQueue'!AL$5:AL$467,'Grid GenerationQueue'!$AX$5:$AX$467,$B468,'Grid GenerationQueue'!$AY$5:$AY$467,$C468,'Grid GenerationQueue'!$BI$5:$BI$467,"&lt;4")</f>
        <v>0</v>
      </c>
      <c r="L468">
        <f>SUMIFS('Grid GenerationQueue'!AM$5:AM$467,'Grid GenerationQueue'!$AX$5:$AX$467,$B468,'Grid GenerationQueue'!$AY$5:$AY$467,$C468,'Grid GenerationQueue'!$BI$5:$BI$467,"&lt;4")</f>
        <v>0</v>
      </c>
      <c r="M468">
        <f>SUMIFS('Grid GenerationQueue'!AN$5:AN$467,'Grid GenerationQueue'!$AX$5:$AX$467,$B468,'Grid GenerationQueue'!$AY$5:$AY$467,$C468,'Grid GenerationQueue'!$BI$5:$BI$467,"&lt;4")</f>
        <v>0</v>
      </c>
      <c r="N468">
        <f>SUMIFS('Grid GenerationQueue'!AO$5:AO$467,'Grid GenerationQueue'!$AX$5:$AX$467,$B468,'Grid GenerationQueue'!$AY$5:$AY$467,$C468,'Grid GenerationQueue'!$BI$5:$BI$467,"&lt;4")</f>
        <v>0</v>
      </c>
      <c r="O468">
        <f>SUMIFS('Grid GenerationQueue'!AP$5:AP$467,'Grid GenerationQueue'!$AX$5:$AX$467,$B468,'Grid GenerationQueue'!$AY$5:$AY$467,$C468,'Grid GenerationQueue'!$BI$5:$BI$467,"&lt;4")</f>
        <v>0</v>
      </c>
      <c r="Q468">
        <f>SUMIFS('Grid GenerationQueue'!AE$5:AE$467,'Grid GenerationQueue'!$AX$5:$AX$467,$B468,'Grid GenerationQueue'!$AY$5:$AY$467,$C468,'Grid GenerationQueue'!$BH$5:$BH$467,"Executed")</f>
        <v>0</v>
      </c>
      <c r="R468">
        <f>SUMIFS('Grid GenerationQueue'!AF$5:AF$467,'Grid GenerationQueue'!$AX$5:$AX$467,$B468,'Grid GenerationQueue'!$AY$5:$AY$467,$C468,'Grid GenerationQueue'!$BH$5:$BH$467,"Executed")</f>
        <v>0</v>
      </c>
      <c r="S468">
        <f>SUMIFS('Grid GenerationQueue'!AG$5:AG$467,'Grid GenerationQueue'!$AX$5:$AX$467,$B468,'Grid GenerationQueue'!$AY$5:$AY$467,$C468,'Grid GenerationQueue'!$BH$5:$BH$467,"Executed")</f>
        <v>0</v>
      </c>
      <c r="T468">
        <f>SUMIFS('Grid GenerationQueue'!AH$5:AH$467,'Grid GenerationQueue'!$AX$5:$AX$467,$B468,'Grid GenerationQueue'!$AY$5:$AY$467,$C468,'Grid GenerationQueue'!$BH$5:$BH$467,"Executed")</f>
        <v>0</v>
      </c>
      <c r="U468">
        <f>SUMIFS('Grid GenerationQueue'!AI$5:AI$467,'Grid GenerationQueue'!$AX$5:$AX$467,$B468,'Grid GenerationQueue'!$AY$5:$AY$467,$C468,'Grid GenerationQueue'!$BH$5:$BH$467,"Executed")</f>
        <v>0</v>
      </c>
      <c r="V468">
        <f>SUMIFS('Grid GenerationQueue'!AJ$5:AJ$467,'Grid GenerationQueue'!$AX$5:$AX$467,$B468,'Grid GenerationQueue'!$AY$5:$AY$467,$C468,'Grid GenerationQueue'!$BH$5:$BH$467,"Executed")</f>
        <v>0</v>
      </c>
      <c r="W468">
        <f>SUMIFS('Grid GenerationQueue'!AK$5:AK$467,'Grid GenerationQueue'!$AX$5:$AX$467,$B468,'Grid GenerationQueue'!$AY$5:$AY$467,$C468,'Grid GenerationQueue'!$BH$5:$BH$467,"Executed")</f>
        <v>0</v>
      </c>
      <c r="X468">
        <f>SUMIFS('Grid GenerationQueue'!AL$5:AL$467,'Grid GenerationQueue'!$AX$5:$AX$467,$B468,'Grid GenerationQueue'!$AY$5:$AY$467,$C468,'Grid GenerationQueue'!$BH$5:$BH$467,"Executed")</f>
        <v>0</v>
      </c>
      <c r="Y468">
        <f>SUMIFS('Grid GenerationQueue'!AM$5:AM$467,'Grid GenerationQueue'!$AX$5:$AX$467,$B468,'Grid GenerationQueue'!$AY$5:$AY$467,$C468,'Grid GenerationQueue'!$BH$5:$BH$467,"Executed")</f>
        <v>0</v>
      </c>
      <c r="Z468">
        <f>SUMIFS('Grid GenerationQueue'!AN$5:AN$467,'Grid GenerationQueue'!$AX$5:$AX$467,$B468,'Grid GenerationQueue'!$AY$5:$AY$467,$C468,'Grid GenerationQueue'!$BH$5:$BH$467,"Executed")</f>
        <v>0</v>
      </c>
      <c r="AA468">
        <f>SUMIFS('Grid GenerationQueue'!AO$5:AO$467,'Grid GenerationQueue'!$AX$5:$AX$467,$B468,'Grid GenerationQueue'!$AY$5:$AY$467,$C468,'Grid GenerationQueue'!$BH$5:$BH$467,"Executed")</f>
        <v>0</v>
      </c>
      <c r="AB468">
        <f>SUMIFS('Grid GenerationQueue'!AP$5:AP$467,'Grid GenerationQueue'!$AX$5:$AX$467,$B468,'Grid GenerationQueue'!$AY$5:$AY$467,$C468,'Grid GenerationQueue'!$BH$5:$BH$467,"Executed")</f>
        <v>0</v>
      </c>
      <c r="AD468">
        <f>SUMIFS('Grid GenerationQueue'!AE$5:AE$467,'Grid GenerationQueue'!$AX$5:$AX$467,$B468,'Grid GenerationQueue'!$AY$5:$AY$467,$C468,'Grid GenerationQueue'!$BF$5:$BF$467,"&lt;&gt;"&amp;"")</f>
        <v>0</v>
      </c>
      <c r="AE468">
        <f>SUMIFS('Grid GenerationQueue'!AF$5:AF$467,'Grid GenerationQueue'!$AX$5:$AX$467,$B468,'Grid GenerationQueue'!$AY$5:$AY$467,$C468,'Grid GenerationQueue'!$BF$5:$BF$467,"&lt;&gt;"&amp;"")</f>
        <v>0</v>
      </c>
      <c r="AF468">
        <f>SUMIFS('Grid GenerationQueue'!AG$5:AG$467,'Grid GenerationQueue'!$AX$5:$AX$467,$B468,'Grid GenerationQueue'!$AY$5:$AY$467,$C468,'Grid GenerationQueue'!$BF$5:$BF$467,"&lt;&gt;"&amp;"")</f>
        <v>0</v>
      </c>
      <c r="AG468">
        <f>SUMIFS('Grid GenerationQueue'!AH$5:AH$467,'Grid GenerationQueue'!$AX$5:$AX$467,$B468,'Grid GenerationQueue'!$AY$5:$AY$467,$C468,'Grid GenerationQueue'!$BF$5:$BF$467,"&lt;&gt;"&amp;"")</f>
        <v>0</v>
      </c>
      <c r="AH468">
        <f>SUMIFS('Grid GenerationQueue'!AI$5:AI$467,'Grid GenerationQueue'!$AX$5:$AX$467,$B468,'Grid GenerationQueue'!$AY$5:$AY$467,$C468,'Grid GenerationQueue'!$BF$5:$BF$467,"&lt;&gt;"&amp;"")</f>
        <v>0</v>
      </c>
      <c r="AI468">
        <f>SUMIFS('Grid GenerationQueue'!AJ$5:AJ$467,'Grid GenerationQueue'!$AX$5:$AX$467,$B468,'Grid GenerationQueue'!$AY$5:$AY$467,$C468,'Grid GenerationQueue'!$BF$5:$BF$467,"&lt;&gt;"&amp;"")</f>
        <v>0</v>
      </c>
      <c r="AJ468">
        <f>SUMIFS('Grid GenerationQueue'!AK$5:AK$467,'Grid GenerationQueue'!$AX$5:$AX$467,$B468,'Grid GenerationQueue'!$AY$5:$AY$467,$C468,'Grid GenerationQueue'!$BF$5:$BF$467,"&lt;&gt;"&amp;"")</f>
        <v>0</v>
      </c>
      <c r="AK468">
        <f>SUMIFS('Grid GenerationQueue'!AL$5:AL$467,'Grid GenerationQueue'!$AX$5:$AX$467,$B468,'Grid GenerationQueue'!$AY$5:$AY$467,$C468,'Grid GenerationQueue'!$BF$5:$BF$467,"&lt;&gt;"&amp;"")</f>
        <v>0</v>
      </c>
      <c r="AL468">
        <f>SUMIFS('Grid GenerationQueue'!AM$5:AM$467,'Grid GenerationQueue'!$AX$5:$AX$467,$B468,'Grid GenerationQueue'!$AY$5:$AY$467,$C468,'Grid GenerationQueue'!$BF$5:$BF$467,"&lt;&gt;"&amp;"")</f>
        <v>0</v>
      </c>
      <c r="AM468">
        <f>SUMIFS('Grid GenerationQueue'!AN$5:AN$467,'Grid GenerationQueue'!$AX$5:$AX$467,$B468,'Grid GenerationQueue'!$AY$5:$AY$467,$C468,'Grid GenerationQueue'!$BF$5:$BF$467,"&lt;&gt;"&amp;"")</f>
        <v>0</v>
      </c>
      <c r="AN468">
        <f>SUMIFS('Grid GenerationQueue'!AO$5:AO$467,'Grid GenerationQueue'!$AX$5:$AX$467,$B468,'Grid GenerationQueue'!$AY$5:$AY$467,$C468,'Grid GenerationQueue'!$BF$5:$BF$467,"&lt;&gt;"&amp;"")</f>
        <v>0</v>
      </c>
      <c r="AO468">
        <f>SUMIFS('Grid GenerationQueue'!AP$5:AP$467,'Grid GenerationQueue'!$AX$5:$AX$467,$B468,'Grid GenerationQueue'!$AY$5:$AY$467,$C468,'Grid GenerationQueue'!$BF$5:$BF$467,"&lt;&gt;"&amp;"")</f>
        <v>0</v>
      </c>
      <c r="AQ468">
        <f>SUMIFS('Grid GenerationQueue'!AE$5:AE$467,'Grid GenerationQueue'!$AX$5:$AX$467,$B468,'Grid GenerationQueue'!$AY$5:$AY$467,$C468)</f>
        <v>0</v>
      </c>
      <c r="AR468">
        <f>SUMIFS('Grid GenerationQueue'!AF$5:AF$467,'Grid GenerationQueue'!$AX$5:$AX$467,$B468,'Grid GenerationQueue'!$AY$5:$AY$467,$C468)</f>
        <v>0</v>
      </c>
      <c r="AS468">
        <f>SUMIFS('Grid GenerationQueue'!AG$5:AG$467,'Grid GenerationQueue'!$AX$5:$AX$467,$B468,'Grid GenerationQueue'!$AY$5:$AY$467,$C468)</f>
        <v>0</v>
      </c>
      <c r="AT468">
        <f>SUMIFS('Grid GenerationQueue'!AH$5:AH$467,'Grid GenerationQueue'!$AX$5:$AX$467,$B468,'Grid GenerationQueue'!$AY$5:$AY$467,$C468)</f>
        <v>0</v>
      </c>
      <c r="AU468">
        <f>SUMIFS('Grid GenerationQueue'!AI$5:AI$467,'Grid GenerationQueue'!$AX$5:$AX$467,$B468,'Grid GenerationQueue'!$AY$5:$AY$467,$C468)</f>
        <v>0</v>
      </c>
      <c r="AV468">
        <f>SUMIFS('Grid GenerationQueue'!AJ$5:AJ$467,'Grid GenerationQueue'!$AX$5:$AX$467,$B468,'Grid GenerationQueue'!$AY$5:$AY$467,$C468)</f>
        <v>0</v>
      </c>
      <c r="AW468">
        <f>SUMIFS('Grid GenerationQueue'!AK$5:AK$467,'Grid GenerationQueue'!$AX$5:$AX$467,$B468,'Grid GenerationQueue'!$AY$5:$AY$467,$C468)</f>
        <v>0</v>
      </c>
      <c r="AX468">
        <f>SUMIFS('Grid GenerationQueue'!AL$5:AL$467,'Grid GenerationQueue'!$AX$5:$AX$467,$B468,'Grid GenerationQueue'!$AY$5:$AY$467,$C468)</f>
        <v>0</v>
      </c>
      <c r="AY468">
        <f>SUMIFS('Grid GenerationQueue'!AM$5:AM$467,'Grid GenerationQueue'!$AX$5:$AX$467,$B468,'Grid GenerationQueue'!$AY$5:$AY$467,$C468)</f>
        <v>0</v>
      </c>
      <c r="AZ468">
        <f>SUMIFS('Grid GenerationQueue'!AN$5:AN$467,'Grid GenerationQueue'!$AX$5:$AX$467,$B468,'Grid GenerationQueue'!$AY$5:$AY$467,$C468)</f>
        <v>0</v>
      </c>
      <c r="BA468">
        <f>SUMIFS('Grid GenerationQueue'!AO$5:AO$467,'Grid GenerationQueue'!$AX$5:$AX$467,$B468,'Grid GenerationQueue'!$AY$5:$AY$467,$C468)</f>
        <v>0</v>
      </c>
      <c r="BB468">
        <f>SUMIFS('Grid GenerationQueue'!AP$5:AP$467,'Grid GenerationQueue'!$AX$5:$AX$467,$B468,'Grid GenerationQueue'!$AY$5:$AY$467,$C468)</f>
        <v>0</v>
      </c>
      <c r="BD468">
        <f>SUMIFS('Grid GenerationQueue'!AE$5:AE$467,'Grid GenerationQueue'!$AX$5:$AX$467,$B468,'Grid GenerationQueue'!$AY$5:$AY$467,$C468,'Grid GenerationQueue'!$BH$5:$BH$467,"Executed",'Grid GenerationQueue'!$BB$5:$BB$467,"&lt;"&amp;$BE$3)</f>
        <v>0</v>
      </c>
      <c r="BE468">
        <f>SUMIFS('Grid GenerationQueue'!AF$5:AF$467,'Grid GenerationQueue'!$AX$5:$AX$467,$B468,'Grid GenerationQueue'!$AY$5:$AY$467,$C468,'Grid GenerationQueue'!$BH$5:$BH$467,"Executed",'Grid GenerationQueue'!$BB$5:$BB$467,"&lt;"&amp;$BE$3)</f>
        <v>0</v>
      </c>
      <c r="BF468">
        <f>SUMIFS('Grid GenerationQueue'!AG$5:AG$467,'Grid GenerationQueue'!$AX$5:$AX$467,$B468,'Grid GenerationQueue'!$AY$5:$AY$467,$C468,'Grid GenerationQueue'!$BH$5:$BH$467,"Executed",'Grid GenerationQueue'!$BB$5:$BB$467,"&lt;"&amp;$BE$3)</f>
        <v>0</v>
      </c>
      <c r="BG468">
        <f>SUMIFS('Grid GenerationQueue'!AH$5:AH$467,'Grid GenerationQueue'!$AX$5:$AX$467,$B468,'Grid GenerationQueue'!$AY$5:$AY$467,$C468,'Grid GenerationQueue'!$BH$5:$BH$467,"Executed",'Grid GenerationQueue'!$BB$5:$BB$467,"&lt;"&amp;$BE$3)</f>
        <v>0</v>
      </c>
      <c r="BH468">
        <f>SUMIFS('Grid GenerationQueue'!AI$5:AI$467,'Grid GenerationQueue'!$AX$5:$AX$467,$B468,'Grid GenerationQueue'!$AY$5:$AY$467,$C468,'Grid GenerationQueue'!$BH$5:$BH$467,"Executed",'Grid GenerationQueue'!$BB$5:$BB$467,"&lt;"&amp;$BE$3)</f>
        <v>0</v>
      </c>
      <c r="BI468">
        <f>SUMIFS('Grid GenerationQueue'!AJ$5:AJ$467,'Grid GenerationQueue'!$AX$5:$AX$467,$B468,'Grid GenerationQueue'!$AY$5:$AY$467,$C468,'Grid GenerationQueue'!$BH$5:$BH$467,"Executed",'Grid GenerationQueue'!$BB$5:$BB$467,"&lt;"&amp;$BE$3)</f>
        <v>0</v>
      </c>
      <c r="BJ468">
        <f>SUMIFS('Grid GenerationQueue'!AK$5:AK$467,'Grid GenerationQueue'!$AX$5:$AX$467,$B468,'Grid GenerationQueue'!$AY$5:$AY$467,$C468,'Grid GenerationQueue'!$BH$5:$BH$467,"Executed",'Grid GenerationQueue'!$BB$5:$BB$467,"&lt;"&amp;$BE$3)</f>
        <v>0</v>
      </c>
      <c r="BK468">
        <f>SUMIFS('Grid GenerationQueue'!AL$5:AL$467,'Grid GenerationQueue'!$AX$5:$AX$467,$B468,'Grid GenerationQueue'!$AY$5:$AY$467,$C468,'Grid GenerationQueue'!$BH$5:$BH$467,"Executed",'Grid GenerationQueue'!$BB$5:$BB$467,"&lt;"&amp;$BE$3)</f>
        <v>0</v>
      </c>
      <c r="BL468">
        <f>SUMIFS('Grid GenerationQueue'!AM$5:AM$467,'Grid GenerationQueue'!$AX$5:$AX$467,$B468,'Grid GenerationQueue'!$AY$5:$AY$467,$C468,'Grid GenerationQueue'!$BH$5:$BH$467,"Executed",'Grid GenerationQueue'!$BB$5:$BB$467,"&lt;"&amp;$BE$3)</f>
        <v>0</v>
      </c>
      <c r="BM468">
        <f>SUMIFS('Grid GenerationQueue'!AN$5:AN$467,'Grid GenerationQueue'!$AX$5:$AX$467,$B468,'Grid GenerationQueue'!$AY$5:$AY$467,$C468,'Grid GenerationQueue'!$BH$5:$BH$467,"Executed",'Grid GenerationQueue'!$BB$5:$BB$467,"&lt;"&amp;$BE$3)</f>
        <v>0</v>
      </c>
      <c r="BN468">
        <f>SUMIFS('Grid GenerationQueue'!AO$5:AO$467,'Grid GenerationQueue'!$AX$5:$AX$467,$B468,'Grid GenerationQueue'!$AY$5:$AY$467,$C468,'Grid GenerationQueue'!$BH$5:$BH$467,"Executed",'Grid GenerationQueue'!$BB$5:$BB$467,"&lt;"&amp;$BE$3)</f>
        <v>0</v>
      </c>
      <c r="BO468">
        <f>SUMIFS('Grid GenerationQueue'!AP$5:AP$467,'Grid GenerationQueue'!$AX$5:$AX$467,$B468,'Grid GenerationQueue'!$AY$5:$AY$467,$C468,'Grid GenerationQueue'!$BH$5:$BH$467,"Executed",'Grid GenerationQueue'!$BB$5:$BB$467,"&lt;"&amp;$BE$3)</f>
        <v>0</v>
      </c>
      <c r="BQ468">
        <f>SUMIFS('Grid GenerationQueue'!AE$5:AE$467,'Grid GenerationQueue'!$AX$5:$AX$467,$B468,'Grid GenerationQueue'!$AY$5:$AY$467,$C468,'Grid GenerationQueue'!$BF$5:$BF$467,"&lt;&gt;"&amp;"",'Grid GenerationQueue'!$BB$5:$BB$467,"&lt;"&amp;$BE$3)</f>
        <v>0</v>
      </c>
      <c r="BR468">
        <f>SUMIFS('Grid GenerationQueue'!AF$5:AF$467,'Grid GenerationQueue'!$AX$5:$AX$467,$B468,'Grid GenerationQueue'!$AY$5:$AY$467,$C468,'Grid GenerationQueue'!$BF$5:$BF$467,"&lt;&gt;"&amp;"",'Grid GenerationQueue'!$BB$5:$BB$467,"&lt;"&amp;$BE$3)</f>
        <v>0</v>
      </c>
      <c r="BS468">
        <f>SUMIFS('Grid GenerationQueue'!AG$5:AG$467,'Grid GenerationQueue'!$AX$5:$AX$467,$B468,'Grid GenerationQueue'!$AY$5:$AY$467,$C468,'Grid GenerationQueue'!$BF$5:$BF$467,"&lt;&gt;"&amp;"",'Grid GenerationQueue'!$BB$5:$BB$467,"&lt;"&amp;$BE$3)</f>
        <v>0</v>
      </c>
      <c r="BT468">
        <f>SUMIFS('Grid GenerationQueue'!AH$5:AH$467,'Grid GenerationQueue'!$AX$5:$AX$467,$B468,'Grid GenerationQueue'!$AY$5:$AY$467,$C468,'Grid GenerationQueue'!$BF$5:$BF$467,"&lt;&gt;"&amp;"",'Grid GenerationQueue'!$BB$5:$BB$467,"&lt;"&amp;$BE$3)</f>
        <v>0</v>
      </c>
      <c r="BU468">
        <f>SUMIFS('Grid GenerationQueue'!AI$5:AI$467,'Grid GenerationQueue'!$AX$5:$AX$467,$B468,'Grid GenerationQueue'!$AY$5:$AY$467,$C468,'Grid GenerationQueue'!$BF$5:$BF$467,"&lt;&gt;"&amp;"",'Grid GenerationQueue'!$BB$5:$BB$467,"&lt;"&amp;$BE$3)</f>
        <v>0</v>
      </c>
      <c r="BV468">
        <f>SUMIFS('Grid GenerationQueue'!AJ$5:AJ$467,'Grid GenerationQueue'!$AX$5:$AX$467,$B468,'Grid GenerationQueue'!$AY$5:$AY$467,$C468,'Grid GenerationQueue'!$BF$5:$BF$467,"&lt;&gt;"&amp;"",'Grid GenerationQueue'!$BB$5:$BB$467,"&lt;"&amp;$BE$3)</f>
        <v>0</v>
      </c>
      <c r="BW468">
        <f>SUMIFS('Grid GenerationQueue'!AK$5:AK$467,'Grid GenerationQueue'!$AX$5:$AX$467,$B468,'Grid GenerationQueue'!$AY$5:$AY$467,$C468,'Grid GenerationQueue'!$BF$5:$BF$467,"&lt;&gt;"&amp;"",'Grid GenerationQueue'!$BB$5:$BB$467,"&lt;"&amp;$BE$3)</f>
        <v>0</v>
      </c>
      <c r="BX468">
        <f>SUMIFS('Grid GenerationQueue'!AL$5:AL$467,'Grid GenerationQueue'!$AX$5:$AX$467,$B468,'Grid GenerationQueue'!$AY$5:$AY$467,$C468,'Grid GenerationQueue'!$BF$5:$BF$467,"&lt;&gt;"&amp;"",'Grid GenerationQueue'!$BB$5:$BB$467,"&lt;"&amp;$BE$3)</f>
        <v>0</v>
      </c>
      <c r="BY468">
        <f>SUMIFS('Grid GenerationQueue'!AM$5:AM$467,'Grid GenerationQueue'!$AX$5:$AX$467,$B468,'Grid GenerationQueue'!$AY$5:$AY$467,$C468,'Grid GenerationQueue'!$BF$5:$BF$467,"&lt;&gt;"&amp;"",'Grid GenerationQueue'!$BB$5:$BB$467,"&lt;"&amp;$BE$3)</f>
        <v>0</v>
      </c>
      <c r="BZ468">
        <f>SUMIFS('Grid GenerationQueue'!AN$5:AN$467,'Grid GenerationQueue'!$AX$5:$AX$467,$B468,'Grid GenerationQueue'!$AY$5:$AY$467,$C468,'Grid GenerationQueue'!$BF$5:$BF$467,"&lt;&gt;"&amp;"",'Grid GenerationQueue'!$BB$5:$BB$467,"&lt;"&amp;$BE$3)</f>
        <v>0</v>
      </c>
      <c r="CA468">
        <f>SUMIFS('Grid GenerationQueue'!AO$5:AO$467,'Grid GenerationQueue'!$AX$5:$AX$467,$B468,'Grid GenerationQueue'!$AY$5:$AY$467,$C468,'Grid GenerationQueue'!$BF$5:$BF$467,"&lt;&gt;"&amp;"",'Grid GenerationQueue'!$BB$5:$BB$467,"&lt;"&amp;$BE$3)</f>
        <v>0</v>
      </c>
      <c r="CB468">
        <f>SUMIFS('Grid GenerationQueue'!AP$5:AP$467,'Grid GenerationQueue'!$AX$5:$AX$467,$B468,'Grid GenerationQueue'!$AY$5:$AY$467,$C468,'Grid GenerationQueue'!$BF$5:$BF$467,"&lt;&gt;"&amp;"",'Grid GenerationQueue'!$BB$5:$BB$467,"&lt;"&amp;$BE$3)</f>
        <v>0</v>
      </c>
      <c r="CD468">
        <f>SUMIFS('Grid GenerationQueue'!AE$5:AE$467,'Grid GenerationQueue'!$AX$5:$AX$467,$B468,'Grid GenerationQueue'!$AY$5:$AY$467,$C468,'Grid GenerationQueue'!$BB$5:$BB$467,"&lt;"&amp;$BE$3)</f>
        <v>0</v>
      </c>
      <c r="CE468">
        <f>SUMIFS('Grid GenerationQueue'!AF$5:AF$467,'Grid GenerationQueue'!$AX$5:$AX$467,$B468,'Grid GenerationQueue'!$AY$5:$AY$467,$C468,'Grid GenerationQueue'!$BB$5:$BB$467,"&lt;"&amp;$BE$3)</f>
        <v>0</v>
      </c>
      <c r="CF468">
        <f>SUMIFS('Grid GenerationQueue'!AG$5:AG$467,'Grid GenerationQueue'!$AX$5:$AX$467,$B468,'Grid GenerationQueue'!$AY$5:$AY$467,$C468,'Grid GenerationQueue'!$BB$5:$BB$467,"&lt;"&amp;$BE$3)</f>
        <v>0</v>
      </c>
      <c r="CG468">
        <f>SUMIFS('Grid GenerationQueue'!AH$5:AH$467,'Grid GenerationQueue'!$AX$5:$AX$467,$B468,'Grid GenerationQueue'!$AY$5:$AY$467,$C468,'Grid GenerationQueue'!$BB$5:$BB$467,"&lt;"&amp;$BE$3)</f>
        <v>0</v>
      </c>
      <c r="CH468">
        <f>SUMIFS('Grid GenerationQueue'!AI$5:AI$467,'Grid GenerationQueue'!$AX$5:$AX$467,$B468,'Grid GenerationQueue'!$AY$5:$AY$467,$C468,'Grid GenerationQueue'!$BB$5:$BB$467,"&lt;"&amp;$BE$3)</f>
        <v>0</v>
      </c>
      <c r="CI468">
        <f>SUMIFS('Grid GenerationQueue'!AJ$5:AJ$467,'Grid GenerationQueue'!$AX$5:$AX$467,$B468,'Grid GenerationQueue'!$AY$5:$AY$467,$C468,'Grid GenerationQueue'!$BB$5:$BB$467,"&lt;"&amp;$BE$3)</f>
        <v>0</v>
      </c>
      <c r="CJ468">
        <f>SUMIFS('Grid GenerationQueue'!AK$5:AK$467,'Grid GenerationQueue'!$AX$5:$AX$467,$B468,'Grid GenerationQueue'!$AY$5:$AY$467,$C468,'Grid GenerationQueue'!$BB$5:$BB$467,"&lt;"&amp;$BE$3)</f>
        <v>0</v>
      </c>
      <c r="CK468">
        <f>SUMIFS('Grid GenerationQueue'!AL$5:AL$467,'Grid GenerationQueue'!$AX$5:$AX$467,$B468,'Grid GenerationQueue'!$AY$5:$AY$467,$C468,'Grid GenerationQueue'!$BB$5:$BB$467,"&lt;"&amp;$BE$3)</f>
        <v>0</v>
      </c>
      <c r="CL468">
        <f>SUMIFS('Grid GenerationQueue'!AM$5:AM$467,'Grid GenerationQueue'!$AX$5:$AX$467,$B468,'Grid GenerationQueue'!$AY$5:$AY$467,$C468,'Grid GenerationQueue'!$BB$5:$BB$467,"&lt;"&amp;$BE$3)</f>
        <v>0</v>
      </c>
      <c r="CM468">
        <f>SUMIFS('Grid GenerationQueue'!AN$5:AN$467,'Grid GenerationQueue'!$AX$5:$AX$467,$B468,'Grid GenerationQueue'!$AY$5:$AY$467,$C468,'Grid GenerationQueue'!$BB$5:$BB$467,"&lt;"&amp;$BE$3)</f>
        <v>0</v>
      </c>
      <c r="CN468">
        <f>SUMIFS('Grid GenerationQueue'!AO$5:AO$467,'Grid GenerationQueue'!$AX$5:$AX$467,$B468,'Grid GenerationQueue'!$AY$5:$AY$467,$C468,'Grid GenerationQueue'!$BB$5:$BB$467,"&lt;"&amp;$BE$3)</f>
        <v>0</v>
      </c>
      <c r="CO468">
        <f>SUMIFS('Grid GenerationQueue'!AP$5:AP$467,'Grid GenerationQueue'!$AX$5:$AX$467,$B468,'Grid GenerationQueue'!$AY$5:$AY$467,$C468,'Grid GenerationQueue'!$BB$5:$BB$467,"&lt;"&amp;$BE$3)</f>
        <v>0</v>
      </c>
    </row>
    <row r="469" spans="1:93" x14ac:dyDescent="0.35">
      <c r="A469" t="s">
        <v>4646</v>
      </c>
      <c r="B469" t="s">
        <v>4845</v>
      </c>
      <c r="C469">
        <v>230</v>
      </c>
      <c r="D469">
        <f>SUMIFS('Grid GenerationQueue'!AE$5:AE$467,'Grid GenerationQueue'!$AX$5:$AX$467,$B469,'Grid GenerationQueue'!$AY$5:$AY$467,$C469,'Grid GenerationQueue'!$BI$5:$BI$467,"&lt;4")</f>
        <v>0</v>
      </c>
      <c r="E469">
        <f>SUMIFS('Grid GenerationQueue'!AF$5:AF$467,'Grid GenerationQueue'!$AX$5:$AX$467,$B469,'Grid GenerationQueue'!$AY$5:$AY$467,$C469,'Grid GenerationQueue'!$BI$5:$BI$467,"&lt;4")</f>
        <v>0</v>
      </c>
      <c r="F469">
        <f>SUMIFS('Grid GenerationQueue'!AG$5:AG$467,'Grid GenerationQueue'!$AX$5:$AX$467,$B469,'Grid GenerationQueue'!$AY$5:$AY$467,$C469,'Grid GenerationQueue'!$BI$5:$BI$467,"&lt;4")</f>
        <v>0</v>
      </c>
      <c r="G469">
        <f>SUMIFS('Grid GenerationQueue'!AH$5:AH$467,'Grid GenerationQueue'!$AX$5:$AX$467,$B469,'Grid GenerationQueue'!$AY$5:$AY$467,$C469,'Grid GenerationQueue'!$BI$5:$BI$467,"&lt;4")</f>
        <v>0</v>
      </c>
      <c r="H469">
        <f>SUMIFS('Grid GenerationQueue'!AI$5:AI$467,'Grid GenerationQueue'!$AX$5:$AX$467,$B469,'Grid GenerationQueue'!$AY$5:$AY$467,$C469,'Grid GenerationQueue'!$BI$5:$BI$467,"&lt;4")</f>
        <v>0</v>
      </c>
      <c r="I469">
        <f>SUMIFS('Grid GenerationQueue'!AJ$5:AJ$467,'Grid GenerationQueue'!$AX$5:$AX$467,$B469,'Grid GenerationQueue'!$AY$5:$AY$467,$C469,'Grid GenerationQueue'!$BI$5:$BI$467,"&lt;4")</f>
        <v>0</v>
      </c>
      <c r="J469">
        <f>SUMIFS('Grid GenerationQueue'!AK$5:AK$467,'Grid GenerationQueue'!$AX$5:$AX$467,$B469,'Grid GenerationQueue'!$AY$5:$AY$467,$C469,'Grid GenerationQueue'!$BI$5:$BI$467,"&lt;4")</f>
        <v>0</v>
      </c>
      <c r="K469">
        <f>SUMIFS('Grid GenerationQueue'!AL$5:AL$467,'Grid GenerationQueue'!$AX$5:$AX$467,$B469,'Grid GenerationQueue'!$AY$5:$AY$467,$C469,'Grid GenerationQueue'!$BI$5:$BI$467,"&lt;4")</f>
        <v>0</v>
      </c>
      <c r="L469">
        <f>SUMIFS('Grid GenerationQueue'!AM$5:AM$467,'Grid GenerationQueue'!$AX$5:$AX$467,$B469,'Grid GenerationQueue'!$AY$5:$AY$467,$C469,'Grid GenerationQueue'!$BI$5:$BI$467,"&lt;4")</f>
        <v>0</v>
      </c>
      <c r="M469">
        <f>SUMIFS('Grid GenerationQueue'!AN$5:AN$467,'Grid GenerationQueue'!$AX$5:$AX$467,$B469,'Grid GenerationQueue'!$AY$5:$AY$467,$C469,'Grid GenerationQueue'!$BI$5:$BI$467,"&lt;4")</f>
        <v>0</v>
      </c>
      <c r="N469">
        <f>SUMIFS('Grid GenerationQueue'!AO$5:AO$467,'Grid GenerationQueue'!$AX$5:$AX$467,$B469,'Grid GenerationQueue'!$AY$5:$AY$467,$C469,'Grid GenerationQueue'!$BI$5:$BI$467,"&lt;4")</f>
        <v>0</v>
      </c>
      <c r="O469">
        <f>SUMIFS('Grid GenerationQueue'!AP$5:AP$467,'Grid GenerationQueue'!$AX$5:$AX$467,$B469,'Grid GenerationQueue'!$AY$5:$AY$467,$C469,'Grid GenerationQueue'!$BI$5:$BI$467,"&lt;4")</f>
        <v>0</v>
      </c>
      <c r="Q469">
        <f>SUMIFS('Grid GenerationQueue'!AE$5:AE$467,'Grid GenerationQueue'!$AX$5:$AX$467,$B469,'Grid GenerationQueue'!$AY$5:$AY$467,$C469,'Grid GenerationQueue'!$BH$5:$BH$467,"Executed")</f>
        <v>0</v>
      </c>
      <c r="R469">
        <f>SUMIFS('Grid GenerationQueue'!AF$5:AF$467,'Grid GenerationQueue'!$AX$5:$AX$467,$B469,'Grid GenerationQueue'!$AY$5:$AY$467,$C469,'Grid GenerationQueue'!$BH$5:$BH$467,"Executed")</f>
        <v>0</v>
      </c>
      <c r="S469">
        <f>SUMIFS('Grid GenerationQueue'!AG$5:AG$467,'Grid GenerationQueue'!$AX$5:$AX$467,$B469,'Grid GenerationQueue'!$AY$5:$AY$467,$C469,'Grid GenerationQueue'!$BH$5:$BH$467,"Executed")</f>
        <v>0</v>
      </c>
      <c r="T469">
        <f>SUMIFS('Grid GenerationQueue'!AH$5:AH$467,'Grid GenerationQueue'!$AX$5:$AX$467,$B469,'Grid GenerationQueue'!$AY$5:$AY$467,$C469,'Grid GenerationQueue'!$BH$5:$BH$467,"Executed")</f>
        <v>0</v>
      </c>
      <c r="U469">
        <f>SUMIFS('Grid GenerationQueue'!AI$5:AI$467,'Grid GenerationQueue'!$AX$5:$AX$467,$B469,'Grid GenerationQueue'!$AY$5:$AY$467,$C469,'Grid GenerationQueue'!$BH$5:$BH$467,"Executed")</f>
        <v>0</v>
      </c>
      <c r="V469">
        <f>SUMIFS('Grid GenerationQueue'!AJ$5:AJ$467,'Grid GenerationQueue'!$AX$5:$AX$467,$B469,'Grid GenerationQueue'!$AY$5:$AY$467,$C469,'Grid GenerationQueue'!$BH$5:$BH$467,"Executed")</f>
        <v>0</v>
      </c>
      <c r="W469">
        <f>SUMIFS('Grid GenerationQueue'!AK$5:AK$467,'Grid GenerationQueue'!$AX$5:$AX$467,$B469,'Grid GenerationQueue'!$AY$5:$AY$467,$C469,'Grid GenerationQueue'!$BH$5:$BH$467,"Executed")</f>
        <v>0</v>
      </c>
      <c r="X469">
        <f>SUMIFS('Grid GenerationQueue'!AL$5:AL$467,'Grid GenerationQueue'!$AX$5:$AX$467,$B469,'Grid GenerationQueue'!$AY$5:$AY$467,$C469,'Grid GenerationQueue'!$BH$5:$BH$467,"Executed")</f>
        <v>0</v>
      </c>
      <c r="Y469">
        <f>SUMIFS('Grid GenerationQueue'!AM$5:AM$467,'Grid GenerationQueue'!$AX$5:$AX$467,$B469,'Grid GenerationQueue'!$AY$5:$AY$467,$C469,'Grid GenerationQueue'!$BH$5:$BH$467,"Executed")</f>
        <v>0</v>
      </c>
      <c r="Z469">
        <f>SUMIFS('Grid GenerationQueue'!AN$5:AN$467,'Grid GenerationQueue'!$AX$5:$AX$467,$B469,'Grid GenerationQueue'!$AY$5:$AY$467,$C469,'Grid GenerationQueue'!$BH$5:$BH$467,"Executed")</f>
        <v>0</v>
      </c>
      <c r="AA469">
        <f>SUMIFS('Grid GenerationQueue'!AO$5:AO$467,'Grid GenerationQueue'!$AX$5:$AX$467,$B469,'Grid GenerationQueue'!$AY$5:$AY$467,$C469,'Grid GenerationQueue'!$BH$5:$BH$467,"Executed")</f>
        <v>0</v>
      </c>
      <c r="AB469">
        <f>SUMIFS('Grid GenerationQueue'!AP$5:AP$467,'Grid GenerationQueue'!$AX$5:$AX$467,$B469,'Grid GenerationQueue'!$AY$5:$AY$467,$C469,'Grid GenerationQueue'!$BH$5:$BH$467,"Executed")</f>
        <v>0</v>
      </c>
      <c r="AD469">
        <f>SUMIFS('Grid GenerationQueue'!AE$5:AE$467,'Grid GenerationQueue'!$AX$5:$AX$467,$B469,'Grid GenerationQueue'!$AY$5:$AY$467,$C469,'Grid GenerationQueue'!$BF$5:$BF$467,"&lt;&gt;"&amp;"")</f>
        <v>0</v>
      </c>
      <c r="AE469">
        <f>SUMIFS('Grid GenerationQueue'!AF$5:AF$467,'Grid GenerationQueue'!$AX$5:$AX$467,$B469,'Grid GenerationQueue'!$AY$5:$AY$467,$C469,'Grid GenerationQueue'!$BF$5:$BF$467,"&lt;&gt;"&amp;"")</f>
        <v>0</v>
      </c>
      <c r="AF469">
        <f>SUMIFS('Grid GenerationQueue'!AG$5:AG$467,'Grid GenerationQueue'!$AX$5:$AX$467,$B469,'Grid GenerationQueue'!$AY$5:$AY$467,$C469,'Grid GenerationQueue'!$BF$5:$BF$467,"&lt;&gt;"&amp;"")</f>
        <v>0</v>
      </c>
      <c r="AG469">
        <f>SUMIFS('Grid GenerationQueue'!AH$5:AH$467,'Grid GenerationQueue'!$AX$5:$AX$467,$B469,'Grid GenerationQueue'!$AY$5:$AY$467,$C469,'Grid GenerationQueue'!$BF$5:$BF$467,"&lt;&gt;"&amp;"")</f>
        <v>0</v>
      </c>
      <c r="AH469">
        <f>SUMIFS('Grid GenerationQueue'!AI$5:AI$467,'Grid GenerationQueue'!$AX$5:$AX$467,$B469,'Grid GenerationQueue'!$AY$5:$AY$467,$C469,'Grid GenerationQueue'!$BF$5:$BF$467,"&lt;&gt;"&amp;"")</f>
        <v>0</v>
      </c>
      <c r="AI469">
        <f>SUMIFS('Grid GenerationQueue'!AJ$5:AJ$467,'Grid GenerationQueue'!$AX$5:$AX$467,$B469,'Grid GenerationQueue'!$AY$5:$AY$467,$C469,'Grid GenerationQueue'!$BF$5:$BF$467,"&lt;&gt;"&amp;"")</f>
        <v>0</v>
      </c>
      <c r="AJ469">
        <f>SUMIFS('Grid GenerationQueue'!AK$5:AK$467,'Grid GenerationQueue'!$AX$5:$AX$467,$B469,'Grid GenerationQueue'!$AY$5:$AY$467,$C469,'Grid GenerationQueue'!$BF$5:$BF$467,"&lt;&gt;"&amp;"")</f>
        <v>0</v>
      </c>
      <c r="AK469">
        <f>SUMIFS('Grid GenerationQueue'!AL$5:AL$467,'Grid GenerationQueue'!$AX$5:$AX$467,$B469,'Grid GenerationQueue'!$AY$5:$AY$467,$C469,'Grid GenerationQueue'!$BF$5:$BF$467,"&lt;&gt;"&amp;"")</f>
        <v>0</v>
      </c>
      <c r="AL469">
        <f>SUMIFS('Grid GenerationQueue'!AM$5:AM$467,'Grid GenerationQueue'!$AX$5:$AX$467,$B469,'Grid GenerationQueue'!$AY$5:$AY$467,$C469,'Grid GenerationQueue'!$BF$5:$BF$467,"&lt;&gt;"&amp;"")</f>
        <v>0</v>
      </c>
      <c r="AM469">
        <f>SUMIFS('Grid GenerationQueue'!AN$5:AN$467,'Grid GenerationQueue'!$AX$5:$AX$467,$B469,'Grid GenerationQueue'!$AY$5:$AY$467,$C469,'Grid GenerationQueue'!$BF$5:$BF$467,"&lt;&gt;"&amp;"")</f>
        <v>0</v>
      </c>
      <c r="AN469">
        <f>SUMIFS('Grid GenerationQueue'!AO$5:AO$467,'Grid GenerationQueue'!$AX$5:$AX$467,$B469,'Grid GenerationQueue'!$AY$5:$AY$467,$C469,'Grid GenerationQueue'!$BF$5:$BF$467,"&lt;&gt;"&amp;"")</f>
        <v>0</v>
      </c>
      <c r="AO469">
        <f>SUMIFS('Grid GenerationQueue'!AP$5:AP$467,'Grid GenerationQueue'!$AX$5:$AX$467,$B469,'Grid GenerationQueue'!$AY$5:$AY$467,$C469,'Grid GenerationQueue'!$BF$5:$BF$467,"&lt;&gt;"&amp;"")</f>
        <v>0</v>
      </c>
      <c r="AQ469">
        <f>SUMIFS('Grid GenerationQueue'!AE$5:AE$467,'Grid GenerationQueue'!$AX$5:$AX$467,$B469,'Grid GenerationQueue'!$AY$5:$AY$467,$C469)</f>
        <v>0</v>
      </c>
      <c r="AR469">
        <f>SUMIFS('Grid GenerationQueue'!AF$5:AF$467,'Grid GenerationQueue'!$AX$5:$AX$467,$B469,'Grid GenerationQueue'!$AY$5:$AY$467,$C469)</f>
        <v>0</v>
      </c>
      <c r="AS469">
        <f>SUMIFS('Grid GenerationQueue'!AG$5:AG$467,'Grid GenerationQueue'!$AX$5:$AX$467,$B469,'Grid GenerationQueue'!$AY$5:$AY$467,$C469)</f>
        <v>0</v>
      </c>
      <c r="AT469">
        <f>SUMIFS('Grid GenerationQueue'!AH$5:AH$467,'Grid GenerationQueue'!$AX$5:$AX$467,$B469,'Grid GenerationQueue'!$AY$5:$AY$467,$C469)</f>
        <v>0</v>
      </c>
      <c r="AU469">
        <f>SUMIFS('Grid GenerationQueue'!AI$5:AI$467,'Grid GenerationQueue'!$AX$5:$AX$467,$B469,'Grid GenerationQueue'!$AY$5:$AY$467,$C469)</f>
        <v>0</v>
      </c>
      <c r="AV469">
        <f>SUMIFS('Grid GenerationQueue'!AJ$5:AJ$467,'Grid GenerationQueue'!$AX$5:$AX$467,$B469,'Grid GenerationQueue'!$AY$5:$AY$467,$C469)</f>
        <v>0</v>
      </c>
      <c r="AW469">
        <f>SUMIFS('Grid GenerationQueue'!AK$5:AK$467,'Grid GenerationQueue'!$AX$5:$AX$467,$B469,'Grid GenerationQueue'!$AY$5:$AY$467,$C469)</f>
        <v>0</v>
      </c>
      <c r="AX469">
        <f>SUMIFS('Grid GenerationQueue'!AL$5:AL$467,'Grid GenerationQueue'!$AX$5:$AX$467,$B469,'Grid GenerationQueue'!$AY$5:$AY$467,$C469)</f>
        <v>0</v>
      </c>
      <c r="AY469">
        <f>SUMIFS('Grid GenerationQueue'!AM$5:AM$467,'Grid GenerationQueue'!$AX$5:$AX$467,$B469,'Grid GenerationQueue'!$AY$5:$AY$467,$C469)</f>
        <v>0</v>
      </c>
      <c r="AZ469">
        <f>SUMIFS('Grid GenerationQueue'!AN$5:AN$467,'Grid GenerationQueue'!$AX$5:$AX$467,$B469,'Grid GenerationQueue'!$AY$5:$AY$467,$C469)</f>
        <v>0</v>
      </c>
      <c r="BA469">
        <f>SUMIFS('Grid GenerationQueue'!AO$5:AO$467,'Grid GenerationQueue'!$AX$5:$AX$467,$B469,'Grid GenerationQueue'!$AY$5:$AY$467,$C469)</f>
        <v>0</v>
      </c>
      <c r="BB469">
        <f>SUMIFS('Grid GenerationQueue'!AP$5:AP$467,'Grid GenerationQueue'!$AX$5:$AX$467,$B469,'Grid GenerationQueue'!$AY$5:$AY$467,$C469)</f>
        <v>0</v>
      </c>
      <c r="BD469">
        <f>SUMIFS('Grid GenerationQueue'!AE$5:AE$467,'Grid GenerationQueue'!$AX$5:$AX$467,$B469,'Grid GenerationQueue'!$AY$5:$AY$467,$C469,'Grid GenerationQueue'!$BH$5:$BH$467,"Executed",'Grid GenerationQueue'!$BB$5:$BB$467,"&lt;"&amp;$BE$3)</f>
        <v>0</v>
      </c>
      <c r="BE469">
        <f>SUMIFS('Grid GenerationQueue'!AF$5:AF$467,'Grid GenerationQueue'!$AX$5:$AX$467,$B469,'Grid GenerationQueue'!$AY$5:$AY$467,$C469,'Grid GenerationQueue'!$BH$5:$BH$467,"Executed",'Grid GenerationQueue'!$BB$5:$BB$467,"&lt;"&amp;$BE$3)</f>
        <v>0</v>
      </c>
      <c r="BF469">
        <f>SUMIFS('Grid GenerationQueue'!AG$5:AG$467,'Grid GenerationQueue'!$AX$5:$AX$467,$B469,'Grid GenerationQueue'!$AY$5:$AY$467,$C469,'Grid GenerationQueue'!$BH$5:$BH$467,"Executed",'Grid GenerationQueue'!$BB$5:$BB$467,"&lt;"&amp;$BE$3)</f>
        <v>0</v>
      </c>
      <c r="BG469">
        <f>SUMIFS('Grid GenerationQueue'!AH$5:AH$467,'Grid GenerationQueue'!$AX$5:$AX$467,$B469,'Grid GenerationQueue'!$AY$5:$AY$467,$C469,'Grid GenerationQueue'!$BH$5:$BH$467,"Executed",'Grid GenerationQueue'!$BB$5:$BB$467,"&lt;"&amp;$BE$3)</f>
        <v>0</v>
      </c>
      <c r="BH469">
        <f>SUMIFS('Grid GenerationQueue'!AI$5:AI$467,'Grid GenerationQueue'!$AX$5:$AX$467,$B469,'Grid GenerationQueue'!$AY$5:$AY$467,$C469,'Grid GenerationQueue'!$BH$5:$BH$467,"Executed",'Grid GenerationQueue'!$BB$5:$BB$467,"&lt;"&amp;$BE$3)</f>
        <v>0</v>
      </c>
      <c r="BI469">
        <f>SUMIFS('Grid GenerationQueue'!AJ$5:AJ$467,'Grid GenerationQueue'!$AX$5:$AX$467,$B469,'Grid GenerationQueue'!$AY$5:$AY$467,$C469,'Grid GenerationQueue'!$BH$5:$BH$467,"Executed",'Grid GenerationQueue'!$BB$5:$BB$467,"&lt;"&amp;$BE$3)</f>
        <v>0</v>
      </c>
      <c r="BJ469">
        <f>SUMIFS('Grid GenerationQueue'!AK$5:AK$467,'Grid GenerationQueue'!$AX$5:$AX$467,$B469,'Grid GenerationQueue'!$AY$5:$AY$467,$C469,'Grid GenerationQueue'!$BH$5:$BH$467,"Executed",'Grid GenerationQueue'!$BB$5:$BB$467,"&lt;"&amp;$BE$3)</f>
        <v>0</v>
      </c>
      <c r="BK469">
        <f>SUMIFS('Grid GenerationQueue'!AL$5:AL$467,'Grid GenerationQueue'!$AX$5:$AX$467,$B469,'Grid GenerationQueue'!$AY$5:$AY$467,$C469,'Grid GenerationQueue'!$BH$5:$BH$467,"Executed",'Grid GenerationQueue'!$BB$5:$BB$467,"&lt;"&amp;$BE$3)</f>
        <v>0</v>
      </c>
      <c r="BL469">
        <f>SUMIFS('Grid GenerationQueue'!AM$5:AM$467,'Grid GenerationQueue'!$AX$5:$AX$467,$B469,'Grid GenerationQueue'!$AY$5:$AY$467,$C469,'Grid GenerationQueue'!$BH$5:$BH$467,"Executed",'Grid GenerationQueue'!$BB$5:$BB$467,"&lt;"&amp;$BE$3)</f>
        <v>0</v>
      </c>
      <c r="BM469">
        <f>SUMIFS('Grid GenerationQueue'!AN$5:AN$467,'Grid GenerationQueue'!$AX$5:$AX$467,$B469,'Grid GenerationQueue'!$AY$5:$AY$467,$C469,'Grid GenerationQueue'!$BH$5:$BH$467,"Executed",'Grid GenerationQueue'!$BB$5:$BB$467,"&lt;"&amp;$BE$3)</f>
        <v>0</v>
      </c>
      <c r="BN469">
        <f>SUMIFS('Grid GenerationQueue'!AO$5:AO$467,'Grid GenerationQueue'!$AX$5:$AX$467,$B469,'Grid GenerationQueue'!$AY$5:$AY$467,$C469,'Grid GenerationQueue'!$BH$5:$BH$467,"Executed",'Grid GenerationQueue'!$BB$5:$BB$467,"&lt;"&amp;$BE$3)</f>
        <v>0</v>
      </c>
      <c r="BO469">
        <f>SUMIFS('Grid GenerationQueue'!AP$5:AP$467,'Grid GenerationQueue'!$AX$5:$AX$467,$B469,'Grid GenerationQueue'!$AY$5:$AY$467,$C469,'Grid GenerationQueue'!$BH$5:$BH$467,"Executed",'Grid GenerationQueue'!$BB$5:$BB$467,"&lt;"&amp;$BE$3)</f>
        <v>0</v>
      </c>
      <c r="BQ469">
        <f>SUMIFS('Grid GenerationQueue'!AE$5:AE$467,'Grid GenerationQueue'!$AX$5:$AX$467,$B469,'Grid GenerationQueue'!$AY$5:$AY$467,$C469,'Grid GenerationQueue'!$BF$5:$BF$467,"&lt;&gt;"&amp;"",'Grid GenerationQueue'!$BB$5:$BB$467,"&lt;"&amp;$BE$3)</f>
        <v>0</v>
      </c>
      <c r="BR469">
        <f>SUMIFS('Grid GenerationQueue'!AF$5:AF$467,'Grid GenerationQueue'!$AX$5:$AX$467,$B469,'Grid GenerationQueue'!$AY$5:$AY$467,$C469,'Grid GenerationQueue'!$BF$5:$BF$467,"&lt;&gt;"&amp;"",'Grid GenerationQueue'!$BB$5:$BB$467,"&lt;"&amp;$BE$3)</f>
        <v>0</v>
      </c>
      <c r="BS469">
        <f>SUMIFS('Grid GenerationQueue'!AG$5:AG$467,'Grid GenerationQueue'!$AX$5:$AX$467,$B469,'Grid GenerationQueue'!$AY$5:$AY$467,$C469,'Grid GenerationQueue'!$BF$5:$BF$467,"&lt;&gt;"&amp;"",'Grid GenerationQueue'!$BB$5:$BB$467,"&lt;"&amp;$BE$3)</f>
        <v>0</v>
      </c>
      <c r="BT469">
        <f>SUMIFS('Grid GenerationQueue'!AH$5:AH$467,'Grid GenerationQueue'!$AX$5:$AX$467,$B469,'Grid GenerationQueue'!$AY$5:$AY$467,$C469,'Grid GenerationQueue'!$BF$5:$BF$467,"&lt;&gt;"&amp;"",'Grid GenerationQueue'!$BB$5:$BB$467,"&lt;"&amp;$BE$3)</f>
        <v>0</v>
      </c>
      <c r="BU469">
        <f>SUMIFS('Grid GenerationQueue'!AI$5:AI$467,'Grid GenerationQueue'!$AX$5:$AX$467,$B469,'Grid GenerationQueue'!$AY$5:$AY$467,$C469,'Grid GenerationQueue'!$BF$5:$BF$467,"&lt;&gt;"&amp;"",'Grid GenerationQueue'!$BB$5:$BB$467,"&lt;"&amp;$BE$3)</f>
        <v>0</v>
      </c>
      <c r="BV469">
        <f>SUMIFS('Grid GenerationQueue'!AJ$5:AJ$467,'Grid GenerationQueue'!$AX$5:$AX$467,$B469,'Grid GenerationQueue'!$AY$5:$AY$467,$C469,'Grid GenerationQueue'!$BF$5:$BF$467,"&lt;&gt;"&amp;"",'Grid GenerationQueue'!$BB$5:$BB$467,"&lt;"&amp;$BE$3)</f>
        <v>0</v>
      </c>
      <c r="BW469">
        <f>SUMIFS('Grid GenerationQueue'!AK$5:AK$467,'Grid GenerationQueue'!$AX$5:$AX$467,$B469,'Grid GenerationQueue'!$AY$5:$AY$467,$C469,'Grid GenerationQueue'!$BF$5:$BF$467,"&lt;&gt;"&amp;"",'Grid GenerationQueue'!$BB$5:$BB$467,"&lt;"&amp;$BE$3)</f>
        <v>0</v>
      </c>
      <c r="BX469">
        <f>SUMIFS('Grid GenerationQueue'!AL$5:AL$467,'Grid GenerationQueue'!$AX$5:$AX$467,$B469,'Grid GenerationQueue'!$AY$5:$AY$467,$C469,'Grid GenerationQueue'!$BF$5:$BF$467,"&lt;&gt;"&amp;"",'Grid GenerationQueue'!$BB$5:$BB$467,"&lt;"&amp;$BE$3)</f>
        <v>0</v>
      </c>
      <c r="BY469">
        <f>SUMIFS('Grid GenerationQueue'!AM$5:AM$467,'Grid GenerationQueue'!$AX$5:$AX$467,$B469,'Grid GenerationQueue'!$AY$5:$AY$467,$C469,'Grid GenerationQueue'!$BF$5:$BF$467,"&lt;&gt;"&amp;"",'Grid GenerationQueue'!$BB$5:$BB$467,"&lt;"&amp;$BE$3)</f>
        <v>0</v>
      </c>
      <c r="BZ469">
        <f>SUMIFS('Grid GenerationQueue'!AN$5:AN$467,'Grid GenerationQueue'!$AX$5:$AX$467,$B469,'Grid GenerationQueue'!$AY$5:$AY$467,$C469,'Grid GenerationQueue'!$BF$5:$BF$467,"&lt;&gt;"&amp;"",'Grid GenerationQueue'!$BB$5:$BB$467,"&lt;"&amp;$BE$3)</f>
        <v>0</v>
      </c>
      <c r="CA469">
        <f>SUMIFS('Grid GenerationQueue'!AO$5:AO$467,'Grid GenerationQueue'!$AX$5:$AX$467,$B469,'Grid GenerationQueue'!$AY$5:$AY$467,$C469,'Grid GenerationQueue'!$BF$5:$BF$467,"&lt;&gt;"&amp;"",'Grid GenerationQueue'!$BB$5:$BB$467,"&lt;"&amp;$BE$3)</f>
        <v>0</v>
      </c>
      <c r="CB469">
        <f>SUMIFS('Grid GenerationQueue'!AP$5:AP$467,'Grid GenerationQueue'!$AX$5:$AX$467,$B469,'Grid GenerationQueue'!$AY$5:$AY$467,$C469,'Grid GenerationQueue'!$BF$5:$BF$467,"&lt;&gt;"&amp;"",'Grid GenerationQueue'!$BB$5:$BB$467,"&lt;"&amp;$BE$3)</f>
        <v>0</v>
      </c>
      <c r="CD469">
        <f>SUMIFS('Grid GenerationQueue'!AE$5:AE$467,'Grid GenerationQueue'!$AX$5:$AX$467,$B469,'Grid GenerationQueue'!$AY$5:$AY$467,$C469,'Grid GenerationQueue'!$BB$5:$BB$467,"&lt;"&amp;$BE$3)</f>
        <v>0</v>
      </c>
      <c r="CE469">
        <f>SUMIFS('Grid GenerationQueue'!AF$5:AF$467,'Grid GenerationQueue'!$AX$5:$AX$467,$B469,'Grid GenerationQueue'!$AY$5:$AY$467,$C469,'Grid GenerationQueue'!$BB$5:$BB$467,"&lt;"&amp;$BE$3)</f>
        <v>0</v>
      </c>
      <c r="CF469">
        <f>SUMIFS('Grid GenerationQueue'!AG$5:AG$467,'Grid GenerationQueue'!$AX$5:$AX$467,$B469,'Grid GenerationQueue'!$AY$5:$AY$467,$C469,'Grid GenerationQueue'!$BB$5:$BB$467,"&lt;"&amp;$BE$3)</f>
        <v>0</v>
      </c>
      <c r="CG469">
        <f>SUMIFS('Grid GenerationQueue'!AH$5:AH$467,'Grid GenerationQueue'!$AX$5:$AX$467,$B469,'Grid GenerationQueue'!$AY$5:$AY$467,$C469,'Grid GenerationQueue'!$BB$5:$BB$467,"&lt;"&amp;$BE$3)</f>
        <v>0</v>
      </c>
      <c r="CH469">
        <f>SUMIFS('Grid GenerationQueue'!AI$5:AI$467,'Grid GenerationQueue'!$AX$5:$AX$467,$B469,'Grid GenerationQueue'!$AY$5:$AY$467,$C469,'Grid GenerationQueue'!$BB$5:$BB$467,"&lt;"&amp;$BE$3)</f>
        <v>0</v>
      </c>
      <c r="CI469">
        <f>SUMIFS('Grid GenerationQueue'!AJ$5:AJ$467,'Grid GenerationQueue'!$AX$5:$AX$467,$B469,'Grid GenerationQueue'!$AY$5:$AY$467,$C469,'Grid GenerationQueue'!$BB$5:$BB$467,"&lt;"&amp;$BE$3)</f>
        <v>0</v>
      </c>
      <c r="CJ469">
        <f>SUMIFS('Grid GenerationQueue'!AK$5:AK$467,'Grid GenerationQueue'!$AX$5:$AX$467,$B469,'Grid GenerationQueue'!$AY$5:$AY$467,$C469,'Grid GenerationQueue'!$BB$5:$BB$467,"&lt;"&amp;$BE$3)</f>
        <v>0</v>
      </c>
      <c r="CK469">
        <f>SUMIFS('Grid GenerationQueue'!AL$5:AL$467,'Grid GenerationQueue'!$AX$5:$AX$467,$B469,'Grid GenerationQueue'!$AY$5:$AY$467,$C469,'Grid GenerationQueue'!$BB$5:$BB$467,"&lt;"&amp;$BE$3)</f>
        <v>0</v>
      </c>
      <c r="CL469">
        <f>SUMIFS('Grid GenerationQueue'!AM$5:AM$467,'Grid GenerationQueue'!$AX$5:$AX$467,$B469,'Grid GenerationQueue'!$AY$5:$AY$467,$C469,'Grid GenerationQueue'!$BB$5:$BB$467,"&lt;"&amp;$BE$3)</f>
        <v>0</v>
      </c>
      <c r="CM469">
        <f>SUMIFS('Grid GenerationQueue'!AN$5:AN$467,'Grid GenerationQueue'!$AX$5:$AX$467,$B469,'Grid GenerationQueue'!$AY$5:$AY$467,$C469,'Grid GenerationQueue'!$BB$5:$BB$467,"&lt;"&amp;$BE$3)</f>
        <v>0</v>
      </c>
      <c r="CN469">
        <f>SUMIFS('Grid GenerationQueue'!AO$5:AO$467,'Grid GenerationQueue'!$AX$5:$AX$467,$B469,'Grid GenerationQueue'!$AY$5:$AY$467,$C469,'Grid GenerationQueue'!$BB$5:$BB$467,"&lt;"&amp;$BE$3)</f>
        <v>0</v>
      </c>
      <c r="CO469">
        <f>SUMIFS('Grid GenerationQueue'!AP$5:AP$467,'Grid GenerationQueue'!$AX$5:$AX$467,$B469,'Grid GenerationQueue'!$AY$5:$AY$467,$C469,'Grid GenerationQueue'!$BB$5:$BB$467,"&lt;"&amp;$BE$3)</f>
        <v>0</v>
      </c>
    </row>
    <row r="470" spans="1:93" x14ac:dyDescent="0.35">
      <c r="A470" t="s">
        <v>4659</v>
      </c>
      <c r="B470" t="s">
        <v>4532</v>
      </c>
      <c r="C470">
        <v>138</v>
      </c>
      <c r="D470">
        <f>SUMIFS('Grid GenerationQueue'!AE$5:AE$467,'Grid GenerationQueue'!$AX$5:$AX$467,$B470,'Grid GenerationQueue'!$AY$5:$AY$467,$C470,'Grid GenerationQueue'!$BI$5:$BI$467,"&lt;4")</f>
        <v>0</v>
      </c>
      <c r="E470">
        <f>SUMIFS('Grid GenerationQueue'!AF$5:AF$467,'Grid GenerationQueue'!$AX$5:$AX$467,$B470,'Grid GenerationQueue'!$AY$5:$AY$467,$C470,'Grid GenerationQueue'!$BI$5:$BI$467,"&lt;4")</f>
        <v>0</v>
      </c>
      <c r="F470">
        <f>SUMIFS('Grid GenerationQueue'!AG$5:AG$467,'Grid GenerationQueue'!$AX$5:$AX$467,$B470,'Grid GenerationQueue'!$AY$5:$AY$467,$C470,'Grid GenerationQueue'!$BI$5:$BI$467,"&lt;4")</f>
        <v>0</v>
      </c>
      <c r="G470">
        <f>SUMIFS('Grid GenerationQueue'!AH$5:AH$467,'Grid GenerationQueue'!$AX$5:$AX$467,$B470,'Grid GenerationQueue'!$AY$5:$AY$467,$C470,'Grid GenerationQueue'!$BI$5:$BI$467,"&lt;4")</f>
        <v>0</v>
      </c>
      <c r="H470">
        <f>SUMIFS('Grid GenerationQueue'!AI$5:AI$467,'Grid GenerationQueue'!$AX$5:$AX$467,$B470,'Grid GenerationQueue'!$AY$5:$AY$467,$C470,'Grid GenerationQueue'!$BI$5:$BI$467,"&lt;4")</f>
        <v>0</v>
      </c>
      <c r="I470">
        <f>SUMIFS('Grid GenerationQueue'!AJ$5:AJ$467,'Grid GenerationQueue'!$AX$5:$AX$467,$B470,'Grid GenerationQueue'!$AY$5:$AY$467,$C470,'Grid GenerationQueue'!$BI$5:$BI$467,"&lt;4")</f>
        <v>0</v>
      </c>
      <c r="J470">
        <f>SUMIFS('Grid GenerationQueue'!AK$5:AK$467,'Grid GenerationQueue'!$AX$5:$AX$467,$B470,'Grid GenerationQueue'!$AY$5:$AY$467,$C470,'Grid GenerationQueue'!$BI$5:$BI$467,"&lt;4")</f>
        <v>0</v>
      </c>
      <c r="K470">
        <f>SUMIFS('Grid GenerationQueue'!AL$5:AL$467,'Grid GenerationQueue'!$AX$5:$AX$467,$B470,'Grid GenerationQueue'!$AY$5:$AY$467,$C470,'Grid GenerationQueue'!$BI$5:$BI$467,"&lt;4")</f>
        <v>0</v>
      </c>
      <c r="L470">
        <f>SUMIFS('Grid GenerationQueue'!AM$5:AM$467,'Grid GenerationQueue'!$AX$5:$AX$467,$B470,'Grid GenerationQueue'!$AY$5:$AY$467,$C470,'Grid GenerationQueue'!$BI$5:$BI$467,"&lt;4")</f>
        <v>0</v>
      </c>
      <c r="M470">
        <f>SUMIFS('Grid GenerationQueue'!AN$5:AN$467,'Grid GenerationQueue'!$AX$5:$AX$467,$B470,'Grid GenerationQueue'!$AY$5:$AY$467,$C470,'Grid GenerationQueue'!$BI$5:$BI$467,"&lt;4")</f>
        <v>0</v>
      </c>
      <c r="N470">
        <f>SUMIFS('Grid GenerationQueue'!AO$5:AO$467,'Grid GenerationQueue'!$AX$5:$AX$467,$B470,'Grid GenerationQueue'!$AY$5:$AY$467,$C470,'Grid GenerationQueue'!$BI$5:$BI$467,"&lt;4")</f>
        <v>0</v>
      </c>
      <c r="O470">
        <f>SUMIFS('Grid GenerationQueue'!AP$5:AP$467,'Grid GenerationQueue'!$AX$5:$AX$467,$B470,'Grid GenerationQueue'!$AY$5:$AY$467,$C470,'Grid GenerationQueue'!$BI$5:$BI$467,"&lt;4")</f>
        <v>0</v>
      </c>
      <c r="Q470">
        <f>SUMIFS('Grid GenerationQueue'!AE$5:AE$467,'Grid GenerationQueue'!$AX$5:$AX$467,$B470,'Grid GenerationQueue'!$AY$5:$AY$467,$C470,'Grid GenerationQueue'!$BH$5:$BH$467,"Executed")</f>
        <v>0</v>
      </c>
      <c r="R470">
        <f>SUMIFS('Grid GenerationQueue'!AF$5:AF$467,'Grid GenerationQueue'!$AX$5:$AX$467,$B470,'Grid GenerationQueue'!$AY$5:$AY$467,$C470,'Grid GenerationQueue'!$BH$5:$BH$467,"Executed")</f>
        <v>0</v>
      </c>
      <c r="S470">
        <f>SUMIFS('Grid GenerationQueue'!AG$5:AG$467,'Grid GenerationQueue'!$AX$5:$AX$467,$B470,'Grid GenerationQueue'!$AY$5:$AY$467,$C470,'Grid GenerationQueue'!$BH$5:$BH$467,"Executed")</f>
        <v>0</v>
      </c>
      <c r="T470">
        <f>SUMIFS('Grid GenerationQueue'!AH$5:AH$467,'Grid GenerationQueue'!$AX$5:$AX$467,$B470,'Grid GenerationQueue'!$AY$5:$AY$467,$C470,'Grid GenerationQueue'!$BH$5:$BH$467,"Executed")</f>
        <v>0</v>
      </c>
      <c r="U470">
        <f>SUMIFS('Grid GenerationQueue'!AI$5:AI$467,'Grid GenerationQueue'!$AX$5:$AX$467,$B470,'Grid GenerationQueue'!$AY$5:$AY$467,$C470,'Grid GenerationQueue'!$BH$5:$BH$467,"Executed")</f>
        <v>0</v>
      </c>
      <c r="V470">
        <f>SUMIFS('Grid GenerationQueue'!AJ$5:AJ$467,'Grid GenerationQueue'!$AX$5:$AX$467,$B470,'Grid GenerationQueue'!$AY$5:$AY$467,$C470,'Grid GenerationQueue'!$BH$5:$BH$467,"Executed")</f>
        <v>0</v>
      </c>
      <c r="W470">
        <f>SUMIFS('Grid GenerationQueue'!AK$5:AK$467,'Grid GenerationQueue'!$AX$5:$AX$467,$B470,'Grid GenerationQueue'!$AY$5:$AY$467,$C470,'Grid GenerationQueue'!$BH$5:$BH$467,"Executed")</f>
        <v>0</v>
      </c>
      <c r="X470">
        <f>SUMIFS('Grid GenerationQueue'!AL$5:AL$467,'Grid GenerationQueue'!$AX$5:$AX$467,$B470,'Grid GenerationQueue'!$AY$5:$AY$467,$C470,'Grid GenerationQueue'!$BH$5:$BH$467,"Executed")</f>
        <v>0</v>
      </c>
      <c r="Y470">
        <f>SUMIFS('Grid GenerationQueue'!AM$5:AM$467,'Grid GenerationQueue'!$AX$5:$AX$467,$B470,'Grid GenerationQueue'!$AY$5:$AY$467,$C470,'Grid GenerationQueue'!$BH$5:$BH$467,"Executed")</f>
        <v>0</v>
      </c>
      <c r="Z470">
        <f>SUMIFS('Grid GenerationQueue'!AN$5:AN$467,'Grid GenerationQueue'!$AX$5:$AX$467,$B470,'Grid GenerationQueue'!$AY$5:$AY$467,$C470,'Grid GenerationQueue'!$BH$5:$BH$467,"Executed")</f>
        <v>0</v>
      </c>
      <c r="AA470">
        <f>SUMIFS('Grid GenerationQueue'!AO$5:AO$467,'Grid GenerationQueue'!$AX$5:$AX$467,$B470,'Grid GenerationQueue'!$AY$5:$AY$467,$C470,'Grid GenerationQueue'!$BH$5:$BH$467,"Executed")</f>
        <v>0</v>
      </c>
      <c r="AB470">
        <f>SUMIFS('Grid GenerationQueue'!AP$5:AP$467,'Grid GenerationQueue'!$AX$5:$AX$467,$B470,'Grid GenerationQueue'!$AY$5:$AY$467,$C470,'Grid GenerationQueue'!$BH$5:$BH$467,"Executed")</f>
        <v>0</v>
      </c>
      <c r="AD470">
        <f>SUMIFS('Grid GenerationQueue'!AE$5:AE$467,'Grid GenerationQueue'!$AX$5:$AX$467,$B470,'Grid GenerationQueue'!$AY$5:$AY$467,$C470,'Grid GenerationQueue'!$BF$5:$BF$467,"&lt;&gt;"&amp;"")</f>
        <v>0</v>
      </c>
      <c r="AE470">
        <f>SUMIFS('Grid GenerationQueue'!AF$5:AF$467,'Grid GenerationQueue'!$AX$5:$AX$467,$B470,'Grid GenerationQueue'!$AY$5:$AY$467,$C470,'Grid GenerationQueue'!$BF$5:$BF$467,"&lt;&gt;"&amp;"")</f>
        <v>0</v>
      </c>
      <c r="AF470">
        <f>SUMIFS('Grid GenerationQueue'!AG$5:AG$467,'Grid GenerationQueue'!$AX$5:$AX$467,$B470,'Grid GenerationQueue'!$AY$5:$AY$467,$C470,'Grid GenerationQueue'!$BF$5:$BF$467,"&lt;&gt;"&amp;"")</f>
        <v>0</v>
      </c>
      <c r="AG470">
        <f>SUMIFS('Grid GenerationQueue'!AH$5:AH$467,'Grid GenerationQueue'!$AX$5:$AX$467,$B470,'Grid GenerationQueue'!$AY$5:$AY$467,$C470,'Grid GenerationQueue'!$BF$5:$BF$467,"&lt;&gt;"&amp;"")</f>
        <v>0</v>
      </c>
      <c r="AH470">
        <f>SUMIFS('Grid GenerationQueue'!AI$5:AI$467,'Grid GenerationQueue'!$AX$5:$AX$467,$B470,'Grid GenerationQueue'!$AY$5:$AY$467,$C470,'Grid GenerationQueue'!$BF$5:$BF$467,"&lt;&gt;"&amp;"")</f>
        <v>0</v>
      </c>
      <c r="AI470">
        <f>SUMIFS('Grid GenerationQueue'!AJ$5:AJ$467,'Grid GenerationQueue'!$AX$5:$AX$467,$B470,'Grid GenerationQueue'!$AY$5:$AY$467,$C470,'Grid GenerationQueue'!$BF$5:$BF$467,"&lt;&gt;"&amp;"")</f>
        <v>0</v>
      </c>
      <c r="AJ470">
        <f>SUMIFS('Grid GenerationQueue'!AK$5:AK$467,'Grid GenerationQueue'!$AX$5:$AX$467,$B470,'Grid GenerationQueue'!$AY$5:$AY$467,$C470,'Grid GenerationQueue'!$BF$5:$BF$467,"&lt;&gt;"&amp;"")</f>
        <v>0</v>
      </c>
      <c r="AK470">
        <f>SUMIFS('Grid GenerationQueue'!AL$5:AL$467,'Grid GenerationQueue'!$AX$5:$AX$467,$B470,'Grid GenerationQueue'!$AY$5:$AY$467,$C470,'Grid GenerationQueue'!$BF$5:$BF$467,"&lt;&gt;"&amp;"")</f>
        <v>0</v>
      </c>
      <c r="AL470">
        <f>SUMIFS('Grid GenerationQueue'!AM$5:AM$467,'Grid GenerationQueue'!$AX$5:$AX$467,$B470,'Grid GenerationQueue'!$AY$5:$AY$467,$C470,'Grid GenerationQueue'!$BF$5:$BF$467,"&lt;&gt;"&amp;"")</f>
        <v>0</v>
      </c>
      <c r="AM470">
        <f>SUMIFS('Grid GenerationQueue'!AN$5:AN$467,'Grid GenerationQueue'!$AX$5:$AX$467,$B470,'Grid GenerationQueue'!$AY$5:$AY$467,$C470,'Grid GenerationQueue'!$BF$5:$BF$467,"&lt;&gt;"&amp;"")</f>
        <v>0</v>
      </c>
      <c r="AN470">
        <f>SUMIFS('Grid GenerationQueue'!AO$5:AO$467,'Grid GenerationQueue'!$AX$5:$AX$467,$B470,'Grid GenerationQueue'!$AY$5:$AY$467,$C470,'Grid GenerationQueue'!$BF$5:$BF$467,"&lt;&gt;"&amp;"")</f>
        <v>0</v>
      </c>
      <c r="AO470">
        <f>SUMIFS('Grid GenerationQueue'!AP$5:AP$467,'Grid GenerationQueue'!$AX$5:$AX$467,$B470,'Grid GenerationQueue'!$AY$5:$AY$467,$C470,'Grid GenerationQueue'!$BF$5:$BF$467,"&lt;&gt;"&amp;"")</f>
        <v>0</v>
      </c>
      <c r="AQ470">
        <f>SUMIFS('Grid GenerationQueue'!AE$5:AE$467,'Grid GenerationQueue'!$AX$5:$AX$467,$B470,'Grid GenerationQueue'!$AY$5:$AY$467,$C470)</f>
        <v>110.87</v>
      </c>
      <c r="AR470">
        <f>SUMIFS('Grid GenerationQueue'!AF$5:AF$467,'Grid GenerationQueue'!$AX$5:$AX$467,$B470,'Grid GenerationQueue'!$AY$5:$AY$467,$C470)</f>
        <v>0</v>
      </c>
      <c r="AS470">
        <f>SUMIFS('Grid GenerationQueue'!AG$5:AG$467,'Grid GenerationQueue'!$AX$5:$AX$467,$B470,'Grid GenerationQueue'!$AY$5:$AY$467,$C470)</f>
        <v>0</v>
      </c>
      <c r="AT470">
        <f>SUMIFS('Grid GenerationQueue'!AH$5:AH$467,'Grid GenerationQueue'!$AX$5:$AX$467,$B470,'Grid GenerationQueue'!$AY$5:$AY$467,$C470)</f>
        <v>0</v>
      </c>
      <c r="AU470">
        <f>SUMIFS('Grid GenerationQueue'!AI$5:AI$467,'Grid GenerationQueue'!$AX$5:$AX$467,$B470,'Grid GenerationQueue'!$AY$5:$AY$467,$C470)</f>
        <v>223.33</v>
      </c>
      <c r="AV470">
        <f>SUMIFS('Grid GenerationQueue'!AJ$5:AJ$467,'Grid GenerationQueue'!$AX$5:$AX$467,$B470,'Grid GenerationQueue'!$AY$5:$AY$467,$C470)</f>
        <v>0</v>
      </c>
      <c r="AW470">
        <f>SUMIFS('Grid GenerationQueue'!AK$5:AK$467,'Grid GenerationQueue'!$AX$5:$AX$467,$B470,'Grid GenerationQueue'!$AY$5:$AY$467,$C470)</f>
        <v>0</v>
      </c>
      <c r="AX470">
        <f>SUMIFS('Grid GenerationQueue'!AL$5:AL$467,'Grid GenerationQueue'!$AX$5:$AX$467,$B470,'Grid GenerationQueue'!$AY$5:$AY$467,$C470)</f>
        <v>0</v>
      </c>
      <c r="AY470">
        <f>SUMIFS('Grid GenerationQueue'!AM$5:AM$467,'Grid GenerationQueue'!$AX$5:$AX$467,$B470,'Grid GenerationQueue'!$AY$5:$AY$467,$C470)</f>
        <v>0</v>
      </c>
      <c r="AZ470">
        <f>SUMIFS('Grid GenerationQueue'!AN$5:AN$467,'Grid GenerationQueue'!$AX$5:$AX$467,$B470,'Grid GenerationQueue'!$AY$5:$AY$467,$C470)</f>
        <v>0</v>
      </c>
      <c r="BA470">
        <f>SUMIFS('Grid GenerationQueue'!AO$5:AO$467,'Grid GenerationQueue'!$AX$5:$AX$467,$B470,'Grid GenerationQueue'!$AY$5:$AY$467,$C470)</f>
        <v>0</v>
      </c>
      <c r="BB470">
        <f>SUMIFS('Grid GenerationQueue'!AP$5:AP$467,'Grid GenerationQueue'!$AX$5:$AX$467,$B470,'Grid GenerationQueue'!$AY$5:$AY$467,$C470)</f>
        <v>0</v>
      </c>
      <c r="BD470">
        <f>SUMIFS('Grid GenerationQueue'!AE$5:AE$467,'Grid GenerationQueue'!$AX$5:$AX$467,$B470,'Grid GenerationQueue'!$AY$5:$AY$467,$C470,'Grid GenerationQueue'!$BH$5:$BH$467,"Executed",'Grid GenerationQueue'!$BB$5:$BB$467,"&lt;"&amp;$BE$3)</f>
        <v>0</v>
      </c>
      <c r="BE470">
        <f>SUMIFS('Grid GenerationQueue'!AF$5:AF$467,'Grid GenerationQueue'!$AX$5:$AX$467,$B470,'Grid GenerationQueue'!$AY$5:$AY$467,$C470,'Grid GenerationQueue'!$BH$5:$BH$467,"Executed",'Grid GenerationQueue'!$BB$5:$BB$467,"&lt;"&amp;$BE$3)</f>
        <v>0</v>
      </c>
      <c r="BF470">
        <f>SUMIFS('Grid GenerationQueue'!AG$5:AG$467,'Grid GenerationQueue'!$AX$5:$AX$467,$B470,'Grid GenerationQueue'!$AY$5:$AY$467,$C470,'Grid GenerationQueue'!$BH$5:$BH$467,"Executed",'Grid GenerationQueue'!$BB$5:$BB$467,"&lt;"&amp;$BE$3)</f>
        <v>0</v>
      </c>
      <c r="BG470">
        <f>SUMIFS('Grid GenerationQueue'!AH$5:AH$467,'Grid GenerationQueue'!$AX$5:$AX$467,$B470,'Grid GenerationQueue'!$AY$5:$AY$467,$C470,'Grid GenerationQueue'!$BH$5:$BH$467,"Executed",'Grid GenerationQueue'!$BB$5:$BB$467,"&lt;"&amp;$BE$3)</f>
        <v>0</v>
      </c>
      <c r="BH470">
        <f>SUMIFS('Grid GenerationQueue'!AI$5:AI$467,'Grid GenerationQueue'!$AX$5:$AX$467,$B470,'Grid GenerationQueue'!$AY$5:$AY$467,$C470,'Grid GenerationQueue'!$BH$5:$BH$467,"Executed",'Grid GenerationQueue'!$BB$5:$BB$467,"&lt;"&amp;$BE$3)</f>
        <v>0</v>
      </c>
      <c r="BI470">
        <f>SUMIFS('Grid GenerationQueue'!AJ$5:AJ$467,'Grid GenerationQueue'!$AX$5:$AX$467,$B470,'Grid GenerationQueue'!$AY$5:$AY$467,$C470,'Grid GenerationQueue'!$BH$5:$BH$467,"Executed",'Grid GenerationQueue'!$BB$5:$BB$467,"&lt;"&amp;$BE$3)</f>
        <v>0</v>
      </c>
      <c r="BJ470">
        <f>SUMIFS('Grid GenerationQueue'!AK$5:AK$467,'Grid GenerationQueue'!$AX$5:$AX$467,$B470,'Grid GenerationQueue'!$AY$5:$AY$467,$C470,'Grid GenerationQueue'!$BH$5:$BH$467,"Executed",'Grid GenerationQueue'!$BB$5:$BB$467,"&lt;"&amp;$BE$3)</f>
        <v>0</v>
      </c>
      <c r="BK470">
        <f>SUMIFS('Grid GenerationQueue'!AL$5:AL$467,'Grid GenerationQueue'!$AX$5:$AX$467,$B470,'Grid GenerationQueue'!$AY$5:$AY$467,$C470,'Grid GenerationQueue'!$BH$5:$BH$467,"Executed",'Grid GenerationQueue'!$BB$5:$BB$467,"&lt;"&amp;$BE$3)</f>
        <v>0</v>
      </c>
      <c r="BL470">
        <f>SUMIFS('Grid GenerationQueue'!AM$5:AM$467,'Grid GenerationQueue'!$AX$5:$AX$467,$B470,'Grid GenerationQueue'!$AY$5:$AY$467,$C470,'Grid GenerationQueue'!$BH$5:$BH$467,"Executed",'Grid GenerationQueue'!$BB$5:$BB$467,"&lt;"&amp;$BE$3)</f>
        <v>0</v>
      </c>
      <c r="BM470">
        <f>SUMIFS('Grid GenerationQueue'!AN$5:AN$467,'Grid GenerationQueue'!$AX$5:$AX$467,$B470,'Grid GenerationQueue'!$AY$5:$AY$467,$C470,'Grid GenerationQueue'!$BH$5:$BH$467,"Executed",'Grid GenerationQueue'!$BB$5:$BB$467,"&lt;"&amp;$BE$3)</f>
        <v>0</v>
      </c>
      <c r="BN470">
        <f>SUMIFS('Grid GenerationQueue'!AO$5:AO$467,'Grid GenerationQueue'!$AX$5:$AX$467,$B470,'Grid GenerationQueue'!$AY$5:$AY$467,$C470,'Grid GenerationQueue'!$BH$5:$BH$467,"Executed",'Grid GenerationQueue'!$BB$5:$BB$467,"&lt;"&amp;$BE$3)</f>
        <v>0</v>
      </c>
      <c r="BO470">
        <f>SUMIFS('Grid GenerationQueue'!AP$5:AP$467,'Grid GenerationQueue'!$AX$5:$AX$467,$B470,'Grid GenerationQueue'!$AY$5:$AY$467,$C470,'Grid GenerationQueue'!$BH$5:$BH$467,"Executed",'Grid GenerationQueue'!$BB$5:$BB$467,"&lt;"&amp;$BE$3)</f>
        <v>0</v>
      </c>
      <c r="BQ470">
        <f>SUMIFS('Grid GenerationQueue'!AE$5:AE$467,'Grid GenerationQueue'!$AX$5:$AX$467,$B470,'Grid GenerationQueue'!$AY$5:$AY$467,$C470,'Grid GenerationQueue'!$BF$5:$BF$467,"&lt;&gt;"&amp;"",'Grid GenerationQueue'!$BB$5:$BB$467,"&lt;"&amp;$BE$3)</f>
        <v>0</v>
      </c>
      <c r="BR470">
        <f>SUMIFS('Grid GenerationQueue'!AF$5:AF$467,'Grid GenerationQueue'!$AX$5:$AX$467,$B470,'Grid GenerationQueue'!$AY$5:$AY$467,$C470,'Grid GenerationQueue'!$BF$5:$BF$467,"&lt;&gt;"&amp;"",'Grid GenerationQueue'!$BB$5:$BB$467,"&lt;"&amp;$BE$3)</f>
        <v>0</v>
      </c>
      <c r="BS470">
        <f>SUMIFS('Grid GenerationQueue'!AG$5:AG$467,'Grid GenerationQueue'!$AX$5:$AX$467,$B470,'Grid GenerationQueue'!$AY$5:$AY$467,$C470,'Grid GenerationQueue'!$BF$5:$BF$467,"&lt;&gt;"&amp;"",'Grid GenerationQueue'!$BB$5:$BB$467,"&lt;"&amp;$BE$3)</f>
        <v>0</v>
      </c>
      <c r="BT470">
        <f>SUMIFS('Grid GenerationQueue'!AH$5:AH$467,'Grid GenerationQueue'!$AX$5:$AX$467,$B470,'Grid GenerationQueue'!$AY$5:$AY$467,$C470,'Grid GenerationQueue'!$BF$5:$BF$467,"&lt;&gt;"&amp;"",'Grid GenerationQueue'!$BB$5:$BB$467,"&lt;"&amp;$BE$3)</f>
        <v>0</v>
      </c>
      <c r="BU470">
        <f>SUMIFS('Grid GenerationQueue'!AI$5:AI$467,'Grid GenerationQueue'!$AX$5:$AX$467,$B470,'Grid GenerationQueue'!$AY$5:$AY$467,$C470,'Grid GenerationQueue'!$BF$5:$BF$467,"&lt;&gt;"&amp;"",'Grid GenerationQueue'!$BB$5:$BB$467,"&lt;"&amp;$BE$3)</f>
        <v>0</v>
      </c>
      <c r="BV470">
        <f>SUMIFS('Grid GenerationQueue'!AJ$5:AJ$467,'Grid GenerationQueue'!$AX$5:$AX$467,$B470,'Grid GenerationQueue'!$AY$5:$AY$467,$C470,'Grid GenerationQueue'!$BF$5:$BF$467,"&lt;&gt;"&amp;"",'Grid GenerationQueue'!$BB$5:$BB$467,"&lt;"&amp;$BE$3)</f>
        <v>0</v>
      </c>
      <c r="BW470">
        <f>SUMIFS('Grid GenerationQueue'!AK$5:AK$467,'Grid GenerationQueue'!$AX$5:$AX$467,$B470,'Grid GenerationQueue'!$AY$5:$AY$467,$C470,'Grid GenerationQueue'!$BF$5:$BF$467,"&lt;&gt;"&amp;"",'Grid GenerationQueue'!$BB$5:$BB$467,"&lt;"&amp;$BE$3)</f>
        <v>0</v>
      </c>
      <c r="BX470">
        <f>SUMIFS('Grid GenerationQueue'!AL$5:AL$467,'Grid GenerationQueue'!$AX$5:$AX$467,$B470,'Grid GenerationQueue'!$AY$5:$AY$467,$C470,'Grid GenerationQueue'!$BF$5:$BF$467,"&lt;&gt;"&amp;"",'Grid GenerationQueue'!$BB$5:$BB$467,"&lt;"&amp;$BE$3)</f>
        <v>0</v>
      </c>
      <c r="BY470">
        <f>SUMIFS('Grid GenerationQueue'!AM$5:AM$467,'Grid GenerationQueue'!$AX$5:$AX$467,$B470,'Grid GenerationQueue'!$AY$5:$AY$467,$C470,'Grid GenerationQueue'!$BF$5:$BF$467,"&lt;&gt;"&amp;"",'Grid GenerationQueue'!$BB$5:$BB$467,"&lt;"&amp;$BE$3)</f>
        <v>0</v>
      </c>
      <c r="BZ470">
        <f>SUMIFS('Grid GenerationQueue'!AN$5:AN$467,'Grid GenerationQueue'!$AX$5:$AX$467,$B470,'Grid GenerationQueue'!$AY$5:$AY$467,$C470,'Grid GenerationQueue'!$BF$5:$BF$467,"&lt;&gt;"&amp;"",'Grid GenerationQueue'!$BB$5:$BB$467,"&lt;"&amp;$BE$3)</f>
        <v>0</v>
      </c>
      <c r="CA470">
        <f>SUMIFS('Grid GenerationQueue'!AO$5:AO$467,'Grid GenerationQueue'!$AX$5:$AX$467,$B470,'Grid GenerationQueue'!$AY$5:$AY$467,$C470,'Grid GenerationQueue'!$BF$5:$BF$467,"&lt;&gt;"&amp;"",'Grid GenerationQueue'!$BB$5:$BB$467,"&lt;"&amp;$BE$3)</f>
        <v>0</v>
      </c>
      <c r="CB470">
        <f>SUMIFS('Grid GenerationQueue'!AP$5:AP$467,'Grid GenerationQueue'!$AX$5:$AX$467,$B470,'Grid GenerationQueue'!$AY$5:$AY$467,$C470,'Grid GenerationQueue'!$BF$5:$BF$467,"&lt;&gt;"&amp;"",'Grid GenerationQueue'!$BB$5:$BB$467,"&lt;"&amp;$BE$3)</f>
        <v>0</v>
      </c>
      <c r="CD470">
        <f>SUMIFS('Grid GenerationQueue'!AE$5:AE$467,'Grid GenerationQueue'!$AX$5:$AX$467,$B470,'Grid GenerationQueue'!$AY$5:$AY$467,$C470,'Grid GenerationQueue'!$BB$5:$BB$467,"&lt;"&amp;$BE$3)</f>
        <v>110.87</v>
      </c>
      <c r="CE470">
        <f>SUMIFS('Grid GenerationQueue'!AF$5:AF$467,'Grid GenerationQueue'!$AX$5:$AX$467,$B470,'Grid GenerationQueue'!$AY$5:$AY$467,$C470,'Grid GenerationQueue'!$BB$5:$BB$467,"&lt;"&amp;$BE$3)</f>
        <v>0</v>
      </c>
      <c r="CF470">
        <f>SUMIFS('Grid GenerationQueue'!AG$5:AG$467,'Grid GenerationQueue'!$AX$5:$AX$467,$B470,'Grid GenerationQueue'!$AY$5:$AY$467,$C470,'Grid GenerationQueue'!$BB$5:$BB$467,"&lt;"&amp;$BE$3)</f>
        <v>0</v>
      </c>
      <c r="CG470">
        <f>SUMIFS('Grid GenerationQueue'!AH$5:AH$467,'Grid GenerationQueue'!$AX$5:$AX$467,$B470,'Grid GenerationQueue'!$AY$5:$AY$467,$C470,'Grid GenerationQueue'!$BB$5:$BB$467,"&lt;"&amp;$BE$3)</f>
        <v>0</v>
      </c>
      <c r="CH470">
        <f>SUMIFS('Grid GenerationQueue'!AI$5:AI$467,'Grid GenerationQueue'!$AX$5:$AX$467,$B470,'Grid GenerationQueue'!$AY$5:$AY$467,$C470,'Grid GenerationQueue'!$BB$5:$BB$467,"&lt;"&amp;$BE$3)</f>
        <v>223.33</v>
      </c>
      <c r="CI470">
        <f>SUMIFS('Grid GenerationQueue'!AJ$5:AJ$467,'Grid GenerationQueue'!$AX$5:$AX$467,$B470,'Grid GenerationQueue'!$AY$5:$AY$467,$C470,'Grid GenerationQueue'!$BB$5:$BB$467,"&lt;"&amp;$BE$3)</f>
        <v>0</v>
      </c>
      <c r="CJ470">
        <f>SUMIFS('Grid GenerationQueue'!AK$5:AK$467,'Grid GenerationQueue'!$AX$5:$AX$467,$B470,'Grid GenerationQueue'!$AY$5:$AY$467,$C470,'Grid GenerationQueue'!$BB$5:$BB$467,"&lt;"&amp;$BE$3)</f>
        <v>0</v>
      </c>
      <c r="CK470">
        <f>SUMIFS('Grid GenerationQueue'!AL$5:AL$467,'Grid GenerationQueue'!$AX$5:$AX$467,$B470,'Grid GenerationQueue'!$AY$5:$AY$467,$C470,'Grid GenerationQueue'!$BB$5:$BB$467,"&lt;"&amp;$BE$3)</f>
        <v>0</v>
      </c>
      <c r="CL470">
        <f>SUMIFS('Grid GenerationQueue'!AM$5:AM$467,'Grid GenerationQueue'!$AX$5:$AX$467,$B470,'Grid GenerationQueue'!$AY$5:$AY$467,$C470,'Grid GenerationQueue'!$BB$5:$BB$467,"&lt;"&amp;$BE$3)</f>
        <v>0</v>
      </c>
      <c r="CM470">
        <f>SUMIFS('Grid GenerationQueue'!AN$5:AN$467,'Grid GenerationQueue'!$AX$5:$AX$467,$B470,'Grid GenerationQueue'!$AY$5:$AY$467,$C470,'Grid GenerationQueue'!$BB$5:$BB$467,"&lt;"&amp;$BE$3)</f>
        <v>0</v>
      </c>
      <c r="CN470">
        <f>SUMIFS('Grid GenerationQueue'!AO$5:AO$467,'Grid GenerationQueue'!$AX$5:$AX$467,$B470,'Grid GenerationQueue'!$AY$5:$AY$467,$C470,'Grid GenerationQueue'!$BB$5:$BB$467,"&lt;"&amp;$BE$3)</f>
        <v>0</v>
      </c>
      <c r="CO470">
        <f>SUMIFS('Grid GenerationQueue'!AP$5:AP$467,'Grid GenerationQueue'!$AX$5:$AX$467,$B470,'Grid GenerationQueue'!$AY$5:$AY$467,$C470,'Grid GenerationQueue'!$BB$5:$BB$467,"&lt;"&amp;$BE$3)</f>
        <v>0</v>
      </c>
    </row>
    <row r="471" spans="1:93" x14ac:dyDescent="0.35">
      <c r="A471" t="s">
        <v>4645</v>
      </c>
      <c r="B471" t="s">
        <v>4533</v>
      </c>
      <c r="C471">
        <v>230</v>
      </c>
      <c r="D471">
        <f>SUMIFS('Grid GenerationQueue'!AE$5:AE$467,'Grid GenerationQueue'!$AX$5:$AX$467,$B471,'Grid GenerationQueue'!$AY$5:$AY$467,$C471,'Grid GenerationQueue'!$BI$5:$BI$467,"&lt;4")</f>
        <v>200</v>
      </c>
      <c r="E471">
        <f>SUMIFS('Grid GenerationQueue'!AF$5:AF$467,'Grid GenerationQueue'!$AX$5:$AX$467,$B471,'Grid GenerationQueue'!$AY$5:$AY$467,$C471,'Grid GenerationQueue'!$BI$5:$BI$467,"&lt;4")</f>
        <v>200</v>
      </c>
      <c r="F471">
        <f>SUMIFS('Grid GenerationQueue'!AG$5:AG$467,'Grid GenerationQueue'!$AX$5:$AX$467,$B471,'Grid GenerationQueue'!$AY$5:$AY$467,$C471,'Grid GenerationQueue'!$BI$5:$BI$467,"&lt;4")</f>
        <v>0</v>
      </c>
      <c r="G471">
        <f>SUMIFS('Grid GenerationQueue'!AH$5:AH$467,'Grid GenerationQueue'!$AX$5:$AX$467,$B471,'Grid GenerationQueue'!$AY$5:$AY$467,$C471,'Grid GenerationQueue'!$BI$5:$BI$467,"&lt;4")</f>
        <v>0</v>
      </c>
      <c r="H471">
        <f>SUMIFS('Grid GenerationQueue'!AI$5:AI$467,'Grid GenerationQueue'!$AX$5:$AX$467,$B471,'Grid GenerationQueue'!$AY$5:$AY$467,$C471,'Grid GenerationQueue'!$BI$5:$BI$467,"&lt;4")</f>
        <v>0</v>
      </c>
      <c r="I471">
        <f>SUMIFS('Grid GenerationQueue'!AJ$5:AJ$467,'Grid GenerationQueue'!$AX$5:$AX$467,$B471,'Grid GenerationQueue'!$AY$5:$AY$467,$C471,'Grid GenerationQueue'!$BI$5:$BI$467,"&lt;4")</f>
        <v>0</v>
      </c>
      <c r="J471">
        <f>SUMIFS('Grid GenerationQueue'!AK$5:AK$467,'Grid GenerationQueue'!$AX$5:$AX$467,$B471,'Grid GenerationQueue'!$AY$5:$AY$467,$C471,'Grid GenerationQueue'!$BI$5:$BI$467,"&lt;4")</f>
        <v>0</v>
      </c>
      <c r="K471">
        <f>SUMIFS('Grid GenerationQueue'!AL$5:AL$467,'Grid GenerationQueue'!$AX$5:$AX$467,$B471,'Grid GenerationQueue'!$AY$5:$AY$467,$C471,'Grid GenerationQueue'!$BI$5:$BI$467,"&lt;4")</f>
        <v>0</v>
      </c>
      <c r="L471">
        <f>SUMIFS('Grid GenerationQueue'!AM$5:AM$467,'Grid GenerationQueue'!$AX$5:$AX$467,$B471,'Grid GenerationQueue'!$AY$5:$AY$467,$C471,'Grid GenerationQueue'!$BI$5:$BI$467,"&lt;4")</f>
        <v>0</v>
      </c>
      <c r="M471">
        <f>SUMIFS('Grid GenerationQueue'!AN$5:AN$467,'Grid GenerationQueue'!$AX$5:$AX$467,$B471,'Grid GenerationQueue'!$AY$5:$AY$467,$C471,'Grid GenerationQueue'!$BI$5:$BI$467,"&lt;4")</f>
        <v>0</v>
      </c>
      <c r="N471">
        <f>SUMIFS('Grid GenerationQueue'!AO$5:AO$467,'Grid GenerationQueue'!$AX$5:$AX$467,$B471,'Grid GenerationQueue'!$AY$5:$AY$467,$C471,'Grid GenerationQueue'!$BI$5:$BI$467,"&lt;4")</f>
        <v>0</v>
      </c>
      <c r="O471">
        <f>SUMIFS('Grid GenerationQueue'!AP$5:AP$467,'Grid GenerationQueue'!$AX$5:$AX$467,$B471,'Grid GenerationQueue'!$AY$5:$AY$467,$C471,'Grid GenerationQueue'!$BI$5:$BI$467,"&lt;4")</f>
        <v>0</v>
      </c>
      <c r="Q471">
        <f>SUMIFS('Grid GenerationQueue'!AE$5:AE$467,'Grid GenerationQueue'!$AX$5:$AX$467,$B471,'Grid GenerationQueue'!$AY$5:$AY$467,$C471,'Grid GenerationQueue'!$BH$5:$BH$467,"Executed")</f>
        <v>200</v>
      </c>
      <c r="R471">
        <f>SUMIFS('Grid GenerationQueue'!AF$5:AF$467,'Grid GenerationQueue'!$AX$5:$AX$467,$B471,'Grid GenerationQueue'!$AY$5:$AY$467,$C471,'Grid GenerationQueue'!$BH$5:$BH$467,"Executed")</f>
        <v>200</v>
      </c>
      <c r="S471">
        <f>SUMIFS('Grid GenerationQueue'!AG$5:AG$467,'Grid GenerationQueue'!$AX$5:$AX$467,$B471,'Grid GenerationQueue'!$AY$5:$AY$467,$C471,'Grid GenerationQueue'!$BH$5:$BH$467,"Executed")</f>
        <v>0</v>
      </c>
      <c r="T471">
        <f>SUMIFS('Grid GenerationQueue'!AH$5:AH$467,'Grid GenerationQueue'!$AX$5:$AX$467,$B471,'Grid GenerationQueue'!$AY$5:$AY$467,$C471,'Grid GenerationQueue'!$BH$5:$BH$467,"Executed")</f>
        <v>0</v>
      </c>
      <c r="U471">
        <f>SUMIFS('Grid GenerationQueue'!AI$5:AI$467,'Grid GenerationQueue'!$AX$5:$AX$467,$B471,'Grid GenerationQueue'!$AY$5:$AY$467,$C471,'Grid GenerationQueue'!$BH$5:$BH$467,"Executed")</f>
        <v>0</v>
      </c>
      <c r="V471">
        <f>SUMIFS('Grid GenerationQueue'!AJ$5:AJ$467,'Grid GenerationQueue'!$AX$5:$AX$467,$B471,'Grid GenerationQueue'!$AY$5:$AY$467,$C471,'Grid GenerationQueue'!$BH$5:$BH$467,"Executed")</f>
        <v>0</v>
      </c>
      <c r="W471">
        <f>SUMIFS('Grid GenerationQueue'!AK$5:AK$467,'Grid GenerationQueue'!$AX$5:$AX$467,$B471,'Grid GenerationQueue'!$AY$5:$AY$467,$C471,'Grid GenerationQueue'!$BH$5:$BH$467,"Executed")</f>
        <v>0</v>
      </c>
      <c r="X471">
        <f>SUMIFS('Grid GenerationQueue'!AL$5:AL$467,'Grid GenerationQueue'!$AX$5:$AX$467,$B471,'Grid GenerationQueue'!$AY$5:$AY$467,$C471,'Grid GenerationQueue'!$BH$5:$BH$467,"Executed")</f>
        <v>0</v>
      </c>
      <c r="Y471">
        <f>SUMIFS('Grid GenerationQueue'!AM$5:AM$467,'Grid GenerationQueue'!$AX$5:$AX$467,$B471,'Grid GenerationQueue'!$AY$5:$AY$467,$C471,'Grid GenerationQueue'!$BH$5:$BH$467,"Executed")</f>
        <v>0</v>
      </c>
      <c r="Z471">
        <f>SUMIFS('Grid GenerationQueue'!AN$5:AN$467,'Grid GenerationQueue'!$AX$5:$AX$467,$B471,'Grid GenerationQueue'!$AY$5:$AY$467,$C471,'Grid GenerationQueue'!$BH$5:$BH$467,"Executed")</f>
        <v>0</v>
      </c>
      <c r="AA471">
        <f>SUMIFS('Grid GenerationQueue'!AO$5:AO$467,'Grid GenerationQueue'!$AX$5:$AX$467,$B471,'Grid GenerationQueue'!$AY$5:$AY$467,$C471,'Grid GenerationQueue'!$BH$5:$BH$467,"Executed")</f>
        <v>0</v>
      </c>
      <c r="AB471">
        <f>SUMIFS('Grid GenerationQueue'!AP$5:AP$467,'Grid GenerationQueue'!$AX$5:$AX$467,$B471,'Grid GenerationQueue'!$AY$5:$AY$467,$C471,'Grid GenerationQueue'!$BH$5:$BH$467,"Executed")</f>
        <v>0</v>
      </c>
      <c r="AD471">
        <f>SUMIFS('Grid GenerationQueue'!AE$5:AE$467,'Grid GenerationQueue'!$AX$5:$AX$467,$B471,'Grid GenerationQueue'!$AY$5:$AY$467,$C471,'Grid GenerationQueue'!$BF$5:$BF$467,"&lt;&gt;"&amp;"")</f>
        <v>200</v>
      </c>
      <c r="AE471">
        <f>SUMIFS('Grid GenerationQueue'!AF$5:AF$467,'Grid GenerationQueue'!$AX$5:$AX$467,$B471,'Grid GenerationQueue'!$AY$5:$AY$467,$C471,'Grid GenerationQueue'!$BF$5:$BF$467,"&lt;&gt;"&amp;"")</f>
        <v>200</v>
      </c>
      <c r="AF471">
        <f>SUMIFS('Grid GenerationQueue'!AG$5:AG$467,'Grid GenerationQueue'!$AX$5:$AX$467,$B471,'Grid GenerationQueue'!$AY$5:$AY$467,$C471,'Grid GenerationQueue'!$BF$5:$BF$467,"&lt;&gt;"&amp;"")</f>
        <v>0</v>
      </c>
      <c r="AG471">
        <f>SUMIFS('Grid GenerationQueue'!AH$5:AH$467,'Grid GenerationQueue'!$AX$5:$AX$467,$B471,'Grid GenerationQueue'!$AY$5:$AY$467,$C471,'Grid GenerationQueue'!$BF$5:$BF$467,"&lt;&gt;"&amp;"")</f>
        <v>0</v>
      </c>
      <c r="AH471">
        <f>SUMIFS('Grid GenerationQueue'!AI$5:AI$467,'Grid GenerationQueue'!$AX$5:$AX$467,$B471,'Grid GenerationQueue'!$AY$5:$AY$467,$C471,'Grid GenerationQueue'!$BF$5:$BF$467,"&lt;&gt;"&amp;"")</f>
        <v>0</v>
      </c>
      <c r="AI471">
        <f>SUMIFS('Grid GenerationQueue'!AJ$5:AJ$467,'Grid GenerationQueue'!$AX$5:$AX$467,$B471,'Grid GenerationQueue'!$AY$5:$AY$467,$C471,'Grid GenerationQueue'!$BF$5:$BF$467,"&lt;&gt;"&amp;"")</f>
        <v>0</v>
      </c>
      <c r="AJ471">
        <f>SUMIFS('Grid GenerationQueue'!AK$5:AK$467,'Grid GenerationQueue'!$AX$5:$AX$467,$B471,'Grid GenerationQueue'!$AY$5:$AY$467,$C471,'Grid GenerationQueue'!$BF$5:$BF$467,"&lt;&gt;"&amp;"")</f>
        <v>0</v>
      </c>
      <c r="AK471">
        <f>SUMIFS('Grid GenerationQueue'!AL$5:AL$467,'Grid GenerationQueue'!$AX$5:$AX$467,$B471,'Grid GenerationQueue'!$AY$5:$AY$467,$C471,'Grid GenerationQueue'!$BF$5:$BF$467,"&lt;&gt;"&amp;"")</f>
        <v>0</v>
      </c>
      <c r="AL471">
        <f>SUMIFS('Grid GenerationQueue'!AM$5:AM$467,'Grid GenerationQueue'!$AX$5:$AX$467,$B471,'Grid GenerationQueue'!$AY$5:$AY$467,$C471,'Grid GenerationQueue'!$BF$5:$BF$467,"&lt;&gt;"&amp;"")</f>
        <v>0</v>
      </c>
      <c r="AM471">
        <f>SUMIFS('Grid GenerationQueue'!AN$5:AN$467,'Grid GenerationQueue'!$AX$5:$AX$467,$B471,'Grid GenerationQueue'!$AY$5:$AY$467,$C471,'Grid GenerationQueue'!$BF$5:$BF$467,"&lt;&gt;"&amp;"")</f>
        <v>0</v>
      </c>
      <c r="AN471">
        <f>SUMIFS('Grid GenerationQueue'!AO$5:AO$467,'Grid GenerationQueue'!$AX$5:$AX$467,$B471,'Grid GenerationQueue'!$AY$5:$AY$467,$C471,'Grid GenerationQueue'!$BF$5:$BF$467,"&lt;&gt;"&amp;"")</f>
        <v>0</v>
      </c>
      <c r="AO471">
        <f>SUMIFS('Grid GenerationQueue'!AP$5:AP$467,'Grid GenerationQueue'!$AX$5:$AX$467,$B471,'Grid GenerationQueue'!$AY$5:$AY$467,$C471,'Grid GenerationQueue'!$BF$5:$BF$467,"&lt;&gt;"&amp;"")</f>
        <v>0</v>
      </c>
      <c r="AQ471">
        <f>SUMIFS('Grid GenerationQueue'!AE$5:AE$467,'Grid GenerationQueue'!$AX$5:$AX$467,$B471,'Grid GenerationQueue'!$AY$5:$AY$467,$C471)</f>
        <v>605.51480800000002</v>
      </c>
      <c r="AR471">
        <f>SUMIFS('Grid GenerationQueue'!AF$5:AF$467,'Grid GenerationQueue'!$AX$5:$AX$467,$B471,'Grid GenerationQueue'!$AY$5:$AY$467,$C471)</f>
        <v>200</v>
      </c>
      <c r="AS471">
        <f>SUMIFS('Grid GenerationQueue'!AG$5:AG$467,'Grid GenerationQueue'!$AX$5:$AX$467,$B471,'Grid GenerationQueue'!$AY$5:$AY$467,$C471)</f>
        <v>0</v>
      </c>
      <c r="AT471">
        <f>SUMIFS('Grid GenerationQueue'!AH$5:AH$467,'Grid GenerationQueue'!$AX$5:$AX$467,$B471,'Grid GenerationQueue'!$AY$5:$AY$467,$C471)</f>
        <v>0</v>
      </c>
      <c r="AU471">
        <f>SUMIFS('Grid GenerationQueue'!AI$5:AI$467,'Grid GenerationQueue'!$AX$5:$AX$467,$B471,'Grid GenerationQueue'!$AY$5:$AY$467,$C471)</f>
        <v>0</v>
      </c>
      <c r="AV471">
        <f>SUMIFS('Grid GenerationQueue'!AJ$5:AJ$467,'Grid GenerationQueue'!$AX$5:$AX$467,$B471,'Grid GenerationQueue'!$AY$5:$AY$467,$C471)</f>
        <v>0</v>
      </c>
      <c r="AW471">
        <f>SUMIFS('Grid GenerationQueue'!AK$5:AK$467,'Grid GenerationQueue'!$AX$5:$AX$467,$B471,'Grid GenerationQueue'!$AY$5:$AY$467,$C471)</f>
        <v>0</v>
      </c>
      <c r="AX471">
        <f>SUMIFS('Grid GenerationQueue'!AL$5:AL$467,'Grid GenerationQueue'!$AX$5:$AX$467,$B471,'Grid GenerationQueue'!$AY$5:$AY$467,$C471)</f>
        <v>0</v>
      </c>
      <c r="AY471">
        <f>SUMIFS('Grid GenerationQueue'!AM$5:AM$467,'Grid GenerationQueue'!$AX$5:$AX$467,$B471,'Grid GenerationQueue'!$AY$5:$AY$467,$C471)</f>
        <v>0</v>
      </c>
      <c r="AZ471">
        <f>SUMIFS('Grid GenerationQueue'!AN$5:AN$467,'Grid GenerationQueue'!$AX$5:$AX$467,$B471,'Grid GenerationQueue'!$AY$5:$AY$467,$C471)</f>
        <v>0</v>
      </c>
      <c r="BA471">
        <f>SUMIFS('Grid GenerationQueue'!AO$5:AO$467,'Grid GenerationQueue'!$AX$5:$AX$467,$B471,'Grid GenerationQueue'!$AY$5:$AY$467,$C471)</f>
        <v>0</v>
      </c>
      <c r="BB471">
        <f>SUMIFS('Grid GenerationQueue'!AP$5:AP$467,'Grid GenerationQueue'!$AX$5:$AX$467,$B471,'Grid GenerationQueue'!$AY$5:$AY$467,$C471)</f>
        <v>0</v>
      </c>
      <c r="BD471">
        <f>SUMIFS('Grid GenerationQueue'!AE$5:AE$467,'Grid GenerationQueue'!$AX$5:$AX$467,$B471,'Grid GenerationQueue'!$AY$5:$AY$467,$C471,'Grid GenerationQueue'!$BH$5:$BH$467,"Executed",'Grid GenerationQueue'!$BB$5:$BB$467,"&lt;"&amp;$BE$3)</f>
        <v>200</v>
      </c>
      <c r="BE471">
        <f>SUMIFS('Grid GenerationQueue'!AF$5:AF$467,'Grid GenerationQueue'!$AX$5:$AX$467,$B471,'Grid GenerationQueue'!$AY$5:$AY$467,$C471,'Grid GenerationQueue'!$BH$5:$BH$467,"Executed",'Grid GenerationQueue'!$BB$5:$BB$467,"&lt;"&amp;$BE$3)</f>
        <v>200</v>
      </c>
      <c r="BF471">
        <f>SUMIFS('Grid GenerationQueue'!AG$5:AG$467,'Grid GenerationQueue'!$AX$5:$AX$467,$B471,'Grid GenerationQueue'!$AY$5:$AY$467,$C471,'Grid GenerationQueue'!$BH$5:$BH$467,"Executed",'Grid GenerationQueue'!$BB$5:$BB$467,"&lt;"&amp;$BE$3)</f>
        <v>0</v>
      </c>
      <c r="BG471">
        <f>SUMIFS('Grid GenerationQueue'!AH$5:AH$467,'Grid GenerationQueue'!$AX$5:$AX$467,$B471,'Grid GenerationQueue'!$AY$5:$AY$467,$C471,'Grid GenerationQueue'!$BH$5:$BH$467,"Executed",'Grid GenerationQueue'!$BB$5:$BB$467,"&lt;"&amp;$BE$3)</f>
        <v>0</v>
      </c>
      <c r="BH471">
        <f>SUMIFS('Grid GenerationQueue'!AI$5:AI$467,'Grid GenerationQueue'!$AX$5:$AX$467,$B471,'Grid GenerationQueue'!$AY$5:$AY$467,$C471,'Grid GenerationQueue'!$BH$5:$BH$467,"Executed",'Grid GenerationQueue'!$BB$5:$BB$467,"&lt;"&amp;$BE$3)</f>
        <v>0</v>
      </c>
      <c r="BI471">
        <f>SUMIFS('Grid GenerationQueue'!AJ$5:AJ$467,'Grid GenerationQueue'!$AX$5:$AX$467,$B471,'Grid GenerationQueue'!$AY$5:$AY$467,$C471,'Grid GenerationQueue'!$BH$5:$BH$467,"Executed",'Grid GenerationQueue'!$BB$5:$BB$467,"&lt;"&amp;$BE$3)</f>
        <v>0</v>
      </c>
      <c r="BJ471">
        <f>SUMIFS('Grid GenerationQueue'!AK$5:AK$467,'Grid GenerationQueue'!$AX$5:$AX$467,$B471,'Grid GenerationQueue'!$AY$5:$AY$467,$C471,'Grid GenerationQueue'!$BH$5:$BH$467,"Executed",'Grid GenerationQueue'!$BB$5:$BB$467,"&lt;"&amp;$BE$3)</f>
        <v>0</v>
      </c>
      <c r="BK471">
        <f>SUMIFS('Grid GenerationQueue'!AL$5:AL$467,'Grid GenerationQueue'!$AX$5:$AX$467,$B471,'Grid GenerationQueue'!$AY$5:$AY$467,$C471,'Grid GenerationQueue'!$BH$5:$BH$467,"Executed",'Grid GenerationQueue'!$BB$5:$BB$467,"&lt;"&amp;$BE$3)</f>
        <v>0</v>
      </c>
      <c r="BL471">
        <f>SUMIFS('Grid GenerationQueue'!AM$5:AM$467,'Grid GenerationQueue'!$AX$5:$AX$467,$B471,'Grid GenerationQueue'!$AY$5:$AY$467,$C471,'Grid GenerationQueue'!$BH$5:$BH$467,"Executed",'Grid GenerationQueue'!$BB$5:$BB$467,"&lt;"&amp;$BE$3)</f>
        <v>0</v>
      </c>
      <c r="BM471">
        <f>SUMIFS('Grid GenerationQueue'!AN$5:AN$467,'Grid GenerationQueue'!$AX$5:$AX$467,$B471,'Grid GenerationQueue'!$AY$5:$AY$467,$C471,'Grid GenerationQueue'!$BH$5:$BH$467,"Executed",'Grid GenerationQueue'!$BB$5:$BB$467,"&lt;"&amp;$BE$3)</f>
        <v>0</v>
      </c>
      <c r="BN471">
        <f>SUMIFS('Grid GenerationQueue'!AO$5:AO$467,'Grid GenerationQueue'!$AX$5:$AX$467,$B471,'Grid GenerationQueue'!$AY$5:$AY$467,$C471,'Grid GenerationQueue'!$BH$5:$BH$467,"Executed",'Grid GenerationQueue'!$BB$5:$BB$467,"&lt;"&amp;$BE$3)</f>
        <v>0</v>
      </c>
      <c r="BO471">
        <f>SUMIFS('Grid GenerationQueue'!AP$5:AP$467,'Grid GenerationQueue'!$AX$5:$AX$467,$B471,'Grid GenerationQueue'!$AY$5:$AY$467,$C471,'Grid GenerationQueue'!$BH$5:$BH$467,"Executed",'Grid GenerationQueue'!$BB$5:$BB$467,"&lt;"&amp;$BE$3)</f>
        <v>0</v>
      </c>
      <c r="BQ471">
        <f>SUMIFS('Grid GenerationQueue'!AE$5:AE$467,'Grid GenerationQueue'!$AX$5:$AX$467,$B471,'Grid GenerationQueue'!$AY$5:$AY$467,$C471,'Grid GenerationQueue'!$BF$5:$BF$467,"&lt;&gt;"&amp;"",'Grid GenerationQueue'!$BB$5:$BB$467,"&lt;"&amp;$BE$3)</f>
        <v>200</v>
      </c>
      <c r="BR471">
        <f>SUMIFS('Grid GenerationQueue'!AF$5:AF$467,'Grid GenerationQueue'!$AX$5:$AX$467,$B471,'Grid GenerationQueue'!$AY$5:$AY$467,$C471,'Grid GenerationQueue'!$BF$5:$BF$467,"&lt;&gt;"&amp;"",'Grid GenerationQueue'!$BB$5:$BB$467,"&lt;"&amp;$BE$3)</f>
        <v>200</v>
      </c>
      <c r="BS471">
        <f>SUMIFS('Grid GenerationQueue'!AG$5:AG$467,'Grid GenerationQueue'!$AX$5:$AX$467,$B471,'Grid GenerationQueue'!$AY$5:$AY$467,$C471,'Grid GenerationQueue'!$BF$5:$BF$467,"&lt;&gt;"&amp;"",'Grid GenerationQueue'!$BB$5:$BB$467,"&lt;"&amp;$BE$3)</f>
        <v>0</v>
      </c>
      <c r="BT471">
        <f>SUMIFS('Grid GenerationQueue'!AH$5:AH$467,'Grid GenerationQueue'!$AX$5:$AX$467,$B471,'Grid GenerationQueue'!$AY$5:$AY$467,$C471,'Grid GenerationQueue'!$BF$5:$BF$467,"&lt;&gt;"&amp;"",'Grid GenerationQueue'!$BB$5:$BB$467,"&lt;"&amp;$BE$3)</f>
        <v>0</v>
      </c>
      <c r="BU471">
        <f>SUMIFS('Grid GenerationQueue'!AI$5:AI$467,'Grid GenerationQueue'!$AX$5:$AX$467,$B471,'Grid GenerationQueue'!$AY$5:$AY$467,$C471,'Grid GenerationQueue'!$BF$5:$BF$467,"&lt;&gt;"&amp;"",'Grid GenerationQueue'!$BB$5:$BB$467,"&lt;"&amp;$BE$3)</f>
        <v>0</v>
      </c>
      <c r="BV471">
        <f>SUMIFS('Grid GenerationQueue'!AJ$5:AJ$467,'Grid GenerationQueue'!$AX$5:$AX$467,$B471,'Grid GenerationQueue'!$AY$5:$AY$467,$C471,'Grid GenerationQueue'!$BF$5:$BF$467,"&lt;&gt;"&amp;"",'Grid GenerationQueue'!$BB$5:$BB$467,"&lt;"&amp;$BE$3)</f>
        <v>0</v>
      </c>
      <c r="BW471">
        <f>SUMIFS('Grid GenerationQueue'!AK$5:AK$467,'Grid GenerationQueue'!$AX$5:$AX$467,$B471,'Grid GenerationQueue'!$AY$5:$AY$467,$C471,'Grid GenerationQueue'!$BF$5:$BF$467,"&lt;&gt;"&amp;"",'Grid GenerationQueue'!$BB$5:$BB$467,"&lt;"&amp;$BE$3)</f>
        <v>0</v>
      </c>
      <c r="BX471">
        <f>SUMIFS('Grid GenerationQueue'!AL$5:AL$467,'Grid GenerationQueue'!$AX$5:$AX$467,$B471,'Grid GenerationQueue'!$AY$5:$AY$467,$C471,'Grid GenerationQueue'!$BF$5:$BF$467,"&lt;&gt;"&amp;"",'Grid GenerationQueue'!$BB$5:$BB$467,"&lt;"&amp;$BE$3)</f>
        <v>0</v>
      </c>
      <c r="BY471">
        <f>SUMIFS('Grid GenerationQueue'!AM$5:AM$467,'Grid GenerationQueue'!$AX$5:$AX$467,$B471,'Grid GenerationQueue'!$AY$5:$AY$467,$C471,'Grid GenerationQueue'!$BF$5:$BF$467,"&lt;&gt;"&amp;"",'Grid GenerationQueue'!$BB$5:$BB$467,"&lt;"&amp;$BE$3)</f>
        <v>0</v>
      </c>
      <c r="BZ471">
        <f>SUMIFS('Grid GenerationQueue'!AN$5:AN$467,'Grid GenerationQueue'!$AX$5:$AX$467,$B471,'Grid GenerationQueue'!$AY$5:$AY$467,$C471,'Grid GenerationQueue'!$BF$5:$BF$467,"&lt;&gt;"&amp;"",'Grid GenerationQueue'!$BB$5:$BB$467,"&lt;"&amp;$BE$3)</f>
        <v>0</v>
      </c>
      <c r="CA471">
        <f>SUMIFS('Grid GenerationQueue'!AO$5:AO$467,'Grid GenerationQueue'!$AX$5:$AX$467,$B471,'Grid GenerationQueue'!$AY$5:$AY$467,$C471,'Grid GenerationQueue'!$BF$5:$BF$467,"&lt;&gt;"&amp;"",'Grid GenerationQueue'!$BB$5:$BB$467,"&lt;"&amp;$BE$3)</f>
        <v>0</v>
      </c>
      <c r="CB471">
        <f>SUMIFS('Grid GenerationQueue'!AP$5:AP$467,'Grid GenerationQueue'!$AX$5:$AX$467,$B471,'Grid GenerationQueue'!$AY$5:$AY$467,$C471,'Grid GenerationQueue'!$BF$5:$BF$467,"&lt;&gt;"&amp;"",'Grid GenerationQueue'!$BB$5:$BB$467,"&lt;"&amp;$BE$3)</f>
        <v>0</v>
      </c>
      <c r="CD471">
        <f>SUMIFS('Grid GenerationQueue'!AE$5:AE$467,'Grid GenerationQueue'!$AX$5:$AX$467,$B471,'Grid GenerationQueue'!$AY$5:$AY$467,$C471,'Grid GenerationQueue'!$BB$5:$BB$467,"&lt;"&amp;$BE$3)</f>
        <v>200</v>
      </c>
      <c r="CE471">
        <f>SUMIFS('Grid GenerationQueue'!AF$5:AF$467,'Grid GenerationQueue'!$AX$5:$AX$467,$B471,'Grid GenerationQueue'!$AY$5:$AY$467,$C471,'Grid GenerationQueue'!$BB$5:$BB$467,"&lt;"&amp;$BE$3)</f>
        <v>200</v>
      </c>
      <c r="CF471">
        <f>SUMIFS('Grid GenerationQueue'!AG$5:AG$467,'Grid GenerationQueue'!$AX$5:$AX$467,$B471,'Grid GenerationQueue'!$AY$5:$AY$467,$C471,'Grid GenerationQueue'!$BB$5:$BB$467,"&lt;"&amp;$BE$3)</f>
        <v>0</v>
      </c>
      <c r="CG471">
        <f>SUMIFS('Grid GenerationQueue'!AH$5:AH$467,'Grid GenerationQueue'!$AX$5:$AX$467,$B471,'Grid GenerationQueue'!$AY$5:$AY$467,$C471,'Grid GenerationQueue'!$BB$5:$BB$467,"&lt;"&amp;$BE$3)</f>
        <v>0</v>
      </c>
      <c r="CH471">
        <f>SUMIFS('Grid GenerationQueue'!AI$5:AI$467,'Grid GenerationQueue'!$AX$5:$AX$467,$B471,'Grid GenerationQueue'!$AY$5:$AY$467,$C471,'Grid GenerationQueue'!$BB$5:$BB$467,"&lt;"&amp;$BE$3)</f>
        <v>0</v>
      </c>
      <c r="CI471">
        <f>SUMIFS('Grid GenerationQueue'!AJ$5:AJ$467,'Grid GenerationQueue'!$AX$5:$AX$467,$B471,'Grid GenerationQueue'!$AY$5:$AY$467,$C471,'Grid GenerationQueue'!$BB$5:$BB$467,"&lt;"&amp;$BE$3)</f>
        <v>0</v>
      </c>
      <c r="CJ471">
        <f>SUMIFS('Grid GenerationQueue'!AK$5:AK$467,'Grid GenerationQueue'!$AX$5:$AX$467,$B471,'Grid GenerationQueue'!$AY$5:$AY$467,$C471,'Grid GenerationQueue'!$BB$5:$BB$467,"&lt;"&amp;$BE$3)</f>
        <v>0</v>
      </c>
      <c r="CK471">
        <f>SUMIFS('Grid GenerationQueue'!AL$5:AL$467,'Grid GenerationQueue'!$AX$5:$AX$467,$B471,'Grid GenerationQueue'!$AY$5:$AY$467,$C471,'Grid GenerationQueue'!$BB$5:$BB$467,"&lt;"&amp;$BE$3)</f>
        <v>0</v>
      </c>
      <c r="CL471">
        <f>SUMIFS('Grid GenerationQueue'!AM$5:AM$467,'Grid GenerationQueue'!$AX$5:$AX$467,$B471,'Grid GenerationQueue'!$AY$5:$AY$467,$C471,'Grid GenerationQueue'!$BB$5:$BB$467,"&lt;"&amp;$BE$3)</f>
        <v>0</v>
      </c>
      <c r="CM471">
        <f>SUMIFS('Grid GenerationQueue'!AN$5:AN$467,'Grid GenerationQueue'!$AX$5:$AX$467,$B471,'Grid GenerationQueue'!$AY$5:$AY$467,$C471,'Grid GenerationQueue'!$BB$5:$BB$467,"&lt;"&amp;$BE$3)</f>
        <v>0</v>
      </c>
      <c r="CN471">
        <f>SUMIFS('Grid GenerationQueue'!AO$5:AO$467,'Grid GenerationQueue'!$AX$5:$AX$467,$B471,'Grid GenerationQueue'!$AY$5:$AY$467,$C471,'Grid GenerationQueue'!$BB$5:$BB$467,"&lt;"&amp;$BE$3)</f>
        <v>0</v>
      </c>
      <c r="CO471">
        <f>SUMIFS('Grid GenerationQueue'!AP$5:AP$467,'Grid GenerationQueue'!$AX$5:$AX$467,$B471,'Grid GenerationQueue'!$AY$5:$AY$467,$C471,'Grid GenerationQueue'!$BB$5:$BB$467,"&lt;"&amp;$BE$3)</f>
        <v>0</v>
      </c>
    </row>
    <row r="472" spans="1:93" x14ac:dyDescent="0.35">
      <c r="A472" t="s">
        <v>4649</v>
      </c>
      <c r="B472" t="s">
        <v>4846</v>
      </c>
      <c r="C472">
        <v>230</v>
      </c>
      <c r="D472">
        <f>SUMIFS('Grid GenerationQueue'!AE$5:AE$467,'Grid GenerationQueue'!$AX$5:$AX$467,$B472,'Grid GenerationQueue'!$AY$5:$AY$467,$C472,'Grid GenerationQueue'!$BI$5:$BI$467,"&lt;4")</f>
        <v>0</v>
      </c>
      <c r="E472">
        <f>SUMIFS('Grid GenerationQueue'!AF$5:AF$467,'Grid GenerationQueue'!$AX$5:$AX$467,$B472,'Grid GenerationQueue'!$AY$5:$AY$467,$C472,'Grid GenerationQueue'!$BI$5:$BI$467,"&lt;4")</f>
        <v>0</v>
      </c>
      <c r="F472">
        <f>SUMIFS('Grid GenerationQueue'!AG$5:AG$467,'Grid GenerationQueue'!$AX$5:$AX$467,$B472,'Grid GenerationQueue'!$AY$5:$AY$467,$C472,'Grid GenerationQueue'!$BI$5:$BI$467,"&lt;4")</f>
        <v>0</v>
      </c>
      <c r="G472">
        <f>SUMIFS('Grid GenerationQueue'!AH$5:AH$467,'Grid GenerationQueue'!$AX$5:$AX$467,$B472,'Grid GenerationQueue'!$AY$5:$AY$467,$C472,'Grid GenerationQueue'!$BI$5:$BI$467,"&lt;4")</f>
        <v>0</v>
      </c>
      <c r="H472">
        <f>SUMIFS('Grid GenerationQueue'!AI$5:AI$467,'Grid GenerationQueue'!$AX$5:$AX$467,$B472,'Grid GenerationQueue'!$AY$5:$AY$467,$C472,'Grid GenerationQueue'!$BI$5:$BI$467,"&lt;4")</f>
        <v>0</v>
      </c>
      <c r="I472">
        <f>SUMIFS('Grid GenerationQueue'!AJ$5:AJ$467,'Grid GenerationQueue'!$AX$5:$AX$467,$B472,'Grid GenerationQueue'!$AY$5:$AY$467,$C472,'Grid GenerationQueue'!$BI$5:$BI$467,"&lt;4")</f>
        <v>0</v>
      </c>
      <c r="J472">
        <f>SUMIFS('Grid GenerationQueue'!AK$5:AK$467,'Grid GenerationQueue'!$AX$5:$AX$467,$B472,'Grid GenerationQueue'!$AY$5:$AY$467,$C472,'Grid GenerationQueue'!$BI$5:$BI$467,"&lt;4")</f>
        <v>0</v>
      </c>
      <c r="K472">
        <f>SUMIFS('Grid GenerationQueue'!AL$5:AL$467,'Grid GenerationQueue'!$AX$5:$AX$467,$B472,'Grid GenerationQueue'!$AY$5:$AY$467,$C472,'Grid GenerationQueue'!$BI$5:$BI$467,"&lt;4")</f>
        <v>0</v>
      </c>
      <c r="L472">
        <f>SUMIFS('Grid GenerationQueue'!AM$5:AM$467,'Grid GenerationQueue'!$AX$5:$AX$467,$B472,'Grid GenerationQueue'!$AY$5:$AY$467,$C472,'Grid GenerationQueue'!$BI$5:$BI$467,"&lt;4")</f>
        <v>0</v>
      </c>
      <c r="M472">
        <f>SUMIFS('Grid GenerationQueue'!AN$5:AN$467,'Grid GenerationQueue'!$AX$5:$AX$467,$B472,'Grid GenerationQueue'!$AY$5:$AY$467,$C472,'Grid GenerationQueue'!$BI$5:$BI$467,"&lt;4")</f>
        <v>0</v>
      </c>
      <c r="N472">
        <f>SUMIFS('Grid GenerationQueue'!AO$5:AO$467,'Grid GenerationQueue'!$AX$5:$AX$467,$B472,'Grid GenerationQueue'!$AY$5:$AY$467,$C472,'Grid GenerationQueue'!$BI$5:$BI$467,"&lt;4")</f>
        <v>0</v>
      </c>
      <c r="O472">
        <f>SUMIFS('Grid GenerationQueue'!AP$5:AP$467,'Grid GenerationQueue'!$AX$5:$AX$467,$B472,'Grid GenerationQueue'!$AY$5:$AY$467,$C472,'Grid GenerationQueue'!$BI$5:$BI$467,"&lt;4")</f>
        <v>0</v>
      </c>
      <c r="Q472">
        <f>SUMIFS('Grid GenerationQueue'!AE$5:AE$467,'Grid GenerationQueue'!$AX$5:$AX$467,$B472,'Grid GenerationQueue'!$AY$5:$AY$467,$C472,'Grid GenerationQueue'!$BH$5:$BH$467,"Executed")</f>
        <v>0</v>
      </c>
      <c r="R472">
        <f>SUMIFS('Grid GenerationQueue'!AF$5:AF$467,'Grid GenerationQueue'!$AX$5:$AX$467,$B472,'Grid GenerationQueue'!$AY$5:$AY$467,$C472,'Grid GenerationQueue'!$BH$5:$BH$467,"Executed")</f>
        <v>0</v>
      </c>
      <c r="S472">
        <f>SUMIFS('Grid GenerationQueue'!AG$5:AG$467,'Grid GenerationQueue'!$AX$5:$AX$467,$B472,'Grid GenerationQueue'!$AY$5:$AY$467,$C472,'Grid GenerationQueue'!$BH$5:$BH$467,"Executed")</f>
        <v>0</v>
      </c>
      <c r="T472">
        <f>SUMIFS('Grid GenerationQueue'!AH$5:AH$467,'Grid GenerationQueue'!$AX$5:$AX$467,$B472,'Grid GenerationQueue'!$AY$5:$AY$467,$C472,'Grid GenerationQueue'!$BH$5:$BH$467,"Executed")</f>
        <v>0</v>
      </c>
      <c r="U472">
        <f>SUMIFS('Grid GenerationQueue'!AI$5:AI$467,'Grid GenerationQueue'!$AX$5:$AX$467,$B472,'Grid GenerationQueue'!$AY$5:$AY$467,$C472,'Grid GenerationQueue'!$BH$5:$BH$467,"Executed")</f>
        <v>0</v>
      </c>
      <c r="V472">
        <f>SUMIFS('Grid GenerationQueue'!AJ$5:AJ$467,'Grid GenerationQueue'!$AX$5:$AX$467,$B472,'Grid GenerationQueue'!$AY$5:$AY$467,$C472,'Grid GenerationQueue'!$BH$5:$BH$467,"Executed")</f>
        <v>0</v>
      </c>
      <c r="W472">
        <f>SUMIFS('Grid GenerationQueue'!AK$5:AK$467,'Grid GenerationQueue'!$AX$5:$AX$467,$B472,'Grid GenerationQueue'!$AY$5:$AY$467,$C472,'Grid GenerationQueue'!$BH$5:$BH$467,"Executed")</f>
        <v>0</v>
      </c>
      <c r="X472">
        <f>SUMIFS('Grid GenerationQueue'!AL$5:AL$467,'Grid GenerationQueue'!$AX$5:$AX$467,$B472,'Grid GenerationQueue'!$AY$5:$AY$467,$C472,'Grid GenerationQueue'!$BH$5:$BH$467,"Executed")</f>
        <v>0</v>
      </c>
      <c r="Y472">
        <f>SUMIFS('Grid GenerationQueue'!AM$5:AM$467,'Grid GenerationQueue'!$AX$5:$AX$467,$B472,'Grid GenerationQueue'!$AY$5:$AY$467,$C472,'Grid GenerationQueue'!$BH$5:$BH$467,"Executed")</f>
        <v>0</v>
      </c>
      <c r="Z472">
        <f>SUMIFS('Grid GenerationQueue'!AN$5:AN$467,'Grid GenerationQueue'!$AX$5:$AX$467,$B472,'Grid GenerationQueue'!$AY$5:$AY$467,$C472,'Grid GenerationQueue'!$BH$5:$BH$467,"Executed")</f>
        <v>0</v>
      </c>
      <c r="AA472">
        <f>SUMIFS('Grid GenerationQueue'!AO$5:AO$467,'Grid GenerationQueue'!$AX$5:$AX$467,$B472,'Grid GenerationQueue'!$AY$5:$AY$467,$C472,'Grid GenerationQueue'!$BH$5:$BH$467,"Executed")</f>
        <v>0</v>
      </c>
      <c r="AB472">
        <f>SUMIFS('Grid GenerationQueue'!AP$5:AP$467,'Grid GenerationQueue'!$AX$5:$AX$467,$B472,'Grid GenerationQueue'!$AY$5:$AY$467,$C472,'Grid GenerationQueue'!$BH$5:$BH$467,"Executed")</f>
        <v>0</v>
      </c>
      <c r="AD472">
        <f>SUMIFS('Grid GenerationQueue'!AE$5:AE$467,'Grid GenerationQueue'!$AX$5:$AX$467,$B472,'Grid GenerationQueue'!$AY$5:$AY$467,$C472,'Grid GenerationQueue'!$BF$5:$BF$467,"&lt;&gt;"&amp;"")</f>
        <v>0</v>
      </c>
      <c r="AE472">
        <f>SUMIFS('Grid GenerationQueue'!AF$5:AF$467,'Grid GenerationQueue'!$AX$5:$AX$467,$B472,'Grid GenerationQueue'!$AY$5:$AY$467,$C472,'Grid GenerationQueue'!$BF$5:$BF$467,"&lt;&gt;"&amp;"")</f>
        <v>0</v>
      </c>
      <c r="AF472">
        <f>SUMIFS('Grid GenerationQueue'!AG$5:AG$467,'Grid GenerationQueue'!$AX$5:$AX$467,$B472,'Grid GenerationQueue'!$AY$5:$AY$467,$C472,'Grid GenerationQueue'!$BF$5:$BF$467,"&lt;&gt;"&amp;"")</f>
        <v>0</v>
      </c>
      <c r="AG472">
        <f>SUMIFS('Grid GenerationQueue'!AH$5:AH$467,'Grid GenerationQueue'!$AX$5:$AX$467,$B472,'Grid GenerationQueue'!$AY$5:$AY$467,$C472,'Grid GenerationQueue'!$BF$5:$BF$467,"&lt;&gt;"&amp;"")</f>
        <v>0</v>
      </c>
      <c r="AH472">
        <f>SUMIFS('Grid GenerationQueue'!AI$5:AI$467,'Grid GenerationQueue'!$AX$5:$AX$467,$B472,'Grid GenerationQueue'!$AY$5:$AY$467,$C472,'Grid GenerationQueue'!$BF$5:$BF$467,"&lt;&gt;"&amp;"")</f>
        <v>0</v>
      </c>
      <c r="AI472">
        <f>SUMIFS('Grid GenerationQueue'!AJ$5:AJ$467,'Grid GenerationQueue'!$AX$5:$AX$467,$B472,'Grid GenerationQueue'!$AY$5:$AY$467,$C472,'Grid GenerationQueue'!$BF$5:$BF$467,"&lt;&gt;"&amp;"")</f>
        <v>0</v>
      </c>
      <c r="AJ472">
        <f>SUMIFS('Grid GenerationQueue'!AK$5:AK$467,'Grid GenerationQueue'!$AX$5:$AX$467,$B472,'Grid GenerationQueue'!$AY$5:$AY$467,$C472,'Grid GenerationQueue'!$BF$5:$BF$467,"&lt;&gt;"&amp;"")</f>
        <v>0</v>
      </c>
      <c r="AK472">
        <f>SUMIFS('Grid GenerationQueue'!AL$5:AL$467,'Grid GenerationQueue'!$AX$5:$AX$467,$B472,'Grid GenerationQueue'!$AY$5:$AY$467,$C472,'Grid GenerationQueue'!$BF$5:$BF$467,"&lt;&gt;"&amp;"")</f>
        <v>0</v>
      </c>
      <c r="AL472">
        <f>SUMIFS('Grid GenerationQueue'!AM$5:AM$467,'Grid GenerationQueue'!$AX$5:$AX$467,$B472,'Grid GenerationQueue'!$AY$5:$AY$467,$C472,'Grid GenerationQueue'!$BF$5:$BF$467,"&lt;&gt;"&amp;"")</f>
        <v>0</v>
      </c>
      <c r="AM472">
        <f>SUMIFS('Grid GenerationQueue'!AN$5:AN$467,'Grid GenerationQueue'!$AX$5:$AX$467,$B472,'Grid GenerationQueue'!$AY$5:$AY$467,$C472,'Grid GenerationQueue'!$BF$5:$BF$467,"&lt;&gt;"&amp;"")</f>
        <v>0</v>
      </c>
      <c r="AN472">
        <f>SUMIFS('Grid GenerationQueue'!AO$5:AO$467,'Grid GenerationQueue'!$AX$5:$AX$467,$B472,'Grid GenerationQueue'!$AY$5:$AY$467,$C472,'Grid GenerationQueue'!$BF$5:$BF$467,"&lt;&gt;"&amp;"")</f>
        <v>0</v>
      </c>
      <c r="AO472">
        <f>SUMIFS('Grid GenerationQueue'!AP$5:AP$467,'Grid GenerationQueue'!$AX$5:$AX$467,$B472,'Grid GenerationQueue'!$AY$5:$AY$467,$C472,'Grid GenerationQueue'!$BF$5:$BF$467,"&lt;&gt;"&amp;"")</f>
        <v>0</v>
      </c>
      <c r="AQ472">
        <f>SUMIFS('Grid GenerationQueue'!AE$5:AE$467,'Grid GenerationQueue'!$AX$5:$AX$467,$B472,'Grid GenerationQueue'!$AY$5:$AY$467,$C472)</f>
        <v>0</v>
      </c>
      <c r="AR472">
        <f>SUMIFS('Grid GenerationQueue'!AF$5:AF$467,'Grid GenerationQueue'!$AX$5:$AX$467,$B472,'Grid GenerationQueue'!$AY$5:$AY$467,$C472)</f>
        <v>0</v>
      </c>
      <c r="AS472">
        <f>SUMIFS('Grid GenerationQueue'!AG$5:AG$467,'Grid GenerationQueue'!$AX$5:$AX$467,$B472,'Grid GenerationQueue'!$AY$5:$AY$467,$C472)</f>
        <v>0</v>
      </c>
      <c r="AT472">
        <f>SUMIFS('Grid GenerationQueue'!AH$5:AH$467,'Grid GenerationQueue'!$AX$5:$AX$467,$B472,'Grid GenerationQueue'!$AY$5:$AY$467,$C472)</f>
        <v>0</v>
      </c>
      <c r="AU472">
        <f>SUMIFS('Grid GenerationQueue'!AI$5:AI$467,'Grid GenerationQueue'!$AX$5:$AX$467,$B472,'Grid GenerationQueue'!$AY$5:$AY$467,$C472)</f>
        <v>0</v>
      </c>
      <c r="AV472">
        <f>SUMIFS('Grid GenerationQueue'!AJ$5:AJ$467,'Grid GenerationQueue'!$AX$5:$AX$467,$B472,'Grid GenerationQueue'!$AY$5:$AY$467,$C472)</f>
        <v>0</v>
      </c>
      <c r="AW472">
        <f>SUMIFS('Grid GenerationQueue'!AK$5:AK$467,'Grid GenerationQueue'!$AX$5:$AX$467,$B472,'Grid GenerationQueue'!$AY$5:$AY$467,$C472)</f>
        <v>0</v>
      </c>
      <c r="AX472">
        <f>SUMIFS('Grid GenerationQueue'!AL$5:AL$467,'Grid GenerationQueue'!$AX$5:$AX$467,$B472,'Grid GenerationQueue'!$AY$5:$AY$467,$C472)</f>
        <v>0</v>
      </c>
      <c r="AY472">
        <f>SUMIFS('Grid GenerationQueue'!AM$5:AM$467,'Grid GenerationQueue'!$AX$5:$AX$467,$B472,'Grid GenerationQueue'!$AY$5:$AY$467,$C472)</f>
        <v>0</v>
      </c>
      <c r="AZ472">
        <f>SUMIFS('Grid GenerationQueue'!AN$5:AN$467,'Grid GenerationQueue'!$AX$5:$AX$467,$B472,'Grid GenerationQueue'!$AY$5:$AY$467,$C472)</f>
        <v>0</v>
      </c>
      <c r="BA472">
        <f>SUMIFS('Grid GenerationQueue'!AO$5:AO$467,'Grid GenerationQueue'!$AX$5:$AX$467,$B472,'Grid GenerationQueue'!$AY$5:$AY$467,$C472)</f>
        <v>0</v>
      </c>
      <c r="BB472">
        <f>SUMIFS('Grid GenerationQueue'!AP$5:AP$467,'Grid GenerationQueue'!$AX$5:$AX$467,$B472,'Grid GenerationQueue'!$AY$5:$AY$467,$C472)</f>
        <v>0</v>
      </c>
      <c r="BD472">
        <f>SUMIFS('Grid GenerationQueue'!AE$5:AE$467,'Grid GenerationQueue'!$AX$5:$AX$467,$B472,'Grid GenerationQueue'!$AY$5:$AY$467,$C472,'Grid GenerationQueue'!$BH$5:$BH$467,"Executed",'Grid GenerationQueue'!$BB$5:$BB$467,"&lt;"&amp;$BE$3)</f>
        <v>0</v>
      </c>
      <c r="BE472">
        <f>SUMIFS('Grid GenerationQueue'!AF$5:AF$467,'Grid GenerationQueue'!$AX$5:$AX$467,$B472,'Grid GenerationQueue'!$AY$5:$AY$467,$C472,'Grid GenerationQueue'!$BH$5:$BH$467,"Executed",'Grid GenerationQueue'!$BB$5:$BB$467,"&lt;"&amp;$BE$3)</f>
        <v>0</v>
      </c>
      <c r="BF472">
        <f>SUMIFS('Grid GenerationQueue'!AG$5:AG$467,'Grid GenerationQueue'!$AX$5:$AX$467,$B472,'Grid GenerationQueue'!$AY$5:$AY$467,$C472,'Grid GenerationQueue'!$BH$5:$BH$467,"Executed",'Grid GenerationQueue'!$BB$5:$BB$467,"&lt;"&amp;$BE$3)</f>
        <v>0</v>
      </c>
      <c r="BG472">
        <f>SUMIFS('Grid GenerationQueue'!AH$5:AH$467,'Grid GenerationQueue'!$AX$5:$AX$467,$B472,'Grid GenerationQueue'!$AY$5:$AY$467,$C472,'Grid GenerationQueue'!$BH$5:$BH$467,"Executed",'Grid GenerationQueue'!$BB$5:$BB$467,"&lt;"&amp;$BE$3)</f>
        <v>0</v>
      </c>
      <c r="BH472">
        <f>SUMIFS('Grid GenerationQueue'!AI$5:AI$467,'Grid GenerationQueue'!$AX$5:$AX$467,$B472,'Grid GenerationQueue'!$AY$5:$AY$467,$C472,'Grid GenerationQueue'!$BH$5:$BH$467,"Executed",'Grid GenerationQueue'!$BB$5:$BB$467,"&lt;"&amp;$BE$3)</f>
        <v>0</v>
      </c>
      <c r="BI472">
        <f>SUMIFS('Grid GenerationQueue'!AJ$5:AJ$467,'Grid GenerationQueue'!$AX$5:$AX$467,$B472,'Grid GenerationQueue'!$AY$5:$AY$467,$C472,'Grid GenerationQueue'!$BH$5:$BH$467,"Executed",'Grid GenerationQueue'!$BB$5:$BB$467,"&lt;"&amp;$BE$3)</f>
        <v>0</v>
      </c>
      <c r="BJ472">
        <f>SUMIFS('Grid GenerationQueue'!AK$5:AK$467,'Grid GenerationQueue'!$AX$5:$AX$467,$B472,'Grid GenerationQueue'!$AY$5:$AY$467,$C472,'Grid GenerationQueue'!$BH$5:$BH$467,"Executed",'Grid GenerationQueue'!$BB$5:$BB$467,"&lt;"&amp;$BE$3)</f>
        <v>0</v>
      </c>
      <c r="BK472">
        <f>SUMIFS('Grid GenerationQueue'!AL$5:AL$467,'Grid GenerationQueue'!$AX$5:$AX$467,$B472,'Grid GenerationQueue'!$AY$5:$AY$467,$C472,'Grid GenerationQueue'!$BH$5:$BH$467,"Executed",'Grid GenerationQueue'!$BB$5:$BB$467,"&lt;"&amp;$BE$3)</f>
        <v>0</v>
      </c>
      <c r="BL472">
        <f>SUMIFS('Grid GenerationQueue'!AM$5:AM$467,'Grid GenerationQueue'!$AX$5:$AX$467,$B472,'Grid GenerationQueue'!$AY$5:$AY$467,$C472,'Grid GenerationQueue'!$BH$5:$BH$467,"Executed",'Grid GenerationQueue'!$BB$5:$BB$467,"&lt;"&amp;$BE$3)</f>
        <v>0</v>
      </c>
      <c r="BM472">
        <f>SUMIFS('Grid GenerationQueue'!AN$5:AN$467,'Grid GenerationQueue'!$AX$5:$AX$467,$B472,'Grid GenerationQueue'!$AY$5:$AY$467,$C472,'Grid GenerationQueue'!$BH$5:$BH$467,"Executed",'Grid GenerationQueue'!$BB$5:$BB$467,"&lt;"&amp;$BE$3)</f>
        <v>0</v>
      </c>
      <c r="BN472">
        <f>SUMIFS('Grid GenerationQueue'!AO$5:AO$467,'Grid GenerationQueue'!$AX$5:$AX$467,$B472,'Grid GenerationQueue'!$AY$5:$AY$467,$C472,'Grid GenerationQueue'!$BH$5:$BH$467,"Executed",'Grid GenerationQueue'!$BB$5:$BB$467,"&lt;"&amp;$BE$3)</f>
        <v>0</v>
      </c>
      <c r="BO472">
        <f>SUMIFS('Grid GenerationQueue'!AP$5:AP$467,'Grid GenerationQueue'!$AX$5:$AX$467,$B472,'Grid GenerationQueue'!$AY$5:$AY$467,$C472,'Grid GenerationQueue'!$BH$5:$BH$467,"Executed",'Grid GenerationQueue'!$BB$5:$BB$467,"&lt;"&amp;$BE$3)</f>
        <v>0</v>
      </c>
      <c r="BQ472">
        <f>SUMIFS('Grid GenerationQueue'!AE$5:AE$467,'Grid GenerationQueue'!$AX$5:$AX$467,$B472,'Grid GenerationQueue'!$AY$5:$AY$467,$C472,'Grid GenerationQueue'!$BF$5:$BF$467,"&lt;&gt;"&amp;"",'Grid GenerationQueue'!$BB$5:$BB$467,"&lt;"&amp;$BE$3)</f>
        <v>0</v>
      </c>
      <c r="BR472">
        <f>SUMIFS('Grid GenerationQueue'!AF$5:AF$467,'Grid GenerationQueue'!$AX$5:$AX$467,$B472,'Grid GenerationQueue'!$AY$5:$AY$467,$C472,'Grid GenerationQueue'!$BF$5:$BF$467,"&lt;&gt;"&amp;"",'Grid GenerationQueue'!$BB$5:$BB$467,"&lt;"&amp;$BE$3)</f>
        <v>0</v>
      </c>
      <c r="BS472">
        <f>SUMIFS('Grid GenerationQueue'!AG$5:AG$467,'Grid GenerationQueue'!$AX$5:$AX$467,$B472,'Grid GenerationQueue'!$AY$5:$AY$467,$C472,'Grid GenerationQueue'!$BF$5:$BF$467,"&lt;&gt;"&amp;"",'Grid GenerationQueue'!$BB$5:$BB$467,"&lt;"&amp;$BE$3)</f>
        <v>0</v>
      </c>
      <c r="BT472">
        <f>SUMIFS('Grid GenerationQueue'!AH$5:AH$467,'Grid GenerationQueue'!$AX$5:$AX$467,$B472,'Grid GenerationQueue'!$AY$5:$AY$467,$C472,'Grid GenerationQueue'!$BF$5:$BF$467,"&lt;&gt;"&amp;"",'Grid GenerationQueue'!$BB$5:$BB$467,"&lt;"&amp;$BE$3)</f>
        <v>0</v>
      </c>
      <c r="BU472">
        <f>SUMIFS('Grid GenerationQueue'!AI$5:AI$467,'Grid GenerationQueue'!$AX$5:$AX$467,$B472,'Grid GenerationQueue'!$AY$5:$AY$467,$C472,'Grid GenerationQueue'!$BF$5:$BF$467,"&lt;&gt;"&amp;"",'Grid GenerationQueue'!$BB$5:$BB$467,"&lt;"&amp;$BE$3)</f>
        <v>0</v>
      </c>
      <c r="BV472">
        <f>SUMIFS('Grid GenerationQueue'!AJ$5:AJ$467,'Grid GenerationQueue'!$AX$5:$AX$467,$B472,'Grid GenerationQueue'!$AY$5:$AY$467,$C472,'Grid GenerationQueue'!$BF$5:$BF$467,"&lt;&gt;"&amp;"",'Grid GenerationQueue'!$BB$5:$BB$467,"&lt;"&amp;$BE$3)</f>
        <v>0</v>
      </c>
      <c r="BW472">
        <f>SUMIFS('Grid GenerationQueue'!AK$5:AK$467,'Grid GenerationQueue'!$AX$5:$AX$467,$B472,'Grid GenerationQueue'!$AY$5:$AY$467,$C472,'Grid GenerationQueue'!$BF$5:$BF$467,"&lt;&gt;"&amp;"",'Grid GenerationQueue'!$BB$5:$BB$467,"&lt;"&amp;$BE$3)</f>
        <v>0</v>
      </c>
      <c r="BX472">
        <f>SUMIFS('Grid GenerationQueue'!AL$5:AL$467,'Grid GenerationQueue'!$AX$5:$AX$467,$B472,'Grid GenerationQueue'!$AY$5:$AY$467,$C472,'Grid GenerationQueue'!$BF$5:$BF$467,"&lt;&gt;"&amp;"",'Grid GenerationQueue'!$BB$5:$BB$467,"&lt;"&amp;$BE$3)</f>
        <v>0</v>
      </c>
      <c r="BY472">
        <f>SUMIFS('Grid GenerationQueue'!AM$5:AM$467,'Grid GenerationQueue'!$AX$5:$AX$467,$B472,'Grid GenerationQueue'!$AY$5:$AY$467,$C472,'Grid GenerationQueue'!$BF$5:$BF$467,"&lt;&gt;"&amp;"",'Grid GenerationQueue'!$BB$5:$BB$467,"&lt;"&amp;$BE$3)</f>
        <v>0</v>
      </c>
      <c r="BZ472">
        <f>SUMIFS('Grid GenerationQueue'!AN$5:AN$467,'Grid GenerationQueue'!$AX$5:$AX$467,$B472,'Grid GenerationQueue'!$AY$5:$AY$467,$C472,'Grid GenerationQueue'!$BF$5:$BF$467,"&lt;&gt;"&amp;"",'Grid GenerationQueue'!$BB$5:$BB$467,"&lt;"&amp;$BE$3)</f>
        <v>0</v>
      </c>
      <c r="CA472">
        <f>SUMIFS('Grid GenerationQueue'!AO$5:AO$467,'Grid GenerationQueue'!$AX$5:$AX$467,$B472,'Grid GenerationQueue'!$AY$5:$AY$467,$C472,'Grid GenerationQueue'!$BF$5:$BF$467,"&lt;&gt;"&amp;"",'Grid GenerationQueue'!$BB$5:$BB$467,"&lt;"&amp;$BE$3)</f>
        <v>0</v>
      </c>
      <c r="CB472">
        <f>SUMIFS('Grid GenerationQueue'!AP$5:AP$467,'Grid GenerationQueue'!$AX$5:$AX$467,$B472,'Grid GenerationQueue'!$AY$5:$AY$467,$C472,'Grid GenerationQueue'!$BF$5:$BF$467,"&lt;&gt;"&amp;"",'Grid GenerationQueue'!$BB$5:$BB$467,"&lt;"&amp;$BE$3)</f>
        <v>0</v>
      </c>
      <c r="CD472">
        <f>SUMIFS('Grid GenerationQueue'!AE$5:AE$467,'Grid GenerationQueue'!$AX$5:$AX$467,$B472,'Grid GenerationQueue'!$AY$5:$AY$467,$C472,'Grid GenerationQueue'!$BB$5:$BB$467,"&lt;"&amp;$BE$3)</f>
        <v>0</v>
      </c>
      <c r="CE472">
        <f>SUMIFS('Grid GenerationQueue'!AF$5:AF$467,'Grid GenerationQueue'!$AX$5:$AX$467,$B472,'Grid GenerationQueue'!$AY$5:$AY$467,$C472,'Grid GenerationQueue'!$BB$5:$BB$467,"&lt;"&amp;$BE$3)</f>
        <v>0</v>
      </c>
      <c r="CF472">
        <f>SUMIFS('Grid GenerationQueue'!AG$5:AG$467,'Grid GenerationQueue'!$AX$5:$AX$467,$B472,'Grid GenerationQueue'!$AY$5:$AY$467,$C472,'Grid GenerationQueue'!$BB$5:$BB$467,"&lt;"&amp;$BE$3)</f>
        <v>0</v>
      </c>
      <c r="CG472">
        <f>SUMIFS('Grid GenerationQueue'!AH$5:AH$467,'Grid GenerationQueue'!$AX$5:$AX$467,$B472,'Grid GenerationQueue'!$AY$5:$AY$467,$C472,'Grid GenerationQueue'!$BB$5:$BB$467,"&lt;"&amp;$BE$3)</f>
        <v>0</v>
      </c>
      <c r="CH472">
        <f>SUMIFS('Grid GenerationQueue'!AI$5:AI$467,'Grid GenerationQueue'!$AX$5:$AX$467,$B472,'Grid GenerationQueue'!$AY$5:$AY$467,$C472,'Grid GenerationQueue'!$BB$5:$BB$467,"&lt;"&amp;$BE$3)</f>
        <v>0</v>
      </c>
      <c r="CI472">
        <f>SUMIFS('Grid GenerationQueue'!AJ$5:AJ$467,'Grid GenerationQueue'!$AX$5:$AX$467,$B472,'Grid GenerationQueue'!$AY$5:$AY$467,$C472,'Grid GenerationQueue'!$BB$5:$BB$467,"&lt;"&amp;$BE$3)</f>
        <v>0</v>
      </c>
      <c r="CJ472">
        <f>SUMIFS('Grid GenerationQueue'!AK$5:AK$467,'Grid GenerationQueue'!$AX$5:$AX$467,$B472,'Grid GenerationQueue'!$AY$5:$AY$467,$C472,'Grid GenerationQueue'!$BB$5:$BB$467,"&lt;"&amp;$BE$3)</f>
        <v>0</v>
      </c>
      <c r="CK472">
        <f>SUMIFS('Grid GenerationQueue'!AL$5:AL$467,'Grid GenerationQueue'!$AX$5:$AX$467,$B472,'Grid GenerationQueue'!$AY$5:$AY$467,$C472,'Grid GenerationQueue'!$BB$5:$BB$467,"&lt;"&amp;$BE$3)</f>
        <v>0</v>
      </c>
      <c r="CL472">
        <f>SUMIFS('Grid GenerationQueue'!AM$5:AM$467,'Grid GenerationQueue'!$AX$5:$AX$467,$B472,'Grid GenerationQueue'!$AY$5:$AY$467,$C472,'Grid GenerationQueue'!$BB$5:$BB$467,"&lt;"&amp;$BE$3)</f>
        <v>0</v>
      </c>
      <c r="CM472">
        <f>SUMIFS('Grid GenerationQueue'!AN$5:AN$467,'Grid GenerationQueue'!$AX$5:$AX$467,$B472,'Grid GenerationQueue'!$AY$5:$AY$467,$C472,'Grid GenerationQueue'!$BB$5:$BB$467,"&lt;"&amp;$BE$3)</f>
        <v>0</v>
      </c>
      <c r="CN472">
        <f>SUMIFS('Grid GenerationQueue'!AO$5:AO$467,'Grid GenerationQueue'!$AX$5:$AX$467,$B472,'Grid GenerationQueue'!$AY$5:$AY$467,$C472,'Grid GenerationQueue'!$BB$5:$BB$467,"&lt;"&amp;$BE$3)</f>
        <v>0</v>
      </c>
      <c r="CO472">
        <f>SUMIFS('Grid GenerationQueue'!AP$5:AP$467,'Grid GenerationQueue'!$AX$5:$AX$467,$B472,'Grid GenerationQueue'!$AY$5:$AY$467,$C472,'Grid GenerationQueue'!$BB$5:$BB$467,"&lt;"&amp;$BE$3)</f>
        <v>0</v>
      </c>
    </row>
    <row r="473" spans="1:93" x14ac:dyDescent="0.35">
      <c r="A473" t="s">
        <v>4651</v>
      </c>
      <c r="B473" t="s">
        <v>4378</v>
      </c>
      <c r="C473">
        <v>230</v>
      </c>
      <c r="D473">
        <f>SUMIFS('Grid GenerationQueue'!AE$5:AE$467,'Grid GenerationQueue'!$AX$5:$AX$467,$B473,'Grid GenerationQueue'!$AY$5:$AY$467,$C473,'Grid GenerationQueue'!$BI$5:$BI$467,"&lt;4")</f>
        <v>0</v>
      </c>
      <c r="E473">
        <f>SUMIFS('Grid GenerationQueue'!AF$5:AF$467,'Grid GenerationQueue'!$AX$5:$AX$467,$B473,'Grid GenerationQueue'!$AY$5:$AY$467,$C473,'Grid GenerationQueue'!$BI$5:$BI$467,"&lt;4")</f>
        <v>0</v>
      </c>
      <c r="F473">
        <f>SUMIFS('Grid GenerationQueue'!AG$5:AG$467,'Grid GenerationQueue'!$AX$5:$AX$467,$B473,'Grid GenerationQueue'!$AY$5:$AY$467,$C473,'Grid GenerationQueue'!$BI$5:$BI$467,"&lt;4")</f>
        <v>0</v>
      </c>
      <c r="G473">
        <f>SUMIFS('Grid GenerationQueue'!AH$5:AH$467,'Grid GenerationQueue'!$AX$5:$AX$467,$B473,'Grid GenerationQueue'!$AY$5:$AY$467,$C473,'Grid GenerationQueue'!$BI$5:$BI$467,"&lt;4")</f>
        <v>0</v>
      </c>
      <c r="H473">
        <f>SUMIFS('Grid GenerationQueue'!AI$5:AI$467,'Grid GenerationQueue'!$AX$5:$AX$467,$B473,'Grid GenerationQueue'!$AY$5:$AY$467,$C473,'Grid GenerationQueue'!$BI$5:$BI$467,"&lt;4")</f>
        <v>0</v>
      </c>
      <c r="I473">
        <f>SUMIFS('Grid GenerationQueue'!AJ$5:AJ$467,'Grid GenerationQueue'!$AX$5:$AX$467,$B473,'Grid GenerationQueue'!$AY$5:$AY$467,$C473,'Grid GenerationQueue'!$BI$5:$BI$467,"&lt;4")</f>
        <v>0</v>
      </c>
      <c r="J473">
        <f>SUMIFS('Grid GenerationQueue'!AK$5:AK$467,'Grid GenerationQueue'!$AX$5:$AX$467,$B473,'Grid GenerationQueue'!$AY$5:$AY$467,$C473,'Grid GenerationQueue'!$BI$5:$BI$467,"&lt;4")</f>
        <v>0</v>
      </c>
      <c r="K473">
        <f>SUMIFS('Grid GenerationQueue'!AL$5:AL$467,'Grid GenerationQueue'!$AX$5:$AX$467,$B473,'Grid GenerationQueue'!$AY$5:$AY$467,$C473,'Grid GenerationQueue'!$BI$5:$BI$467,"&lt;4")</f>
        <v>0</v>
      </c>
      <c r="L473">
        <f>SUMIFS('Grid GenerationQueue'!AM$5:AM$467,'Grid GenerationQueue'!$AX$5:$AX$467,$B473,'Grid GenerationQueue'!$AY$5:$AY$467,$C473,'Grid GenerationQueue'!$BI$5:$BI$467,"&lt;4")</f>
        <v>0</v>
      </c>
      <c r="M473">
        <f>SUMIFS('Grid GenerationQueue'!AN$5:AN$467,'Grid GenerationQueue'!$AX$5:$AX$467,$B473,'Grid GenerationQueue'!$AY$5:$AY$467,$C473,'Grid GenerationQueue'!$BI$5:$BI$467,"&lt;4")</f>
        <v>0</v>
      </c>
      <c r="N473">
        <f>SUMIFS('Grid GenerationQueue'!AO$5:AO$467,'Grid GenerationQueue'!$AX$5:$AX$467,$B473,'Grid GenerationQueue'!$AY$5:$AY$467,$C473,'Grid GenerationQueue'!$BI$5:$BI$467,"&lt;4")</f>
        <v>0</v>
      </c>
      <c r="O473">
        <f>SUMIFS('Grid GenerationQueue'!AP$5:AP$467,'Grid GenerationQueue'!$AX$5:$AX$467,$B473,'Grid GenerationQueue'!$AY$5:$AY$467,$C473,'Grid GenerationQueue'!$BI$5:$BI$467,"&lt;4")</f>
        <v>0</v>
      </c>
      <c r="Q473">
        <f>SUMIFS('Grid GenerationQueue'!AE$5:AE$467,'Grid GenerationQueue'!$AX$5:$AX$467,$B473,'Grid GenerationQueue'!$AY$5:$AY$467,$C473,'Grid GenerationQueue'!$BH$5:$BH$467,"Executed")</f>
        <v>0</v>
      </c>
      <c r="R473">
        <f>SUMIFS('Grid GenerationQueue'!AF$5:AF$467,'Grid GenerationQueue'!$AX$5:$AX$467,$B473,'Grid GenerationQueue'!$AY$5:$AY$467,$C473,'Grid GenerationQueue'!$BH$5:$BH$467,"Executed")</f>
        <v>0</v>
      </c>
      <c r="S473">
        <f>SUMIFS('Grid GenerationQueue'!AG$5:AG$467,'Grid GenerationQueue'!$AX$5:$AX$467,$B473,'Grid GenerationQueue'!$AY$5:$AY$467,$C473,'Grid GenerationQueue'!$BH$5:$BH$467,"Executed")</f>
        <v>0</v>
      </c>
      <c r="T473">
        <f>SUMIFS('Grid GenerationQueue'!AH$5:AH$467,'Grid GenerationQueue'!$AX$5:$AX$467,$B473,'Grid GenerationQueue'!$AY$5:$AY$467,$C473,'Grid GenerationQueue'!$BH$5:$BH$467,"Executed")</f>
        <v>0</v>
      </c>
      <c r="U473">
        <f>SUMIFS('Grid GenerationQueue'!AI$5:AI$467,'Grid GenerationQueue'!$AX$5:$AX$467,$B473,'Grid GenerationQueue'!$AY$5:$AY$467,$C473,'Grid GenerationQueue'!$BH$5:$BH$467,"Executed")</f>
        <v>0</v>
      </c>
      <c r="V473">
        <f>SUMIFS('Grid GenerationQueue'!AJ$5:AJ$467,'Grid GenerationQueue'!$AX$5:$AX$467,$B473,'Grid GenerationQueue'!$AY$5:$AY$467,$C473,'Grid GenerationQueue'!$BH$5:$BH$467,"Executed")</f>
        <v>0</v>
      </c>
      <c r="W473">
        <f>SUMIFS('Grid GenerationQueue'!AK$5:AK$467,'Grid GenerationQueue'!$AX$5:$AX$467,$B473,'Grid GenerationQueue'!$AY$5:$AY$467,$C473,'Grid GenerationQueue'!$BH$5:$BH$467,"Executed")</f>
        <v>0</v>
      </c>
      <c r="X473">
        <f>SUMIFS('Grid GenerationQueue'!AL$5:AL$467,'Grid GenerationQueue'!$AX$5:$AX$467,$B473,'Grid GenerationQueue'!$AY$5:$AY$467,$C473,'Grid GenerationQueue'!$BH$5:$BH$467,"Executed")</f>
        <v>0</v>
      </c>
      <c r="Y473">
        <f>SUMIFS('Grid GenerationQueue'!AM$5:AM$467,'Grid GenerationQueue'!$AX$5:$AX$467,$B473,'Grid GenerationQueue'!$AY$5:$AY$467,$C473,'Grid GenerationQueue'!$BH$5:$BH$467,"Executed")</f>
        <v>0</v>
      </c>
      <c r="Z473">
        <f>SUMIFS('Grid GenerationQueue'!AN$5:AN$467,'Grid GenerationQueue'!$AX$5:$AX$467,$B473,'Grid GenerationQueue'!$AY$5:$AY$467,$C473,'Grid GenerationQueue'!$BH$5:$BH$467,"Executed")</f>
        <v>0</v>
      </c>
      <c r="AA473">
        <f>SUMIFS('Grid GenerationQueue'!AO$5:AO$467,'Grid GenerationQueue'!$AX$5:$AX$467,$B473,'Grid GenerationQueue'!$AY$5:$AY$467,$C473,'Grid GenerationQueue'!$BH$5:$BH$467,"Executed")</f>
        <v>0</v>
      </c>
      <c r="AB473">
        <f>SUMIFS('Grid GenerationQueue'!AP$5:AP$467,'Grid GenerationQueue'!$AX$5:$AX$467,$B473,'Grid GenerationQueue'!$AY$5:$AY$467,$C473,'Grid GenerationQueue'!$BH$5:$BH$467,"Executed")</f>
        <v>0</v>
      </c>
      <c r="AD473">
        <f>SUMIFS('Grid GenerationQueue'!AE$5:AE$467,'Grid GenerationQueue'!$AX$5:$AX$467,$B473,'Grid GenerationQueue'!$AY$5:$AY$467,$C473,'Grid GenerationQueue'!$BF$5:$BF$467,"&lt;&gt;"&amp;"")</f>
        <v>0</v>
      </c>
      <c r="AE473">
        <f>SUMIFS('Grid GenerationQueue'!AF$5:AF$467,'Grid GenerationQueue'!$AX$5:$AX$467,$B473,'Grid GenerationQueue'!$AY$5:$AY$467,$C473,'Grid GenerationQueue'!$BF$5:$BF$467,"&lt;&gt;"&amp;"")</f>
        <v>0</v>
      </c>
      <c r="AF473">
        <f>SUMIFS('Grid GenerationQueue'!AG$5:AG$467,'Grid GenerationQueue'!$AX$5:$AX$467,$B473,'Grid GenerationQueue'!$AY$5:$AY$467,$C473,'Grid GenerationQueue'!$BF$5:$BF$467,"&lt;&gt;"&amp;"")</f>
        <v>0</v>
      </c>
      <c r="AG473">
        <f>SUMIFS('Grid GenerationQueue'!AH$5:AH$467,'Grid GenerationQueue'!$AX$5:$AX$467,$B473,'Grid GenerationQueue'!$AY$5:$AY$467,$C473,'Grid GenerationQueue'!$BF$5:$BF$467,"&lt;&gt;"&amp;"")</f>
        <v>0</v>
      </c>
      <c r="AH473">
        <f>SUMIFS('Grid GenerationQueue'!AI$5:AI$467,'Grid GenerationQueue'!$AX$5:$AX$467,$B473,'Grid GenerationQueue'!$AY$5:$AY$467,$C473,'Grid GenerationQueue'!$BF$5:$BF$467,"&lt;&gt;"&amp;"")</f>
        <v>0</v>
      </c>
      <c r="AI473">
        <f>SUMIFS('Grid GenerationQueue'!AJ$5:AJ$467,'Grid GenerationQueue'!$AX$5:$AX$467,$B473,'Grid GenerationQueue'!$AY$5:$AY$467,$C473,'Grid GenerationQueue'!$BF$5:$BF$467,"&lt;&gt;"&amp;"")</f>
        <v>0</v>
      </c>
      <c r="AJ473">
        <f>SUMIFS('Grid GenerationQueue'!AK$5:AK$467,'Grid GenerationQueue'!$AX$5:$AX$467,$B473,'Grid GenerationQueue'!$AY$5:$AY$467,$C473,'Grid GenerationQueue'!$BF$5:$BF$467,"&lt;&gt;"&amp;"")</f>
        <v>0</v>
      </c>
      <c r="AK473">
        <f>SUMIFS('Grid GenerationQueue'!AL$5:AL$467,'Grid GenerationQueue'!$AX$5:$AX$467,$B473,'Grid GenerationQueue'!$AY$5:$AY$467,$C473,'Grid GenerationQueue'!$BF$5:$BF$467,"&lt;&gt;"&amp;"")</f>
        <v>0</v>
      </c>
      <c r="AL473">
        <f>SUMIFS('Grid GenerationQueue'!AM$5:AM$467,'Grid GenerationQueue'!$AX$5:$AX$467,$B473,'Grid GenerationQueue'!$AY$5:$AY$467,$C473,'Grid GenerationQueue'!$BF$5:$BF$467,"&lt;&gt;"&amp;"")</f>
        <v>0</v>
      </c>
      <c r="AM473">
        <f>SUMIFS('Grid GenerationQueue'!AN$5:AN$467,'Grid GenerationQueue'!$AX$5:$AX$467,$B473,'Grid GenerationQueue'!$AY$5:$AY$467,$C473,'Grid GenerationQueue'!$BF$5:$BF$467,"&lt;&gt;"&amp;"")</f>
        <v>0</v>
      </c>
      <c r="AN473">
        <f>SUMIFS('Grid GenerationQueue'!AO$5:AO$467,'Grid GenerationQueue'!$AX$5:$AX$467,$B473,'Grid GenerationQueue'!$AY$5:$AY$467,$C473,'Grid GenerationQueue'!$BF$5:$BF$467,"&lt;&gt;"&amp;"")</f>
        <v>0</v>
      </c>
      <c r="AO473">
        <f>SUMIFS('Grid GenerationQueue'!AP$5:AP$467,'Grid GenerationQueue'!$AX$5:$AX$467,$B473,'Grid GenerationQueue'!$AY$5:$AY$467,$C473,'Grid GenerationQueue'!$BF$5:$BF$467,"&lt;&gt;"&amp;"")</f>
        <v>0</v>
      </c>
      <c r="AQ473">
        <f>SUMIFS('Grid GenerationQueue'!AE$5:AE$467,'Grid GenerationQueue'!$AX$5:$AX$467,$B473,'Grid GenerationQueue'!$AY$5:$AY$467,$C473)</f>
        <v>0</v>
      </c>
      <c r="AR473">
        <f>SUMIFS('Grid GenerationQueue'!AF$5:AF$467,'Grid GenerationQueue'!$AX$5:$AX$467,$B473,'Grid GenerationQueue'!$AY$5:$AY$467,$C473)</f>
        <v>0</v>
      </c>
      <c r="AS473">
        <f>SUMIFS('Grid GenerationQueue'!AG$5:AG$467,'Grid GenerationQueue'!$AX$5:$AX$467,$B473,'Grid GenerationQueue'!$AY$5:$AY$467,$C473)</f>
        <v>0</v>
      </c>
      <c r="AT473">
        <f>SUMIFS('Grid GenerationQueue'!AH$5:AH$467,'Grid GenerationQueue'!$AX$5:$AX$467,$B473,'Grid GenerationQueue'!$AY$5:$AY$467,$C473)</f>
        <v>0</v>
      </c>
      <c r="AU473">
        <f>SUMIFS('Grid GenerationQueue'!AI$5:AI$467,'Grid GenerationQueue'!$AX$5:$AX$467,$B473,'Grid GenerationQueue'!$AY$5:$AY$467,$C473)</f>
        <v>0</v>
      </c>
      <c r="AV473">
        <f>SUMIFS('Grid GenerationQueue'!AJ$5:AJ$467,'Grid GenerationQueue'!$AX$5:$AX$467,$B473,'Grid GenerationQueue'!$AY$5:$AY$467,$C473)</f>
        <v>0</v>
      </c>
      <c r="AW473">
        <f>SUMIFS('Grid GenerationQueue'!AK$5:AK$467,'Grid GenerationQueue'!$AX$5:$AX$467,$B473,'Grid GenerationQueue'!$AY$5:$AY$467,$C473)</f>
        <v>0</v>
      </c>
      <c r="AX473">
        <f>SUMIFS('Grid GenerationQueue'!AL$5:AL$467,'Grid GenerationQueue'!$AX$5:$AX$467,$B473,'Grid GenerationQueue'!$AY$5:$AY$467,$C473)</f>
        <v>0</v>
      </c>
      <c r="AY473">
        <f>SUMIFS('Grid GenerationQueue'!AM$5:AM$467,'Grid GenerationQueue'!$AX$5:$AX$467,$B473,'Grid GenerationQueue'!$AY$5:$AY$467,$C473)</f>
        <v>0</v>
      </c>
      <c r="AZ473">
        <f>SUMIFS('Grid GenerationQueue'!AN$5:AN$467,'Grid GenerationQueue'!$AX$5:$AX$467,$B473,'Grid GenerationQueue'!$AY$5:$AY$467,$C473)</f>
        <v>0</v>
      </c>
      <c r="BA473">
        <f>SUMIFS('Grid GenerationQueue'!AO$5:AO$467,'Grid GenerationQueue'!$AX$5:$AX$467,$B473,'Grid GenerationQueue'!$AY$5:$AY$467,$C473)</f>
        <v>0</v>
      </c>
      <c r="BB473">
        <f>SUMIFS('Grid GenerationQueue'!AP$5:AP$467,'Grid GenerationQueue'!$AX$5:$AX$467,$B473,'Grid GenerationQueue'!$AY$5:$AY$467,$C473)</f>
        <v>0</v>
      </c>
      <c r="BD473">
        <f>SUMIFS('Grid GenerationQueue'!AE$5:AE$467,'Grid GenerationQueue'!$AX$5:$AX$467,$B473,'Grid GenerationQueue'!$AY$5:$AY$467,$C473,'Grid GenerationQueue'!$BH$5:$BH$467,"Executed",'Grid GenerationQueue'!$BB$5:$BB$467,"&lt;"&amp;$BE$3)</f>
        <v>0</v>
      </c>
      <c r="BE473">
        <f>SUMIFS('Grid GenerationQueue'!AF$5:AF$467,'Grid GenerationQueue'!$AX$5:$AX$467,$B473,'Grid GenerationQueue'!$AY$5:$AY$467,$C473,'Grid GenerationQueue'!$BH$5:$BH$467,"Executed",'Grid GenerationQueue'!$BB$5:$BB$467,"&lt;"&amp;$BE$3)</f>
        <v>0</v>
      </c>
      <c r="BF473">
        <f>SUMIFS('Grid GenerationQueue'!AG$5:AG$467,'Grid GenerationQueue'!$AX$5:$AX$467,$B473,'Grid GenerationQueue'!$AY$5:$AY$467,$C473,'Grid GenerationQueue'!$BH$5:$BH$467,"Executed",'Grid GenerationQueue'!$BB$5:$BB$467,"&lt;"&amp;$BE$3)</f>
        <v>0</v>
      </c>
      <c r="BG473">
        <f>SUMIFS('Grid GenerationQueue'!AH$5:AH$467,'Grid GenerationQueue'!$AX$5:$AX$467,$B473,'Grid GenerationQueue'!$AY$5:$AY$467,$C473,'Grid GenerationQueue'!$BH$5:$BH$467,"Executed",'Grid GenerationQueue'!$BB$5:$BB$467,"&lt;"&amp;$BE$3)</f>
        <v>0</v>
      </c>
      <c r="BH473">
        <f>SUMIFS('Grid GenerationQueue'!AI$5:AI$467,'Grid GenerationQueue'!$AX$5:$AX$467,$B473,'Grid GenerationQueue'!$AY$5:$AY$467,$C473,'Grid GenerationQueue'!$BH$5:$BH$467,"Executed",'Grid GenerationQueue'!$BB$5:$BB$467,"&lt;"&amp;$BE$3)</f>
        <v>0</v>
      </c>
      <c r="BI473">
        <f>SUMIFS('Grid GenerationQueue'!AJ$5:AJ$467,'Grid GenerationQueue'!$AX$5:$AX$467,$B473,'Grid GenerationQueue'!$AY$5:$AY$467,$C473,'Grid GenerationQueue'!$BH$5:$BH$467,"Executed",'Grid GenerationQueue'!$BB$5:$BB$467,"&lt;"&amp;$BE$3)</f>
        <v>0</v>
      </c>
      <c r="BJ473">
        <f>SUMIFS('Grid GenerationQueue'!AK$5:AK$467,'Grid GenerationQueue'!$AX$5:$AX$467,$B473,'Grid GenerationQueue'!$AY$5:$AY$467,$C473,'Grid GenerationQueue'!$BH$5:$BH$467,"Executed",'Grid GenerationQueue'!$BB$5:$BB$467,"&lt;"&amp;$BE$3)</f>
        <v>0</v>
      </c>
      <c r="BK473">
        <f>SUMIFS('Grid GenerationQueue'!AL$5:AL$467,'Grid GenerationQueue'!$AX$5:$AX$467,$B473,'Grid GenerationQueue'!$AY$5:$AY$467,$C473,'Grid GenerationQueue'!$BH$5:$BH$467,"Executed",'Grid GenerationQueue'!$BB$5:$BB$467,"&lt;"&amp;$BE$3)</f>
        <v>0</v>
      </c>
      <c r="BL473">
        <f>SUMIFS('Grid GenerationQueue'!AM$5:AM$467,'Grid GenerationQueue'!$AX$5:$AX$467,$B473,'Grid GenerationQueue'!$AY$5:$AY$467,$C473,'Grid GenerationQueue'!$BH$5:$BH$467,"Executed",'Grid GenerationQueue'!$BB$5:$BB$467,"&lt;"&amp;$BE$3)</f>
        <v>0</v>
      </c>
      <c r="BM473">
        <f>SUMIFS('Grid GenerationQueue'!AN$5:AN$467,'Grid GenerationQueue'!$AX$5:$AX$467,$B473,'Grid GenerationQueue'!$AY$5:$AY$467,$C473,'Grid GenerationQueue'!$BH$5:$BH$467,"Executed",'Grid GenerationQueue'!$BB$5:$BB$467,"&lt;"&amp;$BE$3)</f>
        <v>0</v>
      </c>
      <c r="BN473">
        <f>SUMIFS('Grid GenerationQueue'!AO$5:AO$467,'Grid GenerationQueue'!$AX$5:$AX$467,$B473,'Grid GenerationQueue'!$AY$5:$AY$467,$C473,'Grid GenerationQueue'!$BH$5:$BH$467,"Executed",'Grid GenerationQueue'!$BB$5:$BB$467,"&lt;"&amp;$BE$3)</f>
        <v>0</v>
      </c>
      <c r="BO473">
        <f>SUMIFS('Grid GenerationQueue'!AP$5:AP$467,'Grid GenerationQueue'!$AX$5:$AX$467,$B473,'Grid GenerationQueue'!$AY$5:$AY$467,$C473,'Grid GenerationQueue'!$BH$5:$BH$467,"Executed",'Grid GenerationQueue'!$BB$5:$BB$467,"&lt;"&amp;$BE$3)</f>
        <v>0</v>
      </c>
      <c r="BQ473">
        <f>SUMIFS('Grid GenerationQueue'!AE$5:AE$467,'Grid GenerationQueue'!$AX$5:$AX$467,$B473,'Grid GenerationQueue'!$AY$5:$AY$467,$C473,'Grid GenerationQueue'!$BF$5:$BF$467,"&lt;&gt;"&amp;"",'Grid GenerationQueue'!$BB$5:$BB$467,"&lt;"&amp;$BE$3)</f>
        <v>0</v>
      </c>
      <c r="BR473">
        <f>SUMIFS('Grid GenerationQueue'!AF$5:AF$467,'Grid GenerationQueue'!$AX$5:$AX$467,$B473,'Grid GenerationQueue'!$AY$5:$AY$467,$C473,'Grid GenerationQueue'!$BF$5:$BF$467,"&lt;&gt;"&amp;"",'Grid GenerationQueue'!$BB$5:$BB$467,"&lt;"&amp;$BE$3)</f>
        <v>0</v>
      </c>
      <c r="BS473">
        <f>SUMIFS('Grid GenerationQueue'!AG$5:AG$467,'Grid GenerationQueue'!$AX$5:$AX$467,$B473,'Grid GenerationQueue'!$AY$5:$AY$467,$C473,'Grid GenerationQueue'!$BF$5:$BF$467,"&lt;&gt;"&amp;"",'Grid GenerationQueue'!$BB$5:$BB$467,"&lt;"&amp;$BE$3)</f>
        <v>0</v>
      </c>
      <c r="BT473">
        <f>SUMIFS('Grid GenerationQueue'!AH$5:AH$467,'Grid GenerationQueue'!$AX$5:$AX$467,$B473,'Grid GenerationQueue'!$AY$5:$AY$467,$C473,'Grid GenerationQueue'!$BF$5:$BF$467,"&lt;&gt;"&amp;"",'Grid GenerationQueue'!$BB$5:$BB$467,"&lt;"&amp;$BE$3)</f>
        <v>0</v>
      </c>
      <c r="BU473">
        <f>SUMIFS('Grid GenerationQueue'!AI$5:AI$467,'Grid GenerationQueue'!$AX$5:$AX$467,$B473,'Grid GenerationQueue'!$AY$5:$AY$467,$C473,'Grid GenerationQueue'!$BF$5:$BF$467,"&lt;&gt;"&amp;"",'Grid GenerationQueue'!$BB$5:$BB$467,"&lt;"&amp;$BE$3)</f>
        <v>0</v>
      </c>
      <c r="BV473">
        <f>SUMIFS('Grid GenerationQueue'!AJ$5:AJ$467,'Grid GenerationQueue'!$AX$5:$AX$467,$B473,'Grid GenerationQueue'!$AY$5:$AY$467,$C473,'Grid GenerationQueue'!$BF$5:$BF$467,"&lt;&gt;"&amp;"",'Grid GenerationQueue'!$BB$5:$BB$467,"&lt;"&amp;$BE$3)</f>
        <v>0</v>
      </c>
      <c r="BW473">
        <f>SUMIFS('Grid GenerationQueue'!AK$5:AK$467,'Grid GenerationQueue'!$AX$5:$AX$467,$B473,'Grid GenerationQueue'!$AY$5:$AY$467,$C473,'Grid GenerationQueue'!$BF$5:$BF$467,"&lt;&gt;"&amp;"",'Grid GenerationQueue'!$BB$5:$BB$467,"&lt;"&amp;$BE$3)</f>
        <v>0</v>
      </c>
      <c r="BX473">
        <f>SUMIFS('Grid GenerationQueue'!AL$5:AL$467,'Grid GenerationQueue'!$AX$5:$AX$467,$B473,'Grid GenerationQueue'!$AY$5:$AY$467,$C473,'Grid GenerationQueue'!$BF$5:$BF$467,"&lt;&gt;"&amp;"",'Grid GenerationQueue'!$BB$5:$BB$467,"&lt;"&amp;$BE$3)</f>
        <v>0</v>
      </c>
      <c r="BY473">
        <f>SUMIFS('Grid GenerationQueue'!AM$5:AM$467,'Grid GenerationQueue'!$AX$5:$AX$467,$B473,'Grid GenerationQueue'!$AY$5:$AY$467,$C473,'Grid GenerationQueue'!$BF$5:$BF$467,"&lt;&gt;"&amp;"",'Grid GenerationQueue'!$BB$5:$BB$467,"&lt;"&amp;$BE$3)</f>
        <v>0</v>
      </c>
      <c r="BZ473">
        <f>SUMIFS('Grid GenerationQueue'!AN$5:AN$467,'Grid GenerationQueue'!$AX$5:$AX$467,$B473,'Grid GenerationQueue'!$AY$5:$AY$467,$C473,'Grid GenerationQueue'!$BF$5:$BF$467,"&lt;&gt;"&amp;"",'Grid GenerationQueue'!$BB$5:$BB$467,"&lt;"&amp;$BE$3)</f>
        <v>0</v>
      </c>
      <c r="CA473">
        <f>SUMIFS('Grid GenerationQueue'!AO$5:AO$467,'Grid GenerationQueue'!$AX$5:$AX$467,$B473,'Grid GenerationQueue'!$AY$5:$AY$467,$C473,'Grid GenerationQueue'!$BF$5:$BF$467,"&lt;&gt;"&amp;"",'Grid GenerationQueue'!$BB$5:$BB$467,"&lt;"&amp;$BE$3)</f>
        <v>0</v>
      </c>
      <c r="CB473">
        <f>SUMIFS('Grid GenerationQueue'!AP$5:AP$467,'Grid GenerationQueue'!$AX$5:$AX$467,$B473,'Grid GenerationQueue'!$AY$5:$AY$467,$C473,'Grid GenerationQueue'!$BF$5:$BF$467,"&lt;&gt;"&amp;"",'Grid GenerationQueue'!$BB$5:$BB$467,"&lt;"&amp;$BE$3)</f>
        <v>0</v>
      </c>
      <c r="CD473">
        <f>SUMIFS('Grid GenerationQueue'!AE$5:AE$467,'Grid GenerationQueue'!$AX$5:$AX$467,$B473,'Grid GenerationQueue'!$AY$5:$AY$467,$C473,'Grid GenerationQueue'!$BB$5:$BB$467,"&lt;"&amp;$BE$3)</f>
        <v>0</v>
      </c>
      <c r="CE473">
        <f>SUMIFS('Grid GenerationQueue'!AF$5:AF$467,'Grid GenerationQueue'!$AX$5:$AX$467,$B473,'Grid GenerationQueue'!$AY$5:$AY$467,$C473,'Grid GenerationQueue'!$BB$5:$BB$467,"&lt;"&amp;$BE$3)</f>
        <v>0</v>
      </c>
      <c r="CF473">
        <f>SUMIFS('Grid GenerationQueue'!AG$5:AG$467,'Grid GenerationQueue'!$AX$5:$AX$467,$B473,'Grid GenerationQueue'!$AY$5:$AY$467,$C473,'Grid GenerationQueue'!$BB$5:$BB$467,"&lt;"&amp;$BE$3)</f>
        <v>0</v>
      </c>
      <c r="CG473">
        <f>SUMIFS('Grid GenerationQueue'!AH$5:AH$467,'Grid GenerationQueue'!$AX$5:$AX$467,$B473,'Grid GenerationQueue'!$AY$5:$AY$467,$C473,'Grid GenerationQueue'!$BB$5:$BB$467,"&lt;"&amp;$BE$3)</f>
        <v>0</v>
      </c>
      <c r="CH473">
        <f>SUMIFS('Grid GenerationQueue'!AI$5:AI$467,'Grid GenerationQueue'!$AX$5:$AX$467,$B473,'Grid GenerationQueue'!$AY$5:$AY$467,$C473,'Grid GenerationQueue'!$BB$5:$BB$467,"&lt;"&amp;$BE$3)</f>
        <v>0</v>
      </c>
      <c r="CI473">
        <f>SUMIFS('Grid GenerationQueue'!AJ$5:AJ$467,'Grid GenerationQueue'!$AX$5:$AX$467,$B473,'Grid GenerationQueue'!$AY$5:$AY$467,$C473,'Grid GenerationQueue'!$BB$5:$BB$467,"&lt;"&amp;$BE$3)</f>
        <v>0</v>
      </c>
      <c r="CJ473">
        <f>SUMIFS('Grid GenerationQueue'!AK$5:AK$467,'Grid GenerationQueue'!$AX$5:$AX$467,$B473,'Grid GenerationQueue'!$AY$5:$AY$467,$C473,'Grid GenerationQueue'!$BB$5:$BB$467,"&lt;"&amp;$BE$3)</f>
        <v>0</v>
      </c>
      <c r="CK473">
        <f>SUMIFS('Grid GenerationQueue'!AL$5:AL$467,'Grid GenerationQueue'!$AX$5:$AX$467,$B473,'Grid GenerationQueue'!$AY$5:$AY$467,$C473,'Grid GenerationQueue'!$BB$5:$BB$467,"&lt;"&amp;$BE$3)</f>
        <v>0</v>
      </c>
      <c r="CL473">
        <f>SUMIFS('Grid GenerationQueue'!AM$5:AM$467,'Grid GenerationQueue'!$AX$5:$AX$467,$B473,'Grid GenerationQueue'!$AY$5:$AY$467,$C473,'Grid GenerationQueue'!$BB$5:$BB$467,"&lt;"&amp;$BE$3)</f>
        <v>0</v>
      </c>
      <c r="CM473">
        <f>SUMIFS('Grid GenerationQueue'!AN$5:AN$467,'Grid GenerationQueue'!$AX$5:$AX$467,$B473,'Grid GenerationQueue'!$AY$5:$AY$467,$C473,'Grid GenerationQueue'!$BB$5:$BB$467,"&lt;"&amp;$BE$3)</f>
        <v>0</v>
      </c>
      <c r="CN473">
        <f>SUMIFS('Grid GenerationQueue'!AO$5:AO$467,'Grid GenerationQueue'!$AX$5:$AX$467,$B473,'Grid GenerationQueue'!$AY$5:$AY$467,$C473,'Grid GenerationQueue'!$BB$5:$BB$467,"&lt;"&amp;$BE$3)</f>
        <v>0</v>
      </c>
      <c r="CO473">
        <f>SUMIFS('Grid GenerationQueue'!AP$5:AP$467,'Grid GenerationQueue'!$AX$5:$AX$467,$B473,'Grid GenerationQueue'!$AY$5:$AY$467,$C473,'Grid GenerationQueue'!$BB$5:$BB$467,"&lt;"&amp;$BE$3)</f>
        <v>0</v>
      </c>
    </row>
    <row r="474" spans="1:93" x14ac:dyDescent="0.35">
      <c r="A474" t="s">
        <v>4651</v>
      </c>
      <c r="B474" t="s">
        <v>4847</v>
      </c>
      <c r="C474">
        <v>115</v>
      </c>
      <c r="D474">
        <f>SUMIFS('Grid GenerationQueue'!AE$5:AE$467,'Grid GenerationQueue'!$AX$5:$AX$467,$B474,'Grid GenerationQueue'!$AY$5:$AY$467,$C474,'Grid GenerationQueue'!$BI$5:$BI$467,"&lt;4")</f>
        <v>0</v>
      </c>
      <c r="E474">
        <f>SUMIFS('Grid GenerationQueue'!AF$5:AF$467,'Grid GenerationQueue'!$AX$5:$AX$467,$B474,'Grid GenerationQueue'!$AY$5:$AY$467,$C474,'Grid GenerationQueue'!$BI$5:$BI$467,"&lt;4")</f>
        <v>0</v>
      </c>
      <c r="F474">
        <f>SUMIFS('Grid GenerationQueue'!AG$5:AG$467,'Grid GenerationQueue'!$AX$5:$AX$467,$B474,'Grid GenerationQueue'!$AY$5:$AY$467,$C474,'Grid GenerationQueue'!$BI$5:$BI$467,"&lt;4")</f>
        <v>0</v>
      </c>
      <c r="G474">
        <f>SUMIFS('Grid GenerationQueue'!AH$5:AH$467,'Grid GenerationQueue'!$AX$5:$AX$467,$B474,'Grid GenerationQueue'!$AY$5:$AY$467,$C474,'Grid GenerationQueue'!$BI$5:$BI$467,"&lt;4")</f>
        <v>0</v>
      </c>
      <c r="H474">
        <f>SUMIFS('Grid GenerationQueue'!AI$5:AI$467,'Grid GenerationQueue'!$AX$5:$AX$467,$B474,'Grid GenerationQueue'!$AY$5:$AY$467,$C474,'Grid GenerationQueue'!$BI$5:$BI$467,"&lt;4")</f>
        <v>0</v>
      </c>
      <c r="I474">
        <f>SUMIFS('Grid GenerationQueue'!AJ$5:AJ$467,'Grid GenerationQueue'!$AX$5:$AX$467,$B474,'Grid GenerationQueue'!$AY$5:$AY$467,$C474,'Grid GenerationQueue'!$BI$5:$BI$467,"&lt;4")</f>
        <v>0</v>
      </c>
      <c r="J474">
        <f>SUMIFS('Grid GenerationQueue'!AK$5:AK$467,'Grid GenerationQueue'!$AX$5:$AX$467,$B474,'Grid GenerationQueue'!$AY$5:$AY$467,$C474,'Grid GenerationQueue'!$BI$5:$BI$467,"&lt;4")</f>
        <v>0</v>
      </c>
      <c r="K474">
        <f>SUMIFS('Grid GenerationQueue'!AL$5:AL$467,'Grid GenerationQueue'!$AX$5:$AX$467,$B474,'Grid GenerationQueue'!$AY$5:$AY$467,$C474,'Grid GenerationQueue'!$BI$5:$BI$467,"&lt;4")</f>
        <v>0</v>
      </c>
      <c r="L474">
        <f>SUMIFS('Grid GenerationQueue'!AM$5:AM$467,'Grid GenerationQueue'!$AX$5:$AX$467,$B474,'Grid GenerationQueue'!$AY$5:$AY$467,$C474,'Grid GenerationQueue'!$BI$5:$BI$467,"&lt;4")</f>
        <v>0</v>
      </c>
      <c r="M474">
        <f>SUMIFS('Grid GenerationQueue'!AN$5:AN$467,'Grid GenerationQueue'!$AX$5:$AX$467,$B474,'Grid GenerationQueue'!$AY$5:$AY$467,$C474,'Grid GenerationQueue'!$BI$5:$BI$467,"&lt;4")</f>
        <v>0</v>
      </c>
      <c r="N474">
        <f>SUMIFS('Grid GenerationQueue'!AO$5:AO$467,'Grid GenerationQueue'!$AX$5:$AX$467,$B474,'Grid GenerationQueue'!$AY$5:$AY$467,$C474,'Grid GenerationQueue'!$BI$5:$BI$467,"&lt;4")</f>
        <v>0</v>
      </c>
      <c r="O474">
        <f>SUMIFS('Grid GenerationQueue'!AP$5:AP$467,'Grid GenerationQueue'!$AX$5:$AX$467,$B474,'Grid GenerationQueue'!$AY$5:$AY$467,$C474,'Grid GenerationQueue'!$BI$5:$BI$467,"&lt;4")</f>
        <v>0</v>
      </c>
      <c r="Q474">
        <f>SUMIFS('Grid GenerationQueue'!AE$5:AE$467,'Grid GenerationQueue'!$AX$5:$AX$467,$B474,'Grid GenerationQueue'!$AY$5:$AY$467,$C474,'Grid GenerationQueue'!$BH$5:$BH$467,"Executed")</f>
        <v>0</v>
      </c>
      <c r="R474">
        <f>SUMIFS('Grid GenerationQueue'!AF$5:AF$467,'Grid GenerationQueue'!$AX$5:$AX$467,$B474,'Grid GenerationQueue'!$AY$5:$AY$467,$C474,'Grid GenerationQueue'!$BH$5:$BH$467,"Executed")</f>
        <v>0</v>
      </c>
      <c r="S474">
        <f>SUMIFS('Grid GenerationQueue'!AG$5:AG$467,'Grid GenerationQueue'!$AX$5:$AX$467,$B474,'Grid GenerationQueue'!$AY$5:$AY$467,$C474,'Grid GenerationQueue'!$BH$5:$BH$467,"Executed")</f>
        <v>0</v>
      </c>
      <c r="T474">
        <f>SUMIFS('Grid GenerationQueue'!AH$5:AH$467,'Grid GenerationQueue'!$AX$5:$AX$467,$B474,'Grid GenerationQueue'!$AY$5:$AY$467,$C474,'Grid GenerationQueue'!$BH$5:$BH$467,"Executed")</f>
        <v>0</v>
      </c>
      <c r="U474">
        <f>SUMIFS('Grid GenerationQueue'!AI$5:AI$467,'Grid GenerationQueue'!$AX$5:$AX$467,$B474,'Grid GenerationQueue'!$AY$5:$AY$467,$C474,'Grid GenerationQueue'!$BH$5:$BH$467,"Executed")</f>
        <v>0</v>
      </c>
      <c r="V474">
        <f>SUMIFS('Grid GenerationQueue'!AJ$5:AJ$467,'Grid GenerationQueue'!$AX$5:$AX$467,$B474,'Grid GenerationQueue'!$AY$5:$AY$467,$C474,'Grid GenerationQueue'!$BH$5:$BH$467,"Executed")</f>
        <v>0</v>
      </c>
      <c r="W474">
        <f>SUMIFS('Grid GenerationQueue'!AK$5:AK$467,'Grid GenerationQueue'!$AX$5:$AX$467,$B474,'Grid GenerationQueue'!$AY$5:$AY$467,$C474,'Grid GenerationQueue'!$BH$5:$BH$467,"Executed")</f>
        <v>0</v>
      </c>
      <c r="X474">
        <f>SUMIFS('Grid GenerationQueue'!AL$5:AL$467,'Grid GenerationQueue'!$AX$5:$AX$467,$B474,'Grid GenerationQueue'!$AY$5:$AY$467,$C474,'Grid GenerationQueue'!$BH$5:$BH$467,"Executed")</f>
        <v>0</v>
      </c>
      <c r="Y474">
        <f>SUMIFS('Grid GenerationQueue'!AM$5:AM$467,'Grid GenerationQueue'!$AX$5:$AX$467,$B474,'Grid GenerationQueue'!$AY$5:$AY$467,$C474,'Grid GenerationQueue'!$BH$5:$BH$467,"Executed")</f>
        <v>0</v>
      </c>
      <c r="Z474">
        <f>SUMIFS('Grid GenerationQueue'!AN$5:AN$467,'Grid GenerationQueue'!$AX$5:$AX$467,$B474,'Grid GenerationQueue'!$AY$5:$AY$467,$C474,'Grid GenerationQueue'!$BH$5:$BH$467,"Executed")</f>
        <v>0</v>
      </c>
      <c r="AA474">
        <f>SUMIFS('Grid GenerationQueue'!AO$5:AO$467,'Grid GenerationQueue'!$AX$5:$AX$467,$B474,'Grid GenerationQueue'!$AY$5:$AY$467,$C474,'Grid GenerationQueue'!$BH$5:$BH$467,"Executed")</f>
        <v>0</v>
      </c>
      <c r="AB474">
        <f>SUMIFS('Grid GenerationQueue'!AP$5:AP$467,'Grid GenerationQueue'!$AX$5:$AX$467,$B474,'Grid GenerationQueue'!$AY$5:$AY$467,$C474,'Grid GenerationQueue'!$BH$5:$BH$467,"Executed")</f>
        <v>0</v>
      </c>
      <c r="AD474">
        <f>SUMIFS('Grid GenerationQueue'!AE$5:AE$467,'Grid GenerationQueue'!$AX$5:$AX$467,$B474,'Grid GenerationQueue'!$AY$5:$AY$467,$C474,'Grid GenerationQueue'!$BF$5:$BF$467,"&lt;&gt;"&amp;"")</f>
        <v>0</v>
      </c>
      <c r="AE474">
        <f>SUMIFS('Grid GenerationQueue'!AF$5:AF$467,'Grid GenerationQueue'!$AX$5:$AX$467,$B474,'Grid GenerationQueue'!$AY$5:$AY$467,$C474,'Grid GenerationQueue'!$BF$5:$BF$467,"&lt;&gt;"&amp;"")</f>
        <v>0</v>
      </c>
      <c r="AF474">
        <f>SUMIFS('Grid GenerationQueue'!AG$5:AG$467,'Grid GenerationQueue'!$AX$5:$AX$467,$B474,'Grid GenerationQueue'!$AY$5:$AY$467,$C474,'Grid GenerationQueue'!$BF$5:$BF$467,"&lt;&gt;"&amp;"")</f>
        <v>0</v>
      </c>
      <c r="AG474">
        <f>SUMIFS('Grid GenerationQueue'!AH$5:AH$467,'Grid GenerationQueue'!$AX$5:$AX$467,$B474,'Grid GenerationQueue'!$AY$5:$AY$467,$C474,'Grid GenerationQueue'!$BF$5:$BF$467,"&lt;&gt;"&amp;"")</f>
        <v>0</v>
      </c>
      <c r="AH474">
        <f>SUMIFS('Grid GenerationQueue'!AI$5:AI$467,'Grid GenerationQueue'!$AX$5:$AX$467,$B474,'Grid GenerationQueue'!$AY$5:$AY$467,$C474,'Grid GenerationQueue'!$BF$5:$BF$467,"&lt;&gt;"&amp;"")</f>
        <v>0</v>
      </c>
      <c r="AI474">
        <f>SUMIFS('Grid GenerationQueue'!AJ$5:AJ$467,'Grid GenerationQueue'!$AX$5:$AX$467,$B474,'Grid GenerationQueue'!$AY$5:$AY$467,$C474,'Grid GenerationQueue'!$BF$5:$BF$467,"&lt;&gt;"&amp;"")</f>
        <v>0</v>
      </c>
      <c r="AJ474">
        <f>SUMIFS('Grid GenerationQueue'!AK$5:AK$467,'Grid GenerationQueue'!$AX$5:$AX$467,$B474,'Grid GenerationQueue'!$AY$5:$AY$467,$C474,'Grid GenerationQueue'!$BF$5:$BF$467,"&lt;&gt;"&amp;"")</f>
        <v>0</v>
      </c>
      <c r="AK474">
        <f>SUMIFS('Grid GenerationQueue'!AL$5:AL$467,'Grid GenerationQueue'!$AX$5:$AX$467,$B474,'Grid GenerationQueue'!$AY$5:$AY$467,$C474,'Grid GenerationQueue'!$BF$5:$BF$467,"&lt;&gt;"&amp;"")</f>
        <v>0</v>
      </c>
      <c r="AL474">
        <f>SUMIFS('Grid GenerationQueue'!AM$5:AM$467,'Grid GenerationQueue'!$AX$5:$AX$467,$B474,'Grid GenerationQueue'!$AY$5:$AY$467,$C474,'Grid GenerationQueue'!$BF$5:$BF$467,"&lt;&gt;"&amp;"")</f>
        <v>0</v>
      </c>
      <c r="AM474">
        <f>SUMIFS('Grid GenerationQueue'!AN$5:AN$467,'Grid GenerationQueue'!$AX$5:$AX$467,$B474,'Grid GenerationQueue'!$AY$5:$AY$467,$C474,'Grid GenerationQueue'!$BF$5:$BF$467,"&lt;&gt;"&amp;"")</f>
        <v>0</v>
      </c>
      <c r="AN474">
        <f>SUMIFS('Grid GenerationQueue'!AO$5:AO$467,'Grid GenerationQueue'!$AX$5:$AX$467,$B474,'Grid GenerationQueue'!$AY$5:$AY$467,$C474,'Grid GenerationQueue'!$BF$5:$BF$467,"&lt;&gt;"&amp;"")</f>
        <v>0</v>
      </c>
      <c r="AO474">
        <f>SUMIFS('Grid GenerationQueue'!AP$5:AP$467,'Grid GenerationQueue'!$AX$5:$AX$467,$B474,'Grid GenerationQueue'!$AY$5:$AY$467,$C474,'Grid GenerationQueue'!$BF$5:$BF$467,"&lt;&gt;"&amp;"")</f>
        <v>0</v>
      </c>
      <c r="AQ474">
        <f>SUMIFS('Grid GenerationQueue'!AE$5:AE$467,'Grid GenerationQueue'!$AX$5:$AX$467,$B474,'Grid GenerationQueue'!$AY$5:$AY$467,$C474)</f>
        <v>0</v>
      </c>
      <c r="AR474">
        <f>SUMIFS('Grid GenerationQueue'!AF$5:AF$467,'Grid GenerationQueue'!$AX$5:$AX$467,$B474,'Grid GenerationQueue'!$AY$5:$AY$467,$C474)</f>
        <v>0</v>
      </c>
      <c r="AS474">
        <f>SUMIFS('Grid GenerationQueue'!AG$5:AG$467,'Grid GenerationQueue'!$AX$5:$AX$467,$B474,'Grid GenerationQueue'!$AY$5:$AY$467,$C474)</f>
        <v>0</v>
      </c>
      <c r="AT474">
        <f>SUMIFS('Grid GenerationQueue'!AH$5:AH$467,'Grid GenerationQueue'!$AX$5:$AX$467,$B474,'Grid GenerationQueue'!$AY$5:$AY$467,$C474)</f>
        <v>0</v>
      </c>
      <c r="AU474">
        <f>SUMIFS('Grid GenerationQueue'!AI$5:AI$467,'Grid GenerationQueue'!$AX$5:$AX$467,$B474,'Grid GenerationQueue'!$AY$5:$AY$467,$C474)</f>
        <v>0</v>
      </c>
      <c r="AV474">
        <f>SUMIFS('Grid GenerationQueue'!AJ$5:AJ$467,'Grid GenerationQueue'!$AX$5:$AX$467,$B474,'Grid GenerationQueue'!$AY$5:$AY$467,$C474)</f>
        <v>0</v>
      </c>
      <c r="AW474">
        <f>SUMIFS('Grid GenerationQueue'!AK$5:AK$467,'Grid GenerationQueue'!$AX$5:$AX$467,$B474,'Grid GenerationQueue'!$AY$5:$AY$467,$C474)</f>
        <v>0</v>
      </c>
      <c r="AX474">
        <f>SUMIFS('Grid GenerationQueue'!AL$5:AL$467,'Grid GenerationQueue'!$AX$5:$AX$467,$B474,'Grid GenerationQueue'!$AY$5:$AY$467,$C474)</f>
        <v>0</v>
      </c>
      <c r="AY474">
        <f>SUMIFS('Grid GenerationQueue'!AM$5:AM$467,'Grid GenerationQueue'!$AX$5:$AX$467,$B474,'Grid GenerationQueue'!$AY$5:$AY$467,$C474)</f>
        <v>0</v>
      </c>
      <c r="AZ474">
        <f>SUMIFS('Grid GenerationQueue'!AN$5:AN$467,'Grid GenerationQueue'!$AX$5:$AX$467,$B474,'Grid GenerationQueue'!$AY$5:$AY$467,$C474)</f>
        <v>0</v>
      </c>
      <c r="BA474">
        <f>SUMIFS('Grid GenerationQueue'!AO$5:AO$467,'Grid GenerationQueue'!$AX$5:$AX$467,$B474,'Grid GenerationQueue'!$AY$5:$AY$467,$C474)</f>
        <v>0</v>
      </c>
      <c r="BB474">
        <f>SUMIFS('Grid GenerationQueue'!AP$5:AP$467,'Grid GenerationQueue'!$AX$5:$AX$467,$B474,'Grid GenerationQueue'!$AY$5:$AY$467,$C474)</f>
        <v>0</v>
      </c>
      <c r="BD474">
        <f>SUMIFS('Grid GenerationQueue'!AE$5:AE$467,'Grid GenerationQueue'!$AX$5:$AX$467,$B474,'Grid GenerationQueue'!$AY$5:$AY$467,$C474,'Grid GenerationQueue'!$BH$5:$BH$467,"Executed",'Grid GenerationQueue'!$BB$5:$BB$467,"&lt;"&amp;$BE$3)</f>
        <v>0</v>
      </c>
      <c r="BE474">
        <f>SUMIFS('Grid GenerationQueue'!AF$5:AF$467,'Grid GenerationQueue'!$AX$5:$AX$467,$B474,'Grid GenerationQueue'!$AY$5:$AY$467,$C474,'Grid GenerationQueue'!$BH$5:$BH$467,"Executed",'Grid GenerationQueue'!$BB$5:$BB$467,"&lt;"&amp;$BE$3)</f>
        <v>0</v>
      </c>
      <c r="BF474">
        <f>SUMIFS('Grid GenerationQueue'!AG$5:AG$467,'Grid GenerationQueue'!$AX$5:$AX$467,$B474,'Grid GenerationQueue'!$AY$5:$AY$467,$C474,'Grid GenerationQueue'!$BH$5:$BH$467,"Executed",'Grid GenerationQueue'!$BB$5:$BB$467,"&lt;"&amp;$BE$3)</f>
        <v>0</v>
      </c>
      <c r="BG474">
        <f>SUMIFS('Grid GenerationQueue'!AH$5:AH$467,'Grid GenerationQueue'!$AX$5:$AX$467,$B474,'Grid GenerationQueue'!$AY$5:$AY$467,$C474,'Grid GenerationQueue'!$BH$5:$BH$467,"Executed",'Grid GenerationQueue'!$BB$5:$BB$467,"&lt;"&amp;$BE$3)</f>
        <v>0</v>
      </c>
      <c r="BH474">
        <f>SUMIFS('Grid GenerationQueue'!AI$5:AI$467,'Grid GenerationQueue'!$AX$5:$AX$467,$B474,'Grid GenerationQueue'!$AY$5:$AY$467,$C474,'Grid GenerationQueue'!$BH$5:$BH$467,"Executed",'Grid GenerationQueue'!$BB$5:$BB$467,"&lt;"&amp;$BE$3)</f>
        <v>0</v>
      </c>
      <c r="BI474">
        <f>SUMIFS('Grid GenerationQueue'!AJ$5:AJ$467,'Grid GenerationQueue'!$AX$5:$AX$467,$B474,'Grid GenerationQueue'!$AY$5:$AY$467,$C474,'Grid GenerationQueue'!$BH$5:$BH$467,"Executed",'Grid GenerationQueue'!$BB$5:$BB$467,"&lt;"&amp;$BE$3)</f>
        <v>0</v>
      </c>
      <c r="BJ474">
        <f>SUMIFS('Grid GenerationQueue'!AK$5:AK$467,'Grid GenerationQueue'!$AX$5:$AX$467,$B474,'Grid GenerationQueue'!$AY$5:$AY$467,$C474,'Grid GenerationQueue'!$BH$5:$BH$467,"Executed",'Grid GenerationQueue'!$BB$5:$BB$467,"&lt;"&amp;$BE$3)</f>
        <v>0</v>
      </c>
      <c r="BK474">
        <f>SUMIFS('Grid GenerationQueue'!AL$5:AL$467,'Grid GenerationQueue'!$AX$5:$AX$467,$B474,'Grid GenerationQueue'!$AY$5:$AY$467,$C474,'Grid GenerationQueue'!$BH$5:$BH$467,"Executed",'Grid GenerationQueue'!$BB$5:$BB$467,"&lt;"&amp;$BE$3)</f>
        <v>0</v>
      </c>
      <c r="BL474">
        <f>SUMIFS('Grid GenerationQueue'!AM$5:AM$467,'Grid GenerationQueue'!$AX$5:$AX$467,$B474,'Grid GenerationQueue'!$AY$5:$AY$467,$C474,'Grid GenerationQueue'!$BH$5:$BH$467,"Executed",'Grid GenerationQueue'!$BB$5:$BB$467,"&lt;"&amp;$BE$3)</f>
        <v>0</v>
      </c>
      <c r="BM474">
        <f>SUMIFS('Grid GenerationQueue'!AN$5:AN$467,'Grid GenerationQueue'!$AX$5:$AX$467,$B474,'Grid GenerationQueue'!$AY$5:$AY$467,$C474,'Grid GenerationQueue'!$BH$5:$BH$467,"Executed",'Grid GenerationQueue'!$BB$5:$BB$467,"&lt;"&amp;$BE$3)</f>
        <v>0</v>
      </c>
      <c r="BN474">
        <f>SUMIFS('Grid GenerationQueue'!AO$5:AO$467,'Grid GenerationQueue'!$AX$5:$AX$467,$B474,'Grid GenerationQueue'!$AY$5:$AY$467,$C474,'Grid GenerationQueue'!$BH$5:$BH$467,"Executed",'Grid GenerationQueue'!$BB$5:$BB$467,"&lt;"&amp;$BE$3)</f>
        <v>0</v>
      </c>
      <c r="BO474">
        <f>SUMIFS('Grid GenerationQueue'!AP$5:AP$467,'Grid GenerationQueue'!$AX$5:$AX$467,$B474,'Grid GenerationQueue'!$AY$5:$AY$467,$C474,'Grid GenerationQueue'!$BH$5:$BH$467,"Executed",'Grid GenerationQueue'!$BB$5:$BB$467,"&lt;"&amp;$BE$3)</f>
        <v>0</v>
      </c>
      <c r="BQ474">
        <f>SUMIFS('Grid GenerationQueue'!AE$5:AE$467,'Grid GenerationQueue'!$AX$5:$AX$467,$B474,'Grid GenerationQueue'!$AY$5:$AY$467,$C474,'Grid GenerationQueue'!$BF$5:$BF$467,"&lt;&gt;"&amp;"",'Grid GenerationQueue'!$BB$5:$BB$467,"&lt;"&amp;$BE$3)</f>
        <v>0</v>
      </c>
      <c r="BR474">
        <f>SUMIFS('Grid GenerationQueue'!AF$5:AF$467,'Grid GenerationQueue'!$AX$5:$AX$467,$B474,'Grid GenerationQueue'!$AY$5:$AY$467,$C474,'Grid GenerationQueue'!$BF$5:$BF$467,"&lt;&gt;"&amp;"",'Grid GenerationQueue'!$BB$5:$BB$467,"&lt;"&amp;$BE$3)</f>
        <v>0</v>
      </c>
      <c r="BS474">
        <f>SUMIFS('Grid GenerationQueue'!AG$5:AG$467,'Grid GenerationQueue'!$AX$5:$AX$467,$B474,'Grid GenerationQueue'!$AY$5:$AY$467,$C474,'Grid GenerationQueue'!$BF$5:$BF$467,"&lt;&gt;"&amp;"",'Grid GenerationQueue'!$BB$5:$BB$467,"&lt;"&amp;$BE$3)</f>
        <v>0</v>
      </c>
      <c r="BT474">
        <f>SUMIFS('Grid GenerationQueue'!AH$5:AH$467,'Grid GenerationQueue'!$AX$5:$AX$467,$B474,'Grid GenerationQueue'!$AY$5:$AY$467,$C474,'Grid GenerationQueue'!$BF$5:$BF$467,"&lt;&gt;"&amp;"",'Grid GenerationQueue'!$BB$5:$BB$467,"&lt;"&amp;$BE$3)</f>
        <v>0</v>
      </c>
      <c r="BU474">
        <f>SUMIFS('Grid GenerationQueue'!AI$5:AI$467,'Grid GenerationQueue'!$AX$5:$AX$467,$B474,'Grid GenerationQueue'!$AY$5:$AY$467,$C474,'Grid GenerationQueue'!$BF$5:$BF$467,"&lt;&gt;"&amp;"",'Grid GenerationQueue'!$BB$5:$BB$467,"&lt;"&amp;$BE$3)</f>
        <v>0</v>
      </c>
      <c r="BV474">
        <f>SUMIFS('Grid GenerationQueue'!AJ$5:AJ$467,'Grid GenerationQueue'!$AX$5:$AX$467,$B474,'Grid GenerationQueue'!$AY$5:$AY$467,$C474,'Grid GenerationQueue'!$BF$5:$BF$467,"&lt;&gt;"&amp;"",'Grid GenerationQueue'!$BB$5:$BB$467,"&lt;"&amp;$BE$3)</f>
        <v>0</v>
      </c>
      <c r="BW474">
        <f>SUMIFS('Grid GenerationQueue'!AK$5:AK$467,'Grid GenerationQueue'!$AX$5:$AX$467,$B474,'Grid GenerationQueue'!$AY$5:$AY$467,$C474,'Grid GenerationQueue'!$BF$5:$BF$467,"&lt;&gt;"&amp;"",'Grid GenerationQueue'!$BB$5:$BB$467,"&lt;"&amp;$BE$3)</f>
        <v>0</v>
      </c>
      <c r="BX474">
        <f>SUMIFS('Grid GenerationQueue'!AL$5:AL$467,'Grid GenerationQueue'!$AX$5:$AX$467,$B474,'Grid GenerationQueue'!$AY$5:$AY$467,$C474,'Grid GenerationQueue'!$BF$5:$BF$467,"&lt;&gt;"&amp;"",'Grid GenerationQueue'!$BB$5:$BB$467,"&lt;"&amp;$BE$3)</f>
        <v>0</v>
      </c>
      <c r="BY474">
        <f>SUMIFS('Grid GenerationQueue'!AM$5:AM$467,'Grid GenerationQueue'!$AX$5:$AX$467,$B474,'Grid GenerationQueue'!$AY$5:$AY$467,$C474,'Grid GenerationQueue'!$BF$5:$BF$467,"&lt;&gt;"&amp;"",'Grid GenerationQueue'!$BB$5:$BB$467,"&lt;"&amp;$BE$3)</f>
        <v>0</v>
      </c>
      <c r="BZ474">
        <f>SUMIFS('Grid GenerationQueue'!AN$5:AN$467,'Grid GenerationQueue'!$AX$5:$AX$467,$B474,'Grid GenerationQueue'!$AY$5:$AY$467,$C474,'Grid GenerationQueue'!$BF$5:$BF$467,"&lt;&gt;"&amp;"",'Grid GenerationQueue'!$BB$5:$BB$467,"&lt;"&amp;$BE$3)</f>
        <v>0</v>
      </c>
      <c r="CA474">
        <f>SUMIFS('Grid GenerationQueue'!AO$5:AO$467,'Grid GenerationQueue'!$AX$5:$AX$467,$B474,'Grid GenerationQueue'!$AY$5:$AY$467,$C474,'Grid GenerationQueue'!$BF$5:$BF$467,"&lt;&gt;"&amp;"",'Grid GenerationQueue'!$BB$5:$BB$467,"&lt;"&amp;$BE$3)</f>
        <v>0</v>
      </c>
      <c r="CB474">
        <f>SUMIFS('Grid GenerationQueue'!AP$5:AP$467,'Grid GenerationQueue'!$AX$5:$AX$467,$B474,'Grid GenerationQueue'!$AY$5:$AY$467,$C474,'Grid GenerationQueue'!$BF$5:$BF$467,"&lt;&gt;"&amp;"",'Grid GenerationQueue'!$BB$5:$BB$467,"&lt;"&amp;$BE$3)</f>
        <v>0</v>
      </c>
      <c r="CD474">
        <f>SUMIFS('Grid GenerationQueue'!AE$5:AE$467,'Grid GenerationQueue'!$AX$5:$AX$467,$B474,'Grid GenerationQueue'!$AY$5:$AY$467,$C474,'Grid GenerationQueue'!$BB$5:$BB$467,"&lt;"&amp;$BE$3)</f>
        <v>0</v>
      </c>
      <c r="CE474">
        <f>SUMIFS('Grid GenerationQueue'!AF$5:AF$467,'Grid GenerationQueue'!$AX$5:$AX$467,$B474,'Grid GenerationQueue'!$AY$5:$AY$467,$C474,'Grid GenerationQueue'!$BB$5:$BB$467,"&lt;"&amp;$BE$3)</f>
        <v>0</v>
      </c>
      <c r="CF474">
        <f>SUMIFS('Grid GenerationQueue'!AG$5:AG$467,'Grid GenerationQueue'!$AX$5:$AX$467,$B474,'Grid GenerationQueue'!$AY$5:$AY$467,$C474,'Grid GenerationQueue'!$BB$5:$BB$467,"&lt;"&amp;$BE$3)</f>
        <v>0</v>
      </c>
      <c r="CG474">
        <f>SUMIFS('Grid GenerationQueue'!AH$5:AH$467,'Grid GenerationQueue'!$AX$5:$AX$467,$B474,'Grid GenerationQueue'!$AY$5:$AY$467,$C474,'Grid GenerationQueue'!$BB$5:$BB$467,"&lt;"&amp;$BE$3)</f>
        <v>0</v>
      </c>
      <c r="CH474">
        <f>SUMIFS('Grid GenerationQueue'!AI$5:AI$467,'Grid GenerationQueue'!$AX$5:$AX$467,$B474,'Grid GenerationQueue'!$AY$5:$AY$467,$C474,'Grid GenerationQueue'!$BB$5:$BB$467,"&lt;"&amp;$BE$3)</f>
        <v>0</v>
      </c>
      <c r="CI474">
        <f>SUMIFS('Grid GenerationQueue'!AJ$5:AJ$467,'Grid GenerationQueue'!$AX$5:$AX$467,$B474,'Grid GenerationQueue'!$AY$5:$AY$467,$C474,'Grid GenerationQueue'!$BB$5:$BB$467,"&lt;"&amp;$BE$3)</f>
        <v>0</v>
      </c>
      <c r="CJ474">
        <f>SUMIFS('Grid GenerationQueue'!AK$5:AK$467,'Grid GenerationQueue'!$AX$5:$AX$467,$B474,'Grid GenerationQueue'!$AY$5:$AY$467,$C474,'Grid GenerationQueue'!$BB$5:$BB$467,"&lt;"&amp;$BE$3)</f>
        <v>0</v>
      </c>
      <c r="CK474">
        <f>SUMIFS('Grid GenerationQueue'!AL$5:AL$467,'Grid GenerationQueue'!$AX$5:$AX$467,$B474,'Grid GenerationQueue'!$AY$5:$AY$467,$C474,'Grid GenerationQueue'!$BB$5:$BB$467,"&lt;"&amp;$BE$3)</f>
        <v>0</v>
      </c>
      <c r="CL474">
        <f>SUMIFS('Grid GenerationQueue'!AM$5:AM$467,'Grid GenerationQueue'!$AX$5:$AX$467,$B474,'Grid GenerationQueue'!$AY$5:$AY$467,$C474,'Grid GenerationQueue'!$BB$5:$BB$467,"&lt;"&amp;$BE$3)</f>
        <v>0</v>
      </c>
      <c r="CM474">
        <f>SUMIFS('Grid GenerationQueue'!AN$5:AN$467,'Grid GenerationQueue'!$AX$5:$AX$467,$B474,'Grid GenerationQueue'!$AY$5:$AY$467,$C474,'Grid GenerationQueue'!$BB$5:$BB$467,"&lt;"&amp;$BE$3)</f>
        <v>0</v>
      </c>
      <c r="CN474">
        <f>SUMIFS('Grid GenerationQueue'!AO$5:AO$467,'Grid GenerationQueue'!$AX$5:$AX$467,$B474,'Grid GenerationQueue'!$AY$5:$AY$467,$C474,'Grid GenerationQueue'!$BB$5:$BB$467,"&lt;"&amp;$BE$3)</f>
        <v>0</v>
      </c>
      <c r="CO474">
        <f>SUMIFS('Grid GenerationQueue'!AP$5:AP$467,'Grid GenerationQueue'!$AX$5:$AX$467,$B474,'Grid GenerationQueue'!$AY$5:$AY$467,$C474,'Grid GenerationQueue'!$BB$5:$BB$467,"&lt;"&amp;$BE$3)</f>
        <v>0</v>
      </c>
    </row>
    <row r="475" spans="1:93" x14ac:dyDescent="0.35">
      <c r="A475" t="s">
        <v>4648</v>
      </c>
      <c r="B475" t="s">
        <v>4534</v>
      </c>
      <c r="C475">
        <v>230</v>
      </c>
      <c r="D475">
        <f>SUMIFS('Grid GenerationQueue'!AE$5:AE$467,'Grid GenerationQueue'!$AX$5:$AX$467,$B475,'Grid GenerationQueue'!$AY$5:$AY$467,$C475,'Grid GenerationQueue'!$BI$5:$BI$467,"&lt;4")</f>
        <v>0</v>
      </c>
      <c r="E475">
        <f>SUMIFS('Grid GenerationQueue'!AF$5:AF$467,'Grid GenerationQueue'!$AX$5:$AX$467,$B475,'Grid GenerationQueue'!$AY$5:$AY$467,$C475,'Grid GenerationQueue'!$BI$5:$BI$467,"&lt;4")</f>
        <v>0</v>
      </c>
      <c r="F475">
        <f>SUMIFS('Grid GenerationQueue'!AG$5:AG$467,'Grid GenerationQueue'!$AX$5:$AX$467,$B475,'Grid GenerationQueue'!$AY$5:$AY$467,$C475,'Grid GenerationQueue'!$BI$5:$BI$467,"&lt;4")</f>
        <v>0</v>
      </c>
      <c r="G475">
        <f>SUMIFS('Grid GenerationQueue'!AH$5:AH$467,'Grid GenerationQueue'!$AX$5:$AX$467,$B475,'Grid GenerationQueue'!$AY$5:$AY$467,$C475,'Grid GenerationQueue'!$BI$5:$BI$467,"&lt;4")</f>
        <v>0</v>
      </c>
      <c r="H475">
        <f>SUMIFS('Grid GenerationQueue'!AI$5:AI$467,'Grid GenerationQueue'!$AX$5:$AX$467,$B475,'Grid GenerationQueue'!$AY$5:$AY$467,$C475,'Grid GenerationQueue'!$BI$5:$BI$467,"&lt;4")</f>
        <v>0</v>
      </c>
      <c r="I475">
        <f>SUMIFS('Grid GenerationQueue'!AJ$5:AJ$467,'Grid GenerationQueue'!$AX$5:$AX$467,$B475,'Grid GenerationQueue'!$AY$5:$AY$467,$C475,'Grid GenerationQueue'!$BI$5:$BI$467,"&lt;4")</f>
        <v>0</v>
      </c>
      <c r="J475">
        <f>SUMIFS('Grid GenerationQueue'!AK$5:AK$467,'Grid GenerationQueue'!$AX$5:$AX$467,$B475,'Grid GenerationQueue'!$AY$5:$AY$467,$C475,'Grid GenerationQueue'!$BI$5:$BI$467,"&lt;4")</f>
        <v>0</v>
      </c>
      <c r="K475">
        <f>SUMIFS('Grid GenerationQueue'!AL$5:AL$467,'Grid GenerationQueue'!$AX$5:$AX$467,$B475,'Grid GenerationQueue'!$AY$5:$AY$467,$C475,'Grid GenerationQueue'!$BI$5:$BI$467,"&lt;4")</f>
        <v>0</v>
      </c>
      <c r="L475">
        <f>SUMIFS('Grid GenerationQueue'!AM$5:AM$467,'Grid GenerationQueue'!$AX$5:$AX$467,$B475,'Grid GenerationQueue'!$AY$5:$AY$467,$C475,'Grid GenerationQueue'!$BI$5:$BI$467,"&lt;4")</f>
        <v>0</v>
      </c>
      <c r="M475">
        <f>SUMIFS('Grid GenerationQueue'!AN$5:AN$467,'Grid GenerationQueue'!$AX$5:$AX$467,$B475,'Grid GenerationQueue'!$AY$5:$AY$467,$C475,'Grid GenerationQueue'!$BI$5:$BI$467,"&lt;4")</f>
        <v>0</v>
      </c>
      <c r="N475">
        <f>SUMIFS('Grid GenerationQueue'!AO$5:AO$467,'Grid GenerationQueue'!$AX$5:$AX$467,$B475,'Grid GenerationQueue'!$AY$5:$AY$467,$C475,'Grid GenerationQueue'!$BI$5:$BI$467,"&lt;4")</f>
        <v>0</v>
      </c>
      <c r="O475">
        <f>SUMIFS('Grid GenerationQueue'!AP$5:AP$467,'Grid GenerationQueue'!$AX$5:$AX$467,$B475,'Grid GenerationQueue'!$AY$5:$AY$467,$C475,'Grid GenerationQueue'!$BI$5:$BI$467,"&lt;4")</f>
        <v>0</v>
      </c>
      <c r="Q475">
        <f>SUMIFS('Grid GenerationQueue'!AE$5:AE$467,'Grid GenerationQueue'!$AX$5:$AX$467,$B475,'Grid GenerationQueue'!$AY$5:$AY$467,$C475,'Grid GenerationQueue'!$BH$5:$BH$467,"Executed")</f>
        <v>0.19999999999999929</v>
      </c>
      <c r="R475">
        <f>SUMIFS('Grid GenerationQueue'!AF$5:AF$467,'Grid GenerationQueue'!$AX$5:$AX$467,$B475,'Grid GenerationQueue'!$AY$5:$AY$467,$C475,'Grid GenerationQueue'!$BH$5:$BH$467,"Executed")</f>
        <v>0</v>
      </c>
      <c r="S475">
        <f>SUMIFS('Grid GenerationQueue'!AG$5:AG$467,'Grid GenerationQueue'!$AX$5:$AX$467,$B475,'Grid GenerationQueue'!$AY$5:$AY$467,$C475,'Grid GenerationQueue'!$BH$5:$BH$467,"Executed")</f>
        <v>0</v>
      </c>
      <c r="T475">
        <f>SUMIFS('Grid GenerationQueue'!AH$5:AH$467,'Grid GenerationQueue'!$AX$5:$AX$467,$B475,'Grid GenerationQueue'!$AY$5:$AY$467,$C475,'Grid GenerationQueue'!$BH$5:$BH$467,"Executed")</f>
        <v>0</v>
      </c>
      <c r="U475">
        <f>SUMIFS('Grid GenerationQueue'!AI$5:AI$467,'Grid GenerationQueue'!$AX$5:$AX$467,$B475,'Grid GenerationQueue'!$AY$5:$AY$467,$C475,'Grid GenerationQueue'!$BH$5:$BH$467,"Executed")</f>
        <v>0</v>
      </c>
      <c r="V475">
        <f>SUMIFS('Grid GenerationQueue'!AJ$5:AJ$467,'Grid GenerationQueue'!$AX$5:$AX$467,$B475,'Grid GenerationQueue'!$AY$5:$AY$467,$C475,'Grid GenerationQueue'!$BH$5:$BH$467,"Executed")</f>
        <v>0</v>
      </c>
      <c r="W475">
        <f>SUMIFS('Grid GenerationQueue'!AK$5:AK$467,'Grid GenerationQueue'!$AX$5:$AX$467,$B475,'Grid GenerationQueue'!$AY$5:$AY$467,$C475,'Grid GenerationQueue'!$BH$5:$BH$467,"Executed")</f>
        <v>0</v>
      </c>
      <c r="X475">
        <f>SUMIFS('Grid GenerationQueue'!AL$5:AL$467,'Grid GenerationQueue'!$AX$5:$AX$467,$B475,'Grid GenerationQueue'!$AY$5:$AY$467,$C475,'Grid GenerationQueue'!$BH$5:$BH$467,"Executed")</f>
        <v>0</v>
      </c>
      <c r="Y475">
        <f>SUMIFS('Grid GenerationQueue'!AM$5:AM$467,'Grid GenerationQueue'!$AX$5:$AX$467,$B475,'Grid GenerationQueue'!$AY$5:$AY$467,$C475,'Grid GenerationQueue'!$BH$5:$BH$467,"Executed")</f>
        <v>0</v>
      </c>
      <c r="Z475">
        <f>SUMIFS('Grid GenerationQueue'!AN$5:AN$467,'Grid GenerationQueue'!$AX$5:$AX$467,$B475,'Grid GenerationQueue'!$AY$5:$AY$467,$C475,'Grid GenerationQueue'!$BH$5:$BH$467,"Executed")</f>
        <v>0</v>
      </c>
      <c r="AA475">
        <f>SUMIFS('Grid GenerationQueue'!AO$5:AO$467,'Grid GenerationQueue'!$AX$5:$AX$467,$B475,'Grid GenerationQueue'!$AY$5:$AY$467,$C475,'Grid GenerationQueue'!$BH$5:$BH$467,"Executed")</f>
        <v>0</v>
      </c>
      <c r="AB475">
        <f>SUMIFS('Grid GenerationQueue'!AP$5:AP$467,'Grid GenerationQueue'!$AX$5:$AX$467,$B475,'Grid GenerationQueue'!$AY$5:$AY$467,$C475,'Grid GenerationQueue'!$BH$5:$BH$467,"Executed")</f>
        <v>0</v>
      </c>
      <c r="AD475">
        <f>SUMIFS('Grid GenerationQueue'!AE$5:AE$467,'Grid GenerationQueue'!$AX$5:$AX$467,$B475,'Grid GenerationQueue'!$AY$5:$AY$467,$C475,'Grid GenerationQueue'!$BF$5:$BF$467,"&lt;&gt;"&amp;"")</f>
        <v>0.19999999999999929</v>
      </c>
      <c r="AE475">
        <f>SUMIFS('Grid GenerationQueue'!AF$5:AF$467,'Grid GenerationQueue'!$AX$5:$AX$467,$B475,'Grid GenerationQueue'!$AY$5:$AY$467,$C475,'Grid GenerationQueue'!$BF$5:$BF$467,"&lt;&gt;"&amp;"")</f>
        <v>0</v>
      </c>
      <c r="AF475">
        <f>SUMIFS('Grid GenerationQueue'!AG$5:AG$467,'Grid GenerationQueue'!$AX$5:$AX$467,$B475,'Grid GenerationQueue'!$AY$5:$AY$467,$C475,'Grid GenerationQueue'!$BF$5:$BF$467,"&lt;&gt;"&amp;"")</f>
        <v>0</v>
      </c>
      <c r="AG475">
        <f>SUMIFS('Grid GenerationQueue'!AH$5:AH$467,'Grid GenerationQueue'!$AX$5:$AX$467,$B475,'Grid GenerationQueue'!$AY$5:$AY$467,$C475,'Grid GenerationQueue'!$BF$5:$BF$467,"&lt;&gt;"&amp;"")</f>
        <v>0</v>
      </c>
      <c r="AH475">
        <f>SUMIFS('Grid GenerationQueue'!AI$5:AI$467,'Grid GenerationQueue'!$AX$5:$AX$467,$B475,'Grid GenerationQueue'!$AY$5:$AY$467,$C475,'Grid GenerationQueue'!$BF$5:$BF$467,"&lt;&gt;"&amp;"")</f>
        <v>0</v>
      </c>
      <c r="AI475">
        <f>SUMIFS('Grid GenerationQueue'!AJ$5:AJ$467,'Grid GenerationQueue'!$AX$5:$AX$467,$B475,'Grid GenerationQueue'!$AY$5:$AY$467,$C475,'Grid GenerationQueue'!$BF$5:$BF$467,"&lt;&gt;"&amp;"")</f>
        <v>0</v>
      </c>
      <c r="AJ475">
        <f>SUMIFS('Grid GenerationQueue'!AK$5:AK$467,'Grid GenerationQueue'!$AX$5:$AX$467,$B475,'Grid GenerationQueue'!$AY$5:$AY$467,$C475,'Grid GenerationQueue'!$BF$5:$BF$467,"&lt;&gt;"&amp;"")</f>
        <v>0</v>
      </c>
      <c r="AK475">
        <f>SUMIFS('Grid GenerationQueue'!AL$5:AL$467,'Grid GenerationQueue'!$AX$5:$AX$467,$B475,'Grid GenerationQueue'!$AY$5:$AY$467,$C475,'Grid GenerationQueue'!$BF$5:$BF$467,"&lt;&gt;"&amp;"")</f>
        <v>0</v>
      </c>
      <c r="AL475">
        <f>SUMIFS('Grid GenerationQueue'!AM$5:AM$467,'Grid GenerationQueue'!$AX$5:$AX$467,$B475,'Grid GenerationQueue'!$AY$5:$AY$467,$C475,'Grid GenerationQueue'!$BF$5:$BF$467,"&lt;&gt;"&amp;"")</f>
        <v>0</v>
      </c>
      <c r="AM475">
        <f>SUMIFS('Grid GenerationQueue'!AN$5:AN$467,'Grid GenerationQueue'!$AX$5:$AX$467,$B475,'Grid GenerationQueue'!$AY$5:$AY$467,$C475,'Grid GenerationQueue'!$BF$5:$BF$467,"&lt;&gt;"&amp;"")</f>
        <v>0</v>
      </c>
      <c r="AN475">
        <f>SUMIFS('Grid GenerationQueue'!AO$5:AO$467,'Grid GenerationQueue'!$AX$5:$AX$467,$B475,'Grid GenerationQueue'!$AY$5:$AY$467,$C475,'Grid GenerationQueue'!$BF$5:$BF$467,"&lt;&gt;"&amp;"")</f>
        <v>0</v>
      </c>
      <c r="AO475">
        <f>SUMIFS('Grid GenerationQueue'!AP$5:AP$467,'Grid GenerationQueue'!$AX$5:$AX$467,$B475,'Grid GenerationQueue'!$AY$5:$AY$467,$C475,'Grid GenerationQueue'!$BF$5:$BF$467,"&lt;&gt;"&amp;"")</f>
        <v>0</v>
      </c>
      <c r="AQ475">
        <f>SUMIFS('Grid GenerationQueue'!AE$5:AE$467,'Grid GenerationQueue'!$AX$5:$AX$467,$B475,'Grid GenerationQueue'!$AY$5:$AY$467,$C475)</f>
        <v>288.51499999999999</v>
      </c>
      <c r="AR475">
        <f>SUMIFS('Grid GenerationQueue'!AF$5:AF$467,'Grid GenerationQueue'!$AX$5:$AX$467,$B475,'Grid GenerationQueue'!$AY$5:$AY$467,$C475)</f>
        <v>20</v>
      </c>
      <c r="AS475">
        <f>SUMIFS('Grid GenerationQueue'!AG$5:AG$467,'Grid GenerationQueue'!$AX$5:$AX$467,$B475,'Grid GenerationQueue'!$AY$5:$AY$467,$C475)</f>
        <v>0</v>
      </c>
      <c r="AT475">
        <f>SUMIFS('Grid GenerationQueue'!AH$5:AH$467,'Grid GenerationQueue'!$AX$5:$AX$467,$B475,'Grid GenerationQueue'!$AY$5:$AY$467,$C475)</f>
        <v>0</v>
      </c>
      <c r="AU475">
        <f>SUMIFS('Grid GenerationQueue'!AI$5:AI$467,'Grid GenerationQueue'!$AX$5:$AX$467,$B475,'Grid GenerationQueue'!$AY$5:$AY$467,$C475)</f>
        <v>0</v>
      </c>
      <c r="AV475">
        <f>SUMIFS('Grid GenerationQueue'!AJ$5:AJ$467,'Grid GenerationQueue'!$AX$5:$AX$467,$B475,'Grid GenerationQueue'!$AY$5:$AY$467,$C475)</f>
        <v>0</v>
      </c>
      <c r="AW475">
        <f>SUMIFS('Grid GenerationQueue'!AK$5:AK$467,'Grid GenerationQueue'!$AX$5:$AX$467,$B475,'Grid GenerationQueue'!$AY$5:$AY$467,$C475)</f>
        <v>0</v>
      </c>
      <c r="AX475">
        <f>SUMIFS('Grid GenerationQueue'!AL$5:AL$467,'Grid GenerationQueue'!$AX$5:$AX$467,$B475,'Grid GenerationQueue'!$AY$5:$AY$467,$C475)</f>
        <v>0</v>
      </c>
      <c r="AY475">
        <f>SUMIFS('Grid GenerationQueue'!AM$5:AM$467,'Grid GenerationQueue'!$AX$5:$AX$467,$B475,'Grid GenerationQueue'!$AY$5:$AY$467,$C475)</f>
        <v>0</v>
      </c>
      <c r="AZ475">
        <f>SUMIFS('Grid GenerationQueue'!AN$5:AN$467,'Grid GenerationQueue'!$AX$5:$AX$467,$B475,'Grid GenerationQueue'!$AY$5:$AY$467,$C475)</f>
        <v>0</v>
      </c>
      <c r="BA475">
        <f>SUMIFS('Grid GenerationQueue'!AO$5:AO$467,'Grid GenerationQueue'!$AX$5:$AX$467,$B475,'Grid GenerationQueue'!$AY$5:$AY$467,$C475)</f>
        <v>0</v>
      </c>
      <c r="BB475">
        <f>SUMIFS('Grid GenerationQueue'!AP$5:AP$467,'Grid GenerationQueue'!$AX$5:$AX$467,$B475,'Grid GenerationQueue'!$AY$5:$AY$467,$C475)</f>
        <v>0</v>
      </c>
      <c r="BD475">
        <f>SUMIFS('Grid GenerationQueue'!AE$5:AE$467,'Grid GenerationQueue'!$AX$5:$AX$467,$B475,'Grid GenerationQueue'!$AY$5:$AY$467,$C475,'Grid GenerationQueue'!$BH$5:$BH$467,"Executed",'Grid GenerationQueue'!$BB$5:$BB$467,"&lt;"&amp;$BE$3)</f>
        <v>0.19999999999999929</v>
      </c>
      <c r="BE475">
        <f>SUMIFS('Grid GenerationQueue'!AF$5:AF$467,'Grid GenerationQueue'!$AX$5:$AX$467,$B475,'Grid GenerationQueue'!$AY$5:$AY$467,$C475,'Grid GenerationQueue'!$BH$5:$BH$467,"Executed",'Grid GenerationQueue'!$BB$5:$BB$467,"&lt;"&amp;$BE$3)</f>
        <v>0</v>
      </c>
      <c r="BF475">
        <f>SUMIFS('Grid GenerationQueue'!AG$5:AG$467,'Grid GenerationQueue'!$AX$5:$AX$467,$B475,'Grid GenerationQueue'!$AY$5:$AY$467,$C475,'Grid GenerationQueue'!$BH$5:$BH$467,"Executed",'Grid GenerationQueue'!$BB$5:$BB$467,"&lt;"&amp;$BE$3)</f>
        <v>0</v>
      </c>
      <c r="BG475">
        <f>SUMIFS('Grid GenerationQueue'!AH$5:AH$467,'Grid GenerationQueue'!$AX$5:$AX$467,$B475,'Grid GenerationQueue'!$AY$5:$AY$467,$C475,'Grid GenerationQueue'!$BH$5:$BH$467,"Executed",'Grid GenerationQueue'!$BB$5:$BB$467,"&lt;"&amp;$BE$3)</f>
        <v>0</v>
      </c>
      <c r="BH475">
        <f>SUMIFS('Grid GenerationQueue'!AI$5:AI$467,'Grid GenerationQueue'!$AX$5:$AX$467,$B475,'Grid GenerationQueue'!$AY$5:$AY$467,$C475,'Grid GenerationQueue'!$BH$5:$BH$467,"Executed",'Grid GenerationQueue'!$BB$5:$BB$467,"&lt;"&amp;$BE$3)</f>
        <v>0</v>
      </c>
      <c r="BI475">
        <f>SUMIFS('Grid GenerationQueue'!AJ$5:AJ$467,'Grid GenerationQueue'!$AX$5:$AX$467,$B475,'Grid GenerationQueue'!$AY$5:$AY$467,$C475,'Grid GenerationQueue'!$BH$5:$BH$467,"Executed",'Grid GenerationQueue'!$BB$5:$BB$467,"&lt;"&amp;$BE$3)</f>
        <v>0</v>
      </c>
      <c r="BJ475">
        <f>SUMIFS('Grid GenerationQueue'!AK$5:AK$467,'Grid GenerationQueue'!$AX$5:$AX$467,$B475,'Grid GenerationQueue'!$AY$5:$AY$467,$C475,'Grid GenerationQueue'!$BH$5:$BH$467,"Executed",'Grid GenerationQueue'!$BB$5:$BB$467,"&lt;"&amp;$BE$3)</f>
        <v>0</v>
      </c>
      <c r="BK475">
        <f>SUMIFS('Grid GenerationQueue'!AL$5:AL$467,'Grid GenerationQueue'!$AX$5:$AX$467,$B475,'Grid GenerationQueue'!$AY$5:$AY$467,$C475,'Grid GenerationQueue'!$BH$5:$BH$467,"Executed",'Grid GenerationQueue'!$BB$5:$BB$467,"&lt;"&amp;$BE$3)</f>
        <v>0</v>
      </c>
      <c r="BL475">
        <f>SUMIFS('Grid GenerationQueue'!AM$5:AM$467,'Grid GenerationQueue'!$AX$5:$AX$467,$B475,'Grid GenerationQueue'!$AY$5:$AY$467,$C475,'Grid GenerationQueue'!$BH$5:$BH$467,"Executed",'Grid GenerationQueue'!$BB$5:$BB$467,"&lt;"&amp;$BE$3)</f>
        <v>0</v>
      </c>
      <c r="BM475">
        <f>SUMIFS('Grid GenerationQueue'!AN$5:AN$467,'Grid GenerationQueue'!$AX$5:$AX$467,$B475,'Grid GenerationQueue'!$AY$5:$AY$467,$C475,'Grid GenerationQueue'!$BH$5:$BH$467,"Executed",'Grid GenerationQueue'!$BB$5:$BB$467,"&lt;"&amp;$BE$3)</f>
        <v>0</v>
      </c>
      <c r="BN475">
        <f>SUMIFS('Grid GenerationQueue'!AO$5:AO$467,'Grid GenerationQueue'!$AX$5:$AX$467,$B475,'Grid GenerationQueue'!$AY$5:$AY$467,$C475,'Grid GenerationQueue'!$BH$5:$BH$467,"Executed",'Grid GenerationQueue'!$BB$5:$BB$467,"&lt;"&amp;$BE$3)</f>
        <v>0</v>
      </c>
      <c r="BO475">
        <f>SUMIFS('Grid GenerationQueue'!AP$5:AP$467,'Grid GenerationQueue'!$AX$5:$AX$467,$B475,'Grid GenerationQueue'!$AY$5:$AY$467,$C475,'Grid GenerationQueue'!$BH$5:$BH$467,"Executed",'Grid GenerationQueue'!$BB$5:$BB$467,"&lt;"&amp;$BE$3)</f>
        <v>0</v>
      </c>
      <c r="BQ475">
        <f>SUMIFS('Grid GenerationQueue'!AE$5:AE$467,'Grid GenerationQueue'!$AX$5:$AX$467,$B475,'Grid GenerationQueue'!$AY$5:$AY$467,$C475,'Grid GenerationQueue'!$BF$5:$BF$467,"&lt;&gt;"&amp;"",'Grid GenerationQueue'!$BB$5:$BB$467,"&lt;"&amp;$BE$3)</f>
        <v>0.19999999999999929</v>
      </c>
      <c r="BR475">
        <f>SUMIFS('Grid GenerationQueue'!AF$5:AF$467,'Grid GenerationQueue'!$AX$5:$AX$467,$B475,'Grid GenerationQueue'!$AY$5:$AY$467,$C475,'Grid GenerationQueue'!$BF$5:$BF$467,"&lt;&gt;"&amp;"",'Grid GenerationQueue'!$BB$5:$BB$467,"&lt;"&amp;$BE$3)</f>
        <v>0</v>
      </c>
      <c r="BS475">
        <f>SUMIFS('Grid GenerationQueue'!AG$5:AG$467,'Grid GenerationQueue'!$AX$5:$AX$467,$B475,'Grid GenerationQueue'!$AY$5:$AY$467,$C475,'Grid GenerationQueue'!$BF$5:$BF$467,"&lt;&gt;"&amp;"",'Grid GenerationQueue'!$BB$5:$BB$467,"&lt;"&amp;$BE$3)</f>
        <v>0</v>
      </c>
      <c r="BT475">
        <f>SUMIFS('Grid GenerationQueue'!AH$5:AH$467,'Grid GenerationQueue'!$AX$5:$AX$467,$B475,'Grid GenerationQueue'!$AY$5:$AY$467,$C475,'Grid GenerationQueue'!$BF$5:$BF$467,"&lt;&gt;"&amp;"",'Grid GenerationQueue'!$BB$5:$BB$467,"&lt;"&amp;$BE$3)</f>
        <v>0</v>
      </c>
      <c r="BU475">
        <f>SUMIFS('Grid GenerationQueue'!AI$5:AI$467,'Grid GenerationQueue'!$AX$5:$AX$467,$B475,'Grid GenerationQueue'!$AY$5:$AY$467,$C475,'Grid GenerationQueue'!$BF$5:$BF$467,"&lt;&gt;"&amp;"",'Grid GenerationQueue'!$BB$5:$BB$467,"&lt;"&amp;$BE$3)</f>
        <v>0</v>
      </c>
      <c r="BV475">
        <f>SUMIFS('Grid GenerationQueue'!AJ$5:AJ$467,'Grid GenerationQueue'!$AX$5:$AX$467,$B475,'Grid GenerationQueue'!$AY$5:$AY$467,$C475,'Grid GenerationQueue'!$BF$5:$BF$467,"&lt;&gt;"&amp;"",'Grid GenerationQueue'!$BB$5:$BB$467,"&lt;"&amp;$BE$3)</f>
        <v>0</v>
      </c>
      <c r="BW475">
        <f>SUMIFS('Grid GenerationQueue'!AK$5:AK$467,'Grid GenerationQueue'!$AX$5:$AX$467,$B475,'Grid GenerationQueue'!$AY$5:$AY$467,$C475,'Grid GenerationQueue'!$BF$5:$BF$467,"&lt;&gt;"&amp;"",'Grid GenerationQueue'!$BB$5:$BB$467,"&lt;"&amp;$BE$3)</f>
        <v>0</v>
      </c>
      <c r="BX475">
        <f>SUMIFS('Grid GenerationQueue'!AL$5:AL$467,'Grid GenerationQueue'!$AX$5:$AX$467,$B475,'Grid GenerationQueue'!$AY$5:$AY$467,$C475,'Grid GenerationQueue'!$BF$5:$BF$467,"&lt;&gt;"&amp;"",'Grid GenerationQueue'!$BB$5:$BB$467,"&lt;"&amp;$BE$3)</f>
        <v>0</v>
      </c>
      <c r="BY475">
        <f>SUMIFS('Grid GenerationQueue'!AM$5:AM$467,'Grid GenerationQueue'!$AX$5:$AX$467,$B475,'Grid GenerationQueue'!$AY$5:$AY$467,$C475,'Grid GenerationQueue'!$BF$5:$BF$467,"&lt;&gt;"&amp;"",'Grid GenerationQueue'!$BB$5:$BB$467,"&lt;"&amp;$BE$3)</f>
        <v>0</v>
      </c>
      <c r="BZ475">
        <f>SUMIFS('Grid GenerationQueue'!AN$5:AN$467,'Grid GenerationQueue'!$AX$5:$AX$467,$B475,'Grid GenerationQueue'!$AY$5:$AY$467,$C475,'Grid GenerationQueue'!$BF$5:$BF$467,"&lt;&gt;"&amp;"",'Grid GenerationQueue'!$BB$5:$BB$467,"&lt;"&amp;$BE$3)</f>
        <v>0</v>
      </c>
      <c r="CA475">
        <f>SUMIFS('Grid GenerationQueue'!AO$5:AO$467,'Grid GenerationQueue'!$AX$5:$AX$467,$B475,'Grid GenerationQueue'!$AY$5:$AY$467,$C475,'Grid GenerationQueue'!$BF$5:$BF$467,"&lt;&gt;"&amp;"",'Grid GenerationQueue'!$BB$5:$BB$467,"&lt;"&amp;$BE$3)</f>
        <v>0</v>
      </c>
      <c r="CB475">
        <f>SUMIFS('Grid GenerationQueue'!AP$5:AP$467,'Grid GenerationQueue'!$AX$5:$AX$467,$B475,'Grid GenerationQueue'!$AY$5:$AY$467,$C475,'Grid GenerationQueue'!$BF$5:$BF$467,"&lt;&gt;"&amp;"",'Grid GenerationQueue'!$BB$5:$BB$467,"&lt;"&amp;$BE$3)</f>
        <v>0</v>
      </c>
      <c r="CD475">
        <f>SUMIFS('Grid GenerationQueue'!AE$5:AE$467,'Grid GenerationQueue'!$AX$5:$AX$467,$B475,'Grid GenerationQueue'!$AY$5:$AY$467,$C475,'Grid GenerationQueue'!$BB$5:$BB$467,"&lt;"&amp;$BE$3)</f>
        <v>288.51499999999999</v>
      </c>
      <c r="CE475">
        <f>SUMIFS('Grid GenerationQueue'!AF$5:AF$467,'Grid GenerationQueue'!$AX$5:$AX$467,$B475,'Grid GenerationQueue'!$AY$5:$AY$467,$C475,'Grid GenerationQueue'!$BB$5:$BB$467,"&lt;"&amp;$BE$3)</f>
        <v>20</v>
      </c>
      <c r="CF475">
        <f>SUMIFS('Grid GenerationQueue'!AG$5:AG$467,'Grid GenerationQueue'!$AX$5:$AX$467,$B475,'Grid GenerationQueue'!$AY$5:$AY$467,$C475,'Grid GenerationQueue'!$BB$5:$BB$467,"&lt;"&amp;$BE$3)</f>
        <v>0</v>
      </c>
      <c r="CG475">
        <f>SUMIFS('Grid GenerationQueue'!AH$5:AH$467,'Grid GenerationQueue'!$AX$5:$AX$467,$B475,'Grid GenerationQueue'!$AY$5:$AY$467,$C475,'Grid GenerationQueue'!$BB$5:$BB$467,"&lt;"&amp;$BE$3)</f>
        <v>0</v>
      </c>
      <c r="CH475">
        <f>SUMIFS('Grid GenerationQueue'!AI$5:AI$467,'Grid GenerationQueue'!$AX$5:$AX$467,$B475,'Grid GenerationQueue'!$AY$5:$AY$467,$C475,'Grid GenerationQueue'!$BB$5:$BB$467,"&lt;"&amp;$BE$3)</f>
        <v>0</v>
      </c>
      <c r="CI475">
        <f>SUMIFS('Grid GenerationQueue'!AJ$5:AJ$467,'Grid GenerationQueue'!$AX$5:$AX$467,$B475,'Grid GenerationQueue'!$AY$5:$AY$467,$C475,'Grid GenerationQueue'!$BB$5:$BB$467,"&lt;"&amp;$BE$3)</f>
        <v>0</v>
      </c>
      <c r="CJ475">
        <f>SUMIFS('Grid GenerationQueue'!AK$5:AK$467,'Grid GenerationQueue'!$AX$5:$AX$467,$B475,'Grid GenerationQueue'!$AY$5:$AY$467,$C475,'Grid GenerationQueue'!$BB$5:$BB$467,"&lt;"&amp;$BE$3)</f>
        <v>0</v>
      </c>
      <c r="CK475">
        <f>SUMIFS('Grid GenerationQueue'!AL$5:AL$467,'Grid GenerationQueue'!$AX$5:$AX$467,$B475,'Grid GenerationQueue'!$AY$5:$AY$467,$C475,'Grid GenerationQueue'!$BB$5:$BB$467,"&lt;"&amp;$BE$3)</f>
        <v>0</v>
      </c>
      <c r="CL475">
        <f>SUMIFS('Grid GenerationQueue'!AM$5:AM$467,'Grid GenerationQueue'!$AX$5:$AX$467,$B475,'Grid GenerationQueue'!$AY$5:$AY$467,$C475,'Grid GenerationQueue'!$BB$5:$BB$467,"&lt;"&amp;$BE$3)</f>
        <v>0</v>
      </c>
      <c r="CM475">
        <f>SUMIFS('Grid GenerationQueue'!AN$5:AN$467,'Grid GenerationQueue'!$AX$5:$AX$467,$B475,'Grid GenerationQueue'!$AY$5:$AY$467,$C475,'Grid GenerationQueue'!$BB$5:$BB$467,"&lt;"&amp;$BE$3)</f>
        <v>0</v>
      </c>
      <c r="CN475">
        <f>SUMIFS('Grid GenerationQueue'!AO$5:AO$467,'Grid GenerationQueue'!$AX$5:$AX$467,$B475,'Grid GenerationQueue'!$AY$5:$AY$467,$C475,'Grid GenerationQueue'!$BB$5:$BB$467,"&lt;"&amp;$BE$3)</f>
        <v>0</v>
      </c>
      <c r="CO475">
        <f>SUMIFS('Grid GenerationQueue'!AP$5:AP$467,'Grid GenerationQueue'!$AX$5:$AX$467,$B475,'Grid GenerationQueue'!$AY$5:$AY$467,$C475,'Grid GenerationQueue'!$BB$5:$BB$467,"&lt;"&amp;$BE$3)</f>
        <v>0</v>
      </c>
    </row>
    <row r="476" spans="1:93" x14ac:dyDescent="0.35">
      <c r="A476" t="s">
        <v>4651</v>
      </c>
      <c r="B476" t="s">
        <v>4535</v>
      </c>
      <c r="C476">
        <v>115</v>
      </c>
      <c r="D476">
        <f>SUMIFS('Grid GenerationQueue'!AE$5:AE$467,'Grid GenerationQueue'!$AX$5:$AX$467,$B476,'Grid GenerationQueue'!$AY$5:$AY$467,$C476,'Grid GenerationQueue'!$BI$5:$BI$467,"&lt;4")</f>
        <v>0</v>
      </c>
      <c r="E476">
        <f>SUMIFS('Grid GenerationQueue'!AF$5:AF$467,'Grid GenerationQueue'!$AX$5:$AX$467,$B476,'Grid GenerationQueue'!$AY$5:$AY$467,$C476,'Grid GenerationQueue'!$BI$5:$BI$467,"&lt;4")</f>
        <v>0</v>
      </c>
      <c r="F476">
        <f>SUMIFS('Grid GenerationQueue'!AG$5:AG$467,'Grid GenerationQueue'!$AX$5:$AX$467,$B476,'Grid GenerationQueue'!$AY$5:$AY$467,$C476,'Grid GenerationQueue'!$BI$5:$BI$467,"&lt;4")</f>
        <v>0</v>
      </c>
      <c r="G476">
        <f>SUMIFS('Grid GenerationQueue'!AH$5:AH$467,'Grid GenerationQueue'!$AX$5:$AX$467,$B476,'Grid GenerationQueue'!$AY$5:$AY$467,$C476,'Grid GenerationQueue'!$BI$5:$BI$467,"&lt;4")</f>
        <v>0</v>
      </c>
      <c r="H476">
        <f>SUMIFS('Grid GenerationQueue'!AI$5:AI$467,'Grid GenerationQueue'!$AX$5:$AX$467,$B476,'Grid GenerationQueue'!$AY$5:$AY$467,$C476,'Grid GenerationQueue'!$BI$5:$BI$467,"&lt;4")</f>
        <v>0</v>
      </c>
      <c r="I476">
        <f>SUMIFS('Grid GenerationQueue'!AJ$5:AJ$467,'Grid GenerationQueue'!$AX$5:$AX$467,$B476,'Grid GenerationQueue'!$AY$5:$AY$467,$C476,'Grid GenerationQueue'!$BI$5:$BI$467,"&lt;4")</f>
        <v>0</v>
      </c>
      <c r="J476">
        <f>SUMIFS('Grid GenerationQueue'!AK$5:AK$467,'Grid GenerationQueue'!$AX$5:$AX$467,$B476,'Grid GenerationQueue'!$AY$5:$AY$467,$C476,'Grid GenerationQueue'!$BI$5:$BI$467,"&lt;4")</f>
        <v>0</v>
      </c>
      <c r="K476">
        <f>SUMIFS('Grid GenerationQueue'!AL$5:AL$467,'Grid GenerationQueue'!$AX$5:$AX$467,$B476,'Grid GenerationQueue'!$AY$5:$AY$467,$C476,'Grid GenerationQueue'!$BI$5:$BI$467,"&lt;4")</f>
        <v>0</v>
      </c>
      <c r="L476">
        <f>SUMIFS('Grid GenerationQueue'!AM$5:AM$467,'Grid GenerationQueue'!$AX$5:$AX$467,$B476,'Grid GenerationQueue'!$AY$5:$AY$467,$C476,'Grid GenerationQueue'!$BI$5:$BI$467,"&lt;4")</f>
        <v>0</v>
      </c>
      <c r="M476">
        <f>SUMIFS('Grid GenerationQueue'!AN$5:AN$467,'Grid GenerationQueue'!$AX$5:$AX$467,$B476,'Grid GenerationQueue'!$AY$5:$AY$467,$C476,'Grid GenerationQueue'!$BI$5:$BI$467,"&lt;4")</f>
        <v>0</v>
      </c>
      <c r="N476">
        <f>SUMIFS('Grid GenerationQueue'!AO$5:AO$467,'Grid GenerationQueue'!$AX$5:$AX$467,$B476,'Grid GenerationQueue'!$AY$5:$AY$467,$C476,'Grid GenerationQueue'!$BI$5:$BI$467,"&lt;4")</f>
        <v>0</v>
      </c>
      <c r="O476">
        <f>SUMIFS('Grid GenerationQueue'!AP$5:AP$467,'Grid GenerationQueue'!$AX$5:$AX$467,$B476,'Grid GenerationQueue'!$AY$5:$AY$467,$C476,'Grid GenerationQueue'!$BI$5:$BI$467,"&lt;4")</f>
        <v>0</v>
      </c>
      <c r="Q476">
        <f>SUMIFS('Grid GenerationQueue'!AE$5:AE$467,'Grid GenerationQueue'!$AX$5:$AX$467,$B476,'Grid GenerationQueue'!$AY$5:$AY$467,$C476,'Grid GenerationQueue'!$BH$5:$BH$467,"Executed")</f>
        <v>0</v>
      </c>
      <c r="R476">
        <f>SUMIFS('Grid GenerationQueue'!AF$5:AF$467,'Grid GenerationQueue'!$AX$5:$AX$467,$B476,'Grid GenerationQueue'!$AY$5:$AY$467,$C476,'Grid GenerationQueue'!$BH$5:$BH$467,"Executed")</f>
        <v>0</v>
      </c>
      <c r="S476">
        <f>SUMIFS('Grid GenerationQueue'!AG$5:AG$467,'Grid GenerationQueue'!$AX$5:$AX$467,$B476,'Grid GenerationQueue'!$AY$5:$AY$467,$C476,'Grid GenerationQueue'!$BH$5:$BH$467,"Executed")</f>
        <v>0</v>
      </c>
      <c r="T476">
        <f>SUMIFS('Grid GenerationQueue'!AH$5:AH$467,'Grid GenerationQueue'!$AX$5:$AX$467,$B476,'Grid GenerationQueue'!$AY$5:$AY$467,$C476,'Grid GenerationQueue'!$BH$5:$BH$467,"Executed")</f>
        <v>0</v>
      </c>
      <c r="U476">
        <f>SUMIFS('Grid GenerationQueue'!AI$5:AI$467,'Grid GenerationQueue'!$AX$5:$AX$467,$B476,'Grid GenerationQueue'!$AY$5:$AY$467,$C476,'Grid GenerationQueue'!$BH$5:$BH$467,"Executed")</f>
        <v>0</v>
      </c>
      <c r="V476">
        <f>SUMIFS('Grid GenerationQueue'!AJ$5:AJ$467,'Grid GenerationQueue'!$AX$5:$AX$467,$B476,'Grid GenerationQueue'!$AY$5:$AY$467,$C476,'Grid GenerationQueue'!$BH$5:$BH$467,"Executed")</f>
        <v>0</v>
      </c>
      <c r="W476">
        <f>SUMIFS('Grid GenerationQueue'!AK$5:AK$467,'Grid GenerationQueue'!$AX$5:$AX$467,$B476,'Grid GenerationQueue'!$AY$5:$AY$467,$C476,'Grid GenerationQueue'!$BH$5:$BH$467,"Executed")</f>
        <v>0</v>
      </c>
      <c r="X476">
        <f>SUMIFS('Grid GenerationQueue'!AL$5:AL$467,'Grid GenerationQueue'!$AX$5:$AX$467,$B476,'Grid GenerationQueue'!$AY$5:$AY$467,$C476,'Grid GenerationQueue'!$BH$5:$BH$467,"Executed")</f>
        <v>0</v>
      </c>
      <c r="Y476">
        <f>SUMIFS('Grid GenerationQueue'!AM$5:AM$467,'Grid GenerationQueue'!$AX$5:$AX$467,$B476,'Grid GenerationQueue'!$AY$5:$AY$467,$C476,'Grid GenerationQueue'!$BH$5:$BH$467,"Executed")</f>
        <v>0</v>
      </c>
      <c r="Z476">
        <f>SUMIFS('Grid GenerationQueue'!AN$5:AN$467,'Grid GenerationQueue'!$AX$5:$AX$467,$B476,'Grid GenerationQueue'!$AY$5:$AY$467,$C476,'Grid GenerationQueue'!$BH$5:$BH$467,"Executed")</f>
        <v>0</v>
      </c>
      <c r="AA476">
        <f>SUMIFS('Grid GenerationQueue'!AO$5:AO$467,'Grid GenerationQueue'!$AX$5:$AX$467,$B476,'Grid GenerationQueue'!$AY$5:$AY$467,$C476,'Grid GenerationQueue'!$BH$5:$BH$467,"Executed")</f>
        <v>0</v>
      </c>
      <c r="AB476">
        <f>SUMIFS('Grid GenerationQueue'!AP$5:AP$467,'Grid GenerationQueue'!$AX$5:$AX$467,$B476,'Grid GenerationQueue'!$AY$5:$AY$467,$C476,'Grid GenerationQueue'!$BH$5:$BH$467,"Executed")</f>
        <v>0</v>
      </c>
      <c r="AD476">
        <f>SUMIFS('Grid GenerationQueue'!AE$5:AE$467,'Grid GenerationQueue'!$AX$5:$AX$467,$B476,'Grid GenerationQueue'!$AY$5:$AY$467,$C476,'Grid GenerationQueue'!$BF$5:$BF$467,"&lt;&gt;"&amp;"")</f>
        <v>0</v>
      </c>
      <c r="AE476">
        <f>SUMIFS('Grid GenerationQueue'!AF$5:AF$467,'Grid GenerationQueue'!$AX$5:$AX$467,$B476,'Grid GenerationQueue'!$AY$5:$AY$467,$C476,'Grid GenerationQueue'!$BF$5:$BF$467,"&lt;&gt;"&amp;"")</f>
        <v>0</v>
      </c>
      <c r="AF476">
        <f>SUMIFS('Grid GenerationQueue'!AG$5:AG$467,'Grid GenerationQueue'!$AX$5:$AX$467,$B476,'Grid GenerationQueue'!$AY$5:$AY$467,$C476,'Grid GenerationQueue'!$BF$5:$BF$467,"&lt;&gt;"&amp;"")</f>
        <v>0</v>
      </c>
      <c r="AG476">
        <f>SUMIFS('Grid GenerationQueue'!AH$5:AH$467,'Grid GenerationQueue'!$AX$5:$AX$467,$B476,'Grid GenerationQueue'!$AY$5:$AY$467,$C476,'Grid GenerationQueue'!$BF$5:$BF$467,"&lt;&gt;"&amp;"")</f>
        <v>0</v>
      </c>
      <c r="AH476">
        <f>SUMIFS('Grid GenerationQueue'!AI$5:AI$467,'Grid GenerationQueue'!$AX$5:$AX$467,$B476,'Grid GenerationQueue'!$AY$5:$AY$467,$C476,'Grid GenerationQueue'!$BF$5:$BF$467,"&lt;&gt;"&amp;"")</f>
        <v>0</v>
      </c>
      <c r="AI476">
        <f>SUMIFS('Grid GenerationQueue'!AJ$5:AJ$467,'Grid GenerationQueue'!$AX$5:$AX$467,$B476,'Grid GenerationQueue'!$AY$5:$AY$467,$C476,'Grid GenerationQueue'!$BF$5:$BF$467,"&lt;&gt;"&amp;"")</f>
        <v>0</v>
      </c>
      <c r="AJ476">
        <f>SUMIFS('Grid GenerationQueue'!AK$5:AK$467,'Grid GenerationQueue'!$AX$5:$AX$467,$B476,'Grid GenerationQueue'!$AY$5:$AY$467,$C476,'Grid GenerationQueue'!$BF$5:$BF$467,"&lt;&gt;"&amp;"")</f>
        <v>0</v>
      </c>
      <c r="AK476">
        <f>SUMIFS('Grid GenerationQueue'!AL$5:AL$467,'Grid GenerationQueue'!$AX$5:$AX$467,$B476,'Grid GenerationQueue'!$AY$5:$AY$467,$C476,'Grid GenerationQueue'!$BF$5:$BF$467,"&lt;&gt;"&amp;"")</f>
        <v>0</v>
      </c>
      <c r="AL476">
        <f>SUMIFS('Grid GenerationQueue'!AM$5:AM$467,'Grid GenerationQueue'!$AX$5:$AX$467,$B476,'Grid GenerationQueue'!$AY$5:$AY$467,$C476,'Grid GenerationQueue'!$BF$5:$BF$467,"&lt;&gt;"&amp;"")</f>
        <v>0</v>
      </c>
      <c r="AM476">
        <f>SUMIFS('Grid GenerationQueue'!AN$5:AN$467,'Grid GenerationQueue'!$AX$5:$AX$467,$B476,'Grid GenerationQueue'!$AY$5:$AY$467,$C476,'Grid GenerationQueue'!$BF$5:$BF$467,"&lt;&gt;"&amp;"")</f>
        <v>0</v>
      </c>
      <c r="AN476">
        <f>SUMIFS('Grid GenerationQueue'!AO$5:AO$467,'Grid GenerationQueue'!$AX$5:$AX$467,$B476,'Grid GenerationQueue'!$AY$5:$AY$467,$C476,'Grid GenerationQueue'!$BF$5:$BF$467,"&lt;&gt;"&amp;"")</f>
        <v>0</v>
      </c>
      <c r="AO476">
        <f>SUMIFS('Grid GenerationQueue'!AP$5:AP$467,'Grid GenerationQueue'!$AX$5:$AX$467,$B476,'Grid GenerationQueue'!$AY$5:$AY$467,$C476,'Grid GenerationQueue'!$BF$5:$BF$467,"&lt;&gt;"&amp;"")</f>
        <v>0</v>
      </c>
      <c r="AQ476">
        <f>SUMIFS('Grid GenerationQueue'!AE$5:AE$467,'Grid GenerationQueue'!$AX$5:$AX$467,$B476,'Grid GenerationQueue'!$AY$5:$AY$467,$C476)</f>
        <v>0</v>
      </c>
      <c r="AR476">
        <f>SUMIFS('Grid GenerationQueue'!AF$5:AF$467,'Grid GenerationQueue'!$AX$5:$AX$467,$B476,'Grid GenerationQueue'!$AY$5:$AY$467,$C476)</f>
        <v>0</v>
      </c>
      <c r="AS476">
        <f>SUMIFS('Grid GenerationQueue'!AG$5:AG$467,'Grid GenerationQueue'!$AX$5:$AX$467,$B476,'Grid GenerationQueue'!$AY$5:$AY$467,$C476)</f>
        <v>0</v>
      </c>
      <c r="AT476">
        <f>SUMIFS('Grid GenerationQueue'!AH$5:AH$467,'Grid GenerationQueue'!$AX$5:$AX$467,$B476,'Grid GenerationQueue'!$AY$5:$AY$467,$C476)</f>
        <v>0</v>
      </c>
      <c r="AU476">
        <f>SUMIFS('Grid GenerationQueue'!AI$5:AI$467,'Grid GenerationQueue'!$AX$5:$AX$467,$B476,'Grid GenerationQueue'!$AY$5:$AY$467,$C476)</f>
        <v>0</v>
      </c>
      <c r="AV476">
        <f>SUMIFS('Grid GenerationQueue'!AJ$5:AJ$467,'Grid GenerationQueue'!$AX$5:$AX$467,$B476,'Grid GenerationQueue'!$AY$5:$AY$467,$C476)</f>
        <v>0</v>
      </c>
      <c r="AW476">
        <f>SUMIFS('Grid GenerationQueue'!AK$5:AK$467,'Grid GenerationQueue'!$AX$5:$AX$467,$B476,'Grid GenerationQueue'!$AY$5:$AY$467,$C476)</f>
        <v>0</v>
      </c>
      <c r="AX476">
        <f>SUMIFS('Grid GenerationQueue'!AL$5:AL$467,'Grid GenerationQueue'!$AX$5:$AX$467,$B476,'Grid GenerationQueue'!$AY$5:$AY$467,$C476)</f>
        <v>0</v>
      </c>
      <c r="AY476">
        <f>SUMIFS('Grid GenerationQueue'!AM$5:AM$467,'Grid GenerationQueue'!$AX$5:$AX$467,$B476,'Grid GenerationQueue'!$AY$5:$AY$467,$C476)</f>
        <v>0</v>
      </c>
      <c r="AZ476">
        <f>SUMIFS('Grid GenerationQueue'!AN$5:AN$467,'Grid GenerationQueue'!$AX$5:$AX$467,$B476,'Grid GenerationQueue'!$AY$5:$AY$467,$C476)</f>
        <v>0</v>
      </c>
      <c r="BA476">
        <f>SUMIFS('Grid GenerationQueue'!AO$5:AO$467,'Grid GenerationQueue'!$AX$5:$AX$467,$B476,'Grid GenerationQueue'!$AY$5:$AY$467,$C476)</f>
        <v>0</v>
      </c>
      <c r="BB476">
        <f>SUMIFS('Grid GenerationQueue'!AP$5:AP$467,'Grid GenerationQueue'!$AX$5:$AX$467,$B476,'Grid GenerationQueue'!$AY$5:$AY$467,$C476)</f>
        <v>0</v>
      </c>
      <c r="BD476">
        <f>SUMIFS('Grid GenerationQueue'!AE$5:AE$467,'Grid GenerationQueue'!$AX$5:$AX$467,$B476,'Grid GenerationQueue'!$AY$5:$AY$467,$C476,'Grid GenerationQueue'!$BH$5:$BH$467,"Executed",'Grid GenerationQueue'!$BB$5:$BB$467,"&lt;"&amp;$BE$3)</f>
        <v>0</v>
      </c>
      <c r="BE476">
        <f>SUMIFS('Grid GenerationQueue'!AF$5:AF$467,'Grid GenerationQueue'!$AX$5:$AX$467,$B476,'Grid GenerationQueue'!$AY$5:$AY$467,$C476,'Grid GenerationQueue'!$BH$5:$BH$467,"Executed",'Grid GenerationQueue'!$BB$5:$BB$467,"&lt;"&amp;$BE$3)</f>
        <v>0</v>
      </c>
      <c r="BF476">
        <f>SUMIFS('Grid GenerationQueue'!AG$5:AG$467,'Grid GenerationQueue'!$AX$5:$AX$467,$B476,'Grid GenerationQueue'!$AY$5:$AY$467,$C476,'Grid GenerationQueue'!$BH$5:$BH$467,"Executed",'Grid GenerationQueue'!$BB$5:$BB$467,"&lt;"&amp;$BE$3)</f>
        <v>0</v>
      </c>
      <c r="BG476">
        <f>SUMIFS('Grid GenerationQueue'!AH$5:AH$467,'Grid GenerationQueue'!$AX$5:$AX$467,$B476,'Grid GenerationQueue'!$AY$5:$AY$467,$C476,'Grid GenerationQueue'!$BH$5:$BH$467,"Executed",'Grid GenerationQueue'!$BB$5:$BB$467,"&lt;"&amp;$BE$3)</f>
        <v>0</v>
      </c>
      <c r="BH476">
        <f>SUMIFS('Grid GenerationQueue'!AI$5:AI$467,'Grid GenerationQueue'!$AX$5:$AX$467,$B476,'Grid GenerationQueue'!$AY$5:$AY$467,$C476,'Grid GenerationQueue'!$BH$5:$BH$467,"Executed",'Grid GenerationQueue'!$BB$5:$BB$467,"&lt;"&amp;$BE$3)</f>
        <v>0</v>
      </c>
      <c r="BI476">
        <f>SUMIFS('Grid GenerationQueue'!AJ$5:AJ$467,'Grid GenerationQueue'!$AX$5:$AX$467,$B476,'Grid GenerationQueue'!$AY$5:$AY$467,$C476,'Grid GenerationQueue'!$BH$5:$BH$467,"Executed",'Grid GenerationQueue'!$BB$5:$BB$467,"&lt;"&amp;$BE$3)</f>
        <v>0</v>
      </c>
      <c r="BJ476">
        <f>SUMIFS('Grid GenerationQueue'!AK$5:AK$467,'Grid GenerationQueue'!$AX$5:$AX$467,$B476,'Grid GenerationQueue'!$AY$5:$AY$467,$C476,'Grid GenerationQueue'!$BH$5:$BH$467,"Executed",'Grid GenerationQueue'!$BB$5:$BB$467,"&lt;"&amp;$BE$3)</f>
        <v>0</v>
      </c>
      <c r="BK476">
        <f>SUMIFS('Grid GenerationQueue'!AL$5:AL$467,'Grid GenerationQueue'!$AX$5:$AX$467,$B476,'Grid GenerationQueue'!$AY$5:$AY$467,$C476,'Grid GenerationQueue'!$BH$5:$BH$467,"Executed",'Grid GenerationQueue'!$BB$5:$BB$467,"&lt;"&amp;$BE$3)</f>
        <v>0</v>
      </c>
      <c r="BL476">
        <f>SUMIFS('Grid GenerationQueue'!AM$5:AM$467,'Grid GenerationQueue'!$AX$5:$AX$467,$B476,'Grid GenerationQueue'!$AY$5:$AY$467,$C476,'Grid GenerationQueue'!$BH$5:$BH$467,"Executed",'Grid GenerationQueue'!$BB$5:$BB$467,"&lt;"&amp;$BE$3)</f>
        <v>0</v>
      </c>
      <c r="BM476">
        <f>SUMIFS('Grid GenerationQueue'!AN$5:AN$467,'Grid GenerationQueue'!$AX$5:$AX$467,$B476,'Grid GenerationQueue'!$AY$5:$AY$467,$C476,'Grid GenerationQueue'!$BH$5:$BH$467,"Executed",'Grid GenerationQueue'!$BB$5:$BB$467,"&lt;"&amp;$BE$3)</f>
        <v>0</v>
      </c>
      <c r="BN476">
        <f>SUMIFS('Grid GenerationQueue'!AO$5:AO$467,'Grid GenerationQueue'!$AX$5:$AX$467,$B476,'Grid GenerationQueue'!$AY$5:$AY$467,$C476,'Grid GenerationQueue'!$BH$5:$BH$467,"Executed",'Grid GenerationQueue'!$BB$5:$BB$467,"&lt;"&amp;$BE$3)</f>
        <v>0</v>
      </c>
      <c r="BO476">
        <f>SUMIFS('Grid GenerationQueue'!AP$5:AP$467,'Grid GenerationQueue'!$AX$5:$AX$467,$B476,'Grid GenerationQueue'!$AY$5:$AY$467,$C476,'Grid GenerationQueue'!$BH$5:$BH$467,"Executed",'Grid GenerationQueue'!$BB$5:$BB$467,"&lt;"&amp;$BE$3)</f>
        <v>0</v>
      </c>
      <c r="BQ476">
        <f>SUMIFS('Grid GenerationQueue'!AE$5:AE$467,'Grid GenerationQueue'!$AX$5:$AX$467,$B476,'Grid GenerationQueue'!$AY$5:$AY$467,$C476,'Grid GenerationQueue'!$BF$5:$BF$467,"&lt;&gt;"&amp;"",'Grid GenerationQueue'!$BB$5:$BB$467,"&lt;"&amp;$BE$3)</f>
        <v>0</v>
      </c>
      <c r="BR476">
        <f>SUMIFS('Grid GenerationQueue'!AF$5:AF$467,'Grid GenerationQueue'!$AX$5:$AX$467,$B476,'Grid GenerationQueue'!$AY$5:$AY$467,$C476,'Grid GenerationQueue'!$BF$5:$BF$467,"&lt;&gt;"&amp;"",'Grid GenerationQueue'!$BB$5:$BB$467,"&lt;"&amp;$BE$3)</f>
        <v>0</v>
      </c>
      <c r="BS476">
        <f>SUMIFS('Grid GenerationQueue'!AG$5:AG$467,'Grid GenerationQueue'!$AX$5:$AX$467,$B476,'Grid GenerationQueue'!$AY$5:$AY$467,$C476,'Grid GenerationQueue'!$BF$5:$BF$467,"&lt;&gt;"&amp;"",'Grid GenerationQueue'!$BB$5:$BB$467,"&lt;"&amp;$BE$3)</f>
        <v>0</v>
      </c>
      <c r="BT476">
        <f>SUMIFS('Grid GenerationQueue'!AH$5:AH$467,'Grid GenerationQueue'!$AX$5:$AX$467,$B476,'Grid GenerationQueue'!$AY$5:$AY$467,$C476,'Grid GenerationQueue'!$BF$5:$BF$467,"&lt;&gt;"&amp;"",'Grid GenerationQueue'!$BB$5:$BB$467,"&lt;"&amp;$BE$3)</f>
        <v>0</v>
      </c>
      <c r="BU476">
        <f>SUMIFS('Grid GenerationQueue'!AI$5:AI$467,'Grid GenerationQueue'!$AX$5:$AX$467,$B476,'Grid GenerationQueue'!$AY$5:$AY$467,$C476,'Grid GenerationQueue'!$BF$5:$BF$467,"&lt;&gt;"&amp;"",'Grid GenerationQueue'!$BB$5:$BB$467,"&lt;"&amp;$BE$3)</f>
        <v>0</v>
      </c>
      <c r="BV476">
        <f>SUMIFS('Grid GenerationQueue'!AJ$5:AJ$467,'Grid GenerationQueue'!$AX$5:$AX$467,$B476,'Grid GenerationQueue'!$AY$5:$AY$467,$C476,'Grid GenerationQueue'!$BF$5:$BF$467,"&lt;&gt;"&amp;"",'Grid GenerationQueue'!$BB$5:$BB$467,"&lt;"&amp;$BE$3)</f>
        <v>0</v>
      </c>
      <c r="BW476">
        <f>SUMIFS('Grid GenerationQueue'!AK$5:AK$467,'Grid GenerationQueue'!$AX$5:$AX$467,$B476,'Grid GenerationQueue'!$AY$5:$AY$467,$C476,'Grid GenerationQueue'!$BF$5:$BF$467,"&lt;&gt;"&amp;"",'Grid GenerationQueue'!$BB$5:$BB$467,"&lt;"&amp;$BE$3)</f>
        <v>0</v>
      </c>
      <c r="BX476">
        <f>SUMIFS('Grid GenerationQueue'!AL$5:AL$467,'Grid GenerationQueue'!$AX$5:$AX$467,$B476,'Grid GenerationQueue'!$AY$5:$AY$467,$C476,'Grid GenerationQueue'!$BF$5:$BF$467,"&lt;&gt;"&amp;"",'Grid GenerationQueue'!$BB$5:$BB$467,"&lt;"&amp;$BE$3)</f>
        <v>0</v>
      </c>
      <c r="BY476">
        <f>SUMIFS('Grid GenerationQueue'!AM$5:AM$467,'Grid GenerationQueue'!$AX$5:$AX$467,$B476,'Grid GenerationQueue'!$AY$5:$AY$467,$C476,'Grid GenerationQueue'!$BF$5:$BF$467,"&lt;&gt;"&amp;"",'Grid GenerationQueue'!$BB$5:$BB$467,"&lt;"&amp;$BE$3)</f>
        <v>0</v>
      </c>
      <c r="BZ476">
        <f>SUMIFS('Grid GenerationQueue'!AN$5:AN$467,'Grid GenerationQueue'!$AX$5:$AX$467,$B476,'Grid GenerationQueue'!$AY$5:$AY$467,$C476,'Grid GenerationQueue'!$BF$5:$BF$467,"&lt;&gt;"&amp;"",'Grid GenerationQueue'!$BB$5:$BB$467,"&lt;"&amp;$BE$3)</f>
        <v>0</v>
      </c>
      <c r="CA476">
        <f>SUMIFS('Grid GenerationQueue'!AO$5:AO$467,'Grid GenerationQueue'!$AX$5:$AX$467,$B476,'Grid GenerationQueue'!$AY$5:$AY$467,$C476,'Grid GenerationQueue'!$BF$5:$BF$467,"&lt;&gt;"&amp;"",'Grid GenerationQueue'!$BB$5:$BB$467,"&lt;"&amp;$BE$3)</f>
        <v>0</v>
      </c>
      <c r="CB476">
        <f>SUMIFS('Grid GenerationQueue'!AP$5:AP$467,'Grid GenerationQueue'!$AX$5:$AX$467,$B476,'Grid GenerationQueue'!$AY$5:$AY$467,$C476,'Grid GenerationQueue'!$BF$5:$BF$467,"&lt;&gt;"&amp;"",'Grid GenerationQueue'!$BB$5:$BB$467,"&lt;"&amp;$BE$3)</f>
        <v>0</v>
      </c>
      <c r="CD476">
        <f>SUMIFS('Grid GenerationQueue'!AE$5:AE$467,'Grid GenerationQueue'!$AX$5:$AX$467,$B476,'Grid GenerationQueue'!$AY$5:$AY$467,$C476,'Grid GenerationQueue'!$BB$5:$BB$467,"&lt;"&amp;$BE$3)</f>
        <v>0</v>
      </c>
      <c r="CE476">
        <f>SUMIFS('Grid GenerationQueue'!AF$5:AF$467,'Grid GenerationQueue'!$AX$5:$AX$467,$B476,'Grid GenerationQueue'!$AY$5:$AY$467,$C476,'Grid GenerationQueue'!$BB$5:$BB$467,"&lt;"&amp;$BE$3)</f>
        <v>0</v>
      </c>
      <c r="CF476">
        <f>SUMIFS('Grid GenerationQueue'!AG$5:AG$467,'Grid GenerationQueue'!$AX$5:$AX$467,$B476,'Grid GenerationQueue'!$AY$5:$AY$467,$C476,'Grid GenerationQueue'!$BB$5:$BB$467,"&lt;"&amp;$BE$3)</f>
        <v>0</v>
      </c>
      <c r="CG476">
        <f>SUMIFS('Grid GenerationQueue'!AH$5:AH$467,'Grid GenerationQueue'!$AX$5:$AX$467,$B476,'Grid GenerationQueue'!$AY$5:$AY$467,$C476,'Grid GenerationQueue'!$BB$5:$BB$467,"&lt;"&amp;$BE$3)</f>
        <v>0</v>
      </c>
      <c r="CH476">
        <f>SUMIFS('Grid GenerationQueue'!AI$5:AI$467,'Grid GenerationQueue'!$AX$5:$AX$467,$B476,'Grid GenerationQueue'!$AY$5:$AY$467,$C476,'Grid GenerationQueue'!$BB$5:$BB$467,"&lt;"&amp;$BE$3)</f>
        <v>0</v>
      </c>
      <c r="CI476">
        <f>SUMIFS('Grid GenerationQueue'!AJ$5:AJ$467,'Grid GenerationQueue'!$AX$5:$AX$467,$B476,'Grid GenerationQueue'!$AY$5:$AY$467,$C476,'Grid GenerationQueue'!$BB$5:$BB$467,"&lt;"&amp;$BE$3)</f>
        <v>0</v>
      </c>
      <c r="CJ476">
        <f>SUMIFS('Grid GenerationQueue'!AK$5:AK$467,'Grid GenerationQueue'!$AX$5:$AX$467,$B476,'Grid GenerationQueue'!$AY$5:$AY$467,$C476,'Grid GenerationQueue'!$BB$5:$BB$467,"&lt;"&amp;$BE$3)</f>
        <v>0</v>
      </c>
      <c r="CK476">
        <f>SUMIFS('Grid GenerationQueue'!AL$5:AL$467,'Grid GenerationQueue'!$AX$5:$AX$467,$B476,'Grid GenerationQueue'!$AY$5:$AY$467,$C476,'Grid GenerationQueue'!$BB$5:$BB$467,"&lt;"&amp;$BE$3)</f>
        <v>0</v>
      </c>
      <c r="CL476">
        <f>SUMIFS('Grid GenerationQueue'!AM$5:AM$467,'Grid GenerationQueue'!$AX$5:$AX$467,$B476,'Grid GenerationQueue'!$AY$5:$AY$467,$C476,'Grid GenerationQueue'!$BB$5:$BB$467,"&lt;"&amp;$BE$3)</f>
        <v>0</v>
      </c>
      <c r="CM476">
        <f>SUMIFS('Grid GenerationQueue'!AN$5:AN$467,'Grid GenerationQueue'!$AX$5:$AX$467,$B476,'Grid GenerationQueue'!$AY$5:$AY$467,$C476,'Grid GenerationQueue'!$BB$5:$BB$467,"&lt;"&amp;$BE$3)</f>
        <v>0</v>
      </c>
      <c r="CN476">
        <f>SUMIFS('Grid GenerationQueue'!AO$5:AO$467,'Grid GenerationQueue'!$AX$5:$AX$467,$B476,'Grid GenerationQueue'!$AY$5:$AY$467,$C476,'Grid GenerationQueue'!$BB$5:$BB$467,"&lt;"&amp;$BE$3)</f>
        <v>0</v>
      </c>
      <c r="CO476">
        <f>SUMIFS('Grid GenerationQueue'!AP$5:AP$467,'Grid GenerationQueue'!$AX$5:$AX$467,$B476,'Grid GenerationQueue'!$AY$5:$AY$467,$C476,'Grid GenerationQueue'!$BB$5:$BB$467,"&lt;"&amp;$BE$3)</f>
        <v>0</v>
      </c>
    </row>
    <row r="477" spans="1:93" x14ac:dyDescent="0.35">
      <c r="A477" t="s">
        <v>4651</v>
      </c>
      <c r="B477" t="s">
        <v>4411</v>
      </c>
      <c r="C477">
        <v>230</v>
      </c>
      <c r="D477">
        <f>SUMIFS('Grid GenerationQueue'!AE$5:AE$467,'Grid GenerationQueue'!$AX$5:$AX$467,$B477,'Grid GenerationQueue'!$AY$5:$AY$467,$C477,'Grid GenerationQueue'!$BI$5:$BI$467,"&lt;4")</f>
        <v>0</v>
      </c>
      <c r="E477">
        <f>SUMIFS('Grid GenerationQueue'!AF$5:AF$467,'Grid GenerationQueue'!$AX$5:$AX$467,$B477,'Grid GenerationQueue'!$AY$5:$AY$467,$C477,'Grid GenerationQueue'!$BI$5:$BI$467,"&lt;4")</f>
        <v>0</v>
      </c>
      <c r="F477">
        <f>SUMIFS('Grid GenerationQueue'!AG$5:AG$467,'Grid GenerationQueue'!$AX$5:$AX$467,$B477,'Grid GenerationQueue'!$AY$5:$AY$467,$C477,'Grid GenerationQueue'!$BI$5:$BI$467,"&lt;4")</f>
        <v>0</v>
      </c>
      <c r="G477">
        <f>SUMIFS('Grid GenerationQueue'!AH$5:AH$467,'Grid GenerationQueue'!$AX$5:$AX$467,$B477,'Grid GenerationQueue'!$AY$5:$AY$467,$C477,'Grid GenerationQueue'!$BI$5:$BI$467,"&lt;4")</f>
        <v>0</v>
      </c>
      <c r="H477">
        <f>SUMIFS('Grid GenerationQueue'!AI$5:AI$467,'Grid GenerationQueue'!$AX$5:$AX$467,$B477,'Grid GenerationQueue'!$AY$5:$AY$467,$C477,'Grid GenerationQueue'!$BI$5:$BI$467,"&lt;4")</f>
        <v>0</v>
      </c>
      <c r="I477">
        <f>SUMIFS('Grid GenerationQueue'!AJ$5:AJ$467,'Grid GenerationQueue'!$AX$5:$AX$467,$B477,'Grid GenerationQueue'!$AY$5:$AY$467,$C477,'Grid GenerationQueue'!$BI$5:$BI$467,"&lt;4")</f>
        <v>0</v>
      </c>
      <c r="J477">
        <f>SUMIFS('Grid GenerationQueue'!AK$5:AK$467,'Grid GenerationQueue'!$AX$5:$AX$467,$B477,'Grid GenerationQueue'!$AY$5:$AY$467,$C477,'Grid GenerationQueue'!$BI$5:$BI$467,"&lt;4")</f>
        <v>0</v>
      </c>
      <c r="K477">
        <f>SUMIFS('Grid GenerationQueue'!AL$5:AL$467,'Grid GenerationQueue'!$AX$5:$AX$467,$B477,'Grid GenerationQueue'!$AY$5:$AY$467,$C477,'Grid GenerationQueue'!$BI$5:$BI$467,"&lt;4")</f>
        <v>0</v>
      </c>
      <c r="L477">
        <f>SUMIFS('Grid GenerationQueue'!AM$5:AM$467,'Grid GenerationQueue'!$AX$5:$AX$467,$B477,'Grid GenerationQueue'!$AY$5:$AY$467,$C477,'Grid GenerationQueue'!$BI$5:$BI$467,"&lt;4")</f>
        <v>0</v>
      </c>
      <c r="M477">
        <f>SUMIFS('Grid GenerationQueue'!AN$5:AN$467,'Grid GenerationQueue'!$AX$5:$AX$467,$B477,'Grid GenerationQueue'!$AY$5:$AY$467,$C477,'Grid GenerationQueue'!$BI$5:$BI$467,"&lt;4")</f>
        <v>0</v>
      </c>
      <c r="N477">
        <f>SUMIFS('Grid GenerationQueue'!AO$5:AO$467,'Grid GenerationQueue'!$AX$5:$AX$467,$B477,'Grid GenerationQueue'!$AY$5:$AY$467,$C477,'Grid GenerationQueue'!$BI$5:$BI$467,"&lt;4")</f>
        <v>0</v>
      </c>
      <c r="O477">
        <f>SUMIFS('Grid GenerationQueue'!AP$5:AP$467,'Grid GenerationQueue'!$AX$5:$AX$467,$B477,'Grid GenerationQueue'!$AY$5:$AY$467,$C477,'Grid GenerationQueue'!$BI$5:$BI$467,"&lt;4")</f>
        <v>0</v>
      </c>
      <c r="Q477">
        <f>SUMIFS('Grid GenerationQueue'!AE$5:AE$467,'Grid GenerationQueue'!$AX$5:$AX$467,$B477,'Grid GenerationQueue'!$AY$5:$AY$467,$C477,'Grid GenerationQueue'!$BH$5:$BH$467,"Executed")</f>
        <v>0</v>
      </c>
      <c r="R477">
        <f>SUMIFS('Grid GenerationQueue'!AF$5:AF$467,'Grid GenerationQueue'!$AX$5:$AX$467,$B477,'Grid GenerationQueue'!$AY$5:$AY$467,$C477,'Grid GenerationQueue'!$BH$5:$BH$467,"Executed")</f>
        <v>0</v>
      </c>
      <c r="S477">
        <f>SUMIFS('Grid GenerationQueue'!AG$5:AG$467,'Grid GenerationQueue'!$AX$5:$AX$467,$B477,'Grid GenerationQueue'!$AY$5:$AY$467,$C477,'Grid GenerationQueue'!$BH$5:$BH$467,"Executed")</f>
        <v>0</v>
      </c>
      <c r="T477">
        <f>SUMIFS('Grid GenerationQueue'!AH$5:AH$467,'Grid GenerationQueue'!$AX$5:$AX$467,$B477,'Grid GenerationQueue'!$AY$5:$AY$467,$C477,'Grid GenerationQueue'!$BH$5:$BH$467,"Executed")</f>
        <v>0</v>
      </c>
      <c r="U477">
        <f>SUMIFS('Grid GenerationQueue'!AI$5:AI$467,'Grid GenerationQueue'!$AX$5:$AX$467,$B477,'Grid GenerationQueue'!$AY$5:$AY$467,$C477,'Grid GenerationQueue'!$BH$5:$BH$467,"Executed")</f>
        <v>0</v>
      </c>
      <c r="V477">
        <f>SUMIFS('Grid GenerationQueue'!AJ$5:AJ$467,'Grid GenerationQueue'!$AX$5:$AX$467,$B477,'Grid GenerationQueue'!$AY$5:$AY$467,$C477,'Grid GenerationQueue'!$BH$5:$BH$467,"Executed")</f>
        <v>0</v>
      </c>
      <c r="W477">
        <f>SUMIFS('Grid GenerationQueue'!AK$5:AK$467,'Grid GenerationQueue'!$AX$5:$AX$467,$B477,'Grid GenerationQueue'!$AY$5:$AY$467,$C477,'Grid GenerationQueue'!$BH$5:$BH$467,"Executed")</f>
        <v>0</v>
      </c>
      <c r="X477">
        <f>SUMIFS('Grid GenerationQueue'!AL$5:AL$467,'Grid GenerationQueue'!$AX$5:$AX$467,$B477,'Grid GenerationQueue'!$AY$5:$AY$467,$C477,'Grid GenerationQueue'!$BH$5:$BH$467,"Executed")</f>
        <v>0</v>
      </c>
      <c r="Y477">
        <f>SUMIFS('Grid GenerationQueue'!AM$5:AM$467,'Grid GenerationQueue'!$AX$5:$AX$467,$B477,'Grid GenerationQueue'!$AY$5:$AY$467,$C477,'Grid GenerationQueue'!$BH$5:$BH$467,"Executed")</f>
        <v>0</v>
      </c>
      <c r="Z477">
        <f>SUMIFS('Grid GenerationQueue'!AN$5:AN$467,'Grid GenerationQueue'!$AX$5:$AX$467,$B477,'Grid GenerationQueue'!$AY$5:$AY$467,$C477,'Grid GenerationQueue'!$BH$5:$BH$467,"Executed")</f>
        <v>0</v>
      </c>
      <c r="AA477">
        <f>SUMIFS('Grid GenerationQueue'!AO$5:AO$467,'Grid GenerationQueue'!$AX$5:$AX$467,$B477,'Grid GenerationQueue'!$AY$5:$AY$467,$C477,'Grid GenerationQueue'!$BH$5:$BH$467,"Executed")</f>
        <v>0</v>
      </c>
      <c r="AB477">
        <f>SUMIFS('Grid GenerationQueue'!AP$5:AP$467,'Grid GenerationQueue'!$AX$5:$AX$467,$B477,'Grid GenerationQueue'!$AY$5:$AY$467,$C477,'Grid GenerationQueue'!$BH$5:$BH$467,"Executed")</f>
        <v>0</v>
      </c>
      <c r="AD477">
        <f>SUMIFS('Grid GenerationQueue'!AE$5:AE$467,'Grid GenerationQueue'!$AX$5:$AX$467,$B477,'Grid GenerationQueue'!$AY$5:$AY$467,$C477,'Grid GenerationQueue'!$BF$5:$BF$467,"&lt;&gt;"&amp;"")</f>
        <v>0</v>
      </c>
      <c r="AE477">
        <f>SUMIFS('Grid GenerationQueue'!AF$5:AF$467,'Grid GenerationQueue'!$AX$5:$AX$467,$B477,'Grid GenerationQueue'!$AY$5:$AY$467,$C477,'Grid GenerationQueue'!$BF$5:$BF$467,"&lt;&gt;"&amp;"")</f>
        <v>0</v>
      </c>
      <c r="AF477">
        <f>SUMIFS('Grid GenerationQueue'!AG$5:AG$467,'Grid GenerationQueue'!$AX$5:$AX$467,$B477,'Grid GenerationQueue'!$AY$5:$AY$467,$C477,'Grid GenerationQueue'!$BF$5:$BF$467,"&lt;&gt;"&amp;"")</f>
        <v>0</v>
      </c>
      <c r="AG477">
        <f>SUMIFS('Grid GenerationQueue'!AH$5:AH$467,'Grid GenerationQueue'!$AX$5:$AX$467,$B477,'Grid GenerationQueue'!$AY$5:$AY$467,$C477,'Grid GenerationQueue'!$BF$5:$BF$467,"&lt;&gt;"&amp;"")</f>
        <v>0</v>
      </c>
      <c r="AH477">
        <f>SUMIFS('Grid GenerationQueue'!AI$5:AI$467,'Grid GenerationQueue'!$AX$5:$AX$467,$B477,'Grid GenerationQueue'!$AY$5:$AY$467,$C477,'Grid GenerationQueue'!$BF$5:$BF$467,"&lt;&gt;"&amp;"")</f>
        <v>0</v>
      </c>
      <c r="AI477">
        <f>SUMIFS('Grid GenerationQueue'!AJ$5:AJ$467,'Grid GenerationQueue'!$AX$5:$AX$467,$B477,'Grid GenerationQueue'!$AY$5:$AY$467,$C477,'Grid GenerationQueue'!$BF$5:$BF$467,"&lt;&gt;"&amp;"")</f>
        <v>0</v>
      </c>
      <c r="AJ477">
        <f>SUMIFS('Grid GenerationQueue'!AK$5:AK$467,'Grid GenerationQueue'!$AX$5:$AX$467,$B477,'Grid GenerationQueue'!$AY$5:$AY$467,$C477,'Grid GenerationQueue'!$BF$5:$BF$467,"&lt;&gt;"&amp;"")</f>
        <v>0</v>
      </c>
      <c r="AK477">
        <f>SUMIFS('Grid GenerationQueue'!AL$5:AL$467,'Grid GenerationQueue'!$AX$5:$AX$467,$B477,'Grid GenerationQueue'!$AY$5:$AY$467,$C477,'Grid GenerationQueue'!$BF$5:$BF$467,"&lt;&gt;"&amp;"")</f>
        <v>0</v>
      </c>
      <c r="AL477">
        <f>SUMIFS('Grid GenerationQueue'!AM$5:AM$467,'Grid GenerationQueue'!$AX$5:$AX$467,$B477,'Grid GenerationQueue'!$AY$5:$AY$467,$C477,'Grid GenerationQueue'!$BF$5:$BF$467,"&lt;&gt;"&amp;"")</f>
        <v>0</v>
      </c>
      <c r="AM477">
        <f>SUMIFS('Grid GenerationQueue'!AN$5:AN$467,'Grid GenerationQueue'!$AX$5:$AX$467,$B477,'Grid GenerationQueue'!$AY$5:$AY$467,$C477,'Grid GenerationQueue'!$BF$5:$BF$467,"&lt;&gt;"&amp;"")</f>
        <v>0</v>
      </c>
      <c r="AN477">
        <f>SUMIFS('Grid GenerationQueue'!AO$5:AO$467,'Grid GenerationQueue'!$AX$5:$AX$467,$B477,'Grid GenerationQueue'!$AY$5:$AY$467,$C477,'Grid GenerationQueue'!$BF$5:$BF$467,"&lt;&gt;"&amp;"")</f>
        <v>0</v>
      </c>
      <c r="AO477">
        <f>SUMIFS('Grid GenerationQueue'!AP$5:AP$467,'Grid GenerationQueue'!$AX$5:$AX$467,$B477,'Grid GenerationQueue'!$AY$5:$AY$467,$C477,'Grid GenerationQueue'!$BF$5:$BF$467,"&lt;&gt;"&amp;"")</f>
        <v>0</v>
      </c>
      <c r="AQ477">
        <f>SUMIFS('Grid GenerationQueue'!AE$5:AE$467,'Grid GenerationQueue'!$AX$5:$AX$467,$B477,'Grid GenerationQueue'!$AY$5:$AY$467,$C477)</f>
        <v>0</v>
      </c>
      <c r="AR477">
        <f>SUMIFS('Grid GenerationQueue'!AF$5:AF$467,'Grid GenerationQueue'!$AX$5:$AX$467,$B477,'Grid GenerationQueue'!$AY$5:$AY$467,$C477)</f>
        <v>0</v>
      </c>
      <c r="AS477">
        <f>SUMIFS('Grid GenerationQueue'!AG$5:AG$467,'Grid GenerationQueue'!$AX$5:$AX$467,$B477,'Grid GenerationQueue'!$AY$5:$AY$467,$C477)</f>
        <v>0</v>
      </c>
      <c r="AT477">
        <f>SUMIFS('Grid GenerationQueue'!AH$5:AH$467,'Grid GenerationQueue'!$AX$5:$AX$467,$B477,'Grid GenerationQueue'!$AY$5:$AY$467,$C477)</f>
        <v>0</v>
      </c>
      <c r="AU477">
        <f>SUMIFS('Grid GenerationQueue'!AI$5:AI$467,'Grid GenerationQueue'!$AX$5:$AX$467,$B477,'Grid GenerationQueue'!$AY$5:$AY$467,$C477)</f>
        <v>0</v>
      </c>
      <c r="AV477">
        <f>SUMIFS('Grid GenerationQueue'!AJ$5:AJ$467,'Grid GenerationQueue'!$AX$5:$AX$467,$B477,'Grid GenerationQueue'!$AY$5:$AY$467,$C477)</f>
        <v>0</v>
      </c>
      <c r="AW477">
        <f>SUMIFS('Grid GenerationQueue'!AK$5:AK$467,'Grid GenerationQueue'!$AX$5:$AX$467,$B477,'Grid GenerationQueue'!$AY$5:$AY$467,$C477)</f>
        <v>0</v>
      </c>
      <c r="AX477">
        <f>SUMIFS('Grid GenerationQueue'!AL$5:AL$467,'Grid GenerationQueue'!$AX$5:$AX$467,$B477,'Grid GenerationQueue'!$AY$5:$AY$467,$C477)</f>
        <v>0</v>
      </c>
      <c r="AY477">
        <f>SUMIFS('Grid GenerationQueue'!AM$5:AM$467,'Grid GenerationQueue'!$AX$5:$AX$467,$B477,'Grid GenerationQueue'!$AY$5:$AY$467,$C477)</f>
        <v>0</v>
      </c>
      <c r="AZ477">
        <f>SUMIFS('Grid GenerationQueue'!AN$5:AN$467,'Grid GenerationQueue'!$AX$5:$AX$467,$B477,'Grid GenerationQueue'!$AY$5:$AY$467,$C477)</f>
        <v>0</v>
      </c>
      <c r="BA477">
        <f>SUMIFS('Grid GenerationQueue'!AO$5:AO$467,'Grid GenerationQueue'!$AX$5:$AX$467,$B477,'Grid GenerationQueue'!$AY$5:$AY$467,$C477)</f>
        <v>0</v>
      </c>
      <c r="BB477">
        <f>SUMIFS('Grid GenerationQueue'!AP$5:AP$467,'Grid GenerationQueue'!$AX$5:$AX$467,$B477,'Grid GenerationQueue'!$AY$5:$AY$467,$C477)</f>
        <v>0</v>
      </c>
      <c r="BD477">
        <f>SUMIFS('Grid GenerationQueue'!AE$5:AE$467,'Grid GenerationQueue'!$AX$5:$AX$467,$B477,'Grid GenerationQueue'!$AY$5:$AY$467,$C477,'Grid GenerationQueue'!$BH$5:$BH$467,"Executed",'Grid GenerationQueue'!$BB$5:$BB$467,"&lt;"&amp;$BE$3)</f>
        <v>0</v>
      </c>
      <c r="BE477">
        <f>SUMIFS('Grid GenerationQueue'!AF$5:AF$467,'Grid GenerationQueue'!$AX$5:$AX$467,$B477,'Grid GenerationQueue'!$AY$5:$AY$467,$C477,'Grid GenerationQueue'!$BH$5:$BH$467,"Executed",'Grid GenerationQueue'!$BB$5:$BB$467,"&lt;"&amp;$BE$3)</f>
        <v>0</v>
      </c>
      <c r="BF477">
        <f>SUMIFS('Grid GenerationQueue'!AG$5:AG$467,'Grid GenerationQueue'!$AX$5:$AX$467,$B477,'Grid GenerationQueue'!$AY$5:$AY$467,$C477,'Grid GenerationQueue'!$BH$5:$BH$467,"Executed",'Grid GenerationQueue'!$BB$5:$BB$467,"&lt;"&amp;$BE$3)</f>
        <v>0</v>
      </c>
      <c r="BG477">
        <f>SUMIFS('Grid GenerationQueue'!AH$5:AH$467,'Grid GenerationQueue'!$AX$5:$AX$467,$B477,'Grid GenerationQueue'!$AY$5:$AY$467,$C477,'Grid GenerationQueue'!$BH$5:$BH$467,"Executed",'Grid GenerationQueue'!$BB$5:$BB$467,"&lt;"&amp;$BE$3)</f>
        <v>0</v>
      </c>
      <c r="BH477">
        <f>SUMIFS('Grid GenerationQueue'!AI$5:AI$467,'Grid GenerationQueue'!$AX$5:$AX$467,$B477,'Grid GenerationQueue'!$AY$5:$AY$467,$C477,'Grid GenerationQueue'!$BH$5:$BH$467,"Executed",'Grid GenerationQueue'!$BB$5:$BB$467,"&lt;"&amp;$BE$3)</f>
        <v>0</v>
      </c>
      <c r="BI477">
        <f>SUMIFS('Grid GenerationQueue'!AJ$5:AJ$467,'Grid GenerationQueue'!$AX$5:$AX$467,$B477,'Grid GenerationQueue'!$AY$5:$AY$467,$C477,'Grid GenerationQueue'!$BH$5:$BH$467,"Executed",'Grid GenerationQueue'!$BB$5:$BB$467,"&lt;"&amp;$BE$3)</f>
        <v>0</v>
      </c>
      <c r="BJ477">
        <f>SUMIFS('Grid GenerationQueue'!AK$5:AK$467,'Grid GenerationQueue'!$AX$5:$AX$467,$B477,'Grid GenerationQueue'!$AY$5:$AY$467,$C477,'Grid GenerationQueue'!$BH$5:$BH$467,"Executed",'Grid GenerationQueue'!$BB$5:$BB$467,"&lt;"&amp;$BE$3)</f>
        <v>0</v>
      </c>
      <c r="BK477">
        <f>SUMIFS('Grid GenerationQueue'!AL$5:AL$467,'Grid GenerationQueue'!$AX$5:$AX$467,$B477,'Grid GenerationQueue'!$AY$5:$AY$467,$C477,'Grid GenerationQueue'!$BH$5:$BH$467,"Executed",'Grid GenerationQueue'!$BB$5:$BB$467,"&lt;"&amp;$BE$3)</f>
        <v>0</v>
      </c>
      <c r="BL477">
        <f>SUMIFS('Grid GenerationQueue'!AM$5:AM$467,'Grid GenerationQueue'!$AX$5:$AX$467,$B477,'Grid GenerationQueue'!$AY$5:$AY$467,$C477,'Grid GenerationQueue'!$BH$5:$BH$467,"Executed",'Grid GenerationQueue'!$BB$5:$BB$467,"&lt;"&amp;$BE$3)</f>
        <v>0</v>
      </c>
      <c r="BM477">
        <f>SUMIFS('Grid GenerationQueue'!AN$5:AN$467,'Grid GenerationQueue'!$AX$5:$AX$467,$B477,'Grid GenerationQueue'!$AY$5:$AY$467,$C477,'Grid GenerationQueue'!$BH$5:$BH$467,"Executed",'Grid GenerationQueue'!$BB$5:$BB$467,"&lt;"&amp;$BE$3)</f>
        <v>0</v>
      </c>
      <c r="BN477">
        <f>SUMIFS('Grid GenerationQueue'!AO$5:AO$467,'Grid GenerationQueue'!$AX$5:$AX$467,$B477,'Grid GenerationQueue'!$AY$5:$AY$467,$C477,'Grid GenerationQueue'!$BH$5:$BH$467,"Executed",'Grid GenerationQueue'!$BB$5:$BB$467,"&lt;"&amp;$BE$3)</f>
        <v>0</v>
      </c>
      <c r="BO477">
        <f>SUMIFS('Grid GenerationQueue'!AP$5:AP$467,'Grid GenerationQueue'!$AX$5:$AX$467,$B477,'Grid GenerationQueue'!$AY$5:$AY$467,$C477,'Grid GenerationQueue'!$BH$5:$BH$467,"Executed",'Grid GenerationQueue'!$BB$5:$BB$467,"&lt;"&amp;$BE$3)</f>
        <v>0</v>
      </c>
      <c r="BQ477">
        <f>SUMIFS('Grid GenerationQueue'!AE$5:AE$467,'Grid GenerationQueue'!$AX$5:$AX$467,$B477,'Grid GenerationQueue'!$AY$5:$AY$467,$C477,'Grid GenerationQueue'!$BF$5:$BF$467,"&lt;&gt;"&amp;"",'Grid GenerationQueue'!$BB$5:$BB$467,"&lt;"&amp;$BE$3)</f>
        <v>0</v>
      </c>
      <c r="BR477">
        <f>SUMIFS('Grid GenerationQueue'!AF$5:AF$467,'Grid GenerationQueue'!$AX$5:$AX$467,$B477,'Grid GenerationQueue'!$AY$5:$AY$467,$C477,'Grid GenerationQueue'!$BF$5:$BF$467,"&lt;&gt;"&amp;"",'Grid GenerationQueue'!$BB$5:$BB$467,"&lt;"&amp;$BE$3)</f>
        <v>0</v>
      </c>
      <c r="BS477">
        <f>SUMIFS('Grid GenerationQueue'!AG$5:AG$467,'Grid GenerationQueue'!$AX$5:$AX$467,$B477,'Grid GenerationQueue'!$AY$5:$AY$467,$C477,'Grid GenerationQueue'!$BF$5:$BF$467,"&lt;&gt;"&amp;"",'Grid GenerationQueue'!$BB$5:$BB$467,"&lt;"&amp;$BE$3)</f>
        <v>0</v>
      </c>
      <c r="BT477">
        <f>SUMIFS('Grid GenerationQueue'!AH$5:AH$467,'Grid GenerationQueue'!$AX$5:$AX$467,$B477,'Grid GenerationQueue'!$AY$5:$AY$467,$C477,'Grid GenerationQueue'!$BF$5:$BF$467,"&lt;&gt;"&amp;"",'Grid GenerationQueue'!$BB$5:$BB$467,"&lt;"&amp;$BE$3)</f>
        <v>0</v>
      </c>
      <c r="BU477">
        <f>SUMIFS('Grid GenerationQueue'!AI$5:AI$467,'Grid GenerationQueue'!$AX$5:$AX$467,$B477,'Grid GenerationQueue'!$AY$5:$AY$467,$C477,'Grid GenerationQueue'!$BF$5:$BF$467,"&lt;&gt;"&amp;"",'Grid GenerationQueue'!$BB$5:$BB$467,"&lt;"&amp;$BE$3)</f>
        <v>0</v>
      </c>
      <c r="BV477">
        <f>SUMIFS('Grid GenerationQueue'!AJ$5:AJ$467,'Grid GenerationQueue'!$AX$5:$AX$467,$B477,'Grid GenerationQueue'!$AY$5:$AY$467,$C477,'Grid GenerationQueue'!$BF$5:$BF$467,"&lt;&gt;"&amp;"",'Grid GenerationQueue'!$BB$5:$BB$467,"&lt;"&amp;$BE$3)</f>
        <v>0</v>
      </c>
      <c r="BW477">
        <f>SUMIFS('Grid GenerationQueue'!AK$5:AK$467,'Grid GenerationQueue'!$AX$5:$AX$467,$B477,'Grid GenerationQueue'!$AY$5:$AY$467,$C477,'Grid GenerationQueue'!$BF$5:$BF$467,"&lt;&gt;"&amp;"",'Grid GenerationQueue'!$BB$5:$BB$467,"&lt;"&amp;$BE$3)</f>
        <v>0</v>
      </c>
      <c r="BX477">
        <f>SUMIFS('Grid GenerationQueue'!AL$5:AL$467,'Grid GenerationQueue'!$AX$5:$AX$467,$B477,'Grid GenerationQueue'!$AY$5:$AY$467,$C477,'Grid GenerationQueue'!$BF$5:$BF$467,"&lt;&gt;"&amp;"",'Grid GenerationQueue'!$BB$5:$BB$467,"&lt;"&amp;$BE$3)</f>
        <v>0</v>
      </c>
      <c r="BY477">
        <f>SUMIFS('Grid GenerationQueue'!AM$5:AM$467,'Grid GenerationQueue'!$AX$5:$AX$467,$B477,'Grid GenerationQueue'!$AY$5:$AY$467,$C477,'Grid GenerationQueue'!$BF$5:$BF$467,"&lt;&gt;"&amp;"",'Grid GenerationQueue'!$BB$5:$BB$467,"&lt;"&amp;$BE$3)</f>
        <v>0</v>
      </c>
      <c r="BZ477">
        <f>SUMIFS('Grid GenerationQueue'!AN$5:AN$467,'Grid GenerationQueue'!$AX$5:$AX$467,$B477,'Grid GenerationQueue'!$AY$5:$AY$467,$C477,'Grid GenerationQueue'!$BF$5:$BF$467,"&lt;&gt;"&amp;"",'Grid GenerationQueue'!$BB$5:$BB$467,"&lt;"&amp;$BE$3)</f>
        <v>0</v>
      </c>
      <c r="CA477">
        <f>SUMIFS('Grid GenerationQueue'!AO$5:AO$467,'Grid GenerationQueue'!$AX$5:$AX$467,$B477,'Grid GenerationQueue'!$AY$5:$AY$467,$C477,'Grid GenerationQueue'!$BF$5:$BF$467,"&lt;&gt;"&amp;"",'Grid GenerationQueue'!$BB$5:$BB$467,"&lt;"&amp;$BE$3)</f>
        <v>0</v>
      </c>
      <c r="CB477">
        <f>SUMIFS('Grid GenerationQueue'!AP$5:AP$467,'Grid GenerationQueue'!$AX$5:$AX$467,$B477,'Grid GenerationQueue'!$AY$5:$AY$467,$C477,'Grid GenerationQueue'!$BF$5:$BF$467,"&lt;&gt;"&amp;"",'Grid GenerationQueue'!$BB$5:$BB$467,"&lt;"&amp;$BE$3)</f>
        <v>0</v>
      </c>
      <c r="CD477">
        <f>SUMIFS('Grid GenerationQueue'!AE$5:AE$467,'Grid GenerationQueue'!$AX$5:$AX$467,$B477,'Grid GenerationQueue'!$AY$5:$AY$467,$C477,'Grid GenerationQueue'!$BB$5:$BB$467,"&lt;"&amp;$BE$3)</f>
        <v>0</v>
      </c>
      <c r="CE477">
        <f>SUMIFS('Grid GenerationQueue'!AF$5:AF$467,'Grid GenerationQueue'!$AX$5:$AX$467,$B477,'Grid GenerationQueue'!$AY$5:$AY$467,$C477,'Grid GenerationQueue'!$BB$5:$BB$467,"&lt;"&amp;$BE$3)</f>
        <v>0</v>
      </c>
      <c r="CF477">
        <f>SUMIFS('Grid GenerationQueue'!AG$5:AG$467,'Grid GenerationQueue'!$AX$5:$AX$467,$B477,'Grid GenerationQueue'!$AY$5:$AY$467,$C477,'Grid GenerationQueue'!$BB$5:$BB$467,"&lt;"&amp;$BE$3)</f>
        <v>0</v>
      </c>
      <c r="CG477">
        <f>SUMIFS('Grid GenerationQueue'!AH$5:AH$467,'Grid GenerationQueue'!$AX$5:$AX$467,$B477,'Grid GenerationQueue'!$AY$5:$AY$467,$C477,'Grid GenerationQueue'!$BB$5:$BB$467,"&lt;"&amp;$BE$3)</f>
        <v>0</v>
      </c>
      <c r="CH477">
        <f>SUMIFS('Grid GenerationQueue'!AI$5:AI$467,'Grid GenerationQueue'!$AX$5:$AX$467,$B477,'Grid GenerationQueue'!$AY$5:$AY$467,$C477,'Grid GenerationQueue'!$BB$5:$BB$467,"&lt;"&amp;$BE$3)</f>
        <v>0</v>
      </c>
      <c r="CI477">
        <f>SUMIFS('Grid GenerationQueue'!AJ$5:AJ$467,'Grid GenerationQueue'!$AX$5:$AX$467,$B477,'Grid GenerationQueue'!$AY$5:$AY$467,$C477,'Grid GenerationQueue'!$BB$5:$BB$467,"&lt;"&amp;$BE$3)</f>
        <v>0</v>
      </c>
      <c r="CJ477">
        <f>SUMIFS('Grid GenerationQueue'!AK$5:AK$467,'Grid GenerationQueue'!$AX$5:$AX$467,$B477,'Grid GenerationQueue'!$AY$5:$AY$467,$C477,'Grid GenerationQueue'!$BB$5:$BB$467,"&lt;"&amp;$BE$3)</f>
        <v>0</v>
      </c>
      <c r="CK477">
        <f>SUMIFS('Grid GenerationQueue'!AL$5:AL$467,'Grid GenerationQueue'!$AX$5:$AX$467,$B477,'Grid GenerationQueue'!$AY$5:$AY$467,$C477,'Grid GenerationQueue'!$BB$5:$BB$467,"&lt;"&amp;$BE$3)</f>
        <v>0</v>
      </c>
      <c r="CL477">
        <f>SUMIFS('Grid GenerationQueue'!AM$5:AM$467,'Grid GenerationQueue'!$AX$5:$AX$467,$B477,'Grid GenerationQueue'!$AY$5:$AY$467,$C477,'Grid GenerationQueue'!$BB$5:$BB$467,"&lt;"&amp;$BE$3)</f>
        <v>0</v>
      </c>
      <c r="CM477">
        <f>SUMIFS('Grid GenerationQueue'!AN$5:AN$467,'Grid GenerationQueue'!$AX$5:$AX$467,$B477,'Grid GenerationQueue'!$AY$5:$AY$467,$C477,'Grid GenerationQueue'!$BB$5:$BB$467,"&lt;"&amp;$BE$3)</f>
        <v>0</v>
      </c>
      <c r="CN477">
        <f>SUMIFS('Grid GenerationQueue'!AO$5:AO$467,'Grid GenerationQueue'!$AX$5:$AX$467,$B477,'Grid GenerationQueue'!$AY$5:$AY$467,$C477,'Grid GenerationQueue'!$BB$5:$BB$467,"&lt;"&amp;$BE$3)</f>
        <v>0</v>
      </c>
      <c r="CO477">
        <f>SUMIFS('Grid GenerationQueue'!AP$5:AP$467,'Grid GenerationQueue'!$AX$5:$AX$467,$B477,'Grid GenerationQueue'!$AY$5:$AY$467,$C477,'Grid GenerationQueue'!$BB$5:$BB$467,"&lt;"&amp;$BE$3)</f>
        <v>0</v>
      </c>
    </row>
    <row r="478" spans="1:93" x14ac:dyDescent="0.35">
      <c r="A478" t="s">
        <v>4651</v>
      </c>
      <c r="B478" t="s">
        <v>4618</v>
      </c>
      <c r="C478">
        <v>230</v>
      </c>
      <c r="D478">
        <f>SUMIFS('Grid GenerationQueue'!AE$5:AE$467,'Grid GenerationQueue'!$AX$5:$AX$467,$B478,'Grid GenerationQueue'!$AY$5:$AY$467,$C478,'Grid GenerationQueue'!$BI$5:$BI$467,"&lt;4")</f>
        <v>0</v>
      </c>
      <c r="E478">
        <f>SUMIFS('Grid GenerationQueue'!AF$5:AF$467,'Grid GenerationQueue'!$AX$5:$AX$467,$B478,'Grid GenerationQueue'!$AY$5:$AY$467,$C478,'Grid GenerationQueue'!$BI$5:$BI$467,"&lt;4")</f>
        <v>0</v>
      </c>
      <c r="F478">
        <f>SUMIFS('Grid GenerationQueue'!AG$5:AG$467,'Grid GenerationQueue'!$AX$5:$AX$467,$B478,'Grid GenerationQueue'!$AY$5:$AY$467,$C478,'Grid GenerationQueue'!$BI$5:$BI$467,"&lt;4")</f>
        <v>0</v>
      </c>
      <c r="G478">
        <f>SUMIFS('Grid GenerationQueue'!AH$5:AH$467,'Grid GenerationQueue'!$AX$5:$AX$467,$B478,'Grid GenerationQueue'!$AY$5:$AY$467,$C478,'Grid GenerationQueue'!$BI$5:$BI$467,"&lt;4")</f>
        <v>0</v>
      </c>
      <c r="H478">
        <f>SUMIFS('Grid GenerationQueue'!AI$5:AI$467,'Grid GenerationQueue'!$AX$5:$AX$467,$B478,'Grid GenerationQueue'!$AY$5:$AY$467,$C478,'Grid GenerationQueue'!$BI$5:$BI$467,"&lt;4")</f>
        <v>0</v>
      </c>
      <c r="I478">
        <f>SUMIFS('Grid GenerationQueue'!AJ$5:AJ$467,'Grid GenerationQueue'!$AX$5:$AX$467,$B478,'Grid GenerationQueue'!$AY$5:$AY$467,$C478,'Grid GenerationQueue'!$BI$5:$BI$467,"&lt;4")</f>
        <v>0</v>
      </c>
      <c r="J478">
        <f>SUMIFS('Grid GenerationQueue'!AK$5:AK$467,'Grid GenerationQueue'!$AX$5:$AX$467,$B478,'Grid GenerationQueue'!$AY$5:$AY$467,$C478,'Grid GenerationQueue'!$BI$5:$BI$467,"&lt;4")</f>
        <v>0</v>
      </c>
      <c r="K478">
        <f>SUMIFS('Grid GenerationQueue'!AL$5:AL$467,'Grid GenerationQueue'!$AX$5:$AX$467,$B478,'Grid GenerationQueue'!$AY$5:$AY$467,$C478,'Grid GenerationQueue'!$BI$5:$BI$467,"&lt;4")</f>
        <v>0</v>
      </c>
      <c r="L478">
        <f>SUMIFS('Grid GenerationQueue'!AM$5:AM$467,'Grid GenerationQueue'!$AX$5:$AX$467,$B478,'Grid GenerationQueue'!$AY$5:$AY$467,$C478,'Grid GenerationQueue'!$BI$5:$BI$467,"&lt;4")</f>
        <v>0</v>
      </c>
      <c r="M478">
        <f>SUMIFS('Grid GenerationQueue'!AN$5:AN$467,'Grid GenerationQueue'!$AX$5:$AX$467,$B478,'Grid GenerationQueue'!$AY$5:$AY$467,$C478,'Grid GenerationQueue'!$BI$5:$BI$467,"&lt;4")</f>
        <v>0</v>
      </c>
      <c r="N478">
        <f>SUMIFS('Grid GenerationQueue'!AO$5:AO$467,'Grid GenerationQueue'!$AX$5:$AX$467,$B478,'Grid GenerationQueue'!$AY$5:$AY$467,$C478,'Grid GenerationQueue'!$BI$5:$BI$467,"&lt;4")</f>
        <v>0</v>
      </c>
      <c r="O478">
        <f>SUMIFS('Grid GenerationQueue'!AP$5:AP$467,'Grid GenerationQueue'!$AX$5:$AX$467,$B478,'Grid GenerationQueue'!$AY$5:$AY$467,$C478,'Grid GenerationQueue'!$BI$5:$BI$467,"&lt;4")</f>
        <v>0</v>
      </c>
      <c r="Q478">
        <f>SUMIFS('Grid GenerationQueue'!AE$5:AE$467,'Grid GenerationQueue'!$AX$5:$AX$467,$B478,'Grid GenerationQueue'!$AY$5:$AY$467,$C478,'Grid GenerationQueue'!$BH$5:$BH$467,"Executed")</f>
        <v>0</v>
      </c>
      <c r="R478">
        <f>SUMIFS('Grid GenerationQueue'!AF$5:AF$467,'Grid GenerationQueue'!$AX$5:$AX$467,$B478,'Grid GenerationQueue'!$AY$5:$AY$467,$C478,'Grid GenerationQueue'!$BH$5:$BH$467,"Executed")</f>
        <v>0</v>
      </c>
      <c r="S478">
        <f>SUMIFS('Grid GenerationQueue'!AG$5:AG$467,'Grid GenerationQueue'!$AX$5:$AX$467,$B478,'Grid GenerationQueue'!$AY$5:$AY$467,$C478,'Grid GenerationQueue'!$BH$5:$BH$467,"Executed")</f>
        <v>0</v>
      </c>
      <c r="T478">
        <f>SUMIFS('Grid GenerationQueue'!AH$5:AH$467,'Grid GenerationQueue'!$AX$5:$AX$467,$B478,'Grid GenerationQueue'!$AY$5:$AY$467,$C478,'Grid GenerationQueue'!$BH$5:$BH$467,"Executed")</f>
        <v>0</v>
      </c>
      <c r="U478">
        <f>SUMIFS('Grid GenerationQueue'!AI$5:AI$467,'Grid GenerationQueue'!$AX$5:$AX$467,$B478,'Grid GenerationQueue'!$AY$5:$AY$467,$C478,'Grid GenerationQueue'!$BH$5:$BH$467,"Executed")</f>
        <v>0</v>
      </c>
      <c r="V478">
        <f>SUMIFS('Grid GenerationQueue'!AJ$5:AJ$467,'Grid GenerationQueue'!$AX$5:$AX$467,$B478,'Grid GenerationQueue'!$AY$5:$AY$467,$C478,'Grid GenerationQueue'!$BH$5:$BH$467,"Executed")</f>
        <v>0</v>
      </c>
      <c r="W478">
        <f>SUMIFS('Grid GenerationQueue'!AK$5:AK$467,'Grid GenerationQueue'!$AX$5:$AX$467,$B478,'Grid GenerationQueue'!$AY$5:$AY$467,$C478,'Grid GenerationQueue'!$BH$5:$BH$467,"Executed")</f>
        <v>0</v>
      </c>
      <c r="X478">
        <f>SUMIFS('Grid GenerationQueue'!AL$5:AL$467,'Grid GenerationQueue'!$AX$5:$AX$467,$B478,'Grid GenerationQueue'!$AY$5:$AY$467,$C478,'Grid GenerationQueue'!$BH$5:$BH$467,"Executed")</f>
        <v>0</v>
      </c>
      <c r="Y478">
        <f>SUMIFS('Grid GenerationQueue'!AM$5:AM$467,'Grid GenerationQueue'!$AX$5:$AX$467,$B478,'Grid GenerationQueue'!$AY$5:$AY$467,$C478,'Grid GenerationQueue'!$BH$5:$BH$467,"Executed")</f>
        <v>0</v>
      </c>
      <c r="Z478">
        <f>SUMIFS('Grid GenerationQueue'!AN$5:AN$467,'Grid GenerationQueue'!$AX$5:$AX$467,$B478,'Grid GenerationQueue'!$AY$5:$AY$467,$C478,'Grid GenerationQueue'!$BH$5:$BH$467,"Executed")</f>
        <v>0</v>
      </c>
      <c r="AA478">
        <f>SUMIFS('Grid GenerationQueue'!AO$5:AO$467,'Grid GenerationQueue'!$AX$5:$AX$467,$B478,'Grid GenerationQueue'!$AY$5:$AY$467,$C478,'Grid GenerationQueue'!$BH$5:$BH$467,"Executed")</f>
        <v>0</v>
      </c>
      <c r="AB478">
        <f>SUMIFS('Grid GenerationQueue'!AP$5:AP$467,'Grid GenerationQueue'!$AX$5:$AX$467,$B478,'Grid GenerationQueue'!$AY$5:$AY$467,$C478,'Grid GenerationQueue'!$BH$5:$BH$467,"Executed")</f>
        <v>0</v>
      </c>
      <c r="AD478">
        <f>SUMIFS('Grid GenerationQueue'!AE$5:AE$467,'Grid GenerationQueue'!$AX$5:$AX$467,$B478,'Grid GenerationQueue'!$AY$5:$AY$467,$C478,'Grid GenerationQueue'!$BF$5:$BF$467,"&lt;&gt;"&amp;"")</f>
        <v>0</v>
      </c>
      <c r="AE478">
        <f>SUMIFS('Grid GenerationQueue'!AF$5:AF$467,'Grid GenerationQueue'!$AX$5:$AX$467,$B478,'Grid GenerationQueue'!$AY$5:$AY$467,$C478,'Grid GenerationQueue'!$BF$5:$BF$467,"&lt;&gt;"&amp;"")</f>
        <v>0</v>
      </c>
      <c r="AF478">
        <f>SUMIFS('Grid GenerationQueue'!AG$5:AG$467,'Grid GenerationQueue'!$AX$5:$AX$467,$B478,'Grid GenerationQueue'!$AY$5:$AY$467,$C478,'Grid GenerationQueue'!$BF$5:$BF$467,"&lt;&gt;"&amp;"")</f>
        <v>0</v>
      </c>
      <c r="AG478">
        <f>SUMIFS('Grid GenerationQueue'!AH$5:AH$467,'Grid GenerationQueue'!$AX$5:$AX$467,$B478,'Grid GenerationQueue'!$AY$5:$AY$467,$C478,'Grid GenerationQueue'!$BF$5:$BF$467,"&lt;&gt;"&amp;"")</f>
        <v>0</v>
      </c>
      <c r="AH478">
        <f>SUMIFS('Grid GenerationQueue'!AI$5:AI$467,'Grid GenerationQueue'!$AX$5:$AX$467,$B478,'Grid GenerationQueue'!$AY$5:$AY$467,$C478,'Grid GenerationQueue'!$BF$5:$BF$467,"&lt;&gt;"&amp;"")</f>
        <v>0</v>
      </c>
      <c r="AI478">
        <f>SUMIFS('Grid GenerationQueue'!AJ$5:AJ$467,'Grid GenerationQueue'!$AX$5:$AX$467,$B478,'Grid GenerationQueue'!$AY$5:$AY$467,$C478,'Grid GenerationQueue'!$BF$5:$BF$467,"&lt;&gt;"&amp;"")</f>
        <v>0</v>
      </c>
      <c r="AJ478">
        <f>SUMIFS('Grid GenerationQueue'!AK$5:AK$467,'Grid GenerationQueue'!$AX$5:$AX$467,$B478,'Grid GenerationQueue'!$AY$5:$AY$467,$C478,'Grid GenerationQueue'!$BF$5:$BF$467,"&lt;&gt;"&amp;"")</f>
        <v>0</v>
      </c>
      <c r="AK478">
        <f>SUMIFS('Grid GenerationQueue'!AL$5:AL$467,'Grid GenerationQueue'!$AX$5:$AX$467,$B478,'Grid GenerationQueue'!$AY$5:$AY$467,$C478,'Grid GenerationQueue'!$BF$5:$BF$467,"&lt;&gt;"&amp;"")</f>
        <v>0</v>
      </c>
      <c r="AL478">
        <f>SUMIFS('Grid GenerationQueue'!AM$5:AM$467,'Grid GenerationQueue'!$AX$5:$AX$467,$B478,'Grid GenerationQueue'!$AY$5:$AY$467,$C478,'Grid GenerationQueue'!$BF$5:$BF$467,"&lt;&gt;"&amp;"")</f>
        <v>0</v>
      </c>
      <c r="AM478">
        <f>SUMIFS('Grid GenerationQueue'!AN$5:AN$467,'Grid GenerationQueue'!$AX$5:$AX$467,$B478,'Grid GenerationQueue'!$AY$5:$AY$467,$C478,'Grid GenerationQueue'!$BF$5:$BF$467,"&lt;&gt;"&amp;"")</f>
        <v>0</v>
      </c>
      <c r="AN478">
        <f>SUMIFS('Grid GenerationQueue'!AO$5:AO$467,'Grid GenerationQueue'!$AX$5:$AX$467,$B478,'Grid GenerationQueue'!$AY$5:$AY$467,$C478,'Grid GenerationQueue'!$BF$5:$BF$467,"&lt;&gt;"&amp;"")</f>
        <v>0</v>
      </c>
      <c r="AO478">
        <f>SUMIFS('Grid GenerationQueue'!AP$5:AP$467,'Grid GenerationQueue'!$AX$5:$AX$467,$B478,'Grid GenerationQueue'!$AY$5:$AY$467,$C478,'Grid GenerationQueue'!$BF$5:$BF$467,"&lt;&gt;"&amp;"")</f>
        <v>0</v>
      </c>
      <c r="AQ478">
        <f>SUMIFS('Grid GenerationQueue'!AE$5:AE$467,'Grid GenerationQueue'!$AX$5:$AX$467,$B478,'Grid GenerationQueue'!$AY$5:$AY$467,$C478)</f>
        <v>365.12</v>
      </c>
      <c r="AR478">
        <f>SUMIFS('Grid GenerationQueue'!AF$5:AF$467,'Grid GenerationQueue'!$AX$5:$AX$467,$B478,'Grid GenerationQueue'!$AY$5:$AY$467,$C478)</f>
        <v>0</v>
      </c>
      <c r="AS478">
        <f>SUMIFS('Grid GenerationQueue'!AG$5:AG$467,'Grid GenerationQueue'!$AX$5:$AX$467,$B478,'Grid GenerationQueue'!$AY$5:$AY$467,$C478)</f>
        <v>0</v>
      </c>
      <c r="AT478">
        <f>SUMIFS('Grid GenerationQueue'!AH$5:AH$467,'Grid GenerationQueue'!$AX$5:$AX$467,$B478,'Grid GenerationQueue'!$AY$5:$AY$467,$C478)</f>
        <v>0</v>
      </c>
      <c r="AU478">
        <f>SUMIFS('Grid GenerationQueue'!AI$5:AI$467,'Grid GenerationQueue'!$AX$5:$AX$467,$B478,'Grid GenerationQueue'!$AY$5:$AY$467,$C478)</f>
        <v>0</v>
      </c>
      <c r="AV478">
        <f>SUMIFS('Grid GenerationQueue'!AJ$5:AJ$467,'Grid GenerationQueue'!$AX$5:$AX$467,$B478,'Grid GenerationQueue'!$AY$5:$AY$467,$C478)</f>
        <v>0</v>
      </c>
      <c r="AW478">
        <f>SUMIFS('Grid GenerationQueue'!AK$5:AK$467,'Grid GenerationQueue'!$AX$5:$AX$467,$B478,'Grid GenerationQueue'!$AY$5:$AY$467,$C478)</f>
        <v>0</v>
      </c>
      <c r="AX478">
        <f>SUMIFS('Grid GenerationQueue'!AL$5:AL$467,'Grid GenerationQueue'!$AX$5:$AX$467,$B478,'Grid GenerationQueue'!$AY$5:$AY$467,$C478)</f>
        <v>0</v>
      </c>
      <c r="AY478">
        <f>SUMIFS('Grid GenerationQueue'!AM$5:AM$467,'Grid GenerationQueue'!$AX$5:$AX$467,$B478,'Grid GenerationQueue'!$AY$5:$AY$467,$C478)</f>
        <v>0</v>
      </c>
      <c r="AZ478">
        <f>SUMIFS('Grid GenerationQueue'!AN$5:AN$467,'Grid GenerationQueue'!$AX$5:$AX$467,$B478,'Grid GenerationQueue'!$AY$5:$AY$467,$C478)</f>
        <v>0</v>
      </c>
      <c r="BA478">
        <f>SUMIFS('Grid GenerationQueue'!AO$5:AO$467,'Grid GenerationQueue'!$AX$5:$AX$467,$B478,'Grid GenerationQueue'!$AY$5:$AY$467,$C478)</f>
        <v>0</v>
      </c>
      <c r="BB478">
        <f>SUMIFS('Grid GenerationQueue'!AP$5:AP$467,'Grid GenerationQueue'!$AX$5:$AX$467,$B478,'Grid GenerationQueue'!$AY$5:$AY$467,$C478)</f>
        <v>0</v>
      </c>
      <c r="BD478">
        <f>SUMIFS('Grid GenerationQueue'!AE$5:AE$467,'Grid GenerationQueue'!$AX$5:$AX$467,$B478,'Grid GenerationQueue'!$AY$5:$AY$467,$C478,'Grid GenerationQueue'!$BH$5:$BH$467,"Executed",'Grid GenerationQueue'!$BB$5:$BB$467,"&lt;"&amp;$BE$3)</f>
        <v>0</v>
      </c>
      <c r="BE478">
        <f>SUMIFS('Grid GenerationQueue'!AF$5:AF$467,'Grid GenerationQueue'!$AX$5:$AX$467,$B478,'Grid GenerationQueue'!$AY$5:$AY$467,$C478,'Grid GenerationQueue'!$BH$5:$BH$467,"Executed",'Grid GenerationQueue'!$BB$5:$BB$467,"&lt;"&amp;$BE$3)</f>
        <v>0</v>
      </c>
      <c r="BF478">
        <f>SUMIFS('Grid GenerationQueue'!AG$5:AG$467,'Grid GenerationQueue'!$AX$5:$AX$467,$B478,'Grid GenerationQueue'!$AY$5:$AY$467,$C478,'Grid GenerationQueue'!$BH$5:$BH$467,"Executed",'Grid GenerationQueue'!$BB$5:$BB$467,"&lt;"&amp;$BE$3)</f>
        <v>0</v>
      </c>
      <c r="BG478">
        <f>SUMIFS('Grid GenerationQueue'!AH$5:AH$467,'Grid GenerationQueue'!$AX$5:$AX$467,$B478,'Grid GenerationQueue'!$AY$5:$AY$467,$C478,'Grid GenerationQueue'!$BH$5:$BH$467,"Executed",'Grid GenerationQueue'!$BB$5:$BB$467,"&lt;"&amp;$BE$3)</f>
        <v>0</v>
      </c>
      <c r="BH478">
        <f>SUMIFS('Grid GenerationQueue'!AI$5:AI$467,'Grid GenerationQueue'!$AX$5:$AX$467,$B478,'Grid GenerationQueue'!$AY$5:$AY$467,$C478,'Grid GenerationQueue'!$BH$5:$BH$467,"Executed",'Grid GenerationQueue'!$BB$5:$BB$467,"&lt;"&amp;$BE$3)</f>
        <v>0</v>
      </c>
      <c r="BI478">
        <f>SUMIFS('Grid GenerationQueue'!AJ$5:AJ$467,'Grid GenerationQueue'!$AX$5:$AX$467,$B478,'Grid GenerationQueue'!$AY$5:$AY$467,$C478,'Grid GenerationQueue'!$BH$5:$BH$467,"Executed",'Grid GenerationQueue'!$BB$5:$BB$467,"&lt;"&amp;$BE$3)</f>
        <v>0</v>
      </c>
      <c r="BJ478">
        <f>SUMIFS('Grid GenerationQueue'!AK$5:AK$467,'Grid GenerationQueue'!$AX$5:$AX$467,$B478,'Grid GenerationQueue'!$AY$5:$AY$467,$C478,'Grid GenerationQueue'!$BH$5:$BH$467,"Executed",'Grid GenerationQueue'!$BB$5:$BB$467,"&lt;"&amp;$BE$3)</f>
        <v>0</v>
      </c>
      <c r="BK478">
        <f>SUMIFS('Grid GenerationQueue'!AL$5:AL$467,'Grid GenerationQueue'!$AX$5:$AX$467,$B478,'Grid GenerationQueue'!$AY$5:$AY$467,$C478,'Grid GenerationQueue'!$BH$5:$BH$467,"Executed",'Grid GenerationQueue'!$BB$5:$BB$467,"&lt;"&amp;$BE$3)</f>
        <v>0</v>
      </c>
      <c r="BL478">
        <f>SUMIFS('Grid GenerationQueue'!AM$5:AM$467,'Grid GenerationQueue'!$AX$5:$AX$467,$B478,'Grid GenerationQueue'!$AY$5:$AY$467,$C478,'Grid GenerationQueue'!$BH$5:$BH$467,"Executed",'Grid GenerationQueue'!$BB$5:$BB$467,"&lt;"&amp;$BE$3)</f>
        <v>0</v>
      </c>
      <c r="BM478">
        <f>SUMIFS('Grid GenerationQueue'!AN$5:AN$467,'Grid GenerationQueue'!$AX$5:$AX$467,$B478,'Grid GenerationQueue'!$AY$5:$AY$467,$C478,'Grid GenerationQueue'!$BH$5:$BH$467,"Executed",'Grid GenerationQueue'!$BB$5:$BB$467,"&lt;"&amp;$BE$3)</f>
        <v>0</v>
      </c>
      <c r="BN478">
        <f>SUMIFS('Grid GenerationQueue'!AO$5:AO$467,'Grid GenerationQueue'!$AX$5:$AX$467,$B478,'Grid GenerationQueue'!$AY$5:$AY$467,$C478,'Grid GenerationQueue'!$BH$5:$BH$467,"Executed",'Grid GenerationQueue'!$BB$5:$BB$467,"&lt;"&amp;$BE$3)</f>
        <v>0</v>
      </c>
      <c r="BO478">
        <f>SUMIFS('Grid GenerationQueue'!AP$5:AP$467,'Grid GenerationQueue'!$AX$5:$AX$467,$B478,'Grid GenerationQueue'!$AY$5:$AY$467,$C478,'Grid GenerationQueue'!$BH$5:$BH$467,"Executed",'Grid GenerationQueue'!$BB$5:$BB$467,"&lt;"&amp;$BE$3)</f>
        <v>0</v>
      </c>
      <c r="BQ478">
        <f>SUMIFS('Grid GenerationQueue'!AE$5:AE$467,'Grid GenerationQueue'!$AX$5:$AX$467,$B478,'Grid GenerationQueue'!$AY$5:$AY$467,$C478,'Grid GenerationQueue'!$BF$5:$BF$467,"&lt;&gt;"&amp;"",'Grid GenerationQueue'!$BB$5:$BB$467,"&lt;"&amp;$BE$3)</f>
        <v>0</v>
      </c>
      <c r="BR478">
        <f>SUMIFS('Grid GenerationQueue'!AF$5:AF$467,'Grid GenerationQueue'!$AX$5:$AX$467,$B478,'Grid GenerationQueue'!$AY$5:$AY$467,$C478,'Grid GenerationQueue'!$BF$5:$BF$467,"&lt;&gt;"&amp;"",'Grid GenerationQueue'!$BB$5:$BB$467,"&lt;"&amp;$BE$3)</f>
        <v>0</v>
      </c>
      <c r="BS478">
        <f>SUMIFS('Grid GenerationQueue'!AG$5:AG$467,'Grid GenerationQueue'!$AX$5:$AX$467,$B478,'Grid GenerationQueue'!$AY$5:$AY$467,$C478,'Grid GenerationQueue'!$BF$5:$BF$467,"&lt;&gt;"&amp;"",'Grid GenerationQueue'!$BB$5:$BB$467,"&lt;"&amp;$BE$3)</f>
        <v>0</v>
      </c>
      <c r="BT478">
        <f>SUMIFS('Grid GenerationQueue'!AH$5:AH$467,'Grid GenerationQueue'!$AX$5:$AX$467,$B478,'Grid GenerationQueue'!$AY$5:$AY$467,$C478,'Grid GenerationQueue'!$BF$5:$BF$467,"&lt;&gt;"&amp;"",'Grid GenerationQueue'!$BB$5:$BB$467,"&lt;"&amp;$BE$3)</f>
        <v>0</v>
      </c>
      <c r="BU478">
        <f>SUMIFS('Grid GenerationQueue'!AI$5:AI$467,'Grid GenerationQueue'!$AX$5:$AX$467,$B478,'Grid GenerationQueue'!$AY$5:$AY$467,$C478,'Grid GenerationQueue'!$BF$5:$BF$467,"&lt;&gt;"&amp;"",'Grid GenerationQueue'!$BB$5:$BB$467,"&lt;"&amp;$BE$3)</f>
        <v>0</v>
      </c>
      <c r="BV478">
        <f>SUMIFS('Grid GenerationQueue'!AJ$5:AJ$467,'Grid GenerationQueue'!$AX$5:$AX$467,$B478,'Grid GenerationQueue'!$AY$5:$AY$467,$C478,'Grid GenerationQueue'!$BF$5:$BF$467,"&lt;&gt;"&amp;"",'Grid GenerationQueue'!$BB$5:$BB$467,"&lt;"&amp;$BE$3)</f>
        <v>0</v>
      </c>
      <c r="BW478">
        <f>SUMIFS('Grid GenerationQueue'!AK$5:AK$467,'Grid GenerationQueue'!$AX$5:$AX$467,$B478,'Grid GenerationQueue'!$AY$5:$AY$467,$C478,'Grid GenerationQueue'!$BF$5:$BF$467,"&lt;&gt;"&amp;"",'Grid GenerationQueue'!$BB$5:$BB$467,"&lt;"&amp;$BE$3)</f>
        <v>0</v>
      </c>
      <c r="BX478">
        <f>SUMIFS('Grid GenerationQueue'!AL$5:AL$467,'Grid GenerationQueue'!$AX$5:$AX$467,$B478,'Grid GenerationQueue'!$AY$5:$AY$467,$C478,'Grid GenerationQueue'!$BF$5:$BF$467,"&lt;&gt;"&amp;"",'Grid GenerationQueue'!$BB$5:$BB$467,"&lt;"&amp;$BE$3)</f>
        <v>0</v>
      </c>
      <c r="BY478">
        <f>SUMIFS('Grid GenerationQueue'!AM$5:AM$467,'Grid GenerationQueue'!$AX$5:$AX$467,$B478,'Grid GenerationQueue'!$AY$5:$AY$467,$C478,'Grid GenerationQueue'!$BF$5:$BF$467,"&lt;&gt;"&amp;"",'Grid GenerationQueue'!$BB$5:$BB$467,"&lt;"&amp;$BE$3)</f>
        <v>0</v>
      </c>
      <c r="BZ478">
        <f>SUMIFS('Grid GenerationQueue'!AN$5:AN$467,'Grid GenerationQueue'!$AX$5:$AX$467,$B478,'Grid GenerationQueue'!$AY$5:$AY$467,$C478,'Grid GenerationQueue'!$BF$5:$BF$467,"&lt;&gt;"&amp;"",'Grid GenerationQueue'!$BB$5:$BB$467,"&lt;"&amp;$BE$3)</f>
        <v>0</v>
      </c>
      <c r="CA478">
        <f>SUMIFS('Grid GenerationQueue'!AO$5:AO$467,'Grid GenerationQueue'!$AX$5:$AX$467,$B478,'Grid GenerationQueue'!$AY$5:$AY$467,$C478,'Grid GenerationQueue'!$BF$5:$BF$467,"&lt;&gt;"&amp;"",'Grid GenerationQueue'!$BB$5:$BB$467,"&lt;"&amp;$BE$3)</f>
        <v>0</v>
      </c>
      <c r="CB478">
        <f>SUMIFS('Grid GenerationQueue'!AP$5:AP$467,'Grid GenerationQueue'!$AX$5:$AX$467,$B478,'Grid GenerationQueue'!$AY$5:$AY$467,$C478,'Grid GenerationQueue'!$BF$5:$BF$467,"&lt;&gt;"&amp;"",'Grid GenerationQueue'!$BB$5:$BB$467,"&lt;"&amp;$BE$3)</f>
        <v>0</v>
      </c>
      <c r="CD478">
        <f>SUMIFS('Grid GenerationQueue'!AE$5:AE$467,'Grid GenerationQueue'!$AX$5:$AX$467,$B478,'Grid GenerationQueue'!$AY$5:$AY$467,$C478,'Grid GenerationQueue'!$BB$5:$BB$467,"&lt;"&amp;$BE$3)</f>
        <v>365.12</v>
      </c>
      <c r="CE478">
        <f>SUMIFS('Grid GenerationQueue'!AF$5:AF$467,'Grid GenerationQueue'!$AX$5:$AX$467,$B478,'Grid GenerationQueue'!$AY$5:$AY$467,$C478,'Grid GenerationQueue'!$BB$5:$BB$467,"&lt;"&amp;$BE$3)</f>
        <v>0</v>
      </c>
      <c r="CF478">
        <f>SUMIFS('Grid GenerationQueue'!AG$5:AG$467,'Grid GenerationQueue'!$AX$5:$AX$467,$B478,'Grid GenerationQueue'!$AY$5:$AY$467,$C478,'Grid GenerationQueue'!$BB$5:$BB$467,"&lt;"&amp;$BE$3)</f>
        <v>0</v>
      </c>
      <c r="CG478">
        <f>SUMIFS('Grid GenerationQueue'!AH$5:AH$467,'Grid GenerationQueue'!$AX$5:$AX$467,$B478,'Grid GenerationQueue'!$AY$5:$AY$467,$C478,'Grid GenerationQueue'!$BB$5:$BB$467,"&lt;"&amp;$BE$3)</f>
        <v>0</v>
      </c>
      <c r="CH478">
        <f>SUMIFS('Grid GenerationQueue'!AI$5:AI$467,'Grid GenerationQueue'!$AX$5:$AX$467,$B478,'Grid GenerationQueue'!$AY$5:$AY$467,$C478,'Grid GenerationQueue'!$BB$5:$BB$467,"&lt;"&amp;$BE$3)</f>
        <v>0</v>
      </c>
      <c r="CI478">
        <f>SUMIFS('Grid GenerationQueue'!AJ$5:AJ$467,'Grid GenerationQueue'!$AX$5:$AX$467,$B478,'Grid GenerationQueue'!$AY$5:$AY$467,$C478,'Grid GenerationQueue'!$BB$5:$BB$467,"&lt;"&amp;$BE$3)</f>
        <v>0</v>
      </c>
      <c r="CJ478">
        <f>SUMIFS('Grid GenerationQueue'!AK$5:AK$467,'Grid GenerationQueue'!$AX$5:$AX$467,$B478,'Grid GenerationQueue'!$AY$5:$AY$467,$C478,'Grid GenerationQueue'!$BB$5:$BB$467,"&lt;"&amp;$BE$3)</f>
        <v>0</v>
      </c>
      <c r="CK478">
        <f>SUMIFS('Grid GenerationQueue'!AL$5:AL$467,'Grid GenerationQueue'!$AX$5:$AX$467,$B478,'Grid GenerationQueue'!$AY$5:$AY$467,$C478,'Grid GenerationQueue'!$BB$5:$BB$467,"&lt;"&amp;$BE$3)</f>
        <v>0</v>
      </c>
      <c r="CL478">
        <f>SUMIFS('Grid GenerationQueue'!AM$5:AM$467,'Grid GenerationQueue'!$AX$5:$AX$467,$B478,'Grid GenerationQueue'!$AY$5:$AY$467,$C478,'Grid GenerationQueue'!$BB$5:$BB$467,"&lt;"&amp;$BE$3)</f>
        <v>0</v>
      </c>
      <c r="CM478">
        <f>SUMIFS('Grid GenerationQueue'!AN$5:AN$467,'Grid GenerationQueue'!$AX$5:$AX$467,$B478,'Grid GenerationQueue'!$AY$5:$AY$467,$C478,'Grid GenerationQueue'!$BB$5:$BB$467,"&lt;"&amp;$BE$3)</f>
        <v>0</v>
      </c>
      <c r="CN478">
        <f>SUMIFS('Grid GenerationQueue'!AO$5:AO$467,'Grid GenerationQueue'!$AX$5:$AX$467,$B478,'Grid GenerationQueue'!$AY$5:$AY$467,$C478,'Grid GenerationQueue'!$BB$5:$BB$467,"&lt;"&amp;$BE$3)</f>
        <v>0</v>
      </c>
      <c r="CO478">
        <f>SUMIFS('Grid GenerationQueue'!AP$5:AP$467,'Grid GenerationQueue'!$AX$5:$AX$467,$B478,'Grid GenerationQueue'!$AY$5:$AY$467,$C478,'Grid GenerationQueue'!$BB$5:$BB$467,"&lt;"&amp;$BE$3)</f>
        <v>0</v>
      </c>
    </row>
    <row r="479" spans="1:93" x14ac:dyDescent="0.35">
      <c r="A479" t="s">
        <v>4644</v>
      </c>
      <c r="B479" t="s">
        <v>4848</v>
      </c>
      <c r="C479">
        <v>115</v>
      </c>
      <c r="D479">
        <f>SUMIFS('Grid GenerationQueue'!AE$5:AE$467,'Grid GenerationQueue'!$AX$5:$AX$467,$B479,'Grid GenerationQueue'!$AY$5:$AY$467,$C479,'Grid GenerationQueue'!$BI$5:$BI$467,"&lt;4")</f>
        <v>0</v>
      </c>
      <c r="E479">
        <f>SUMIFS('Grid GenerationQueue'!AF$5:AF$467,'Grid GenerationQueue'!$AX$5:$AX$467,$B479,'Grid GenerationQueue'!$AY$5:$AY$467,$C479,'Grid GenerationQueue'!$BI$5:$BI$467,"&lt;4")</f>
        <v>0</v>
      </c>
      <c r="F479">
        <f>SUMIFS('Grid GenerationQueue'!AG$5:AG$467,'Grid GenerationQueue'!$AX$5:$AX$467,$B479,'Grid GenerationQueue'!$AY$5:$AY$467,$C479,'Grid GenerationQueue'!$BI$5:$BI$467,"&lt;4")</f>
        <v>0</v>
      </c>
      <c r="G479">
        <f>SUMIFS('Grid GenerationQueue'!AH$5:AH$467,'Grid GenerationQueue'!$AX$5:$AX$467,$B479,'Grid GenerationQueue'!$AY$5:$AY$467,$C479,'Grid GenerationQueue'!$BI$5:$BI$467,"&lt;4")</f>
        <v>0</v>
      </c>
      <c r="H479">
        <f>SUMIFS('Grid GenerationQueue'!AI$5:AI$467,'Grid GenerationQueue'!$AX$5:$AX$467,$B479,'Grid GenerationQueue'!$AY$5:$AY$467,$C479,'Grid GenerationQueue'!$BI$5:$BI$467,"&lt;4")</f>
        <v>0</v>
      </c>
      <c r="I479">
        <f>SUMIFS('Grid GenerationQueue'!AJ$5:AJ$467,'Grid GenerationQueue'!$AX$5:$AX$467,$B479,'Grid GenerationQueue'!$AY$5:$AY$467,$C479,'Grid GenerationQueue'!$BI$5:$BI$467,"&lt;4")</f>
        <v>0</v>
      </c>
      <c r="J479">
        <f>SUMIFS('Grid GenerationQueue'!AK$5:AK$467,'Grid GenerationQueue'!$AX$5:$AX$467,$B479,'Grid GenerationQueue'!$AY$5:$AY$467,$C479,'Grid GenerationQueue'!$BI$5:$BI$467,"&lt;4")</f>
        <v>0</v>
      </c>
      <c r="K479">
        <f>SUMIFS('Grid GenerationQueue'!AL$5:AL$467,'Grid GenerationQueue'!$AX$5:$AX$467,$B479,'Grid GenerationQueue'!$AY$5:$AY$467,$C479,'Grid GenerationQueue'!$BI$5:$BI$467,"&lt;4")</f>
        <v>0</v>
      </c>
      <c r="L479">
        <f>SUMIFS('Grid GenerationQueue'!AM$5:AM$467,'Grid GenerationQueue'!$AX$5:$AX$467,$B479,'Grid GenerationQueue'!$AY$5:$AY$467,$C479,'Grid GenerationQueue'!$BI$5:$BI$467,"&lt;4")</f>
        <v>0</v>
      </c>
      <c r="M479">
        <f>SUMIFS('Grid GenerationQueue'!AN$5:AN$467,'Grid GenerationQueue'!$AX$5:$AX$467,$B479,'Grid GenerationQueue'!$AY$5:$AY$467,$C479,'Grid GenerationQueue'!$BI$5:$BI$467,"&lt;4")</f>
        <v>0</v>
      </c>
      <c r="N479">
        <f>SUMIFS('Grid GenerationQueue'!AO$5:AO$467,'Grid GenerationQueue'!$AX$5:$AX$467,$B479,'Grid GenerationQueue'!$AY$5:$AY$467,$C479,'Grid GenerationQueue'!$BI$5:$BI$467,"&lt;4")</f>
        <v>0</v>
      </c>
      <c r="O479">
        <f>SUMIFS('Grid GenerationQueue'!AP$5:AP$467,'Grid GenerationQueue'!$AX$5:$AX$467,$B479,'Grid GenerationQueue'!$AY$5:$AY$467,$C479,'Grid GenerationQueue'!$BI$5:$BI$467,"&lt;4")</f>
        <v>0</v>
      </c>
      <c r="Q479">
        <f>SUMIFS('Grid GenerationQueue'!AE$5:AE$467,'Grid GenerationQueue'!$AX$5:$AX$467,$B479,'Grid GenerationQueue'!$AY$5:$AY$467,$C479,'Grid GenerationQueue'!$BH$5:$BH$467,"Executed")</f>
        <v>0</v>
      </c>
      <c r="R479">
        <f>SUMIFS('Grid GenerationQueue'!AF$5:AF$467,'Grid GenerationQueue'!$AX$5:$AX$467,$B479,'Grid GenerationQueue'!$AY$5:$AY$467,$C479,'Grid GenerationQueue'!$BH$5:$BH$467,"Executed")</f>
        <v>0</v>
      </c>
      <c r="S479">
        <f>SUMIFS('Grid GenerationQueue'!AG$5:AG$467,'Grid GenerationQueue'!$AX$5:$AX$467,$B479,'Grid GenerationQueue'!$AY$5:$AY$467,$C479,'Grid GenerationQueue'!$BH$5:$BH$467,"Executed")</f>
        <v>0</v>
      </c>
      <c r="T479">
        <f>SUMIFS('Grid GenerationQueue'!AH$5:AH$467,'Grid GenerationQueue'!$AX$5:$AX$467,$B479,'Grid GenerationQueue'!$AY$5:$AY$467,$C479,'Grid GenerationQueue'!$BH$5:$BH$467,"Executed")</f>
        <v>0</v>
      </c>
      <c r="U479">
        <f>SUMIFS('Grid GenerationQueue'!AI$5:AI$467,'Grid GenerationQueue'!$AX$5:$AX$467,$B479,'Grid GenerationQueue'!$AY$5:$AY$467,$C479,'Grid GenerationQueue'!$BH$5:$BH$467,"Executed")</f>
        <v>0</v>
      </c>
      <c r="V479">
        <f>SUMIFS('Grid GenerationQueue'!AJ$5:AJ$467,'Grid GenerationQueue'!$AX$5:$AX$467,$B479,'Grid GenerationQueue'!$AY$5:$AY$467,$C479,'Grid GenerationQueue'!$BH$5:$BH$467,"Executed")</f>
        <v>0</v>
      </c>
      <c r="W479">
        <f>SUMIFS('Grid GenerationQueue'!AK$5:AK$467,'Grid GenerationQueue'!$AX$5:$AX$467,$B479,'Grid GenerationQueue'!$AY$5:$AY$467,$C479,'Grid GenerationQueue'!$BH$5:$BH$467,"Executed")</f>
        <v>0</v>
      </c>
      <c r="X479">
        <f>SUMIFS('Grid GenerationQueue'!AL$5:AL$467,'Grid GenerationQueue'!$AX$5:$AX$467,$B479,'Grid GenerationQueue'!$AY$5:$AY$467,$C479,'Grid GenerationQueue'!$BH$5:$BH$467,"Executed")</f>
        <v>0</v>
      </c>
      <c r="Y479">
        <f>SUMIFS('Grid GenerationQueue'!AM$5:AM$467,'Grid GenerationQueue'!$AX$5:$AX$467,$B479,'Grid GenerationQueue'!$AY$5:$AY$467,$C479,'Grid GenerationQueue'!$BH$5:$BH$467,"Executed")</f>
        <v>0</v>
      </c>
      <c r="Z479">
        <f>SUMIFS('Grid GenerationQueue'!AN$5:AN$467,'Grid GenerationQueue'!$AX$5:$AX$467,$B479,'Grid GenerationQueue'!$AY$5:$AY$467,$C479,'Grid GenerationQueue'!$BH$5:$BH$467,"Executed")</f>
        <v>0</v>
      </c>
      <c r="AA479">
        <f>SUMIFS('Grid GenerationQueue'!AO$5:AO$467,'Grid GenerationQueue'!$AX$5:$AX$467,$B479,'Grid GenerationQueue'!$AY$5:$AY$467,$C479,'Grid GenerationQueue'!$BH$5:$BH$467,"Executed")</f>
        <v>0</v>
      </c>
      <c r="AB479">
        <f>SUMIFS('Grid GenerationQueue'!AP$5:AP$467,'Grid GenerationQueue'!$AX$5:$AX$467,$B479,'Grid GenerationQueue'!$AY$5:$AY$467,$C479,'Grid GenerationQueue'!$BH$5:$BH$467,"Executed")</f>
        <v>0</v>
      </c>
      <c r="AD479">
        <f>SUMIFS('Grid GenerationQueue'!AE$5:AE$467,'Grid GenerationQueue'!$AX$5:$AX$467,$B479,'Grid GenerationQueue'!$AY$5:$AY$467,$C479,'Grid GenerationQueue'!$BF$5:$BF$467,"&lt;&gt;"&amp;"")</f>
        <v>0</v>
      </c>
      <c r="AE479">
        <f>SUMIFS('Grid GenerationQueue'!AF$5:AF$467,'Grid GenerationQueue'!$AX$5:$AX$467,$B479,'Grid GenerationQueue'!$AY$5:$AY$467,$C479,'Grid GenerationQueue'!$BF$5:$BF$467,"&lt;&gt;"&amp;"")</f>
        <v>0</v>
      </c>
      <c r="AF479">
        <f>SUMIFS('Grid GenerationQueue'!AG$5:AG$467,'Grid GenerationQueue'!$AX$5:$AX$467,$B479,'Grid GenerationQueue'!$AY$5:$AY$467,$C479,'Grid GenerationQueue'!$BF$5:$BF$467,"&lt;&gt;"&amp;"")</f>
        <v>0</v>
      </c>
      <c r="AG479">
        <f>SUMIFS('Grid GenerationQueue'!AH$5:AH$467,'Grid GenerationQueue'!$AX$5:$AX$467,$B479,'Grid GenerationQueue'!$AY$5:$AY$467,$C479,'Grid GenerationQueue'!$BF$5:$BF$467,"&lt;&gt;"&amp;"")</f>
        <v>0</v>
      </c>
      <c r="AH479">
        <f>SUMIFS('Grid GenerationQueue'!AI$5:AI$467,'Grid GenerationQueue'!$AX$5:$AX$467,$B479,'Grid GenerationQueue'!$AY$5:$AY$467,$C479,'Grid GenerationQueue'!$BF$5:$BF$467,"&lt;&gt;"&amp;"")</f>
        <v>0</v>
      </c>
      <c r="AI479">
        <f>SUMIFS('Grid GenerationQueue'!AJ$5:AJ$467,'Grid GenerationQueue'!$AX$5:$AX$467,$B479,'Grid GenerationQueue'!$AY$5:$AY$467,$C479,'Grid GenerationQueue'!$BF$5:$BF$467,"&lt;&gt;"&amp;"")</f>
        <v>0</v>
      </c>
      <c r="AJ479">
        <f>SUMIFS('Grid GenerationQueue'!AK$5:AK$467,'Grid GenerationQueue'!$AX$5:$AX$467,$B479,'Grid GenerationQueue'!$AY$5:$AY$467,$C479,'Grid GenerationQueue'!$BF$5:$BF$467,"&lt;&gt;"&amp;"")</f>
        <v>0</v>
      </c>
      <c r="AK479">
        <f>SUMIFS('Grid GenerationQueue'!AL$5:AL$467,'Grid GenerationQueue'!$AX$5:$AX$467,$B479,'Grid GenerationQueue'!$AY$5:$AY$467,$C479,'Grid GenerationQueue'!$BF$5:$BF$467,"&lt;&gt;"&amp;"")</f>
        <v>0</v>
      </c>
      <c r="AL479">
        <f>SUMIFS('Grid GenerationQueue'!AM$5:AM$467,'Grid GenerationQueue'!$AX$5:$AX$467,$B479,'Grid GenerationQueue'!$AY$5:$AY$467,$C479,'Grid GenerationQueue'!$BF$5:$BF$467,"&lt;&gt;"&amp;"")</f>
        <v>0</v>
      </c>
      <c r="AM479">
        <f>SUMIFS('Grid GenerationQueue'!AN$5:AN$467,'Grid GenerationQueue'!$AX$5:$AX$467,$B479,'Grid GenerationQueue'!$AY$5:$AY$467,$C479,'Grid GenerationQueue'!$BF$5:$BF$467,"&lt;&gt;"&amp;"")</f>
        <v>0</v>
      </c>
      <c r="AN479">
        <f>SUMIFS('Grid GenerationQueue'!AO$5:AO$467,'Grid GenerationQueue'!$AX$5:$AX$467,$B479,'Grid GenerationQueue'!$AY$5:$AY$467,$C479,'Grid GenerationQueue'!$BF$5:$BF$467,"&lt;&gt;"&amp;"")</f>
        <v>0</v>
      </c>
      <c r="AO479">
        <f>SUMIFS('Grid GenerationQueue'!AP$5:AP$467,'Grid GenerationQueue'!$AX$5:$AX$467,$B479,'Grid GenerationQueue'!$AY$5:$AY$467,$C479,'Grid GenerationQueue'!$BF$5:$BF$467,"&lt;&gt;"&amp;"")</f>
        <v>0</v>
      </c>
      <c r="AQ479">
        <f>SUMIFS('Grid GenerationQueue'!AE$5:AE$467,'Grid GenerationQueue'!$AX$5:$AX$467,$B479,'Grid GenerationQueue'!$AY$5:$AY$467,$C479)</f>
        <v>0</v>
      </c>
      <c r="AR479">
        <f>SUMIFS('Grid GenerationQueue'!AF$5:AF$467,'Grid GenerationQueue'!$AX$5:$AX$467,$B479,'Grid GenerationQueue'!$AY$5:$AY$467,$C479)</f>
        <v>0</v>
      </c>
      <c r="AS479">
        <f>SUMIFS('Grid GenerationQueue'!AG$5:AG$467,'Grid GenerationQueue'!$AX$5:$AX$467,$B479,'Grid GenerationQueue'!$AY$5:$AY$467,$C479)</f>
        <v>0</v>
      </c>
      <c r="AT479">
        <f>SUMIFS('Grid GenerationQueue'!AH$5:AH$467,'Grid GenerationQueue'!$AX$5:$AX$467,$B479,'Grid GenerationQueue'!$AY$5:$AY$467,$C479)</f>
        <v>0</v>
      </c>
      <c r="AU479">
        <f>SUMIFS('Grid GenerationQueue'!AI$5:AI$467,'Grid GenerationQueue'!$AX$5:$AX$467,$B479,'Grid GenerationQueue'!$AY$5:$AY$467,$C479)</f>
        <v>0</v>
      </c>
      <c r="AV479">
        <f>SUMIFS('Grid GenerationQueue'!AJ$5:AJ$467,'Grid GenerationQueue'!$AX$5:$AX$467,$B479,'Grid GenerationQueue'!$AY$5:$AY$467,$C479)</f>
        <v>0</v>
      </c>
      <c r="AW479">
        <f>SUMIFS('Grid GenerationQueue'!AK$5:AK$467,'Grid GenerationQueue'!$AX$5:$AX$467,$B479,'Grid GenerationQueue'!$AY$5:$AY$467,$C479)</f>
        <v>0</v>
      </c>
      <c r="AX479">
        <f>SUMIFS('Grid GenerationQueue'!AL$5:AL$467,'Grid GenerationQueue'!$AX$5:$AX$467,$B479,'Grid GenerationQueue'!$AY$5:$AY$467,$C479)</f>
        <v>0</v>
      </c>
      <c r="AY479">
        <f>SUMIFS('Grid GenerationQueue'!AM$5:AM$467,'Grid GenerationQueue'!$AX$5:$AX$467,$B479,'Grid GenerationQueue'!$AY$5:$AY$467,$C479)</f>
        <v>0</v>
      </c>
      <c r="AZ479">
        <f>SUMIFS('Grid GenerationQueue'!AN$5:AN$467,'Grid GenerationQueue'!$AX$5:$AX$467,$B479,'Grid GenerationQueue'!$AY$5:$AY$467,$C479)</f>
        <v>0</v>
      </c>
      <c r="BA479">
        <f>SUMIFS('Grid GenerationQueue'!AO$5:AO$467,'Grid GenerationQueue'!$AX$5:$AX$467,$B479,'Grid GenerationQueue'!$AY$5:$AY$467,$C479)</f>
        <v>0</v>
      </c>
      <c r="BB479">
        <f>SUMIFS('Grid GenerationQueue'!AP$5:AP$467,'Grid GenerationQueue'!$AX$5:$AX$467,$B479,'Grid GenerationQueue'!$AY$5:$AY$467,$C479)</f>
        <v>0</v>
      </c>
      <c r="BD479">
        <f>SUMIFS('Grid GenerationQueue'!AE$5:AE$467,'Grid GenerationQueue'!$AX$5:$AX$467,$B479,'Grid GenerationQueue'!$AY$5:$AY$467,$C479,'Grid GenerationQueue'!$BH$5:$BH$467,"Executed",'Grid GenerationQueue'!$BB$5:$BB$467,"&lt;"&amp;$BE$3)</f>
        <v>0</v>
      </c>
      <c r="BE479">
        <f>SUMIFS('Grid GenerationQueue'!AF$5:AF$467,'Grid GenerationQueue'!$AX$5:$AX$467,$B479,'Grid GenerationQueue'!$AY$5:$AY$467,$C479,'Grid GenerationQueue'!$BH$5:$BH$467,"Executed",'Grid GenerationQueue'!$BB$5:$BB$467,"&lt;"&amp;$BE$3)</f>
        <v>0</v>
      </c>
      <c r="BF479">
        <f>SUMIFS('Grid GenerationQueue'!AG$5:AG$467,'Grid GenerationQueue'!$AX$5:$AX$467,$B479,'Grid GenerationQueue'!$AY$5:$AY$467,$C479,'Grid GenerationQueue'!$BH$5:$BH$467,"Executed",'Grid GenerationQueue'!$BB$5:$BB$467,"&lt;"&amp;$BE$3)</f>
        <v>0</v>
      </c>
      <c r="BG479">
        <f>SUMIFS('Grid GenerationQueue'!AH$5:AH$467,'Grid GenerationQueue'!$AX$5:$AX$467,$B479,'Grid GenerationQueue'!$AY$5:$AY$467,$C479,'Grid GenerationQueue'!$BH$5:$BH$467,"Executed",'Grid GenerationQueue'!$BB$5:$BB$467,"&lt;"&amp;$BE$3)</f>
        <v>0</v>
      </c>
      <c r="BH479">
        <f>SUMIFS('Grid GenerationQueue'!AI$5:AI$467,'Grid GenerationQueue'!$AX$5:$AX$467,$B479,'Grid GenerationQueue'!$AY$5:$AY$467,$C479,'Grid GenerationQueue'!$BH$5:$BH$467,"Executed",'Grid GenerationQueue'!$BB$5:$BB$467,"&lt;"&amp;$BE$3)</f>
        <v>0</v>
      </c>
      <c r="BI479">
        <f>SUMIFS('Grid GenerationQueue'!AJ$5:AJ$467,'Grid GenerationQueue'!$AX$5:$AX$467,$B479,'Grid GenerationQueue'!$AY$5:$AY$467,$C479,'Grid GenerationQueue'!$BH$5:$BH$467,"Executed",'Grid GenerationQueue'!$BB$5:$BB$467,"&lt;"&amp;$BE$3)</f>
        <v>0</v>
      </c>
      <c r="BJ479">
        <f>SUMIFS('Grid GenerationQueue'!AK$5:AK$467,'Grid GenerationQueue'!$AX$5:$AX$467,$B479,'Grid GenerationQueue'!$AY$5:$AY$467,$C479,'Grid GenerationQueue'!$BH$5:$BH$467,"Executed",'Grid GenerationQueue'!$BB$5:$BB$467,"&lt;"&amp;$BE$3)</f>
        <v>0</v>
      </c>
      <c r="BK479">
        <f>SUMIFS('Grid GenerationQueue'!AL$5:AL$467,'Grid GenerationQueue'!$AX$5:$AX$467,$B479,'Grid GenerationQueue'!$AY$5:$AY$467,$C479,'Grid GenerationQueue'!$BH$5:$BH$467,"Executed",'Grid GenerationQueue'!$BB$5:$BB$467,"&lt;"&amp;$BE$3)</f>
        <v>0</v>
      </c>
      <c r="BL479">
        <f>SUMIFS('Grid GenerationQueue'!AM$5:AM$467,'Grid GenerationQueue'!$AX$5:$AX$467,$B479,'Grid GenerationQueue'!$AY$5:$AY$467,$C479,'Grid GenerationQueue'!$BH$5:$BH$467,"Executed",'Grid GenerationQueue'!$BB$5:$BB$467,"&lt;"&amp;$BE$3)</f>
        <v>0</v>
      </c>
      <c r="BM479">
        <f>SUMIFS('Grid GenerationQueue'!AN$5:AN$467,'Grid GenerationQueue'!$AX$5:$AX$467,$B479,'Grid GenerationQueue'!$AY$5:$AY$467,$C479,'Grid GenerationQueue'!$BH$5:$BH$467,"Executed",'Grid GenerationQueue'!$BB$5:$BB$467,"&lt;"&amp;$BE$3)</f>
        <v>0</v>
      </c>
      <c r="BN479">
        <f>SUMIFS('Grid GenerationQueue'!AO$5:AO$467,'Grid GenerationQueue'!$AX$5:$AX$467,$B479,'Grid GenerationQueue'!$AY$5:$AY$467,$C479,'Grid GenerationQueue'!$BH$5:$BH$467,"Executed",'Grid GenerationQueue'!$BB$5:$BB$467,"&lt;"&amp;$BE$3)</f>
        <v>0</v>
      </c>
      <c r="BO479">
        <f>SUMIFS('Grid GenerationQueue'!AP$5:AP$467,'Grid GenerationQueue'!$AX$5:$AX$467,$B479,'Grid GenerationQueue'!$AY$5:$AY$467,$C479,'Grid GenerationQueue'!$BH$5:$BH$467,"Executed",'Grid GenerationQueue'!$BB$5:$BB$467,"&lt;"&amp;$BE$3)</f>
        <v>0</v>
      </c>
      <c r="BQ479">
        <f>SUMIFS('Grid GenerationQueue'!AE$5:AE$467,'Grid GenerationQueue'!$AX$5:$AX$467,$B479,'Grid GenerationQueue'!$AY$5:$AY$467,$C479,'Grid GenerationQueue'!$BF$5:$BF$467,"&lt;&gt;"&amp;"",'Grid GenerationQueue'!$BB$5:$BB$467,"&lt;"&amp;$BE$3)</f>
        <v>0</v>
      </c>
      <c r="BR479">
        <f>SUMIFS('Grid GenerationQueue'!AF$5:AF$467,'Grid GenerationQueue'!$AX$5:$AX$467,$B479,'Grid GenerationQueue'!$AY$5:$AY$467,$C479,'Grid GenerationQueue'!$BF$5:$BF$467,"&lt;&gt;"&amp;"",'Grid GenerationQueue'!$BB$5:$BB$467,"&lt;"&amp;$BE$3)</f>
        <v>0</v>
      </c>
      <c r="BS479">
        <f>SUMIFS('Grid GenerationQueue'!AG$5:AG$467,'Grid GenerationQueue'!$AX$5:$AX$467,$B479,'Grid GenerationQueue'!$AY$5:$AY$467,$C479,'Grid GenerationQueue'!$BF$5:$BF$467,"&lt;&gt;"&amp;"",'Grid GenerationQueue'!$BB$5:$BB$467,"&lt;"&amp;$BE$3)</f>
        <v>0</v>
      </c>
      <c r="BT479">
        <f>SUMIFS('Grid GenerationQueue'!AH$5:AH$467,'Grid GenerationQueue'!$AX$5:$AX$467,$B479,'Grid GenerationQueue'!$AY$5:$AY$467,$C479,'Grid GenerationQueue'!$BF$5:$BF$467,"&lt;&gt;"&amp;"",'Grid GenerationQueue'!$BB$5:$BB$467,"&lt;"&amp;$BE$3)</f>
        <v>0</v>
      </c>
      <c r="BU479">
        <f>SUMIFS('Grid GenerationQueue'!AI$5:AI$467,'Grid GenerationQueue'!$AX$5:$AX$467,$B479,'Grid GenerationQueue'!$AY$5:$AY$467,$C479,'Grid GenerationQueue'!$BF$5:$BF$467,"&lt;&gt;"&amp;"",'Grid GenerationQueue'!$BB$5:$BB$467,"&lt;"&amp;$BE$3)</f>
        <v>0</v>
      </c>
      <c r="BV479">
        <f>SUMIFS('Grid GenerationQueue'!AJ$5:AJ$467,'Grid GenerationQueue'!$AX$5:$AX$467,$B479,'Grid GenerationQueue'!$AY$5:$AY$467,$C479,'Grid GenerationQueue'!$BF$5:$BF$467,"&lt;&gt;"&amp;"",'Grid GenerationQueue'!$BB$5:$BB$467,"&lt;"&amp;$BE$3)</f>
        <v>0</v>
      </c>
      <c r="BW479">
        <f>SUMIFS('Grid GenerationQueue'!AK$5:AK$467,'Grid GenerationQueue'!$AX$5:$AX$467,$B479,'Grid GenerationQueue'!$AY$5:$AY$467,$C479,'Grid GenerationQueue'!$BF$5:$BF$467,"&lt;&gt;"&amp;"",'Grid GenerationQueue'!$BB$5:$BB$467,"&lt;"&amp;$BE$3)</f>
        <v>0</v>
      </c>
      <c r="BX479">
        <f>SUMIFS('Grid GenerationQueue'!AL$5:AL$467,'Grid GenerationQueue'!$AX$5:$AX$467,$B479,'Grid GenerationQueue'!$AY$5:$AY$467,$C479,'Grid GenerationQueue'!$BF$5:$BF$467,"&lt;&gt;"&amp;"",'Grid GenerationQueue'!$BB$5:$BB$467,"&lt;"&amp;$BE$3)</f>
        <v>0</v>
      </c>
      <c r="BY479">
        <f>SUMIFS('Grid GenerationQueue'!AM$5:AM$467,'Grid GenerationQueue'!$AX$5:$AX$467,$B479,'Grid GenerationQueue'!$AY$5:$AY$467,$C479,'Grid GenerationQueue'!$BF$5:$BF$467,"&lt;&gt;"&amp;"",'Grid GenerationQueue'!$BB$5:$BB$467,"&lt;"&amp;$BE$3)</f>
        <v>0</v>
      </c>
      <c r="BZ479">
        <f>SUMIFS('Grid GenerationQueue'!AN$5:AN$467,'Grid GenerationQueue'!$AX$5:$AX$467,$B479,'Grid GenerationQueue'!$AY$5:$AY$467,$C479,'Grid GenerationQueue'!$BF$5:$BF$467,"&lt;&gt;"&amp;"",'Grid GenerationQueue'!$BB$5:$BB$467,"&lt;"&amp;$BE$3)</f>
        <v>0</v>
      </c>
      <c r="CA479">
        <f>SUMIFS('Grid GenerationQueue'!AO$5:AO$467,'Grid GenerationQueue'!$AX$5:$AX$467,$B479,'Grid GenerationQueue'!$AY$5:$AY$467,$C479,'Grid GenerationQueue'!$BF$5:$BF$467,"&lt;&gt;"&amp;"",'Grid GenerationQueue'!$BB$5:$BB$467,"&lt;"&amp;$BE$3)</f>
        <v>0</v>
      </c>
      <c r="CB479">
        <f>SUMIFS('Grid GenerationQueue'!AP$5:AP$467,'Grid GenerationQueue'!$AX$5:$AX$467,$B479,'Grid GenerationQueue'!$AY$5:$AY$467,$C479,'Grid GenerationQueue'!$BF$5:$BF$467,"&lt;&gt;"&amp;"",'Grid GenerationQueue'!$BB$5:$BB$467,"&lt;"&amp;$BE$3)</f>
        <v>0</v>
      </c>
      <c r="CD479">
        <f>SUMIFS('Grid GenerationQueue'!AE$5:AE$467,'Grid GenerationQueue'!$AX$5:$AX$467,$B479,'Grid GenerationQueue'!$AY$5:$AY$467,$C479,'Grid GenerationQueue'!$BB$5:$BB$467,"&lt;"&amp;$BE$3)</f>
        <v>0</v>
      </c>
      <c r="CE479">
        <f>SUMIFS('Grid GenerationQueue'!AF$5:AF$467,'Grid GenerationQueue'!$AX$5:$AX$467,$B479,'Grid GenerationQueue'!$AY$5:$AY$467,$C479,'Grid GenerationQueue'!$BB$5:$BB$467,"&lt;"&amp;$BE$3)</f>
        <v>0</v>
      </c>
      <c r="CF479">
        <f>SUMIFS('Grid GenerationQueue'!AG$5:AG$467,'Grid GenerationQueue'!$AX$5:$AX$467,$B479,'Grid GenerationQueue'!$AY$5:$AY$467,$C479,'Grid GenerationQueue'!$BB$5:$BB$467,"&lt;"&amp;$BE$3)</f>
        <v>0</v>
      </c>
      <c r="CG479">
        <f>SUMIFS('Grid GenerationQueue'!AH$5:AH$467,'Grid GenerationQueue'!$AX$5:$AX$467,$B479,'Grid GenerationQueue'!$AY$5:$AY$467,$C479,'Grid GenerationQueue'!$BB$5:$BB$467,"&lt;"&amp;$BE$3)</f>
        <v>0</v>
      </c>
      <c r="CH479">
        <f>SUMIFS('Grid GenerationQueue'!AI$5:AI$467,'Grid GenerationQueue'!$AX$5:$AX$467,$B479,'Grid GenerationQueue'!$AY$5:$AY$467,$C479,'Grid GenerationQueue'!$BB$5:$BB$467,"&lt;"&amp;$BE$3)</f>
        <v>0</v>
      </c>
      <c r="CI479">
        <f>SUMIFS('Grid GenerationQueue'!AJ$5:AJ$467,'Grid GenerationQueue'!$AX$5:$AX$467,$B479,'Grid GenerationQueue'!$AY$5:$AY$467,$C479,'Grid GenerationQueue'!$BB$5:$BB$467,"&lt;"&amp;$BE$3)</f>
        <v>0</v>
      </c>
      <c r="CJ479">
        <f>SUMIFS('Grid GenerationQueue'!AK$5:AK$467,'Grid GenerationQueue'!$AX$5:$AX$467,$B479,'Grid GenerationQueue'!$AY$5:$AY$467,$C479,'Grid GenerationQueue'!$BB$5:$BB$467,"&lt;"&amp;$BE$3)</f>
        <v>0</v>
      </c>
      <c r="CK479">
        <f>SUMIFS('Grid GenerationQueue'!AL$5:AL$467,'Grid GenerationQueue'!$AX$5:$AX$467,$B479,'Grid GenerationQueue'!$AY$5:$AY$467,$C479,'Grid GenerationQueue'!$BB$5:$BB$467,"&lt;"&amp;$BE$3)</f>
        <v>0</v>
      </c>
      <c r="CL479">
        <f>SUMIFS('Grid GenerationQueue'!AM$5:AM$467,'Grid GenerationQueue'!$AX$5:$AX$467,$B479,'Grid GenerationQueue'!$AY$5:$AY$467,$C479,'Grid GenerationQueue'!$BB$5:$BB$467,"&lt;"&amp;$BE$3)</f>
        <v>0</v>
      </c>
      <c r="CM479">
        <f>SUMIFS('Grid GenerationQueue'!AN$5:AN$467,'Grid GenerationQueue'!$AX$5:$AX$467,$B479,'Grid GenerationQueue'!$AY$5:$AY$467,$C479,'Grid GenerationQueue'!$BB$5:$BB$467,"&lt;"&amp;$BE$3)</f>
        <v>0</v>
      </c>
      <c r="CN479">
        <f>SUMIFS('Grid GenerationQueue'!AO$5:AO$467,'Grid GenerationQueue'!$AX$5:$AX$467,$B479,'Grid GenerationQueue'!$AY$5:$AY$467,$C479,'Grid GenerationQueue'!$BB$5:$BB$467,"&lt;"&amp;$BE$3)</f>
        <v>0</v>
      </c>
      <c r="CO479">
        <f>SUMIFS('Grid GenerationQueue'!AP$5:AP$467,'Grid GenerationQueue'!$AX$5:$AX$467,$B479,'Grid GenerationQueue'!$AY$5:$AY$467,$C479,'Grid GenerationQueue'!$BB$5:$BB$467,"&lt;"&amp;$BE$3)</f>
        <v>0</v>
      </c>
    </row>
    <row r="480" spans="1:93" x14ac:dyDescent="0.35">
      <c r="A480" t="s">
        <v>4644</v>
      </c>
      <c r="B480" t="s">
        <v>4457</v>
      </c>
      <c r="C480">
        <v>230</v>
      </c>
      <c r="D480">
        <f>SUMIFS('Grid GenerationQueue'!AE$5:AE$467,'Grid GenerationQueue'!$AX$5:$AX$467,$B480,'Grid GenerationQueue'!$AY$5:$AY$467,$C480,'Grid GenerationQueue'!$BI$5:$BI$467,"&lt;4")</f>
        <v>0</v>
      </c>
      <c r="E480">
        <f>SUMIFS('Grid GenerationQueue'!AF$5:AF$467,'Grid GenerationQueue'!$AX$5:$AX$467,$B480,'Grid GenerationQueue'!$AY$5:$AY$467,$C480,'Grid GenerationQueue'!$BI$5:$BI$467,"&lt;4")</f>
        <v>0</v>
      </c>
      <c r="F480">
        <f>SUMIFS('Grid GenerationQueue'!AG$5:AG$467,'Grid GenerationQueue'!$AX$5:$AX$467,$B480,'Grid GenerationQueue'!$AY$5:$AY$467,$C480,'Grid GenerationQueue'!$BI$5:$BI$467,"&lt;4")</f>
        <v>0</v>
      </c>
      <c r="G480">
        <f>SUMIFS('Grid GenerationQueue'!AH$5:AH$467,'Grid GenerationQueue'!$AX$5:$AX$467,$B480,'Grid GenerationQueue'!$AY$5:$AY$467,$C480,'Grid GenerationQueue'!$BI$5:$BI$467,"&lt;4")</f>
        <v>0</v>
      </c>
      <c r="H480">
        <f>SUMIFS('Grid GenerationQueue'!AI$5:AI$467,'Grid GenerationQueue'!$AX$5:$AX$467,$B480,'Grid GenerationQueue'!$AY$5:$AY$467,$C480,'Grid GenerationQueue'!$BI$5:$BI$467,"&lt;4")</f>
        <v>0</v>
      </c>
      <c r="I480">
        <f>SUMIFS('Grid GenerationQueue'!AJ$5:AJ$467,'Grid GenerationQueue'!$AX$5:$AX$467,$B480,'Grid GenerationQueue'!$AY$5:$AY$467,$C480,'Grid GenerationQueue'!$BI$5:$BI$467,"&lt;4")</f>
        <v>0</v>
      </c>
      <c r="J480">
        <f>SUMIFS('Grid GenerationQueue'!AK$5:AK$467,'Grid GenerationQueue'!$AX$5:$AX$467,$B480,'Grid GenerationQueue'!$AY$5:$AY$467,$C480,'Grid GenerationQueue'!$BI$5:$BI$467,"&lt;4")</f>
        <v>0</v>
      </c>
      <c r="K480">
        <f>SUMIFS('Grid GenerationQueue'!AL$5:AL$467,'Grid GenerationQueue'!$AX$5:$AX$467,$B480,'Grid GenerationQueue'!$AY$5:$AY$467,$C480,'Grid GenerationQueue'!$BI$5:$BI$467,"&lt;4")</f>
        <v>0</v>
      </c>
      <c r="L480">
        <f>SUMIFS('Grid GenerationQueue'!AM$5:AM$467,'Grid GenerationQueue'!$AX$5:$AX$467,$B480,'Grid GenerationQueue'!$AY$5:$AY$467,$C480,'Grid GenerationQueue'!$BI$5:$BI$467,"&lt;4")</f>
        <v>0</v>
      </c>
      <c r="M480">
        <f>SUMIFS('Grid GenerationQueue'!AN$5:AN$467,'Grid GenerationQueue'!$AX$5:$AX$467,$B480,'Grid GenerationQueue'!$AY$5:$AY$467,$C480,'Grid GenerationQueue'!$BI$5:$BI$467,"&lt;4")</f>
        <v>0</v>
      </c>
      <c r="N480">
        <f>SUMIFS('Grid GenerationQueue'!AO$5:AO$467,'Grid GenerationQueue'!$AX$5:$AX$467,$B480,'Grid GenerationQueue'!$AY$5:$AY$467,$C480,'Grid GenerationQueue'!$BI$5:$BI$467,"&lt;4")</f>
        <v>0</v>
      </c>
      <c r="O480">
        <f>SUMIFS('Grid GenerationQueue'!AP$5:AP$467,'Grid GenerationQueue'!$AX$5:$AX$467,$B480,'Grid GenerationQueue'!$AY$5:$AY$467,$C480,'Grid GenerationQueue'!$BI$5:$BI$467,"&lt;4")</f>
        <v>0</v>
      </c>
      <c r="Q480">
        <f>SUMIFS('Grid GenerationQueue'!AE$5:AE$467,'Grid GenerationQueue'!$AX$5:$AX$467,$B480,'Grid GenerationQueue'!$AY$5:$AY$467,$C480,'Grid GenerationQueue'!$BH$5:$BH$467,"Executed")</f>
        <v>97.6</v>
      </c>
      <c r="R480">
        <f>SUMIFS('Grid GenerationQueue'!AF$5:AF$467,'Grid GenerationQueue'!$AX$5:$AX$467,$B480,'Grid GenerationQueue'!$AY$5:$AY$467,$C480,'Grid GenerationQueue'!$BH$5:$BH$467,"Executed")</f>
        <v>92</v>
      </c>
      <c r="S480">
        <f>SUMIFS('Grid GenerationQueue'!AG$5:AG$467,'Grid GenerationQueue'!$AX$5:$AX$467,$B480,'Grid GenerationQueue'!$AY$5:$AY$467,$C480,'Grid GenerationQueue'!$BH$5:$BH$467,"Executed")</f>
        <v>0</v>
      </c>
      <c r="T480">
        <f>SUMIFS('Grid GenerationQueue'!AH$5:AH$467,'Grid GenerationQueue'!$AX$5:$AX$467,$B480,'Grid GenerationQueue'!$AY$5:$AY$467,$C480,'Grid GenerationQueue'!$BH$5:$BH$467,"Executed")</f>
        <v>0</v>
      </c>
      <c r="U480">
        <f>SUMIFS('Grid GenerationQueue'!AI$5:AI$467,'Grid GenerationQueue'!$AX$5:$AX$467,$B480,'Grid GenerationQueue'!$AY$5:$AY$467,$C480,'Grid GenerationQueue'!$BH$5:$BH$467,"Executed")</f>
        <v>10.420999999999992</v>
      </c>
      <c r="V480">
        <f>SUMIFS('Grid GenerationQueue'!AJ$5:AJ$467,'Grid GenerationQueue'!$AX$5:$AX$467,$B480,'Grid GenerationQueue'!$AY$5:$AY$467,$C480,'Grid GenerationQueue'!$BH$5:$BH$467,"Executed")</f>
        <v>0</v>
      </c>
      <c r="W480">
        <f>SUMIFS('Grid GenerationQueue'!AK$5:AK$467,'Grid GenerationQueue'!$AX$5:$AX$467,$B480,'Grid GenerationQueue'!$AY$5:$AY$467,$C480,'Grid GenerationQueue'!$BH$5:$BH$467,"Executed")</f>
        <v>0</v>
      </c>
      <c r="X480">
        <f>SUMIFS('Grid GenerationQueue'!AL$5:AL$467,'Grid GenerationQueue'!$AX$5:$AX$467,$B480,'Grid GenerationQueue'!$AY$5:$AY$467,$C480,'Grid GenerationQueue'!$BH$5:$BH$467,"Executed")</f>
        <v>0</v>
      </c>
      <c r="Y480">
        <f>SUMIFS('Grid GenerationQueue'!AM$5:AM$467,'Grid GenerationQueue'!$AX$5:$AX$467,$B480,'Grid GenerationQueue'!$AY$5:$AY$467,$C480,'Grid GenerationQueue'!$BH$5:$BH$467,"Executed")</f>
        <v>0</v>
      </c>
      <c r="Z480">
        <f>SUMIFS('Grid GenerationQueue'!AN$5:AN$467,'Grid GenerationQueue'!$AX$5:$AX$467,$B480,'Grid GenerationQueue'!$AY$5:$AY$467,$C480,'Grid GenerationQueue'!$BH$5:$BH$467,"Executed")</f>
        <v>0</v>
      </c>
      <c r="AA480">
        <f>SUMIFS('Grid GenerationQueue'!AO$5:AO$467,'Grid GenerationQueue'!$AX$5:$AX$467,$B480,'Grid GenerationQueue'!$AY$5:$AY$467,$C480,'Grid GenerationQueue'!$BH$5:$BH$467,"Executed")</f>
        <v>0</v>
      </c>
      <c r="AB480">
        <f>SUMIFS('Grid GenerationQueue'!AP$5:AP$467,'Grid GenerationQueue'!$AX$5:$AX$467,$B480,'Grid GenerationQueue'!$AY$5:$AY$467,$C480,'Grid GenerationQueue'!$BH$5:$BH$467,"Executed")</f>
        <v>0</v>
      </c>
      <c r="AD480">
        <f>SUMIFS('Grid GenerationQueue'!AE$5:AE$467,'Grid GenerationQueue'!$AX$5:$AX$467,$B480,'Grid GenerationQueue'!$AY$5:$AY$467,$C480,'Grid GenerationQueue'!$BF$5:$BF$467,"&lt;&gt;"&amp;"")</f>
        <v>97.6</v>
      </c>
      <c r="AE480">
        <f>SUMIFS('Grid GenerationQueue'!AF$5:AF$467,'Grid GenerationQueue'!$AX$5:$AX$467,$B480,'Grid GenerationQueue'!$AY$5:$AY$467,$C480,'Grid GenerationQueue'!$BF$5:$BF$467,"&lt;&gt;"&amp;"")</f>
        <v>92</v>
      </c>
      <c r="AF480">
        <f>SUMIFS('Grid GenerationQueue'!AG$5:AG$467,'Grid GenerationQueue'!$AX$5:$AX$467,$B480,'Grid GenerationQueue'!$AY$5:$AY$467,$C480,'Grid GenerationQueue'!$BF$5:$BF$467,"&lt;&gt;"&amp;"")</f>
        <v>0</v>
      </c>
      <c r="AG480">
        <f>SUMIFS('Grid GenerationQueue'!AH$5:AH$467,'Grid GenerationQueue'!$AX$5:$AX$467,$B480,'Grid GenerationQueue'!$AY$5:$AY$467,$C480,'Grid GenerationQueue'!$BF$5:$BF$467,"&lt;&gt;"&amp;"")</f>
        <v>0</v>
      </c>
      <c r="AH480">
        <f>SUMIFS('Grid GenerationQueue'!AI$5:AI$467,'Grid GenerationQueue'!$AX$5:$AX$467,$B480,'Grid GenerationQueue'!$AY$5:$AY$467,$C480,'Grid GenerationQueue'!$BF$5:$BF$467,"&lt;&gt;"&amp;"")</f>
        <v>10.420999999999992</v>
      </c>
      <c r="AI480">
        <f>SUMIFS('Grid GenerationQueue'!AJ$5:AJ$467,'Grid GenerationQueue'!$AX$5:$AX$467,$B480,'Grid GenerationQueue'!$AY$5:$AY$467,$C480,'Grid GenerationQueue'!$BF$5:$BF$467,"&lt;&gt;"&amp;"")</f>
        <v>0</v>
      </c>
      <c r="AJ480">
        <f>SUMIFS('Grid GenerationQueue'!AK$5:AK$467,'Grid GenerationQueue'!$AX$5:$AX$467,$B480,'Grid GenerationQueue'!$AY$5:$AY$467,$C480,'Grid GenerationQueue'!$BF$5:$BF$467,"&lt;&gt;"&amp;"")</f>
        <v>0</v>
      </c>
      <c r="AK480">
        <f>SUMIFS('Grid GenerationQueue'!AL$5:AL$467,'Grid GenerationQueue'!$AX$5:$AX$467,$B480,'Grid GenerationQueue'!$AY$5:$AY$467,$C480,'Grid GenerationQueue'!$BF$5:$BF$467,"&lt;&gt;"&amp;"")</f>
        <v>0</v>
      </c>
      <c r="AL480">
        <f>SUMIFS('Grid GenerationQueue'!AM$5:AM$467,'Grid GenerationQueue'!$AX$5:$AX$467,$B480,'Grid GenerationQueue'!$AY$5:$AY$467,$C480,'Grid GenerationQueue'!$BF$5:$BF$467,"&lt;&gt;"&amp;"")</f>
        <v>0</v>
      </c>
      <c r="AM480">
        <f>SUMIFS('Grid GenerationQueue'!AN$5:AN$467,'Grid GenerationQueue'!$AX$5:$AX$467,$B480,'Grid GenerationQueue'!$AY$5:$AY$467,$C480,'Grid GenerationQueue'!$BF$5:$BF$467,"&lt;&gt;"&amp;"")</f>
        <v>0</v>
      </c>
      <c r="AN480">
        <f>SUMIFS('Grid GenerationQueue'!AO$5:AO$467,'Grid GenerationQueue'!$AX$5:$AX$467,$B480,'Grid GenerationQueue'!$AY$5:$AY$467,$C480,'Grid GenerationQueue'!$BF$5:$BF$467,"&lt;&gt;"&amp;"")</f>
        <v>0</v>
      </c>
      <c r="AO480">
        <f>SUMIFS('Grid GenerationQueue'!AP$5:AP$467,'Grid GenerationQueue'!$AX$5:$AX$467,$B480,'Grid GenerationQueue'!$AY$5:$AY$467,$C480,'Grid GenerationQueue'!$BF$5:$BF$467,"&lt;&gt;"&amp;"")</f>
        <v>0</v>
      </c>
      <c r="AQ480">
        <f>SUMIFS('Grid GenerationQueue'!AE$5:AE$467,'Grid GenerationQueue'!$AX$5:$AX$467,$B480,'Grid GenerationQueue'!$AY$5:$AY$467,$C480)</f>
        <v>408.23</v>
      </c>
      <c r="AR480">
        <f>SUMIFS('Grid GenerationQueue'!AF$5:AF$467,'Grid GenerationQueue'!$AX$5:$AX$467,$B480,'Grid GenerationQueue'!$AY$5:$AY$467,$C480)</f>
        <v>92</v>
      </c>
      <c r="AS480">
        <f>SUMIFS('Grid GenerationQueue'!AG$5:AG$467,'Grid GenerationQueue'!$AX$5:$AX$467,$B480,'Grid GenerationQueue'!$AY$5:$AY$467,$C480)</f>
        <v>0</v>
      </c>
      <c r="AT480">
        <f>SUMIFS('Grid GenerationQueue'!AH$5:AH$467,'Grid GenerationQueue'!$AX$5:$AX$467,$B480,'Grid GenerationQueue'!$AY$5:$AY$467,$C480)</f>
        <v>0</v>
      </c>
      <c r="AU480">
        <f>SUMIFS('Grid GenerationQueue'!AI$5:AI$467,'Grid GenerationQueue'!$AX$5:$AX$467,$B480,'Grid GenerationQueue'!$AY$5:$AY$467,$C480)</f>
        <v>321.05099999999999</v>
      </c>
      <c r="AV480">
        <f>SUMIFS('Grid GenerationQueue'!AJ$5:AJ$467,'Grid GenerationQueue'!$AX$5:$AX$467,$B480,'Grid GenerationQueue'!$AY$5:$AY$467,$C480)</f>
        <v>0</v>
      </c>
      <c r="AW480">
        <f>SUMIFS('Grid GenerationQueue'!AK$5:AK$467,'Grid GenerationQueue'!$AX$5:$AX$467,$B480,'Grid GenerationQueue'!$AY$5:$AY$467,$C480)</f>
        <v>0</v>
      </c>
      <c r="AX480">
        <f>SUMIFS('Grid GenerationQueue'!AL$5:AL$467,'Grid GenerationQueue'!$AX$5:$AX$467,$B480,'Grid GenerationQueue'!$AY$5:$AY$467,$C480)</f>
        <v>0</v>
      </c>
      <c r="AY480">
        <f>SUMIFS('Grid GenerationQueue'!AM$5:AM$467,'Grid GenerationQueue'!$AX$5:$AX$467,$B480,'Grid GenerationQueue'!$AY$5:$AY$467,$C480)</f>
        <v>0</v>
      </c>
      <c r="AZ480">
        <f>SUMIFS('Grid GenerationQueue'!AN$5:AN$467,'Grid GenerationQueue'!$AX$5:$AX$467,$B480,'Grid GenerationQueue'!$AY$5:$AY$467,$C480)</f>
        <v>0</v>
      </c>
      <c r="BA480">
        <f>SUMIFS('Grid GenerationQueue'!AO$5:AO$467,'Grid GenerationQueue'!$AX$5:$AX$467,$B480,'Grid GenerationQueue'!$AY$5:$AY$467,$C480)</f>
        <v>0</v>
      </c>
      <c r="BB480">
        <f>SUMIFS('Grid GenerationQueue'!AP$5:AP$467,'Grid GenerationQueue'!$AX$5:$AX$467,$B480,'Grid GenerationQueue'!$AY$5:$AY$467,$C480)</f>
        <v>0</v>
      </c>
      <c r="BD480">
        <f>SUMIFS('Grid GenerationQueue'!AE$5:AE$467,'Grid GenerationQueue'!$AX$5:$AX$467,$B480,'Grid GenerationQueue'!$AY$5:$AY$467,$C480,'Grid GenerationQueue'!$BH$5:$BH$467,"Executed",'Grid GenerationQueue'!$BB$5:$BB$467,"&lt;"&amp;$BE$3)</f>
        <v>97.6</v>
      </c>
      <c r="BE480">
        <f>SUMIFS('Grid GenerationQueue'!AF$5:AF$467,'Grid GenerationQueue'!$AX$5:$AX$467,$B480,'Grid GenerationQueue'!$AY$5:$AY$467,$C480,'Grid GenerationQueue'!$BH$5:$BH$467,"Executed",'Grid GenerationQueue'!$BB$5:$BB$467,"&lt;"&amp;$BE$3)</f>
        <v>92</v>
      </c>
      <c r="BF480">
        <f>SUMIFS('Grid GenerationQueue'!AG$5:AG$467,'Grid GenerationQueue'!$AX$5:$AX$467,$B480,'Grid GenerationQueue'!$AY$5:$AY$467,$C480,'Grid GenerationQueue'!$BH$5:$BH$467,"Executed",'Grid GenerationQueue'!$BB$5:$BB$467,"&lt;"&amp;$BE$3)</f>
        <v>0</v>
      </c>
      <c r="BG480">
        <f>SUMIFS('Grid GenerationQueue'!AH$5:AH$467,'Grid GenerationQueue'!$AX$5:$AX$467,$B480,'Grid GenerationQueue'!$AY$5:$AY$467,$C480,'Grid GenerationQueue'!$BH$5:$BH$467,"Executed",'Grid GenerationQueue'!$BB$5:$BB$467,"&lt;"&amp;$BE$3)</f>
        <v>0</v>
      </c>
      <c r="BH480">
        <f>SUMIFS('Grid GenerationQueue'!AI$5:AI$467,'Grid GenerationQueue'!$AX$5:$AX$467,$B480,'Grid GenerationQueue'!$AY$5:$AY$467,$C480,'Grid GenerationQueue'!$BH$5:$BH$467,"Executed",'Grid GenerationQueue'!$BB$5:$BB$467,"&lt;"&amp;$BE$3)</f>
        <v>10.420999999999992</v>
      </c>
      <c r="BI480">
        <f>SUMIFS('Grid GenerationQueue'!AJ$5:AJ$467,'Grid GenerationQueue'!$AX$5:$AX$467,$B480,'Grid GenerationQueue'!$AY$5:$AY$467,$C480,'Grid GenerationQueue'!$BH$5:$BH$467,"Executed",'Grid GenerationQueue'!$BB$5:$BB$467,"&lt;"&amp;$BE$3)</f>
        <v>0</v>
      </c>
      <c r="BJ480">
        <f>SUMIFS('Grid GenerationQueue'!AK$5:AK$467,'Grid GenerationQueue'!$AX$5:$AX$467,$B480,'Grid GenerationQueue'!$AY$5:$AY$467,$C480,'Grid GenerationQueue'!$BH$5:$BH$467,"Executed",'Grid GenerationQueue'!$BB$5:$BB$467,"&lt;"&amp;$BE$3)</f>
        <v>0</v>
      </c>
      <c r="BK480">
        <f>SUMIFS('Grid GenerationQueue'!AL$5:AL$467,'Grid GenerationQueue'!$AX$5:$AX$467,$B480,'Grid GenerationQueue'!$AY$5:$AY$467,$C480,'Grid GenerationQueue'!$BH$5:$BH$467,"Executed",'Grid GenerationQueue'!$BB$5:$BB$467,"&lt;"&amp;$BE$3)</f>
        <v>0</v>
      </c>
      <c r="BL480">
        <f>SUMIFS('Grid GenerationQueue'!AM$5:AM$467,'Grid GenerationQueue'!$AX$5:$AX$467,$B480,'Grid GenerationQueue'!$AY$5:$AY$467,$C480,'Grid GenerationQueue'!$BH$5:$BH$467,"Executed",'Grid GenerationQueue'!$BB$5:$BB$467,"&lt;"&amp;$BE$3)</f>
        <v>0</v>
      </c>
      <c r="BM480">
        <f>SUMIFS('Grid GenerationQueue'!AN$5:AN$467,'Grid GenerationQueue'!$AX$5:$AX$467,$B480,'Grid GenerationQueue'!$AY$5:$AY$467,$C480,'Grid GenerationQueue'!$BH$5:$BH$467,"Executed",'Grid GenerationQueue'!$BB$5:$BB$467,"&lt;"&amp;$BE$3)</f>
        <v>0</v>
      </c>
      <c r="BN480">
        <f>SUMIFS('Grid GenerationQueue'!AO$5:AO$467,'Grid GenerationQueue'!$AX$5:$AX$467,$B480,'Grid GenerationQueue'!$AY$5:$AY$467,$C480,'Grid GenerationQueue'!$BH$5:$BH$467,"Executed",'Grid GenerationQueue'!$BB$5:$BB$467,"&lt;"&amp;$BE$3)</f>
        <v>0</v>
      </c>
      <c r="BO480">
        <f>SUMIFS('Grid GenerationQueue'!AP$5:AP$467,'Grid GenerationQueue'!$AX$5:$AX$467,$B480,'Grid GenerationQueue'!$AY$5:$AY$467,$C480,'Grid GenerationQueue'!$BH$5:$BH$467,"Executed",'Grid GenerationQueue'!$BB$5:$BB$467,"&lt;"&amp;$BE$3)</f>
        <v>0</v>
      </c>
      <c r="BQ480">
        <f>SUMIFS('Grid GenerationQueue'!AE$5:AE$467,'Grid GenerationQueue'!$AX$5:$AX$467,$B480,'Grid GenerationQueue'!$AY$5:$AY$467,$C480,'Grid GenerationQueue'!$BF$5:$BF$467,"&lt;&gt;"&amp;"",'Grid GenerationQueue'!$BB$5:$BB$467,"&lt;"&amp;$BE$3)</f>
        <v>97.6</v>
      </c>
      <c r="BR480">
        <f>SUMIFS('Grid GenerationQueue'!AF$5:AF$467,'Grid GenerationQueue'!$AX$5:$AX$467,$B480,'Grid GenerationQueue'!$AY$5:$AY$467,$C480,'Grid GenerationQueue'!$BF$5:$BF$467,"&lt;&gt;"&amp;"",'Grid GenerationQueue'!$BB$5:$BB$467,"&lt;"&amp;$BE$3)</f>
        <v>92</v>
      </c>
      <c r="BS480">
        <f>SUMIFS('Grid GenerationQueue'!AG$5:AG$467,'Grid GenerationQueue'!$AX$5:$AX$467,$B480,'Grid GenerationQueue'!$AY$5:$AY$467,$C480,'Grid GenerationQueue'!$BF$5:$BF$467,"&lt;&gt;"&amp;"",'Grid GenerationQueue'!$BB$5:$BB$467,"&lt;"&amp;$BE$3)</f>
        <v>0</v>
      </c>
      <c r="BT480">
        <f>SUMIFS('Grid GenerationQueue'!AH$5:AH$467,'Grid GenerationQueue'!$AX$5:$AX$467,$B480,'Grid GenerationQueue'!$AY$5:$AY$467,$C480,'Grid GenerationQueue'!$BF$5:$BF$467,"&lt;&gt;"&amp;"",'Grid GenerationQueue'!$BB$5:$BB$467,"&lt;"&amp;$BE$3)</f>
        <v>0</v>
      </c>
      <c r="BU480">
        <f>SUMIFS('Grid GenerationQueue'!AI$5:AI$467,'Grid GenerationQueue'!$AX$5:$AX$467,$B480,'Grid GenerationQueue'!$AY$5:$AY$467,$C480,'Grid GenerationQueue'!$BF$5:$BF$467,"&lt;&gt;"&amp;"",'Grid GenerationQueue'!$BB$5:$BB$467,"&lt;"&amp;$BE$3)</f>
        <v>10.420999999999992</v>
      </c>
      <c r="BV480">
        <f>SUMIFS('Grid GenerationQueue'!AJ$5:AJ$467,'Grid GenerationQueue'!$AX$5:$AX$467,$B480,'Grid GenerationQueue'!$AY$5:$AY$467,$C480,'Grid GenerationQueue'!$BF$5:$BF$467,"&lt;&gt;"&amp;"",'Grid GenerationQueue'!$BB$5:$BB$467,"&lt;"&amp;$BE$3)</f>
        <v>0</v>
      </c>
      <c r="BW480">
        <f>SUMIFS('Grid GenerationQueue'!AK$5:AK$467,'Grid GenerationQueue'!$AX$5:$AX$467,$B480,'Grid GenerationQueue'!$AY$5:$AY$467,$C480,'Grid GenerationQueue'!$BF$5:$BF$467,"&lt;&gt;"&amp;"",'Grid GenerationQueue'!$BB$5:$BB$467,"&lt;"&amp;$BE$3)</f>
        <v>0</v>
      </c>
      <c r="BX480">
        <f>SUMIFS('Grid GenerationQueue'!AL$5:AL$467,'Grid GenerationQueue'!$AX$5:$AX$467,$B480,'Grid GenerationQueue'!$AY$5:$AY$467,$C480,'Grid GenerationQueue'!$BF$5:$BF$467,"&lt;&gt;"&amp;"",'Grid GenerationQueue'!$BB$5:$BB$467,"&lt;"&amp;$BE$3)</f>
        <v>0</v>
      </c>
      <c r="BY480">
        <f>SUMIFS('Grid GenerationQueue'!AM$5:AM$467,'Grid GenerationQueue'!$AX$5:$AX$467,$B480,'Grid GenerationQueue'!$AY$5:$AY$467,$C480,'Grid GenerationQueue'!$BF$5:$BF$467,"&lt;&gt;"&amp;"",'Grid GenerationQueue'!$BB$5:$BB$467,"&lt;"&amp;$BE$3)</f>
        <v>0</v>
      </c>
      <c r="BZ480">
        <f>SUMIFS('Grid GenerationQueue'!AN$5:AN$467,'Grid GenerationQueue'!$AX$5:$AX$467,$B480,'Grid GenerationQueue'!$AY$5:$AY$467,$C480,'Grid GenerationQueue'!$BF$5:$BF$467,"&lt;&gt;"&amp;"",'Grid GenerationQueue'!$BB$5:$BB$467,"&lt;"&amp;$BE$3)</f>
        <v>0</v>
      </c>
      <c r="CA480">
        <f>SUMIFS('Grid GenerationQueue'!AO$5:AO$467,'Grid GenerationQueue'!$AX$5:$AX$467,$B480,'Grid GenerationQueue'!$AY$5:$AY$467,$C480,'Grid GenerationQueue'!$BF$5:$BF$467,"&lt;&gt;"&amp;"",'Grid GenerationQueue'!$BB$5:$BB$467,"&lt;"&amp;$BE$3)</f>
        <v>0</v>
      </c>
      <c r="CB480">
        <f>SUMIFS('Grid GenerationQueue'!AP$5:AP$467,'Grid GenerationQueue'!$AX$5:$AX$467,$B480,'Grid GenerationQueue'!$AY$5:$AY$467,$C480,'Grid GenerationQueue'!$BF$5:$BF$467,"&lt;&gt;"&amp;"",'Grid GenerationQueue'!$BB$5:$BB$467,"&lt;"&amp;$BE$3)</f>
        <v>0</v>
      </c>
      <c r="CD480">
        <f>SUMIFS('Grid GenerationQueue'!AE$5:AE$467,'Grid GenerationQueue'!$AX$5:$AX$467,$B480,'Grid GenerationQueue'!$AY$5:$AY$467,$C480,'Grid GenerationQueue'!$BB$5:$BB$467,"&lt;"&amp;$BE$3)</f>
        <v>408.23</v>
      </c>
      <c r="CE480">
        <f>SUMIFS('Grid GenerationQueue'!AF$5:AF$467,'Grid GenerationQueue'!$AX$5:$AX$467,$B480,'Grid GenerationQueue'!$AY$5:$AY$467,$C480,'Grid GenerationQueue'!$BB$5:$BB$467,"&lt;"&amp;$BE$3)</f>
        <v>92</v>
      </c>
      <c r="CF480">
        <f>SUMIFS('Grid GenerationQueue'!AG$5:AG$467,'Grid GenerationQueue'!$AX$5:$AX$467,$B480,'Grid GenerationQueue'!$AY$5:$AY$467,$C480,'Grid GenerationQueue'!$BB$5:$BB$467,"&lt;"&amp;$BE$3)</f>
        <v>0</v>
      </c>
      <c r="CG480">
        <f>SUMIFS('Grid GenerationQueue'!AH$5:AH$467,'Grid GenerationQueue'!$AX$5:$AX$467,$B480,'Grid GenerationQueue'!$AY$5:$AY$467,$C480,'Grid GenerationQueue'!$BB$5:$BB$467,"&lt;"&amp;$BE$3)</f>
        <v>0</v>
      </c>
      <c r="CH480">
        <f>SUMIFS('Grid GenerationQueue'!AI$5:AI$467,'Grid GenerationQueue'!$AX$5:$AX$467,$B480,'Grid GenerationQueue'!$AY$5:$AY$467,$C480,'Grid GenerationQueue'!$BB$5:$BB$467,"&lt;"&amp;$BE$3)</f>
        <v>321.05099999999999</v>
      </c>
      <c r="CI480">
        <f>SUMIFS('Grid GenerationQueue'!AJ$5:AJ$467,'Grid GenerationQueue'!$AX$5:$AX$467,$B480,'Grid GenerationQueue'!$AY$5:$AY$467,$C480,'Grid GenerationQueue'!$BB$5:$BB$467,"&lt;"&amp;$BE$3)</f>
        <v>0</v>
      </c>
      <c r="CJ480">
        <f>SUMIFS('Grid GenerationQueue'!AK$5:AK$467,'Grid GenerationQueue'!$AX$5:$AX$467,$B480,'Grid GenerationQueue'!$AY$5:$AY$467,$C480,'Grid GenerationQueue'!$BB$5:$BB$467,"&lt;"&amp;$BE$3)</f>
        <v>0</v>
      </c>
      <c r="CK480">
        <f>SUMIFS('Grid GenerationQueue'!AL$5:AL$467,'Grid GenerationQueue'!$AX$5:$AX$467,$B480,'Grid GenerationQueue'!$AY$5:$AY$467,$C480,'Grid GenerationQueue'!$BB$5:$BB$467,"&lt;"&amp;$BE$3)</f>
        <v>0</v>
      </c>
      <c r="CL480">
        <f>SUMIFS('Grid GenerationQueue'!AM$5:AM$467,'Grid GenerationQueue'!$AX$5:$AX$467,$B480,'Grid GenerationQueue'!$AY$5:$AY$467,$C480,'Grid GenerationQueue'!$BB$5:$BB$467,"&lt;"&amp;$BE$3)</f>
        <v>0</v>
      </c>
      <c r="CM480">
        <f>SUMIFS('Grid GenerationQueue'!AN$5:AN$467,'Grid GenerationQueue'!$AX$5:$AX$467,$B480,'Grid GenerationQueue'!$AY$5:$AY$467,$C480,'Grid GenerationQueue'!$BB$5:$BB$467,"&lt;"&amp;$BE$3)</f>
        <v>0</v>
      </c>
      <c r="CN480">
        <f>SUMIFS('Grid GenerationQueue'!AO$5:AO$467,'Grid GenerationQueue'!$AX$5:$AX$467,$B480,'Grid GenerationQueue'!$AY$5:$AY$467,$C480,'Grid GenerationQueue'!$BB$5:$BB$467,"&lt;"&amp;$BE$3)</f>
        <v>0</v>
      </c>
      <c r="CO480">
        <f>SUMIFS('Grid GenerationQueue'!AP$5:AP$467,'Grid GenerationQueue'!$AX$5:$AX$467,$B480,'Grid GenerationQueue'!$AY$5:$AY$467,$C480,'Grid GenerationQueue'!$BB$5:$BB$467,"&lt;"&amp;$BE$3)</f>
        <v>0</v>
      </c>
    </row>
    <row r="481" spans="1:93" x14ac:dyDescent="0.35">
      <c r="A481" t="s">
        <v>4644</v>
      </c>
      <c r="B481" t="s">
        <v>4608</v>
      </c>
      <c r="C481">
        <v>230</v>
      </c>
      <c r="D481">
        <f>SUMIFS('Grid GenerationQueue'!AE$5:AE$467,'Grid GenerationQueue'!$AX$5:$AX$467,$B481,'Grid GenerationQueue'!$AY$5:$AY$467,$C481,'Grid GenerationQueue'!$BI$5:$BI$467,"&lt;4")</f>
        <v>0</v>
      </c>
      <c r="E481">
        <f>SUMIFS('Grid GenerationQueue'!AF$5:AF$467,'Grid GenerationQueue'!$AX$5:$AX$467,$B481,'Grid GenerationQueue'!$AY$5:$AY$467,$C481,'Grid GenerationQueue'!$BI$5:$BI$467,"&lt;4")</f>
        <v>0</v>
      </c>
      <c r="F481">
        <f>SUMIFS('Grid GenerationQueue'!AG$5:AG$467,'Grid GenerationQueue'!$AX$5:$AX$467,$B481,'Grid GenerationQueue'!$AY$5:$AY$467,$C481,'Grid GenerationQueue'!$BI$5:$BI$467,"&lt;4")</f>
        <v>0</v>
      </c>
      <c r="G481">
        <f>SUMIFS('Grid GenerationQueue'!AH$5:AH$467,'Grid GenerationQueue'!$AX$5:$AX$467,$B481,'Grid GenerationQueue'!$AY$5:$AY$467,$C481,'Grid GenerationQueue'!$BI$5:$BI$467,"&lt;4")</f>
        <v>0</v>
      </c>
      <c r="H481">
        <f>SUMIFS('Grid GenerationQueue'!AI$5:AI$467,'Grid GenerationQueue'!$AX$5:$AX$467,$B481,'Grid GenerationQueue'!$AY$5:$AY$467,$C481,'Grid GenerationQueue'!$BI$5:$BI$467,"&lt;4")</f>
        <v>133.6</v>
      </c>
      <c r="I481">
        <f>SUMIFS('Grid GenerationQueue'!AJ$5:AJ$467,'Grid GenerationQueue'!$AX$5:$AX$467,$B481,'Grid GenerationQueue'!$AY$5:$AY$467,$C481,'Grid GenerationQueue'!$BI$5:$BI$467,"&lt;4")</f>
        <v>0</v>
      </c>
      <c r="J481">
        <f>SUMIFS('Grid GenerationQueue'!AK$5:AK$467,'Grid GenerationQueue'!$AX$5:$AX$467,$B481,'Grid GenerationQueue'!$AY$5:$AY$467,$C481,'Grid GenerationQueue'!$BI$5:$BI$467,"&lt;4")</f>
        <v>0</v>
      </c>
      <c r="K481">
        <f>SUMIFS('Grid GenerationQueue'!AL$5:AL$467,'Grid GenerationQueue'!$AX$5:$AX$467,$B481,'Grid GenerationQueue'!$AY$5:$AY$467,$C481,'Grid GenerationQueue'!$BI$5:$BI$467,"&lt;4")</f>
        <v>0</v>
      </c>
      <c r="L481">
        <f>SUMIFS('Grid GenerationQueue'!AM$5:AM$467,'Grid GenerationQueue'!$AX$5:$AX$467,$B481,'Grid GenerationQueue'!$AY$5:$AY$467,$C481,'Grid GenerationQueue'!$BI$5:$BI$467,"&lt;4")</f>
        <v>0</v>
      </c>
      <c r="M481">
        <f>SUMIFS('Grid GenerationQueue'!AN$5:AN$467,'Grid GenerationQueue'!$AX$5:$AX$467,$B481,'Grid GenerationQueue'!$AY$5:$AY$467,$C481,'Grid GenerationQueue'!$BI$5:$BI$467,"&lt;4")</f>
        <v>0</v>
      </c>
      <c r="N481">
        <f>SUMIFS('Grid GenerationQueue'!AO$5:AO$467,'Grid GenerationQueue'!$AX$5:$AX$467,$B481,'Grid GenerationQueue'!$AY$5:$AY$467,$C481,'Grid GenerationQueue'!$BI$5:$BI$467,"&lt;4")</f>
        <v>0</v>
      </c>
      <c r="O481">
        <f>SUMIFS('Grid GenerationQueue'!AP$5:AP$467,'Grid GenerationQueue'!$AX$5:$AX$467,$B481,'Grid GenerationQueue'!$AY$5:$AY$467,$C481,'Grid GenerationQueue'!$BI$5:$BI$467,"&lt;4")</f>
        <v>0</v>
      </c>
      <c r="Q481">
        <f>SUMIFS('Grid GenerationQueue'!AE$5:AE$467,'Grid GenerationQueue'!$AX$5:$AX$467,$B481,'Grid GenerationQueue'!$AY$5:$AY$467,$C481,'Grid GenerationQueue'!$BH$5:$BH$467,"Executed")</f>
        <v>0</v>
      </c>
      <c r="R481">
        <f>SUMIFS('Grid GenerationQueue'!AF$5:AF$467,'Grid GenerationQueue'!$AX$5:$AX$467,$B481,'Grid GenerationQueue'!$AY$5:$AY$467,$C481,'Grid GenerationQueue'!$BH$5:$BH$467,"Executed")</f>
        <v>0</v>
      </c>
      <c r="S481">
        <f>SUMIFS('Grid GenerationQueue'!AG$5:AG$467,'Grid GenerationQueue'!$AX$5:$AX$467,$B481,'Grid GenerationQueue'!$AY$5:$AY$467,$C481,'Grid GenerationQueue'!$BH$5:$BH$467,"Executed")</f>
        <v>0</v>
      </c>
      <c r="T481">
        <f>SUMIFS('Grid GenerationQueue'!AH$5:AH$467,'Grid GenerationQueue'!$AX$5:$AX$467,$B481,'Grid GenerationQueue'!$AY$5:$AY$467,$C481,'Grid GenerationQueue'!$BH$5:$BH$467,"Executed")</f>
        <v>0</v>
      </c>
      <c r="U481">
        <f>SUMIFS('Grid GenerationQueue'!AI$5:AI$467,'Grid GenerationQueue'!$AX$5:$AX$467,$B481,'Grid GenerationQueue'!$AY$5:$AY$467,$C481,'Grid GenerationQueue'!$BH$5:$BH$467,"Executed")</f>
        <v>0</v>
      </c>
      <c r="V481">
        <f>SUMIFS('Grid GenerationQueue'!AJ$5:AJ$467,'Grid GenerationQueue'!$AX$5:$AX$467,$B481,'Grid GenerationQueue'!$AY$5:$AY$467,$C481,'Grid GenerationQueue'!$BH$5:$BH$467,"Executed")</f>
        <v>0</v>
      </c>
      <c r="W481">
        <f>SUMIFS('Grid GenerationQueue'!AK$5:AK$467,'Grid GenerationQueue'!$AX$5:$AX$467,$B481,'Grid GenerationQueue'!$AY$5:$AY$467,$C481,'Grid GenerationQueue'!$BH$5:$BH$467,"Executed")</f>
        <v>0</v>
      </c>
      <c r="X481">
        <f>SUMIFS('Grid GenerationQueue'!AL$5:AL$467,'Grid GenerationQueue'!$AX$5:$AX$467,$B481,'Grid GenerationQueue'!$AY$5:$AY$467,$C481,'Grid GenerationQueue'!$BH$5:$BH$467,"Executed")</f>
        <v>0</v>
      </c>
      <c r="Y481">
        <f>SUMIFS('Grid GenerationQueue'!AM$5:AM$467,'Grid GenerationQueue'!$AX$5:$AX$467,$B481,'Grid GenerationQueue'!$AY$5:$AY$467,$C481,'Grid GenerationQueue'!$BH$5:$BH$467,"Executed")</f>
        <v>0</v>
      </c>
      <c r="Z481">
        <f>SUMIFS('Grid GenerationQueue'!AN$5:AN$467,'Grid GenerationQueue'!$AX$5:$AX$467,$B481,'Grid GenerationQueue'!$AY$5:$AY$467,$C481,'Grid GenerationQueue'!$BH$5:$BH$467,"Executed")</f>
        <v>0</v>
      </c>
      <c r="AA481">
        <f>SUMIFS('Grid GenerationQueue'!AO$5:AO$467,'Grid GenerationQueue'!$AX$5:$AX$467,$B481,'Grid GenerationQueue'!$AY$5:$AY$467,$C481,'Grid GenerationQueue'!$BH$5:$BH$467,"Executed")</f>
        <v>0</v>
      </c>
      <c r="AB481">
        <f>SUMIFS('Grid GenerationQueue'!AP$5:AP$467,'Grid GenerationQueue'!$AX$5:$AX$467,$B481,'Grid GenerationQueue'!$AY$5:$AY$467,$C481,'Grid GenerationQueue'!$BH$5:$BH$467,"Executed")</f>
        <v>0</v>
      </c>
      <c r="AD481">
        <f>SUMIFS('Grid GenerationQueue'!AE$5:AE$467,'Grid GenerationQueue'!$AX$5:$AX$467,$B481,'Grid GenerationQueue'!$AY$5:$AY$467,$C481,'Grid GenerationQueue'!$BF$5:$BF$467,"&lt;&gt;"&amp;"")</f>
        <v>0</v>
      </c>
      <c r="AE481">
        <f>SUMIFS('Grid GenerationQueue'!AF$5:AF$467,'Grid GenerationQueue'!$AX$5:$AX$467,$B481,'Grid GenerationQueue'!$AY$5:$AY$467,$C481,'Grid GenerationQueue'!$BF$5:$BF$467,"&lt;&gt;"&amp;"")</f>
        <v>0</v>
      </c>
      <c r="AF481">
        <f>SUMIFS('Grid GenerationQueue'!AG$5:AG$467,'Grid GenerationQueue'!$AX$5:$AX$467,$B481,'Grid GenerationQueue'!$AY$5:$AY$467,$C481,'Grid GenerationQueue'!$BF$5:$BF$467,"&lt;&gt;"&amp;"")</f>
        <v>0</v>
      </c>
      <c r="AG481">
        <f>SUMIFS('Grid GenerationQueue'!AH$5:AH$467,'Grid GenerationQueue'!$AX$5:$AX$467,$B481,'Grid GenerationQueue'!$AY$5:$AY$467,$C481,'Grid GenerationQueue'!$BF$5:$BF$467,"&lt;&gt;"&amp;"")</f>
        <v>0</v>
      </c>
      <c r="AH481">
        <f>SUMIFS('Grid GenerationQueue'!AI$5:AI$467,'Grid GenerationQueue'!$AX$5:$AX$467,$B481,'Grid GenerationQueue'!$AY$5:$AY$467,$C481,'Grid GenerationQueue'!$BF$5:$BF$467,"&lt;&gt;"&amp;"")</f>
        <v>235.6</v>
      </c>
      <c r="AI481">
        <f>SUMIFS('Grid GenerationQueue'!AJ$5:AJ$467,'Grid GenerationQueue'!$AX$5:$AX$467,$B481,'Grid GenerationQueue'!$AY$5:$AY$467,$C481,'Grid GenerationQueue'!$BF$5:$BF$467,"&lt;&gt;"&amp;"")</f>
        <v>0</v>
      </c>
      <c r="AJ481">
        <f>SUMIFS('Grid GenerationQueue'!AK$5:AK$467,'Grid GenerationQueue'!$AX$5:$AX$467,$B481,'Grid GenerationQueue'!$AY$5:$AY$467,$C481,'Grid GenerationQueue'!$BF$5:$BF$467,"&lt;&gt;"&amp;"")</f>
        <v>0</v>
      </c>
      <c r="AK481">
        <f>SUMIFS('Grid GenerationQueue'!AL$5:AL$467,'Grid GenerationQueue'!$AX$5:$AX$467,$B481,'Grid GenerationQueue'!$AY$5:$AY$467,$C481,'Grid GenerationQueue'!$BF$5:$BF$467,"&lt;&gt;"&amp;"")</f>
        <v>0</v>
      </c>
      <c r="AL481">
        <f>SUMIFS('Grid GenerationQueue'!AM$5:AM$467,'Grid GenerationQueue'!$AX$5:$AX$467,$B481,'Grid GenerationQueue'!$AY$5:$AY$467,$C481,'Grid GenerationQueue'!$BF$5:$BF$467,"&lt;&gt;"&amp;"")</f>
        <v>0</v>
      </c>
      <c r="AM481">
        <f>SUMIFS('Grid GenerationQueue'!AN$5:AN$467,'Grid GenerationQueue'!$AX$5:$AX$467,$B481,'Grid GenerationQueue'!$AY$5:$AY$467,$C481,'Grid GenerationQueue'!$BF$5:$BF$467,"&lt;&gt;"&amp;"")</f>
        <v>0</v>
      </c>
      <c r="AN481">
        <f>SUMIFS('Grid GenerationQueue'!AO$5:AO$467,'Grid GenerationQueue'!$AX$5:$AX$467,$B481,'Grid GenerationQueue'!$AY$5:$AY$467,$C481,'Grid GenerationQueue'!$BF$5:$BF$467,"&lt;&gt;"&amp;"")</f>
        <v>0</v>
      </c>
      <c r="AO481">
        <f>SUMIFS('Grid GenerationQueue'!AP$5:AP$467,'Grid GenerationQueue'!$AX$5:$AX$467,$B481,'Grid GenerationQueue'!$AY$5:$AY$467,$C481,'Grid GenerationQueue'!$BF$5:$BF$467,"&lt;&gt;"&amp;"")</f>
        <v>0</v>
      </c>
      <c r="AQ481">
        <f>SUMIFS('Grid GenerationQueue'!AE$5:AE$467,'Grid GenerationQueue'!$AX$5:$AX$467,$B481,'Grid GenerationQueue'!$AY$5:$AY$467,$C481)</f>
        <v>0</v>
      </c>
      <c r="AR481">
        <f>SUMIFS('Grid GenerationQueue'!AF$5:AF$467,'Grid GenerationQueue'!$AX$5:$AX$467,$B481,'Grid GenerationQueue'!$AY$5:$AY$467,$C481)</f>
        <v>0</v>
      </c>
      <c r="AS481">
        <f>SUMIFS('Grid GenerationQueue'!AG$5:AG$467,'Grid GenerationQueue'!$AX$5:$AX$467,$B481,'Grid GenerationQueue'!$AY$5:$AY$467,$C481)</f>
        <v>0</v>
      </c>
      <c r="AT481">
        <f>SUMIFS('Grid GenerationQueue'!AH$5:AH$467,'Grid GenerationQueue'!$AX$5:$AX$467,$B481,'Grid GenerationQueue'!$AY$5:$AY$467,$C481)</f>
        <v>0</v>
      </c>
      <c r="AU481">
        <f>SUMIFS('Grid GenerationQueue'!AI$5:AI$467,'Grid GenerationQueue'!$AX$5:$AX$467,$B481,'Grid GenerationQueue'!$AY$5:$AY$467,$C481)</f>
        <v>235.6</v>
      </c>
      <c r="AV481">
        <f>SUMIFS('Grid GenerationQueue'!AJ$5:AJ$467,'Grid GenerationQueue'!$AX$5:$AX$467,$B481,'Grid GenerationQueue'!$AY$5:$AY$467,$C481)</f>
        <v>0</v>
      </c>
      <c r="AW481">
        <f>SUMIFS('Grid GenerationQueue'!AK$5:AK$467,'Grid GenerationQueue'!$AX$5:$AX$467,$B481,'Grid GenerationQueue'!$AY$5:$AY$467,$C481)</f>
        <v>0</v>
      </c>
      <c r="AX481">
        <f>SUMIFS('Grid GenerationQueue'!AL$5:AL$467,'Grid GenerationQueue'!$AX$5:$AX$467,$B481,'Grid GenerationQueue'!$AY$5:$AY$467,$C481)</f>
        <v>0</v>
      </c>
      <c r="AY481">
        <f>SUMIFS('Grid GenerationQueue'!AM$5:AM$467,'Grid GenerationQueue'!$AX$5:$AX$467,$B481,'Grid GenerationQueue'!$AY$5:$AY$467,$C481)</f>
        <v>0</v>
      </c>
      <c r="AZ481">
        <f>SUMIFS('Grid GenerationQueue'!AN$5:AN$467,'Grid GenerationQueue'!$AX$5:$AX$467,$B481,'Grid GenerationQueue'!$AY$5:$AY$467,$C481)</f>
        <v>0</v>
      </c>
      <c r="BA481">
        <f>SUMIFS('Grid GenerationQueue'!AO$5:AO$467,'Grid GenerationQueue'!$AX$5:$AX$467,$B481,'Grid GenerationQueue'!$AY$5:$AY$467,$C481)</f>
        <v>0</v>
      </c>
      <c r="BB481">
        <f>SUMIFS('Grid GenerationQueue'!AP$5:AP$467,'Grid GenerationQueue'!$AX$5:$AX$467,$B481,'Grid GenerationQueue'!$AY$5:$AY$467,$C481)</f>
        <v>0</v>
      </c>
      <c r="BD481">
        <f>SUMIFS('Grid GenerationQueue'!AE$5:AE$467,'Grid GenerationQueue'!$AX$5:$AX$467,$B481,'Grid GenerationQueue'!$AY$5:$AY$467,$C481,'Grid GenerationQueue'!$BH$5:$BH$467,"Executed",'Grid GenerationQueue'!$BB$5:$BB$467,"&lt;"&amp;$BE$3)</f>
        <v>0</v>
      </c>
      <c r="BE481">
        <f>SUMIFS('Grid GenerationQueue'!AF$5:AF$467,'Grid GenerationQueue'!$AX$5:$AX$467,$B481,'Grid GenerationQueue'!$AY$5:$AY$467,$C481,'Grid GenerationQueue'!$BH$5:$BH$467,"Executed",'Grid GenerationQueue'!$BB$5:$BB$467,"&lt;"&amp;$BE$3)</f>
        <v>0</v>
      </c>
      <c r="BF481">
        <f>SUMIFS('Grid GenerationQueue'!AG$5:AG$467,'Grid GenerationQueue'!$AX$5:$AX$467,$B481,'Grid GenerationQueue'!$AY$5:$AY$467,$C481,'Grid GenerationQueue'!$BH$5:$BH$467,"Executed",'Grid GenerationQueue'!$BB$5:$BB$467,"&lt;"&amp;$BE$3)</f>
        <v>0</v>
      </c>
      <c r="BG481">
        <f>SUMIFS('Grid GenerationQueue'!AH$5:AH$467,'Grid GenerationQueue'!$AX$5:$AX$467,$B481,'Grid GenerationQueue'!$AY$5:$AY$467,$C481,'Grid GenerationQueue'!$BH$5:$BH$467,"Executed",'Grid GenerationQueue'!$BB$5:$BB$467,"&lt;"&amp;$BE$3)</f>
        <v>0</v>
      </c>
      <c r="BH481">
        <f>SUMIFS('Grid GenerationQueue'!AI$5:AI$467,'Grid GenerationQueue'!$AX$5:$AX$467,$B481,'Grid GenerationQueue'!$AY$5:$AY$467,$C481,'Grid GenerationQueue'!$BH$5:$BH$467,"Executed",'Grid GenerationQueue'!$BB$5:$BB$467,"&lt;"&amp;$BE$3)</f>
        <v>0</v>
      </c>
      <c r="BI481">
        <f>SUMIFS('Grid GenerationQueue'!AJ$5:AJ$467,'Grid GenerationQueue'!$AX$5:$AX$467,$B481,'Grid GenerationQueue'!$AY$5:$AY$467,$C481,'Grid GenerationQueue'!$BH$5:$BH$467,"Executed",'Grid GenerationQueue'!$BB$5:$BB$467,"&lt;"&amp;$BE$3)</f>
        <v>0</v>
      </c>
      <c r="BJ481">
        <f>SUMIFS('Grid GenerationQueue'!AK$5:AK$467,'Grid GenerationQueue'!$AX$5:$AX$467,$B481,'Grid GenerationQueue'!$AY$5:$AY$467,$C481,'Grid GenerationQueue'!$BH$5:$BH$467,"Executed",'Grid GenerationQueue'!$BB$5:$BB$467,"&lt;"&amp;$BE$3)</f>
        <v>0</v>
      </c>
      <c r="BK481">
        <f>SUMIFS('Grid GenerationQueue'!AL$5:AL$467,'Grid GenerationQueue'!$AX$5:$AX$467,$B481,'Grid GenerationQueue'!$AY$5:$AY$467,$C481,'Grid GenerationQueue'!$BH$5:$BH$467,"Executed",'Grid GenerationQueue'!$BB$5:$BB$467,"&lt;"&amp;$BE$3)</f>
        <v>0</v>
      </c>
      <c r="BL481">
        <f>SUMIFS('Grid GenerationQueue'!AM$5:AM$467,'Grid GenerationQueue'!$AX$5:$AX$467,$B481,'Grid GenerationQueue'!$AY$5:$AY$467,$C481,'Grid GenerationQueue'!$BH$5:$BH$467,"Executed",'Grid GenerationQueue'!$BB$5:$BB$467,"&lt;"&amp;$BE$3)</f>
        <v>0</v>
      </c>
      <c r="BM481">
        <f>SUMIFS('Grid GenerationQueue'!AN$5:AN$467,'Grid GenerationQueue'!$AX$5:$AX$467,$B481,'Grid GenerationQueue'!$AY$5:$AY$467,$C481,'Grid GenerationQueue'!$BH$5:$BH$467,"Executed",'Grid GenerationQueue'!$BB$5:$BB$467,"&lt;"&amp;$BE$3)</f>
        <v>0</v>
      </c>
      <c r="BN481">
        <f>SUMIFS('Grid GenerationQueue'!AO$5:AO$467,'Grid GenerationQueue'!$AX$5:$AX$467,$B481,'Grid GenerationQueue'!$AY$5:$AY$467,$C481,'Grid GenerationQueue'!$BH$5:$BH$467,"Executed",'Grid GenerationQueue'!$BB$5:$BB$467,"&lt;"&amp;$BE$3)</f>
        <v>0</v>
      </c>
      <c r="BO481">
        <f>SUMIFS('Grid GenerationQueue'!AP$5:AP$467,'Grid GenerationQueue'!$AX$5:$AX$467,$B481,'Grid GenerationQueue'!$AY$5:$AY$467,$C481,'Grid GenerationQueue'!$BH$5:$BH$467,"Executed",'Grid GenerationQueue'!$BB$5:$BB$467,"&lt;"&amp;$BE$3)</f>
        <v>0</v>
      </c>
      <c r="BQ481">
        <f>SUMIFS('Grid GenerationQueue'!AE$5:AE$467,'Grid GenerationQueue'!$AX$5:$AX$467,$B481,'Grid GenerationQueue'!$AY$5:$AY$467,$C481,'Grid GenerationQueue'!$BF$5:$BF$467,"&lt;&gt;"&amp;"",'Grid GenerationQueue'!$BB$5:$BB$467,"&lt;"&amp;$BE$3)</f>
        <v>0</v>
      </c>
      <c r="BR481">
        <f>SUMIFS('Grid GenerationQueue'!AF$5:AF$467,'Grid GenerationQueue'!$AX$5:$AX$467,$B481,'Grid GenerationQueue'!$AY$5:$AY$467,$C481,'Grid GenerationQueue'!$BF$5:$BF$467,"&lt;&gt;"&amp;"",'Grid GenerationQueue'!$BB$5:$BB$467,"&lt;"&amp;$BE$3)</f>
        <v>0</v>
      </c>
      <c r="BS481">
        <f>SUMIFS('Grid GenerationQueue'!AG$5:AG$467,'Grid GenerationQueue'!$AX$5:$AX$467,$B481,'Grid GenerationQueue'!$AY$5:$AY$467,$C481,'Grid GenerationQueue'!$BF$5:$BF$467,"&lt;&gt;"&amp;"",'Grid GenerationQueue'!$BB$5:$BB$467,"&lt;"&amp;$BE$3)</f>
        <v>0</v>
      </c>
      <c r="BT481">
        <f>SUMIFS('Grid GenerationQueue'!AH$5:AH$467,'Grid GenerationQueue'!$AX$5:$AX$467,$B481,'Grid GenerationQueue'!$AY$5:$AY$467,$C481,'Grid GenerationQueue'!$BF$5:$BF$467,"&lt;&gt;"&amp;"",'Grid GenerationQueue'!$BB$5:$BB$467,"&lt;"&amp;$BE$3)</f>
        <v>0</v>
      </c>
      <c r="BU481">
        <f>SUMIFS('Grid GenerationQueue'!AI$5:AI$467,'Grid GenerationQueue'!$AX$5:$AX$467,$B481,'Grid GenerationQueue'!$AY$5:$AY$467,$C481,'Grid GenerationQueue'!$BF$5:$BF$467,"&lt;&gt;"&amp;"",'Grid GenerationQueue'!$BB$5:$BB$467,"&lt;"&amp;$BE$3)</f>
        <v>235.6</v>
      </c>
      <c r="BV481">
        <f>SUMIFS('Grid GenerationQueue'!AJ$5:AJ$467,'Grid GenerationQueue'!$AX$5:$AX$467,$B481,'Grid GenerationQueue'!$AY$5:$AY$467,$C481,'Grid GenerationQueue'!$BF$5:$BF$467,"&lt;&gt;"&amp;"",'Grid GenerationQueue'!$BB$5:$BB$467,"&lt;"&amp;$BE$3)</f>
        <v>0</v>
      </c>
      <c r="BW481">
        <f>SUMIFS('Grid GenerationQueue'!AK$5:AK$467,'Grid GenerationQueue'!$AX$5:$AX$467,$B481,'Grid GenerationQueue'!$AY$5:$AY$467,$C481,'Grid GenerationQueue'!$BF$5:$BF$467,"&lt;&gt;"&amp;"",'Grid GenerationQueue'!$BB$5:$BB$467,"&lt;"&amp;$BE$3)</f>
        <v>0</v>
      </c>
      <c r="BX481">
        <f>SUMIFS('Grid GenerationQueue'!AL$5:AL$467,'Grid GenerationQueue'!$AX$5:$AX$467,$B481,'Grid GenerationQueue'!$AY$5:$AY$467,$C481,'Grid GenerationQueue'!$BF$5:$BF$467,"&lt;&gt;"&amp;"",'Grid GenerationQueue'!$BB$5:$BB$467,"&lt;"&amp;$BE$3)</f>
        <v>0</v>
      </c>
      <c r="BY481">
        <f>SUMIFS('Grid GenerationQueue'!AM$5:AM$467,'Grid GenerationQueue'!$AX$5:$AX$467,$B481,'Grid GenerationQueue'!$AY$5:$AY$467,$C481,'Grid GenerationQueue'!$BF$5:$BF$467,"&lt;&gt;"&amp;"",'Grid GenerationQueue'!$BB$5:$BB$467,"&lt;"&amp;$BE$3)</f>
        <v>0</v>
      </c>
      <c r="BZ481">
        <f>SUMIFS('Grid GenerationQueue'!AN$5:AN$467,'Grid GenerationQueue'!$AX$5:$AX$467,$B481,'Grid GenerationQueue'!$AY$5:$AY$467,$C481,'Grid GenerationQueue'!$BF$5:$BF$467,"&lt;&gt;"&amp;"",'Grid GenerationQueue'!$BB$5:$BB$467,"&lt;"&amp;$BE$3)</f>
        <v>0</v>
      </c>
      <c r="CA481">
        <f>SUMIFS('Grid GenerationQueue'!AO$5:AO$467,'Grid GenerationQueue'!$AX$5:$AX$467,$B481,'Grid GenerationQueue'!$AY$5:$AY$467,$C481,'Grid GenerationQueue'!$BF$5:$BF$467,"&lt;&gt;"&amp;"",'Grid GenerationQueue'!$BB$5:$BB$467,"&lt;"&amp;$BE$3)</f>
        <v>0</v>
      </c>
      <c r="CB481">
        <f>SUMIFS('Grid GenerationQueue'!AP$5:AP$467,'Grid GenerationQueue'!$AX$5:$AX$467,$B481,'Grid GenerationQueue'!$AY$5:$AY$467,$C481,'Grid GenerationQueue'!$BF$5:$BF$467,"&lt;&gt;"&amp;"",'Grid GenerationQueue'!$BB$5:$BB$467,"&lt;"&amp;$BE$3)</f>
        <v>0</v>
      </c>
      <c r="CD481">
        <f>SUMIFS('Grid GenerationQueue'!AE$5:AE$467,'Grid GenerationQueue'!$AX$5:$AX$467,$B481,'Grid GenerationQueue'!$AY$5:$AY$467,$C481,'Grid GenerationQueue'!$BB$5:$BB$467,"&lt;"&amp;$BE$3)</f>
        <v>0</v>
      </c>
      <c r="CE481">
        <f>SUMIFS('Grid GenerationQueue'!AF$5:AF$467,'Grid GenerationQueue'!$AX$5:$AX$467,$B481,'Grid GenerationQueue'!$AY$5:$AY$467,$C481,'Grid GenerationQueue'!$BB$5:$BB$467,"&lt;"&amp;$BE$3)</f>
        <v>0</v>
      </c>
      <c r="CF481">
        <f>SUMIFS('Grid GenerationQueue'!AG$5:AG$467,'Grid GenerationQueue'!$AX$5:$AX$467,$B481,'Grid GenerationQueue'!$AY$5:$AY$467,$C481,'Grid GenerationQueue'!$BB$5:$BB$467,"&lt;"&amp;$BE$3)</f>
        <v>0</v>
      </c>
      <c r="CG481">
        <f>SUMIFS('Grid GenerationQueue'!AH$5:AH$467,'Grid GenerationQueue'!$AX$5:$AX$467,$B481,'Grid GenerationQueue'!$AY$5:$AY$467,$C481,'Grid GenerationQueue'!$BB$5:$BB$467,"&lt;"&amp;$BE$3)</f>
        <v>0</v>
      </c>
      <c r="CH481">
        <f>SUMIFS('Grid GenerationQueue'!AI$5:AI$467,'Grid GenerationQueue'!$AX$5:$AX$467,$B481,'Grid GenerationQueue'!$AY$5:$AY$467,$C481,'Grid GenerationQueue'!$BB$5:$BB$467,"&lt;"&amp;$BE$3)</f>
        <v>235.6</v>
      </c>
      <c r="CI481">
        <f>SUMIFS('Grid GenerationQueue'!AJ$5:AJ$467,'Grid GenerationQueue'!$AX$5:$AX$467,$B481,'Grid GenerationQueue'!$AY$5:$AY$467,$C481,'Grid GenerationQueue'!$BB$5:$BB$467,"&lt;"&amp;$BE$3)</f>
        <v>0</v>
      </c>
      <c r="CJ481">
        <f>SUMIFS('Grid GenerationQueue'!AK$5:AK$467,'Grid GenerationQueue'!$AX$5:$AX$467,$B481,'Grid GenerationQueue'!$AY$5:$AY$467,$C481,'Grid GenerationQueue'!$BB$5:$BB$467,"&lt;"&amp;$BE$3)</f>
        <v>0</v>
      </c>
      <c r="CK481">
        <f>SUMIFS('Grid GenerationQueue'!AL$5:AL$467,'Grid GenerationQueue'!$AX$5:$AX$467,$B481,'Grid GenerationQueue'!$AY$5:$AY$467,$C481,'Grid GenerationQueue'!$BB$5:$BB$467,"&lt;"&amp;$BE$3)</f>
        <v>0</v>
      </c>
      <c r="CL481">
        <f>SUMIFS('Grid GenerationQueue'!AM$5:AM$467,'Grid GenerationQueue'!$AX$5:$AX$467,$B481,'Grid GenerationQueue'!$AY$5:$AY$467,$C481,'Grid GenerationQueue'!$BB$5:$BB$467,"&lt;"&amp;$BE$3)</f>
        <v>0</v>
      </c>
      <c r="CM481">
        <f>SUMIFS('Grid GenerationQueue'!AN$5:AN$467,'Grid GenerationQueue'!$AX$5:$AX$467,$B481,'Grid GenerationQueue'!$AY$5:$AY$467,$C481,'Grid GenerationQueue'!$BB$5:$BB$467,"&lt;"&amp;$BE$3)</f>
        <v>0</v>
      </c>
      <c r="CN481">
        <f>SUMIFS('Grid GenerationQueue'!AO$5:AO$467,'Grid GenerationQueue'!$AX$5:$AX$467,$B481,'Grid GenerationQueue'!$AY$5:$AY$467,$C481,'Grid GenerationQueue'!$BB$5:$BB$467,"&lt;"&amp;$BE$3)</f>
        <v>0</v>
      </c>
      <c r="CO481">
        <f>SUMIFS('Grid GenerationQueue'!AP$5:AP$467,'Grid GenerationQueue'!$AX$5:$AX$467,$B481,'Grid GenerationQueue'!$AY$5:$AY$467,$C481,'Grid GenerationQueue'!$BB$5:$BB$467,"&lt;"&amp;$BE$3)</f>
        <v>0</v>
      </c>
    </row>
    <row r="482" spans="1:93" x14ac:dyDescent="0.35">
      <c r="A482" t="s">
        <v>4649</v>
      </c>
      <c r="B482" t="s">
        <v>4536</v>
      </c>
      <c r="C482">
        <v>230</v>
      </c>
      <c r="D482">
        <f>SUMIFS('Grid GenerationQueue'!AE$5:AE$467,'Grid GenerationQueue'!$AX$5:$AX$467,$B482,'Grid GenerationQueue'!$AY$5:$AY$467,$C482,'Grid GenerationQueue'!$BI$5:$BI$467,"&lt;4")</f>
        <v>173.3</v>
      </c>
      <c r="E482">
        <f>SUMIFS('Grid GenerationQueue'!AF$5:AF$467,'Grid GenerationQueue'!$AX$5:$AX$467,$B482,'Grid GenerationQueue'!$AY$5:$AY$467,$C482,'Grid GenerationQueue'!$BI$5:$BI$467,"&lt;4")</f>
        <v>105.26366000000002</v>
      </c>
      <c r="F482">
        <f>SUMIFS('Grid GenerationQueue'!AG$5:AG$467,'Grid GenerationQueue'!$AX$5:$AX$467,$B482,'Grid GenerationQueue'!$AY$5:$AY$467,$C482,'Grid GenerationQueue'!$BI$5:$BI$467,"&lt;4")</f>
        <v>0</v>
      </c>
      <c r="G482">
        <f>SUMIFS('Grid GenerationQueue'!AH$5:AH$467,'Grid GenerationQueue'!$AX$5:$AX$467,$B482,'Grid GenerationQueue'!$AY$5:$AY$467,$C482,'Grid GenerationQueue'!$BI$5:$BI$467,"&lt;4")</f>
        <v>0</v>
      </c>
      <c r="H482">
        <f>SUMIFS('Grid GenerationQueue'!AI$5:AI$467,'Grid GenerationQueue'!$AX$5:$AX$467,$B482,'Grid GenerationQueue'!$AY$5:$AY$467,$C482,'Grid GenerationQueue'!$BI$5:$BI$467,"&lt;4")</f>
        <v>176.12199999999999</v>
      </c>
      <c r="I482">
        <f>SUMIFS('Grid GenerationQueue'!AJ$5:AJ$467,'Grid GenerationQueue'!$AX$5:$AX$467,$B482,'Grid GenerationQueue'!$AY$5:$AY$467,$C482,'Grid GenerationQueue'!$BI$5:$BI$467,"&lt;4")</f>
        <v>44.88</v>
      </c>
      <c r="J482">
        <f>SUMIFS('Grid GenerationQueue'!AK$5:AK$467,'Grid GenerationQueue'!$AX$5:$AX$467,$B482,'Grid GenerationQueue'!$AY$5:$AY$467,$C482,'Grid GenerationQueue'!$BI$5:$BI$467,"&lt;4")</f>
        <v>0</v>
      </c>
      <c r="K482">
        <f>SUMIFS('Grid GenerationQueue'!AL$5:AL$467,'Grid GenerationQueue'!$AX$5:$AX$467,$B482,'Grid GenerationQueue'!$AY$5:$AY$467,$C482,'Grid GenerationQueue'!$BI$5:$BI$467,"&lt;4")</f>
        <v>0</v>
      </c>
      <c r="L482">
        <f>SUMIFS('Grid GenerationQueue'!AM$5:AM$467,'Grid GenerationQueue'!$AX$5:$AX$467,$B482,'Grid GenerationQueue'!$AY$5:$AY$467,$C482,'Grid GenerationQueue'!$BI$5:$BI$467,"&lt;4")</f>
        <v>0</v>
      </c>
      <c r="M482">
        <f>SUMIFS('Grid GenerationQueue'!AN$5:AN$467,'Grid GenerationQueue'!$AX$5:$AX$467,$B482,'Grid GenerationQueue'!$AY$5:$AY$467,$C482,'Grid GenerationQueue'!$BI$5:$BI$467,"&lt;4")</f>
        <v>0</v>
      </c>
      <c r="N482">
        <f>SUMIFS('Grid GenerationQueue'!AO$5:AO$467,'Grid GenerationQueue'!$AX$5:$AX$467,$B482,'Grid GenerationQueue'!$AY$5:$AY$467,$C482,'Grid GenerationQueue'!$BI$5:$BI$467,"&lt;4")</f>
        <v>0</v>
      </c>
      <c r="O482">
        <f>SUMIFS('Grid GenerationQueue'!AP$5:AP$467,'Grid GenerationQueue'!$AX$5:$AX$467,$B482,'Grid GenerationQueue'!$AY$5:$AY$467,$C482,'Grid GenerationQueue'!$BI$5:$BI$467,"&lt;4")</f>
        <v>0</v>
      </c>
      <c r="Q482">
        <f>SUMIFS('Grid GenerationQueue'!AE$5:AE$467,'Grid GenerationQueue'!$AX$5:$AX$467,$B482,'Grid GenerationQueue'!$AY$5:$AY$467,$C482,'Grid GenerationQueue'!$BH$5:$BH$467,"Executed")</f>
        <v>174</v>
      </c>
      <c r="R482">
        <f>SUMIFS('Grid GenerationQueue'!AF$5:AF$467,'Grid GenerationQueue'!$AX$5:$AX$467,$B482,'Grid GenerationQueue'!$AY$5:$AY$467,$C482,'Grid GenerationQueue'!$BH$5:$BH$467,"Executed")</f>
        <v>105.96366</v>
      </c>
      <c r="S482">
        <f>SUMIFS('Grid GenerationQueue'!AG$5:AG$467,'Grid GenerationQueue'!$AX$5:$AX$467,$B482,'Grid GenerationQueue'!$AY$5:$AY$467,$C482,'Grid GenerationQueue'!$BH$5:$BH$467,"Executed")</f>
        <v>0</v>
      </c>
      <c r="T482">
        <f>SUMIFS('Grid GenerationQueue'!AH$5:AH$467,'Grid GenerationQueue'!$AX$5:$AX$467,$B482,'Grid GenerationQueue'!$AY$5:$AY$467,$C482,'Grid GenerationQueue'!$BH$5:$BH$467,"Executed")</f>
        <v>0</v>
      </c>
      <c r="U482">
        <f>SUMIFS('Grid GenerationQueue'!AI$5:AI$467,'Grid GenerationQueue'!$AX$5:$AX$467,$B482,'Grid GenerationQueue'!$AY$5:$AY$467,$C482,'Grid GenerationQueue'!$BH$5:$BH$467,"Executed")</f>
        <v>176.12199999999999</v>
      </c>
      <c r="V482">
        <f>SUMIFS('Grid GenerationQueue'!AJ$5:AJ$467,'Grid GenerationQueue'!$AX$5:$AX$467,$B482,'Grid GenerationQueue'!$AY$5:$AY$467,$C482,'Grid GenerationQueue'!$BH$5:$BH$467,"Executed")</f>
        <v>44.88</v>
      </c>
      <c r="W482">
        <f>SUMIFS('Grid GenerationQueue'!AK$5:AK$467,'Grid GenerationQueue'!$AX$5:$AX$467,$B482,'Grid GenerationQueue'!$AY$5:$AY$467,$C482,'Grid GenerationQueue'!$BH$5:$BH$467,"Executed")</f>
        <v>0</v>
      </c>
      <c r="X482">
        <f>SUMIFS('Grid GenerationQueue'!AL$5:AL$467,'Grid GenerationQueue'!$AX$5:$AX$467,$B482,'Grid GenerationQueue'!$AY$5:$AY$467,$C482,'Grid GenerationQueue'!$BH$5:$BH$467,"Executed")</f>
        <v>0</v>
      </c>
      <c r="Y482">
        <f>SUMIFS('Grid GenerationQueue'!AM$5:AM$467,'Grid GenerationQueue'!$AX$5:$AX$467,$B482,'Grid GenerationQueue'!$AY$5:$AY$467,$C482,'Grid GenerationQueue'!$BH$5:$BH$467,"Executed")</f>
        <v>100</v>
      </c>
      <c r="Z482">
        <f>SUMIFS('Grid GenerationQueue'!AN$5:AN$467,'Grid GenerationQueue'!$AX$5:$AX$467,$B482,'Grid GenerationQueue'!$AY$5:$AY$467,$C482,'Grid GenerationQueue'!$BH$5:$BH$467,"Executed")</f>
        <v>100</v>
      </c>
      <c r="AA482">
        <f>SUMIFS('Grid GenerationQueue'!AO$5:AO$467,'Grid GenerationQueue'!$AX$5:$AX$467,$B482,'Grid GenerationQueue'!$AY$5:$AY$467,$C482,'Grid GenerationQueue'!$BH$5:$BH$467,"Executed")</f>
        <v>0</v>
      </c>
      <c r="AB482">
        <f>SUMIFS('Grid GenerationQueue'!AP$5:AP$467,'Grid GenerationQueue'!$AX$5:$AX$467,$B482,'Grid GenerationQueue'!$AY$5:$AY$467,$C482,'Grid GenerationQueue'!$BH$5:$BH$467,"Executed")</f>
        <v>0</v>
      </c>
      <c r="AD482">
        <f>SUMIFS('Grid GenerationQueue'!AE$5:AE$467,'Grid GenerationQueue'!$AX$5:$AX$467,$B482,'Grid GenerationQueue'!$AY$5:$AY$467,$C482,'Grid GenerationQueue'!$BF$5:$BF$467,"&lt;&gt;"&amp;"")</f>
        <v>282</v>
      </c>
      <c r="AE482">
        <f>SUMIFS('Grid GenerationQueue'!AF$5:AF$467,'Grid GenerationQueue'!$AX$5:$AX$467,$B482,'Grid GenerationQueue'!$AY$5:$AY$467,$C482,'Grid GenerationQueue'!$BF$5:$BF$467,"&lt;&gt;"&amp;"")</f>
        <v>105.96366</v>
      </c>
      <c r="AF482">
        <f>SUMIFS('Grid GenerationQueue'!AG$5:AG$467,'Grid GenerationQueue'!$AX$5:$AX$467,$B482,'Grid GenerationQueue'!$AY$5:$AY$467,$C482,'Grid GenerationQueue'!$BF$5:$BF$467,"&lt;&gt;"&amp;"")</f>
        <v>500</v>
      </c>
      <c r="AG482">
        <f>SUMIFS('Grid GenerationQueue'!AH$5:AH$467,'Grid GenerationQueue'!$AX$5:$AX$467,$B482,'Grid GenerationQueue'!$AY$5:$AY$467,$C482,'Grid GenerationQueue'!$BF$5:$BF$467,"&lt;&gt;"&amp;"")</f>
        <v>300</v>
      </c>
      <c r="AH482">
        <f>SUMIFS('Grid GenerationQueue'!AI$5:AI$467,'Grid GenerationQueue'!$AX$5:$AX$467,$B482,'Grid GenerationQueue'!$AY$5:$AY$467,$C482,'Grid GenerationQueue'!$BF$5:$BF$467,"&lt;&gt;"&amp;"")</f>
        <v>176.12199999999999</v>
      </c>
      <c r="AI482">
        <f>SUMIFS('Grid GenerationQueue'!AJ$5:AJ$467,'Grid GenerationQueue'!$AX$5:$AX$467,$B482,'Grid GenerationQueue'!$AY$5:$AY$467,$C482,'Grid GenerationQueue'!$BF$5:$BF$467,"&lt;&gt;"&amp;"")</f>
        <v>44.88</v>
      </c>
      <c r="AJ482">
        <f>SUMIFS('Grid GenerationQueue'!AK$5:AK$467,'Grid GenerationQueue'!$AX$5:$AX$467,$B482,'Grid GenerationQueue'!$AY$5:$AY$467,$C482,'Grid GenerationQueue'!$BF$5:$BF$467,"&lt;&gt;"&amp;"")</f>
        <v>0</v>
      </c>
      <c r="AK482">
        <f>SUMIFS('Grid GenerationQueue'!AL$5:AL$467,'Grid GenerationQueue'!$AX$5:$AX$467,$B482,'Grid GenerationQueue'!$AY$5:$AY$467,$C482,'Grid GenerationQueue'!$BF$5:$BF$467,"&lt;&gt;"&amp;"")</f>
        <v>0</v>
      </c>
      <c r="AL482">
        <f>SUMIFS('Grid GenerationQueue'!AM$5:AM$467,'Grid GenerationQueue'!$AX$5:$AX$467,$B482,'Grid GenerationQueue'!$AY$5:$AY$467,$C482,'Grid GenerationQueue'!$BF$5:$BF$467,"&lt;&gt;"&amp;"")</f>
        <v>100</v>
      </c>
      <c r="AM482">
        <f>SUMIFS('Grid GenerationQueue'!AN$5:AN$467,'Grid GenerationQueue'!$AX$5:$AX$467,$B482,'Grid GenerationQueue'!$AY$5:$AY$467,$C482,'Grid GenerationQueue'!$BF$5:$BF$467,"&lt;&gt;"&amp;"")</f>
        <v>100</v>
      </c>
      <c r="AN482">
        <f>SUMIFS('Grid GenerationQueue'!AO$5:AO$467,'Grid GenerationQueue'!$AX$5:$AX$467,$B482,'Grid GenerationQueue'!$AY$5:$AY$467,$C482,'Grid GenerationQueue'!$BF$5:$BF$467,"&lt;&gt;"&amp;"")</f>
        <v>0</v>
      </c>
      <c r="AO482">
        <f>SUMIFS('Grid GenerationQueue'!AP$5:AP$467,'Grid GenerationQueue'!$AX$5:$AX$467,$B482,'Grid GenerationQueue'!$AY$5:$AY$467,$C482,'Grid GenerationQueue'!$BF$5:$BF$467,"&lt;&gt;"&amp;"")</f>
        <v>0</v>
      </c>
      <c r="AQ482">
        <f>SUMIFS('Grid GenerationQueue'!AE$5:AE$467,'Grid GenerationQueue'!$AX$5:$AX$467,$B482,'Grid GenerationQueue'!$AY$5:$AY$467,$C482)</f>
        <v>905.48</v>
      </c>
      <c r="AR482">
        <f>SUMIFS('Grid GenerationQueue'!AF$5:AF$467,'Grid GenerationQueue'!$AX$5:$AX$467,$B482,'Grid GenerationQueue'!$AY$5:$AY$467,$C482)</f>
        <v>105.96366</v>
      </c>
      <c r="AS482">
        <f>SUMIFS('Grid GenerationQueue'!AG$5:AG$467,'Grid GenerationQueue'!$AX$5:$AX$467,$B482,'Grid GenerationQueue'!$AY$5:$AY$467,$C482)</f>
        <v>500</v>
      </c>
      <c r="AT482">
        <f>SUMIFS('Grid GenerationQueue'!AH$5:AH$467,'Grid GenerationQueue'!$AX$5:$AX$467,$B482,'Grid GenerationQueue'!$AY$5:$AY$467,$C482)</f>
        <v>300</v>
      </c>
      <c r="AU482">
        <f>SUMIFS('Grid GenerationQueue'!AI$5:AI$467,'Grid GenerationQueue'!$AX$5:$AX$467,$B482,'Grid GenerationQueue'!$AY$5:$AY$467,$C482)</f>
        <v>799.60199999999998</v>
      </c>
      <c r="AV482">
        <f>SUMIFS('Grid GenerationQueue'!AJ$5:AJ$467,'Grid GenerationQueue'!$AX$5:$AX$467,$B482,'Grid GenerationQueue'!$AY$5:$AY$467,$C482)</f>
        <v>44.88</v>
      </c>
      <c r="AW482">
        <f>SUMIFS('Grid GenerationQueue'!AK$5:AK$467,'Grid GenerationQueue'!$AX$5:$AX$467,$B482,'Grid GenerationQueue'!$AY$5:$AY$467,$C482)</f>
        <v>0</v>
      </c>
      <c r="AX482">
        <f>SUMIFS('Grid GenerationQueue'!AL$5:AL$467,'Grid GenerationQueue'!$AX$5:$AX$467,$B482,'Grid GenerationQueue'!$AY$5:$AY$467,$C482)</f>
        <v>0</v>
      </c>
      <c r="AY482">
        <f>SUMIFS('Grid GenerationQueue'!AM$5:AM$467,'Grid GenerationQueue'!$AX$5:$AX$467,$B482,'Grid GenerationQueue'!$AY$5:$AY$467,$C482)</f>
        <v>100</v>
      </c>
      <c r="AZ482">
        <f>SUMIFS('Grid GenerationQueue'!AN$5:AN$467,'Grid GenerationQueue'!$AX$5:$AX$467,$B482,'Grid GenerationQueue'!$AY$5:$AY$467,$C482)</f>
        <v>100</v>
      </c>
      <c r="BA482">
        <f>SUMIFS('Grid GenerationQueue'!AO$5:AO$467,'Grid GenerationQueue'!$AX$5:$AX$467,$B482,'Grid GenerationQueue'!$AY$5:$AY$467,$C482)</f>
        <v>0</v>
      </c>
      <c r="BB482">
        <f>SUMIFS('Grid GenerationQueue'!AP$5:AP$467,'Grid GenerationQueue'!$AX$5:$AX$467,$B482,'Grid GenerationQueue'!$AY$5:$AY$467,$C482)</f>
        <v>0</v>
      </c>
      <c r="BD482">
        <f>SUMIFS('Grid GenerationQueue'!AE$5:AE$467,'Grid GenerationQueue'!$AX$5:$AX$467,$B482,'Grid GenerationQueue'!$AY$5:$AY$467,$C482,'Grid GenerationQueue'!$BH$5:$BH$467,"Executed",'Grid GenerationQueue'!$BB$5:$BB$467,"&lt;"&amp;$BE$3)</f>
        <v>174</v>
      </c>
      <c r="BE482">
        <f>SUMIFS('Grid GenerationQueue'!AF$5:AF$467,'Grid GenerationQueue'!$AX$5:$AX$467,$B482,'Grid GenerationQueue'!$AY$5:$AY$467,$C482,'Grid GenerationQueue'!$BH$5:$BH$467,"Executed",'Grid GenerationQueue'!$BB$5:$BB$467,"&lt;"&amp;$BE$3)</f>
        <v>105.96366</v>
      </c>
      <c r="BF482">
        <f>SUMIFS('Grid GenerationQueue'!AG$5:AG$467,'Grid GenerationQueue'!$AX$5:$AX$467,$B482,'Grid GenerationQueue'!$AY$5:$AY$467,$C482,'Grid GenerationQueue'!$BH$5:$BH$467,"Executed",'Grid GenerationQueue'!$BB$5:$BB$467,"&lt;"&amp;$BE$3)</f>
        <v>0</v>
      </c>
      <c r="BG482">
        <f>SUMIFS('Grid GenerationQueue'!AH$5:AH$467,'Grid GenerationQueue'!$AX$5:$AX$467,$B482,'Grid GenerationQueue'!$AY$5:$AY$467,$C482,'Grid GenerationQueue'!$BH$5:$BH$467,"Executed",'Grid GenerationQueue'!$BB$5:$BB$467,"&lt;"&amp;$BE$3)</f>
        <v>0</v>
      </c>
      <c r="BH482">
        <f>SUMIFS('Grid GenerationQueue'!AI$5:AI$467,'Grid GenerationQueue'!$AX$5:$AX$467,$B482,'Grid GenerationQueue'!$AY$5:$AY$467,$C482,'Grid GenerationQueue'!$BH$5:$BH$467,"Executed",'Grid GenerationQueue'!$BB$5:$BB$467,"&lt;"&amp;$BE$3)</f>
        <v>176.12199999999999</v>
      </c>
      <c r="BI482">
        <f>SUMIFS('Grid GenerationQueue'!AJ$5:AJ$467,'Grid GenerationQueue'!$AX$5:$AX$467,$B482,'Grid GenerationQueue'!$AY$5:$AY$467,$C482,'Grid GenerationQueue'!$BH$5:$BH$467,"Executed",'Grid GenerationQueue'!$BB$5:$BB$467,"&lt;"&amp;$BE$3)</f>
        <v>44.88</v>
      </c>
      <c r="BJ482">
        <f>SUMIFS('Grid GenerationQueue'!AK$5:AK$467,'Grid GenerationQueue'!$AX$5:$AX$467,$B482,'Grid GenerationQueue'!$AY$5:$AY$467,$C482,'Grid GenerationQueue'!$BH$5:$BH$467,"Executed",'Grid GenerationQueue'!$BB$5:$BB$467,"&lt;"&amp;$BE$3)</f>
        <v>0</v>
      </c>
      <c r="BK482">
        <f>SUMIFS('Grid GenerationQueue'!AL$5:AL$467,'Grid GenerationQueue'!$AX$5:$AX$467,$B482,'Grid GenerationQueue'!$AY$5:$AY$467,$C482,'Grid GenerationQueue'!$BH$5:$BH$467,"Executed",'Grid GenerationQueue'!$BB$5:$BB$467,"&lt;"&amp;$BE$3)</f>
        <v>0</v>
      </c>
      <c r="BL482">
        <f>SUMIFS('Grid GenerationQueue'!AM$5:AM$467,'Grid GenerationQueue'!$AX$5:$AX$467,$B482,'Grid GenerationQueue'!$AY$5:$AY$467,$C482,'Grid GenerationQueue'!$BH$5:$BH$467,"Executed",'Grid GenerationQueue'!$BB$5:$BB$467,"&lt;"&amp;$BE$3)</f>
        <v>100</v>
      </c>
      <c r="BM482">
        <f>SUMIFS('Grid GenerationQueue'!AN$5:AN$467,'Grid GenerationQueue'!$AX$5:$AX$467,$B482,'Grid GenerationQueue'!$AY$5:$AY$467,$C482,'Grid GenerationQueue'!$BH$5:$BH$467,"Executed",'Grid GenerationQueue'!$BB$5:$BB$467,"&lt;"&amp;$BE$3)</f>
        <v>100</v>
      </c>
      <c r="BN482">
        <f>SUMIFS('Grid GenerationQueue'!AO$5:AO$467,'Grid GenerationQueue'!$AX$5:$AX$467,$B482,'Grid GenerationQueue'!$AY$5:$AY$467,$C482,'Grid GenerationQueue'!$BH$5:$BH$467,"Executed",'Grid GenerationQueue'!$BB$5:$BB$467,"&lt;"&amp;$BE$3)</f>
        <v>0</v>
      </c>
      <c r="BO482">
        <f>SUMIFS('Grid GenerationQueue'!AP$5:AP$467,'Grid GenerationQueue'!$AX$5:$AX$467,$B482,'Grid GenerationQueue'!$AY$5:$AY$467,$C482,'Grid GenerationQueue'!$BH$5:$BH$467,"Executed",'Grid GenerationQueue'!$BB$5:$BB$467,"&lt;"&amp;$BE$3)</f>
        <v>0</v>
      </c>
      <c r="BQ482">
        <f>SUMIFS('Grid GenerationQueue'!AE$5:AE$467,'Grid GenerationQueue'!$AX$5:$AX$467,$B482,'Grid GenerationQueue'!$AY$5:$AY$467,$C482,'Grid GenerationQueue'!$BF$5:$BF$467,"&lt;&gt;"&amp;"",'Grid GenerationQueue'!$BB$5:$BB$467,"&lt;"&amp;$BE$3)</f>
        <v>282</v>
      </c>
      <c r="BR482">
        <f>SUMIFS('Grid GenerationQueue'!AF$5:AF$467,'Grid GenerationQueue'!$AX$5:$AX$467,$B482,'Grid GenerationQueue'!$AY$5:$AY$467,$C482,'Grid GenerationQueue'!$BF$5:$BF$467,"&lt;&gt;"&amp;"",'Grid GenerationQueue'!$BB$5:$BB$467,"&lt;"&amp;$BE$3)</f>
        <v>105.96366</v>
      </c>
      <c r="BS482">
        <f>SUMIFS('Grid GenerationQueue'!AG$5:AG$467,'Grid GenerationQueue'!$AX$5:$AX$467,$B482,'Grid GenerationQueue'!$AY$5:$AY$467,$C482,'Grid GenerationQueue'!$BF$5:$BF$467,"&lt;&gt;"&amp;"",'Grid GenerationQueue'!$BB$5:$BB$467,"&lt;"&amp;$BE$3)</f>
        <v>500</v>
      </c>
      <c r="BT482">
        <f>SUMIFS('Grid GenerationQueue'!AH$5:AH$467,'Grid GenerationQueue'!$AX$5:$AX$467,$B482,'Grid GenerationQueue'!$AY$5:$AY$467,$C482,'Grid GenerationQueue'!$BF$5:$BF$467,"&lt;&gt;"&amp;"",'Grid GenerationQueue'!$BB$5:$BB$467,"&lt;"&amp;$BE$3)</f>
        <v>300</v>
      </c>
      <c r="BU482">
        <f>SUMIFS('Grid GenerationQueue'!AI$5:AI$467,'Grid GenerationQueue'!$AX$5:$AX$467,$B482,'Grid GenerationQueue'!$AY$5:$AY$467,$C482,'Grid GenerationQueue'!$BF$5:$BF$467,"&lt;&gt;"&amp;"",'Grid GenerationQueue'!$BB$5:$BB$467,"&lt;"&amp;$BE$3)</f>
        <v>176.12199999999999</v>
      </c>
      <c r="BV482">
        <f>SUMIFS('Grid GenerationQueue'!AJ$5:AJ$467,'Grid GenerationQueue'!$AX$5:$AX$467,$B482,'Grid GenerationQueue'!$AY$5:$AY$467,$C482,'Grid GenerationQueue'!$BF$5:$BF$467,"&lt;&gt;"&amp;"",'Grid GenerationQueue'!$BB$5:$BB$467,"&lt;"&amp;$BE$3)</f>
        <v>44.88</v>
      </c>
      <c r="BW482">
        <f>SUMIFS('Grid GenerationQueue'!AK$5:AK$467,'Grid GenerationQueue'!$AX$5:$AX$467,$B482,'Grid GenerationQueue'!$AY$5:$AY$467,$C482,'Grid GenerationQueue'!$BF$5:$BF$467,"&lt;&gt;"&amp;"",'Grid GenerationQueue'!$BB$5:$BB$467,"&lt;"&amp;$BE$3)</f>
        <v>0</v>
      </c>
      <c r="BX482">
        <f>SUMIFS('Grid GenerationQueue'!AL$5:AL$467,'Grid GenerationQueue'!$AX$5:$AX$467,$B482,'Grid GenerationQueue'!$AY$5:$AY$467,$C482,'Grid GenerationQueue'!$BF$5:$BF$467,"&lt;&gt;"&amp;"",'Grid GenerationQueue'!$BB$5:$BB$467,"&lt;"&amp;$BE$3)</f>
        <v>0</v>
      </c>
      <c r="BY482">
        <f>SUMIFS('Grid GenerationQueue'!AM$5:AM$467,'Grid GenerationQueue'!$AX$5:$AX$467,$B482,'Grid GenerationQueue'!$AY$5:$AY$467,$C482,'Grid GenerationQueue'!$BF$5:$BF$467,"&lt;&gt;"&amp;"",'Grid GenerationQueue'!$BB$5:$BB$467,"&lt;"&amp;$BE$3)</f>
        <v>100</v>
      </c>
      <c r="BZ482">
        <f>SUMIFS('Grid GenerationQueue'!AN$5:AN$467,'Grid GenerationQueue'!$AX$5:$AX$467,$B482,'Grid GenerationQueue'!$AY$5:$AY$467,$C482,'Grid GenerationQueue'!$BF$5:$BF$467,"&lt;&gt;"&amp;"",'Grid GenerationQueue'!$BB$5:$BB$467,"&lt;"&amp;$BE$3)</f>
        <v>100</v>
      </c>
      <c r="CA482">
        <f>SUMIFS('Grid GenerationQueue'!AO$5:AO$467,'Grid GenerationQueue'!$AX$5:$AX$467,$B482,'Grid GenerationQueue'!$AY$5:$AY$467,$C482,'Grid GenerationQueue'!$BF$5:$BF$467,"&lt;&gt;"&amp;"",'Grid GenerationQueue'!$BB$5:$BB$467,"&lt;"&amp;$BE$3)</f>
        <v>0</v>
      </c>
      <c r="CB482">
        <f>SUMIFS('Grid GenerationQueue'!AP$5:AP$467,'Grid GenerationQueue'!$AX$5:$AX$467,$B482,'Grid GenerationQueue'!$AY$5:$AY$467,$C482,'Grid GenerationQueue'!$BF$5:$BF$467,"&lt;&gt;"&amp;"",'Grid GenerationQueue'!$BB$5:$BB$467,"&lt;"&amp;$BE$3)</f>
        <v>0</v>
      </c>
      <c r="CD482">
        <f>SUMIFS('Grid GenerationQueue'!AE$5:AE$467,'Grid GenerationQueue'!$AX$5:$AX$467,$B482,'Grid GenerationQueue'!$AY$5:$AY$467,$C482,'Grid GenerationQueue'!$BB$5:$BB$467,"&lt;"&amp;$BE$3)</f>
        <v>282</v>
      </c>
      <c r="CE482">
        <f>SUMIFS('Grid GenerationQueue'!AF$5:AF$467,'Grid GenerationQueue'!$AX$5:$AX$467,$B482,'Grid GenerationQueue'!$AY$5:$AY$467,$C482,'Grid GenerationQueue'!$BB$5:$BB$467,"&lt;"&amp;$BE$3)</f>
        <v>105.96366</v>
      </c>
      <c r="CF482">
        <f>SUMIFS('Grid GenerationQueue'!AG$5:AG$467,'Grid GenerationQueue'!$AX$5:$AX$467,$B482,'Grid GenerationQueue'!$AY$5:$AY$467,$C482,'Grid GenerationQueue'!$BB$5:$BB$467,"&lt;"&amp;$BE$3)</f>
        <v>500</v>
      </c>
      <c r="CG482">
        <f>SUMIFS('Grid GenerationQueue'!AH$5:AH$467,'Grid GenerationQueue'!$AX$5:$AX$467,$B482,'Grid GenerationQueue'!$AY$5:$AY$467,$C482,'Grid GenerationQueue'!$BB$5:$BB$467,"&lt;"&amp;$BE$3)</f>
        <v>300</v>
      </c>
      <c r="CH482">
        <f>SUMIFS('Grid GenerationQueue'!AI$5:AI$467,'Grid GenerationQueue'!$AX$5:$AX$467,$B482,'Grid GenerationQueue'!$AY$5:$AY$467,$C482,'Grid GenerationQueue'!$BB$5:$BB$467,"&lt;"&amp;$BE$3)</f>
        <v>176.12199999999999</v>
      </c>
      <c r="CI482">
        <f>SUMIFS('Grid GenerationQueue'!AJ$5:AJ$467,'Grid GenerationQueue'!$AX$5:$AX$467,$B482,'Grid GenerationQueue'!$AY$5:$AY$467,$C482,'Grid GenerationQueue'!$BB$5:$BB$467,"&lt;"&amp;$BE$3)</f>
        <v>44.88</v>
      </c>
      <c r="CJ482">
        <f>SUMIFS('Grid GenerationQueue'!AK$5:AK$467,'Grid GenerationQueue'!$AX$5:$AX$467,$B482,'Grid GenerationQueue'!$AY$5:$AY$467,$C482,'Grid GenerationQueue'!$BB$5:$BB$467,"&lt;"&amp;$BE$3)</f>
        <v>0</v>
      </c>
      <c r="CK482">
        <f>SUMIFS('Grid GenerationQueue'!AL$5:AL$467,'Grid GenerationQueue'!$AX$5:$AX$467,$B482,'Grid GenerationQueue'!$AY$5:$AY$467,$C482,'Grid GenerationQueue'!$BB$5:$BB$467,"&lt;"&amp;$BE$3)</f>
        <v>0</v>
      </c>
      <c r="CL482">
        <f>SUMIFS('Grid GenerationQueue'!AM$5:AM$467,'Grid GenerationQueue'!$AX$5:$AX$467,$B482,'Grid GenerationQueue'!$AY$5:$AY$467,$C482,'Grid GenerationQueue'!$BB$5:$BB$467,"&lt;"&amp;$BE$3)</f>
        <v>100</v>
      </c>
      <c r="CM482">
        <f>SUMIFS('Grid GenerationQueue'!AN$5:AN$467,'Grid GenerationQueue'!$AX$5:$AX$467,$B482,'Grid GenerationQueue'!$AY$5:$AY$467,$C482,'Grid GenerationQueue'!$BB$5:$BB$467,"&lt;"&amp;$BE$3)</f>
        <v>100</v>
      </c>
      <c r="CN482">
        <f>SUMIFS('Grid GenerationQueue'!AO$5:AO$467,'Grid GenerationQueue'!$AX$5:$AX$467,$B482,'Grid GenerationQueue'!$AY$5:$AY$467,$C482,'Grid GenerationQueue'!$BB$5:$BB$467,"&lt;"&amp;$BE$3)</f>
        <v>0</v>
      </c>
      <c r="CO482">
        <f>SUMIFS('Grid GenerationQueue'!AP$5:AP$467,'Grid GenerationQueue'!$AX$5:$AX$467,$B482,'Grid GenerationQueue'!$AY$5:$AY$467,$C482,'Grid GenerationQueue'!$BB$5:$BB$467,"&lt;"&amp;$BE$3)</f>
        <v>0</v>
      </c>
    </row>
    <row r="483" spans="1:93" x14ac:dyDescent="0.35">
      <c r="A483" t="s">
        <v>4649</v>
      </c>
      <c r="B483" t="s">
        <v>4536</v>
      </c>
      <c r="C483">
        <v>500</v>
      </c>
      <c r="D483">
        <f>SUMIFS('Grid GenerationQueue'!AE$5:AE$467,'Grid GenerationQueue'!$AX$5:$AX$467,$B483,'Grid GenerationQueue'!$AY$5:$AY$467,$C483,'Grid GenerationQueue'!$BI$5:$BI$467,"&lt;4")</f>
        <v>0</v>
      </c>
      <c r="E483">
        <f>SUMIFS('Grid GenerationQueue'!AF$5:AF$467,'Grid GenerationQueue'!$AX$5:$AX$467,$B483,'Grid GenerationQueue'!$AY$5:$AY$467,$C483,'Grid GenerationQueue'!$BI$5:$BI$467,"&lt;4")</f>
        <v>0</v>
      </c>
      <c r="F483">
        <f>SUMIFS('Grid GenerationQueue'!AG$5:AG$467,'Grid GenerationQueue'!$AX$5:$AX$467,$B483,'Grid GenerationQueue'!$AY$5:$AY$467,$C483,'Grid GenerationQueue'!$BI$5:$BI$467,"&lt;4")</f>
        <v>0</v>
      </c>
      <c r="G483">
        <f>SUMIFS('Grid GenerationQueue'!AH$5:AH$467,'Grid GenerationQueue'!$AX$5:$AX$467,$B483,'Grid GenerationQueue'!$AY$5:$AY$467,$C483,'Grid GenerationQueue'!$BI$5:$BI$467,"&lt;4")</f>
        <v>0</v>
      </c>
      <c r="H483">
        <f>SUMIFS('Grid GenerationQueue'!AI$5:AI$467,'Grid GenerationQueue'!$AX$5:$AX$467,$B483,'Grid GenerationQueue'!$AY$5:$AY$467,$C483,'Grid GenerationQueue'!$BI$5:$BI$467,"&lt;4")</f>
        <v>0</v>
      </c>
      <c r="I483">
        <f>SUMIFS('Grid GenerationQueue'!AJ$5:AJ$467,'Grid GenerationQueue'!$AX$5:$AX$467,$B483,'Grid GenerationQueue'!$AY$5:$AY$467,$C483,'Grid GenerationQueue'!$BI$5:$BI$467,"&lt;4")</f>
        <v>0</v>
      </c>
      <c r="J483">
        <f>SUMIFS('Grid GenerationQueue'!AK$5:AK$467,'Grid GenerationQueue'!$AX$5:$AX$467,$B483,'Grid GenerationQueue'!$AY$5:$AY$467,$C483,'Grid GenerationQueue'!$BI$5:$BI$467,"&lt;4")</f>
        <v>0</v>
      </c>
      <c r="K483">
        <f>SUMIFS('Grid GenerationQueue'!AL$5:AL$467,'Grid GenerationQueue'!$AX$5:$AX$467,$B483,'Grid GenerationQueue'!$AY$5:$AY$467,$C483,'Grid GenerationQueue'!$BI$5:$BI$467,"&lt;4")</f>
        <v>0</v>
      </c>
      <c r="L483">
        <f>SUMIFS('Grid GenerationQueue'!AM$5:AM$467,'Grid GenerationQueue'!$AX$5:$AX$467,$B483,'Grid GenerationQueue'!$AY$5:$AY$467,$C483,'Grid GenerationQueue'!$BI$5:$BI$467,"&lt;4")</f>
        <v>0</v>
      </c>
      <c r="M483">
        <f>SUMIFS('Grid GenerationQueue'!AN$5:AN$467,'Grid GenerationQueue'!$AX$5:$AX$467,$B483,'Grid GenerationQueue'!$AY$5:$AY$467,$C483,'Grid GenerationQueue'!$BI$5:$BI$467,"&lt;4")</f>
        <v>0</v>
      </c>
      <c r="N483">
        <f>SUMIFS('Grid GenerationQueue'!AO$5:AO$467,'Grid GenerationQueue'!$AX$5:$AX$467,$B483,'Grid GenerationQueue'!$AY$5:$AY$467,$C483,'Grid GenerationQueue'!$BI$5:$BI$467,"&lt;4")</f>
        <v>0</v>
      </c>
      <c r="O483">
        <f>SUMIFS('Grid GenerationQueue'!AP$5:AP$467,'Grid GenerationQueue'!$AX$5:$AX$467,$B483,'Grid GenerationQueue'!$AY$5:$AY$467,$C483,'Grid GenerationQueue'!$BI$5:$BI$467,"&lt;4")</f>
        <v>0</v>
      </c>
      <c r="Q483">
        <f>SUMIFS('Grid GenerationQueue'!AE$5:AE$467,'Grid GenerationQueue'!$AX$5:$AX$467,$B483,'Grid GenerationQueue'!$AY$5:$AY$467,$C483,'Grid GenerationQueue'!$BH$5:$BH$467,"Executed")</f>
        <v>0</v>
      </c>
      <c r="R483">
        <f>SUMIFS('Grid GenerationQueue'!AF$5:AF$467,'Grid GenerationQueue'!$AX$5:$AX$467,$B483,'Grid GenerationQueue'!$AY$5:$AY$467,$C483,'Grid GenerationQueue'!$BH$5:$BH$467,"Executed")</f>
        <v>0</v>
      </c>
      <c r="S483">
        <f>SUMIFS('Grid GenerationQueue'!AG$5:AG$467,'Grid GenerationQueue'!$AX$5:$AX$467,$B483,'Grid GenerationQueue'!$AY$5:$AY$467,$C483,'Grid GenerationQueue'!$BH$5:$BH$467,"Executed")</f>
        <v>0</v>
      </c>
      <c r="T483">
        <f>SUMIFS('Grid GenerationQueue'!AH$5:AH$467,'Grid GenerationQueue'!$AX$5:$AX$467,$B483,'Grid GenerationQueue'!$AY$5:$AY$467,$C483,'Grid GenerationQueue'!$BH$5:$BH$467,"Executed")</f>
        <v>0</v>
      </c>
      <c r="U483">
        <f>SUMIFS('Grid GenerationQueue'!AI$5:AI$467,'Grid GenerationQueue'!$AX$5:$AX$467,$B483,'Grid GenerationQueue'!$AY$5:$AY$467,$C483,'Grid GenerationQueue'!$BH$5:$BH$467,"Executed")</f>
        <v>0</v>
      </c>
      <c r="V483">
        <f>SUMIFS('Grid GenerationQueue'!AJ$5:AJ$467,'Grid GenerationQueue'!$AX$5:$AX$467,$B483,'Grid GenerationQueue'!$AY$5:$AY$467,$C483,'Grid GenerationQueue'!$BH$5:$BH$467,"Executed")</f>
        <v>0</v>
      </c>
      <c r="W483">
        <f>SUMIFS('Grid GenerationQueue'!AK$5:AK$467,'Grid GenerationQueue'!$AX$5:$AX$467,$B483,'Grid GenerationQueue'!$AY$5:$AY$467,$C483,'Grid GenerationQueue'!$BH$5:$BH$467,"Executed")</f>
        <v>0</v>
      </c>
      <c r="X483">
        <f>SUMIFS('Grid GenerationQueue'!AL$5:AL$467,'Grid GenerationQueue'!$AX$5:$AX$467,$B483,'Grid GenerationQueue'!$AY$5:$AY$467,$C483,'Grid GenerationQueue'!$BH$5:$BH$467,"Executed")</f>
        <v>0</v>
      </c>
      <c r="Y483">
        <f>SUMIFS('Grid GenerationQueue'!AM$5:AM$467,'Grid GenerationQueue'!$AX$5:$AX$467,$B483,'Grid GenerationQueue'!$AY$5:$AY$467,$C483,'Grid GenerationQueue'!$BH$5:$BH$467,"Executed")</f>
        <v>0</v>
      </c>
      <c r="Z483">
        <f>SUMIFS('Grid GenerationQueue'!AN$5:AN$467,'Grid GenerationQueue'!$AX$5:$AX$467,$B483,'Grid GenerationQueue'!$AY$5:$AY$467,$C483,'Grid GenerationQueue'!$BH$5:$BH$467,"Executed")</f>
        <v>0</v>
      </c>
      <c r="AA483">
        <f>SUMIFS('Grid GenerationQueue'!AO$5:AO$467,'Grid GenerationQueue'!$AX$5:$AX$467,$B483,'Grid GenerationQueue'!$AY$5:$AY$467,$C483,'Grid GenerationQueue'!$BH$5:$BH$467,"Executed")</f>
        <v>0</v>
      </c>
      <c r="AB483">
        <f>SUMIFS('Grid GenerationQueue'!AP$5:AP$467,'Grid GenerationQueue'!$AX$5:$AX$467,$B483,'Grid GenerationQueue'!$AY$5:$AY$467,$C483,'Grid GenerationQueue'!$BH$5:$BH$467,"Executed")</f>
        <v>0</v>
      </c>
      <c r="AD483">
        <f>SUMIFS('Grid GenerationQueue'!AE$5:AE$467,'Grid GenerationQueue'!$AX$5:$AX$467,$B483,'Grid GenerationQueue'!$AY$5:$AY$467,$C483,'Grid GenerationQueue'!$BF$5:$BF$467,"&lt;&gt;"&amp;"")</f>
        <v>0</v>
      </c>
      <c r="AE483">
        <f>SUMIFS('Grid GenerationQueue'!AF$5:AF$467,'Grid GenerationQueue'!$AX$5:$AX$467,$B483,'Grid GenerationQueue'!$AY$5:$AY$467,$C483,'Grid GenerationQueue'!$BF$5:$BF$467,"&lt;&gt;"&amp;"")</f>
        <v>0</v>
      </c>
      <c r="AF483">
        <f>SUMIFS('Grid GenerationQueue'!AG$5:AG$467,'Grid GenerationQueue'!$AX$5:$AX$467,$B483,'Grid GenerationQueue'!$AY$5:$AY$467,$C483,'Grid GenerationQueue'!$BF$5:$BF$467,"&lt;&gt;"&amp;"")</f>
        <v>0</v>
      </c>
      <c r="AG483">
        <f>SUMIFS('Grid GenerationQueue'!AH$5:AH$467,'Grid GenerationQueue'!$AX$5:$AX$467,$B483,'Grid GenerationQueue'!$AY$5:$AY$467,$C483,'Grid GenerationQueue'!$BF$5:$BF$467,"&lt;&gt;"&amp;"")</f>
        <v>0</v>
      </c>
      <c r="AH483">
        <f>SUMIFS('Grid GenerationQueue'!AI$5:AI$467,'Grid GenerationQueue'!$AX$5:$AX$467,$B483,'Grid GenerationQueue'!$AY$5:$AY$467,$C483,'Grid GenerationQueue'!$BF$5:$BF$467,"&lt;&gt;"&amp;"")</f>
        <v>0</v>
      </c>
      <c r="AI483">
        <f>SUMIFS('Grid GenerationQueue'!AJ$5:AJ$467,'Grid GenerationQueue'!$AX$5:$AX$467,$B483,'Grid GenerationQueue'!$AY$5:$AY$467,$C483,'Grid GenerationQueue'!$BF$5:$BF$467,"&lt;&gt;"&amp;"")</f>
        <v>0</v>
      </c>
      <c r="AJ483">
        <f>SUMIFS('Grid GenerationQueue'!AK$5:AK$467,'Grid GenerationQueue'!$AX$5:$AX$467,$B483,'Grid GenerationQueue'!$AY$5:$AY$467,$C483,'Grid GenerationQueue'!$BF$5:$BF$467,"&lt;&gt;"&amp;"")</f>
        <v>0</v>
      </c>
      <c r="AK483">
        <f>SUMIFS('Grid GenerationQueue'!AL$5:AL$467,'Grid GenerationQueue'!$AX$5:$AX$467,$B483,'Grid GenerationQueue'!$AY$5:$AY$467,$C483,'Grid GenerationQueue'!$BF$5:$BF$467,"&lt;&gt;"&amp;"")</f>
        <v>0</v>
      </c>
      <c r="AL483">
        <f>SUMIFS('Grid GenerationQueue'!AM$5:AM$467,'Grid GenerationQueue'!$AX$5:$AX$467,$B483,'Grid GenerationQueue'!$AY$5:$AY$467,$C483,'Grid GenerationQueue'!$BF$5:$BF$467,"&lt;&gt;"&amp;"")</f>
        <v>0</v>
      </c>
      <c r="AM483">
        <f>SUMIFS('Grid GenerationQueue'!AN$5:AN$467,'Grid GenerationQueue'!$AX$5:$AX$467,$B483,'Grid GenerationQueue'!$AY$5:$AY$467,$C483,'Grid GenerationQueue'!$BF$5:$BF$467,"&lt;&gt;"&amp;"")</f>
        <v>0</v>
      </c>
      <c r="AN483">
        <f>SUMIFS('Grid GenerationQueue'!AO$5:AO$467,'Grid GenerationQueue'!$AX$5:$AX$467,$B483,'Grid GenerationQueue'!$AY$5:$AY$467,$C483,'Grid GenerationQueue'!$BF$5:$BF$467,"&lt;&gt;"&amp;"")</f>
        <v>0</v>
      </c>
      <c r="AO483">
        <f>SUMIFS('Grid GenerationQueue'!AP$5:AP$467,'Grid GenerationQueue'!$AX$5:$AX$467,$B483,'Grid GenerationQueue'!$AY$5:$AY$467,$C483,'Grid GenerationQueue'!$BF$5:$BF$467,"&lt;&gt;"&amp;"")</f>
        <v>0</v>
      </c>
      <c r="AQ483">
        <f>SUMIFS('Grid GenerationQueue'!AE$5:AE$467,'Grid GenerationQueue'!$AX$5:$AX$467,$B483,'Grid GenerationQueue'!$AY$5:$AY$467,$C483)</f>
        <v>513.20000000000005</v>
      </c>
      <c r="AR483">
        <f>SUMIFS('Grid GenerationQueue'!AF$5:AF$467,'Grid GenerationQueue'!$AX$5:$AX$467,$B483,'Grid GenerationQueue'!$AY$5:$AY$467,$C483)</f>
        <v>0</v>
      </c>
      <c r="AS483">
        <f>SUMIFS('Grid GenerationQueue'!AG$5:AG$467,'Grid GenerationQueue'!$AX$5:$AX$467,$B483,'Grid GenerationQueue'!$AY$5:$AY$467,$C483)</f>
        <v>0</v>
      </c>
      <c r="AT483">
        <f>SUMIFS('Grid GenerationQueue'!AH$5:AH$467,'Grid GenerationQueue'!$AX$5:$AX$467,$B483,'Grid GenerationQueue'!$AY$5:$AY$467,$C483)</f>
        <v>0</v>
      </c>
      <c r="AU483">
        <f>SUMIFS('Grid GenerationQueue'!AI$5:AI$467,'Grid GenerationQueue'!$AX$5:$AX$467,$B483,'Grid GenerationQueue'!$AY$5:$AY$467,$C483)</f>
        <v>0</v>
      </c>
      <c r="AV483">
        <f>SUMIFS('Grid GenerationQueue'!AJ$5:AJ$467,'Grid GenerationQueue'!$AX$5:$AX$467,$B483,'Grid GenerationQueue'!$AY$5:$AY$467,$C483)</f>
        <v>0</v>
      </c>
      <c r="AW483">
        <f>SUMIFS('Grid GenerationQueue'!AK$5:AK$467,'Grid GenerationQueue'!$AX$5:$AX$467,$B483,'Grid GenerationQueue'!$AY$5:$AY$467,$C483)</f>
        <v>0</v>
      </c>
      <c r="AX483">
        <f>SUMIFS('Grid GenerationQueue'!AL$5:AL$467,'Grid GenerationQueue'!$AX$5:$AX$467,$B483,'Grid GenerationQueue'!$AY$5:$AY$467,$C483)</f>
        <v>0</v>
      </c>
      <c r="AY483">
        <f>SUMIFS('Grid GenerationQueue'!AM$5:AM$467,'Grid GenerationQueue'!$AX$5:$AX$467,$B483,'Grid GenerationQueue'!$AY$5:$AY$467,$C483)</f>
        <v>0</v>
      </c>
      <c r="AZ483">
        <f>SUMIFS('Grid GenerationQueue'!AN$5:AN$467,'Grid GenerationQueue'!$AX$5:$AX$467,$B483,'Grid GenerationQueue'!$AY$5:$AY$467,$C483)</f>
        <v>0</v>
      </c>
      <c r="BA483">
        <f>SUMIFS('Grid GenerationQueue'!AO$5:AO$467,'Grid GenerationQueue'!$AX$5:$AX$467,$B483,'Grid GenerationQueue'!$AY$5:$AY$467,$C483)</f>
        <v>0</v>
      </c>
      <c r="BB483">
        <f>SUMIFS('Grid GenerationQueue'!AP$5:AP$467,'Grid GenerationQueue'!$AX$5:$AX$467,$B483,'Grid GenerationQueue'!$AY$5:$AY$467,$C483)</f>
        <v>0</v>
      </c>
      <c r="BD483">
        <f>SUMIFS('Grid GenerationQueue'!AE$5:AE$467,'Grid GenerationQueue'!$AX$5:$AX$467,$B483,'Grid GenerationQueue'!$AY$5:$AY$467,$C483,'Grid GenerationQueue'!$BH$5:$BH$467,"Executed",'Grid GenerationQueue'!$BB$5:$BB$467,"&lt;"&amp;$BE$3)</f>
        <v>0</v>
      </c>
      <c r="BE483">
        <f>SUMIFS('Grid GenerationQueue'!AF$5:AF$467,'Grid GenerationQueue'!$AX$5:$AX$467,$B483,'Grid GenerationQueue'!$AY$5:$AY$467,$C483,'Grid GenerationQueue'!$BH$5:$BH$467,"Executed",'Grid GenerationQueue'!$BB$5:$BB$467,"&lt;"&amp;$BE$3)</f>
        <v>0</v>
      </c>
      <c r="BF483">
        <f>SUMIFS('Grid GenerationQueue'!AG$5:AG$467,'Grid GenerationQueue'!$AX$5:$AX$467,$B483,'Grid GenerationQueue'!$AY$5:$AY$467,$C483,'Grid GenerationQueue'!$BH$5:$BH$467,"Executed",'Grid GenerationQueue'!$BB$5:$BB$467,"&lt;"&amp;$BE$3)</f>
        <v>0</v>
      </c>
      <c r="BG483">
        <f>SUMIFS('Grid GenerationQueue'!AH$5:AH$467,'Grid GenerationQueue'!$AX$5:$AX$467,$B483,'Grid GenerationQueue'!$AY$5:$AY$467,$C483,'Grid GenerationQueue'!$BH$5:$BH$467,"Executed",'Grid GenerationQueue'!$BB$5:$BB$467,"&lt;"&amp;$BE$3)</f>
        <v>0</v>
      </c>
      <c r="BH483">
        <f>SUMIFS('Grid GenerationQueue'!AI$5:AI$467,'Grid GenerationQueue'!$AX$5:$AX$467,$B483,'Grid GenerationQueue'!$AY$5:$AY$467,$C483,'Grid GenerationQueue'!$BH$5:$BH$467,"Executed",'Grid GenerationQueue'!$BB$5:$BB$467,"&lt;"&amp;$BE$3)</f>
        <v>0</v>
      </c>
      <c r="BI483">
        <f>SUMIFS('Grid GenerationQueue'!AJ$5:AJ$467,'Grid GenerationQueue'!$AX$5:$AX$467,$B483,'Grid GenerationQueue'!$AY$5:$AY$467,$C483,'Grid GenerationQueue'!$BH$5:$BH$467,"Executed",'Grid GenerationQueue'!$BB$5:$BB$467,"&lt;"&amp;$BE$3)</f>
        <v>0</v>
      </c>
      <c r="BJ483">
        <f>SUMIFS('Grid GenerationQueue'!AK$5:AK$467,'Grid GenerationQueue'!$AX$5:$AX$467,$B483,'Grid GenerationQueue'!$AY$5:$AY$467,$C483,'Grid GenerationQueue'!$BH$5:$BH$467,"Executed",'Grid GenerationQueue'!$BB$5:$BB$467,"&lt;"&amp;$BE$3)</f>
        <v>0</v>
      </c>
      <c r="BK483">
        <f>SUMIFS('Grid GenerationQueue'!AL$5:AL$467,'Grid GenerationQueue'!$AX$5:$AX$467,$B483,'Grid GenerationQueue'!$AY$5:$AY$467,$C483,'Grid GenerationQueue'!$BH$5:$BH$467,"Executed",'Grid GenerationQueue'!$BB$5:$BB$467,"&lt;"&amp;$BE$3)</f>
        <v>0</v>
      </c>
      <c r="BL483">
        <f>SUMIFS('Grid GenerationQueue'!AM$5:AM$467,'Grid GenerationQueue'!$AX$5:$AX$467,$B483,'Grid GenerationQueue'!$AY$5:$AY$467,$C483,'Grid GenerationQueue'!$BH$5:$BH$467,"Executed",'Grid GenerationQueue'!$BB$5:$BB$467,"&lt;"&amp;$BE$3)</f>
        <v>0</v>
      </c>
      <c r="BM483">
        <f>SUMIFS('Grid GenerationQueue'!AN$5:AN$467,'Grid GenerationQueue'!$AX$5:$AX$467,$B483,'Grid GenerationQueue'!$AY$5:$AY$467,$C483,'Grid GenerationQueue'!$BH$5:$BH$467,"Executed",'Grid GenerationQueue'!$BB$5:$BB$467,"&lt;"&amp;$BE$3)</f>
        <v>0</v>
      </c>
      <c r="BN483">
        <f>SUMIFS('Grid GenerationQueue'!AO$5:AO$467,'Grid GenerationQueue'!$AX$5:$AX$467,$B483,'Grid GenerationQueue'!$AY$5:$AY$467,$C483,'Grid GenerationQueue'!$BH$5:$BH$467,"Executed",'Grid GenerationQueue'!$BB$5:$BB$467,"&lt;"&amp;$BE$3)</f>
        <v>0</v>
      </c>
      <c r="BO483">
        <f>SUMIFS('Grid GenerationQueue'!AP$5:AP$467,'Grid GenerationQueue'!$AX$5:$AX$467,$B483,'Grid GenerationQueue'!$AY$5:$AY$467,$C483,'Grid GenerationQueue'!$BH$5:$BH$467,"Executed",'Grid GenerationQueue'!$BB$5:$BB$467,"&lt;"&amp;$BE$3)</f>
        <v>0</v>
      </c>
      <c r="BQ483">
        <f>SUMIFS('Grid GenerationQueue'!AE$5:AE$467,'Grid GenerationQueue'!$AX$5:$AX$467,$B483,'Grid GenerationQueue'!$AY$5:$AY$467,$C483,'Grid GenerationQueue'!$BF$5:$BF$467,"&lt;&gt;"&amp;"",'Grid GenerationQueue'!$BB$5:$BB$467,"&lt;"&amp;$BE$3)</f>
        <v>0</v>
      </c>
      <c r="BR483">
        <f>SUMIFS('Grid GenerationQueue'!AF$5:AF$467,'Grid GenerationQueue'!$AX$5:$AX$467,$B483,'Grid GenerationQueue'!$AY$5:$AY$467,$C483,'Grid GenerationQueue'!$BF$5:$BF$467,"&lt;&gt;"&amp;"",'Grid GenerationQueue'!$BB$5:$BB$467,"&lt;"&amp;$BE$3)</f>
        <v>0</v>
      </c>
      <c r="BS483">
        <f>SUMIFS('Grid GenerationQueue'!AG$5:AG$467,'Grid GenerationQueue'!$AX$5:$AX$467,$B483,'Grid GenerationQueue'!$AY$5:$AY$467,$C483,'Grid GenerationQueue'!$BF$5:$BF$467,"&lt;&gt;"&amp;"",'Grid GenerationQueue'!$BB$5:$BB$467,"&lt;"&amp;$BE$3)</f>
        <v>0</v>
      </c>
      <c r="BT483">
        <f>SUMIFS('Grid GenerationQueue'!AH$5:AH$467,'Grid GenerationQueue'!$AX$5:$AX$467,$B483,'Grid GenerationQueue'!$AY$5:$AY$467,$C483,'Grid GenerationQueue'!$BF$5:$BF$467,"&lt;&gt;"&amp;"",'Grid GenerationQueue'!$BB$5:$BB$467,"&lt;"&amp;$BE$3)</f>
        <v>0</v>
      </c>
      <c r="BU483">
        <f>SUMIFS('Grid GenerationQueue'!AI$5:AI$467,'Grid GenerationQueue'!$AX$5:$AX$467,$B483,'Grid GenerationQueue'!$AY$5:$AY$467,$C483,'Grid GenerationQueue'!$BF$5:$BF$467,"&lt;&gt;"&amp;"",'Grid GenerationQueue'!$BB$5:$BB$467,"&lt;"&amp;$BE$3)</f>
        <v>0</v>
      </c>
      <c r="BV483">
        <f>SUMIFS('Grid GenerationQueue'!AJ$5:AJ$467,'Grid GenerationQueue'!$AX$5:$AX$467,$B483,'Grid GenerationQueue'!$AY$5:$AY$467,$C483,'Grid GenerationQueue'!$BF$5:$BF$467,"&lt;&gt;"&amp;"",'Grid GenerationQueue'!$BB$5:$BB$467,"&lt;"&amp;$BE$3)</f>
        <v>0</v>
      </c>
      <c r="BW483">
        <f>SUMIFS('Grid GenerationQueue'!AK$5:AK$467,'Grid GenerationQueue'!$AX$5:$AX$467,$B483,'Grid GenerationQueue'!$AY$5:$AY$467,$C483,'Grid GenerationQueue'!$BF$5:$BF$467,"&lt;&gt;"&amp;"",'Grid GenerationQueue'!$BB$5:$BB$467,"&lt;"&amp;$BE$3)</f>
        <v>0</v>
      </c>
      <c r="BX483">
        <f>SUMIFS('Grid GenerationQueue'!AL$5:AL$467,'Grid GenerationQueue'!$AX$5:$AX$467,$B483,'Grid GenerationQueue'!$AY$5:$AY$467,$C483,'Grid GenerationQueue'!$BF$5:$BF$467,"&lt;&gt;"&amp;"",'Grid GenerationQueue'!$BB$5:$BB$467,"&lt;"&amp;$BE$3)</f>
        <v>0</v>
      </c>
      <c r="BY483">
        <f>SUMIFS('Grid GenerationQueue'!AM$5:AM$467,'Grid GenerationQueue'!$AX$5:$AX$467,$B483,'Grid GenerationQueue'!$AY$5:$AY$467,$C483,'Grid GenerationQueue'!$BF$5:$BF$467,"&lt;&gt;"&amp;"",'Grid GenerationQueue'!$BB$5:$BB$467,"&lt;"&amp;$BE$3)</f>
        <v>0</v>
      </c>
      <c r="BZ483">
        <f>SUMIFS('Grid GenerationQueue'!AN$5:AN$467,'Grid GenerationQueue'!$AX$5:$AX$467,$B483,'Grid GenerationQueue'!$AY$5:$AY$467,$C483,'Grid GenerationQueue'!$BF$5:$BF$467,"&lt;&gt;"&amp;"",'Grid GenerationQueue'!$BB$5:$BB$467,"&lt;"&amp;$BE$3)</f>
        <v>0</v>
      </c>
      <c r="CA483">
        <f>SUMIFS('Grid GenerationQueue'!AO$5:AO$467,'Grid GenerationQueue'!$AX$5:$AX$467,$B483,'Grid GenerationQueue'!$AY$5:$AY$467,$C483,'Grid GenerationQueue'!$BF$5:$BF$467,"&lt;&gt;"&amp;"",'Grid GenerationQueue'!$BB$5:$BB$467,"&lt;"&amp;$BE$3)</f>
        <v>0</v>
      </c>
      <c r="CB483">
        <f>SUMIFS('Grid GenerationQueue'!AP$5:AP$467,'Grid GenerationQueue'!$AX$5:$AX$467,$B483,'Grid GenerationQueue'!$AY$5:$AY$467,$C483,'Grid GenerationQueue'!$BF$5:$BF$467,"&lt;&gt;"&amp;"",'Grid GenerationQueue'!$BB$5:$BB$467,"&lt;"&amp;$BE$3)</f>
        <v>0</v>
      </c>
      <c r="CD483">
        <f>SUMIFS('Grid GenerationQueue'!AE$5:AE$467,'Grid GenerationQueue'!$AX$5:$AX$467,$B483,'Grid GenerationQueue'!$AY$5:$AY$467,$C483,'Grid GenerationQueue'!$BB$5:$BB$467,"&lt;"&amp;$BE$3)</f>
        <v>0</v>
      </c>
      <c r="CE483">
        <f>SUMIFS('Grid GenerationQueue'!AF$5:AF$467,'Grid GenerationQueue'!$AX$5:$AX$467,$B483,'Grid GenerationQueue'!$AY$5:$AY$467,$C483,'Grid GenerationQueue'!$BB$5:$BB$467,"&lt;"&amp;$BE$3)</f>
        <v>0</v>
      </c>
      <c r="CF483">
        <f>SUMIFS('Grid GenerationQueue'!AG$5:AG$467,'Grid GenerationQueue'!$AX$5:$AX$467,$B483,'Grid GenerationQueue'!$AY$5:$AY$467,$C483,'Grid GenerationQueue'!$BB$5:$BB$467,"&lt;"&amp;$BE$3)</f>
        <v>0</v>
      </c>
      <c r="CG483">
        <f>SUMIFS('Grid GenerationQueue'!AH$5:AH$467,'Grid GenerationQueue'!$AX$5:$AX$467,$B483,'Grid GenerationQueue'!$AY$5:$AY$467,$C483,'Grid GenerationQueue'!$BB$5:$BB$467,"&lt;"&amp;$BE$3)</f>
        <v>0</v>
      </c>
      <c r="CH483">
        <f>SUMIFS('Grid GenerationQueue'!AI$5:AI$467,'Grid GenerationQueue'!$AX$5:$AX$467,$B483,'Grid GenerationQueue'!$AY$5:$AY$467,$C483,'Grid GenerationQueue'!$BB$5:$BB$467,"&lt;"&amp;$BE$3)</f>
        <v>0</v>
      </c>
      <c r="CI483">
        <f>SUMIFS('Grid GenerationQueue'!AJ$5:AJ$467,'Grid GenerationQueue'!$AX$5:$AX$467,$B483,'Grid GenerationQueue'!$AY$5:$AY$467,$C483,'Grid GenerationQueue'!$BB$5:$BB$467,"&lt;"&amp;$BE$3)</f>
        <v>0</v>
      </c>
      <c r="CJ483">
        <f>SUMIFS('Grid GenerationQueue'!AK$5:AK$467,'Grid GenerationQueue'!$AX$5:$AX$467,$B483,'Grid GenerationQueue'!$AY$5:$AY$467,$C483,'Grid GenerationQueue'!$BB$5:$BB$467,"&lt;"&amp;$BE$3)</f>
        <v>0</v>
      </c>
      <c r="CK483">
        <f>SUMIFS('Grid GenerationQueue'!AL$5:AL$467,'Grid GenerationQueue'!$AX$5:$AX$467,$B483,'Grid GenerationQueue'!$AY$5:$AY$467,$C483,'Grid GenerationQueue'!$BB$5:$BB$467,"&lt;"&amp;$BE$3)</f>
        <v>0</v>
      </c>
      <c r="CL483">
        <f>SUMIFS('Grid GenerationQueue'!AM$5:AM$467,'Grid GenerationQueue'!$AX$5:$AX$467,$B483,'Grid GenerationQueue'!$AY$5:$AY$467,$C483,'Grid GenerationQueue'!$BB$5:$BB$467,"&lt;"&amp;$BE$3)</f>
        <v>0</v>
      </c>
      <c r="CM483">
        <f>SUMIFS('Grid GenerationQueue'!AN$5:AN$467,'Grid GenerationQueue'!$AX$5:$AX$467,$B483,'Grid GenerationQueue'!$AY$5:$AY$467,$C483,'Grid GenerationQueue'!$BB$5:$BB$467,"&lt;"&amp;$BE$3)</f>
        <v>0</v>
      </c>
      <c r="CN483">
        <f>SUMIFS('Grid GenerationQueue'!AO$5:AO$467,'Grid GenerationQueue'!$AX$5:$AX$467,$B483,'Grid GenerationQueue'!$AY$5:$AY$467,$C483,'Grid GenerationQueue'!$BB$5:$BB$467,"&lt;"&amp;$BE$3)</f>
        <v>0</v>
      </c>
      <c r="CO483">
        <f>SUMIFS('Grid GenerationQueue'!AP$5:AP$467,'Grid GenerationQueue'!$AX$5:$AX$467,$B483,'Grid GenerationQueue'!$AY$5:$AY$467,$C483,'Grid GenerationQueue'!$BB$5:$BB$467,"&lt;"&amp;$BE$3)</f>
        <v>0</v>
      </c>
    </row>
    <row r="484" spans="1:93" x14ac:dyDescent="0.35">
      <c r="A484" t="s">
        <v>4651</v>
      </c>
      <c r="B484" t="s">
        <v>4537</v>
      </c>
      <c r="C484">
        <v>230</v>
      </c>
      <c r="D484">
        <f>SUMIFS('Grid GenerationQueue'!AE$5:AE$467,'Grid GenerationQueue'!$AX$5:$AX$467,$B484,'Grid GenerationQueue'!$AY$5:$AY$467,$C484,'Grid GenerationQueue'!$BI$5:$BI$467,"&lt;4")</f>
        <v>0</v>
      </c>
      <c r="E484">
        <f>SUMIFS('Grid GenerationQueue'!AF$5:AF$467,'Grid GenerationQueue'!$AX$5:$AX$467,$B484,'Grid GenerationQueue'!$AY$5:$AY$467,$C484,'Grid GenerationQueue'!$BI$5:$BI$467,"&lt;4")</f>
        <v>0</v>
      </c>
      <c r="F484">
        <f>SUMIFS('Grid GenerationQueue'!AG$5:AG$467,'Grid GenerationQueue'!$AX$5:$AX$467,$B484,'Grid GenerationQueue'!$AY$5:$AY$467,$C484,'Grid GenerationQueue'!$BI$5:$BI$467,"&lt;4")</f>
        <v>0</v>
      </c>
      <c r="G484">
        <f>SUMIFS('Grid GenerationQueue'!AH$5:AH$467,'Grid GenerationQueue'!$AX$5:$AX$467,$B484,'Grid GenerationQueue'!$AY$5:$AY$467,$C484,'Grid GenerationQueue'!$BI$5:$BI$467,"&lt;4")</f>
        <v>0</v>
      </c>
      <c r="H484">
        <f>SUMIFS('Grid GenerationQueue'!AI$5:AI$467,'Grid GenerationQueue'!$AX$5:$AX$467,$B484,'Grid GenerationQueue'!$AY$5:$AY$467,$C484,'Grid GenerationQueue'!$BI$5:$BI$467,"&lt;4")</f>
        <v>0</v>
      </c>
      <c r="I484">
        <f>SUMIFS('Grid GenerationQueue'!AJ$5:AJ$467,'Grid GenerationQueue'!$AX$5:$AX$467,$B484,'Grid GenerationQueue'!$AY$5:$AY$467,$C484,'Grid GenerationQueue'!$BI$5:$BI$467,"&lt;4")</f>
        <v>0</v>
      </c>
      <c r="J484">
        <f>SUMIFS('Grid GenerationQueue'!AK$5:AK$467,'Grid GenerationQueue'!$AX$5:$AX$467,$B484,'Grid GenerationQueue'!$AY$5:$AY$467,$C484,'Grid GenerationQueue'!$BI$5:$BI$467,"&lt;4")</f>
        <v>0</v>
      </c>
      <c r="K484">
        <f>SUMIFS('Grid GenerationQueue'!AL$5:AL$467,'Grid GenerationQueue'!$AX$5:$AX$467,$B484,'Grid GenerationQueue'!$AY$5:$AY$467,$C484,'Grid GenerationQueue'!$BI$5:$BI$467,"&lt;4")</f>
        <v>0</v>
      </c>
      <c r="L484">
        <f>SUMIFS('Grid GenerationQueue'!AM$5:AM$467,'Grid GenerationQueue'!$AX$5:$AX$467,$B484,'Grid GenerationQueue'!$AY$5:$AY$467,$C484,'Grid GenerationQueue'!$BI$5:$BI$467,"&lt;4")</f>
        <v>0</v>
      </c>
      <c r="M484">
        <f>SUMIFS('Grid GenerationQueue'!AN$5:AN$467,'Grid GenerationQueue'!$AX$5:$AX$467,$B484,'Grid GenerationQueue'!$AY$5:$AY$467,$C484,'Grid GenerationQueue'!$BI$5:$BI$467,"&lt;4")</f>
        <v>0</v>
      </c>
      <c r="N484">
        <f>SUMIFS('Grid GenerationQueue'!AO$5:AO$467,'Grid GenerationQueue'!$AX$5:$AX$467,$B484,'Grid GenerationQueue'!$AY$5:$AY$467,$C484,'Grid GenerationQueue'!$BI$5:$BI$467,"&lt;4")</f>
        <v>0</v>
      </c>
      <c r="O484">
        <f>SUMIFS('Grid GenerationQueue'!AP$5:AP$467,'Grid GenerationQueue'!$AX$5:$AX$467,$B484,'Grid GenerationQueue'!$AY$5:$AY$467,$C484,'Grid GenerationQueue'!$BI$5:$BI$467,"&lt;4")</f>
        <v>0</v>
      </c>
      <c r="Q484">
        <f>SUMIFS('Grid GenerationQueue'!AE$5:AE$467,'Grid GenerationQueue'!$AX$5:$AX$467,$B484,'Grid GenerationQueue'!$AY$5:$AY$467,$C484,'Grid GenerationQueue'!$BH$5:$BH$467,"Executed")</f>
        <v>0</v>
      </c>
      <c r="R484">
        <f>SUMIFS('Grid GenerationQueue'!AF$5:AF$467,'Grid GenerationQueue'!$AX$5:$AX$467,$B484,'Grid GenerationQueue'!$AY$5:$AY$467,$C484,'Grid GenerationQueue'!$BH$5:$BH$467,"Executed")</f>
        <v>0</v>
      </c>
      <c r="S484">
        <f>SUMIFS('Grid GenerationQueue'!AG$5:AG$467,'Grid GenerationQueue'!$AX$5:$AX$467,$B484,'Grid GenerationQueue'!$AY$5:$AY$467,$C484,'Grid GenerationQueue'!$BH$5:$BH$467,"Executed")</f>
        <v>0</v>
      </c>
      <c r="T484">
        <f>SUMIFS('Grid GenerationQueue'!AH$5:AH$467,'Grid GenerationQueue'!$AX$5:$AX$467,$B484,'Grid GenerationQueue'!$AY$5:$AY$467,$C484,'Grid GenerationQueue'!$BH$5:$BH$467,"Executed")</f>
        <v>0</v>
      </c>
      <c r="U484">
        <f>SUMIFS('Grid GenerationQueue'!AI$5:AI$467,'Grid GenerationQueue'!$AX$5:$AX$467,$B484,'Grid GenerationQueue'!$AY$5:$AY$467,$C484,'Grid GenerationQueue'!$BH$5:$BH$467,"Executed")</f>
        <v>0</v>
      </c>
      <c r="V484">
        <f>SUMIFS('Grid GenerationQueue'!AJ$5:AJ$467,'Grid GenerationQueue'!$AX$5:$AX$467,$B484,'Grid GenerationQueue'!$AY$5:$AY$467,$C484,'Grid GenerationQueue'!$BH$5:$BH$467,"Executed")</f>
        <v>0</v>
      </c>
      <c r="W484">
        <f>SUMIFS('Grid GenerationQueue'!AK$5:AK$467,'Grid GenerationQueue'!$AX$5:$AX$467,$B484,'Grid GenerationQueue'!$AY$5:$AY$467,$C484,'Grid GenerationQueue'!$BH$5:$BH$467,"Executed")</f>
        <v>0</v>
      </c>
      <c r="X484">
        <f>SUMIFS('Grid GenerationQueue'!AL$5:AL$467,'Grid GenerationQueue'!$AX$5:$AX$467,$B484,'Grid GenerationQueue'!$AY$5:$AY$467,$C484,'Grid GenerationQueue'!$BH$5:$BH$467,"Executed")</f>
        <v>0</v>
      </c>
      <c r="Y484">
        <f>SUMIFS('Grid GenerationQueue'!AM$5:AM$467,'Grid GenerationQueue'!$AX$5:$AX$467,$B484,'Grid GenerationQueue'!$AY$5:$AY$467,$C484,'Grid GenerationQueue'!$BH$5:$BH$467,"Executed")</f>
        <v>0</v>
      </c>
      <c r="Z484">
        <f>SUMIFS('Grid GenerationQueue'!AN$5:AN$467,'Grid GenerationQueue'!$AX$5:$AX$467,$B484,'Grid GenerationQueue'!$AY$5:$AY$467,$C484,'Grid GenerationQueue'!$BH$5:$BH$467,"Executed")</f>
        <v>0</v>
      </c>
      <c r="AA484">
        <f>SUMIFS('Grid GenerationQueue'!AO$5:AO$467,'Grid GenerationQueue'!$AX$5:$AX$467,$B484,'Grid GenerationQueue'!$AY$5:$AY$467,$C484,'Grid GenerationQueue'!$BH$5:$BH$467,"Executed")</f>
        <v>0</v>
      </c>
      <c r="AB484">
        <f>SUMIFS('Grid GenerationQueue'!AP$5:AP$467,'Grid GenerationQueue'!$AX$5:$AX$467,$B484,'Grid GenerationQueue'!$AY$5:$AY$467,$C484,'Grid GenerationQueue'!$BH$5:$BH$467,"Executed")</f>
        <v>0</v>
      </c>
      <c r="AD484">
        <f>SUMIFS('Grid GenerationQueue'!AE$5:AE$467,'Grid GenerationQueue'!$AX$5:$AX$467,$B484,'Grid GenerationQueue'!$AY$5:$AY$467,$C484,'Grid GenerationQueue'!$BF$5:$BF$467,"&lt;&gt;"&amp;"")</f>
        <v>0</v>
      </c>
      <c r="AE484">
        <f>SUMIFS('Grid GenerationQueue'!AF$5:AF$467,'Grid GenerationQueue'!$AX$5:$AX$467,$B484,'Grid GenerationQueue'!$AY$5:$AY$467,$C484,'Grid GenerationQueue'!$BF$5:$BF$467,"&lt;&gt;"&amp;"")</f>
        <v>0</v>
      </c>
      <c r="AF484">
        <f>SUMIFS('Grid GenerationQueue'!AG$5:AG$467,'Grid GenerationQueue'!$AX$5:$AX$467,$B484,'Grid GenerationQueue'!$AY$5:$AY$467,$C484,'Grid GenerationQueue'!$BF$5:$BF$467,"&lt;&gt;"&amp;"")</f>
        <v>0</v>
      </c>
      <c r="AG484">
        <f>SUMIFS('Grid GenerationQueue'!AH$5:AH$467,'Grid GenerationQueue'!$AX$5:$AX$467,$B484,'Grid GenerationQueue'!$AY$5:$AY$467,$C484,'Grid GenerationQueue'!$BF$5:$BF$467,"&lt;&gt;"&amp;"")</f>
        <v>0</v>
      </c>
      <c r="AH484">
        <f>SUMIFS('Grid GenerationQueue'!AI$5:AI$467,'Grid GenerationQueue'!$AX$5:$AX$467,$B484,'Grid GenerationQueue'!$AY$5:$AY$467,$C484,'Grid GenerationQueue'!$BF$5:$BF$467,"&lt;&gt;"&amp;"")</f>
        <v>0</v>
      </c>
      <c r="AI484">
        <f>SUMIFS('Grid GenerationQueue'!AJ$5:AJ$467,'Grid GenerationQueue'!$AX$5:$AX$467,$B484,'Grid GenerationQueue'!$AY$5:$AY$467,$C484,'Grid GenerationQueue'!$BF$5:$BF$467,"&lt;&gt;"&amp;"")</f>
        <v>0</v>
      </c>
      <c r="AJ484">
        <f>SUMIFS('Grid GenerationQueue'!AK$5:AK$467,'Grid GenerationQueue'!$AX$5:$AX$467,$B484,'Grid GenerationQueue'!$AY$5:$AY$467,$C484,'Grid GenerationQueue'!$BF$5:$BF$467,"&lt;&gt;"&amp;"")</f>
        <v>0</v>
      </c>
      <c r="AK484">
        <f>SUMIFS('Grid GenerationQueue'!AL$5:AL$467,'Grid GenerationQueue'!$AX$5:$AX$467,$B484,'Grid GenerationQueue'!$AY$5:$AY$467,$C484,'Grid GenerationQueue'!$BF$5:$BF$467,"&lt;&gt;"&amp;"")</f>
        <v>0</v>
      </c>
      <c r="AL484">
        <f>SUMIFS('Grid GenerationQueue'!AM$5:AM$467,'Grid GenerationQueue'!$AX$5:$AX$467,$B484,'Grid GenerationQueue'!$AY$5:$AY$467,$C484,'Grid GenerationQueue'!$BF$5:$BF$467,"&lt;&gt;"&amp;"")</f>
        <v>0</v>
      </c>
      <c r="AM484">
        <f>SUMIFS('Grid GenerationQueue'!AN$5:AN$467,'Grid GenerationQueue'!$AX$5:$AX$467,$B484,'Grid GenerationQueue'!$AY$5:$AY$467,$C484,'Grid GenerationQueue'!$BF$5:$BF$467,"&lt;&gt;"&amp;"")</f>
        <v>0</v>
      </c>
      <c r="AN484">
        <f>SUMIFS('Grid GenerationQueue'!AO$5:AO$467,'Grid GenerationQueue'!$AX$5:$AX$467,$B484,'Grid GenerationQueue'!$AY$5:$AY$467,$C484,'Grid GenerationQueue'!$BF$5:$BF$467,"&lt;&gt;"&amp;"")</f>
        <v>0</v>
      </c>
      <c r="AO484">
        <f>SUMIFS('Grid GenerationQueue'!AP$5:AP$467,'Grid GenerationQueue'!$AX$5:$AX$467,$B484,'Grid GenerationQueue'!$AY$5:$AY$467,$C484,'Grid GenerationQueue'!$BF$5:$BF$467,"&lt;&gt;"&amp;"")</f>
        <v>0</v>
      </c>
      <c r="AQ484">
        <f>SUMIFS('Grid GenerationQueue'!AE$5:AE$467,'Grid GenerationQueue'!$AX$5:$AX$467,$B484,'Grid GenerationQueue'!$AY$5:$AY$467,$C484)</f>
        <v>256.29000000000002</v>
      </c>
      <c r="AR484">
        <f>SUMIFS('Grid GenerationQueue'!AF$5:AF$467,'Grid GenerationQueue'!$AX$5:$AX$467,$B484,'Grid GenerationQueue'!$AY$5:$AY$467,$C484)</f>
        <v>0</v>
      </c>
      <c r="AS484">
        <f>SUMIFS('Grid GenerationQueue'!AG$5:AG$467,'Grid GenerationQueue'!$AX$5:$AX$467,$B484,'Grid GenerationQueue'!$AY$5:$AY$467,$C484)</f>
        <v>0</v>
      </c>
      <c r="AT484">
        <f>SUMIFS('Grid GenerationQueue'!AH$5:AH$467,'Grid GenerationQueue'!$AX$5:$AX$467,$B484,'Grid GenerationQueue'!$AY$5:$AY$467,$C484)</f>
        <v>0</v>
      </c>
      <c r="AU484">
        <f>SUMIFS('Grid GenerationQueue'!AI$5:AI$467,'Grid GenerationQueue'!$AX$5:$AX$467,$B484,'Grid GenerationQueue'!$AY$5:$AY$467,$C484)</f>
        <v>0</v>
      </c>
      <c r="AV484">
        <f>SUMIFS('Grid GenerationQueue'!AJ$5:AJ$467,'Grid GenerationQueue'!$AX$5:$AX$467,$B484,'Grid GenerationQueue'!$AY$5:$AY$467,$C484)</f>
        <v>0</v>
      </c>
      <c r="AW484">
        <f>SUMIFS('Grid GenerationQueue'!AK$5:AK$467,'Grid GenerationQueue'!$AX$5:$AX$467,$B484,'Grid GenerationQueue'!$AY$5:$AY$467,$C484)</f>
        <v>0</v>
      </c>
      <c r="AX484">
        <f>SUMIFS('Grid GenerationQueue'!AL$5:AL$467,'Grid GenerationQueue'!$AX$5:$AX$467,$B484,'Grid GenerationQueue'!$AY$5:$AY$467,$C484)</f>
        <v>0</v>
      </c>
      <c r="AY484">
        <f>SUMIFS('Grid GenerationQueue'!AM$5:AM$467,'Grid GenerationQueue'!$AX$5:$AX$467,$B484,'Grid GenerationQueue'!$AY$5:$AY$467,$C484)</f>
        <v>0</v>
      </c>
      <c r="AZ484">
        <f>SUMIFS('Grid GenerationQueue'!AN$5:AN$467,'Grid GenerationQueue'!$AX$5:$AX$467,$B484,'Grid GenerationQueue'!$AY$5:$AY$467,$C484)</f>
        <v>0</v>
      </c>
      <c r="BA484">
        <f>SUMIFS('Grid GenerationQueue'!AO$5:AO$467,'Grid GenerationQueue'!$AX$5:$AX$467,$B484,'Grid GenerationQueue'!$AY$5:$AY$467,$C484)</f>
        <v>0</v>
      </c>
      <c r="BB484">
        <f>SUMIFS('Grid GenerationQueue'!AP$5:AP$467,'Grid GenerationQueue'!$AX$5:$AX$467,$B484,'Grid GenerationQueue'!$AY$5:$AY$467,$C484)</f>
        <v>0</v>
      </c>
      <c r="BD484">
        <f>SUMIFS('Grid GenerationQueue'!AE$5:AE$467,'Grid GenerationQueue'!$AX$5:$AX$467,$B484,'Grid GenerationQueue'!$AY$5:$AY$467,$C484,'Grid GenerationQueue'!$BH$5:$BH$467,"Executed",'Grid GenerationQueue'!$BB$5:$BB$467,"&lt;"&amp;$BE$3)</f>
        <v>0</v>
      </c>
      <c r="BE484">
        <f>SUMIFS('Grid GenerationQueue'!AF$5:AF$467,'Grid GenerationQueue'!$AX$5:$AX$467,$B484,'Grid GenerationQueue'!$AY$5:$AY$467,$C484,'Grid GenerationQueue'!$BH$5:$BH$467,"Executed",'Grid GenerationQueue'!$BB$5:$BB$467,"&lt;"&amp;$BE$3)</f>
        <v>0</v>
      </c>
      <c r="BF484">
        <f>SUMIFS('Grid GenerationQueue'!AG$5:AG$467,'Grid GenerationQueue'!$AX$5:$AX$467,$B484,'Grid GenerationQueue'!$AY$5:$AY$467,$C484,'Grid GenerationQueue'!$BH$5:$BH$467,"Executed",'Grid GenerationQueue'!$BB$5:$BB$467,"&lt;"&amp;$BE$3)</f>
        <v>0</v>
      </c>
      <c r="BG484">
        <f>SUMIFS('Grid GenerationQueue'!AH$5:AH$467,'Grid GenerationQueue'!$AX$5:$AX$467,$B484,'Grid GenerationQueue'!$AY$5:$AY$467,$C484,'Grid GenerationQueue'!$BH$5:$BH$467,"Executed",'Grid GenerationQueue'!$BB$5:$BB$467,"&lt;"&amp;$BE$3)</f>
        <v>0</v>
      </c>
      <c r="BH484">
        <f>SUMIFS('Grid GenerationQueue'!AI$5:AI$467,'Grid GenerationQueue'!$AX$5:$AX$467,$B484,'Grid GenerationQueue'!$AY$5:$AY$467,$C484,'Grid GenerationQueue'!$BH$5:$BH$467,"Executed",'Grid GenerationQueue'!$BB$5:$BB$467,"&lt;"&amp;$BE$3)</f>
        <v>0</v>
      </c>
      <c r="BI484">
        <f>SUMIFS('Grid GenerationQueue'!AJ$5:AJ$467,'Grid GenerationQueue'!$AX$5:$AX$467,$B484,'Grid GenerationQueue'!$AY$5:$AY$467,$C484,'Grid GenerationQueue'!$BH$5:$BH$467,"Executed",'Grid GenerationQueue'!$BB$5:$BB$467,"&lt;"&amp;$BE$3)</f>
        <v>0</v>
      </c>
      <c r="BJ484">
        <f>SUMIFS('Grid GenerationQueue'!AK$5:AK$467,'Grid GenerationQueue'!$AX$5:$AX$467,$B484,'Grid GenerationQueue'!$AY$5:$AY$467,$C484,'Grid GenerationQueue'!$BH$5:$BH$467,"Executed",'Grid GenerationQueue'!$BB$5:$BB$467,"&lt;"&amp;$BE$3)</f>
        <v>0</v>
      </c>
      <c r="BK484">
        <f>SUMIFS('Grid GenerationQueue'!AL$5:AL$467,'Grid GenerationQueue'!$AX$5:$AX$467,$B484,'Grid GenerationQueue'!$AY$5:$AY$467,$C484,'Grid GenerationQueue'!$BH$5:$BH$467,"Executed",'Grid GenerationQueue'!$BB$5:$BB$467,"&lt;"&amp;$BE$3)</f>
        <v>0</v>
      </c>
      <c r="BL484">
        <f>SUMIFS('Grid GenerationQueue'!AM$5:AM$467,'Grid GenerationQueue'!$AX$5:$AX$467,$B484,'Grid GenerationQueue'!$AY$5:$AY$467,$C484,'Grid GenerationQueue'!$BH$5:$BH$467,"Executed",'Grid GenerationQueue'!$BB$5:$BB$467,"&lt;"&amp;$BE$3)</f>
        <v>0</v>
      </c>
      <c r="BM484">
        <f>SUMIFS('Grid GenerationQueue'!AN$5:AN$467,'Grid GenerationQueue'!$AX$5:$AX$467,$B484,'Grid GenerationQueue'!$AY$5:$AY$467,$C484,'Grid GenerationQueue'!$BH$5:$BH$467,"Executed",'Grid GenerationQueue'!$BB$5:$BB$467,"&lt;"&amp;$BE$3)</f>
        <v>0</v>
      </c>
      <c r="BN484">
        <f>SUMIFS('Grid GenerationQueue'!AO$5:AO$467,'Grid GenerationQueue'!$AX$5:$AX$467,$B484,'Grid GenerationQueue'!$AY$5:$AY$467,$C484,'Grid GenerationQueue'!$BH$5:$BH$467,"Executed",'Grid GenerationQueue'!$BB$5:$BB$467,"&lt;"&amp;$BE$3)</f>
        <v>0</v>
      </c>
      <c r="BO484">
        <f>SUMIFS('Grid GenerationQueue'!AP$5:AP$467,'Grid GenerationQueue'!$AX$5:$AX$467,$B484,'Grid GenerationQueue'!$AY$5:$AY$467,$C484,'Grid GenerationQueue'!$BH$5:$BH$467,"Executed",'Grid GenerationQueue'!$BB$5:$BB$467,"&lt;"&amp;$BE$3)</f>
        <v>0</v>
      </c>
      <c r="BQ484">
        <f>SUMIFS('Grid GenerationQueue'!AE$5:AE$467,'Grid GenerationQueue'!$AX$5:$AX$467,$B484,'Grid GenerationQueue'!$AY$5:$AY$467,$C484,'Grid GenerationQueue'!$BF$5:$BF$467,"&lt;&gt;"&amp;"",'Grid GenerationQueue'!$BB$5:$BB$467,"&lt;"&amp;$BE$3)</f>
        <v>0</v>
      </c>
      <c r="BR484">
        <f>SUMIFS('Grid GenerationQueue'!AF$5:AF$467,'Grid GenerationQueue'!$AX$5:$AX$467,$B484,'Grid GenerationQueue'!$AY$5:$AY$467,$C484,'Grid GenerationQueue'!$BF$5:$BF$467,"&lt;&gt;"&amp;"",'Grid GenerationQueue'!$BB$5:$BB$467,"&lt;"&amp;$BE$3)</f>
        <v>0</v>
      </c>
      <c r="BS484">
        <f>SUMIFS('Grid GenerationQueue'!AG$5:AG$467,'Grid GenerationQueue'!$AX$5:$AX$467,$B484,'Grid GenerationQueue'!$AY$5:$AY$467,$C484,'Grid GenerationQueue'!$BF$5:$BF$467,"&lt;&gt;"&amp;"",'Grid GenerationQueue'!$BB$5:$BB$467,"&lt;"&amp;$BE$3)</f>
        <v>0</v>
      </c>
      <c r="BT484">
        <f>SUMIFS('Grid GenerationQueue'!AH$5:AH$467,'Grid GenerationQueue'!$AX$5:$AX$467,$B484,'Grid GenerationQueue'!$AY$5:$AY$467,$C484,'Grid GenerationQueue'!$BF$5:$BF$467,"&lt;&gt;"&amp;"",'Grid GenerationQueue'!$BB$5:$BB$467,"&lt;"&amp;$BE$3)</f>
        <v>0</v>
      </c>
      <c r="BU484">
        <f>SUMIFS('Grid GenerationQueue'!AI$5:AI$467,'Grid GenerationQueue'!$AX$5:$AX$467,$B484,'Grid GenerationQueue'!$AY$5:$AY$467,$C484,'Grid GenerationQueue'!$BF$5:$BF$467,"&lt;&gt;"&amp;"",'Grid GenerationQueue'!$BB$5:$BB$467,"&lt;"&amp;$BE$3)</f>
        <v>0</v>
      </c>
      <c r="BV484">
        <f>SUMIFS('Grid GenerationQueue'!AJ$5:AJ$467,'Grid GenerationQueue'!$AX$5:$AX$467,$B484,'Grid GenerationQueue'!$AY$5:$AY$467,$C484,'Grid GenerationQueue'!$BF$5:$BF$467,"&lt;&gt;"&amp;"",'Grid GenerationQueue'!$BB$5:$BB$467,"&lt;"&amp;$BE$3)</f>
        <v>0</v>
      </c>
      <c r="BW484">
        <f>SUMIFS('Grid GenerationQueue'!AK$5:AK$467,'Grid GenerationQueue'!$AX$5:$AX$467,$B484,'Grid GenerationQueue'!$AY$5:$AY$467,$C484,'Grid GenerationQueue'!$BF$5:$BF$467,"&lt;&gt;"&amp;"",'Grid GenerationQueue'!$BB$5:$BB$467,"&lt;"&amp;$BE$3)</f>
        <v>0</v>
      </c>
      <c r="BX484">
        <f>SUMIFS('Grid GenerationQueue'!AL$5:AL$467,'Grid GenerationQueue'!$AX$5:$AX$467,$B484,'Grid GenerationQueue'!$AY$5:$AY$467,$C484,'Grid GenerationQueue'!$BF$5:$BF$467,"&lt;&gt;"&amp;"",'Grid GenerationQueue'!$BB$5:$BB$467,"&lt;"&amp;$BE$3)</f>
        <v>0</v>
      </c>
      <c r="BY484">
        <f>SUMIFS('Grid GenerationQueue'!AM$5:AM$467,'Grid GenerationQueue'!$AX$5:$AX$467,$B484,'Grid GenerationQueue'!$AY$5:$AY$467,$C484,'Grid GenerationQueue'!$BF$5:$BF$467,"&lt;&gt;"&amp;"",'Grid GenerationQueue'!$BB$5:$BB$467,"&lt;"&amp;$BE$3)</f>
        <v>0</v>
      </c>
      <c r="BZ484">
        <f>SUMIFS('Grid GenerationQueue'!AN$5:AN$467,'Grid GenerationQueue'!$AX$5:$AX$467,$B484,'Grid GenerationQueue'!$AY$5:$AY$467,$C484,'Grid GenerationQueue'!$BF$5:$BF$467,"&lt;&gt;"&amp;"",'Grid GenerationQueue'!$BB$5:$BB$467,"&lt;"&amp;$BE$3)</f>
        <v>0</v>
      </c>
      <c r="CA484">
        <f>SUMIFS('Grid GenerationQueue'!AO$5:AO$467,'Grid GenerationQueue'!$AX$5:$AX$467,$B484,'Grid GenerationQueue'!$AY$5:$AY$467,$C484,'Grid GenerationQueue'!$BF$5:$BF$467,"&lt;&gt;"&amp;"",'Grid GenerationQueue'!$BB$5:$BB$467,"&lt;"&amp;$BE$3)</f>
        <v>0</v>
      </c>
      <c r="CB484">
        <f>SUMIFS('Grid GenerationQueue'!AP$5:AP$467,'Grid GenerationQueue'!$AX$5:$AX$467,$B484,'Grid GenerationQueue'!$AY$5:$AY$467,$C484,'Grid GenerationQueue'!$BF$5:$BF$467,"&lt;&gt;"&amp;"",'Grid GenerationQueue'!$BB$5:$BB$467,"&lt;"&amp;$BE$3)</f>
        <v>0</v>
      </c>
      <c r="CD484">
        <f>SUMIFS('Grid GenerationQueue'!AE$5:AE$467,'Grid GenerationQueue'!$AX$5:$AX$467,$B484,'Grid GenerationQueue'!$AY$5:$AY$467,$C484,'Grid GenerationQueue'!$BB$5:$BB$467,"&lt;"&amp;$BE$3)</f>
        <v>256.29000000000002</v>
      </c>
      <c r="CE484">
        <f>SUMIFS('Grid GenerationQueue'!AF$5:AF$467,'Grid GenerationQueue'!$AX$5:$AX$467,$B484,'Grid GenerationQueue'!$AY$5:$AY$467,$C484,'Grid GenerationQueue'!$BB$5:$BB$467,"&lt;"&amp;$BE$3)</f>
        <v>0</v>
      </c>
      <c r="CF484">
        <f>SUMIFS('Grid GenerationQueue'!AG$5:AG$467,'Grid GenerationQueue'!$AX$5:$AX$467,$B484,'Grid GenerationQueue'!$AY$5:$AY$467,$C484,'Grid GenerationQueue'!$BB$5:$BB$467,"&lt;"&amp;$BE$3)</f>
        <v>0</v>
      </c>
      <c r="CG484">
        <f>SUMIFS('Grid GenerationQueue'!AH$5:AH$467,'Grid GenerationQueue'!$AX$5:$AX$467,$B484,'Grid GenerationQueue'!$AY$5:$AY$467,$C484,'Grid GenerationQueue'!$BB$5:$BB$467,"&lt;"&amp;$BE$3)</f>
        <v>0</v>
      </c>
      <c r="CH484">
        <f>SUMIFS('Grid GenerationQueue'!AI$5:AI$467,'Grid GenerationQueue'!$AX$5:$AX$467,$B484,'Grid GenerationQueue'!$AY$5:$AY$467,$C484,'Grid GenerationQueue'!$BB$5:$BB$467,"&lt;"&amp;$BE$3)</f>
        <v>0</v>
      </c>
      <c r="CI484">
        <f>SUMIFS('Grid GenerationQueue'!AJ$5:AJ$467,'Grid GenerationQueue'!$AX$5:$AX$467,$B484,'Grid GenerationQueue'!$AY$5:$AY$467,$C484,'Grid GenerationQueue'!$BB$5:$BB$467,"&lt;"&amp;$BE$3)</f>
        <v>0</v>
      </c>
      <c r="CJ484">
        <f>SUMIFS('Grid GenerationQueue'!AK$5:AK$467,'Grid GenerationQueue'!$AX$5:$AX$467,$B484,'Grid GenerationQueue'!$AY$5:$AY$467,$C484,'Grid GenerationQueue'!$BB$5:$BB$467,"&lt;"&amp;$BE$3)</f>
        <v>0</v>
      </c>
      <c r="CK484">
        <f>SUMIFS('Grid GenerationQueue'!AL$5:AL$467,'Grid GenerationQueue'!$AX$5:$AX$467,$B484,'Grid GenerationQueue'!$AY$5:$AY$467,$C484,'Grid GenerationQueue'!$BB$5:$BB$467,"&lt;"&amp;$BE$3)</f>
        <v>0</v>
      </c>
      <c r="CL484">
        <f>SUMIFS('Grid GenerationQueue'!AM$5:AM$467,'Grid GenerationQueue'!$AX$5:$AX$467,$B484,'Grid GenerationQueue'!$AY$5:$AY$467,$C484,'Grid GenerationQueue'!$BB$5:$BB$467,"&lt;"&amp;$BE$3)</f>
        <v>0</v>
      </c>
      <c r="CM484">
        <f>SUMIFS('Grid GenerationQueue'!AN$5:AN$467,'Grid GenerationQueue'!$AX$5:$AX$467,$B484,'Grid GenerationQueue'!$AY$5:$AY$467,$C484,'Grid GenerationQueue'!$BB$5:$BB$467,"&lt;"&amp;$BE$3)</f>
        <v>0</v>
      </c>
      <c r="CN484">
        <f>SUMIFS('Grid GenerationQueue'!AO$5:AO$467,'Grid GenerationQueue'!$AX$5:$AX$467,$B484,'Grid GenerationQueue'!$AY$5:$AY$467,$C484,'Grid GenerationQueue'!$BB$5:$BB$467,"&lt;"&amp;$BE$3)</f>
        <v>0</v>
      </c>
      <c r="CO484">
        <f>SUMIFS('Grid GenerationQueue'!AP$5:AP$467,'Grid GenerationQueue'!$AX$5:$AX$467,$B484,'Grid GenerationQueue'!$AY$5:$AY$467,$C484,'Grid GenerationQueue'!$BB$5:$BB$467,"&lt;"&amp;$BE$3)</f>
        <v>0</v>
      </c>
    </row>
    <row r="485" spans="1:93" x14ac:dyDescent="0.35">
      <c r="A485" t="s">
        <v>4651</v>
      </c>
      <c r="B485" t="s">
        <v>4537</v>
      </c>
      <c r="C485">
        <v>115</v>
      </c>
      <c r="D485">
        <f>SUMIFS('Grid GenerationQueue'!AE$5:AE$467,'Grid GenerationQueue'!$AX$5:$AX$467,$B485,'Grid GenerationQueue'!$AY$5:$AY$467,$C485,'Grid GenerationQueue'!$BI$5:$BI$467,"&lt;4")</f>
        <v>0</v>
      </c>
      <c r="E485">
        <f>SUMIFS('Grid GenerationQueue'!AF$5:AF$467,'Grid GenerationQueue'!$AX$5:$AX$467,$B485,'Grid GenerationQueue'!$AY$5:$AY$467,$C485,'Grid GenerationQueue'!$BI$5:$BI$467,"&lt;4")</f>
        <v>0</v>
      </c>
      <c r="F485">
        <f>SUMIFS('Grid GenerationQueue'!AG$5:AG$467,'Grid GenerationQueue'!$AX$5:$AX$467,$B485,'Grid GenerationQueue'!$AY$5:$AY$467,$C485,'Grid GenerationQueue'!$BI$5:$BI$467,"&lt;4")</f>
        <v>0</v>
      </c>
      <c r="G485">
        <f>SUMIFS('Grid GenerationQueue'!AH$5:AH$467,'Grid GenerationQueue'!$AX$5:$AX$467,$B485,'Grid GenerationQueue'!$AY$5:$AY$467,$C485,'Grid GenerationQueue'!$BI$5:$BI$467,"&lt;4")</f>
        <v>0</v>
      </c>
      <c r="H485">
        <f>SUMIFS('Grid GenerationQueue'!AI$5:AI$467,'Grid GenerationQueue'!$AX$5:$AX$467,$B485,'Grid GenerationQueue'!$AY$5:$AY$467,$C485,'Grid GenerationQueue'!$BI$5:$BI$467,"&lt;4")</f>
        <v>0</v>
      </c>
      <c r="I485">
        <f>SUMIFS('Grid GenerationQueue'!AJ$5:AJ$467,'Grid GenerationQueue'!$AX$5:$AX$467,$B485,'Grid GenerationQueue'!$AY$5:$AY$467,$C485,'Grid GenerationQueue'!$BI$5:$BI$467,"&lt;4")</f>
        <v>0</v>
      </c>
      <c r="J485">
        <f>SUMIFS('Grid GenerationQueue'!AK$5:AK$467,'Grid GenerationQueue'!$AX$5:$AX$467,$B485,'Grid GenerationQueue'!$AY$5:$AY$467,$C485,'Grid GenerationQueue'!$BI$5:$BI$467,"&lt;4")</f>
        <v>0</v>
      </c>
      <c r="K485">
        <f>SUMIFS('Grid GenerationQueue'!AL$5:AL$467,'Grid GenerationQueue'!$AX$5:$AX$467,$B485,'Grid GenerationQueue'!$AY$5:$AY$467,$C485,'Grid GenerationQueue'!$BI$5:$BI$467,"&lt;4")</f>
        <v>0</v>
      </c>
      <c r="L485">
        <f>SUMIFS('Grid GenerationQueue'!AM$5:AM$467,'Grid GenerationQueue'!$AX$5:$AX$467,$B485,'Grid GenerationQueue'!$AY$5:$AY$467,$C485,'Grid GenerationQueue'!$BI$5:$BI$467,"&lt;4")</f>
        <v>0</v>
      </c>
      <c r="M485">
        <f>SUMIFS('Grid GenerationQueue'!AN$5:AN$467,'Grid GenerationQueue'!$AX$5:$AX$467,$B485,'Grid GenerationQueue'!$AY$5:$AY$467,$C485,'Grid GenerationQueue'!$BI$5:$BI$467,"&lt;4")</f>
        <v>0</v>
      </c>
      <c r="N485">
        <f>SUMIFS('Grid GenerationQueue'!AO$5:AO$467,'Grid GenerationQueue'!$AX$5:$AX$467,$B485,'Grid GenerationQueue'!$AY$5:$AY$467,$C485,'Grid GenerationQueue'!$BI$5:$BI$467,"&lt;4")</f>
        <v>0</v>
      </c>
      <c r="O485">
        <f>SUMIFS('Grid GenerationQueue'!AP$5:AP$467,'Grid GenerationQueue'!$AX$5:$AX$467,$B485,'Grid GenerationQueue'!$AY$5:$AY$467,$C485,'Grid GenerationQueue'!$BI$5:$BI$467,"&lt;4")</f>
        <v>0</v>
      </c>
      <c r="Q485">
        <f>SUMIFS('Grid GenerationQueue'!AE$5:AE$467,'Grid GenerationQueue'!$AX$5:$AX$467,$B485,'Grid GenerationQueue'!$AY$5:$AY$467,$C485,'Grid GenerationQueue'!$BH$5:$BH$467,"Executed")</f>
        <v>0</v>
      </c>
      <c r="R485">
        <f>SUMIFS('Grid GenerationQueue'!AF$5:AF$467,'Grid GenerationQueue'!$AX$5:$AX$467,$B485,'Grid GenerationQueue'!$AY$5:$AY$467,$C485,'Grid GenerationQueue'!$BH$5:$BH$467,"Executed")</f>
        <v>0</v>
      </c>
      <c r="S485">
        <f>SUMIFS('Grid GenerationQueue'!AG$5:AG$467,'Grid GenerationQueue'!$AX$5:$AX$467,$B485,'Grid GenerationQueue'!$AY$5:$AY$467,$C485,'Grid GenerationQueue'!$BH$5:$BH$467,"Executed")</f>
        <v>0</v>
      </c>
      <c r="T485">
        <f>SUMIFS('Grid GenerationQueue'!AH$5:AH$467,'Grid GenerationQueue'!$AX$5:$AX$467,$B485,'Grid GenerationQueue'!$AY$5:$AY$467,$C485,'Grid GenerationQueue'!$BH$5:$BH$467,"Executed")</f>
        <v>0</v>
      </c>
      <c r="U485">
        <f>SUMIFS('Grid GenerationQueue'!AI$5:AI$467,'Grid GenerationQueue'!$AX$5:$AX$467,$B485,'Grid GenerationQueue'!$AY$5:$AY$467,$C485,'Grid GenerationQueue'!$BH$5:$BH$467,"Executed")</f>
        <v>0</v>
      </c>
      <c r="V485">
        <f>SUMIFS('Grid GenerationQueue'!AJ$5:AJ$467,'Grid GenerationQueue'!$AX$5:$AX$467,$B485,'Grid GenerationQueue'!$AY$5:$AY$467,$C485,'Grid GenerationQueue'!$BH$5:$BH$467,"Executed")</f>
        <v>0</v>
      </c>
      <c r="W485">
        <f>SUMIFS('Grid GenerationQueue'!AK$5:AK$467,'Grid GenerationQueue'!$AX$5:$AX$467,$B485,'Grid GenerationQueue'!$AY$5:$AY$467,$C485,'Grid GenerationQueue'!$BH$5:$BH$467,"Executed")</f>
        <v>0</v>
      </c>
      <c r="X485">
        <f>SUMIFS('Grid GenerationQueue'!AL$5:AL$467,'Grid GenerationQueue'!$AX$5:$AX$467,$B485,'Grid GenerationQueue'!$AY$5:$AY$467,$C485,'Grid GenerationQueue'!$BH$5:$BH$467,"Executed")</f>
        <v>0</v>
      </c>
      <c r="Y485">
        <f>SUMIFS('Grid GenerationQueue'!AM$5:AM$467,'Grid GenerationQueue'!$AX$5:$AX$467,$B485,'Grid GenerationQueue'!$AY$5:$AY$467,$C485,'Grid GenerationQueue'!$BH$5:$BH$467,"Executed")</f>
        <v>0</v>
      </c>
      <c r="Z485">
        <f>SUMIFS('Grid GenerationQueue'!AN$5:AN$467,'Grid GenerationQueue'!$AX$5:$AX$467,$B485,'Grid GenerationQueue'!$AY$5:$AY$467,$C485,'Grid GenerationQueue'!$BH$5:$BH$467,"Executed")</f>
        <v>0</v>
      </c>
      <c r="AA485">
        <f>SUMIFS('Grid GenerationQueue'!AO$5:AO$467,'Grid GenerationQueue'!$AX$5:$AX$467,$B485,'Grid GenerationQueue'!$AY$5:$AY$467,$C485,'Grid GenerationQueue'!$BH$5:$BH$467,"Executed")</f>
        <v>0</v>
      </c>
      <c r="AB485">
        <f>SUMIFS('Grid GenerationQueue'!AP$5:AP$467,'Grid GenerationQueue'!$AX$5:$AX$467,$B485,'Grid GenerationQueue'!$AY$5:$AY$467,$C485,'Grid GenerationQueue'!$BH$5:$BH$467,"Executed")</f>
        <v>0</v>
      </c>
      <c r="AD485">
        <f>SUMIFS('Grid GenerationQueue'!AE$5:AE$467,'Grid GenerationQueue'!$AX$5:$AX$467,$B485,'Grid GenerationQueue'!$AY$5:$AY$467,$C485,'Grid GenerationQueue'!$BF$5:$BF$467,"&lt;&gt;"&amp;"")</f>
        <v>0</v>
      </c>
      <c r="AE485">
        <f>SUMIFS('Grid GenerationQueue'!AF$5:AF$467,'Grid GenerationQueue'!$AX$5:$AX$467,$B485,'Grid GenerationQueue'!$AY$5:$AY$467,$C485,'Grid GenerationQueue'!$BF$5:$BF$467,"&lt;&gt;"&amp;"")</f>
        <v>0</v>
      </c>
      <c r="AF485">
        <f>SUMIFS('Grid GenerationQueue'!AG$5:AG$467,'Grid GenerationQueue'!$AX$5:$AX$467,$B485,'Grid GenerationQueue'!$AY$5:$AY$467,$C485,'Grid GenerationQueue'!$BF$5:$BF$467,"&lt;&gt;"&amp;"")</f>
        <v>0</v>
      </c>
      <c r="AG485">
        <f>SUMIFS('Grid GenerationQueue'!AH$5:AH$467,'Grid GenerationQueue'!$AX$5:$AX$467,$B485,'Grid GenerationQueue'!$AY$5:$AY$467,$C485,'Grid GenerationQueue'!$BF$5:$BF$467,"&lt;&gt;"&amp;"")</f>
        <v>0</v>
      </c>
      <c r="AH485">
        <f>SUMIFS('Grid GenerationQueue'!AI$5:AI$467,'Grid GenerationQueue'!$AX$5:$AX$467,$B485,'Grid GenerationQueue'!$AY$5:$AY$467,$C485,'Grid GenerationQueue'!$BF$5:$BF$467,"&lt;&gt;"&amp;"")</f>
        <v>0</v>
      </c>
      <c r="AI485">
        <f>SUMIFS('Grid GenerationQueue'!AJ$5:AJ$467,'Grid GenerationQueue'!$AX$5:$AX$467,$B485,'Grid GenerationQueue'!$AY$5:$AY$467,$C485,'Grid GenerationQueue'!$BF$5:$BF$467,"&lt;&gt;"&amp;"")</f>
        <v>0</v>
      </c>
      <c r="AJ485">
        <f>SUMIFS('Grid GenerationQueue'!AK$5:AK$467,'Grid GenerationQueue'!$AX$5:$AX$467,$B485,'Grid GenerationQueue'!$AY$5:$AY$467,$C485,'Grid GenerationQueue'!$BF$5:$BF$467,"&lt;&gt;"&amp;"")</f>
        <v>0</v>
      </c>
      <c r="AK485">
        <f>SUMIFS('Grid GenerationQueue'!AL$5:AL$467,'Grid GenerationQueue'!$AX$5:$AX$467,$B485,'Grid GenerationQueue'!$AY$5:$AY$467,$C485,'Grid GenerationQueue'!$BF$5:$BF$467,"&lt;&gt;"&amp;"")</f>
        <v>0</v>
      </c>
      <c r="AL485">
        <f>SUMIFS('Grid GenerationQueue'!AM$5:AM$467,'Grid GenerationQueue'!$AX$5:$AX$467,$B485,'Grid GenerationQueue'!$AY$5:$AY$467,$C485,'Grid GenerationQueue'!$BF$5:$BF$467,"&lt;&gt;"&amp;"")</f>
        <v>0</v>
      </c>
      <c r="AM485">
        <f>SUMIFS('Grid GenerationQueue'!AN$5:AN$467,'Grid GenerationQueue'!$AX$5:$AX$467,$B485,'Grid GenerationQueue'!$AY$5:$AY$467,$C485,'Grid GenerationQueue'!$BF$5:$BF$467,"&lt;&gt;"&amp;"")</f>
        <v>0</v>
      </c>
      <c r="AN485">
        <f>SUMIFS('Grid GenerationQueue'!AO$5:AO$467,'Grid GenerationQueue'!$AX$5:$AX$467,$B485,'Grid GenerationQueue'!$AY$5:$AY$467,$C485,'Grid GenerationQueue'!$BF$5:$BF$467,"&lt;&gt;"&amp;"")</f>
        <v>0</v>
      </c>
      <c r="AO485">
        <f>SUMIFS('Grid GenerationQueue'!AP$5:AP$467,'Grid GenerationQueue'!$AX$5:$AX$467,$B485,'Grid GenerationQueue'!$AY$5:$AY$467,$C485,'Grid GenerationQueue'!$BF$5:$BF$467,"&lt;&gt;"&amp;"")</f>
        <v>0</v>
      </c>
      <c r="AQ485">
        <f>SUMIFS('Grid GenerationQueue'!AE$5:AE$467,'Grid GenerationQueue'!$AX$5:$AX$467,$B485,'Grid GenerationQueue'!$AY$5:$AY$467,$C485)</f>
        <v>203.69900000000001</v>
      </c>
      <c r="AR485">
        <f>SUMIFS('Grid GenerationQueue'!AF$5:AF$467,'Grid GenerationQueue'!$AX$5:$AX$467,$B485,'Grid GenerationQueue'!$AY$5:$AY$467,$C485)</f>
        <v>0</v>
      </c>
      <c r="AS485">
        <f>SUMIFS('Grid GenerationQueue'!AG$5:AG$467,'Grid GenerationQueue'!$AX$5:$AX$467,$B485,'Grid GenerationQueue'!$AY$5:$AY$467,$C485)</f>
        <v>0</v>
      </c>
      <c r="AT485">
        <f>SUMIFS('Grid GenerationQueue'!AH$5:AH$467,'Grid GenerationQueue'!$AX$5:$AX$467,$B485,'Grid GenerationQueue'!$AY$5:$AY$467,$C485)</f>
        <v>0</v>
      </c>
      <c r="AU485">
        <f>SUMIFS('Grid GenerationQueue'!AI$5:AI$467,'Grid GenerationQueue'!$AX$5:$AX$467,$B485,'Grid GenerationQueue'!$AY$5:$AY$467,$C485)</f>
        <v>0</v>
      </c>
      <c r="AV485">
        <f>SUMIFS('Grid GenerationQueue'!AJ$5:AJ$467,'Grid GenerationQueue'!$AX$5:$AX$467,$B485,'Grid GenerationQueue'!$AY$5:$AY$467,$C485)</f>
        <v>0</v>
      </c>
      <c r="AW485">
        <f>SUMIFS('Grid GenerationQueue'!AK$5:AK$467,'Grid GenerationQueue'!$AX$5:$AX$467,$B485,'Grid GenerationQueue'!$AY$5:$AY$467,$C485)</f>
        <v>0</v>
      </c>
      <c r="AX485">
        <f>SUMIFS('Grid GenerationQueue'!AL$5:AL$467,'Grid GenerationQueue'!$AX$5:$AX$467,$B485,'Grid GenerationQueue'!$AY$5:$AY$467,$C485)</f>
        <v>0</v>
      </c>
      <c r="AY485">
        <f>SUMIFS('Grid GenerationQueue'!AM$5:AM$467,'Grid GenerationQueue'!$AX$5:$AX$467,$B485,'Grid GenerationQueue'!$AY$5:$AY$467,$C485)</f>
        <v>0</v>
      </c>
      <c r="AZ485">
        <f>SUMIFS('Grid GenerationQueue'!AN$5:AN$467,'Grid GenerationQueue'!$AX$5:$AX$467,$B485,'Grid GenerationQueue'!$AY$5:$AY$467,$C485)</f>
        <v>0</v>
      </c>
      <c r="BA485">
        <f>SUMIFS('Grid GenerationQueue'!AO$5:AO$467,'Grid GenerationQueue'!$AX$5:$AX$467,$B485,'Grid GenerationQueue'!$AY$5:$AY$467,$C485)</f>
        <v>0</v>
      </c>
      <c r="BB485">
        <f>SUMIFS('Grid GenerationQueue'!AP$5:AP$467,'Grid GenerationQueue'!$AX$5:$AX$467,$B485,'Grid GenerationQueue'!$AY$5:$AY$467,$C485)</f>
        <v>0</v>
      </c>
      <c r="BD485">
        <f>SUMIFS('Grid GenerationQueue'!AE$5:AE$467,'Grid GenerationQueue'!$AX$5:$AX$467,$B485,'Grid GenerationQueue'!$AY$5:$AY$467,$C485,'Grid GenerationQueue'!$BH$5:$BH$467,"Executed",'Grid GenerationQueue'!$BB$5:$BB$467,"&lt;"&amp;$BE$3)</f>
        <v>0</v>
      </c>
      <c r="BE485">
        <f>SUMIFS('Grid GenerationQueue'!AF$5:AF$467,'Grid GenerationQueue'!$AX$5:$AX$467,$B485,'Grid GenerationQueue'!$AY$5:$AY$467,$C485,'Grid GenerationQueue'!$BH$5:$BH$467,"Executed",'Grid GenerationQueue'!$BB$5:$BB$467,"&lt;"&amp;$BE$3)</f>
        <v>0</v>
      </c>
      <c r="BF485">
        <f>SUMIFS('Grid GenerationQueue'!AG$5:AG$467,'Grid GenerationQueue'!$AX$5:$AX$467,$B485,'Grid GenerationQueue'!$AY$5:$AY$467,$C485,'Grid GenerationQueue'!$BH$5:$BH$467,"Executed",'Grid GenerationQueue'!$BB$5:$BB$467,"&lt;"&amp;$BE$3)</f>
        <v>0</v>
      </c>
      <c r="BG485">
        <f>SUMIFS('Grid GenerationQueue'!AH$5:AH$467,'Grid GenerationQueue'!$AX$5:$AX$467,$B485,'Grid GenerationQueue'!$AY$5:$AY$467,$C485,'Grid GenerationQueue'!$BH$5:$BH$467,"Executed",'Grid GenerationQueue'!$BB$5:$BB$467,"&lt;"&amp;$BE$3)</f>
        <v>0</v>
      </c>
      <c r="BH485">
        <f>SUMIFS('Grid GenerationQueue'!AI$5:AI$467,'Grid GenerationQueue'!$AX$5:$AX$467,$B485,'Grid GenerationQueue'!$AY$5:$AY$467,$C485,'Grid GenerationQueue'!$BH$5:$BH$467,"Executed",'Grid GenerationQueue'!$BB$5:$BB$467,"&lt;"&amp;$BE$3)</f>
        <v>0</v>
      </c>
      <c r="BI485">
        <f>SUMIFS('Grid GenerationQueue'!AJ$5:AJ$467,'Grid GenerationQueue'!$AX$5:$AX$467,$B485,'Grid GenerationQueue'!$AY$5:$AY$467,$C485,'Grid GenerationQueue'!$BH$5:$BH$467,"Executed",'Grid GenerationQueue'!$BB$5:$BB$467,"&lt;"&amp;$BE$3)</f>
        <v>0</v>
      </c>
      <c r="BJ485">
        <f>SUMIFS('Grid GenerationQueue'!AK$5:AK$467,'Grid GenerationQueue'!$AX$5:$AX$467,$B485,'Grid GenerationQueue'!$AY$5:$AY$467,$C485,'Grid GenerationQueue'!$BH$5:$BH$467,"Executed",'Grid GenerationQueue'!$BB$5:$BB$467,"&lt;"&amp;$BE$3)</f>
        <v>0</v>
      </c>
      <c r="BK485">
        <f>SUMIFS('Grid GenerationQueue'!AL$5:AL$467,'Grid GenerationQueue'!$AX$5:$AX$467,$B485,'Grid GenerationQueue'!$AY$5:$AY$467,$C485,'Grid GenerationQueue'!$BH$5:$BH$467,"Executed",'Grid GenerationQueue'!$BB$5:$BB$467,"&lt;"&amp;$BE$3)</f>
        <v>0</v>
      </c>
      <c r="BL485">
        <f>SUMIFS('Grid GenerationQueue'!AM$5:AM$467,'Grid GenerationQueue'!$AX$5:$AX$467,$B485,'Grid GenerationQueue'!$AY$5:$AY$467,$C485,'Grid GenerationQueue'!$BH$5:$BH$467,"Executed",'Grid GenerationQueue'!$BB$5:$BB$467,"&lt;"&amp;$BE$3)</f>
        <v>0</v>
      </c>
      <c r="BM485">
        <f>SUMIFS('Grid GenerationQueue'!AN$5:AN$467,'Grid GenerationQueue'!$AX$5:$AX$467,$B485,'Grid GenerationQueue'!$AY$5:$AY$467,$C485,'Grid GenerationQueue'!$BH$5:$BH$467,"Executed",'Grid GenerationQueue'!$BB$5:$BB$467,"&lt;"&amp;$BE$3)</f>
        <v>0</v>
      </c>
      <c r="BN485">
        <f>SUMIFS('Grid GenerationQueue'!AO$5:AO$467,'Grid GenerationQueue'!$AX$5:$AX$467,$B485,'Grid GenerationQueue'!$AY$5:$AY$467,$C485,'Grid GenerationQueue'!$BH$5:$BH$467,"Executed",'Grid GenerationQueue'!$BB$5:$BB$467,"&lt;"&amp;$BE$3)</f>
        <v>0</v>
      </c>
      <c r="BO485">
        <f>SUMIFS('Grid GenerationQueue'!AP$5:AP$467,'Grid GenerationQueue'!$AX$5:$AX$467,$B485,'Grid GenerationQueue'!$AY$5:$AY$467,$C485,'Grid GenerationQueue'!$BH$5:$BH$467,"Executed",'Grid GenerationQueue'!$BB$5:$BB$467,"&lt;"&amp;$BE$3)</f>
        <v>0</v>
      </c>
      <c r="BQ485">
        <f>SUMIFS('Grid GenerationQueue'!AE$5:AE$467,'Grid GenerationQueue'!$AX$5:$AX$467,$B485,'Grid GenerationQueue'!$AY$5:$AY$467,$C485,'Grid GenerationQueue'!$BF$5:$BF$467,"&lt;&gt;"&amp;"",'Grid GenerationQueue'!$BB$5:$BB$467,"&lt;"&amp;$BE$3)</f>
        <v>0</v>
      </c>
      <c r="BR485">
        <f>SUMIFS('Grid GenerationQueue'!AF$5:AF$467,'Grid GenerationQueue'!$AX$5:$AX$467,$B485,'Grid GenerationQueue'!$AY$5:$AY$467,$C485,'Grid GenerationQueue'!$BF$5:$BF$467,"&lt;&gt;"&amp;"",'Grid GenerationQueue'!$BB$5:$BB$467,"&lt;"&amp;$BE$3)</f>
        <v>0</v>
      </c>
      <c r="BS485">
        <f>SUMIFS('Grid GenerationQueue'!AG$5:AG$467,'Grid GenerationQueue'!$AX$5:$AX$467,$B485,'Grid GenerationQueue'!$AY$5:$AY$467,$C485,'Grid GenerationQueue'!$BF$5:$BF$467,"&lt;&gt;"&amp;"",'Grid GenerationQueue'!$BB$5:$BB$467,"&lt;"&amp;$BE$3)</f>
        <v>0</v>
      </c>
      <c r="BT485">
        <f>SUMIFS('Grid GenerationQueue'!AH$5:AH$467,'Grid GenerationQueue'!$AX$5:$AX$467,$B485,'Grid GenerationQueue'!$AY$5:$AY$467,$C485,'Grid GenerationQueue'!$BF$5:$BF$467,"&lt;&gt;"&amp;"",'Grid GenerationQueue'!$BB$5:$BB$467,"&lt;"&amp;$BE$3)</f>
        <v>0</v>
      </c>
      <c r="BU485">
        <f>SUMIFS('Grid GenerationQueue'!AI$5:AI$467,'Grid GenerationQueue'!$AX$5:$AX$467,$B485,'Grid GenerationQueue'!$AY$5:$AY$467,$C485,'Grid GenerationQueue'!$BF$5:$BF$467,"&lt;&gt;"&amp;"",'Grid GenerationQueue'!$BB$5:$BB$467,"&lt;"&amp;$BE$3)</f>
        <v>0</v>
      </c>
      <c r="BV485">
        <f>SUMIFS('Grid GenerationQueue'!AJ$5:AJ$467,'Grid GenerationQueue'!$AX$5:$AX$467,$B485,'Grid GenerationQueue'!$AY$5:$AY$467,$C485,'Grid GenerationQueue'!$BF$5:$BF$467,"&lt;&gt;"&amp;"",'Grid GenerationQueue'!$BB$5:$BB$467,"&lt;"&amp;$BE$3)</f>
        <v>0</v>
      </c>
      <c r="BW485">
        <f>SUMIFS('Grid GenerationQueue'!AK$5:AK$467,'Grid GenerationQueue'!$AX$5:$AX$467,$B485,'Grid GenerationQueue'!$AY$5:$AY$467,$C485,'Grid GenerationQueue'!$BF$5:$BF$467,"&lt;&gt;"&amp;"",'Grid GenerationQueue'!$BB$5:$BB$467,"&lt;"&amp;$BE$3)</f>
        <v>0</v>
      </c>
      <c r="BX485">
        <f>SUMIFS('Grid GenerationQueue'!AL$5:AL$467,'Grid GenerationQueue'!$AX$5:$AX$467,$B485,'Grid GenerationQueue'!$AY$5:$AY$467,$C485,'Grid GenerationQueue'!$BF$5:$BF$467,"&lt;&gt;"&amp;"",'Grid GenerationQueue'!$BB$5:$BB$467,"&lt;"&amp;$BE$3)</f>
        <v>0</v>
      </c>
      <c r="BY485">
        <f>SUMIFS('Grid GenerationQueue'!AM$5:AM$467,'Grid GenerationQueue'!$AX$5:$AX$467,$B485,'Grid GenerationQueue'!$AY$5:$AY$467,$C485,'Grid GenerationQueue'!$BF$5:$BF$467,"&lt;&gt;"&amp;"",'Grid GenerationQueue'!$BB$5:$BB$467,"&lt;"&amp;$BE$3)</f>
        <v>0</v>
      </c>
      <c r="BZ485">
        <f>SUMIFS('Grid GenerationQueue'!AN$5:AN$467,'Grid GenerationQueue'!$AX$5:$AX$467,$B485,'Grid GenerationQueue'!$AY$5:$AY$467,$C485,'Grid GenerationQueue'!$BF$5:$BF$467,"&lt;&gt;"&amp;"",'Grid GenerationQueue'!$BB$5:$BB$467,"&lt;"&amp;$BE$3)</f>
        <v>0</v>
      </c>
      <c r="CA485">
        <f>SUMIFS('Grid GenerationQueue'!AO$5:AO$467,'Grid GenerationQueue'!$AX$5:$AX$467,$B485,'Grid GenerationQueue'!$AY$5:$AY$467,$C485,'Grid GenerationQueue'!$BF$5:$BF$467,"&lt;&gt;"&amp;"",'Grid GenerationQueue'!$BB$5:$BB$467,"&lt;"&amp;$BE$3)</f>
        <v>0</v>
      </c>
      <c r="CB485">
        <f>SUMIFS('Grid GenerationQueue'!AP$5:AP$467,'Grid GenerationQueue'!$AX$5:$AX$467,$B485,'Grid GenerationQueue'!$AY$5:$AY$467,$C485,'Grid GenerationQueue'!$BF$5:$BF$467,"&lt;&gt;"&amp;"",'Grid GenerationQueue'!$BB$5:$BB$467,"&lt;"&amp;$BE$3)</f>
        <v>0</v>
      </c>
      <c r="CD485">
        <f>SUMIFS('Grid GenerationQueue'!AE$5:AE$467,'Grid GenerationQueue'!$AX$5:$AX$467,$B485,'Grid GenerationQueue'!$AY$5:$AY$467,$C485,'Grid GenerationQueue'!$BB$5:$BB$467,"&lt;"&amp;$BE$3)</f>
        <v>203.69900000000001</v>
      </c>
      <c r="CE485">
        <f>SUMIFS('Grid GenerationQueue'!AF$5:AF$467,'Grid GenerationQueue'!$AX$5:$AX$467,$B485,'Grid GenerationQueue'!$AY$5:$AY$467,$C485,'Grid GenerationQueue'!$BB$5:$BB$467,"&lt;"&amp;$BE$3)</f>
        <v>0</v>
      </c>
      <c r="CF485">
        <f>SUMIFS('Grid GenerationQueue'!AG$5:AG$467,'Grid GenerationQueue'!$AX$5:$AX$467,$B485,'Grid GenerationQueue'!$AY$5:$AY$467,$C485,'Grid GenerationQueue'!$BB$5:$BB$467,"&lt;"&amp;$BE$3)</f>
        <v>0</v>
      </c>
      <c r="CG485">
        <f>SUMIFS('Grid GenerationQueue'!AH$5:AH$467,'Grid GenerationQueue'!$AX$5:$AX$467,$B485,'Grid GenerationQueue'!$AY$5:$AY$467,$C485,'Grid GenerationQueue'!$BB$5:$BB$467,"&lt;"&amp;$BE$3)</f>
        <v>0</v>
      </c>
      <c r="CH485">
        <f>SUMIFS('Grid GenerationQueue'!AI$5:AI$467,'Grid GenerationQueue'!$AX$5:$AX$467,$B485,'Grid GenerationQueue'!$AY$5:$AY$467,$C485,'Grid GenerationQueue'!$BB$5:$BB$467,"&lt;"&amp;$BE$3)</f>
        <v>0</v>
      </c>
      <c r="CI485">
        <f>SUMIFS('Grid GenerationQueue'!AJ$5:AJ$467,'Grid GenerationQueue'!$AX$5:$AX$467,$B485,'Grid GenerationQueue'!$AY$5:$AY$467,$C485,'Grid GenerationQueue'!$BB$5:$BB$467,"&lt;"&amp;$BE$3)</f>
        <v>0</v>
      </c>
      <c r="CJ485">
        <f>SUMIFS('Grid GenerationQueue'!AK$5:AK$467,'Grid GenerationQueue'!$AX$5:$AX$467,$B485,'Grid GenerationQueue'!$AY$5:$AY$467,$C485,'Grid GenerationQueue'!$BB$5:$BB$467,"&lt;"&amp;$BE$3)</f>
        <v>0</v>
      </c>
      <c r="CK485">
        <f>SUMIFS('Grid GenerationQueue'!AL$5:AL$467,'Grid GenerationQueue'!$AX$5:$AX$467,$B485,'Grid GenerationQueue'!$AY$5:$AY$467,$C485,'Grid GenerationQueue'!$BB$5:$BB$467,"&lt;"&amp;$BE$3)</f>
        <v>0</v>
      </c>
      <c r="CL485">
        <f>SUMIFS('Grid GenerationQueue'!AM$5:AM$467,'Grid GenerationQueue'!$AX$5:$AX$467,$B485,'Grid GenerationQueue'!$AY$5:$AY$467,$C485,'Grid GenerationQueue'!$BB$5:$BB$467,"&lt;"&amp;$BE$3)</f>
        <v>0</v>
      </c>
      <c r="CM485">
        <f>SUMIFS('Grid GenerationQueue'!AN$5:AN$467,'Grid GenerationQueue'!$AX$5:$AX$467,$B485,'Grid GenerationQueue'!$AY$5:$AY$467,$C485,'Grid GenerationQueue'!$BB$5:$BB$467,"&lt;"&amp;$BE$3)</f>
        <v>0</v>
      </c>
      <c r="CN485">
        <f>SUMIFS('Grid GenerationQueue'!AO$5:AO$467,'Grid GenerationQueue'!$AX$5:$AX$467,$B485,'Grid GenerationQueue'!$AY$5:$AY$467,$C485,'Grid GenerationQueue'!$BB$5:$BB$467,"&lt;"&amp;$BE$3)</f>
        <v>0</v>
      </c>
      <c r="CO485">
        <f>SUMIFS('Grid GenerationQueue'!AP$5:AP$467,'Grid GenerationQueue'!$AX$5:$AX$467,$B485,'Grid GenerationQueue'!$AY$5:$AY$467,$C485,'Grid GenerationQueue'!$BB$5:$BB$467,"&lt;"&amp;$BE$3)</f>
        <v>0</v>
      </c>
    </row>
    <row r="486" spans="1:93" x14ac:dyDescent="0.35">
      <c r="A486" t="s">
        <v>4644</v>
      </c>
      <c r="B486" t="s">
        <v>4849</v>
      </c>
      <c r="C486">
        <v>230</v>
      </c>
      <c r="D486">
        <f>SUMIFS('Grid GenerationQueue'!AE$5:AE$467,'Grid GenerationQueue'!$AX$5:$AX$467,$B486,'Grid GenerationQueue'!$AY$5:$AY$467,$C486,'Grid GenerationQueue'!$BI$5:$BI$467,"&lt;4")</f>
        <v>0</v>
      </c>
      <c r="E486">
        <f>SUMIFS('Grid GenerationQueue'!AF$5:AF$467,'Grid GenerationQueue'!$AX$5:$AX$467,$B486,'Grid GenerationQueue'!$AY$5:$AY$467,$C486,'Grid GenerationQueue'!$BI$5:$BI$467,"&lt;4")</f>
        <v>0</v>
      </c>
      <c r="F486">
        <f>SUMIFS('Grid GenerationQueue'!AG$5:AG$467,'Grid GenerationQueue'!$AX$5:$AX$467,$B486,'Grid GenerationQueue'!$AY$5:$AY$467,$C486,'Grid GenerationQueue'!$BI$5:$BI$467,"&lt;4")</f>
        <v>0</v>
      </c>
      <c r="G486">
        <f>SUMIFS('Grid GenerationQueue'!AH$5:AH$467,'Grid GenerationQueue'!$AX$5:$AX$467,$B486,'Grid GenerationQueue'!$AY$5:$AY$467,$C486,'Grid GenerationQueue'!$BI$5:$BI$467,"&lt;4")</f>
        <v>0</v>
      </c>
      <c r="H486">
        <f>SUMIFS('Grid GenerationQueue'!AI$5:AI$467,'Grid GenerationQueue'!$AX$5:$AX$467,$B486,'Grid GenerationQueue'!$AY$5:$AY$467,$C486,'Grid GenerationQueue'!$BI$5:$BI$467,"&lt;4")</f>
        <v>0</v>
      </c>
      <c r="I486">
        <f>SUMIFS('Grid GenerationQueue'!AJ$5:AJ$467,'Grid GenerationQueue'!$AX$5:$AX$467,$B486,'Grid GenerationQueue'!$AY$5:$AY$467,$C486,'Grid GenerationQueue'!$BI$5:$BI$467,"&lt;4")</f>
        <v>0</v>
      </c>
      <c r="J486">
        <f>SUMIFS('Grid GenerationQueue'!AK$5:AK$467,'Grid GenerationQueue'!$AX$5:$AX$467,$B486,'Grid GenerationQueue'!$AY$5:$AY$467,$C486,'Grid GenerationQueue'!$BI$5:$BI$467,"&lt;4")</f>
        <v>0</v>
      </c>
      <c r="K486">
        <f>SUMIFS('Grid GenerationQueue'!AL$5:AL$467,'Grid GenerationQueue'!$AX$5:$AX$467,$B486,'Grid GenerationQueue'!$AY$5:$AY$467,$C486,'Grid GenerationQueue'!$BI$5:$BI$467,"&lt;4")</f>
        <v>0</v>
      </c>
      <c r="L486">
        <f>SUMIFS('Grid GenerationQueue'!AM$5:AM$467,'Grid GenerationQueue'!$AX$5:$AX$467,$B486,'Grid GenerationQueue'!$AY$5:$AY$467,$C486,'Grid GenerationQueue'!$BI$5:$BI$467,"&lt;4")</f>
        <v>0</v>
      </c>
      <c r="M486">
        <f>SUMIFS('Grid GenerationQueue'!AN$5:AN$467,'Grid GenerationQueue'!$AX$5:$AX$467,$B486,'Grid GenerationQueue'!$AY$5:$AY$467,$C486,'Grid GenerationQueue'!$BI$5:$BI$467,"&lt;4")</f>
        <v>0</v>
      </c>
      <c r="N486">
        <f>SUMIFS('Grid GenerationQueue'!AO$5:AO$467,'Grid GenerationQueue'!$AX$5:$AX$467,$B486,'Grid GenerationQueue'!$AY$5:$AY$467,$C486,'Grid GenerationQueue'!$BI$5:$BI$467,"&lt;4")</f>
        <v>0</v>
      </c>
      <c r="O486">
        <f>SUMIFS('Grid GenerationQueue'!AP$5:AP$467,'Grid GenerationQueue'!$AX$5:$AX$467,$B486,'Grid GenerationQueue'!$AY$5:$AY$467,$C486,'Grid GenerationQueue'!$BI$5:$BI$467,"&lt;4")</f>
        <v>0</v>
      </c>
      <c r="Q486">
        <f>SUMIFS('Grid GenerationQueue'!AE$5:AE$467,'Grid GenerationQueue'!$AX$5:$AX$467,$B486,'Grid GenerationQueue'!$AY$5:$AY$467,$C486,'Grid GenerationQueue'!$BH$5:$BH$467,"Executed")</f>
        <v>0</v>
      </c>
      <c r="R486">
        <f>SUMIFS('Grid GenerationQueue'!AF$5:AF$467,'Grid GenerationQueue'!$AX$5:$AX$467,$B486,'Grid GenerationQueue'!$AY$5:$AY$467,$C486,'Grid GenerationQueue'!$BH$5:$BH$467,"Executed")</f>
        <v>0</v>
      </c>
      <c r="S486">
        <f>SUMIFS('Grid GenerationQueue'!AG$5:AG$467,'Grid GenerationQueue'!$AX$5:$AX$467,$B486,'Grid GenerationQueue'!$AY$5:$AY$467,$C486,'Grid GenerationQueue'!$BH$5:$BH$467,"Executed")</f>
        <v>0</v>
      </c>
      <c r="T486">
        <f>SUMIFS('Grid GenerationQueue'!AH$5:AH$467,'Grid GenerationQueue'!$AX$5:$AX$467,$B486,'Grid GenerationQueue'!$AY$5:$AY$467,$C486,'Grid GenerationQueue'!$BH$5:$BH$467,"Executed")</f>
        <v>0</v>
      </c>
      <c r="U486">
        <f>SUMIFS('Grid GenerationQueue'!AI$5:AI$467,'Grid GenerationQueue'!$AX$5:$AX$467,$B486,'Grid GenerationQueue'!$AY$5:$AY$467,$C486,'Grid GenerationQueue'!$BH$5:$BH$467,"Executed")</f>
        <v>0</v>
      </c>
      <c r="V486">
        <f>SUMIFS('Grid GenerationQueue'!AJ$5:AJ$467,'Grid GenerationQueue'!$AX$5:$AX$467,$B486,'Grid GenerationQueue'!$AY$5:$AY$467,$C486,'Grid GenerationQueue'!$BH$5:$BH$467,"Executed")</f>
        <v>0</v>
      </c>
      <c r="W486">
        <f>SUMIFS('Grid GenerationQueue'!AK$5:AK$467,'Grid GenerationQueue'!$AX$5:$AX$467,$B486,'Grid GenerationQueue'!$AY$5:$AY$467,$C486,'Grid GenerationQueue'!$BH$5:$BH$467,"Executed")</f>
        <v>0</v>
      </c>
      <c r="X486">
        <f>SUMIFS('Grid GenerationQueue'!AL$5:AL$467,'Grid GenerationQueue'!$AX$5:$AX$467,$B486,'Grid GenerationQueue'!$AY$5:$AY$467,$C486,'Grid GenerationQueue'!$BH$5:$BH$467,"Executed")</f>
        <v>0</v>
      </c>
      <c r="Y486">
        <f>SUMIFS('Grid GenerationQueue'!AM$5:AM$467,'Grid GenerationQueue'!$AX$5:$AX$467,$B486,'Grid GenerationQueue'!$AY$5:$AY$467,$C486,'Grid GenerationQueue'!$BH$5:$BH$467,"Executed")</f>
        <v>0</v>
      </c>
      <c r="Z486">
        <f>SUMIFS('Grid GenerationQueue'!AN$5:AN$467,'Grid GenerationQueue'!$AX$5:$AX$467,$B486,'Grid GenerationQueue'!$AY$5:$AY$467,$C486,'Grid GenerationQueue'!$BH$5:$BH$467,"Executed")</f>
        <v>0</v>
      </c>
      <c r="AA486">
        <f>SUMIFS('Grid GenerationQueue'!AO$5:AO$467,'Grid GenerationQueue'!$AX$5:$AX$467,$B486,'Grid GenerationQueue'!$AY$5:$AY$467,$C486,'Grid GenerationQueue'!$BH$5:$BH$467,"Executed")</f>
        <v>0</v>
      </c>
      <c r="AB486">
        <f>SUMIFS('Grid GenerationQueue'!AP$5:AP$467,'Grid GenerationQueue'!$AX$5:$AX$467,$B486,'Grid GenerationQueue'!$AY$5:$AY$467,$C486,'Grid GenerationQueue'!$BH$5:$BH$467,"Executed")</f>
        <v>0</v>
      </c>
      <c r="AD486">
        <f>SUMIFS('Grid GenerationQueue'!AE$5:AE$467,'Grid GenerationQueue'!$AX$5:$AX$467,$B486,'Grid GenerationQueue'!$AY$5:$AY$467,$C486,'Grid GenerationQueue'!$BF$5:$BF$467,"&lt;&gt;"&amp;"")</f>
        <v>0</v>
      </c>
      <c r="AE486">
        <f>SUMIFS('Grid GenerationQueue'!AF$5:AF$467,'Grid GenerationQueue'!$AX$5:$AX$467,$B486,'Grid GenerationQueue'!$AY$5:$AY$467,$C486,'Grid GenerationQueue'!$BF$5:$BF$467,"&lt;&gt;"&amp;"")</f>
        <v>0</v>
      </c>
      <c r="AF486">
        <f>SUMIFS('Grid GenerationQueue'!AG$5:AG$467,'Grid GenerationQueue'!$AX$5:$AX$467,$B486,'Grid GenerationQueue'!$AY$5:$AY$467,$C486,'Grid GenerationQueue'!$BF$5:$BF$467,"&lt;&gt;"&amp;"")</f>
        <v>0</v>
      </c>
      <c r="AG486">
        <f>SUMIFS('Grid GenerationQueue'!AH$5:AH$467,'Grid GenerationQueue'!$AX$5:$AX$467,$B486,'Grid GenerationQueue'!$AY$5:$AY$467,$C486,'Grid GenerationQueue'!$BF$5:$BF$467,"&lt;&gt;"&amp;"")</f>
        <v>0</v>
      </c>
      <c r="AH486">
        <f>SUMIFS('Grid GenerationQueue'!AI$5:AI$467,'Grid GenerationQueue'!$AX$5:$AX$467,$B486,'Grid GenerationQueue'!$AY$5:$AY$467,$C486,'Grid GenerationQueue'!$BF$5:$BF$467,"&lt;&gt;"&amp;"")</f>
        <v>0</v>
      </c>
      <c r="AI486">
        <f>SUMIFS('Grid GenerationQueue'!AJ$5:AJ$467,'Grid GenerationQueue'!$AX$5:$AX$467,$B486,'Grid GenerationQueue'!$AY$5:$AY$467,$C486,'Grid GenerationQueue'!$BF$5:$BF$467,"&lt;&gt;"&amp;"")</f>
        <v>0</v>
      </c>
      <c r="AJ486">
        <f>SUMIFS('Grid GenerationQueue'!AK$5:AK$467,'Grid GenerationQueue'!$AX$5:$AX$467,$B486,'Grid GenerationQueue'!$AY$5:$AY$467,$C486,'Grid GenerationQueue'!$BF$5:$BF$467,"&lt;&gt;"&amp;"")</f>
        <v>0</v>
      </c>
      <c r="AK486">
        <f>SUMIFS('Grid GenerationQueue'!AL$5:AL$467,'Grid GenerationQueue'!$AX$5:$AX$467,$B486,'Grid GenerationQueue'!$AY$5:$AY$467,$C486,'Grid GenerationQueue'!$BF$5:$BF$467,"&lt;&gt;"&amp;"")</f>
        <v>0</v>
      </c>
      <c r="AL486">
        <f>SUMIFS('Grid GenerationQueue'!AM$5:AM$467,'Grid GenerationQueue'!$AX$5:$AX$467,$B486,'Grid GenerationQueue'!$AY$5:$AY$467,$C486,'Grid GenerationQueue'!$BF$5:$BF$467,"&lt;&gt;"&amp;"")</f>
        <v>0</v>
      </c>
      <c r="AM486">
        <f>SUMIFS('Grid GenerationQueue'!AN$5:AN$467,'Grid GenerationQueue'!$AX$5:$AX$467,$B486,'Grid GenerationQueue'!$AY$5:$AY$467,$C486,'Grid GenerationQueue'!$BF$5:$BF$467,"&lt;&gt;"&amp;"")</f>
        <v>0</v>
      </c>
      <c r="AN486">
        <f>SUMIFS('Grid GenerationQueue'!AO$5:AO$467,'Grid GenerationQueue'!$AX$5:$AX$467,$B486,'Grid GenerationQueue'!$AY$5:$AY$467,$C486,'Grid GenerationQueue'!$BF$5:$BF$467,"&lt;&gt;"&amp;"")</f>
        <v>0</v>
      </c>
      <c r="AO486">
        <f>SUMIFS('Grid GenerationQueue'!AP$5:AP$467,'Grid GenerationQueue'!$AX$5:$AX$467,$B486,'Grid GenerationQueue'!$AY$5:$AY$467,$C486,'Grid GenerationQueue'!$BF$5:$BF$467,"&lt;&gt;"&amp;"")</f>
        <v>0</v>
      </c>
      <c r="AQ486">
        <f>SUMIFS('Grid GenerationQueue'!AE$5:AE$467,'Grid GenerationQueue'!$AX$5:$AX$467,$B486,'Grid GenerationQueue'!$AY$5:$AY$467,$C486)</f>
        <v>0</v>
      </c>
      <c r="AR486">
        <f>SUMIFS('Grid GenerationQueue'!AF$5:AF$467,'Grid GenerationQueue'!$AX$5:$AX$467,$B486,'Grid GenerationQueue'!$AY$5:$AY$467,$C486)</f>
        <v>0</v>
      </c>
      <c r="AS486">
        <f>SUMIFS('Grid GenerationQueue'!AG$5:AG$467,'Grid GenerationQueue'!$AX$5:$AX$467,$B486,'Grid GenerationQueue'!$AY$5:$AY$467,$C486)</f>
        <v>0</v>
      </c>
      <c r="AT486">
        <f>SUMIFS('Grid GenerationQueue'!AH$5:AH$467,'Grid GenerationQueue'!$AX$5:$AX$467,$B486,'Grid GenerationQueue'!$AY$5:$AY$467,$C486)</f>
        <v>0</v>
      </c>
      <c r="AU486">
        <f>SUMIFS('Grid GenerationQueue'!AI$5:AI$467,'Grid GenerationQueue'!$AX$5:$AX$467,$B486,'Grid GenerationQueue'!$AY$5:$AY$467,$C486)</f>
        <v>0</v>
      </c>
      <c r="AV486">
        <f>SUMIFS('Grid GenerationQueue'!AJ$5:AJ$467,'Grid GenerationQueue'!$AX$5:$AX$467,$B486,'Grid GenerationQueue'!$AY$5:$AY$467,$C486)</f>
        <v>0</v>
      </c>
      <c r="AW486">
        <f>SUMIFS('Grid GenerationQueue'!AK$5:AK$467,'Grid GenerationQueue'!$AX$5:$AX$467,$B486,'Grid GenerationQueue'!$AY$5:$AY$467,$C486)</f>
        <v>0</v>
      </c>
      <c r="AX486">
        <f>SUMIFS('Grid GenerationQueue'!AL$5:AL$467,'Grid GenerationQueue'!$AX$5:$AX$467,$B486,'Grid GenerationQueue'!$AY$5:$AY$467,$C486)</f>
        <v>0</v>
      </c>
      <c r="AY486">
        <f>SUMIFS('Grid GenerationQueue'!AM$5:AM$467,'Grid GenerationQueue'!$AX$5:$AX$467,$B486,'Grid GenerationQueue'!$AY$5:$AY$467,$C486)</f>
        <v>0</v>
      </c>
      <c r="AZ486">
        <f>SUMIFS('Grid GenerationQueue'!AN$5:AN$467,'Grid GenerationQueue'!$AX$5:$AX$467,$B486,'Grid GenerationQueue'!$AY$5:$AY$467,$C486)</f>
        <v>0</v>
      </c>
      <c r="BA486">
        <f>SUMIFS('Grid GenerationQueue'!AO$5:AO$467,'Grid GenerationQueue'!$AX$5:$AX$467,$B486,'Grid GenerationQueue'!$AY$5:$AY$467,$C486)</f>
        <v>0</v>
      </c>
      <c r="BB486">
        <f>SUMIFS('Grid GenerationQueue'!AP$5:AP$467,'Grid GenerationQueue'!$AX$5:$AX$467,$B486,'Grid GenerationQueue'!$AY$5:$AY$467,$C486)</f>
        <v>0</v>
      </c>
      <c r="BD486">
        <f>SUMIFS('Grid GenerationQueue'!AE$5:AE$467,'Grid GenerationQueue'!$AX$5:$AX$467,$B486,'Grid GenerationQueue'!$AY$5:$AY$467,$C486,'Grid GenerationQueue'!$BH$5:$BH$467,"Executed",'Grid GenerationQueue'!$BB$5:$BB$467,"&lt;"&amp;$BE$3)</f>
        <v>0</v>
      </c>
      <c r="BE486">
        <f>SUMIFS('Grid GenerationQueue'!AF$5:AF$467,'Grid GenerationQueue'!$AX$5:$AX$467,$B486,'Grid GenerationQueue'!$AY$5:$AY$467,$C486,'Grid GenerationQueue'!$BH$5:$BH$467,"Executed",'Grid GenerationQueue'!$BB$5:$BB$467,"&lt;"&amp;$BE$3)</f>
        <v>0</v>
      </c>
      <c r="BF486">
        <f>SUMIFS('Grid GenerationQueue'!AG$5:AG$467,'Grid GenerationQueue'!$AX$5:$AX$467,$B486,'Grid GenerationQueue'!$AY$5:$AY$467,$C486,'Grid GenerationQueue'!$BH$5:$BH$467,"Executed",'Grid GenerationQueue'!$BB$5:$BB$467,"&lt;"&amp;$BE$3)</f>
        <v>0</v>
      </c>
      <c r="BG486">
        <f>SUMIFS('Grid GenerationQueue'!AH$5:AH$467,'Grid GenerationQueue'!$AX$5:$AX$467,$B486,'Grid GenerationQueue'!$AY$5:$AY$467,$C486,'Grid GenerationQueue'!$BH$5:$BH$467,"Executed",'Grid GenerationQueue'!$BB$5:$BB$467,"&lt;"&amp;$BE$3)</f>
        <v>0</v>
      </c>
      <c r="BH486">
        <f>SUMIFS('Grid GenerationQueue'!AI$5:AI$467,'Grid GenerationQueue'!$AX$5:$AX$467,$B486,'Grid GenerationQueue'!$AY$5:$AY$467,$C486,'Grid GenerationQueue'!$BH$5:$BH$467,"Executed",'Grid GenerationQueue'!$BB$5:$BB$467,"&lt;"&amp;$BE$3)</f>
        <v>0</v>
      </c>
      <c r="BI486">
        <f>SUMIFS('Grid GenerationQueue'!AJ$5:AJ$467,'Grid GenerationQueue'!$AX$5:$AX$467,$B486,'Grid GenerationQueue'!$AY$5:$AY$467,$C486,'Grid GenerationQueue'!$BH$5:$BH$467,"Executed",'Grid GenerationQueue'!$BB$5:$BB$467,"&lt;"&amp;$BE$3)</f>
        <v>0</v>
      </c>
      <c r="BJ486">
        <f>SUMIFS('Grid GenerationQueue'!AK$5:AK$467,'Grid GenerationQueue'!$AX$5:$AX$467,$B486,'Grid GenerationQueue'!$AY$5:$AY$467,$C486,'Grid GenerationQueue'!$BH$5:$BH$467,"Executed",'Grid GenerationQueue'!$BB$5:$BB$467,"&lt;"&amp;$BE$3)</f>
        <v>0</v>
      </c>
      <c r="BK486">
        <f>SUMIFS('Grid GenerationQueue'!AL$5:AL$467,'Grid GenerationQueue'!$AX$5:$AX$467,$B486,'Grid GenerationQueue'!$AY$5:$AY$467,$C486,'Grid GenerationQueue'!$BH$5:$BH$467,"Executed",'Grid GenerationQueue'!$BB$5:$BB$467,"&lt;"&amp;$BE$3)</f>
        <v>0</v>
      </c>
      <c r="BL486">
        <f>SUMIFS('Grid GenerationQueue'!AM$5:AM$467,'Grid GenerationQueue'!$AX$5:$AX$467,$B486,'Grid GenerationQueue'!$AY$5:$AY$467,$C486,'Grid GenerationQueue'!$BH$5:$BH$467,"Executed",'Grid GenerationQueue'!$BB$5:$BB$467,"&lt;"&amp;$BE$3)</f>
        <v>0</v>
      </c>
      <c r="BM486">
        <f>SUMIFS('Grid GenerationQueue'!AN$5:AN$467,'Grid GenerationQueue'!$AX$5:$AX$467,$B486,'Grid GenerationQueue'!$AY$5:$AY$467,$C486,'Grid GenerationQueue'!$BH$5:$BH$467,"Executed",'Grid GenerationQueue'!$BB$5:$BB$467,"&lt;"&amp;$BE$3)</f>
        <v>0</v>
      </c>
      <c r="BN486">
        <f>SUMIFS('Grid GenerationQueue'!AO$5:AO$467,'Grid GenerationQueue'!$AX$5:$AX$467,$B486,'Grid GenerationQueue'!$AY$5:$AY$467,$C486,'Grid GenerationQueue'!$BH$5:$BH$467,"Executed",'Grid GenerationQueue'!$BB$5:$BB$467,"&lt;"&amp;$BE$3)</f>
        <v>0</v>
      </c>
      <c r="BO486">
        <f>SUMIFS('Grid GenerationQueue'!AP$5:AP$467,'Grid GenerationQueue'!$AX$5:$AX$467,$B486,'Grid GenerationQueue'!$AY$5:$AY$467,$C486,'Grid GenerationQueue'!$BH$5:$BH$467,"Executed",'Grid GenerationQueue'!$BB$5:$BB$467,"&lt;"&amp;$BE$3)</f>
        <v>0</v>
      </c>
      <c r="BQ486">
        <f>SUMIFS('Grid GenerationQueue'!AE$5:AE$467,'Grid GenerationQueue'!$AX$5:$AX$467,$B486,'Grid GenerationQueue'!$AY$5:$AY$467,$C486,'Grid GenerationQueue'!$BF$5:$BF$467,"&lt;&gt;"&amp;"",'Grid GenerationQueue'!$BB$5:$BB$467,"&lt;"&amp;$BE$3)</f>
        <v>0</v>
      </c>
      <c r="BR486">
        <f>SUMIFS('Grid GenerationQueue'!AF$5:AF$467,'Grid GenerationQueue'!$AX$5:$AX$467,$B486,'Grid GenerationQueue'!$AY$5:$AY$467,$C486,'Grid GenerationQueue'!$BF$5:$BF$467,"&lt;&gt;"&amp;"",'Grid GenerationQueue'!$BB$5:$BB$467,"&lt;"&amp;$BE$3)</f>
        <v>0</v>
      </c>
      <c r="BS486">
        <f>SUMIFS('Grid GenerationQueue'!AG$5:AG$467,'Grid GenerationQueue'!$AX$5:$AX$467,$B486,'Grid GenerationQueue'!$AY$5:$AY$467,$C486,'Grid GenerationQueue'!$BF$5:$BF$467,"&lt;&gt;"&amp;"",'Grid GenerationQueue'!$BB$5:$BB$467,"&lt;"&amp;$BE$3)</f>
        <v>0</v>
      </c>
      <c r="BT486">
        <f>SUMIFS('Grid GenerationQueue'!AH$5:AH$467,'Grid GenerationQueue'!$AX$5:$AX$467,$B486,'Grid GenerationQueue'!$AY$5:$AY$467,$C486,'Grid GenerationQueue'!$BF$5:$BF$467,"&lt;&gt;"&amp;"",'Grid GenerationQueue'!$BB$5:$BB$467,"&lt;"&amp;$BE$3)</f>
        <v>0</v>
      </c>
      <c r="BU486">
        <f>SUMIFS('Grid GenerationQueue'!AI$5:AI$467,'Grid GenerationQueue'!$AX$5:$AX$467,$B486,'Grid GenerationQueue'!$AY$5:$AY$467,$C486,'Grid GenerationQueue'!$BF$5:$BF$467,"&lt;&gt;"&amp;"",'Grid GenerationQueue'!$BB$5:$BB$467,"&lt;"&amp;$BE$3)</f>
        <v>0</v>
      </c>
      <c r="BV486">
        <f>SUMIFS('Grid GenerationQueue'!AJ$5:AJ$467,'Grid GenerationQueue'!$AX$5:$AX$467,$B486,'Grid GenerationQueue'!$AY$5:$AY$467,$C486,'Grid GenerationQueue'!$BF$5:$BF$467,"&lt;&gt;"&amp;"",'Grid GenerationQueue'!$BB$5:$BB$467,"&lt;"&amp;$BE$3)</f>
        <v>0</v>
      </c>
      <c r="BW486">
        <f>SUMIFS('Grid GenerationQueue'!AK$5:AK$467,'Grid GenerationQueue'!$AX$5:$AX$467,$B486,'Grid GenerationQueue'!$AY$5:$AY$467,$C486,'Grid GenerationQueue'!$BF$5:$BF$467,"&lt;&gt;"&amp;"",'Grid GenerationQueue'!$BB$5:$BB$467,"&lt;"&amp;$BE$3)</f>
        <v>0</v>
      </c>
      <c r="BX486">
        <f>SUMIFS('Grid GenerationQueue'!AL$5:AL$467,'Grid GenerationQueue'!$AX$5:$AX$467,$B486,'Grid GenerationQueue'!$AY$5:$AY$467,$C486,'Grid GenerationQueue'!$BF$5:$BF$467,"&lt;&gt;"&amp;"",'Grid GenerationQueue'!$BB$5:$BB$467,"&lt;"&amp;$BE$3)</f>
        <v>0</v>
      </c>
      <c r="BY486">
        <f>SUMIFS('Grid GenerationQueue'!AM$5:AM$467,'Grid GenerationQueue'!$AX$5:$AX$467,$B486,'Grid GenerationQueue'!$AY$5:$AY$467,$C486,'Grid GenerationQueue'!$BF$5:$BF$467,"&lt;&gt;"&amp;"",'Grid GenerationQueue'!$BB$5:$BB$467,"&lt;"&amp;$BE$3)</f>
        <v>0</v>
      </c>
      <c r="BZ486">
        <f>SUMIFS('Grid GenerationQueue'!AN$5:AN$467,'Grid GenerationQueue'!$AX$5:$AX$467,$B486,'Grid GenerationQueue'!$AY$5:$AY$467,$C486,'Grid GenerationQueue'!$BF$5:$BF$467,"&lt;&gt;"&amp;"",'Grid GenerationQueue'!$BB$5:$BB$467,"&lt;"&amp;$BE$3)</f>
        <v>0</v>
      </c>
      <c r="CA486">
        <f>SUMIFS('Grid GenerationQueue'!AO$5:AO$467,'Grid GenerationQueue'!$AX$5:$AX$467,$B486,'Grid GenerationQueue'!$AY$5:$AY$467,$C486,'Grid GenerationQueue'!$BF$5:$BF$467,"&lt;&gt;"&amp;"",'Grid GenerationQueue'!$BB$5:$BB$467,"&lt;"&amp;$BE$3)</f>
        <v>0</v>
      </c>
      <c r="CB486">
        <f>SUMIFS('Grid GenerationQueue'!AP$5:AP$467,'Grid GenerationQueue'!$AX$5:$AX$467,$B486,'Grid GenerationQueue'!$AY$5:$AY$467,$C486,'Grid GenerationQueue'!$BF$5:$BF$467,"&lt;&gt;"&amp;"",'Grid GenerationQueue'!$BB$5:$BB$467,"&lt;"&amp;$BE$3)</f>
        <v>0</v>
      </c>
      <c r="CD486">
        <f>SUMIFS('Grid GenerationQueue'!AE$5:AE$467,'Grid GenerationQueue'!$AX$5:$AX$467,$B486,'Grid GenerationQueue'!$AY$5:$AY$467,$C486,'Grid GenerationQueue'!$BB$5:$BB$467,"&lt;"&amp;$BE$3)</f>
        <v>0</v>
      </c>
      <c r="CE486">
        <f>SUMIFS('Grid GenerationQueue'!AF$5:AF$467,'Grid GenerationQueue'!$AX$5:$AX$467,$B486,'Grid GenerationQueue'!$AY$5:$AY$467,$C486,'Grid GenerationQueue'!$BB$5:$BB$467,"&lt;"&amp;$BE$3)</f>
        <v>0</v>
      </c>
      <c r="CF486">
        <f>SUMIFS('Grid GenerationQueue'!AG$5:AG$467,'Grid GenerationQueue'!$AX$5:$AX$467,$B486,'Grid GenerationQueue'!$AY$5:$AY$467,$C486,'Grid GenerationQueue'!$BB$5:$BB$467,"&lt;"&amp;$BE$3)</f>
        <v>0</v>
      </c>
      <c r="CG486">
        <f>SUMIFS('Grid GenerationQueue'!AH$5:AH$467,'Grid GenerationQueue'!$AX$5:$AX$467,$B486,'Grid GenerationQueue'!$AY$5:$AY$467,$C486,'Grid GenerationQueue'!$BB$5:$BB$467,"&lt;"&amp;$BE$3)</f>
        <v>0</v>
      </c>
      <c r="CH486">
        <f>SUMIFS('Grid GenerationQueue'!AI$5:AI$467,'Grid GenerationQueue'!$AX$5:$AX$467,$B486,'Grid GenerationQueue'!$AY$5:$AY$467,$C486,'Grid GenerationQueue'!$BB$5:$BB$467,"&lt;"&amp;$BE$3)</f>
        <v>0</v>
      </c>
      <c r="CI486">
        <f>SUMIFS('Grid GenerationQueue'!AJ$5:AJ$467,'Grid GenerationQueue'!$AX$5:$AX$467,$B486,'Grid GenerationQueue'!$AY$5:$AY$467,$C486,'Grid GenerationQueue'!$BB$5:$BB$467,"&lt;"&amp;$BE$3)</f>
        <v>0</v>
      </c>
      <c r="CJ486">
        <f>SUMIFS('Grid GenerationQueue'!AK$5:AK$467,'Grid GenerationQueue'!$AX$5:$AX$467,$B486,'Grid GenerationQueue'!$AY$5:$AY$467,$C486,'Grid GenerationQueue'!$BB$5:$BB$467,"&lt;"&amp;$BE$3)</f>
        <v>0</v>
      </c>
      <c r="CK486">
        <f>SUMIFS('Grid GenerationQueue'!AL$5:AL$467,'Grid GenerationQueue'!$AX$5:$AX$467,$B486,'Grid GenerationQueue'!$AY$5:$AY$467,$C486,'Grid GenerationQueue'!$BB$5:$BB$467,"&lt;"&amp;$BE$3)</f>
        <v>0</v>
      </c>
      <c r="CL486">
        <f>SUMIFS('Grid GenerationQueue'!AM$5:AM$467,'Grid GenerationQueue'!$AX$5:$AX$467,$B486,'Grid GenerationQueue'!$AY$5:$AY$467,$C486,'Grid GenerationQueue'!$BB$5:$BB$467,"&lt;"&amp;$BE$3)</f>
        <v>0</v>
      </c>
      <c r="CM486">
        <f>SUMIFS('Grid GenerationQueue'!AN$5:AN$467,'Grid GenerationQueue'!$AX$5:$AX$467,$B486,'Grid GenerationQueue'!$AY$5:$AY$467,$C486,'Grid GenerationQueue'!$BB$5:$BB$467,"&lt;"&amp;$BE$3)</f>
        <v>0</v>
      </c>
      <c r="CN486">
        <f>SUMIFS('Grid GenerationQueue'!AO$5:AO$467,'Grid GenerationQueue'!$AX$5:$AX$467,$B486,'Grid GenerationQueue'!$AY$5:$AY$467,$C486,'Grid GenerationQueue'!$BB$5:$BB$467,"&lt;"&amp;$BE$3)</f>
        <v>0</v>
      </c>
      <c r="CO486">
        <f>SUMIFS('Grid GenerationQueue'!AP$5:AP$467,'Grid GenerationQueue'!$AX$5:$AX$467,$B486,'Grid GenerationQueue'!$AY$5:$AY$467,$C486,'Grid GenerationQueue'!$BB$5:$BB$467,"&lt;"&amp;$BE$3)</f>
        <v>0</v>
      </c>
    </row>
    <row r="487" spans="1:93" x14ac:dyDescent="0.35">
      <c r="A487" t="s">
        <v>4649</v>
      </c>
      <c r="B487" t="s">
        <v>4539</v>
      </c>
      <c r="C487">
        <v>230</v>
      </c>
      <c r="D487">
        <f>SUMIFS('Grid GenerationQueue'!AE$5:AE$467,'Grid GenerationQueue'!$AX$5:$AX$467,$B487,'Grid GenerationQueue'!$AY$5:$AY$467,$C487,'Grid GenerationQueue'!$BI$5:$BI$467,"&lt;4")</f>
        <v>767</v>
      </c>
      <c r="E487">
        <f>SUMIFS('Grid GenerationQueue'!AF$5:AF$467,'Grid GenerationQueue'!$AX$5:$AX$467,$B487,'Grid GenerationQueue'!$AY$5:$AY$467,$C487,'Grid GenerationQueue'!$BI$5:$BI$467,"&lt;4")</f>
        <v>524.79999999999995</v>
      </c>
      <c r="F487">
        <f>SUMIFS('Grid GenerationQueue'!AG$5:AG$467,'Grid GenerationQueue'!$AX$5:$AX$467,$B487,'Grid GenerationQueue'!$AY$5:$AY$467,$C487,'Grid GenerationQueue'!$BI$5:$BI$467,"&lt;4")</f>
        <v>0</v>
      </c>
      <c r="G487">
        <f>SUMIFS('Grid GenerationQueue'!AH$5:AH$467,'Grid GenerationQueue'!$AX$5:$AX$467,$B487,'Grid GenerationQueue'!$AY$5:$AY$467,$C487,'Grid GenerationQueue'!$BI$5:$BI$467,"&lt;4")</f>
        <v>0</v>
      </c>
      <c r="H487">
        <f>SUMIFS('Grid GenerationQueue'!AI$5:AI$467,'Grid GenerationQueue'!$AX$5:$AX$467,$B487,'Grid GenerationQueue'!$AY$5:$AY$467,$C487,'Grid GenerationQueue'!$BI$5:$BI$467,"&lt;4")</f>
        <v>650</v>
      </c>
      <c r="I487">
        <f>SUMIFS('Grid GenerationQueue'!AJ$5:AJ$467,'Grid GenerationQueue'!$AX$5:$AX$467,$B487,'Grid GenerationQueue'!$AY$5:$AY$467,$C487,'Grid GenerationQueue'!$BI$5:$BI$467,"&lt;4")</f>
        <v>0</v>
      </c>
      <c r="J487">
        <f>SUMIFS('Grid GenerationQueue'!AK$5:AK$467,'Grid GenerationQueue'!$AX$5:$AX$467,$B487,'Grid GenerationQueue'!$AY$5:$AY$467,$C487,'Grid GenerationQueue'!$BI$5:$BI$467,"&lt;4")</f>
        <v>0</v>
      </c>
      <c r="K487">
        <f>SUMIFS('Grid GenerationQueue'!AL$5:AL$467,'Grid GenerationQueue'!$AX$5:$AX$467,$B487,'Grid GenerationQueue'!$AY$5:$AY$467,$C487,'Grid GenerationQueue'!$BI$5:$BI$467,"&lt;4")</f>
        <v>0</v>
      </c>
      <c r="L487">
        <f>SUMIFS('Grid GenerationQueue'!AM$5:AM$467,'Grid GenerationQueue'!$AX$5:$AX$467,$B487,'Grid GenerationQueue'!$AY$5:$AY$467,$C487,'Grid GenerationQueue'!$BI$5:$BI$467,"&lt;4")</f>
        <v>0</v>
      </c>
      <c r="M487">
        <f>SUMIFS('Grid GenerationQueue'!AN$5:AN$467,'Grid GenerationQueue'!$AX$5:$AX$467,$B487,'Grid GenerationQueue'!$AY$5:$AY$467,$C487,'Grid GenerationQueue'!$BI$5:$BI$467,"&lt;4")</f>
        <v>0</v>
      </c>
      <c r="N487">
        <f>SUMIFS('Grid GenerationQueue'!AO$5:AO$467,'Grid GenerationQueue'!$AX$5:$AX$467,$B487,'Grid GenerationQueue'!$AY$5:$AY$467,$C487,'Grid GenerationQueue'!$BI$5:$BI$467,"&lt;4")</f>
        <v>0</v>
      </c>
      <c r="O487">
        <f>SUMIFS('Grid GenerationQueue'!AP$5:AP$467,'Grid GenerationQueue'!$AX$5:$AX$467,$B487,'Grid GenerationQueue'!$AY$5:$AY$467,$C487,'Grid GenerationQueue'!$BI$5:$BI$467,"&lt;4")</f>
        <v>0</v>
      </c>
      <c r="Q487">
        <f>SUMIFS('Grid GenerationQueue'!AE$5:AE$467,'Grid GenerationQueue'!$AX$5:$AX$467,$B487,'Grid GenerationQueue'!$AY$5:$AY$467,$C487,'Grid GenerationQueue'!$BH$5:$BH$467,"Executed")</f>
        <v>767</v>
      </c>
      <c r="R487">
        <f>SUMIFS('Grid GenerationQueue'!AF$5:AF$467,'Grid GenerationQueue'!$AX$5:$AX$467,$B487,'Grid GenerationQueue'!$AY$5:$AY$467,$C487,'Grid GenerationQueue'!$BH$5:$BH$467,"Executed")</f>
        <v>524.79999999999995</v>
      </c>
      <c r="S487">
        <f>SUMIFS('Grid GenerationQueue'!AG$5:AG$467,'Grid GenerationQueue'!$AX$5:$AX$467,$B487,'Grid GenerationQueue'!$AY$5:$AY$467,$C487,'Grid GenerationQueue'!$BH$5:$BH$467,"Executed")</f>
        <v>0</v>
      </c>
      <c r="T487">
        <f>SUMIFS('Grid GenerationQueue'!AH$5:AH$467,'Grid GenerationQueue'!$AX$5:$AX$467,$B487,'Grid GenerationQueue'!$AY$5:$AY$467,$C487,'Grid GenerationQueue'!$BH$5:$BH$467,"Executed")</f>
        <v>0</v>
      </c>
      <c r="U487">
        <f>SUMIFS('Grid GenerationQueue'!AI$5:AI$467,'Grid GenerationQueue'!$AX$5:$AX$467,$B487,'Grid GenerationQueue'!$AY$5:$AY$467,$C487,'Grid GenerationQueue'!$BH$5:$BH$467,"Executed")</f>
        <v>650</v>
      </c>
      <c r="V487">
        <f>SUMIFS('Grid GenerationQueue'!AJ$5:AJ$467,'Grid GenerationQueue'!$AX$5:$AX$467,$B487,'Grid GenerationQueue'!$AY$5:$AY$467,$C487,'Grid GenerationQueue'!$BH$5:$BH$467,"Executed")</f>
        <v>0</v>
      </c>
      <c r="W487">
        <f>SUMIFS('Grid GenerationQueue'!AK$5:AK$467,'Grid GenerationQueue'!$AX$5:$AX$467,$B487,'Grid GenerationQueue'!$AY$5:$AY$467,$C487,'Grid GenerationQueue'!$BH$5:$BH$467,"Executed")</f>
        <v>0</v>
      </c>
      <c r="X487">
        <f>SUMIFS('Grid GenerationQueue'!AL$5:AL$467,'Grid GenerationQueue'!$AX$5:$AX$467,$B487,'Grid GenerationQueue'!$AY$5:$AY$467,$C487,'Grid GenerationQueue'!$BH$5:$BH$467,"Executed")</f>
        <v>0</v>
      </c>
      <c r="Y487">
        <f>SUMIFS('Grid GenerationQueue'!AM$5:AM$467,'Grid GenerationQueue'!$AX$5:$AX$467,$B487,'Grid GenerationQueue'!$AY$5:$AY$467,$C487,'Grid GenerationQueue'!$BH$5:$BH$467,"Executed")</f>
        <v>0</v>
      </c>
      <c r="Z487">
        <f>SUMIFS('Grid GenerationQueue'!AN$5:AN$467,'Grid GenerationQueue'!$AX$5:$AX$467,$B487,'Grid GenerationQueue'!$AY$5:$AY$467,$C487,'Grid GenerationQueue'!$BH$5:$BH$467,"Executed")</f>
        <v>0</v>
      </c>
      <c r="AA487">
        <f>SUMIFS('Grid GenerationQueue'!AO$5:AO$467,'Grid GenerationQueue'!$AX$5:$AX$467,$B487,'Grid GenerationQueue'!$AY$5:$AY$467,$C487,'Grid GenerationQueue'!$BH$5:$BH$467,"Executed")</f>
        <v>0</v>
      </c>
      <c r="AB487">
        <f>SUMIFS('Grid GenerationQueue'!AP$5:AP$467,'Grid GenerationQueue'!$AX$5:$AX$467,$B487,'Grid GenerationQueue'!$AY$5:$AY$467,$C487,'Grid GenerationQueue'!$BH$5:$BH$467,"Executed")</f>
        <v>0</v>
      </c>
      <c r="AD487">
        <f>SUMIFS('Grid GenerationQueue'!AE$5:AE$467,'Grid GenerationQueue'!$AX$5:$AX$467,$B487,'Grid GenerationQueue'!$AY$5:$AY$467,$C487,'Grid GenerationQueue'!$BF$5:$BF$467,"&lt;&gt;"&amp;"")</f>
        <v>1396.4768199999999</v>
      </c>
      <c r="AE487">
        <f>SUMIFS('Grid GenerationQueue'!AF$5:AF$467,'Grid GenerationQueue'!$AX$5:$AX$467,$B487,'Grid GenerationQueue'!$AY$5:$AY$467,$C487,'Grid GenerationQueue'!$BF$5:$BF$467,"&lt;&gt;"&amp;"")</f>
        <v>524.79999999999995</v>
      </c>
      <c r="AF487">
        <f>SUMIFS('Grid GenerationQueue'!AG$5:AG$467,'Grid GenerationQueue'!$AX$5:$AX$467,$B487,'Grid GenerationQueue'!$AY$5:$AY$467,$C487,'Grid GenerationQueue'!$BF$5:$BF$467,"&lt;&gt;"&amp;"")</f>
        <v>0</v>
      </c>
      <c r="AG487">
        <f>SUMIFS('Grid GenerationQueue'!AH$5:AH$467,'Grid GenerationQueue'!$AX$5:$AX$467,$B487,'Grid GenerationQueue'!$AY$5:$AY$467,$C487,'Grid GenerationQueue'!$BF$5:$BF$467,"&lt;&gt;"&amp;"")</f>
        <v>0</v>
      </c>
      <c r="AH487">
        <f>SUMIFS('Grid GenerationQueue'!AI$5:AI$467,'Grid GenerationQueue'!$AX$5:$AX$467,$B487,'Grid GenerationQueue'!$AY$5:$AY$467,$C487,'Grid GenerationQueue'!$BF$5:$BF$467,"&lt;&gt;"&amp;"")</f>
        <v>704.59141999999997</v>
      </c>
      <c r="AI487">
        <f>SUMIFS('Grid GenerationQueue'!AJ$5:AJ$467,'Grid GenerationQueue'!$AX$5:$AX$467,$B487,'Grid GenerationQueue'!$AY$5:$AY$467,$C487,'Grid GenerationQueue'!$BF$5:$BF$467,"&lt;&gt;"&amp;"")</f>
        <v>0</v>
      </c>
      <c r="AJ487">
        <f>SUMIFS('Grid GenerationQueue'!AK$5:AK$467,'Grid GenerationQueue'!$AX$5:$AX$467,$B487,'Grid GenerationQueue'!$AY$5:$AY$467,$C487,'Grid GenerationQueue'!$BF$5:$BF$467,"&lt;&gt;"&amp;"")</f>
        <v>0</v>
      </c>
      <c r="AK487">
        <f>SUMIFS('Grid GenerationQueue'!AL$5:AL$467,'Grid GenerationQueue'!$AX$5:$AX$467,$B487,'Grid GenerationQueue'!$AY$5:$AY$467,$C487,'Grid GenerationQueue'!$BF$5:$BF$467,"&lt;&gt;"&amp;"")</f>
        <v>0</v>
      </c>
      <c r="AL487">
        <f>SUMIFS('Grid GenerationQueue'!AM$5:AM$467,'Grid GenerationQueue'!$AX$5:$AX$467,$B487,'Grid GenerationQueue'!$AY$5:$AY$467,$C487,'Grid GenerationQueue'!$BF$5:$BF$467,"&lt;&gt;"&amp;"")</f>
        <v>0</v>
      </c>
      <c r="AM487">
        <f>SUMIFS('Grid GenerationQueue'!AN$5:AN$467,'Grid GenerationQueue'!$AX$5:$AX$467,$B487,'Grid GenerationQueue'!$AY$5:$AY$467,$C487,'Grid GenerationQueue'!$BF$5:$BF$467,"&lt;&gt;"&amp;"")</f>
        <v>0</v>
      </c>
      <c r="AN487">
        <f>SUMIFS('Grid GenerationQueue'!AO$5:AO$467,'Grid GenerationQueue'!$AX$5:$AX$467,$B487,'Grid GenerationQueue'!$AY$5:$AY$467,$C487,'Grid GenerationQueue'!$BF$5:$BF$467,"&lt;&gt;"&amp;"")</f>
        <v>0</v>
      </c>
      <c r="AO487">
        <f>SUMIFS('Grid GenerationQueue'!AP$5:AP$467,'Grid GenerationQueue'!$AX$5:$AX$467,$B487,'Grid GenerationQueue'!$AY$5:$AY$467,$C487,'Grid GenerationQueue'!$BF$5:$BF$467,"&lt;&gt;"&amp;"")</f>
        <v>0</v>
      </c>
      <c r="AQ487">
        <f>SUMIFS('Grid GenerationQueue'!AE$5:AE$467,'Grid GenerationQueue'!$AX$5:$AX$467,$B487,'Grid GenerationQueue'!$AY$5:$AY$467,$C487)</f>
        <v>1396.4768199999999</v>
      </c>
      <c r="AR487">
        <f>SUMIFS('Grid GenerationQueue'!AF$5:AF$467,'Grid GenerationQueue'!$AX$5:$AX$467,$B487,'Grid GenerationQueue'!$AY$5:$AY$467,$C487)</f>
        <v>524.79999999999995</v>
      </c>
      <c r="AS487">
        <f>SUMIFS('Grid GenerationQueue'!AG$5:AG$467,'Grid GenerationQueue'!$AX$5:$AX$467,$B487,'Grid GenerationQueue'!$AY$5:$AY$467,$C487)</f>
        <v>0</v>
      </c>
      <c r="AT487">
        <f>SUMIFS('Grid GenerationQueue'!AH$5:AH$467,'Grid GenerationQueue'!$AX$5:$AX$467,$B487,'Grid GenerationQueue'!$AY$5:$AY$467,$C487)</f>
        <v>0</v>
      </c>
      <c r="AU487">
        <f>SUMIFS('Grid GenerationQueue'!AI$5:AI$467,'Grid GenerationQueue'!$AX$5:$AX$467,$B487,'Grid GenerationQueue'!$AY$5:$AY$467,$C487)</f>
        <v>704.59141999999997</v>
      </c>
      <c r="AV487">
        <f>SUMIFS('Grid GenerationQueue'!AJ$5:AJ$467,'Grid GenerationQueue'!$AX$5:$AX$467,$B487,'Grid GenerationQueue'!$AY$5:$AY$467,$C487)</f>
        <v>0</v>
      </c>
      <c r="AW487">
        <f>SUMIFS('Grid GenerationQueue'!AK$5:AK$467,'Grid GenerationQueue'!$AX$5:$AX$467,$B487,'Grid GenerationQueue'!$AY$5:$AY$467,$C487)</f>
        <v>0</v>
      </c>
      <c r="AX487">
        <f>SUMIFS('Grid GenerationQueue'!AL$5:AL$467,'Grid GenerationQueue'!$AX$5:$AX$467,$B487,'Grid GenerationQueue'!$AY$5:$AY$467,$C487)</f>
        <v>0</v>
      </c>
      <c r="AY487">
        <f>SUMIFS('Grid GenerationQueue'!AM$5:AM$467,'Grid GenerationQueue'!$AX$5:$AX$467,$B487,'Grid GenerationQueue'!$AY$5:$AY$467,$C487)</f>
        <v>0</v>
      </c>
      <c r="AZ487">
        <f>SUMIFS('Grid GenerationQueue'!AN$5:AN$467,'Grid GenerationQueue'!$AX$5:$AX$467,$B487,'Grid GenerationQueue'!$AY$5:$AY$467,$C487)</f>
        <v>0</v>
      </c>
      <c r="BA487">
        <f>SUMIFS('Grid GenerationQueue'!AO$5:AO$467,'Grid GenerationQueue'!$AX$5:$AX$467,$B487,'Grid GenerationQueue'!$AY$5:$AY$467,$C487)</f>
        <v>0</v>
      </c>
      <c r="BB487">
        <f>SUMIFS('Grid GenerationQueue'!AP$5:AP$467,'Grid GenerationQueue'!$AX$5:$AX$467,$B487,'Grid GenerationQueue'!$AY$5:$AY$467,$C487)</f>
        <v>0</v>
      </c>
      <c r="BD487">
        <f>SUMIFS('Grid GenerationQueue'!AE$5:AE$467,'Grid GenerationQueue'!$AX$5:$AX$467,$B487,'Grid GenerationQueue'!$AY$5:$AY$467,$C487,'Grid GenerationQueue'!$BH$5:$BH$467,"Executed",'Grid GenerationQueue'!$BB$5:$BB$467,"&lt;"&amp;$BE$3)</f>
        <v>767</v>
      </c>
      <c r="BE487">
        <f>SUMIFS('Grid GenerationQueue'!AF$5:AF$467,'Grid GenerationQueue'!$AX$5:$AX$467,$B487,'Grid GenerationQueue'!$AY$5:$AY$467,$C487,'Grid GenerationQueue'!$BH$5:$BH$467,"Executed",'Grid GenerationQueue'!$BB$5:$BB$467,"&lt;"&amp;$BE$3)</f>
        <v>524.79999999999995</v>
      </c>
      <c r="BF487">
        <f>SUMIFS('Grid GenerationQueue'!AG$5:AG$467,'Grid GenerationQueue'!$AX$5:$AX$467,$B487,'Grid GenerationQueue'!$AY$5:$AY$467,$C487,'Grid GenerationQueue'!$BH$5:$BH$467,"Executed",'Grid GenerationQueue'!$BB$5:$BB$467,"&lt;"&amp;$BE$3)</f>
        <v>0</v>
      </c>
      <c r="BG487">
        <f>SUMIFS('Grid GenerationQueue'!AH$5:AH$467,'Grid GenerationQueue'!$AX$5:$AX$467,$B487,'Grid GenerationQueue'!$AY$5:$AY$467,$C487,'Grid GenerationQueue'!$BH$5:$BH$467,"Executed",'Grid GenerationQueue'!$BB$5:$BB$467,"&lt;"&amp;$BE$3)</f>
        <v>0</v>
      </c>
      <c r="BH487">
        <f>SUMIFS('Grid GenerationQueue'!AI$5:AI$467,'Grid GenerationQueue'!$AX$5:$AX$467,$B487,'Grid GenerationQueue'!$AY$5:$AY$467,$C487,'Grid GenerationQueue'!$BH$5:$BH$467,"Executed",'Grid GenerationQueue'!$BB$5:$BB$467,"&lt;"&amp;$BE$3)</f>
        <v>650</v>
      </c>
      <c r="BI487">
        <f>SUMIFS('Grid GenerationQueue'!AJ$5:AJ$467,'Grid GenerationQueue'!$AX$5:$AX$467,$B487,'Grid GenerationQueue'!$AY$5:$AY$467,$C487,'Grid GenerationQueue'!$BH$5:$BH$467,"Executed",'Grid GenerationQueue'!$BB$5:$BB$467,"&lt;"&amp;$BE$3)</f>
        <v>0</v>
      </c>
      <c r="BJ487">
        <f>SUMIFS('Grid GenerationQueue'!AK$5:AK$467,'Grid GenerationQueue'!$AX$5:$AX$467,$B487,'Grid GenerationQueue'!$AY$5:$AY$467,$C487,'Grid GenerationQueue'!$BH$5:$BH$467,"Executed",'Grid GenerationQueue'!$BB$5:$BB$467,"&lt;"&amp;$BE$3)</f>
        <v>0</v>
      </c>
      <c r="BK487">
        <f>SUMIFS('Grid GenerationQueue'!AL$5:AL$467,'Grid GenerationQueue'!$AX$5:$AX$467,$B487,'Grid GenerationQueue'!$AY$5:$AY$467,$C487,'Grid GenerationQueue'!$BH$5:$BH$467,"Executed",'Grid GenerationQueue'!$BB$5:$BB$467,"&lt;"&amp;$BE$3)</f>
        <v>0</v>
      </c>
      <c r="BL487">
        <f>SUMIFS('Grid GenerationQueue'!AM$5:AM$467,'Grid GenerationQueue'!$AX$5:$AX$467,$B487,'Grid GenerationQueue'!$AY$5:$AY$467,$C487,'Grid GenerationQueue'!$BH$5:$BH$467,"Executed",'Grid GenerationQueue'!$BB$5:$BB$467,"&lt;"&amp;$BE$3)</f>
        <v>0</v>
      </c>
      <c r="BM487">
        <f>SUMIFS('Grid GenerationQueue'!AN$5:AN$467,'Grid GenerationQueue'!$AX$5:$AX$467,$B487,'Grid GenerationQueue'!$AY$5:$AY$467,$C487,'Grid GenerationQueue'!$BH$5:$BH$467,"Executed",'Grid GenerationQueue'!$BB$5:$BB$467,"&lt;"&amp;$BE$3)</f>
        <v>0</v>
      </c>
      <c r="BN487">
        <f>SUMIFS('Grid GenerationQueue'!AO$5:AO$467,'Grid GenerationQueue'!$AX$5:$AX$467,$B487,'Grid GenerationQueue'!$AY$5:$AY$467,$C487,'Grid GenerationQueue'!$BH$5:$BH$467,"Executed",'Grid GenerationQueue'!$BB$5:$BB$467,"&lt;"&amp;$BE$3)</f>
        <v>0</v>
      </c>
      <c r="BO487">
        <f>SUMIFS('Grid GenerationQueue'!AP$5:AP$467,'Grid GenerationQueue'!$AX$5:$AX$467,$B487,'Grid GenerationQueue'!$AY$5:$AY$467,$C487,'Grid GenerationQueue'!$BH$5:$BH$467,"Executed",'Grid GenerationQueue'!$BB$5:$BB$467,"&lt;"&amp;$BE$3)</f>
        <v>0</v>
      </c>
      <c r="BQ487">
        <f>SUMIFS('Grid GenerationQueue'!AE$5:AE$467,'Grid GenerationQueue'!$AX$5:$AX$467,$B487,'Grid GenerationQueue'!$AY$5:$AY$467,$C487,'Grid GenerationQueue'!$BF$5:$BF$467,"&lt;&gt;"&amp;"",'Grid GenerationQueue'!$BB$5:$BB$467,"&lt;"&amp;$BE$3)</f>
        <v>1396.4768199999999</v>
      </c>
      <c r="BR487">
        <f>SUMIFS('Grid GenerationQueue'!AF$5:AF$467,'Grid GenerationQueue'!$AX$5:$AX$467,$B487,'Grid GenerationQueue'!$AY$5:$AY$467,$C487,'Grid GenerationQueue'!$BF$5:$BF$467,"&lt;&gt;"&amp;"",'Grid GenerationQueue'!$BB$5:$BB$467,"&lt;"&amp;$BE$3)</f>
        <v>524.79999999999995</v>
      </c>
      <c r="BS487">
        <f>SUMIFS('Grid GenerationQueue'!AG$5:AG$467,'Grid GenerationQueue'!$AX$5:$AX$467,$B487,'Grid GenerationQueue'!$AY$5:$AY$467,$C487,'Grid GenerationQueue'!$BF$5:$BF$467,"&lt;&gt;"&amp;"",'Grid GenerationQueue'!$BB$5:$BB$467,"&lt;"&amp;$BE$3)</f>
        <v>0</v>
      </c>
      <c r="BT487">
        <f>SUMIFS('Grid GenerationQueue'!AH$5:AH$467,'Grid GenerationQueue'!$AX$5:$AX$467,$B487,'Grid GenerationQueue'!$AY$5:$AY$467,$C487,'Grid GenerationQueue'!$BF$5:$BF$467,"&lt;&gt;"&amp;"",'Grid GenerationQueue'!$BB$5:$BB$467,"&lt;"&amp;$BE$3)</f>
        <v>0</v>
      </c>
      <c r="BU487">
        <f>SUMIFS('Grid GenerationQueue'!AI$5:AI$467,'Grid GenerationQueue'!$AX$5:$AX$467,$B487,'Grid GenerationQueue'!$AY$5:$AY$467,$C487,'Grid GenerationQueue'!$BF$5:$BF$467,"&lt;&gt;"&amp;"",'Grid GenerationQueue'!$BB$5:$BB$467,"&lt;"&amp;$BE$3)</f>
        <v>704.59141999999997</v>
      </c>
      <c r="BV487">
        <f>SUMIFS('Grid GenerationQueue'!AJ$5:AJ$467,'Grid GenerationQueue'!$AX$5:$AX$467,$B487,'Grid GenerationQueue'!$AY$5:$AY$467,$C487,'Grid GenerationQueue'!$BF$5:$BF$467,"&lt;&gt;"&amp;"",'Grid GenerationQueue'!$BB$5:$BB$467,"&lt;"&amp;$BE$3)</f>
        <v>0</v>
      </c>
      <c r="BW487">
        <f>SUMIFS('Grid GenerationQueue'!AK$5:AK$467,'Grid GenerationQueue'!$AX$5:$AX$467,$B487,'Grid GenerationQueue'!$AY$5:$AY$467,$C487,'Grid GenerationQueue'!$BF$5:$BF$467,"&lt;&gt;"&amp;"",'Grid GenerationQueue'!$BB$5:$BB$467,"&lt;"&amp;$BE$3)</f>
        <v>0</v>
      </c>
      <c r="BX487">
        <f>SUMIFS('Grid GenerationQueue'!AL$5:AL$467,'Grid GenerationQueue'!$AX$5:$AX$467,$B487,'Grid GenerationQueue'!$AY$5:$AY$467,$C487,'Grid GenerationQueue'!$BF$5:$BF$467,"&lt;&gt;"&amp;"",'Grid GenerationQueue'!$BB$5:$BB$467,"&lt;"&amp;$BE$3)</f>
        <v>0</v>
      </c>
      <c r="BY487">
        <f>SUMIFS('Grid GenerationQueue'!AM$5:AM$467,'Grid GenerationQueue'!$AX$5:$AX$467,$B487,'Grid GenerationQueue'!$AY$5:$AY$467,$C487,'Grid GenerationQueue'!$BF$5:$BF$467,"&lt;&gt;"&amp;"",'Grid GenerationQueue'!$BB$5:$BB$467,"&lt;"&amp;$BE$3)</f>
        <v>0</v>
      </c>
      <c r="BZ487">
        <f>SUMIFS('Grid GenerationQueue'!AN$5:AN$467,'Grid GenerationQueue'!$AX$5:$AX$467,$B487,'Grid GenerationQueue'!$AY$5:$AY$467,$C487,'Grid GenerationQueue'!$BF$5:$BF$467,"&lt;&gt;"&amp;"",'Grid GenerationQueue'!$BB$5:$BB$467,"&lt;"&amp;$BE$3)</f>
        <v>0</v>
      </c>
      <c r="CA487">
        <f>SUMIFS('Grid GenerationQueue'!AO$5:AO$467,'Grid GenerationQueue'!$AX$5:$AX$467,$B487,'Grid GenerationQueue'!$AY$5:$AY$467,$C487,'Grid GenerationQueue'!$BF$5:$BF$467,"&lt;&gt;"&amp;"",'Grid GenerationQueue'!$BB$5:$BB$467,"&lt;"&amp;$BE$3)</f>
        <v>0</v>
      </c>
      <c r="CB487">
        <f>SUMIFS('Grid GenerationQueue'!AP$5:AP$467,'Grid GenerationQueue'!$AX$5:$AX$467,$B487,'Grid GenerationQueue'!$AY$5:$AY$467,$C487,'Grid GenerationQueue'!$BF$5:$BF$467,"&lt;&gt;"&amp;"",'Grid GenerationQueue'!$BB$5:$BB$467,"&lt;"&amp;$BE$3)</f>
        <v>0</v>
      </c>
      <c r="CD487">
        <f>SUMIFS('Grid GenerationQueue'!AE$5:AE$467,'Grid GenerationQueue'!$AX$5:$AX$467,$B487,'Grid GenerationQueue'!$AY$5:$AY$467,$C487,'Grid GenerationQueue'!$BB$5:$BB$467,"&lt;"&amp;$BE$3)</f>
        <v>1396.4768199999999</v>
      </c>
      <c r="CE487">
        <f>SUMIFS('Grid GenerationQueue'!AF$5:AF$467,'Grid GenerationQueue'!$AX$5:$AX$467,$B487,'Grid GenerationQueue'!$AY$5:$AY$467,$C487,'Grid GenerationQueue'!$BB$5:$BB$467,"&lt;"&amp;$BE$3)</f>
        <v>524.79999999999995</v>
      </c>
      <c r="CF487">
        <f>SUMIFS('Grid GenerationQueue'!AG$5:AG$467,'Grid GenerationQueue'!$AX$5:$AX$467,$B487,'Grid GenerationQueue'!$AY$5:$AY$467,$C487,'Grid GenerationQueue'!$BB$5:$BB$467,"&lt;"&amp;$BE$3)</f>
        <v>0</v>
      </c>
      <c r="CG487">
        <f>SUMIFS('Grid GenerationQueue'!AH$5:AH$467,'Grid GenerationQueue'!$AX$5:$AX$467,$B487,'Grid GenerationQueue'!$AY$5:$AY$467,$C487,'Grid GenerationQueue'!$BB$5:$BB$467,"&lt;"&amp;$BE$3)</f>
        <v>0</v>
      </c>
      <c r="CH487">
        <f>SUMIFS('Grid GenerationQueue'!AI$5:AI$467,'Grid GenerationQueue'!$AX$5:$AX$467,$B487,'Grid GenerationQueue'!$AY$5:$AY$467,$C487,'Grid GenerationQueue'!$BB$5:$BB$467,"&lt;"&amp;$BE$3)</f>
        <v>704.59141999999997</v>
      </c>
      <c r="CI487">
        <f>SUMIFS('Grid GenerationQueue'!AJ$5:AJ$467,'Grid GenerationQueue'!$AX$5:$AX$467,$B487,'Grid GenerationQueue'!$AY$5:$AY$467,$C487,'Grid GenerationQueue'!$BB$5:$BB$467,"&lt;"&amp;$BE$3)</f>
        <v>0</v>
      </c>
      <c r="CJ487">
        <f>SUMIFS('Grid GenerationQueue'!AK$5:AK$467,'Grid GenerationQueue'!$AX$5:$AX$467,$B487,'Grid GenerationQueue'!$AY$5:$AY$467,$C487,'Grid GenerationQueue'!$BB$5:$BB$467,"&lt;"&amp;$BE$3)</f>
        <v>0</v>
      </c>
      <c r="CK487">
        <f>SUMIFS('Grid GenerationQueue'!AL$5:AL$467,'Grid GenerationQueue'!$AX$5:$AX$467,$B487,'Grid GenerationQueue'!$AY$5:$AY$467,$C487,'Grid GenerationQueue'!$BB$5:$BB$467,"&lt;"&amp;$BE$3)</f>
        <v>0</v>
      </c>
      <c r="CL487">
        <f>SUMIFS('Grid GenerationQueue'!AM$5:AM$467,'Grid GenerationQueue'!$AX$5:$AX$467,$B487,'Grid GenerationQueue'!$AY$5:$AY$467,$C487,'Grid GenerationQueue'!$BB$5:$BB$467,"&lt;"&amp;$BE$3)</f>
        <v>0</v>
      </c>
      <c r="CM487">
        <f>SUMIFS('Grid GenerationQueue'!AN$5:AN$467,'Grid GenerationQueue'!$AX$5:$AX$467,$B487,'Grid GenerationQueue'!$AY$5:$AY$467,$C487,'Grid GenerationQueue'!$BB$5:$BB$467,"&lt;"&amp;$BE$3)</f>
        <v>0</v>
      </c>
      <c r="CN487">
        <f>SUMIFS('Grid GenerationQueue'!AO$5:AO$467,'Grid GenerationQueue'!$AX$5:$AX$467,$B487,'Grid GenerationQueue'!$AY$5:$AY$467,$C487,'Grid GenerationQueue'!$BB$5:$BB$467,"&lt;"&amp;$BE$3)</f>
        <v>0</v>
      </c>
      <c r="CO487">
        <f>SUMIFS('Grid GenerationQueue'!AP$5:AP$467,'Grid GenerationQueue'!$AX$5:$AX$467,$B487,'Grid GenerationQueue'!$AY$5:$AY$467,$C487,'Grid GenerationQueue'!$BB$5:$BB$467,"&lt;"&amp;$BE$3)</f>
        <v>0</v>
      </c>
    </row>
    <row r="488" spans="1:93" x14ac:dyDescent="0.35">
      <c r="A488" t="s">
        <v>4649</v>
      </c>
      <c r="B488" t="s">
        <v>4539</v>
      </c>
      <c r="C488">
        <v>500</v>
      </c>
      <c r="D488">
        <f>SUMIFS('Grid GenerationQueue'!AE$5:AE$467,'Grid GenerationQueue'!$AX$5:$AX$467,$B488,'Grid GenerationQueue'!$AY$5:$AY$467,$C488,'Grid GenerationQueue'!$BI$5:$BI$467,"&lt;4")</f>
        <v>671.55</v>
      </c>
      <c r="E488">
        <f>SUMIFS('Grid GenerationQueue'!AF$5:AF$467,'Grid GenerationQueue'!$AX$5:$AX$467,$B488,'Grid GenerationQueue'!$AY$5:$AY$467,$C488,'Grid GenerationQueue'!$BI$5:$BI$467,"&lt;4")</f>
        <v>671.55</v>
      </c>
      <c r="F488">
        <f>SUMIFS('Grid GenerationQueue'!AG$5:AG$467,'Grid GenerationQueue'!$AX$5:$AX$467,$B488,'Grid GenerationQueue'!$AY$5:$AY$467,$C488,'Grid GenerationQueue'!$BI$5:$BI$467,"&lt;4")</f>
        <v>0</v>
      </c>
      <c r="G488">
        <f>SUMIFS('Grid GenerationQueue'!AH$5:AH$467,'Grid GenerationQueue'!$AX$5:$AX$467,$B488,'Grid GenerationQueue'!$AY$5:$AY$467,$C488,'Grid GenerationQueue'!$BI$5:$BI$467,"&lt;4")</f>
        <v>0</v>
      </c>
      <c r="H488">
        <f>SUMIFS('Grid GenerationQueue'!AI$5:AI$467,'Grid GenerationQueue'!$AX$5:$AX$467,$B488,'Grid GenerationQueue'!$AY$5:$AY$467,$C488,'Grid GenerationQueue'!$BI$5:$BI$467,"&lt;4")</f>
        <v>778.54560000000004</v>
      </c>
      <c r="I488">
        <f>SUMIFS('Grid GenerationQueue'!AJ$5:AJ$467,'Grid GenerationQueue'!$AX$5:$AX$467,$B488,'Grid GenerationQueue'!$AY$5:$AY$467,$C488,'Grid GenerationQueue'!$BI$5:$BI$467,"&lt;4")</f>
        <v>778.54560000000004</v>
      </c>
      <c r="J488">
        <f>SUMIFS('Grid GenerationQueue'!AK$5:AK$467,'Grid GenerationQueue'!$AX$5:$AX$467,$B488,'Grid GenerationQueue'!$AY$5:$AY$467,$C488,'Grid GenerationQueue'!$BI$5:$BI$467,"&lt;4")</f>
        <v>0</v>
      </c>
      <c r="K488">
        <f>SUMIFS('Grid GenerationQueue'!AL$5:AL$467,'Grid GenerationQueue'!$AX$5:$AX$467,$B488,'Grid GenerationQueue'!$AY$5:$AY$467,$C488,'Grid GenerationQueue'!$BI$5:$BI$467,"&lt;4")</f>
        <v>0</v>
      </c>
      <c r="L488">
        <f>SUMIFS('Grid GenerationQueue'!AM$5:AM$467,'Grid GenerationQueue'!$AX$5:$AX$467,$B488,'Grid GenerationQueue'!$AY$5:$AY$467,$C488,'Grid GenerationQueue'!$BI$5:$BI$467,"&lt;4")</f>
        <v>0</v>
      </c>
      <c r="M488">
        <f>SUMIFS('Grid GenerationQueue'!AN$5:AN$467,'Grid GenerationQueue'!$AX$5:$AX$467,$B488,'Grid GenerationQueue'!$AY$5:$AY$467,$C488,'Grid GenerationQueue'!$BI$5:$BI$467,"&lt;4")</f>
        <v>0</v>
      </c>
      <c r="N488">
        <f>SUMIFS('Grid GenerationQueue'!AO$5:AO$467,'Grid GenerationQueue'!$AX$5:$AX$467,$B488,'Grid GenerationQueue'!$AY$5:$AY$467,$C488,'Grid GenerationQueue'!$BI$5:$BI$467,"&lt;4")</f>
        <v>0</v>
      </c>
      <c r="O488">
        <f>SUMIFS('Grid GenerationQueue'!AP$5:AP$467,'Grid GenerationQueue'!$AX$5:$AX$467,$B488,'Grid GenerationQueue'!$AY$5:$AY$467,$C488,'Grid GenerationQueue'!$BI$5:$BI$467,"&lt;4")</f>
        <v>0</v>
      </c>
      <c r="Q488">
        <f>SUMIFS('Grid GenerationQueue'!AE$5:AE$467,'Grid GenerationQueue'!$AX$5:$AX$467,$B488,'Grid GenerationQueue'!$AY$5:$AY$467,$C488,'Grid GenerationQueue'!$BH$5:$BH$467,"Executed")</f>
        <v>671.55</v>
      </c>
      <c r="R488">
        <f>SUMIFS('Grid GenerationQueue'!AF$5:AF$467,'Grid GenerationQueue'!$AX$5:$AX$467,$B488,'Grid GenerationQueue'!$AY$5:$AY$467,$C488,'Grid GenerationQueue'!$BH$5:$BH$467,"Executed")</f>
        <v>671.55</v>
      </c>
      <c r="S488">
        <f>SUMIFS('Grid GenerationQueue'!AG$5:AG$467,'Grid GenerationQueue'!$AX$5:$AX$467,$B488,'Grid GenerationQueue'!$AY$5:$AY$467,$C488,'Grid GenerationQueue'!$BH$5:$BH$467,"Executed")</f>
        <v>0</v>
      </c>
      <c r="T488">
        <f>SUMIFS('Grid GenerationQueue'!AH$5:AH$467,'Grid GenerationQueue'!$AX$5:$AX$467,$B488,'Grid GenerationQueue'!$AY$5:$AY$467,$C488,'Grid GenerationQueue'!$BH$5:$BH$467,"Executed")</f>
        <v>0</v>
      </c>
      <c r="U488">
        <f>SUMIFS('Grid GenerationQueue'!AI$5:AI$467,'Grid GenerationQueue'!$AX$5:$AX$467,$B488,'Grid GenerationQueue'!$AY$5:$AY$467,$C488,'Grid GenerationQueue'!$BH$5:$BH$467,"Executed")</f>
        <v>778.54560000000004</v>
      </c>
      <c r="V488">
        <f>SUMIFS('Grid GenerationQueue'!AJ$5:AJ$467,'Grid GenerationQueue'!$AX$5:$AX$467,$B488,'Grid GenerationQueue'!$AY$5:$AY$467,$C488,'Grid GenerationQueue'!$BH$5:$BH$467,"Executed")</f>
        <v>778.54560000000004</v>
      </c>
      <c r="W488">
        <f>SUMIFS('Grid GenerationQueue'!AK$5:AK$467,'Grid GenerationQueue'!$AX$5:$AX$467,$B488,'Grid GenerationQueue'!$AY$5:$AY$467,$C488,'Grid GenerationQueue'!$BH$5:$BH$467,"Executed")</f>
        <v>0</v>
      </c>
      <c r="X488">
        <f>SUMIFS('Grid GenerationQueue'!AL$5:AL$467,'Grid GenerationQueue'!$AX$5:$AX$467,$B488,'Grid GenerationQueue'!$AY$5:$AY$467,$C488,'Grid GenerationQueue'!$BH$5:$BH$467,"Executed")</f>
        <v>0</v>
      </c>
      <c r="Y488">
        <f>SUMIFS('Grid GenerationQueue'!AM$5:AM$467,'Grid GenerationQueue'!$AX$5:$AX$467,$B488,'Grid GenerationQueue'!$AY$5:$AY$467,$C488,'Grid GenerationQueue'!$BH$5:$BH$467,"Executed")</f>
        <v>0</v>
      </c>
      <c r="Z488">
        <f>SUMIFS('Grid GenerationQueue'!AN$5:AN$467,'Grid GenerationQueue'!$AX$5:$AX$467,$B488,'Grid GenerationQueue'!$AY$5:$AY$467,$C488,'Grid GenerationQueue'!$BH$5:$BH$467,"Executed")</f>
        <v>0</v>
      </c>
      <c r="AA488">
        <f>SUMIFS('Grid GenerationQueue'!AO$5:AO$467,'Grid GenerationQueue'!$AX$5:$AX$467,$B488,'Grid GenerationQueue'!$AY$5:$AY$467,$C488,'Grid GenerationQueue'!$BH$5:$BH$467,"Executed")</f>
        <v>0</v>
      </c>
      <c r="AB488">
        <f>SUMIFS('Grid GenerationQueue'!AP$5:AP$467,'Grid GenerationQueue'!$AX$5:$AX$467,$B488,'Grid GenerationQueue'!$AY$5:$AY$467,$C488,'Grid GenerationQueue'!$BH$5:$BH$467,"Executed")</f>
        <v>0</v>
      </c>
      <c r="AD488">
        <f>SUMIFS('Grid GenerationQueue'!AE$5:AE$467,'Grid GenerationQueue'!$AX$5:$AX$467,$B488,'Grid GenerationQueue'!$AY$5:$AY$467,$C488,'Grid GenerationQueue'!$BF$5:$BF$467,"&lt;&gt;"&amp;"")</f>
        <v>671.55</v>
      </c>
      <c r="AE488">
        <f>SUMIFS('Grid GenerationQueue'!AF$5:AF$467,'Grid GenerationQueue'!$AX$5:$AX$467,$B488,'Grid GenerationQueue'!$AY$5:$AY$467,$C488,'Grid GenerationQueue'!$BF$5:$BF$467,"&lt;&gt;"&amp;"")</f>
        <v>671.55</v>
      </c>
      <c r="AF488">
        <f>SUMIFS('Grid GenerationQueue'!AG$5:AG$467,'Grid GenerationQueue'!$AX$5:$AX$467,$B488,'Grid GenerationQueue'!$AY$5:$AY$467,$C488,'Grid GenerationQueue'!$BF$5:$BF$467,"&lt;&gt;"&amp;"")</f>
        <v>0</v>
      </c>
      <c r="AG488">
        <f>SUMIFS('Grid GenerationQueue'!AH$5:AH$467,'Grid GenerationQueue'!$AX$5:$AX$467,$B488,'Grid GenerationQueue'!$AY$5:$AY$467,$C488,'Grid GenerationQueue'!$BF$5:$BF$467,"&lt;&gt;"&amp;"")</f>
        <v>0</v>
      </c>
      <c r="AH488">
        <f>SUMIFS('Grid GenerationQueue'!AI$5:AI$467,'Grid GenerationQueue'!$AX$5:$AX$467,$B488,'Grid GenerationQueue'!$AY$5:$AY$467,$C488,'Grid GenerationQueue'!$BF$5:$BF$467,"&lt;&gt;"&amp;"")</f>
        <v>778.54560000000004</v>
      </c>
      <c r="AI488">
        <f>SUMIFS('Grid GenerationQueue'!AJ$5:AJ$467,'Grid GenerationQueue'!$AX$5:$AX$467,$B488,'Grid GenerationQueue'!$AY$5:$AY$467,$C488,'Grid GenerationQueue'!$BF$5:$BF$467,"&lt;&gt;"&amp;"")</f>
        <v>778.54560000000004</v>
      </c>
      <c r="AJ488">
        <f>SUMIFS('Grid GenerationQueue'!AK$5:AK$467,'Grid GenerationQueue'!$AX$5:$AX$467,$B488,'Grid GenerationQueue'!$AY$5:$AY$467,$C488,'Grid GenerationQueue'!$BF$5:$BF$467,"&lt;&gt;"&amp;"")</f>
        <v>0</v>
      </c>
      <c r="AK488">
        <f>SUMIFS('Grid GenerationQueue'!AL$5:AL$467,'Grid GenerationQueue'!$AX$5:$AX$467,$B488,'Grid GenerationQueue'!$AY$5:$AY$467,$C488,'Grid GenerationQueue'!$BF$5:$BF$467,"&lt;&gt;"&amp;"")</f>
        <v>0</v>
      </c>
      <c r="AL488">
        <f>SUMIFS('Grid GenerationQueue'!AM$5:AM$467,'Grid GenerationQueue'!$AX$5:$AX$467,$B488,'Grid GenerationQueue'!$AY$5:$AY$467,$C488,'Grid GenerationQueue'!$BF$5:$BF$467,"&lt;&gt;"&amp;"")</f>
        <v>0</v>
      </c>
      <c r="AM488">
        <f>SUMIFS('Grid GenerationQueue'!AN$5:AN$467,'Grid GenerationQueue'!$AX$5:$AX$467,$B488,'Grid GenerationQueue'!$AY$5:$AY$467,$C488,'Grid GenerationQueue'!$BF$5:$BF$467,"&lt;&gt;"&amp;"")</f>
        <v>0</v>
      </c>
      <c r="AN488">
        <f>SUMIFS('Grid GenerationQueue'!AO$5:AO$467,'Grid GenerationQueue'!$AX$5:$AX$467,$B488,'Grid GenerationQueue'!$AY$5:$AY$467,$C488,'Grid GenerationQueue'!$BF$5:$BF$467,"&lt;&gt;"&amp;"")</f>
        <v>0</v>
      </c>
      <c r="AO488">
        <f>SUMIFS('Grid GenerationQueue'!AP$5:AP$467,'Grid GenerationQueue'!$AX$5:$AX$467,$B488,'Grid GenerationQueue'!$AY$5:$AY$467,$C488,'Grid GenerationQueue'!$BF$5:$BF$467,"&lt;&gt;"&amp;"")</f>
        <v>0</v>
      </c>
      <c r="AQ488">
        <f>SUMIFS('Grid GenerationQueue'!AE$5:AE$467,'Grid GenerationQueue'!$AX$5:$AX$467,$B488,'Grid GenerationQueue'!$AY$5:$AY$467,$C488)</f>
        <v>896.55</v>
      </c>
      <c r="AR488">
        <f>SUMIFS('Grid GenerationQueue'!AF$5:AF$467,'Grid GenerationQueue'!$AX$5:$AX$467,$B488,'Grid GenerationQueue'!$AY$5:$AY$467,$C488)</f>
        <v>671.55</v>
      </c>
      <c r="AS488">
        <f>SUMIFS('Grid GenerationQueue'!AG$5:AG$467,'Grid GenerationQueue'!$AX$5:$AX$467,$B488,'Grid GenerationQueue'!$AY$5:$AY$467,$C488)</f>
        <v>0</v>
      </c>
      <c r="AT488">
        <f>SUMIFS('Grid GenerationQueue'!AH$5:AH$467,'Grid GenerationQueue'!$AX$5:$AX$467,$B488,'Grid GenerationQueue'!$AY$5:$AY$467,$C488)</f>
        <v>0</v>
      </c>
      <c r="AU488">
        <f>SUMIFS('Grid GenerationQueue'!AI$5:AI$467,'Grid GenerationQueue'!$AX$5:$AX$467,$B488,'Grid GenerationQueue'!$AY$5:$AY$467,$C488)</f>
        <v>1150.8456000000001</v>
      </c>
      <c r="AV488">
        <f>SUMIFS('Grid GenerationQueue'!AJ$5:AJ$467,'Grid GenerationQueue'!$AX$5:$AX$467,$B488,'Grid GenerationQueue'!$AY$5:$AY$467,$C488)</f>
        <v>778.54560000000004</v>
      </c>
      <c r="AW488">
        <f>SUMIFS('Grid GenerationQueue'!AK$5:AK$467,'Grid GenerationQueue'!$AX$5:$AX$467,$B488,'Grid GenerationQueue'!$AY$5:$AY$467,$C488)</f>
        <v>0</v>
      </c>
      <c r="AX488">
        <f>SUMIFS('Grid GenerationQueue'!AL$5:AL$467,'Grid GenerationQueue'!$AX$5:$AX$467,$B488,'Grid GenerationQueue'!$AY$5:$AY$467,$C488)</f>
        <v>0</v>
      </c>
      <c r="AY488">
        <f>SUMIFS('Grid GenerationQueue'!AM$5:AM$467,'Grid GenerationQueue'!$AX$5:$AX$467,$B488,'Grid GenerationQueue'!$AY$5:$AY$467,$C488)</f>
        <v>0</v>
      </c>
      <c r="AZ488">
        <f>SUMIFS('Grid GenerationQueue'!AN$5:AN$467,'Grid GenerationQueue'!$AX$5:$AX$467,$B488,'Grid GenerationQueue'!$AY$5:$AY$467,$C488)</f>
        <v>0</v>
      </c>
      <c r="BA488">
        <f>SUMIFS('Grid GenerationQueue'!AO$5:AO$467,'Grid GenerationQueue'!$AX$5:$AX$467,$B488,'Grid GenerationQueue'!$AY$5:$AY$467,$C488)</f>
        <v>0</v>
      </c>
      <c r="BB488">
        <f>SUMIFS('Grid GenerationQueue'!AP$5:AP$467,'Grid GenerationQueue'!$AX$5:$AX$467,$B488,'Grid GenerationQueue'!$AY$5:$AY$467,$C488)</f>
        <v>0</v>
      </c>
      <c r="BD488">
        <f>SUMIFS('Grid GenerationQueue'!AE$5:AE$467,'Grid GenerationQueue'!$AX$5:$AX$467,$B488,'Grid GenerationQueue'!$AY$5:$AY$467,$C488,'Grid GenerationQueue'!$BH$5:$BH$467,"Executed",'Grid GenerationQueue'!$BB$5:$BB$467,"&lt;"&amp;$BE$3)</f>
        <v>671.55</v>
      </c>
      <c r="BE488">
        <f>SUMIFS('Grid GenerationQueue'!AF$5:AF$467,'Grid GenerationQueue'!$AX$5:$AX$467,$B488,'Grid GenerationQueue'!$AY$5:$AY$467,$C488,'Grid GenerationQueue'!$BH$5:$BH$467,"Executed",'Grid GenerationQueue'!$BB$5:$BB$467,"&lt;"&amp;$BE$3)</f>
        <v>671.55</v>
      </c>
      <c r="BF488">
        <f>SUMIFS('Grid GenerationQueue'!AG$5:AG$467,'Grid GenerationQueue'!$AX$5:$AX$467,$B488,'Grid GenerationQueue'!$AY$5:$AY$467,$C488,'Grid GenerationQueue'!$BH$5:$BH$467,"Executed",'Grid GenerationQueue'!$BB$5:$BB$467,"&lt;"&amp;$BE$3)</f>
        <v>0</v>
      </c>
      <c r="BG488">
        <f>SUMIFS('Grid GenerationQueue'!AH$5:AH$467,'Grid GenerationQueue'!$AX$5:$AX$467,$B488,'Grid GenerationQueue'!$AY$5:$AY$467,$C488,'Grid GenerationQueue'!$BH$5:$BH$467,"Executed",'Grid GenerationQueue'!$BB$5:$BB$467,"&lt;"&amp;$BE$3)</f>
        <v>0</v>
      </c>
      <c r="BH488">
        <f>SUMIFS('Grid GenerationQueue'!AI$5:AI$467,'Grid GenerationQueue'!$AX$5:$AX$467,$B488,'Grid GenerationQueue'!$AY$5:$AY$467,$C488,'Grid GenerationQueue'!$BH$5:$BH$467,"Executed",'Grid GenerationQueue'!$BB$5:$BB$467,"&lt;"&amp;$BE$3)</f>
        <v>778.54560000000004</v>
      </c>
      <c r="BI488">
        <f>SUMIFS('Grid GenerationQueue'!AJ$5:AJ$467,'Grid GenerationQueue'!$AX$5:$AX$467,$B488,'Grid GenerationQueue'!$AY$5:$AY$467,$C488,'Grid GenerationQueue'!$BH$5:$BH$467,"Executed",'Grid GenerationQueue'!$BB$5:$BB$467,"&lt;"&amp;$BE$3)</f>
        <v>778.54560000000004</v>
      </c>
      <c r="BJ488">
        <f>SUMIFS('Grid GenerationQueue'!AK$5:AK$467,'Grid GenerationQueue'!$AX$5:$AX$467,$B488,'Grid GenerationQueue'!$AY$5:$AY$467,$C488,'Grid GenerationQueue'!$BH$5:$BH$467,"Executed",'Grid GenerationQueue'!$BB$5:$BB$467,"&lt;"&amp;$BE$3)</f>
        <v>0</v>
      </c>
      <c r="BK488">
        <f>SUMIFS('Grid GenerationQueue'!AL$5:AL$467,'Grid GenerationQueue'!$AX$5:$AX$467,$B488,'Grid GenerationQueue'!$AY$5:$AY$467,$C488,'Grid GenerationQueue'!$BH$5:$BH$467,"Executed",'Grid GenerationQueue'!$BB$5:$BB$467,"&lt;"&amp;$BE$3)</f>
        <v>0</v>
      </c>
      <c r="BL488">
        <f>SUMIFS('Grid GenerationQueue'!AM$5:AM$467,'Grid GenerationQueue'!$AX$5:$AX$467,$B488,'Grid GenerationQueue'!$AY$5:$AY$467,$C488,'Grid GenerationQueue'!$BH$5:$BH$467,"Executed",'Grid GenerationQueue'!$BB$5:$BB$467,"&lt;"&amp;$BE$3)</f>
        <v>0</v>
      </c>
      <c r="BM488">
        <f>SUMIFS('Grid GenerationQueue'!AN$5:AN$467,'Grid GenerationQueue'!$AX$5:$AX$467,$B488,'Grid GenerationQueue'!$AY$5:$AY$467,$C488,'Grid GenerationQueue'!$BH$5:$BH$467,"Executed",'Grid GenerationQueue'!$BB$5:$BB$467,"&lt;"&amp;$BE$3)</f>
        <v>0</v>
      </c>
      <c r="BN488">
        <f>SUMIFS('Grid GenerationQueue'!AO$5:AO$467,'Grid GenerationQueue'!$AX$5:$AX$467,$B488,'Grid GenerationQueue'!$AY$5:$AY$467,$C488,'Grid GenerationQueue'!$BH$5:$BH$467,"Executed",'Grid GenerationQueue'!$BB$5:$BB$467,"&lt;"&amp;$BE$3)</f>
        <v>0</v>
      </c>
      <c r="BO488">
        <f>SUMIFS('Grid GenerationQueue'!AP$5:AP$467,'Grid GenerationQueue'!$AX$5:$AX$467,$B488,'Grid GenerationQueue'!$AY$5:$AY$467,$C488,'Grid GenerationQueue'!$BH$5:$BH$467,"Executed",'Grid GenerationQueue'!$BB$5:$BB$467,"&lt;"&amp;$BE$3)</f>
        <v>0</v>
      </c>
      <c r="BQ488">
        <f>SUMIFS('Grid GenerationQueue'!AE$5:AE$467,'Grid GenerationQueue'!$AX$5:$AX$467,$B488,'Grid GenerationQueue'!$AY$5:$AY$467,$C488,'Grid GenerationQueue'!$BF$5:$BF$467,"&lt;&gt;"&amp;"",'Grid GenerationQueue'!$BB$5:$BB$467,"&lt;"&amp;$BE$3)</f>
        <v>671.55</v>
      </c>
      <c r="BR488">
        <f>SUMIFS('Grid GenerationQueue'!AF$5:AF$467,'Grid GenerationQueue'!$AX$5:$AX$467,$B488,'Grid GenerationQueue'!$AY$5:$AY$467,$C488,'Grid GenerationQueue'!$BF$5:$BF$467,"&lt;&gt;"&amp;"",'Grid GenerationQueue'!$BB$5:$BB$467,"&lt;"&amp;$BE$3)</f>
        <v>671.55</v>
      </c>
      <c r="BS488">
        <f>SUMIFS('Grid GenerationQueue'!AG$5:AG$467,'Grid GenerationQueue'!$AX$5:$AX$467,$B488,'Grid GenerationQueue'!$AY$5:$AY$467,$C488,'Grid GenerationQueue'!$BF$5:$BF$467,"&lt;&gt;"&amp;"",'Grid GenerationQueue'!$BB$5:$BB$467,"&lt;"&amp;$BE$3)</f>
        <v>0</v>
      </c>
      <c r="BT488">
        <f>SUMIFS('Grid GenerationQueue'!AH$5:AH$467,'Grid GenerationQueue'!$AX$5:$AX$467,$B488,'Grid GenerationQueue'!$AY$5:$AY$467,$C488,'Grid GenerationQueue'!$BF$5:$BF$467,"&lt;&gt;"&amp;"",'Grid GenerationQueue'!$BB$5:$BB$467,"&lt;"&amp;$BE$3)</f>
        <v>0</v>
      </c>
      <c r="BU488">
        <f>SUMIFS('Grid GenerationQueue'!AI$5:AI$467,'Grid GenerationQueue'!$AX$5:$AX$467,$B488,'Grid GenerationQueue'!$AY$5:$AY$467,$C488,'Grid GenerationQueue'!$BF$5:$BF$467,"&lt;&gt;"&amp;"",'Grid GenerationQueue'!$BB$5:$BB$467,"&lt;"&amp;$BE$3)</f>
        <v>778.54560000000004</v>
      </c>
      <c r="BV488">
        <f>SUMIFS('Grid GenerationQueue'!AJ$5:AJ$467,'Grid GenerationQueue'!$AX$5:$AX$467,$B488,'Grid GenerationQueue'!$AY$5:$AY$467,$C488,'Grid GenerationQueue'!$BF$5:$BF$467,"&lt;&gt;"&amp;"",'Grid GenerationQueue'!$BB$5:$BB$467,"&lt;"&amp;$BE$3)</f>
        <v>778.54560000000004</v>
      </c>
      <c r="BW488">
        <f>SUMIFS('Grid GenerationQueue'!AK$5:AK$467,'Grid GenerationQueue'!$AX$5:$AX$467,$B488,'Grid GenerationQueue'!$AY$5:$AY$467,$C488,'Grid GenerationQueue'!$BF$5:$BF$467,"&lt;&gt;"&amp;"",'Grid GenerationQueue'!$BB$5:$BB$467,"&lt;"&amp;$BE$3)</f>
        <v>0</v>
      </c>
      <c r="BX488">
        <f>SUMIFS('Grid GenerationQueue'!AL$5:AL$467,'Grid GenerationQueue'!$AX$5:$AX$467,$B488,'Grid GenerationQueue'!$AY$5:$AY$467,$C488,'Grid GenerationQueue'!$BF$5:$BF$467,"&lt;&gt;"&amp;"",'Grid GenerationQueue'!$BB$5:$BB$467,"&lt;"&amp;$BE$3)</f>
        <v>0</v>
      </c>
      <c r="BY488">
        <f>SUMIFS('Grid GenerationQueue'!AM$5:AM$467,'Grid GenerationQueue'!$AX$5:$AX$467,$B488,'Grid GenerationQueue'!$AY$5:$AY$467,$C488,'Grid GenerationQueue'!$BF$5:$BF$467,"&lt;&gt;"&amp;"",'Grid GenerationQueue'!$BB$5:$BB$467,"&lt;"&amp;$BE$3)</f>
        <v>0</v>
      </c>
      <c r="BZ488">
        <f>SUMIFS('Grid GenerationQueue'!AN$5:AN$467,'Grid GenerationQueue'!$AX$5:$AX$467,$B488,'Grid GenerationQueue'!$AY$5:$AY$467,$C488,'Grid GenerationQueue'!$BF$5:$BF$467,"&lt;&gt;"&amp;"",'Grid GenerationQueue'!$BB$5:$BB$467,"&lt;"&amp;$BE$3)</f>
        <v>0</v>
      </c>
      <c r="CA488">
        <f>SUMIFS('Grid GenerationQueue'!AO$5:AO$467,'Grid GenerationQueue'!$AX$5:$AX$467,$B488,'Grid GenerationQueue'!$AY$5:$AY$467,$C488,'Grid GenerationQueue'!$BF$5:$BF$467,"&lt;&gt;"&amp;"",'Grid GenerationQueue'!$BB$5:$BB$467,"&lt;"&amp;$BE$3)</f>
        <v>0</v>
      </c>
      <c r="CB488">
        <f>SUMIFS('Grid GenerationQueue'!AP$5:AP$467,'Grid GenerationQueue'!$AX$5:$AX$467,$B488,'Grid GenerationQueue'!$AY$5:$AY$467,$C488,'Grid GenerationQueue'!$BF$5:$BF$467,"&lt;&gt;"&amp;"",'Grid GenerationQueue'!$BB$5:$BB$467,"&lt;"&amp;$BE$3)</f>
        <v>0</v>
      </c>
      <c r="CD488">
        <f>SUMIFS('Grid GenerationQueue'!AE$5:AE$467,'Grid GenerationQueue'!$AX$5:$AX$467,$B488,'Grid GenerationQueue'!$AY$5:$AY$467,$C488,'Grid GenerationQueue'!$BB$5:$BB$467,"&lt;"&amp;$BE$3)</f>
        <v>896.55</v>
      </c>
      <c r="CE488">
        <f>SUMIFS('Grid GenerationQueue'!AF$5:AF$467,'Grid GenerationQueue'!$AX$5:$AX$467,$B488,'Grid GenerationQueue'!$AY$5:$AY$467,$C488,'Grid GenerationQueue'!$BB$5:$BB$467,"&lt;"&amp;$BE$3)</f>
        <v>671.55</v>
      </c>
      <c r="CF488">
        <f>SUMIFS('Grid GenerationQueue'!AG$5:AG$467,'Grid GenerationQueue'!$AX$5:$AX$467,$B488,'Grid GenerationQueue'!$AY$5:$AY$467,$C488,'Grid GenerationQueue'!$BB$5:$BB$467,"&lt;"&amp;$BE$3)</f>
        <v>0</v>
      </c>
      <c r="CG488">
        <f>SUMIFS('Grid GenerationQueue'!AH$5:AH$467,'Grid GenerationQueue'!$AX$5:$AX$467,$B488,'Grid GenerationQueue'!$AY$5:$AY$467,$C488,'Grid GenerationQueue'!$BB$5:$BB$467,"&lt;"&amp;$BE$3)</f>
        <v>0</v>
      </c>
      <c r="CH488">
        <f>SUMIFS('Grid GenerationQueue'!AI$5:AI$467,'Grid GenerationQueue'!$AX$5:$AX$467,$B488,'Grid GenerationQueue'!$AY$5:$AY$467,$C488,'Grid GenerationQueue'!$BB$5:$BB$467,"&lt;"&amp;$BE$3)</f>
        <v>1150.8456000000001</v>
      </c>
      <c r="CI488">
        <f>SUMIFS('Grid GenerationQueue'!AJ$5:AJ$467,'Grid GenerationQueue'!$AX$5:$AX$467,$B488,'Grid GenerationQueue'!$AY$5:$AY$467,$C488,'Grid GenerationQueue'!$BB$5:$BB$467,"&lt;"&amp;$BE$3)</f>
        <v>778.54560000000004</v>
      </c>
      <c r="CJ488">
        <f>SUMIFS('Grid GenerationQueue'!AK$5:AK$467,'Grid GenerationQueue'!$AX$5:$AX$467,$B488,'Grid GenerationQueue'!$AY$5:$AY$467,$C488,'Grid GenerationQueue'!$BB$5:$BB$467,"&lt;"&amp;$BE$3)</f>
        <v>0</v>
      </c>
      <c r="CK488">
        <f>SUMIFS('Grid GenerationQueue'!AL$5:AL$467,'Grid GenerationQueue'!$AX$5:$AX$467,$B488,'Grid GenerationQueue'!$AY$5:$AY$467,$C488,'Grid GenerationQueue'!$BB$5:$BB$467,"&lt;"&amp;$BE$3)</f>
        <v>0</v>
      </c>
      <c r="CL488">
        <f>SUMIFS('Grid GenerationQueue'!AM$5:AM$467,'Grid GenerationQueue'!$AX$5:$AX$467,$B488,'Grid GenerationQueue'!$AY$5:$AY$467,$C488,'Grid GenerationQueue'!$BB$5:$BB$467,"&lt;"&amp;$BE$3)</f>
        <v>0</v>
      </c>
      <c r="CM488">
        <f>SUMIFS('Grid GenerationQueue'!AN$5:AN$467,'Grid GenerationQueue'!$AX$5:$AX$467,$B488,'Grid GenerationQueue'!$AY$5:$AY$467,$C488,'Grid GenerationQueue'!$BB$5:$BB$467,"&lt;"&amp;$BE$3)</f>
        <v>0</v>
      </c>
      <c r="CN488">
        <f>SUMIFS('Grid GenerationQueue'!AO$5:AO$467,'Grid GenerationQueue'!$AX$5:$AX$467,$B488,'Grid GenerationQueue'!$AY$5:$AY$467,$C488,'Grid GenerationQueue'!$BB$5:$BB$467,"&lt;"&amp;$BE$3)</f>
        <v>0</v>
      </c>
      <c r="CO488">
        <f>SUMIFS('Grid GenerationQueue'!AP$5:AP$467,'Grid GenerationQueue'!$AX$5:$AX$467,$B488,'Grid GenerationQueue'!$AY$5:$AY$467,$C488,'Grid GenerationQueue'!$BB$5:$BB$467,"&lt;"&amp;$BE$3)</f>
        <v>0</v>
      </c>
    </row>
    <row r="489" spans="1:93" x14ac:dyDescent="0.35">
      <c r="A489" t="s">
        <v>4653</v>
      </c>
      <c r="B489" t="s">
        <v>4540</v>
      </c>
      <c r="C489">
        <v>115</v>
      </c>
      <c r="D489">
        <f>SUMIFS('Grid GenerationQueue'!AE$5:AE$467,'Grid GenerationQueue'!$AX$5:$AX$467,$B489,'Grid GenerationQueue'!$AY$5:$AY$467,$C489,'Grid GenerationQueue'!$BI$5:$BI$467,"&lt;4")</f>
        <v>0</v>
      </c>
      <c r="E489">
        <f>SUMIFS('Grid GenerationQueue'!AF$5:AF$467,'Grid GenerationQueue'!$AX$5:$AX$467,$B489,'Grid GenerationQueue'!$AY$5:$AY$467,$C489,'Grid GenerationQueue'!$BI$5:$BI$467,"&lt;4")</f>
        <v>0</v>
      </c>
      <c r="F489">
        <f>SUMIFS('Grid GenerationQueue'!AG$5:AG$467,'Grid GenerationQueue'!$AX$5:$AX$467,$B489,'Grid GenerationQueue'!$AY$5:$AY$467,$C489,'Grid GenerationQueue'!$BI$5:$BI$467,"&lt;4")</f>
        <v>0</v>
      </c>
      <c r="G489">
        <f>SUMIFS('Grid GenerationQueue'!AH$5:AH$467,'Grid GenerationQueue'!$AX$5:$AX$467,$B489,'Grid GenerationQueue'!$AY$5:$AY$467,$C489,'Grid GenerationQueue'!$BI$5:$BI$467,"&lt;4")</f>
        <v>0</v>
      </c>
      <c r="H489">
        <f>SUMIFS('Grid GenerationQueue'!AI$5:AI$467,'Grid GenerationQueue'!$AX$5:$AX$467,$B489,'Grid GenerationQueue'!$AY$5:$AY$467,$C489,'Grid GenerationQueue'!$BI$5:$BI$467,"&lt;4")</f>
        <v>0</v>
      </c>
      <c r="I489">
        <f>SUMIFS('Grid GenerationQueue'!AJ$5:AJ$467,'Grid GenerationQueue'!$AX$5:$AX$467,$B489,'Grid GenerationQueue'!$AY$5:$AY$467,$C489,'Grid GenerationQueue'!$BI$5:$BI$467,"&lt;4")</f>
        <v>0</v>
      </c>
      <c r="J489">
        <f>SUMIFS('Grid GenerationQueue'!AK$5:AK$467,'Grid GenerationQueue'!$AX$5:$AX$467,$B489,'Grid GenerationQueue'!$AY$5:$AY$467,$C489,'Grid GenerationQueue'!$BI$5:$BI$467,"&lt;4")</f>
        <v>0</v>
      </c>
      <c r="K489">
        <f>SUMIFS('Grid GenerationQueue'!AL$5:AL$467,'Grid GenerationQueue'!$AX$5:$AX$467,$B489,'Grid GenerationQueue'!$AY$5:$AY$467,$C489,'Grid GenerationQueue'!$BI$5:$BI$467,"&lt;4")</f>
        <v>0</v>
      </c>
      <c r="L489">
        <f>SUMIFS('Grid GenerationQueue'!AM$5:AM$467,'Grid GenerationQueue'!$AX$5:$AX$467,$B489,'Grid GenerationQueue'!$AY$5:$AY$467,$C489,'Grid GenerationQueue'!$BI$5:$BI$467,"&lt;4")</f>
        <v>0</v>
      </c>
      <c r="M489">
        <f>SUMIFS('Grid GenerationQueue'!AN$5:AN$467,'Grid GenerationQueue'!$AX$5:$AX$467,$B489,'Grid GenerationQueue'!$AY$5:$AY$467,$C489,'Grid GenerationQueue'!$BI$5:$BI$467,"&lt;4")</f>
        <v>0</v>
      </c>
      <c r="N489">
        <f>SUMIFS('Grid GenerationQueue'!AO$5:AO$467,'Grid GenerationQueue'!$AX$5:$AX$467,$B489,'Grid GenerationQueue'!$AY$5:$AY$467,$C489,'Grid GenerationQueue'!$BI$5:$BI$467,"&lt;4")</f>
        <v>0</v>
      </c>
      <c r="O489">
        <f>SUMIFS('Grid GenerationQueue'!AP$5:AP$467,'Grid GenerationQueue'!$AX$5:$AX$467,$B489,'Grid GenerationQueue'!$AY$5:$AY$467,$C489,'Grid GenerationQueue'!$BI$5:$BI$467,"&lt;4")</f>
        <v>0</v>
      </c>
      <c r="Q489">
        <f>SUMIFS('Grid GenerationQueue'!AE$5:AE$467,'Grid GenerationQueue'!$AX$5:$AX$467,$B489,'Grid GenerationQueue'!$AY$5:$AY$467,$C489,'Grid GenerationQueue'!$BH$5:$BH$467,"Executed")</f>
        <v>0</v>
      </c>
      <c r="R489">
        <f>SUMIFS('Grid GenerationQueue'!AF$5:AF$467,'Grid GenerationQueue'!$AX$5:$AX$467,$B489,'Grid GenerationQueue'!$AY$5:$AY$467,$C489,'Grid GenerationQueue'!$BH$5:$BH$467,"Executed")</f>
        <v>0</v>
      </c>
      <c r="S489">
        <f>SUMIFS('Grid GenerationQueue'!AG$5:AG$467,'Grid GenerationQueue'!$AX$5:$AX$467,$B489,'Grid GenerationQueue'!$AY$5:$AY$467,$C489,'Grid GenerationQueue'!$BH$5:$BH$467,"Executed")</f>
        <v>0</v>
      </c>
      <c r="T489">
        <f>SUMIFS('Grid GenerationQueue'!AH$5:AH$467,'Grid GenerationQueue'!$AX$5:$AX$467,$B489,'Grid GenerationQueue'!$AY$5:$AY$467,$C489,'Grid GenerationQueue'!$BH$5:$BH$467,"Executed")</f>
        <v>0</v>
      </c>
      <c r="U489">
        <f>SUMIFS('Grid GenerationQueue'!AI$5:AI$467,'Grid GenerationQueue'!$AX$5:$AX$467,$B489,'Grid GenerationQueue'!$AY$5:$AY$467,$C489,'Grid GenerationQueue'!$BH$5:$BH$467,"Executed")</f>
        <v>0</v>
      </c>
      <c r="V489">
        <f>SUMIFS('Grid GenerationQueue'!AJ$5:AJ$467,'Grid GenerationQueue'!$AX$5:$AX$467,$B489,'Grid GenerationQueue'!$AY$5:$AY$467,$C489,'Grid GenerationQueue'!$BH$5:$BH$467,"Executed")</f>
        <v>0</v>
      </c>
      <c r="W489">
        <f>SUMIFS('Grid GenerationQueue'!AK$5:AK$467,'Grid GenerationQueue'!$AX$5:$AX$467,$B489,'Grid GenerationQueue'!$AY$5:$AY$467,$C489,'Grid GenerationQueue'!$BH$5:$BH$467,"Executed")</f>
        <v>0</v>
      </c>
      <c r="X489">
        <f>SUMIFS('Grid GenerationQueue'!AL$5:AL$467,'Grid GenerationQueue'!$AX$5:$AX$467,$B489,'Grid GenerationQueue'!$AY$5:$AY$467,$C489,'Grid GenerationQueue'!$BH$5:$BH$467,"Executed")</f>
        <v>0</v>
      </c>
      <c r="Y489">
        <f>SUMIFS('Grid GenerationQueue'!AM$5:AM$467,'Grid GenerationQueue'!$AX$5:$AX$467,$B489,'Grid GenerationQueue'!$AY$5:$AY$467,$C489,'Grid GenerationQueue'!$BH$5:$BH$467,"Executed")</f>
        <v>0</v>
      </c>
      <c r="Z489">
        <f>SUMIFS('Grid GenerationQueue'!AN$5:AN$467,'Grid GenerationQueue'!$AX$5:$AX$467,$B489,'Grid GenerationQueue'!$AY$5:$AY$467,$C489,'Grid GenerationQueue'!$BH$5:$BH$467,"Executed")</f>
        <v>0</v>
      </c>
      <c r="AA489">
        <f>SUMIFS('Grid GenerationQueue'!AO$5:AO$467,'Grid GenerationQueue'!$AX$5:$AX$467,$B489,'Grid GenerationQueue'!$AY$5:$AY$467,$C489,'Grid GenerationQueue'!$BH$5:$BH$467,"Executed")</f>
        <v>0</v>
      </c>
      <c r="AB489">
        <f>SUMIFS('Grid GenerationQueue'!AP$5:AP$467,'Grid GenerationQueue'!$AX$5:$AX$467,$B489,'Grid GenerationQueue'!$AY$5:$AY$467,$C489,'Grid GenerationQueue'!$BH$5:$BH$467,"Executed")</f>
        <v>0</v>
      </c>
      <c r="AD489">
        <f>SUMIFS('Grid GenerationQueue'!AE$5:AE$467,'Grid GenerationQueue'!$AX$5:$AX$467,$B489,'Grid GenerationQueue'!$AY$5:$AY$467,$C489,'Grid GenerationQueue'!$BF$5:$BF$467,"&lt;&gt;"&amp;"")</f>
        <v>0</v>
      </c>
      <c r="AE489">
        <f>SUMIFS('Grid GenerationQueue'!AF$5:AF$467,'Grid GenerationQueue'!$AX$5:$AX$467,$B489,'Grid GenerationQueue'!$AY$5:$AY$467,$C489,'Grid GenerationQueue'!$BF$5:$BF$467,"&lt;&gt;"&amp;"")</f>
        <v>0</v>
      </c>
      <c r="AF489">
        <f>SUMIFS('Grid GenerationQueue'!AG$5:AG$467,'Grid GenerationQueue'!$AX$5:$AX$467,$B489,'Grid GenerationQueue'!$AY$5:$AY$467,$C489,'Grid GenerationQueue'!$BF$5:$BF$467,"&lt;&gt;"&amp;"")</f>
        <v>0</v>
      </c>
      <c r="AG489">
        <f>SUMIFS('Grid GenerationQueue'!AH$5:AH$467,'Grid GenerationQueue'!$AX$5:$AX$467,$B489,'Grid GenerationQueue'!$AY$5:$AY$467,$C489,'Grid GenerationQueue'!$BF$5:$BF$467,"&lt;&gt;"&amp;"")</f>
        <v>0</v>
      </c>
      <c r="AH489">
        <f>SUMIFS('Grid GenerationQueue'!AI$5:AI$467,'Grid GenerationQueue'!$AX$5:$AX$467,$B489,'Grid GenerationQueue'!$AY$5:$AY$467,$C489,'Grid GenerationQueue'!$BF$5:$BF$467,"&lt;&gt;"&amp;"")</f>
        <v>0</v>
      </c>
      <c r="AI489">
        <f>SUMIFS('Grid GenerationQueue'!AJ$5:AJ$467,'Grid GenerationQueue'!$AX$5:$AX$467,$B489,'Grid GenerationQueue'!$AY$5:$AY$467,$C489,'Grid GenerationQueue'!$BF$5:$BF$467,"&lt;&gt;"&amp;"")</f>
        <v>0</v>
      </c>
      <c r="AJ489">
        <f>SUMIFS('Grid GenerationQueue'!AK$5:AK$467,'Grid GenerationQueue'!$AX$5:$AX$467,$B489,'Grid GenerationQueue'!$AY$5:$AY$467,$C489,'Grid GenerationQueue'!$BF$5:$BF$467,"&lt;&gt;"&amp;"")</f>
        <v>0</v>
      </c>
      <c r="AK489">
        <f>SUMIFS('Grid GenerationQueue'!AL$5:AL$467,'Grid GenerationQueue'!$AX$5:$AX$467,$B489,'Grid GenerationQueue'!$AY$5:$AY$467,$C489,'Grid GenerationQueue'!$BF$5:$BF$467,"&lt;&gt;"&amp;"")</f>
        <v>0</v>
      </c>
      <c r="AL489">
        <f>SUMIFS('Grid GenerationQueue'!AM$5:AM$467,'Grid GenerationQueue'!$AX$5:$AX$467,$B489,'Grid GenerationQueue'!$AY$5:$AY$467,$C489,'Grid GenerationQueue'!$BF$5:$BF$467,"&lt;&gt;"&amp;"")</f>
        <v>0</v>
      </c>
      <c r="AM489">
        <f>SUMIFS('Grid GenerationQueue'!AN$5:AN$467,'Grid GenerationQueue'!$AX$5:$AX$467,$B489,'Grid GenerationQueue'!$AY$5:$AY$467,$C489,'Grid GenerationQueue'!$BF$5:$BF$467,"&lt;&gt;"&amp;"")</f>
        <v>0</v>
      </c>
      <c r="AN489">
        <f>SUMIFS('Grid GenerationQueue'!AO$5:AO$467,'Grid GenerationQueue'!$AX$5:$AX$467,$B489,'Grid GenerationQueue'!$AY$5:$AY$467,$C489,'Grid GenerationQueue'!$BF$5:$BF$467,"&lt;&gt;"&amp;"")</f>
        <v>0</v>
      </c>
      <c r="AO489">
        <f>SUMIFS('Grid GenerationQueue'!AP$5:AP$467,'Grid GenerationQueue'!$AX$5:$AX$467,$B489,'Grid GenerationQueue'!$AY$5:$AY$467,$C489,'Grid GenerationQueue'!$BF$5:$BF$467,"&lt;&gt;"&amp;"")</f>
        <v>0</v>
      </c>
      <c r="AQ489">
        <f>SUMIFS('Grid GenerationQueue'!AE$5:AE$467,'Grid GenerationQueue'!$AX$5:$AX$467,$B489,'Grid GenerationQueue'!$AY$5:$AY$467,$C489)</f>
        <v>0</v>
      </c>
      <c r="AR489">
        <f>SUMIFS('Grid GenerationQueue'!AF$5:AF$467,'Grid GenerationQueue'!$AX$5:$AX$467,$B489,'Grid GenerationQueue'!$AY$5:$AY$467,$C489)</f>
        <v>0</v>
      </c>
      <c r="AS489">
        <f>SUMIFS('Grid GenerationQueue'!AG$5:AG$467,'Grid GenerationQueue'!$AX$5:$AX$467,$B489,'Grid GenerationQueue'!$AY$5:$AY$467,$C489)</f>
        <v>0</v>
      </c>
      <c r="AT489">
        <f>SUMIFS('Grid GenerationQueue'!AH$5:AH$467,'Grid GenerationQueue'!$AX$5:$AX$467,$B489,'Grid GenerationQueue'!$AY$5:$AY$467,$C489)</f>
        <v>0</v>
      </c>
      <c r="AU489">
        <f>SUMIFS('Grid GenerationQueue'!AI$5:AI$467,'Grid GenerationQueue'!$AX$5:$AX$467,$B489,'Grid GenerationQueue'!$AY$5:$AY$467,$C489)</f>
        <v>0</v>
      </c>
      <c r="AV489">
        <f>SUMIFS('Grid GenerationQueue'!AJ$5:AJ$467,'Grid GenerationQueue'!$AX$5:$AX$467,$B489,'Grid GenerationQueue'!$AY$5:$AY$467,$C489)</f>
        <v>0</v>
      </c>
      <c r="AW489">
        <f>SUMIFS('Grid GenerationQueue'!AK$5:AK$467,'Grid GenerationQueue'!$AX$5:$AX$467,$B489,'Grid GenerationQueue'!$AY$5:$AY$467,$C489)</f>
        <v>0</v>
      </c>
      <c r="AX489">
        <f>SUMIFS('Grid GenerationQueue'!AL$5:AL$467,'Grid GenerationQueue'!$AX$5:$AX$467,$B489,'Grid GenerationQueue'!$AY$5:$AY$467,$C489)</f>
        <v>0</v>
      </c>
      <c r="AY489">
        <f>SUMIFS('Grid GenerationQueue'!AM$5:AM$467,'Grid GenerationQueue'!$AX$5:$AX$467,$B489,'Grid GenerationQueue'!$AY$5:$AY$467,$C489)</f>
        <v>0</v>
      </c>
      <c r="AZ489">
        <f>SUMIFS('Grid GenerationQueue'!AN$5:AN$467,'Grid GenerationQueue'!$AX$5:$AX$467,$B489,'Grid GenerationQueue'!$AY$5:$AY$467,$C489)</f>
        <v>0</v>
      </c>
      <c r="BA489">
        <f>SUMIFS('Grid GenerationQueue'!AO$5:AO$467,'Grid GenerationQueue'!$AX$5:$AX$467,$B489,'Grid GenerationQueue'!$AY$5:$AY$467,$C489)</f>
        <v>0</v>
      </c>
      <c r="BB489">
        <f>SUMIFS('Grid GenerationQueue'!AP$5:AP$467,'Grid GenerationQueue'!$AX$5:$AX$467,$B489,'Grid GenerationQueue'!$AY$5:$AY$467,$C489)</f>
        <v>0</v>
      </c>
      <c r="BD489">
        <f>SUMIFS('Grid GenerationQueue'!AE$5:AE$467,'Grid GenerationQueue'!$AX$5:$AX$467,$B489,'Grid GenerationQueue'!$AY$5:$AY$467,$C489,'Grid GenerationQueue'!$BH$5:$BH$467,"Executed",'Grid GenerationQueue'!$BB$5:$BB$467,"&lt;"&amp;$BE$3)</f>
        <v>0</v>
      </c>
      <c r="BE489">
        <f>SUMIFS('Grid GenerationQueue'!AF$5:AF$467,'Grid GenerationQueue'!$AX$5:$AX$467,$B489,'Grid GenerationQueue'!$AY$5:$AY$467,$C489,'Grid GenerationQueue'!$BH$5:$BH$467,"Executed",'Grid GenerationQueue'!$BB$5:$BB$467,"&lt;"&amp;$BE$3)</f>
        <v>0</v>
      </c>
      <c r="BF489">
        <f>SUMIFS('Grid GenerationQueue'!AG$5:AG$467,'Grid GenerationQueue'!$AX$5:$AX$467,$B489,'Grid GenerationQueue'!$AY$5:$AY$467,$C489,'Grid GenerationQueue'!$BH$5:$BH$467,"Executed",'Grid GenerationQueue'!$BB$5:$BB$467,"&lt;"&amp;$BE$3)</f>
        <v>0</v>
      </c>
      <c r="BG489">
        <f>SUMIFS('Grid GenerationQueue'!AH$5:AH$467,'Grid GenerationQueue'!$AX$5:$AX$467,$B489,'Grid GenerationQueue'!$AY$5:$AY$467,$C489,'Grid GenerationQueue'!$BH$5:$BH$467,"Executed",'Grid GenerationQueue'!$BB$5:$BB$467,"&lt;"&amp;$BE$3)</f>
        <v>0</v>
      </c>
      <c r="BH489">
        <f>SUMIFS('Grid GenerationQueue'!AI$5:AI$467,'Grid GenerationQueue'!$AX$5:$AX$467,$B489,'Grid GenerationQueue'!$AY$5:$AY$467,$C489,'Grid GenerationQueue'!$BH$5:$BH$467,"Executed",'Grid GenerationQueue'!$BB$5:$BB$467,"&lt;"&amp;$BE$3)</f>
        <v>0</v>
      </c>
      <c r="BI489">
        <f>SUMIFS('Grid GenerationQueue'!AJ$5:AJ$467,'Grid GenerationQueue'!$AX$5:$AX$467,$B489,'Grid GenerationQueue'!$AY$5:$AY$467,$C489,'Grid GenerationQueue'!$BH$5:$BH$467,"Executed",'Grid GenerationQueue'!$BB$5:$BB$467,"&lt;"&amp;$BE$3)</f>
        <v>0</v>
      </c>
      <c r="BJ489">
        <f>SUMIFS('Grid GenerationQueue'!AK$5:AK$467,'Grid GenerationQueue'!$AX$5:$AX$467,$B489,'Grid GenerationQueue'!$AY$5:$AY$467,$C489,'Grid GenerationQueue'!$BH$5:$BH$467,"Executed",'Grid GenerationQueue'!$BB$5:$BB$467,"&lt;"&amp;$BE$3)</f>
        <v>0</v>
      </c>
      <c r="BK489">
        <f>SUMIFS('Grid GenerationQueue'!AL$5:AL$467,'Grid GenerationQueue'!$AX$5:$AX$467,$B489,'Grid GenerationQueue'!$AY$5:$AY$467,$C489,'Grid GenerationQueue'!$BH$5:$BH$467,"Executed",'Grid GenerationQueue'!$BB$5:$BB$467,"&lt;"&amp;$BE$3)</f>
        <v>0</v>
      </c>
      <c r="BL489">
        <f>SUMIFS('Grid GenerationQueue'!AM$5:AM$467,'Grid GenerationQueue'!$AX$5:$AX$467,$B489,'Grid GenerationQueue'!$AY$5:$AY$467,$C489,'Grid GenerationQueue'!$BH$5:$BH$467,"Executed",'Grid GenerationQueue'!$BB$5:$BB$467,"&lt;"&amp;$BE$3)</f>
        <v>0</v>
      </c>
      <c r="BM489">
        <f>SUMIFS('Grid GenerationQueue'!AN$5:AN$467,'Grid GenerationQueue'!$AX$5:$AX$467,$B489,'Grid GenerationQueue'!$AY$5:$AY$467,$C489,'Grid GenerationQueue'!$BH$5:$BH$467,"Executed",'Grid GenerationQueue'!$BB$5:$BB$467,"&lt;"&amp;$BE$3)</f>
        <v>0</v>
      </c>
      <c r="BN489">
        <f>SUMIFS('Grid GenerationQueue'!AO$5:AO$467,'Grid GenerationQueue'!$AX$5:$AX$467,$B489,'Grid GenerationQueue'!$AY$5:$AY$467,$C489,'Grid GenerationQueue'!$BH$5:$BH$467,"Executed",'Grid GenerationQueue'!$BB$5:$BB$467,"&lt;"&amp;$BE$3)</f>
        <v>0</v>
      </c>
      <c r="BO489">
        <f>SUMIFS('Grid GenerationQueue'!AP$5:AP$467,'Grid GenerationQueue'!$AX$5:$AX$467,$B489,'Grid GenerationQueue'!$AY$5:$AY$467,$C489,'Grid GenerationQueue'!$BH$5:$BH$467,"Executed",'Grid GenerationQueue'!$BB$5:$BB$467,"&lt;"&amp;$BE$3)</f>
        <v>0</v>
      </c>
      <c r="BQ489">
        <f>SUMIFS('Grid GenerationQueue'!AE$5:AE$467,'Grid GenerationQueue'!$AX$5:$AX$467,$B489,'Grid GenerationQueue'!$AY$5:$AY$467,$C489,'Grid GenerationQueue'!$BF$5:$BF$467,"&lt;&gt;"&amp;"",'Grid GenerationQueue'!$BB$5:$BB$467,"&lt;"&amp;$BE$3)</f>
        <v>0</v>
      </c>
      <c r="BR489">
        <f>SUMIFS('Grid GenerationQueue'!AF$5:AF$467,'Grid GenerationQueue'!$AX$5:$AX$467,$B489,'Grid GenerationQueue'!$AY$5:$AY$467,$C489,'Grid GenerationQueue'!$BF$5:$BF$467,"&lt;&gt;"&amp;"",'Grid GenerationQueue'!$BB$5:$BB$467,"&lt;"&amp;$BE$3)</f>
        <v>0</v>
      </c>
      <c r="BS489">
        <f>SUMIFS('Grid GenerationQueue'!AG$5:AG$467,'Grid GenerationQueue'!$AX$5:$AX$467,$B489,'Grid GenerationQueue'!$AY$5:$AY$467,$C489,'Grid GenerationQueue'!$BF$5:$BF$467,"&lt;&gt;"&amp;"",'Grid GenerationQueue'!$BB$5:$BB$467,"&lt;"&amp;$BE$3)</f>
        <v>0</v>
      </c>
      <c r="BT489">
        <f>SUMIFS('Grid GenerationQueue'!AH$5:AH$467,'Grid GenerationQueue'!$AX$5:$AX$467,$B489,'Grid GenerationQueue'!$AY$5:$AY$467,$C489,'Grid GenerationQueue'!$BF$5:$BF$467,"&lt;&gt;"&amp;"",'Grid GenerationQueue'!$BB$5:$BB$467,"&lt;"&amp;$BE$3)</f>
        <v>0</v>
      </c>
      <c r="BU489">
        <f>SUMIFS('Grid GenerationQueue'!AI$5:AI$467,'Grid GenerationQueue'!$AX$5:$AX$467,$B489,'Grid GenerationQueue'!$AY$5:$AY$467,$C489,'Grid GenerationQueue'!$BF$5:$BF$467,"&lt;&gt;"&amp;"",'Grid GenerationQueue'!$BB$5:$BB$467,"&lt;"&amp;$BE$3)</f>
        <v>0</v>
      </c>
      <c r="BV489">
        <f>SUMIFS('Grid GenerationQueue'!AJ$5:AJ$467,'Grid GenerationQueue'!$AX$5:$AX$467,$B489,'Grid GenerationQueue'!$AY$5:$AY$467,$C489,'Grid GenerationQueue'!$BF$5:$BF$467,"&lt;&gt;"&amp;"",'Grid GenerationQueue'!$BB$5:$BB$467,"&lt;"&amp;$BE$3)</f>
        <v>0</v>
      </c>
      <c r="BW489">
        <f>SUMIFS('Grid GenerationQueue'!AK$5:AK$467,'Grid GenerationQueue'!$AX$5:$AX$467,$B489,'Grid GenerationQueue'!$AY$5:$AY$467,$C489,'Grid GenerationQueue'!$BF$5:$BF$467,"&lt;&gt;"&amp;"",'Grid GenerationQueue'!$BB$5:$BB$467,"&lt;"&amp;$BE$3)</f>
        <v>0</v>
      </c>
      <c r="BX489">
        <f>SUMIFS('Grid GenerationQueue'!AL$5:AL$467,'Grid GenerationQueue'!$AX$5:$AX$467,$B489,'Grid GenerationQueue'!$AY$5:$AY$467,$C489,'Grid GenerationQueue'!$BF$5:$BF$467,"&lt;&gt;"&amp;"",'Grid GenerationQueue'!$BB$5:$BB$467,"&lt;"&amp;$BE$3)</f>
        <v>0</v>
      </c>
      <c r="BY489">
        <f>SUMIFS('Grid GenerationQueue'!AM$5:AM$467,'Grid GenerationQueue'!$AX$5:$AX$467,$B489,'Grid GenerationQueue'!$AY$5:$AY$467,$C489,'Grid GenerationQueue'!$BF$5:$BF$467,"&lt;&gt;"&amp;"",'Grid GenerationQueue'!$BB$5:$BB$467,"&lt;"&amp;$BE$3)</f>
        <v>0</v>
      </c>
      <c r="BZ489">
        <f>SUMIFS('Grid GenerationQueue'!AN$5:AN$467,'Grid GenerationQueue'!$AX$5:$AX$467,$B489,'Grid GenerationQueue'!$AY$5:$AY$467,$C489,'Grid GenerationQueue'!$BF$5:$BF$467,"&lt;&gt;"&amp;"",'Grid GenerationQueue'!$BB$5:$BB$467,"&lt;"&amp;$BE$3)</f>
        <v>0</v>
      </c>
      <c r="CA489">
        <f>SUMIFS('Grid GenerationQueue'!AO$5:AO$467,'Grid GenerationQueue'!$AX$5:$AX$467,$B489,'Grid GenerationQueue'!$AY$5:$AY$467,$C489,'Grid GenerationQueue'!$BF$5:$BF$467,"&lt;&gt;"&amp;"",'Grid GenerationQueue'!$BB$5:$BB$467,"&lt;"&amp;$BE$3)</f>
        <v>0</v>
      </c>
      <c r="CB489">
        <f>SUMIFS('Grid GenerationQueue'!AP$5:AP$467,'Grid GenerationQueue'!$AX$5:$AX$467,$B489,'Grid GenerationQueue'!$AY$5:$AY$467,$C489,'Grid GenerationQueue'!$BF$5:$BF$467,"&lt;&gt;"&amp;"",'Grid GenerationQueue'!$BB$5:$BB$467,"&lt;"&amp;$BE$3)</f>
        <v>0</v>
      </c>
      <c r="CD489">
        <f>SUMIFS('Grid GenerationQueue'!AE$5:AE$467,'Grid GenerationQueue'!$AX$5:$AX$467,$B489,'Grid GenerationQueue'!$AY$5:$AY$467,$C489,'Grid GenerationQueue'!$BB$5:$BB$467,"&lt;"&amp;$BE$3)</f>
        <v>0</v>
      </c>
      <c r="CE489">
        <f>SUMIFS('Grid GenerationQueue'!AF$5:AF$467,'Grid GenerationQueue'!$AX$5:$AX$467,$B489,'Grid GenerationQueue'!$AY$5:$AY$467,$C489,'Grid GenerationQueue'!$BB$5:$BB$467,"&lt;"&amp;$BE$3)</f>
        <v>0</v>
      </c>
      <c r="CF489">
        <f>SUMIFS('Grid GenerationQueue'!AG$5:AG$467,'Grid GenerationQueue'!$AX$5:$AX$467,$B489,'Grid GenerationQueue'!$AY$5:$AY$467,$C489,'Grid GenerationQueue'!$BB$5:$BB$467,"&lt;"&amp;$BE$3)</f>
        <v>0</v>
      </c>
      <c r="CG489">
        <f>SUMIFS('Grid GenerationQueue'!AH$5:AH$467,'Grid GenerationQueue'!$AX$5:$AX$467,$B489,'Grid GenerationQueue'!$AY$5:$AY$467,$C489,'Grid GenerationQueue'!$BB$5:$BB$467,"&lt;"&amp;$BE$3)</f>
        <v>0</v>
      </c>
      <c r="CH489">
        <f>SUMIFS('Grid GenerationQueue'!AI$5:AI$467,'Grid GenerationQueue'!$AX$5:$AX$467,$B489,'Grid GenerationQueue'!$AY$5:$AY$467,$C489,'Grid GenerationQueue'!$BB$5:$BB$467,"&lt;"&amp;$BE$3)</f>
        <v>0</v>
      </c>
      <c r="CI489">
        <f>SUMIFS('Grid GenerationQueue'!AJ$5:AJ$467,'Grid GenerationQueue'!$AX$5:$AX$467,$B489,'Grid GenerationQueue'!$AY$5:$AY$467,$C489,'Grid GenerationQueue'!$BB$5:$BB$467,"&lt;"&amp;$BE$3)</f>
        <v>0</v>
      </c>
      <c r="CJ489">
        <f>SUMIFS('Grid GenerationQueue'!AK$5:AK$467,'Grid GenerationQueue'!$AX$5:$AX$467,$B489,'Grid GenerationQueue'!$AY$5:$AY$467,$C489,'Grid GenerationQueue'!$BB$5:$BB$467,"&lt;"&amp;$BE$3)</f>
        <v>0</v>
      </c>
      <c r="CK489">
        <f>SUMIFS('Grid GenerationQueue'!AL$5:AL$467,'Grid GenerationQueue'!$AX$5:$AX$467,$B489,'Grid GenerationQueue'!$AY$5:$AY$467,$C489,'Grid GenerationQueue'!$BB$5:$BB$467,"&lt;"&amp;$BE$3)</f>
        <v>0</v>
      </c>
      <c r="CL489">
        <f>SUMIFS('Grid GenerationQueue'!AM$5:AM$467,'Grid GenerationQueue'!$AX$5:$AX$467,$B489,'Grid GenerationQueue'!$AY$5:$AY$467,$C489,'Grid GenerationQueue'!$BB$5:$BB$467,"&lt;"&amp;$BE$3)</f>
        <v>0</v>
      </c>
      <c r="CM489">
        <f>SUMIFS('Grid GenerationQueue'!AN$5:AN$467,'Grid GenerationQueue'!$AX$5:$AX$467,$B489,'Grid GenerationQueue'!$AY$5:$AY$467,$C489,'Grid GenerationQueue'!$BB$5:$BB$467,"&lt;"&amp;$BE$3)</f>
        <v>0</v>
      </c>
      <c r="CN489">
        <f>SUMIFS('Grid GenerationQueue'!AO$5:AO$467,'Grid GenerationQueue'!$AX$5:$AX$467,$B489,'Grid GenerationQueue'!$AY$5:$AY$467,$C489,'Grid GenerationQueue'!$BB$5:$BB$467,"&lt;"&amp;$BE$3)</f>
        <v>0</v>
      </c>
      <c r="CO489">
        <f>SUMIFS('Grid GenerationQueue'!AP$5:AP$467,'Grid GenerationQueue'!$AX$5:$AX$467,$B489,'Grid GenerationQueue'!$AY$5:$AY$467,$C489,'Grid GenerationQueue'!$BB$5:$BB$467,"&lt;"&amp;$BE$3)</f>
        <v>0</v>
      </c>
    </row>
    <row r="490" spans="1:93" x14ac:dyDescent="0.35">
      <c r="A490" t="s">
        <v>4653</v>
      </c>
      <c r="B490" t="s">
        <v>4850</v>
      </c>
      <c r="C490">
        <v>115</v>
      </c>
      <c r="D490">
        <f>SUMIFS('Grid GenerationQueue'!AE$5:AE$467,'Grid GenerationQueue'!$AX$5:$AX$467,$B490,'Grid GenerationQueue'!$AY$5:$AY$467,$C490,'Grid GenerationQueue'!$BI$5:$BI$467,"&lt;4")</f>
        <v>0</v>
      </c>
      <c r="E490">
        <f>SUMIFS('Grid GenerationQueue'!AF$5:AF$467,'Grid GenerationQueue'!$AX$5:$AX$467,$B490,'Grid GenerationQueue'!$AY$5:$AY$467,$C490,'Grid GenerationQueue'!$BI$5:$BI$467,"&lt;4")</f>
        <v>0</v>
      </c>
      <c r="F490">
        <f>SUMIFS('Grid GenerationQueue'!AG$5:AG$467,'Grid GenerationQueue'!$AX$5:$AX$467,$B490,'Grid GenerationQueue'!$AY$5:$AY$467,$C490,'Grid GenerationQueue'!$BI$5:$BI$467,"&lt;4")</f>
        <v>0</v>
      </c>
      <c r="G490">
        <f>SUMIFS('Grid GenerationQueue'!AH$5:AH$467,'Grid GenerationQueue'!$AX$5:$AX$467,$B490,'Grid GenerationQueue'!$AY$5:$AY$467,$C490,'Grid GenerationQueue'!$BI$5:$BI$467,"&lt;4")</f>
        <v>0</v>
      </c>
      <c r="H490">
        <f>SUMIFS('Grid GenerationQueue'!AI$5:AI$467,'Grid GenerationQueue'!$AX$5:$AX$467,$B490,'Grid GenerationQueue'!$AY$5:$AY$467,$C490,'Grid GenerationQueue'!$BI$5:$BI$467,"&lt;4")</f>
        <v>0</v>
      </c>
      <c r="I490">
        <f>SUMIFS('Grid GenerationQueue'!AJ$5:AJ$467,'Grid GenerationQueue'!$AX$5:$AX$467,$B490,'Grid GenerationQueue'!$AY$5:$AY$467,$C490,'Grid GenerationQueue'!$BI$5:$BI$467,"&lt;4")</f>
        <v>0</v>
      </c>
      <c r="J490">
        <f>SUMIFS('Grid GenerationQueue'!AK$5:AK$467,'Grid GenerationQueue'!$AX$5:$AX$467,$B490,'Grid GenerationQueue'!$AY$5:$AY$467,$C490,'Grid GenerationQueue'!$BI$5:$BI$467,"&lt;4")</f>
        <v>0</v>
      </c>
      <c r="K490">
        <f>SUMIFS('Grid GenerationQueue'!AL$5:AL$467,'Grid GenerationQueue'!$AX$5:$AX$467,$B490,'Grid GenerationQueue'!$AY$5:$AY$467,$C490,'Grid GenerationQueue'!$BI$5:$BI$467,"&lt;4")</f>
        <v>0</v>
      </c>
      <c r="L490">
        <f>SUMIFS('Grid GenerationQueue'!AM$5:AM$467,'Grid GenerationQueue'!$AX$5:$AX$467,$B490,'Grid GenerationQueue'!$AY$5:$AY$467,$C490,'Grid GenerationQueue'!$BI$5:$BI$467,"&lt;4")</f>
        <v>0</v>
      </c>
      <c r="M490">
        <f>SUMIFS('Grid GenerationQueue'!AN$5:AN$467,'Grid GenerationQueue'!$AX$5:$AX$467,$B490,'Grid GenerationQueue'!$AY$5:$AY$467,$C490,'Grid GenerationQueue'!$BI$5:$BI$467,"&lt;4")</f>
        <v>0</v>
      </c>
      <c r="N490">
        <f>SUMIFS('Grid GenerationQueue'!AO$5:AO$467,'Grid GenerationQueue'!$AX$5:$AX$467,$B490,'Grid GenerationQueue'!$AY$5:$AY$467,$C490,'Grid GenerationQueue'!$BI$5:$BI$467,"&lt;4")</f>
        <v>0</v>
      </c>
      <c r="O490">
        <f>SUMIFS('Grid GenerationQueue'!AP$5:AP$467,'Grid GenerationQueue'!$AX$5:$AX$467,$B490,'Grid GenerationQueue'!$AY$5:$AY$467,$C490,'Grid GenerationQueue'!$BI$5:$BI$467,"&lt;4")</f>
        <v>0</v>
      </c>
      <c r="Q490">
        <f>SUMIFS('Grid GenerationQueue'!AE$5:AE$467,'Grid GenerationQueue'!$AX$5:$AX$467,$B490,'Grid GenerationQueue'!$AY$5:$AY$467,$C490,'Grid GenerationQueue'!$BH$5:$BH$467,"Executed")</f>
        <v>0</v>
      </c>
      <c r="R490">
        <f>SUMIFS('Grid GenerationQueue'!AF$5:AF$467,'Grid GenerationQueue'!$AX$5:$AX$467,$B490,'Grid GenerationQueue'!$AY$5:$AY$467,$C490,'Grid GenerationQueue'!$BH$5:$BH$467,"Executed")</f>
        <v>0</v>
      </c>
      <c r="S490">
        <f>SUMIFS('Grid GenerationQueue'!AG$5:AG$467,'Grid GenerationQueue'!$AX$5:$AX$467,$B490,'Grid GenerationQueue'!$AY$5:$AY$467,$C490,'Grid GenerationQueue'!$BH$5:$BH$467,"Executed")</f>
        <v>0</v>
      </c>
      <c r="T490">
        <f>SUMIFS('Grid GenerationQueue'!AH$5:AH$467,'Grid GenerationQueue'!$AX$5:$AX$467,$B490,'Grid GenerationQueue'!$AY$5:$AY$467,$C490,'Grid GenerationQueue'!$BH$5:$BH$467,"Executed")</f>
        <v>0</v>
      </c>
      <c r="U490">
        <f>SUMIFS('Grid GenerationQueue'!AI$5:AI$467,'Grid GenerationQueue'!$AX$5:$AX$467,$B490,'Grid GenerationQueue'!$AY$5:$AY$467,$C490,'Grid GenerationQueue'!$BH$5:$BH$467,"Executed")</f>
        <v>0</v>
      </c>
      <c r="V490">
        <f>SUMIFS('Grid GenerationQueue'!AJ$5:AJ$467,'Grid GenerationQueue'!$AX$5:$AX$467,$B490,'Grid GenerationQueue'!$AY$5:$AY$467,$C490,'Grid GenerationQueue'!$BH$5:$BH$467,"Executed")</f>
        <v>0</v>
      </c>
      <c r="W490">
        <f>SUMIFS('Grid GenerationQueue'!AK$5:AK$467,'Grid GenerationQueue'!$AX$5:$AX$467,$B490,'Grid GenerationQueue'!$AY$5:$AY$467,$C490,'Grid GenerationQueue'!$BH$5:$BH$467,"Executed")</f>
        <v>0</v>
      </c>
      <c r="X490">
        <f>SUMIFS('Grid GenerationQueue'!AL$5:AL$467,'Grid GenerationQueue'!$AX$5:$AX$467,$B490,'Grid GenerationQueue'!$AY$5:$AY$467,$C490,'Grid GenerationQueue'!$BH$5:$BH$467,"Executed")</f>
        <v>0</v>
      </c>
      <c r="Y490">
        <f>SUMIFS('Grid GenerationQueue'!AM$5:AM$467,'Grid GenerationQueue'!$AX$5:$AX$467,$B490,'Grid GenerationQueue'!$AY$5:$AY$467,$C490,'Grid GenerationQueue'!$BH$5:$BH$467,"Executed")</f>
        <v>0</v>
      </c>
      <c r="Z490">
        <f>SUMIFS('Grid GenerationQueue'!AN$5:AN$467,'Grid GenerationQueue'!$AX$5:$AX$467,$B490,'Grid GenerationQueue'!$AY$5:$AY$467,$C490,'Grid GenerationQueue'!$BH$5:$BH$467,"Executed")</f>
        <v>0</v>
      </c>
      <c r="AA490">
        <f>SUMIFS('Grid GenerationQueue'!AO$5:AO$467,'Grid GenerationQueue'!$AX$5:$AX$467,$B490,'Grid GenerationQueue'!$AY$5:$AY$467,$C490,'Grid GenerationQueue'!$BH$5:$BH$467,"Executed")</f>
        <v>0</v>
      </c>
      <c r="AB490">
        <f>SUMIFS('Grid GenerationQueue'!AP$5:AP$467,'Grid GenerationQueue'!$AX$5:$AX$467,$B490,'Grid GenerationQueue'!$AY$5:$AY$467,$C490,'Grid GenerationQueue'!$BH$5:$BH$467,"Executed")</f>
        <v>0</v>
      </c>
      <c r="AD490">
        <f>SUMIFS('Grid GenerationQueue'!AE$5:AE$467,'Grid GenerationQueue'!$AX$5:$AX$467,$B490,'Grid GenerationQueue'!$AY$5:$AY$467,$C490,'Grid GenerationQueue'!$BF$5:$BF$467,"&lt;&gt;"&amp;"")</f>
        <v>0</v>
      </c>
      <c r="AE490">
        <f>SUMIFS('Grid GenerationQueue'!AF$5:AF$467,'Grid GenerationQueue'!$AX$5:$AX$467,$B490,'Grid GenerationQueue'!$AY$5:$AY$467,$C490,'Grid GenerationQueue'!$BF$5:$BF$467,"&lt;&gt;"&amp;"")</f>
        <v>0</v>
      </c>
      <c r="AF490">
        <f>SUMIFS('Grid GenerationQueue'!AG$5:AG$467,'Grid GenerationQueue'!$AX$5:$AX$467,$B490,'Grid GenerationQueue'!$AY$5:$AY$467,$C490,'Grid GenerationQueue'!$BF$5:$BF$467,"&lt;&gt;"&amp;"")</f>
        <v>0</v>
      </c>
      <c r="AG490">
        <f>SUMIFS('Grid GenerationQueue'!AH$5:AH$467,'Grid GenerationQueue'!$AX$5:$AX$467,$B490,'Grid GenerationQueue'!$AY$5:$AY$467,$C490,'Grid GenerationQueue'!$BF$5:$BF$467,"&lt;&gt;"&amp;"")</f>
        <v>0</v>
      </c>
      <c r="AH490">
        <f>SUMIFS('Grid GenerationQueue'!AI$5:AI$467,'Grid GenerationQueue'!$AX$5:$AX$467,$B490,'Grid GenerationQueue'!$AY$5:$AY$467,$C490,'Grid GenerationQueue'!$BF$5:$BF$467,"&lt;&gt;"&amp;"")</f>
        <v>0</v>
      </c>
      <c r="AI490">
        <f>SUMIFS('Grid GenerationQueue'!AJ$5:AJ$467,'Grid GenerationQueue'!$AX$5:$AX$467,$B490,'Grid GenerationQueue'!$AY$5:$AY$467,$C490,'Grid GenerationQueue'!$BF$5:$BF$467,"&lt;&gt;"&amp;"")</f>
        <v>0</v>
      </c>
      <c r="AJ490">
        <f>SUMIFS('Grid GenerationQueue'!AK$5:AK$467,'Grid GenerationQueue'!$AX$5:$AX$467,$B490,'Grid GenerationQueue'!$AY$5:$AY$467,$C490,'Grid GenerationQueue'!$BF$5:$BF$467,"&lt;&gt;"&amp;"")</f>
        <v>0</v>
      </c>
      <c r="AK490">
        <f>SUMIFS('Grid GenerationQueue'!AL$5:AL$467,'Grid GenerationQueue'!$AX$5:$AX$467,$B490,'Grid GenerationQueue'!$AY$5:$AY$467,$C490,'Grid GenerationQueue'!$BF$5:$BF$467,"&lt;&gt;"&amp;"")</f>
        <v>0</v>
      </c>
      <c r="AL490">
        <f>SUMIFS('Grid GenerationQueue'!AM$5:AM$467,'Grid GenerationQueue'!$AX$5:$AX$467,$B490,'Grid GenerationQueue'!$AY$5:$AY$467,$C490,'Grid GenerationQueue'!$BF$5:$BF$467,"&lt;&gt;"&amp;"")</f>
        <v>0</v>
      </c>
      <c r="AM490">
        <f>SUMIFS('Grid GenerationQueue'!AN$5:AN$467,'Grid GenerationQueue'!$AX$5:$AX$467,$B490,'Grid GenerationQueue'!$AY$5:$AY$467,$C490,'Grid GenerationQueue'!$BF$5:$BF$467,"&lt;&gt;"&amp;"")</f>
        <v>0</v>
      </c>
      <c r="AN490">
        <f>SUMIFS('Grid GenerationQueue'!AO$5:AO$467,'Grid GenerationQueue'!$AX$5:$AX$467,$B490,'Grid GenerationQueue'!$AY$5:$AY$467,$C490,'Grid GenerationQueue'!$BF$5:$BF$467,"&lt;&gt;"&amp;"")</f>
        <v>0</v>
      </c>
      <c r="AO490">
        <f>SUMIFS('Grid GenerationQueue'!AP$5:AP$467,'Grid GenerationQueue'!$AX$5:$AX$467,$B490,'Grid GenerationQueue'!$AY$5:$AY$467,$C490,'Grid GenerationQueue'!$BF$5:$BF$467,"&lt;&gt;"&amp;"")</f>
        <v>0</v>
      </c>
      <c r="AQ490">
        <f>SUMIFS('Grid GenerationQueue'!AE$5:AE$467,'Grid GenerationQueue'!$AX$5:$AX$467,$B490,'Grid GenerationQueue'!$AY$5:$AY$467,$C490)</f>
        <v>0</v>
      </c>
      <c r="AR490">
        <f>SUMIFS('Grid GenerationQueue'!AF$5:AF$467,'Grid GenerationQueue'!$AX$5:$AX$467,$B490,'Grid GenerationQueue'!$AY$5:$AY$467,$C490)</f>
        <v>0</v>
      </c>
      <c r="AS490">
        <f>SUMIFS('Grid GenerationQueue'!AG$5:AG$467,'Grid GenerationQueue'!$AX$5:$AX$467,$B490,'Grid GenerationQueue'!$AY$5:$AY$467,$C490)</f>
        <v>0</v>
      </c>
      <c r="AT490">
        <f>SUMIFS('Grid GenerationQueue'!AH$5:AH$467,'Grid GenerationQueue'!$AX$5:$AX$467,$B490,'Grid GenerationQueue'!$AY$5:$AY$467,$C490)</f>
        <v>0</v>
      </c>
      <c r="AU490">
        <f>SUMIFS('Grid GenerationQueue'!AI$5:AI$467,'Grid GenerationQueue'!$AX$5:$AX$467,$B490,'Grid GenerationQueue'!$AY$5:$AY$467,$C490)</f>
        <v>0</v>
      </c>
      <c r="AV490">
        <f>SUMIFS('Grid GenerationQueue'!AJ$5:AJ$467,'Grid GenerationQueue'!$AX$5:$AX$467,$B490,'Grid GenerationQueue'!$AY$5:$AY$467,$C490)</f>
        <v>0</v>
      </c>
      <c r="AW490">
        <f>SUMIFS('Grid GenerationQueue'!AK$5:AK$467,'Grid GenerationQueue'!$AX$5:$AX$467,$B490,'Grid GenerationQueue'!$AY$5:$AY$467,$C490)</f>
        <v>0</v>
      </c>
      <c r="AX490">
        <f>SUMIFS('Grid GenerationQueue'!AL$5:AL$467,'Grid GenerationQueue'!$AX$5:$AX$467,$B490,'Grid GenerationQueue'!$AY$5:$AY$467,$C490)</f>
        <v>0</v>
      </c>
      <c r="AY490">
        <f>SUMIFS('Grid GenerationQueue'!AM$5:AM$467,'Grid GenerationQueue'!$AX$5:$AX$467,$B490,'Grid GenerationQueue'!$AY$5:$AY$467,$C490)</f>
        <v>0</v>
      </c>
      <c r="AZ490">
        <f>SUMIFS('Grid GenerationQueue'!AN$5:AN$467,'Grid GenerationQueue'!$AX$5:$AX$467,$B490,'Grid GenerationQueue'!$AY$5:$AY$467,$C490)</f>
        <v>0</v>
      </c>
      <c r="BA490">
        <f>SUMIFS('Grid GenerationQueue'!AO$5:AO$467,'Grid GenerationQueue'!$AX$5:$AX$467,$B490,'Grid GenerationQueue'!$AY$5:$AY$467,$C490)</f>
        <v>0</v>
      </c>
      <c r="BB490">
        <f>SUMIFS('Grid GenerationQueue'!AP$5:AP$467,'Grid GenerationQueue'!$AX$5:$AX$467,$B490,'Grid GenerationQueue'!$AY$5:$AY$467,$C490)</f>
        <v>0</v>
      </c>
      <c r="BD490">
        <f>SUMIFS('Grid GenerationQueue'!AE$5:AE$467,'Grid GenerationQueue'!$AX$5:$AX$467,$B490,'Grid GenerationQueue'!$AY$5:$AY$467,$C490,'Grid GenerationQueue'!$BH$5:$BH$467,"Executed",'Grid GenerationQueue'!$BB$5:$BB$467,"&lt;"&amp;$BE$3)</f>
        <v>0</v>
      </c>
      <c r="BE490">
        <f>SUMIFS('Grid GenerationQueue'!AF$5:AF$467,'Grid GenerationQueue'!$AX$5:$AX$467,$B490,'Grid GenerationQueue'!$AY$5:$AY$467,$C490,'Grid GenerationQueue'!$BH$5:$BH$467,"Executed",'Grid GenerationQueue'!$BB$5:$BB$467,"&lt;"&amp;$BE$3)</f>
        <v>0</v>
      </c>
      <c r="BF490">
        <f>SUMIFS('Grid GenerationQueue'!AG$5:AG$467,'Grid GenerationQueue'!$AX$5:$AX$467,$B490,'Grid GenerationQueue'!$AY$5:$AY$467,$C490,'Grid GenerationQueue'!$BH$5:$BH$467,"Executed",'Grid GenerationQueue'!$BB$5:$BB$467,"&lt;"&amp;$BE$3)</f>
        <v>0</v>
      </c>
      <c r="BG490">
        <f>SUMIFS('Grid GenerationQueue'!AH$5:AH$467,'Grid GenerationQueue'!$AX$5:$AX$467,$B490,'Grid GenerationQueue'!$AY$5:$AY$467,$C490,'Grid GenerationQueue'!$BH$5:$BH$467,"Executed",'Grid GenerationQueue'!$BB$5:$BB$467,"&lt;"&amp;$BE$3)</f>
        <v>0</v>
      </c>
      <c r="BH490">
        <f>SUMIFS('Grid GenerationQueue'!AI$5:AI$467,'Grid GenerationQueue'!$AX$5:$AX$467,$B490,'Grid GenerationQueue'!$AY$5:$AY$467,$C490,'Grid GenerationQueue'!$BH$5:$BH$467,"Executed",'Grid GenerationQueue'!$BB$5:$BB$467,"&lt;"&amp;$BE$3)</f>
        <v>0</v>
      </c>
      <c r="BI490">
        <f>SUMIFS('Grid GenerationQueue'!AJ$5:AJ$467,'Grid GenerationQueue'!$AX$5:$AX$467,$B490,'Grid GenerationQueue'!$AY$5:$AY$467,$C490,'Grid GenerationQueue'!$BH$5:$BH$467,"Executed",'Grid GenerationQueue'!$BB$5:$BB$467,"&lt;"&amp;$BE$3)</f>
        <v>0</v>
      </c>
      <c r="BJ490">
        <f>SUMIFS('Grid GenerationQueue'!AK$5:AK$467,'Grid GenerationQueue'!$AX$5:$AX$467,$B490,'Grid GenerationQueue'!$AY$5:$AY$467,$C490,'Grid GenerationQueue'!$BH$5:$BH$467,"Executed",'Grid GenerationQueue'!$BB$5:$BB$467,"&lt;"&amp;$BE$3)</f>
        <v>0</v>
      </c>
      <c r="BK490">
        <f>SUMIFS('Grid GenerationQueue'!AL$5:AL$467,'Grid GenerationQueue'!$AX$5:$AX$467,$B490,'Grid GenerationQueue'!$AY$5:$AY$467,$C490,'Grid GenerationQueue'!$BH$5:$BH$467,"Executed",'Grid GenerationQueue'!$BB$5:$BB$467,"&lt;"&amp;$BE$3)</f>
        <v>0</v>
      </c>
      <c r="BL490">
        <f>SUMIFS('Grid GenerationQueue'!AM$5:AM$467,'Grid GenerationQueue'!$AX$5:$AX$467,$B490,'Grid GenerationQueue'!$AY$5:$AY$467,$C490,'Grid GenerationQueue'!$BH$5:$BH$467,"Executed",'Grid GenerationQueue'!$BB$5:$BB$467,"&lt;"&amp;$BE$3)</f>
        <v>0</v>
      </c>
      <c r="BM490">
        <f>SUMIFS('Grid GenerationQueue'!AN$5:AN$467,'Grid GenerationQueue'!$AX$5:$AX$467,$B490,'Grid GenerationQueue'!$AY$5:$AY$467,$C490,'Grid GenerationQueue'!$BH$5:$BH$467,"Executed",'Grid GenerationQueue'!$BB$5:$BB$467,"&lt;"&amp;$BE$3)</f>
        <v>0</v>
      </c>
      <c r="BN490">
        <f>SUMIFS('Grid GenerationQueue'!AO$5:AO$467,'Grid GenerationQueue'!$AX$5:$AX$467,$B490,'Grid GenerationQueue'!$AY$5:$AY$467,$C490,'Grid GenerationQueue'!$BH$5:$BH$467,"Executed",'Grid GenerationQueue'!$BB$5:$BB$467,"&lt;"&amp;$BE$3)</f>
        <v>0</v>
      </c>
      <c r="BO490">
        <f>SUMIFS('Grid GenerationQueue'!AP$5:AP$467,'Grid GenerationQueue'!$AX$5:$AX$467,$B490,'Grid GenerationQueue'!$AY$5:$AY$467,$C490,'Grid GenerationQueue'!$BH$5:$BH$467,"Executed",'Grid GenerationQueue'!$BB$5:$BB$467,"&lt;"&amp;$BE$3)</f>
        <v>0</v>
      </c>
      <c r="BQ490">
        <f>SUMIFS('Grid GenerationQueue'!AE$5:AE$467,'Grid GenerationQueue'!$AX$5:$AX$467,$B490,'Grid GenerationQueue'!$AY$5:$AY$467,$C490,'Grid GenerationQueue'!$BF$5:$BF$467,"&lt;&gt;"&amp;"",'Grid GenerationQueue'!$BB$5:$BB$467,"&lt;"&amp;$BE$3)</f>
        <v>0</v>
      </c>
      <c r="BR490">
        <f>SUMIFS('Grid GenerationQueue'!AF$5:AF$467,'Grid GenerationQueue'!$AX$5:$AX$467,$B490,'Grid GenerationQueue'!$AY$5:$AY$467,$C490,'Grid GenerationQueue'!$BF$5:$BF$467,"&lt;&gt;"&amp;"",'Grid GenerationQueue'!$BB$5:$BB$467,"&lt;"&amp;$BE$3)</f>
        <v>0</v>
      </c>
      <c r="BS490">
        <f>SUMIFS('Grid GenerationQueue'!AG$5:AG$467,'Grid GenerationQueue'!$AX$5:$AX$467,$B490,'Grid GenerationQueue'!$AY$5:$AY$467,$C490,'Grid GenerationQueue'!$BF$5:$BF$467,"&lt;&gt;"&amp;"",'Grid GenerationQueue'!$BB$5:$BB$467,"&lt;"&amp;$BE$3)</f>
        <v>0</v>
      </c>
      <c r="BT490">
        <f>SUMIFS('Grid GenerationQueue'!AH$5:AH$467,'Grid GenerationQueue'!$AX$5:$AX$467,$B490,'Grid GenerationQueue'!$AY$5:$AY$467,$C490,'Grid GenerationQueue'!$BF$5:$BF$467,"&lt;&gt;"&amp;"",'Grid GenerationQueue'!$BB$5:$BB$467,"&lt;"&amp;$BE$3)</f>
        <v>0</v>
      </c>
      <c r="BU490">
        <f>SUMIFS('Grid GenerationQueue'!AI$5:AI$467,'Grid GenerationQueue'!$AX$5:$AX$467,$B490,'Grid GenerationQueue'!$AY$5:$AY$467,$C490,'Grid GenerationQueue'!$BF$5:$BF$467,"&lt;&gt;"&amp;"",'Grid GenerationQueue'!$BB$5:$BB$467,"&lt;"&amp;$BE$3)</f>
        <v>0</v>
      </c>
      <c r="BV490">
        <f>SUMIFS('Grid GenerationQueue'!AJ$5:AJ$467,'Grid GenerationQueue'!$AX$5:$AX$467,$B490,'Grid GenerationQueue'!$AY$5:$AY$467,$C490,'Grid GenerationQueue'!$BF$5:$BF$467,"&lt;&gt;"&amp;"",'Grid GenerationQueue'!$BB$5:$BB$467,"&lt;"&amp;$BE$3)</f>
        <v>0</v>
      </c>
      <c r="BW490">
        <f>SUMIFS('Grid GenerationQueue'!AK$5:AK$467,'Grid GenerationQueue'!$AX$5:$AX$467,$B490,'Grid GenerationQueue'!$AY$5:$AY$467,$C490,'Grid GenerationQueue'!$BF$5:$BF$467,"&lt;&gt;"&amp;"",'Grid GenerationQueue'!$BB$5:$BB$467,"&lt;"&amp;$BE$3)</f>
        <v>0</v>
      </c>
      <c r="BX490">
        <f>SUMIFS('Grid GenerationQueue'!AL$5:AL$467,'Grid GenerationQueue'!$AX$5:$AX$467,$B490,'Grid GenerationQueue'!$AY$5:$AY$467,$C490,'Grid GenerationQueue'!$BF$5:$BF$467,"&lt;&gt;"&amp;"",'Grid GenerationQueue'!$BB$5:$BB$467,"&lt;"&amp;$BE$3)</f>
        <v>0</v>
      </c>
      <c r="BY490">
        <f>SUMIFS('Grid GenerationQueue'!AM$5:AM$467,'Grid GenerationQueue'!$AX$5:$AX$467,$B490,'Grid GenerationQueue'!$AY$5:$AY$467,$C490,'Grid GenerationQueue'!$BF$5:$BF$467,"&lt;&gt;"&amp;"",'Grid GenerationQueue'!$BB$5:$BB$467,"&lt;"&amp;$BE$3)</f>
        <v>0</v>
      </c>
      <c r="BZ490">
        <f>SUMIFS('Grid GenerationQueue'!AN$5:AN$467,'Grid GenerationQueue'!$AX$5:$AX$467,$B490,'Grid GenerationQueue'!$AY$5:$AY$467,$C490,'Grid GenerationQueue'!$BF$5:$BF$467,"&lt;&gt;"&amp;"",'Grid GenerationQueue'!$BB$5:$BB$467,"&lt;"&amp;$BE$3)</f>
        <v>0</v>
      </c>
      <c r="CA490">
        <f>SUMIFS('Grid GenerationQueue'!AO$5:AO$467,'Grid GenerationQueue'!$AX$5:$AX$467,$B490,'Grid GenerationQueue'!$AY$5:$AY$467,$C490,'Grid GenerationQueue'!$BF$5:$BF$467,"&lt;&gt;"&amp;"",'Grid GenerationQueue'!$BB$5:$BB$467,"&lt;"&amp;$BE$3)</f>
        <v>0</v>
      </c>
      <c r="CB490">
        <f>SUMIFS('Grid GenerationQueue'!AP$5:AP$467,'Grid GenerationQueue'!$AX$5:$AX$467,$B490,'Grid GenerationQueue'!$AY$5:$AY$467,$C490,'Grid GenerationQueue'!$BF$5:$BF$467,"&lt;&gt;"&amp;"",'Grid GenerationQueue'!$BB$5:$BB$467,"&lt;"&amp;$BE$3)</f>
        <v>0</v>
      </c>
      <c r="CD490">
        <f>SUMIFS('Grid GenerationQueue'!AE$5:AE$467,'Grid GenerationQueue'!$AX$5:$AX$467,$B490,'Grid GenerationQueue'!$AY$5:$AY$467,$C490,'Grid GenerationQueue'!$BB$5:$BB$467,"&lt;"&amp;$BE$3)</f>
        <v>0</v>
      </c>
      <c r="CE490">
        <f>SUMIFS('Grid GenerationQueue'!AF$5:AF$467,'Grid GenerationQueue'!$AX$5:$AX$467,$B490,'Grid GenerationQueue'!$AY$5:$AY$467,$C490,'Grid GenerationQueue'!$BB$5:$BB$467,"&lt;"&amp;$BE$3)</f>
        <v>0</v>
      </c>
      <c r="CF490">
        <f>SUMIFS('Grid GenerationQueue'!AG$5:AG$467,'Grid GenerationQueue'!$AX$5:$AX$467,$B490,'Grid GenerationQueue'!$AY$5:$AY$467,$C490,'Grid GenerationQueue'!$BB$5:$BB$467,"&lt;"&amp;$BE$3)</f>
        <v>0</v>
      </c>
      <c r="CG490">
        <f>SUMIFS('Grid GenerationQueue'!AH$5:AH$467,'Grid GenerationQueue'!$AX$5:$AX$467,$B490,'Grid GenerationQueue'!$AY$5:$AY$467,$C490,'Grid GenerationQueue'!$BB$5:$BB$467,"&lt;"&amp;$BE$3)</f>
        <v>0</v>
      </c>
      <c r="CH490">
        <f>SUMIFS('Grid GenerationQueue'!AI$5:AI$467,'Grid GenerationQueue'!$AX$5:$AX$467,$B490,'Grid GenerationQueue'!$AY$5:$AY$467,$C490,'Grid GenerationQueue'!$BB$5:$BB$467,"&lt;"&amp;$BE$3)</f>
        <v>0</v>
      </c>
      <c r="CI490">
        <f>SUMIFS('Grid GenerationQueue'!AJ$5:AJ$467,'Grid GenerationQueue'!$AX$5:$AX$467,$B490,'Grid GenerationQueue'!$AY$5:$AY$467,$C490,'Grid GenerationQueue'!$BB$5:$BB$467,"&lt;"&amp;$BE$3)</f>
        <v>0</v>
      </c>
      <c r="CJ490">
        <f>SUMIFS('Grid GenerationQueue'!AK$5:AK$467,'Grid GenerationQueue'!$AX$5:$AX$467,$B490,'Grid GenerationQueue'!$AY$5:$AY$467,$C490,'Grid GenerationQueue'!$BB$5:$BB$467,"&lt;"&amp;$BE$3)</f>
        <v>0</v>
      </c>
      <c r="CK490">
        <f>SUMIFS('Grid GenerationQueue'!AL$5:AL$467,'Grid GenerationQueue'!$AX$5:$AX$467,$B490,'Grid GenerationQueue'!$AY$5:$AY$467,$C490,'Grid GenerationQueue'!$BB$5:$BB$467,"&lt;"&amp;$BE$3)</f>
        <v>0</v>
      </c>
      <c r="CL490">
        <f>SUMIFS('Grid GenerationQueue'!AM$5:AM$467,'Grid GenerationQueue'!$AX$5:$AX$467,$B490,'Grid GenerationQueue'!$AY$5:$AY$467,$C490,'Grid GenerationQueue'!$BB$5:$BB$467,"&lt;"&amp;$BE$3)</f>
        <v>0</v>
      </c>
      <c r="CM490">
        <f>SUMIFS('Grid GenerationQueue'!AN$5:AN$467,'Grid GenerationQueue'!$AX$5:$AX$467,$B490,'Grid GenerationQueue'!$AY$5:$AY$467,$C490,'Grid GenerationQueue'!$BB$5:$BB$467,"&lt;"&amp;$BE$3)</f>
        <v>0</v>
      </c>
      <c r="CN490">
        <f>SUMIFS('Grid GenerationQueue'!AO$5:AO$467,'Grid GenerationQueue'!$AX$5:$AX$467,$B490,'Grid GenerationQueue'!$AY$5:$AY$467,$C490,'Grid GenerationQueue'!$BB$5:$BB$467,"&lt;"&amp;$BE$3)</f>
        <v>0</v>
      </c>
      <c r="CO490">
        <f>SUMIFS('Grid GenerationQueue'!AP$5:AP$467,'Grid GenerationQueue'!$AX$5:$AX$467,$B490,'Grid GenerationQueue'!$AY$5:$AY$467,$C490,'Grid GenerationQueue'!$BB$5:$BB$467,"&lt;"&amp;$BE$3)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6B30-190B-4369-B056-E396AB76EFED}">
  <dimension ref="A1:H343"/>
  <sheetViews>
    <sheetView topLeftCell="A228" workbookViewId="0">
      <selection activeCell="B257" sqref="B257"/>
    </sheetView>
  </sheetViews>
  <sheetFormatPr defaultRowHeight="14.5" x14ac:dyDescent="0.35"/>
  <cols>
    <col min="1" max="1" width="26.26953125" style="52" customWidth="1"/>
    <col min="2" max="2" width="23.36328125" customWidth="1"/>
    <col min="7" max="7" width="81" customWidth="1"/>
  </cols>
  <sheetData>
    <row r="1" spans="1:8" ht="29" x14ac:dyDescent="0.35">
      <c r="A1" s="51" t="s">
        <v>4541</v>
      </c>
      <c r="B1" s="53" t="s">
        <v>4337</v>
      </c>
      <c r="C1" s="53" t="s">
        <v>4338</v>
      </c>
      <c r="D1" s="53" t="s">
        <v>4339</v>
      </c>
      <c r="E1" s="53" t="s">
        <v>4340</v>
      </c>
      <c r="F1" s="53" t="s">
        <v>4563</v>
      </c>
      <c r="G1" s="53" t="s">
        <v>4562</v>
      </c>
    </row>
    <row r="2" spans="1:8" ht="29" x14ac:dyDescent="0.35">
      <c r="A2" s="50" t="s">
        <v>809</v>
      </c>
      <c r="B2" t="s">
        <v>4349</v>
      </c>
      <c r="C2">
        <v>115</v>
      </c>
      <c r="F2" cm="1">
        <f t="array" ref="F2">MATCH(1,($B2='[13]CAISO Matrix_Updated'!$C$3:$C$630)*($C2='[13]CAISO Matrix_Updated'!$F$3:$F$630),0)</f>
        <v>1</v>
      </c>
      <c r="H2" t="str" cm="1">
        <f t="array" ref="H2">INDEX('[13]CAISO Matrix_Updated'!$A$3:$A$630,Subname_converter!F2)</f>
        <v>PG&amp;E Kern Study Area</v>
      </c>
    </row>
    <row r="3" spans="1:8" ht="29" x14ac:dyDescent="0.35">
      <c r="A3" s="50" t="s">
        <v>927</v>
      </c>
      <c r="B3" t="s">
        <v>4350</v>
      </c>
      <c r="C3">
        <v>230</v>
      </c>
      <c r="F3" cm="1">
        <f t="array" ref="F3">MATCH(1,($B3='[13]CAISO Matrix_Updated'!$C$3:$C$630)*($C3='[13]CAISO Matrix_Updated'!$F$3:$F$630),0)</f>
        <v>4</v>
      </c>
      <c r="H3" t="str" cm="1">
        <f t="array" ref="H3">INDEX('[13]CAISO Matrix_Updated'!$A$3:$A$630,Subname_converter!F3)</f>
        <v>SCE Metro Study Area</v>
      </c>
    </row>
    <row r="4" spans="1:8" x14ac:dyDescent="0.35">
      <c r="A4" s="50" t="s">
        <v>817</v>
      </c>
      <c r="B4" t="s">
        <v>4353</v>
      </c>
      <c r="C4">
        <v>115</v>
      </c>
      <c r="F4" cm="1">
        <f t="array" ref="F4">MATCH(1,($B4='[13]CAISO Matrix_Updated'!$C$3:$C$630)*($C4='[13]CAISO Matrix_Updated'!$F$3:$F$630),0)</f>
        <v>7</v>
      </c>
      <c r="H4" t="str" cm="1">
        <f t="array" ref="H4">INDEX('[13]CAISO Matrix_Updated'!$A$3:$A$630,Subname_converter!F4)</f>
        <v>PG&amp;E Kern Study Area</v>
      </c>
    </row>
    <row r="5" spans="1:8" ht="29" x14ac:dyDescent="0.35">
      <c r="A5" s="50" t="s">
        <v>202</v>
      </c>
      <c r="B5" t="s">
        <v>4543</v>
      </c>
      <c r="C5">
        <v>230</v>
      </c>
      <c r="F5" cm="1">
        <f t="array" ref="F5">MATCH(1,($B5='[13]CAISO Matrix_Updated'!$C$3:$C$630)*($C5='[13]CAISO Matrix_Updated'!$F$3:$F$630),0)</f>
        <v>9</v>
      </c>
      <c r="H5" cm="1">
        <f t="array" ref="H5">INDEX('[13]CAISO Matrix_Updated'!$A$3:$A$630,Subname_converter!F5)</f>
        <v>0</v>
      </c>
    </row>
    <row r="6" spans="1:8" ht="29" x14ac:dyDescent="0.35">
      <c r="A6" s="50" t="s">
        <v>880</v>
      </c>
      <c r="B6" s="49" t="s">
        <v>1394</v>
      </c>
      <c r="C6" s="49">
        <v>230</v>
      </c>
      <c r="F6" cm="1">
        <f t="array" ref="F6">MATCH(1,($B6='[13]CAISO Matrix_Updated'!$C$3:$C$630)*($C6='[13]CAISO Matrix_Updated'!$F$3:$F$630),0)</f>
        <v>11</v>
      </c>
      <c r="H6" t="str" cm="1">
        <f t="array" ref="H6">INDEX('[13]CAISO Matrix_Updated'!$A$3:$A$630,Subname_converter!F6)</f>
        <v>SCE Northern Area</v>
      </c>
    </row>
    <row r="7" spans="1:8" x14ac:dyDescent="0.35">
      <c r="A7" s="50" t="s">
        <v>4236</v>
      </c>
      <c r="B7" t="s">
        <v>1394</v>
      </c>
      <c r="C7">
        <v>230</v>
      </c>
      <c r="F7" cm="1">
        <f t="array" ref="F7">MATCH(1,($B7='[13]CAISO Matrix_Updated'!$C$3:$C$630)*($C7='[13]CAISO Matrix_Updated'!$F$3:$F$630),0)</f>
        <v>11</v>
      </c>
      <c r="H7" t="str" cm="1">
        <f t="array" ref="H7">INDEX('[13]CAISO Matrix_Updated'!$A$3:$A$630,Subname_converter!F7)</f>
        <v>SCE Northern Area</v>
      </c>
    </row>
    <row r="8" spans="1:8" x14ac:dyDescent="0.35">
      <c r="A8" s="50" t="s">
        <v>249</v>
      </c>
      <c r="B8" t="s">
        <v>1394</v>
      </c>
      <c r="C8">
        <v>230</v>
      </c>
      <c r="F8" cm="1">
        <f t="array" ref="F8">MATCH(1,($B8='[13]CAISO Matrix_Updated'!$C$3:$C$630)*($C8='[13]CAISO Matrix_Updated'!$F$3:$F$630),0)</f>
        <v>11</v>
      </c>
      <c r="H8" t="str" cm="1">
        <f t="array" ref="H8">INDEX('[13]CAISO Matrix_Updated'!$A$3:$A$630,Subname_converter!F8)</f>
        <v>SCE Northern Area</v>
      </c>
    </row>
    <row r="9" spans="1:8" x14ac:dyDescent="0.35">
      <c r="A9" s="50" t="s">
        <v>867</v>
      </c>
      <c r="B9" t="s">
        <v>1394</v>
      </c>
      <c r="C9">
        <v>230</v>
      </c>
      <c r="F9" cm="1">
        <f t="array" ref="F9">MATCH(1,($B9='[13]CAISO Matrix_Updated'!$C$3:$C$630)*($C9='[13]CAISO Matrix_Updated'!$F$3:$F$630),0)</f>
        <v>11</v>
      </c>
      <c r="H9" t="str" cm="1">
        <f t="array" ref="H9">INDEX('[13]CAISO Matrix_Updated'!$A$3:$A$630,Subname_converter!F9)</f>
        <v>SCE Northern Area</v>
      </c>
    </row>
    <row r="10" spans="1:8" ht="29" x14ac:dyDescent="0.35">
      <c r="A10" s="50" t="s">
        <v>154</v>
      </c>
      <c r="B10" t="s">
        <v>1394</v>
      </c>
      <c r="C10">
        <v>230</v>
      </c>
      <c r="F10" cm="1">
        <f t="array" ref="F10">MATCH(1,($B10='[13]CAISO Matrix_Updated'!$C$3:$C$630)*($C10='[13]CAISO Matrix_Updated'!$F$3:$F$630),0)</f>
        <v>11</v>
      </c>
      <c r="H10" t="str" cm="1">
        <f t="array" ref="H10">INDEX('[13]CAISO Matrix_Updated'!$A$3:$A$630,Subname_converter!F10)</f>
        <v>SCE Northern Area</v>
      </c>
    </row>
    <row r="11" spans="1:8" ht="29" x14ac:dyDescent="0.35">
      <c r="A11" s="50" t="s">
        <v>873</v>
      </c>
      <c r="B11" t="s">
        <v>1394</v>
      </c>
      <c r="C11">
        <v>230</v>
      </c>
      <c r="F11" cm="1">
        <f t="array" ref="F11">MATCH(1,($B11='[13]CAISO Matrix_Updated'!$C$3:$C$630)*($C11='[13]CAISO Matrix_Updated'!$F$3:$F$630),0)</f>
        <v>11</v>
      </c>
      <c r="H11" t="str" cm="1">
        <f t="array" ref="H11">INDEX('[13]CAISO Matrix_Updated'!$A$3:$A$630,Subname_converter!F11)</f>
        <v>SCE Northern Area</v>
      </c>
    </row>
    <row r="12" spans="1:8" x14ac:dyDescent="0.35">
      <c r="A12" s="50" t="s">
        <v>877</v>
      </c>
      <c r="B12" s="49" t="s">
        <v>1394</v>
      </c>
      <c r="C12" s="49">
        <v>230</v>
      </c>
      <c r="F12" cm="1">
        <f t="array" ref="F12">MATCH(1,($B12='[13]CAISO Matrix_Updated'!$C$3:$C$630)*($C12='[13]CAISO Matrix_Updated'!$F$3:$F$630),0)</f>
        <v>11</v>
      </c>
      <c r="H12" t="str" cm="1">
        <f t="array" ref="H12">INDEX('[13]CAISO Matrix_Updated'!$A$3:$A$630,Subname_converter!F12)</f>
        <v>SCE Northern Area</v>
      </c>
    </row>
    <row r="13" spans="1:8" x14ac:dyDescent="0.35">
      <c r="A13" s="50" t="s">
        <v>792</v>
      </c>
      <c r="B13" t="s">
        <v>4365</v>
      </c>
      <c r="C13">
        <v>230</v>
      </c>
      <c r="F13" cm="1">
        <f t="array" ref="F13">MATCH(1,($B13='[13]CAISO Matrix_Updated'!$C$3:$C$630)*($C13='[13]CAISO Matrix_Updated'!$F$3:$F$630),0)</f>
        <v>12</v>
      </c>
      <c r="H13" t="str" cm="1">
        <f t="array" ref="H13">INDEX('[13]CAISO Matrix_Updated'!$A$3:$A$630,Subname_converter!F13)</f>
        <v>PG&amp;E Kern Study Area</v>
      </c>
    </row>
    <row r="14" spans="1:8" x14ac:dyDescent="0.35">
      <c r="A14" s="50" t="s">
        <v>382</v>
      </c>
      <c r="B14" t="s">
        <v>4365</v>
      </c>
      <c r="C14">
        <v>230</v>
      </c>
      <c r="F14" cm="1">
        <f t="array" ref="F14">MATCH(1,($B14='[13]CAISO Matrix_Updated'!$C$3:$C$630)*($C14='[13]CAISO Matrix_Updated'!$F$3:$F$630),0)</f>
        <v>12</v>
      </c>
      <c r="H14" t="str" cm="1">
        <f t="array" ref="H14">INDEX('[13]CAISO Matrix_Updated'!$A$3:$A$630,Subname_converter!F14)</f>
        <v>PG&amp;E Kern Study Area</v>
      </c>
    </row>
    <row r="15" spans="1:8" x14ac:dyDescent="0.35">
      <c r="A15" s="50" t="s">
        <v>380</v>
      </c>
      <c r="B15" s="49" t="s">
        <v>4365</v>
      </c>
      <c r="C15" s="49">
        <v>230</v>
      </c>
      <c r="F15" cm="1">
        <f t="array" ref="F15">MATCH(1,($B15='[13]CAISO Matrix_Updated'!$C$3:$C$630)*($C15='[13]CAISO Matrix_Updated'!$F$3:$F$630),0)</f>
        <v>12</v>
      </c>
      <c r="H15" t="str" cm="1">
        <f t="array" ref="H15">INDEX('[13]CAISO Matrix_Updated'!$A$3:$A$630,Subname_converter!F15)</f>
        <v>PG&amp;E Kern Study Area</v>
      </c>
    </row>
    <row r="16" spans="1:8" x14ac:dyDescent="0.35">
      <c r="A16" s="50" t="s">
        <v>825</v>
      </c>
      <c r="B16" s="49" t="s">
        <v>4365</v>
      </c>
      <c r="C16" s="49">
        <v>230</v>
      </c>
      <c r="F16" cm="1">
        <f t="array" ref="F16">MATCH(1,($B16='[13]CAISO Matrix_Updated'!$C$3:$C$630)*($C16='[13]CAISO Matrix_Updated'!$F$3:$F$630),0)</f>
        <v>12</v>
      </c>
      <c r="H16" t="str" cm="1">
        <f t="array" ref="H16">INDEX('[13]CAISO Matrix_Updated'!$A$3:$A$630,Subname_converter!F16)</f>
        <v>PG&amp;E Kern Study Area</v>
      </c>
    </row>
    <row r="17" spans="1:8" x14ac:dyDescent="0.35">
      <c r="A17" s="50" t="s">
        <v>520</v>
      </c>
      <c r="B17" s="49" t="s">
        <v>4369</v>
      </c>
      <c r="C17" s="49">
        <v>115</v>
      </c>
      <c r="F17" cm="1">
        <f t="array" ref="F17">MATCH(1,($B17='[13]CAISO Matrix_Updated'!$C$3:$C$630)*($C17='[13]CAISO Matrix_Updated'!$F$3:$F$630),0)</f>
        <v>18</v>
      </c>
      <c r="H17" t="str" cm="1">
        <f t="array" ref="H17">INDEX('[13]CAISO Matrix_Updated'!$A$3:$A$630,Subname_converter!F17)</f>
        <v xml:space="preserve">PG&amp;E North of Greater Bay Study Area </v>
      </c>
    </row>
    <row r="18" spans="1:8" x14ac:dyDescent="0.35">
      <c r="A18" s="50" t="s">
        <v>232</v>
      </c>
      <c r="B18" t="s">
        <v>4372</v>
      </c>
      <c r="C18">
        <v>69</v>
      </c>
      <c r="F18" cm="1">
        <f t="array" ref="F18">MATCH(1,($B18='[13]CAISO Matrix_Updated'!$C$3:$C$630)*($C18='[13]CAISO Matrix_Updated'!$F$3:$F$630),0)</f>
        <v>20</v>
      </c>
      <c r="H18" t="str" cm="1">
        <f t="array" ref="H18">INDEX('[13]CAISO Matrix_Updated'!$A$3:$A$630,Subname_converter!F18)</f>
        <v>SDG&amp;E Study Area</v>
      </c>
    </row>
    <row r="19" spans="1:8" x14ac:dyDescent="0.35">
      <c r="A19" s="50" t="s">
        <v>949</v>
      </c>
      <c r="B19" t="s">
        <v>4376</v>
      </c>
      <c r="C19">
        <v>138</v>
      </c>
      <c r="F19" cm="1">
        <f t="array" ref="F19">MATCH(1,($B19='[13]CAISO Matrix_Updated'!$C$3:$C$630)*($C19='[13]CAISO Matrix_Updated'!$F$3:$F$630),0)</f>
        <v>31</v>
      </c>
      <c r="H19" t="str" cm="1">
        <f t="array" ref="H19">INDEX('[13]CAISO Matrix_Updated'!$A$3:$A$630,Subname_converter!F19)</f>
        <v xml:space="preserve">East of Pisgah Study Area </v>
      </c>
    </row>
    <row r="20" spans="1:8" x14ac:dyDescent="0.35">
      <c r="A20" s="50" t="s">
        <v>709</v>
      </c>
      <c r="B20" t="s">
        <v>4377</v>
      </c>
      <c r="C20">
        <v>115</v>
      </c>
      <c r="F20" cm="1">
        <f t="array" ref="F20">MATCH(1,($B20='[13]CAISO Matrix_Updated'!$C$3:$C$630)*($C20='[13]CAISO Matrix_Updated'!$F$3:$F$630),0)</f>
        <v>35</v>
      </c>
      <c r="H20" cm="1">
        <f t="array" ref="H20">INDEX('[13]CAISO Matrix_Updated'!$A$3:$A$630,Subname_converter!F20)</f>
        <v>0</v>
      </c>
    </row>
    <row r="21" spans="1:8" x14ac:dyDescent="0.35">
      <c r="A21" s="50" t="s">
        <v>212</v>
      </c>
      <c r="B21" t="s">
        <v>4377</v>
      </c>
      <c r="C21">
        <v>115</v>
      </c>
      <c r="F21" cm="1">
        <f t="array" ref="F21">MATCH(1,($B21='[13]CAISO Matrix_Updated'!$C$3:$C$630)*($C21='[13]CAISO Matrix_Updated'!$F$3:$F$630),0)</f>
        <v>35</v>
      </c>
      <c r="H21" cm="1">
        <f t="array" ref="H21">INDEX('[13]CAISO Matrix_Updated'!$A$3:$A$630,Subname_converter!F21)</f>
        <v>0</v>
      </c>
    </row>
    <row r="22" spans="1:8" x14ac:dyDescent="0.35">
      <c r="A22" s="50" t="s">
        <v>64</v>
      </c>
      <c r="B22" t="s">
        <v>4380</v>
      </c>
      <c r="C22">
        <v>230</v>
      </c>
      <c r="F22" cm="1">
        <f t="array" ref="F22">MATCH(1,($B22='[13]CAISO Matrix_Updated'!$C$3:$C$630)*($C22='[13]CAISO Matrix_Updated'!$F$3:$F$630),0)</f>
        <v>38</v>
      </c>
      <c r="H22" cm="1">
        <f t="array" ref="H22">INDEX('[13]CAISO Matrix_Updated'!$A$3:$A$630,Subname_converter!F22)</f>
        <v>0</v>
      </c>
    </row>
    <row r="23" spans="1:8" ht="29" x14ac:dyDescent="0.35">
      <c r="A23" s="50" t="s">
        <v>639</v>
      </c>
      <c r="B23" t="s">
        <v>4380</v>
      </c>
      <c r="C23">
        <v>230</v>
      </c>
      <c r="F23" cm="1">
        <f t="array" ref="F23">MATCH(1,($B23='[13]CAISO Matrix_Updated'!$C$3:$C$630)*($C23='[13]CAISO Matrix_Updated'!$F$3:$F$630),0)</f>
        <v>38</v>
      </c>
      <c r="H23" cm="1">
        <f t="array" ref="H23">INDEX('[13]CAISO Matrix_Updated'!$A$3:$A$630,Subname_converter!F23)</f>
        <v>0</v>
      </c>
    </row>
    <row r="24" spans="1:8" ht="29" x14ac:dyDescent="0.35">
      <c r="A24" s="50" t="s">
        <v>102</v>
      </c>
      <c r="B24" t="s">
        <v>4380</v>
      </c>
      <c r="C24">
        <v>230</v>
      </c>
      <c r="F24" cm="1">
        <f t="array" ref="F24">MATCH(1,($B24='[13]CAISO Matrix_Updated'!$C$3:$C$630)*($C24='[13]CAISO Matrix_Updated'!$F$3:$F$630),0)</f>
        <v>38</v>
      </c>
      <c r="H24" cm="1">
        <f t="array" ref="H24">INDEX('[13]CAISO Matrix_Updated'!$A$3:$A$630,Subname_converter!F24)</f>
        <v>0</v>
      </c>
    </row>
    <row r="25" spans="1:8" ht="29" x14ac:dyDescent="0.35">
      <c r="A25" s="50" t="s">
        <v>367</v>
      </c>
      <c r="B25" t="s">
        <v>4380</v>
      </c>
      <c r="C25">
        <v>230</v>
      </c>
      <c r="F25" cm="1">
        <f t="array" ref="F25">MATCH(1,($B25='[13]CAISO Matrix_Updated'!$C$3:$C$630)*($C25='[13]CAISO Matrix_Updated'!$F$3:$F$630),0)</f>
        <v>38</v>
      </c>
      <c r="H25" cm="1">
        <f t="array" ref="H25">INDEX('[13]CAISO Matrix_Updated'!$A$3:$A$630,Subname_converter!F25)</f>
        <v>0</v>
      </c>
    </row>
    <row r="26" spans="1:8" x14ac:dyDescent="0.35">
      <c r="A26" s="50" t="s">
        <v>748</v>
      </c>
      <c r="B26" t="s">
        <v>4382</v>
      </c>
      <c r="C26">
        <v>230</v>
      </c>
      <c r="F26" cm="1">
        <f t="array" ref="F26">MATCH(1,($B26='[13]CAISO Matrix_Updated'!$C$3:$C$630)*($C26='[13]CAISO Matrix_Updated'!$F$3:$F$630),0)</f>
        <v>43</v>
      </c>
      <c r="H26" cm="1">
        <f t="array" ref="H26">INDEX('[13]CAISO Matrix_Updated'!$A$3:$A$630,Subname_converter!F26)</f>
        <v>0</v>
      </c>
    </row>
    <row r="27" spans="1:8" ht="29" x14ac:dyDescent="0.35">
      <c r="A27" s="50" t="s">
        <v>72</v>
      </c>
      <c r="B27" s="49" t="s">
        <v>4384</v>
      </c>
      <c r="C27" s="49">
        <v>138</v>
      </c>
      <c r="F27" cm="1">
        <f t="array" ref="F27">MATCH(1,($B27='[13]CAISO Matrix_Updated'!$C$3:$C$630)*($C27='[13]CAISO Matrix_Updated'!$F$3:$F$630),0)</f>
        <v>149</v>
      </c>
      <c r="H27" t="str" cm="1">
        <f t="array" ref="H27">INDEX('[13]CAISO Matrix_Updated'!$A$3:$A$630,Subname_converter!F27)</f>
        <v>SDG&amp;E Study Area</v>
      </c>
    </row>
    <row r="28" spans="1:8" ht="29" x14ac:dyDescent="0.35">
      <c r="A28" s="50" t="s">
        <v>160</v>
      </c>
      <c r="B28" s="49" t="s">
        <v>4384</v>
      </c>
      <c r="C28" s="49">
        <v>138</v>
      </c>
      <c r="F28" cm="1">
        <f t="array" ref="F28">MATCH(1,($B28='[13]CAISO Matrix_Updated'!$C$3:$C$630)*($C28='[13]CAISO Matrix_Updated'!$F$3:$F$630),0)</f>
        <v>149</v>
      </c>
      <c r="H28" t="str" cm="1">
        <f t="array" ref="H28">INDEX('[13]CAISO Matrix_Updated'!$A$3:$A$630,Subname_converter!F28)</f>
        <v>SDG&amp;E Study Area</v>
      </c>
    </row>
    <row r="29" spans="1:8" x14ac:dyDescent="0.35">
      <c r="A29" s="50" t="s">
        <v>165</v>
      </c>
      <c r="B29" t="s">
        <v>4385</v>
      </c>
      <c r="C29">
        <v>230</v>
      </c>
      <c r="F29" cm="1">
        <f t="array" ref="F29">MATCH(1,($B29='[13]CAISO Matrix_Updated'!$C$3:$C$630)*($C29='[13]CAISO Matrix_Updated'!$F$3:$F$630),0)</f>
        <v>55</v>
      </c>
      <c r="H29" t="str" cm="1">
        <f t="array" ref="H29">INDEX('[13]CAISO Matrix_Updated'!$A$3:$A$630,Subname_converter!F29)</f>
        <v>SCE North of Lugo Study Area</v>
      </c>
    </row>
    <row r="30" spans="1:8" x14ac:dyDescent="0.35">
      <c r="A30" s="50" t="s">
        <v>895</v>
      </c>
      <c r="B30" t="s">
        <v>4385</v>
      </c>
      <c r="C30">
        <v>230</v>
      </c>
      <c r="F30" cm="1">
        <f t="array" ref="F30">MATCH(1,($B30='[13]CAISO Matrix_Updated'!$C$3:$C$630)*($C30='[13]CAISO Matrix_Updated'!$F$3:$F$630),0)</f>
        <v>55</v>
      </c>
      <c r="H30" t="str" cm="1">
        <f t="array" ref="H30">INDEX('[13]CAISO Matrix_Updated'!$A$3:$A$630,Subname_converter!F30)</f>
        <v>SCE North of Lugo Study Area</v>
      </c>
    </row>
    <row r="31" spans="1:8" x14ac:dyDescent="0.35">
      <c r="A31" s="50" t="s">
        <v>247</v>
      </c>
      <c r="B31" t="s">
        <v>4385</v>
      </c>
      <c r="C31">
        <v>230</v>
      </c>
      <c r="F31" cm="1">
        <f t="array" ref="F31">MATCH(1,($B31='[13]CAISO Matrix_Updated'!$C$3:$C$630)*($C31='[13]CAISO Matrix_Updated'!$F$3:$F$630),0)</f>
        <v>55</v>
      </c>
      <c r="H31" t="str" cm="1">
        <f t="array" ref="H31">INDEX('[13]CAISO Matrix_Updated'!$A$3:$A$630,Subname_converter!F31)</f>
        <v>SCE North of Lugo Study Area</v>
      </c>
    </row>
    <row r="32" spans="1:8" ht="29" x14ac:dyDescent="0.35">
      <c r="A32" s="50" t="s">
        <v>546</v>
      </c>
      <c r="B32" t="s">
        <v>4386</v>
      </c>
      <c r="C32">
        <v>230</v>
      </c>
      <c r="F32" cm="1">
        <f t="array" ref="F32">MATCH(1,($B32='[13]CAISO Matrix_Updated'!$C$3:$C$630)*($C32='[13]CAISO Matrix_Updated'!$F$3:$F$630),0)</f>
        <v>56</v>
      </c>
      <c r="H32" t="str" cm="1">
        <f t="array" ref="H32">INDEX('[13]CAISO Matrix_Updated'!$A$3:$A$630,Subname_converter!F32)</f>
        <v>PG&amp;E Kern Study Area</v>
      </c>
    </row>
    <row r="33" spans="1:8" ht="29" x14ac:dyDescent="0.35">
      <c r="A33" s="50" t="s">
        <v>786</v>
      </c>
      <c r="B33" t="s">
        <v>4571</v>
      </c>
      <c r="C33">
        <v>230</v>
      </c>
      <c r="F33" cm="1">
        <f t="array" ref="F33">MATCH(1,($B33='[13]CAISO Matrix_Updated'!$C$3:$C$630)*($C33='[13]CAISO Matrix_Updated'!$F$3:$F$630),0)</f>
        <v>53</v>
      </c>
      <c r="H33" t="str" cm="1">
        <f t="array" ref="H33">INDEX('[13]CAISO Matrix_Updated'!$A$3:$A$630,Subname_converter!F33)</f>
        <v>PG&amp;E Kern Study Area</v>
      </c>
    </row>
    <row r="34" spans="1:8" ht="29" x14ac:dyDescent="0.35">
      <c r="A34" s="50" t="s">
        <v>408</v>
      </c>
      <c r="B34" t="s">
        <v>4384</v>
      </c>
      <c r="C34">
        <v>138</v>
      </c>
      <c r="F34" cm="1">
        <f t="array" ref="F34">MATCH(1,($B34='[13]CAISO Matrix_Updated'!$C$3:$C$630)*($C34='[13]CAISO Matrix_Updated'!$F$3:$F$630),0)</f>
        <v>149</v>
      </c>
      <c r="H34" t="str" cm="1">
        <f t="array" ref="H34">INDEX('[13]CAISO Matrix_Updated'!$A$3:$A$630,Subname_converter!F34)</f>
        <v>SDG&amp;E Study Area</v>
      </c>
    </row>
    <row r="35" spans="1:8" x14ac:dyDescent="0.35">
      <c r="A35" s="50" t="s">
        <v>309</v>
      </c>
      <c r="B35" t="s">
        <v>4389</v>
      </c>
      <c r="C35">
        <v>230</v>
      </c>
      <c r="F35" cm="1">
        <f t="array" ref="F35">MATCH(1,($B35='[13]CAISO Matrix_Updated'!$C$3:$C$630)*($C35='[13]CAISO Matrix_Updated'!$F$3:$F$630),0)</f>
        <v>71</v>
      </c>
      <c r="H35" t="str" cm="1">
        <f t="array" ref="H35">INDEX('[13]CAISO Matrix_Updated'!$A$3:$A$630,Subname_converter!F35)</f>
        <v xml:space="preserve">PG&amp;E Greater Bay Study Area </v>
      </c>
    </row>
    <row r="36" spans="1:8" x14ac:dyDescent="0.35">
      <c r="A36" s="50" t="s">
        <v>982</v>
      </c>
      <c r="B36" t="s">
        <v>4544</v>
      </c>
      <c r="C36">
        <v>138</v>
      </c>
      <c r="F36" cm="1">
        <f t="array" ref="F36">MATCH(1,($B36='[13]CAISO Matrix_Updated'!$C$3:$C$630)*($C36='[13]CAISO Matrix_Updated'!$F$3:$F$630),0)</f>
        <v>79</v>
      </c>
      <c r="H36" t="str" cm="1">
        <f t="array" ref="H36">INDEX('[13]CAISO Matrix_Updated'!$A$3:$A$630,Subname_converter!F36)</f>
        <v>SDG&amp;E Study Area</v>
      </c>
    </row>
    <row r="37" spans="1:8" x14ac:dyDescent="0.35">
      <c r="A37" s="50" t="s">
        <v>914</v>
      </c>
      <c r="B37" t="s">
        <v>4391</v>
      </c>
      <c r="C37">
        <v>230</v>
      </c>
      <c r="F37" cm="1">
        <f t="array" ref="F37">MATCH(1,($B37='[13]CAISO Matrix_Updated'!$C$3:$C$630)*($C37='[13]CAISO Matrix_Updated'!$F$3:$F$630),0)</f>
        <v>80</v>
      </c>
      <c r="H37" t="str" cm="1">
        <f t="array" ref="H37">INDEX('[13]CAISO Matrix_Updated'!$A$3:$A$630,Subname_converter!F37)</f>
        <v>SCE Metro Study Area</v>
      </c>
    </row>
    <row r="38" spans="1:8" x14ac:dyDescent="0.35">
      <c r="A38" s="50" t="s">
        <v>790</v>
      </c>
      <c r="B38" t="s">
        <v>4392</v>
      </c>
      <c r="C38">
        <v>115</v>
      </c>
      <c r="F38" cm="1">
        <f t="array" ref="F38">MATCH(1,($B38='[13]CAISO Matrix_Updated'!$C$3:$C$630)*($C38='[13]CAISO Matrix_Updated'!$F$3:$F$630),0)</f>
        <v>81</v>
      </c>
      <c r="H38" cm="1">
        <f t="array" ref="H38">INDEX('[13]CAISO Matrix_Updated'!$A$3:$A$630,Subname_converter!F38)</f>
        <v>0</v>
      </c>
    </row>
    <row r="39" spans="1:8" x14ac:dyDescent="0.35">
      <c r="A39" s="50" t="s">
        <v>827</v>
      </c>
      <c r="B39" t="s">
        <v>4545</v>
      </c>
      <c r="C39">
        <v>500</v>
      </c>
      <c r="F39" cm="1">
        <f t="array" ref="F39">MATCH(1,($B39='[13]CAISO Matrix_Updated'!$C$3:$C$630)*($C39='[13]CAISO Matrix_Updated'!$F$3:$F$630),0)</f>
        <v>86</v>
      </c>
      <c r="H39" t="str" cm="1">
        <f t="array" ref="H39">INDEX('[13]CAISO Matrix_Updated'!$A$3:$A$630,Subname_converter!F39)</f>
        <v>SCE Eastern Study Area</v>
      </c>
    </row>
    <row r="40" spans="1:8" ht="29" x14ac:dyDescent="0.35">
      <c r="A40" s="50" t="s">
        <v>739</v>
      </c>
      <c r="B40" s="49" t="s">
        <v>4397</v>
      </c>
      <c r="C40" s="49">
        <v>230</v>
      </c>
      <c r="F40" cm="1">
        <f t="array" ref="F40">MATCH(1,($B40='[13]CAISO Matrix_Updated'!$C$3:$C$630)*($C40='[13]CAISO Matrix_Updated'!$F$3:$F$630),0)</f>
        <v>89</v>
      </c>
      <c r="H40" cm="1">
        <f t="array" ref="H40">INDEX('[13]CAISO Matrix_Updated'!$A$3:$A$630,Subname_converter!F40)</f>
        <v>0</v>
      </c>
    </row>
    <row r="41" spans="1:8" ht="29" x14ac:dyDescent="0.35">
      <c r="A41" s="50" t="s">
        <v>859</v>
      </c>
      <c r="B41" s="49" t="s">
        <v>4545</v>
      </c>
      <c r="C41" s="49">
        <v>500</v>
      </c>
      <c r="F41" cm="1">
        <f t="array" ref="F41">MATCH(1,($B41='[13]CAISO Matrix_Updated'!$C$3:$C$630)*($C41='[13]CAISO Matrix_Updated'!$F$3:$F$630),0)</f>
        <v>86</v>
      </c>
      <c r="H41" t="str" cm="1">
        <f t="array" ref="H41">INDEX('[13]CAISO Matrix_Updated'!$A$3:$A$630,Subname_converter!F41)</f>
        <v>SCE Eastern Study Area</v>
      </c>
    </row>
    <row r="42" spans="1:8" x14ac:dyDescent="0.35">
      <c r="A42" s="50" t="s">
        <v>852</v>
      </c>
      <c r="B42" t="s">
        <v>4398</v>
      </c>
      <c r="C42">
        <v>230</v>
      </c>
      <c r="F42" cm="1">
        <f t="array" ref="F42">MATCH(1,($B42='[13]CAISO Matrix_Updated'!$C$3:$C$630)*($C42='[13]CAISO Matrix_Updated'!$F$3:$F$630),0)</f>
        <v>95</v>
      </c>
      <c r="H42" t="str" cm="1">
        <f t="array" ref="H42">INDEX('[13]CAISO Matrix_Updated'!$A$3:$A$630,Subname_converter!F42)</f>
        <v>SCE Eastern Study Area</v>
      </c>
    </row>
    <row r="43" spans="1:8" ht="29" x14ac:dyDescent="0.35">
      <c r="A43" s="50" t="s">
        <v>242</v>
      </c>
      <c r="B43" t="s">
        <v>4398</v>
      </c>
      <c r="C43">
        <v>230</v>
      </c>
      <c r="F43" cm="1">
        <f t="array" ref="F43">MATCH(1,($B43='[13]CAISO Matrix_Updated'!$C$3:$C$630)*($C43='[13]CAISO Matrix_Updated'!$F$3:$F$630),0)</f>
        <v>95</v>
      </c>
      <c r="H43" t="str" cm="1">
        <f t="array" ref="H43">INDEX('[13]CAISO Matrix_Updated'!$A$3:$A$630,Subname_converter!F43)</f>
        <v>SCE Eastern Study Area</v>
      </c>
    </row>
    <row r="44" spans="1:8" ht="29" x14ac:dyDescent="0.35">
      <c r="A44" s="50" t="s">
        <v>838</v>
      </c>
      <c r="B44" t="s">
        <v>4398</v>
      </c>
      <c r="C44">
        <v>230</v>
      </c>
      <c r="F44" cm="1">
        <f t="array" ref="F44">MATCH(1,($B44='[13]CAISO Matrix_Updated'!$C$3:$C$630)*($C44='[13]CAISO Matrix_Updated'!$F$3:$F$630),0)</f>
        <v>95</v>
      </c>
      <c r="H44" t="str" cm="1">
        <f t="array" ref="H44">INDEX('[13]CAISO Matrix_Updated'!$A$3:$A$630,Subname_converter!F44)</f>
        <v>SCE Eastern Study Area</v>
      </c>
    </row>
    <row r="45" spans="1:8" ht="29" x14ac:dyDescent="0.35">
      <c r="A45" s="50" t="s">
        <v>239</v>
      </c>
      <c r="B45" t="s">
        <v>4398</v>
      </c>
      <c r="C45">
        <v>230</v>
      </c>
      <c r="F45" cm="1">
        <f t="array" ref="F45">MATCH(1,($B45='[13]CAISO Matrix_Updated'!$C$3:$C$630)*($C45='[13]CAISO Matrix_Updated'!$F$3:$F$630),0)</f>
        <v>95</v>
      </c>
      <c r="H45" t="str" cm="1">
        <f t="array" ref="H45">INDEX('[13]CAISO Matrix_Updated'!$A$3:$A$630,Subname_converter!F45)</f>
        <v>SCE Eastern Study Area</v>
      </c>
    </row>
    <row r="46" spans="1:8" ht="29" x14ac:dyDescent="0.35">
      <c r="A46" s="50" t="s">
        <v>105</v>
      </c>
      <c r="B46" t="s">
        <v>4398</v>
      </c>
      <c r="C46">
        <v>500</v>
      </c>
      <c r="F46" cm="1">
        <f t="array" ref="F46">MATCH(1,($B46='[13]CAISO Matrix_Updated'!$C$3:$C$630)*($C46='[13]CAISO Matrix_Updated'!$F$3:$F$630),0)</f>
        <v>94</v>
      </c>
      <c r="H46" t="str" cm="1">
        <f t="array" ref="H46">INDEX('[13]CAISO Matrix_Updated'!$A$3:$A$630,Subname_converter!F46)</f>
        <v>SCE Eastern Study Area</v>
      </c>
    </row>
    <row r="47" spans="1:8" ht="29" x14ac:dyDescent="0.35">
      <c r="A47" s="50" t="s">
        <v>830</v>
      </c>
      <c r="B47" s="49" t="s">
        <v>4545</v>
      </c>
      <c r="C47" s="49">
        <v>500</v>
      </c>
      <c r="F47" cm="1">
        <f t="array" ref="F47">MATCH(1,($B47='[13]CAISO Matrix_Updated'!$C$3:$C$630)*($C47='[13]CAISO Matrix_Updated'!$F$3:$F$630),0)</f>
        <v>86</v>
      </c>
      <c r="H47" t="str" cm="1">
        <f t="array" ref="H47">INDEX('[13]CAISO Matrix_Updated'!$A$3:$A$630,Subname_converter!F47)</f>
        <v>SCE Eastern Study Area</v>
      </c>
    </row>
    <row r="48" spans="1:8" ht="29" x14ac:dyDescent="0.35">
      <c r="A48" s="50" t="s">
        <v>694</v>
      </c>
      <c r="B48" t="s">
        <v>4399</v>
      </c>
      <c r="C48">
        <v>230</v>
      </c>
      <c r="F48" cm="1">
        <f t="array" ref="F48">MATCH(1,($B48='[13]CAISO Matrix_Updated'!$C$3:$C$630)*($C48='[13]CAISO Matrix_Updated'!$F$3:$F$630),0)</f>
        <v>99</v>
      </c>
      <c r="H48" t="str" cm="1">
        <f t="array" ref="H48">INDEX('[13]CAISO Matrix_Updated'!$A$3:$A$630,Subname_converter!F48)</f>
        <v xml:space="preserve">PG&amp;E Greater Bay Study Area </v>
      </c>
    </row>
    <row r="49" spans="1:8" ht="29" x14ac:dyDescent="0.35">
      <c r="A49" s="50" t="s">
        <v>723</v>
      </c>
      <c r="B49" t="s">
        <v>4399</v>
      </c>
      <c r="C49">
        <v>230</v>
      </c>
      <c r="F49" cm="1">
        <f t="array" ref="F49">MATCH(1,($B49='[13]CAISO Matrix_Updated'!$C$3:$C$630)*($C49='[13]CAISO Matrix_Updated'!$F$3:$F$630),0)</f>
        <v>99</v>
      </c>
      <c r="H49" t="str" cm="1">
        <f t="array" ref="H49">INDEX('[13]CAISO Matrix_Updated'!$A$3:$A$630,Subname_converter!F49)</f>
        <v xml:space="preserve">PG&amp;E Greater Bay Study Area </v>
      </c>
    </row>
    <row r="50" spans="1:8" ht="29" x14ac:dyDescent="0.35">
      <c r="A50" s="50" t="s">
        <v>508</v>
      </c>
      <c r="B50" s="49" t="s">
        <v>4558</v>
      </c>
      <c r="C50" s="49">
        <v>230</v>
      </c>
      <c r="F50" cm="1">
        <f t="array" ref="F50">MATCH(1,($B50='[13]CAISO Matrix_Updated'!$C$3:$C$630)*($C50='[13]CAISO Matrix_Updated'!$F$3:$F$630),0)</f>
        <v>123</v>
      </c>
      <c r="H50" cm="1">
        <f t="array" ref="H50">INDEX('[13]CAISO Matrix_Updated'!$A$3:$A$630,Subname_converter!F50)</f>
        <v>0</v>
      </c>
    </row>
    <row r="51" spans="1:8" ht="29" x14ac:dyDescent="0.35">
      <c r="A51" s="50" t="s">
        <v>729</v>
      </c>
      <c r="B51" s="49" t="s">
        <v>4476</v>
      </c>
      <c r="C51" s="49">
        <v>230</v>
      </c>
      <c r="F51" cm="1">
        <f t="array" ref="F51">MATCH(1,($B51='[13]CAISO Matrix_Updated'!$C$3:$C$630)*($C51='[13]CAISO Matrix_Updated'!$F$3:$F$630),0)</f>
        <v>351</v>
      </c>
      <c r="H51" t="str" cm="1">
        <f t="array" ref="H51">INDEX('[13]CAISO Matrix_Updated'!$A$3:$A$630,Subname_converter!F51)</f>
        <v xml:space="preserve">PG&amp;E Greater Bay Study Area </v>
      </c>
    </row>
    <row r="52" spans="1:8" x14ac:dyDescent="0.35">
      <c r="A52" s="50" t="s">
        <v>287</v>
      </c>
      <c r="B52" t="s">
        <v>4402</v>
      </c>
      <c r="C52">
        <v>115</v>
      </c>
      <c r="F52" cm="1">
        <f t="array" ref="F52">MATCH(1,($B52='[13]CAISO Matrix_Updated'!$C$3:$C$630)*($C52='[13]CAISO Matrix_Updated'!$F$3:$F$630),0)</f>
        <v>102</v>
      </c>
      <c r="H52" t="str" cm="1">
        <f t="array" ref="H52">INDEX('[13]CAISO Matrix_Updated'!$A$3:$A$630,Subname_converter!F52)</f>
        <v>SCE North of Lugo Study Area</v>
      </c>
    </row>
    <row r="53" spans="1:8" x14ac:dyDescent="0.35">
      <c r="A53" s="50" t="s">
        <v>780</v>
      </c>
      <c r="B53" s="49" t="s">
        <v>4403</v>
      </c>
      <c r="C53" s="49">
        <v>115</v>
      </c>
      <c r="F53" cm="1">
        <f t="array" ref="F53">MATCH(1,($B53='[13]CAISO Matrix_Updated'!$C$3:$C$630)*($C53='[13]CAISO Matrix_Updated'!$F$3:$F$630),0)</f>
        <v>103</v>
      </c>
      <c r="G53" t="s">
        <v>4557</v>
      </c>
      <c r="H53" t="str" cm="1">
        <f t="array" ref="H53">INDEX('[13]CAISO Matrix_Updated'!$A$3:$A$630,Subname_converter!F53)</f>
        <v>PG&amp;E Kern Study Area</v>
      </c>
    </row>
    <row r="54" spans="1:8" ht="29" x14ac:dyDescent="0.35">
      <c r="A54" s="50" t="s">
        <v>227</v>
      </c>
      <c r="B54" s="49" t="s">
        <v>4483</v>
      </c>
      <c r="C54" s="49">
        <v>115</v>
      </c>
      <c r="F54" cm="1">
        <f t="array" ref="F54">MATCH(1,($B54='[13]CAISO Matrix_Updated'!$C$3:$C$630)*($C54='[13]CAISO Matrix_Updated'!$F$3:$F$630),0)</f>
        <v>389</v>
      </c>
      <c r="G54" t="s">
        <v>4550</v>
      </c>
      <c r="H54" t="str" cm="1">
        <f t="array" ref="H54">INDEX('[13]CAISO Matrix_Updated'!$A$3:$A$630,Subname_converter!F54)</f>
        <v>PG&amp;E Kern Study Area</v>
      </c>
    </row>
    <row r="55" spans="1:8" x14ac:dyDescent="0.35">
      <c r="A55" s="50" t="s">
        <v>353</v>
      </c>
      <c r="B55" t="s">
        <v>4404</v>
      </c>
      <c r="C55">
        <v>115</v>
      </c>
      <c r="F55" cm="1">
        <f t="array" ref="F55">MATCH(1,($B55='[13]CAISO Matrix_Updated'!$C$3:$C$630)*($C55='[13]CAISO Matrix_Updated'!$F$3:$F$630),0)</f>
        <v>106</v>
      </c>
      <c r="H55" t="str" cm="1">
        <f t="array" ref="H55">INDEX('[13]CAISO Matrix_Updated'!$A$3:$A$630,Subname_converter!F55)</f>
        <v xml:space="preserve">PG&amp;E North of Greater Bay Study Area </v>
      </c>
    </row>
    <row r="56" spans="1:8" x14ac:dyDescent="0.35">
      <c r="A56" s="50" t="s">
        <v>357</v>
      </c>
      <c r="B56" s="49" t="s">
        <v>4404</v>
      </c>
      <c r="C56" s="49">
        <v>115</v>
      </c>
      <c r="F56" cm="1">
        <f t="array" ref="F56">MATCH(1,($B56='[13]CAISO Matrix_Updated'!$C$3:$C$630)*($C56='[13]CAISO Matrix_Updated'!$F$3:$F$630),0)</f>
        <v>106</v>
      </c>
      <c r="H56" t="str" cm="1">
        <f t="array" ref="H56">INDEX('[13]CAISO Matrix_Updated'!$A$3:$A$630,Subname_converter!F56)</f>
        <v xml:space="preserve">PG&amp;E North of Greater Bay Study Area </v>
      </c>
    </row>
    <row r="57" spans="1:8" x14ac:dyDescent="0.35">
      <c r="A57" s="50" t="s">
        <v>698</v>
      </c>
      <c r="B57" t="s">
        <v>4379</v>
      </c>
      <c r="C57">
        <v>230</v>
      </c>
      <c r="F57" cm="1">
        <f t="array" ref="F57">MATCH(1,($B57='[13]CAISO Matrix_Updated'!$C$3:$C$630)*($C57='[13]CAISO Matrix_Updated'!$F$3:$F$630),0)</f>
        <v>107</v>
      </c>
      <c r="H57" cm="1">
        <f t="array" ref="H57">INDEX('[13]CAISO Matrix_Updated'!$A$3:$A$630,Subname_converter!F57)</f>
        <v>0</v>
      </c>
    </row>
    <row r="58" spans="1:8" ht="29" x14ac:dyDescent="0.35">
      <c r="A58" s="50" t="s">
        <v>651</v>
      </c>
      <c r="B58" s="49" t="s">
        <v>4405</v>
      </c>
      <c r="C58" s="49">
        <v>230</v>
      </c>
      <c r="F58" cm="1">
        <f t="array" ref="F58">MATCH(1,($B58='[13]CAISO Matrix_Updated'!$C$3:$C$630)*($C58='[13]CAISO Matrix_Updated'!$F$3:$F$630),0)</f>
        <v>198</v>
      </c>
      <c r="H58" t="str" cm="1">
        <f t="array" ref="H58">INDEX('[13]CAISO Matrix_Updated'!$A$3:$A$630,Subname_converter!F58)</f>
        <v xml:space="preserve">PG&amp;E North of Greater Bay Study Area </v>
      </c>
    </row>
    <row r="59" spans="1:8" x14ac:dyDescent="0.35">
      <c r="A59" s="50" t="s">
        <v>303</v>
      </c>
      <c r="B59" t="s">
        <v>4572</v>
      </c>
      <c r="C59">
        <v>230</v>
      </c>
      <c r="F59" cm="1">
        <f t="array" ref="F59">MATCH(1,($B59='[13]CAISO Matrix_Updated'!$C$3:$C$630)*($C59='[13]CAISO Matrix_Updated'!$F$3:$F$630),0)</f>
        <v>569</v>
      </c>
      <c r="H59" t="str" cm="1">
        <f t="array" ref="H59">INDEX('[13]CAISO Matrix_Updated'!$A$3:$A$630,Subname_converter!F59)</f>
        <v xml:space="preserve">East of Pisgah Study Area </v>
      </c>
    </row>
    <row r="60" spans="1:8" ht="29" x14ac:dyDescent="0.35">
      <c r="A60" s="50" t="s">
        <v>734</v>
      </c>
      <c r="B60" s="49" t="s">
        <v>4406</v>
      </c>
      <c r="C60" s="49">
        <v>115</v>
      </c>
      <c r="F60" cm="1">
        <f t="array" ref="F60">MATCH(1,($B60='[13]CAISO Matrix_Updated'!$C$3:$C$630)*($C60='[13]CAISO Matrix_Updated'!$F$3:$F$630),0)</f>
        <v>230</v>
      </c>
      <c r="G60" t="s">
        <v>4559</v>
      </c>
      <c r="H60" cm="1">
        <f t="array" ref="H60">INDEX('[13]CAISO Matrix_Updated'!$A$3:$A$630,Subname_converter!F60)</f>
        <v>0</v>
      </c>
    </row>
    <row r="61" spans="1:8" x14ac:dyDescent="0.35">
      <c r="A61" s="50" t="s">
        <v>591</v>
      </c>
      <c r="B61" t="s">
        <v>4408</v>
      </c>
      <c r="C61">
        <v>69</v>
      </c>
      <c r="F61" cm="1">
        <f t="array" ref="F61">MATCH(1,($B61='[13]CAISO Matrix_Updated'!$C$3:$C$630)*($C61='[13]CAISO Matrix_Updated'!$F$3:$F$630),0)</f>
        <v>111</v>
      </c>
      <c r="H61" t="str" cm="1">
        <f t="array" ref="H61">INDEX('[13]CAISO Matrix_Updated'!$A$3:$A$630,Subname_converter!F61)</f>
        <v>SDG&amp;E Study Area</v>
      </c>
    </row>
    <row r="62" spans="1:8" ht="29" x14ac:dyDescent="0.35">
      <c r="A62" s="50" t="s">
        <v>788</v>
      </c>
      <c r="B62" s="49" t="s">
        <v>4409</v>
      </c>
      <c r="C62" s="49">
        <v>230</v>
      </c>
      <c r="F62" cm="1">
        <f t="array" ref="F62">MATCH(1,($B62='[13]CAISO Matrix_Updated'!$C$3:$C$630)*($C62='[13]CAISO Matrix_Updated'!$F$3:$F$630),0)</f>
        <v>221</v>
      </c>
      <c r="H62" cm="1">
        <f t="array" ref="H62">INDEX('[13]CAISO Matrix_Updated'!$A$3:$A$630,Subname_converter!F62)</f>
        <v>0</v>
      </c>
    </row>
    <row r="63" spans="1:8" ht="29" x14ac:dyDescent="0.35">
      <c r="A63" s="50" t="s">
        <v>529</v>
      </c>
      <c r="B63" s="49" t="s">
        <v>4409</v>
      </c>
      <c r="C63" s="49">
        <v>230</v>
      </c>
      <c r="F63" cm="1">
        <f t="array" ref="F63">MATCH(1,($B63='[13]CAISO Matrix_Updated'!$C$3:$C$630)*($C63='[13]CAISO Matrix_Updated'!$F$3:$F$630),0)</f>
        <v>221</v>
      </c>
      <c r="H63" cm="1">
        <f t="array" ref="H63">INDEX('[13]CAISO Matrix_Updated'!$A$3:$A$630,Subname_converter!F63)</f>
        <v>0</v>
      </c>
    </row>
    <row r="64" spans="1:8" ht="29" x14ac:dyDescent="0.35">
      <c r="A64" s="50" t="s">
        <v>311</v>
      </c>
      <c r="B64" s="49" t="s">
        <v>4410</v>
      </c>
      <c r="C64" s="49">
        <v>60</v>
      </c>
      <c r="D64" s="49" t="s">
        <v>4542</v>
      </c>
      <c r="E64" s="49">
        <v>115</v>
      </c>
      <c r="F64" cm="1">
        <f t="array" ref="F64">MATCH(1,($B64='[13]CAISO Matrix_Updated'!$C$3:$C$630)*($C64='[13]CAISO Matrix_Updated'!$F$3:$F$630),0)</f>
        <v>113</v>
      </c>
      <c r="H64" cm="1">
        <f t="array" ref="H64">INDEX('[13]CAISO Matrix_Updated'!$A$3:$A$630,Subname_converter!F64)</f>
        <v>0</v>
      </c>
    </row>
    <row r="65" spans="1:8" x14ac:dyDescent="0.35">
      <c r="A65" s="50" t="s">
        <v>506</v>
      </c>
      <c r="B65" t="s">
        <v>4396</v>
      </c>
      <c r="C65">
        <v>500</v>
      </c>
      <c r="F65" cm="1">
        <f t="array" ref="F65">MATCH(1,($B65='[13]CAISO Matrix_Updated'!$C$3:$C$630)*($C65='[13]CAISO Matrix_Updated'!$F$3:$F$630),0)</f>
        <v>120</v>
      </c>
      <c r="H65" t="str" cm="1">
        <f t="array" ref="H65">INDEX('[13]CAISO Matrix_Updated'!$A$3:$A$630,Subname_converter!F65)</f>
        <v>SCE Eastern Study Area</v>
      </c>
    </row>
    <row r="66" spans="1:8" x14ac:dyDescent="0.35">
      <c r="A66" s="50" t="s">
        <v>335</v>
      </c>
      <c r="B66" s="49" t="s">
        <v>4545</v>
      </c>
      <c r="C66" s="49">
        <v>500</v>
      </c>
      <c r="F66" cm="1">
        <f t="array" ref="F66">MATCH(1,($B66='[13]CAISO Matrix_Updated'!$C$3:$C$630)*($C66='[13]CAISO Matrix_Updated'!$F$3:$F$630),0)</f>
        <v>86</v>
      </c>
      <c r="H66" t="str" cm="1">
        <f t="array" ref="H66">INDEX('[13]CAISO Matrix_Updated'!$A$3:$A$630,Subname_converter!F66)</f>
        <v>SCE Eastern Study Area</v>
      </c>
    </row>
    <row r="67" spans="1:8" ht="29" x14ac:dyDescent="0.35">
      <c r="A67" s="50" t="s">
        <v>404</v>
      </c>
      <c r="B67" s="49" t="s">
        <v>4545</v>
      </c>
      <c r="C67" s="49">
        <v>500</v>
      </c>
      <c r="F67" cm="1">
        <f t="array" ref="F67">MATCH(1,($B67='[13]CAISO Matrix_Updated'!$C$3:$C$630)*($C67='[13]CAISO Matrix_Updated'!$F$3:$F$630),0)</f>
        <v>86</v>
      </c>
      <c r="H67" t="str" cm="1">
        <f t="array" ref="H67">INDEX('[13]CAISO Matrix_Updated'!$A$3:$A$630,Subname_converter!F67)</f>
        <v>SCE Eastern Study Area</v>
      </c>
    </row>
    <row r="68" spans="1:8" x14ac:dyDescent="0.35">
      <c r="A68" s="50" t="s">
        <v>385</v>
      </c>
      <c r="B68" t="s">
        <v>4412</v>
      </c>
      <c r="C68">
        <v>230</v>
      </c>
      <c r="F68" cm="1">
        <f t="array" ref="F68">MATCH(1,($B68='[13]CAISO Matrix_Updated'!$C$3:$C$630)*($C68='[13]CAISO Matrix_Updated'!$F$3:$F$630),0)</f>
        <v>121</v>
      </c>
      <c r="H68" t="str" cm="1">
        <f t="array" ref="H68">INDEX('[13]CAISO Matrix_Updated'!$A$3:$A$630,Subname_converter!F68)</f>
        <v xml:space="preserve">PG&amp;E North of Greater Bay Study Area </v>
      </c>
    </row>
    <row r="69" spans="1:8" ht="29" x14ac:dyDescent="0.35">
      <c r="A69" s="50" t="s">
        <v>313</v>
      </c>
      <c r="B69" s="49" t="s">
        <v>4355</v>
      </c>
      <c r="C69" s="49">
        <v>230</v>
      </c>
      <c r="F69" cm="1">
        <f t="array" ref="F69">MATCH(1,($B69='[13]CAISO Matrix_Updated'!$C$3:$C$630)*($C69='[13]CAISO Matrix_Updated'!$F$3:$F$630),0)</f>
        <v>259</v>
      </c>
      <c r="H69" cm="1">
        <f t="array" ref="H69">INDEX('[13]CAISO Matrix_Updated'!$A$3:$A$630,Subname_converter!F69)</f>
        <v>0</v>
      </c>
    </row>
    <row r="70" spans="1:8" x14ac:dyDescent="0.35">
      <c r="A70" s="50" t="s">
        <v>840</v>
      </c>
      <c r="B70" t="s">
        <v>4413</v>
      </c>
      <c r="C70">
        <v>230</v>
      </c>
      <c r="F70" cm="1">
        <f t="array" ref="F70">MATCH(1,($B70='[13]CAISO Matrix_Updated'!$C$3:$C$630)*($C70='[13]CAISO Matrix_Updated'!$F$3:$F$630),0)</f>
        <v>126</v>
      </c>
      <c r="H70" t="str" cm="1">
        <f t="array" ref="H70">INDEX('[13]CAISO Matrix_Updated'!$A$3:$A$630,Subname_converter!F70)</f>
        <v>SCE Eastern Study Area</v>
      </c>
    </row>
    <row r="71" spans="1:8" x14ac:dyDescent="0.35">
      <c r="A71" s="50" t="s">
        <v>93</v>
      </c>
      <c r="B71" t="s">
        <v>4413</v>
      </c>
      <c r="C71">
        <v>230</v>
      </c>
      <c r="F71" cm="1">
        <f t="array" ref="F71">MATCH(1,($B71='[13]CAISO Matrix_Updated'!$C$3:$C$630)*($C71='[13]CAISO Matrix_Updated'!$F$3:$F$630),0)</f>
        <v>126</v>
      </c>
      <c r="H71" t="str" cm="1">
        <f t="array" ref="H71">INDEX('[13]CAISO Matrix_Updated'!$A$3:$A$630,Subname_converter!F71)</f>
        <v>SCE Eastern Study Area</v>
      </c>
    </row>
    <row r="72" spans="1:8" x14ac:dyDescent="0.35">
      <c r="A72" s="50" t="s">
        <v>402</v>
      </c>
      <c r="B72" t="s">
        <v>4413</v>
      </c>
      <c r="C72">
        <v>230</v>
      </c>
      <c r="F72" cm="1">
        <f t="array" ref="F72">MATCH(1,($B72='[13]CAISO Matrix_Updated'!$C$3:$C$630)*($C72='[13]CAISO Matrix_Updated'!$F$3:$F$630),0)</f>
        <v>126</v>
      </c>
      <c r="H72" t="str" cm="1">
        <f t="array" ref="H72">INDEX('[13]CAISO Matrix_Updated'!$A$3:$A$630,Subname_converter!F72)</f>
        <v>SCE Eastern Study Area</v>
      </c>
    </row>
    <row r="73" spans="1:8" x14ac:dyDescent="0.35">
      <c r="A73" s="50" t="s">
        <v>283</v>
      </c>
      <c r="B73" t="s">
        <v>4413</v>
      </c>
      <c r="C73">
        <v>230</v>
      </c>
      <c r="F73" cm="1">
        <f t="array" ref="F73">MATCH(1,($B73='[13]CAISO Matrix_Updated'!$C$3:$C$630)*($C73='[13]CAISO Matrix_Updated'!$F$3:$F$630),0)</f>
        <v>126</v>
      </c>
      <c r="H73" t="str" cm="1">
        <f t="array" ref="H73">INDEX('[13]CAISO Matrix_Updated'!$A$3:$A$630,Subname_converter!F73)</f>
        <v>SCE Eastern Study Area</v>
      </c>
    </row>
    <row r="74" spans="1:8" ht="29" x14ac:dyDescent="0.35">
      <c r="A74" s="50" t="s">
        <v>803</v>
      </c>
      <c r="B74" t="s">
        <v>4415</v>
      </c>
      <c r="C74">
        <v>500</v>
      </c>
      <c r="F74" cm="1">
        <f t="array" ref="F74">MATCH(1,($B74='[13]CAISO Matrix_Updated'!$C$3:$C$630)*($C74='[13]CAISO Matrix_Updated'!$F$3:$F$630),0)</f>
        <v>128</v>
      </c>
      <c r="H74" cm="1">
        <f t="array" ref="H74">INDEX('[13]CAISO Matrix_Updated'!$A$3:$A$630,Subname_converter!F74)</f>
        <v>0</v>
      </c>
    </row>
    <row r="75" spans="1:8" ht="29" x14ac:dyDescent="0.35">
      <c r="A75" s="50" t="s">
        <v>819</v>
      </c>
      <c r="B75" t="s">
        <v>4415</v>
      </c>
      <c r="C75">
        <v>500</v>
      </c>
      <c r="F75" cm="1">
        <f t="array" ref="F75">MATCH(1,($B75='[13]CAISO Matrix_Updated'!$C$3:$C$630)*($C75='[13]CAISO Matrix_Updated'!$F$3:$F$630),0)</f>
        <v>128</v>
      </c>
      <c r="H75" cm="1">
        <f t="array" ref="H75">INDEX('[13]CAISO Matrix_Updated'!$A$3:$A$630,Subname_converter!F75)</f>
        <v>0</v>
      </c>
    </row>
    <row r="76" spans="1:8" ht="29" x14ac:dyDescent="0.35">
      <c r="A76" s="50" t="s">
        <v>548</v>
      </c>
      <c r="B76" t="s">
        <v>4415</v>
      </c>
      <c r="C76">
        <v>500</v>
      </c>
      <c r="F76" cm="1">
        <f t="array" ref="F76">MATCH(1,($B76='[13]CAISO Matrix_Updated'!$C$3:$C$630)*($C76='[13]CAISO Matrix_Updated'!$F$3:$F$630),0)</f>
        <v>128</v>
      </c>
      <c r="H76" cm="1">
        <f t="array" ref="H76">INDEX('[13]CAISO Matrix_Updated'!$A$3:$A$630,Subname_converter!F76)</f>
        <v>0</v>
      </c>
    </row>
    <row r="77" spans="1:8" x14ac:dyDescent="0.35">
      <c r="A77" s="50" t="s">
        <v>4010</v>
      </c>
      <c r="B77" s="49" t="s">
        <v>4416</v>
      </c>
      <c r="C77" s="49">
        <v>500</v>
      </c>
      <c r="F77" cm="1">
        <f t="array" ref="F77">MATCH(1,($B77='[13]CAISO Matrix_Updated'!$C$3:$C$630)*($C77='[13]CAISO Matrix_Updated'!$F$3:$F$630),0)</f>
        <v>358</v>
      </c>
      <c r="H77" cm="1">
        <f t="array" ref="H77">INDEX('[13]CAISO Matrix_Updated'!$A$3:$A$630,Subname_converter!F77)</f>
        <v>0</v>
      </c>
    </row>
    <row r="78" spans="1:8" ht="29" x14ac:dyDescent="0.35">
      <c r="A78" s="50" t="s">
        <v>719</v>
      </c>
      <c r="B78" s="49" t="s">
        <v>4546</v>
      </c>
      <c r="C78" s="49">
        <v>115</v>
      </c>
      <c r="F78" cm="1">
        <f t="array" ref="F78">MATCH(1,($B78='[13]CAISO Matrix_Updated'!$C$3:$C$630)*($C78='[13]CAISO Matrix_Updated'!$F$3:$F$630),0)</f>
        <v>138</v>
      </c>
      <c r="H78" t="str" cm="1">
        <f t="array" ref="H78">INDEX('[13]CAISO Matrix_Updated'!$A$3:$A$630,Subname_converter!F78)</f>
        <v xml:space="preserve">PG&amp;E Greater Bay Study Area </v>
      </c>
    </row>
    <row r="79" spans="1:8" x14ac:dyDescent="0.35">
      <c r="A79" s="50" t="s">
        <v>488</v>
      </c>
      <c r="B79" t="s">
        <v>4384</v>
      </c>
      <c r="C79">
        <v>230</v>
      </c>
      <c r="F79" cm="1">
        <f t="array" ref="F79">MATCH(1,($B79='[13]CAISO Matrix_Updated'!$C$3:$C$630)*($C79='[13]CAISO Matrix_Updated'!$F$3:$F$630),0)</f>
        <v>148</v>
      </c>
      <c r="H79" t="str" cm="1">
        <f t="array" ref="H79">INDEX('[13]CAISO Matrix_Updated'!$A$3:$A$630,Subname_converter!F79)</f>
        <v>SDG&amp;E Study Area</v>
      </c>
    </row>
    <row r="80" spans="1:8" x14ac:dyDescent="0.35">
      <c r="A80" s="50" t="s">
        <v>601</v>
      </c>
      <c r="B80" t="s">
        <v>4384</v>
      </c>
      <c r="C80">
        <v>500</v>
      </c>
      <c r="F80" cm="1">
        <f t="array" ref="F80">MATCH(1,($B80='[13]CAISO Matrix_Updated'!$C$3:$C$630)*($C80='[13]CAISO Matrix_Updated'!$F$3:$F$630),0)</f>
        <v>147</v>
      </c>
      <c r="H80" t="str" cm="1">
        <f t="array" ref="H80">INDEX('[13]CAISO Matrix_Updated'!$A$3:$A$630,Subname_converter!F80)</f>
        <v>SDG&amp;E Study Area</v>
      </c>
    </row>
    <row r="81" spans="1:8" x14ac:dyDescent="0.35">
      <c r="A81" s="50" t="s">
        <v>485</v>
      </c>
      <c r="B81" t="s">
        <v>4384</v>
      </c>
      <c r="C81">
        <v>230</v>
      </c>
      <c r="F81" cm="1">
        <f t="array" ref="F81">MATCH(1,($B81='[13]CAISO Matrix_Updated'!$C$3:$C$630)*($C81='[13]CAISO Matrix_Updated'!$F$3:$F$630),0)</f>
        <v>148</v>
      </c>
      <c r="H81" t="str" cm="1">
        <f t="array" ref="H81">INDEX('[13]CAISO Matrix_Updated'!$A$3:$A$630,Subname_converter!F81)</f>
        <v>SDG&amp;E Study Area</v>
      </c>
    </row>
    <row r="82" spans="1:8" x14ac:dyDescent="0.35">
      <c r="A82" s="50" t="s">
        <v>183</v>
      </c>
      <c r="B82" t="s">
        <v>4420</v>
      </c>
      <c r="C82">
        <v>69</v>
      </c>
      <c r="F82" cm="1">
        <f t="array" ref="F82">MATCH(1,($B82='[13]CAISO Matrix_Updated'!$C$3:$C$630)*($C82='[13]CAISO Matrix_Updated'!$F$3:$F$630),0)</f>
        <v>152</v>
      </c>
      <c r="H82" t="str" cm="1">
        <f t="array" ref="H82">INDEX('[13]CAISO Matrix_Updated'!$A$3:$A$630,Subname_converter!F82)</f>
        <v>SDG&amp;E Study Area</v>
      </c>
    </row>
    <row r="83" spans="1:8" x14ac:dyDescent="0.35">
      <c r="A83" s="50" t="s">
        <v>920</v>
      </c>
      <c r="B83" t="s">
        <v>4575</v>
      </c>
      <c r="C83">
        <v>230</v>
      </c>
      <c r="F83" cm="1">
        <f t="array" ref="F83">MATCH(1,($B83='[13]CAISO Matrix_Updated'!$C$3:$C$630)*($C83='[13]CAISO Matrix_Updated'!$F$3:$F$630),0)</f>
        <v>155</v>
      </c>
      <c r="H83" t="str" cm="1">
        <f t="array" ref="H83">INDEX('[13]CAISO Matrix_Updated'!$A$3:$A$630,Subname_converter!F83)</f>
        <v>SCE Metro Study Area</v>
      </c>
    </row>
    <row r="84" spans="1:8" x14ac:dyDescent="0.35">
      <c r="A84" s="50" t="s">
        <v>577</v>
      </c>
      <c r="B84" t="s">
        <v>4422</v>
      </c>
      <c r="C84">
        <v>230</v>
      </c>
      <c r="F84" cm="1">
        <f t="array" ref="F84">MATCH(1,($B84='[13]CAISO Matrix_Updated'!$C$3:$C$630)*($C84='[13]CAISO Matrix_Updated'!$F$3:$F$630),0)</f>
        <v>159</v>
      </c>
      <c r="H84" t="str" cm="1">
        <f t="array" ref="H84">INDEX('[13]CAISO Matrix_Updated'!$A$3:$A$630,Subname_converter!F84)</f>
        <v xml:space="preserve">East of Pisgah Study Area </v>
      </c>
    </row>
    <row r="85" spans="1:8" x14ac:dyDescent="0.35">
      <c r="A85" s="50" t="s">
        <v>122</v>
      </c>
      <c r="B85" s="49" t="s">
        <v>4423</v>
      </c>
      <c r="C85" s="49">
        <v>230</v>
      </c>
      <c r="F85" cm="1">
        <f t="array" ref="F85">MATCH(1,($B85='[13]CAISO Matrix_Updated'!$C$3:$C$630)*($C85='[13]CAISO Matrix_Updated'!$F$3:$F$630),0)</f>
        <v>250</v>
      </c>
      <c r="H85" t="str" cm="1">
        <f t="array" ref="H85">INDEX('[13]CAISO Matrix_Updated'!$A$3:$A$630,Subname_converter!F85)</f>
        <v xml:space="preserve">East of Pisgah Study Area </v>
      </c>
    </row>
    <row r="86" spans="1:8" x14ac:dyDescent="0.35">
      <c r="A86" s="50" t="s">
        <v>589</v>
      </c>
      <c r="B86" s="49" t="s">
        <v>4424</v>
      </c>
      <c r="C86" s="49">
        <v>230</v>
      </c>
      <c r="F86" cm="1">
        <f t="array" ref="F86">MATCH(1,($B86='[13]CAISO Matrix_Updated'!$C$3:$C$630)*($C86='[13]CAISO Matrix_Updated'!$F$3:$F$630),0)</f>
        <v>162</v>
      </c>
      <c r="H86" t="str" cm="1">
        <f t="array" ref="H86">INDEX('[13]CAISO Matrix_Updated'!$A$3:$A$630,Subname_converter!F86)</f>
        <v>SDG&amp;E Study Area</v>
      </c>
    </row>
    <row r="87" spans="1:8" x14ac:dyDescent="0.35">
      <c r="A87" s="50" t="s">
        <v>4425</v>
      </c>
      <c r="B87" s="49" t="s">
        <v>4426</v>
      </c>
      <c r="C87" s="49">
        <v>230</v>
      </c>
      <c r="F87" cm="1">
        <f t="array" ref="F87">MATCH(1,($B87='[13]CAISO Matrix_Updated'!$C$3:$C$630)*($C87='[13]CAISO Matrix_Updated'!$F$3:$F$630),0)</f>
        <v>163</v>
      </c>
      <c r="H87" t="str" cm="1">
        <f t="array" ref="H87">INDEX('[13]CAISO Matrix_Updated'!$A$3:$A$630,Subname_converter!F87)</f>
        <v>SDG&amp;E Study Area</v>
      </c>
    </row>
    <row r="88" spans="1:8" x14ac:dyDescent="0.35">
      <c r="A88" s="50" t="s">
        <v>595</v>
      </c>
      <c r="B88" t="s">
        <v>4426</v>
      </c>
      <c r="C88">
        <v>230</v>
      </c>
      <c r="F88" cm="1">
        <f t="array" ref="F88">MATCH(1,($B88='[13]CAISO Matrix_Updated'!$C$3:$C$630)*($C88='[13]CAISO Matrix_Updated'!$F$3:$F$630),0)</f>
        <v>163</v>
      </c>
      <c r="H88" t="str" cm="1">
        <f t="array" ref="H88">INDEX('[13]CAISO Matrix_Updated'!$A$3:$A$630,Subname_converter!F88)</f>
        <v>SDG&amp;E Study Area</v>
      </c>
    </row>
    <row r="89" spans="1:8" x14ac:dyDescent="0.35">
      <c r="A89" s="50" t="s">
        <v>185</v>
      </c>
      <c r="B89" s="49" t="s">
        <v>4426</v>
      </c>
      <c r="C89" s="49">
        <v>230</v>
      </c>
      <c r="F89" cm="1">
        <f t="array" ref="F89">MATCH(1,($B89='[13]CAISO Matrix_Updated'!$C$3:$C$630)*($C89='[13]CAISO Matrix_Updated'!$F$3:$F$630),0)</f>
        <v>163</v>
      </c>
      <c r="H89" t="str" cm="1">
        <f t="array" ref="H89">INDEX('[13]CAISO Matrix_Updated'!$A$3:$A$630,Subname_converter!F89)</f>
        <v>SDG&amp;E Study Area</v>
      </c>
    </row>
    <row r="90" spans="1:8" x14ac:dyDescent="0.35">
      <c r="A90" s="50" t="s">
        <v>836</v>
      </c>
      <c r="B90" t="s">
        <v>4427</v>
      </c>
      <c r="C90">
        <v>230</v>
      </c>
      <c r="F90" cm="1">
        <f t="array" ref="F90">MATCH(1,($B90='[13]CAISO Matrix_Updated'!$C$3:$C$630)*($C90='[13]CAISO Matrix_Updated'!$F$3:$F$630),0)</f>
        <v>164</v>
      </c>
      <c r="H90" t="str" cm="1">
        <f t="array" ref="H90">INDEX('[13]CAISO Matrix_Updated'!$A$3:$A$630,Subname_converter!F90)</f>
        <v>SCE Eastern Study Area</v>
      </c>
    </row>
    <row r="91" spans="1:8" x14ac:dyDescent="0.35">
      <c r="A91" s="50" t="s">
        <v>462</v>
      </c>
      <c r="B91" t="s">
        <v>4427</v>
      </c>
      <c r="C91">
        <v>230</v>
      </c>
      <c r="F91" cm="1">
        <f t="array" ref="F91">MATCH(1,($B91='[13]CAISO Matrix_Updated'!$C$3:$C$630)*($C91='[13]CAISO Matrix_Updated'!$F$3:$F$630),0)</f>
        <v>164</v>
      </c>
      <c r="H91" t="str" cm="1">
        <f t="array" ref="H91">INDEX('[13]CAISO Matrix_Updated'!$A$3:$A$630,Subname_converter!F91)</f>
        <v>SCE Eastern Study Area</v>
      </c>
    </row>
    <row r="92" spans="1:8" ht="29" x14ac:dyDescent="0.35">
      <c r="A92" s="50" t="s">
        <v>675</v>
      </c>
      <c r="B92" t="s">
        <v>4428</v>
      </c>
      <c r="C92">
        <v>115</v>
      </c>
      <c r="F92" cm="1">
        <f t="array" ref="F92">MATCH(1,($B92='[13]CAISO Matrix_Updated'!$C$3:$C$630)*($C92='[13]CAISO Matrix_Updated'!$F$3:$F$630),0)</f>
        <v>165</v>
      </c>
      <c r="H92" t="str" cm="1">
        <f t="array" ref="H92">INDEX('[13]CAISO Matrix_Updated'!$A$3:$A$630,Subname_converter!F92)</f>
        <v xml:space="preserve">PG&amp;E Greater Bay Study Area </v>
      </c>
    </row>
    <row r="93" spans="1:8" x14ac:dyDescent="0.35">
      <c r="A93" s="50" t="s">
        <v>764</v>
      </c>
      <c r="B93" t="s">
        <v>4429</v>
      </c>
      <c r="C93">
        <v>115</v>
      </c>
      <c r="F93" cm="1">
        <f t="array" ref="F93">MATCH(1,($B93='[13]CAISO Matrix_Updated'!$C$3:$C$630)*($C93='[13]CAISO Matrix_Updated'!$F$3:$F$630),0)</f>
        <v>166</v>
      </c>
      <c r="H93" cm="1">
        <f t="array" ref="H93">INDEX('[13]CAISO Matrix_Updated'!$A$3:$A$630,Subname_converter!F93)</f>
        <v>0</v>
      </c>
    </row>
    <row r="94" spans="1:8" x14ac:dyDescent="0.35">
      <c r="A94" s="50" t="s">
        <v>267</v>
      </c>
      <c r="B94" s="49" t="s">
        <v>4602</v>
      </c>
      <c r="C94" s="49">
        <v>230</v>
      </c>
      <c r="F94" cm="1">
        <f t="array" ref="F94">MATCH(1,($B94='[13]CAISO Matrix_Updated'!$C$3:$C$630)*($C94='[13]CAISO Matrix_Updated'!$F$3:$F$630),0)</f>
        <v>171</v>
      </c>
      <c r="G94" t="s">
        <v>4616</v>
      </c>
      <c r="H94" cm="1">
        <f t="array" ref="H94">INDEX('[13]CAISO Matrix_Updated'!$A$3:$A$630,Subname_converter!F94)</f>
        <v>0</v>
      </c>
    </row>
    <row r="95" spans="1:8" x14ac:dyDescent="0.35">
      <c r="A95" s="50" t="s">
        <v>635</v>
      </c>
      <c r="B95" t="s">
        <v>4432</v>
      </c>
      <c r="C95">
        <v>230</v>
      </c>
      <c r="F95" cm="1">
        <f t="array" ref="F95">MATCH(1,($B95='[13]CAISO Matrix_Updated'!$C$3:$C$630)*($C95='[13]CAISO Matrix_Updated'!$F$3:$F$630),0)</f>
        <v>177</v>
      </c>
      <c r="H95" cm="1">
        <f t="array" ref="H95">INDEX('[13]CAISO Matrix_Updated'!$A$3:$A$630,Subname_converter!F95)</f>
        <v>0</v>
      </c>
    </row>
    <row r="96" spans="1:8" x14ac:dyDescent="0.35">
      <c r="A96" s="50" t="s">
        <v>618</v>
      </c>
      <c r="B96" t="s">
        <v>4432</v>
      </c>
      <c r="C96">
        <v>230</v>
      </c>
      <c r="F96" cm="1">
        <f t="array" ref="F96">MATCH(1,($B96='[13]CAISO Matrix_Updated'!$C$3:$C$630)*($C96='[13]CAISO Matrix_Updated'!$F$3:$F$630),0)</f>
        <v>177</v>
      </c>
      <c r="H96" cm="1">
        <f t="array" ref="H96">INDEX('[13]CAISO Matrix_Updated'!$A$3:$A$630,Subname_converter!F96)</f>
        <v>0</v>
      </c>
    </row>
    <row r="97" spans="1:8" x14ac:dyDescent="0.35">
      <c r="A97" s="50" t="s">
        <v>649</v>
      </c>
      <c r="B97" s="49" t="s">
        <v>4432</v>
      </c>
      <c r="C97" s="49">
        <v>115</v>
      </c>
      <c r="F97" cm="1">
        <f t="array" ref="F97">MATCH(1,($B97='[13]CAISO Matrix_Updated'!$C$3:$C$630)*($C97='[13]CAISO Matrix_Updated'!$F$3:$F$630),0)</f>
        <v>178</v>
      </c>
      <c r="H97" cm="1">
        <f t="array" ref="H97">INDEX('[13]CAISO Matrix_Updated'!$A$3:$A$630,Subname_converter!F97)</f>
        <v>0</v>
      </c>
    </row>
    <row r="98" spans="1:8" x14ac:dyDescent="0.35">
      <c r="A98" s="50" t="s">
        <v>315</v>
      </c>
      <c r="B98" t="s">
        <v>4432</v>
      </c>
      <c r="C98">
        <v>230</v>
      </c>
      <c r="F98" cm="1">
        <f t="array" ref="F98">MATCH(1,($B98='[13]CAISO Matrix_Updated'!$C$3:$C$630)*($C98='[13]CAISO Matrix_Updated'!$F$3:$F$630),0)</f>
        <v>177</v>
      </c>
      <c r="H98" cm="1">
        <f t="array" ref="H98">INDEX('[13]CAISO Matrix_Updated'!$A$3:$A$630,Subname_converter!F98)</f>
        <v>0</v>
      </c>
    </row>
    <row r="99" spans="1:8" x14ac:dyDescent="0.35">
      <c r="A99" s="50" t="s">
        <v>953</v>
      </c>
      <c r="B99" t="s">
        <v>4433</v>
      </c>
      <c r="C99">
        <v>230</v>
      </c>
      <c r="F99" cm="1">
        <f t="array" ref="F99">MATCH(1,($B99='[13]CAISO Matrix_Updated'!$C$3:$C$630)*($C99='[13]CAISO Matrix_Updated'!$F$3:$F$630),0)</f>
        <v>179</v>
      </c>
      <c r="H99" t="str" cm="1">
        <f t="array" ref="H99">INDEX('[13]CAISO Matrix_Updated'!$A$3:$A$630,Subname_converter!F99)</f>
        <v xml:space="preserve">East of Pisgah Study Area </v>
      </c>
    </row>
    <row r="100" spans="1:8" x14ac:dyDescent="0.35">
      <c r="A100" s="50" t="s">
        <v>583</v>
      </c>
      <c r="B100" t="s">
        <v>4433</v>
      </c>
      <c r="C100">
        <v>230</v>
      </c>
      <c r="F100" cm="1">
        <f t="array" ref="F100">MATCH(1,($B100='[13]CAISO Matrix_Updated'!$C$3:$C$630)*($C100='[13]CAISO Matrix_Updated'!$F$3:$F$630),0)</f>
        <v>179</v>
      </c>
      <c r="H100" t="str" cm="1">
        <f t="array" ref="H100">INDEX('[13]CAISO Matrix_Updated'!$A$3:$A$630,Subname_converter!F100)</f>
        <v xml:space="preserve">East of Pisgah Study Area </v>
      </c>
    </row>
    <row r="101" spans="1:8" x14ac:dyDescent="0.35">
      <c r="A101" s="50" t="s">
        <v>194</v>
      </c>
      <c r="B101" t="s">
        <v>4433</v>
      </c>
      <c r="C101">
        <v>230</v>
      </c>
      <c r="F101" cm="1">
        <f t="array" ref="F101">MATCH(1,($B101='[13]CAISO Matrix_Updated'!$C$3:$C$630)*($C101='[13]CAISO Matrix_Updated'!$F$3:$F$630),0)</f>
        <v>179</v>
      </c>
      <c r="H101" t="str" cm="1">
        <f t="array" ref="H101">INDEX('[13]CAISO Matrix_Updated'!$A$3:$A$630,Subname_converter!F101)</f>
        <v xml:space="preserve">East of Pisgah Study Area </v>
      </c>
    </row>
    <row r="102" spans="1:8" x14ac:dyDescent="0.35">
      <c r="A102" s="50" t="s">
        <v>807</v>
      </c>
      <c r="B102" s="49" t="s">
        <v>4604</v>
      </c>
      <c r="C102" s="49">
        <v>230</v>
      </c>
      <c r="F102" cm="1">
        <f t="array" ref="F102">MATCH(1,($B102='[13]CAISO Matrix_Updated'!$C$3:$C$630)*($C102='[13]CAISO Matrix_Updated'!$F$3:$F$630),0)</f>
        <v>185</v>
      </c>
      <c r="G102" t="s">
        <v>4603</v>
      </c>
      <c r="H102" t="str" cm="1">
        <f t="array" ref="H102">INDEX('[13]CAISO Matrix_Updated'!$A$3:$A$630,Subname_converter!F102)</f>
        <v>PG&amp;E Kern Study Area</v>
      </c>
    </row>
    <row r="103" spans="1:8" x14ac:dyDescent="0.35">
      <c r="A103" s="50" t="s">
        <v>264</v>
      </c>
      <c r="B103" t="s">
        <v>4387</v>
      </c>
      <c r="C103">
        <v>230</v>
      </c>
      <c r="F103" cm="1">
        <f t="array" ref="F103">MATCH(1,($B103='[13]CAISO Matrix_Updated'!$C$3:$C$630)*($C103='[13]CAISO Matrix_Updated'!$F$3:$F$630),0)</f>
        <v>183</v>
      </c>
      <c r="H103" t="str" cm="1">
        <f t="array" ref="H103">INDEX('[13]CAISO Matrix_Updated'!$A$3:$A$630,Subname_converter!F103)</f>
        <v>PG&amp;E Kern Study Area</v>
      </c>
    </row>
    <row r="104" spans="1:8" x14ac:dyDescent="0.35">
      <c r="A104" s="50" t="s">
        <v>372</v>
      </c>
      <c r="B104" t="s">
        <v>4387</v>
      </c>
      <c r="C104">
        <v>500</v>
      </c>
      <c r="F104" cm="1">
        <f t="array" ref="F104">MATCH(1,($B104='[13]CAISO Matrix_Updated'!$C$3:$C$630)*($C104='[13]CAISO Matrix_Updated'!$F$3:$F$630),0)</f>
        <v>182</v>
      </c>
      <c r="H104" cm="1">
        <f t="array" ref="H104">INDEX('[13]CAISO Matrix_Updated'!$A$3:$A$630,Subname_converter!F104)</f>
        <v>0</v>
      </c>
    </row>
    <row r="105" spans="1:8" x14ac:dyDescent="0.35">
      <c r="A105" s="50" t="s">
        <v>170</v>
      </c>
      <c r="B105" t="s">
        <v>4387</v>
      </c>
      <c r="C105">
        <v>230</v>
      </c>
      <c r="F105" cm="1">
        <f t="array" ref="F105">MATCH(1,($B105='[13]CAISO Matrix_Updated'!$C$3:$C$630)*($C105='[13]CAISO Matrix_Updated'!$F$3:$F$630),0)</f>
        <v>183</v>
      </c>
      <c r="H105" t="str" cm="1">
        <f t="array" ref="H105">INDEX('[13]CAISO Matrix_Updated'!$A$3:$A$630,Subname_converter!F105)</f>
        <v>PG&amp;E Kern Study Area</v>
      </c>
    </row>
    <row r="106" spans="1:8" x14ac:dyDescent="0.35">
      <c r="A106" s="50" t="s">
        <v>179</v>
      </c>
      <c r="B106" t="s">
        <v>4387</v>
      </c>
      <c r="C106">
        <v>230</v>
      </c>
      <c r="F106" cm="1">
        <f t="array" ref="F106">MATCH(1,($B106='[13]CAISO Matrix_Updated'!$C$3:$C$630)*($C106='[13]CAISO Matrix_Updated'!$F$3:$F$630),0)</f>
        <v>183</v>
      </c>
      <c r="H106" t="str" cm="1">
        <f t="array" ref="H106">INDEX('[13]CAISO Matrix_Updated'!$A$3:$A$630,Subname_converter!F106)</f>
        <v>PG&amp;E Kern Study Area</v>
      </c>
    </row>
    <row r="107" spans="1:8" x14ac:dyDescent="0.35">
      <c r="A107" s="50" t="s">
        <v>773</v>
      </c>
      <c r="B107" t="s">
        <v>4387</v>
      </c>
      <c r="C107">
        <v>500</v>
      </c>
      <c r="F107" cm="1">
        <f t="array" ref="F107">MATCH(1,($B107='[13]CAISO Matrix_Updated'!$C$3:$C$630)*($C107='[13]CAISO Matrix_Updated'!$F$3:$F$630),0)</f>
        <v>182</v>
      </c>
      <c r="H107" cm="1">
        <f t="array" ref="H107">INDEX('[13]CAISO Matrix_Updated'!$A$3:$A$630,Subname_converter!F107)</f>
        <v>0</v>
      </c>
    </row>
    <row r="108" spans="1:8" x14ac:dyDescent="0.35">
      <c r="A108" s="50" t="s">
        <v>437</v>
      </c>
      <c r="B108" s="49" t="s">
        <v>4604</v>
      </c>
      <c r="C108" s="49">
        <v>230</v>
      </c>
      <c r="F108" cm="1">
        <f t="array" ref="F108">MATCH(1,($B108='[13]CAISO Matrix_Updated'!$C$3:$C$630)*($C108='[13]CAISO Matrix_Updated'!$F$3:$F$630),0)</f>
        <v>185</v>
      </c>
      <c r="G108" t="s">
        <v>4603</v>
      </c>
      <c r="H108" t="str" cm="1">
        <f t="array" ref="H108">INDEX('[13]CAISO Matrix_Updated'!$A$3:$A$630,Subname_converter!F108)</f>
        <v>PG&amp;E Kern Study Area</v>
      </c>
    </row>
    <row r="109" spans="1:8" x14ac:dyDescent="0.35">
      <c r="A109" s="50" t="s">
        <v>769</v>
      </c>
      <c r="B109" s="49" t="s">
        <v>4615</v>
      </c>
      <c r="C109" s="49">
        <v>230</v>
      </c>
      <c r="F109" cm="1">
        <f t="array" ref="F109">MATCH(1,($B109='[13]CAISO Matrix_Updated'!$C$3:$C$630)*($C109='[13]CAISO Matrix_Updated'!$F$3:$F$630),0)</f>
        <v>186</v>
      </c>
      <c r="G109" t="s">
        <v>4614</v>
      </c>
      <c r="H109" t="str" cm="1">
        <f t="array" ref="H109">INDEX('[13]CAISO Matrix_Updated'!$A$3:$A$630,Subname_converter!F109)</f>
        <v>PG&amp;E Kern Study Area</v>
      </c>
    </row>
    <row r="110" spans="1:8" x14ac:dyDescent="0.35">
      <c r="A110" s="50" t="s">
        <v>206</v>
      </c>
      <c r="B110" s="49" t="s">
        <v>4547</v>
      </c>
      <c r="C110" s="49">
        <v>230</v>
      </c>
      <c r="F110" cm="1">
        <f t="array" ref="F110">MATCH(1,($B110='[13]CAISO Matrix_Updated'!$C$3:$C$630)*($C110='[13]CAISO Matrix_Updated'!$F$3:$F$630),0)</f>
        <v>189</v>
      </c>
      <c r="G110" t="s">
        <v>4550</v>
      </c>
      <c r="H110" cm="1">
        <f t="array" ref="H110">INDEX('[13]CAISO Matrix_Updated'!$A$3:$A$630,Subname_converter!F110)</f>
        <v>0</v>
      </c>
    </row>
    <row r="111" spans="1:8" x14ac:dyDescent="0.35">
      <c r="A111" s="50" t="s">
        <v>654</v>
      </c>
      <c r="B111" s="49" t="s">
        <v>4548</v>
      </c>
      <c r="C111" s="49">
        <v>115</v>
      </c>
      <c r="F111" cm="1">
        <f t="array" ref="F111">MATCH(1,($B111='[13]CAISO Matrix_Updated'!$C$3:$C$630)*($C111='[13]CAISO Matrix_Updated'!$F$3:$F$630),0)</f>
        <v>88</v>
      </c>
      <c r="G111" t="s">
        <v>4549</v>
      </c>
      <c r="H111" cm="1">
        <f t="array" ref="H111">INDEX('[13]CAISO Matrix_Updated'!$A$3:$A$630,Subname_converter!F111)</f>
        <v>0</v>
      </c>
    </row>
    <row r="112" spans="1:8" x14ac:dyDescent="0.35">
      <c r="A112" s="50" t="s">
        <v>777</v>
      </c>
      <c r="B112" t="s">
        <v>4435</v>
      </c>
      <c r="C112">
        <v>70</v>
      </c>
      <c r="F112" cm="1">
        <f t="array" ref="F112">MATCH(1,($B112='[13]CAISO Matrix_Updated'!$C$3:$C$630)*($C112='[13]CAISO Matrix_Updated'!$F$3:$F$630),0)</f>
        <v>196</v>
      </c>
      <c r="H112" cm="1">
        <f t="array" ref="H112">INDEX('[13]CAISO Matrix_Updated'!$A$3:$A$630,Subname_converter!F112)</f>
        <v>0</v>
      </c>
    </row>
    <row r="113" spans="1:8" x14ac:dyDescent="0.35">
      <c r="A113" s="50" t="s">
        <v>390</v>
      </c>
      <c r="B113" s="49" t="s">
        <v>4436</v>
      </c>
      <c r="C113" s="49">
        <v>230</v>
      </c>
      <c r="F113" cm="1">
        <f t="array" ref="F113">MATCH(1,($B113='[13]CAISO Matrix_Updated'!$C$3:$C$630)*($C113='[13]CAISO Matrix_Updated'!$F$3:$F$630),0)</f>
        <v>199</v>
      </c>
      <c r="H113" t="str" cm="1">
        <f t="array" ref="H113">INDEX('[13]CAISO Matrix_Updated'!$A$3:$A$630,Subname_converter!F113)</f>
        <v xml:space="preserve">PG&amp;E North of Greater Bay Study Area </v>
      </c>
    </row>
    <row r="114" spans="1:8" ht="29" x14ac:dyDescent="0.35">
      <c r="A114" s="50" t="s">
        <v>684</v>
      </c>
      <c r="B114" s="49" t="s">
        <v>4564</v>
      </c>
      <c r="C114" s="49">
        <v>115</v>
      </c>
      <c r="F114" cm="1">
        <f t="array" ref="F114">MATCH(1,($B114='[13]CAISO Matrix_Updated'!$C$3:$C$630)*($C114='[13]CAISO Matrix_Updated'!$F$3:$F$630),0)</f>
        <v>146</v>
      </c>
      <c r="G114" t="s">
        <v>4565</v>
      </c>
      <c r="H114" t="str" cm="1">
        <f t="array" ref="H114">INDEX('[13]CAISO Matrix_Updated'!$A$3:$A$630,Subname_converter!F114)</f>
        <v xml:space="preserve">PG&amp;E Greater Bay Study Area </v>
      </c>
    </row>
    <row r="115" spans="1:8" ht="29" x14ac:dyDescent="0.35">
      <c r="A115" s="50" t="s">
        <v>665</v>
      </c>
      <c r="B115" t="s">
        <v>4437</v>
      </c>
      <c r="C115">
        <v>115</v>
      </c>
      <c r="F115" cm="1">
        <f t="array" ref="F115">MATCH(1,($B115='[13]CAISO Matrix_Updated'!$C$3:$C$630)*($C115='[13]CAISO Matrix_Updated'!$F$3:$F$630),0)</f>
        <v>208</v>
      </c>
      <c r="H115" cm="1">
        <f t="array" ref="H115">INDEX('[13]CAISO Matrix_Updated'!$A$3:$A$630,Subname_converter!F115)</f>
        <v>0</v>
      </c>
    </row>
    <row r="116" spans="1:8" x14ac:dyDescent="0.35">
      <c r="A116" s="50" t="s">
        <v>995</v>
      </c>
      <c r="B116" s="49" t="s">
        <v>4576</v>
      </c>
      <c r="C116" s="49">
        <v>115</v>
      </c>
      <c r="F116" cm="1">
        <f t="array" ref="F116">MATCH(1,($B116='[13]CAISO Matrix_Updated'!$C$3:$C$630)*($C116='[13]CAISO Matrix_Updated'!$F$3:$F$630),0)</f>
        <v>209</v>
      </c>
      <c r="G116" t="s">
        <v>4577</v>
      </c>
      <c r="H116" cm="1">
        <f t="array" ref="H116">INDEX('[13]CAISO Matrix_Updated'!$A$3:$A$630,Subname_converter!F116)</f>
        <v>0</v>
      </c>
    </row>
    <row r="117" spans="1:8" x14ac:dyDescent="0.35">
      <c r="A117" s="50" t="s">
        <v>662</v>
      </c>
      <c r="B117" s="49" t="s">
        <v>4576</v>
      </c>
      <c r="C117" s="49">
        <v>115</v>
      </c>
      <c r="F117" cm="1">
        <f t="array" ref="F117">MATCH(1,($B117='[13]CAISO Matrix_Updated'!$C$3:$C$630)*($C117='[13]CAISO Matrix_Updated'!$F$3:$F$630),0)</f>
        <v>209</v>
      </c>
      <c r="G117" t="s">
        <v>4577</v>
      </c>
      <c r="H117" cm="1">
        <f t="array" ref="H117">INDEX('[13]CAISO Matrix_Updated'!$A$3:$A$630,Subname_converter!F117)</f>
        <v>0</v>
      </c>
    </row>
    <row r="118" spans="1:8" x14ac:dyDescent="0.35">
      <c r="A118" s="50" t="s">
        <v>761</v>
      </c>
      <c r="B118" t="s">
        <v>4439</v>
      </c>
      <c r="C118">
        <v>230</v>
      </c>
      <c r="F118" cm="1">
        <f t="array" ref="F118">MATCH(1,($B118='[13]CAISO Matrix_Updated'!$C$3:$C$630)*($C118='[13]CAISO Matrix_Updated'!$F$3:$F$630),0)</f>
        <v>210</v>
      </c>
      <c r="H118" cm="1">
        <f t="array" ref="H118">INDEX('[13]CAISO Matrix_Updated'!$A$3:$A$630,Subname_converter!F118)</f>
        <v>0</v>
      </c>
    </row>
    <row r="119" spans="1:8" x14ac:dyDescent="0.35">
      <c r="A119" s="50" t="s">
        <v>531</v>
      </c>
      <c r="B119" t="s">
        <v>4578</v>
      </c>
      <c r="C119">
        <v>115</v>
      </c>
      <c r="F119" cm="1">
        <f t="array" ref="F119">MATCH(1,($B119='[13]CAISO Matrix_Updated'!$C$3:$C$630)*($C119='[13]CAISO Matrix_Updated'!$F$3:$F$630),0)</f>
        <v>213</v>
      </c>
      <c r="G119" t="s">
        <v>4577</v>
      </c>
      <c r="H119" cm="1">
        <f t="array" ref="H119">INDEX('[13]CAISO Matrix_Updated'!$A$3:$A$630,Subname_converter!F119)</f>
        <v>0</v>
      </c>
    </row>
    <row r="120" spans="1:8" ht="29" x14ac:dyDescent="0.35">
      <c r="A120" s="50" t="s">
        <v>281</v>
      </c>
      <c r="B120" t="s">
        <v>4346</v>
      </c>
      <c r="C120">
        <v>500</v>
      </c>
      <c r="F120" cm="1">
        <f t="array" ref="F120">MATCH(1,($B120='[13]CAISO Matrix_Updated'!$C$3:$C$630)*($C120='[13]CAISO Matrix_Updated'!$F$3:$F$630),0)</f>
        <v>218</v>
      </c>
      <c r="H120" t="str" cm="1">
        <f t="array" ref="H120">INDEX('[13]CAISO Matrix_Updated'!$A$3:$A$630,Subname_converter!F120)</f>
        <v>SDG&amp;E Study Area</v>
      </c>
    </row>
    <row r="121" spans="1:8" ht="29" x14ac:dyDescent="0.35">
      <c r="A121" s="50" t="s">
        <v>597</v>
      </c>
      <c r="B121" t="s">
        <v>4346</v>
      </c>
      <c r="C121">
        <v>500</v>
      </c>
      <c r="F121" cm="1">
        <f t="array" ref="F121">MATCH(1,($B121='[13]CAISO Matrix_Updated'!$C$3:$C$630)*($C121='[13]CAISO Matrix_Updated'!$F$3:$F$630),0)</f>
        <v>218</v>
      </c>
      <c r="H121" t="str" cm="1">
        <f t="array" ref="H121">INDEX('[13]CAISO Matrix_Updated'!$A$3:$A$630,Subname_converter!F121)</f>
        <v>SDG&amp;E Study Area</v>
      </c>
    </row>
    <row r="122" spans="1:8" ht="29" x14ac:dyDescent="0.35">
      <c r="A122" s="50" t="s">
        <v>597</v>
      </c>
      <c r="B122" t="s">
        <v>4346</v>
      </c>
      <c r="C122">
        <v>500</v>
      </c>
      <c r="F122" cm="1">
        <f t="array" ref="F122">MATCH(1,($B122='[13]CAISO Matrix_Updated'!$C$3:$C$630)*($C122='[13]CAISO Matrix_Updated'!$F$3:$F$630),0)</f>
        <v>218</v>
      </c>
      <c r="H122" t="str" cm="1">
        <f t="array" ref="H122">INDEX('[13]CAISO Matrix_Updated'!$A$3:$A$630,Subname_converter!F122)</f>
        <v>SDG&amp;E Study Area</v>
      </c>
    </row>
    <row r="123" spans="1:8" x14ac:dyDescent="0.35">
      <c r="A123" s="50" t="s">
        <v>80</v>
      </c>
      <c r="B123" s="49" t="s">
        <v>4409</v>
      </c>
      <c r="C123" s="49">
        <v>230</v>
      </c>
      <c r="F123" cm="1">
        <f t="array" ref="F123">MATCH(1,($B123='[13]CAISO Matrix_Updated'!$C$3:$C$630)*($C123='[13]CAISO Matrix_Updated'!$F$3:$F$630),0)</f>
        <v>221</v>
      </c>
      <c r="H123" cm="1">
        <f t="array" ref="H123">INDEX('[13]CAISO Matrix_Updated'!$A$3:$A$630,Subname_converter!F123)</f>
        <v>0</v>
      </c>
    </row>
    <row r="124" spans="1:8" x14ac:dyDescent="0.35">
      <c r="A124" s="50" t="s">
        <v>431</v>
      </c>
      <c r="B124" s="49" t="s">
        <v>4440</v>
      </c>
      <c r="C124" s="49">
        <v>230</v>
      </c>
      <c r="F124" cm="1">
        <f t="array" ref="F124">MATCH(1,($B124='[13]CAISO Matrix_Updated'!$C$3:$C$630)*($C124='[13]CAISO Matrix_Updated'!$F$3:$F$630),0)</f>
        <v>223</v>
      </c>
      <c r="H124" cm="1">
        <f t="array" ref="H124">INDEX('[13]CAISO Matrix_Updated'!$A$3:$A$630,Subname_converter!F124)</f>
        <v>0</v>
      </c>
    </row>
    <row r="125" spans="1:8" x14ac:dyDescent="0.35">
      <c r="A125" s="50" t="s">
        <v>134</v>
      </c>
      <c r="B125" s="49" t="s">
        <v>4440</v>
      </c>
      <c r="C125" s="49">
        <v>230</v>
      </c>
      <c r="F125" cm="1">
        <f t="array" ref="F125">MATCH(1,($B125='[13]CAISO Matrix_Updated'!$C$3:$C$630)*($C125='[13]CAISO Matrix_Updated'!$F$3:$F$630),0)</f>
        <v>223</v>
      </c>
      <c r="H125" cm="1">
        <f t="array" ref="H125">INDEX('[13]CAISO Matrix_Updated'!$A$3:$A$630,Subname_converter!F125)</f>
        <v>0</v>
      </c>
    </row>
    <row r="126" spans="1:8" x14ac:dyDescent="0.35">
      <c r="A126" s="50" t="s">
        <v>931</v>
      </c>
      <c r="B126" t="s">
        <v>4442</v>
      </c>
      <c r="C126">
        <v>230</v>
      </c>
      <c r="F126" cm="1">
        <f t="array" ref="F126">MATCH(1,($B126='[13]CAISO Matrix_Updated'!$C$3:$C$630)*($C126='[13]CAISO Matrix_Updated'!$F$3:$F$630),0)</f>
        <v>228</v>
      </c>
      <c r="H126" t="str" cm="1">
        <f t="array" ref="H126">INDEX('[13]CAISO Matrix_Updated'!$A$3:$A$630,Subname_converter!F126)</f>
        <v>SCE Metro Study Area</v>
      </c>
    </row>
    <row r="127" spans="1:8" x14ac:dyDescent="0.35">
      <c r="A127" s="50" t="s">
        <v>907</v>
      </c>
      <c r="B127" t="s">
        <v>4442</v>
      </c>
      <c r="C127">
        <v>230</v>
      </c>
      <c r="F127" cm="1">
        <f t="array" ref="F127">MATCH(1,($B127='[13]CAISO Matrix_Updated'!$C$3:$C$630)*($C127='[13]CAISO Matrix_Updated'!$F$3:$F$630),0)</f>
        <v>228</v>
      </c>
      <c r="H127" t="str" cm="1">
        <f t="array" ref="H127">INDEX('[13]CAISO Matrix_Updated'!$A$3:$A$630,Subname_converter!F127)</f>
        <v>SCE Metro Study Area</v>
      </c>
    </row>
    <row r="128" spans="1:8" x14ac:dyDescent="0.35">
      <c r="A128" s="50" t="s">
        <v>443</v>
      </c>
      <c r="B128" t="s">
        <v>4442</v>
      </c>
      <c r="C128">
        <v>230</v>
      </c>
      <c r="F128" cm="1">
        <f t="array" ref="F128">MATCH(1,($B128='[13]CAISO Matrix_Updated'!$C$3:$C$630)*($C128='[13]CAISO Matrix_Updated'!$F$3:$F$630),0)</f>
        <v>228</v>
      </c>
      <c r="H128" t="str" cm="1">
        <f t="array" ref="H128">INDEX('[13]CAISO Matrix_Updated'!$A$3:$A$630,Subname_converter!F128)</f>
        <v>SCE Metro Study Area</v>
      </c>
    </row>
    <row r="129" spans="1:8" ht="29" x14ac:dyDescent="0.35">
      <c r="A129" s="50" t="s">
        <v>973</v>
      </c>
      <c r="B129" s="49" t="s">
        <v>4441</v>
      </c>
      <c r="C129" s="49">
        <v>500</v>
      </c>
      <c r="F129" cm="1">
        <f t="array" ref="F129">MATCH(1,($B129='[13]CAISO Matrix_Updated'!$C$3:$C$630)*($C129='[13]CAISO Matrix_Updated'!$F$3:$F$630),0)</f>
        <v>233</v>
      </c>
      <c r="H129" t="str" cm="1">
        <f t="array" ref="H129">INDEX('[13]CAISO Matrix_Updated'!$A$3:$A$630,Subname_converter!F129)</f>
        <v>SDG&amp;E Study Area</v>
      </c>
    </row>
    <row r="130" spans="1:8" ht="29" x14ac:dyDescent="0.35">
      <c r="A130" s="50" t="s">
        <v>965</v>
      </c>
      <c r="B130" s="49" t="s">
        <v>4441</v>
      </c>
      <c r="C130" s="49">
        <v>500</v>
      </c>
      <c r="F130" cm="1">
        <f t="array" ref="F130">MATCH(1,($B130='[13]CAISO Matrix_Updated'!$C$3:$C$630)*($C130='[13]CAISO Matrix_Updated'!$F$3:$F$630),0)</f>
        <v>233</v>
      </c>
      <c r="H130" t="str" cm="1">
        <f t="array" ref="H130">INDEX('[13]CAISO Matrix_Updated'!$A$3:$A$630,Subname_converter!F130)</f>
        <v>SDG&amp;E Study Area</v>
      </c>
    </row>
    <row r="131" spans="1:8" ht="29" x14ac:dyDescent="0.35">
      <c r="A131" s="50" t="s">
        <v>190</v>
      </c>
      <c r="B131" t="s">
        <v>4441</v>
      </c>
      <c r="C131">
        <v>500</v>
      </c>
      <c r="F131" cm="1">
        <f t="array" ref="F131">MATCH(1,($B131='[13]CAISO Matrix_Updated'!$C$3:$C$630)*($C131='[13]CAISO Matrix_Updated'!$F$3:$F$630),0)</f>
        <v>233</v>
      </c>
      <c r="H131" t="str" cm="1">
        <f t="array" ref="H131">INDEX('[13]CAISO Matrix_Updated'!$A$3:$A$630,Subname_converter!F131)</f>
        <v>SDG&amp;E Study Area</v>
      </c>
    </row>
    <row r="132" spans="1:8" x14ac:dyDescent="0.35">
      <c r="A132" s="50" t="s">
        <v>378</v>
      </c>
      <c r="B132" t="s">
        <v>4443</v>
      </c>
      <c r="C132">
        <v>115</v>
      </c>
      <c r="F132" cm="1">
        <f t="array" ref="F132">MATCH(1,($B132='[13]CAISO Matrix_Updated'!$C$3:$C$630)*($C132='[13]CAISO Matrix_Updated'!$F$3:$F$630),0)</f>
        <v>235</v>
      </c>
      <c r="H132" cm="1">
        <f t="array" ref="H132">INDEX('[13]CAISO Matrix_Updated'!$A$3:$A$630,Subname_converter!F132)</f>
        <v>0</v>
      </c>
    </row>
    <row r="133" spans="1:8" x14ac:dyDescent="0.35">
      <c r="A133" s="50" t="s">
        <v>621</v>
      </c>
      <c r="B133" t="s">
        <v>4444</v>
      </c>
      <c r="C133">
        <v>115</v>
      </c>
      <c r="F133" cm="1">
        <f t="array" ref="F133">MATCH(1,($B133='[13]CAISO Matrix_Updated'!$C$3:$C$630)*($C133='[13]CAISO Matrix_Updated'!$F$3:$F$630),0)</f>
        <v>242</v>
      </c>
      <c r="H133" cm="1">
        <f t="array" ref="H133">INDEX('[13]CAISO Matrix_Updated'!$A$3:$A$630,Subname_converter!F133)</f>
        <v>0</v>
      </c>
    </row>
    <row r="134" spans="1:8" ht="29" x14ac:dyDescent="0.35">
      <c r="A134" s="50" t="s">
        <v>230</v>
      </c>
      <c r="B134" t="s">
        <v>4446</v>
      </c>
      <c r="C134">
        <v>230</v>
      </c>
      <c r="F134" cm="1">
        <f t="array" ref="F134">MATCH(1,($B134='[13]CAISO Matrix_Updated'!$C$3:$C$630)*($C134='[13]CAISO Matrix_Updated'!$F$3:$F$630),0)</f>
        <v>244</v>
      </c>
      <c r="H134" t="str" cm="1">
        <f t="array" ref="H134">INDEX('[13]CAISO Matrix_Updated'!$A$3:$A$630,Subname_converter!F134)</f>
        <v>SDG&amp;E Study Area</v>
      </c>
    </row>
    <row r="135" spans="1:8" x14ac:dyDescent="0.35">
      <c r="A135" s="50" t="s">
        <v>473</v>
      </c>
      <c r="B135" t="s">
        <v>4447</v>
      </c>
      <c r="C135">
        <v>230</v>
      </c>
      <c r="F135" cm="1">
        <f t="array" ref="F135">MATCH(1,($B135='[13]CAISO Matrix_Updated'!$C$3:$C$630)*($C135='[13]CAISO Matrix_Updated'!$F$3:$F$630),0)</f>
        <v>246</v>
      </c>
      <c r="H135" t="str" cm="1">
        <f t="array" ref="H135">INDEX('[13]CAISO Matrix_Updated'!$A$3:$A$630,Subname_converter!F135)</f>
        <v xml:space="preserve">East of Pisgah Study Area </v>
      </c>
    </row>
    <row r="136" spans="1:8" ht="29" x14ac:dyDescent="0.35">
      <c r="A136" s="50" t="s">
        <v>955</v>
      </c>
      <c r="B136" s="49" t="s">
        <v>4448</v>
      </c>
      <c r="C136" s="49">
        <v>230</v>
      </c>
      <c r="F136" cm="1">
        <f t="array" ref="F136">MATCH(1,($B136='[13]CAISO Matrix_Updated'!$C$3:$C$630)*($C136='[13]CAISO Matrix_Updated'!$F$3:$F$630),0)</f>
        <v>124</v>
      </c>
      <c r="H136" t="str" cm="1">
        <f t="array" ref="H136">INDEX('[13]CAISO Matrix_Updated'!$A$3:$A$630,Subname_converter!F136)</f>
        <v xml:space="preserve">East of Pisgah Study Area </v>
      </c>
    </row>
    <row r="137" spans="1:8" x14ac:dyDescent="0.35">
      <c r="A137" s="50" t="s">
        <v>929</v>
      </c>
      <c r="B137" t="s">
        <v>4450</v>
      </c>
      <c r="C137">
        <v>230</v>
      </c>
      <c r="F137" cm="1">
        <f t="array" ref="F137">MATCH(1,($B137='[13]CAISO Matrix_Updated'!$C$3:$C$630)*($C137='[13]CAISO Matrix_Updated'!$F$3:$F$630),0)</f>
        <v>255</v>
      </c>
      <c r="H137" t="str" cm="1">
        <f t="array" ref="H137">INDEX('[13]CAISO Matrix_Updated'!$A$3:$A$630,Subname_converter!F137)</f>
        <v>SCE Metro Study Area</v>
      </c>
    </row>
    <row r="138" spans="1:8" x14ac:dyDescent="0.35">
      <c r="A138" s="50" t="s">
        <v>365</v>
      </c>
      <c r="B138" s="49" t="s">
        <v>4355</v>
      </c>
      <c r="C138" s="49">
        <v>230</v>
      </c>
      <c r="F138" cm="1">
        <f t="array" ref="F138">MATCH(1,($B138='[13]CAISO Matrix_Updated'!$C$3:$C$630)*($C138='[13]CAISO Matrix_Updated'!$F$3:$F$630),0)</f>
        <v>259</v>
      </c>
      <c r="H138" cm="1">
        <f t="array" ref="H138">INDEX('[13]CAISO Matrix_Updated'!$A$3:$A$630,Subname_converter!F138)</f>
        <v>0</v>
      </c>
    </row>
    <row r="139" spans="1:8" x14ac:dyDescent="0.35">
      <c r="A139" s="50" t="s">
        <v>702</v>
      </c>
      <c r="B139" t="s">
        <v>4355</v>
      </c>
      <c r="C139">
        <v>230</v>
      </c>
      <c r="F139" cm="1">
        <f t="array" ref="F139">MATCH(1,($B139='[13]CAISO Matrix_Updated'!$C$3:$C$630)*($C139='[13]CAISO Matrix_Updated'!$F$3:$F$630),0)</f>
        <v>259</v>
      </c>
      <c r="H139" cm="1">
        <f t="array" ref="H139">INDEX('[13]CAISO Matrix_Updated'!$A$3:$A$630,Subname_converter!F139)</f>
        <v>0</v>
      </c>
    </row>
    <row r="140" spans="1:8" x14ac:dyDescent="0.35">
      <c r="A140" s="50" t="s">
        <v>727</v>
      </c>
      <c r="B140" s="49" t="s">
        <v>4401</v>
      </c>
      <c r="C140" s="49">
        <v>115</v>
      </c>
      <c r="F140" cm="1">
        <f t="array" ref="F140">MATCH(1,($B140='[13]CAISO Matrix_Updated'!$C$3:$C$630)*($C140='[13]CAISO Matrix_Updated'!$F$3:$F$630),0)</f>
        <v>301</v>
      </c>
      <c r="H140" t="str" cm="1">
        <f t="array" ref="H140">INDEX('[13]CAISO Matrix_Updated'!$A$3:$A$630,Subname_converter!F140)</f>
        <v xml:space="preserve">PG&amp;E Greater Bay Study Area </v>
      </c>
    </row>
    <row r="141" spans="1:8" x14ac:dyDescent="0.35">
      <c r="A141" s="50" t="s">
        <v>223</v>
      </c>
      <c r="B141" s="49" t="s">
        <v>4440</v>
      </c>
      <c r="C141" s="49">
        <v>230</v>
      </c>
      <c r="F141" cm="1">
        <f t="array" ref="F141">MATCH(1,($B141='[13]CAISO Matrix_Updated'!$C$3:$C$630)*($C141='[13]CAISO Matrix_Updated'!$F$3:$F$630),0)</f>
        <v>223</v>
      </c>
      <c r="H141" cm="1">
        <f t="array" ref="H141">INDEX('[13]CAISO Matrix_Updated'!$A$3:$A$630,Subname_converter!F141)</f>
        <v>0</v>
      </c>
    </row>
    <row r="142" spans="1:8" x14ac:dyDescent="0.35">
      <c r="A142" s="50" t="s">
        <v>801</v>
      </c>
      <c r="B142" t="s">
        <v>4579</v>
      </c>
      <c r="C142">
        <v>115</v>
      </c>
      <c r="F142" cm="1">
        <f t="array" ref="F142">MATCH(1,($B142='[13]CAISO Matrix_Updated'!$C$3:$C$630)*($C142='[13]CAISO Matrix_Updated'!$F$3:$F$630),0)</f>
        <v>263</v>
      </c>
      <c r="H142" t="str" cm="1">
        <f t="array" ref="H142">INDEX('[13]CAISO Matrix_Updated'!$A$3:$A$630,Subname_converter!F142)</f>
        <v>PG&amp;E Kern Study Area</v>
      </c>
    </row>
    <row r="143" spans="1:8" x14ac:dyDescent="0.35">
      <c r="A143" s="50" t="s">
        <v>805</v>
      </c>
      <c r="B143" t="s">
        <v>4579</v>
      </c>
      <c r="C143">
        <v>115</v>
      </c>
      <c r="F143" cm="1">
        <f t="array" ref="F143">MATCH(1,($B143='[13]CAISO Matrix_Updated'!$C$3:$C$630)*($C143='[13]CAISO Matrix_Updated'!$F$3:$F$630),0)</f>
        <v>263</v>
      </c>
      <c r="H143" t="str" cm="1">
        <f t="array" ref="H143">INDEX('[13]CAISO Matrix_Updated'!$A$3:$A$630,Subname_converter!F143)</f>
        <v>PG&amp;E Kern Study Area</v>
      </c>
    </row>
    <row r="144" spans="1:8" ht="29" x14ac:dyDescent="0.35">
      <c r="A144" s="50" t="s">
        <v>562</v>
      </c>
      <c r="B144" t="s">
        <v>1589</v>
      </c>
      <c r="C144">
        <v>230</v>
      </c>
      <c r="F144" cm="1">
        <f t="array" ref="F144">MATCH(1,($B144='[13]CAISO Matrix_Updated'!$C$3:$C$630)*($C144='[13]CAISO Matrix_Updated'!$F$3:$F$630),0)</f>
        <v>267</v>
      </c>
      <c r="H144" t="str" cm="1">
        <f t="array" ref="H144">INDEX('[13]CAISO Matrix_Updated'!$A$3:$A$630,Subname_converter!F144)</f>
        <v>SCE North of Lugo Study Area</v>
      </c>
    </row>
    <row r="145" spans="1:8" x14ac:dyDescent="0.35">
      <c r="A145" s="50" t="s">
        <v>899</v>
      </c>
      <c r="B145" t="s">
        <v>1589</v>
      </c>
      <c r="C145">
        <v>230</v>
      </c>
      <c r="F145" cm="1">
        <f t="array" ref="F145">MATCH(1,($B145='[13]CAISO Matrix_Updated'!$C$3:$C$630)*($C145='[13]CAISO Matrix_Updated'!$F$3:$F$630),0)</f>
        <v>267</v>
      </c>
      <c r="H145" t="str" cm="1">
        <f t="array" ref="H145">INDEX('[13]CAISO Matrix_Updated'!$A$3:$A$630,Subname_converter!F145)</f>
        <v>SCE North of Lugo Study Area</v>
      </c>
    </row>
    <row r="146" spans="1:8" x14ac:dyDescent="0.35">
      <c r="A146" s="50" t="s">
        <v>245</v>
      </c>
      <c r="B146" t="s">
        <v>1589</v>
      </c>
      <c r="C146">
        <v>230</v>
      </c>
      <c r="F146" cm="1">
        <f t="array" ref="F146">MATCH(1,($B146='[13]CAISO Matrix_Updated'!$C$3:$C$630)*($C146='[13]CAISO Matrix_Updated'!$F$3:$F$630),0)</f>
        <v>267</v>
      </c>
      <c r="H146" t="str" cm="1">
        <f t="array" ref="H146">INDEX('[13]CAISO Matrix_Updated'!$A$3:$A$630,Subname_converter!F146)</f>
        <v>SCE North of Lugo Study Area</v>
      </c>
    </row>
    <row r="147" spans="1:8" x14ac:dyDescent="0.35">
      <c r="A147" s="50" t="s">
        <v>893</v>
      </c>
      <c r="B147" s="49" t="s">
        <v>4605</v>
      </c>
      <c r="C147" s="49">
        <v>230</v>
      </c>
      <c r="F147" cm="1">
        <f t="array" ref="F147">MATCH(1,($B147='[13]CAISO Matrix_Updated'!$C$3:$C$630)*($C147='[13]CAISO Matrix_Updated'!$F$3:$F$630),0)</f>
        <v>269</v>
      </c>
      <c r="G147" t="s">
        <v>4580</v>
      </c>
      <c r="H147" t="str" cm="1">
        <f t="array" ref="H147">INDEX('[13]CAISO Matrix_Updated'!$A$3:$A$630,Subname_converter!F147)</f>
        <v>SCE North of Lugo Study Area</v>
      </c>
    </row>
    <row r="148" spans="1:8" x14ac:dyDescent="0.35">
      <c r="A148" s="50" t="s">
        <v>916</v>
      </c>
      <c r="B148" t="s">
        <v>4454</v>
      </c>
      <c r="C148">
        <v>230</v>
      </c>
      <c r="F148" cm="1">
        <f t="array" ref="F148">MATCH(1,($B148='[13]CAISO Matrix_Updated'!$C$3:$C$630)*($C148='[13]CAISO Matrix_Updated'!$F$3:$F$630),0)</f>
        <v>270</v>
      </c>
      <c r="H148" t="str" cm="1">
        <f t="array" ref="H148">INDEX('[13]CAISO Matrix_Updated'!$A$3:$A$630,Subname_converter!F148)</f>
        <v>SCE Metro Study Area</v>
      </c>
    </row>
    <row r="149" spans="1:8" x14ac:dyDescent="0.35">
      <c r="A149" s="50" t="s">
        <v>941</v>
      </c>
      <c r="B149" t="s">
        <v>4455</v>
      </c>
      <c r="C149">
        <v>230</v>
      </c>
      <c r="F149" cm="1">
        <f t="array" ref="F149">MATCH(1,($B149='[13]CAISO Matrix_Updated'!$C$3:$C$630)*($C149='[13]CAISO Matrix_Updated'!$F$3:$F$630),0)</f>
        <v>273</v>
      </c>
      <c r="H149" t="str" cm="1">
        <f t="array" ref="H149">INDEX('[13]CAISO Matrix_Updated'!$A$3:$A$630,Subname_converter!F149)</f>
        <v>SCE Metro Study Area</v>
      </c>
    </row>
    <row r="150" spans="1:8" x14ac:dyDescent="0.35">
      <c r="A150" s="50" t="s">
        <v>445</v>
      </c>
      <c r="B150" t="s">
        <v>4455</v>
      </c>
      <c r="C150">
        <v>230</v>
      </c>
      <c r="F150" cm="1">
        <f t="array" ref="F150">MATCH(1,($B150='[13]CAISO Matrix_Updated'!$C$3:$C$630)*($C150='[13]CAISO Matrix_Updated'!$F$3:$F$630),0)</f>
        <v>273</v>
      </c>
      <c r="H150" t="str" cm="1">
        <f t="array" ref="H150">INDEX('[13]CAISO Matrix_Updated'!$A$3:$A$630,Subname_converter!F150)</f>
        <v>SCE Metro Study Area</v>
      </c>
    </row>
    <row r="151" spans="1:8" x14ac:dyDescent="0.35">
      <c r="A151" s="50" t="s">
        <v>387</v>
      </c>
      <c r="B151" s="49" t="s">
        <v>4457</v>
      </c>
      <c r="C151" s="49">
        <v>230</v>
      </c>
      <c r="F151" cm="1">
        <f t="array" ref="F151">MATCH(1,($B151='[13]CAISO Matrix_Updated'!$C$3:$C$630)*($C151='[13]CAISO Matrix_Updated'!$F$3:$F$630),0)</f>
        <v>611</v>
      </c>
      <c r="H151" t="str" cm="1">
        <f t="array" ref="H151">INDEX('[13]CAISO Matrix_Updated'!$A$3:$A$630,Subname_converter!F151)</f>
        <v>PG&amp;E Kern Study Area</v>
      </c>
    </row>
    <row r="152" spans="1:8" x14ac:dyDescent="0.35">
      <c r="A152" s="50" t="s">
        <v>623</v>
      </c>
      <c r="B152" t="s">
        <v>4445</v>
      </c>
      <c r="C152">
        <v>230</v>
      </c>
      <c r="F152" cm="1">
        <f t="array" ref="F152">MATCH(1,($B152='[13]CAISO Matrix_Updated'!$C$3:$C$630)*($C152='[13]CAISO Matrix_Updated'!$F$3:$F$630),0)</f>
        <v>274</v>
      </c>
      <c r="H152" cm="1">
        <f t="array" ref="H152">INDEX('[13]CAISO Matrix_Updated'!$A$3:$A$630,Subname_converter!F152)</f>
        <v>0</v>
      </c>
    </row>
    <row r="153" spans="1:8" x14ac:dyDescent="0.35">
      <c r="A153" s="50" t="s">
        <v>633</v>
      </c>
      <c r="B153" t="s">
        <v>4445</v>
      </c>
      <c r="C153">
        <v>230</v>
      </c>
      <c r="F153" cm="1">
        <f t="array" ref="F153">MATCH(1,($B153='[13]CAISO Matrix_Updated'!$C$3:$C$630)*($C153='[13]CAISO Matrix_Updated'!$F$3:$F$630),0)</f>
        <v>274</v>
      </c>
      <c r="H153" cm="1">
        <f t="array" ref="H153">INDEX('[13]CAISO Matrix_Updated'!$A$3:$A$630,Subname_converter!F153)</f>
        <v>0</v>
      </c>
    </row>
    <row r="154" spans="1:8" x14ac:dyDescent="0.35">
      <c r="A154" s="50" t="s">
        <v>523</v>
      </c>
      <c r="B154" t="s">
        <v>4445</v>
      </c>
      <c r="C154">
        <v>230</v>
      </c>
      <c r="F154" cm="1">
        <f t="array" ref="F154">MATCH(1,($B154='[13]CAISO Matrix_Updated'!$C$3:$C$630)*($C154='[13]CAISO Matrix_Updated'!$F$3:$F$630),0)</f>
        <v>274</v>
      </c>
      <c r="H154" cm="1">
        <f t="array" ref="H154">INDEX('[13]CAISO Matrix_Updated'!$A$3:$A$630,Subname_converter!F154)</f>
        <v>0</v>
      </c>
    </row>
    <row r="155" spans="1:8" x14ac:dyDescent="0.35">
      <c r="A155" s="50" t="s">
        <v>627</v>
      </c>
      <c r="B155" t="s">
        <v>4458</v>
      </c>
      <c r="C155">
        <v>230</v>
      </c>
      <c r="F155" cm="1">
        <f t="array" ref="F155">MATCH(1,($B155='[13]CAISO Matrix_Updated'!$C$3:$C$630)*($C155='[13]CAISO Matrix_Updated'!$F$3:$F$630),0)</f>
        <v>276</v>
      </c>
      <c r="H155" cm="1">
        <f t="array" ref="H155">INDEX('[13]CAISO Matrix_Updated'!$A$3:$A$630,Subname_converter!F155)</f>
        <v>0</v>
      </c>
    </row>
    <row r="156" spans="1:8" x14ac:dyDescent="0.35">
      <c r="A156" s="50" t="s">
        <v>741</v>
      </c>
      <c r="B156" s="49" t="s">
        <v>4555</v>
      </c>
      <c r="C156" s="49">
        <v>115</v>
      </c>
      <c r="F156" cm="1">
        <f t="array" ref="F156">MATCH(1,($B156='[13]CAISO Matrix_Updated'!$C$3:$C$630)*($C156='[13]CAISO Matrix_Updated'!$F$3:$F$630),0)</f>
        <v>277</v>
      </c>
      <c r="G156" t="s">
        <v>4556</v>
      </c>
      <c r="H156" cm="1">
        <f t="array" ref="H156">INDEX('[13]CAISO Matrix_Updated'!$A$3:$A$630,Subname_converter!F156)</f>
        <v>0</v>
      </c>
    </row>
    <row r="157" spans="1:8" x14ac:dyDescent="0.35">
      <c r="A157" s="50" t="s">
        <v>152</v>
      </c>
      <c r="B157" t="s">
        <v>4459</v>
      </c>
      <c r="C157">
        <v>115</v>
      </c>
      <c r="F157" cm="1">
        <f t="array" ref="F157">MATCH(1,($B157='[13]CAISO Matrix_Updated'!$C$3:$C$630)*($C157='[13]CAISO Matrix_Updated'!$F$3:$F$630),0)</f>
        <v>278</v>
      </c>
      <c r="H157" t="str" cm="1">
        <f t="array" ref="H157">INDEX('[13]CAISO Matrix_Updated'!$A$3:$A$630,Subname_converter!F157)</f>
        <v>PG&amp;E Kern Study Area</v>
      </c>
    </row>
    <row r="158" spans="1:8" x14ac:dyDescent="0.35">
      <c r="A158" s="50" t="s">
        <v>799</v>
      </c>
      <c r="B158" t="s">
        <v>4459</v>
      </c>
      <c r="C158">
        <v>115</v>
      </c>
      <c r="F158" cm="1">
        <f t="array" ref="F158">MATCH(1,($B158='[13]CAISO Matrix_Updated'!$C$3:$C$630)*($C158='[13]CAISO Matrix_Updated'!$F$3:$F$630),0)</f>
        <v>278</v>
      </c>
      <c r="H158" t="str" cm="1">
        <f t="array" ref="H158">INDEX('[13]CAISO Matrix_Updated'!$A$3:$A$630,Subname_converter!F158)</f>
        <v>PG&amp;E Kern Study Area</v>
      </c>
    </row>
    <row r="159" spans="1:8" x14ac:dyDescent="0.35">
      <c r="A159" s="50" t="s">
        <v>542</v>
      </c>
      <c r="B159" t="s">
        <v>4459</v>
      </c>
      <c r="C159">
        <v>115</v>
      </c>
      <c r="F159" cm="1">
        <f t="array" ref="F159">MATCH(1,($B159='[13]CAISO Matrix_Updated'!$C$3:$C$630)*($C159='[13]CAISO Matrix_Updated'!$F$3:$F$630),0)</f>
        <v>278</v>
      </c>
      <c r="H159" t="str" cm="1">
        <f t="array" ref="H159">INDEX('[13]CAISO Matrix_Updated'!$A$3:$A$630,Subname_converter!F159)</f>
        <v>PG&amp;E Kern Study Area</v>
      </c>
    </row>
    <row r="160" spans="1:8" ht="29" x14ac:dyDescent="0.35">
      <c r="A160" s="50" t="s">
        <v>947</v>
      </c>
      <c r="B160" t="s">
        <v>4460</v>
      </c>
      <c r="C160">
        <v>138</v>
      </c>
      <c r="F160" cm="1">
        <f t="array" ref="F160">MATCH(1,($B160='[13]CAISO Matrix_Updated'!$C$3:$C$630)*($C160='[13]CAISO Matrix_Updated'!$F$3:$F$630),0)</f>
        <v>280</v>
      </c>
      <c r="H160" t="str" cm="1">
        <f t="array" ref="H160">INDEX('[13]CAISO Matrix_Updated'!$A$3:$A$630,Subname_converter!F160)</f>
        <v xml:space="preserve">East of Pisgah Study Area </v>
      </c>
    </row>
    <row r="161" spans="1:8" x14ac:dyDescent="0.35">
      <c r="A161" s="50" t="s">
        <v>782</v>
      </c>
      <c r="B161" t="s">
        <v>4393</v>
      </c>
      <c r="C161">
        <v>115</v>
      </c>
      <c r="F161" cm="1">
        <f t="array" ref="F161">MATCH(1,($B161='[13]CAISO Matrix_Updated'!$C$3:$C$630)*($C161='[13]CAISO Matrix_Updated'!$F$3:$F$630),0)</f>
        <v>281</v>
      </c>
      <c r="H161" cm="1">
        <f t="array" ref="H161">INDEX('[13]CAISO Matrix_Updated'!$A$3:$A$630,Subname_converter!F161)</f>
        <v>0</v>
      </c>
    </row>
    <row r="162" spans="1:8" ht="29" x14ac:dyDescent="0.35">
      <c r="A162" s="50" t="s">
        <v>784</v>
      </c>
      <c r="B162" t="s">
        <v>4461</v>
      </c>
      <c r="C162">
        <v>230</v>
      </c>
      <c r="F162" cm="1">
        <f t="array" ref="F162">MATCH(1,($B162='[13]CAISO Matrix_Updated'!$C$3:$C$630)*($C162='[13]CAISO Matrix_Updated'!$F$3:$F$630),0)</f>
        <v>567</v>
      </c>
      <c r="H162" cm="1">
        <f t="array" ref="H162">INDEX('[13]CAISO Matrix_Updated'!$A$3:$A$630,Subname_converter!F162)</f>
        <v>0</v>
      </c>
    </row>
    <row r="163" spans="1:8" x14ac:dyDescent="0.35">
      <c r="A163" s="50" t="s">
        <v>910</v>
      </c>
      <c r="B163" t="s">
        <v>4574</v>
      </c>
      <c r="C163">
        <v>230</v>
      </c>
      <c r="F163" cm="1">
        <f t="array" ref="F163">MATCH(1,($B163='[13]CAISO Matrix_Updated'!$C$3:$C$630)*($C163='[13]CAISO Matrix_Updated'!$F$3:$F$630),0)</f>
        <v>285</v>
      </c>
      <c r="H163" t="str" cm="1">
        <f t="array" ref="H163">INDEX('[13]CAISO Matrix_Updated'!$A$3:$A$630,Subname_converter!F163)</f>
        <v>SCE Metro Study Area</v>
      </c>
    </row>
    <row r="164" spans="1:8" ht="29" x14ac:dyDescent="0.35">
      <c r="A164" s="50" t="s">
        <v>347</v>
      </c>
      <c r="B164" s="49" t="s">
        <v>4462</v>
      </c>
      <c r="C164" s="49">
        <v>115</v>
      </c>
      <c r="F164" cm="1">
        <f t="array" ref="F164">MATCH(1,($B164='[13]CAISO Matrix_Updated'!$C$3:$C$630)*($C164='[13]CAISO Matrix_Updated'!$F$3:$F$630),0)</f>
        <v>289</v>
      </c>
      <c r="G164" t="s">
        <v>4561</v>
      </c>
      <c r="H164" t="str" cm="1">
        <f t="array" ref="H164">INDEX('[13]CAISO Matrix_Updated'!$A$3:$A$630,Subname_converter!F164)</f>
        <v xml:space="preserve">PG&amp;E Greater Bay Study Area </v>
      </c>
    </row>
    <row r="165" spans="1:8" x14ac:dyDescent="0.35">
      <c r="A165" s="50" t="s">
        <v>631</v>
      </c>
      <c r="B165" t="s">
        <v>4412</v>
      </c>
      <c r="C165">
        <v>230</v>
      </c>
      <c r="F165" cm="1">
        <f t="array" ref="F165">MATCH(1,($B165='[13]CAISO Matrix_Updated'!$C$3:$C$630)*($C165='[13]CAISO Matrix_Updated'!$F$3:$F$630),0)</f>
        <v>121</v>
      </c>
      <c r="H165" t="str" cm="1">
        <f t="array" ref="H165">INDEX('[13]CAISO Matrix_Updated'!$A$3:$A$630,Subname_converter!F165)</f>
        <v xml:space="preserve">PG&amp;E North of Greater Bay Study Area </v>
      </c>
    </row>
    <row r="166" spans="1:8" x14ac:dyDescent="0.35">
      <c r="A166" s="50" t="s">
        <v>757</v>
      </c>
      <c r="B166" s="49" t="s">
        <v>4599</v>
      </c>
      <c r="C166" s="49">
        <v>500</v>
      </c>
      <c r="F166" cm="1">
        <f t="array" ref="F166">MATCH(1,($B166='[13]CAISO Matrix_Updated'!$C$3:$C$630)*($C166='[13]CAISO Matrix_Updated'!$F$3:$F$630),0)</f>
        <v>299</v>
      </c>
      <c r="G166" t="s">
        <v>4601</v>
      </c>
      <c r="H166" cm="1">
        <f t="array" ref="H166">INDEX('[13]CAISO Matrix_Updated'!$A$3:$A$630,Subname_converter!F166)</f>
        <v>0</v>
      </c>
    </row>
    <row r="167" spans="1:8" ht="72.5" x14ac:dyDescent="0.35">
      <c r="A167" s="50" t="s">
        <v>262</v>
      </c>
      <c r="B167" s="49" t="s">
        <v>4463</v>
      </c>
      <c r="C167" s="49">
        <v>230</v>
      </c>
      <c r="F167" cm="1">
        <f t="array" ref="F167">MATCH(1,($B167='[13]CAISO Matrix_Updated'!$C$3:$C$630)*($C167='[13]CAISO Matrix_Updated'!$F$3:$F$630),0)</f>
        <v>298</v>
      </c>
      <c r="H167" cm="1">
        <f t="array" ref="H167">INDEX('[13]CAISO Matrix_Updated'!$A$3:$A$630,Subname_converter!F167)</f>
        <v>0</v>
      </c>
    </row>
    <row r="168" spans="1:8" x14ac:dyDescent="0.35">
      <c r="A168" s="50" t="s">
        <v>359</v>
      </c>
      <c r="B168" t="s">
        <v>4463</v>
      </c>
      <c r="C168">
        <v>230</v>
      </c>
      <c r="F168" cm="1">
        <f t="array" ref="F168">MATCH(1,($B168='[13]CAISO Matrix_Updated'!$C$3:$C$630)*($C168='[13]CAISO Matrix_Updated'!$F$3:$F$630),0)</f>
        <v>298</v>
      </c>
      <c r="H168" cm="1">
        <f t="array" ref="H168">INDEX('[13]CAISO Matrix_Updated'!$A$3:$A$630,Subname_converter!F168)</f>
        <v>0</v>
      </c>
    </row>
    <row r="169" spans="1:8" x14ac:dyDescent="0.35">
      <c r="A169" s="50" t="s">
        <v>759</v>
      </c>
      <c r="B169" t="s">
        <v>4463</v>
      </c>
      <c r="C169">
        <v>230</v>
      </c>
      <c r="F169" cm="1">
        <f t="array" ref="F169">MATCH(1,($B169='[13]CAISO Matrix_Updated'!$C$3:$C$630)*($C169='[13]CAISO Matrix_Updated'!$F$3:$F$630),0)</f>
        <v>298</v>
      </c>
      <c r="H169" cm="1">
        <f t="array" ref="H169">INDEX('[13]CAISO Matrix_Updated'!$A$3:$A$630,Subname_converter!F169)</f>
        <v>0</v>
      </c>
    </row>
    <row r="170" spans="1:8" x14ac:dyDescent="0.35">
      <c r="A170" s="50" t="s">
        <v>322</v>
      </c>
      <c r="B170" t="s">
        <v>4463</v>
      </c>
      <c r="C170">
        <v>230</v>
      </c>
      <c r="F170" cm="1">
        <f t="array" ref="F170">MATCH(1,($B170='[13]CAISO Matrix_Updated'!$C$3:$C$630)*($C170='[13]CAISO Matrix_Updated'!$F$3:$F$630),0)</f>
        <v>298</v>
      </c>
      <c r="H170" cm="1">
        <f t="array" ref="H170">INDEX('[13]CAISO Matrix_Updated'!$A$3:$A$630,Subname_converter!F170)</f>
        <v>0</v>
      </c>
    </row>
    <row r="171" spans="1:8" x14ac:dyDescent="0.35">
      <c r="A171" s="50" t="s">
        <v>755</v>
      </c>
      <c r="B171" t="s">
        <v>4463</v>
      </c>
      <c r="C171">
        <v>500</v>
      </c>
      <c r="F171" cm="1">
        <f t="array" ref="F171">MATCH(1,($B171='[13]CAISO Matrix_Updated'!$C$3:$C$630)*($C171='[13]CAISO Matrix_Updated'!$F$3:$F$630),0)</f>
        <v>297</v>
      </c>
      <c r="H171" cm="1">
        <f t="array" ref="H171">INDEX('[13]CAISO Matrix_Updated'!$A$3:$A$630,Subname_converter!F171)</f>
        <v>0</v>
      </c>
    </row>
    <row r="172" spans="1:8" x14ac:dyDescent="0.35">
      <c r="A172" s="50" t="s">
        <v>317</v>
      </c>
      <c r="B172" t="s">
        <v>4463</v>
      </c>
      <c r="C172">
        <v>230</v>
      </c>
      <c r="F172" cm="1">
        <f t="array" ref="F172">MATCH(1,($B172='[13]CAISO Matrix_Updated'!$C$3:$C$630)*($C172='[13]CAISO Matrix_Updated'!$F$3:$F$630),0)</f>
        <v>298</v>
      </c>
      <c r="H172" cm="1">
        <f t="array" ref="H172">INDEX('[13]CAISO Matrix_Updated'!$A$3:$A$630,Subname_converter!F172)</f>
        <v>0</v>
      </c>
    </row>
    <row r="173" spans="1:8" x14ac:dyDescent="0.35">
      <c r="A173" s="50" t="s">
        <v>771</v>
      </c>
      <c r="B173" t="s">
        <v>4463</v>
      </c>
      <c r="C173">
        <v>230</v>
      </c>
      <c r="F173" cm="1">
        <f t="array" ref="F173">MATCH(1,($B173='[13]CAISO Matrix_Updated'!$C$3:$C$630)*($C173='[13]CAISO Matrix_Updated'!$F$3:$F$630),0)</f>
        <v>298</v>
      </c>
      <c r="H173" cm="1">
        <f t="array" ref="H173">INDEX('[13]CAISO Matrix_Updated'!$A$3:$A$630,Subname_converter!F173)</f>
        <v>0</v>
      </c>
    </row>
    <row r="174" spans="1:8" x14ac:dyDescent="0.35">
      <c r="A174" s="50" t="s">
        <v>157</v>
      </c>
      <c r="B174" s="49" t="s">
        <v>4463</v>
      </c>
      <c r="C174" s="49">
        <v>230</v>
      </c>
      <c r="F174" cm="1">
        <f t="array" ref="F174">MATCH(1,($B174='[13]CAISO Matrix_Updated'!$C$3:$C$630)*($C174='[13]CAISO Matrix_Updated'!$F$3:$F$630),0)</f>
        <v>298</v>
      </c>
      <c r="H174" cm="1">
        <f t="array" ref="H174">INDEX('[13]CAISO Matrix_Updated'!$A$3:$A$630,Subname_converter!F174)</f>
        <v>0</v>
      </c>
    </row>
    <row r="175" spans="1:8" x14ac:dyDescent="0.35">
      <c r="A175" s="50" t="s">
        <v>361</v>
      </c>
      <c r="B175" t="s">
        <v>4401</v>
      </c>
      <c r="C175">
        <v>115</v>
      </c>
      <c r="F175" cm="1">
        <f t="array" ref="F175">MATCH(1,($B175='[13]CAISO Matrix_Updated'!$C$3:$C$630)*($C175='[13]CAISO Matrix_Updated'!$F$3:$F$630),0)</f>
        <v>301</v>
      </c>
      <c r="H175" t="str" cm="1">
        <f t="array" ref="H175">INDEX('[13]CAISO Matrix_Updated'!$A$3:$A$630,Subname_converter!F175)</f>
        <v xml:space="preserve">PG&amp;E Greater Bay Study Area </v>
      </c>
    </row>
    <row r="176" spans="1:8" ht="29" x14ac:dyDescent="0.35">
      <c r="A176" s="50" t="s">
        <v>113</v>
      </c>
      <c r="B176" t="s">
        <v>4401</v>
      </c>
      <c r="C176">
        <v>115</v>
      </c>
      <c r="F176" cm="1">
        <f t="array" ref="F176">MATCH(1,($B176='[13]CAISO Matrix_Updated'!$C$3:$C$630)*($C176='[13]CAISO Matrix_Updated'!$F$3:$F$630),0)</f>
        <v>301</v>
      </c>
      <c r="H176" t="str" cm="1">
        <f t="array" ref="H176">INDEX('[13]CAISO Matrix_Updated'!$A$3:$A$630,Subname_converter!F176)</f>
        <v xml:space="preserve">PG&amp;E Greater Bay Study Area </v>
      </c>
    </row>
    <row r="177" spans="1:8" x14ac:dyDescent="0.35">
      <c r="A177" s="50" t="s">
        <v>713</v>
      </c>
      <c r="B177" t="s">
        <v>4401</v>
      </c>
      <c r="C177">
        <v>115</v>
      </c>
      <c r="F177" cm="1">
        <f t="array" ref="F177">MATCH(1,($B177='[13]CAISO Matrix_Updated'!$C$3:$C$630)*($C177='[13]CAISO Matrix_Updated'!$F$3:$F$630),0)</f>
        <v>301</v>
      </c>
      <c r="H177" t="str" cm="1">
        <f t="array" ref="H177">INDEX('[13]CAISO Matrix_Updated'!$A$3:$A$630,Subname_converter!F177)</f>
        <v xml:space="preserve">PG&amp;E Greater Bay Study Area </v>
      </c>
    </row>
    <row r="178" spans="1:8" x14ac:dyDescent="0.35">
      <c r="A178" s="50" t="s">
        <v>415</v>
      </c>
      <c r="B178" t="s">
        <v>4401</v>
      </c>
      <c r="C178">
        <v>115</v>
      </c>
      <c r="F178" cm="1">
        <f t="array" ref="F178">MATCH(1,($B178='[13]CAISO Matrix_Updated'!$C$3:$C$630)*($C178='[13]CAISO Matrix_Updated'!$F$3:$F$630),0)</f>
        <v>301</v>
      </c>
      <c r="H178" t="str" cm="1">
        <f t="array" ref="H178">INDEX('[13]CAISO Matrix_Updated'!$A$3:$A$630,Subname_converter!F178)</f>
        <v xml:space="preserve">PG&amp;E Greater Bay Study Area </v>
      </c>
    </row>
    <row r="179" spans="1:8" x14ac:dyDescent="0.35">
      <c r="A179" s="50" t="s">
        <v>984</v>
      </c>
      <c r="B179" s="49" t="s">
        <v>4566</v>
      </c>
      <c r="C179" s="49">
        <v>69</v>
      </c>
      <c r="F179" cm="1">
        <f t="array" ref="F179">MATCH(1,($B179='[13]CAISO Matrix_Updated'!$C$3:$C$630)*($C179='[13]CAISO Matrix_Updated'!$F$3:$F$630),0)</f>
        <v>8</v>
      </c>
      <c r="H179" t="str" cm="1">
        <f t="array" ref="H179">INDEX('[13]CAISO Matrix_Updated'!$A$3:$A$630,Subname_converter!F179)</f>
        <v>SDG&amp;E Study Area</v>
      </c>
    </row>
    <row r="180" spans="1:8" x14ac:dyDescent="0.35">
      <c r="A180" s="50" t="s">
        <v>905</v>
      </c>
      <c r="B180" t="s">
        <v>4332</v>
      </c>
      <c r="C180">
        <v>500</v>
      </c>
      <c r="F180" cm="1">
        <f t="array" ref="F180">MATCH(1,($B180='[13]CAISO Matrix_Updated'!$C$3:$C$630)*($C180='[13]CAISO Matrix_Updated'!$F$3:$F$630),0)</f>
        <v>303</v>
      </c>
      <c r="H180" t="str" cm="1">
        <f t="array" ref="H180">INDEX('[13]CAISO Matrix_Updated'!$A$3:$A$630,Subname_converter!F180)</f>
        <v>SCE Metro Study Area</v>
      </c>
    </row>
    <row r="181" spans="1:8" x14ac:dyDescent="0.35">
      <c r="A181" s="50" t="s">
        <v>897</v>
      </c>
      <c r="B181" s="49" t="s">
        <v>4607</v>
      </c>
      <c r="C181" s="49">
        <v>230</v>
      </c>
      <c r="F181" cm="1">
        <f t="array" ref="F181">MATCH(1,($B181='[13]CAISO Matrix_Updated'!$C$3:$C$630)*($C181='[13]CAISO Matrix_Updated'!$F$3:$F$630),0)</f>
        <v>305</v>
      </c>
      <c r="G181" t="s">
        <v>4606</v>
      </c>
      <c r="H181" t="str" cm="1">
        <f t="array" ref="H181">INDEX('[13]CAISO Matrix_Updated'!$A$3:$A$630,Subname_converter!F181)</f>
        <v>SCE North of Lugo Study Area</v>
      </c>
    </row>
    <row r="182" spans="1:8" x14ac:dyDescent="0.35">
      <c r="A182" s="50" t="s">
        <v>997</v>
      </c>
      <c r="B182" s="49" t="s">
        <v>4467</v>
      </c>
      <c r="C182" s="49">
        <v>230</v>
      </c>
      <c r="F182" cm="1">
        <f t="array" ref="F182">MATCH(1,($B182='[13]CAISO Matrix_Updated'!$C$3:$C$630)*($C182='[13]CAISO Matrix_Updated'!$F$3:$F$630),0)</f>
        <v>322</v>
      </c>
      <c r="G182" t="s">
        <v>4560</v>
      </c>
      <c r="H182" cm="1">
        <f t="array" ref="H182">INDEX('[13]CAISO Matrix_Updated'!$A$3:$A$630,Subname_converter!F182)</f>
        <v>0</v>
      </c>
    </row>
    <row r="183" spans="1:8" x14ac:dyDescent="0.35">
      <c r="A183" s="50" t="s">
        <v>568</v>
      </c>
      <c r="B183" t="s">
        <v>4466</v>
      </c>
      <c r="C183">
        <v>230</v>
      </c>
      <c r="F183" cm="1">
        <f t="array" ref="F183">MATCH(1,($B183='[13]CAISO Matrix_Updated'!$C$3:$C$630)*($C183='[13]CAISO Matrix_Updated'!$F$3:$F$630),0)</f>
        <v>311</v>
      </c>
      <c r="H183" t="str" cm="1">
        <f t="array" ref="H183">INDEX('[13]CAISO Matrix_Updated'!$A$3:$A$630,Subname_converter!F183)</f>
        <v>SCE Northern Area</v>
      </c>
    </row>
    <row r="184" spans="1:8" x14ac:dyDescent="0.35">
      <c r="A184" s="50" t="s">
        <v>705</v>
      </c>
      <c r="B184" t="s">
        <v>3935</v>
      </c>
      <c r="C184">
        <v>115</v>
      </c>
      <c r="F184" cm="1">
        <f t="array" ref="F184">MATCH(1,($B184='[13]CAISO Matrix_Updated'!$C$3:$C$630)*($C184='[13]CAISO Matrix_Updated'!$F$3:$F$630),0)</f>
        <v>318</v>
      </c>
      <c r="H184" t="str" cm="1">
        <f t="array" ref="H184">INDEX('[13]CAISO Matrix_Updated'!$A$3:$A$630,Subname_converter!F184)</f>
        <v xml:space="preserve">PG&amp;E Greater Bay Study Area </v>
      </c>
    </row>
    <row r="185" spans="1:8" x14ac:dyDescent="0.35">
      <c r="A185" s="50" t="s">
        <v>418</v>
      </c>
      <c r="B185" t="s">
        <v>3935</v>
      </c>
      <c r="C185">
        <v>115</v>
      </c>
      <c r="F185" cm="1">
        <f t="array" ref="F185">MATCH(1,($B185='[13]CAISO Matrix_Updated'!$C$3:$C$630)*($C185='[13]CAISO Matrix_Updated'!$F$3:$F$630),0)</f>
        <v>318</v>
      </c>
      <c r="H185" t="str" cm="1">
        <f t="array" ref="H185">INDEX('[13]CAISO Matrix_Updated'!$A$3:$A$630,Subname_converter!F185)</f>
        <v xml:space="preserve">PG&amp;E Greater Bay Study Area </v>
      </c>
    </row>
    <row r="186" spans="1:8" x14ac:dyDescent="0.35">
      <c r="A186" s="50" t="s">
        <v>215</v>
      </c>
      <c r="B186" s="49" t="s">
        <v>4619</v>
      </c>
      <c r="C186" s="49">
        <v>115</v>
      </c>
      <c r="F186" cm="1">
        <f t="array" ref="F186">MATCH(1,($B186='[13]CAISO Matrix_Updated'!$C$3:$C$630)*($C186='[13]CAISO Matrix_Updated'!$F$3:$F$630),0)</f>
        <v>417</v>
      </c>
      <c r="G186" t="s">
        <v>4620</v>
      </c>
      <c r="H186" cm="1">
        <f t="array" ref="H186">INDEX('[13]CAISO Matrix_Updated'!$A$3:$A$630,Subname_converter!F186)</f>
        <v>0</v>
      </c>
    </row>
    <row r="187" spans="1:8" x14ac:dyDescent="0.35">
      <c r="A187" s="50" t="s">
        <v>753</v>
      </c>
      <c r="B187" t="s">
        <v>4469</v>
      </c>
      <c r="C187">
        <v>115</v>
      </c>
      <c r="F187" cm="1">
        <f t="array" ref="F187">MATCH(1,($B187='[13]CAISO Matrix_Updated'!$C$3:$C$630)*($C187='[13]CAISO Matrix_Updated'!$F$3:$F$630),0)</f>
        <v>327</v>
      </c>
      <c r="H187" cm="1">
        <f t="array" ref="H187">INDEX('[13]CAISO Matrix_Updated'!$A$3:$A$630,Subname_converter!F187)</f>
        <v>0</v>
      </c>
    </row>
    <row r="188" spans="1:8" ht="29" x14ac:dyDescent="0.35">
      <c r="A188" s="50" t="s">
        <v>534</v>
      </c>
      <c r="B188" s="49" t="s">
        <v>4463</v>
      </c>
      <c r="C188" s="49">
        <v>230</v>
      </c>
      <c r="F188" cm="1">
        <f t="array" ref="F188">MATCH(1,($B188='[13]CAISO Matrix_Updated'!$C$3:$C$630)*($C188='[13]CAISO Matrix_Updated'!$F$3:$F$630),0)</f>
        <v>298</v>
      </c>
      <c r="H188" cm="1">
        <f t="array" ref="H188">INDEX('[13]CAISO Matrix_Updated'!$A$3:$A$630,Subname_converter!F188)</f>
        <v>0</v>
      </c>
    </row>
    <row r="189" spans="1:8" x14ac:dyDescent="0.35">
      <c r="A189" s="50" t="s">
        <v>370</v>
      </c>
      <c r="B189" t="s">
        <v>4388</v>
      </c>
      <c r="C189">
        <v>230</v>
      </c>
      <c r="F189" cm="1">
        <f t="array" ref="F189">MATCH(1,($B189='[13]CAISO Matrix_Updated'!$C$3:$C$630)*($C189='[13]CAISO Matrix_Updated'!$F$3:$F$630),0)</f>
        <v>330</v>
      </c>
      <c r="H189" t="str" cm="1">
        <f t="array" ref="H189">INDEX('[13]CAISO Matrix_Updated'!$A$3:$A$630,Subname_converter!F189)</f>
        <v>PG&amp;E Kern Study Area</v>
      </c>
    </row>
    <row r="190" spans="1:8" x14ac:dyDescent="0.35">
      <c r="A190" s="50" t="s">
        <v>922</v>
      </c>
      <c r="B190" t="s">
        <v>4554</v>
      </c>
      <c r="C190">
        <v>500</v>
      </c>
      <c r="F190" cm="1">
        <f t="array" ref="F190">MATCH(1,($B190='[13]CAISO Matrix_Updated'!$C$3:$C$630)*($C190='[13]CAISO Matrix_Updated'!$F$3:$F$630),0)</f>
        <v>332</v>
      </c>
      <c r="H190" t="str" cm="1">
        <f t="array" ref="H190">INDEX('[13]CAISO Matrix_Updated'!$A$3:$A$630,Subname_converter!F190)</f>
        <v>SCE Metro Study Area</v>
      </c>
    </row>
    <row r="191" spans="1:8" x14ac:dyDescent="0.35">
      <c r="A191" s="50" t="s">
        <v>355</v>
      </c>
      <c r="B191" t="s">
        <v>4470</v>
      </c>
      <c r="C191">
        <v>115</v>
      </c>
      <c r="F191" cm="1">
        <f t="array" ref="F191">MATCH(1,($B191='[13]CAISO Matrix_Updated'!$C$3:$C$630)*($C191='[13]CAISO Matrix_Updated'!$F$3:$F$630),0)</f>
        <v>336</v>
      </c>
      <c r="H191" t="str" cm="1">
        <f t="array" ref="H191">INDEX('[13]CAISO Matrix_Updated'!$A$3:$A$630,Subname_converter!F191)</f>
        <v xml:space="preserve">PG&amp;E Greater Bay Study Area </v>
      </c>
    </row>
    <row r="192" spans="1:8" x14ac:dyDescent="0.35">
      <c r="A192" s="50" t="s">
        <v>420</v>
      </c>
      <c r="B192" t="s">
        <v>4470</v>
      </c>
      <c r="C192">
        <v>230</v>
      </c>
      <c r="F192" cm="1">
        <f t="array" ref="F192">MATCH(1,($B192='[13]CAISO Matrix_Updated'!$C$3:$C$630)*($C192='[13]CAISO Matrix_Updated'!$F$3:$F$630),0)</f>
        <v>335</v>
      </c>
      <c r="H192" t="str" cm="1">
        <f t="array" ref="H192">INDEX('[13]CAISO Matrix_Updated'!$A$3:$A$630,Subname_converter!F192)</f>
        <v xml:space="preserve">PG&amp;E Greater Bay Study Area </v>
      </c>
    </row>
    <row r="193" spans="1:8" x14ac:dyDescent="0.35">
      <c r="A193" s="50" t="s">
        <v>796</v>
      </c>
      <c r="B193" t="s">
        <v>796</v>
      </c>
      <c r="C193">
        <v>115</v>
      </c>
      <c r="F193" cm="1">
        <f t="array" ref="F193">MATCH(1,($B193='[13]CAISO Matrix_Updated'!$C$3:$C$630)*($C193='[13]CAISO Matrix_Updated'!$F$3:$F$630),0)</f>
        <v>339</v>
      </c>
      <c r="H193" t="str" cm="1">
        <f t="array" ref="H193">INDEX('[13]CAISO Matrix_Updated'!$A$3:$A$630,Subname_converter!F193)</f>
        <v>PG&amp;E Kern Study Area</v>
      </c>
    </row>
    <row r="194" spans="1:8" ht="29" x14ac:dyDescent="0.35">
      <c r="A194" s="50" t="s">
        <v>270</v>
      </c>
      <c r="B194" s="49" t="s">
        <v>4608</v>
      </c>
      <c r="C194" s="49">
        <v>230</v>
      </c>
      <c r="F194" cm="1">
        <f t="array" ref="F194">MATCH(1,($B194='[13]CAISO Matrix_Updated'!$C$3:$C$630)*($C194='[13]CAISO Matrix_Updated'!$F$3:$F$630),0)</f>
        <v>612</v>
      </c>
      <c r="G194" t="s">
        <v>4609</v>
      </c>
      <c r="H194" cm="1">
        <f t="array" ref="H194">INDEX('[13]CAISO Matrix_Updated'!$A$3:$A$630,Subname_converter!F194)</f>
        <v>0</v>
      </c>
    </row>
    <row r="195" spans="1:8" x14ac:dyDescent="0.35">
      <c r="A195" s="50" t="s">
        <v>327</v>
      </c>
      <c r="B195" t="s">
        <v>796</v>
      </c>
      <c r="C195">
        <v>115</v>
      </c>
      <c r="F195" cm="1">
        <f t="array" ref="F195">MATCH(1,($B195='[13]CAISO Matrix_Updated'!$C$3:$C$630)*($C195='[13]CAISO Matrix_Updated'!$F$3:$F$630),0)</f>
        <v>339</v>
      </c>
      <c r="H195" t="str" cm="1">
        <f t="array" ref="H195">INDEX('[13]CAISO Matrix_Updated'!$A$3:$A$630,Subname_converter!F195)</f>
        <v>PG&amp;E Kern Study Area</v>
      </c>
    </row>
    <row r="196" spans="1:8" x14ac:dyDescent="0.35">
      <c r="A196" s="50" t="s">
        <v>544</v>
      </c>
      <c r="B196" t="s">
        <v>796</v>
      </c>
      <c r="C196">
        <v>230</v>
      </c>
      <c r="F196" cm="1">
        <f t="array" ref="F196">MATCH(1,($B196='[13]CAISO Matrix_Updated'!$C$3:$C$630)*($C196='[13]CAISO Matrix_Updated'!$F$3:$F$630),0)</f>
        <v>338</v>
      </c>
      <c r="H196" t="str" cm="1">
        <f t="array" ref="H196">INDEX('[13]CAISO Matrix_Updated'!$A$3:$A$630,Subname_converter!F196)</f>
        <v>PG&amp;E Kern Study Area</v>
      </c>
    </row>
    <row r="197" spans="1:8" x14ac:dyDescent="0.35">
      <c r="A197" s="50" t="s">
        <v>439</v>
      </c>
      <c r="B197" t="s">
        <v>796</v>
      </c>
      <c r="C197">
        <v>500</v>
      </c>
      <c r="F197" cm="1">
        <f t="array" ref="F197">MATCH(1,($B197='[13]CAISO Matrix_Updated'!$C$3:$C$630)*($C197='[13]CAISO Matrix_Updated'!$F$3:$F$630),0)</f>
        <v>337</v>
      </c>
      <c r="H197" cm="1">
        <f t="array" ref="H197">INDEX('[13]CAISO Matrix_Updated'!$A$3:$A$630,Subname_converter!F197)</f>
        <v>0</v>
      </c>
    </row>
    <row r="198" spans="1:8" ht="29" x14ac:dyDescent="0.35">
      <c r="A198" s="50" t="s">
        <v>168</v>
      </c>
      <c r="B198" s="49" t="s">
        <v>4608</v>
      </c>
      <c r="C198" s="49">
        <v>230</v>
      </c>
      <c r="F198" cm="1">
        <f t="array" ref="F198">MATCH(1,($B198='[13]CAISO Matrix_Updated'!$C$3:$C$630)*($C198='[13]CAISO Matrix_Updated'!$F$3:$F$630),0)</f>
        <v>612</v>
      </c>
      <c r="G198" t="s">
        <v>4609</v>
      </c>
      <c r="H198" cm="1">
        <f t="array" ref="H198">INDEX('[13]CAISO Matrix_Updated'!$A$3:$A$630,Subname_converter!F198)</f>
        <v>0</v>
      </c>
    </row>
    <row r="199" spans="1:8" ht="29" x14ac:dyDescent="0.35">
      <c r="A199" s="50" t="s">
        <v>435</v>
      </c>
      <c r="B199" s="49" t="s">
        <v>4525</v>
      </c>
      <c r="C199" s="49">
        <v>115</v>
      </c>
      <c r="F199" cm="1">
        <f t="array" ref="F199">MATCH(1,($B199='[13]CAISO Matrix_Updated'!$C$3:$C$630)*($C199='[13]CAISO Matrix_Updated'!$F$3:$F$630),0)</f>
        <v>572</v>
      </c>
      <c r="G199" t="s">
        <v>4568</v>
      </c>
      <c r="H199" t="str" cm="1">
        <f t="array" ref="H199">INDEX('[13]CAISO Matrix_Updated'!$A$3:$A$630,Subname_converter!F199)</f>
        <v>PG&amp;E Kern Study Area</v>
      </c>
    </row>
    <row r="200" spans="1:8" x14ac:dyDescent="0.35">
      <c r="A200" s="50" t="s">
        <v>991</v>
      </c>
      <c r="B200" t="s">
        <v>4449</v>
      </c>
      <c r="C200">
        <v>230</v>
      </c>
      <c r="F200" cm="1">
        <f t="array" ref="F200">MATCH(1,($B200='[13]CAISO Matrix_Updated'!$C$3:$C$630)*($C200='[13]CAISO Matrix_Updated'!$F$3:$F$630),0)</f>
        <v>341</v>
      </c>
      <c r="H200" t="str" cm="1">
        <f t="array" ref="H200">INDEX('[13]CAISO Matrix_Updated'!$A$3:$A$630,Subname_converter!F200)</f>
        <v>SDG&amp;E Study Area</v>
      </c>
    </row>
    <row r="201" spans="1:8" ht="29" x14ac:dyDescent="0.35">
      <c r="A201" s="50" t="s">
        <v>711</v>
      </c>
      <c r="B201" s="49" t="s">
        <v>3935</v>
      </c>
      <c r="C201" s="49">
        <v>115</v>
      </c>
      <c r="F201" cm="1">
        <f t="array" ref="F201">MATCH(1,($B201='[13]CAISO Matrix_Updated'!$C$3:$C$630)*($C201='[13]CAISO Matrix_Updated'!$F$3:$F$630),0)</f>
        <v>318</v>
      </c>
      <c r="H201" t="str" cm="1">
        <f t="array" ref="H201">INDEX('[13]CAISO Matrix_Updated'!$A$3:$A$630,Subname_converter!F201)</f>
        <v xml:space="preserve">PG&amp;E Greater Bay Study Area </v>
      </c>
    </row>
    <row r="202" spans="1:8" x14ac:dyDescent="0.35">
      <c r="A202" s="50" t="s">
        <v>425</v>
      </c>
      <c r="B202" t="s">
        <v>4472</v>
      </c>
      <c r="C202">
        <v>115</v>
      </c>
      <c r="F202" cm="1">
        <f t="array" ref="F202">MATCH(1,($B202='[13]CAISO Matrix_Updated'!$C$3:$C$630)*($C202='[13]CAISO Matrix_Updated'!$F$3:$F$630),0)</f>
        <v>342</v>
      </c>
      <c r="H202" cm="1">
        <f t="array" ref="H202">INDEX('[13]CAISO Matrix_Updated'!$A$3:$A$630,Subname_converter!F202)</f>
        <v>0</v>
      </c>
    </row>
    <row r="203" spans="1:8" x14ac:dyDescent="0.35">
      <c r="A203" s="50" t="s">
        <v>936</v>
      </c>
      <c r="B203" t="s">
        <v>4473</v>
      </c>
      <c r="C203">
        <v>230</v>
      </c>
      <c r="F203" cm="1">
        <f t="array" ref="F203">MATCH(1,($B203='[13]CAISO Matrix_Updated'!$C$3:$C$630)*($C203='[13]CAISO Matrix_Updated'!$F$3:$F$630),0)</f>
        <v>344</v>
      </c>
      <c r="H203" t="str" cm="1">
        <f t="array" ref="H203">INDEX('[13]CAISO Matrix_Updated'!$A$3:$A$630,Subname_converter!F203)</f>
        <v>SCE Metro Study Area</v>
      </c>
    </row>
    <row r="204" spans="1:8" x14ac:dyDescent="0.35">
      <c r="A204" s="50" t="s">
        <v>559</v>
      </c>
      <c r="B204" t="s">
        <v>4473</v>
      </c>
      <c r="C204">
        <v>230</v>
      </c>
      <c r="F204" cm="1">
        <f t="array" ref="F204">MATCH(1,($B204='[13]CAISO Matrix_Updated'!$C$3:$C$630)*($C204='[13]CAISO Matrix_Updated'!$F$3:$F$630),0)</f>
        <v>344</v>
      </c>
      <c r="H204" t="str" cm="1">
        <f t="array" ref="H204">INDEX('[13]CAISO Matrix_Updated'!$A$3:$A$630,Subname_converter!F204)</f>
        <v>SCE Metro Study Area</v>
      </c>
    </row>
    <row r="205" spans="1:8" x14ac:dyDescent="0.35">
      <c r="A205" s="50" t="s">
        <v>857</v>
      </c>
      <c r="B205" t="s">
        <v>4474</v>
      </c>
      <c r="C205">
        <v>230</v>
      </c>
      <c r="F205" cm="1">
        <f t="array" ref="F205">MATCH(1,($B205='[13]CAISO Matrix_Updated'!$C$3:$C$630)*($C205='[13]CAISO Matrix_Updated'!$F$3:$F$630),0)</f>
        <v>345</v>
      </c>
      <c r="H205" t="str" cm="1">
        <f t="array" ref="H205">INDEX('[13]CAISO Matrix_Updated'!$A$3:$A$630,Subname_converter!F205)</f>
        <v>SCE Eastern Study Area</v>
      </c>
    </row>
    <row r="206" spans="1:8" x14ac:dyDescent="0.35">
      <c r="A206" s="50" t="s">
        <v>943</v>
      </c>
      <c r="B206" t="s">
        <v>4475</v>
      </c>
      <c r="C206">
        <v>500</v>
      </c>
      <c r="F206" cm="1">
        <f t="array" ref="F206">MATCH(1,($B206='[13]CAISO Matrix_Updated'!$C$3:$C$630)*($C206='[13]CAISO Matrix_Updated'!$F$3:$F$630),0)</f>
        <v>349</v>
      </c>
      <c r="H206" t="str" cm="1">
        <f t="array" ref="H206">INDEX('[13]CAISO Matrix_Updated'!$A$3:$A$630,Subname_converter!F206)</f>
        <v xml:space="preserve">East of Pisgah Study Area </v>
      </c>
    </row>
    <row r="207" spans="1:8" x14ac:dyDescent="0.35">
      <c r="A207" s="50" t="s">
        <v>399</v>
      </c>
      <c r="B207" t="s">
        <v>4475</v>
      </c>
      <c r="C207">
        <v>500</v>
      </c>
      <c r="F207" cm="1">
        <f t="array" ref="F207">MATCH(1,($B207='[13]CAISO Matrix_Updated'!$C$3:$C$630)*($C207='[13]CAISO Matrix_Updated'!$F$3:$F$630),0)</f>
        <v>349</v>
      </c>
      <c r="H207" t="str" cm="1">
        <f t="array" ref="H207">INDEX('[13]CAISO Matrix_Updated'!$A$3:$A$630,Subname_converter!F207)</f>
        <v xml:space="preserve">East of Pisgah Study Area </v>
      </c>
    </row>
    <row r="208" spans="1:8" ht="29" x14ac:dyDescent="0.35">
      <c r="A208" s="50" t="s">
        <v>696</v>
      </c>
      <c r="B208" t="s">
        <v>4476</v>
      </c>
      <c r="C208">
        <v>230</v>
      </c>
      <c r="F208" cm="1">
        <f t="array" ref="F208">MATCH(1,($B208='[13]CAISO Matrix_Updated'!$C$3:$C$630)*($C208='[13]CAISO Matrix_Updated'!$F$3:$F$630),0)</f>
        <v>351</v>
      </c>
      <c r="H208" t="str" cm="1">
        <f t="array" ref="H208">INDEX('[13]CAISO Matrix_Updated'!$A$3:$A$630,Subname_converter!F208)</f>
        <v xml:space="preserve">PG&amp;E Greater Bay Study Area </v>
      </c>
    </row>
    <row r="209" spans="1:8" x14ac:dyDescent="0.35">
      <c r="A209" s="50" t="s">
        <v>451</v>
      </c>
      <c r="B209" t="s">
        <v>4477</v>
      </c>
      <c r="C209">
        <v>230</v>
      </c>
      <c r="F209" cm="1">
        <f t="array" ref="F209">MATCH(1,($B209='[13]CAISO Matrix_Updated'!$C$3:$C$630)*($C209='[13]CAISO Matrix_Updated'!$F$3:$F$630),0)</f>
        <v>354</v>
      </c>
      <c r="H209" t="str" cm="1">
        <f t="array" ref="H209">INDEX('[13]CAISO Matrix_Updated'!$A$3:$A$630,Subname_converter!F209)</f>
        <v>SCE Northern Area</v>
      </c>
    </row>
    <row r="210" spans="1:8" x14ac:dyDescent="0.35">
      <c r="A210" s="50" t="s">
        <v>737</v>
      </c>
      <c r="B210" t="s">
        <v>4553</v>
      </c>
      <c r="C210">
        <v>230</v>
      </c>
      <c r="F210" cm="1">
        <f t="array" ref="F210">MATCH(1,($B210='[13]CAISO Matrix_Updated'!$C$3:$C$630)*($C210='[13]CAISO Matrix_Updated'!$F$3:$F$630),0)</f>
        <v>355</v>
      </c>
      <c r="H210" t="str" cm="1">
        <f t="array" ref="H210">INDEX('[13]CAISO Matrix_Updated'!$A$3:$A$630,Subname_converter!F210)</f>
        <v xml:space="preserve">PG&amp;E Greater Bay Study Area </v>
      </c>
    </row>
    <row r="211" spans="1:8" x14ac:dyDescent="0.35">
      <c r="A211" s="50" t="s">
        <v>610</v>
      </c>
      <c r="B211" t="s">
        <v>4478</v>
      </c>
      <c r="C211">
        <v>230</v>
      </c>
      <c r="F211" cm="1">
        <f t="array" ref="F211">MATCH(1,($B211='[13]CAISO Matrix_Updated'!$C$3:$C$630)*($C211='[13]CAISO Matrix_Updated'!$F$3:$F$630),0)</f>
        <v>359</v>
      </c>
      <c r="H211" t="str" cm="1">
        <f t="array" ref="H211">INDEX('[13]CAISO Matrix_Updated'!$A$3:$A$630,Subname_converter!F211)</f>
        <v>PG&amp;E Kern Study Area</v>
      </c>
    </row>
    <row r="212" spans="1:8" x14ac:dyDescent="0.35">
      <c r="A212" s="50" t="s">
        <v>815</v>
      </c>
      <c r="B212" t="s">
        <v>4478</v>
      </c>
      <c r="C212">
        <v>230</v>
      </c>
      <c r="F212" cm="1">
        <f t="array" ref="F212">MATCH(1,($B212='[13]CAISO Matrix_Updated'!$C$3:$C$630)*($C212='[13]CAISO Matrix_Updated'!$F$3:$F$630),0)</f>
        <v>359</v>
      </c>
      <c r="H212" t="str" cm="1">
        <f t="array" ref="H212">INDEX('[13]CAISO Matrix_Updated'!$A$3:$A$630,Subname_converter!F212)</f>
        <v>PG&amp;E Kern Study Area</v>
      </c>
    </row>
    <row r="213" spans="1:8" ht="29" x14ac:dyDescent="0.35">
      <c r="A213" s="50" t="s">
        <v>538</v>
      </c>
      <c r="B213" t="s">
        <v>4478</v>
      </c>
      <c r="C213">
        <v>230</v>
      </c>
      <c r="F213" cm="1">
        <f t="array" ref="F213">MATCH(1,($B213='[13]CAISO Matrix_Updated'!$C$3:$C$630)*($C213='[13]CAISO Matrix_Updated'!$F$3:$F$630),0)</f>
        <v>359</v>
      </c>
      <c r="H213" t="str" cm="1">
        <f t="array" ref="H213">INDEX('[13]CAISO Matrix_Updated'!$A$3:$A$630,Subname_converter!F213)</f>
        <v>PG&amp;E Kern Study Area</v>
      </c>
    </row>
    <row r="214" spans="1:8" ht="29" x14ac:dyDescent="0.35">
      <c r="A214" s="50" t="s">
        <v>692</v>
      </c>
      <c r="B214" t="s">
        <v>4407</v>
      </c>
      <c r="C214">
        <v>500</v>
      </c>
      <c r="F214" cm="1">
        <f t="array" ref="F214">MATCH(1,($B214='[13]CAISO Matrix_Updated'!$C$3:$C$630)*($C214='[13]CAISO Matrix_Updated'!$F$3:$F$630),0)</f>
        <v>361</v>
      </c>
      <c r="H214" cm="1">
        <f t="array" ref="H214">INDEX('[13]CAISO Matrix_Updated'!$A$3:$A$630,Subname_converter!F214)</f>
        <v>0</v>
      </c>
    </row>
    <row r="215" spans="1:8" ht="29" x14ac:dyDescent="0.35">
      <c r="A215" s="50" t="s">
        <v>412</v>
      </c>
      <c r="B215" t="s">
        <v>4407</v>
      </c>
      <c r="C215">
        <v>500</v>
      </c>
      <c r="F215" cm="1">
        <f t="array" ref="F215">MATCH(1,($B215='[13]CAISO Matrix_Updated'!$C$3:$C$630)*($C215='[13]CAISO Matrix_Updated'!$F$3:$F$630),0)</f>
        <v>361</v>
      </c>
      <c r="H215" cm="1">
        <f t="array" ref="H215">INDEX('[13]CAISO Matrix_Updated'!$A$3:$A$630,Subname_converter!F215)</f>
        <v>0</v>
      </c>
    </row>
    <row r="216" spans="1:8" ht="29" x14ac:dyDescent="0.35">
      <c r="A216" s="50" t="s">
        <v>260</v>
      </c>
      <c r="B216" t="s">
        <v>4434</v>
      </c>
      <c r="C216">
        <v>230</v>
      </c>
      <c r="F216" cm="1">
        <f t="array" ref="F216">MATCH(1,($B216='[13]CAISO Matrix_Updated'!$C$3:$C$630)*($C216='[13]CAISO Matrix_Updated'!$F$3:$F$630),0)</f>
        <v>366</v>
      </c>
      <c r="H216" cm="1">
        <f t="array" ref="H216">INDEX('[13]CAISO Matrix_Updated'!$A$3:$A$630,Subname_converter!F216)</f>
        <v>0</v>
      </c>
    </row>
    <row r="217" spans="1:8" x14ac:dyDescent="0.35">
      <c r="A217" s="50" t="s">
        <v>108</v>
      </c>
      <c r="B217" s="49" t="s">
        <v>4374</v>
      </c>
      <c r="C217" s="49">
        <v>230</v>
      </c>
      <c r="F217" cm="1">
        <f t="array" ref="F217">MATCH(1,($B217='[13]CAISO Matrix_Updated'!$C$3:$C$630)*($C217='[13]CAISO Matrix_Updated'!$F$3:$F$630),0)</f>
        <v>23</v>
      </c>
      <c r="H217" t="str" cm="1">
        <f t="array" ref="H217">INDEX('[13]CAISO Matrix_Updated'!$A$3:$A$630,Subname_converter!F217)</f>
        <v>SCE Northern Area</v>
      </c>
    </row>
    <row r="218" spans="1:8" x14ac:dyDescent="0.35">
      <c r="A218" s="50" t="s">
        <v>715</v>
      </c>
      <c r="B218" t="s">
        <v>4418</v>
      </c>
      <c r="C218">
        <v>230</v>
      </c>
      <c r="F218" cm="1">
        <f t="array" ref="F218">MATCH(1,($B218='[13]CAISO Matrix_Updated'!$C$3:$C$630)*($C218='[13]CAISO Matrix_Updated'!$F$3:$F$630),0)</f>
        <v>371</v>
      </c>
      <c r="H218" t="str" cm="1">
        <f t="array" ref="H218">INDEX('[13]CAISO Matrix_Updated'!$A$3:$A$630,Subname_converter!F218)</f>
        <v xml:space="preserve">PG&amp;E Greater Bay Study Area </v>
      </c>
    </row>
    <row r="219" spans="1:8" ht="29" x14ac:dyDescent="0.35">
      <c r="A219" s="50" t="s">
        <v>969</v>
      </c>
      <c r="B219" s="49" t="s">
        <v>4610</v>
      </c>
      <c r="C219" s="49">
        <v>500</v>
      </c>
      <c r="F219" cm="1">
        <f t="array" ref="F219">MATCH(1,($B219='[13]CAISO Matrix_Updated'!$C$3:$C$630)*($C219='[13]CAISO Matrix_Updated'!$F$3:$F$630),0)</f>
        <v>379</v>
      </c>
      <c r="G219" t="s">
        <v>4581</v>
      </c>
      <c r="H219" t="str" cm="1">
        <f t="array" ref="H219">INDEX('[13]CAISO Matrix_Updated'!$A$3:$A$630,Subname_converter!F219)</f>
        <v>SDG&amp;E Study Area</v>
      </c>
    </row>
    <row r="220" spans="1:8" x14ac:dyDescent="0.35">
      <c r="A220" s="50" t="s">
        <v>686</v>
      </c>
      <c r="B220" t="s">
        <v>4479</v>
      </c>
      <c r="C220">
        <v>115</v>
      </c>
      <c r="F220" cm="1">
        <f t="array" ref="F220">MATCH(1,($B220='[13]CAISO Matrix_Updated'!$C$3:$C$630)*($C220='[13]CAISO Matrix_Updated'!$F$3:$F$630),0)</f>
        <v>381</v>
      </c>
      <c r="H220" t="str" cm="1">
        <f t="array" ref="H220">INDEX('[13]CAISO Matrix_Updated'!$A$3:$A$630,Subname_converter!F220)</f>
        <v xml:space="preserve">PG&amp;E Greater Bay Study Area </v>
      </c>
    </row>
    <row r="221" spans="1:8" ht="29" x14ac:dyDescent="0.35">
      <c r="A221" s="50" t="s">
        <v>607</v>
      </c>
      <c r="B221" t="s">
        <v>4479</v>
      </c>
      <c r="C221">
        <v>115</v>
      </c>
      <c r="F221" cm="1">
        <f t="array" ref="F221">MATCH(1,($B221='[13]CAISO Matrix_Updated'!$C$3:$C$630)*($C221='[13]CAISO Matrix_Updated'!$F$3:$F$630),0)</f>
        <v>381</v>
      </c>
      <c r="H221" t="str" cm="1">
        <f t="array" ref="H221">INDEX('[13]CAISO Matrix_Updated'!$A$3:$A$630,Subname_converter!F221)</f>
        <v xml:space="preserve">PG&amp;E Greater Bay Study Area </v>
      </c>
    </row>
    <row r="222" spans="1:8" x14ac:dyDescent="0.35">
      <c r="A222" s="50" t="s">
        <v>603</v>
      </c>
      <c r="B222" s="49" t="s">
        <v>4373</v>
      </c>
      <c r="C222" s="49">
        <v>230</v>
      </c>
      <c r="F222" cm="1">
        <f t="array" ref="F222">MATCH(1,($B222='[13]CAISO Matrix_Updated'!$C$3:$C$630)*($C222='[13]CAISO Matrix_Updated'!$F$3:$F$630),0)</f>
        <v>487</v>
      </c>
      <c r="H222" t="str" cm="1">
        <f t="array" ref="H222">INDEX('[13]CAISO Matrix_Updated'!$A$3:$A$630,Subname_converter!F222)</f>
        <v>SDG&amp;E Study Area</v>
      </c>
    </row>
    <row r="223" spans="1:8" x14ac:dyDescent="0.35">
      <c r="A223" s="50" t="s">
        <v>823</v>
      </c>
      <c r="B223" t="s">
        <v>4483</v>
      </c>
      <c r="C223">
        <v>115</v>
      </c>
      <c r="F223" cm="1">
        <f t="array" ref="F223">MATCH(1,($B223='[13]CAISO Matrix_Updated'!$C$3:$C$630)*($C223='[13]CAISO Matrix_Updated'!$F$3:$F$630),0)</f>
        <v>389</v>
      </c>
      <c r="H223" t="str" cm="1">
        <f t="array" ref="H223">INDEX('[13]CAISO Matrix_Updated'!$A$3:$A$630,Subname_converter!F223)</f>
        <v>PG&amp;E Kern Study Area</v>
      </c>
    </row>
    <row r="224" spans="1:8" x14ac:dyDescent="0.35">
      <c r="A224" s="50" t="s">
        <v>350</v>
      </c>
      <c r="B224" t="s">
        <v>4483</v>
      </c>
      <c r="C224">
        <v>115</v>
      </c>
      <c r="F224" cm="1">
        <f t="array" ref="F224">MATCH(1,($B224='[13]CAISO Matrix_Updated'!$C$3:$C$630)*($C224='[13]CAISO Matrix_Updated'!$F$3:$F$630),0)</f>
        <v>389</v>
      </c>
      <c r="H224" t="str" cm="1">
        <f t="array" ref="H224">INDEX('[13]CAISO Matrix_Updated'!$A$3:$A$630,Subname_converter!F224)</f>
        <v>PG&amp;E Kern Study Area</v>
      </c>
    </row>
    <row r="225" spans="1:8" x14ac:dyDescent="0.35">
      <c r="A225" s="50" t="s">
        <v>234</v>
      </c>
      <c r="B225" t="s">
        <v>4383</v>
      </c>
      <c r="C225">
        <v>230</v>
      </c>
      <c r="F225" cm="1">
        <f t="array" ref="F225">MATCH(1,($B225='[13]CAISO Matrix_Updated'!$C$3:$C$630)*($C225='[13]CAISO Matrix_Updated'!$F$3:$F$630),0)</f>
        <v>394</v>
      </c>
      <c r="H225" t="str" cm="1">
        <f t="array" ref="H225">INDEX('[13]CAISO Matrix_Updated'!$A$3:$A$630,Subname_converter!F225)</f>
        <v>SDG&amp;E Study Area</v>
      </c>
    </row>
    <row r="226" spans="1:8" x14ac:dyDescent="0.35">
      <c r="A226" s="50" t="s">
        <v>181</v>
      </c>
      <c r="B226" t="s">
        <v>4484</v>
      </c>
      <c r="C226">
        <v>69</v>
      </c>
      <c r="F226" cm="1">
        <f t="array" ref="F226">MATCH(1,($B226='[13]CAISO Matrix_Updated'!$C$3:$C$630)*($C226='[13]CAISO Matrix_Updated'!$F$3:$F$630),0)</f>
        <v>393</v>
      </c>
      <c r="H226" t="str" cm="1">
        <f t="array" ref="H226">INDEX('[13]CAISO Matrix_Updated'!$A$3:$A$630,Subname_converter!F226)</f>
        <v>SDG&amp;E Study Area</v>
      </c>
    </row>
    <row r="227" spans="1:8" x14ac:dyDescent="0.35">
      <c r="A227" s="50" t="s">
        <v>671</v>
      </c>
      <c r="B227" t="s">
        <v>4485</v>
      </c>
      <c r="C227">
        <v>230</v>
      </c>
      <c r="F227" cm="1">
        <f t="array" ref="F227">MATCH(1,($B227='[13]CAISO Matrix_Updated'!$C$3:$C$630)*($C227='[13]CAISO Matrix_Updated'!$F$3:$F$630),0)</f>
        <v>401</v>
      </c>
      <c r="H227" t="str" cm="1">
        <f t="array" ref="H227">INDEX('[13]CAISO Matrix_Updated'!$A$3:$A$630,Subname_converter!F227)</f>
        <v xml:space="preserve">PG&amp;E North of Greater Bay Study Area </v>
      </c>
    </row>
    <row r="228" spans="1:8" x14ac:dyDescent="0.35">
      <c r="A228" s="50" t="s">
        <v>375</v>
      </c>
      <c r="B228" t="s">
        <v>4486</v>
      </c>
      <c r="C228">
        <v>230</v>
      </c>
      <c r="F228" cm="1">
        <f t="array" ref="F228">MATCH(1,($B228='[13]CAISO Matrix_Updated'!$C$3:$C$630)*($C228='[13]CAISO Matrix_Updated'!$F$3:$F$630),0)</f>
        <v>405</v>
      </c>
      <c r="H228" cm="1">
        <f t="array" ref="H228">INDEX('[13]CAISO Matrix_Updated'!$A$3:$A$630,Subname_converter!F228)</f>
        <v>0</v>
      </c>
    </row>
    <row r="229" spans="1:8" ht="29" x14ac:dyDescent="0.35">
      <c r="A229" s="50" t="s">
        <v>605</v>
      </c>
      <c r="B229" s="49" t="s">
        <v>4486</v>
      </c>
      <c r="C229" s="49">
        <v>230</v>
      </c>
      <c r="F229" cm="1">
        <f t="array" ref="F229">MATCH(1,($B229='[13]CAISO Matrix_Updated'!$C$3:$C$630)*($C229='[13]CAISO Matrix_Updated'!$F$3:$F$630),0)</f>
        <v>405</v>
      </c>
      <c r="H229" cm="1">
        <f t="array" ref="H229">INDEX('[13]CAISO Matrix_Updated'!$A$3:$A$630,Subname_converter!F229)</f>
        <v>0</v>
      </c>
    </row>
    <row r="230" spans="1:8" ht="29" x14ac:dyDescent="0.35">
      <c r="A230" s="50" t="s">
        <v>142</v>
      </c>
      <c r="B230" s="49" t="s">
        <v>4430</v>
      </c>
      <c r="C230" s="49">
        <v>115</v>
      </c>
      <c r="F230" cm="1">
        <f t="array" ref="F230">MATCH(1,($B230='[13]CAISO Matrix_Updated'!$C$3:$C$630)*($C230='[13]CAISO Matrix_Updated'!$F$3:$F$630),0)</f>
        <v>504</v>
      </c>
      <c r="H230" cm="1">
        <f t="array" ref="H230">INDEX('[13]CAISO Matrix_Updated'!$A$3:$A$630,Subname_converter!F230)</f>
        <v>0</v>
      </c>
    </row>
    <row r="231" spans="1:8" ht="29" x14ac:dyDescent="0.35">
      <c r="A231" s="50" t="s">
        <v>863</v>
      </c>
      <c r="B231" s="49" t="s">
        <v>4336</v>
      </c>
      <c r="C231" s="49">
        <v>230</v>
      </c>
      <c r="F231" cm="1">
        <f t="array" ref="F231">MATCH(1,($B231='[13]CAISO Matrix_Updated'!$C$3:$C$630)*($C231='[13]CAISO Matrix_Updated'!$F$3:$F$630),0)</f>
        <v>595</v>
      </c>
      <c r="H231" t="str" cm="1">
        <f t="array" ref="H231">INDEX('[13]CAISO Matrix_Updated'!$A$3:$A$630,Subname_converter!F231)</f>
        <v>SCE Northern Area</v>
      </c>
    </row>
    <row r="232" spans="1:8" x14ac:dyDescent="0.35">
      <c r="A232" s="50" t="s">
        <v>299</v>
      </c>
      <c r="B232" t="s">
        <v>4487</v>
      </c>
      <c r="C232">
        <v>230</v>
      </c>
      <c r="F232" cm="1">
        <f t="array" ref="F232">MATCH(1,($B232='[13]CAISO Matrix_Updated'!$C$3:$C$630)*($C232='[13]CAISO Matrix_Updated'!$F$3:$F$630),0)</f>
        <v>410</v>
      </c>
      <c r="H232" t="str" cm="1">
        <f t="array" ref="H232">INDEX('[13]CAISO Matrix_Updated'!$A$3:$A$630,Subname_converter!F232)</f>
        <v>SCE Northern Area</v>
      </c>
    </row>
    <row r="233" spans="1:8" x14ac:dyDescent="0.35">
      <c r="A233" s="50" t="s">
        <v>659</v>
      </c>
      <c r="B233" s="49" t="s">
        <v>4438</v>
      </c>
      <c r="C233" s="49">
        <v>115</v>
      </c>
      <c r="F233" cm="1">
        <f t="array" ref="F233">MATCH(1,($B233='[13]CAISO Matrix_Updated'!$C$3:$C$630)*($C233='[13]CAISO Matrix_Updated'!$F$3:$F$630),0)</f>
        <v>414</v>
      </c>
      <c r="G233" t="s">
        <v>4567</v>
      </c>
      <c r="H233" cm="1">
        <f t="array" ref="H233">INDEX('[13]CAISO Matrix_Updated'!$A$3:$A$630,Subname_converter!F233)</f>
        <v>0</v>
      </c>
    </row>
    <row r="234" spans="1:8" x14ac:dyDescent="0.35">
      <c r="A234" s="50" t="s">
        <v>901</v>
      </c>
      <c r="B234" t="s">
        <v>4465</v>
      </c>
      <c r="C234">
        <v>230</v>
      </c>
      <c r="F234" cm="1">
        <f t="array" ref="F234">MATCH(1,($B234='[13]CAISO Matrix_Updated'!$C$3:$C$630)*($C234='[13]CAISO Matrix_Updated'!$F$3:$F$630),0)</f>
        <v>420</v>
      </c>
      <c r="H234" t="str" cm="1">
        <f t="array" ref="H234">INDEX('[13]CAISO Matrix_Updated'!$A$3:$A$630,Subname_converter!F234)</f>
        <v>SCE North of Lugo Study Area</v>
      </c>
    </row>
    <row r="235" spans="1:8" x14ac:dyDescent="0.35">
      <c r="A235" s="50" t="s">
        <v>656</v>
      </c>
      <c r="B235" s="49" t="s">
        <v>4489</v>
      </c>
      <c r="C235" s="49">
        <v>230</v>
      </c>
      <c r="F235" cm="1">
        <f t="array" ref="F235">MATCH(1,($B235='[13]CAISO Matrix_Updated'!$C$3:$C$630)*($C235='[13]CAISO Matrix_Updated'!$F$3:$F$630),0)</f>
        <v>108</v>
      </c>
      <c r="H235" t="str" cm="1">
        <f t="array" ref="H235">INDEX('[13]CAISO Matrix_Updated'!$A$3:$A$630,Subname_converter!F235)</f>
        <v xml:space="preserve">PG&amp;E North of Greater Bay Study Area </v>
      </c>
    </row>
    <row r="236" spans="1:8" x14ac:dyDescent="0.35">
      <c r="A236" s="50" t="s">
        <v>209</v>
      </c>
      <c r="B236" s="49" t="s">
        <v>4613</v>
      </c>
      <c r="C236" s="49">
        <v>230</v>
      </c>
      <c r="F236" cm="1">
        <f t="array" ref="F236">MATCH(1,($B236='[13]CAISO Matrix_Updated'!$C$3:$C$630)*($C236='[13]CAISO Matrix_Updated'!$F$3:$F$630),0)</f>
        <v>422</v>
      </c>
      <c r="G236" t="s">
        <v>4611</v>
      </c>
      <c r="H236" t="str" cm="1">
        <f t="array" ref="H236">INDEX('[13]CAISO Matrix_Updated'!$A$3:$A$630,Subname_converter!F236)</f>
        <v xml:space="preserve">PG&amp;E North of Greater Bay Study Area </v>
      </c>
    </row>
    <row r="237" spans="1:8" ht="29" x14ac:dyDescent="0.35">
      <c r="A237" s="50" t="s">
        <v>145</v>
      </c>
      <c r="B237" s="49" t="s">
        <v>4569</v>
      </c>
      <c r="C237" s="49">
        <v>115</v>
      </c>
      <c r="F237" cm="1">
        <f t="array" ref="F237">MATCH(1,($B237='[13]CAISO Matrix_Updated'!$C$3:$C$630)*($C237='[13]CAISO Matrix_Updated'!$F$3:$F$630),0)</f>
        <v>265</v>
      </c>
      <c r="G237" t="s">
        <v>4570</v>
      </c>
      <c r="H237" t="str" cm="1">
        <f t="array" ref="H237">INDEX('[13]CAISO Matrix_Updated'!$A$3:$A$630,Subname_converter!F237)</f>
        <v xml:space="preserve">PG&amp;E Greater Bay Study Area </v>
      </c>
    </row>
    <row r="238" spans="1:8" x14ac:dyDescent="0.35">
      <c r="A238" s="50" t="s">
        <v>721</v>
      </c>
      <c r="B238" t="s">
        <v>4491</v>
      </c>
      <c r="C238">
        <v>230</v>
      </c>
      <c r="F238" cm="1">
        <f t="array" ref="F238">MATCH(1,($B238='[13]CAISO Matrix_Updated'!$C$3:$C$630)*($C238='[13]CAISO Matrix_Updated'!$F$3:$F$630),0)</f>
        <v>428</v>
      </c>
      <c r="H238" t="str" cm="1">
        <f t="array" ref="H238">INDEX('[13]CAISO Matrix_Updated'!$A$3:$A$630,Subname_converter!F238)</f>
        <v xml:space="preserve">PG&amp;E Greater Bay Study Area </v>
      </c>
    </row>
    <row r="239" spans="1:8" x14ac:dyDescent="0.35">
      <c r="A239" s="50" t="s">
        <v>673</v>
      </c>
      <c r="B239" t="s">
        <v>4491</v>
      </c>
      <c r="C239">
        <v>115</v>
      </c>
      <c r="F239" cm="1">
        <f t="array" ref="F239">MATCH(1,($B239='[13]CAISO Matrix_Updated'!$C$3:$C$630)*($C239='[13]CAISO Matrix_Updated'!$F$3:$F$630),0)</f>
        <v>429</v>
      </c>
      <c r="H239" t="str" cm="1">
        <f t="array" ref="H239">INDEX('[13]CAISO Matrix_Updated'!$A$3:$A$630,Subname_converter!F239)</f>
        <v xml:space="preserve">PG&amp;E Greater Bay Study Area </v>
      </c>
    </row>
    <row r="240" spans="1:8" x14ac:dyDescent="0.35">
      <c r="A240" s="50" t="s">
        <v>677</v>
      </c>
      <c r="B240" t="s">
        <v>4491</v>
      </c>
      <c r="C240">
        <v>230</v>
      </c>
      <c r="F240" cm="1">
        <f t="array" ref="F240">MATCH(1,($B240='[13]CAISO Matrix_Updated'!$C$3:$C$630)*($C240='[13]CAISO Matrix_Updated'!$F$3:$F$630),0)</f>
        <v>428</v>
      </c>
      <c r="H240" t="str" cm="1">
        <f t="array" ref="H240">INDEX('[13]CAISO Matrix_Updated'!$A$3:$A$630,Subname_converter!F240)</f>
        <v xml:space="preserve">PG&amp;E Greater Bay Study Area </v>
      </c>
    </row>
    <row r="241" spans="1:8" x14ac:dyDescent="0.35">
      <c r="A241" s="50" t="s">
        <v>527</v>
      </c>
      <c r="B241" t="s">
        <v>4491</v>
      </c>
      <c r="C241">
        <v>230</v>
      </c>
      <c r="F241" cm="1">
        <f t="array" ref="F241">MATCH(1,($B241='[13]CAISO Matrix_Updated'!$C$3:$C$630)*($C241='[13]CAISO Matrix_Updated'!$F$3:$F$630),0)</f>
        <v>428</v>
      </c>
      <c r="H241" t="str" cm="1">
        <f t="array" ref="H241">INDEX('[13]CAISO Matrix_Updated'!$A$3:$A$630,Subname_converter!F241)</f>
        <v xml:space="preserve">PG&amp;E Greater Bay Study Area </v>
      </c>
    </row>
    <row r="242" spans="1:8" x14ac:dyDescent="0.35">
      <c r="A242" s="50" t="s">
        <v>679</v>
      </c>
      <c r="B242" s="49" t="s">
        <v>4558</v>
      </c>
      <c r="C242" s="49">
        <v>230</v>
      </c>
      <c r="F242" cm="1">
        <f t="array" ref="F242">MATCH(1,($B242='[13]CAISO Matrix_Updated'!$C$3:$C$630)*($C242='[13]CAISO Matrix_Updated'!$F$3:$F$630),0)</f>
        <v>123</v>
      </c>
      <c r="H242" cm="1">
        <f t="array" ref="H242">INDEX('[13]CAISO Matrix_Updated'!$A$3:$A$630,Subname_converter!F242)</f>
        <v>0</v>
      </c>
    </row>
    <row r="243" spans="1:8" x14ac:dyDescent="0.35">
      <c r="A243" s="50" t="s">
        <v>501</v>
      </c>
      <c r="B243" t="s">
        <v>4493</v>
      </c>
      <c r="C243">
        <v>69</v>
      </c>
      <c r="D243" s="49" t="s">
        <v>4494</v>
      </c>
      <c r="E243" s="49">
        <v>230</v>
      </c>
      <c r="F243" cm="1">
        <f t="array" ref="F243">MATCH(1,($B243='[13]CAISO Matrix_Updated'!$C$3:$C$630)*($C243='[13]CAISO Matrix_Updated'!$F$3:$F$630),0)</f>
        <v>433</v>
      </c>
      <c r="H243" t="str" cm="1">
        <f t="array" ref="H243">INDEX('[13]CAISO Matrix_Updated'!$A$3:$A$630,Subname_converter!F243)</f>
        <v>SDG&amp;E Study Area</v>
      </c>
    </row>
    <row r="244" spans="1:8" x14ac:dyDescent="0.35">
      <c r="A244" s="50" t="s">
        <v>496</v>
      </c>
      <c r="B244" t="s">
        <v>4495</v>
      </c>
      <c r="C244">
        <v>69</v>
      </c>
      <c r="F244" cm="1">
        <f t="array" ref="F244">MATCH(1,($B244='[13]CAISO Matrix_Updated'!$C$3:$C$630)*($C244='[13]CAISO Matrix_Updated'!$F$3:$F$630),0)</f>
        <v>434</v>
      </c>
      <c r="H244" t="str" cm="1">
        <f t="array" ref="H244">INDEX('[13]CAISO Matrix_Updated'!$A$3:$A$630,Subname_converter!F244)</f>
        <v>SDG&amp;E Study Area</v>
      </c>
    </row>
    <row r="245" spans="1:8" ht="29" x14ac:dyDescent="0.35">
      <c r="A245" s="50" t="s">
        <v>85</v>
      </c>
      <c r="B245" s="49" t="s">
        <v>4600</v>
      </c>
      <c r="C245" s="49">
        <v>500</v>
      </c>
      <c r="F245" cm="1">
        <f t="array" ref="F245">MATCH(1,($B245='[13]CAISO Matrix_Updated'!$C$3:$C$630)*($C245='[13]CAISO Matrix_Updated'!$F$3:$F$630),0)</f>
        <v>5</v>
      </c>
      <c r="H245" t="str" cm="1">
        <f t="array" ref="H245">INDEX('[13]CAISO Matrix_Updated'!$A$3:$A$630,Subname_converter!F245)</f>
        <v>SCE Eastern Study Area</v>
      </c>
    </row>
    <row r="246" spans="1:8" ht="29" x14ac:dyDescent="0.35">
      <c r="A246" s="50" t="s">
        <v>767</v>
      </c>
      <c r="B246" t="s">
        <v>4496</v>
      </c>
      <c r="C246">
        <v>230</v>
      </c>
      <c r="F246" cm="1">
        <f t="array" ref="F246">MATCH(1,($B246='[13]CAISO Matrix_Updated'!$C$3:$C$630)*($C246='[13]CAISO Matrix_Updated'!$F$3:$F$630),0)</f>
        <v>441</v>
      </c>
      <c r="H246" cm="1">
        <f t="array" ref="H246">INDEX('[13]CAISO Matrix_Updated'!$A$3:$A$630,Subname_converter!F246)</f>
        <v>0</v>
      </c>
    </row>
    <row r="247" spans="1:8" ht="29" x14ac:dyDescent="0.35">
      <c r="A247" s="50" t="s">
        <v>690</v>
      </c>
      <c r="B247" s="49" t="s">
        <v>4617</v>
      </c>
      <c r="C247" s="49">
        <v>230</v>
      </c>
      <c r="F247" cm="1">
        <f t="array" ref="F247">MATCH(1,($B247='[13]CAISO Matrix_Updated'!$C$3:$C$630)*($C247='[13]CAISO Matrix_Updated'!$F$3:$F$630),0)</f>
        <v>446</v>
      </c>
      <c r="G247" t="s">
        <v>4582</v>
      </c>
      <c r="H247" cm="1">
        <f t="array" ref="H247">INDEX('[13]CAISO Matrix_Updated'!$A$3:$A$630,Subname_converter!F247)</f>
        <v>0</v>
      </c>
    </row>
    <row r="248" spans="1:8" x14ac:dyDescent="0.35">
      <c r="A248" s="50" t="s">
        <v>882</v>
      </c>
      <c r="B248" t="s">
        <v>4499</v>
      </c>
      <c r="C248">
        <v>230</v>
      </c>
      <c r="F248" cm="1">
        <f t="array" ref="F248">MATCH(1,($B248='[13]CAISO Matrix_Updated'!$C$3:$C$630)*($C248='[13]CAISO Matrix_Updated'!$F$3:$F$630),0)</f>
        <v>450</v>
      </c>
      <c r="H248" t="str" cm="1">
        <f t="array" ref="H248">INDEX('[13]CAISO Matrix_Updated'!$A$3:$A$630,Subname_converter!F248)</f>
        <v>SCE Northern Area</v>
      </c>
    </row>
    <row r="249" spans="1:8" x14ac:dyDescent="0.35">
      <c r="A249" s="50" t="s">
        <v>865</v>
      </c>
      <c r="B249" t="s">
        <v>4499</v>
      </c>
      <c r="C249">
        <v>230</v>
      </c>
      <c r="F249" cm="1">
        <f t="array" ref="F249">MATCH(1,($B249='[13]CAISO Matrix_Updated'!$C$3:$C$630)*($C249='[13]CAISO Matrix_Updated'!$F$3:$F$630),0)</f>
        <v>450</v>
      </c>
      <c r="H249" t="str" cm="1">
        <f t="array" ref="H249">INDEX('[13]CAISO Matrix_Updated'!$A$3:$A$630,Subname_converter!F249)</f>
        <v>SCE Northern Area</v>
      </c>
    </row>
    <row r="250" spans="1:8" x14ac:dyDescent="0.35">
      <c r="A250" s="50" t="s">
        <v>285</v>
      </c>
      <c r="B250" t="s">
        <v>4573</v>
      </c>
      <c r="C250">
        <v>230</v>
      </c>
      <c r="F250" cm="1">
        <f t="array" ref="F250">MATCH(1,($B250='[13]CAISO Matrix_Updated'!$C$3:$C$630)*($C250='[13]CAISO Matrix_Updated'!$F$3:$F$630),0)</f>
        <v>452</v>
      </c>
      <c r="H250" t="str" cm="1">
        <f t="array" ref="H250">INDEX('[13]CAISO Matrix_Updated'!$A$3:$A$630,Subname_converter!F250)</f>
        <v>SCE Eastern Study Area</v>
      </c>
    </row>
    <row r="251" spans="1:8" x14ac:dyDescent="0.35">
      <c r="A251" s="50" t="s">
        <v>842</v>
      </c>
      <c r="B251" t="s">
        <v>4573</v>
      </c>
      <c r="C251">
        <v>230</v>
      </c>
      <c r="F251" cm="1">
        <f t="array" ref="F251">MATCH(1,($B251='[13]CAISO Matrix_Updated'!$C$3:$C$630)*($C251='[13]CAISO Matrix_Updated'!$F$3:$F$630),0)</f>
        <v>452</v>
      </c>
      <c r="H251" t="str" cm="1">
        <f t="array" ref="H251">INDEX('[13]CAISO Matrix_Updated'!$A$3:$A$630,Subname_converter!F251)</f>
        <v>SCE Eastern Study Area</v>
      </c>
    </row>
    <row r="252" spans="1:8" x14ac:dyDescent="0.35">
      <c r="A252" s="50" t="s">
        <v>117</v>
      </c>
      <c r="B252" t="s">
        <v>4573</v>
      </c>
      <c r="C252">
        <v>230</v>
      </c>
      <c r="F252" cm="1">
        <f t="array" ref="F252">MATCH(1,($B252='[13]CAISO Matrix_Updated'!$C$3:$C$630)*($C252='[13]CAISO Matrix_Updated'!$F$3:$F$630),0)</f>
        <v>452</v>
      </c>
      <c r="H252" t="str" cm="1">
        <f t="array" ref="H252">INDEX('[13]CAISO Matrix_Updated'!$A$3:$A$630,Subname_converter!F252)</f>
        <v>SCE Eastern Study Area</v>
      </c>
    </row>
    <row r="253" spans="1:8" x14ac:dyDescent="0.35">
      <c r="A253" s="50" t="s">
        <v>846</v>
      </c>
      <c r="B253" t="s">
        <v>4573</v>
      </c>
      <c r="C253">
        <v>230</v>
      </c>
      <c r="F253" cm="1">
        <f t="array" ref="F253">MATCH(1,($B253='[13]CAISO Matrix_Updated'!$C$3:$C$630)*($C253='[13]CAISO Matrix_Updated'!$F$3:$F$630),0)</f>
        <v>452</v>
      </c>
      <c r="H253" t="str" cm="1">
        <f t="array" ref="H253">INDEX('[13]CAISO Matrix_Updated'!$A$3:$A$630,Subname_converter!F253)</f>
        <v>SCE Eastern Study Area</v>
      </c>
    </row>
    <row r="254" spans="1:8" x14ac:dyDescent="0.35">
      <c r="A254" s="50" t="s">
        <v>97</v>
      </c>
      <c r="B254" t="s">
        <v>4573</v>
      </c>
      <c r="C254">
        <v>230</v>
      </c>
      <c r="F254" cm="1">
        <f t="array" ref="F254">MATCH(1,($B254='[13]CAISO Matrix_Updated'!$C$3:$C$630)*($C254='[13]CAISO Matrix_Updated'!$F$3:$F$630),0)</f>
        <v>452</v>
      </c>
      <c r="H254" t="str" cm="1">
        <f t="array" ref="H254">INDEX('[13]CAISO Matrix_Updated'!$A$3:$A$630,Subname_converter!F254)</f>
        <v>SCE Eastern Study Area</v>
      </c>
    </row>
    <row r="255" spans="1:8" x14ac:dyDescent="0.35">
      <c r="A255" s="50" t="s">
        <v>849</v>
      </c>
      <c r="B255" t="s">
        <v>4573</v>
      </c>
      <c r="C255">
        <v>500</v>
      </c>
      <c r="F255" cm="1">
        <f t="array" ref="F255">MATCH(1,($B255='[13]CAISO Matrix_Updated'!$C$3:$C$630)*($C255='[13]CAISO Matrix_Updated'!$F$3:$F$630),0)</f>
        <v>451</v>
      </c>
      <c r="H255" t="str" cm="1">
        <f t="array" ref="H255">INDEX('[13]CAISO Matrix_Updated'!$A$3:$A$630,Subname_converter!F255)</f>
        <v>SCE Eastern Study Area</v>
      </c>
    </row>
    <row r="256" spans="1:8" x14ac:dyDescent="0.35">
      <c r="A256" s="50" t="s">
        <v>464</v>
      </c>
      <c r="B256" t="s">
        <v>4573</v>
      </c>
      <c r="C256">
        <v>500</v>
      </c>
      <c r="F256" cm="1">
        <f t="array" ref="F256">MATCH(1,($B256='[13]CAISO Matrix_Updated'!$C$3:$C$630)*($C256='[13]CAISO Matrix_Updated'!$F$3:$F$630),0)</f>
        <v>451</v>
      </c>
      <c r="H256" t="str" cm="1">
        <f t="array" ref="H256">INDEX('[13]CAISO Matrix_Updated'!$A$3:$A$630,Subname_converter!F256)</f>
        <v>SCE Eastern Study Area</v>
      </c>
    </row>
    <row r="257" spans="1:8" x14ac:dyDescent="0.35">
      <c r="A257" s="50" t="s">
        <v>912</v>
      </c>
      <c r="B257" t="s">
        <v>4500</v>
      </c>
      <c r="C257">
        <v>230</v>
      </c>
      <c r="F257" cm="1">
        <f t="array" ref="F257">MATCH(1,($B257='[13]CAISO Matrix_Updated'!$C$3:$C$630)*($C257='[13]CAISO Matrix_Updated'!$F$3:$F$630),0)</f>
        <v>465</v>
      </c>
      <c r="H257" t="str" cm="1">
        <f t="array" ref="H257">INDEX('[13]CAISO Matrix_Updated'!$A$3:$A$630,Subname_converter!F257)</f>
        <v>SCE Metro Study Area</v>
      </c>
    </row>
    <row r="258" spans="1:8" x14ac:dyDescent="0.35">
      <c r="A258" s="50" t="s">
        <v>422</v>
      </c>
      <c r="B258" t="s">
        <v>4501</v>
      </c>
      <c r="C258">
        <v>115</v>
      </c>
      <c r="F258" cm="1">
        <f t="array" ref="F258">MATCH(1,($B258='[13]CAISO Matrix_Updated'!$C$3:$C$630)*($C258='[13]CAISO Matrix_Updated'!$F$3:$F$630),0)</f>
        <v>468</v>
      </c>
      <c r="H258" cm="1">
        <f t="array" ref="H258">INDEX('[13]CAISO Matrix_Updated'!$A$3:$A$630,Subname_converter!F258)</f>
        <v>0</v>
      </c>
    </row>
    <row r="259" spans="1:8" x14ac:dyDescent="0.35">
      <c r="A259" s="50" t="s">
        <v>397</v>
      </c>
      <c r="B259" t="s">
        <v>4502</v>
      </c>
      <c r="C259">
        <v>115</v>
      </c>
      <c r="F259" cm="1">
        <f t="array" ref="F259">MATCH(1,($B259='[13]CAISO Matrix_Updated'!$C$3:$C$630)*($C259='[13]CAISO Matrix_Updated'!$F$3:$F$630),0)</f>
        <v>471</v>
      </c>
      <c r="H259" t="str" cm="1">
        <f t="array" ref="H259">INDEX('[13]CAISO Matrix_Updated'!$A$3:$A$630,Subname_converter!F259)</f>
        <v>SCE North of Lugo Study Area</v>
      </c>
    </row>
    <row r="260" spans="1:8" ht="29" x14ac:dyDescent="0.35">
      <c r="A260" s="50" t="s">
        <v>338</v>
      </c>
      <c r="B260" t="s">
        <v>4502</v>
      </c>
      <c r="C260">
        <v>115</v>
      </c>
      <c r="F260" cm="1">
        <f t="array" ref="F260">MATCH(1,($B260='[13]CAISO Matrix_Updated'!$C$3:$C$630)*($C260='[13]CAISO Matrix_Updated'!$F$3:$F$630),0)</f>
        <v>471</v>
      </c>
      <c r="H260" t="str" cm="1">
        <f t="array" ref="H260">INDEX('[13]CAISO Matrix_Updated'!$A$3:$A$630,Subname_converter!F260)</f>
        <v>SCE North of Lugo Study Area</v>
      </c>
    </row>
    <row r="261" spans="1:8" ht="29" x14ac:dyDescent="0.35">
      <c r="A261" s="50" t="s">
        <v>512</v>
      </c>
      <c r="B261" t="s">
        <v>4490</v>
      </c>
      <c r="C261">
        <v>230</v>
      </c>
      <c r="F261" cm="1">
        <f t="array" ref="F261">MATCH(1,($B261='[13]CAISO Matrix_Updated'!$C$3:$C$630)*($C261='[13]CAISO Matrix_Updated'!$F$3:$F$630),0)</f>
        <v>477</v>
      </c>
      <c r="H261" t="str" cm="1">
        <f t="array" ref="H261">INDEX('[13]CAISO Matrix_Updated'!$A$3:$A$630,Subname_converter!F261)</f>
        <v xml:space="preserve">PG&amp;E North of Greater Bay Study Area </v>
      </c>
    </row>
    <row r="262" spans="1:8" x14ac:dyDescent="0.35">
      <c r="A262" s="50" t="s">
        <v>129</v>
      </c>
      <c r="B262" s="49" t="s">
        <v>4410</v>
      </c>
      <c r="C262" s="49">
        <v>60</v>
      </c>
      <c r="D262" s="49" t="s">
        <v>4542</v>
      </c>
      <c r="E262" s="49">
        <v>115</v>
      </c>
      <c r="F262" cm="1">
        <f t="array" ref="F262">MATCH(1,($B262='[13]CAISO Matrix_Updated'!$C$3:$C$630)*($C262='[13]CAISO Matrix_Updated'!$F$3:$F$630),0)</f>
        <v>113</v>
      </c>
      <c r="H262" cm="1">
        <f t="array" ref="H262">INDEX('[13]CAISO Matrix_Updated'!$A$3:$A$630,Subname_converter!F262)</f>
        <v>0</v>
      </c>
    </row>
    <row r="263" spans="1:8" x14ac:dyDescent="0.35">
      <c r="A263" s="50" t="s">
        <v>993</v>
      </c>
      <c r="B263" t="s">
        <v>4503</v>
      </c>
      <c r="C263">
        <v>69</v>
      </c>
      <c r="F263" cm="1">
        <f t="array" ref="F263">MATCH(1,($B263='[13]CAISO Matrix_Updated'!$C$3:$C$630)*($C263='[13]CAISO Matrix_Updated'!$F$3:$F$630),0)</f>
        <v>480</v>
      </c>
      <c r="H263" t="str" cm="1">
        <f t="array" ref="H263">INDEX('[13]CAISO Matrix_Updated'!$A$3:$A$630,Subname_converter!F263)</f>
        <v>SDG&amp;E Study Area</v>
      </c>
    </row>
    <row r="264" spans="1:8" x14ac:dyDescent="0.35">
      <c r="A264" s="50" t="s">
        <v>844</v>
      </c>
      <c r="B264" t="s">
        <v>4504</v>
      </c>
      <c r="C264">
        <v>230</v>
      </c>
      <c r="F264" cm="1">
        <f t="array" ref="F264">MATCH(1,($B264='[13]CAISO Matrix_Updated'!$C$3:$C$630)*($C264='[13]CAISO Matrix_Updated'!$F$3:$F$630),0)</f>
        <v>481</v>
      </c>
      <c r="H264" t="str" cm="1">
        <f t="array" ref="H264">INDEX('[13]CAISO Matrix_Updated'!$A$3:$A$630,Subname_converter!F264)</f>
        <v>SCE Eastern Study Area</v>
      </c>
    </row>
    <row r="265" spans="1:8" ht="29" x14ac:dyDescent="0.35">
      <c r="A265" s="50" t="s">
        <v>987</v>
      </c>
      <c r="B265" t="s">
        <v>4373</v>
      </c>
      <c r="C265">
        <v>230</v>
      </c>
      <c r="F265" cm="1">
        <f t="array" ref="F265">MATCH(1,($B265='[13]CAISO Matrix_Updated'!$C$3:$C$630)*($C265='[13]CAISO Matrix_Updated'!$F$3:$F$630),0)</f>
        <v>487</v>
      </c>
      <c r="H265" t="str" cm="1">
        <f t="array" ref="H265">INDEX('[13]CAISO Matrix_Updated'!$A$3:$A$630,Subname_converter!F265)</f>
        <v>SDG&amp;E Study Area</v>
      </c>
    </row>
    <row r="266" spans="1:8" x14ac:dyDescent="0.35">
      <c r="A266" s="50" t="s">
        <v>743</v>
      </c>
      <c r="B266" t="s">
        <v>4505</v>
      </c>
      <c r="C266">
        <v>115</v>
      </c>
      <c r="F266" cm="1">
        <f t="array" ref="F266">MATCH(1,($B266='[13]CAISO Matrix_Updated'!$C$3:$C$630)*($C266='[13]CAISO Matrix_Updated'!$F$3:$F$630),0)</f>
        <v>495</v>
      </c>
      <c r="H266" cm="1">
        <f t="array" ref="H266">INDEX('[13]CAISO Matrix_Updated'!$A$3:$A$630,Subname_converter!F266)</f>
        <v>0</v>
      </c>
    </row>
    <row r="267" spans="1:8" ht="29" x14ac:dyDescent="0.35">
      <c r="A267" s="50" t="s">
        <v>667</v>
      </c>
      <c r="B267" t="s">
        <v>4507</v>
      </c>
      <c r="C267">
        <v>115</v>
      </c>
      <c r="F267" cm="1">
        <f t="array" ref="F267">MATCH(1,($B267='[13]CAISO Matrix_Updated'!$C$3:$C$630)*($C267='[13]CAISO Matrix_Updated'!$F$3:$F$630),0)</f>
        <v>499</v>
      </c>
      <c r="H267" cm="1">
        <f t="array" ref="H267">INDEX('[13]CAISO Matrix_Updated'!$A$3:$A$630,Subname_converter!F267)</f>
        <v>0</v>
      </c>
    </row>
    <row r="268" spans="1:8" ht="29" x14ac:dyDescent="0.35">
      <c r="A268" s="50" t="s">
        <v>301</v>
      </c>
      <c r="B268" t="s">
        <v>4422</v>
      </c>
      <c r="C268">
        <v>230</v>
      </c>
      <c r="F268" cm="1">
        <f t="array" ref="F268">MATCH(1,($B268='[13]CAISO Matrix_Updated'!$C$3:$C$630)*($C268='[13]CAISO Matrix_Updated'!$F$3:$F$630),0)</f>
        <v>159</v>
      </c>
      <c r="H268" t="str" cm="1">
        <f t="array" ref="H268">INDEX('[13]CAISO Matrix_Updated'!$A$3:$A$630,Subname_converter!F268)</f>
        <v xml:space="preserve">East of Pisgah Study Area </v>
      </c>
    </row>
    <row r="269" spans="1:8" ht="29" x14ac:dyDescent="0.35">
      <c r="A269" s="50" t="s">
        <v>945</v>
      </c>
      <c r="B269" t="s">
        <v>4422</v>
      </c>
      <c r="C269">
        <v>230</v>
      </c>
      <c r="F269" cm="1">
        <f t="array" ref="F269">MATCH(1,($B269='[13]CAISO Matrix_Updated'!$C$3:$C$630)*($C269='[13]CAISO Matrix_Updated'!$F$3:$F$630),0)</f>
        <v>159</v>
      </c>
      <c r="H269" t="str" cm="1">
        <f t="array" ref="H269">INDEX('[13]CAISO Matrix_Updated'!$A$3:$A$630,Subname_converter!F269)</f>
        <v xml:space="preserve">East of Pisgah Study Area </v>
      </c>
    </row>
    <row r="270" spans="1:8" x14ac:dyDescent="0.35">
      <c r="A270" s="50" t="s">
        <v>669</v>
      </c>
      <c r="B270" t="s">
        <v>4586</v>
      </c>
      <c r="C270">
        <v>115</v>
      </c>
      <c r="F270" cm="1">
        <f t="array" ref="F270">MATCH(1,($B270='[13]CAISO Matrix_Updated'!$C$3:$C$630)*($C270='[13]CAISO Matrix_Updated'!$F$3:$F$630),0)</f>
        <v>505</v>
      </c>
      <c r="H270" cm="1">
        <f t="array" ref="H270">INDEX('[13]CAISO Matrix_Updated'!$A$3:$A$630,Subname_converter!F270)</f>
        <v>0</v>
      </c>
    </row>
    <row r="271" spans="1:8" x14ac:dyDescent="0.35">
      <c r="A271" s="50" t="s">
        <v>731</v>
      </c>
      <c r="B271" t="s">
        <v>4586</v>
      </c>
      <c r="C271">
        <v>115</v>
      </c>
      <c r="F271" cm="1">
        <f t="array" ref="F271">MATCH(1,($B271='[13]CAISO Matrix_Updated'!$C$3:$C$630)*($C271='[13]CAISO Matrix_Updated'!$F$3:$F$630),0)</f>
        <v>505</v>
      </c>
      <c r="H271" cm="1">
        <f t="array" ref="H271">INDEX('[13]CAISO Matrix_Updated'!$A$3:$A$630,Subname_converter!F271)</f>
        <v>0</v>
      </c>
    </row>
    <row r="272" spans="1:8" x14ac:dyDescent="0.35">
      <c r="A272" s="50" t="s">
        <v>971</v>
      </c>
      <c r="B272" s="49" t="s">
        <v>4583</v>
      </c>
      <c r="C272" s="49">
        <v>230</v>
      </c>
      <c r="F272" cm="1">
        <f t="array" ref="F272">MATCH(1,($B272='[13]CAISO Matrix_Updated'!$C$3:$C$630)*($C272='[13]CAISO Matrix_Updated'!$F$3:$F$630),0)</f>
        <v>542</v>
      </c>
      <c r="H272" t="str" cm="1">
        <f t="array" ref="H272">INDEX('[13]CAISO Matrix_Updated'!$A$3:$A$630,Subname_converter!F272)</f>
        <v>SDG&amp;E Study Area</v>
      </c>
    </row>
    <row r="273" spans="1:8" x14ac:dyDescent="0.35">
      <c r="A273" s="50" t="s">
        <v>938</v>
      </c>
      <c r="B273" t="s">
        <v>4509</v>
      </c>
      <c r="C273">
        <v>230</v>
      </c>
      <c r="F273" cm="1">
        <f t="array" ref="F273">MATCH(1,($B273='[13]CAISO Matrix_Updated'!$C$3:$C$630)*($C273='[13]CAISO Matrix_Updated'!$F$3:$F$630),0)</f>
        <v>509</v>
      </c>
      <c r="H273" t="str" cm="1">
        <f t="array" ref="H273">INDEX('[13]CAISO Matrix_Updated'!$A$3:$A$630,Subname_converter!F273)</f>
        <v>SCE Metro Study Area</v>
      </c>
    </row>
    <row r="274" spans="1:8" x14ac:dyDescent="0.35">
      <c r="A274" s="50" t="s">
        <v>794</v>
      </c>
      <c r="B274" t="s">
        <v>4510</v>
      </c>
      <c r="C274">
        <v>115</v>
      </c>
      <c r="F274" cm="1">
        <f t="array" ref="F274">MATCH(1,($B274='[13]CAISO Matrix_Updated'!$C$3:$C$630)*($C274='[13]CAISO Matrix_Updated'!$F$3:$F$630),0)</f>
        <v>511</v>
      </c>
      <c r="H274" t="str" cm="1">
        <f t="array" ref="H274">INDEX('[13]CAISO Matrix_Updated'!$A$3:$A$630,Subname_converter!F274)</f>
        <v>PG&amp;E Kern Study Area</v>
      </c>
    </row>
    <row r="275" spans="1:8" x14ac:dyDescent="0.35">
      <c r="A275" s="50" t="s">
        <v>498</v>
      </c>
      <c r="B275" t="s">
        <v>4511</v>
      </c>
      <c r="C275">
        <v>230</v>
      </c>
      <c r="F275" cm="1">
        <f t="array" ref="F275">MATCH(1,($B275='[13]CAISO Matrix_Updated'!$C$3:$C$630)*($C275='[13]CAISO Matrix_Updated'!$F$3:$F$630),0)</f>
        <v>516</v>
      </c>
      <c r="H275" t="str" cm="1">
        <f t="array" ref="H275">INDEX('[13]CAISO Matrix_Updated'!$A$3:$A$630,Subname_converter!F275)</f>
        <v>SDG&amp;E Study Area</v>
      </c>
    </row>
    <row r="276" spans="1:8" ht="29" x14ac:dyDescent="0.35">
      <c r="A276" s="50" t="s">
        <v>305</v>
      </c>
      <c r="B276" t="s">
        <v>4598</v>
      </c>
      <c r="C276">
        <v>230</v>
      </c>
      <c r="F276" cm="1">
        <f t="array" ref="F276">MATCH(1,($B276='[13]CAISO Matrix_Updated'!$C$3:$C$630)*($C276='[13]CAISO Matrix_Updated'!$F$3:$F$630),0)</f>
        <v>518</v>
      </c>
      <c r="H276" t="str" cm="1">
        <f t="array" ref="H276">INDEX('[13]CAISO Matrix_Updated'!$A$3:$A$630,Subname_converter!F276)</f>
        <v xml:space="preserve">East of Pisgah Study Area </v>
      </c>
    </row>
    <row r="277" spans="1:8" x14ac:dyDescent="0.35">
      <c r="A277" s="50" t="s">
        <v>886</v>
      </c>
      <c r="B277" t="s">
        <v>4514</v>
      </c>
      <c r="C277">
        <v>230</v>
      </c>
      <c r="F277" cm="1">
        <f t="array" ref="F277">MATCH(1,($B277='[13]CAISO Matrix_Updated'!$C$3:$C$630)*($C277='[13]CAISO Matrix_Updated'!$F$3:$F$630),0)</f>
        <v>528</v>
      </c>
      <c r="H277" t="str" cm="1">
        <f t="array" ref="H277">INDEX('[13]CAISO Matrix_Updated'!$A$3:$A$630,Subname_converter!F277)</f>
        <v>SCE Northern Area</v>
      </c>
    </row>
    <row r="278" spans="1:8" x14ac:dyDescent="0.35">
      <c r="A278" s="50" t="s">
        <v>342</v>
      </c>
      <c r="B278" s="49" t="s">
        <v>4612</v>
      </c>
      <c r="C278" s="49">
        <v>500</v>
      </c>
      <c r="F278" cm="1">
        <f t="array" ref="F278">MATCH(1,($B278='[13]CAISO Matrix_Updated'!$C$3:$C$630)*($C278='[13]CAISO Matrix_Updated'!$F$3:$F$630),0)</f>
        <v>538</v>
      </c>
      <c r="G278" t="s">
        <v>4584</v>
      </c>
      <c r="H278" t="str" cm="1">
        <f t="array" ref="H278">INDEX('[13]CAISO Matrix_Updated'!$A$3:$A$630,Subname_converter!F278)</f>
        <v>SDG&amp;E Study Area</v>
      </c>
    </row>
    <row r="279" spans="1:8" x14ac:dyDescent="0.35">
      <c r="A279" s="50" t="s">
        <v>978</v>
      </c>
      <c r="B279" t="s">
        <v>4464</v>
      </c>
      <c r="C279">
        <v>230</v>
      </c>
      <c r="F279" cm="1">
        <f t="array" ref="F279">MATCH(1,($B279='[13]CAISO Matrix_Updated'!$C$3:$C$630)*($C279='[13]CAISO Matrix_Updated'!$F$3:$F$630),0)</f>
        <v>537</v>
      </c>
      <c r="H279" t="str" cm="1">
        <f t="array" ref="H279">INDEX('[13]CAISO Matrix_Updated'!$A$3:$A$630,Subname_converter!F279)</f>
        <v>SDG&amp;E Study Area</v>
      </c>
    </row>
    <row r="280" spans="1:8" ht="29" x14ac:dyDescent="0.35">
      <c r="A280" s="50" t="s">
        <v>503</v>
      </c>
      <c r="B280" t="s">
        <v>4583</v>
      </c>
      <c r="C280">
        <v>138</v>
      </c>
      <c r="F280" cm="1">
        <f t="array" ref="F280">MATCH(1,($B280='[13]CAISO Matrix_Updated'!$C$3:$C$630)*($C280='[13]CAISO Matrix_Updated'!$F$3:$F$630),0)</f>
        <v>543</v>
      </c>
      <c r="H280" t="str" cm="1">
        <f t="array" ref="H280">INDEX('[13]CAISO Matrix_Updated'!$A$3:$A$630,Subname_converter!F280)</f>
        <v>SDG&amp;E Study Area</v>
      </c>
    </row>
    <row r="281" spans="1:8" x14ac:dyDescent="0.35">
      <c r="A281" s="50" t="s">
        <v>933</v>
      </c>
      <c r="B281" s="49" t="s">
        <v>4515</v>
      </c>
      <c r="C281" s="49">
        <v>230</v>
      </c>
      <c r="F281" cm="1">
        <f t="array" ref="F281">MATCH(1,($B281='[13]CAISO Matrix_Updated'!$C$3:$C$630)*($C281='[13]CAISO Matrix_Updated'!$F$3:$F$630),0)</f>
        <v>544</v>
      </c>
      <c r="H281" t="str" cm="1">
        <f t="array" ref="H281">INDEX('[13]CAISO Matrix_Updated'!$A$3:$A$630,Subname_converter!F281)</f>
        <v>SCE Metro Study Area</v>
      </c>
    </row>
    <row r="282" spans="1:8" ht="29" x14ac:dyDescent="0.35">
      <c r="A282" s="50" t="s">
        <v>642</v>
      </c>
      <c r="B282" s="49" t="s">
        <v>4517</v>
      </c>
      <c r="C282" s="49">
        <v>230</v>
      </c>
      <c r="F282" cm="1">
        <f t="array" ref="F282">MATCH(1,($B282='[13]CAISO Matrix_Updated'!$C$3:$C$630)*($C282='[13]CAISO Matrix_Updated'!$F$3:$F$630),0)</f>
        <v>546</v>
      </c>
      <c r="H282" t="str" cm="1">
        <f t="array" ref="H282">INDEX('[13]CAISO Matrix_Updated'!$A$3:$A$630,Subname_converter!F282)</f>
        <v xml:space="preserve">PG&amp;E North of Greater Bay Study Area </v>
      </c>
    </row>
    <row r="283" spans="1:8" x14ac:dyDescent="0.35">
      <c r="A283" s="50" t="s">
        <v>481</v>
      </c>
      <c r="B283" t="s">
        <v>4498</v>
      </c>
      <c r="C283">
        <v>230</v>
      </c>
      <c r="F283" cm="1">
        <f t="array" ref="F283">MATCH(1,($B283='[13]CAISO Matrix_Updated'!$C$3:$C$630)*($C283='[13]CAISO Matrix_Updated'!$F$3:$F$630),0)</f>
        <v>548</v>
      </c>
      <c r="H283" t="str" cm="1">
        <f t="array" ref="H283">INDEX('[13]CAISO Matrix_Updated'!$A$3:$A$630,Subname_converter!F283)</f>
        <v>SDG&amp;E Study Area</v>
      </c>
    </row>
    <row r="284" spans="1:8" x14ac:dyDescent="0.35">
      <c r="A284" s="50" t="s">
        <v>279</v>
      </c>
      <c r="B284" t="s">
        <v>4492</v>
      </c>
      <c r="C284">
        <v>230</v>
      </c>
      <c r="F284" cm="1">
        <f t="array" ref="F284">MATCH(1,($B284='[13]CAISO Matrix_Updated'!$C$3:$C$630)*($C284='[13]CAISO Matrix_Updated'!$F$3:$F$630),0)</f>
        <v>555</v>
      </c>
      <c r="H284" cm="1">
        <f t="array" ref="H284">INDEX('[13]CAISO Matrix_Updated'!$A$3:$A$630,Subname_converter!F284)</f>
        <v>0</v>
      </c>
    </row>
    <row r="285" spans="1:8" x14ac:dyDescent="0.35">
      <c r="A285" s="50" t="s">
        <v>717</v>
      </c>
      <c r="B285" t="s">
        <v>4492</v>
      </c>
      <c r="C285">
        <v>230</v>
      </c>
      <c r="F285" cm="1">
        <f t="array" ref="F285">MATCH(1,($B285='[13]CAISO Matrix_Updated'!$C$3:$C$630)*($C285='[13]CAISO Matrix_Updated'!$F$3:$F$630),0)</f>
        <v>555</v>
      </c>
      <c r="H285" cm="1">
        <f t="array" ref="H285">INDEX('[13]CAISO Matrix_Updated'!$A$3:$A$630,Subname_converter!F285)</f>
        <v>0</v>
      </c>
    </row>
    <row r="286" spans="1:8" x14ac:dyDescent="0.35">
      <c r="A286" s="50" t="s">
        <v>277</v>
      </c>
      <c r="B286" t="s">
        <v>4492</v>
      </c>
      <c r="C286">
        <v>230</v>
      </c>
      <c r="F286" cm="1">
        <f t="array" ref="F286">MATCH(1,($B286='[13]CAISO Matrix_Updated'!$C$3:$C$630)*($C286='[13]CAISO Matrix_Updated'!$F$3:$F$630),0)</f>
        <v>555</v>
      </c>
      <c r="H286" cm="1">
        <f t="array" ref="H286">INDEX('[13]CAISO Matrix_Updated'!$A$3:$A$630,Subname_converter!F286)</f>
        <v>0</v>
      </c>
    </row>
    <row r="287" spans="1:8" x14ac:dyDescent="0.35">
      <c r="A287" s="50" t="s">
        <v>525</v>
      </c>
      <c r="B287" t="s">
        <v>4492</v>
      </c>
      <c r="C287">
        <v>500</v>
      </c>
      <c r="F287" cm="1">
        <f t="array" ref="F287">MATCH(1,($B287='[13]CAISO Matrix_Updated'!$C$3:$C$630)*($C287='[13]CAISO Matrix_Updated'!$F$3:$F$630),0)</f>
        <v>554</v>
      </c>
      <c r="H287" cm="1">
        <f t="array" ref="H287">INDEX('[13]CAISO Matrix_Updated'!$A$3:$A$630,Subname_converter!F287)</f>
        <v>0</v>
      </c>
    </row>
    <row r="288" spans="1:8" x14ac:dyDescent="0.35">
      <c r="A288" s="50" t="s">
        <v>688</v>
      </c>
      <c r="B288" t="s">
        <v>4492</v>
      </c>
      <c r="C288">
        <v>230</v>
      </c>
      <c r="F288" cm="1">
        <f t="array" ref="F288">MATCH(1,($B288='[13]CAISO Matrix_Updated'!$C$3:$C$630)*($C288='[13]CAISO Matrix_Updated'!$F$3:$F$630),0)</f>
        <v>555</v>
      </c>
      <c r="H288" cm="1">
        <f t="array" ref="H288">INDEX('[13]CAISO Matrix_Updated'!$A$3:$A$630,Subname_converter!F288)</f>
        <v>0</v>
      </c>
    </row>
    <row r="289" spans="1:8" ht="29" x14ac:dyDescent="0.35">
      <c r="A289" s="50" t="s">
        <v>4521</v>
      </c>
      <c r="B289" s="49" t="s">
        <v>4522</v>
      </c>
      <c r="C289" s="49">
        <v>138</v>
      </c>
      <c r="F289" cm="1">
        <f t="array" ref="F289">MATCH(1,($B289='[13]CAISO Matrix_Updated'!$C$3:$C$630)*($C289='[13]CAISO Matrix_Updated'!$F$3:$F$630),0)</f>
        <v>64</v>
      </c>
      <c r="H289" t="str" cm="1">
        <f t="array" ref="H289">INDEX('[13]CAISO Matrix_Updated'!$A$3:$A$630,Subname_converter!F289)</f>
        <v>SDG&amp;E Study Area</v>
      </c>
    </row>
    <row r="290" spans="1:8" x14ac:dyDescent="0.35">
      <c r="A290" s="50" t="s">
        <v>751</v>
      </c>
      <c r="B290" t="s">
        <v>4461</v>
      </c>
      <c r="C290">
        <v>230</v>
      </c>
      <c r="F290" cm="1">
        <f t="array" ref="F290">MATCH(1,($B290='[13]CAISO Matrix_Updated'!$C$3:$C$630)*($C290='[13]CAISO Matrix_Updated'!$F$3:$F$630),0)</f>
        <v>567</v>
      </c>
      <c r="H290" cm="1">
        <f t="array" ref="H290">INDEX('[13]CAISO Matrix_Updated'!$A$3:$A$630,Subname_converter!F290)</f>
        <v>0</v>
      </c>
    </row>
    <row r="291" spans="1:8" x14ac:dyDescent="0.35">
      <c r="A291" s="50" t="s">
        <v>219</v>
      </c>
      <c r="B291" t="s">
        <v>4461</v>
      </c>
      <c r="C291">
        <v>230</v>
      </c>
      <c r="F291" cm="1">
        <f t="array" ref="F291">MATCH(1,($B291='[13]CAISO Matrix_Updated'!$C$3:$C$630)*($C291='[13]CAISO Matrix_Updated'!$F$3:$F$630),0)</f>
        <v>567</v>
      </c>
      <c r="H291" cm="1">
        <f t="array" ref="H291">INDEX('[13]CAISO Matrix_Updated'!$A$3:$A$630,Subname_converter!F291)</f>
        <v>0</v>
      </c>
    </row>
    <row r="292" spans="1:8" ht="29" x14ac:dyDescent="0.35">
      <c r="A292" s="50" t="s">
        <v>319</v>
      </c>
      <c r="B292" t="s">
        <v>4461</v>
      </c>
      <c r="C292">
        <v>230</v>
      </c>
      <c r="F292" cm="1">
        <f t="array" ref="F292">MATCH(1,($B292='[13]CAISO Matrix_Updated'!$C$3:$C$630)*($C292='[13]CAISO Matrix_Updated'!$F$3:$F$630),0)</f>
        <v>567</v>
      </c>
      <c r="H292" cm="1">
        <f t="array" ref="H292">INDEX('[13]CAISO Matrix_Updated'!$A$3:$A$630,Subname_converter!F292)</f>
        <v>0</v>
      </c>
    </row>
    <row r="293" spans="1:8" x14ac:dyDescent="0.35">
      <c r="A293" s="50" t="s">
        <v>765</v>
      </c>
      <c r="B293" t="s">
        <v>4461</v>
      </c>
      <c r="C293">
        <v>230</v>
      </c>
      <c r="F293" cm="1">
        <f t="array" ref="F293">MATCH(1,($B293='[13]CAISO Matrix_Updated'!$C$3:$C$630)*($C293='[13]CAISO Matrix_Updated'!$F$3:$F$630),0)</f>
        <v>567</v>
      </c>
      <c r="H293" cm="1">
        <f t="array" ref="H293">INDEX('[13]CAISO Matrix_Updated'!$A$3:$A$630,Subname_converter!F293)</f>
        <v>0</v>
      </c>
    </row>
    <row r="294" spans="1:8" ht="29" x14ac:dyDescent="0.35">
      <c r="A294" s="50" t="s">
        <v>221</v>
      </c>
      <c r="B294" t="s">
        <v>4461</v>
      </c>
      <c r="C294">
        <v>230</v>
      </c>
      <c r="F294" cm="1">
        <f t="array" ref="F294">MATCH(1,($B294='[13]CAISO Matrix_Updated'!$C$3:$C$630)*($C294='[13]CAISO Matrix_Updated'!$F$3:$F$630),0)</f>
        <v>567</v>
      </c>
      <c r="H294" cm="1">
        <f t="array" ref="H294">INDEX('[13]CAISO Matrix_Updated'!$A$3:$A$630,Subname_converter!F294)</f>
        <v>0</v>
      </c>
    </row>
    <row r="295" spans="1:8" ht="29" x14ac:dyDescent="0.35">
      <c r="A295" s="50" t="s">
        <v>959</v>
      </c>
      <c r="B295" t="s">
        <v>4572</v>
      </c>
      <c r="C295">
        <v>230</v>
      </c>
      <c r="F295" cm="1">
        <f t="array" ref="F295">MATCH(1,($B295='[13]CAISO Matrix_Updated'!$C$3:$C$630)*($C295='[13]CAISO Matrix_Updated'!$F$3:$F$630),0)</f>
        <v>569</v>
      </c>
      <c r="H295" t="str" cm="1">
        <f t="array" ref="H295">INDEX('[13]CAISO Matrix_Updated'!$A$3:$A$630,Subname_converter!F295)</f>
        <v xml:space="preserve">East of Pisgah Study Area </v>
      </c>
    </row>
    <row r="296" spans="1:8" ht="29" x14ac:dyDescent="0.35">
      <c r="A296" s="50" t="s">
        <v>477</v>
      </c>
      <c r="B296" t="s">
        <v>4572</v>
      </c>
      <c r="C296">
        <v>230</v>
      </c>
      <c r="F296" cm="1">
        <f t="array" ref="F296">MATCH(1,($B296='[13]CAISO Matrix_Updated'!$C$3:$C$630)*($C296='[13]CAISO Matrix_Updated'!$F$3:$F$630),0)</f>
        <v>569</v>
      </c>
      <c r="H296" t="str" cm="1">
        <f t="array" ref="H296">INDEX('[13]CAISO Matrix_Updated'!$A$3:$A$630,Subname_converter!F296)</f>
        <v xml:space="preserve">East of Pisgah Study Area </v>
      </c>
    </row>
    <row r="297" spans="1:8" ht="29" x14ac:dyDescent="0.35">
      <c r="A297" s="50" t="s">
        <v>957</v>
      </c>
      <c r="B297" t="s">
        <v>4572</v>
      </c>
      <c r="C297">
        <v>230</v>
      </c>
      <c r="F297" cm="1">
        <f t="array" ref="F297">MATCH(1,($B297='[13]CAISO Matrix_Updated'!$C$3:$C$630)*($C297='[13]CAISO Matrix_Updated'!$F$3:$F$630),0)</f>
        <v>569</v>
      </c>
      <c r="H297" t="str" cm="1">
        <f t="array" ref="H297">INDEX('[13]CAISO Matrix_Updated'!$A$3:$A$630,Subname_converter!F297)</f>
        <v xml:space="preserve">East of Pisgah Study Area </v>
      </c>
    </row>
    <row r="298" spans="1:8" ht="29" x14ac:dyDescent="0.35">
      <c r="A298" s="50" t="s">
        <v>475</v>
      </c>
      <c r="B298" t="s">
        <v>4572</v>
      </c>
      <c r="C298">
        <v>230</v>
      </c>
      <c r="F298" cm="1">
        <f t="array" ref="F298">MATCH(1,($B298='[13]CAISO Matrix_Updated'!$C$3:$C$630)*($C298='[13]CAISO Matrix_Updated'!$F$3:$F$630),0)</f>
        <v>569</v>
      </c>
      <c r="H298" t="str" cm="1">
        <f t="array" ref="H298">INDEX('[13]CAISO Matrix_Updated'!$A$3:$A$630,Subname_converter!F298)</f>
        <v xml:space="preserve">East of Pisgah Study Area </v>
      </c>
    </row>
    <row r="299" spans="1:8" x14ac:dyDescent="0.35">
      <c r="A299" s="50" t="s">
        <v>428</v>
      </c>
      <c r="B299" s="49" t="s">
        <v>4526</v>
      </c>
      <c r="C299" s="49">
        <v>230</v>
      </c>
      <c r="F299" cm="1">
        <f t="array" ref="F299">MATCH(1,($B299='[13]CAISO Matrix_Updated'!$C$3:$C$630)*($C299='[13]CAISO Matrix_Updated'!$F$3:$F$630),0)</f>
        <v>571</v>
      </c>
      <c r="H299" cm="1">
        <f t="array" ref="H299">INDEX('[13]CAISO Matrix_Updated'!$A$3:$A$630,Subname_converter!F299)</f>
        <v>0</v>
      </c>
    </row>
    <row r="300" spans="1:8" x14ac:dyDescent="0.35">
      <c r="A300" s="50" t="s">
        <v>647</v>
      </c>
      <c r="B300" t="s">
        <v>4524</v>
      </c>
      <c r="C300">
        <v>115</v>
      </c>
      <c r="F300" cm="1">
        <f t="array" ref="F300">MATCH(1,($B300='[13]CAISO Matrix_Updated'!$C$3:$C$630)*($C300='[13]CAISO Matrix_Updated'!$F$3:$F$630),0)</f>
        <v>579</v>
      </c>
      <c r="H300" cm="1">
        <f t="array" ref="H300">INDEX('[13]CAISO Matrix_Updated'!$A$3:$A$630,Subname_converter!F300)</f>
        <v>0</v>
      </c>
    </row>
    <row r="301" spans="1:8" x14ac:dyDescent="0.35">
      <c r="A301" s="50" t="s">
        <v>645</v>
      </c>
      <c r="B301" t="s">
        <v>4524</v>
      </c>
      <c r="C301">
        <v>115</v>
      </c>
      <c r="F301" cm="1">
        <f t="array" ref="F301">MATCH(1,($B301='[13]CAISO Matrix_Updated'!$C$3:$C$630)*($C301='[13]CAISO Matrix_Updated'!$F$3:$F$630),0)</f>
        <v>579</v>
      </c>
      <c r="H301" cm="1">
        <f t="array" ref="H301">INDEX('[13]CAISO Matrix_Updated'!$A$3:$A$630,Subname_converter!F301)</f>
        <v>0</v>
      </c>
    </row>
    <row r="302" spans="1:8" x14ac:dyDescent="0.35">
      <c r="A302" s="50" t="s">
        <v>273</v>
      </c>
      <c r="B302" t="s">
        <v>4524</v>
      </c>
      <c r="C302">
        <v>115</v>
      </c>
      <c r="F302" cm="1">
        <f t="array" ref="F302">MATCH(1,($B302='[13]CAISO Matrix_Updated'!$C$3:$C$630)*($C302='[13]CAISO Matrix_Updated'!$F$3:$F$630),0)</f>
        <v>579</v>
      </c>
      <c r="H302" cm="1">
        <f t="array" ref="H302">INDEX('[13]CAISO Matrix_Updated'!$A$3:$A$630,Subname_converter!F302)</f>
        <v>0</v>
      </c>
    </row>
    <row r="303" spans="1:8" x14ac:dyDescent="0.35">
      <c r="A303" s="50" t="s">
        <v>637</v>
      </c>
      <c r="B303" t="s">
        <v>4524</v>
      </c>
      <c r="C303">
        <v>500</v>
      </c>
      <c r="F303" cm="1">
        <f t="array" ref="F303">MATCH(1,($B303='[13]CAISO Matrix_Updated'!$C$3:$C$630)*($C303='[13]CAISO Matrix_Updated'!$F$3:$F$630),0)</f>
        <v>577</v>
      </c>
      <c r="H303" cm="1">
        <f t="array" ref="H303">INDEX('[13]CAISO Matrix_Updated'!$A$3:$A$630,Subname_converter!F303)</f>
        <v>0</v>
      </c>
    </row>
    <row r="304" spans="1:8" x14ac:dyDescent="0.35">
      <c r="A304" s="50" t="s">
        <v>625</v>
      </c>
      <c r="B304" t="s">
        <v>4526</v>
      </c>
      <c r="C304">
        <v>230</v>
      </c>
      <c r="F304" cm="1">
        <f t="array" ref="F304">MATCH(1,($B304='[13]CAISO Matrix_Updated'!$C$3:$C$630)*($C304='[13]CAISO Matrix_Updated'!$F$3:$F$630),0)</f>
        <v>571</v>
      </c>
      <c r="H304" cm="1">
        <f t="array" ref="H304">INDEX('[13]CAISO Matrix_Updated'!$A$3:$A$630,Subname_converter!F304)</f>
        <v>0</v>
      </c>
    </row>
    <row r="305" spans="1:8" ht="29" x14ac:dyDescent="0.35">
      <c r="A305" s="50" t="s">
        <v>682</v>
      </c>
      <c r="B305" s="49" t="s">
        <v>4377</v>
      </c>
      <c r="C305" s="49">
        <v>115</v>
      </c>
      <c r="F305" cm="1">
        <f t="array" ref="F305">MATCH(1,($B305='[13]CAISO Matrix_Updated'!$C$3:$C$630)*($C305='[13]CAISO Matrix_Updated'!$F$3:$F$630),0)</f>
        <v>35</v>
      </c>
      <c r="H305" cm="1">
        <f t="array" ref="H305">INDEX('[13]CAISO Matrix_Updated'!$A$3:$A$630,Subname_converter!F305)</f>
        <v>0</v>
      </c>
    </row>
    <row r="306" spans="1:8" x14ac:dyDescent="0.35">
      <c r="A306" s="50" t="s">
        <v>174</v>
      </c>
      <c r="B306" t="s">
        <v>4527</v>
      </c>
      <c r="C306">
        <v>138</v>
      </c>
      <c r="F306" cm="1">
        <f t="array" ref="F306">MATCH(1,($B306='[13]CAISO Matrix_Updated'!$C$3:$C$630)*($C306='[13]CAISO Matrix_Updated'!$F$3:$F$630),0)</f>
        <v>581</v>
      </c>
      <c r="H306" t="str" cm="1">
        <f t="array" ref="H306">INDEX('[13]CAISO Matrix_Updated'!$A$3:$A$630,Subname_converter!F306)</f>
        <v xml:space="preserve">East of Pisgah Study Area </v>
      </c>
    </row>
    <row r="307" spans="1:8" x14ac:dyDescent="0.35">
      <c r="A307" s="50" t="s">
        <v>469</v>
      </c>
      <c r="B307" t="s">
        <v>4587</v>
      </c>
      <c r="C307">
        <v>500</v>
      </c>
      <c r="F307" cm="1">
        <f t="array" ref="F307">MATCH(1,($B307='[13]CAISO Matrix_Updated'!$C$3:$C$630)*($C307='[13]CAISO Matrix_Updated'!$F$3:$F$630),0)</f>
        <v>580</v>
      </c>
      <c r="H307" t="str" cm="1">
        <f t="array" ref="H307">INDEX('[13]CAISO Matrix_Updated'!$A$3:$A$630,Subname_converter!F307)</f>
        <v>SCE Eastern Study Area</v>
      </c>
    </row>
    <row r="308" spans="1:8" x14ac:dyDescent="0.35">
      <c r="A308" s="50" t="s">
        <v>467</v>
      </c>
      <c r="B308" t="s">
        <v>4587</v>
      </c>
      <c r="C308">
        <v>500</v>
      </c>
      <c r="F308" cm="1">
        <f t="array" ref="F308">MATCH(1,($B308='[13]CAISO Matrix_Updated'!$C$3:$C$630)*($C308='[13]CAISO Matrix_Updated'!$F$3:$F$630),0)</f>
        <v>580</v>
      </c>
      <c r="H308" t="str" cm="1">
        <f t="array" ref="H308">INDEX('[13]CAISO Matrix_Updated'!$A$3:$A$630,Subname_converter!F308)</f>
        <v>SCE Eastern Study Area</v>
      </c>
    </row>
    <row r="309" spans="1:8" x14ac:dyDescent="0.35">
      <c r="A309" s="50" t="s">
        <v>574</v>
      </c>
      <c r="B309" t="s">
        <v>4528</v>
      </c>
      <c r="C309">
        <v>230</v>
      </c>
      <c r="F309" cm="1">
        <f t="array" ref="F309">MATCH(1,($B309='[13]CAISO Matrix_Updated'!$C$3:$C$630)*($C309='[13]CAISO Matrix_Updated'!$F$3:$F$630),0)</f>
        <v>587</v>
      </c>
      <c r="H309" t="str" cm="1">
        <f t="array" ref="H309">INDEX('[13]CAISO Matrix_Updated'!$A$3:$A$630,Subname_converter!F309)</f>
        <v>SCE Northern Area</v>
      </c>
    </row>
    <row r="310" spans="1:8" x14ac:dyDescent="0.35">
      <c r="A310" s="50" t="s">
        <v>394</v>
      </c>
      <c r="B310" t="s">
        <v>4528</v>
      </c>
      <c r="C310">
        <v>230</v>
      </c>
      <c r="F310" cm="1">
        <f t="array" ref="F310">MATCH(1,($B310='[13]CAISO Matrix_Updated'!$C$3:$C$630)*($C310='[13]CAISO Matrix_Updated'!$F$3:$F$630),0)</f>
        <v>587</v>
      </c>
      <c r="H310" t="str" cm="1">
        <f t="array" ref="H310">INDEX('[13]CAISO Matrix_Updated'!$A$3:$A$630,Subname_converter!F310)</f>
        <v>SCE Northern Area</v>
      </c>
    </row>
    <row r="311" spans="1:8" x14ac:dyDescent="0.35">
      <c r="A311" s="50" t="s">
        <v>903</v>
      </c>
      <c r="B311" t="s">
        <v>4453</v>
      </c>
      <c r="C311">
        <v>230</v>
      </c>
      <c r="F311" cm="1">
        <f t="array" ref="F311">MATCH(1,($B311='[13]CAISO Matrix_Updated'!$C$3:$C$630)*($C311='[13]CAISO Matrix_Updated'!$F$3:$F$630),0)</f>
        <v>588</v>
      </c>
      <c r="H311" t="str" cm="1">
        <f t="array" ref="H311">INDEX('[13]CAISO Matrix_Updated'!$A$3:$A$630,Subname_converter!F311)</f>
        <v>SCE North of Lugo Study Area</v>
      </c>
    </row>
    <row r="312" spans="1:8" x14ac:dyDescent="0.35">
      <c r="A312" s="50" t="s">
        <v>925</v>
      </c>
      <c r="B312" t="s">
        <v>4529</v>
      </c>
      <c r="C312">
        <v>230</v>
      </c>
      <c r="F312" cm="1">
        <f t="array" ref="F312">MATCH(1,($B312='[13]CAISO Matrix_Updated'!$C$3:$C$630)*($C312='[13]CAISO Matrix_Updated'!$F$3:$F$630),0)</f>
        <v>591</v>
      </c>
      <c r="H312" t="str" cm="1">
        <f t="array" ref="H312">INDEX('[13]CAISO Matrix_Updated'!$A$3:$A$630,Subname_converter!F312)</f>
        <v>SCE Metro Study Area</v>
      </c>
    </row>
    <row r="313" spans="1:8" x14ac:dyDescent="0.35">
      <c r="A313" s="50" t="s">
        <v>515</v>
      </c>
      <c r="B313" t="s">
        <v>4530</v>
      </c>
      <c r="C313">
        <v>115</v>
      </c>
      <c r="F313" cm="1">
        <f t="array" ref="F313">MATCH(1,($B313='[13]CAISO Matrix_Updated'!$C$3:$C$630)*($C313='[13]CAISO Matrix_Updated'!$F$3:$F$630),0)</f>
        <v>592</v>
      </c>
      <c r="H313" cm="1">
        <f t="array" ref="H313">INDEX('[13]CAISO Matrix_Updated'!$A$3:$A$630,Subname_converter!F313)</f>
        <v>0</v>
      </c>
    </row>
    <row r="314" spans="1:8" ht="29" x14ac:dyDescent="0.35">
      <c r="A314" s="50" t="s">
        <v>870</v>
      </c>
      <c r="B314" s="49" t="s">
        <v>4336</v>
      </c>
      <c r="C314" s="49">
        <v>230</v>
      </c>
      <c r="F314" cm="1">
        <f t="array" ref="F314">MATCH(1,($B314='[13]CAISO Matrix_Updated'!$C$3:$C$630)*($C314='[13]CAISO Matrix_Updated'!$F$3:$F$630),0)</f>
        <v>595</v>
      </c>
      <c r="H314" t="str" cm="1">
        <f t="array" ref="H314">INDEX('[13]CAISO Matrix_Updated'!$A$3:$A$630,Subname_converter!F314)</f>
        <v>SCE Northern Area</v>
      </c>
    </row>
    <row r="315" spans="1:8" x14ac:dyDescent="0.35">
      <c r="A315" s="50" t="s">
        <v>455</v>
      </c>
      <c r="B315" t="s">
        <v>4336</v>
      </c>
      <c r="C315">
        <v>230</v>
      </c>
      <c r="F315" cm="1">
        <f t="array" ref="F315">MATCH(1,($B315='[13]CAISO Matrix_Updated'!$C$3:$C$630)*($C315='[13]CAISO Matrix_Updated'!$F$3:$F$630),0)</f>
        <v>595</v>
      </c>
      <c r="H315" t="str" cm="1">
        <f t="array" ref="H315">INDEX('[13]CAISO Matrix_Updated'!$A$3:$A$630,Subname_converter!F315)</f>
        <v>SCE Northern Area</v>
      </c>
    </row>
    <row r="316" spans="1:8" x14ac:dyDescent="0.35">
      <c r="A316" s="50" t="s">
        <v>90</v>
      </c>
      <c r="B316" t="s">
        <v>4336</v>
      </c>
      <c r="C316">
        <v>230</v>
      </c>
      <c r="F316" cm="1">
        <f t="array" ref="F316">MATCH(1,($B316='[13]CAISO Matrix_Updated'!$C$3:$C$630)*($C316='[13]CAISO Matrix_Updated'!$F$3:$F$630),0)</f>
        <v>595</v>
      </c>
      <c r="H316" t="str" cm="1">
        <f t="array" ref="H316">INDEX('[13]CAISO Matrix_Updated'!$A$3:$A$630,Subname_converter!F316)</f>
        <v>SCE Northern Area</v>
      </c>
    </row>
    <row r="317" spans="1:8" x14ac:dyDescent="0.35">
      <c r="A317" s="50" t="s">
        <v>453</v>
      </c>
      <c r="B317" t="s">
        <v>4336</v>
      </c>
      <c r="C317">
        <v>230</v>
      </c>
      <c r="F317" cm="1">
        <f t="array" ref="F317">MATCH(1,($B317='[13]CAISO Matrix_Updated'!$C$3:$C$630)*($C317='[13]CAISO Matrix_Updated'!$F$3:$F$630),0)</f>
        <v>595</v>
      </c>
      <c r="H317" t="str" cm="1">
        <f t="array" ref="H317">INDEX('[13]CAISO Matrix_Updated'!$A$3:$A$630,Subname_converter!F317)</f>
        <v>SCE Northern Area</v>
      </c>
    </row>
    <row r="318" spans="1:8" x14ac:dyDescent="0.35">
      <c r="A318" s="50" t="s">
        <v>951</v>
      </c>
      <c r="B318" t="s">
        <v>4532</v>
      </c>
      <c r="C318">
        <v>138</v>
      </c>
      <c r="F318" cm="1">
        <f t="array" ref="F318">MATCH(1,($B318='[13]CAISO Matrix_Updated'!$C$3:$C$630)*($C318='[13]CAISO Matrix_Updated'!$F$3:$F$630),0)</f>
        <v>598</v>
      </c>
      <c r="H318" t="str" cm="1">
        <f t="array" ref="H318">INDEX('[13]CAISO Matrix_Updated'!$A$3:$A$630,Subname_converter!F318)</f>
        <v xml:space="preserve">East of Pisgah Study Area </v>
      </c>
    </row>
    <row r="319" spans="1:8" x14ac:dyDescent="0.35">
      <c r="A319" s="50" t="s">
        <v>176</v>
      </c>
      <c r="B319" s="49" t="s">
        <v>4489</v>
      </c>
      <c r="C319" s="49">
        <v>230</v>
      </c>
      <c r="F319" cm="1">
        <f t="array" ref="F319">MATCH(1,($B319='[13]CAISO Matrix_Updated'!$C$3:$C$630)*($C319='[13]CAISO Matrix_Updated'!$F$3:$F$630),0)</f>
        <v>108</v>
      </c>
      <c r="H319" t="str" cm="1">
        <f t="array" ref="H319">INDEX('[13]CAISO Matrix_Updated'!$A$3:$A$630,Subname_converter!F319)</f>
        <v xml:space="preserve">PG&amp;E North of Greater Bay Study Area </v>
      </c>
    </row>
    <row r="320" spans="1:8" x14ac:dyDescent="0.35">
      <c r="A320" s="50" t="s">
        <v>150</v>
      </c>
      <c r="B320" s="49" t="s">
        <v>4489</v>
      </c>
      <c r="C320" s="49">
        <v>230</v>
      </c>
      <c r="F320" cm="1">
        <f t="array" ref="F320">MATCH(1,($B320='[13]CAISO Matrix_Updated'!$C$3:$C$630)*($C320='[13]CAISO Matrix_Updated'!$F$3:$F$630),0)</f>
        <v>108</v>
      </c>
      <c r="H320" t="str" cm="1">
        <f t="array" ref="H320">INDEX('[13]CAISO Matrix_Updated'!$A$3:$A$630,Subname_converter!F320)</f>
        <v xml:space="preserve">PG&amp;E North of Greater Bay Study Area </v>
      </c>
    </row>
    <row r="321" spans="1:8" x14ac:dyDescent="0.35">
      <c r="A321" s="50" t="s">
        <v>447</v>
      </c>
      <c r="B321" t="s">
        <v>4533</v>
      </c>
      <c r="C321">
        <v>230</v>
      </c>
      <c r="F321" cm="1">
        <f t="array" ref="F321">MATCH(1,($B321='[13]CAISO Matrix_Updated'!$C$3:$C$630)*($C321='[13]CAISO Matrix_Updated'!$F$3:$F$630),0)</f>
        <v>599</v>
      </c>
      <c r="H321" t="str" cm="1">
        <f t="array" ref="H321">INDEX('[13]CAISO Matrix_Updated'!$A$3:$A$630,Subname_converter!F321)</f>
        <v>SCE Metro Study Area</v>
      </c>
    </row>
    <row r="322" spans="1:8" x14ac:dyDescent="0.35">
      <c r="A322" s="50" t="s">
        <v>918</v>
      </c>
      <c r="B322" t="s">
        <v>4533</v>
      </c>
      <c r="C322">
        <v>230</v>
      </c>
      <c r="F322" cm="1">
        <f t="array" ref="F322">MATCH(1,($B322='[13]CAISO Matrix_Updated'!$C$3:$C$630)*($C322='[13]CAISO Matrix_Updated'!$F$3:$F$630),0)</f>
        <v>599</v>
      </c>
      <c r="H322" t="str" cm="1">
        <f t="array" ref="H322">INDEX('[13]CAISO Matrix_Updated'!$A$3:$A$630,Subname_converter!F322)</f>
        <v>SCE Metro Study Area</v>
      </c>
    </row>
    <row r="323" spans="1:8" x14ac:dyDescent="0.35">
      <c r="A323" s="50" t="s">
        <v>615</v>
      </c>
      <c r="B323" s="49" t="s">
        <v>4534</v>
      </c>
      <c r="C323" s="49">
        <v>230</v>
      </c>
      <c r="F323" cm="1">
        <f t="array" ref="F323">MATCH(1,($B323='[13]CAISO Matrix_Updated'!$C$3:$C$630)*($C323='[13]CAISO Matrix_Updated'!$F$3:$F$630),0)</f>
        <v>604</v>
      </c>
      <c r="H323" cm="1">
        <f t="array" ref="H323">INDEX('[13]CAISO Matrix_Updated'!$A$3:$A$630,Subname_converter!F323)</f>
        <v>0</v>
      </c>
    </row>
    <row r="324" spans="1:8" x14ac:dyDescent="0.35">
      <c r="A324" s="50" t="s">
        <v>700</v>
      </c>
      <c r="B324" s="49" t="s">
        <v>4534</v>
      </c>
      <c r="C324" s="49">
        <v>230</v>
      </c>
      <c r="F324" cm="1">
        <f t="array" ref="F324">MATCH(1,($B324='[13]CAISO Matrix_Updated'!$C$3:$C$630)*($C324='[13]CAISO Matrix_Updated'!$F$3:$F$630),0)</f>
        <v>604</v>
      </c>
      <c r="H324" cm="1">
        <f t="array" ref="H324">INDEX('[13]CAISO Matrix_Updated'!$A$3:$A$630,Subname_converter!F324)</f>
        <v>0</v>
      </c>
    </row>
    <row r="325" spans="1:8" x14ac:dyDescent="0.35">
      <c r="A325" s="50" t="s">
        <v>275</v>
      </c>
      <c r="B325" s="49" t="s">
        <v>4534</v>
      </c>
      <c r="C325" s="49">
        <v>230</v>
      </c>
      <c r="F325" cm="1">
        <f t="array" ref="F325">MATCH(1,($B325='[13]CAISO Matrix_Updated'!$C$3:$C$630)*($C325='[13]CAISO Matrix_Updated'!$F$3:$F$630),0)</f>
        <v>604</v>
      </c>
      <c r="H325" cm="1">
        <f t="array" ref="H325">INDEX('[13]CAISO Matrix_Updated'!$A$3:$A$630,Subname_converter!F325)</f>
        <v>0</v>
      </c>
    </row>
    <row r="326" spans="1:8" x14ac:dyDescent="0.35">
      <c r="A326" s="50" t="s">
        <v>707</v>
      </c>
      <c r="B326" s="49" t="s">
        <v>4618</v>
      </c>
      <c r="C326" s="49">
        <v>230</v>
      </c>
      <c r="F326" cm="1">
        <f t="array" ref="F326">MATCH(1,($B326='[13]CAISO Matrix_Updated'!$C$3:$C$630)*($C326='[13]CAISO Matrix_Updated'!$F$3:$F$630),0)</f>
        <v>608</v>
      </c>
      <c r="G326" t="s">
        <v>4585</v>
      </c>
      <c r="H326" cm="1">
        <f t="array" ref="H326">INDEX('[13]CAISO Matrix_Updated'!$A$3:$A$630,Subname_converter!F326)</f>
        <v>0</v>
      </c>
    </row>
    <row r="327" spans="1:8" ht="29" x14ac:dyDescent="0.35">
      <c r="A327" s="50" t="s">
        <v>821</v>
      </c>
      <c r="B327" t="s">
        <v>4457</v>
      </c>
      <c r="C327">
        <v>230</v>
      </c>
      <c r="F327" cm="1">
        <f t="array" ref="F327">MATCH(1,($B327='[13]CAISO Matrix_Updated'!$C$3:$C$630)*($C327='[13]CAISO Matrix_Updated'!$F$3:$F$630),0)</f>
        <v>611</v>
      </c>
      <c r="H327" t="str" cm="1">
        <f t="array" ref="H327">INDEX('[13]CAISO Matrix_Updated'!$A$3:$A$630,Subname_converter!F327)</f>
        <v>PG&amp;E Kern Study Area</v>
      </c>
    </row>
    <row r="328" spans="1:8" ht="29" x14ac:dyDescent="0.35">
      <c r="A328" s="50" t="s">
        <v>331</v>
      </c>
      <c r="B328" t="s">
        <v>4457</v>
      </c>
      <c r="C328">
        <v>230</v>
      </c>
      <c r="F328" cm="1">
        <f t="array" ref="F328">MATCH(1,($B328='[13]CAISO Matrix_Updated'!$C$3:$C$630)*($C328='[13]CAISO Matrix_Updated'!$F$3:$F$630),0)</f>
        <v>611</v>
      </c>
      <c r="H328" t="str" cm="1">
        <f t="array" ref="H328">INDEX('[13]CAISO Matrix_Updated'!$A$3:$A$630,Subname_converter!F328)</f>
        <v>PG&amp;E Kern Study Area</v>
      </c>
    </row>
    <row r="329" spans="1:8" ht="29" x14ac:dyDescent="0.35">
      <c r="A329" s="50" t="s">
        <v>329</v>
      </c>
      <c r="B329" s="49" t="s">
        <v>4457</v>
      </c>
      <c r="C329" s="49">
        <v>230</v>
      </c>
      <c r="F329" cm="1">
        <f t="array" ref="F329">MATCH(1,($B329='[13]CAISO Matrix_Updated'!$C$3:$C$630)*($C329='[13]CAISO Matrix_Updated'!$F$3:$F$630),0)</f>
        <v>611</v>
      </c>
      <c r="H329" t="str" cm="1">
        <f t="array" ref="H329">INDEX('[13]CAISO Matrix_Updated'!$A$3:$A$630,Subname_converter!F329)</f>
        <v>PG&amp;E Kern Study Area</v>
      </c>
    </row>
    <row r="330" spans="1:8" x14ac:dyDescent="0.35">
      <c r="A330" s="50" t="s">
        <v>196</v>
      </c>
      <c r="B330" t="s">
        <v>4536</v>
      </c>
      <c r="C330">
        <v>230</v>
      </c>
      <c r="F330" cm="1">
        <f t="array" ref="F330">MATCH(1,($B330='[13]CAISO Matrix_Updated'!$C$3:$C$630)*($C330='[13]CAISO Matrix_Updated'!$F$3:$F$630),0)</f>
        <v>614</v>
      </c>
      <c r="H330" t="str" cm="1">
        <f t="array" ref="H330">INDEX('[13]CAISO Matrix_Updated'!$A$3:$A$630,Subname_converter!F330)</f>
        <v>SCE Northern Area</v>
      </c>
    </row>
    <row r="331" spans="1:8" x14ac:dyDescent="0.35">
      <c r="A331" s="50" t="s">
        <v>198</v>
      </c>
      <c r="B331" t="s">
        <v>4536</v>
      </c>
      <c r="C331">
        <v>230</v>
      </c>
      <c r="F331" cm="1">
        <f t="array" ref="F331">MATCH(1,($B331='[13]CAISO Matrix_Updated'!$C$3:$C$630)*($C331='[13]CAISO Matrix_Updated'!$F$3:$F$630),0)</f>
        <v>614</v>
      </c>
      <c r="H331" t="str" cm="1">
        <f t="array" ref="H331">INDEX('[13]CAISO Matrix_Updated'!$A$3:$A$630,Subname_converter!F331)</f>
        <v>SCE Northern Area</v>
      </c>
    </row>
    <row r="332" spans="1:8" x14ac:dyDescent="0.35">
      <c r="A332" s="50" t="s">
        <v>125</v>
      </c>
      <c r="B332" t="s">
        <v>4536</v>
      </c>
      <c r="C332">
        <v>230</v>
      </c>
      <c r="F332" cm="1">
        <f t="array" ref="F332">MATCH(1,($B332='[13]CAISO Matrix_Updated'!$C$3:$C$630)*($C332='[13]CAISO Matrix_Updated'!$F$3:$F$630),0)</f>
        <v>614</v>
      </c>
      <c r="H332" t="str" cm="1">
        <f t="array" ref="H332">INDEX('[13]CAISO Matrix_Updated'!$A$3:$A$630,Subname_converter!F332)</f>
        <v>SCE Northern Area</v>
      </c>
    </row>
    <row r="333" spans="1:8" x14ac:dyDescent="0.35">
      <c r="A333" s="50" t="s">
        <v>125</v>
      </c>
      <c r="B333" t="s">
        <v>4536</v>
      </c>
      <c r="C333">
        <v>230</v>
      </c>
      <c r="F333" cm="1">
        <f t="array" ref="F333">MATCH(1,($B333='[13]CAISO Matrix_Updated'!$C$3:$C$630)*($C333='[13]CAISO Matrix_Updated'!$F$3:$F$630),0)</f>
        <v>614</v>
      </c>
      <c r="H333" t="str" cm="1">
        <f t="array" ref="H333">INDEX('[13]CAISO Matrix_Updated'!$A$3:$A$630,Subname_converter!F333)</f>
        <v>SCE Northern Area</v>
      </c>
    </row>
    <row r="334" spans="1:8" x14ac:dyDescent="0.35">
      <c r="A334" s="50" t="s">
        <v>252</v>
      </c>
      <c r="B334" t="s">
        <v>4536</v>
      </c>
      <c r="C334">
        <v>230</v>
      </c>
      <c r="F334" cm="1">
        <f t="array" ref="F334">MATCH(1,($B334='[13]CAISO Matrix_Updated'!$C$3:$C$630)*($C334='[13]CAISO Matrix_Updated'!$F$3:$F$630),0)</f>
        <v>614</v>
      </c>
      <c r="H334" t="str" cm="1">
        <f t="array" ref="H334">INDEX('[13]CAISO Matrix_Updated'!$A$3:$A$630,Subname_converter!F334)</f>
        <v>SCE Northern Area</v>
      </c>
    </row>
    <row r="335" spans="1:8" x14ac:dyDescent="0.35">
      <c r="A335" s="50" t="s">
        <v>888</v>
      </c>
      <c r="B335" t="s">
        <v>4536</v>
      </c>
      <c r="C335">
        <v>500</v>
      </c>
      <c r="F335" cm="1">
        <f t="array" ref="F335">MATCH(1,($B335='[13]CAISO Matrix_Updated'!$C$3:$C$630)*($C335='[13]CAISO Matrix_Updated'!$F$3:$F$630),0)</f>
        <v>615</v>
      </c>
      <c r="H335" t="str" cm="1">
        <f t="array" ref="H335">INDEX('[13]CAISO Matrix_Updated'!$A$3:$A$630,Subname_converter!F335)</f>
        <v>SCE Northern Area</v>
      </c>
    </row>
    <row r="336" spans="1:8" x14ac:dyDescent="0.35">
      <c r="A336" s="50" t="s">
        <v>834</v>
      </c>
      <c r="B336" s="49" t="s">
        <v>4473</v>
      </c>
      <c r="C336" s="49">
        <v>230</v>
      </c>
      <c r="F336" cm="1">
        <f t="array" ref="F336">MATCH(1,($B336='[13]CAISO Matrix_Updated'!$C$3:$C$630)*($C336='[13]CAISO Matrix_Updated'!$F$3:$F$630),0)</f>
        <v>344</v>
      </c>
      <c r="H336" t="str" cm="1">
        <f t="array" ref="H336">INDEX('[13]CAISO Matrix_Updated'!$A$3:$A$630,Subname_converter!F336)</f>
        <v>SCE Metro Study Area</v>
      </c>
    </row>
    <row r="337" spans="1:8" x14ac:dyDescent="0.35">
      <c r="A337" s="50" t="s">
        <v>745</v>
      </c>
      <c r="B337" t="s">
        <v>4537</v>
      </c>
      <c r="C337">
        <v>115</v>
      </c>
      <c r="F337" cm="1">
        <f t="array" ref="F337">MATCH(1,($B337='[13]CAISO Matrix_Updated'!$C$3:$C$630)*($C337='[13]CAISO Matrix_Updated'!$F$3:$F$630),0)</f>
        <v>619</v>
      </c>
      <c r="H337" cm="1">
        <f t="array" ref="H337">INDEX('[13]CAISO Matrix_Updated'!$A$3:$A$630,Subname_converter!F337)</f>
        <v>0</v>
      </c>
    </row>
    <row r="338" spans="1:8" x14ac:dyDescent="0.35">
      <c r="A338" s="50" t="s">
        <v>775</v>
      </c>
      <c r="B338" t="s">
        <v>4537</v>
      </c>
      <c r="C338">
        <v>230</v>
      </c>
      <c r="F338" cm="1">
        <f t="array" ref="F338">MATCH(1,($B338='[13]CAISO Matrix_Updated'!$C$3:$C$630)*($C338='[13]CAISO Matrix_Updated'!$F$3:$F$630),0)</f>
        <v>618</v>
      </c>
      <c r="H338" cm="1">
        <f t="array" ref="H338">INDEX('[13]CAISO Matrix_Updated'!$A$3:$A$630,Subname_converter!F338)</f>
        <v>0</v>
      </c>
    </row>
    <row r="339" spans="1:8" x14ac:dyDescent="0.35">
      <c r="A339" s="50" t="s">
        <v>457</v>
      </c>
      <c r="B339" t="s">
        <v>4539</v>
      </c>
      <c r="C339">
        <v>230</v>
      </c>
      <c r="F339" cm="1">
        <f t="array" ref="F339">MATCH(1,($B339='[13]CAISO Matrix_Updated'!$C$3:$C$630)*($C339='[13]CAISO Matrix_Updated'!$F$3:$F$630),0)</f>
        <v>621</v>
      </c>
      <c r="H339" t="str" cm="1">
        <f t="array" ref="H339">INDEX('[13]CAISO Matrix_Updated'!$A$3:$A$630,Subname_converter!F339)</f>
        <v>SCE Northern Area</v>
      </c>
    </row>
    <row r="340" spans="1:8" x14ac:dyDescent="0.35">
      <c r="A340" s="50" t="s">
        <v>294</v>
      </c>
      <c r="B340" t="s">
        <v>4539</v>
      </c>
      <c r="C340">
        <v>230</v>
      </c>
      <c r="F340" cm="1">
        <f t="array" ref="F340">MATCH(1,($B340='[13]CAISO Matrix_Updated'!$C$3:$C$630)*($C340='[13]CAISO Matrix_Updated'!$F$3:$F$630),0)</f>
        <v>621</v>
      </c>
      <c r="H340" t="str" cm="1">
        <f t="array" ref="H340">INDEX('[13]CAISO Matrix_Updated'!$A$3:$A$630,Subname_converter!F340)</f>
        <v>SCE Northern Area</v>
      </c>
    </row>
    <row r="341" spans="1:8" x14ac:dyDescent="0.35">
      <c r="A341" s="50" t="s">
        <v>459</v>
      </c>
      <c r="B341" t="s">
        <v>4539</v>
      </c>
      <c r="C341">
        <v>500</v>
      </c>
      <c r="F341" cm="1">
        <f t="array" ref="F341">MATCH(1,($B341='[13]CAISO Matrix_Updated'!$C$3:$C$630)*($C341='[13]CAISO Matrix_Updated'!$F$3:$F$630),0)</f>
        <v>622</v>
      </c>
      <c r="H341" t="str" cm="1">
        <f t="array" ref="H341">INDEX('[13]CAISO Matrix_Updated'!$A$3:$A$630,Subname_converter!F341)</f>
        <v>SCE Northern Area</v>
      </c>
    </row>
    <row r="342" spans="1:8" x14ac:dyDescent="0.35">
      <c r="A342" s="50" t="s">
        <v>510</v>
      </c>
      <c r="B342" s="49" t="s">
        <v>4551</v>
      </c>
      <c r="C342" s="49">
        <v>115</v>
      </c>
      <c r="F342" cm="1">
        <f t="array" ref="F342">MATCH(1,($B342='[13]CAISO Matrix_Updated'!$C$3:$C$630)*($C342='[13]CAISO Matrix_Updated'!$F$3:$F$630),0)</f>
        <v>118</v>
      </c>
      <c r="G342" t="s">
        <v>4552</v>
      </c>
      <c r="H342" t="str" cm="1">
        <f t="array" ref="H342">INDEX('[13]CAISO Matrix_Updated'!$A$3:$A$630,Subname_converter!F342)</f>
        <v xml:space="preserve">PG&amp;E North of Greater Bay Study Area </v>
      </c>
    </row>
    <row r="343" spans="1:8" x14ac:dyDescent="0.35">
      <c r="A343" s="50" t="s">
        <v>139</v>
      </c>
      <c r="B343" s="49" t="s">
        <v>4551</v>
      </c>
      <c r="C343" s="49">
        <v>115</v>
      </c>
      <c r="F343" cm="1">
        <f t="array" ref="F343">MATCH(1,($B343='[13]CAISO Matrix_Updated'!$C$3:$C$630)*($C343='[13]CAISO Matrix_Updated'!$F$3:$F$630),0)</f>
        <v>118</v>
      </c>
      <c r="G343" t="s">
        <v>4552</v>
      </c>
      <c r="H343" t="str" cm="1">
        <f t="array" ref="H343">INDEX('[13]CAISO Matrix_Updated'!$A$3:$A$630,Subname_converter!F343)</f>
        <v xml:space="preserve">PG&amp;E North of Greater Bay Study Area </v>
      </c>
    </row>
  </sheetData>
  <autoFilter ref="A1:H343" xr:uid="{C8996B30-190B-4369-B056-E396AB76EFE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CE86-E5E0-48F0-9680-8CDD8205F090}">
  <dimension ref="A1:M21"/>
  <sheetViews>
    <sheetView workbookViewId="0">
      <selection activeCell="A14" sqref="A14"/>
    </sheetView>
  </sheetViews>
  <sheetFormatPr defaultRowHeight="14.5" x14ac:dyDescent="0.35"/>
  <cols>
    <col min="1" max="1" width="17.54296875" bestFit="1" customWidth="1"/>
    <col min="2" max="2" width="20.81640625" bestFit="1" customWidth="1"/>
    <col min="3" max="3" width="20.7265625" bestFit="1" customWidth="1"/>
    <col min="4" max="4" width="12.54296875" bestFit="1" customWidth="1"/>
    <col min="5" max="5" width="16.26953125" customWidth="1"/>
  </cols>
  <sheetData>
    <row r="1" spans="1:13" x14ac:dyDescent="0.35">
      <c r="A1" s="42" t="s">
        <v>4341</v>
      </c>
      <c r="B1" s="42" t="s">
        <v>4342</v>
      </c>
      <c r="C1" s="42" t="s">
        <v>4343</v>
      </c>
      <c r="D1" s="42" t="s">
        <v>4344</v>
      </c>
      <c r="E1" s="42" t="s">
        <v>4639</v>
      </c>
      <c r="G1" t="s">
        <v>4345</v>
      </c>
    </row>
    <row r="2" spans="1:13" ht="15.5" x14ac:dyDescent="0.35">
      <c r="A2" s="42" t="s">
        <v>653</v>
      </c>
      <c r="B2" s="42" t="s">
        <v>653</v>
      </c>
      <c r="C2" s="42"/>
      <c r="E2" s="42" t="s">
        <v>57</v>
      </c>
      <c r="G2" s="78" t="s">
        <v>4341</v>
      </c>
      <c r="H2" s="43" t="s">
        <v>4347</v>
      </c>
      <c r="I2" s="43" t="s">
        <v>4347</v>
      </c>
      <c r="J2" s="43" t="s">
        <v>4347</v>
      </c>
      <c r="K2" s="43" t="s">
        <v>4348</v>
      </c>
      <c r="L2" s="43" t="s">
        <v>4348</v>
      </c>
      <c r="M2" s="43" t="s">
        <v>4348</v>
      </c>
    </row>
    <row r="3" spans="1:13" ht="15.5" x14ac:dyDescent="0.35">
      <c r="A3" s="42" t="s">
        <v>55</v>
      </c>
      <c r="B3" s="42" t="s">
        <v>55</v>
      </c>
      <c r="C3" s="42"/>
      <c r="E3" s="42" t="s">
        <v>653</v>
      </c>
      <c r="G3" s="79"/>
      <c r="H3" s="44" t="s">
        <v>71</v>
      </c>
      <c r="I3" s="45" t="s">
        <v>89</v>
      </c>
      <c r="J3" s="45" t="s">
        <v>62</v>
      </c>
      <c r="K3" s="45" t="s">
        <v>71</v>
      </c>
      <c r="L3" s="45" t="s">
        <v>89</v>
      </c>
      <c r="M3" s="46" t="s">
        <v>62</v>
      </c>
    </row>
    <row r="4" spans="1:13" x14ac:dyDescent="0.35">
      <c r="A4" s="42" t="s">
        <v>4351</v>
      </c>
      <c r="B4" s="42" t="s">
        <v>4352</v>
      </c>
      <c r="C4" s="42"/>
      <c r="E4" s="42" t="s">
        <v>55</v>
      </c>
      <c r="G4" s="47" t="s">
        <v>96</v>
      </c>
      <c r="H4" s="48">
        <v>0.03</v>
      </c>
      <c r="I4" s="47">
        <v>0.106</v>
      </c>
      <c r="J4" s="47">
        <v>0.1</v>
      </c>
      <c r="K4" s="47">
        <v>0.40200000000000002</v>
      </c>
      <c r="L4" s="47">
        <v>0.42699999999999999</v>
      </c>
      <c r="M4" s="47">
        <v>0.55600000000000005</v>
      </c>
    </row>
    <row r="5" spans="1:13" x14ac:dyDescent="0.35">
      <c r="A5" s="42" t="s">
        <v>4351</v>
      </c>
      <c r="B5" s="42" t="s">
        <v>4352</v>
      </c>
      <c r="C5" s="42" t="s">
        <v>57</v>
      </c>
      <c r="E5" s="42" t="s">
        <v>4352</v>
      </c>
      <c r="G5" s="47" t="s">
        <v>4354</v>
      </c>
      <c r="H5" s="48">
        <v>0.33700000000000002</v>
      </c>
      <c r="I5" s="47">
        <v>0.55700000000000005</v>
      </c>
      <c r="J5" s="47">
        <v>0.66500000000000004</v>
      </c>
      <c r="K5" s="47">
        <v>0.112</v>
      </c>
      <c r="L5" s="47">
        <v>0.20799999999999999</v>
      </c>
      <c r="M5" s="47">
        <v>0.16300000000000001</v>
      </c>
    </row>
    <row r="6" spans="1:13" x14ac:dyDescent="0.35">
      <c r="A6" s="42" t="s">
        <v>4351</v>
      </c>
      <c r="B6" s="42" t="s">
        <v>57</v>
      </c>
      <c r="C6" s="42" t="s">
        <v>4352</v>
      </c>
      <c r="E6" s="42" t="s">
        <v>96</v>
      </c>
      <c r="G6" s="47" t="s">
        <v>4356</v>
      </c>
      <c r="H6" s="48">
        <v>1</v>
      </c>
      <c r="I6" s="47">
        <v>1</v>
      </c>
      <c r="J6" s="47">
        <v>1</v>
      </c>
      <c r="K6" s="47">
        <v>1</v>
      </c>
      <c r="L6" s="47">
        <v>1</v>
      </c>
      <c r="M6" s="47">
        <v>1</v>
      </c>
    </row>
    <row r="7" spans="1:13" x14ac:dyDescent="0.35">
      <c r="A7" s="42" t="s">
        <v>96</v>
      </c>
      <c r="B7" s="42" t="s">
        <v>96</v>
      </c>
      <c r="C7" s="42"/>
      <c r="E7" s="42" t="s">
        <v>82</v>
      </c>
      <c r="G7" s="47" t="s">
        <v>653</v>
      </c>
      <c r="H7" s="48">
        <v>1</v>
      </c>
      <c r="I7" s="47">
        <v>1</v>
      </c>
      <c r="J7" s="47">
        <v>1</v>
      </c>
      <c r="K7" s="47">
        <v>1</v>
      </c>
      <c r="L7" s="47">
        <v>1</v>
      </c>
      <c r="M7" s="47">
        <v>1</v>
      </c>
    </row>
    <row r="8" spans="1:13" x14ac:dyDescent="0.35">
      <c r="A8" s="42" t="s">
        <v>57</v>
      </c>
      <c r="B8" s="42" t="s">
        <v>57</v>
      </c>
      <c r="C8" s="42"/>
      <c r="E8" s="42" t="s">
        <v>4371</v>
      </c>
      <c r="G8" s="47" t="s">
        <v>4357</v>
      </c>
      <c r="H8" s="48">
        <v>1</v>
      </c>
      <c r="I8" s="47">
        <v>1</v>
      </c>
      <c r="J8" s="47">
        <v>1</v>
      </c>
      <c r="K8" s="47">
        <v>0.5</v>
      </c>
      <c r="L8" s="47">
        <v>0.5</v>
      </c>
      <c r="M8" s="47">
        <v>0.5</v>
      </c>
    </row>
    <row r="9" spans="1:13" x14ac:dyDescent="0.35">
      <c r="A9" s="42" t="s">
        <v>4358</v>
      </c>
      <c r="B9" s="42" t="s">
        <v>82</v>
      </c>
      <c r="C9" s="42"/>
      <c r="G9" s="47" t="s">
        <v>4359</v>
      </c>
      <c r="H9" s="48">
        <v>1</v>
      </c>
      <c r="I9" s="47">
        <v>1</v>
      </c>
      <c r="J9" s="47">
        <v>1</v>
      </c>
      <c r="K9" s="47">
        <v>1</v>
      </c>
      <c r="L9" s="47">
        <v>1</v>
      </c>
      <c r="M9" s="47">
        <v>1</v>
      </c>
    </row>
    <row r="10" spans="1:13" x14ac:dyDescent="0.35">
      <c r="A10" s="42" t="s">
        <v>4358</v>
      </c>
      <c r="B10" s="42" t="s">
        <v>82</v>
      </c>
      <c r="C10" s="42" t="s">
        <v>57</v>
      </c>
      <c r="G10" s="47"/>
      <c r="H10" s="48"/>
      <c r="I10" s="47"/>
      <c r="J10" s="47"/>
      <c r="K10" s="47"/>
      <c r="L10" s="47"/>
      <c r="M10" s="47"/>
    </row>
    <row r="11" spans="1:13" x14ac:dyDescent="0.35">
      <c r="A11" s="42" t="s">
        <v>4360</v>
      </c>
      <c r="B11" s="42" t="s">
        <v>653</v>
      </c>
      <c r="C11" s="42" t="s">
        <v>57</v>
      </c>
    </row>
    <row r="12" spans="1:13" x14ac:dyDescent="0.35">
      <c r="A12" s="42" t="s">
        <v>4361</v>
      </c>
      <c r="B12" s="42" t="s">
        <v>57</v>
      </c>
      <c r="C12" s="42" t="s">
        <v>96</v>
      </c>
      <c r="G12" t="s">
        <v>4362</v>
      </c>
    </row>
    <row r="13" spans="1:13" ht="15.5" x14ac:dyDescent="0.35">
      <c r="A13" s="42" t="s">
        <v>4361</v>
      </c>
      <c r="B13" s="42" t="s">
        <v>96</v>
      </c>
      <c r="C13" t="s">
        <v>57</v>
      </c>
      <c r="G13" s="80" t="s">
        <v>4364</v>
      </c>
      <c r="H13" s="43" t="s">
        <v>4354</v>
      </c>
      <c r="I13" s="43" t="s">
        <v>4354</v>
      </c>
      <c r="J13" s="43" t="s">
        <v>4354</v>
      </c>
      <c r="K13" s="43" t="s">
        <v>96</v>
      </c>
      <c r="L13" s="43" t="s">
        <v>96</v>
      </c>
      <c r="M13" s="43" t="s">
        <v>96</v>
      </c>
    </row>
    <row r="14" spans="1:13" ht="16" thickBot="1" x14ac:dyDescent="0.4">
      <c r="A14" s="42" t="s">
        <v>4363</v>
      </c>
      <c r="B14" s="42" t="s">
        <v>57</v>
      </c>
      <c r="C14" s="42" t="s">
        <v>55</v>
      </c>
      <c r="G14" s="81"/>
      <c r="H14" s="44" t="s">
        <v>71</v>
      </c>
      <c r="I14" s="45" t="s">
        <v>89</v>
      </c>
      <c r="J14" s="45" t="s">
        <v>62</v>
      </c>
      <c r="K14" s="45" t="s">
        <v>71</v>
      </c>
      <c r="L14" s="45" t="s">
        <v>89</v>
      </c>
      <c r="M14" s="46" t="s">
        <v>62</v>
      </c>
    </row>
    <row r="15" spans="1:13" x14ac:dyDescent="0.35">
      <c r="A15" s="42" t="s">
        <v>4363</v>
      </c>
      <c r="B15" s="42" t="s">
        <v>55</v>
      </c>
      <c r="C15" s="42" t="s">
        <v>57</v>
      </c>
      <c r="G15" s="47" t="s">
        <v>96</v>
      </c>
      <c r="H15" s="47">
        <v>0.68</v>
      </c>
      <c r="I15" s="47">
        <v>0.68</v>
      </c>
      <c r="J15" s="47">
        <v>0.68</v>
      </c>
      <c r="K15" s="47">
        <v>0.79</v>
      </c>
      <c r="L15" s="47">
        <v>0.77</v>
      </c>
      <c r="M15" s="47">
        <v>0.79</v>
      </c>
    </row>
    <row r="16" spans="1:13" x14ac:dyDescent="0.35">
      <c r="A16" s="42" t="s">
        <v>4366</v>
      </c>
      <c r="B16" s="42" t="s">
        <v>55</v>
      </c>
      <c r="C16" s="42" t="s">
        <v>96</v>
      </c>
      <c r="G16" s="47" t="s">
        <v>4354</v>
      </c>
      <c r="H16" s="47">
        <v>0.69</v>
      </c>
      <c r="I16" s="47">
        <v>0.64</v>
      </c>
      <c r="J16" s="47">
        <v>0.63</v>
      </c>
      <c r="K16" s="47">
        <v>0.44</v>
      </c>
      <c r="L16" s="47">
        <v>0.44</v>
      </c>
      <c r="M16" s="47">
        <v>0.44</v>
      </c>
    </row>
    <row r="17" spans="1:13" x14ac:dyDescent="0.35">
      <c r="A17" s="42" t="s">
        <v>4367</v>
      </c>
      <c r="B17" s="42" t="s">
        <v>55</v>
      </c>
      <c r="C17" s="42" t="s">
        <v>96</v>
      </c>
      <c r="D17" s="42" t="s">
        <v>57</v>
      </c>
      <c r="G17" s="47" t="s">
        <v>4356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</row>
    <row r="18" spans="1:13" x14ac:dyDescent="0.35">
      <c r="A18" s="42" t="s">
        <v>4367</v>
      </c>
      <c r="B18" s="42" t="s">
        <v>57</v>
      </c>
      <c r="C18" s="42" t="s">
        <v>96</v>
      </c>
      <c r="D18" s="42" t="s">
        <v>55</v>
      </c>
      <c r="G18" s="47" t="s">
        <v>653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</row>
    <row r="19" spans="1:13" x14ac:dyDescent="0.35">
      <c r="A19" s="42" t="s">
        <v>4367</v>
      </c>
      <c r="B19" s="42" t="s">
        <v>55</v>
      </c>
      <c r="C19" s="42" t="s">
        <v>57</v>
      </c>
      <c r="D19" s="42" t="s">
        <v>96</v>
      </c>
      <c r="G19" s="47" t="s">
        <v>4357</v>
      </c>
      <c r="H19" s="47">
        <v>-1</v>
      </c>
      <c r="I19" s="47">
        <v>-1</v>
      </c>
      <c r="J19" s="47">
        <v>-1</v>
      </c>
      <c r="K19" s="47">
        <v>-1</v>
      </c>
      <c r="L19" s="47">
        <v>-1</v>
      </c>
      <c r="M19" s="47">
        <v>-1</v>
      </c>
    </row>
    <row r="20" spans="1:13" x14ac:dyDescent="0.35">
      <c r="A20" s="42" t="s">
        <v>4367</v>
      </c>
      <c r="B20" s="42" t="s">
        <v>96</v>
      </c>
      <c r="C20" s="42" t="s">
        <v>57</v>
      </c>
      <c r="D20" s="42" t="s">
        <v>55</v>
      </c>
      <c r="G20" s="47" t="s">
        <v>4359</v>
      </c>
      <c r="H20" s="47">
        <v>-1</v>
      </c>
      <c r="I20" s="47">
        <v>-1</v>
      </c>
      <c r="J20" s="47">
        <v>-1</v>
      </c>
      <c r="K20" s="47">
        <v>-1</v>
      </c>
      <c r="L20" s="47">
        <v>-1</v>
      </c>
      <c r="M20" s="47">
        <v>-1</v>
      </c>
    </row>
    <row r="21" spans="1:13" x14ac:dyDescent="0.35">
      <c r="A21" s="42" t="s">
        <v>4358</v>
      </c>
      <c r="B21" s="42" t="s">
        <v>57</v>
      </c>
      <c r="C21" s="42" t="s">
        <v>4371</v>
      </c>
    </row>
  </sheetData>
  <mergeCells count="2">
    <mergeCell ref="G2:G3"/>
    <mergeCell ref="G13:G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AT208"/>
  <sheetViews>
    <sheetView showGridLines="0" workbookViewId="0">
      <pane ySplit="4" topLeftCell="A19" activePane="bottomLeft" state="frozen"/>
      <selection pane="bottomLeft" activeCell="C35" sqref="C35"/>
    </sheetView>
  </sheetViews>
  <sheetFormatPr defaultRowHeight="14.5" x14ac:dyDescent="0.35"/>
  <cols>
    <col min="1" max="1" width="42.6328125" customWidth="1"/>
    <col min="2" max="2" width="9.54296875" customWidth="1"/>
    <col min="3" max="3" width="17.08984375" customWidth="1"/>
    <col min="4" max="4" width="10.6328125" customWidth="1"/>
    <col min="5" max="5" width="12" customWidth="1"/>
    <col min="6" max="6" width="13" customWidth="1"/>
    <col min="7" max="7" width="14.6328125" customWidth="1"/>
    <col min="8" max="8" width="12.453125" customWidth="1"/>
    <col min="9" max="9" width="11.90625" customWidth="1"/>
    <col min="10" max="10" width="20.36328125" customWidth="1"/>
    <col min="11" max="12" width="11.90625" customWidth="1"/>
    <col min="13" max="14" width="10" customWidth="1"/>
    <col min="15" max="15" width="8.36328125" customWidth="1"/>
    <col min="16" max="16" width="11.08984375" customWidth="1"/>
    <col min="17" max="20" width="13" customWidth="1"/>
    <col min="21" max="21" width="17.08984375" customWidth="1"/>
    <col min="22" max="22" width="6.54296875" customWidth="1"/>
    <col min="23" max="23" width="7" customWidth="1"/>
    <col min="24" max="24" width="17.453125" customWidth="1"/>
    <col min="25" max="25" width="29.6328125" customWidth="1"/>
    <col min="26" max="26" width="14.08984375" customWidth="1"/>
    <col min="27" max="27" width="12.36328125" customWidth="1"/>
    <col min="28" max="28" width="12" customWidth="1"/>
    <col min="29" max="29" width="16.36328125" customWidth="1"/>
    <col min="30" max="30" width="18.6328125" customWidth="1"/>
    <col min="31" max="31" width="11" customWidth="1"/>
    <col min="32" max="33" width="16.90625" customWidth="1"/>
    <col min="35" max="35" width="9.08984375" customWidth="1"/>
  </cols>
  <sheetData>
    <row r="1" spans="1:46" x14ac:dyDescent="0.35">
      <c r="A1" s="28"/>
      <c r="AE1" s="65" t="s">
        <v>50</v>
      </c>
      <c r="AF1" s="65"/>
    </row>
    <row r="2" spans="1:46" ht="47.25" customHeight="1" x14ac:dyDescent="0.4">
      <c r="A2" s="29"/>
      <c r="B2" s="20" t="s">
        <v>19</v>
      </c>
      <c r="C2" s="2"/>
      <c r="D2" s="21"/>
      <c r="E2" s="66" t="s">
        <v>999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22"/>
      <c r="AA2" s="22"/>
      <c r="AB2" s="22"/>
      <c r="AC2" s="22"/>
      <c r="AD2" s="22"/>
      <c r="AE2" s="22"/>
      <c r="AF2" s="2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8.75" customHeight="1" x14ac:dyDescent="0.35">
      <c r="A3" s="30"/>
      <c r="B3" s="23"/>
      <c r="C3" s="23"/>
      <c r="D3" s="23"/>
      <c r="E3" s="23"/>
      <c r="F3" s="23"/>
      <c r="G3" s="68" t="s">
        <v>0</v>
      </c>
      <c r="H3" s="68"/>
      <c r="I3" s="68"/>
      <c r="J3" s="68"/>
      <c r="K3" s="68"/>
      <c r="L3" s="68"/>
      <c r="M3" s="67" t="s">
        <v>44</v>
      </c>
      <c r="N3" s="67"/>
      <c r="O3" s="67"/>
      <c r="P3" s="67"/>
      <c r="Q3" s="70" t="s">
        <v>1</v>
      </c>
      <c r="R3" s="71"/>
      <c r="S3" s="71"/>
      <c r="T3" s="72"/>
      <c r="U3" s="67" t="s">
        <v>2</v>
      </c>
      <c r="V3" s="67"/>
      <c r="W3" s="67" t="s">
        <v>3</v>
      </c>
      <c r="X3" s="67"/>
      <c r="Y3" s="67"/>
      <c r="Z3" s="25"/>
      <c r="AA3" s="25"/>
      <c r="AB3" s="68" t="s">
        <v>4</v>
      </c>
      <c r="AC3" s="69"/>
      <c r="AD3" s="69"/>
      <c r="AE3" s="69"/>
      <c r="AF3" s="69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ht="66" customHeight="1" x14ac:dyDescent="0.35">
      <c r="A4" s="31" t="s">
        <v>37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20</v>
      </c>
      <c r="G4" s="8" t="s">
        <v>21</v>
      </c>
      <c r="H4" s="8" t="s">
        <v>22</v>
      </c>
      <c r="I4" s="8" t="s">
        <v>41</v>
      </c>
      <c r="J4" s="8" t="s">
        <v>23</v>
      </c>
      <c r="K4" s="8" t="s">
        <v>24</v>
      </c>
      <c r="L4" s="8" t="s">
        <v>42</v>
      </c>
      <c r="M4" s="8" t="s">
        <v>26</v>
      </c>
      <c r="N4" s="8" t="s">
        <v>33</v>
      </c>
      <c r="O4" s="8" t="s">
        <v>43</v>
      </c>
      <c r="P4" s="8" t="s">
        <v>45</v>
      </c>
      <c r="Q4" s="9" t="s">
        <v>27</v>
      </c>
      <c r="R4" s="9" t="s">
        <v>46</v>
      </c>
      <c r="S4" s="9" t="s">
        <v>40</v>
      </c>
      <c r="T4" s="9" t="s">
        <v>47</v>
      </c>
      <c r="U4" s="7" t="s">
        <v>9</v>
      </c>
      <c r="V4" s="7" t="s">
        <v>10</v>
      </c>
      <c r="W4" s="7" t="s">
        <v>11</v>
      </c>
      <c r="X4" s="7" t="s">
        <v>48</v>
      </c>
      <c r="Y4" s="7" t="s">
        <v>12</v>
      </c>
      <c r="Z4" s="7" t="s">
        <v>13</v>
      </c>
      <c r="AA4" s="7" t="s">
        <v>34</v>
      </c>
      <c r="AB4" s="7" t="s">
        <v>30</v>
      </c>
      <c r="AC4" s="7" t="s">
        <v>15</v>
      </c>
      <c r="AD4" s="7" t="s">
        <v>16</v>
      </c>
      <c r="AE4" s="7" t="s">
        <v>17</v>
      </c>
      <c r="AF4" s="7" t="s">
        <v>18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s="1" customFormat="1" ht="13" hidden="1" x14ac:dyDescent="0.3">
      <c r="A5" s="34" t="s">
        <v>1000</v>
      </c>
      <c r="B5" s="13" t="s">
        <v>1001</v>
      </c>
      <c r="C5" s="14">
        <v>36465</v>
      </c>
      <c r="D5" s="14">
        <v>36465.333333333299</v>
      </c>
      <c r="E5" s="13" t="s">
        <v>1002</v>
      </c>
      <c r="F5" s="13" t="s">
        <v>1003</v>
      </c>
      <c r="G5" s="13" t="s">
        <v>111</v>
      </c>
      <c r="H5" s="13"/>
      <c r="I5" s="13"/>
      <c r="J5" s="13" t="s">
        <v>77</v>
      </c>
      <c r="K5" s="13"/>
      <c r="L5" s="13"/>
      <c r="M5" s="13">
        <v>550</v>
      </c>
      <c r="N5" s="13"/>
      <c r="O5" s="13"/>
      <c r="P5" s="13">
        <v>550</v>
      </c>
      <c r="Q5" s="13"/>
      <c r="R5" s="13"/>
      <c r="S5" s="13" t="s">
        <v>58</v>
      </c>
      <c r="T5" s="13"/>
      <c r="U5" s="13" t="s">
        <v>70</v>
      </c>
      <c r="V5" s="13" t="s">
        <v>61</v>
      </c>
      <c r="W5" s="13" t="s">
        <v>71</v>
      </c>
      <c r="X5" s="13"/>
      <c r="Y5" s="15" t="s">
        <v>234</v>
      </c>
      <c r="Z5" s="14">
        <v>37316.333333333299</v>
      </c>
      <c r="AA5" s="14">
        <v>40088.291666666701</v>
      </c>
      <c r="AB5" s="13"/>
      <c r="AC5" s="13" t="s">
        <v>65</v>
      </c>
      <c r="AD5" s="13" t="s">
        <v>65</v>
      </c>
      <c r="AE5" s="13"/>
      <c r="AF5" s="13" t="s">
        <v>66</v>
      </c>
    </row>
    <row r="6" spans="1:46" s="1" customFormat="1" ht="26" hidden="1" x14ac:dyDescent="0.3">
      <c r="A6" s="34" t="s">
        <v>1004</v>
      </c>
      <c r="B6" s="13">
        <v>2</v>
      </c>
      <c r="C6" s="14">
        <v>36382</v>
      </c>
      <c r="D6" s="14">
        <v>36559.333333333299</v>
      </c>
      <c r="E6" s="13" t="s">
        <v>1002</v>
      </c>
      <c r="F6" s="13" t="s">
        <v>1003</v>
      </c>
      <c r="G6" s="13" t="s">
        <v>111</v>
      </c>
      <c r="H6" s="13"/>
      <c r="I6" s="13"/>
      <c r="J6" s="13" t="s">
        <v>77</v>
      </c>
      <c r="K6" s="13"/>
      <c r="L6" s="13"/>
      <c r="M6" s="13">
        <v>590</v>
      </c>
      <c r="N6" s="13"/>
      <c r="O6" s="13"/>
      <c r="P6" s="13">
        <v>590</v>
      </c>
      <c r="Q6" s="13"/>
      <c r="R6" s="13"/>
      <c r="S6" s="13" t="s">
        <v>58</v>
      </c>
      <c r="T6" s="13"/>
      <c r="U6" s="13" t="s">
        <v>144</v>
      </c>
      <c r="V6" s="13" t="s">
        <v>61</v>
      </c>
      <c r="W6" s="13" t="s">
        <v>62</v>
      </c>
      <c r="X6" s="13"/>
      <c r="Y6" s="15" t="s">
        <v>1005</v>
      </c>
      <c r="Z6" s="14">
        <v>39414.333333333299</v>
      </c>
      <c r="AA6" s="14">
        <v>39819.333333333299</v>
      </c>
      <c r="AB6" s="13"/>
      <c r="AC6" s="13" t="s">
        <v>65</v>
      </c>
      <c r="AD6" s="13" t="s">
        <v>65</v>
      </c>
      <c r="AE6" s="13"/>
      <c r="AF6" s="13" t="s">
        <v>66</v>
      </c>
    </row>
    <row r="7" spans="1:46" s="1" customFormat="1" ht="13" hidden="1" x14ac:dyDescent="0.3">
      <c r="A7" s="34" t="s">
        <v>1006</v>
      </c>
      <c r="B7" s="13">
        <v>3</v>
      </c>
      <c r="C7" s="14">
        <v>36637</v>
      </c>
      <c r="D7" s="14">
        <v>36691.291666666701</v>
      </c>
      <c r="E7" s="13" t="s">
        <v>1002</v>
      </c>
      <c r="F7" s="13" t="s">
        <v>68</v>
      </c>
      <c r="G7" s="13" t="s">
        <v>374</v>
      </c>
      <c r="H7" s="13"/>
      <c r="I7" s="13"/>
      <c r="J7" s="13" t="s">
        <v>77</v>
      </c>
      <c r="K7" s="13"/>
      <c r="L7" s="13"/>
      <c r="M7" s="13">
        <v>850</v>
      </c>
      <c r="N7" s="13"/>
      <c r="O7" s="13"/>
      <c r="P7" s="13">
        <v>850</v>
      </c>
      <c r="Q7" s="13" t="s">
        <v>83</v>
      </c>
      <c r="R7" s="13"/>
      <c r="S7" s="13" t="s">
        <v>58</v>
      </c>
      <c r="T7" s="13"/>
      <c r="U7" s="13" t="s">
        <v>84</v>
      </c>
      <c r="V7" s="13" t="s">
        <v>61</v>
      </c>
      <c r="W7" s="13" t="s">
        <v>89</v>
      </c>
      <c r="X7" s="13" t="s">
        <v>92</v>
      </c>
      <c r="Y7" s="15" t="s">
        <v>1007</v>
      </c>
      <c r="Z7" s="14">
        <v>37987.333333333299</v>
      </c>
      <c r="AA7" s="14">
        <v>41426.291666666701</v>
      </c>
      <c r="AB7" s="13" t="s">
        <v>73</v>
      </c>
      <c r="AC7" s="13" t="s">
        <v>86</v>
      </c>
      <c r="AD7" s="13" t="s">
        <v>86</v>
      </c>
      <c r="AE7" s="13" t="s">
        <v>65</v>
      </c>
      <c r="AF7" s="13" t="s">
        <v>66</v>
      </c>
    </row>
    <row r="8" spans="1:46" s="1" customFormat="1" ht="26" hidden="1" x14ac:dyDescent="0.3">
      <c r="A8" s="34" t="s">
        <v>1008</v>
      </c>
      <c r="B8" s="13">
        <v>4</v>
      </c>
      <c r="C8" s="14">
        <v>36746</v>
      </c>
      <c r="D8" s="14">
        <v>36746.291666666701</v>
      </c>
      <c r="E8" s="13" t="s">
        <v>1002</v>
      </c>
      <c r="F8" s="13" t="s">
        <v>1003</v>
      </c>
      <c r="G8" s="13" t="s">
        <v>111</v>
      </c>
      <c r="H8" s="13"/>
      <c r="I8" s="13"/>
      <c r="J8" s="13" t="s">
        <v>77</v>
      </c>
      <c r="K8" s="13"/>
      <c r="L8" s="13"/>
      <c r="M8" s="13">
        <v>521</v>
      </c>
      <c r="N8" s="13"/>
      <c r="O8" s="13"/>
      <c r="P8" s="13">
        <v>521</v>
      </c>
      <c r="Q8" s="13"/>
      <c r="R8" s="13"/>
      <c r="S8" s="13" t="s">
        <v>58</v>
      </c>
      <c r="T8" s="13"/>
      <c r="U8" s="13" t="s">
        <v>70</v>
      </c>
      <c r="V8" s="13" t="s">
        <v>61</v>
      </c>
      <c r="W8" s="13" t="s">
        <v>71</v>
      </c>
      <c r="X8" s="13"/>
      <c r="Y8" s="15" t="s">
        <v>1009</v>
      </c>
      <c r="Z8" s="14">
        <v>37043.291666666701</v>
      </c>
      <c r="AA8" s="14">
        <v>38639.291666666701</v>
      </c>
      <c r="AB8" s="13"/>
      <c r="AC8" s="13" t="s">
        <v>65</v>
      </c>
      <c r="AD8" s="13" t="s">
        <v>65</v>
      </c>
      <c r="AE8" s="13"/>
      <c r="AF8" s="13" t="s">
        <v>66</v>
      </c>
    </row>
    <row r="9" spans="1:46" s="1" customFormat="1" ht="13" hidden="1" x14ac:dyDescent="0.3">
      <c r="A9" s="34" t="s">
        <v>1010</v>
      </c>
      <c r="B9" s="13">
        <v>7</v>
      </c>
      <c r="C9" s="14">
        <v>36754</v>
      </c>
      <c r="D9" s="14">
        <v>36805.291666666701</v>
      </c>
      <c r="E9" s="13" t="s">
        <v>1002</v>
      </c>
      <c r="F9" s="13" t="s">
        <v>1003</v>
      </c>
      <c r="G9" s="13" t="s">
        <v>111</v>
      </c>
      <c r="H9" s="13"/>
      <c r="I9" s="13"/>
      <c r="J9" s="13" t="s">
        <v>77</v>
      </c>
      <c r="K9" s="13"/>
      <c r="L9" s="13"/>
      <c r="M9" s="13">
        <v>570</v>
      </c>
      <c r="N9" s="13"/>
      <c r="O9" s="13"/>
      <c r="P9" s="13">
        <v>570</v>
      </c>
      <c r="Q9" s="13"/>
      <c r="R9" s="13"/>
      <c r="S9" s="13" t="s">
        <v>58</v>
      </c>
      <c r="T9" s="13"/>
      <c r="U9" s="13" t="s">
        <v>107</v>
      </c>
      <c r="V9" s="13" t="s">
        <v>61</v>
      </c>
      <c r="W9" s="13" t="s">
        <v>89</v>
      </c>
      <c r="X9" s="13" t="s">
        <v>442</v>
      </c>
      <c r="Y9" s="15" t="s">
        <v>1011</v>
      </c>
      <c r="Z9" s="14">
        <v>40026.291666666701</v>
      </c>
      <c r="AA9" s="14">
        <v>41465.291666666701</v>
      </c>
      <c r="AB9" s="13"/>
      <c r="AC9" s="13" t="s">
        <v>65</v>
      </c>
      <c r="AD9" s="13" t="s">
        <v>65</v>
      </c>
      <c r="AE9" s="13" t="s">
        <v>65</v>
      </c>
      <c r="AF9" s="13" t="s">
        <v>66</v>
      </c>
    </row>
    <row r="10" spans="1:46" s="1" customFormat="1" ht="13" hidden="1" x14ac:dyDescent="0.3">
      <c r="A10" s="34" t="s">
        <v>1012</v>
      </c>
      <c r="B10" s="13" t="s">
        <v>1013</v>
      </c>
      <c r="C10" s="14">
        <v>37463</v>
      </c>
      <c r="D10" s="14">
        <v>37463.291666666701</v>
      </c>
      <c r="E10" s="13" t="s">
        <v>1002</v>
      </c>
      <c r="F10" s="13"/>
      <c r="G10" s="13" t="s">
        <v>111</v>
      </c>
      <c r="H10" s="13"/>
      <c r="I10" s="13"/>
      <c r="J10" s="13" t="s">
        <v>77</v>
      </c>
      <c r="K10" s="13"/>
      <c r="L10" s="13"/>
      <c r="M10" s="13">
        <v>520</v>
      </c>
      <c r="N10" s="13"/>
      <c r="O10" s="13"/>
      <c r="P10" s="13">
        <v>520</v>
      </c>
      <c r="Q10" s="13" t="s">
        <v>83</v>
      </c>
      <c r="R10" s="13"/>
      <c r="S10" s="13" t="s">
        <v>58</v>
      </c>
      <c r="T10" s="13"/>
      <c r="U10" s="13" t="s">
        <v>84</v>
      </c>
      <c r="V10" s="13" t="s">
        <v>61</v>
      </c>
      <c r="W10" s="13" t="s">
        <v>89</v>
      </c>
      <c r="X10" s="13" t="s">
        <v>63</v>
      </c>
      <c r="Y10" s="15" t="s">
        <v>1014</v>
      </c>
      <c r="Z10" s="14">
        <v>38504.291666666701</v>
      </c>
      <c r="AA10" s="14">
        <v>40390.291666666701</v>
      </c>
      <c r="AB10" s="13" t="s">
        <v>103</v>
      </c>
      <c r="AC10" s="13" t="s">
        <v>65</v>
      </c>
      <c r="AD10" s="13" t="s">
        <v>65</v>
      </c>
      <c r="AE10" s="13" t="s">
        <v>103</v>
      </c>
      <c r="AF10" s="13" t="s">
        <v>66</v>
      </c>
    </row>
    <row r="11" spans="1:46" s="1" customFormat="1" ht="13" hidden="1" x14ac:dyDescent="0.3">
      <c r="A11" s="34" t="s">
        <v>1015</v>
      </c>
      <c r="B11" s="13">
        <v>12</v>
      </c>
      <c r="C11" s="14">
        <v>37606</v>
      </c>
      <c r="D11" s="14">
        <v>37606.333333333299</v>
      </c>
      <c r="E11" s="13" t="s">
        <v>1002</v>
      </c>
      <c r="F11" s="13" t="s">
        <v>54</v>
      </c>
      <c r="G11" s="13" t="s">
        <v>55</v>
      </c>
      <c r="H11" s="13"/>
      <c r="I11" s="13"/>
      <c r="J11" s="13" t="s">
        <v>55</v>
      </c>
      <c r="K11" s="13"/>
      <c r="L11" s="13"/>
      <c r="M11" s="13">
        <v>150</v>
      </c>
      <c r="N11" s="13"/>
      <c r="O11" s="13"/>
      <c r="P11" s="13">
        <v>150</v>
      </c>
      <c r="Q11" s="13"/>
      <c r="R11" s="13"/>
      <c r="S11" s="13" t="s">
        <v>58</v>
      </c>
      <c r="T11" s="13"/>
      <c r="U11" s="13" t="s">
        <v>60</v>
      </c>
      <c r="V11" s="13" t="s">
        <v>61</v>
      </c>
      <c r="W11" s="13" t="s">
        <v>62</v>
      </c>
      <c r="X11" s="13"/>
      <c r="Y11" s="15" t="s">
        <v>1016</v>
      </c>
      <c r="Z11" s="14">
        <v>38656.333333333299</v>
      </c>
      <c r="AA11" s="14">
        <v>38806.333333333299</v>
      </c>
      <c r="AB11" s="13"/>
      <c r="AC11" s="13" t="s">
        <v>65</v>
      </c>
      <c r="AD11" s="13" t="s">
        <v>65</v>
      </c>
      <c r="AE11" s="13"/>
      <c r="AF11" s="13" t="s">
        <v>66</v>
      </c>
    </row>
    <row r="12" spans="1:46" s="1" customFormat="1" ht="26" hidden="1" x14ac:dyDescent="0.3">
      <c r="A12" s="34" t="s">
        <v>1017</v>
      </c>
      <c r="B12" s="13">
        <v>13</v>
      </c>
      <c r="C12" s="14">
        <v>37624</v>
      </c>
      <c r="D12" s="14">
        <v>37624.333333333299</v>
      </c>
      <c r="E12" s="13" t="s">
        <v>1002</v>
      </c>
      <c r="F12" s="13" t="s">
        <v>54</v>
      </c>
      <c r="G12" s="13" t="s">
        <v>56</v>
      </c>
      <c r="H12" s="13"/>
      <c r="I12" s="13"/>
      <c r="J12" s="13" t="s">
        <v>148</v>
      </c>
      <c r="K12" s="13"/>
      <c r="L12" s="13"/>
      <c r="M12" s="13">
        <v>40</v>
      </c>
      <c r="N12" s="13"/>
      <c r="O12" s="13"/>
      <c r="P12" s="13">
        <v>40</v>
      </c>
      <c r="Q12" s="13"/>
      <c r="R12" s="13"/>
      <c r="S12" s="13" t="s">
        <v>58</v>
      </c>
      <c r="T12" s="13"/>
      <c r="U12" s="13" t="s">
        <v>70</v>
      </c>
      <c r="V12" s="13" t="s">
        <v>61</v>
      </c>
      <c r="W12" s="13" t="s">
        <v>71</v>
      </c>
      <c r="X12" s="13"/>
      <c r="Y12" s="15" t="s">
        <v>1018</v>
      </c>
      <c r="Z12" s="14">
        <v>39264.291666666701</v>
      </c>
      <c r="AA12" s="14">
        <v>41147.291666666701</v>
      </c>
      <c r="AB12" s="13"/>
      <c r="AC12" s="13" t="s">
        <v>65</v>
      </c>
      <c r="AD12" s="13" t="s">
        <v>65</v>
      </c>
      <c r="AE12" s="13"/>
      <c r="AF12" s="13" t="s">
        <v>66</v>
      </c>
    </row>
    <row r="13" spans="1:46" s="1" customFormat="1" ht="13" hidden="1" x14ac:dyDescent="0.3">
      <c r="A13" s="34" t="s">
        <v>1019</v>
      </c>
      <c r="B13" s="13">
        <v>14</v>
      </c>
      <c r="C13" s="14">
        <v>37628</v>
      </c>
      <c r="D13" s="14">
        <v>37628.333333333299</v>
      </c>
      <c r="E13" s="13" t="s">
        <v>1002</v>
      </c>
      <c r="F13" s="13" t="s">
        <v>54</v>
      </c>
      <c r="G13" s="13" t="s">
        <v>111</v>
      </c>
      <c r="H13" s="13"/>
      <c r="I13" s="13"/>
      <c r="J13" s="13" t="s">
        <v>77</v>
      </c>
      <c r="K13" s="13"/>
      <c r="L13" s="13"/>
      <c r="M13" s="13">
        <v>65</v>
      </c>
      <c r="N13" s="13"/>
      <c r="O13" s="13"/>
      <c r="P13" s="13">
        <v>65</v>
      </c>
      <c r="Q13" s="13"/>
      <c r="R13" s="13"/>
      <c r="S13" s="13" t="s">
        <v>58</v>
      </c>
      <c r="T13" s="13"/>
      <c r="U13" s="13" t="s">
        <v>70</v>
      </c>
      <c r="V13" s="13" t="s">
        <v>61</v>
      </c>
      <c r="W13" s="13" t="s">
        <v>71</v>
      </c>
      <c r="X13" s="13"/>
      <c r="Y13" s="15" t="s">
        <v>234</v>
      </c>
      <c r="Z13" s="14">
        <v>38352.333333333299</v>
      </c>
      <c r="AA13" s="14">
        <v>40088.291666666701</v>
      </c>
      <c r="AB13" s="13"/>
      <c r="AC13" s="13" t="s">
        <v>65</v>
      </c>
      <c r="AD13" s="13" t="s">
        <v>65</v>
      </c>
      <c r="AE13" s="13"/>
      <c r="AF13" s="13" t="s">
        <v>66</v>
      </c>
    </row>
    <row r="14" spans="1:46" s="1" customFormat="1" ht="13" hidden="1" x14ac:dyDescent="0.3">
      <c r="A14" s="34" t="s">
        <v>1020</v>
      </c>
      <c r="B14" s="13">
        <v>19</v>
      </c>
      <c r="C14" s="14">
        <v>37776</v>
      </c>
      <c r="D14" s="14">
        <v>37790.291666666701</v>
      </c>
      <c r="E14" s="13" t="s">
        <v>1002</v>
      </c>
      <c r="F14" s="13" t="s">
        <v>54</v>
      </c>
      <c r="G14" s="13" t="s">
        <v>55</v>
      </c>
      <c r="H14" s="13"/>
      <c r="I14" s="13"/>
      <c r="J14" s="13" t="s">
        <v>55</v>
      </c>
      <c r="K14" s="13"/>
      <c r="L14" s="13"/>
      <c r="M14" s="13">
        <v>46</v>
      </c>
      <c r="N14" s="13"/>
      <c r="O14" s="13"/>
      <c r="P14" s="13">
        <v>46</v>
      </c>
      <c r="Q14" s="13"/>
      <c r="R14" s="13"/>
      <c r="S14" s="13" t="s">
        <v>58</v>
      </c>
      <c r="T14" s="13"/>
      <c r="U14" s="13" t="s">
        <v>70</v>
      </c>
      <c r="V14" s="13" t="s">
        <v>61</v>
      </c>
      <c r="W14" s="13" t="s">
        <v>71</v>
      </c>
      <c r="X14" s="13"/>
      <c r="Y14" s="15" t="s">
        <v>1021</v>
      </c>
      <c r="Z14" s="14">
        <v>38717.333333333299</v>
      </c>
      <c r="AA14" s="14">
        <v>38625.291666666701</v>
      </c>
      <c r="AB14" s="13"/>
      <c r="AC14" s="13" t="s">
        <v>65</v>
      </c>
      <c r="AD14" s="13" t="s">
        <v>65</v>
      </c>
      <c r="AE14" s="13"/>
      <c r="AF14" s="13" t="s">
        <v>66</v>
      </c>
    </row>
    <row r="15" spans="1:46" s="1" customFormat="1" ht="13" hidden="1" x14ac:dyDescent="0.3">
      <c r="A15" s="34" t="s">
        <v>1022</v>
      </c>
      <c r="B15" s="13">
        <v>20</v>
      </c>
      <c r="C15" s="14">
        <v>37852</v>
      </c>
      <c r="D15" s="14">
        <v>37868.291666666701</v>
      </c>
      <c r="E15" s="13" t="s">
        <v>1002</v>
      </c>
      <c r="F15" s="13" t="s">
        <v>54</v>
      </c>
      <c r="G15" s="13" t="s">
        <v>430</v>
      </c>
      <c r="H15" s="13"/>
      <c r="I15" s="13"/>
      <c r="J15" s="13" t="s">
        <v>430</v>
      </c>
      <c r="K15" s="13"/>
      <c r="L15" s="13"/>
      <c r="M15" s="13">
        <v>189</v>
      </c>
      <c r="N15" s="13"/>
      <c r="O15" s="13"/>
      <c r="P15" s="13">
        <v>189</v>
      </c>
      <c r="Q15" s="13"/>
      <c r="R15" s="13"/>
      <c r="S15" s="13" t="s">
        <v>58</v>
      </c>
      <c r="T15" s="13"/>
      <c r="U15" s="13" t="s">
        <v>88</v>
      </c>
      <c r="V15" s="13" t="s">
        <v>61</v>
      </c>
      <c r="W15" s="13" t="s">
        <v>89</v>
      </c>
      <c r="X15" s="13" t="s">
        <v>63</v>
      </c>
      <c r="Y15" s="15" t="s">
        <v>1023</v>
      </c>
      <c r="Z15" s="14">
        <v>39082.333333333299</v>
      </c>
      <c r="AA15" s="14">
        <v>43418.333333333299</v>
      </c>
      <c r="AB15" s="13"/>
      <c r="AC15" s="13" t="s">
        <v>65</v>
      </c>
      <c r="AD15" s="13" t="s">
        <v>65</v>
      </c>
      <c r="AE15" s="13"/>
      <c r="AF15" s="13" t="s">
        <v>66</v>
      </c>
    </row>
    <row r="16" spans="1:46" s="1" customFormat="1" ht="13" hidden="1" x14ac:dyDescent="0.3">
      <c r="A16" s="34" t="s">
        <v>1024</v>
      </c>
      <c r="B16" s="13">
        <v>21</v>
      </c>
      <c r="C16" s="14">
        <v>37897</v>
      </c>
      <c r="D16" s="14">
        <v>37917.291666666701</v>
      </c>
      <c r="E16" s="13" t="s">
        <v>1002</v>
      </c>
      <c r="F16" s="13" t="s">
        <v>54</v>
      </c>
      <c r="G16" s="13" t="s">
        <v>55</v>
      </c>
      <c r="H16" s="13"/>
      <c r="I16" s="13"/>
      <c r="J16" s="13" t="s">
        <v>55</v>
      </c>
      <c r="K16" s="13"/>
      <c r="L16" s="13"/>
      <c r="M16" s="13">
        <v>37.549999237060497</v>
      </c>
      <c r="N16" s="13"/>
      <c r="O16" s="13"/>
      <c r="P16" s="13">
        <v>37.549999999999997</v>
      </c>
      <c r="Q16" s="13"/>
      <c r="R16" s="13"/>
      <c r="S16" s="13" t="s">
        <v>58</v>
      </c>
      <c r="T16" s="13"/>
      <c r="U16" s="13" t="s">
        <v>144</v>
      </c>
      <c r="V16" s="13" t="s">
        <v>61</v>
      </c>
      <c r="W16" s="13" t="s">
        <v>62</v>
      </c>
      <c r="X16" s="13"/>
      <c r="Y16" s="15" t="s">
        <v>1025</v>
      </c>
      <c r="Z16" s="14">
        <v>38169.291666666701</v>
      </c>
      <c r="AA16" s="14">
        <v>39079.333333333299</v>
      </c>
      <c r="AB16" s="13"/>
      <c r="AC16" s="13" t="s">
        <v>1026</v>
      </c>
      <c r="AD16" s="13"/>
      <c r="AE16" s="13"/>
      <c r="AF16" s="13" t="s">
        <v>66</v>
      </c>
    </row>
    <row r="17" spans="1:32" s="1" customFormat="1" ht="13" hidden="1" x14ac:dyDescent="0.3">
      <c r="A17" s="34" t="s">
        <v>1027</v>
      </c>
      <c r="B17" s="13">
        <v>23</v>
      </c>
      <c r="C17" s="14">
        <v>37942</v>
      </c>
      <c r="D17" s="14">
        <v>37949.333333333299</v>
      </c>
      <c r="E17" s="13" t="s">
        <v>1002</v>
      </c>
      <c r="F17" s="13" t="s">
        <v>54</v>
      </c>
      <c r="G17" s="13" t="s">
        <v>111</v>
      </c>
      <c r="H17" s="13"/>
      <c r="I17" s="13"/>
      <c r="J17" s="13" t="s">
        <v>77</v>
      </c>
      <c r="K17" s="13"/>
      <c r="L17" s="13"/>
      <c r="M17" s="13">
        <v>72</v>
      </c>
      <c r="N17" s="13"/>
      <c r="O17" s="13"/>
      <c r="P17" s="13">
        <v>72</v>
      </c>
      <c r="Q17" s="13"/>
      <c r="R17" s="13"/>
      <c r="S17" s="13" t="s">
        <v>58</v>
      </c>
      <c r="T17" s="13"/>
      <c r="U17" s="13" t="s">
        <v>163</v>
      </c>
      <c r="V17" s="13" t="s">
        <v>61</v>
      </c>
      <c r="W17" s="13" t="s">
        <v>89</v>
      </c>
      <c r="X17" s="13" t="s">
        <v>92</v>
      </c>
      <c r="Y17" s="15" t="s">
        <v>1028</v>
      </c>
      <c r="Z17" s="14">
        <v>38292.333333333299</v>
      </c>
      <c r="AA17" s="14">
        <v>38626.291666666701</v>
      </c>
      <c r="AB17" s="13"/>
      <c r="AC17" s="13" t="s">
        <v>65</v>
      </c>
      <c r="AD17" s="13" t="s">
        <v>65</v>
      </c>
      <c r="AE17" s="13"/>
      <c r="AF17" s="13" t="s">
        <v>66</v>
      </c>
    </row>
    <row r="18" spans="1:32" s="1" customFormat="1" ht="13" hidden="1" x14ac:dyDescent="0.3">
      <c r="A18" s="34" t="s">
        <v>1029</v>
      </c>
      <c r="B18" s="13">
        <v>24</v>
      </c>
      <c r="C18" s="14">
        <v>38016</v>
      </c>
      <c r="D18" s="14">
        <v>38016.333333333299</v>
      </c>
      <c r="E18" s="13" t="s">
        <v>1002</v>
      </c>
      <c r="F18" s="13" t="s">
        <v>54</v>
      </c>
      <c r="G18" s="13" t="s">
        <v>55</v>
      </c>
      <c r="H18" s="13"/>
      <c r="I18" s="13"/>
      <c r="J18" s="13" t="s">
        <v>55</v>
      </c>
      <c r="K18" s="13"/>
      <c r="L18" s="13"/>
      <c r="M18" s="13">
        <v>150</v>
      </c>
      <c r="N18" s="13"/>
      <c r="O18" s="13"/>
      <c r="P18" s="13">
        <v>150</v>
      </c>
      <c r="Q18" s="13"/>
      <c r="R18" s="13"/>
      <c r="S18" s="13" t="s">
        <v>58</v>
      </c>
      <c r="T18" s="13"/>
      <c r="U18" s="13" t="s">
        <v>60</v>
      </c>
      <c r="V18" s="13" t="s">
        <v>61</v>
      </c>
      <c r="W18" s="13" t="s">
        <v>62</v>
      </c>
      <c r="X18" s="13"/>
      <c r="Y18" s="15" t="s">
        <v>1030</v>
      </c>
      <c r="Z18" s="14">
        <v>39082.333333333299</v>
      </c>
      <c r="AA18" s="14">
        <v>39839.333333333299</v>
      </c>
      <c r="AB18" s="13"/>
      <c r="AC18" s="13" t="s">
        <v>65</v>
      </c>
      <c r="AD18" s="13" t="s">
        <v>65</v>
      </c>
      <c r="AE18" s="13"/>
      <c r="AF18" s="13" t="s">
        <v>66</v>
      </c>
    </row>
    <row r="19" spans="1:32" s="1" customFormat="1" ht="26" x14ac:dyDescent="0.3">
      <c r="A19" s="34" t="s">
        <v>1031</v>
      </c>
      <c r="B19" s="13">
        <v>33</v>
      </c>
      <c r="C19" s="14">
        <v>38177</v>
      </c>
      <c r="D19" s="14">
        <v>38180.291666666701</v>
      </c>
      <c r="E19" s="13" t="s">
        <v>1002</v>
      </c>
      <c r="F19" s="13" t="s">
        <v>54</v>
      </c>
      <c r="G19" s="13" t="s">
        <v>76</v>
      </c>
      <c r="H19" s="13"/>
      <c r="I19" s="13"/>
      <c r="J19" s="13" t="s">
        <v>653</v>
      </c>
      <c r="K19" s="13"/>
      <c r="L19" s="13"/>
      <c r="M19" s="13">
        <v>10</v>
      </c>
      <c r="N19" s="13"/>
      <c r="O19" s="13"/>
      <c r="P19" s="13">
        <v>10</v>
      </c>
      <c r="Q19" s="13"/>
      <c r="R19" s="13"/>
      <c r="S19" s="13" t="s">
        <v>58</v>
      </c>
      <c r="T19" s="13"/>
      <c r="U19" s="13" t="s">
        <v>1032</v>
      </c>
      <c r="V19" s="13" t="s">
        <v>120</v>
      </c>
      <c r="W19" s="13" t="s">
        <v>89</v>
      </c>
      <c r="X19" s="13"/>
      <c r="Y19" s="15" t="s">
        <v>1033</v>
      </c>
      <c r="Z19" s="14">
        <v>32338.291666666701</v>
      </c>
      <c r="AA19" s="14">
        <v>38867.291666666701</v>
      </c>
      <c r="AB19" s="13"/>
      <c r="AC19" s="13" t="s">
        <v>65</v>
      </c>
      <c r="AD19" s="13" t="s">
        <v>65</v>
      </c>
      <c r="AE19" s="13"/>
      <c r="AF19" s="13" t="s">
        <v>66</v>
      </c>
    </row>
    <row r="20" spans="1:32" s="1" customFormat="1" ht="26" hidden="1" x14ac:dyDescent="0.3">
      <c r="A20" s="34" t="s">
        <v>1034</v>
      </c>
      <c r="B20" s="13">
        <v>38</v>
      </c>
      <c r="C20" s="14">
        <v>38279</v>
      </c>
      <c r="D20" s="14">
        <v>38302.333333333299</v>
      </c>
      <c r="E20" s="13" t="s">
        <v>1002</v>
      </c>
      <c r="F20" s="13" t="s">
        <v>54</v>
      </c>
      <c r="G20" s="13" t="s">
        <v>1035</v>
      </c>
      <c r="H20" s="13"/>
      <c r="I20" s="13"/>
      <c r="J20" s="13"/>
      <c r="K20" s="13"/>
      <c r="L20" s="13"/>
      <c r="M20" s="13">
        <v>146.39999389648401</v>
      </c>
      <c r="N20" s="13"/>
      <c r="O20" s="13"/>
      <c r="P20" s="13">
        <v>146.4</v>
      </c>
      <c r="Q20" s="13"/>
      <c r="R20" s="13"/>
      <c r="S20" s="13" t="s">
        <v>58</v>
      </c>
      <c r="T20" s="13"/>
      <c r="U20" s="13" t="s">
        <v>377</v>
      </c>
      <c r="V20" s="13" t="s">
        <v>61</v>
      </c>
      <c r="W20" s="13" t="s">
        <v>62</v>
      </c>
      <c r="X20" s="13"/>
      <c r="Y20" s="15" t="s">
        <v>1036</v>
      </c>
      <c r="Z20" s="14">
        <v>39661.291666666701</v>
      </c>
      <c r="AA20" s="14">
        <v>40450.291666666701</v>
      </c>
      <c r="AB20" s="13"/>
      <c r="AC20" s="13" t="s">
        <v>65</v>
      </c>
      <c r="AD20" s="13" t="s">
        <v>65</v>
      </c>
      <c r="AE20" s="13"/>
      <c r="AF20" s="13" t="s">
        <v>66</v>
      </c>
    </row>
    <row r="21" spans="1:32" s="1" customFormat="1" ht="26" hidden="1" x14ac:dyDescent="0.3">
      <c r="A21" s="34" t="s">
        <v>1037</v>
      </c>
      <c r="B21" s="13">
        <v>39</v>
      </c>
      <c r="C21" s="14">
        <v>38302</v>
      </c>
      <c r="D21" s="14">
        <v>38302.333333333299</v>
      </c>
      <c r="E21" s="13" t="s">
        <v>1002</v>
      </c>
      <c r="F21" s="13" t="s">
        <v>54</v>
      </c>
      <c r="G21" s="13" t="s">
        <v>55</v>
      </c>
      <c r="H21" s="13"/>
      <c r="I21" s="13"/>
      <c r="J21" s="13" t="s">
        <v>55</v>
      </c>
      <c r="K21" s="13"/>
      <c r="L21" s="13"/>
      <c r="M21" s="13">
        <v>200</v>
      </c>
      <c r="N21" s="13"/>
      <c r="O21" s="13"/>
      <c r="P21" s="13">
        <v>200</v>
      </c>
      <c r="Q21" s="13"/>
      <c r="R21" s="13"/>
      <c r="S21" s="13" t="s">
        <v>58</v>
      </c>
      <c r="T21" s="13"/>
      <c r="U21" s="13" t="s">
        <v>60</v>
      </c>
      <c r="V21" s="13" t="s">
        <v>61</v>
      </c>
      <c r="W21" s="13" t="s">
        <v>62</v>
      </c>
      <c r="X21" s="13"/>
      <c r="Y21" s="15" t="s">
        <v>367</v>
      </c>
      <c r="Z21" s="14">
        <v>39813.333333333299</v>
      </c>
      <c r="AA21" s="14">
        <v>41247.333333333299</v>
      </c>
      <c r="AB21" s="13"/>
      <c r="AC21" s="13" t="s">
        <v>65</v>
      </c>
      <c r="AD21" s="13" t="s">
        <v>65</v>
      </c>
      <c r="AE21" s="13"/>
      <c r="AF21" s="13" t="s">
        <v>66</v>
      </c>
    </row>
    <row r="22" spans="1:32" s="1" customFormat="1" ht="13" hidden="1" x14ac:dyDescent="0.3">
      <c r="A22" s="34" t="s">
        <v>1038</v>
      </c>
      <c r="B22" s="13">
        <v>45</v>
      </c>
      <c r="C22" s="14">
        <v>38322</v>
      </c>
      <c r="D22" s="14">
        <v>38322.333333333299</v>
      </c>
      <c r="E22" s="13" t="s">
        <v>1002</v>
      </c>
      <c r="F22" s="13" t="s">
        <v>54</v>
      </c>
      <c r="G22" s="13" t="s">
        <v>1035</v>
      </c>
      <c r="H22" s="13"/>
      <c r="I22" s="13"/>
      <c r="J22" s="13"/>
      <c r="K22" s="13"/>
      <c r="L22" s="13"/>
      <c r="M22" s="13">
        <v>354</v>
      </c>
      <c r="N22" s="13"/>
      <c r="O22" s="13"/>
      <c r="P22" s="13">
        <v>354</v>
      </c>
      <c r="Q22" s="13"/>
      <c r="R22" s="13"/>
      <c r="S22" s="13" t="s">
        <v>58</v>
      </c>
      <c r="T22" s="13"/>
      <c r="U22" s="13" t="s">
        <v>201</v>
      </c>
      <c r="V22" s="13" t="s">
        <v>61</v>
      </c>
      <c r="W22" s="13" t="s">
        <v>62</v>
      </c>
      <c r="X22" s="13"/>
      <c r="Y22" s="15" t="s">
        <v>1039</v>
      </c>
      <c r="Z22" s="14">
        <v>38929.291666666701</v>
      </c>
      <c r="AA22" s="14">
        <v>41494.291666666701</v>
      </c>
      <c r="AB22" s="13"/>
      <c r="AC22" s="13" t="s">
        <v>65</v>
      </c>
      <c r="AD22" s="13" t="s">
        <v>86</v>
      </c>
      <c r="AE22" s="13"/>
      <c r="AF22" s="13" t="s">
        <v>66</v>
      </c>
    </row>
    <row r="23" spans="1:32" s="1" customFormat="1" ht="13" hidden="1" x14ac:dyDescent="0.3">
      <c r="A23" s="34" t="s">
        <v>1040</v>
      </c>
      <c r="B23" s="13">
        <v>50</v>
      </c>
      <c r="C23" s="14">
        <v>38342</v>
      </c>
      <c r="D23" s="14">
        <v>38342.333333333299</v>
      </c>
      <c r="E23" s="13" t="s">
        <v>1002</v>
      </c>
      <c r="F23" s="13" t="s">
        <v>54</v>
      </c>
      <c r="G23" s="13" t="s">
        <v>111</v>
      </c>
      <c r="H23" s="13"/>
      <c r="I23" s="13"/>
      <c r="J23" s="13" t="s">
        <v>77</v>
      </c>
      <c r="K23" s="13"/>
      <c r="L23" s="13"/>
      <c r="M23" s="13">
        <v>810</v>
      </c>
      <c r="N23" s="13"/>
      <c r="O23" s="13"/>
      <c r="P23" s="13">
        <v>810</v>
      </c>
      <c r="Q23" s="13"/>
      <c r="R23" s="13"/>
      <c r="S23" s="13" t="s">
        <v>58</v>
      </c>
      <c r="T23" s="13"/>
      <c r="U23" s="13" t="s">
        <v>84</v>
      </c>
      <c r="V23" s="13" t="s">
        <v>61</v>
      </c>
      <c r="W23" s="13" t="s">
        <v>89</v>
      </c>
      <c r="X23" s="13" t="s">
        <v>92</v>
      </c>
      <c r="Y23" s="15" t="s">
        <v>1041</v>
      </c>
      <c r="Z23" s="14">
        <v>39599.291666666701</v>
      </c>
      <c r="AA23" s="14">
        <v>40336.291666666701</v>
      </c>
      <c r="AB23" s="13"/>
      <c r="AC23" s="13" t="s">
        <v>65</v>
      </c>
      <c r="AD23" s="13" t="s">
        <v>65</v>
      </c>
      <c r="AE23" s="13"/>
      <c r="AF23" s="13" t="s">
        <v>66</v>
      </c>
    </row>
    <row r="24" spans="1:32" s="1" customFormat="1" ht="13" hidden="1" x14ac:dyDescent="0.3">
      <c r="A24" s="34" t="s">
        <v>1042</v>
      </c>
      <c r="B24" s="13">
        <v>51</v>
      </c>
      <c r="C24" s="14">
        <v>38341</v>
      </c>
      <c r="D24" s="14">
        <v>38342.333333333299</v>
      </c>
      <c r="E24" s="13" t="s">
        <v>1002</v>
      </c>
      <c r="F24" s="13" t="s">
        <v>54</v>
      </c>
      <c r="G24" s="13" t="s">
        <v>1035</v>
      </c>
      <c r="H24" s="13"/>
      <c r="I24" s="13"/>
      <c r="J24" s="13"/>
      <c r="K24" s="13"/>
      <c r="L24" s="13"/>
      <c r="M24" s="13">
        <v>0.55000001192092896</v>
      </c>
      <c r="N24" s="13"/>
      <c r="O24" s="13"/>
      <c r="P24" s="13">
        <v>0.55000000000000004</v>
      </c>
      <c r="Q24" s="13"/>
      <c r="R24" s="13"/>
      <c r="S24" s="13" t="s">
        <v>58</v>
      </c>
      <c r="T24" s="13"/>
      <c r="U24" s="13" t="s">
        <v>78</v>
      </c>
      <c r="V24" s="13" t="s">
        <v>61</v>
      </c>
      <c r="W24" s="13" t="s">
        <v>62</v>
      </c>
      <c r="X24" s="13"/>
      <c r="Y24" s="15" t="s">
        <v>1043</v>
      </c>
      <c r="Z24" s="14">
        <v>38472.291666666701</v>
      </c>
      <c r="AA24" s="14">
        <v>38867.291666666701</v>
      </c>
      <c r="AB24" s="13"/>
      <c r="AC24" s="13" t="s">
        <v>1026</v>
      </c>
      <c r="AD24" s="13"/>
      <c r="AE24" s="13"/>
      <c r="AF24" s="13" t="s">
        <v>66</v>
      </c>
    </row>
    <row r="25" spans="1:32" s="1" customFormat="1" ht="13" hidden="1" x14ac:dyDescent="0.3">
      <c r="A25" s="34" t="s">
        <v>1044</v>
      </c>
      <c r="B25" s="13">
        <v>52</v>
      </c>
      <c r="C25" s="14">
        <v>38322</v>
      </c>
      <c r="D25" s="14">
        <v>38342.333333333299</v>
      </c>
      <c r="E25" s="13" t="s">
        <v>1002</v>
      </c>
      <c r="F25" s="13" t="s">
        <v>68</v>
      </c>
      <c r="G25" s="13" t="s">
        <v>374</v>
      </c>
      <c r="H25" s="13"/>
      <c r="I25" s="13"/>
      <c r="J25" s="13" t="s">
        <v>77</v>
      </c>
      <c r="K25" s="13"/>
      <c r="L25" s="13"/>
      <c r="M25" s="13">
        <v>401</v>
      </c>
      <c r="N25" s="13"/>
      <c r="O25" s="13"/>
      <c r="P25" s="13">
        <v>401</v>
      </c>
      <c r="Q25" s="13"/>
      <c r="R25" s="13"/>
      <c r="S25" s="13" t="s">
        <v>58</v>
      </c>
      <c r="T25" s="13"/>
      <c r="U25" s="13" t="s">
        <v>78</v>
      </c>
      <c r="V25" s="13" t="s">
        <v>61</v>
      </c>
      <c r="W25" s="13" t="s">
        <v>62</v>
      </c>
      <c r="X25" s="13"/>
      <c r="Y25" s="15" t="s">
        <v>1045</v>
      </c>
      <c r="Z25" s="14">
        <v>39629.291666666701</v>
      </c>
      <c r="AA25" s="14">
        <v>39961.291666666701</v>
      </c>
      <c r="AB25" s="13" t="s">
        <v>73</v>
      </c>
      <c r="AC25" s="13" t="s">
        <v>65</v>
      </c>
      <c r="AD25" s="13" t="s">
        <v>65</v>
      </c>
      <c r="AE25" s="13" t="s">
        <v>74</v>
      </c>
      <c r="AF25" s="13" t="s">
        <v>66</v>
      </c>
    </row>
    <row r="26" spans="1:32" s="1" customFormat="1" ht="13" hidden="1" x14ac:dyDescent="0.3">
      <c r="A26" s="34" t="s">
        <v>1046</v>
      </c>
      <c r="B26" s="13">
        <v>54</v>
      </c>
      <c r="C26" s="14">
        <v>38364</v>
      </c>
      <c r="D26" s="14">
        <v>38364.333333333299</v>
      </c>
      <c r="E26" s="13" t="s">
        <v>1002</v>
      </c>
      <c r="F26" s="13" t="s">
        <v>68</v>
      </c>
      <c r="G26" s="13" t="s">
        <v>374</v>
      </c>
      <c r="H26" s="13"/>
      <c r="I26" s="13"/>
      <c r="J26" s="13" t="s">
        <v>77</v>
      </c>
      <c r="K26" s="13"/>
      <c r="L26" s="13"/>
      <c r="M26" s="13">
        <v>119.9</v>
      </c>
      <c r="N26" s="13"/>
      <c r="O26" s="13"/>
      <c r="P26" s="13">
        <v>119.9</v>
      </c>
      <c r="Q26" s="13"/>
      <c r="R26" s="13"/>
      <c r="S26" s="13" t="s">
        <v>58</v>
      </c>
      <c r="T26" s="13"/>
      <c r="U26" s="13" t="s">
        <v>78</v>
      </c>
      <c r="V26" s="13" t="s">
        <v>61</v>
      </c>
      <c r="W26" s="13" t="s">
        <v>62</v>
      </c>
      <c r="X26" s="13"/>
      <c r="Y26" s="15" t="s">
        <v>1045</v>
      </c>
      <c r="Z26" s="14">
        <v>39600.291666666701</v>
      </c>
      <c r="AA26" s="14">
        <v>39937.291666666701</v>
      </c>
      <c r="AB26" s="13" t="s">
        <v>73</v>
      </c>
      <c r="AC26" s="13" t="s">
        <v>65</v>
      </c>
      <c r="AD26" s="13" t="s">
        <v>86</v>
      </c>
      <c r="AE26" s="13" t="s">
        <v>74</v>
      </c>
      <c r="AF26" s="13" t="s">
        <v>66</v>
      </c>
    </row>
    <row r="27" spans="1:32" s="1" customFormat="1" ht="26" hidden="1" x14ac:dyDescent="0.3">
      <c r="A27" s="34" t="s">
        <v>1047</v>
      </c>
      <c r="B27" s="13">
        <v>57</v>
      </c>
      <c r="C27" s="14">
        <v>38322</v>
      </c>
      <c r="D27" s="14">
        <v>38391.333333333299</v>
      </c>
      <c r="E27" s="13" t="s">
        <v>1002</v>
      </c>
      <c r="F27" s="13" t="s">
        <v>54</v>
      </c>
      <c r="G27" s="13" t="s">
        <v>111</v>
      </c>
      <c r="H27" s="13"/>
      <c r="I27" s="13"/>
      <c r="J27" s="13" t="s">
        <v>77</v>
      </c>
      <c r="K27" s="13"/>
      <c r="L27" s="13"/>
      <c r="M27" s="13">
        <v>715</v>
      </c>
      <c r="N27" s="13"/>
      <c r="O27" s="13"/>
      <c r="P27" s="13">
        <v>715</v>
      </c>
      <c r="Q27" s="13"/>
      <c r="R27" s="13"/>
      <c r="S27" s="13" t="s">
        <v>58</v>
      </c>
      <c r="T27" s="13"/>
      <c r="U27" s="13" t="s">
        <v>352</v>
      </c>
      <c r="V27" s="13" t="s">
        <v>61</v>
      </c>
      <c r="W27" s="13" t="s">
        <v>62</v>
      </c>
      <c r="X27" s="13"/>
      <c r="Y27" s="15" t="s">
        <v>1048</v>
      </c>
      <c r="Z27" s="14">
        <v>40179.333333333299</v>
      </c>
      <c r="AA27" s="14">
        <v>40534.333333333299</v>
      </c>
      <c r="AB27" s="13"/>
      <c r="AC27" s="13" t="s">
        <v>65</v>
      </c>
      <c r="AD27" s="13" t="s">
        <v>65</v>
      </c>
      <c r="AE27" s="13"/>
      <c r="AF27" s="13" t="s">
        <v>66</v>
      </c>
    </row>
    <row r="28" spans="1:32" s="1" customFormat="1" ht="13" hidden="1" x14ac:dyDescent="0.3">
      <c r="A28" s="34" t="s">
        <v>1049</v>
      </c>
      <c r="B28" s="13">
        <v>66</v>
      </c>
      <c r="C28" s="14">
        <v>38478</v>
      </c>
      <c r="D28" s="14">
        <v>38478.291666666701</v>
      </c>
      <c r="E28" s="13" t="s">
        <v>1002</v>
      </c>
      <c r="F28" s="13" t="s">
        <v>54</v>
      </c>
      <c r="G28" s="13" t="s">
        <v>1035</v>
      </c>
      <c r="H28" s="13"/>
      <c r="I28" s="13"/>
      <c r="J28" s="13"/>
      <c r="K28" s="13"/>
      <c r="L28" s="13"/>
      <c r="M28" s="13">
        <v>500.5</v>
      </c>
      <c r="N28" s="13"/>
      <c r="O28" s="13"/>
      <c r="P28" s="13">
        <v>500.5</v>
      </c>
      <c r="Q28" s="13"/>
      <c r="R28" s="13"/>
      <c r="S28" s="13" t="s">
        <v>58</v>
      </c>
      <c r="T28" s="13"/>
      <c r="U28" s="13" t="s">
        <v>107</v>
      </c>
      <c r="V28" s="13" t="s">
        <v>61</v>
      </c>
      <c r="W28" s="13" t="s">
        <v>89</v>
      </c>
      <c r="X28" s="13" t="s">
        <v>442</v>
      </c>
      <c r="Y28" s="15" t="s">
        <v>447</v>
      </c>
      <c r="Z28" s="14">
        <v>39326.291666666701</v>
      </c>
      <c r="AA28" s="14">
        <v>41354.291666666701</v>
      </c>
      <c r="AB28" s="13"/>
      <c r="AC28" s="13" t="s">
        <v>65</v>
      </c>
      <c r="AD28" s="13" t="s">
        <v>65</v>
      </c>
      <c r="AE28" s="13"/>
      <c r="AF28" s="13" t="s">
        <v>66</v>
      </c>
    </row>
    <row r="29" spans="1:32" s="1" customFormat="1" ht="13" hidden="1" x14ac:dyDescent="0.3">
      <c r="A29" s="34" t="s">
        <v>1050</v>
      </c>
      <c r="B29" s="13">
        <v>67</v>
      </c>
      <c r="C29" s="14">
        <v>38439</v>
      </c>
      <c r="D29" s="14">
        <v>38481.291666666701</v>
      </c>
      <c r="E29" s="13" t="s">
        <v>1002</v>
      </c>
      <c r="F29" s="13" t="s">
        <v>54</v>
      </c>
      <c r="G29" s="13" t="s">
        <v>111</v>
      </c>
      <c r="H29" s="13"/>
      <c r="I29" s="13"/>
      <c r="J29" s="13" t="s">
        <v>77</v>
      </c>
      <c r="K29" s="13"/>
      <c r="L29" s="13"/>
      <c r="M29" s="13">
        <v>245</v>
      </c>
      <c r="N29" s="13"/>
      <c r="O29" s="13"/>
      <c r="P29" s="13">
        <v>245</v>
      </c>
      <c r="Q29" s="13"/>
      <c r="R29" s="13"/>
      <c r="S29" s="13" t="s">
        <v>58</v>
      </c>
      <c r="T29" s="13"/>
      <c r="U29" s="13" t="s">
        <v>201</v>
      </c>
      <c r="V29" s="13" t="s">
        <v>61</v>
      </c>
      <c r="W29" s="13" t="s">
        <v>62</v>
      </c>
      <c r="X29" s="13"/>
      <c r="Y29" s="15" t="s">
        <v>1039</v>
      </c>
      <c r="Z29" s="14">
        <v>39660.291666666701</v>
      </c>
      <c r="AA29" s="14">
        <v>41494.291666666701</v>
      </c>
      <c r="AB29" s="13"/>
      <c r="AC29" s="13" t="s">
        <v>65</v>
      </c>
      <c r="AD29" s="13" t="s">
        <v>86</v>
      </c>
      <c r="AE29" s="13"/>
      <c r="AF29" s="13" t="s">
        <v>66</v>
      </c>
    </row>
    <row r="30" spans="1:32" s="1" customFormat="1" ht="26" hidden="1" x14ac:dyDescent="0.3">
      <c r="A30" s="34" t="s">
        <v>1051</v>
      </c>
      <c r="B30" s="13">
        <v>70</v>
      </c>
      <c r="C30" s="14">
        <v>38481</v>
      </c>
      <c r="D30" s="14">
        <v>38517.291666666701</v>
      </c>
      <c r="E30" s="13" t="s">
        <v>1002</v>
      </c>
      <c r="F30" s="13" t="s">
        <v>54</v>
      </c>
      <c r="G30" s="13" t="s">
        <v>1035</v>
      </c>
      <c r="H30" s="13"/>
      <c r="I30" s="13"/>
      <c r="J30" s="13"/>
      <c r="K30" s="13"/>
      <c r="L30" s="13"/>
      <c r="M30" s="13">
        <v>12.6000003814697</v>
      </c>
      <c r="N30" s="13"/>
      <c r="O30" s="13"/>
      <c r="P30" s="13">
        <v>12.6</v>
      </c>
      <c r="Q30" s="13"/>
      <c r="R30" s="13"/>
      <c r="S30" s="13" t="s">
        <v>58</v>
      </c>
      <c r="T30" s="13"/>
      <c r="U30" s="13" t="s">
        <v>704</v>
      </c>
      <c r="V30" s="13" t="s">
        <v>61</v>
      </c>
      <c r="W30" s="13" t="s">
        <v>62</v>
      </c>
      <c r="X30" s="13"/>
      <c r="Y30" s="15" t="s">
        <v>1052</v>
      </c>
      <c r="Z30" s="14">
        <v>38709.333333333299</v>
      </c>
      <c r="AA30" s="14">
        <v>39903.291666666701</v>
      </c>
      <c r="AB30" s="13"/>
      <c r="AC30" s="13" t="s">
        <v>65</v>
      </c>
      <c r="AD30" s="13" t="s">
        <v>65</v>
      </c>
      <c r="AE30" s="13"/>
      <c r="AF30" s="13" t="s">
        <v>66</v>
      </c>
    </row>
    <row r="31" spans="1:32" s="1" customFormat="1" ht="13" hidden="1" x14ac:dyDescent="0.3">
      <c r="A31" s="34" t="s">
        <v>1053</v>
      </c>
      <c r="B31" s="13">
        <v>73</v>
      </c>
      <c r="C31" s="14">
        <v>38509</v>
      </c>
      <c r="D31" s="14">
        <v>38530.291666666701</v>
      </c>
      <c r="E31" s="13" t="s">
        <v>1002</v>
      </c>
      <c r="F31" s="13" t="s">
        <v>68</v>
      </c>
      <c r="G31" s="13" t="s">
        <v>55</v>
      </c>
      <c r="H31" s="13"/>
      <c r="I31" s="13"/>
      <c r="J31" s="13" t="s">
        <v>55</v>
      </c>
      <c r="K31" s="13"/>
      <c r="L31" s="13"/>
      <c r="M31" s="13">
        <v>141.30000000000001</v>
      </c>
      <c r="N31" s="13"/>
      <c r="O31" s="13"/>
      <c r="P31" s="13">
        <v>141.30000000000001</v>
      </c>
      <c r="Q31" s="13"/>
      <c r="R31" s="13"/>
      <c r="S31" s="13" t="s">
        <v>58</v>
      </c>
      <c r="T31" s="13"/>
      <c r="U31" s="13" t="s">
        <v>88</v>
      </c>
      <c r="V31" s="13" t="s">
        <v>61</v>
      </c>
      <c r="W31" s="13" t="s">
        <v>89</v>
      </c>
      <c r="X31" s="13" t="s">
        <v>63</v>
      </c>
      <c r="Y31" s="15" t="s">
        <v>1054</v>
      </c>
      <c r="Z31" s="14">
        <v>39447.333333333299</v>
      </c>
      <c r="AA31" s="14">
        <v>41110.291666666701</v>
      </c>
      <c r="AB31" s="13" t="s">
        <v>73</v>
      </c>
      <c r="AC31" s="13" t="s">
        <v>65</v>
      </c>
      <c r="AD31" s="13" t="s">
        <v>65</v>
      </c>
      <c r="AE31" s="13" t="s">
        <v>74</v>
      </c>
      <c r="AF31" s="13" t="s">
        <v>66</v>
      </c>
    </row>
    <row r="32" spans="1:32" s="1" customFormat="1" ht="26" hidden="1" x14ac:dyDescent="0.3">
      <c r="A32" s="34" t="s">
        <v>1055</v>
      </c>
      <c r="B32" s="13">
        <v>74</v>
      </c>
      <c r="C32" s="14">
        <v>38545</v>
      </c>
      <c r="D32" s="14">
        <v>38545.291666666701</v>
      </c>
      <c r="E32" s="13" t="s">
        <v>1002</v>
      </c>
      <c r="F32" s="13" t="s">
        <v>68</v>
      </c>
      <c r="G32" s="13" t="s">
        <v>55</v>
      </c>
      <c r="H32" s="13"/>
      <c r="I32" s="13"/>
      <c r="J32" s="13" t="s">
        <v>55</v>
      </c>
      <c r="K32" s="13"/>
      <c r="L32" s="13"/>
      <c r="M32" s="13">
        <v>102</v>
      </c>
      <c r="N32" s="13"/>
      <c r="O32" s="13"/>
      <c r="P32" s="13">
        <v>102</v>
      </c>
      <c r="Q32" s="13"/>
      <c r="R32" s="13"/>
      <c r="S32" s="13" t="s">
        <v>58</v>
      </c>
      <c r="T32" s="13"/>
      <c r="U32" s="13" t="s">
        <v>208</v>
      </c>
      <c r="V32" s="13" t="s">
        <v>61</v>
      </c>
      <c r="W32" s="13" t="s">
        <v>62</v>
      </c>
      <c r="X32" s="13" t="s">
        <v>74</v>
      </c>
      <c r="Y32" s="15" t="s">
        <v>1056</v>
      </c>
      <c r="Z32" s="14">
        <v>39431.333333333299</v>
      </c>
      <c r="AA32" s="14">
        <v>40500.333333333299</v>
      </c>
      <c r="AB32" s="13" t="s">
        <v>98</v>
      </c>
      <c r="AC32" s="13" t="s">
        <v>65</v>
      </c>
      <c r="AD32" s="13" t="s">
        <v>86</v>
      </c>
      <c r="AE32" s="13" t="s">
        <v>74</v>
      </c>
      <c r="AF32" s="13" t="s">
        <v>66</v>
      </c>
    </row>
    <row r="33" spans="1:32" s="1" customFormat="1" ht="13" hidden="1" x14ac:dyDescent="0.3">
      <c r="A33" s="34" t="s">
        <v>1057</v>
      </c>
      <c r="B33" s="13">
        <v>75</v>
      </c>
      <c r="C33" s="14">
        <v>38470</v>
      </c>
      <c r="D33" s="14">
        <v>38548.291666666701</v>
      </c>
      <c r="E33" s="13" t="s">
        <v>1002</v>
      </c>
      <c r="F33" s="13" t="s">
        <v>54</v>
      </c>
      <c r="G33" s="13" t="s">
        <v>76</v>
      </c>
      <c r="H33" s="13"/>
      <c r="I33" s="13"/>
      <c r="J33" s="13" t="s">
        <v>1058</v>
      </c>
      <c r="K33" s="13"/>
      <c r="L33" s="13"/>
      <c r="M33" s="13">
        <v>10.5</v>
      </c>
      <c r="N33" s="13"/>
      <c r="O33" s="13"/>
      <c r="P33" s="13">
        <v>10.5</v>
      </c>
      <c r="Q33" s="13"/>
      <c r="R33" s="13"/>
      <c r="S33" s="13" t="s">
        <v>58</v>
      </c>
      <c r="T33" s="13"/>
      <c r="U33" s="13" t="s">
        <v>747</v>
      </c>
      <c r="V33" s="13" t="s">
        <v>61</v>
      </c>
      <c r="W33" s="13" t="s">
        <v>62</v>
      </c>
      <c r="X33" s="13"/>
      <c r="Y33" s="15" t="s">
        <v>1059</v>
      </c>
      <c r="Z33" s="14">
        <v>38717.333333333299</v>
      </c>
      <c r="AA33" s="14">
        <v>39952.291666666701</v>
      </c>
      <c r="AB33" s="13"/>
      <c r="AC33" s="13" t="s">
        <v>65</v>
      </c>
      <c r="AD33" s="13" t="s">
        <v>65</v>
      </c>
      <c r="AE33" s="13"/>
      <c r="AF33" s="13" t="s">
        <v>66</v>
      </c>
    </row>
    <row r="34" spans="1:32" s="1" customFormat="1" ht="13" hidden="1" x14ac:dyDescent="0.3">
      <c r="A34" s="34" t="s">
        <v>1060</v>
      </c>
      <c r="B34" s="13">
        <v>76</v>
      </c>
      <c r="C34" s="14">
        <v>38470</v>
      </c>
      <c r="D34" s="14">
        <v>38548.291666666701</v>
      </c>
      <c r="E34" s="13" t="s">
        <v>1002</v>
      </c>
      <c r="F34" s="13" t="s">
        <v>54</v>
      </c>
      <c r="G34" s="13" t="s">
        <v>76</v>
      </c>
      <c r="H34" s="13"/>
      <c r="I34" s="13"/>
      <c r="J34" s="13" t="s">
        <v>1058</v>
      </c>
      <c r="K34" s="13"/>
      <c r="L34" s="13"/>
      <c r="M34" s="13">
        <v>10.5</v>
      </c>
      <c r="N34" s="13"/>
      <c r="O34" s="13"/>
      <c r="P34" s="13">
        <v>10.5</v>
      </c>
      <c r="Q34" s="13"/>
      <c r="R34" s="13"/>
      <c r="S34" s="13" t="s">
        <v>58</v>
      </c>
      <c r="T34" s="13"/>
      <c r="U34" s="13" t="s">
        <v>156</v>
      </c>
      <c r="V34" s="13" t="s">
        <v>61</v>
      </c>
      <c r="W34" s="13" t="s">
        <v>62</v>
      </c>
      <c r="X34" s="13"/>
      <c r="Y34" s="15" t="s">
        <v>1061</v>
      </c>
      <c r="Z34" s="14">
        <v>38899.291666666701</v>
      </c>
      <c r="AA34" s="14">
        <v>39951.291666666701</v>
      </c>
      <c r="AB34" s="13"/>
      <c r="AC34" s="13" t="s">
        <v>65</v>
      </c>
      <c r="AD34" s="13" t="s">
        <v>65</v>
      </c>
      <c r="AE34" s="13"/>
      <c r="AF34" s="13" t="s">
        <v>66</v>
      </c>
    </row>
    <row r="35" spans="1:32" s="1" customFormat="1" ht="13" x14ac:dyDescent="0.3">
      <c r="A35" s="34" t="s">
        <v>1062</v>
      </c>
      <c r="B35" s="13">
        <v>81</v>
      </c>
      <c r="C35" s="14">
        <v>38608</v>
      </c>
      <c r="D35" s="14">
        <v>38608.291666666701</v>
      </c>
      <c r="E35" s="13" t="s">
        <v>1002</v>
      </c>
      <c r="F35" s="13" t="s">
        <v>68</v>
      </c>
      <c r="G35" s="13" t="s">
        <v>76</v>
      </c>
      <c r="H35" s="13"/>
      <c r="I35" s="13"/>
      <c r="J35" s="13" t="s">
        <v>653</v>
      </c>
      <c r="K35" s="13"/>
      <c r="L35" s="13"/>
      <c r="M35" s="13">
        <v>55</v>
      </c>
      <c r="N35" s="13"/>
      <c r="O35" s="13"/>
      <c r="P35" s="13">
        <v>55</v>
      </c>
      <c r="Q35" s="13"/>
      <c r="R35" s="13"/>
      <c r="S35" s="13" t="s">
        <v>58</v>
      </c>
      <c r="T35" s="13" t="s">
        <v>217</v>
      </c>
      <c r="U35" s="13" t="s">
        <v>205</v>
      </c>
      <c r="V35" s="13" t="s">
        <v>61</v>
      </c>
      <c r="W35" s="13" t="s">
        <v>62</v>
      </c>
      <c r="X35" s="13"/>
      <c r="Y35" s="15" t="s">
        <v>1063</v>
      </c>
      <c r="Z35" s="14">
        <v>38961.291666666701</v>
      </c>
      <c r="AA35" s="14">
        <v>39386.291666666701</v>
      </c>
      <c r="AB35" s="13" t="s">
        <v>74</v>
      </c>
      <c r="AC35" s="13" t="s">
        <v>65</v>
      </c>
      <c r="AD35" s="13" t="s">
        <v>65</v>
      </c>
      <c r="AE35" s="13" t="s">
        <v>74</v>
      </c>
      <c r="AF35" s="13" t="s">
        <v>66</v>
      </c>
    </row>
    <row r="36" spans="1:32" s="1" customFormat="1" ht="13" hidden="1" x14ac:dyDescent="0.3">
      <c r="A36" s="34" t="s">
        <v>1064</v>
      </c>
      <c r="B36" s="13">
        <v>84</v>
      </c>
      <c r="C36" s="14">
        <v>38678</v>
      </c>
      <c r="D36" s="14">
        <v>38687.333333333299</v>
      </c>
      <c r="E36" s="13" t="s">
        <v>1002</v>
      </c>
      <c r="F36" s="13" t="s">
        <v>68</v>
      </c>
      <c r="G36" s="13" t="s">
        <v>95</v>
      </c>
      <c r="H36" s="13"/>
      <c r="I36" s="13"/>
      <c r="J36" s="13" t="s">
        <v>96</v>
      </c>
      <c r="K36" s="13"/>
      <c r="L36" s="13"/>
      <c r="M36" s="13">
        <v>100</v>
      </c>
      <c r="N36" s="13"/>
      <c r="O36" s="13"/>
      <c r="P36" s="13">
        <v>100</v>
      </c>
      <c r="Q36" s="13" t="s">
        <v>83</v>
      </c>
      <c r="R36" s="13"/>
      <c r="S36" s="13" t="s">
        <v>58</v>
      </c>
      <c r="T36" s="13"/>
      <c r="U36" s="13" t="s">
        <v>88</v>
      </c>
      <c r="V36" s="13" t="s">
        <v>61</v>
      </c>
      <c r="W36" s="13" t="s">
        <v>89</v>
      </c>
      <c r="X36" s="13" t="s">
        <v>63</v>
      </c>
      <c r="Y36" s="15" t="s">
        <v>1054</v>
      </c>
      <c r="Z36" s="14">
        <v>40178.333333333299</v>
      </c>
      <c r="AA36" s="14">
        <v>43778.333333333299</v>
      </c>
      <c r="AB36" s="13" t="s">
        <v>73</v>
      </c>
      <c r="AC36" s="13" t="s">
        <v>65</v>
      </c>
      <c r="AD36" s="13" t="s">
        <v>65</v>
      </c>
      <c r="AE36" s="13" t="s">
        <v>74</v>
      </c>
      <c r="AF36" s="13" t="s">
        <v>66</v>
      </c>
    </row>
    <row r="37" spans="1:32" s="1" customFormat="1" ht="13" hidden="1" x14ac:dyDescent="0.3">
      <c r="A37" s="34" t="s">
        <v>1065</v>
      </c>
      <c r="B37" s="13">
        <v>93</v>
      </c>
      <c r="C37" s="14">
        <v>38763</v>
      </c>
      <c r="D37" s="14">
        <v>38777.333333333299</v>
      </c>
      <c r="E37" s="13" t="s">
        <v>1002</v>
      </c>
      <c r="F37" s="13" t="s">
        <v>68</v>
      </c>
      <c r="G37" s="13" t="s">
        <v>55</v>
      </c>
      <c r="H37" s="13"/>
      <c r="I37" s="13"/>
      <c r="J37" s="13" t="s">
        <v>55</v>
      </c>
      <c r="K37" s="13"/>
      <c r="L37" s="13"/>
      <c r="M37" s="13">
        <v>220</v>
      </c>
      <c r="N37" s="13"/>
      <c r="O37" s="13"/>
      <c r="P37" s="13">
        <v>220</v>
      </c>
      <c r="Q37" s="13" t="s">
        <v>83</v>
      </c>
      <c r="R37" s="13"/>
      <c r="S37" s="13" t="s">
        <v>58</v>
      </c>
      <c r="T37" s="13"/>
      <c r="U37" s="13" t="s">
        <v>88</v>
      </c>
      <c r="V37" s="13" t="s">
        <v>61</v>
      </c>
      <c r="W37" s="13" t="s">
        <v>89</v>
      </c>
      <c r="X37" s="13" t="s">
        <v>63</v>
      </c>
      <c r="Y37" s="15" t="s">
        <v>1066</v>
      </c>
      <c r="Z37" s="14">
        <v>39813.333333333299</v>
      </c>
      <c r="AA37" s="14">
        <v>44312.291666666701</v>
      </c>
      <c r="AB37" s="13" t="s">
        <v>73</v>
      </c>
      <c r="AC37" s="13" t="s">
        <v>65</v>
      </c>
      <c r="AD37" s="13" t="s">
        <v>65</v>
      </c>
      <c r="AE37" s="13" t="s">
        <v>74</v>
      </c>
      <c r="AF37" s="13" t="s">
        <v>66</v>
      </c>
    </row>
    <row r="38" spans="1:32" s="1" customFormat="1" ht="13" hidden="1" x14ac:dyDescent="0.3">
      <c r="A38" s="34" t="s">
        <v>1067</v>
      </c>
      <c r="B38" s="13">
        <v>95</v>
      </c>
      <c r="C38" s="14">
        <v>38758</v>
      </c>
      <c r="D38" s="14">
        <v>38777.333333333299</v>
      </c>
      <c r="E38" s="13" t="s">
        <v>1002</v>
      </c>
      <c r="F38" s="13" t="s">
        <v>68</v>
      </c>
      <c r="G38" s="13" t="s">
        <v>55</v>
      </c>
      <c r="H38" s="13"/>
      <c r="I38" s="13"/>
      <c r="J38" s="13" t="s">
        <v>55</v>
      </c>
      <c r="K38" s="13"/>
      <c r="L38" s="13"/>
      <c r="M38" s="13">
        <v>550</v>
      </c>
      <c r="N38" s="13"/>
      <c r="O38" s="13"/>
      <c r="P38" s="13">
        <v>550</v>
      </c>
      <c r="Q38" s="13"/>
      <c r="R38" s="13"/>
      <c r="S38" s="13" t="s">
        <v>58</v>
      </c>
      <c r="T38" s="13"/>
      <c r="U38" s="13" t="s">
        <v>88</v>
      </c>
      <c r="V38" s="13" t="s">
        <v>61</v>
      </c>
      <c r="W38" s="13" t="s">
        <v>89</v>
      </c>
      <c r="X38" s="13" t="s">
        <v>63</v>
      </c>
      <c r="Y38" s="15" t="s">
        <v>1066</v>
      </c>
      <c r="Z38" s="14">
        <v>40178.333333333299</v>
      </c>
      <c r="AA38" s="14">
        <v>40953.333333333299</v>
      </c>
      <c r="AB38" s="13" t="s">
        <v>73</v>
      </c>
      <c r="AC38" s="13" t="s">
        <v>65</v>
      </c>
      <c r="AD38" s="13" t="s">
        <v>65</v>
      </c>
      <c r="AE38" s="13" t="s">
        <v>74</v>
      </c>
      <c r="AF38" s="13" t="s">
        <v>66</v>
      </c>
    </row>
    <row r="39" spans="1:32" s="1" customFormat="1" ht="26" hidden="1" x14ac:dyDescent="0.3">
      <c r="A39" s="34" t="s">
        <v>1068</v>
      </c>
      <c r="B39" s="13">
        <v>96</v>
      </c>
      <c r="C39" s="14">
        <v>38763</v>
      </c>
      <c r="D39" s="14">
        <v>38777.333333333299</v>
      </c>
      <c r="E39" s="13" t="s">
        <v>1002</v>
      </c>
      <c r="F39" s="13" t="s">
        <v>68</v>
      </c>
      <c r="G39" s="13" t="s">
        <v>55</v>
      </c>
      <c r="H39" s="13"/>
      <c r="I39" s="13"/>
      <c r="J39" s="13" t="s">
        <v>55</v>
      </c>
      <c r="K39" s="13"/>
      <c r="L39" s="13"/>
      <c r="M39" s="13">
        <v>600</v>
      </c>
      <c r="N39" s="13"/>
      <c r="O39" s="13"/>
      <c r="P39" s="13">
        <v>600</v>
      </c>
      <c r="Q39" s="13"/>
      <c r="R39" s="13"/>
      <c r="S39" s="13" t="s">
        <v>58</v>
      </c>
      <c r="T39" s="13"/>
      <c r="U39" s="13" t="s">
        <v>88</v>
      </c>
      <c r="V39" s="13" t="s">
        <v>61</v>
      </c>
      <c r="W39" s="13" t="s">
        <v>89</v>
      </c>
      <c r="X39" s="13" t="s">
        <v>63</v>
      </c>
      <c r="Y39" s="15" t="s">
        <v>1069</v>
      </c>
      <c r="Z39" s="14">
        <v>40178.333333333299</v>
      </c>
      <c r="AA39" s="14">
        <v>40876.333333333299</v>
      </c>
      <c r="AB39" s="13" t="s">
        <v>73</v>
      </c>
      <c r="AC39" s="13" t="s">
        <v>65</v>
      </c>
      <c r="AD39" s="13" t="s">
        <v>74</v>
      </c>
      <c r="AE39" s="13" t="s">
        <v>74</v>
      </c>
      <c r="AF39" s="13" t="s">
        <v>66</v>
      </c>
    </row>
    <row r="40" spans="1:32" s="1" customFormat="1" ht="26" hidden="1" x14ac:dyDescent="0.3">
      <c r="A40" s="34" t="s">
        <v>1070</v>
      </c>
      <c r="B40" s="13">
        <v>98</v>
      </c>
      <c r="C40" s="14">
        <v>38785</v>
      </c>
      <c r="D40" s="14">
        <v>38785.333333333299</v>
      </c>
      <c r="E40" s="13" t="s">
        <v>1002</v>
      </c>
      <c r="F40" s="13" t="s">
        <v>101</v>
      </c>
      <c r="G40" s="13" t="s">
        <v>76</v>
      </c>
      <c r="H40" s="13"/>
      <c r="I40" s="13"/>
      <c r="J40" s="13" t="s">
        <v>1071</v>
      </c>
      <c r="K40" s="13"/>
      <c r="L40" s="13"/>
      <c r="M40" s="13">
        <v>37</v>
      </c>
      <c r="N40" s="13"/>
      <c r="O40" s="13"/>
      <c r="P40" s="13">
        <v>37</v>
      </c>
      <c r="Q40" s="13" t="s">
        <v>83</v>
      </c>
      <c r="R40" s="13"/>
      <c r="S40" s="13" t="s">
        <v>58</v>
      </c>
      <c r="T40" s="13"/>
      <c r="U40" s="13" t="s">
        <v>369</v>
      </c>
      <c r="V40" s="13" t="s">
        <v>61</v>
      </c>
      <c r="W40" s="13" t="s">
        <v>62</v>
      </c>
      <c r="X40" s="13"/>
      <c r="Y40" s="15" t="s">
        <v>1072</v>
      </c>
      <c r="Z40" s="14">
        <v>38694.333333333299</v>
      </c>
      <c r="AA40" s="14">
        <v>38717.333333333299</v>
      </c>
      <c r="AB40" s="13" t="s">
        <v>103</v>
      </c>
      <c r="AC40" s="13" t="s">
        <v>65</v>
      </c>
      <c r="AD40" s="13" t="s">
        <v>74</v>
      </c>
      <c r="AE40" s="13" t="s">
        <v>103</v>
      </c>
      <c r="AF40" s="13"/>
    </row>
    <row r="41" spans="1:32" s="1" customFormat="1" ht="26" hidden="1" x14ac:dyDescent="0.3">
      <c r="A41" s="34" t="s">
        <v>1073</v>
      </c>
      <c r="B41" s="13">
        <v>99</v>
      </c>
      <c r="C41" s="14">
        <v>38805</v>
      </c>
      <c r="D41" s="14">
        <v>38805.333333333299</v>
      </c>
      <c r="E41" s="13" t="s">
        <v>1002</v>
      </c>
      <c r="F41" s="13" t="s">
        <v>68</v>
      </c>
      <c r="G41" s="13" t="s">
        <v>76</v>
      </c>
      <c r="H41" s="13"/>
      <c r="I41" s="13"/>
      <c r="J41" s="13" t="s">
        <v>77</v>
      </c>
      <c r="K41" s="13"/>
      <c r="L41" s="13"/>
      <c r="M41" s="13">
        <v>45</v>
      </c>
      <c r="N41" s="13"/>
      <c r="O41" s="13"/>
      <c r="P41" s="13">
        <v>45</v>
      </c>
      <c r="Q41" s="13"/>
      <c r="R41" s="13"/>
      <c r="S41" s="13" t="s">
        <v>58</v>
      </c>
      <c r="T41" s="13"/>
      <c r="U41" s="13" t="s">
        <v>369</v>
      </c>
      <c r="V41" s="13" t="s">
        <v>61</v>
      </c>
      <c r="W41" s="13" t="s">
        <v>62</v>
      </c>
      <c r="X41" s="13"/>
      <c r="Y41" s="15" t="s">
        <v>1074</v>
      </c>
      <c r="Z41" s="14">
        <v>38876.291666666701</v>
      </c>
      <c r="AA41" s="14">
        <v>38875.291666666701</v>
      </c>
      <c r="AB41" s="13" t="s">
        <v>74</v>
      </c>
      <c r="AC41" s="13" t="s">
        <v>74</v>
      </c>
      <c r="AD41" s="13" t="s">
        <v>74</v>
      </c>
      <c r="AE41" s="13" t="s">
        <v>74</v>
      </c>
      <c r="AF41" s="13"/>
    </row>
    <row r="42" spans="1:32" s="1" customFormat="1" ht="13" hidden="1" x14ac:dyDescent="0.3">
      <c r="A42" s="34" t="s">
        <v>1075</v>
      </c>
      <c r="B42" s="13">
        <v>108</v>
      </c>
      <c r="C42" s="14">
        <v>38877</v>
      </c>
      <c r="D42" s="14">
        <v>38877.291666666701</v>
      </c>
      <c r="E42" s="13" t="s">
        <v>1002</v>
      </c>
      <c r="F42" s="13" t="s">
        <v>68</v>
      </c>
      <c r="G42" s="13" t="s">
        <v>55</v>
      </c>
      <c r="H42" s="13"/>
      <c r="I42" s="13"/>
      <c r="J42" s="13" t="s">
        <v>55</v>
      </c>
      <c r="K42" s="13"/>
      <c r="L42" s="13"/>
      <c r="M42" s="13">
        <v>128</v>
      </c>
      <c r="N42" s="13"/>
      <c r="O42" s="13"/>
      <c r="P42" s="13">
        <v>128</v>
      </c>
      <c r="Q42" s="13"/>
      <c r="R42" s="13"/>
      <c r="S42" s="13" t="s">
        <v>58</v>
      </c>
      <c r="T42" s="13"/>
      <c r="U42" s="13" t="s">
        <v>60</v>
      </c>
      <c r="V42" s="13" t="s">
        <v>61</v>
      </c>
      <c r="W42" s="13" t="s">
        <v>62</v>
      </c>
      <c r="X42" s="13"/>
      <c r="Y42" s="15" t="s">
        <v>1076</v>
      </c>
      <c r="Z42" s="14">
        <v>40603.333333333299</v>
      </c>
      <c r="AA42" s="14">
        <v>40972.333333333299</v>
      </c>
      <c r="AB42" s="13" t="s">
        <v>98</v>
      </c>
      <c r="AC42" s="13" t="s">
        <v>65</v>
      </c>
      <c r="AD42" s="13" t="s">
        <v>65</v>
      </c>
      <c r="AE42" s="13" t="s">
        <v>65</v>
      </c>
      <c r="AF42" s="13" t="s">
        <v>66</v>
      </c>
    </row>
    <row r="43" spans="1:32" s="1" customFormat="1" ht="13" hidden="1" x14ac:dyDescent="0.3">
      <c r="A43" s="34" t="s">
        <v>1077</v>
      </c>
      <c r="B43" s="13">
        <v>119</v>
      </c>
      <c r="C43" s="14">
        <v>38937</v>
      </c>
      <c r="D43" s="14">
        <v>38937.291666666701</v>
      </c>
      <c r="E43" s="13" t="s">
        <v>1002</v>
      </c>
      <c r="F43" s="13" t="s">
        <v>68</v>
      </c>
      <c r="G43" s="13" t="s">
        <v>55</v>
      </c>
      <c r="H43" s="13"/>
      <c r="I43" s="13"/>
      <c r="J43" s="13" t="s">
        <v>55</v>
      </c>
      <c r="K43" s="13"/>
      <c r="L43" s="13"/>
      <c r="M43" s="13">
        <v>500</v>
      </c>
      <c r="N43" s="13"/>
      <c r="O43" s="13"/>
      <c r="P43" s="13">
        <v>500</v>
      </c>
      <c r="Q43" s="13" t="s">
        <v>83</v>
      </c>
      <c r="R43" s="13"/>
      <c r="S43" s="13" t="s">
        <v>58</v>
      </c>
      <c r="T43" s="13"/>
      <c r="U43" s="13" t="s">
        <v>88</v>
      </c>
      <c r="V43" s="13" t="s">
        <v>61</v>
      </c>
      <c r="W43" s="13" t="s">
        <v>89</v>
      </c>
      <c r="X43" s="13" t="s">
        <v>63</v>
      </c>
      <c r="Y43" s="15" t="s">
        <v>1078</v>
      </c>
      <c r="Z43" s="14">
        <v>41639.333333333299</v>
      </c>
      <c r="AA43" s="14">
        <v>44312.291666666701</v>
      </c>
      <c r="AB43" s="13" t="s">
        <v>98</v>
      </c>
      <c r="AC43" s="13" t="s">
        <v>65</v>
      </c>
      <c r="AD43" s="13" t="s">
        <v>65</v>
      </c>
      <c r="AE43" s="13" t="s">
        <v>74</v>
      </c>
      <c r="AF43" s="13" t="s">
        <v>66</v>
      </c>
    </row>
    <row r="44" spans="1:32" s="1" customFormat="1" ht="13" hidden="1" x14ac:dyDescent="0.3">
      <c r="A44" s="34" t="s">
        <v>1079</v>
      </c>
      <c r="B44" s="13">
        <v>121</v>
      </c>
      <c r="C44" s="14">
        <v>38945</v>
      </c>
      <c r="D44" s="14">
        <v>38946.291666666701</v>
      </c>
      <c r="E44" s="13" t="s">
        <v>1002</v>
      </c>
      <c r="F44" s="13" t="s">
        <v>68</v>
      </c>
      <c r="G44" s="13" t="s">
        <v>374</v>
      </c>
      <c r="H44" s="13"/>
      <c r="I44" s="13"/>
      <c r="J44" s="13" t="s">
        <v>77</v>
      </c>
      <c r="K44" s="13"/>
      <c r="L44" s="13"/>
      <c r="M44" s="13">
        <v>49</v>
      </c>
      <c r="N44" s="13"/>
      <c r="O44" s="13"/>
      <c r="P44" s="13">
        <v>49</v>
      </c>
      <c r="Q44" s="13"/>
      <c r="R44" s="13"/>
      <c r="S44" s="13" t="s">
        <v>58</v>
      </c>
      <c r="T44" s="13"/>
      <c r="U44" s="13" t="s">
        <v>70</v>
      </c>
      <c r="V44" s="13" t="s">
        <v>61</v>
      </c>
      <c r="W44" s="13" t="s">
        <v>71</v>
      </c>
      <c r="X44" s="13"/>
      <c r="Y44" s="15" t="s">
        <v>1080</v>
      </c>
      <c r="Z44" s="14">
        <v>39903.291666666701</v>
      </c>
      <c r="AA44" s="14">
        <v>40032.291666666701</v>
      </c>
      <c r="AB44" s="13" t="s">
        <v>73</v>
      </c>
      <c r="AC44" s="13" t="s">
        <v>65</v>
      </c>
      <c r="AD44" s="13" t="s">
        <v>65</v>
      </c>
      <c r="AE44" s="13" t="s">
        <v>74</v>
      </c>
      <c r="AF44" s="13" t="s">
        <v>66</v>
      </c>
    </row>
    <row r="45" spans="1:32" s="1" customFormat="1" ht="26" hidden="1" x14ac:dyDescent="0.3">
      <c r="A45" s="34" t="s">
        <v>1081</v>
      </c>
      <c r="B45" s="13">
        <v>124</v>
      </c>
      <c r="C45" s="14">
        <v>38951</v>
      </c>
      <c r="D45" s="14">
        <v>38951.291666666701</v>
      </c>
      <c r="E45" s="13" t="s">
        <v>1002</v>
      </c>
      <c r="F45" s="13" t="s">
        <v>68</v>
      </c>
      <c r="G45" s="13" t="s">
        <v>95</v>
      </c>
      <c r="H45" s="13"/>
      <c r="I45" s="13"/>
      <c r="J45" s="13" t="s">
        <v>96</v>
      </c>
      <c r="K45" s="13"/>
      <c r="L45" s="13"/>
      <c r="M45" s="13">
        <v>600</v>
      </c>
      <c r="N45" s="13"/>
      <c r="O45" s="13"/>
      <c r="P45" s="13">
        <v>600</v>
      </c>
      <c r="Q45" s="13" t="s">
        <v>83</v>
      </c>
      <c r="R45" s="13"/>
      <c r="S45" s="13" t="s">
        <v>58</v>
      </c>
      <c r="T45" s="13"/>
      <c r="U45" s="13" t="s">
        <v>229</v>
      </c>
      <c r="V45" s="13" t="s">
        <v>61</v>
      </c>
      <c r="W45" s="13" t="s">
        <v>71</v>
      </c>
      <c r="X45" s="13"/>
      <c r="Y45" s="15" t="s">
        <v>230</v>
      </c>
      <c r="Z45" s="14">
        <v>40603.333333333299</v>
      </c>
      <c r="AA45" s="14">
        <v>43805.333333333299</v>
      </c>
      <c r="AB45" s="13" t="s">
        <v>73</v>
      </c>
      <c r="AC45" s="13" t="s">
        <v>65</v>
      </c>
      <c r="AD45" s="13" t="s">
        <v>65</v>
      </c>
      <c r="AE45" s="13" t="s">
        <v>74</v>
      </c>
      <c r="AF45" s="13" t="s">
        <v>66</v>
      </c>
    </row>
    <row r="46" spans="1:32" s="1" customFormat="1" ht="13" hidden="1" x14ac:dyDescent="0.3">
      <c r="A46" s="34" t="s">
        <v>1082</v>
      </c>
      <c r="B46" s="13">
        <v>125</v>
      </c>
      <c r="C46" s="14">
        <v>38951</v>
      </c>
      <c r="D46" s="14">
        <v>38951.291666666701</v>
      </c>
      <c r="E46" s="13" t="s">
        <v>1002</v>
      </c>
      <c r="F46" s="13" t="s">
        <v>68</v>
      </c>
      <c r="G46" s="13" t="s">
        <v>76</v>
      </c>
      <c r="H46" s="13"/>
      <c r="I46" s="13"/>
      <c r="J46" s="13" t="s">
        <v>96</v>
      </c>
      <c r="K46" s="13"/>
      <c r="L46" s="13"/>
      <c r="M46" s="13">
        <v>250</v>
      </c>
      <c r="N46" s="13"/>
      <c r="O46" s="13"/>
      <c r="P46" s="13">
        <v>250</v>
      </c>
      <c r="Q46" s="13" t="s">
        <v>83</v>
      </c>
      <c r="R46" s="13"/>
      <c r="S46" s="13" t="s">
        <v>58</v>
      </c>
      <c r="T46" s="13"/>
      <c r="U46" s="13" t="s">
        <v>163</v>
      </c>
      <c r="V46" s="13" t="s">
        <v>61</v>
      </c>
      <c r="W46" s="13" t="s">
        <v>89</v>
      </c>
      <c r="X46" s="13" t="s">
        <v>164</v>
      </c>
      <c r="Y46" s="15" t="s">
        <v>1083</v>
      </c>
      <c r="Z46" s="14">
        <v>40391.291666666701</v>
      </c>
      <c r="AA46" s="14">
        <v>41977.333333333299</v>
      </c>
      <c r="AB46" s="13" t="s">
        <v>98</v>
      </c>
      <c r="AC46" s="13" t="s">
        <v>65</v>
      </c>
      <c r="AD46" s="13" t="s">
        <v>65</v>
      </c>
      <c r="AE46" s="13" t="s">
        <v>65</v>
      </c>
      <c r="AF46" s="13" t="s">
        <v>66</v>
      </c>
    </row>
    <row r="47" spans="1:32" s="1" customFormat="1" ht="39" hidden="1" x14ac:dyDescent="0.3">
      <c r="A47" s="34" t="s">
        <v>1084</v>
      </c>
      <c r="B47" s="13">
        <v>131</v>
      </c>
      <c r="C47" s="14">
        <v>38985</v>
      </c>
      <c r="D47" s="14">
        <v>38985.291666666701</v>
      </c>
      <c r="E47" s="13" t="s">
        <v>1002</v>
      </c>
      <c r="F47" s="13" t="s">
        <v>68</v>
      </c>
      <c r="G47" s="13" t="s">
        <v>76</v>
      </c>
      <c r="H47" s="13"/>
      <c r="I47" s="13"/>
      <c r="J47" s="13" t="s">
        <v>96</v>
      </c>
      <c r="K47" s="13"/>
      <c r="L47" s="13"/>
      <c r="M47" s="13">
        <v>132</v>
      </c>
      <c r="N47" s="13"/>
      <c r="O47" s="13"/>
      <c r="P47" s="13">
        <v>132</v>
      </c>
      <c r="Q47" s="13"/>
      <c r="R47" s="13"/>
      <c r="S47" s="13" t="s">
        <v>58</v>
      </c>
      <c r="T47" s="13"/>
      <c r="U47" s="13" t="s">
        <v>163</v>
      </c>
      <c r="V47" s="13" t="s">
        <v>61</v>
      </c>
      <c r="W47" s="13" t="s">
        <v>89</v>
      </c>
      <c r="X47" s="13" t="s">
        <v>164</v>
      </c>
      <c r="Y47" s="15" t="s">
        <v>1085</v>
      </c>
      <c r="Z47" s="14">
        <v>40359.291666666701</v>
      </c>
      <c r="AA47" s="14">
        <v>41638.333333333299</v>
      </c>
      <c r="AB47" s="13" t="s">
        <v>98</v>
      </c>
      <c r="AC47" s="13" t="s">
        <v>65</v>
      </c>
      <c r="AD47" s="13" t="s">
        <v>65</v>
      </c>
      <c r="AE47" s="13" t="s">
        <v>74</v>
      </c>
      <c r="AF47" s="13" t="s">
        <v>66</v>
      </c>
    </row>
    <row r="48" spans="1:32" s="1" customFormat="1" ht="13" hidden="1" x14ac:dyDescent="0.3">
      <c r="A48" s="34" t="s">
        <v>1086</v>
      </c>
      <c r="B48" s="13">
        <v>132</v>
      </c>
      <c r="C48" s="14">
        <v>38987</v>
      </c>
      <c r="D48" s="14">
        <v>38987.291666666701</v>
      </c>
      <c r="E48" s="13" t="s">
        <v>1002</v>
      </c>
      <c r="F48" s="13" t="s">
        <v>68</v>
      </c>
      <c r="G48" s="13" t="s">
        <v>55</v>
      </c>
      <c r="H48" s="13"/>
      <c r="I48" s="13"/>
      <c r="J48" s="13" t="s">
        <v>55</v>
      </c>
      <c r="K48" s="13"/>
      <c r="L48" s="13"/>
      <c r="M48" s="13">
        <v>162</v>
      </c>
      <c r="N48" s="13"/>
      <c r="O48" s="13"/>
      <c r="P48" s="13">
        <v>162</v>
      </c>
      <c r="Q48" s="13" t="s">
        <v>83</v>
      </c>
      <c r="R48" s="13"/>
      <c r="S48" s="13" t="s">
        <v>58</v>
      </c>
      <c r="T48" s="13"/>
      <c r="U48" s="13" t="s">
        <v>88</v>
      </c>
      <c r="V48" s="13" t="s">
        <v>61</v>
      </c>
      <c r="W48" s="13" t="s">
        <v>89</v>
      </c>
      <c r="X48" s="13" t="s">
        <v>63</v>
      </c>
      <c r="Y48" s="15" t="s">
        <v>1087</v>
      </c>
      <c r="Z48" s="14">
        <v>40543.333333333299</v>
      </c>
      <c r="AA48" s="14">
        <v>41250.333333333299</v>
      </c>
      <c r="AB48" s="13" t="s">
        <v>98</v>
      </c>
      <c r="AC48" s="13" t="s">
        <v>65</v>
      </c>
      <c r="AD48" s="13" t="s">
        <v>65</v>
      </c>
      <c r="AE48" s="13" t="s">
        <v>65</v>
      </c>
      <c r="AF48" s="13" t="s">
        <v>66</v>
      </c>
    </row>
    <row r="49" spans="1:32" s="1" customFormat="1" ht="13" hidden="1" x14ac:dyDescent="0.3">
      <c r="A49" s="34" t="s">
        <v>1088</v>
      </c>
      <c r="B49" s="13">
        <v>137</v>
      </c>
      <c r="C49" s="14">
        <v>39006</v>
      </c>
      <c r="D49" s="14">
        <v>39007.291666666701</v>
      </c>
      <c r="E49" s="13" t="s">
        <v>1002</v>
      </c>
      <c r="F49" s="13" t="s">
        <v>68</v>
      </c>
      <c r="G49" s="13" t="s">
        <v>111</v>
      </c>
      <c r="H49" s="13"/>
      <c r="I49" s="13"/>
      <c r="J49" s="13" t="s">
        <v>77</v>
      </c>
      <c r="K49" s="13"/>
      <c r="L49" s="13"/>
      <c r="M49" s="13">
        <v>211</v>
      </c>
      <c r="N49" s="13"/>
      <c r="O49" s="13"/>
      <c r="P49" s="13">
        <v>211</v>
      </c>
      <c r="Q49" s="13"/>
      <c r="R49" s="13"/>
      <c r="S49" s="13" t="s">
        <v>58</v>
      </c>
      <c r="T49" s="13"/>
      <c r="U49" s="13" t="s">
        <v>70</v>
      </c>
      <c r="V49" s="13" t="s">
        <v>61</v>
      </c>
      <c r="W49" s="13" t="s">
        <v>71</v>
      </c>
      <c r="X49" s="13"/>
      <c r="Y49" s="15" t="s">
        <v>1089</v>
      </c>
      <c r="Z49" s="14">
        <v>42948.291666666701</v>
      </c>
      <c r="AA49" s="14">
        <v>43423.333333333299</v>
      </c>
      <c r="AB49" s="13" t="s">
        <v>73</v>
      </c>
      <c r="AC49" s="13" t="s">
        <v>65</v>
      </c>
      <c r="AD49" s="13" t="s">
        <v>65</v>
      </c>
      <c r="AE49" s="13" t="s">
        <v>74</v>
      </c>
      <c r="AF49" s="13" t="s">
        <v>66</v>
      </c>
    </row>
    <row r="50" spans="1:32" s="1" customFormat="1" ht="13" hidden="1" x14ac:dyDescent="0.3">
      <c r="A50" s="34" t="s">
        <v>1090</v>
      </c>
      <c r="B50" s="13" t="s">
        <v>1091</v>
      </c>
      <c r="C50" s="14">
        <v>39057</v>
      </c>
      <c r="D50" s="14">
        <v>39073.333333333299</v>
      </c>
      <c r="E50" s="13" t="s">
        <v>1002</v>
      </c>
      <c r="F50" s="13" t="s">
        <v>68</v>
      </c>
      <c r="G50" s="13" t="s">
        <v>55</v>
      </c>
      <c r="H50" s="13"/>
      <c r="I50" s="13"/>
      <c r="J50" s="13" t="s">
        <v>55</v>
      </c>
      <c r="K50" s="13"/>
      <c r="L50" s="13"/>
      <c r="M50" s="13">
        <v>256</v>
      </c>
      <c r="N50" s="13"/>
      <c r="O50" s="13"/>
      <c r="P50" s="13">
        <v>256</v>
      </c>
      <c r="Q50" s="13" t="s">
        <v>83</v>
      </c>
      <c r="R50" s="13"/>
      <c r="S50" s="13" t="s">
        <v>58</v>
      </c>
      <c r="T50" s="13"/>
      <c r="U50" s="13" t="s">
        <v>487</v>
      </c>
      <c r="V50" s="13" t="s">
        <v>484</v>
      </c>
      <c r="W50" s="13" t="s">
        <v>71</v>
      </c>
      <c r="X50" s="13"/>
      <c r="Y50" s="15" t="s">
        <v>488</v>
      </c>
      <c r="Z50" s="14">
        <v>39965.291666666701</v>
      </c>
      <c r="AA50" s="14">
        <v>44574.333333333299</v>
      </c>
      <c r="AB50" s="13" t="s">
        <v>98</v>
      </c>
      <c r="AC50" s="13" t="s">
        <v>65</v>
      </c>
      <c r="AD50" s="13" t="s">
        <v>65</v>
      </c>
      <c r="AE50" s="13" t="s">
        <v>74</v>
      </c>
      <c r="AF50" s="13" t="s">
        <v>66</v>
      </c>
    </row>
    <row r="51" spans="1:32" s="1" customFormat="1" ht="39" hidden="1" x14ac:dyDescent="0.3">
      <c r="A51" s="34" t="s">
        <v>1092</v>
      </c>
      <c r="B51" s="13">
        <v>162</v>
      </c>
      <c r="C51" s="14">
        <v>39087</v>
      </c>
      <c r="D51" s="14">
        <v>39087.333333333299</v>
      </c>
      <c r="E51" s="13" t="s">
        <v>1002</v>
      </c>
      <c r="F51" s="13" t="s">
        <v>68</v>
      </c>
      <c r="G51" s="13" t="s">
        <v>76</v>
      </c>
      <c r="H51" s="13"/>
      <c r="I51" s="13"/>
      <c r="J51" s="13" t="s">
        <v>96</v>
      </c>
      <c r="K51" s="13"/>
      <c r="L51" s="13"/>
      <c r="M51" s="13">
        <v>126</v>
      </c>
      <c r="N51" s="13"/>
      <c r="O51" s="13"/>
      <c r="P51" s="13">
        <v>126</v>
      </c>
      <c r="Q51" s="13"/>
      <c r="R51" s="13"/>
      <c r="S51" s="13" t="s">
        <v>58</v>
      </c>
      <c r="T51" s="13"/>
      <c r="U51" s="13" t="s">
        <v>163</v>
      </c>
      <c r="V51" s="13" t="s">
        <v>61</v>
      </c>
      <c r="W51" s="13" t="s">
        <v>89</v>
      </c>
      <c r="X51" s="13" t="s">
        <v>164</v>
      </c>
      <c r="Y51" s="15" t="s">
        <v>1085</v>
      </c>
      <c r="Z51" s="14">
        <v>40359.291666666701</v>
      </c>
      <c r="AA51" s="14">
        <v>41638.333333333299</v>
      </c>
      <c r="AB51" s="13" t="s">
        <v>73</v>
      </c>
      <c r="AC51" s="13" t="s">
        <v>65</v>
      </c>
      <c r="AD51" s="13" t="s">
        <v>65</v>
      </c>
      <c r="AE51" s="13" t="s">
        <v>74</v>
      </c>
      <c r="AF51" s="13" t="s">
        <v>66</v>
      </c>
    </row>
    <row r="52" spans="1:32" s="1" customFormat="1" ht="13" hidden="1" x14ac:dyDescent="0.3">
      <c r="A52" s="34" t="s">
        <v>1093</v>
      </c>
      <c r="B52" s="13">
        <v>163</v>
      </c>
      <c r="C52" s="14">
        <v>39091</v>
      </c>
      <c r="D52" s="14">
        <v>39091.333333333299</v>
      </c>
      <c r="E52" s="13" t="s">
        <v>1002</v>
      </c>
      <c r="F52" s="13" t="s">
        <v>101</v>
      </c>
      <c r="G52" s="13" t="s">
        <v>95</v>
      </c>
      <c r="H52" s="13"/>
      <c r="I52" s="13"/>
      <c r="J52" s="13" t="s">
        <v>96</v>
      </c>
      <c r="K52" s="13"/>
      <c r="L52" s="13"/>
      <c r="M52" s="13">
        <v>300</v>
      </c>
      <c r="N52" s="13"/>
      <c r="O52" s="13"/>
      <c r="P52" s="13">
        <v>300</v>
      </c>
      <c r="Q52" s="13" t="s">
        <v>83</v>
      </c>
      <c r="R52" s="13"/>
      <c r="S52" s="13" t="s">
        <v>58</v>
      </c>
      <c r="T52" s="13"/>
      <c r="U52" s="13" t="s">
        <v>163</v>
      </c>
      <c r="V52" s="13" t="s">
        <v>61</v>
      </c>
      <c r="W52" s="13" t="s">
        <v>89</v>
      </c>
      <c r="X52" s="13" t="s">
        <v>121</v>
      </c>
      <c r="Y52" s="15" t="s">
        <v>1094</v>
      </c>
      <c r="Z52" s="14">
        <v>40543.333333333299</v>
      </c>
      <c r="AA52" s="14">
        <v>42612.291666666701</v>
      </c>
      <c r="AB52" s="13" t="s">
        <v>103</v>
      </c>
      <c r="AC52" s="13" t="s">
        <v>65</v>
      </c>
      <c r="AD52" s="13" t="s">
        <v>65</v>
      </c>
      <c r="AE52" s="13" t="s">
        <v>103</v>
      </c>
      <c r="AF52" s="13" t="s">
        <v>66</v>
      </c>
    </row>
    <row r="53" spans="1:32" s="1" customFormat="1" ht="13" hidden="1" x14ac:dyDescent="0.3">
      <c r="A53" s="34" t="s">
        <v>1095</v>
      </c>
      <c r="B53" s="13">
        <v>166</v>
      </c>
      <c r="C53" s="14">
        <v>39105</v>
      </c>
      <c r="D53" s="14">
        <v>39105.333333333299</v>
      </c>
      <c r="E53" s="13" t="s">
        <v>1002</v>
      </c>
      <c r="F53" s="13" t="s">
        <v>68</v>
      </c>
      <c r="G53" s="13" t="s">
        <v>95</v>
      </c>
      <c r="H53" s="13"/>
      <c r="I53" s="13"/>
      <c r="J53" s="13" t="s">
        <v>96</v>
      </c>
      <c r="K53" s="13"/>
      <c r="L53" s="13"/>
      <c r="M53" s="13">
        <v>210</v>
      </c>
      <c r="N53" s="13"/>
      <c r="O53" s="13"/>
      <c r="P53" s="13">
        <v>210</v>
      </c>
      <c r="Q53" s="13"/>
      <c r="R53" s="13"/>
      <c r="S53" s="13" t="s">
        <v>58</v>
      </c>
      <c r="T53" s="13"/>
      <c r="U53" s="13" t="s">
        <v>369</v>
      </c>
      <c r="V53" s="13" t="s">
        <v>61</v>
      </c>
      <c r="W53" s="13" t="s">
        <v>62</v>
      </c>
      <c r="X53" s="13"/>
      <c r="Y53" s="15" t="s">
        <v>1096</v>
      </c>
      <c r="Z53" s="14">
        <v>40543.333333333299</v>
      </c>
      <c r="AA53" s="14">
        <v>41939.291666666701</v>
      </c>
      <c r="AB53" s="13" t="s">
        <v>98</v>
      </c>
      <c r="AC53" s="13" t="s">
        <v>86</v>
      </c>
      <c r="AD53" s="13" t="s">
        <v>65</v>
      </c>
      <c r="AE53" s="13" t="s">
        <v>74</v>
      </c>
      <c r="AF53" s="13" t="s">
        <v>66</v>
      </c>
    </row>
    <row r="54" spans="1:32" s="1" customFormat="1" ht="13" hidden="1" x14ac:dyDescent="0.3">
      <c r="A54" s="34" t="s">
        <v>1097</v>
      </c>
      <c r="B54" s="13">
        <v>188</v>
      </c>
      <c r="C54" s="14">
        <v>39164</v>
      </c>
      <c r="D54" s="14">
        <v>39164.291666666701</v>
      </c>
      <c r="E54" s="13" t="s">
        <v>1002</v>
      </c>
      <c r="F54" s="13" t="s">
        <v>101</v>
      </c>
      <c r="G54" s="13" t="s">
        <v>55</v>
      </c>
      <c r="H54" s="13"/>
      <c r="I54" s="13"/>
      <c r="J54" s="13" t="s">
        <v>55</v>
      </c>
      <c r="K54" s="13"/>
      <c r="L54" s="13"/>
      <c r="M54" s="13">
        <v>198</v>
      </c>
      <c r="N54" s="13"/>
      <c r="O54" s="13"/>
      <c r="P54" s="13">
        <v>198</v>
      </c>
      <c r="Q54" s="13" t="s">
        <v>83</v>
      </c>
      <c r="R54" s="13"/>
      <c r="S54" s="13" t="s">
        <v>58</v>
      </c>
      <c r="T54" s="13"/>
      <c r="U54" s="13" t="s">
        <v>88</v>
      </c>
      <c r="V54" s="13" t="s">
        <v>61</v>
      </c>
      <c r="W54" s="13" t="s">
        <v>89</v>
      </c>
      <c r="X54" s="13" t="s">
        <v>63</v>
      </c>
      <c r="Y54" s="15" t="s">
        <v>294</v>
      </c>
      <c r="Z54" s="14">
        <v>41623.333333333299</v>
      </c>
      <c r="AA54" s="14">
        <v>42180.291666666701</v>
      </c>
      <c r="AB54" s="13" t="s">
        <v>103</v>
      </c>
      <c r="AC54" s="13" t="s">
        <v>65</v>
      </c>
      <c r="AD54" s="13" t="s">
        <v>65</v>
      </c>
      <c r="AE54" s="13" t="s">
        <v>103</v>
      </c>
      <c r="AF54" s="13" t="s">
        <v>66</v>
      </c>
    </row>
    <row r="55" spans="1:32" s="1" customFormat="1" ht="13" hidden="1" x14ac:dyDescent="0.3">
      <c r="A55" s="34" t="s">
        <v>1098</v>
      </c>
      <c r="B55" s="13">
        <v>189</v>
      </c>
      <c r="C55" s="14">
        <v>39171</v>
      </c>
      <c r="D55" s="14">
        <v>39171.291666666701</v>
      </c>
      <c r="E55" s="13" t="s">
        <v>1002</v>
      </c>
      <c r="F55" s="13" t="s">
        <v>68</v>
      </c>
      <c r="G55" s="13" t="s">
        <v>374</v>
      </c>
      <c r="H55" s="13"/>
      <c r="I55" s="13"/>
      <c r="J55" s="13" t="s">
        <v>77</v>
      </c>
      <c r="K55" s="13"/>
      <c r="L55" s="13"/>
      <c r="M55" s="13">
        <v>105.8</v>
      </c>
      <c r="N55" s="13"/>
      <c r="O55" s="13"/>
      <c r="P55" s="13">
        <v>105.8</v>
      </c>
      <c r="Q55" s="13" t="s">
        <v>83</v>
      </c>
      <c r="R55" s="13"/>
      <c r="S55" s="13" t="s">
        <v>58</v>
      </c>
      <c r="T55" s="13"/>
      <c r="U55" s="13" t="s">
        <v>70</v>
      </c>
      <c r="V55" s="13" t="s">
        <v>61</v>
      </c>
      <c r="W55" s="13" t="s">
        <v>71</v>
      </c>
      <c r="X55" s="13"/>
      <c r="Y55" s="15" t="s">
        <v>589</v>
      </c>
      <c r="Z55" s="14">
        <v>40299.291666666701</v>
      </c>
      <c r="AA55" s="14">
        <v>43626.291666666701</v>
      </c>
      <c r="AB55" s="13" t="s">
        <v>73</v>
      </c>
      <c r="AC55" s="13" t="s">
        <v>65</v>
      </c>
      <c r="AD55" s="13" t="s">
        <v>65</v>
      </c>
      <c r="AE55" s="13" t="s">
        <v>74</v>
      </c>
      <c r="AF55" s="13" t="s">
        <v>66</v>
      </c>
    </row>
    <row r="56" spans="1:32" s="1" customFormat="1" ht="13" hidden="1" x14ac:dyDescent="0.3">
      <c r="A56" s="34" t="s">
        <v>1099</v>
      </c>
      <c r="B56" s="13">
        <v>193</v>
      </c>
      <c r="C56" s="14">
        <v>39160</v>
      </c>
      <c r="D56" s="14">
        <v>39176.291666666701</v>
      </c>
      <c r="E56" s="13" t="s">
        <v>1002</v>
      </c>
      <c r="F56" s="13" t="s">
        <v>101</v>
      </c>
      <c r="G56" s="13" t="s">
        <v>76</v>
      </c>
      <c r="H56" s="13" t="s">
        <v>56</v>
      </c>
      <c r="I56" s="13"/>
      <c r="J56" s="13" t="s">
        <v>96</v>
      </c>
      <c r="K56" s="13" t="s">
        <v>57</v>
      </c>
      <c r="L56" s="13"/>
      <c r="M56" s="13">
        <v>500</v>
      </c>
      <c r="N56" s="13">
        <v>230</v>
      </c>
      <c r="O56" s="13"/>
      <c r="P56" s="13">
        <v>500</v>
      </c>
      <c r="Q56" s="13" t="s">
        <v>69</v>
      </c>
      <c r="R56" s="13">
        <v>68.3</v>
      </c>
      <c r="S56" s="13" t="s">
        <v>58</v>
      </c>
      <c r="T56" s="13"/>
      <c r="U56" s="13" t="s">
        <v>84</v>
      </c>
      <c r="V56" s="13" t="s">
        <v>61</v>
      </c>
      <c r="W56" s="13" t="s">
        <v>89</v>
      </c>
      <c r="X56" s="13" t="s">
        <v>92</v>
      </c>
      <c r="Y56" s="15" t="s">
        <v>105</v>
      </c>
      <c r="Z56" s="14">
        <v>40543.333333333299</v>
      </c>
      <c r="AA56" s="14">
        <v>44377.291666666701</v>
      </c>
      <c r="AB56" s="13" t="s">
        <v>103</v>
      </c>
      <c r="AC56" s="13" t="s">
        <v>65</v>
      </c>
      <c r="AD56" s="13" t="s">
        <v>65</v>
      </c>
      <c r="AE56" s="13" t="s">
        <v>103</v>
      </c>
      <c r="AF56" s="13" t="s">
        <v>66</v>
      </c>
    </row>
    <row r="57" spans="1:32" s="1" customFormat="1" ht="26" hidden="1" x14ac:dyDescent="0.3">
      <c r="A57" s="34" t="s">
        <v>1100</v>
      </c>
      <c r="B57" s="13">
        <v>194</v>
      </c>
      <c r="C57" s="14">
        <v>39177</v>
      </c>
      <c r="D57" s="14">
        <v>39177.291666666701</v>
      </c>
      <c r="E57" s="13" t="s">
        <v>1002</v>
      </c>
      <c r="F57" s="13" t="s">
        <v>68</v>
      </c>
      <c r="G57" s="13" t="s">
        <v>95</v>
      </c>
      <c r="H57" s="13"/>
      <c r="I57" s="13"/>
      <c r="J57" s="13" t="s">
        <v>96</v>
      </c>
      <c r="K57" s="13"/>
      <c r="L57" s="13"/>
      <c r="M57" s="13">
        <v>190</v>
      </c>
      <c r="N57" s="13"/>
      <c r="O57" s="13"/>
      <c r="P57" s="13">
        <v>190</v>
      </c>
      <c r="Q57" s="13"/>
      <c r="R57" s="13"/>
      <c r="S57" s="13" t="s">
        <v>58</v>
      </c>
      <c r="T57" s="13"/>
      <c r="U57" s="13" t="s">
        <v>369</v>
      </c>
      <c r="V57" s="13" t="s">
        <v>61</v>
      </c>
      <c r="W57" s="13" t="s">
        <v>62</v>
      </c>
      <c r="X57" s="13"/>
      <c r="Y57" s="15" t="s">
        <v>1101</v>
      </c>
      <c r="Z57" s="14">
        <v>40543.333333333299</v>
      </c>
      <c r="AA57" s="14">
        <v>41939.291666666701</v>
      </c>
      <c r="AB57" s="13" t="s">
        <v>98</v>
      </c>
      <c r="AC57" s="13" t="s">
        <v>65</v>
      </c>
      <c r="AD57" s="13" t="s">
        <v>65</v>
      </c>
      <c r="AE57" s="13" t="s">
        <v>74</v>
      </c>
      <c r="AF57" s="13" t="s">
        <v>66</v>
      </c>
    </row>
    <row r="58" spans="1:32" s="1" customFormat="1" ht="13" hidden="1" x14ac:dyDescent="0.3">
      <c r="A58" s="34" t="s">
        <v>1102</v>
      </c>
      <c r="B58" s="13">
        <v>201</v>
      </c>
      <c r="C58" s="14">
        <v>39174</v>
      </c>
      <c r="D58" s="14">
        <v>39191.291666666701</v>
      </c>
      <c r="E58" s="13" t="s">
        <v>1002</v>
      </c>
      <c r="F58" s="13" t="s">
        <v>68</v>
      </c>
      <c r="G58" s="13" t="s">
        <v>374</v>
      </c>
      <c r="H58" s="13"/>
      <c r="I58" s="13"/>
      <c r="J58" s="13" t="s">
        <v>77</v>
      </c>
      <c r="K58" s="13"/>
      <c r="L58" s="13"/>
      <c r="M58" s="13">
        <v>99</v>
      </c>
      <c r="N58" s="13"/>
      <c r="O58" s="13"/>
      <c r="P58" s="13">
        <v>99</v>
      </c>
      <c r="Q58" s="13"/>
      <c r="R58" s="13"/>
      <c r="S58" s="13" t="s">
        <v>58</v>
      </c>
      <c r="T58" s="13"/>
      <c r="U58" s="13" t="s">
        <v>70</v>
      </c>
      <c r="V58" s="13" t="s">
        <v>61</v>
      </c>
      <c r="W58" s="13" t="s">
        <v>71</v>
      </c>
      <c r="X58" s="13"/>
      <c r="Y58" s="15" t="s">
        <v>1103</v>
      </c>
      <c r="Z58" s="14">
        <v>39599.291666666701</v>
      </c>
      <c r="AA58" s="14">
        <v>40345.291666666701</v>
      </c>
      <c r="AB58" s="13" t="s">
        <v>73</v>
      </c>
      <c r="AC58" s="13" t="s">
        <v>65</v>
      </c>
      <c r="AD58" s="13" t="s">
        <v>65</v>
      </c>
      <c r="AE58" s="13" t="s">
        <v>74</v>
      </c>
      <c r="AF58" s="13" t="s">
        <v>66</v>
      </c>
    </row>
    <row r="59" spans="1:32" s="1" customFormat="1" ht="13" hidden="1" x14ac:dyDescent="0.3">
      <c r="A59" s="34" t="s">
        <v>1104</v>
      </c>
      <c r="B59" s="13">
        <v>233</v>
      </c>
      <c r="C59" s="14">
        <v>39260</v>
      </c>
      <c r="D59" s="14">
        <v>39260.291666666701</v>
      </c>
      <c r="E59" s="13" t="s">
        <v>1002</v>
      </c>
      <c r="F59" s="13" t="s">
        <v>68</v>
      </c>
      <c r="G59" s="13" t="s">
        <v>76</v>
      </c>
      <c r="H59" s="13"/>
      <c r="I59" s="13"/>
      <c r="J59" s="13" t="s">
        <v>96</v>
      </c>
      <c r="K59" s="13"/>
      <c r="L59" s="13"/>
      <c r="M59" s="13">
        <v>132</v>
      </c>
      <c r="N59" s="13"/>
      <c r="O59" s="13"/>
      <c r="P59" s="13">
        <v>132</v>
      </c>
      <c r="Q59" s="13"/>
      <c r="R59" s="13"/>
      <c r="S59" s="13" t="s">
        <v>58</v>
      </c>
      <c r="T59" s="13"/>
      <c r="U59" s="13" t="s">
        <v>163</v>
      </c>
      <c r="V59" s="13" t="s">
        <v>61</v>
      </c>
      <c r="W59" s="13" t="s">
        <v>89</v>
      </c>
      <c r="X59" s="13" t="s">
        <v>164</v>
      </c>
      <c r="Y59" s="15" t="s">
        <v>1105</v>
      </c>
      <c r="Z59" s="14">
        <v>41455.291666666701</v>
      </c>
      <c r="AA59" s="14">
        <v>41638.333333333299</v>
      </c>
      <c r="AB59" s="13" t="s">
        <v>73</v>
      </c>
      <c r="AC59" s="13" t="s">
        <v>65</v>
      </c>
      <c r="AD59" s="13" t="s">
        <v>65</v>
      </c>
      <c r="AE59" s="13" t="s">
        <v>74</v>
      </c>
      <c r="AF59" s="13" t="s">
        <v>66</v>
      </c>
    </row>
    <row r="60" spans="1:32" s="1" customFormat="1" ht="13" hidden="1" x14ac:dyDescent="0.3">
      <c r="A60" s="34" t="s">
        <v>1106</v>
      </c>
      <c r="B60" s="13">
        <v>239</v>
      </c>
      <c r="C60" s="14">
        <v>39274</v>
      </c>
      <c r="D60" s="14">
        <v>39274.291666666701</v>
      </c>
      <c r="E60" s="13" t="s">
        <v>1002</v>
      </c>
      <c r="F60" s="13" t="s">
        <v>101</v>
      </c>
      <c r="G60" s="13" t="s">
        <v>95</v>
      </c>
      <c r="H60" s="13"/>
      <c r="I60" s="13"/>
      <c r="J60" s="13" t="s">
        <v>96</v>
      </c>
      <c r="K60" s="13"/>
      <c r="L60" s="13"/>
      <c r="M60" s="13">
        <v>250</v>
      </c>
      <c r="N60" s="13"/>
      <c r="O60" s="13"/>
      <c r="P60" s="13">
        <v>250</v>
      </c>
      <c r="Q60" s="13" t="s">
        <v>83</v>
      </c>
      <c r="R60" s="13"/>
      <c r="S60" s="13" t="s">
        <v>58</v>
      </c>
      <c r="T60" s="13"/>
      <c r="U60" s="13" t="s">
        <v>369</v>
      </c>
      <c r="V60" s="13" t="s">
        <v>61</v>
      </c>
      <c r="W60" s="13" t="s">
        <v>62</v>
      </c>
      <c r="X60" s="13"/>
      <c r="Y60" s="15" t="s">
        <v>1107</v>
      </c>
      <c r="Z60" s="14">
        <v>40513.333333333299</v>
      </c>
      <c r="AA60" s="14">
        <v>41683.333333333299</v>
      </c>
      <c r="AB60" s="13" t="s">
        <v>103</v>
      </c>
      <c r="AC60" s="13" t="s">
        <v>65</v>
      </c>
      <c r="AD60" s="13" t="s">
        <v>65</v>
      </c>
      <c r="AE60" s="13" t="s">
        <v>103</v>
      </c>
      <c r="AF60" s="13" t="s">
        <v>66</v>
      </c>
    </row>
    <row r="61" spans="1:32" s="1" customFormat="1" ht="13" hidden="1" x14ac:dyDescent="0.3">
      <c r="A61" s="34" t="s">
        <v>1108</v>
      </c>
      <c r="B61" s="13">
        <v>242</v>
      </c>
      <c r="C61" s="14">
        <v>39276</v>
      </c>
      <c r="D61" s="14">
        <v>39276.291666666701</v>
      </c>
      <c r="E61" s="13" t="s">
        <v>1002</v>
      </c>
      <c r="F61" s="13" t="s">
        <v>101</v>
      </c>
      <c r="G61" s="13" t="s">
        <v>95</v>
      </c>
      <c r="H61" s="13"/>
      <c r="I61" s="13"/>
      <c r="J61" s="13" t="s">
        <v>96</v>
      </c>
      <c r="K61" s="13"/>
      <c r="L61" s="13"/>
      <c r="M61" s="13">
        <v>150</v>
      </c>
      <c r="N61" s="13"/>
      <c r="O61" s="13"/>
      <c r="P61" s="13">
        <v>150</v>
      </c>
      <c r="Q61" s="13" t="s">
        <v>83</v>
      </c>
      <c r="R61" s="13"/>
      <c r="S61" s="13" t="s">
        <v>58</v>
      </c>
      <c r="T61" s="13"/>
      <c r="U61" s="13" t="s">
        <v>369</v>
      </c>
      <c r="V61" s="13" t="s">
        <v>61</v>
      </c>
      <c r="W61" s="13" t="s">
        <v>62</v>
      </c>
      <c r="X61" s="13"/>
      <c r="Y61" s="15" t="s">
        <v>1109</v>
      </c>
      <c r="Z61" s="14">
        <v>41153.291666666701</v>
      </c>
      <c r="AA61" s="14">
        <v>41939.291666666701</v>
      </c>
      <c r="AB61" s="13" t="s">
        <v>103</v>
      </c>
      <c r="AC61" s="13" t="s">
        <v>65</v>
      </c>
      <c r="AD61" s="13" t="s">
        <v>65</v>
      </c>
      <c r="AE61" s="13" t="s">
        <v>103</v>
      </c>
      <c r="AF61" s="13" t="s">
        <v>66</v>
      </c>
    </row>
    <row r="62" spans="1:32" s="1" customFormat="1" ht="26" hidden="1" x14ac:dyDescent="0.3">
      <c r="A62" s="34" t="s">
        <v>1110</v>
      </c>
      <c r="B62" s="13">
        <v>252</v>
      </c>
      <c r="C62" s="14">
        <v>39274</v>
      </c>
      <c r="D62" s="14">
        <v>39300.291666666701</v>
      </c>
      <c r="E62" s="13" t="s">
        <v>1002</v>
      </c>
      <c r="F62" s="13" t="s">
        <v>68</v>
      </c>
      <c r="G62" s="13" t="s">
        <v>76</v>
      </c>
      <c r="H62" s="13"/>
      <c r="I62" s="13"/>
      <c r="J62" s="13" t="s">
        <v>77</v>
      </c>
      <c r="K62" s="13"/>
      <c r="L62" s="13"/>
      <c r="M62" s="13">
        <v>25.96</v>
      </c>
      <c r="N62" s="13"/>
      <c r="O62" s="13"/>
      <c r="P62" s="13">
        <v>25.96</v>
      </c>
      <c r="Q62" s="13"/>
      <c r="R62" s="13"/>
      <c r="S62" s="13" t="s">
        <v>58</v>
      </c>
      <c r="T62" s="13"/>
      <c r="U62" s="13" t="s">
        <v>107</v>
      </c>
      <c r="V62" s="13" t="s">
        <v>61</v>
      </c>
      <c r="W62" s="13" t="s">
        <v>89</v>
      </c>
      <c r="X62" s="13" t="s">
        <v>442</v>
      </c>
      <c r="Y62" s="15" t="s">
        <v>1111</v>
      </c>
      <c r="Z62" s="14">
        <v>39225.291666666701</v>
      </c>
      <c r="AA62" s="14">
        <v>40216.333333333299</v>
      </c>
      <c r="AB62" s="13" t="s">
        <v>73</v>
      </c>
      <c r="AC62" s="13" t="s">
        <v>74</v>
      </c>
      <c r="AD62" s="13" t="s">
        <v>74</v>
      </c>
      <c r="AE62" s="13" t="s">
        <v>74</v>
      </c>
      <c r="AF62" s="13" t="s">
        <v>66</v>
      </c>
    </row>
    <row r="63" spans="1:32" s="1" customFormat="1" ht="26" hidden="1" x14ac:dyDescent="0.3">
      <c r="A63" s="34" t="s">
        <v>1112</v>
      </c>
      <c r="B63" s="13" t="s">
        <v>1113</v>
      </c>
      <c r="C63" s="14">
        <v>39364</v>
      </c>
      <c r="D63" s="14">
        <v>39364.291666666701</v>
      </c>
      <c r="E63" s="13" t="s">
        <v>1002</v>
      </c>
      <c r="F63" s="13" t="s">
        <v>54</v>
      </c>
      <c r="G63" s="13" t="s">
        <v>95</v>
      </c>
      <c r="H63" s="13"/>
      <c r="I63" s="13"/>
      <c r="J63" s="13" t="s">
        <v>96</v>
      </c>
      <c r="K63" s="13"/>
      <c r="L63" s="13"/>
      <c r="M63" s="13">
        <v>5</v>
      </c>
      <c r="N63" s="13"/>
      <c r="O63" s="13"/>
      <c r="P63" s="13">
        <v>5</v>
      </c>
      <c r="Q63" s="13"/>
      <c r="R63" s="13"/>
      <c r="S63" s="13" t="s">
        <v>58</v>
      </c>
      <c r="T63" s="13"/>
      <c r="U63" s="13" t="s">
        <v>78</v>
      </c>
      <c r="V63" s="13" t="s">
        <v>61</v>
      </c>
      <c r="W63" s="13" t="s">
        <v>62</v>
      </c>
      <c r="X63" s="13"/>
      <c r="Y63" s="15" t="s">
        <v>1114</v>
      </c>
      <c r="Z63" s="14">
        <v>39918.291666666701</v>
      </c>
      <c r="AA63" s="14">
        <v>40288.291666666701</v>
      </c>
      <c r="AB63" s="13"/>
      <c r="AC63" s="13"/>
      <c r="AD63" s="13"/>
      <c r="AE63" s="13"/>
      <c r="AF63" s="13" t="s">
        <v>66</v>
      </c>
    </row>
    <row r="64" spans="1:32" s="1" customFormat="1" ht="13" hidden="1" x14ac:dyDescent="0.3">
      <c r="A64" s="34" t="s">
        <v>1115</v>
      </c>
      <c r="B64" s="13">
        <v>267</v>
      </c>
      <c r="C64" s="14">
        <v>39378</v>
      </c>
      <c r="D64" s="14">
        <v>39378.291666666701</v>
      </c>
      <c r="E64" s="13" t="s">
        <v>1002</v>
      </c>
      <c r="F64" s="13" t="s">
        <v>68</v>
      </c>
      <c r="G64" s="13" t="s">
        <v>111</v>
      </c>
      <c r="H64" s="13"/>
      <c r="I64" s="13"/>
      <c r="J64" s="13" t="s">
        <v>77</v>
      </c>
      <c r="K64" s="13"/>
      <c r="L64" s="13"/>
      <c r="M64" s="13">
        <v>280</v>
      </c>
      <c r="N64" s="13"/>
      <c r="O64" s="13"/>
      <c r="P64" s="13">
        <v>280</v>
      </c>
      <c r="Q64" s="13"/>
      <c r="R64" s="13"/>
      <c r="S64" s="13" t="s">
        <v>58</v>
      </c>
      <c r="T64" s="13"/>
      <c r="U64" s="13" t="s">
        <v>211</v>
      </c>
      <c r="V64" s="13" t="s">
        <v>61</v>
      </c>
      <c r="W64" s="13" t="s">
        <v>62</v>
      </c>
      <c r="X64" s="13"/>
      <c r="Y64" s="15" t="s">
        <v>1116</v>
      </c>
      <c r="Z64" s="14">
        <v>41015.291666666701</v>
      </c>
      <c r="AA64" s="14">
        <v>41106.291666666701</v>
      </c>
      <c r="AB64" s="13" t="s">
        <v>98</v>
      </c>
      <c r="AC64" s="13" t="s">
        <v>1117</v>
      </c>
      <c r="AD64" s="13" t="s">
        <v>65</v>
      </c>
      <c r="AE64" s="13" t="s">
        <v>74</v>
      </c>
      <c r="AF64" s="13" t="s">
        <v>66</v>
      </c>
    </row>
    <row r="65" spans="1:32" s="1" customFormat="1" ht="26" hidden="1" x14ac:dyDescent="0.3">
      <c r="A65" s="34" t="s">
        <v>1118</v>
      </c>
      <c r="B65" s="13">
        <v>268</v>
      </c>
      <c r="C65" s="14">
        <v>39379</v>
      </c>
      <c r="D65" s="14">
        <v>39379.291666666701</v>
      </c>
      <c r="E65" s="13" t="s">
        <v>1002</v>
      </c>
      <c r="F65" s="13" t="s">
        <v>68</v>
      </c>
      <c r="G65" s="13" t="s">
        <v>76</v>
      </c>
      <c r="H65" s="13"/>
      <c r="I65" s="13"/>
      <c r="J65" s="13" t="s">
        <v>77</v>
      </c>
      <c r="K65" s="13"/>
      <c r="L65" s="13"/>
      <c r="M65" s="13">
        <v>145</v>
      </c>
      <c r="N65" s="13"/>
      <c r="O65" s="13"/>
      <c r="P65" s="13">
        <v>145</v>
      </c>
      <c r="Q65" s="13"/>
      <c r="R65" s="13"/>
      <c r="S65" s="13" t="s">
        <v>58</v>
      </c>
      <c r="T65" s="13"/>
      <c r="U65" s="13" t="s">
        <v>211</v>
      </c>
      <c r="V65" s="13" t="s">
        <v>61</v>
      </c>
      <c r="W65" s="13" t="s">
        <v>62</v>
      </c>
      <c r="X65" s="13"/>
      <c r="Y65" s="15" t="s">
        <v>1119</v>
      </c>
      <c r="Z65" s="14">
        <v>41061.291666666701</v>
      </c>
      <c r="AA65" s="14">
        <v>41060.291666666701</v>
      </c>
      <c r="AB65" s="13" t="s">
        <v>73</v>
      </c>
      <c r="AC65" s="13" t="s">
        <v>65</v>
      </c>
      <c r="AD65" s="13" t="s">
        <v>65</v>
      </c>
      <c r="AE65" s="13" t="s">
        <v>74</v>
      </c>
      <c r="AF65" s="13" t="s">
        <v>66</v>
      </c>
    </row>
    <row r="66" spans="1:32" s="1" customFormat="1" ht="13" hidden="1" x14ac:dyDescent="0.3">
      <c r="A66" s="34" t="s">
        <v>1120</v>
      </c>
      <c r="B66" s="13">
        <v>272</v>
      </c>
      <c r="C66" s="14">
        <v>39387</v>
      </c>
      <c r="D66" s="14">
        <v>39387.291666666701</v>
      </c>
      <c r="E66" s="13" t="s">
        <v>1002</v>
      </c>
      <c r="F66" s="13" t="s">
        <v>101</v>
      </c>
      <c r="G66" s="13" t="s">
        <v>95</v>
      </c>
      <c r="H66" s="13" t="s">
        <v>56</v>
      </c>
      <c r="I66" s="13"/>
      <c r="J66" s="13" t="s">
        <v>96</v>
      </c>
      <c r="K66" s="13" t="s">
        <v>57</v>
      </c>
      <c r="L66" s="13"/>
      <c r="M66" s="13">
        <v>123</v>
      </c>
      <c r="N66" s="13">
        <v>73.8</v>
      </c>
      <c r="O66" s="13"/>
      <c r="P66" s="13">
        <v>123</v>
      </c>
      <c r="Q66" s="13" t="s">
        <v>83</v>
      </c>
      <c r="R66" s="13"/>
      <c r="S66" s="13" t="s">
        <v>58</v>
      </c>
      <c r="T66" s="13" t="s">
        <v>217</v>
      </c>
      <c r="U66" s="13" t="s">
        <v>133</v>
      </c>
      <c r="V66" s="13" t="s">
        <v>61</v>
      </c>
      <c r="W66" s="13" t="s">
        <v>62</v>
      </c>
      <c r="X66" s="13" t="s">
        <v>79</v>
      </c>
      <c r="Y66" s="15" t="s">
        <v>1121</v>
      </c>
      <c r="Z66" s="14">
        <v>41061.291666666701</v>
      </c>
      <c r="AA66" s="14">
        <v>44169.333333333299</v>
      </c>
      <c r="AB66" s="13" t="s">
        <v>103</v>
      </c>
      <c r="AC66" s="13" t="s">
        <v>65</v>
      </c>
      <c r="AD66" s="13" t="s">
        <v>65</v>
      </c>
      <c r="AE66" s="13" t="s">
        <v>103</v>
      </c>
      <c r="AF66" s="13" t="s">
        <v>66</v>
      </c>
    </row>
    <row r="67" spans="1:32" s="1" customFormat="1" ht="26" hidden="1" x14ac:dyDescent="0.3">
      <c r="A67" s="34" t="s">
        <v>1122</v>
      </c>
      <c r="B67" s="13">
        <v>274</v>
      </c>
      <c r="C67" s="14">
        <v>39391</v>
      </c>
      <c r="D67" s="14">
        <v>39391.333333333299</v>
      </c>
      <c r="E67" s="13" t="s">
        <v>1002</v>
      </c>
      <c r="F67" s="13" t="s">
        <v>68</v>
      </c>
      <c r="G67" s="13" t="s">
        <v>111</v>
      </c>
      <c r="H67" s="13"/>
      <c r="I67" s="13"/>
      <c r="J67" s="13" t="s">
        <v>77</v>
      </c>
      <c r="K67" s="13"/>
      <c r="L67" s="13"/>
      <c r="M67" s="13">
        <v>54</v>
      </c>
      <c r="N67" s="13"/>
      <c r="O67" s="13"/>
      <c r="P67" s="13">
        <v>54</v>
      </c>
      <c r="Q67" s="13"/>
      <c r="R67" s="13"/>
      <c r="S67" s="13" t="s">
        <v>58</v>
      </c>
      <c r="T67" s="13"/>
      <c r="U67" s="13" t="s">
        <v>70</v>
      </c>
      <c r="V67" s="13" t="s">
        <v>61</v>
      </c>
      <c r="W67" s="13" t="s">
        <v>71</v>
      </c>
      <c r="X67" s="13"/>
      <c r="Y67" s="15" t="s">
        <v>1009</v>
      </c>
      <c r="Z67" s="14">
        <v>39685.291666666701</v>
      </c>
      <c r="AA67" s="14">
        <v>39684.291666666701</v>
      </c>
      <c r="AB67" s="13" t="s">
        <v>73</v>
      </c>
      <c r="AC67" s="13" t="s">
        <v>65</v>
      </c>
      <c r="AD67" s="13" t="s">
        <v>65</v>
      </c>
      <c r="AE67" s="13" t="s">
        <v>74</v>
      </c>
      <c r="AF67" s="13" t="s">
        <v>66</v>
      </c>
    </row>
    <row r="68" spans="1:32" s="1" customFormat="1" ht="13" hidden="1" x14ac:dyDescent="0.3">
      <c r="A68" s="34" t="s">
        <v>1123</v>
      </c>
      <c r="B68" s="13">
        <v>304</v>
      </c>
      <c r="C68" s="14">
        <v>39506</v>
      </c>
      <c r="D68" s="14">
        <v>39506.333333333299</v>
      </c>
      <c r="E68" s="13" t="s">
        <v>1002</v>
      </c>
      <c r="F68" s="13" t="s">
        <v>101</v>
      </c>
      <c r="G68" s="13" t="s">
        <v>95</v>
      </c>
      <c r="H68" s="13"/>
      <c r="I68" s="13"/>
      <c r="J68" s="13" t="s">
        <v>96</v>
      </c>
      <c r="K68" s="13"/>
      <c r="L68" s="13"/>
      <c r="M68" s="13">
        <v>50</v>
      </c>
      <c r="N68" s="13"/>
      <c r="O68" s="13"/>
      <c r="P68" s="13">
        <v>50</v>
      </c>
      <c r="Q68" s="13" t="s">
        <v>83</v>
      </c>
      <c r="R68" s="13"/>
      <c r="S68" s="13" t="s">
        <v>58</v>
      </c>
      <c r="T68" s="13"/>
      <c r="U68" s="13" t="s">
        <v>226</v>
      </c>
      <c r="V68" s="13" t="s">
        <v>61</v>
      </c>
      <c r="W68" s="13" t="s">
        <v>62</v>
      </c>
      <c r="X68" s="13" t="s">
        <v>74</v>
      </c>
      <c r="Y68" s="15" t="s">
        <v>1124</v>
      </c>
      <c r="Z68" s="14">
        <v>40301.291666666701</v>
      </c>
      <c r="AA68" s="14">
        <v>41341.333333333299</v>
      </c>
      <c r="AB68" s="13" t="s">
        <v>103</v>
      </c>
      <c r="AC68" s="13" t="s">
        <v>65</v>
      </c>
      <c r="AD68" s="13" t="s">
        <v>65</v>
      </c>
      <c r="AE68" s="13" t="s">
        <v>103</v>
      </c>
      <c r="AF68" s="13" t="s">
        <v>66</v>
      </c>
    </row>
    <row r="69" spans="1:32" s="1" customFormat="1" ht="26" hidden="1" x14ac:dyDescent="0.3">
      <c r="A69" s="34" t="s">
        <v>1125</v>
      </c>
      <c r="B69" s="13">
        <v>320</v>
      </c>
      <c r="C69" s="14">
        <v>39519</v>
      </c>
      <c r="D69" s="14">
        <v>39519.291666666701</v>
      </c>
      <c r="E69" s="13" t="s">
        <v>1002</v>
      </c>
      <c r="F69" s="13" t="s">
        <v>101</v>
      </c>
      <c r="G69" s="13" t="s">
        <v>1035</v>
      </c>
      <c r="H69" s="13"/>
      <c r="I69" s="13"/>
      <c r="J69" s="13" t="s">
        <v>77</v>
      </c>
      <c r="K69" s="13"/>
      <c r="L69" s="13"/>
      <c r="M69" s="13">
        <v>100</v>
      </c>
      <c r="N69" s="13"/>
      <c r="O69" s="13"/>
      <c r="P69" s="13">
        <v>100</v>
      </c>
      <c r="Q69" s="13" t="s">
        <v>83</v>
      </c>
      <c r="R69" s="13"/>
      <c r="S69" s="13" t="s">
        <v>58</v>
      </c>
      <c r="T69" s="13"/>
      <c r="U69" s="13" t="s">
        <v>144</v>
      </c>
      <c r="V69" s="13" t="s">
        <v>61</v>
      </c>
      <c r="W69" s="13" t="s">
        <v>62</v>
      </c>
      <c r="X69" s="13"/>
      <c r="Y69" s="15" t="s">
        <v>1126</v>
      </c>
      <c r="Z69" s="14">
        <v>41395.291666666701</v>
      </c>
      <c r="AA69" s="14">
        <v>41395.291666666701</v>
      </c>
      <c r="AB69" s="13" t="s">
        <v>103</v>
      </c>
      <c r="AC69" s="13" t="s">
        <v>65</v>
      </c>
      <c r="AD69" s="13" t="s">
        <v>65</v>
      </c>
      <c r="AE69" s="13" t="s">
        <v>103</v>
      </c>
      <c r="AF69" s="13" t="s">
        <v>66</v>
      </c>
    </row>
    <row r="70" spans="1:32" s="1" customFormat="1" ht="13" hidden="1" x14ac:dyDescent="0.3">
      <c r="A70" s="34" t="s">
        <v>1127</v>
      </c>
      <c r="B70" s="13">
        <v>334</v>
      </c>
      <c r="C70" s="14">
        <v>39542</v>
      </c>
      <c r="D70" s="14">
        <v>39542.291666666701</v>
      </c>
      <c r="E70" s="13" t="s">
        <v>1002</v>
      </c>
      <c r="F70" s="13" t="s">
        <v>101</v>
      </c>
      <c r="G70" s="13" t="s">
        <v>1035</v>
      </c>
      <c r="H70" s="13"/>
      <c r="I70" s="13"/>
      <c r="J70" s="13" t="s">
        <v>77</v>
      </c>
      <c r="K70" s="13"/>
      <c r="L70" s="13"/>
      <c r="M70" s="13">
        <v>195.9</v>
      </c>
      <c r="N70" s="13"/>
      <c r="O70" s="13"/>
      <c r="P70" s="13">
        <v>195.9</v>
      </c>
      <c r="Q70" s="13" t="s">
        <v>83</v>
      </c>
      <c r="R70" s="13"/>
      <c r="S70" s="13" t="s">
        <v>58</v>
      </c>
      <c r="T70" s="13"/>
      <c r="U70" s="13" t="s">
        <v>201</v>
      </c>
      <c r="V70" s="13" t="s">
        <v>61</v>
      </c>
      <c r="W70" s="13" t="s">
        <v>62</v>
      </c>
      <c r="X70" s="13"/>
      <c r="Y70" s="15" t="s">
        <v>1128</v>
      </c>
      <c r="Z70" s="14">
        <v>41061.291666666701</v>
      </c>
      <c r="AA70" s="14">
        <v>41090.291666666701</v>
      </c>
      <c r="AB70" s="13" t="s">
        <v>103</v>
      </c>
      <c r="AC70" s="13" t="s">
        <v>65</v>
      </c>
      <c r="AD70" s="13" t="s">
        <v>65</v>
      </c>
      <c r="AE70" s="13" t="s">
        <v>103</v>
      </c>
      <c r="AF70" s="13" t="s">
        <v>66</v>
      </c>
    </row>
    <row r="71" spans="1:32" s="1" customFormat="1" ht="13" hidden="1" x14ac:dyDescent="0.3">
      <c r="A71" s="34" t="s">
        <v>1129</v>
      </c>
      <c r="B71" s="13">
        <v>337</v>
      </c>
      <c r="C71" s="14">
        <v>39540</v>
      </c>
      <c r="D71" s="14">
        <v>39556.291666666701</v>
      </c>
      <c r="E71" s="13" t="s">
        <v>1002</v>
      </c>
      <c r="F71" s="13" t="s">
        <v>101</v>
      </c>
      <c r="G71" s="13" t="s">
        <v>95</v>
      </c>
      <c r="H71" s="13"/>
      <c r="I71" s="13"/>
      <c r="J71" s="13" t="s">
        <v>96</v>
      </c>
      <c r="K71" s="13"/>
      <c r="L71" s="13"/>
      <c r="M71" s="13">
        <v>26</v>
      </c>
      <c r="N71" s="13"/>
      <c r="O71" s="13"/>
      <c r="P71" s="13">
        <v>25.75</v>
      </c>
      <c r="Q71" s="13" t="s">
        <v>83</v>
      </c>
      <c r="R71" s="13"/>
      <c r="S71" s="13" t="s">
        <v>58</v>
      </c>
      <c r="T71" s="13"/>
      <c r="U71" s="13" t="s">
        <v>70</v>
      </c>
      <c r="V71" s="13" t="s">
        <v>61</v>
      </c>
      <c r="W71" s="13" t="s">
        <v>71</v>
      </c>
      <c r="X71" s="13"/>
      <c r="Y71" s="15" t="s">
        <v>1130</v>
      </c>
      <c r="Z71" s="14">
        <v>40634.291666666701</v>
      </c>
      <c r="AA71" s="14">
        <v>41317.333333333299</v>
      </c>
      <c r="AB71" s="13" t="s">
        <v>103</v>
      </c>
      <c r="AC71" s="13" t="s">
        <v>65</v>
      </c>
      <c r="AD71" s="13" t="s">
        <v>65</v>
      </c>
      <c r="AE71" s="13" t="s">
        <v>103</v>
      </c>
      <c r="AF71" s="13" t="s">
        <v>66</v>
      </c>
    </row>
    <row r="72" spans="1:32" s="1" customFormat="1" ht="13" hidden="1" x14ac:dyDescent="0.3">
      <c r="A72" s="34" t="s">
        <v>1131</v>
      </c>
      <c r="B72" s="13">
        <v>340</v>
      </c>
      <c r="C72" s="14">
        <v>39540</v>
      </c>
      <c r="D72" s="14">
        <v>39560.291666666701</v>
      </c>
      <c r="E72" s="13" t="s">
        <v>1002</v>
      </c>
      <c r="F72" s="13" t="s">
        <v>127</v>
      </c>
      <c r="G72" s="13" t="s">
        <v>95</v>
      </c>
      <c r="H72" s="13"/>
      <c r="I72" s="13"/>
      <c r="J72" s="13" t="s">
        <v>96</v>
      </c>
      <c r="K72" s="13"/>
      <c r="L72" s="13"/>
      <c r="M72" s="13">
        <v>20</v>
      </c>
      <c r="N72" s="13"/>
      <c r="O72" s="13"/>
      <c r="P72" s="13">
        <v>20</v>
      </c>
      <c r="Q72" s="13" t="s">
        <v>83</v>
      </c>
      <c r="R72" s="13"/>
      <c r="S72" s="13" t="s">
        <v>58</v>
      </c>
      <c r="T72" s="13"/>
      <c r="U72" s="13" t="s">
        <v>226</v>
      </c>
      <c r="V72" s="13" t="s">
        <v>61</v>
      </c>
      <c r="W72" s="13" t="s">
        <v>62</v>
      </c>
      <c r="X72" s="13"/>
      <c r="Y72" s="15" t="s">
        <v>1124</v>
      </c>
      <c r="Z72" s="14">
        <v>40299.291666666701</v>
      </c>
      <c r="AA72" s="14">
        <v>41341.333333333299</v>
      </c>
      <c r="AB72" s="13" t="s">
        <v>1132</v>
      </c>
      <c r="AC72" s="13" t="s">
        <v>130</v>
      </c>
      <c r="AD72" s="13" t="s">
        <v>131</v>
      </c>
      <c r="AE72" s="13" t="s">
        <v>103</v>
      </c>
      <c r="AF72" s="13" t="s">
        <v>66</v>
      </c>
    </row>
    <row r="73" spans="1:32" s="1" customFormat="1" ht="13" hidden="1" x14ac:dyDescent="0.3">
      <c r="A73" s="34" t="s">
        <v>1133</v>
      </c>
      <c r="B73" s="13">
        <v>356</v>
      </c>
      <c r="C73" s="14">
        <v>39566</v>
      </c>
      <c r="D73" s="14">
        <v>39566.291666666701</v>
      </c>
      <c r="E73" s="13" t="s">
        <v>1002</v>
      </c>
      <c r="F73" s="13" t="s">
        <v>101</v>
      </c>
      <c r="G73" s="13" t="s">
        <v>95</v>
      </c>
      <c r="H73" s="13"/>
      <c r="I73" s="13"/>
      <c r="J73" s="13" t="s">
        <v>96</v>
      </c>
      <c r="K73" s="13"/>
      <c r="L73" s="13"/>
      <c r="M73" s="13">
        <v>40</v>
      </c>
      <c r="N73" s="13"/>
      <c r="O73" s="13"/>
      <c r="P73" s="13">
        <v>40</v>
      </c>
      <c r="Q73" s="13" t="s">
        <v>83</v>
      </c>
      <c r="R73" s="13"/>
      <c r="S73" s="13" t="s">
        <v>58</v>
      </c>
      <c r="T73" s="13"/>
      <c r="U73" s="13" t="s">
        <v>369</v>
      </c>
      <c r="V73" s="13" t="s">
        <v>61</v>
      </c>
      <c r="W73" s="13" t="s">
        <v>62</v>
      </c>
      <c r="X73" s="13" t="s">
        <v>74</v>
      </c>
      <c r="Y73" s="15" t="s">
        <v>1134</v>
      </c>
      <c r="Z73" s="14">
        <v>41000.291666666701</v>
      </c>
      <c r="AA73" s="14">
        <v>43069.333333333299</v>
      </c>
      <c r="AB73" s="13" t="s">
        <v>103</v>
      </c>
      <c r="AC73" s="13" t="s">
        <v>65</v>
      </c>
      <c r="AD73" s="13" t="s">
        <v>65</v>
      </c>
      <c r="AE73" s="13" t="s">
        <v>103</v>
      </c>
      <c r="AF73" s="13" t="s">
        <v>66</v>
      </c>
    </row>
    <row r="74" spans="1:32" s="1" customFormat="1" ht="13" hidden="1" x14ac:dyDescent="0.3">
      <c r="A74" s="34" t="s">
        <v>1135</v>
      </c>
      <c r="B74" s="13">
        <v>407</v>
      </c>
      <c r="C74" s="14">
        <v>39598</v>
      </c>
      <c r="D74" s="14">
        <v>39598.291666666701</v>
      </c>
      <c r="E74" s="13" t="s">
        <v>1002</v>
      </c>
      <c r="F74" s="13" t="s">
        <v>101</v>
      </c>
      <c r="G74" s="13" t="s">
        <v>95</v>
      </c>
      <c r="H74" s="13"/>
      <c r="I74" s="13"/>
      <c r="J74" s="13" t="s">
        <v>96</v>
      </c>
      <c r="K74" s="13"/>
      <c r="L74" s="13"/>
      <c r="M74" s="13">
        <v>310</v>
      </c>
      <c r="N74" s="13"/>
      <c r="O74" s="13"/>
      <c r="P74" s="13">
        <v>310</v>
      </c>
      <c r="Q74" s="13" t="s">
        <v>83</v>
      </c>
      <c r="R74" s="13"/>
      <c r="S74" s="13" t="s">
        <v>58</v>
      </c>
      <c r="T74" s="13"/>
      <c r="U74" s="13" t="s">
        <v>88</v>
      </c>
      <c r="V74" s="13" t="s">
        <v>61</v>
      </c>
      <c r="W74" s="13" t="s">
        <v>89</v>
      </c>
      <c r="X74" s="13" t="s">
        <v>63</v>
      </c>
      <c r="Y74" s="15" t="s">
        <v>1136</v>
      </c>
      <c r="Z74" s="14">
        <v>41091.291666666701</v>
      </c>
      <c r="AA74" s="14">
        <v>42163.291666666701</v>
      </c>
      <c r="AB74" s="13" t="s">
        <v>103</v>
      </c>
      <c r="AC74" s="13" t="s">
        <v>65</v>
      </c>
      <c r="AD74" s="13" t="s">
        <v>65</v>
      </c>
      <c r="AE74" s="13" t="s">
        <v>103</v>
      </c>
      <c r="AF74" s="13" t="s">
        <v>66</v>
      </c>
    </row>
    <row r="75" spans="1:32" s="1" customFormat="1" ht="13" hidden="1" x14ac:dyDescent="0.3">
      <c r="A75" s="34" t="s">
        <v>1137</v>
      </c>
      <c r="B75" s="13">
        <v>408</v>
      </c>
      <c r="C75" s="14">
        <v>39598</v>
      </c>
      <c r="D75" s="14">
        <v>39598.291666666701</v>
      </c>
      <c r="E75" s="13" t="s">
        <v>1002</v>
      </c>
      <c r="F75" s="13" t="s">
        <v>101</v>
      </c>
      <c r="G75" s="13" t="s">
        <v>95</v>
      </c>
      <c r="H75" s="13"/>
      <c r="I75" s="13"/>
      <c r="J75" s="13" t="s">
        <v>96</v>
      </c>
      <c r="K75" s="13"/>
      <c r="L75" s="13"/>
      <c r="M75" s="13">
        <v>276</v>
      </c>
      <c r="N75" s="13"/>
      <c r="O75" s="13"/>
      <c r="P75" s="13">
        <v>276</v>
      </c>
      <c r="Q75" s="13" t="s">
        <v>83</v>
      </c>
      <c r="R75" s="13"/>
      <c r="S75" s="13" t="s">
        <v>58</v>
      </c>
      <c r="T75" s="13"/>
      <c r="U75" s="13" t="s">
        <v>88</v>
      </c>
      <c r="V75" s="13" t="s">
        <v>61</v>
      </c>
      <c r="W75" s="13" t="s">
        <v>89</v>
      </c>
      <c r="X75" s="13" t="s">
        <v>63</v>
      </c>
      <c r="Y75" s="15" t="s">
        <v>1136</v>
      </c>
      <c r="Z75" s="14">
        <v>41091.291666666701</v>
      </c>
      <c r="AA75" s="14">
        <v>42180.291666666701</v>
      </c>
      <c r="AB75" s="13" t="s">
        <v>103</v>
      </c>
      <c r="AC75" s="13" t="s">
        <v>65</v>
      </c>
      <c r="AD75" s="13" t="s">
        <v>65</v>
      </c>
      <c r="AE75" s="13" t="s">
        <v>103</v>
      </c>
      <c r="AF75" s="13" t="s">
        <v>66</v>
      </c>
    </row>
    <row r="76" spans="1:32" s="1" customFormat="1" ht="13" hidden="1" x14ac:dyDescent="0.3">
      <c r="A76" s="34" t="s">
        <v>1138</v>
      </c>
      <c r="B76" s="13">
        <v>412</v>
      </c>
      <c r="C76" s="14">
        <v>39598</v>
      </c>
      <c r="D76" s="14">
        <v>39598.291666666701</v>
      </c>
      <c r="E76" s="13" t="s">
        <v>1002</v>
      </c>
      <c r="F76" s="13" t="s">
        <v>101</v>
      </c>
      <c r="G76" s="13" t="s">
        <v>95</v>
      </c>
      <c r="H76" s="13"/>
      <c r="I76" s="13"/>
      <c r="J76" s="13" t="s">
        <v>96</v>
      </c>
      <c r="K76" s="13"/>
      <c r="L76" s="13"/>
      <c r="M76" s="13">
        <v>250</v>
      </c>
      <c r="N76" s="13"/>
      <c r="O76" s="13"/>
      <c r="P76" s="13">
        <v>250</v>
      </c>
      <c r="Q76" s="13" t="s">
        <v>83</v>
      </c>
      <c r="R76" s="13"/>
      <c r="S76" s="13" t="s">
        <v>58</v>
      </c>
      <c r="T76" s="13"/>
      <c r="U76" s="13" t="s">
        <v>107</v>
      </c>
      <c r="V76" s="13" t="s">
        <v>61</v>
      </c>
      <c r="W76" s="13" t="s">
        <v>89</v>
      </c>
      <c r="X76" s="13" t="s">
        <v>63</v>
      </c>
      <c r="Y76" s="15" t="s">
        <v>125</v>
      </c>
      <c r="Z76" s="14">
        <v>41122.291666666701</v>
      </c>
      <c r="AA76" s="14">
        <v>41809.291666666701</v>
      </c>
      <c r="AB76" s="13" t="s">
        <v>103</v>
      </c>
      <c r="AC76" s="13" t="s">
        <v>65</v>
      </c>
      <c r="AD76" s="13" t="s">
        <v>65</v>
      </c>
      <c r="AE76" s="13" t="s">
        <v>103</v>
      </c>
      <c r="AF76" s="13" t="s">
        <v>66</v>
      </c>
    </row>
    <row r="77" spans="1:32" s="1" customFormat="1" ht="26" hidden="1" x14ac:dyDescent="0.3">
      <c r="A77" s="34" t="s">
        <v>1139</v>
      </c>
      <c r="B77" s="13">
        <v>429</v>
      </c>
      <c r="C77" s="14">
        <v>39598</v>
      </c>
      <c r="D77" s="14">
        <v>39598.291666666701</v>
      </c>
      <c r="E77" s="13" t="s">
        <v>1002</v>
      </c>
      <c r="F77" s="13" t="s">
        <v>101</v>
      </c>
      <c r="G77" s="13" t="s">
        <v>95</v>
      </c>
      <c r="H77" s="13"/>
      <c r="I77" s="13"/>
      <c r="J77" s="13" t="s">
        <v>96</v>
      </c>
      <c r="K77" s="13"/>
      <c r="L77" s="13"/>
      <c r="M77" s="13">
        <v>100</v>
      </c>
      <c r="N77" s="13"/>
      <c r="O77" s="13"/>
      <c r="P77" s="13">
        <v>100</v>
      </c>
      <c r="Q77" s="13" t="s">
        <v>83</v>
      </c>
      <c r="R77" s="13"/>
      <c r="S77" s="13" t="s">
        <v>58</v>
      </c>
      <c r="T77" s="13"/>
      <c r="U77" s="13" t="s">
        <v>229</v>
      </c>
      <c r="V77" s="13" t="s">
        <v>61</v>
      </c>
      <c r="W77" s="13" t="s">
        <v>71</v>
      </c>
      <c r="X77" s="13"/>
      <c r="Y77" s="15" t="s">
        <v>230</v>
      </c>
      <c r="Z77" s="14">
        <v>41821.291666666701</v>
      </c>
      <c r="AA77" s="14">
        <v>43410.333333333299</v>
      </c>
      <c r="AB77" s="13" t="s">
        <v>103</v>
      </c>
      <c r="AC77" s="13" t="s">
        <v>65</v>
      </c>
      <c r="AD77" s="13" t="s">
        <v>65</v>
      </c>
      <c r="AE77" s="13" t="s">
        <v>103</v>
      </c>
      <c r="AF77" s="13" t="s">
        <v>66</v>
      </c>
    </row>
    <row r="78" spans="1:32" s="1" customFormat="1" ht="26" hidden="1" x14ac:dyDescent="0.3">
      <c r="A78" s="34" t="s">
        <v>1140</v>
      </c>
      <c r="B78" s="13">
        <v>442</v>
      </c>
      <c r="C78" s="14">
        <v>39598</v>
      </c>
      <c r="D78" s="14">
        <v>39598.291666666701</v>
      </c>
      <c r="E78" s="13" t="s">
        <v>1002</v>
      </c>
      <c r="F78" s="13" t="s">
        <v>101</v>
      </c>
      <c r="G78" s="13" t="s">
        <v>95</v>
      </c>
      <c r="H78" s="13"/>
      <c r="I78" s="13"/>
      <c r="J78" s="13" t="s">
        <v>96</v>
      </c>
      <c r="K78" s="13"/>
      <c r="L78" s="13"/>
      <c r="M78" s="13">
        <v>125</v>
      </c>
      <c r="N78" s="13"/>
      <c r="O78" s="13"/>
      <c r="P78" s="13">
        <v>125</v>
      </c>
      <c r="Q78" s="13" t="s">
        <v>83</v>
      </c>
      <c r="R78" s="13"/>
      <c r="S78" s="13" t="s">
        <v>58</v>
      </c>
      <c r="T78" s="13"/>
      <c r="U78" s="13" t="s">
        <v>229</v>
      </c>
      <c r="V78" s="13" t="s">
        <v>61</v>
      </c>
      <c r="W78" s="13" t="s">
        <v>71</v>
      </c>
      <c r="X78" s="13"/>
      <c r="Y78" s="15" t="s">
        <v>230</v>
      </c>
      <c r="Z78" s="14">
        <v>41548.291666666701</v>
      </c>
      <c r="AA78" s="14">
        <v>41850.291666666701</v>
      </c>
      <c r="AB78" s="13" t="s">
        <v>103</v>
      </c>
      <c r="AC78" s="13" t="s">
        <v>65</v>
      </c>
      <c r="AD78" s="13" t="s">
        <v>65</v>
      </c>
      <c r="AE78" s="13" t="s">
        <v>103</v>
      </c>
      <c r="AF78" s="13" t="s">
        <v>66</v>
      </c>
    </row>
    <row r="79" spans="1:32" s="1" customFormat="1" ht="26" hidden="1" x14ac:dyDescent="0.3">
      <c r="A79" s="34" t="s">
        <v>1141</v>
      </c>
      <c r="B79" s="13">
        <v>468</v>
      </c>
      <c r="C79" s="14">
        <v>39598</v>
      </c>
      <c r="D79" s="14">
        <v>39601.291666666701</v>
      </c>
      <c r="E79" s="13" t="s">
        <v>1002</v>
      </c>
      <c r="F79" s="13" t="s">
        <v>101</v>
      </c>
      <c r="G79" s="13" t="s">
        <v>95</v>
      </c>
      <c r="H79" s="13"/>
      <c r="I79" s="13"/>
      <c r="J79" s="13" t="s">
        <v>96</v>
      </c>
      <c r="K79" s="13"/>
      <c r="L79" s="13"/>
      <c r="M79" s="13">
        <v>290</v>
      </c>
      <c r="N79" s="13"/>
      <c r="O79" s="13"/>
      <c r="P79" s="13">
        <v>290</v>
      </c>
      <c r="Q79" s="13" t="s">
        <v>115</v>
      </c>
      <c r="R79" s="13"/>
      <c r="S79" s="13" t="s">
        <v>58</v>
      </c>
      <c r="T79" s="13"/>
      <c r="U79" s="13" t="s">
        <v>188</v>
      </c>
      <c r="V79" s="13" t="s">
        <v>189</v>
      </c>
      <c r="W79" s="13" t="s">
        <v>71</v>
      </c>
      <c r="X79" s="13"/>
      <c r="Y79" s="15" t="s">
        <v>190</v>
      </c>
      <c r="Z79" s="14">
        <v>41122.291666666701</v>
      </c>
      <c r="AA79" s="14">
        <v>41800.291666666701</v>
      </c>
      <c r="AB79" s="13" t="s">
        <v>103</v>
      </c>
      <c r="AC79" s="13" t="s">
        <v>65</v>
      </c>
      <c r="AD79" s="13" t="s">
        <v>65</v>
      </c>
      <c r="AE79" s="13" t="s">
        <v>103</v>
      </c>
      <c r="AF79" s="13" t="s">
        <v>66</v>
      </c>
    </row>
    <row r="80" spans="1:32" s="1" customFormat="1" ht="13" hidden="1" x14ac:dyDescent="0.3">
      <c r="A80" s="34" t="s">
        <v>1142</v>
      </c>
      <c r="B80" s="13">
        <v>472</v>
      </c>
      <c r="C80" s="14">
        <v>40502</v>
      </c>
      <c r="D80" s="14">
        <v>39671.291666666701</v>
      </c>
      <c r="E80" s="13" t="s">
        <v>1002</v>
      </c>
      <c r="F80" s="13" t="s">
        <v>127</v>
      </c>
      <c r="G80" s="13" t="s">
        <v>76</v>
      </c>
      <c r="H80" s="13" t="s">
        <v>76</v>
      </c>
      <c r="I80" s="13"/>
      <c r="J80" s="13" t="s">
        <v>1058</v>
      </c>
      <c r="K80" s="13" t="s">
        <v>1058</v>
      </c>
      <c r="L80" s="13"/>
      <c r="M80" s="13">
        <v>11</v>
      </c>
      <c r="N80" s="13">
        <v>0</v>
      </c>
      <c r="O80" s="13"/>
      <c r="P80" s="13">
        <v>0</v>
      </c>
      <c r="Q80" s="13" t="s">
        <v>83</v>
      </c>
      <c r="R80" s="13"/>
      <c r="S80" s="13" t="s">
        <v>58</v>
      </c>
      <c r="T80" s="13"/>
      <c r="U80" s="13"/>
      <c r="V80" s="13"/>
      <c r="W80" s="13" t="s">
        <v>62</v>
      </c>
      <c r="X80" s="13"/>
      <c r="Y80" s="15" t="s">
        <v>1143</v>
      </c>
      <c r="Z80" s="14">
        <v>39802.333333333299</v>
      </c>
      <c r="AA80" s="14">
        <v>40430.291666666701</v>
      </c>
      <c r="AB80" s="13" t="s">
        <v>74</v>
      </c>
      <c r="AC80" s="13" t="s">
        <v>74</v>
      </c>
      <c r="AD80" s="13" t="s">
        <v>74</v>
      </c>
      <c r="AE80" s="13" t="s">
        <v>103</v>
      </c>
      <c r="AF80" s="13" t="s">
        <v>66</v>
      </c>
    </row>
    <row r="81" spans="1:32" s="1" customFormat="1" ht="13" hidden="1" x14ac:dyDescent="0.3">
      <c r="A81" s="34" t="s">
        <v>1144</v>
      </c>
      <c r="B81" s="13">
        <v>473</v>
      </c>
      <c r="C81" s="14">
        <v>39694</v>
      </c>
      <c r="D81" s="14">
        <v>39703.291666666701</v>
      </c>
      <c r="E81" s="13" t="s">
        <v>1002</v>
      </c>
      <c r="F81" s="13" t="s">
        <v>127</v>
      </c>
      <c r="G81" s="13" t="s">
        <v>95</v>
      </c>
      <c r="H81" s="13"/>
      <c r="I81" s="13"/>
      <c r="J81" s="13" t="s">
        <v>96</v>
      </c>
      <c r="K81" s="13"/>
      <c r="L81" s="13"/>
      <c r="M81" s="13">
        <v>20</v>
      </c>
      <c r="N81" s="13"/>
      <c r="O81" s="13"/>
      <c r="P81" s="13">
        <v>20</v>
      </c>
      <c r="Q81" s="13" t="s">
        <v>83</v>
      </c>
      <c r="R81" s="13"/>
      <c r="S81" s="13" t="s">
        <v>58</v>
      </c>
      <c r="T81" s="13"/>
      <c r="U81" s="13" t="s">
        <v>226</v>
      </c>
      <c r="V81" s="13" t="s">
        <v>61</v>
      </c>
      <c r="W81" s="13" t="s">
        <v>62</v>
      </c>
      <c r="X81" s="13"/>
      <c r="Y81" s="15" t="s">
        <v>1124</v>
      </c>
      <c r="Z81" s="14">
        <v>40299.291666666701</v>
      </c>
      <c r="AA81" s="14">
        <v>41341.333333333299</v>
      </c>
      <c r="AB81" s="13" t="s">
        <v>74</v>
      </c>
      <c r="AC81" s="13" t="s">
        <v>130</v>
      </c>
      <c r="AD81" s="13" t="s">
        <v>131</v>
      </c>
      <c r="AE81" s="13" t="s">
        <v>103</v>
      </c>
      <c r="AF81" s="13" t="s">
        <v>66</v>
      </c>
    </row>
    <row r="82" spans="1:32" s="1" customFormat="1" ht="26" hidden="1" x14ac:dyDescent="0.3">
      <c r="A82" s="34" t="s">
        <v>1145</v>
      </c>
      <c r="B82" s="13">
        <v>477</v>
      </c>
      <c r="C82" s="14">
        <v>39846</v>
      </c>
      <c r="D82" s="14">
        <v>39850.333333333299</v>
      </c>
      <c r="E82" s="13" t="s">
        <v>1002</v>
      </c>
      <c r="F82" s="13" t="s">
        <v>127</v>
      </c>
      <c r="G82" s="13" t="s">
        <v>1146</v>
      </c>
      <c r="H82" s="13"/>
      <c r="I82" s="13"/>
      <c r="J82" s="13" t="s">
        <v>1058</v>
      </c>
      <c r="K82" s="13"/>
      <c r="L82" s="13"/>
      <c r="M82" s="13">
        <v>4</v>
      </c>
      <c r="N82" s="13"/>
      <c r="O82" s="13"/>
      <c r="P82" s="13">
        <v>4</v>
      </c>
      <c r="Q82" s="13" t="s">
        <v>115</v>
      </c>
      <c r="R82" s="13"/>
      <c r="S82" s="13" t="s">
        <v>58</v>
      </c>
      <c r="T82" s="13"/>
      <c r="U82" s="13" t="s">
        <v>641</v>
      </c>
      <c r="V82" s="13" t="s">
        <v>61</v>
      </c>
      <c r="W82" s="13" t="s">
        <v>62</v>
      </c>
      <c r="X82" s="13"/>
      <c r="Y82" s="15" t="s">
        <v>1147</v>
      </c>
      <c r="Z82" s="14">
        <v>40268.291666666701</v>
      </c>
      <c r="AA82" s="14">
        <v>41044.291666666701</v>
      </c>
      <c r="AB82" s="13" t="s">
        <v>74</v>
      </c>
      <c r="AC82" s="13" t="s">
        <v>74</v>
      </c>
      <c r="AD82" s="13" t="s">
        <v>131</v>
      </c>
      <c r="AE82" s="13" t="s">
        <v>103</v>
      </c>
      <c r="AF82" s="13" t="s">
        <v>66</v>
      </c>
    </row>
    <row r="83" spans="1:32" s="1" customFormat="1" ht="26" hidden="1" x14ac:dyDescent="0.3">
      <c r="A83" s="34" t="s">
        <v>1148</v>
      </c>
      <c r="B83" s="13">
        <v>478</v>
      </c>
      <c r="C83" s="14">
        <v>39861</v>
      </c>
      <c r="D83" s="14">
        <v>39861.333333333299</v>
      </c>
      <c r="E83" s="13" t="s">
        <v>1002</v>
      </c>
      <c r="F83" s="13" t="s">
        <v>127</v>
      </c>
      <c r="G83" s="13" t="s">
        <v>95</v>
      </c>
      <c r="H83" s="13"/>
      <c r="I83" s="13"/>
      <c r="J83" s="13" t="s">
        <v>96</v>
      </c>
      <c r="K83" s="13"/>
      <c r="L83" s="13"/>
      <c r="M83" s="13">
        <v>20</v>
      </c>
      <c r="N83" s="13"/>
      <c r="O83" s="13"/>
      <c r="P83" s="13">
        <v>20</v>
      </c>
      <c r="Q83" s="13" t="s">
        <v>83</v>
      </c>
      <c r="R83" s="13"/>
      <c r="S83" s="13" t="s">
        <v>58</v>
      </c>
      <c r="T83" s="13"/>
      <c r="U83" s="13" t="s">
        <v>133</v>
      </c>
      <c r="V83" s="13" t="s">
        <v>61</v>
      </c>
      <c r="W83" s="13" t="s">
        <v>62</v>
      </c>
      <c r="X83" s="13"/>
      <c r="Y83" s="15" t="s">
        <v>1149</v>
      </c>
      <c r="Z83" s="14">
        <v>40848.291666666701</v>
      </c>
      <c r="AA83" s="14">
        <v>41500.291666666701</v>
      </c>
      <c r="AB83" s="13" t="s">
        <v>74</v>
      </c>
      <c r="AC83" s="13" t="s">
        <v>130</v>
      </c>
      <c r="AD83" s="13" t="s">
        <v>131</v>
      </c>
      <c r="AE83" s="13" t="s">
        <v>103</v>
      </c>
      <c r="AF83" s="13" t="s">
        <v>66</v>
      </c>
    </row>
    <row r="84" spans="1:32" s="1" customFormat="1" ht="13" hidden="1" x14ac:dyDescent="0.3">
      <c r="A84" s="34" t="s">
        <v>1150</v>
      </c>
      <c r="B84" s="13">
        <v>479</v>
      </c>
      <c r="C84" s="14">
        <v>39885</v>
      </c>
      <c r="D84" s="14">
        <v>39885.291666666701</v>
      </c>
      <c r="E84" s="13" t="s">
        <v>1002</v>
      </c>
      <c r="F84" s="13" t="s">
        <v>127</v>
      </c>
      <c r="G84" s="13" t="s">
        <v>95</v>
      </c>
      <c r="H84" s="13"/>
      <c r="I84" s="13"/>
      <c r="J84" s="13" t="s">
        <v>96</v>
      </c>
      <c r="K84" s="13"/>
      <c r="L84" s="13"/>
      <c r="M84" s="13">
        <v>20</v>
      </c>
      <c r="N84" s="13"/>
      <c r="O84" s="13"/>
      <c r="P84" s="13">
        <v>20</v>
      </c>
      <c r="Q84" s="13" t="s">
        <v>83</v>
      </c>
      <c r="R84" s="13"/>
      <c r="S84" s="13" t="s">
        <v>58</v>
      </c>
      <c r="T84" s="13"/>
      <c r="U84" s="13" t="s">
        <v>226</v>
      </c>
      <c r="V84" s="13" t="s">
        <v>61</v>
      </c>
      <c r="W84" s="13" t="s">
        <v>62</v>
      </c>
      <c r="X84" s="13"/>
      <c r="Y84" s="15" t="s">
        <v>1124</v>
      </c>
      <c r="Z84" s="14">
        <v>40817.291666666701</v>
      </c>
      <c r="AA84" s="14">
        <v>41450.291666666701</v>
      </c>
      <c r="AB84" s="13" t="s">
        <v>74</v>
      </c>
      <c r="AC84" s="13" t="s">
        <v>130</v>
      </c>
      <c r="AD84" s="13" t="s">
        <v>131</v>
      </c>
      <c r="AE84" s="13" t="s">
        <v>103</v>
      </c>
      <c r="AF84" s="13" t="s">
        <v>66</v>
      </c>
    </row>
    <row r="85" spans="1:32" s="1" customFormat="1" ht="26" hidden="1" x14ac:dyDescent="0.3">
      <c r="A85" s="34" t="s">
        <v>1151</v>
      </c>
      <c r="B85" s="13">
        <v>481</v>
      </c>
      <c r="C85" s="14">
        <v>39909</v>
      </c>
      <c r="D85" s="14">
        <v>39923.291666666701</v>
      </c>
      <c r="E85" s="13" t="s">
        <v>1002</v>
      </c>
      <c r="F85" s="13" t="s">
        <v>127</v>
      </c>
      <c r="G85" s="13" t="s">
        <v>76</v>
      </c>
      <c r="H85" s="13"/>
      <c r="I85" s="13"/>
      <c r="J85" s="13" t="s">
        <v>1058</v>
      </c>
      <c r="K85" s="13"/>
      <c r="L85" s="13"/>
      <c r="M85" s="13">
        <v>18.399999999999999</v>
      </c>
      <c r="N85" s="13"/>
      <c r="O85" s="13"/>
      <c r="P85" s="13">
        <v>18.399999999999999</v>
      </c>
      <c r="Q85" s="13" t="s">
        <v>115</v>
      </c>
      <c r="R85" s="13"/>
      <c r="S85" s="13" t="s">
        <v>58</v>
      </c>
      <c r="T85" s="13"/>
      <c r="U85" s="13" t="s">
        <v>1152</v>
      </c>
      <c r="V85" s="13" t="s">
        <v>61</v>
      </c>
      <c r="W85" s="13" t="s">
        <v>62</v>
      </c>
      <c r="X85" s="13"/>
      <c r="Y85" s="15" t="s">
        <v>1153</v>
      </c>
      <c r="Z85" s="14">
        <v>40269.291666666701</v>
      </c>
      <c r="AA85" s="14">
        <v>40938.333333333299</v>
      </c>
      <c r="AB85" s="13" t="s">
        <v>74</v>
      </c>
      <c r="AC85" s="13" t="s">
        <v>130</v>
      </c>
      <c r="AD85" s="13" t="s">
        <v>131</v>
      </c>
      <c r="AE85" s="13" t="s">
        <v>103</v>
      </c>
      <c r="AF85" s="13" t="s">
        <v>66</v>
      </c>
    </row>
    <row r="86" spans="1:32" s="1" customFormat="1" ht="13" hidden="1" x14ac:dyDescent="0.3">
      <c r="A86" s="34" t="s">
        <v>1154</v>
      </c>
      <c r="B86" s="13">
        <v>482</v>
      </c>
      <c r="C86" s="14">
        <v>39927</v>
      </c>
      <c r="D86" s="14">
        <v>39927.291666666701</v>
      </c>
      <c r="E86" s="13" t="s">
        <v>1002</v>
      </c>
      <c r="F86" s="13" t="s">
        <v>127</v>
      </c>
      <c r="G86" s="13" t="s">
        <v>95</v>
      </c>
      <c r="H86" s="13"/>
      <c r="I86" s="13"/>
      <c r="J86" s="13" t="s">
        <v>96</v>
      </c>
      <c r="K86" s="13"/>
      <c r="L86" s="13"/>
      <c r="M86" s="13">
        <v>20</v>
      </c>
      <c r="N86" s="13"/>
      <c r="O86" s="13"/>
      <c r="P86" s="13">
        <v>20</v>
      </c>
      <c r="Q86" s="13" t="s">
        <v>83</v>
      </c>
      <c r="R86" s="13"/>
      <c r="S86" s="13" t="s">
        <v>58</v>
      </c>
      <c r="T86" s="13"/>
      <c r="U86" s="13" t="s">
        <v>226</v>
      </c>
      <c r="V86" s="13" t="s">
        <v>61</v>
      </c>
      <c r="W86" s="13" t="s">
        <v>62</v>
      </c>
      <c r="X86" s="13"/>
      <c r="Y86" s="15" t="s">
        <v>1124</v>
      </c>
      <c r="Z86" s="14">
        <v>41122.291666666701</v>
      </c>
      <c r="AA86" s="14">
        <v>42166.291666666701</v>
      </c>
      <c r="AB86" s="13" t="s">
        <v>74</v>
      </c>
      <c r="AC86" s="13" t="s">
        <v>130</v>
      </c>
      <c r="AD86" s="13" t="s">
        <v>131</v>
      </c>
      <c r="AE86" s="13" t="s">
        <v>103</v>
      </c>
      <c r="AF86" s="13" t="s">
        <v>66</v>
      </c>
    </row>
    <row r="87" spans="1:32" s="1" customFormat="1" ht="13" hidden="1" x14ac:dyDescent="0.3">
      <c r="A87" s="34" t="s">
        <v>1155</v>
      </c>
      <c r="B87" s="13">
        <v>484</v>
      </c>
      <c r="C87" s="14">
        <v>39975</v>
      </c>
      <c r="D87" s="14">
        <v>39975.291666666701</v>
      </c>
      <c r="E87" s="13" t="s">
        <v>1002</v>
      </c>
      <c r="F87" s="13" t="s">
        <v>127</v>
      </c>
      <c r="G87" s="13" t="s">
        <v>95</v>
      </c>
      <c r="H87" s="13"/>
      <c r="I87" s="13"/>
      <c r="J87" s="13" t="s">
        <v>96</v>
      </c>
      <c r="K87" s="13"/>
      <c r="L87" s="13"/>
      <c r="M87" s="13">
        <v>20</v>
      </c>
      <c r="N87" s="13"/>
      <c r="O87" s="13"/>
      <c r="P87" s="13">
        <v>20</v>
      </c>
      <c r="Q87" s="13" t="s">
        <v>83</v>
      </c>
      <c r="R87" s="13"/>
      <c r="S87" s="13" t="s">
        <v>58</v>
      </c>
      <c r="T87" s="13"/>
      <c r="U87" s="13" t="s">
        <v>417</v>
      </c>
      <c r="V87" s="13" t="s">
        <v>61</v>
      </c>
      <c r="W87" s="13" t="s">
        <v>62</v>
      </c>
      <c r="X87" s="13"/>
      <c r="Y87" s="15" t="s">
        <v>1156</v>
      </c>
      <c r="Z87" s="14">
        <v>41639.333333333299</v>
      </c>
      <c r="AA87" s="14">
        <v>42104.291666666701</v>
      </c>
      <c r="AB87" s="13" t="s">
        <v>74</v>
      </c>
      <c r="AC87" s="13" t="s">
        <v>130</v>
      </c>
      <c r="AD87" s="13" t="s">
        <v>131</v>
      </c>
      <c r="AE87" s="13" t="s">
        <v>103</v>
      </c>
      <c r="AF87" s="13" t="s">
        <v>66</v>
      </c>
    </row>
    <row r="88" spans="1:32" s="1" customFormat="1" ht="13" hidden="1" x14ac:dyDescent="0.3">
      <c r="A88" s="34" t="s">
        <v>1157</v>
      </c>
      <c r="B88" s="13">
        <v>493</v>
      </c>
      <c r="C88" s="14">
        <v>40010</v>
      </c>
      <c r="D88" s="14">
        <v>40025.291666666701</v>
      </c>
      <c r="E88" s="13" t="s">
        <v>1002</v>
      </c>
      <c r="F88" s="13" t="s">
        <v>124</v>
      </c>
      <c r="G88" s="13" t="s">
        <v>55</v>
      </c>
      <c r="H88" s="13"/>
      <c r="I88" s="13"/>
      <c r="J88" s="13" t="s">
        <v>55</v>
      </c>
      <c r="K88" s="13"/>
      <c r="L88" s="13"/>
      <c r="M88" s="13">
        <v>265.44</v>
      </c>
      <c r="N88" s="13"/>
      <c r="O88" s="13"/>
      <c r="P88" s="13">
        <v>265.44</v>
      </c>
      <c r="Q88" s="13" t="s">
        <v>83</v>
      </c>
      <c r="R88" s="13"/>
      <c r="S88" s="13" t="s">
        <v>58</v>
      </c>
      <c r="T88" s="13"/>
      <c r="U88" s="13" t="s">
        <v>229</v>
      </c>
      <c r="V88" s="13" t="s">
        <v>61</v>
      </c>
      <c r="W88" s="13" t="s">
        <v>71</v>
      </c>
      <c r="X88" s="13"/>
      <c r="Y88" s="15" t="s">
        <v>1158</v>
      </c>
      <c r="Z88" s="14">
        <v>41639.333333333299</v>
      </c>
      <c r="AA88" s="14">
        <v>41485.291666666701</v>
      </c>
      <c r="AB88" s="13" t="s">
        <v>103</v>
      </c>
      <c r="AC88" s="13" t="s">
        <v>65</v>
      </c>
      <c r="AD88" s="13" t="s">
        <v>65</v>
      </c>
      <c r="AE88" s="13" t="s">
        <v>103</v>
      </c>
      <c r="AF88" s="13" t="s">
        <v>66</v>
      </c>
    </row>
    <row r="89" spans="1:32" s="1" customFormat="1" ht="13" hidden="1" x14ac:dyDescent="0.3">
      <c r="A89" s="34" t="s">
        <v>1159</v>
      </c>
      <c r="B89" s="13">
        <v>495</v>
      </c>
      <c r="C89" s="14">
        <v>40018</v>
      </c>
      <c r="D89" s="14">
        <v>40025.291666666701</v>
      </c>
      <c r="E89" s="13" t="s">
        <v>1002</v>
      </c>
      <c r="F89" s="13" t="s">
        <v>124</v>
      </c>
      <c r="G89" s="13" t="s">
        <v>147</v>
      </c>
      <c r="H89" s="13"/>
      <c r="I89" s="13"/>
      <c r="J89" s="13" t="s">
        <v>148</v>
      </c>
      <c r="K89" s="13"/>
      <c r="L89" s="13"/>
      <c r="M89" s="13">
        <v>7.2</v>
      </c>
      <c r="N89" s="13"/>
      <c r="O89" s="13"/>
      <c r="P89" s="13">
        <v>7.2</v>
      </c>
      <c r="Q89" s="13" t="s">
        <v>83</v>
      </c>
      <c r="R89" s="13"/>
      <c r="S89" s="13" t="s">
        <v>58</v>
      </c>
      <c r="T89" s="13"/>
      <c r="U89" s="13" t="s">
        <v>214</v>
      </c>
      <c r="V89" s="13" t="s">
        <v>61</v>
      </c>
      <c r="W89" s="13" t="s">
        <v>62</v>
      </c>
      <c r="X89" s="13"/>
      <c r="Y89" s="15" t="s">
        <v>1160</v>
      </c>
      <c r="Z89" s="14">
        <v>40817.291666666701</v>
      </c>
      <c r="AA89" s="14">
        <v>40999.291666666701</v>
      </c>
      <c r="AB89" s="13" t="s">
        <v>103</v>
      </c>
      <c r="AC89" s="13" t="s">
        <v>65</v>
      </c>
      <c r="AD89" s="13" t="s">
        <v>65</v>
      </c>
      <c r="AE89" s="13" t="s">
        <v>103</v>
      </c>
      <c r="AF89" s="13" t="s">
        <v>66</v>
      </c>
    </row>
    <row r="90" spans="1:32" s="1" customFormat="1" ht="13" hidden="1" x14ac:dyDescent="0.3">
      <c r="A90" s="34" t="s">
        <v>1161</v>
      </c>
      <c r="B90" s="13">
        <v>502</v>
      </c>
      <c r="C90" s="14">
        <v>40022</v>
      </c>
      <c r="D90" s="14">
        <v>40025.291666666701</v>
      </c>
      <c r="E90" s="13" t="s">
        <v>1002</v>
      </c>
      <c r="F90" s="13" t="s">
        <v>124</v>
      </c>
      <c r="G90" s="13" t="s">
        <v>95</v>
      </c>
      <c r="H90" s="13"/>
      <c r="I90" s="13"/>
      <c r="J90" s="13" t="s">
        <v>96</v>
      </c>
      <c r="K90" s="13"/>
      <c r="L90" s="13"/>
      <c r="M90" s="13">
        <v>20</v>
      </c>
      <c r="N90" s="13"/>
      <c r="O90" s="13"/>
      <c r="P90" s="13">
        <v>20</v>
      </c>
      <c r="Q90" s="13" t="s">
        <v>83</v>
      </c>
      <c r="R90" s="13"/>
      <c r="S90" s="13" t="s">
        <v>58</v>
      </c>
      <c r="T90" s="13"/>
      <c r="U90" s="13" t="s">
        <v>119</v>
      </c>
      <c r="V90" s="13" t="s">
        <v>120</v>
      </c>
      <c r="W90" s="13" t="s">
        <v>89</v>
      </c>
      <c r="X90" s="13" t="s">
        <v>121</v>
      </c>
      <c r="Y90" s="15" t="s">
        <v>122</v>
      </c>
      <c r="Z90" s="14">
        <v>42491.291666666701</v>
      </c>
      <c r="AA90" s="14">
        <v>42605.291666666701</v>
      </c>
      <c r="AB90" s="13" t="s">
        <v>103</v>
      </c>
      <c r="AC90" s="13" t="s">
        <v>65</v>
      </c>
      <c r="AD90" s="13" t="s">
        <v>65</v>
      </c>
      <c r="AE90" s="13" t="s">
        <v>103</v>
      </c>
      <c r="AF90" s="13" t="s">
        <v>66</v>
      </c>
    </row>
    <row r="91" spans="1:32" s="1" customFormat="1" ht="13" hidden="1" x14ac:dyDescent="0.3">
      <c r="A91" s="34" t="s">
        <v>1162</v>
      </c>
      <c r="B91" s="13">
        <v>503</v>
      </c>
      <c r="C91" s="14">
        <v>40022</v>
      </c>
      <c r="D91" s="14">
        <v>40025.291666666701</v>
      </c>
      <c r="E91" s="13" t="s">
        <v>1002</v>
      </c>
      <c r="F91" s="13" t="s">
        <v>124</v>
      </c>
      <c r="G91" s="13" t="s">
        <v>95</v>
      </c>
      <c r="H91" s="13"/>
      <c r="I91" s="13"/>
      <c r="J91" s="13" t="s">
        <v>96</v>
      </c>
      <c r="K91" s="13"/>
      <c r="L91" s="13"/>
      <c r="M91" s="13">
        <v>155</v>
      </c>
      <c r="N91" s="13"/>
      <c r="O91" s="13"/>
      <c r="P91" s="13">
        <v>155</v>
      </c>
      <c r="Q91" s="13" t="s">
        <v>83</v>
      </c>
      <c r="R91" s="13"/>
      <c r="S91" s="13" t="s">
        <v>58</v>
      </c>
      <c r="T91" s="13"/>
      <c r="U91" s="13" t="s">
        <v>119</v>
      </c>
      <c r="V91" s="13" t="s">
        <v>120</v>
      </c>
      <c r="W91" s="13" t="s">
        <v>71</v>
      </c>
      <c r="X91" s="13"/>
      <c r="Y91" s="15" t="s">
        <v>1163</v>
      </c>
      <c r="Z91" s="14">
        <v>42370.333333333299</v>
      </c>
      <c r="AA91" s="14">
        <v>42169.291666666701</v>
      </c>
      <c r="AB91" s="13" t="s">
        <v>103</v>
      </c>
      <c r="AC91" s="13" t="s">
        <v>65</v>
      </c>
      <c r="AD91" s="13" t="s">
        <v>65</v>
      </c>
      <c r="AE91" s="13" t="s">
        <v>103</v>
      </c>
      <c r="AF91" s="13" t="s">
        <v>66</v>
      </c>
    </row>
    <row r="92" spans="1:32" s="1" customFormat="1" ht="13" hidden="1" x14ac:dyDescent="0.3">
      <c r="A92" s="34" t="s">
        <v>1164</v>
      </c>
      <c r="B92" s="13">
        <v>509</v>
      </c>
      <c r="C92" s="14">
        <v>40025</v>
      </c>
      <c r="D92" s="14">
        <v>40025.291666666701</v>
      </c>
      <c r="E92" s="13" t="s">
        <v>1002</v>
      </c>
      <c r="F92" s="13" t="s">
        <v>124</v>
      </c>
      <c r="G92" s="13" t="s">
        <v>1035</v>
      </c>
      <c r="H92" s="13"/>
      <c r="I92" s="13"/>
      <c r="J92" s="13" t="s">
        <v>77</v>
      </c>
      <c r="K92" s="13"/>
      <c r="L92" s="13"/>
      <c r="M92" s="13">
        <v>49.9</v>
      </c>
      <c r="N92" s="13"/>
      <c r="O92" s="13"/>
      <c r="P92" s="13">
        <v>49.9</v>
      </c>
      <c r="Q92" s="13" t="s">
        <v>83</v>
      </c>
      <c r="R92" s="13"/>
      <c r="S92" s="13" t="s">
        <v>58</v>
      </c>
      <c r="T92" s="13"/>
      <c r="U92" s="13" t="s">
        <v>70</v>
      </c>
      <c r="V92" s="13" t="s">
        <v>61</v>
      </c>
      <c r="W92" s="13" t="s">
        <v>71</v>
      </c>
      <c r="X92" s="13"/>
      <c r="Y92" s="15" t="s">
        <v>183</v>
      </c>
      <c r="Z92" s="14">
        <v>40344.291666666701</v>
      </c>
      <c r="AA92" s="14">
        <v>40482.291666666701</v>
      </c>
      <c r="AB92" s="13" t="s">
        <v>103</v>
      </c>
      <c r="AC92" s="13" t="s">
        <v>65</v>
      </c>
      <c r="AD92" s="13" t="s">
        <v>74</v>
      </c>
      <c r="AE92" s="13" t="s">
        <v>103</v>
      </c>
      <c r="AF92" s="13" t="s">
        <v>66</v>
      </c>
    </row>
    <row r="93" spans="1:32" s="1" customFormat="1" ht="26" hidden="1" x14ac:dyDescent="0.3">
      <c r="A93" s="34" t="s">
        <v>1165</v>
      </c>
      <c r="B93" s="13">
        <v>510</v>
      </c>
      <c r="C93" s="14">
        <v>40025</v>
      </c>
      <c r="D93" s="14">
        <v>40025.291666666701</v>
      </c>
      <c r="E93" s="13" t="s">
        <v>1002</v>
      </c>
      <c r="F93" s="13" t="s">
        <v>124</v>
      </c>
      <c r="G93" s="13" t="s">
        <v>95</v>
      </c>
      <c r="H93" s="13"/>
      <c r="I93" s="13"/>
      <c r="J93" s="13" t="s">
        <v>96</v>
      </c>
      <c r="K93" s="13"/>
      <c r="L93" s="13"/>
      <c r="M93" s="13">
        <v>130</v>
      </c>
      <c r="N93" s="13"/>
      <c r="O93" s="13"/>
      <c r="P93" s="13">
        <v>130</v>
      </c>
      <c r="Q93" s="13" t="s">
        <v>83</v>
      </c>
      <c r="R93" s="13"/>
      <c r="S93" s="13" t="s">
        <v>58</v>
      </c>
      <c r="T93" s="13"/>
      <c r="U93" s="13" t="s">
        <v>229</v>
      </c>
      <c r="V93" s="13" t="s">
        <v>61</v>
      </c>
      <c r="W93" s="13" t="s">
        <v>71</v>
      </c>
      <c r="X93" s="13"/>
      <c r="Y93" s="15" t="s">
        <v>230</v>
      </c>
      <c r="Z93" s="14">
        <v>41091.291666666701</v>
      </c>
      <c r="AA93" s="14">
        <v>41558.291666666701</v>
      </c>
      <c r="AB93" s="13" t="s">
        <v>103</v>
      </c>
      <c r="AC93" s="13" t="s">
        <v>65</v>
      </c>
      <c r="AD93" s="13" t="s">
        <v>65</v>
      </c>
      <c r="AE93" s="13" t="s">
        <v>103</v>
      </c>
      <c r="AF93" s="13" t="s">
        <v>66</v>
      </c>
    </row>
    <row r="94" spans="1:32" s="1" customFormat="1" ht="13" hidden="1" x14ac:dyDescent="0.3">
      <c r="A94" s="34" t="s">
        <v>1166</v>
      </c>
      <c r="B94" s="13">
        <v>517</v>
      </c>
      <c r="C94" s="14">
        <v>40044</v>
      </c>
      <c r="D94" s="14">
        <v>40044.291666666701</v>
      </c>
      <c r="E94" s="13" t="s">
        <v>1002</v>
      </c>
      <c r="F94" s="13" t="s">
        <v>127</v>
      </c>
      <c r="G94" s="13" t="s">
        <v>95</v>
      </c>
      <c r="H94" s="13"/>
      <c r="I94" s="13"/>
      <c r="J94" s="13" t="s">
        <v>96</v>
      </c>
      <c r="K94" s="13"/>
      <c r="L94" s="13"/>
      <c r="M94" s="13">
        <v>20</v>
      </c>
      <c r="N94" s="13"/>
      <c r="O94" s="13"/>
      <c r="P94" s="13">
        <v>20</v>
      </c>
      <c r="Q94" s="13" t="s">
        <v>83</v>
      </c>
      <c r="R94" s="13"/>
      <c r="S94" s="13" t="s">
        <v>58</v>
      </c>
      <c r="T94" s="13"/>
      <c r="U94" s="13" t="s">
        <v>88</v>
      </c>
      <c r="V94" s="13" t="s">
        <v>61</v>
      </c>
      <c r="W94" s="13" t="s">
        <v>62</v>
      </c>
      <c r="X94" s="13"/>
      <c r="Y94" s="15" t="s">
        <v>1167</v>
      </c>
      <c r="Z94" s="14">
        <v>41274.333333333299</v>
      </c>
      <c r="AA94" s="14">
        <v>42003.333333333299</v>
      </c>
      <c r="AB94" s="13" t="s">
        <v>74</v>
      </c>
      <c r="AC94" s="13" t="s">
        <v>130</v>
      </c>
      <c r="AD94" s="13" t="s">
        <v>131</v>
      </c>
      <c r="AE94" s="13" t="s">
        <v>103</v>
      </c>
      <c r="AF94" s="13" t="s">
        <v>66</v>
      </c>
    </row>
    <row r="95" spans="1:32" s="1" customFormat="1" ht="13" hidden="1" x14ac:dyDescent="0.3">
      <c r="A95" s="34" t="s">
        <v>1168</v>
      </c>
      <c r="B95" s="13">
        <v>526</v>
      </c>
      <c r="C95" s="14">
        <v>40067</v>
      </c>
      <c r="D95" s="14">
        <v>40067.291666666701</v>
      </c>
      <c r="E95" s="13" t="s">
        <v>1002</v>
      </c>
      <c r="F95" s="13" t="s">
        <v>127</v>
      </c>
      <c r="G95" s="13" t="s">
        <v>95</v>
      </c>
      <c r="H95" s="13"/>
      <c r="I95" s="13"/>
      <c r="J95" s="13" t="s">
        <v>96</v>
      </c>
      <c r="K95" s="13"/>
      <c r="L95" s="13"/>
      <c r="M95" s="13">
        <v>20</v>
      </c>
      <c r="N95" s="13"/>
      <c r="O95" s="13"/>
      <c r="P95" s="13">
        <v>20</v>
      </c>
      <c r="Q95" s="13" t="s">
        <v>115</v>
      </c>
      <c r="R95" s="13"/>
      <c r="S95" s="13" t="s">
        <v>58</v>
      </c>
      <c r="T95" s="13"/>
      <c r="U95" s="13" t="s">
        <v>78</v>
      </c>
      <c r="V95" s="13" t="s">
        <v>61</v>
      </c>
      <c r="W95" s="13" t="s">
        <v>62</v>
      </c>
      <c r="X95" s="13" t="s">
        <v>74</v>
      </c>
      <c r="Y95" s="15" t="s">
        <v>1169</v>
      </c>
      <c r="Z95" s="14">
        <v>40909.333333333299</v>
      </c>
      <c r="AA95" s="14">
        <v>42803.333333333299</v>
      </c>
      <c r="AB95" s="13" t="s">
        <v>74</v>
      </c>
      <c r="AC95" s="13" t="s">
        <v>130</v>
      </c>
      <c r="AD95" s="13" t="s">
        <v>131</v>
      </c>
      <c r="AE95" s="13" t="s">
        <v>103</v>
      </c>
      <c r="AF95" s="13" t="s">
        <v>66</v>
      </c>
    </row>
    <row r="96" spans="1:32" s="1" customFormat="1" ht="26" hidden="1" x14ac:dyDescent="0.3">
      <c r="A96" s="34" t="s">
        <v>1170</v>
      </c>
      <c r="B96" s="13">
        <v>529</v>
      </c>
      <c r="C96" s="14">
        <v>40105</v>
      </c>
      <c r="D96" s="14">
        <v>40105.291666666701</v>
      </c>
      <c r="E96" s="13" t="s">
        <v>1002</v>
      </c>
      <c r="F96" s="13" t="s">
        <v>127</v>
      </c>
      <c r="G96" s="13" t="s">
        <v>95</v>
      </c>
      <c r="H96" s="13"/>
      <c r="I96" s="13"/>
      <c r="J96" s="13" t="s">
        <v>96</v>
      </c>
      <c r="K96" s="13"/>
      <c r="L96" s="13"/>
      <c r="M96" s="13">
        <v>20</v>
      </c>
      <c r="N96" s="13"/>
      <c r="O96" s="13"/>
      <c r="P96" s="13">
        <v>20</v>
      </c>
      <c r="Q96" s="13" t="s">
        <v>115</v>
      </c>
      <c r="R96" s="13"/>
      <c r="S96" s="13" t="s">
        <v>58</v>
      </c>
      <c r="T96" s="13"/>
      <c r="U96" s="13" t="s">
        <v>133</v>
      </c>
      <c r="V96" s="13" t="s">
        <v>61</v>
      </c>
      <c r="W96" s="13" t="s">
        <v>62</v>
      </c>
      <c r="X96" s="13"/>
      <c r="Y96" s="15" t="s">
        <v>1171</v>
      </c>
      <c r="Z96" s="14">
        <v>41487.291666666701</v>
      </c>
      <c r="AA96" s="14">
        <v>42384.333333333299</v>
      </c>
      <c r="AB96" s="13" t="s">
        <v>74</v>
      </c>
      <c r="AC96" s="13" t="s">
        <v>130</v>
      </c>
      <c r="AD96" s="13" t="s">
        <v>131</v>
      </c>
      <c r="AE96" s="13" t="s">
        <v>103</v>
      </c>
      <c r="AF96" s="13" t="s">
        <v>66</v>
      </c>
    </row>
    <row r="97" spans="1:32" s="1" customFormat="1" ht="13" hidden="1" x14ac:dyDescent="0.3">
      <c r="A97" s="34" t="s">
        <v>1172</v>
      </c>
      <c r="B97" s="13">
        <v>532</v>
      </c>
      <c r="C97" s="14">
        <v>40119</v>
      </c>
      <c r="D97" s="14">
        <v>40119.333333333299</v>
      </c>
      <c r="E97" s="13" t="s">
        <v>1002</v>
      </c>
      <c r="F97" s="13" t="s">
        <v>127</v>
      </c>
      <c r="G97" s="13" t="s">
        <v>95</v>
      </c>
      <c r="H97" s="13"/>
      <c r="I97" s="13"/>
      <c r="J97" s="13" t="s">
        <v>96</v>
      </c>
      <c r="K97" s="13"/>
      <c r="L97" s="13"/>
      <c r="M97" s="13">
        <v>20</v>
      </c>
      <c r="N97" s="13"/>
      <c r="O97" s="13"/>
      <c r="P97" s="13">
        <v>20</v>
      </c>
      <c r="Q97" s="13" t="s">
        <v>115</v>
      </c>
      <c r="R97" s="13"/>
      <c r="S97" s="13" t="s">
        <v>58</v>
      </c>
      <c r="T97" s="13"/>
      <c r="U97" s="13" t="s">
        <v>78</v>
      </c>
      <c r="V97" s="13" t="s">
        <v>61</v>
      </c>
      <c r="W97" s="13" t="s">
        <v>62</v>
      </c>
      <c r="X97" s="13" t="s">
        <v>74</v>
      </c>
      <c r="Y97" s="15" t="s">
        <v>1173</v>
      </c>
      <c r="Z97" s="14">
        <v>40909.333333333299</v>
      </c>
      <c r="AA97" s="14">
        <v>42840.291666666701</v>
      </c>
      <c r="AB97" s="13" t="s">
        <v>74</v>
      </c>
      <c r="AC97" s="13" t="s">
        <v>130</v>
      </c>
      <c r="AD97" s="13" t="s">
        <v>131</v>
      </c>
      <c r="AE97" s="13" t="s">
        <v>103</v>
      </c>
      <c r="AF97" s="13" t="s">
        <v>66</v>
      </c>
    </row>
    <row r="98" spans="1:32" s="1" customFormat="1" ht="13" hidden="1" x14ac:dyDescent="0.3">
      <c r="A98" s="34" t="s">
        <v>1174</v>
      </c>
      <c r="B98" s="13">
        <v>548</v>
      </c>
      <c r="C98" s="14">
        <v>40136</v>
      </c>
      <c r="D98" s="14">
        <v>40193.333333333299</v>
      </c>
      <c r="E98" s="13" t="s">
        <v>1002</v>
      </c>
      <c r="F98" s="13" t="s">
        <v>127</v>
      </c>
      <c r="G98" s="13" t="s">
        <v>95</v>
      </c>
      <c r="H98" s="13"/>
      <c r="I98" s="13"/>
      <c r="J98" s="13" t="s">
        <v>96</v>
      </c>
      <c r="K98" s="13"/>
      <c r="L98" s="13"/>
      <c r="M98" s="13">
        <v>20</v>
      </c>
      <c r="N98" s="13"/>
      <c r="O98" s="13"/>
      <c r="P98" s="13">
        <v>20</v>
      </c>
      <c r="Q98" s="13" t="s">
        <v>115</v>
      </c>
      <c r="R98" s="13"/>
      <c r="S98" s="13" t="s">
        <v>58</v>
      </c>
      <c r="T98" s="13"/>
      <c r="U98" s="13" t="s">
        <v>133</v>
      </c>
      <c r="V98" s="13" t="s">
        <v>61</v>
      </c>
      <c r="W98" s="13" t="s">
        <v>62</v>
      </c>
      <c r="X98" s="13" t="s">
        <v>74</v>
      </c>
      <c r="Y98" s="15" t="s">
        <v>1175</v>
      </c>
      <c r="Z98" s="14">
        <v>40847.291666666701</v>
      </c>
      <c r="AA98" s="14">
        <v>42086.291666666701</v>
      </c>
      <c r="AB98" s="13" t="s">
        <v>74</v>
      </c>
      <c r="AC98" s="13" t="s">
        <v>130</v>
      </c>
      <c r="AD98" s="13" t="s">
        <v>131</v>
      </c>
      <c r="AE98" s="13" t="s">
        <v>103</v>
      </c>
      <c r="AF98" s="13" t="s">
        <v>66</v>
      </c>
    </row>
    <row r="99" spans="1:32" s="1" customFormat="1" ht="13" hidden="1" x14ac:dyDescent="0.3">
      <c r="A99" s="34" t="s">
        <v>1176</v>
      </c>
      <c r="B99" s="13">
        <v>557</v>
      </c>
      <c r="C99" s="14">
        <v>40205</v>
      </c>
      <c r="D99" s="14">
        <v>40210.333333333299</v>
      </c>
      <c r="E99" s="13" t="s">
        <v>1002</v>
      </c>
      <c r="F99" s="13" t="s">
        <v>1177</v>
      </c>
      <c r="G99" s="13" t="s">
        <v>95</v>
      </c>
      <c r="H99" s="13"/>
      <c r="I99" s="13"/>
      <c r="J99" s="13" t="s">
        <v>96</v>
      </c>
      <c r="K99" s="13"/>
      <c r="L99" s="13"/>
      <c r="M99" s="13">
        <v>19.75</v>
      </c>
      <c r="N99" s="13"/>
      <c r="O99" s="13"/>
      <c r="P99" s="13">
        <v>19.75</v>
      </c>
      <c r="Q99" s="13" t="s">
        <v>83</v>
      </c>
      <c r="R99" s="13"/>
      <c r="S99" s="13" t="s">
        <v>58</v>
      </c>
      <c r="T99" s="13"/>
      <c r="U99" s="13" t="s">
        <v>226</v>
      </c>
      <c r="V99" s="13" t="s">
        <v>61</v>
      </c>
      <c r="W99" s="13" t="s">
        <v>62</v>
      </c>
      <c r="X99" s="13"/>
      <c r="Y99" s="15" t="s">
        <v>1124</v>
      </c>
      <c r="Z99" s="14">
        <v>41365.291666666701</v>
      </c>
      <c r="AA99" s="14">
        <v>41913.291666666701</v>
      </c>
      <c r="AB99" s="13" t="s">
        <v>103</v>
      </c>
      <c r="AC99" s="13" t="s">
        <v>65</v>
      </c>
      <c r="AD99" s="13" t="s">
        <v>65</v>
      </c>
      <c r="AE99" s="13" t="s">
        <v>103</v>
      </c>
      <c r="AF99" s="13" t="s">
        <v>66</v>
      </c>
    </row>
    <row r="100" spans="1:32" s="1" customFormat="1" ht="13" hidden="1" x14ac:dyDescent="0.3">
      <c r="A100" s="34" t="s">
        <v>1178</v>
      </c>
      <c r="B100" s="13">
        <v>558</v>
      </c>
      <c r="C100" s="14">
        <v>40205</v>
      </c>
      <c r="D100" s="14">
        <v>40210.333333333299</v>
      </c>
      <c r="E100" s="13" t="s">
        <v>1002</v>
      </c>
      <c r="F100" s="13" t="s">
        <v>1177</v>
      </c>
      <c r="G100" s="13" t="s">
        <v>95</v>
      </c>
      <c r="H100" s="13"/>
      <c r="I100" s="13"/>
      <c r="J100" s="13" t="s">
        <v>96</v>
      </c>
      <c r="K100" s="13"/>
      <c r="L100" s="13"/>
      <c r="M100" s="13">
        <v>19.75</v>
      </c>
      <c r="N100" s="13"/>
      <c r="O100" s="13"/>
      <c r="P100" s="13">
        <v>19.75</v>
      </c>
      <c r="Q100" s="13" t="s">
        <v>83</v>
      </c>
      <c r="R100" s="13"/>
      <c r="S100" s="13" t="s">
        <v>58</v>
      </c>
      <c r="T100" s="13"/>
      <c r="U100" s="13" t="s">
        <v>133</v>
      </c>
      <c r="V100" s="13" t="s">
        <v>61</v>
      </c>
      <c r="W100" s="13" t="s">
        <v>62</v>
      </c>
      <c r="X100" s="13"/>
      <c r="Y100" s="15" t="s">
        <v>1179</v>
      </c>
      <c r="Z100" s="14">
        <v>41426.291666666701</v>
      </c>
      <c r="AA100" s="14">
        <v>42144.291666666701</v>
      </c>
      <c r="AB100" s="13" t="s">
        <v>103</v>
      </c>
      <c r="AC100" s="13" t="s">
        <v>65</v>
      </c>
      <c r="AD100" s="13" t="s">
        <v>65</v>
      </c>
      <c r="AE100" s="13" t="s">
        <v>103</v>
      </c>
      <c r="AF100" s="13" t="s">
        <v>66</v>
      </c>
    </row>
    <row r="101" spans="1:32" s="1" customFormat="1" ht="13" hidden="1" x14ac:dyDescent="0.3">
      <c r="A101" s="34" t="s">
        <v>1180</v>
      </c>
      <c r="B101" s="13">
        <v>559</v>
      </c>
      <c r="C101" s="14">
        <v>40205</v>
      </c>
      <c r="D101" s="14">
        <v>40210.333333333299</v>
      </c>
      <c r="E101" s="13" t="s">
        <v>1002</v>
      </c>
      <c r="F101" s="13" t="s">
        <v>1177</v>
      </c>
      <c r="G101" s="13" t="s">
        <v>95</v>
      </c>
      <c r="H101" s="13"/>
      <c r="I101" s="13"/>
      <c r="J101" s="13" t="s">
        <v>96</v>
      </c>
      <c r="K101" s="13"/>
      <c r="L101" s="13"/>
      <c r="M101" s="13">
        <v>60</v>
      </c>
      <c r="N101" s="13"/>
      <c r="O101" s="13"/>
      <c r="P101" s="13">
        <v>60</v>
      </c>
      <c r="Q101" s="13" t="s">
        <v>83</v>
      </c>
      <c r="R101" s="13"/>
      <c r="S101" s="13" t="s">
        <v>58</v>
      </c>
      <c r="T101" s="13"/>
      <c r="U101" s="13" t="s">
        <v>88</v>
      </c>
      <c r="V101" s="13" t="s">
        <v>61</v>
      </c>
      <c r="W101" s="13" t="s">
        <v>62</v>
      </c>
      <c r="X101" s="13"/>
      <c r="Y101" s="15" t="s">
        <v>1181</v>
      </c>
      <c r="Z101" s="14">
        <v>41091.291666666701</v>
      </c>
      <c r="AA101" s="14">
        <v>41954.333333333299</v>
      </c>
      <c r="AB101" s="13" t="s">
        <v>103</v>
      </c>
      <c r="AC101" s="13" t="s">
        <v>65</v>
      </c>
      <c r="AD101" s="13" t="s">
        <v>65</v>
      </c>
      <c r="AE101" s="13" t="s">
        <v>103</v>
      </c>
      <c r="AF101" s="13" t="s">
        <v>66</v>
      </c>
    </row>
    <row r="102" spans="1:32" s="1" customFormat="1" ht="13" hidden="1" x14ac:dyDescent="0.3">
      <c r="A102" s="34" t="s">
        <v>1182</v>
      </c>
      <c r="B102" s="13">
        <v>568</v>
      </c>
      <c r="C102" s="14">
        <v>40206</v>
      </c>
      <c r="D102" s="14">
        <v>40210.333333333299</v>
      </c>
      <c r="E102" s="13" t="s">
        <v>1002</v>
      </c>
      <c r="F102" s="13" t="s">
        <v>1177</v>
      </c>
      <c r="G102" s="13" t="s">
        <v>111</v>
      </c>
      <c r="H102" s="13"/>
      <c r="I102" s="13"/>
      <c r="J102" s="13" t="s">
        <v>77</v>
      </c>
      <c r="K102" s="13"/>
      <c r="L102" s="13"/>
      <c r="M102" s="13">
        <v>25</v>
      </c>
      <c r="N102" s="13"/>
      <c r="O102" s="13"/>
      <c r="P102" s="13">
        <v>25</v>
      </c>
      <c r="Q102" s="13" t="s">
        <v>83</v>
      </c>
      <c r="R102" s="13"/>
      <c r="S102" s="13" t="s">
        <v>58</v>
      </c>
      <c r="T102" s="13"/>
      <c r="U102" s="13" t="s">
        <v>201</v>
      </c>
      <c r="V102" s="13" t="s">
        <v>61</v>
      </c>
      <c r="W102" s="13" t="s">
        <v>62</v>
      </c>
      <c r="X102" s="13"/>
      <c r="Y102" s="15" t="s">
        <v>1183</v>
      </c>
      <c r="Z102" s="14">
        <v>41395.291666666701</v>
      </c>
      <c r="AA102" s="14">
        <v>41494.291666666701</v>
      </c>
      <c r="AB102" s="13" t="s">
        <v>103</v>
      </c>
      <c r="AC102" s="13" t="s">
        <v>65</v>
      </c>
      <c r="AD102" s="13" t="s">
        <v>65</v>
      </c>
      <c r="AE102" s="13" t="s">
        <v>103</v>
      </c>
      <c r="AF102" s="13" t="s">
        <v>66</v>
      </c>
    </row>
    <row r="103" spans="1:32" s="1" customFormat="1" ht="13" hidden="1" x14ac:dyDescent="0.3">
      <c r="A103" s="34" t="s">
        <v>1184</v>
      </c>
      <c r="B103" s="13">
        <v>574</v>
      </c>
      <c r="C103" s="14">
        <v>40207</v>
      </c>
      <c r="D103" s="14">
        <v>40210.333333333299</v>
      </c>
      <c r="E103" s="13" t="s">
        <v>1002</v>
      </c>
      <c r="F103" s="13" t="s">
        <v>1177</v>
      </c>
      <c r="G103" s="13" t="s">
        <v>1035</v>
      </c>
      <c r="H103" s="13"/>
      <c r="I103" s="13"/>
      <c r="J103" s="13" t="s">
        <v>77</v>
      </c>
      <c r="K103" s="13"/>
      <c r="L103" s="13"/>
      <c r="M103" s="13">
        <v>308</v>
      </c>
      <c r="N103" s="13"/>
      <c r="O103" s="13"/>
      <c r="P103" s="13">
        <v>308</v>
      </c>
      <c r="Q103" s="13" t="s">
        <v>83</v>
      </c>
      <c r="R103" s="13"/>
      <c r="S103" s="13" t="s">
        <v>58</v>
      </c>
      <c r="T103" s="13"/>
      <c r="U103" s="13" t="s">
        <v>70</v>
      </c>
      <c r="V103" s="13" t="s">
        <v>61</v>
      </c>
      <c r="W103" s="13" t="s">
        <v>71</v>
      </c>
      <c r="X103" s="13"/>
      <c r="Y103" s="15" t="s">
        <v>234</v>
      </c>
      <c r="Z103" s="14">
        <v>41395.291666666701</v>
      </c>
      <c r="AA103" s="14">
        <v>42677.291666666701</v>
      </c>
      <c r="AB103" s="13" t="s">
        <v>103</v>
      </c>
      <c r="AC103" s="13" t="s">
        <v>65</v>
      </c>
      <c r="AD103" s="13" t="s">
        <v>65</v>
      </c>
      <c r="AE103" s="13" t="s">
        <v>103</v>
      </c>
      <c r="AF103" s="13" t="s">
        <v>66</v>
      </c>
    </row>
    <row r="104" spans="1:32" s="1" customFormat="1" ht="13" hidden="1" x14ac:dyDescent="0.3">
      <c r="A104" s="34" t="s">
        <v>1185</v>
      </c>
      <c r="B104" s="13">
        <v>576</v>
      </c>
      <c r="C104" s="14">
        <v>40207</v>
      </c>
      <c r="D104" s="14">
        <v>40210.333333333299</v>
      </c>
      <c r="E104" s="13" t="s">
        <v>1002</v>
      </c>
      <c r="F104" s="13" t="s">
        <v>1177</v>
      </c>
      <c r="G104" s="13" t="s">
        <v>95</v>
      </c>
      <c r="H104" s="13" t="s">
        <v>56</v>
      </c>
      <c r="I104" s="13"/>
      <c r="J104" s="13" t="s">
        <v>96</v>
      </c>
      <c r="K104" s="13" t="s">
        <v>57</v>
      </c>
      <c r="L104" s="13"/>
      <c r="M104" s="13">
        <v>224</v>
      </c>
      <c r="N104" s="13">
        <v>112</v>
      </c>
      <c r="O104" s="13"/>
      <c r="P104" s="13">
        <v>224</v>
      </c>
      <c r="Q104" s="13" t="s">
        <v>83</v>
      </c>
      <c r="R104" s="13"/>
      <c r="S104" s="13" t="s">
        <v>58</v>
      </c>
      <c r="T104" s="13"/>
      <c r="U104" s="13" t="s">
        <v>84</v>
      </c>
      <c r="V104" s="13" t="s">
        <v>61</v>
      </c>
      <c r="W104" s="13" t="s">
        <v>89</v>
      </c>
      <c r="X104" s="13" t="s">
        <v>92</v>
      </c>
      <c r="Y104" s="15" t="s">
        <v>1186</v>
      </c>
      <c r="Z104" s="14">
        <v>41639.333333333299</v>
      </c>
      <c r="AA104" s="14"/>
      <c r="AB104" s="13" t="s">
        <v>103</v>
      </c>
      <c r="AC104" s="13" t="s">
        <v>65</v>
      </c>
      <c r="AD104" s="13" t="s">
        <v>65</v>
      </c>
      <c r="AE104" s="13" t="s">
        <v>103</v>
      </c>
      <c r="AF104" s="13" t="s">
        <v>66</v>
      </c>
    </row>
    <row r="105" spans="1:32" s="1" customFormat="1" ht="13" hidden="1" x14ac:dyDescent="0.3">
      <c r="A105" s="34" t="s">
        <v>1187</v>
      </c>
      <c r="B105" s="13">
        <v>577</v>
      </c>
      <c r="C105" s="14">
        <v>40207</v>
      </c>
      <c r="D105" s="14">
        <v>40210.333333333299</v>
      </c>
      <c r="E105" s="13" t="s">
        <v>1002</v>
      </c>
      <c r="F105" s="13" t="s">
        <v>1177</v>
      </c>
      <c r="G105" s="13" t="s">
        <v>95</v>
      </c>
      <c r="H105" s="13"/>
      <c r="I105" s="13"/>
      <c r="J105" s="13" t="s">
        <v>96</v>
      </c>
      <c r="K105" s="13"/>
      <c r="L105" s="13"/>
      <c r="M105" s="13">
        <v>110</v>
      </c>
      <c r="N105" s="13"/>
      <c r="O105" s="13"/>
      <c r="P105" s="13">
        <v>110</v>
      </c>
      <c r="Q105" s="13" t="s">
        <v>83</v>
      </c>
      <c r="R105" s="13"/>
      <c r="S105" s="13" t="s">
        <v>58</v>
      </c>
      <c r="T105" s="13"/>
      <c r="U105" s="13" t="s">
        <v>156</v>
      </c>
      <c r="V105" s="13" t="s">
        <v>61</v>
      </c>
      <c r="W105" s="13" t="s">
        <v>62</v>
      </c>
      <c r="X105" s="13"/>
      <c r="Y105" s="15" t="s">
        <v>1188</v>
      </c>
      <c r="Z105" s="14">
        <v>41639.333333333299</v>
      </c>
      <c r="AA105" s="14">
        <v>42338.333333333299</v>
      </c>
      <c r="AB105" s="13" t="s">
        <v>103</v>
      </c>
      <c r="AC105" s="13" t="s">
        <v>65</v>
      </c>
      <c r="AD105" s="13" t="s">
        <v>65</v>
      </c>
      <c r="AE105" s="13" t="s">
        <v>103</v>
      </c>
      <c r="AF105" s="13" t="s">
        <v>66</v>
      </c>
    </row>
    <row r="106" spans="1:32" s="1" customFormat="1" ht="13" hidden="1" x14ac:dyDescent="0.3">
      <c r="A106" s="34" t="s">
        <v>1189</v>
      </c>
      <c r="B106" s="13">
        <v>581</v>
      </c>
      <c r="C106" s="14">
        <v>40207</v>
      </c>
      <c r="D106" s="14">
        <v>40210.333333333299</v>
      </c>
      <c r="E106" s="13" t="s">
        <v>1002</v>
      </c>
      <c r="F106" s="13" t="s">
        <v>1177</v>
      </c>
      <c r="G106" s="13" t="s">
        <v>95</v>
      </c>
      <c r="H106" s="13"/>
      <c r="I106" s="13"/>
      <c r="J106" s="13" t="s">
        <v>96</v>
      </c>
      <c r="K106" s="13"/>
      <c r="L106" s="13"/>
      <c r="M106" s="13">
        <v>100</v>
      </c>
      <c r="N106" s="13"/>
      <c r="O106" s="13"/>
      <c r="P106" s="13">
        <v>100</v>
      </c>
      <c r="Q106" s="13" t="s">
        <v>83</v>
      </c>
      <c r="R106" s="13"/>
      <c r="S106" s="13" t="s">
        <v>58</v>
      </c>
      <c r="T106" s="13"/>
      <c r="U106" s="13" t="s">
        <v>133</v>
      </c>
      <c r="V106" s="13" t="s">
        <v>61</v>
      </c>
      <c r="W106" s="13" t="s">
        <v>62</v>
      </c>
      <c r="X106" s="13" t="s">
        <v>74</v>
      </c>
      <c r="Y106" s="15" t="s">
        <v>1190</v>
      </c>
      <c r="Z106" s="14">
        <v>41395.291666666701</v>
      </c>
      <c r="AA106" s="14">
        <v>42597.291666666701</v>
      </c>
      <c r="AB106" s="13" t="s">
        <v>103</v>
      </c>
      <c r="AC106" s="13" t="s">
        <v>65</v>
      </c>
      <c r="AD106" s="13" t="s">
        <v>65</v>
      </c>
      <c r="AE106" s="13" t="s">
        <v>103</v>
      </c>
      <c r="AF106" s="13" t="s">
        <v>66</v>
      </c>
    </row>
    <row r="107" spans="1:32" s="1" customFormat="1" ht="26" hidden="1" x14ac:dyDescent="0.3">
      <c r="A107" s="34" t="s">
        <v>1191</v>
      </c>
      <c r="B107" s="13">
        <v>590</v>
      </c>
      <c r="C107" s="14">
        <v>40207</v>
      </c>
      <c r="D107" s="14">
        <v>40210.333333333299</v>
      </c>
      <c r="E107" s="13" t="s">
        <v>1002</v>
      </c>
      <c r="F107" s="13" t="s">
        <v>1177</v>
      </c>
      <c r="G107" s="13" t="s">
        <v>95</v>
      </c>
      <c r="H107" s="13"/>
      <c r="I107" s="13"/>
      <c r="J107" s="13" t="s">
        <v>96</v>
      </c>
      <c r="K107" s="13"/>
      <c r="L107" s="13"/>
      <c r="M107" s="13">
        <v>147</v>
      </c>
      <c r="N107" s="13"/>
      <c r="O107" s="13"/>
      <c r="P107" s="13">
        <v>147</v>
      </c>
      <c r="Q107" s="13" t="s">
        <v>83</v>
      </c>
      <c r="R107" s="13"/>
      <c r="S107" s="13" t="s">
        <v>58</v>
      </c>
      <c r="T107" s="13"/>
      <c r="U107" s="13" t="s">
        <v>229</v>
      </c>
      <c r="V107" s="13" t="s">
        <v>61</v>
      </c>
      <c r="W107" s="13" t="s">
        <v>71</v>
      </c>
      <c r="X107" s="13"/>
      <c r="Y107" s="15" t="s">
        <v>230</v>
      </c>
      <c r="Z107" s="14">
        <v>41274.333333333299</v>
      </c>
      <c r="AA107" s="14">
        <v>41569.291666666701</v>
      </c>
      <c r="AB107" s="13" t="s">
        <v>103</v>
      </c>
      <c r="AC107" s="13" t="s">
        <v>65</v>
      </c>
      <c r="AD107" s="13" t="s">
        <v>65</v>
      </c>
      <c r="AE107" s="13" t="s">
        <v>103</v>
      </c>
      <c r="AF107" s="13" t="s">
        <v>66</v>
      </c>
    </row>
    <row r="108" spans="1:32" s="1" customFormat="1" ht="13" hidden="1" x14ac:dyDescent="0.3">
      <c r="A108" s="34" t="s">
        <v>1192</v>
      </c>
      <c r="B108" s="13">
        <v>602</v>
      </c>
      <c r="C108" s="14">
        <v>40208</v>
      </c>
      <c r="D108" s="14">
        <v>40210.333333333299</v>
      </c>
      <c r="E108" s="13" t="s">
        <v>1002</v>
      </c>
      <c r="F108" s="13" t="s">
        <v>1177</v>
      </c>
      <c r="G108" s="13" t="s">
        <v>95</v>
      </c>
      <c r="H108" s="13"/>
      <c r="I108" s="13"/>
      <c r="J108" s="13" t="s">
        <v>96</v>
      </c>
      <c r="K108" s="13"/>
      <c r="L108" s="13"/>
      <c r="M108" s="13">
        <v>150</v>
      </c>
      <c r="N108" s="13"/>
      <c r="O108" s="13"/>
      <c r="P108" s="13">
        <v>150</v>
      </c>
      <c r="Q108" s="13" t="s">
        <v>83</v>
      </c>
      <c r="R108" s="13"/>
      <c r="S108" s="13" t="s">
        <v>58</v>
      </c>
      <c r="T108" s="13"/>
      <c r="U108" s="13" t="s">
        <v>88</v>
      </c>
      <c r="V108" s="13" t="s">
        <v>61</v>
      </c>
      <c r="W108" s="13" t="s">
        <v>89</v>
      </c>
      <c r="X108" s="13" t="s">
        <v>63</v>
      </c>
      <c r="Y108" s="15" t="s">
        <v>125</v>
      </c>
      <c r="Z108" s="14">
        <v>41456.291666666701</v>
      </c>
      <c r="AA108" s="14"/>
      <c r="AB108" s="13" t="s">
        <v>103</v>
      </c>
      <c r="AC108" s="13" t="s">
        <v>65</v>
      </c>
      <c r="AD108" s="13" t="s">
        <v>65</v>
      </c>
      <c r="AE108" s="13" t="s">
        <v>103</v>
      </c>
      <c r="AF108" s="13" t="s">
        <v>66</v>
      </c>
    </row>
    <row r="109" spans="1:32" s="1" customFormat="1" ht="26" hidden="1" x14ac:dyDescent="0.3">
      <c r="A109" s="34" t="s">
        <v>1193</v>
      </c>
      <c r="B109" s="13">
        <v>606</v>
      </c>
      <c r="C109" s="14">
        <v>40210</v>
      </c>
      <c r="D109" s="14">
        <v>40210.333333333299</v>
      </c>
      <c r="E109" s="13" t="s">
        <v>1002</v>
      </c>
      <c r="F109" s="13" t="s">
        <v>1177</v>
      </c>
      <c r="G109" s="13" t="s">
        <v>111</v>
      </c>
      <c r="H109" s="13"/>
      <c r="I109" s="13"/>
      <c r="J109" s="13" t="s">
        <v>77</v>
      </c>
      <c r="K109" s="13"/>
      <c r="L109" s="13"/>
      <c r="M109" s="13">
        <v>20</v>
      </c>
      <c r="N109" s="13"/>
      <c r="O109" s="13"/>
      <c r="P109" s="13">
        <v>20</v>
      </c>
      <c r="Q109" s="13" t="s">
        <v>83</v>
      </c>
      <c r="R109" s="13"/>
      <c r="S109" s="13" t="s">
        <v>58</v>
      </c>
      <c r="T109" s="13"/>
      <c r="U109" s="13" t="s">
        <v>211</v>
      </c>
      <c r="V109" s="13" t="s">
        <v>61</v>
      </c>
      <c r="W109" s="13" t="s">
        <v>62</v>
      </c>
      <c r="X109" s="13"/>
      <c r="Y109" s="15" t="s">
        <v>1194</v>
      </c>
      <c r="Z109" s="14">
        <v>41061.291666666701</v>
      </c>
      <c r="AA109" s="14">
        <v>41060.291666666701</v>
      </c>
      <c r="AB109" s="13" t="s">
        <v>103</v>
      </c>
      <c r="AC109" s="13" t="s">
        <v>65</v>
      </c>
      <c r="AD109" s="13" t="s">
        <v>65</v>
      </c>
      <c r="AE109" s="13" t="s">
        <v>103</v>
      </c>
      <c r="AF109" s="13" t="s">
        <v>66</v>
      </c>
    </row>
    <row r="110" spans="1:32" s="1" customFormat="1" ht="13" hidden="1" x14ac:dyDescent="0.3">
      <c r="A110" s="34" t="s">
        <v>1195</v>
      </c>
      <c r="B110" s="13">
        <v>607</v>
      </c>
      <c r="C110" s="14">
        <v>40210</v>
      </c>
      <c r="D110" s="14">
        <v>40210.333333333299</v>
      </c>
      <c r="E110" s="13" t="s">
        <v>1002</v>
      </c>
      <c r="F110" s="13" t="s">
        <v>1177</v>
      </c>
      <c r="G110" s="13" t="s">
        <v>95</v>
      </c>
      <c r="H110" s="13"/>
      <c r="I110" s="13"/>
      <c r="J110" s="13" t="s">
        <v>96</v>
      </c>
      <c r="K110" s="13"/>
      <c r="L110" s="13"/>
      <c r="M110" s="13">
        <v>60</v>
      </c>
      <c r="N110" s="13"/>
      <c r="O110" s="13"/>
      <c r="P110" s="13">
        <v>60</v>
      </c>
      <c r="Q110" s="13" t="s">
        <v>83</v>
      </c>
      <c r="R110" s="13"/>
      <c r="S110" s="13" t="s">
        <v>58</v>
      </c>
      <c r="T110" s="13"/>
      <c r="U110" s="13" t="s">
        <v>78</v>
      </c>
      <c r="V110" s="13" t="s">
        <v>61</v>
      </c>
      <c r="W110" s="13" t="s">
        <v>62</v>
      </c>
      <c r="X110" s="13"/>
      <c r="Y110" s="15" t="s">
        <v>1196</v>
      </c>
      <c r="Z110" s="14">
        <v>41183.291666666701</v>
      </c>
      <c r="AA110" s="14">
        <v>42175.291666666701</v>
      </c>
      <c r="AB110" s="13" t="s">
        <v>103</v>
      </c>
      <c r="AC110" s="13" t="s">
        <v>65</v>
      </c>
      <c r="AD110" s="13" t="s">
        <v>65</v>
      </c>
      <c r="AE110" s="13" t="s">
        <v>103</v>
      </c>
      <c r="AF110" s="13" t="s">
        <v>66</v>
      </c>
    </row>
    <row r="111" spans="1:32" s="1" customFormat="1" ht="26" hidden="1" x14ac:dyDescent="0.3">
      <c r="A111" s="34" t="s">
        <v>1197</v>
      </c>
      <c r="B111" s="13">
        <v>608</v>
      </c>
      <c r="C111" s="14">
        <v>40210</v>
      </c>
      <c r="D111" s="14">
        <v>40210.333333333299</v>
      </c>
      <c r="E111" s="13" t="s">
        <v>1002</v>
      </c>
      <c r="F111" s="13" t="s">
        <v>1177</v>
      </c>
      <c r="G111" s="13" t="s">
        <v>95</v>
      </c>
      <c r="H111" s="13"/>
      <c r="I111" s="13"/>
      <c r="J111" s="13" t="s">
        <v>96</v>
      </c>
      <c r="K111" s="13"/>
      <c r="L111" s="13"/>
      <c r="M111" s="13">
        <v>150</v>
      </c>
      <c r="N111" s="13"/>
      <c r="O111" s="13"/>
      <c r="P111" s="13">
        <v>150</v>
      </c>
      <c r="Q111" s="13" t="s">
        <v>83</v>
      </c>
      <c r="R111" s="13"/>
      <c r="S111" s="13" t="s">
        <v>58</v>
      </c>
      <c r="T111" s="13"/>
      <c r="U111" s="13" t="s">
        <v>229</v>
      </c>
      <c r="V111" s="13" t="s">
        <v>61</v>
      </c>
      <c r="W111" s="13" t="s">
        <v>71</v>
      </c>
      <c r="X111" s="13"/>
      <c r="Y111" s="15" t="s">
        <v>230</v>
      </c>
      <c r="Z111" s="14">
        <v>41395.291666666701</v>
      </c>
      <c r="AA111" s="14">
        <v>42390.333333333299</v>
      </c>
      <c r="AB111" s="13" t="s">
        <v>103</v>
      </c>
      <c r="AC111" s="13" t="s">
        <v>65</v>
      </c>
      <c r="AD111" s="13" t="s">
        <v>65</v>
      </c>
      <c r="AE111" s="13" t="s">
        <v>103</v>
      </c>
      <c r="AF111" s="13" t="s">
        <v>66</v>
      </c>
    </row>
    <row r="112" spans="1:32" s="1" customFormat="1" ht="13" hidden="1" x14ac:dyDescent="0.3">
      <c r="A112" s="34" t="s">
        <v>1198</v>
      </c>
      <c r="B112" s="13">
        <v>620</v>
      </c>
      <c r="C112" s="14">
        <v>40294</v>
      </c>
      <c r="D112" s="14">
        <v>40294.291666666701</v>
      </c>
      <c r="E112" s="13" t="s">
        <v>1002</v>
      </c>
      <c r="F112" s="13" t="s">
        <v>127</v>
      </c>
      <c r="G112" s="13" t="s">
        <v>95</v>
      </c>
      <c r="H112" s="13"/>
      <c r="I112" s="13"/>
      <c r="J112" s="13" t="s">
        <v>96</v>
      </c>
      <c r="K112" s="13"/>
      <c r="L112" s="13"/>
      <c r="M112" s="13">
        <v>20</v>
      </c>
      <c r="N112" s="13"/>
      <c r="O112" s="13"/>
      <c r="P112" s="13">
        <v>20</v>
      </c>
      <c r="Q112" s="13" t="s">
        <v>83</v>
      </c>
      <c r="R112" s="13"/>
      <c r="S112" s="13" t="s">
        <v>58</v>
      </c>
      <c r="T112" s="13"/>
      <c r="U112" s="13" t="s">
        <v>88</v>
      </c>
      <c r="V112" s="13" t="s">
        <v>61</v>
      </c>
      <c r="W112" s="13" t="s">
        <v>62</v>
      </c>
      <c r="X112" s="13"/>
      <c r="Y112" s="15" t="s">
        <v>1199</v>
      </c>
      <c r="Z112" s="14">
        <v>42004.333333333299</v>
      </c>
      <c r="AA112" s="14">
        <v>42350.333333333299</v>
      </c>
      <c r="AB112" s="13" t="s">
        <v>74</v>
      </c>
      <c r="AC112" s="13" t="s">
        <v>130</v>
      </c>
      <c r="AD112" s="13" t="s">
        <v>131</v>
      </c>
      <c r="AE112" s="13" t="s">
        <v>103</v>
      </c>
      <c r="AF112" s="13" t="s">
        <v>66</v>
      </c>
    </row>
    <row r="113" spans="1:32" s="1" customFormat="1" ht="26" hidden="1" x14ac:dyDescent="0.3">
      <c r="A113" s="34" t="s">
        <v>1200</v>
      </c>
      <c r="B113" s="13" t="s">
        <v>1201</v>
      </c>
      <c r="C113" s="14">
        <v>40303</v>
      </c>
      <c r="D113" s="14">
        <v>40303.291666666701</v>
      </c>
      <c r="E113" s="13" t="s">
        <v>1002</v>
      </c>
      <c r="F113" s="13" t="s">
        <v>127</v>
      </c>
      <c r="G113" s="13" t="s">
        <v>95</v>
      </c>
      <c r="H113" s="13"/>
      <c r="I113" s="13"/>
      <c r="J113" s="13" t="s">
        <v>96</v>
      </c>
      <c r="K113" s="13"/>
      <c r="L113" s="13"/>
      <c r="M113" s="13">
        <v>20</v>
      </c>
      <c r="N113" s="13"/>
      <c r="O113" s="13"/>
      <c r="P113" s="13">
        <v>20</v>
      </c>
      <c r="Q113" s="13" t="s">
        <v>83</v>
      </c>
      <c r="R113" s="13"/>
      <c r="S113" s="13" t="s">
        <v>58</v>
      </c>
      <c r="T113" s="13"/>
      <c r="U113" s="13" t="s">
        <v>88</v>
      </c>
      <c r="V113" s="13" t="s">
        <v>61</v>
      </c>
      <c r="W113" s="13" t="s">
        <v>62</v>
      </c>
      <c r="X113" s="13"/>
      <c r="Y113" s="15" t="s">
        <v>1202</v>
      </c>
      <c r="Z113" s="14">
        <v>41001.291666666701</v>
      </c>
      <c r="AA113" s="14">
        <v>41816.291666666701</v>
      </c>
      <c r="AB113" s="13" t="s">
        <v>74</v>
      </c>
      <c r="AC113" s="13" t="s">
        <v>130</v>
      </c>
      <c r="AD113" s="13" t="s">
        <v>131</v>
      </c>
      <c r="AE113" s="13" t="s">
        <v>103</v>
      </c>
      <c r="AF113" s="13" t="s">
        <v>66</v>
      </c>
    </row>
    <row r="114" spans="1:32" s="1" customFormat="1" ht="13" hidden="1" x14ac:dyDescent="0.3">
      <c r="A114" s="34" t="s">
        <v>1203</v>
      </c>
      <c r="B114" s="13" t="s">
        <v>1204</v>
      </c>
      <c r="C114" s="14">
        <v>40303</v>
      </c>
      <c r="D114" s="14">
        <v>40303.291666666701</v>
      </c>
      <c r="E114" s="13" t="s">
        <v>1002</v>
      </c>
      <c r="F114" s="13" t="s">
        <v>127</v>
      </c>
      <c r="G114" s="13" t="s">
        <v>95</v>
      </c>
      <c r="H114" s="13"/>
      <c r="I114" s="13"/>
      <c r="J114" s="13" t="s">
        <v>96</v>
      </c>
      <c r="K114" s="13"/>
      <c r="L114" s="13"/>
      <c r="M114" s="13">
        <v>20</v>
      </c>
      <c r="N114" s="13"/>
      <c r="O114" s="13"/>
      <c r="P114" s="13">
        <v>20</v>
      </c>
      <c r="Q114" s="13" t="s">
        <v>83</v>
      </c>
      <c r="R114" s="13"/>
      <c r="S114" s="13" t="s">
        <v>58</v>
      </c>
      <c r="T114" s="13"/>
      <c r="U114" s="13" t="s">
        <v>88</v>
      </c>
      <c r="V114" s="13" t="s">
        <v>61</v>
      </c>
      <c r="W114" s="13" t="s">
        <v>62</v>
      </c>
      <c r="X114" s="13"/>
      <c r="Y114" s="15" t="s">
        <v>1205</v>
      </c>
      <c r="Z114" s="14">
        <v>40999.291666666701</v>
      </c>
      <c r="AA114" s="14">
        <v>41780.291666666701</v>
      </c>
      <c r="AB114" s="13" t="s">
        <v>74</v>
      </c>
      <c r="AC114" s="13" t="s">
        <v>130</v>
      </c>
      <c r="AD114" s="13" t="s">
        <v>131</v>
      </c>
      <c r="AE114" s="13" t="s">
        <v>103</v>
      </c>
      <c r="AF114" s="13" t="s">
        <v>66</v>
      </c>
    </row>
    <row r="115" spans="1:32" s="1" customFormat="1" ht="13" hidden="1" x14ac:dyDescent="0.3">
      <c r="A115" s="34" t="s">
        <v>1206</v>
      </c>
      <c r="B115" s="13">
        <v>632</v>
      </c>
      <c r="C115" s="14">
        <v>40323</v>
      </c>
      <c r="D115" s="14">
        <v>40323.291666666701</v>
      </c>
      <c r="E115" s="13" t="s">
        <v>1002</v>
      </c>
      <c r="F115" s="13" t="s">
        <v>127</v>
      </c>
      <c r="G115" s="13" t="s">
        <v>95</v>
      </c>
      <c r="H115" s="13"/>
      <c r="I115" s="13"/>
      <c r="J115" s="13" t="s">
        <v>96</v>
      </c>
      <c r="K115" s="13"/>
      <c r="L115" s="13"/>
      <c r="M115" s="13">
        <v>19</v>
      </c>
      <c r="N115" s="13"/>
      <c r="O115" s="13"/>
      <c r="P115" s="13">
        <v>19</v>
      </c>
      <c r="Q115" s="13" t="s">
        <v>83</v>
      </c>
      <c r="R115" s="13"/>
      <c r="S115" s="13" t="s">
        <v>58</v>
      </c>
      <c r="T115" s="13" t="s">
        <v>217</v>
      </c>
      <c r="U115" s="13" t="s">
        <v>78</v>
      </c>
      <c r="V115" s="13" t="s">
        <v>61</v>
      </c>
      <c r="W115" s="13" t="s">
        <v>62</v>
      </c>
      <c r="X115" s="13"/>
      <c r="Y115" s="15" t="s">
        <v>1207</v>
      </c>
      <c r="Z115" s="14">
        <v>41274.333333333299</v>
      </c>
      <c r="AA115" s="14">
        <v>41986.333333333299</v>
      </c>
      <c r="AB115" s="13" t="s">
        <v>74</v>
      </c>
      <c r="AC115" s="13" t="s">
        <v>130</v>
      </c>
      <c r="AD115" s="13" t="s">
        <v>131</v>
      </c>
      <c r="AE115" s="13" t="s">
        <v>103</v>
      </c>
      <c r="AF115" s="13" t="s">
        <v>66</v>
      </c>
    </row>
    <row r="116" spans="1:32" s="1" customFormat="1" ht="13" hidden="1" x14ac:dyDescent="0.3">
      <c r="A116" s="34" t="s">
        <v>1208</v>
      </c>
      <c r="B116" s="13" t="s">
        <v>1209</v>
      </c>
      <c r="C116" s="14">
        <v>40330</v>
      </c>
      <c r="D116" s="14">
        <v>40330.291666666701</v>
      </c>
      <c r="E116" s="13" t="s">
        <v>1002</v>
      </c>
      <c r="F116" s="13" t="s">
        <v>137</v>
      </c>
      <c r="G116" s="13" t="s">
        <v>95</v>
      </c>
      <c r="H116" s="13"/>
      <c r="I116" s="13"/>
      <c r="J116" s="13" t="s">
        <v>96</v>
      </c>
      <c r="K116" s="13"/>
      <c r="L116" s="13"/>
      <c r="M116" s="13">
        <v>20</v>
      </c>
      <c r="N116" s="13"/>
      <c r="O116" s="13"/>
      <c r="P116" s="13">
        <v>18.5</v>
      </c>
      <c r="Q116" s="13" t="s">
        <v>83</v>
      </c>
      <c r="R116" s="13"/>
      <c r="S116" s="13" t="s">
        <v>58</v>
      </c>
      <c r="T116" s="13"/>
      <c r="U116" s="13" t="s">
        <v>78</v>
      </c>
      <c r="V116" s="13" t="s">
        <v>61</v>
      </c>
      <c r="W116" s="13" t="s">
        <v>62</v>
      </c>
      <c r="X116" s="13" t="s">
        <v>74</v>
      </c>
      <c r="Y116" s="15" t="s">
        <v>1210</v>
      </c>
      <c r="Z116" s="14">
        <v>41244.333333333299</v>
      </c>
      <c r="AA116" s="14">
        <v>43384.291666666701</v>
      </c>
      <c r="AB116" s="13" t="s">
        <v>103</v>
      </c>
      <c r="AC116" s="13" t="s">
        <v>65</v>
      </c>
      <c r="AD116" s="13" t="s">
        <v>65</v>
      </c>
      <c r="AE116" s="13" t="s">
        <v>103</v>
      </c>
      <c r="AF116" s="13" t="s">
        <v>66</v>
      </c>
    </row>
    <row r="117" spans="1:32" s="1" customFormat="1" ht="13" hidden="1" x14ac:dyDescent="0.3">
      <c r="A117" s="34" t="s">
        <v>1211</v>
      </c>
      <c r="B117" s="13">
        <v>633</v>
      </c>
      <c r="C117" s="14">
        <v>40331</v>
      </c>
      <c r="D117" s="14">
        <v>40331.291666666701</v>
      </c>
      <c r="E117" s="13" t="s">
        <v>1002</v>
      </c>
      <c r="F117" s="13" t="s">
        <v>127</v>
      </c>
      <c r="G117" s="13" t="s">
        <v>95</v>
      </c>
      <c r="H117" s="13"/>
      <c r="I117" s="13"/>
      <c r="J117" s="13" t="s">
        <v>96</v>
      </c>
      <c r="K117" s="13"/>
      <c r="L117" s="13"/>
      <c r="M117" s="13">
        <v>18</v>
      </c>
      <c r="N117" s="13"/>
      <c r="O117" s="13"/>
      <c r="P117" s="13">
        <v>18</v>
      </c>
      <c r="Q117" s="13" t="s">
        <v>83</v>
      </c>
      <c r="R117" s="13"/>
      <c r="S117" s="13" t="s">
        <v>58</v>
      </c>
      <c r="T117" s="13" t="s">
        <v>217</v>
      </c>
      <c r="U117" s="13" t="s">
        <v>78</v>
      </c>
      <c r="V117" s="13" t="s">
        <v>61</v>
      </c>
      <c r="W117" s="13" t="s">
        <v>62</v>
      </c>
      <c r="X117" s="13" t="s">
        <v>74</v>
      </c>
      <c r="Y117" s="15" t="s">
        <v>1212</v>
      </c>
      <c r="Z117" s="14">
        <v>41243.333333333299</v>
      </c>
      <c r="AA117" s="14">
        <v>41684.333333333299</v>
      </c>
      <c r="AB117" s="13" t="s">
        <v>74</v>
      </c>
      <c r="AC117" s="13" t="s">
        <v>130</v>
      </c>
      <c r="AD117" s="13" t="s">
        <v>131</v>
      </c>
      <c r="AE117" s="13" t="s">
        <v>103</v>
      </c>
      <c r="AF117" s="13" t="s">
        <v>66</v>
      </c>
    </row>
    <row r="118" spans="1:32" s="1" customFormat="1" ht="26" hidden="1" x14ac:dyDescent="0.3">
      <c r="A118" s="34" t="s">
        <v>1213</v>
      </c>
      <c r="B118" s="13">
        <v>636</v>
      </c>
      <c r="C118" s="14">
        <v>40361</v>
      </c>
      <c r="D118" s="14">
        <v>40365.291666666701</v>
      </c>
      <c r="E118" s="13" t="s">
        <v>1002</v>
      </c>
      <c r="F118" s="13" t="s">
        <v>127</v>
      </c>
      <c r="G118" s="13" t="s">
        <v>95</v>
      </c>
      <c r="H118" s="13"/>
      <c r="I118" s="13"/>
      <c r="J118" s="13" t="s">
        <v>96</v>
      </c>
      <c r="K118" s="13"/>
      <c r="L118" s="13"/>
      <c r="M118" s="13">
        <v>20</v>
      </c>
      <c r="N118" s="13"/>
      <c r="O118" s="13"/>
      <c r="P118" s="13">
        <v>20</v>
      </c>
      <c r="Q118" s="13" t="s">
        <v>83</v>
      </c>
      <c r="R118" s="13"/>
      <c r="S118" s="13" t="s">
        <v>58</v>
      </c>
      <c r="T118" s="13"/>
      <c r="U118" s="13" t="s">
        <v>133</v>
      </c>
      <c r="V118" s="13" t="s">
        <v>61</v>
      </c>
      <c r="W118" s="13" t="s">
        <v>62</v>
      </c>
      <c r="X118" s="13" t="s">
        <v>74</v>
      </c>
      <c r="Y118" s="15" t="s">
        <v>1214</v>
      </c>
      <c r="Z118" s="14">
        <v>41274.333333333299</v>
      </c>
      <c r="AA118" s="14">
        <v>41991.333333333299</v>
      </c>
      <c r="AB118" s="13" t="s">
        <v>74</v>
      </c>
      <c r="AC118" s="13" t="s">
        <v>130</v>
      </c>
      <c r="AD118" s="13" t="s">
        <v>131</v>
      </c>
      <c r="AE118" s="13" t="s">
        <v>103</v>
      </c>
      <c r="AF118" s="13" t="s">
        <v>66</v>
      </c>
    </row>
    <row r="119" spans="1:32" s="1" customFormat="1" ht="13" hidden="1" x14ac:dyDescent="0.3">
      <c r="A119" s="34" t="s">
        <v>1215</v>
      </c>
      <c r="B119" s="13">
        <v>637</v>
      </c>
      <c r="C119" s="14">
        <v>40361</v>
      </c>
      <c r="D119" s="14">
        <v>40365.291666666701</v>
      </c>
      <c r="E119" s="13" t="s">
        <v>1002</v>
      </c>
      <c r="F119" s="13" t="s">
        <v>127</v>
      </c>
      <c r="G119" s="13" t="s">
        <v>95</v>
      </c>
      <c r="H119" s="13"/>
      <c r="I119" s="13"/>
      <c r="J119" s="13" t="s">
        <v>96</v>
      </c>
      <c r="K119" s="13"/>
      <c r="L119" s="13"/>
      <c r="M119" s="13">
        <v>20</v>
      </c>
      <c r="N119" s="13"/>
      <c r="O119" s="13"/>
      <c r="P119" s="13">
        <v>20</v>
      </c>
      <c r="Q119" s="13" t="s">
        <v>83</v>
      </c>
      <c r="R119" s="13"/>
      <c r="S119" s="13" t="s">
        <v>58</v>
      </c>
      <c r="T119" s="13" t="s">
        <v>217</v>
      </c>
      <c r="U119" s="13" t="s">
        <v>133</v>
      </c>
      <c r="V119" s="13" t="s">
        <v>61</v>
      </c>
      <c r="W119" s="13" t="s">
        <v>62</v>
      </c>
      <c r="X119" s="13" t="s">
        <v>74</v>
      </c>
      <c r="Y119" s="15" t="s">
        <v>1216</v>
      </c>
      <c r="Z119" s="14">
        <v>41274.333333333299</v>
      </c>
      <c r="AA119" s="14">
        <v>41431.291666666701</v>
      </c>
      <c r="AB119" s="13" t="s">
        <v>74</v>
      </c>
      <c r="AC119" s="13" t="s">
        <v>130</v>
      </c>
      <c r="AD119" s="13" t="s">
        <v>131</v>
      </c>
      <c r="AE119" s="13" t="s">
        <v>103</v>
      </c>
      <c r="AF119" s="13" t="s">
        <v>66</v>
      </c>
    </row>
    <row r="120" spans="1:32" s="1" customFormat="1" ht="13" hidden="1" x14ac:dyDescent="0.3">
      <c r="A120" s="34" t="s">
        <v>1217</v>
      </c>
      <c r="B120" s="13" t="s">
        <v>1218</v>
      </c>
      <c r="C120" s="14">
        <v>40389</v>
      </c>
      <c r="D120" s="14">
        <v>40390.291666666701</v>
      </c>
      <c r="E120" s="13" t="s">
        <v>1002</v>
      </c>
      <c r="F120" s="13" t="s">
        <v>1219</v>
      </c>
      <c r="G120" s="13" t="s">
        <v>95</v>
      </c>
      <c r="H120" s="13" t="s">
        <v>56</v>
      </c>
      <c r="I120" s="13"/>
      <c r="J120" s="13" t="s">
        <v>96</v>
      </c>
      <c r="K120" s="13" t="s">
        <v>57</v>
      </c>
      <c r="L120" s="13"/>
      <c r="M120" s="13">
        <v>150</v>
      </c>
      <c r="N120" s="13">
        <v>35</v>
      </c>
      <c r="O120" s="13"/>
      <c r="P120" s="13">
        <v>150</v>
      </c>
      <c r="Q120" s="13" t="s">
        <v>69</v>
      </c>
      <c r="R120" s="13">
        <v>65</v>
      </c>
      <c r="S120" s="13" t="s">
        <v>58</v>
      </c>
      <c r="T120" s="13"/>
      <c r="U120" s="13" t="s">
        <v>84</v>
      </c>
      <c r="V120" s="13" t="s">
        <v>61</v>
      </c>
      <c r="W120" s="13" t="s">
        <v>89</v>
      </c>
      <c r="X120" s="13" t="s">
        <v>92</v>
      </c>
      <c r="Y120" s="15" t="s">
        <v>1220</v>
      </c>
      <c r="Z120" s="14">
        <v>41640.333333333299</v>
      </c>
      <c r="AA120" s="14">
        <v>44176.333333333299</v>
      </c>
      <c r="AB120" s="13" t="s">
        <v>103</v>
      </c>
      <c r="AC120" s="13" t="s">
        <v>65</v>
      </c>
      <c r="AD120" s="13" t="s">
        <v>65</v>
      </c>
      <c r="AE120" s="13" t="s">
        <v>103</v>
      </c>
      <c r="AF120" s="13" t="s">
        <v>66</v>
      </c>
    </row>
    <row r="121" spans="1:32" s="1" customFormat="1" ht="13" hidden="1" x14ac:dyDescent="0.3">
      <c r="A121" s="34" t="s">
        <v>1221</v>
      </c>
      <c r="B121" s="13" t="s">
        <v>1222</v>
      </c>
      <c r="C121" s="14">
        <v>40389</v>
      </c>
      <c r="D121" s="14">
        <v>40390.291666666701</v>
      </c>
      <c r="E121" s="13" t="s">
        <v>1002</v>
      </c>
      <c r="F121" s="13" t="s">
        <v>1219</v>
      </c>
      <c r="G121" s="13" t="s">
        <v>95</v>
      </c>
      <c r="H121" s="13"/>
      <c r="I121" s="13"/>
      <c r="J121" s="13" t="s">
        <v>96</v>
      </c>
      <c r="K121" s="13"/>
      <c r="L121" s="13"/>
      <c r="M121" s="13">
        <v>100</v>
      </c>
      <c r="N121" s="13"/>
      <c r="O121" s="13"/>
      <c r="P121" s="13">
        <v>100</v>
      </c>
      <c r="Q121" s="13" t="s">
        <v>83</v>
      </c>
      <c r="R121" s="13"/>
      <c r="S121" s="13" t="s">
        <v>58</v>
      </c>
      <c r="T121" s="13"/>
      <c r="U121" s="13" t="s">
        <v>88</v>
      </c>
      <c r="V121" s="13" t="s">
        <v>61</v>
      </c>
      <c r="W121" s="13" t="s">
        <v>89</v>
      </c>
      <c r="X121" s="13" t="s">
        <v>63</v>
      </c>
      <c r="Y121" s="15" t="s">
        <v>1223</v>
      </c>
      <c r="Z121" s="14">
        <v>41426.291666666701</v>
      </c>
      <c r="AA121" s="14">
        <v>43494.333333333299</v>
      </c>
      <c r="AB121" s="13" t="s">
        <v>103</v>
      </c>
      <c r="AC121" s="13" t="s">
        <v>65</v>
      </c>
      <c r="AD121" s="13" t="s">
        <v>65</v>
      </c>
      <c r="AE121" s="13" t="s">
        <v>103</v>
      </c>
      <c r="AF121" s="13" t="s">
        <v>66</v>
      </c>
    </row>
    <row r="122" spans="1:32" s="1" customFormat="1" ht="26" hidden="1" x14ac:dyDescent="0.3">
      <c r="A122" s="34" t="s">
        <v>1224</v>
      </c>
      <c r="B122" s="13" t="s">
        <v>1225</v>
      </c>
      <c r="C122" s="14">
        <v>40389</v>
      </c>
      <c r="D122" s="14">
        <v>40390.291666666701</v>
      </c>
      <c r="E122" s="13" t="s">
        <v>1002</v>
      </c>
      <c r="F122" s="13" t="s">
        <v>1219</v>
      </c>
      <c r="G122" s="13" t="s">
        <v>95</v>
      </c>
      <c r="H122" s="13"/>
      <c r="I122" s="13"/>
      <c r="J122" s="13" t="s">
        <v>96</v>
      </c>
      <c r="K122" s="13"/>
      <c r="L122" s="13"/>
      <c r="M122" s="13">
        <v>45</v>
      </c>
      <c r="N122" s="13"/>
      <c r="O122" s="13"/>
      <c r="P122" s="13">
        <v>45</v>
      </c>
      <c r="Q122" s="13" t="s">
        <v>83</v>
      </c>
      <c r="R122" s="13"/>
      <c r="S122" s="13" t="s">
        <v>58</v>
      </c>
      <c r="T122" s="13"/>
      <c r="U122" s="13" t="s">
        <v>229</v>
      </c>
      <c r="V122" s="13" t="s">
        <v>61</v>
      </c>
      <c r="W122" s="13" t="s">
        <v>71</v>
      </c>
      <c r="X122" s="13"/>
      <c r="Y122" s="15" t="s">
        <v>230</v>
      </c>
      <c r="Z122" s="14">
        <v>41699.333333333299</v>
      </c>
      <c r="AA122" s="14">
        <v>41866.291666666701</v>
      </c>
      <c r="AB122" s="13" t="s">
        <v>103</v>
      </c>
      <c r="AC122" s="13" t="s">
        <v>65</v>
      </c>
      <c r="AD122" s="13" t="s">
        <v>65</v>
      </c>
      <c r="AE122" s="13" t="s">
        <v>103</v>
      </c>
      <c r="AF122" s="13" t="s">
        <v>66</v>
      </c>
    </row>
    <row r="123" spans="1:32" s="1" customFormat="1" ht="13" hidden="1" x14ac:dyDescent="0.3">
      <c r="A123" s="34" t="s">
        <v>1226</v>
      </c>
      <c r="B123" s="13" t="s">
        <v>1227</v>
      </c>
      <c r="C123" s="14">
        <v>40379</v>
      </c>
      <c r="D123" s="14">
        <v>40390.291666666701</v>
      </c>
      <c r="E123" s="13" t="s">
        <v>1002</v>
      </c>
      <c r="F123" s="13" t="s">
        <v>1219</v>
      </c>
      <c r="G123" s="13" t="s">
        <v>76</v>
      </c>
      <c r="H123" s="13" t="s">
        <v>76</v>
      </c>
      <c r="I123" s="13"/>
      <c r="J123" s="13" t="s">
        <v>1058</v>
      </c>
      <c r="K123" s="13" t="s">
        <v>1058</v>
      </c>
      <c r="L123" s="13"/>
      <c r="M123" s="13">
        <v>27.15</v>
      </c>
      <c r="N123" s="13">
        <v>27.15</v>
      </c>
      <c r="O123" s="13"/>
      <c r="P123" s="13">
        <v>27.15</v>
      </c>
      <c r="Q123" s="13" t="s">
        <v>83</v>
      </c>
      <c r="R123" s="13"/>
      <c r="S123" s="13" t="s">
        <v>58</v>
      </c>
      <c r="T123" s="13"/>
      <c r="U123" s="13"/>
      <c r="V123" s="13"/>
      <c r="W123" s="13" t="s">
        <v>62</v>
      </c>
      <c r="X123" s="13"/>
      <c r="Y123" s="15" t="s">
        <v>1228</v>
      </c>
      <c r="Z123" s="14">
        <v>40969.333333333299</v>
      </c>
      <c r="AA123" s="14">
        <v>42256.291666666701</v>
      </c>
      <c r="AB123" s="13" t="s">
        <v>103</v>
      </c>
      <c r="AC123" s="13" t="s">
        <v>65</v>
      </c>
      <c r="AD123" s="13" t="s">
        <v>65</v>
      </c>
      <c r="AE123" s="13" t="s">
        <v>103</v>
      </c>
      <c r="AF123" s="13" t="s">
        <v>66</v>
      </c>
    </row>
    <row r="124" spans="1:32" s="1" customFormat="1" ht="13" hidden="1" x14ac:dyDescent="0.3">
      <c r="A124" s="34" t="s">
        <v>1229</v>
      </c>
      <c r="B124" s="13" t="s">
        <v>1230</v>
      </c>
      <c r="C124" s="14">
        <v>40389</v>
      </c>
      <c r="D124" s="14">
        <v>40390.291666666701</v>
      </c>
      <c r="E124" s="13" t="s">
        <v>1002</v>
      </c>
      <c r="F124" s="13" t="s">
        <v>1219</v>
      </c>
      <c r="G124" s="13" t="s">
        <v>95</v>
      </c>
      <c r="H124" s="13"/>
      <c r="I124" s="13"/>
      <c r="J124" s="13" t="s">
        <v>96</v>
      </c>
      <c r="K124" s="13"/>
      <c r="L124" s="13"/>
      <c r="M124" s="13">
        <v>153</v>
      </c>
      <c r="N124" s="13"/>
      <c r="O124" s="13"/>
      <c r="P124" s="13">
        <v>153</v>
      </c>
      <c r="Q124" s="13" t="s">
        <v>83</v>
      </c>
      <c r="R124" s="13"/>
      <c r="S124" s="13" t="s">
        <v>58</v>
      </c>
      <c r="T124" s="13"/>
      <c r="U124" s="13" t="s">
        <v>88</v>
      </c>
      <c r="V124" s="13" t="s">
        <v>61</v>
      </c>
      <c r="W124" s="13" t="s">
        <v>89</v>
      </c>
      <c r="X124" s="13" t="s">
        <v>63</v>
      </c>
      <c r="Y124" s="15" t="s">
        <v>1223</v>
      </c>
      <c r="Z124" s="14">
        <v>41426.291666666701</v>
      </c>
      <c r="AA124" s="14">
        <v>43627.291666666701</v>
      </c>
      <c r="AB124" s="13" t="s">
        <v>103</v>
      </c>
      <c r="AC124" s="13" t="s">
        <v>65</v>
      </c>
      <c r="AD124" s="13" t="s">
        <v>65</v>
      </c>
      <c r="AE124" s="13" t="s">
        <v>103</v>
      </c>
      <c r="AF124" s="13" t="s">
        <v>66</v>
      </c>
    </row>
    <row r="125" spans="1:32" s="1" customFormat="1" ht="26" hidden="1" x14ac:dyDescent="0.3">
      <c r="A125" s="34" t="s">
        <v>1231</v>
      </c>
      <c r="B125" s="13" t="s">
        <v>1232</v>
      </c>
      <c r="C125" s="14">
        <v>40389</v>
      </c>
      <c r="D125" s="14">
        <v>40390.291666666701</v>
      </c>
      <c r="E125" s="13" t="s">
        <v>1002</v>
      </c>
      <c r="F125" s="13" t="s">
        <v>1219</v>
      </c>
      <c r="G125" s="13" t="s">
        <v>95</v>
      </c>
      <c r="H125" s="13"/>
      <c r="I125" s="13"/>
      <c r="J125" s="13" t="s">
        <v>96</v>
      </c>
      <c r="K125" s="13"/>
      <c r="L125" s="13"/>
      <c r="M125" s="13">
        <v>165</v>
      </c>
      <c r="N125" s="13"/>
      <c r="O125" s="13"/>
      <c r="P125" s="13">
        <v>165</v>
      </c>
      <c r="Q125" s="13" t="s">
        <v>83</v>
      </c>
      <c r="R125" s="13"/>
      <c r="S125" s="13" t="s">
        <v>58</v>
      </c>
      <c r="T125" s="13"/>
      <c r="U125" s="13" t="s">
        <v>257</v>
      </c>
      <c r="V125" s="13" t="s">
        <v>189</v>
      </c>
      <c r="W125" s="13" t="s">
        <v>71</v>
      </c>
      <c r="X125" s="13"/>
      <c r="Y125" s="15" t="s">
        <v>281</v>
      </c>
      <c r="Z125" s="14">
        <v>42308.291666666701</v>
      </c>
      <c r="AA125" s="14">
        <v>41640.333333333299</v>
      </c>
      <c r="AB125" s="13" t="s">
        <v>103</v>
      </c>
      <c r="AC125" s="13" t="s">
        <v>65</v>
      </c>
      <c r="AD125" s="13" t="s">
        <v>74</v>
      </c>
      <c r="AE125" s="13" t="s">
        <v>103</v>
      </c>
      <c r="AF125" s="13" t="s">
        <v>66</v>
      </c>
    </row>
    <row r="126" spans="1:32" s="1" customFormat="1" ht="26" hidden="1" x14ac:dyDescent="0.3">
      <c r="A126" s="34" t="s">
        <v>1233</v>
      </c>
      <c r="B126" s="13" t="s">
        <v>1234</v>
      </c>
      <c r="C126" s="14">
        <v>40367</v>
      </c>
      <c r="D126" s="14">
        <v>40390.291666666701</v>
      </c>
      <c r="E126" s="13" t="s">
        <v>1002</v>
      </c>
      <c r="F126" s="13" t="s">
        <v>1219</v>
      </c>
      <c r="G126" s="13" t="s">
        <v>95</v>
      </c>
      <c r="H126" s="13" t="s">
        <v>56</v>
      </c>
      <c r="I126" s="13"/>
      <c r="J126" s="13" t="s">
        <v>96</v>
      </c>
      <c r="K126" s="13" t="s">
        <v>57</v>
      </c>
      <c r="L126" s="13"/>
      <c r="M126" s="13">
        <v>100</v>
      </c>
      <c r="N126" s="13">
        <v>75</v>
      </c>
      <c r="O126" s="13"/>
      <c r="P126" s="13">
        <v>100</v>
      </c>
      <c r="Q126" s="13" t="s">
        <v>83</v>
      </c>
      <c r="R126" s="13"/>
      <c r="S126" s="13" t="s">
        <v>58</v>
      </c>
      <c r="T126" s="13"/>
      <c r="U126" s="13" t="s">
        <v>133</v>
      </c>
      <c r="V126" s="13" t="s">
        <v>61</v>
      </c>
      <c r="W126" s="13" t="s">
        <v>62</v>
      </c>
      <c r="X126" s="13" t="s">
        <v>74</v>
      </c>
      <c r="Y126" s="15" t="s">
        <v>1235</v>
      </c>
      <c r="Z126" s="14">
        <v>41820.291666666701</v>
      </c>
      <c r="AA126" s="14">
        <v>44498.291666666701</v>
      </c>
      <c r="AB126" s="13" t="s">
        <v>103</v>
      </c>
      <c r="AC126" s="13" t="s">
        <v>65</v>
      </c>
      <c r="AD126" s="13" t="s">
        <v>65</v>
      </c>
      <c r="AE126" s="13" t="s">
        <v>103</v>
      </c>
      <c r="AF126" s="13" t="s">
        <v>66</v>
      </c>
    </row>
    <row r="127" spans="1:32" s="1" customFormat="1" ht="26" hidden="1" x14ac:dyDescent="0.3">
      <c r="A127" s="34" t="s">
        <v>1236</v>
      </c>
      <c r="B127" s="13" t="s">
        <v>1237</v>
      </c>
      <c r="C127" s="14">
        <v>40389</v>
      </c>
      <c r="D127" s="14">
        <v>40390.291666666701</v>
      </c>
      <c r="E127" s="13" t="s">
        <v>1002</v>
      </c>
      <c r="F127" s="13" t="s">
        <v>1219</v>
      </c>
      <c r="G127" s="13" t="s">
        <v>95</v>
      </c>
      <c r="H127" s="13" t="s">
        <v>56</v>
      </c>
      <c r="I127" s="13"/>
      <c r="J127" s="13" t="s">
        <v>96</v>
      </c>
      <c r="K127" s="13" t="s">
        <v>57</v>
      </c>
      <c r="L127" s="13"/>
      <c r="M127" s="13">
        <v>200</v>
      </c>
      <c r="N127" s="13">
        <v>72</v>
      </c>
      <c r="O127" s="13"/>
      <c r="P127" s="13">
        <v>200</v>
      </c>
      <c r="Q127" s="13" t="s">
        <v>83</v>
      </c>
      <c r="R127" s="13"/>
      <c r="S127" s="13" t="s">
        <v>58</v>
      </c>
      <c r="T127" s="13"/>
      <c r="U127" s="13" t="s">
        <v>78</v>
      </c>
      <c r="V127" s="13" t="s">
        <v>61</v>
      </c>
      <c r="W127" s="13" t="s">
        <v>62</v>
      </c>
      <c r="X127" s="13" t="s">
        <v>74</v>
      </c>
      <c r="Y127" s="15" t="s">
        <v>1238</v>
      </c>
      <c r="Z127" s="14">
        <v>41820.291666666701</v>
      </c>
      <c r="AA127" s="14">
        <v>44636.291666666701</v>
      </c>
      <c r="AB127" s="13" t="s">
        <v>103</v>
      </c>
      <c r="AC127" s="13" t="s">
        <v>65</v>
      </c>
      <c r="AD127" s="13" t="s">
        <v>65</v>
      </c>
      <c r="AE127" s="13" t="s">
        <v>103</v>
      </c>
      <c r="AF127" s="13" t="s">
        <v>66</v>
      </c>
    </row>
    <row r="128" spans="1:32" s="1" customFormat="1" ht="13" hidden="1" x14ac:dyDescent="0.3">
      <c r="A128" s="34" t="s">
        <v>1239</v>
      </c>
      <c r="B128" s="13">
        <v>644</v>
      </c>
      <c r="C128" s="14">
        <v>40406</v>
      </c>
      <c r="D128" s="14">
        <v>40406.291666666701</v>
      </c>
      <c r="E128" s="13" t="s">
        <v>1002</v>
      </c>
      <c r="F128" s="13" t="s">
        <v>137</v>
      </c>
      <c r="G128" s="13" t="s">
        <v>95</v>
      </c>
      <c r="H128" s="13"/>
      <c r="I128" s="13"/>
      <c r="J128" s="13" t="s">
        <v>96</v>
      </c>
      <c r="K128" s="13"/>
      <c r="L128" s="13"/>
      <c r="M128" s="13">
        <v>20</v>
      </c>
      <c r="N128" s="13"/>
      <c r="O128" s="13"/>
      <c r="P128" s="13">
        <v>20</v>
      </c>
      <c r="Q128" s="13" t="s">
        <v>115</v>
      </c>
      <c r="R128" s="13"/>
      <c r="S128" s="13" t="s">
        <v>58</v>
      </c>
      <c r="T128" s="13"/>
      <c r="U128" s="13" t="s">
        <v>747</v>
      </c>
      <c r="V128" s="13" t="s">
        <v>61</v>
      </c>
      <c r="W128" s="13" t="s">
        <v>62</v>
      </c>
      <c r="X128" s="13"/>
      <c r="Y128" s="15" t="s">
        <v>1240</v>
      </c>
      <c r="Z128" s="14">
        <v>40911.333333333299</v>
      </c>
      <c r="AA128" s="14">
        <v>42361.333333333299</v>
      </c>
      <c r="AB128" s="13" t="s">
        <v>103</v>
      </c>
      <c r="AC128" s="13" t="s">
        <v>65</v>
      </c>
      <c r="AD128" s="13" t="s">
        <v>65</v>
      </c>
      <c r="AE128" s="13" t="s">
        <v>103</v>
      </c>
      <c r="AF128" s="13" t="s">
        <v>66</v>
      </c>
    </row>
    <row r="129" spans="1:32" s="1" customFormat="1" ht="13" hidden="1" x14ac:dyDescent="0.3">
      <c r="A129" s="34" t="s">
        <v>1241</v>
      </c>
      <c r="B129" s="13" t="s">
        <v>1242</v>
      </c>
      <c r="C129" s="14">
        <v>40407</v>
      </c>
      <c r="D129" s="14">
        <v>40407.291666666701</v>
      </c>
      <c r="E129" s="13" t="s">
        <v>1002</v>
      </c>
      <c r="F129" s="13" t="s">
        <v>137</v>
      </c>
      <c r="G129" s="13" t="s">
        <v>95</v>
      </c>
      <c r="H129" s="13"/>
      <c r="I129" s="13"/>
      <c r="J129" s="13" t="s">
        <v>96</v>
      </c>
      <c r="K129" s="13"/>
      <c r="L129" s="13"/>
      <c r="M129" s="13">
        <v>20</v>
      </c>
      <c r="N129" s="13"/>
      <c r="O129" s="13"/>
      <c r="P129" s="13">
        <v>20</v>
      </c>
      <c r="Q129" s="13" t="s">
        <v>83</v>
      </c>
      <c r="R129" s="13"/>
      <c r="S129" s="13" t="s">
        <v>58</v>
      </c>
      <c r="T129" s="13"/>
      <c r="U129" s="13" t="s">
        <v>70</v>
      </c>
      <c r="V129" s="13" t="s">
        <v>61</v>
      </c>
      <c r="W129" s="13" t="s">
        <v>71</v>
      </c>
      <c r="X129" s="13"/>
      <c r="Y129" s="15" t="s">
        <v>1243</v>
      </c>
      <c r="Z129" s="14">
        <v>41030.291666666701</v>
      </c>
      <c r="AA129" s="14">
        <v>42941.291666666701</v>
      </c>
      <c r="AB129" s="13" t="s">
        <v>103</v>
      </c>
      <c r="AC129" s="13" t="s">
        <v>65</v>
      </c>
      <c r="AD129" s="13" t="s">
        <v>65</v>
      </c>
      <c r="AE129" s="13" t="s">
        <v>103</v>
      </c>
      <c r="AF129" s="13" t="s">
        <v>66</v>
      </c>
    </row>
    <row r="130" spans="1:32" s="1" customFormat="1" ht="13" hidden="1" x14ac:dyDescent="0.3">
      <c r="A130" s="34" t="s">
        <v>1244</v>
      </c>
      <c r="B130" s="13" t="s">
        <v>1245</v>
      </c>
      <c r="C130" s="14">
        <v>40429</v>
      </c>
      <c r="D130" s="14">
        <v>40429.291666666701</v>
      </c>
      <c r="E130" s="13" t="s">
        <v>1002</v>
      </c>
      <c r="F130" s="13" t="s">
        <v>137</v>
      </c>
      <c r="G130" s="13" t="s">
        <v>95</v>
      </c>
      <c r="H130" s="13"/>
      <c r="I130" s="13"/>
      <c r="J130" s="13" t="s">
        <v>96</v>
      </c>
      <c r="K130" s="13"/>
      <c r="L130" s="13"/>
      <c r="M130" s="13">
        <v>20</v>
      </c>
      <c r="N130" s="13"/>
      <c r="O130" s="13"/>
      <c r="P130" s="13">
        <v>20</v>
      </c>
      <c r="Q130" s="13" t="s">
        <v>83</v>
      </c>
      <c r="R130" s="13"/>
      <c r="S130" s="13" t="s">
        <v>58</v>
      </c>
      <c r="T130" s="13" t="s">
        <v>217</v>
      </c>
      <c r="U130" s="13" t="s">
        <v>133</v>
      </c>
      <c r="V130" s="13" t="s">
        <v>61</v>
      </c>
      <c r="W130" s="13" t="s">
        <v>62</v>
      </c>
      <c r="X130" s="13"/>
      <c r="Y130" s="15" t="s">
        <v>134</v>
      </c>
      <c r="Z130" s="14">
        <v>41274.333333333299</v>
      </c>
      <c r="AA130" s="14">
        <v>41997.333333333299</v>
      </c>
      <c r="AB130" s="13" t="s">
        <v>103</v>
      </c>
      <c r="AC130" s="13" t="s">
        <v>65</v>
      </c>
      <c r="AD130" s="13" t="s">
        <v>65</v>
      </c>
      <c r="AE130" s="13" t="s">
        <v>103</v>
      </c>
      <c r="AF130" s="13" t="s">
        <v>66</v>
      </c>
    </row>
    <row r="131" spans="1:32" s="1" customFormat="1" ht="13" hidden="1" x14ac:dyDescent="0.3">
      <c r="A131" s="34" t="s">
        <v>1246</v>
      </c>
      <c r="B131" s="13" t="s">
        <v>1247</v>
      </c>
      <c r="C131" s="14">
        <v>40442</v>
      </c>
      <c r="D131" s="14">
        <v>40442.291666666701</v>
      </c>
      <c r="E131" s="13" t="s">
        <v>1002</v>
      </c>
      <c r="F131" s="13" t="s">
        <v>137</v>
      </c>
      <c r="G131" s="13" t="s">
        <v>95</v>
      </c>
      <c r="H131" s="13"/>
      <c r="I131" s="13"/>
      <c r="J131" s="13" t="s">
        <v>96</v>
      </c>
      <c r="K131" s="13"/>
      <c r="L131" s="13"/>
      <c r="M131" s="13">
        <v>20</v>
      </c>
      <c r="N131" s="13"/>
      <c r="O131" s="13"/>
      <c r="P131" s="13">
        <v>20</v>
      </c>
      <c r="Q131" s="13" t="s">
        <v>83</v>
      </c>
      <c r="R131" s="13"/>
      <c r="S131" s="13" t="s">
        <v>58</v>
      </c>
      <c r="T131" s="13"/>
      <c r="U131" s="13" t="s">
        <v>107</v>
      </c>
      <c r="V131" s="13" t="s">
        <v>61</v>
      </c>
      <c r="W131" s="13" t="s">
        <v>89</v>
      </c>
      <c r="X131" s="13" t="s">
        <v>74</v>
      </c>
      <c r="Y131" s="15" t="s">
        <v>1248</v>
      </c>
      <c r="Z131" s="14">
        <v>41090.291666666701</v>
      </c>
      <c r="AA131" s="14">
        <v>41956.333333333299</v>
      </c>
      <c r="AB131" s="13" t="s">
        <v>103</v>
      </c>
      <c r="AC131" s="13" t="s">
        <v>65</v>
      </c>
      <c r="AD131" s="13" t="s">
        <v>65</v>
      </c>
      <c r="AE131" s="13" t="s">
        <v>103</v>
      </c>
      <c r="AF131" s="13" t="s">
        <v>66</v>
      </c>
    </row>
    <row r="132" spans="1:32" s="1" customFormat="1" ht="13" hidden="1" x14ac:dyDescent="0.3">
      <c r="A132" s="34" t="s">
        <v>1249</v>
      </c>
      <c r="B132" s="13" t="s">
        <v>1250</v>
      </c>
      <c r="C132" s="14">
        <v>40450</v>
      </c>
      <c r="D132" s="14">
        <v>40450.291666666701</v>
      </c>
      <c r="E132" s="13" t="s">
        <v>1002</v>
      </c>
      <c r="F132" s="13" t="s">
        <v>137</v>
      </c>
      <c r="G132" s="13" t="s">
        <v>95</v>
      </c>
      <c r="H132" s="13"/>
      <c r="I132" s="13"/>
      <c r="J132" s="13" t="s">
        <v>96</v>
      </c>
      <c r="K132" s="13"/>
      <c r="L132" s="13"/>
      <c r="M132" s="13">
        <v>20</v>
      </c>
      <c r="N132" s="13"/>
      <c r="O132" s="13"/>
      <c r="P132" s="13">
        <v>20</v>
      </c>
      <c r="Q132" s="13" t="s">
        <v>83</v>
      </c>
      <c r="R132" s="13"/>
      <c r="S132" s="13" t="s">
        <v>58</v>
      </c>
      <c r="T132" s="13"/>
      <c r="U132" s="13" t="s">
        <v>88</v>
      </c>
      <c r="V132" s="13" t="s">
        <v>61</v>
      </c>
      <c r="W132" s="13" t="s">
        <v>62</v>
      </c>
      <c r="X132" s="13"/>
      <c r="Y132" s="15" t="s">
        <v>1251</v>
      </c>
      <c r="Z132" s="14">
        <v>41395.291666666701</v>
      </c>
      <c r="AA132" s="14">
        <v>42031.333333333299</v>
      </c>
      <c r="AB132" s="13" t="s">
        <v>103</v>
      </c>
      <c r="AC132" s="13" t="s">
        <v>65</v>
      </c>
      <c r="AD132" s="13" t="s">
        <v>65</v>
      </c>
      <c r="AE132" s="13" t="s">
        <v>103</v>
      </c>
      <c r="AF132" s="13" t="s">
        <v>66</v>
      </c>
    </row>
    <row r="133" spans="1:32" s="1" customFormat="1" ht="13" hidden="1" x14ac:dyDescent="0.3">
      <c r="A133" s="34" t="s">
        <v>1252</v>
      </c>
      <c r="B133" s="13" t="s">
        <v>1253</v>
      </c>
      <c r="C133" s="14">
        <v>40451</v>
      </c>
      <c r="D133" s="14">
        <v>40451.291666666701</v>
      </c>
      <c r="E133" s="13" t="s">
        <v>1002</v>
      </c>
      <c r="F133" s="13" t="s">
        <v>137</v>
      </c>
      <c r="G133" s="13" t="s">
        <v>95</v>
      </c>
      <c r="H133" s="13"/>
      <c r="I133" s="13"/>
      <c r="J133" s="13" t="s">
        <v>96</v>
      </c>
      <c r="K133" s="13"/>
      <c r="L133" s="13"/>
      <c r="M133" s="13">
        <v>20</v>
      </c>
      <c r="N133" s="13"/>
      <c r="O133" s="13"/>
      <c r="P133" s="13">
        <v>20</v>
      </c>
      <c r="Q133" s="13" t="s">
        <v>83</v>
      </c>
      <c r="R133" s="13"/>
      <c r="S133" s="13" t="s">
        <v>58</v>
      </c>
      <c r="T133" s="13"/>
      <c r="U133" s="13" t="s">
        <v>88</v>
      </c>
      <c r="V133" s="13" t="s">
        <v>61</v>
      </c>
      <c r="W133" s="13" t="s">
        <v>62</v>
      </c>
      <c r="X133" s="13"/>
      <c r="Y133" s="15" t="s">
        <v>1254</v>
      </c>
      <c r="Z133" s="14">
        <v>41000.291666666701</v>
      </c>
      <c r="AA133" s="14">
        <v>42101.291666666701</v>
      </c>
      <c r="AB133" s="13" t="s">
        <v>103</v>
      </c>
      <c r="AC133" s="13" t="s">
        <v>65</v>
      </c>
      <c r="AD133" s="13" t="s">
        <v>65</v>
      </c>
      <c r="AE133" s="13" t="s">
        <v>103</v>
      </c>
      <c r="AF133" s="13" t="s">
        <v>66</v>
      </c>
    </row>
    <row r="134" spans="1:32" s="1" customFormat="1" ht="13" hidden="1" x14ac:dyDescent="0.3">
      <c r="A134" s="34" t="s">
        <v>1255</v>
      </c>
      <c r="B134" s="13" t="s">
        <v>1256</v>
      </c>
      <c r="C134" s="14">
        <v>40471</v>
      </c>
      <c r="D134" s="14">
        <v>40471.291666666701</v>
      </c>
      <c r="E134" s="13" t="s">
        <v>1002</v>
      </c>
      <c r="F134" s="13" t="s">
        <v>137</v>
      </c>
      <c r="G134" s="13" t="s">
        <v>95</v>
      </c>
      <c r="H134" s="13"/>
      <c r="I134" s="13"/>
      <c r="J134" s="13" t="s">
        <v>96</v>
      </c>
      <c r="K134" s="13"/>
      <c r="L134" s="13"/>
      <c r="M134" s="13">
        <v>10</v>
      </c>
      <c r="N134" s="13"/>
      <c r="O134" s="13"/>
      <c r="P134" s="13">
        <v>10</v>
      </c>
      <c r="Q134" s="13" t="s">
        <v>83</v>
      </c>
      <c r="R134" s="13"/>
      <c r="S134" s="13" t="s">
        <v>58</v>
      </c>
      <c r="T134" s="13"/>
      <c r="U134" s="13" t="s">
        <v>107</v>
      </c>
      <c r="V134" s="13" t="s">
        <v>61</v>
      </c>
      <c r="W134" s="13" t="s">
        <v>89</v>
      </c>
      <c r="X134" s="13" t="s">
        <v>63</v>
      </c>
      <c r="Y134" s="15" t="s">
        <v>1257</v>
      </c>
      <c r="Z134" s="14">
        <v>41639.333333333299</v>
      </c>
      <c r="AA134" s="14">
        <v>42705.333333333299</v>
      </c>
      <c r="AB134" s="13" t="s">
        <v>103</v>
      </c>
      <c r="AC134" s="13" t="s">
        <v>65</v>
      </c>
      <c r="AD134" s="13" t="s">
        <v>65</v>
      </c>
      <c r="AE134" s="13" t="s">
        <v>103</v>
      </c>
      <c r="AF134" s="13" t="s">
        <v>66</v>
      </c>
    </row>
    <row r="135" spans="1:32" s="1" customFormat="1" ht="13" hidden="1" x14ac:dyDescent="0.3">
      <c r="A135" s="34" t="s">
        <v>1258</v>
      </c>
      <c r="B135" s="13">
        <v>654</v>
      </c>
      <c r="C135" s="14">
        <v>40476</v>
      </c>
      <c r="D135" s="14">
        <v>40476.291666666701</v>
      </c>
      <c r="E135" s="13" t="s">
        <v>1002</v>
      </c>
      <c r="F135" s="13" t="s">
        <v>137</v>
      </c>
      <c r="G135" s="13" t="s">
        <v>95</v>
      </c>
      <c r="H135" s="13"/>
      <c r="I135" s="13"/>
      <c r="J135" s="13" t="s">
        <v>96</v>
      </c>
      <c r="K135" s="13"/>
      <c r="L135" s="13"/>
      <c r="M135" s="13">
        <v>20</v>
      </c>
      <c r="N135" s="13"/>
      <c r="O135" s="13"/>
      <c r="P135" s="13">
        <v>20</v>
      </c>
      <c r="Q135" s="13" t="s">
        <v>83</v>
      </c>
      <c r="R135" s="13"/>
      <c r="S135" s="13" t="s">
        <v>58</v>
      </c>
      <c r="T135" s="13"/>
      <c r="U135" s="13" t="s">
        <v>88</v>
      </c>
      <c r="V135" s="13" t="s">
        <v>61</v>
      </c>
      <c r="W135" s="13" t="s">
        <v>62</v>
      </c>
      <c r="X135" s="13" t="s">
        <v>74</v>
      </c>
      <c r="Y135" s="15" t="s">
        <v>1259</v>
      </c>
      <c r="Z135" s="14">
        <v>41395.291666666701</v>
      </c>
      <c r="AA135" s="14">
        <v>42054.333333333299</v>
      </c>
      <c r="AB135" s="13" t="s">
        <v>103</v>
      </c>
      <c r="AC135" s="13" t="s">
        <v>65</v>
      </c>
      <c r="AD135" s="13" t="s">
        <v>65</v>
      </c>
      <c r="AE135" s="13" t="s">
        <v>103</v>
      </c>
      <c r="AF135" s="13" t="s">
        <v>66</v>
      </c>
    </row>
    <row r="136" spans="1:32" s="1" customFormat="1" ht="13" hidden="1" x14ac:dyDescent="0.3">
      <c r="A136" s="34" t="s">
        <v>1260</v>
      </c>
      <c r="B136" s="13">
        <v>659</v>
      </c>
      <c r="C136" s="14">
        <v>40527</v>
      </c>
      <c r="D136" s="14">
        <v>40527.333333333299</v>
      </c>
      <c r="E136" s="13" t="s">
        <v>1002</v>
      </c>
      <c r="F136" s="13" t="s">
        <v>137</v>
      </c>
      <c r="G136" s="13" t="s">
        <v>95</v>
      </c>
      <c r="H136" s="13"/>
      <c r="I136" s="13"/>
      <c r="J136" s="13" t="s">
        <v>96</v>
      </c>
      <c r="K136" s="13"/>
      <c r="L136" s="13"/>
      <c r="M136" s="13">
        <v>20</v>
      </c>
      <c r="N136" s="13"/>
      <c r="O136" s="13"/>
      <c r="P136" s="13">
        <v>20</v>
      </c>
      <c r="Q136" s="13" t="s">
        <v>83</v>
      </c>
      <c r="R136" s="13"/>
      <c r="S136" s="13" t="s">
        <v>58</v>
      </c>
      <c r="T136" s="13"/>
      <c r="U136" s="13" t="s">
        <v>107</v>
      </c>
      <c r="V136" s="13" t="s">
        <v>61</v>
      </c>
      <c r="W136" s="13" t="s">
        <v>89</v>
      </c>
      <c r="X136" s="13" t="s">
        <v>63</v>
      </c>
      <c r="Y136" s="15" t="s">
        <v>1257</v>
      </c>
      <c r="Z136" s="14">
        <v>41639.333333333299</v>
      </c>
      <c r="AA136" s="14">
        <v>42496.291666666701</v>
      </c>
      <c r="AB136" s="13" t="s">
        <v>103</v>
      </c>
      <c r="AC136" s="13" t="s">
        <v>65</v>
      </c>
      <c r="AD136" s="13" t="s">
        <v>65</v>
      </c>
      <c r="AE136" s="13" t="s">
        <v>103</v>
      </c>
      <c r="AF136" s="13" t="s">
        <v>66</v>
      </c>
    </row>
    <row r="137" spans="1:32" s="1" customFormat="1" ht="13" hidden="1" x14ac:dyDescent="0.3">
      <c r="A137" s="34" t="s">
        <v>1261</v>
      </c>
      <c r="B137" s="13">
        <v>660</v>
      </c>
      <c r="C137" s="14">
        <v>40527</v>
      </c>
      <c r="D137" s="14">
        <v>40527.333333333299</v>
      </c>
      <c r="E137" s="13" t="s">
        <v>1002</v>
      </c>
      <c r="F137" s="13" t="s">
        <v>137</v>
      </c>
      <c r="G137" s="13" t="s">
        <v>95</v>
      </c>
      <c r="H137" s="13"/>
      <c r="I137" s="13"/>
      <c r="J137" s="13" t="s">
        <v>96</v>
      </c>
      <c r="K137" s="13"/>
      <c r="L137" s="13"/>
      <c r="M137" s="13">
        <v>20</v>
      </c>
      <c r="N137" s="13"/>
      <c r="O137" s="13"/>
      <c r="P137" s="13">
        <v>20</v>
      </c>
      <c r="Q137" s="13" t="s">
        <v>83</v>
      </c>
      <c r="R137" s="13"/>
      <c r="S137" s="13" t="s">
        <v>58</v>
      </c>
      <c r="T137" s="13"/>
      <c r="U137" s="13" t="s">
        <v>107</v>
      </c>
      <c r="V137" s="13" t="s">
        <v>61</v>
      </c>
      <c r="W137" s="13" t="s">
        <v>89</v>
      </c>
      <c r="X137" s="13" t="s">
        <v>63</v>
      </c>
      <c r="Y137" s="15" t="s">
        <v>1257</v>
      </c>
      <c r="Z137" s="14">
        <v>41639.333333333299</v>
      </c>
      <c r="AA137" s="14">
        <v>41957.333333333299</v>
      </c>
      <c r="AB137" s="13" t="s">
        <v>103</v>
      </c>
      <c r="AC137" s="13" t="s">
        <v>65</v>
      </c>
      <c r="AD137" s="13" t="s">
        <v>65</v>
      </c>
      <c r="AE137" s="13" t="s">
        <v>103</v>
      </c>
      <c r="AF137" s="13" t="s">
        <v>66</v>
      </c>
    </row>
    <row r="138" spans="1:32" s="1" customFormat="1" ht="13" hidden="1" x14ac:dyDescent="0.3">
      <c r="A138" s="34" t="s">
        <v>1262</v>
      </c>
      <c r="B138" s="13">
        <v>662</v>
      </c>
      <c r="C138" s="14">
        <v>40527</v>
      </c>
      <c r="D138" s="14">
        <v>40527.333333333299</v>
      </c>
      <c r="E138" s="13" t="s">
        <v>1002</v>
      </c>
      <c r="F138" s="13" t="s">
        <v>137</v>
      </c>
      <c r="G138" s="13" t="s">
        <v>95</v>
      </c>
      <c r="H138" s="13"/>
      <c r="I138" s="13"/>
      <c r="J138" s="13" t="s">
        <v>96</v>
      </c>
      <c r="K138" s="13"/>
      <c r="L138" s="13"/>
      <c r="M138" s="13">
        <v>20</v>
      </c>
      <c r="N138" s="13"/>
      <c r="O138" s="13"/>
      <c r="P138" s="13">
        <v>20</v>
      </c>
      <c r="Q138" s="13" t="s">
        <v>83</v>
      </c>
      <c r="R138" s="13"/>
      <c r="S138" s="13" t="s">
        <v>58</v>
      </c>
      <c r="T138" s="13"/>
      <c r="U138" s="13" t="s">
        <v>107</v>
      </c>
      <c r="V138" s="13" t="s">
        <v>61</v>
      </c>
      <c r="W138" s="13" t="s">
        <v>89</v>
      </c>
      <c r="X138" s="13" t="s">
        <v>63</v>
      </c>
      <c r="Y138" s="15" t="s">
        <v>1257</v>
      </c>
      <c r="Z138" s="14">
        <v>41639.333333333299</v>
      </c>
      <c r="AA138" s="14">
        <v>42338.333333333299</v>
      </c>
      <c r="AB138" s="13" t="s">
        <v>103</v>
      </c>
      <c r="AC138" s="13" t="s">
        <v>65</v>
      </c>
      <c r="AD138" s="13" t="s">
        <v>65</v>
      </c>
      <c r="AE138" s="13" t="s">
        <v>103</v>
      </c>
      <c r="AF138" s="13" t="s">
        <v>66</v>
      </c>
    </row>
    <row r="139" spans="1:32" s="1" customFormat="1" ht="13" hidden="1" x14ac:dyDescent="0.3">
      <c r="A139" s="34" t="s">
        <v>1263</v>
      </c>
      <c r="B139" s="13">
        <v>679</v>
      </c>
      <c r="C139" s="14">
        <v>40633</v>
      </c>
      <c r="D139" s="14">
        <v>40633.291666666701</v>
      </c>
      <c r="E139" s="13" t="s">
        <v>1002</v>
      </c>
      <c r="F139" s="13" t="s">
        <v>141</v>
      </c>
      <c r="G139" s="13" t="s">
        <v>95</v>
      </c>
      <c r="H139" s="13"/>
      <c r="I139" s="13"/>
      <c r="J139" s="13" t="s">
        <v>96</v>
      </c>
      <c r="K139" s="13"/>
      <c r="L139" s="13"/>
      <c r="M139" s="13">
        <v>20</v>
      </c>
      <c r="N139" s="13"/>
      <c r="O139" s="13"/>
      <c r="P139" s="13">
        <v>20</v>
      </c>
      <c r="Q139" s="13" t="s">
        <v>83</v>
      </c>
      <c r="R139" s="13"/>
      <c r="S139" s="13" t="s">
        <v>58</v>
      </c>
      <c r="T139" s="13"/>
      <c r="U139" s="13" t="s">
        <v>78</v>
      </c>
      <c r="V139" s="13" t="s">
        <v>61</v>
      </c>
      <c r="W139" s="13" t="s">
        <v>62</v>
      </c>
      <c r="X139" s="13" t="s">
        <v>74</v>
      </c>
      <c r="Y139" s="15" t="s">
        <v>1264</v>
      </c>
      <c r="Z139" s="14">
        <v>41522.291666666701</v>
      </c>
      <c r="AA139" s="14">
        <v>42902.291666666701</v>
      </c>
      <c r="AB139" s="13" t="s">
        <v>103</v>
      </c>
      <c r="AC139" s="13" t="s">
        <v>65</v>
      </c>
      <c r="AD139" s="13" t="s">
        <v>65</v>
      </c>
      <c r="AE139" s="13" t="s">
        <v>103</v>
      </c>
      <c r="AF139" s="13" t="s">
        <v>66</v>
      </c>
    </row>
    <row r="140" spans="1:32" s="1" customFormat="1" ht="13" hidden="1" x14ac:dyDescent="0.3">
      <c r="A140" s="34" t="s">
        <v>1265</v>
      </c>
      <c r="B140" s="13">
        <v>705</v>
      </c>
      <c r="C140" s="14">
        <v>40630</v>
      </c>
      <c r="D140" s="14">
        <v>40633.291666666701</v>
      </c>
      <c r="E140" s="13" t="s">
        <v>1002</v>
      </c>
      <c r="F140" s="13" t="s">
        <v>141</v>
      </c>
      <c r="G140" s="13" t="s">
        <v>95</v>
      </c>
      <c r="H140" s="13"/>
      <c r="I140" s="13"/>
      <c r="J140" s="13" t="s">
        <v>96</v>
      </c>
      <c r="K140" s="13"/>
      <c r="L140" s="13"/>
      <c r="M140" s="13">
        <v>20</v>
      </c>
      <c r="N140" s="13"/>
      <c r="O140" s="13"/>
      <c r="P140" s="13">
        <v>20</v>
      </c>
      <c r="Q140" s="13" t="s">
        <v>83</v>
      </c>
      <c r="R140" s="13"/>
      <c r="S140" s="13" t="s">
        <v>58</v>
      </c>
      <c r="T140" s="13"/>
      <c r="U140" s="13" t="s">
        <v>88</v>
      </c>
      <c r="V140" s="13" t="s">
        <v>61</v>
      </c>
      <c r="W140" s="13" t="s">
        <v>62</v>
      </c>
      <c r="X140" s="13" t="s">
        <v>74</v>
      </c>
      <c r="Y140" s="15" t="s">
        <v>1266</v>
      </c>
      <c r="Z140" s="14">
        <v>41522.291666666701</v>
      </c>
      <c r="AA140" s="14">
        <v>43501.333333333299</v>
      </c>
      <c r="AB140" s="13" t="s">
        <v>103</v>
      </c>
      <c r="AC140" s="13" t="s">
        <v>65</v>
      </c>
      <c r="AD140" s="13" t="s">
        <v>65</v>
      </c>
      <c r="AE140" s="13" t="s">
        <v>103</v>
      </c>
      <c r="AF140" s="13" t="s">
        <v>66</v>
      </c>
    </row>
    <row r="141" spans="1:32" s="1" customFormat="1" ht="13" hidden="1" x14ac:dyDescent="0.3">
      <c r="A141" s="34" t="s">
        <v>1267</v>
      </c>
      <c r="B141" s="13">
        <v>709</v>
      </c>
      <c r="C141" s="14">
        <v>40633</v>
      </c>
      <c r="D141" s="14">
        <v>40633.291666666701</v>
      </c>
      <c r="E141" s="13" t="s">
        <v>1002</v>
      </c>
      <c r="F141" s="13" t="s">
        <v>141</v>
      </c>
      <c r="G141" s="13" t="s">
        <v>55</v>
      </c>
      <c r="H141" s="13"/>
      <c r="I141" s="13"/>
      <c r="J141" s="13" t="s">
        <v>55</v>
      </c>
      <c r="K141" s="13"/>
      <c r="L141" s="13"/>
      <c r="M141" s="13">
        <v>36</v>
      </c>
      <c r="N141" s="13"/>
      <c r="O141" s="13"/>
      <c r="P141" s="13">
        <v>36</v>
      </c>
      <c r="Q141" s="13" t="s">
        <v>83</v>
      </c>
      <c r="R141" s="13"/>
      <c r="S141" s="13" t="s">
        <v>58</v>
      </c>
      <c r="T141" s="13"/>
      <c r="U141" s="13" t="s">
        <v>201</v>
      </c>
      <c r="V141" s="13" t="s">
        <v>61</v>
      </c>
      <c r="W141" s="13" t="s">
        <v>62</v>
      </c>
      <c r="X141" s="13"/>
      <c r="Y141" s="15" t="s">
        <v>1268</v>
      </c>
      <c r="Z141" s="14">
        <v>41639.333333333299</v>
      </c>
      <c r="AA141" s="14">
        <v>42356.333333333299</v>
      </c>
      <c r="AB141" s="13" t="s">
        <v>103</v>
      </c>
      <c r="AC141" s="13" t="s">
        <v>65</v>
      </c>
      <c r="AD141" s="13" t="s">
        <v>65</v>
      </c>
      <c r="AE141" s="13" t="s">
        <v>103</v>
      </c>
      <c r="AF141" s="13" t="s">
        <v>66</v>
      </c>
    </row>
    <row r="142" spans="1:32" s="1" customFormat="1" ht="13" hidden="1" x14ac:dyDescent="0.3">
      <c r="A142" s="34" t="s">
        <v>1269</v>
      </c>
      <c r="B142" s="13">
        <v>723</v>
      </c>
      <c r="C142" s="14">
        <v>40633</v>
      </c>
      <c r="D142" s="14">
        <v>40633.291666666701</v>
      </c>
      <c r="E142" s="13" t="s">
        <v>1002</v>
      </c>
      <c r="F142" s="13" t="s">
        <v>141</v>
      </c>
      <c r="G142" s="13" t="s">
        <v>95</v>
      </c>
      <c r="H142" s="13"/>
      <c r="I142" s="13"/>
      <c r="J142" s="13" t="s">
        <v>96</v>
      </c>
      <c r="K142" s="13"/>
      <c r="L142" s="13"/>
      <c r="M142" s="13">
        <v>50</v>
      </c>
      <c r="N142" s="13"/>
      <c r="O142" s="13"/>
      <c r="P142" s="13">
        <v>50</v>
      </c>
      <c r="Q142" s="13" t="s">
        <v>83</v>
      </c>
      <c r="R142" s="13"/>
      <c r="S142" s="13" t="s">
        <v>58</v>
      </c>
      <c r="T142" s="13"/>
      <c r="U142" s="13" t="s">
        <v>747</v>
      </c>
      <c r="V142" s="13" t="s">
        <v>61</v>
      </c>
      <c r="W142" s="13" t="s">
        <v>62</v>
      </c>
      <c r="X142" s="13"/>
      <c r="Y142" s="15" t="s">
        <v>1270</v>
      </c>
      <c r="Z142" s="14">
        <v>41821.291666666701</v>
      </c>
      <c r="AA142" s="14">
        <v>43981.291666666701</v>
      </c>
      <c r="AB142" s="13" t="s">
        <v>103</v>
      </c>
      <c r="AC142" s="13" t="s">
        <v>65</v>
      </c>
      <c r="AD142" s="13" t="s">
        <v>65</v>
      </c>
      <c r="AE142" s="13" t="s">
        <v>103</v>
      </c>
      <c r="AF142" s="13" t="s">
        <v>66</v>
      </c>
    </row>
    <row r="143" spans="1:32" s="1" customFormat="1" ht="13" hidden="1" x14ac:dyDescent="0.3">
      <c r="A143" s="34" t="s">
        <v>1271</v>
      </c>
      <c r="B143" s="13">
        <v>746</v>
      </c>
      <c r="C143" s="14">
        <v>40633</v>
      </c>
      <c r="D143" s="14">
        <v>40633.291666666701</v>
      </c>
      <c r="E143" s="13" t="s">
        <v>1002</v>
      </c>
      <c r="F143" s="13" t="s">
        <v>141</v>
      </c>
      <c r="G143" s="13" t="s">
        <v>95</v>
      </c>
      <c r="H143" s="13"/>
      <c r="I143" s="13"/>
      <c r="J143" s="13" t="s">
        <v>96</v>
      </c>
      <c r="K143" s="13"/>
      <c r="L143" s="13"/>
      <c r="M143" s="13">
        <v>175</v>
      </c>
      <c r="N143" s="13"/>
      <c r="O143" s="13"/>
      <c r="P143" s="13">
        <v>175</v>
      </c>
      <c r="Q143" s="13" t="s">
        <v>83</v>
      </c>
      <c r="R143" s="13"/>
      <c r="S143" s="13" t="s">
        <v>58</v>
      </c>
      <c r="T143" s="13"/>
      <c r="U143" s="13" t="s">
        <v>88</v>
      </c>
      <c r="V143" s="13" t="s">
        <v>61</v>
      </c>
      <c r="W143" s="13" t="s">
        <v>89</v>
      </c>
      <c r="X143" s="13" t="s">
        <v>63</v>
      </c>
      <c r="Y143" s="15" t="s">
        <v>1272</v>
      </c>
      <c r="Z143" s="14">
        <v>42004.333333333299</v>
      </c>
      <c r="AA143" s="14">
        <v>42674.291666666701</v>
      </c>
      <c r="AB143" s="13" t="s">
        <v>103</v>
      </c>
      <c r="AC143" s="13" t="s">
        <v>65</v>
      </c>
      <c r="AD143" s="13" t="s">
        <v>65</v>
      </c>
      <c r="AE143" s="13" t="s">
        <v>103</v>
      </c>
      <c r="AF143" s="13" t="s">
        <v>66</v>
      </c>
    </row>
    <row r="144" spans="1:32" s="1" customFormat="1" ht="13" hidden="1" x14ac:dyDescent="0.3">
      <c r="A144" s="34" t="s">
        <v>1273</v>
      </c>
      <c r="B144" s="13">
        <v>775</v>
      </c>
      <c r="C144" s="14">
        <v>40633</v>
      </c>
      <c r="D144" s="14">
        <v>40633.291666666701</v>
      </c>
      <c r="E144" s="13" t="s">
        <v>1002</v>
      </c>
      <c r="F144" s="13" t="s">
        <v>141</v>
      </c>
      <c r="G144" s="13" t="s">
        <v>95</v>
      </c>
      <c r="H144" s="13"/>
      <c r="I144" s="13"/>
      <c r="J144" s="13" t="s">
        <v>96</v>
      </c>
      <c r="K144" s="13"/>
      <c r="L144" s="13"/>
      <c r="M144" s="13">
        <v>15</v>
      </c>
      <c r="N144" s="13"/>
      <c r="O144" s="13"/>
      <c r="P144" s="13">
        <v>15</v>
      </c>
      <c r="Q144" s="13" t="s">
        <v>83</v>
      </c>
      <c r="R144" s="13"/>
      <c r="S144" s="13" t="s">
        <v>58</v>
      </c>
      <c r="T144" s="13"/>
      <c r="U144" s="13" t="s">
        <v>88</v>
      </c>
      <c r="V144" s="13" t="s">
        <v>61</v>
      </c>
      <c r="W144" s="13" t="s">
        <v>62</v>
      </c>
      <c r="X144" s="13"/>
      <c r="Y144" s="15" t="s">
        <v>1274</v>
      </c>
      <c r="Z144" s="14">
        <v>41830.291666666701</v>
      </c>
      <c r="AA144" s="14">
        <v>42333.333333333299</v>
      </c>
      <c r="AB144" s="13" t="s">
        <v>103</v>
      </c>
      <c r="AC144" s="13" t="s">
        <v>65</v>
      </c>
      <c r="AD144" s="13" t="s">
        <v>65</v>
      </c>
      <c r="AE144" s="13" t="s">
        <v>103</v>
      </c>
      <c r="AF144" s="13" t="s">
        <v>66</v>
      </c>
    </row>
    <row r="145" spans="1:32" s="1" customFormat="1" ht="13" hidden="1" x14ac:dyDescent="0.3">
      <c r="A145" s="34" t="s">
        <v>1275</v>
      </c>
      <c r="B145" s="13">
        <v>778</v>
      </c>
      <c r="C145" s="14">
        <v>40633</v>
      </c>
      <c r="D145" s="14">
        <v>40633.291666666701</v>
      </c>
      <c r="E145" s="13" t="s">
        <v>1002</v>
      </c>
      <c r="F145" s="13" t="s">
        <v>141</v>
      </c>
      <c r="G145" s="13" t="s">
        <v>95</v>
      </c>
      <c r="H145" s="13"/>
      <c r="I145" s="13"/>
      <c r="J145" s="13" t="s">
        <v>96</v>
      </c>
      <c r="K145" s="13"/>
      <c r="L145" s="13"/>
      <c r="M145" s="13">
        <v>20</v>
      </c>
      <c r="N145" s="13"/>
      <c r="O145" s="13"/>
      <c r="P145" s="13">
        <v>20</v>
      </c>
      <c r="Q145" s="13" t="s">
        <v>115</v>
      </c>
      <c r="R145" s="13"/>
      <c r="S145" s="13" t="s">
        <v>58</v>
      </c>
      <c r="T145" s="13"/>
      <c r="U145" s="13" t="s">
        <v>107</v>
      </c>
      <c r="V145" s="13" t="s">
        <v>61</v>
      </c>
      <c r="W145" s="13" t="s">
        <v>89</v>
      </c>
      <c r="X145" s="13" t="s">
        <v>63</v>
      </c>
      <c r="Y145" s="15" t="s">
        <v>1276</v>
      </c>
      <c r="Z145" s="14">
        <v>41639.333333333299</v>
      </c>
      <c r="AA145" s="14">
        <v>42735.333333333299</v>
      </c>
      <c r="AB145" s="13" t="s">
        <v>103</v>
      </c>
      <c r="AC145" s="13" t="s">
        <v>65</v>
      </c>
      <c r="AD145" s="13" t="s">
        <v>65</v>
      </c>
      <c r="AE145" s="13" t="s">
        <v>103</v>
      </c>
      <c r="AF145" s="13" t="s">
        <v>66</v>
      </c>
    </row>
    <row r="146" spans="1:32" s="1" customFormat="1" ht="13" hidden="1" x14ac:dyDescent="0.3">
      <c r="A146" s="34" t="s">
        <v>1277</v>
      </c>
      <c r="B146" s="13">
        <v>795</v>
      </c>
      <c r="C146" s="14">
        <v>40633</v>
      </c>
      <c r="D146" s="14">
        <v>40633.291666666701</v>
      </c>
      <c r="E146" s="13" t="s">
        <v>1002</v>
      </c>
      <c r="F146" s="13" t="s">
        <v>141</v>
      </c>
      <c r="G146" s="13" t="s">
        <v>95</v>
      </c>
      <c r="H146" s="13"/>
      <c r="I146" s="13"/>
      <c r="J146" s="13" t="s">
        <v>96</v>
      </c>
      <c r="K146" s="13"/>
      <c r="L146" s="13"/>
      <c r="M146" s="13">
        <v>20</v>
      </c>
      <c r="N146" s="13"/>
      <c r="O146" s="13"/>
      <c r="P146" s="13">
        <v>20</v>
      </c>
      <c r="Q146" s="13" t="s">
        <v>83</v>
      </c>
      <c r="R146" s="13"/>
      <c r="S146" s="13" t="s">
        <v>58</v>
      </c>
      <c r="T146" s="13"/>
      <c r="U146" s="13" t="s">
        <v>88</v>
      </c>
      <c r="V146" s="13" t="s">
        <v>61</v>
      </c>
      <c r="W146" s="13" t="s">
        <v>89</v>
      </c>
      <c r="X146" s="13" t="s">
        <v>63</v>
      </c>
      <c r="Y146" s="15" t="s">
        <v>1278</v>
      </c>
      <c r="Z146" s="14">
        <v>41516.291666666701</v>
      </c>
      <c r="AA146" s="14">
        <v>42490.291666666701</v>
      </c>
      <c r="AB146" s="13" t="s">
        <v>103</v>
      </c>
      <c r="AC146" s="13" t="s">
        <v>65</v>
      </c>
      <c r="AD146" s="13" t="s">
        <v>65</v>
      </c>
      <c r="AE146" s="13" t="s">
        <v>103</v>
      </c>
      <c r="AF146" s="13" t="s">
        <v>66</v>
      </c>
    </row>
    <row r="147" spans="1:32" s="1" customFormat="1" ht="13" hidden="1" x14ac:dyDescent="0.3">
      <c r="A147" s="34" t="s">
        <v>1279</v>
      </c>
      <c r="B147" s="13">
        <v>796</v>
      </c>
      <c r="C147" s="14">
        <v>40633</v>
      </c>
      <c r="D147" s="14">
        <v>40633.291666666701</v>
      </c>
      <c r="E147" s="13" t="s">
        <v>1002</v>
      </c>
      <c r="F147" s="13" t="s">
        <v>141</v>
      </c>
      <c r="G147" s="13" t="s">
        <v>95</v>
      </c>
      <c r="H147" s="13"/>
      <c r="I147" s="13"/>
      <c r="J147" s="13" t="s">
        <v>96</v>
      </c>
      <c r="K147" s="13"/>
      <c r="L147" s="13"/>
      <c r="M147" s="13">
        <v>20</v>
      </c>
      <c r="N147" s="13"/>
      <c r="O147" s="13"/>
      <c r="P147" s="13">
        <v>20</v>
      </c>
      <c r="Q147" s="13" t="s">
        <v>83</v>
      </c>
      <c r="R147" s="13"/>
      <c r="S147" s="13" t="s">
        <v>58</v>
      </c>
      <c r="T147" s="13"/>
      <c r="U147" s="13" t="s">
        <v>88</v>
      </c>
      <c r="V147" s="13" t="s">
        <v>61</v>
      </c>
      <c r="W147" s="13" t="s">
        <v>89</v>
      </c>
      <c r="X147" s="13" t="s">
        <v>63</v>
      </c>
      <c r="Y147" s="15" t="s">
        <v>1278</v>
      </c>
      <c r="Z147" s="14">
        <v>41516.291666666701</v>
      </c>
      <c r="AA147" s="14">
        <v>42490.291666666701</v>
      </c>
      <c r="AB147" s="13" t="s">
        <v>103</v>
      </c>
      <c r="AC147" s="13" t="s">
        <v>65</v>
      </c>
      <c r="AD147" s="13" t="s">
        <v>65</v>
      </c>
      <c r="AE147" s="13" t="s">
        <v>103</v>
      </c>
      <c r="AF147" s="13" t="s">
        <v>66</v>
      </c>
    </row>
    <row r="148" spans="1:32" s="1" customFormat="1" ht="26" hidden="1" x14ac:dyDescent="0.3">
      <c r="A148" s="34" t="s">
        <v>1280</v>
      </c>
      <c r="B148" s="13">
        <v>829</v>
      </c>
      <c r="C148" s="14">
        <v>40633</v>
      </c>
      <c r="D148" s="14">
        <v>40633.291666666701</v>
      </c>
      <c r="E148" s="13" t="s">
        <v>1002</v>
      </c>
      <c r="F148" s="13" t="s">
        <v>141</v>
      </c>
      <c r="G148" s="13" t="s">
        <v>95</v>
      </c>
      <c r="H148" s="13"/>
      <c r="I148" s="13"/>
      <c r="J148" s="13" t="s">
        <v>96</v>
      </c>
      <c r="K148" s="13"/>
      <c r="L148" s="13"/>
      <c r="M148" s="13">
        <v>140</v>
      </c>
      <c r="N148" s="13"/>
      <c r="O148" s="13"/>
      <c r="P148" s="13">
        <v>140</v>
      </c>
      <c r="Q148" s="13" t="s">
        <v>83</v>
      </c>
      <c r="R148" s="13"/>
      <c r="S148" s="13" t="s">
        <v>58</v>
      </c>
      <c r="T148" s="13"/>
      <c r="U148" s="13" t="s">
        <v>733</v>
      </c>
      <c r="V148" s="13" t="s">
        <v>61</v>
      </c>
      <c r="W148" s="13" t="s">
        <v>62</v>
      </c>
      <c r="X148" s="13"/>
      <c r="Y148" s="15" t="s">
        <v>1281</v>
      </c>
      <c r="Z148" s="14">
        <v>42368.333333333299</v>
      </c>
      <c r="AA148" s="14">
        <v>43430.333333333299</v>
      </c>
      <c r="AB148" s="13" t="s">
        <v>103</v>
      </c>
      <c r="AC148" s="13" t="s">
        <v>65</v>
      </c>
      <c r="AD148" s="13" t="s">
        <v>65</v>
      </c>
      <c r="AE148" s="13" t="s">
        <v>103</v>
      </c>
      <c r="AF148" s="13" t="s">
        <v>66</v>
      </c>
    </row>
    <row r="149" spans="1:32" s="1" customFormat="1" ht="26" hidden="1" x14ac:dyDescent="0.3">
      <c r="A149" s="34" t="s">
        <v>1282</v>
      </c>
      <c r="B149" s="13">
        <v>838</v>
      </c>
      <c r="C149" s="14">
        <v>40633</v>
      </c>
      <c r="D149" s="14">
        <v>40633.291666666701</v>
      </c>
      <c r="E149" s="13" t="s">
        <v>1002</v>
      </c>
      <c r="F149" s="13" t="s">
        <v>141</v>
      </c>
      <c r="G149" s="13" t="s">
        <v>95</v>
      </c>
      <c r="H149" s="13"/>
      <c r="I149" s="13"/>
      <c r="J149" s="13" t="s">
        <v>96</v>
      </c>
      <c r="K149" s="13"/>
      <c r="L149" s="13"/>
      <c r="M149" s="13">
        <v>100</v>
      </c>
      <c r="N149" s="13"/>
      <c r="O149" s="13"/>
      <c r="P149" s="13">
        <v>100</v>
      </c>
      <c r="Q149" s="13" t="s">
        <v>83</v>
      </c>
      <c r="R149" s="13"/>
      <c r="S149" s="13" t="s">
        <v>58</v>
      </c>
      <c r="T149" s="13"/>
      <c r="U149" s="13" t="s">
        <v>229</v>
      </c>
      <c r="V149" s="13" t="s">
        <v>61</v>
      </c>
      <c r="W149" s="13" t="s">
        <v>71</v>
      </c>
      <c r="X149" s="13"/>
      <c r="Y149" s="15" t="s">
        <v>230</v>
      </c>
      <c r="Z149" s="14">
        <v>42369.333333333299</v>
      </c>
      <c r="AA149" s="14">
        <v>44869.291666666701</v>
      </c>
      <c r="AB149" s="13" t="s">
        <v>103</v>
      </c>
      <c r="AC149" s="13" t="s">
        <v>65</v>
      </c>
      <c r="AD149" s="13" t="s">
        <v>65</v>
      </c>
      <c r="AE149" s="13" t="s">
        <v>103</v>
      </c>
      <c r="AF149" s="13" t="s">
        <v>66</v>
      </c>
    </row>
    <row r="150" spans="1:32" s="1" customFormat="1" ht="13" hidden="1" x14ac:dyDescent="0.3">
      <c r="A150" s="34" t="s">
        <v>1283</v>
      </c>
      <c r="B150" s="13">
        <v>855</v>
      </c>
      <c r="C150" s="14">
        <v>40633</v>
      </c>
      <c r="D150" s="14">
        <v>40633.291666666701</v>
      </c>
      <c r="E150" s="13" t="s">
        <v>1002</v>
      </c>
      <c r="F150" s="13" t="s">
        <v>141</v>
      </c>
      <c r="G150" s="13" t="s">
        <v>95</v>
      </c>
      <c r="H150" s="13"/>
      <c r="I150" s="13"/>
      <c r="J150" s="13" t="s">
        <v>96</v>
      </c>
      <c r="K150" s="13"/>
      <c r="L150" s="13"/>
      <c r="M150" s="13">
        <v>92</v>
      </c>
      <c r="N150" s="13"/>
      <c r="O150" s="13"/>
      <c r="P150" s="13">
        <v>92</v>
      </c>
      <c r="Q150" s="13" t="s">
        <v>83</v>
      </c>
      <c r="R150" s="13"/>
      <c r="S150" s="13" t="s">
        <v>58</v>
      </c>
      <c r="T150" s="13"/>
      <c r="U150" s="13" t="s">
        <v>119</v>
      </c>
      <c r="V150" s="13" t="s">
        <v>120</v>
      </c>
      <c r="W150" s="13" t="s">
        <v>71</v>
      </c>
      <c r="X150" s="13"/>
      <c r="Y150" s="15" t="s">
        <v>1163</v>
      </c>
      <c r="Z150" s="14">
        <v>41333.333333333299</v>
      </c>
      <c r="AA150" s="14">
        <v>42706.333333333299</v>
      </c>
      <c r="AB150" s="13" t="s">
        <v>103</v>
      </c>
      <c r="AC150" s="13" t="s">
        <v>65</v>
      </c>
      <c r="AD150" s="13" t="s">
        <v>65</v>
      </c>
      <c r="AE150" s="13" t="s">
        <v>103</v>
      </c>
      <c r="AF150" s="13" t="s">
        <v>66</v>
      </c>
    </row>
    <row r="151" spans="1:32" s="1" customFormat="1" ht="26" hidden="1" x14ac:dyDescent="0.3">
      <c r="A151" s="34" t="s">
        <v>1284</v>
      </c>
      <c r="B151" s="13">
        <v>860</v>
      </c>
      <c r="C151" s="14">
        <v>40633</v>
      </c>
      <c r="D151" s="14">
        <v>40633.291666666701</v>
      </c>
      <c r="E151" s="13" t="s">
        <v>1002</v>
      </c>
      <c r="F151" s="13" t="s">
        <v>256</v>
      </c>
      <c r="G151" s="13" t="s">
        <v>55</v>
      </c>
      <c r="H151" s="13"/>
      <c r="I151" s="13"/>
      <c r="J151" s="13" t="s">
        <v>55</v>
      </c>
      <c r="K151" s="13"/>
      <c r="L151" s="13"/>
      <c r="M151" s="13">
        <v>3.1</v>
      </c>
      <c r="N151" s="13"/>
      <c r="O151" s="13"/>
      <c r="P151" s="13">
        <v>3.1</v>
      </c>
      <c r="Q151" s="13" t="s">
        <v>83</v>
      </c>
      <c r="R151" s="13"/>
      <c r="S151" s="13" t="s">
        <v>58</v>
      </c>
      <c r="T151" s="13"/>
      <c r="U151" s="13" t="s">
        <v>144</v>
      </c>
      <c r="V151" s="13" t="s">
        <v>61</v>
      </c>
      <c r="W151" s="13" t="s">
        <v>62</v>
      </c>
      <c r="X151" s="13" t="s">
        <v>74</v>
      </c>
      <c r="Y151" s="15" t="s">
        <v>1285</v>
      </c>
      <c r="Z151" s="14">
        <v>40878.333333333299</v>
      </c>
      <c r="AA151" s="14">
        <v>40877.333333333299</v>
      </c>
      <c r="AB151" s="13" t="s">
        <v>103</v>
      </c>
      <c r="AC151" s="13" t="s">
        <v>65</v>
      </c>
      <c r="AD151" s="13" t="s">
        <v>65</v>
      </c>
      <c r="AE151" s="13" t="s">
        <v>103</v>
      </c>
      <c r="AF151" s="13"/>
    </row>
    <row r="152" spans="1:32" s="1" customFormat="1" ht="13" hidden="1" x14ac:dyDescent="0.3">
      <c r="A152" s="34" t="s">
        <v>1286</v>
      </c>
      <c r="B152" s="13">
        <v>877</v>
      </c>
      <c r="C152" s="14">
        <v>40991</v>
      </c>
      <c r="D152" s="14">
        <v>41001.291666666701</v>
      </c>
      <c r="E152" s="13" t="s">
        <v>1002</v>
      </c>
      <c r="F152" s="13" t="s">
        <v>162</v>
      </c>
      <c r="G152" s="13" t="s">
        <v>95</v>
      </c>
      <c r="H152" s="13" t="s">
        <v>56</v>
      </c>
      <c r="I152" s="13"/>
      <c r="J152" s="13" t="s">
        <v>96</v>
      </c>
      <c r="K152" s="13" t="s">
        <v>57</v>
      </c>
      <c r="L152" s="13"/>
      <c r="M152" s="13">
        <v>280</v>
      </c>
      <c r="N152" s="13">
        <v>60</v>
      </c>
      <c r="O152" s="13"/>
      <c r="P152" s="13">
        <v>280</v>
      </c>
      <c r="Q152" s="13" t="s">
        <v>83</v>
      </c>
      <c r="R152" s="13"/>
      <c r="S152" s="13" t="s">
        <v>58</v>
      </c>
      <c r="T152" s="13"/>
      <c r="U152" s="13" t="s">
        <v>411</v>
      </c>
      <c r="V152" s="13" t="s">
        <v>61</v>
      </c>
      <c r="W152" s="13" t="s">
        <v>62</v>
      </c>
      <c r="X152" s="13" t="s">
        <v>74</v>
      </c>
      <c r="Y152" s="15" t="s">
        <v>1287</v>
      </c>
      <c r="Z152" s="14">
        <v>42307.291666666701</v>
      </c>
      <c r="AA152" s="14">
        <v>43529.333333333299</v>
      </c>
      <c r="AB152" s="13" t="s">
        <v>103</v>
      </c>
      <c r="AC152" s="13" t="s">
        <v>65</v>
      </c>
      <c r="AD152" s="13" t="s">
        <v>65</v>
      </c>
      <c r="AE152" s="13" t="s">
        <v>103</v>
      </c>
      <c r="AF152" s="13" t="s">
        <v>66</v>
      </c>
    </row>
    <row r="153" spans="1:32" s="1" customFormat="1" ht="13" hidden="1" x14ac:dyDescent="0.3">
      <c r="A153" s="34" t="s">
        <v>1288</v>
      </c>
      <c r="B153" s="13">
        <v>885</v>
      </c>
      <c r="C153" s="14">
        <v>41001</v>
      </c>
      <c r="D153" s="14">
        <v>41001.291666666701</v>
      </c>
      <c r="E153" s="13" t="s">
        <v>1002</v>
      </c>
      <c r="F153" s="13" t="s">
        <v>162</v>
      </c>
      <c r="G153" s="13" t="s">
        <v>95</v>
      </c>
      <c r="H153" s="13"/>
      <c r="I153" s="13"/>
      <c r="J153" s="13" t="s">
        <v>96</v>
      </c>
      <c r="K153" s="13"/>
      <c r="L153" s="13"/>
      <c r="M153" s="13">
        <v>10</v>
      </c>
      <c r="N153" s="13"/>
      <c r="O153" s="13"/>
      <c r="P153" s="13">
        <v>10</v>
      </c>
      <c r="Q153" s="13" t="s">
        <v>83</v>
      </c>
      <c r="R153" s="13"/>
      <c r="S153" s="13" t="s">
        <v>58</v>
      </c>
      <c r="T153" s="13"/>
      <c r="U153" s="13" t="s">
        <v>88</v>
      </c>
      <c r="V153" s="13" t="s">
        <v>61</v>
      </c>
      <c r="W153" s="13" t="s">
        <v>62</v>
      </c>
      <c r="X153" s="13" t="s">
        <v>74</v>
      </c>
      <c r="Y153" s="15" t="s">
        <v>1289</v>
      </c>
      <c r="Z153" s="14">
        <v>42005.333333333299</v>
      </c>
      <c r="AA153" s="14">
        <v>42740.333333333299</v>
      </c>
      <c r="AB153" s="13" t="s">
        <v>103</v>
      </c>
      <c r="AC153" s="13" t="s">
        <v>65</v>
      </c>
      <c r="AD153" s="13" t="s">
        <v>65</v>
      </c>
      <c r="AE153" s="13" t="s">
        <v>103</v>
      </c>
      <c r="AF153" s="13" t="s">
        <v>66</v>
      </c>
    </row>
    <row r="154" spans="1:32" s="1" customFormat="1" ht="13" hidden="1" x14ac:dyDescent="0.3">
      <c r="A154" s="34" t="s">
        <v>1290</v>
      </c>
      <c r="B154" s="13">
        <v>900</v>
      </c>
      <c r="C154" s="14">
        <v>41001</v>
      </c>
      <c r="D154" s="14">
        <v>41001.291666666701</v>
      </c>
      <c r="E154" s="13" t="s">
        <v>1002</v>
      </c>
      <c r="F154" s="13" t="s">
        <v>162</v>
      </c>
      <c r="G154" s="13" t="s">
        <v>95</v>
      </c>
      <c r="H154" s="13"/>
      <c r="I154" s="13"/>
      <c r="J154" s="13" t="s">
        <v>96</v>
      </c>
      <c r="K154" s="13"/>
      <c r="L154" s="13"/>
      <c r="M154" s="13">
        <v>20</v>
      </c>
      <c r="N154" s="13"/>
      <c r="O154" s="13"/>
      <c r="P154" s="13">
        <v>20</v>
      </c>
      <c r="Q154" s="13" t="s">
        <v>83</v>
      </c>
      <c r="R154" s="13"/>
      <c r="S154" s="13" t="s">
        <v>58</v>
      </c>
      <c r="T154" s="13"/>
      <c r="U154" s="13" t="s">
        <v>88</v>
      </c>
      <c r="V154" s="13" t="s">
        <v>61</v>
      </c>
      <c r="W154" s="13" t="s">
        <v>62</v>
      </c>
      <c r="X154" s="13" t="s">
        <v>74</v>
      </c>
      <c r="Y154" s="15" t="s">
        <v>1291</v>
      </c>
      <c r="Z154" s="14">
        <v>41993.333333333299</v>
      </c>
      <c r="AA154" s="14">
        <v>42725.333333333299</v>
      </c>
      <c r="AB154" s="13" t="s">
        <v>103</v>
      </c>
      <c r="AC154" s="13" t="s">
        <v>65</v>
      </c>
      <c r="AD154" s="13" t="s">
        <v>65</v>
      </c>
      <c r="AE154" s="13" t="s">
        <v>103</v>
      </c>
      <c r="AF154" s="13" t="s">
        <v>66</v>
      </c>
    </row>
    <row r="155" spans="1:32" s="1" customFormat="1" ht="13" hidden="1" x14ac:dyDescent="0.3">
      <c r="A155" s="34" t="s">
        <v>1292</v>
      </c>
      <c r="B155" s="13">
        <v>901</v>
      </c>
      <c r="C155" s="14">
        <v>41001</v>
      </c>
      <c r="D155" s="14">
        <v>41001.291666666701</v>
      </c>
      <c r="E155" s="13" t="s">
        <v>1002</v>
      </c>
      <c r="F155" s="13" t="s">
        <v>162</v>
      </c>
      <c r="G155" s="13" t="s">
        <v>95</v>
      </c>
      <c r="H155" s="13"/>
      <c r="I155" s="13"/>
      <c r="J155" s="13" t="s">
        <v>96</v>
      </c>
      <c r="K155" s="13"/>
      <c r="L155" s="13"/>
      <c r="M155" s="13">
        <v>15</v>
      </c>
      <c r="N155" s="13"/>
      <c r="O155" s="13"/>
      <c r="P155" s="13">
        <v>15</v>
      </c>
      <c r="Q155" s="13" t="s">
        <v>83</v>
      </c>
      <c r="R155" s="13"/>
      <c r="S155" s="13" t="s">
        <v>58</v>
      </c>
      <c r="T155" s="13"/>
      <c r="U155" s="13" t="s">
        <v>88</v>
      </c>
      <c r="V155" s="13" t="s">
        <v>61</v>
      </c>
      <c r="W155" s="13" t="s">
        <v>62</v>
      </c>
      <c r="X155" s="13" t="s">
        <v>74</v>
      </c>
      <c r="Y155" s="15" t="s">
        <v>1293</v>
      </c>
      <c r="Z155" s="14">
        <v>42358.333333333299</v>
      </c>
      <c r="AA155" s="14">
        <v>42746.333333333299</v>
      </c>
      <c r="AB155" s="13" t="s">
        <v>103</v>
      </c>
      <c r="AC155" s="13" t="s">
        <v>65</v>
      </c>
      <c r="AD155" s="13" t="s">
        <v>65</v>
      </c>
      <c r="AE155" s="13" t="s">
        <v>103</v>
      </c>
      <c r="AF155" s="13" t="s">
        <v>66</v>
      </c>
    </row>
    <row r="156" spans="1:32" s="1" customFormat="1" ht="13" hidden="1" x14ac:dyDescent="0.3">
      <c r="A156" s="34" t="s">
        <v>1294</v>
      </c>
      <c r="B156" s="13">
        <v>909</v>
      </c>
      <c r="C156" s="14">
        <v>41001</v>
      </c>
      <c r="D156" s="14">
        <v>41001.291666666701</v>
      </c>
      <c r="E156" s="13" t="s">
        <v>1002</v>
      </c>
      <c r="F156" s="13" t="s">
        <v>162</v>
      </c>
      <c r="G156" s="13" t="s">
        <v>541</v>
      </c>
      <c r="H156" s="13"/>
      <c r="I156" s="13"/>
      <c r="J156" s="13" t="s">
        <v>96</v>
      </c>
      <c r="K156" s="13"/>
      <c r="L156" s="13"/>
      <c r="M156" s="13">
        <v>25</v>
      </c>
      <c r="N156" s="13"/>
      <c r="O156" s="13"/>
      <c r="P156" s="13">
        <v>25</v>
      </c>
      <c r="Q156" s="13" t="s">
        <v>115</v>
      </c>
      <c r="R156" s="13"/>
      <c r="S156" s="13" t="s">
        <v>58</v>
      </c>
      <c r="T156" s="13"/>
      <c r="U156" s="13" t="s">
        <v>163</v>
      </c>
      <c r="V156" s="13" t="s">
        <v>61</v>
      </c>
      <c r="W156" s="13" t="s">
        <v>89</v>
      </c>
      <c r="X156" s="13" t="s">
        <v>164</v>
      </c>
      <c r="Y156" s="15" t="s">
        <v>1295</v>
      </c>
      <c r="Z156" s="14">
        <v>41681.333333333299</v>
      </c>
      <c r="AA156" s="14">
        <v>42299.291666666701</v>
      </c>
      <c r="AB156" s="13" t="s">
        <v>103</v>
      </c>
      <c r="AC156" s="13" t="s">
        <v>65</v>
      </c>
      <c r="AD156" s="13" t="s">
        <v>65</v>
      </c>
      <c r="AE156" s="13" t="s">
        <v>103</v>
      </c>
      <c r="AF156" s="13" t="s">
        <v>186</v>
      </c>
    </row>
    <row r="157" spans="1:32" s="1" customFormat="1" ht="13" hidden="1" x14ac:dyDescent="0.3">
      <c r="A157" s="34" t="s">
        <v>1296</v>
      </c>
      <c r="B157" s="13">
        <v>911</v>
      </c>
      <c r="C157" s="14">
        <v>41001</v>
      </c>
      <c r="D157" s="14">
        <v>41001.291666666701</v>
      </c>
      <c r="E157" s="13" t="s">
        <v>1002</v>
      </c>
      <c r="F157" s="13" t="s">
        <v>162</v>
      </c>
      <c r="G157" s="13" t="s">
        <v>111</v>
      </c>
      <c r="H157" s="13"/>
      <c r="I157" s="13"/>
      <c r="J157" s="13" t="s">
        <v>77</v>
      </c>
      <c r="K157" s="13"/>
      <c r="L157" s="13"/>
      <c r="M157" s="13">
        <v>50</v>
      </c>
      <c r="N157" s="13"/>
      <c r="O157" s="13"/>
      <c r="P157" s="13">
        <v>50</v>
      </c>
      <c r="Q157" s="13" t="s">
        <v>83</v>
      </c>
      <c r="R157" s="13"/>
      <c r="S157" s="13" t="s">
        <v>58</v>
      </c>
      <c r="T157" s="13"/>
      <c r="U157" s="13" t="s">
        <v>88</v>
      </c>
      <c r="V157" s="13" t="s">
        <v>61</v>
      </c>
      <c r="W157" s="13" t="s">
        <v>89</v>
      </c>
      <c r="X157" s="13" t="s">
        <v>63</v>
      </c>
      <c r="Y157" s="15" t="s">
        <v>1297</v>
      </c>
      <c r="Z157" s="14">
        <v>41640.333333333299</v>
      </c>
      <c r="AA157" s="14">
        <v>42461.291666666701</v>
      </c>
      <c r="AB157" s="13" t="s">
        <v>103</v>
      </c>
      <c r="AC157" s="13" t="s">
        <v>65</v>
      </c>
      <c r="AD157" s="13" t="s">
        <v>65</v>
      </c>
      <c r="AE157" s="13" t="s">
        <v>103</v>
      </c>
      <c r="AF157" s="13" t="s">
        <v>66</v>
      </c>
    </row>
    <row r="158" spans="1:32" s="1" customFormat="1" ht="13" hidden="1" x14ac:dyDescent="0.3">
      <c r="A158" s="34" t="s">
        <v>1298</v>
      </c>
      <c r="B158" s="13">
        <v>945</v>
      </c>
      <c r="C158" s="14">
        <v>41382</v>
      </c>
      <c r="D158" s="14">
        <v>41394.291666666701</v>
      </c>
      <c r="E158" s="13" t="s">
        <v>1002</v>
      </c>
      <c r="F158" s="13" t="s">
        <v>167</v>
      </c>
      <c r="G158" s="13" t="s">
        <v>111</v>
      </c>
      <c r="H158" s="13"/>
      <c r="I158" s="13"/>
      <c r="J158" s="13" t="s">
        <v>77</v>
      </c>
      <c r="K158" s="13"/>
      <c r="L158" s="13"/>
      <c r="M158" s="13">
        <v>24</v>
      </c>
      <c r="N158" s="13"/>
      <c r="O158" s="13"/>
      <c r="P158" s="13">
        <v>24</v>
      </c>
      <c r="Q158" s="13" t="s">
        <v>83</v>
      </c>
      <c r="R158" s="13"/>
      <c r="S158" s="13" t="s">
        <v>58</v>
      </c>
      <c r="T158" s="13"/>
      <c r="U158" s="13" t="s">
        <v>211</v>
      </c>
      <c r="V158" s="13" t="s">
        <v>61</v>
      </c>
      <c r="W158" s="13" t="s">
        <v>62</v>
      </c>
      <c r="X158" s="13" t="s">
        <v>74</v>
      </c>
      <c r="Y158" s="15" t="s">
        <v>1299</v>
      </c>
      <c r="Z158" s="14">
        <v>41647.333333333299</v>
      </c>
      <c r="AA158" s="14">
        <v>42849.291666666701</v>
      </c>
      <c r="AB158" s="13" t="s">
        <v>103</v>
      </c>
      <c r="AC158" s="13" t="s">
        <v>65</v>
      </c>
      <c r="AD158" s="13" t="s">
        <v>65</v>
      </c>
      <c r="AE158" s="13" t="s">
        <v>103</v>
      </c>
      <c r="AF158" s="13" t="s">
        <v>66</v>
      </c>
    </row>
    <row r="159" spans="1:32" s="1" customFormat="1" ht="26" hidden="1" x14ac:dyDescent="0.3">
      <c r="A159" s="34" t="s">
        <v>1300</v>
      </c>
      <c r="B159" s="13">
        <v>952</v>
      </c>
      <c r="C159" s="14">
        <v>41393</v>
      </c>
      <c r="D159" s="14">
        <v>41394.291666666701</v>
      </c>
      <c r="E159" s="13" t="s">
        <v>1002</v>
      </c>
      <c r="F159" s="13" t="s">
        <v>167</v>
      </c>
      <c r="G159" s="13" t="s">
        <v>95</v>
      </c>
      <c r="H159" s="13"/>
      <c r="I159" s="13"/>
      <c r="J159" s="13" t="s">
        <v>96</v>
      </c>
      <c r="K159" s="13"/>
      <c r="L159" s="13"/>
      <c r="M159" s="13">
        <v>100.81</v>
      </c>
      <c r="N159" s="13"/>
      <c r="O159" s="13"/>
      <c r="P159" s="13">
        <v>100.81</v>
      </c>
      <c r="Q159" s="13" t="s">
        <v>69</v>
      </c>
      <c r="R159" s="13">
        <v>98</v>
      </c>
      <c r="S159" s="13" t="s">
        <v>58</v>
      </c>
      <c r="T159" s="13"/>
      <c r="U159" s="13" t="s">
        <v>257</v>
      </c>
      <c r="V159" s="13" t="s">
        <v>189</v>
      </c>
      <c r="W159" s="13" t="s">
        <v>71</v>
      </c>
      <c r="X159" s="13"/>
      <c r="Y159" s="15" t="s">
        <v>281</v>
      </c>
      <c r="Z159" s="14">
        <v>42704.333333333299</v>
      </c>
      <c r="AA159" s="14">
        <v>43020.291666666701</v>
      </c>
      <c r="AB159" s="13" t="s">
        <v>103</v>
      </c>
      <c r="AC159" s="13" t="s">
        <v>65</v>
      </c>
      <c r="AD159" s="13" t="s">
        <v>65</v>
      </c>
      <c r="AE159" s="13" t="s">
        <v>103</v>
      </c>
      <c r="AF159" s="13" t="s">
        <v>66</v>
      </c>
    </row>
    <row r="160" spans="1:32" s="1" customFormat="1" ht="13" hidden="1" x14ac:dyDescent="0.3">
      <c r="A160" s="34" t="s">
        <v>1301</v>
      </c>
      <c r="B160" s="13">
        <v>963</v>
      </c>
      <c r="C160" s="14">
        <v>41394</v>
      </c>
      <c r="D160" s="14">
        <v>41394.291666666701</v>
      </c>
      <c r="E160" s="13" t="s">
        <v>1002</v>
      </c>
      <c r="F160" s="13" t="s">
        <v>167</v>
      </c>
      <c r="G160" s="13" t="s">
        <v>1035</v>
      </c>
      <c r="H160" s="13"/>
      <c r="I160" s="13"/>
      <c r="J160" s="13" t="s">
        <v>77</v>
      </c>
      <c r="K160" s="13"/>
      <c r="L160" s="13"/>
      <c r="M160" s="13">
        <v>72</v>
      </c>
      <c r="N160" s="13"/>
      <c r="O160" s="13"/>
      <c r="P160" s="13">
        <v>72</v>
      </c>
      <c r="Q160" s="13" t="s">
        <v>83</v>
      </c>
      <c r="R160" s="13"/>
      <c r="S160" s="13" t="s">
        <v>58</v>
      </c>
      <c r="T160" s="13"/>
      <c r="U160" s="13" t="s">
        <v>144</v>
      </c>
      <c r="V160" s="13" t="s">
        <v>61</v>
      </c>
      <c r="W160" s="13" t="s">
        <v>62</v>
      </c>
      <c r="X160" s="13" t="s">
        <v>74</v>
      </c>
      <c r="Y160" s="15" t="s">
        <v>1302</v>
      </c>
      <c r="Z160" s="14">
        <v>41642.333333333299</v>
      </c>
      <c r="AA160" s="14">
        <v>43528.333333333299</v>
      </c>
      <c r="AB160" s="13" t="s">
        <v>103</v>
      </c>
      <c r="AC160" s="13" t="s">
        <v>65</v>
      </c>
      <c r="AD160" s="13" t="s">
        <v>65</v>
      </c>
      <c r="AE160" s="13" t="s">
        <v>103</v>
      </c>
      <c r="AF160" s="13" t="s">
        <v>66</v>
      </c>
    </row>
    <row r="161" spans="1:32" s="1" customFormat="1" ht="13" hidden="1" x14ac:dyDescent="0.3">
      <c r="A161" s="34" t="s">
        <v>1303</v>
      </c>
      <c r="B161" s="13">
        <v>965</v>
      </c>
      <c r="C161" s="14">
        <v>41394</v>
      </c>
      <c r="D161" s="14">
        <v>41394.291666666701</v>
      </c>
      <c r="E161" s="13" t="s">
        <v>1002</v>
      </c>
      <c r="F161" s="13" t="s">
        <v>167</v>
      </c>
      <c r="G161" s="13" t="s">
        <v>95</v>
      </c>
      <c r="H161" s="13"/>
      <c r="I161" s="13"/>
      <c r="J161" s="13" t="s">
        <v>96</v>
      </c>
      <c r="K161" s="13"/>
      <c r="L161" s="13"/>
      <c r="M161" s="13">
        <v>13.5</v>
      </c>
      <c r="N161" s="13"/>
      <c r="O161" s="13"/>
      <c r="P161" s="13">
        <v>13.5</v>
      </c>
      <c r="Q161" s="13" t="s">
        <v>83</v>
      </c>
      <c r="R161" s="13"/>
      <c r="S161" s="13" t="s">
        <v>58</v>
      </c>
      <c r="T161" s="13"/>
      <c r="U161" s="13" t="s">
        <v>133</v>
      </c>
      <c r="V161" s="13" t="s">
        <v>61</v>
      </c>
      <c r="W161" s="13" t="s">
        <v>62</v>
      </c>
      <c r="X161" s="13" t="s">
        <v>74</v>
      </c>
      <c r="Y161" s="15" t="s">
        <v>1190</v>
      </c>
      <c r="Z161" s="14">
        <v>42644.291666666701</v>
      </c>
      <c r="AA161" s="14"/>
      <c r="AB161" s="13" t="s">
        <v>103</v>
      </c>
      <c r="AC161" s="13" t="s">
        <v>65</v>
      </c>
      <c r="AD161" s="13" t="s">
        <v>65</v>
      </c>
      <c r="AE161" s="13" t="s">
        <v>103</v>
      </c>
      <c r="AF161" s="13" t="s">
        <v>66</v>
      </c>
    </row>
    <row r="162" spans="1:32" s="1" customFormat="1" ht="26" hidden="1" x14ac:dyDescent="0.3">
      <c r="A162" s="34" t="s">
        <v>1304</v>
      </c>
      <c r="B162" s="13">
        <v>968</v>
      </c>
      <c r="C162" s="14">
        <v>41394</v>
      </c>
      <c r="D162" s="14">
        <v>41394.291666666701</v>
      </c>
      <c r="E162" s="13" t="s">
        <v>1002</v>
      </c>
      <c r="F162" s="13" t="s">
        <v>167</v>
      </c>
      <c r="G162" s="13" t="s">
        <v>111</v>
      </c>
      <c r="H162" s="13"/>
      <c r="I162" s="13"/>
      <c r="J162" s="13" t="s">
        <v>77</v>
      </c>
      <c r="K162" s="13"/>
      <c r="L162" s="13"/>
      <c r="M162" s="13">
        <v>35</v>
      </c>
      <c r="N162" s="13"/>
      <c r="O162" s="13"/>
      <c r="P162" s="13">
        <v>35</v>
      </c>
      <c r="Q162" s="13" t="s">
        <v>83</v>
      </c>
      <c r="R162" s="13"/>
      <c r="S162" s="13" t="s">
        <v>58</v>
      </c>
      <c r="T162" s="13"/>
      <c r="U162" s="13" t="s">
        <v>70</v>
      </c>
      <c r="V162" s="13" t="s">
        <v>61</v>
      </c>
      <c r="W162" s="13" t="s">
        <v>71</v>
      </c>
      <c r="X162" s="13"/>
      <c r="Y162" s="15" t="s">
        <v>1009</v>
      </c>
      <c r="Z162" s="14">
        <v>42064.333333333299</v>
      </c>
      <c r="AA162" s="14">
        <v>44407.291666666701</v>
      </c>
      <c r="AB162" s="13" t="s">
        <v>103</v>
      </c>
      <c r="AC162" s="13" t="s">
        <v>65</v>
      </c>
      <c r="AD162" s="13" t="s">
        <v>65</v>
      </c>
      <c r="AE162" s="13" t="s">
        <v>103</v>
      </c>
      <c r="AF162" s="13" t="s">
        <v>66</v>
      </c>
    </row>
    <row r="163" spans="1:32" s="1" customFormat="1" ht="13" hidden="1" x14ac:dyDescent="0.3">
      <c r="A163" s="34" t="s">
        <v>1305</v>
      </c>
      <c r="B163" s="13">
        <v>971</v>
      </c>
      <c r="C163" s="14">
        <v>41394</v>
      </c>
      <c r="D163" s="14">
        <v>41394.291666666701</v>
      </c>
      <c r="E163" s="13" t="s">
        <v>1002</v>
      </c>
      <c r="F163" s="13" t="s">
        <v>167</v>
      </c>
      <c r="G163" s="13" t="s">
        <v>95</v>
      </c>
      <c r="H163" s="13" t="s">
        <v>56</v>
      </c>
      <c r="I163" s="13"/>
      <c r="J163" s="13" t="s">
        <v>96</v>
      </c>
      <c r="K163" s="13" t="s">
        <v>57</v>
      </c>
      <c r="L163" s="13"/>
      <c r="M163" s="13">
        <v>200</v>
      </c>
      <c r="N163" s="13">
        <v>88</v>
      </c>
      <c r="O163" s="13"/>
      <c r="P163" s="13">
        <v>200</v>
      </c>
      <c r="Q163" s="13" t="s">
        <v>83</v>
      </c>
      <c r="R163" s="13"/>
      <c r="S163" s="13" t="s">
        <v>58</v>
      </c>
      <c r="T163" s="13"/>
      <c r="U163" s="13" t="s">
        <v>88</v>
      </c>
      <c r="V163" s="13" t="s">
        <v>61</v>
      </c>
      <c r="W163" s="13" t="s">
        <v>89</v>
      </c>
      <c r="X163" s="13" t="s">
        <v>63</v>
      </c>
      <c r="Y163" s="15" t="s">
        <v>1272</v>
      </c>
      <c r="Z163" s="14">
        <v>42520.291666666701</v>
      </c>
      <c r="AA163" s="14">
        <v>44427.291666666701</v>
      </c>
      <c r="AB163" s="13" t="s">
        <v>103</v>
      </c>
      <c r="AC163" s="13" t="s">
        <v>65</v>
      </c>
      <c r="AD163" s="13" t="s">
        <v>65</v>
      </c>
      <c r="AE163" s="13" t="s">
        <v>103</v>
      </c>
      <c r="AF163" s="13" t="s">
        <v>66</v>
      </c>
    </row>
    <row r="164" spans="1:32" s="1" customFormat="1" ht="13" hidden="1" x14ac:dyDescent="0.3">
      <c r="A164" s="34" t="s">
        <v>1306</v>
      </c>
      <c r="B164" s="13">
        <v>972</v>
      </c>
      <c r="C164" s="14">
        <v>41394</v>
      </c>
      <c r="D164" s="14">
        <v>41394.291666666701</v>
      </c>
      <c r="E164" s="13" t="s">
        <v>1002</v>
      </c>
      <c r="F164" s="13" t="s">
        <v>167</v>
      </c>
      <c r="G164" s="13" t="s">
        <v>95</v>
      </c>
      <c r="H164" s="13"/>
      <c r="I164" s="13"/>
      <c r="J164" s="13" t="s">
        <v>96</v>
      </c>
      <c r="K164" s="13"/>
      <c r="L164" s="13"/>
      <c r="M164" s="13">
        <v>20</v>
      </c>
      <c r="N164" s="13"/>
      <c r="O164" s="13"/>
      <c r="P164" s="13">
        <v>20</v>
      </c>
      <c r="Q164" s="13" t="s">
        <v>83</v>
      </c>
      <c r="R164" s="13"/>
      <c r="S164" s="13" t="s">
        <v>58</v>
      </c>
      <c r="T164" s="13"/>
      <c r="U164" s="13" t="s">
        <v>88</v>
      </c>
      <c r="V164" s="13" t="s">
        <v>61</v>
      </c>
      <c r="W164" s="13" t="s">
        <v>62</v>
      </c>
      <c r="X164" s="13" t="s">
        <v>74</v>
      </c>
      <c r="Y164" s="15" t="s">
        <v>1307</v>
      </c>
      <c r="Z164" s="14">
        <v>42735.333333333299</v>
      </c>
      <c r="AA164" s="14">
        <v>42733.333333333299</v>
      </c>
      <c r="AB164" s="13" t="s">
        <v>103</v>
      </c>
      <c r="AC164" s="13" t="s">
        <v>65</v>
      </c>
      <c r="AD164" s="13" t="s">
        <v>65</v>
      </c>
      <c r="AE164" s="13" t="s">
        <v>103</v>
      </c>
      <c r="AF164" s="13" t="s">
        <v>66</v>
      </c>
    </row>
    <row r="165" spans="1:32" s="1" customFormat="1" ht="13" hidden="1" x14ac:dyDescent="0.3">
      <c r="A165" s="34" t="s">
        <v>1308</v>
      </c>
      <c r="B165" s="13">
        <v>994</v>
      </c>
      <c r="C165" s="14">
        <v>41395</v>
      </c>
      <c r="D165" s="14">
        <v>41394.291666666701</v>
      </c>
      <c r="E165" s="13" t="s">
        <v>1002</v>
      </c>
      <c r="F165" s="13" t="s">
        <v>167</v>
      </c>
      <c r="G165" s="13" t="s">
        <v>95</v>
      </c>
      <c r="H165" s="13"/>
      <c r="I165" s="13"/>
      <c r="J165" s="13" t="s">
        <v>96</v>
      </c>
      <c r="K165" s="13"/>
      <c r="L165" s="13"/>
      <c r="M165" s="13">
        <v>50</v>
      </c>
      <c r="N165" s="13"/>
      <c r="O165" s="13"/>
      <c r="P165" s="13">
        <v>50</v>
      </c>
      <c r="Q165" s="13" t="s">
        <v>83</v>
      </c>
      <c r="R165" s="13"/>
      <c r="S165" s="13" t="s">
        <v>58</v>
      </c>
      <c r="T165" s="13"/>
      <c r="U165" s="13" t="s">
        <v>172</v>
      </c>
      <c r="V165" s="13" t="s">
        <v>120</v>
      </c>
      <c r="W165" s="13" t="s">
        <v>173</v>
      </c>
      <c r="X165" s="13"/>
      <c r="Y165" s="15" t="s">
        <v>1309</v>
      </c>
      <c r="Z165" s="14">
        <v>42735.333333333299</v>
      </c>
      <c r="AA165" s="14">
        <v>43817.333333333299</v>
      </c>
      <c r="AB165" s="13" t="s">
        <v>103</v>
      </c>
      <c r="AC165" s="13" t="s">
        <v>65</v>
      </c>
      <c r="AD165" s="13" t="s">
        <v>65</v>
      </c>
      <c r="AE165" s="13" t="s">
        <v>103</v>
      </c>
      <c r="AF165" s="13" t="s">
        <v>66</v>
      </c>
    </row>
    <row r="166" spans="1:32" s="1" customFormat="1" ht="13" hidden="1" x14ac:dyDescent="0.3">
      <c r="A166" s="34" t="s">
        <v>1310</v>
      </c>
      <c r="B166" s="13" t="s">
        <v>1311</v>
      </c>
      <c r="C166" s="14">
        <v>41858</v>
      </c>
      <c r="D166" s="14">
        <v>41394.291666666701</v>
      </c>
      <c r="E166" s="13" t="s">
        <v>1002</v>
      </c>
      <c r="F166" s="13" t="s">
        <v>167</v>
      </c>
      <c r="G166" s="13" t="s">
        <v>95</v>
      </c>
      <c r="H166" s="13"/>
      <c r="I166" s="13"/>
      <c r="J166" s="13" t="s">
        <v>96</v>
      </c>
      <c r="K166" s="13"/>
      <c r="L166" s="13"/>
      <c r="M166" s="13">
        <v>9.5</v>
      </c>
      <c r="N166" s="13"/>
      <c r="O166" s="13"/>
      <c r="P166" s="13">
        <v>9.5</v>
      </c>
      <c r="Q166" s="13" t="s">
        <v>83</v>
      </c>
      <c r="R166" s="13"/>
      <c r="S166" s="13" t="s">
        <v>58</v>
      </c>
      <c r="T166" s="13"/>
      <c r="U166" s="13" t="s">
        <v>107</v>
      </c>
      <c r="V166" s="13" t="s">
        <v>61</v>
      </c>
      <c r="W166" s="13" t="s">
        <v>89</v>
      </c>
      <c r="X166" s="13" t="s">
        <v>63</v>
      </c>
      <c r="Y166" s="15" t="s">
        <v>90</v>
      </c>
      <c r="Z166" s="14">
        <v>42644.291666666701</v>
      </c>
      <c r="AA166" s="14">
        <v>42733.333333333299</v>
      </c>
      <c r="AB166" s="13" t="s">
        <v>103</v>
      </c>
      <c r="AC166" s="13" t="s">
        <v>74</v>
      </c>
      <c r="AD166" s="13" t="s">
        <v>65</v>
      </c>
      <c r="AE166" s="13" t="s">
        <v>103</v>
      </c>
      <c r="AF166" s="13" t="s">
        <v>66</v>
      </c>
    </row>
    <row r="167" spans="1:32" s="1" customFormat="1" ht="13" hidden="1" x14ac:dyDescent="0.3">
      <c r="A167" s="34" t="s">
        <v>1312</v>
      </c>
      <c r="B167" s="13">
        <v>1005</v>
      </c>
      <c r="C167" s="14">
        <v>41660</v>
      </c>
      <c r="D167" s="14">
        <v>41709.291666666701</v>
      </c>
      <c r="E167" s="13" t="s">
        <v>1002</v>
      </c>
      <c r="F167" s="13" t="s">
        <v>200</v>
      </c>
      <c r="G167" s="13" t="s">
        <v>76</v>
      </c>
      <c r="H167" s="13"/>
      <c r="I167" s="13"/>
      <c r="J167" s="13" t="s">
        <v>1058</v>
      </c>
      <c r="K167" s="13"/>
      <c r="L167" s="13"/>
      <c r="M167" s="13">
        <v>0.5</v>
      </c>
      <c r="N167" s="13"/>
      <c r="O167" s="13"/>
      <c r="P167" s="13">
        <v>0.5</v>
      </c>
      <c r="Q167" s="13" t="s">
        <v>115</v>
      </c>
      <c r="R167" s="13"/>
      <c r="S167" s="13" t="s">
        <v>58</v>
      </c>
      <c r="T167" s="13"/>
      <c r="U167" s="13" t="s">
        <v>156</v>
      </c>
      <c r="V167" s="13" t="s">
        <v>61</v>
      </c>
      <c r="W167" s="13" t="s">
        <v>62</v>
      </c>
      <c r="X167" s="13"/>
      <c r="Y167" s="15" t="s">
        <v>1313</v>
      </c>
      <c r="Z167" s="14">
        <v>41758.291666666701</v>
      </c>
      <c r="AA167" s="14">
        <v>41850.291666666701</v>
      </c>
      <c r="AB167" s="13" t="s">
        <v>74</v>
      </c>
      <c r="AC167" s="13" t="s">
        <v>103</v>
      </c>
      <c r="AD167" s="13" t="s">
        <v>103</v>
      </c>
      <c r="AE167" s="13" t="s">
        <v>103</v>
      </c>
      <c r="AF167" s="13" t="s">
        <v>66</v>
      </c>
    </row>
    <row r="168" spans="1:32" s="1" customFormat="1" ht="13" hidden="1" x14ac:dyDescent="0.3">
      <c r="A168" s="34" t="s">
        <v>1314</v>
      </c>
      <c r="B168" s="13">
        <v>1010</v>
      </c>
      <c r="C168" s="14">
        <v>41757</v>
      </c>
      <c r="D168" s="14">
        <v>41759.291666666701</v>
      </c>
      <c r="E168" s="13" t="s">
        <v>1002</v>
      </c>
      <c r="F168" s="13" t="s">
        <v>178</v>
      </c>
      <c r="G168" s="13" t="s">
        <v>55</v>
      </c>
      <c r="H168" s="13"/>
      <c r="I168" s="13"/>
      <c r="J168" s="13" t="s">
        <v>55</v>
      </c>
      <c r="K168" s="13"/>
      <c r="L168" s="13"/>
      <c r="M168" s="13">
        <v>46.1</v>
      </c>
      <c r="N168" s="13"/>
      <c r="O168" s="13"/>
      <c r="P168" s="13">
        <v>44.8</v>
      </c>
      <c r="Q168" s="13" t="s">
        <v>83</v>
      </c>
      <c r="R168" s="13"/>
      <c r="S168" s="13" t="s">
        <v>58</v>
      </c>
      <c r="T168" s="13"/>
      <c r="U168" s="13" t="s">
        <v>211</v>
      </c>
      <c r="V168" s="13" t="s">
        <v>61</v>
      </c>
      <c r="W168" s="13" t="s">
        <v>62</v>
      </c>
      <c r="X168" s="13" t="s">
        <v>74</v>
      </c>
      <c r="Y168" s="15" t="s">
        <v>1315</v>
      </c>
      <c r="Z168" s="14">
        <v>42339.333333333299</v>
      </c>
      <c r="AA168" s="14"/>
      <c r="AB168" s="13" t="s">
        <v>103</v>
      </c>
      <c r="AC168" s="13" t="s">
        <v>65</v>
      </c>
      <c r="AD168" s="13" t="s">
        <v>65</v>
      </c>
      <c r="AE168" s="13" t="s">
        <v>103</v>
      </c>
      <c r="AF168" s="13" t="s">
        <v>66</v>
      </c>
    </row>
    <row r="169" spans="1:32" s="1" customFormat="1" ht="26" hidden="1" x14ac:dyDescent="0.3">
      <c r="A169" s="34" t="s">
        <v>1316</v>
      </c>
      <c r="B169" s="13">
        <v>1016</v>
      </c>
      <c r="C169" s="14">
        <v>41754</v>
      </c>
      <c r="D169" s="14">
        <v>41759.291666666701</v>
      </c>
      <c r="E169" s="13" t="s">
        <v>1002</v>
      </c>
      <c r="F169" s="13" t="s">
        <v>178</v>
      </c>
      <c r="G169" s="13" t="s">
        <v>76</v>
      </c>
      <c r="H169" s="13"/>
      <c r="I169" s="13"/>
      <c r="J169" s="13" t="s">
        <v>77</v>
      </c>
      <c r="K169" s="13"/>
      <c r="L169" s="13"/>
      <c r="M169" s="13">
        <v>0.01</v>
      </c>
      <c r="N169" s="13"/>
      <c r="O169" s="13"/>
      <c r="P169" s="13">
        <v>0</v>
      </c>
      <c r="Q169" s="13" t="s">
        <v>115</v>
      </c>
      <c r="R169" s="13"/>
      <c r="S169" s="13" t="s">
        <v>58</v>
      </c>
      <c r="T169" s="13"/>
      <c r="U169" s="13" t="s">
        <v>144</v>
      </c>
      <c r="V169" s="13" t="s">
        <v>61</v>
      </c>
      <c r="W169" s="13" t="s">
        <v>62</v>
      </c>
      <c r="X169" s="13"/>
      <c r="Y169" s="15" t="s">
        <v>1317</v>
      </c>
      <c r="Z169" s="14">
        <v>43220.291666666701</v>
      </c>
      <c r="AA169" s="14">
        <v>43566.291666666701</v>
      </c>
      <c r="AB169" s="13" t="s">
        <v>103</v>
      </c>
      <c r="AC169" s="13" t="s">
        <v>65</v>
      </c>
      <c r="AD169" s="13" t="s">
        <v>65</v>
      </c>
      <c r="AE169" s="13" t="s">
        <v>103</v>
      </c>
      <c r="AF169" s="13" t="s">
        <v>66</v>
      </c>
    </row>
    <row r="170" spans="1:32" s="1" customFormat="1" ht="13" hidden="1" x14ac:dyDescent="0.3">
      <c r="A170" s="34" t="s">
        <v>1318</v>
      </c>
      <c r="B170" s="13">
        <v>1028</v>
      </c>
      <c r="C170" s="14">
        <v>41759</v>
      </c>
      <c r="D170" s="14">
        <v>41759.291666666701</v>
      </c>
      <c r="E170" s="13" t="s">
        <v>1002</v>
      </c>
      <c r="F170" s="13" t="s">
        <v>178</v>
      </c>
      <c r="G170" s="13" t="s">
        <v>95</v>
      </c>
      <c r="H170" s="13"/>
      <c r="I170" s="13"/>
      <c r="J170" s="13" t="s">
        <v>96</v>
      </c>
      <c r="K170" s="13"/>
      <c r="L170" s="13"/>
      <c r="M170" s="13">
        <v>20</v>
      </c>
      <c r="N170" s="13"/>
      <c r="O170" s="13"/>
      <c r="P170" s="13">
        <v>20</v>
      </c>
      <c r="Q170" s="13" t="s">
        <v>83</v>
      </c>
      <c r="R170" s="13"/>
      <c r="S170" s="13" t="s">
        <v>58</v>
      </c>
      <c r="T170" s="13"/>
      <c r="U170" s="13" t="s">
        <v>78</v>
      </c>
      <c r="V170" s="13" t="s">
        <v>61</v>
      </c>
      <c r="W170" s="13" t="s">
        <v>62</v>
      </c>
      <c r="X170" s="13" t="s">
        <v>74</v>
      </c>
      <c r="Y170" s="15" t="s">
        <v>753</v>
      </c>
      <c r="Z170" s="14">
        <v>42705.333333333299</v>
      </c>
      <c r="AA170" s="14">
        <v>44167.333333333299</v>
      </c>
      <c r="AB170" s="13" t="s">
        <v>103</v>
      </c>
      <c r="AC170" s="13" t="s">
        <v>65</v>
      </c>
      <c r="AD170" s="13" t="s">
        <v>65</v>
      </c>
      <c r="AE170" s="13" t="s">
        <v>103</v>
      </c>
      <c r="AF170" s="13" t="s">
        <v>66</v>
      </c>
    </row>
    <row r="171" spans="1:32" s="1" customFormat="1" ht="13" hidden="1" x14ac:dyDescent="0.3">
      <c r="A171" s="34" t="s">
        <v>1319</v>
      </c>
      <c r="B171" s="13">
        <v>1029</v>
      </c>
      <c r="C171" s="14">
        <v>41759</v>
      </c>
      <c r="D171" s="14">
        <v>41759.291666666701</v>
      </c>
      <c r="E171" s="13" t="s">
        <v>1002</v>
      </c>
      <c r="F171" s="13" t="s">
        <v>178</v>
      </c>
      <c r="G171" s="13" t="s">
        <v>95</v>
      </c>
      <c r="H171" s="13"/>
      <c r="I171" s="13"/>
      <c r="J171" s="13" t="s">
        <v>96</v>
      </c>
      <c r="K171" s="13"/>
      <c r="L171" s="13"/>
      <c r="M171" s="13">
        <v>20</v>
      </c>
      <c r="N171" s="13"/>
      <c r="O171" s="13"/>
      <c r="P171" s="13">
        <v>20</v>
      </c>
      <c r="Q171" s="13" t="s">
        <v>83</v>
      </c>
      <c r="R171" s="13"/>
      <c r="S171" s="13" t="s">
        <v>58</v>
      </c>
      <c r="T171" s="13"/>
      <c r="U171" s="13" t="s">
        <v>78</v>
      </c>
      <c r="V171" s="13" t="s">
        <v>61</v>
      </c>
      <c r="W171" s="13" t="s">
        <v>62</v>
      </c>
      <c r="X171" s="13"/>
      <c r="Y171" s="15" t="s">
        <v>753</v>
      </c>
      <c r="Z171" s="14">
        <v>43344.291666666701</v>
      </c>
      <c r="AA171" s="14">
        <v>44167.333333333299</v>
      </c>
      <c r="AB171" s="13" t="s">
        <v>103</v>
      </c>
      <c r="AC171" s="13" t="s">
        <v>65</v>
      </c>
      <c r="AD171" s="13" t="s">
        <v>65</v>
      </c>
      <c r="AE171" s="13" t="s">
        <v>103</v>
      </c>
      <c r="AF171" s="13" t="s">
        <v>66</v>
      </c>
    </row>
    <row r="172" spans="1:32" s="1" customFormat="1" ht="13" hidden="1" x14ac:dyDescent="0.3">
      <c r="A172" s="34" t="s">
        <v>1320</v>
      </c>
      <c r="B172" s="13">
        <v>1032</v>
      </c>
      <c r="C172" s="14">
        <v>41759</v>
      </c>
      <c r="D172" s="14">
        <v>41759.291666666701</v>
      </c>
      <c r="E172" s="13" t="s">
        <v>1002</v>
      </c>
      <c r="F172" s="13" t="s">
        <v>178</v>
      </c>
      <c r="G172" s="13" t="s">
        <v>95</v>
      </c>
      <c r="H172" s="13"/>
      <c r="I172" s="13"/>
      <c r="J172" s="13" t="s">
        <v>96</v>
      </c>
      <c r="K172" s="13"/>
      <c r="L172" s="13"/>
      <c r="M172" s="13">
        <v>206.2</v>
      </c>
      <c r="N172" s="13"/>
      <c r="O172" s="13"/>
      <c r="P172" s="13">
        <v>200</v>
      </c>
      <c r="Q172" s="13" t="s">
        <v>83</v>
      </c>
      <c r="R172" s="13"/>
      <c r="S172" s="13" t="s">
        <v>58</v>
      </c>
      <c r="T172" s="13"/>
      <c r="U172" s="13" t="s">
        <v>78</v>
      </c>
      <c r="V172" s="13" t="s">
        <v>61</v>
      </c>
      <c r="W172" s="13" t="s">
        <v>62</v>
      </c>
      <c r="X172" s="13" t="s">
        <v>74</v>
      </c>
      <c r="Y172" s="15" t="s">
        <v>1321</v>
      </c>
      <c r="Z172" s="14">
        <v>42643.291666666701</v>
      </c>
      <c r="AA172" s="14">
        <v>43207.291666666701</v>
      </c>
      <c r="AB172" s="13" t="s">
        <v>103</v>
      </c>
      <c r="AC172" s="13" t="s">
        <v>65</v>
      </c>
      <c r="AD172" s="13" t="s">
        <v>65</v>
      </c>
      <c r="AE172" s="13" t="s">
        <v>103</v>
      </c>
      <c r="AF172" s="13" t="s">
        <v>66</v>
      </c>
    </row>
    <row r="173" spans="1:32" s="1" customFormat="1" ht="13" hidden="1" x14ac:dyDescent="0.3">
      <c r="A173" s="34" t="s">
        <v>1322</v>
      </c>
      <c r="B173" s="13">
        <v>1036</v>
      </c>
      <c r="C173" s="14">
        <v>41759</v>
      </c>
      <c r="D173" s="14">
        <v>41759.291666666701</v>
      </c>
      <c r="E173" s="13" t="s">
        <v>1002</v>
      </c>
      <c r="F173" s="13" t="s">
        <v>178</v>
      </c>
      <c r="G173" s="13" t="s">
        <v>95</v>
      </c>
      <c r="H173" s="13"/>
      <c r="I173" s="13"/>
      <c r="J173" s="13" t="s">
        <v>96</v>
      </c>
      <c r="K173" s="13"/>
      <c r="L173" s="13"/>
      <c r="M173" s="13">
        <v>153.4</v>
      </c>
      <c r="N173" s="13"/>
      <c r="O173" s="13"/>
      <c r="P173" s="13">
        <v>150</v>
      </c>
      <c r="Q173" s="13" t="s">
        <v>83</v>
      </c>
      <c r="R173" s="13"/>
      <c r="S173" s="13" t="s">
        <v>58</v>
      </c>
      <c r="T173" s="13"/>
      <c r="U173" s="13" t="s">
        <v>133</v>
      </c>
      <c r="V173" s="13" t="s">
        <v>61</v>
      </c>
      <c r="W173" s="13" t="s">
        <v>62</v>
      </c>
      <c r="X173" s="13" t="s">
        <v>74</v>
      </c>
      <c r="Y173" s="15" t="s">
        <v>1323</v>
      </c>
      <c r="Z173" s="14">
        <v>42643.291666666701</v>
      </c>
      <c r="AA173" s="14">
        <v>44153.333333333299</v>
      </c>
      <c r="AB173" s="13" t="s">
        <v>103</v>
      </c>
      <c r="AC173" s="13" t="s">
        <v>65</v>
      </c>
      <c r="AD173" s="13" t="s">
        <v>65</v>
      </c>
      <c r="AE173" s="13" t="s">
        <v>103</v>
      </c>
      <c r="AF173" s="13" t="s">
        <v>66</v>
      </c>
    </row>
    <row r="174" spans="1:32" s="1" customFormat="1" ht="26" hidden="1" x14ac:dyDescent="0.3">
      <c r="A174" s="34" t="s">
        <v>1324</v>
      </c>
      <c r="B174" s="13">
        <v>1040</v>
      </c>
      <c r="C174" s="14">
        <v>41758</v>
      </c>
      <c r="D174" s="14">
        <v>41759.291666666701</v>
      </c>
      <c r="E174" s="13" t="s">
        <v>1002</v>
      </c>
      <c r="F174" s="13" t="s">
        <v>178</v>
      </c>
      <c r="G174" s="13" t="s">
        <v>95</v>
      </c>
      <c r="H174" s="13"/>
      <c r="I174" s="13"/>
      <c r="J174" s="13" t="s">
        <v>96</v>
      </c>
      <c r="K174" s="13"/>
      <c r="L174" s="13"/>
      <c r="M174" s="13">
        <v>127</v>
      </c>
      <c r="N174" s="13"/>
      <c r="O174" s="13"/>
      <c r="P174" s="13">
        <v>127</v>
      </c>
      <c r="Q174" s="13" t="s">
        <v>83</v>
      </c>
      <c r="R174" s="13"/>
      <c r="S174" s="13" t="s">
        <v>58</v>
      </c>
      <c r="T174" s="13"/>
      <c r="U174" s="13" t="s">
        <v>257</v>
      </c>
      <c r="V174" s="13" t="s">
        <v>189</v>
      </c>
      <c r="W174" s="13" t="s">
        <v>71</v>
      </c>
      <c r="X174" s="13"/>
      <c r="Y174" s="15" t="s">
        <v>281</v>
      </c>
      <c r="Z174" s="14">
        <v>41642.333333333299</v>
      </c>
      <c r="AA174" s="14">
        <v>41642.333333333299</v>
      </c>
      <c r="AB174" s="13" t="s">
        <v>103</v>
      </c>
      <c r="AC174" s="13" t="s">
        <v>65</v>
      </c>
      <c r="AD174" s="13" t="s">
        <v>65</v>
      </c>
      <c r="AE174" s="13" t="s">
        <v>103</v>
      </c>
      <c r="AF174" s="13" t="s">
        <v>66</v>
      </c>
    </row>
    <row r="175" spans="1:32" s="1" customFormat="1" ht="26" hidden="1" x14ac:dyDescent="0.3">
      <c r="A175" s="34" t="s">
        <v>1325</v>
      </c>
      <c r="B175" s="13">
        <v>1053</v>
      </c>
      <c r="C175" s="14">
        <v>41759</v>
      </c>
      <c r="D175" s="14">
        <v>41759.291666666701</v>
      </c>
      <c r="E175" s="13" t="s">
        <v>1002</v>
      </c>
      <c r="F175" s="13" t="s">
        <v>178</v>
      </c>
      <c r="G175" s="13" t="s">
        <v>95</v>
      </c>
      <c r="H175" s="13"/>
      <c r="I175" s="13"/>
      <c r="J175" s="13" t="s">
        <v>96</v>
      </c>
      <c r="K175" s="13"/>
      <c r="L175" s="13"/>
      <c r="M175" s="13">
        <v>152</v>
      </c>
      <c r="N175" s="13"/>
      <c r="O175" s="13"/>
      <c r="P175" s="13">
        <v>152</v>
      </c>
      <c r="Q175" s="13" t="s">
        <v>83</v>
      </c>
      <c r="R175" s="13"/>
      <c r="S175" s="13" t="s">
        <v>58</v>
      </c>
      <c r="T175" s="13"/>
      <c r="U175" s="13" t="s">
        <v>257</v>
      </c>
      <c r="V175" s="13" t="s">
        <v>189</v>
      </c>
      <c r="W175" s="13" t="s">
        <v>71</v>
      </c>
      <c r="X175" s="13"/>
      <c r="Y175" s="15" t="s">
        <v>281</v>
      </c>
      <c r="Z175" s="14">
        <v>43799.333333333299</v>
      </c>
      <c r="AA175" s="14">
        <v>43755.291666666701</v>
      </c>
      <c r="AB175" s="13" t="s">
        <v>103</v>
      </c>
      <c r="AC175" s="13" t="s">
        <v>65</v>
      </c>
      <c r="AD175" s="13" t="s">
        <v>65</v>
      </c>
      <c r="AE175" s="13" t="s">
        <v>103</v>
      </c>
      <c r="AF175" s="13" t="s">
        <v>66</v>
      </c>
    </row>
    <row r="176" spans="1:32" s="1" customFormat="1" ht="13" hidden="1" x14ac:dyDescent="0.3">
      <c r="A176" s="34" t="s">
        <v>1326</v>
      </c>
      <c r="B176" s="13">
        <v>1058</v>
      </c>
      <c r="C176" s="14">
        <v>41759</v>
      </c>
      <c r="D176" s="14">
        <v>41759.291666666701</v>
      </c>
      <c r="E176" s="13" t="s">
        <v>1002</v>
      </c>
      <c r="F176" s="13" t="s">
        <v>178</v>
      </c>
      <c r="G176" s="13" t="s">
        <v>1035</v>
      </c>
      <c r="H176" s="13"/>
      <c r="I176" s="13"/>
      <c r="J176" s="13" t="s">
        <v>77</v>
      </c>
      <c r="K176" s="13"/>
      <c r="L176" s="13"/>
      <c r="M176" s="13">
        <v>10</v>
      </c>
      <c r="N176" s="13"/>
      <c r="O176" s="13"/>
      <c r="P176" s="13">
        <v>10</v>
      </c>
      <c r="Q176" s="13" t="s">
        <v>83</v>
      </c>
      <c r="R176" s="13"/>
      <c r="S176" s="13" t="s">
        <v>58</v>
      </c>
      <c r="T176" s="13"/>
      <c r="U176" s="13" t="s">
        <v>70</v>
      </c>
      <c r="V176" s="13" t="s">
        <v>61</v>
      </c>
      <c r="W176" s="13" t="s">
        <v>71</v>
      </c>
      <c r="X176" s="13"/>
      <c r="Y176" s="15" t="s">
        <v>234</v>
      </c>
      <c r="Z176" s="14">
        <v>42491.291666666701</v>
      </c>
      <c r="AA176" s="14">
        <v>42718.333333333299</v>
      </c>
      <c r="AB176" s="13" t="s">
        <v>103</v>
      </c>
      <c r="AC176" s="13" t="s">
        <v>65</v>
      </c>
      <c r="AD176" s="13" t="s">
        <v>65</v>
      </c>
      <c r="AE176" s="13" t="s">
        <v>103</v>
      </c>
      <c r="AF176" s="13" t="s">
        <v>66</v>
      </c>
    </row>
    <row r="177" spans="1:32" s="1" customFormat="1" ht="13" hidden="1" x14ac:dyDescent="0.3">
      <c r="A177" s="34" t="s">
        <v>1327</v>
      </c>
      <c r="B177" s="13">
        <v>1061</v>
      </c>
      <c r="C177" s="14">
        <v>41758</v>
      </c>
      <c r="D177" s="14">
        <v>41759.291666666701</v>
      </c>
      <c r="E177" s="13" t="s">
        <v>1002</v>
      </c>
      <c r="F177" s="13" t="s">
        <v>178</v>
      </c>
      <c r="G177" s="13" t="s">
        <v>56</v>
      </c>
      <c r="H177" s="13"/>
      <c r="I177" s="13"/>
      <c r="J177" s="13" t="s">
        <v>57</v>
      </c>
      <c r="K177" s="13"/>
      <c r="L177" s="13"/>
      <c r="M177" s="13">
        <v>20</v>
      </c>
      <c r="N177" s="13"/>
      <c r="O177" s="13"/>
      <c r="P177" s="13">
        <v>20</v>
      </c>
      <c r="Q177" s="13" t="s">
        <v>83</v>
      </c>
      <c r="R177" s="13"/>
      <c r="S177" s="13" t="s">
        <v>58</v>
      </c>
      <c r="T177" s="13"/>
      <c r="U177" s="13" t="s">
        <v>70</v>
      </c>
      <c r="V177" s="13" t="s">
        <v>61</v>
      </c>
      <c r="W177" s="13" t="s">
        <v>71</v>
      </c>
      <c r="X177" s="13"/>
      <c r="Y177" s="15" t="s">
        <v>1328</v>
      </c>
      <c r="Z177" s="14">
        <v>42522.291666666701</v>
      </c>
      <c r="AA177" s="14">
        <v>43277.291666666701</v>
      </c>
      <c r="AB177" s="13" t="s">
        <v>103</v>
      </c>
      <c r="AC177" s="13" t="s">
        <v>65</v>
      </c>
      <c r="AD177" s="13" t="s">
        <v>65</v>
      </c>
      <c r="AE177" s="13" t="s">
        <v>103</v>
      </c>
      <c r="AF177" s="13" t="s">
        <v>66</v>
      </c>
    </row>
    <row r="178" spans="1:32" s="1" customFormat="1" ht="13" hidden="1" x14ac:dyDescent="0.3">
      <c r="A178" s="34" t="s">
        <v>1329</v>
      </c>
      <c r="B178" s="13">
        <v>1103</v>
      </c>
      <c r="C178" s="14">
        <v>42124</v>
      </c>
      <c r="D178" s="14">
        <v>42124.291666666701</v>
      </c>
      <c r="E178" s="13" t="s">
        <v>1002</v>
      </c>
      <c r="F178" s="13" t="s">
        <v>204</v>
      </c>
      <c r="G178" s="13" t="s">
        <v>95</v>
      </c>
      <c r="H178" s="13"/>
      <c r="I178" s="13"/>
      <c r="J178" s="13" t="s">
        <v>96</v>
      </c>
      <c r="K178" s="13"/>
      <c r="L178" s="13"/>
      <c r="M178" s="13">
        <v>40</v>
      </c>
      <c r="N178" s="13"/>
      <c r="O178" s="13"/>
      <c r="P178" s="13">
        <v>40</v>
      </c>
      <c r="Q178" s="13" t="s">
        <v>83</v>
      </c>
      <c r="R178" s="13"/>
      <c r="S178" s="13" t="s">
        <v>58</v>
      </c>
      <c r="T178" s="13"/>
      <c r="U178" s="13" t="s">
        <v>128</v>
      </c>
      <c r="V178" s="13" t="s">
        <v>61</v>
      </c>
      <c r="W178" s="13" t="s">
        <v>62</v>
      </c>
      <c r="X178" s="13" t="s">
        <v>74</v>
      </c>
      <c r="Y178" s="15" t="s">
        <v>1330</v>
      </c>
      <c r="Z178" s="14">
        <v>42948.291666666701</v>
      </c>
      <c r="AA178" s="14">
        <v>44250.333333333299</v>
      </c>
      <c r="AB178" s="13" t="s">
        <v>103</v>
      </c>
      <c r="AC178" s="13" t="s">
        <v>65</v>
      </c>
      <c r="AD178" s="13" t="s">
        <v>65</v>
      </c>
      <c r="AE178" s="13" t="s">
        <v>103</v>
      </c>
      <c r="AF178" s="13" t="s">
        <v>66</v>
      </c>
    </row>
    <row r="179" spans="1:32" s="1" customFormat="1" ht="13" hidden="1" x14ac:dyDescent="0.3">
      <c r="A179" s="34" t="s">
        <v>1331</v>
      </c>
      <c r="B179" s="13">
        <v>1111</v>
      </c>
      <c r="C179" s="14">
        <v>42124</v>
      </c>
      <c r="D179" s="14">
        <v>42124.291666666701</v>
      </c>
      <c r="E179" s="13" t="s">
        <v>1002</v>
      </c>
      <c r="F179" s="13" t="s">
        <v>204</v>
      </c>
      <c r="G179" s="13" t="s">
        <v>56</v>
      </c>
      <c r="H179" s="13"/>
      <c r="I179" s="13"/>
      <c r="J179" s="13" t="s">
        <v>57</v>
      </c>
      <c r="K179" s="13"/>
      <c r="L179" s="13"/>
      <c r="M179" s="13">
        <v>200</v>
      </c>
      <c r="N179" s="13"/>
      <c r="O179" s="13"/>
      <c r="P179" s="13">
        <v>200</v>
      </c>
      <c r="Q179" s="13" t="s">
        <v>83</v>
      </c>
      <c r="R179" s="13"/>
      <c r="S179" s="13"/>
      <c r="T179" s="13"/>
      <c r="U179" s="13" t="s">
        <v>144</v>
      </c>
      <c r="V179" s="13" t="s">
        <v>61</v>
      </c>
      <c r="W179" s="13" t="s">
        <v>62</v>
      </c>
      <c r="X179" s="13" t="s">
        <v>74</v>
      </c>
      <c r="Y179" s="15" t="s">
        <v>1332</v>
      </c>
      <c r="Z179" s="14">
        <v>43252.291666666701</v>
      </c>
      <c r="AA179" s="14"/>
      <c r="AB179" s="13" t="s">
        <v>103</v>
      </c>
      <c r="AC179" s="13" t="s">
        <v>65</v>
      </c>
      <c r="AD179" s="13" t="s">
        <v>65</v>
      </c>
      <c r="AE179" s="13" t="s">
        <v>103</v>
      </c>
      <c r="AF179" s="13" t="s">
        <v>66</v>
      </c>
    </row>
    <row r="180" spans="1:32" s="1" customFormat="1" ht="13" hidden="1" x14ac:dyDescent="0.3">
      <c r="A180" s="34" t="s">
        <v>1333</v>
      </c>
      <c r="B180" s="13">
        <v>1117</v>
      </c>
      <c r="C180" s="14">
        <v>42124</v>
      </c>
      <c r="D180" s="14">
        <v>42124.291666666701</v>
      </c>
      <c r="E180" s="13" t="s">
        <v>1002</v>
      </c>
      <c r="F180" s="13" t="s">
        <v>204</v>
      </c>
      <c r="G180" s="13" t="s">
        <v>95</v>
      </c>
      <c r="H180" s="13"/>
      <c r="I180" s="13"/>
      <c r="J180" s="13" t="s">
        <v>96</v>
      </c>
      <c r="K180" s="13"/>
      <c r="L180" s="13"/>
      <c r="M180" s="13">
        <v>250</v>
      </c>
      <c r="N180" s="13"/>
      <c r="O180" s="13"/>
      <c r="P180" s="13">
        <v>250</v>
      </c>
      <c r="Q180" s="13" t="s">
        <v>83</v>
      </c>
      <c r="R180" s="13"/>
      <c r="S180" s="13" t="s">
        <v>58</v>
      </c>
      <c r="T180" s="13"/>
      <c r="U180" s="13" t="s">
        <v>133</v>
      </c>
      <c r="V180" s="13" t="s">
        <v>61</v>
      </c>
      <c r="W180" s="13" t="s">
        <v>62</v>
      </c>
      <c r="X180" s="13"/>
      <c r="Y180" s="15" t="s">
        <v>170</v>
      </c>
      <c r="Z180" s="14">
        <v>43634.291666666701</v>
      </c>
      <c r="AA180" s="14">
        <v>44538.333333333299</v>
      </c>
      <c r="AB180" s="13" t="s">
        <v>103</v>
      </c>
      <c r="AC180" s="13" t="s">
        <v>65</v>
      </c>
      <c r="AD180" s="13" t="s">
        <v>65</v>
      </c>
      <c r="AE180" s="13" t="s">
        <v>103</v>
      </c>
      <c r="AF180" s="13" t="s">
        <v>66</v>
      </c>
    </row>
    <row r="181" spans="1:32" s="1" customFormat="1" ht="13" hidden="1" x14ac:dyDescent="0.3">
      <c r="A181" s="34" t="s">
        <v>1334</v>
      </c>
      <c r="B181" s="13">
        <v>1127</v>
      </c>
      <c r="C181" s="14">
        <v>42122</v>
      </c>
      <c r="D181" s="14">
        <v>42124.291666666701</v>
      </c>
      <c r="E181" s="13" t="s">
        <v>1002</v>
      </c>
      <c r="F181" s="13" t="s">
        <v>204</v>
      </c>
      <c r="G181" s="13" t="s">
        <v>95</v>
      </c>
      <c r="H181" s="13"/>
      <c r="I181" s="13"/>
      <c r="J181" s="13" t="s">
        <v>96</v>
      </c>
      <c r="K181" s="13"/>
      <c r="L181" s="13"/>
      <c r="M181" s="13">
        <v>20.440000000000001</v>
      </c>
      <c r="N181" s="13"/>
      <c r="O181" s="13"/>
      <c r="P181" s="13">
        <v>20</v>
      </c>
      <c r="Q181" s="13" t="s">
        <v>83</v>
      </c>
      <c r="R181" s="13"/>
      <c r="S181" s="13" t="s">
        <v>58</v>
      </c>
      <c r="T181" s="13"/>
      <c r="U181" s="13" t="s">
        <v>78</v>
      </c>
      <c r="V181" s="13" t="s">
        <v>61</v>
      </c>
      <c r="W181" s="13" t="s">
        <v>62</v>
      </c>
      <c r="X181" s="13" t="s">
        <v>74</v>
      </c>
      <c r="Y181" s="15" t="s">
        <v>1335</v>
      </c>
      <c r="Z181" s="14">
        <v>44044.291666666701</v>
      </c>
      <c r="AA181" s="14">
        <v>44167.333333333299</v>
      </c>
      <c r="AB181" s="13" t="s">
        <v>103</v>
      </c>
      <c r="AC181" s="13" t="s">
        <v>65</v>
      </c>
      <c r="AD181" s="13" t="s">
        <v>65</v>
      </c>
      <c r="AE181" s="13" t="s">
        <v>103</v>
      </c>
      <c r="AF181" s="13" t="s">
        <v>66</v>
      </c>
    </row>
    <row r="182" spans="1:32" s="1" customFormat="1" ht="13" hidden="1" x14ac:dyDescent="0.3">
      <c r="A182" s="34" t="s">
        <v>1336</v>
      </c>
      <c r="B182" s="13">
        <v>1128</v>
      </c>
      <c r="C182" s="14">
        <v>42122</v>
      </c>
      <c r="D182" s="14">
        <v>42124.291666666701</v>
      </c>
      <c r="E182" s="13" t="s">
        <v>1002</v>
      </c>
      <c r="F182" s="13" t="s">
        <v>204</v>
      </c>
      <c r="G182" s="13" t="s">
        <v>95</v>
      </c>
      <c r="H182" s="13"/>
      <c r="I182" s="13"/>
      <c r="J182" s="13" t="s">
        <v>96</v>
      </c>
      <c r="K182" s="13"/>
      <c r="L182" s="13"/>
      <c r="M182" s="13">
        <v>103.09</v>
      </c>
      <c r="N182" s="13"/>
      <c r="O182" s="13"/>
      <c r="P182" s="13">
        <v>100</v>
      </c>
      <c r="Q182" s="13" t="s">
        <v>83</v>
      </c>
      <c r="R182" s="13"/>
      <c r="S182" s="13" t="s">
        <v>58</v>
      </c>
      <c r="T182" s="13"/>
      <c r="U182" s="13" t="s">
        <v>78</v>
      </c>
      <c r="V182" s="13" t="s">
        <v>61</v>
      </c>
      <c r="W182" s="13" t="s">
        <v>62</v>
      </c>
      <c r="X182" s="13" t="s">
        <v>79</v>
      </c>
      <c r="Y182" s="15" t="s">
        <v>1335</v>
      </c>
      <c r="Z182" s="14">
        <v>44166.333333333299</v>
      </c>
      <c r="AA182" s="14">
        <v>44167.333333333299</v>
      </c>
      <c r="AB182" s="13" t="s">
        <v>103</v>
      </c>
      <c r="AC182" s="13" t="s">
        <v>65</v>
      </c>
      <c r="AD182" s="13" t="s">
        <v>65</v>
      </c>
      <c r="AE182" s="13" t="s">
        <v>103</v>
      </c>
      <c r="AF182" s="13" t="s">
        <v>66</v>
      </c>
    </row>
    <row r="183" spans="1:32" s="1" customFormat="1" ht="26" hidden="1" x14ac:dyDescent="0.3">
      <c r="A183" s="34" t="s">
        <v>1337</v>
      </c>
      <c r="B183" s="13">
        <v>1158</v>
      </c>
      <c r="C183" s="14">
        <v>42123</v>
      </c>
      <c r="D183" s="14">
        <v>42124.291666666701</v>
      </c>
      <c r="E183" s="13" t="s">
        <v>1002</v>
      </c>
      <c r="F183" s="13" t="s">
        <v>204</v>
      </c>
      <c r="G183" s="13" t="s">
        <v>95</v>
      </c>
      <c r="H183" s="13" t="s">
        <v>56</v>
      </c>
      <c r="I183" s="13"/>
      <c r="J183" s="13" t="s">
        <v>96</v>
      </c>
      <c r="K183" s="13" t="s">
        <v>57</v>
      </c>
      <c r="L183" s="13"/>
      <c r="M183" s="13">
        <v>308.5</v>
      </c>
      <c r="N183" s="13">
        <v>308.7</v>
      </c>
      <c r="O183" s="13"/>
      <c r="P183" s="13">
        <v>300</v>
      </c>
      <c r="Q183" s="13" t="s">
        <v>83</v>
      </c>
      <c r="R183" s="13"/>
      <c r="S183" s="13" t="s">
        <v>58</v>
      </c>
      <c r="T183" s="13"/>
      <c r="U183" s="13" t="s">
        <v>133</v>
      </c>
      <c r="V183" s="13" t="s">
        <v>61</v>
      </c>
      <c r="W183" s="13" t="s">
        <v>62</v>
      </c>
      <c r="X183" s="13" t="s">
        <v>79</v>
      </c>
      <c r="Y183" s="15" t="s">
        <v>260</v>
      </c>
      <c r="Z183" s="14">
        <v>43465.333333333299</v>
      </c>
      <c r="AA183" s="14"/>
      <c r="AB183" s="13" t="s">
        <v>103</v>
      </c>
      <c r="AC183" s="13" t="s">
        <v>65</v>
      </c>
      <c r="AD183" s="13" t="s">
        <v>65</v>
      </c>
      <c r="AE183" s="13" t="s">
        <v>103</v>
      </c>
      <c r="AF183" s="13" t="s">
        <v>66</v>
      </c>
    </row>
    <row r="184" spans="1:32" s="1" customFormat="1" ht="26" hidden="1" x14ac:dyDescent="0.3">
      <c r="A184" s="34" t="s">
        <v>1338</v>
      </c>
      <c r="B184" s="13">
        <v>1189</v>
      </c>
      <c r="C184" s="14">
        <v>42122</v>
      </c>
      <c r="D184" s="14">
        <v>42124.291666666701</v>
      </c>
      <c r="E184" s="13" t="s">
        <v>1002</v>
      </c>
      <c r="F184" s="13" t="s">
        <v>204</v>
      </c>
      <c r="G184" s="13" t="s">
        <v>95</v>
      </c>
      <c r="H184" s="13"/>
      <c r="I184" s="13"/>
      <c r="J184" s="13" t="s">
        <v>96</v>
      </c>
      <c r="K184" s="13"/>
      <c r="L184" s="13"/>
      <c r="M184" s="13">
        <v>150</v>
      </c>
      <c r="N184" s="13"/>
      <c r="O184" s="13"/>
      <c r="P184" s="13">
        <v>150</v>
      </c>
      <c r="Q184" s="13" t="s">
        <v>83</v>
      </c>
      <c r="R184" s="13"/>
      <c r="S184" s="13" t="s">
        <v>58</v>
      </c>
      <c r="T184" s="13"/>
      <c r="U184" s="13" t="s">
        <v>257</v>
      </c>
      <c r="V184" s="13" t="s">
        <v>189</v>
      </c>
      <c r="W184" s="13" t="s">
        <v>71</v>
      </c>
      <c r="X184" s="13"/>
      <c r="Y184" s="15" t="s">
        <v>281</v>
      </c>
      <c r="Z184" s="14">
        <v>43861.333333333299</v>
      </c>
      <c r="AA184" s="14">
        <v>44372.291666666701</v>
      </c>
      <c r="AB184" s="13" t="s">
        <v>103</v>
      </c>
      <c r="AC184" s="13" t="s">
        <v>65</v>
      </c>
      <c r="AD184" s="13" t="s">
        <v>65</v>
      </c>
      <c r="AE184" s="13" t="s">
        <v>103</v>
      </c>
      <c r="AF184" s="13" t="s">
        <v>66</v>
      </c>
    </row>
    <row r="185" spans="1:32" s="1" customFormat="1" ht="13" hidden="1" x14ac:dyDescent="0.3">
      <c r="A185" s="34" t="s">
        <v>1339</v>
      </c>
      <c r="B185" s="13">
        <v>1191</v>
      </c>
      <c r="C185" s="14">
        <v>42124</v>
      </c>
      <c r="D185" s="14">
        <v>42124.291666666701</v>
      </c>
      <c r="E185" s="13" t="s">
        <v>1002</v>
      </c>
      <c r="F185" s="13" t="s">
        <v>204</v>
      </c>
      <c r="G185" s="13" t="s">
        <v>56</v>
      </c>
      <c r="H185" s="13"/>
      <c r="I185" s="13"/>
      <c r="J185" s="13" t="s">
        <v>57</v>
      </c>
      <c r="K185" s="13"/>
      <c r="L185" s="13"/>
      <c r="M185" s="13">
        <v>119</v>
      </c>
      <c r="N185" s="13"/>
      <c r="O185" s="13"/>
      <c r="P185" s="13">
        <v>120</v>
      </c>
      <c r="Q185" s="13" t="s">
        <v>69</v>
      </c>
      <c r="R185" s="13">
        <v>87</v>
      </c>
      <c r="S185" s="13" t="s">
        <v>58</v>
      </c>
      <c r="T185" s="13"/>
      <c r="U185" s="13" t="s">
        <v>70</v>
      </c>
      <c r="V185" s="13" t="s">
        <v>61</v>
      </c>
      <c r="W185" s="13" t="s">
        <v>71</v>
      </c>
      <c r="X185" s="13"/>
      <c r="Y185" s="15" t="s">
        <v>1340</v>
      </c>
      <c r="Z185" s="14">
        <v>43374.291666666701</v>
      </c>
      <c r="AA185" s="14">
        <v>44546.333333333299</v>
      </c>
      <c r="AB185" s="13" t="s">
        <v>103</v>
      </c>
      <c r="AC185" s="13" t="s">
        <v>65</v>
      </c>
      <c r="AD185" s="13" t="s">
        <v>65</v>
      </c>
      <c r="AE185" s="13" t="s">
        <v>103</v>
      </c>
      <c r="AF185" s="13" t="s">
        <v>66</v>
      </c>
    </row>
    <row r="186" spans="1:32" s="1" customFormat="1" ht="26" hidden="1" x14ac:dyDescent="0.3">
      <c r="A186" s="34" t="s">
        <v>1341</v>
      </c>
      <c r="B186" s="13">
        <v>1283</v>
      </c>
      <c r="C186" s="14">
        <v>42488</v>
      </c>
      <c r="D186" s="14">
        <v>42492.291666666701</v>
      </c>
      <c r="E186" s="13" t="s">
        <v>1002</v>
      </c>
      <c r="F186" s="13" t="s">
        <v>259</v>
      </c>
      <c r="G186" s="13" t="s">
        <v>1342</v>
      </c>
      <c r="H186" s="13"/>
      <c r="I186" s="13"/>
      <c r="J186" s="13" t="s">
        <v>1058</v>
      </c>
      <c r="K186" s="13"/>
      <c r="L186" s="13"/>
      <c r="M186" s="13">
        <v>10.9</v>
      </c>
      <c r="N186" s="13"/>
      <c r="O186" s="13"/>
      <c r="P186" s="13">
        <v>7.5</v>
      </c>
      <c r="Q186" s="13" t="s">
        <v>83</v>
      </c>
      <c r="R186" s="13"/>
      <c r="S186" s="13" t="s">
        <v>58</v>
      </c>
      <c r="T186" s="13"/>
      <c r="U186" s="13" t="s">
        <v>214</v>
      </c>
      <c r="V186" s="13" t="s">
        <v>61</v>
      </c>
      <c r="W186" s="13" t="s">
        <v>62</v>
      </c>
      <c r="X186" s="13" t="s">
        <v>63</v>
      </c>
      <c r="Y186" s="15" t="s">
        <v>1343</v>
      </c>
      <c r="Z186" s="14">
        <v>42891.291666666701</v>
      </c>
      <c r="AA186" s="14">
        <v>43202.291666666701</v>
      </c>
      <c r="AB186" s="13" t="s">
        <v>103</v>
      </c>
      <c r="AC186" s="13" t="s">
        <v>65</v>
      </c>
      <c r="AD186" s="13" t="s">
        <v>65</v>
      </c>
      <c r="AE186" s="13" t="s">
        <v>103</v>
      </c>
      <c r="AF186" s="13"/>
    </row>
    <row r="187" spans="1:32" s="1" customFormat="1" ht="13" hidden="1" x14ac:dyDescent="0.3">
      <c r="A187" s="34" t="s">
        <v>1344</v>
      </c>
      <c r="B187" s="13">
        <v>1294</v>
      </c>
      <c r="C187" s="14">
        <v>42490</v>
      </c>
      <c r="D187" s="14">
        <v>42492.291666666701</v>
      </c>
      <c r="E187" s="13" t="s">
        <v>1002</v>
      </c>
      <c r="F187" s="13" t="s">
        <v>259</v>
      </c>
      <c r="G187" s="13" t="s">
        <v>56</v>
      </c>
      <c r="H187" s="13"/>
      <c r="I187" s="13"/>
      <c r="J187" s="13" t="s">
        <v>57</v>
      </c>
      <c r="K187" s="13"/>
      <c r="L187" s="13"/>
      <c r="M187" s="13">
        <v>20</v>
      </c>
      <c r="N187" s="13"/>
      <c r="O187" s="13"/>
      <c r="P187" s="13">
        <v>20</v>
      </c>
      <c r="Q187" s="13" t="s">
        <v>83</v>
      </c>
      <c r="R187" s="13"/>
      <c r="S187" s="13" t="s">
        <v>58</v>
      </c>
      <c r="T187" s="13"/>
      <c r="U187" s="13" t="s">
        <v>70</v>
      </c>
      <c r="V187" s="13" t="s">
        <v>61</v>
      </c>
      <c r="W187" s="13" t="s">
        <v>71</v>
      </c>
      <c r="X187" s="13"/>
      <c r="Y187" s="15" t="s">
        <v>1328</v>
      </c>
      <c r="Z187" s="14">
        <v>43678.291666666701</v>
      </c>
      <c r="AA187" s="14">
        <v>43277.291666666701</v>
      </c>
      <c r="AB187" s="13" t="s">
        <v>103</v>
      </c>
      <c r="AC187" s="13" t="s">
        <v>65</v>
      </c>
      <c r="AD187" s="13" t="s">
        <v>65</v>
      </c>
      <c r="AE187" s="13" t="s">
        <v>103</v>
      </c>
      <c r="AF187" s="13" t="s">
        <v>66</v>
      </c>
    </row>
    <row r="188" spans="1:32" s="1" customFormat="1" ht="13" hidden="1" x14ac:dyDescent="0.3">
      <c r="A188" s="34" t="s">
        <v>1345</v>
      </c>
      <c r="B188" s="13">
        <v>1329</v>
      </c>
      <c r="C188" s="14">
        <v>42489</v>
      </c>
      <c r="D188" s="14">
        <v>42492.291666666701</v>
      </c>
      <c r="E188" s="13" t="s">
        <v>1002</v>
      </c>
      <c r="F188" s="13" t="s">
        <v>259</v>
      </c>
      <c r="G188" s="13" t="s">
        <v>95</v>
      </c>
      <c r="H188" s="13" t="s">
        <v>56</v>
      </c>
      <c r="I188" s="13"/>
      <c r="J188" s="13" t="s">
        <v>96</v>
      </c>
      <c r="K188" s="13" t="s">
        <v>57</v>
      </c>
      <c r="L188" s="13"/>
      <c r="M188" s="13">
        <v>112.26600000000001</v>
      </c>
      <c r="N188" s="13">
        <v>70</v>
      </c>
      <c r="O188" s="13"/>
      <c r="P188" s="13">
        <v>110</v>
      </c>
      <c r="Q188" s="13" t="s">
        <v>69</v>
      </c>
      <c r="R188" s="13">
        <v>92</v>
      </c>
      <c r="S188" s="13" t="s">
        <v>58</v>
      </c>
      <c r="T188" s="13"/>
      <c r="U188" s="13" t="s">
        <v>88</v>
      </c>
      <c r="V188" s="13" t="s">
        <v>61</v>
      </c>
      <c r="W188" s="13" t="s">
        <v>89</v>
      </c>
      <c r="X188" s="13" t="s">
        <v>63</v>
      </c>
      <c r="Y188" s="15" t="s">
        <v>1346</v>
      </c>
      <c r="Z188" s="14">
        <v>44531.333333333299</v>
      </c>
      <c r="AA188" s="14"/>
      <c r="AB188" s="13" t="s">
        <v>103</v>
      </c>
      <c r="AC188" s="13" t="s">
        <v>65</v>
      </c>
      <c r="AD188" s="13" t="s">
        <v>65</v>
      </c>
      <c r="AE188" s="13" t="s">
        <v>103</v>
      </c>
      <c r="AF188" s="13" t="s">
        <v>66</v>
      </c>
    </row>
    <row r="189" spans="1:32" s="1" customFormat="1" ht="13" hidden="1" x14ac:dyDescent="0.3">
      <c r="A189" s="34" t="s">
        <v>1347</v>
      </c>
      <c r="B189" s="13">
        <v>1348</v>
      </c>
      <c r="C189" s="14">
        <v>42769</v>
      </c>
      <c r="D189" s="14">
        <v>42772.333333333299</v>
      </c>
      <c r="E189" s="13" t="s">
        <v>1002</v>
      </c>
      <c r="F189" s="13" t="s">
        <v>256</v>
      </c>
      <c r="G189" s="13" t="s">
        <v>374</v>
      </c>
      <c r="H189" s="13"/>
      <c r="I189" s="13"/>
      <c r="J189" s="13" t="s">
        <v>77</v>
      </c>
      <c r="K189" s="13"/>
      <c r="L189" s="13"/>
      <c r="M189" s="13">
        <v>18</v>
      </c>
      <c r="N189" s="13"/>
      <c r="O189" s="13"/>
      <c r="P189" s="13">
        <v>18</v>
      </c>
      <c r="Q189" s="13" t="s">
        <v>83</v>
      </c>
      <c r="R189" s="13"/>
      <c r="S189" s="13" t="s">
        <v>58</v>
      </c>
      <c r="T189" s="13"/>
      <c r="U189" s="13" t="s">
        <v>1348</v>
      </c>
      <c r="V189" s="13" t="s">
        <v>61</v>
      </c>
      <c r="W189" s="13" t="s">
        <v>71</v>
      </c>
      <c r="X189" s="13"/>
      <c r="Y189" s="15" t="s">
        <v>1349</v>
      </c>
      <c r="Z189" s="14">
        <v>43044.291666666701</v>
      </c>
      <c r="AA189" s="14">
        <v>43025.291666666701</v>
      </c>
      <c r="AB189" s="13" t="s">
        <v>103</v>
      </c>
      <c r="AC189" s="13"/>
      <c r="AD189" s="13"/>
      <c r="AE189" s="13" t="s">
        <v>103</v>
      </c>
      <c r="AF189" s="13" t="s">
        <v>66</v>
      </c>
    </row>
    <row r="190" spans="1:32" s="1" customFormat="1" ht="13" hidden="1" x14ac:dyDescent="0.3">
      <c r="A190" s="34" t="s">
        <v>1350</v>
      </c>
      <c r="B190" s="13">
        <v>1374</v>
      </c>
      <c r="C190" s="14">
        <v>42856</v>
      </c>
      <c r="D190" s="14">
        <v>42856.291666666701</v>
      </c>
      <c r="E190" s="13" t="s">
        <v>1002</v>
      </c>
      <c r="F190" s="13" t="s">
        <v>307</v>
      </c>
      <c r="G190" s="13" t="s">
        <v>56</v>
      </c>
      <c r="H190" s="13"/>
      <c r="I190" s="13"/>
      <c r="J190" s="13" t="s">
        <v>57</v>
      </c>
      <c r="K190" s="13"/>
      <c r="L190" s="13"/>
      <c r="M190" s="13">
        <v>189</v>
      </c>
      <c r="N190" s="13"/>
      <c r="O190" s="13"/>
      <c r="P190" s="13">
        <v>182.5</v>
      </c>
      <c r="Q190" s="13" t="s">
        <v>83</v>
      </c>
      <c r="R190" s="13"/>
      <c r="S190" s="13" t="s">
        <v>58</v>
      </c>
      <c r="T190" s="13"/>
      <c r="U190" s="13" t="s">
        <v>411</v>
      </c>
      <c r="V190" s="13" t="s">
        <v>61</v>
      </c>
      <c r="W190" s="13" t="s">
        <v>62</v>
      </c>
      <c r="X190" s="13" t="s">
        <v>79</v>
      </c>
      <c r="Y190" s="15" t="s">
        <v>1351</v>
      </c>
      <c r="Z190" s="14">
        <v>44135.291666666701</v>
      </c>
      <c r="AA190" s="14">
        <v>44658.291666666701</v>
      </c>
      <c r="AB190" s="13" t="s">
        <v>103</v>
      </c>
      <c r="AC190" s="13" t="s">
        <v>65</v>
      </c>
      <c r="AD190" s="13" t="s">
        <v>65</v>
      </c>
      <c r="AE190" s="13" t="s">
        <v>103</v>
      </c>
      <c r="AF190" s="13" t="s">
        <v>1352</v>
      </c>
    </row>
    <row r="191" spans="1:32" s="1" customFormat="1" ht="26" hidden="1" x14ac:dyDescent="0.3">
      <c r="A191" s="34" t="s">
        <v>1353</v>
      </c>
      <c r="B191" s="13">
        <v>1407</v>
      </c>
      <c r="C191" s="14">
        <v>42831</v>
      </c>
      <c r="D191" s="14">
        <v>42856.291666666701</v>
      </c>
      <c r="E191" s="13" t="s">
        <v>1002</v>
      </c>
      <c r="F191" s="13" t="s">
        <v>307</v>
      </c>
      <c r="G191" s="13" t="s">
        <v>111</v>
      </c>
      <c r="H191" s="13"/>
      <c r="I191" s="13"/>
      <c r="J191" s="13" t="s">
        <v>77</v>
      </c>
      <c r="K191" s="13"/>
      <c r="L191" s="13"/>
      <c r="M191" s="13">
        <v>38</v>
      </c>
      <c r="N191" s="13"/>
      <c r="O191" s="13"/>
      <c r="P191" s="13">
        <v>38</v>
      </c>
      <c r="Q191" s="13" t="s">
        <v>83</v>
      </c>
      <c r="R191" s="13"/>
      <c r="S191" s="13" t="s">
        <v>58</v>
      </c>
      <c r="T191" s="13"/>
      <c r="U191" s="13" t="s">
        <v>163</v>
      </c>
      <c r="V191" s="13" t="s">
        <v>61</v>
      </c>
      <c r="W191" s="13" t="s">
        <v>89</v>
      </c>
      <c r="X191" s="13" t="s">
        <v>92</v>
      </c>
      <c r="Y191" s="15" t="s">
        <v>1354</v>
      </c>
      <c r="Z191" s="14">
        <v>43525.333333333299</v>
      </c>
      <c r="AA191" s="14">
        <v>43755.291666666701</v>
      </c>
      <c r="AB191" s="13" t="s">
        <v>103</v>
      </c>
      <c r="AC191" s="13" t="s">
        <v>65</v>
      </c>
      <c r="AD191" s="13" t="s">
        <v>65</v>
      </c>
      <c r="AE191" s="13" t="s">
        <v>103</v>
      </c>
      <c r="AF191" s="13" t="s">
        <v>66</v>
      </c>
    </row>
    <row r="192" spans="1:32" s="1" customFormat="1" ht="13" hidden="1" x14ac:dyDescent="0.3">
      <c r="A192" s="34" t="s">
        <v>1355</v>
      </c>
      <c r="B192" s="13">
        <v>1414</v>
      </c>
      <c r="C192" s="14">
        <v>42853</v>
      </c>
      <c r="D192" s="14">
        <v>42856.291666666701</v>
      </c>
      <c r="E192" s="13" t="s">
        <v>1002</v>
      </c>
      <c r="F192" s="13" t="s">
        <v>307</v>
      </c>
      <c r="G192" s="13" t="s">
        <v>95</v>
      </c>
      <c r="H192" s="13" t="s">
        <v>56</v>
      </c>
      <c r="I192" s="13"/>
      <c r="J192" s="13" t="s">
        <v>96</v>
      </c>
      <c r="K192" s="13" t="s">
        <v>57</v>
      </c>
      <c r="L192" s="13"/>
      <c r="M192" s="13">
        <v>100</v>
      </c>
      <c r="N192" s="13">
        <v>50</v>
      </c>
      <c r="O192" s="13"/>
      <c r="P192" s="13">
        <v>100</v>
      </c>
      <c r="Q192" s="13" t="s">
        <v>83</v>
      </c>
      <c r="R192" s="13"/>
      <c r="S192" s="13" t="s">
        <v>58</v>
      </c>
      <c r="T192" s="13"/>
      <c r="U192" s="13" t="s">
        <v>163</v>
      </c>
      <c r="V192" s="13" t="s">
        <v>61</v>
      </c>
      <c r="W192" s="13" t="s">
        <v>89</v>
      </c>
      <c r="X192" s="13" t="s">
        <v>164</v>
      </c>
      <c r="Y192" s="15" t="s">
        <v>1356</v>
      </c>
      <c r="Z192" s="14">
        <v>43828.333333333299</v>
      </c>
      <c r="AA192" s="14">
        <v>44538.333333333299</v>
      </c>
      <c r="AB192" s="13" t="s">
        <v>103</v>
      </c>
      <c r="AC192" s="13" t="s">
        <v>65</v>
      </c>
      <c r="AD192" s="13" t="s">
        <v>65</v>
      </c>
      <c r="AE192" s="13" t="s">
        <v>103</v>
      </c>
      <c r="AF192" s="13" t="s">
        <v>66</v>
      </c>
    </row>
    <row r="193" spans="1:32" s="1" customFormat="1" ht="13" hidden="1" x14ac:dyDescent="0.3">
      <c r="A193" s="34" t="s">
        <v>1357</v>
      </c>
      <c r="B193" s="13">
        <v>1434</v>
      </c>
      <c r="C193" s="14">
        <v>42853</v>
      </c>
      <c r="D193" s="14">
        <v>42856.291666666701</v>
      </c>
      <c r="E193" s="13" t="s">
        <v>1002</v>
      </c>
      <c r="F193" s="13" t="s">
        <v>307</v>
      </c>
      <c r="G193" s="13" t="s">
        <v>56</v>
      </c>
      <c r="H193" s="13"/>
      <c r="I193" s="13"/>
      <c r="J193" s="13" t="s">
        <v>57</v>
      </c>
      <c r="K193" s="13"/>
      <c r="L193" s="13"/>
      <c r="M193" s="13">
        <v>30</v>
      </c>
      <c r="N193" s="13"/>
      <c r="O193" s="13"/>
      <c r="P193" s="13">
        <v>30</v>
      </c>
      <c r="Q193" s="13" t="s">
        <v>83</v>
      </c>
      <c r="R193" s="13"/>
      <c r="S193" s="13" t="s">
        <v>58</v>
      </c>
      <c r="T193" s="13"/>
      <c r="U193" s="13" t="s">
        <v>70</v>
      </c>
      <c r="V193" s="13" t="s">
        <v>61</v>
      </c>
      <c r="W193" s="13" t="s">
        <v>71</v>
      </c>
      <c r="X193" s="13"/>
      <c r="Y193" s="15" t="s">
        <v>1080</v>
      </c>
      <c r="Z193" s="14">
        <v>43830.333333333299</v>
      </c>
      <c r="AA193" s="14">
        <v>44377.291666666701</v>
      </c>
      <c r="AB193" s="13" t="s">
        <v>103</v>
      </c>
      <c r="AC193" s="13" t="s">
        <v>65</v>
      </c>
      <c r="AD193" s="13" t="s">
        <v>65</v>
      </c>
      <c r="AE193" s="13" t="s">
        <v>103</v>
      </c>
      <c r="AF193" s="13" t="s">
        <v>66</v>
      </c>
    </row>
    <row r="194" spans="1:32" s="1" customFormat="1" ht="13" hidden="1" x14ac:dyDescent="0.3">
      <c r="A194" s="34" t="s">
        <v>1358</v>
      </c>
      <c r="B194" s="13">
        <v>1439</v>
      </c>
      <c r="C194" s="14">
        <v>43220</v>
      </c>
      <c r="D194" s="14">
        <v>43207.291666666701</v>
      </c>
      <c r="E194" s="13" t="s">
        <v>1002</v>
      </c>
      <c r="F194" s="13" t="s">
        <v>200</v>
      </c>
      <c r="G194" s="13" t="s">
        <v>55</v>
      </c>
      <c r="H194" s="13"/>
      <c r="I194" s="13"/>
      <c r="J194" s="13" t="s">
        <v>55</v>
      </c>
      <c r="K194" s="13"/>
      <c r="L194" s="13"/>
      <c r="M194" s="13">
        <v>4.96</v>
      </c>
      <c r="N194" s="13"/>
      <c r="O194" s="13"/>
      <c r="P194" s="13">
        <v>4.96</v>
      </c>
      <c r="Q194" s="13" t="s">
        <v>83</v>
      </c>
      <c r="R194" s="13"/>
      <c r="S194" s="13" t="s">
        <v>58</v>
      </c>
      <c r="T194" s="13" t="s">
        <v>296</v>
      </c>
      <c r="U194" s="13"/>
      <c r="V194" s="13"/>
      <c r="W194" s="13" t="s">
        <v>89</v>
      </c>
      <c r="X194" s="13" t="s">
        <v>63</v>
      </c>
      <c r="Y194" s="15" t="s">
        <v>1359</v>
      </c>
      <c r="Z194" s="14">
        <v>43814.333333333299</v>
      </c>
      <c r="AA194" s="14">
        <v>44285.291666666701</v>
      </c>
      <c r="AB194" s="13" t="s">
        <v>1360</v>
      </c>
      <c r="AC194" s="13" t="s">
        <v>103</v>
      </c>
      <c r="AD194" s="13" t="s">
        <v>103</v>
      </c>
      <c r="AE194" s="13" t="s">
        <v>103</v>
      </c>
      <c r="AF194" s="13" t="s">
        <v>66</v>
      </c>
    </row>
    <row r="195" spans="1:32" s="1" customFormat="1" ht="13" hidden="1" x14ac:dyDescent="0.3">
      <c r="A195" s="34" t="s">
        <v>1361</v>
      </c>
      <c r="B195" s="13">
        <v>1440</v>
      </c>
      <c r="C195" s="14">
        <v>43220</v>
      </c>
      <c r="D195" s="14">
        <v>43207.291666666701</v>
      </c>
      <c r="E195" s="13" t="s">
        <v>1002</v>
      </c>
      <c r="F195" s="13" t="s">
        <v>200</v>
      </c>
      <c r="G195" s="13" t="s">
        <v>55</v>
      </c>
      <c r="H195" s="13"/>
      <c r="I195" s="13"/>
      <c r="J195" s="13" t="s">
        <v>55</v>
      </c>
      <c r="K195" s="13"/>
      <c r="L195" s="13"/>
      <c r="M195" s="13">
        <v>3.7</v>
      </c>
      <c r="N195" s="13"/>
      <c r="O195" s="13"/>
      <c r="P195" s="13">
        <v>3.7</v>
      </c>
      <c r="Q195" s="13" t="s">
        <v>83</v>
      </c>
      <c r="R195" s="13"/>
      <c r="S195" s="13" t="s">
        <v>58</v>
      </c>
      <c r="T195" s="13" t="s">
        <v>296</v>
      </c>
      <c r="U195" s="13" t="s">
        <v>88</v>
      </c>
      <c r="V195" s="13" t="s">
        <v>61</v>
      </c>
      <c r="W195" s="13" t="s">
        <v>89</v>
      </c>
      <c r="X195" s="13" t="s">
        <v>63</v>
      </c>
      <c r="Y195" s="15" t="s">
        <v>1359</v>
      </c>
      <c r="Z195" s="14">
        <v>43814.333333333299</v>
      </c>
      <c r="AA195" s="14">
        <v>44285.291666666701</v>
      </c>
      <c r="AB195" s="13" t="s">
        <v>1360</v>
      </c>
      <c r="AC195" s="13" t="s">
        <v>103</v>
      </c>
      <c r="AD195" s="13" t="s">
        <v>103</v>
      </c>
      <c r="AE195" s="13" t="s">
        <v>103</v>
      </c>
      <c r="AF195" s="13" t="s">
        <v>66</v>
      </c>
    </row>
    <row r="196" spans="1:32" s="1" customFormat="1" ht="13" hidden="1" x14ac:dyDescent="0.3">
      <c r="A196" s="34" t="s">
        <v>1362</v>
      </c>
      <c r="B196" s="13">
        <v>1472</v>
      </c>
      <c r="C196" s="14">
        <v>43201</v>
      </c>
      <c r="D196" s="14">
        <v>43208.291666666701</v>
      </c>
      <c r="E196" s="13" t="s">
        <v>1002</v>
      </c>
      <c r="F196" s="13" t="s">
        <v>346</v>
      </c>
      <c r="G196" s="13" t="s">
        <v>56</v>
      </c>
      <c r="H196" s="13"/>
      <c r="I196" s="13"/>
      <c r="J196" s="13" t="s">
        <v>57</v>
      </c>
      <c r="K196" s="13"/>
      <c r="L196" s="13"/>
      <c r="M196" s="13">
        <v>500</v>
      </c>
      <c r="N196" s="13"/>
      <c r="O196" s="13"/>
      <c r="P196" s="13">
        <v>400</v>
      </c>
      <c r="Q196" s="13" t="s">
        <v>83</v>
      </c>
      <c r="R196" s="13"/>
      <c r="S196" s="13" t="s">
        <v>58</v>
      </c>
      <c r="T196" s="13"/>
      <c r="U196" s="13" t="s">
        <v>411</v>
      </c>
      <c r="V196" s="13" t="s">
        <v>61</v>
      </c>
      <c r="W196" s="13" t="s">
        <v>62</v>
      </c>
      <c r="X196" s="13" t="s">
        <v>79</v>
      </c>
      <c r="Y196" s="15" t="s">
        <v>412</v>
      </c>
      <c r="Z196" s="14">
        <v>44166.333333333299</v>
      </c>
      <c r="AA196" s="14">
        <v>44405.291666666701</v>
      </c>
      <c r="AB196" s="13" t="s">
        <v>103</v>
      </c>
      <c r="AC196" s="13" t="s">
        <v>65</v>
      </c>
      <c r="AD196" s="13" t="s">
        <v>65</v>
      </c>
      <c r="AE196" s="13" t="s">
        <v>103</v>
      </c>
      <c r="AF196" s="13" t="s">
        <v>66</v>
      </c>
    </row>
    <row r="197" spans="1:32" s="1" customFormat="1" ht="13" hidden="1" x14ac:dyDescent="0.3">
      <c r="A197" s="34" t="s">
        <v>1363</v>
      </c>
      <c r="B197" s="13">
        <v>1540</v>
      </c>
      <c r="C197" s="14">
        <v>43529</v>
      </c>
      <c r="D197" s="14">
        <v>43592.291666666701</v>
      </c>
      <c r="E197" s="13" t="s">
        <v>1002</v>
      </c>
      <c r="F197" s="13" t="s">
        <v>256</v>
      </c>
      <c r="G197" s="13" t="s">
        <v>56</v>
      </c>
      <c r="H197" s="13"/>
      <c r="I197" s="13"/>
      <c r="J197" s="13" t="s">
        <v>57</v>
      </c>
      <c r="K197" s="13"/>
      <c r="L197" s="13"/>
      <c r="M197" s="13">
        <v>365</v>
      </c>
      <c r="N197" s="13"/>
      <c r="O197" s="13"/>
      <c r="P197" s="13">
        <v>350</v>
      </c>
      <c r="Q197" s="13" t="s">
        <v>83</v>
      </c>
      <c r="R197" s="13"/>
      <c r="S197" s="13"/>
      <c r="T197" s="13"/>
      <c r="U197" s="13" t="s">
        <v>411</v>
      </c>
      <c r="V197" s="13" t="s">
        <v>61</v>
      </c>
      <c r="W197" s="13" t="s">
        <v>62</v>
      </c>
      <c r="X197" s="13" t="s">
        <v>63</v>
      </c>
      <c r="Y197" s="15" t="s">
        <v>412</v>
      </c>
      <c r="Z197" s="14">
        <v>44531.333333333299</v>
      </c>
      <c r="AA197" s="14"/>
      <c r="AB197" s="13" t="s">
        <v>103</v>
      </c>
      <c r="AC197" s="13" t="s">
        <v>65</v>
      </c>
      <c r="AD197" s="13" t="s">
        <v>65</v>
      </c>
      <c r="AE197" s="13" t="s">
        <v>103</v>
      </c>
      <c r="AF197" s="13" t="s">
        <v>66</v>
      </c>
    </row>
    <row r="198" spans="1:32" s="1" customFormat="1" ht="13" hidden="1" x14ac:dyDescent="0.3">
      <c r="A198" s="34" t="s">
        <v>1364</v>
      </c>
      <c r="B198" s="13">
        <v>1675</v>
      </c>
      <c r="C198" s="14">
        <v>43560</v>
      </c>
      <c r="D198" s="14">
        <v>43570.291666666701</v>
      </c>
      <c r="E198" s="13" t="s">
        <v>1002</v>
      </c>
      <c r="F198" s="13" t="s">
        <v>414</v>
      </c>
      <c r="G198" s="13" t="s">
        <v>56</v>
      </c>
      <c r="H198" s="13"/>
      <c r="I198" s="13"/>
      <c r="J198" s="13" t="s">
        <v>57</v>
      </c>
      <c r="K198" s="13"/>
      <c r="L198" s="13"/>
      <c r="M198" s="13">
        <v>20</v>
      </c>
      <c r="N198" s="13"/>
      <c r="O198" s="13"/>
      <c r="P198" s="13">
        <v>20</v>
      </c>
      <c r="Q198" s="13" t="s">
        <v>115</v>
      </c>
      <c r="R198" s="13"/>
      <c r="S198" s="13" t="s">
        <v>58</v>
      </c>
      <c r="T198" s="13"/>
      <c r="U198" s="13" t="s">
        <v>70</v>
      </c>
      <c r="V198" s="13" t="s">
        <v>61</v>
      </c>
      <c r="W198" s="13" t="s">
        <v>71</v>
      </c>
      <c r="X198" s="13"/>
      <c r="Y198" s="15" t="s">
        <v>1340</v>
      </c>
      <c r="Z198" s="14">
        <v>44561.333333333299</v>
      </c>
      <c r="AA198" s="14">
        <v>44546.333333333299</v>
      </c>
      <c r="AB198" s="13" t="s">
        <v>103</v>
      </c>
      <c r="AC198" s="13" t="s">
        <v>65</v>
      </c>
      <c r="AD198" s="13" t="s">
        <v>65</v>
      </c>
      <c r="AE198" s="13" t="s">
        <v>103</v>
      </c>
      <c r="AF198" s="13"/>
    </row>
    <row r="199" spans="1:32" s="1" customFormat="1" ht="13" hidden="1" x14ac:dyDescent="0.3">
      <c r="A199" s="34" t="s">
        <v>1365</v>
      </c>
      <c r="B199" s="13">
        <v>1679</v>
      </c>
      <c r="C199" s="14">
        <v>43920</v>
      </c>
      <c r="D199" s="14">
        <v>43935.291666666701</v>
      </c>
      <c r="E199" s="13" t="s">
        <v>1002</v>
      </c>
      <c r="F199" s="13" t="s">
        <v>200</v>
      </c>
      <c r="G199" s="13" t="s">
        <v>55</v>
      </c>
      <c r="H199" s="13"/>
      <c r="I199" s="13"/>
      <c r="J199" s="13" t="s">
        <v>55</v>
      </c>
      <c r="K199" s="13"/>
      <c r="L199" s="13"/>
      <c r="M199" s="13">
        <v>1.62</v>
      </c>
      <c r="N199" s="13"/>
      <c r="O199" s="13"/>
      <c r="P199" s="13">
        <v>1.5374000000000001</v>
      </c>
      <c r="Q199" s="13" t="s">
        <v>115</v>
      </c>
      <c r="R199" s="13"/>
      <c r="S199" s="13" t="s">
        <v>116</v>
      </c>
      <c r="T199" s="13"/>
      <c r="U199" s="13" t="s">
        <v>88</v>
      </c>
      <c r="V199" s="13" t="s">
        <v>61</v>
      </c>
      <c r="W199" s="13" t="s">
        <v>89</v>
      </c>
      <c r="X199" s="13" t="s">
        <v>63</v>
      </c>
      <c r="Y199" s="15" t="s">
        <v>1366</v>
      </c>
      <c r="Z199" s="14">
        <v>44136.291666666701</v>
      </c>
      <c r="AA199" s="14">
        <v>44285.291666666701</v>
      </c>
      <c r="AB199" s="13"/>
      <c r="AC199" s="13" t="s">
        <v>103</v>
      </c>
      <c r="AD199" s="13" t="s">
        <v>103</v>
      </c>
      <c r="AE199" s="13" t="s">
        <v>103</v>
      </c>
      <c r="AF199" s="13" t="s">
        <v>66</v>
      </c>
    </row>
    <row r="200" spans="1:32" s="1" customFormat="1" ht="13" hidden="1" x14ac:dyDescent="0.3">
      <c r="A200" s="34" t="s">
        <v>1367</v>
      </c>
      <c r="B200" s="13">
        <v>1680</v>
      </c>
      <c r="C200" s="14">
        <v>43859</v>
      </c>
      <c r="D200" s="14">
        <v>43964.291666666701</v>
      </c>
      <c r="E200" s="13" t="s">
        <v>1002</v>
      </c>
      <c r="F200" s="13" t="s">
        <v>200</v>
      </c>
      <c r="G200" s="13" t="s">
        <v>95</v>
      </c>
      <c r="H200" s="13"/>
      <c r="I200" s="13"/>
      <c r="J200" s="13" t="s">
        <v>96</v>
      </c>
      <c r="K200" s="13"/>
      <c r="L200" s="13"/>
      <c r="M200" s="13">
        <v>5</v>
      </c>
      <c r="N200" s="13"/>
      <c r="O200" s="13"/>
      <c r="P200" s="13">
        <v>3</v>
      </c>
      <c r="Q200" s="13" t="s">
        <v>115</v>
      </c>
      <c r="R200" s="13"/>
      <c r="S200" s="13" t="s">
        <v>116</v>
      </c>
      <c r="T200" s="13"/>
      <c r="U200" s="13" t="s">
        <v>88</v>
      </c>
      <c r="V200" s="13" t="s">
        <v>61</v>
      </c>
      <c r="W200" s="13" t="s">
        <v>89</v>
      </c>
      <c r="X200" s="13" t="s">
        <v>63</v>
      </c>
      <c r="Y200" s="15" t="s">
        <v>1368</v>
      </c>
      <c r="Z200" s="14">
        <v>43680.291666666701</v>
      </c>
      <c r="AA200" s="14">
        <v>44427.291666666701</v>
      </c>
      <c r="AB200" s="13"/>
      <c r="AC200" s="13" t="s">
        <v>103</v>
      </c>
      <c r="AD200" s="13" t="s">
        <v>103</v>
      </c>
      <c r="AE200" s="13" t="s">
        <v>103</v>
      </c>
      <c r="AF200" s="13"/>
    </row>
    <row r="201" spans="1:32" s="1" customFormat="1" ht="13" hidden="1" x14ac:dyDescent="0.3">
      <c r="A201" s="34" t="s">
        <v>1369</v>
      </c>
      <c r="B201" s="13">
        <v>1829</v>
      </c>
      <c r="C201" s="14">
        <v>44146</v>
      </c>
      <c r="D201" s="14">
        <v>44179.333333333299</v>
      </c>
      <c r="E201" s="13" t="s">
        <v>1002</v>
      </c>
      <c r="F201" s="13" t="s">
        <v>256</v>
      </c>
      <c r="G201" s="13" t="s">
        <v>111</v>
      </c>
      <c r="H201" s="13"/>
      <c r="I201" s="13"/>
      <c r="J201" s="13" t="s">
        <v>77</v>
      </c>
      <c r="K201" s="13"/>
      <c r="L201" s="13"/>
      <c r="M201" s="13">
        <v>100</v>
      </c>
      <c r="N201" s="13"/>
      <c r="O201" s="13"/>
      <c r="P201" s="13">
        <v>100</v>
      </c>
      <c r="Q201" s="13" t="s">
        <v>69</v>
      </c>
      <c r="R201" s="13">
        <v>51</v>
      </c>
      <c r="S201" s="13"/>
      <c r="T201" s="13" t="s">
        <v>296</v>
      </c>
      <c r="U201" s="13" t="s">
        <v>163</v>
      </c>
      <c r="V201" s="13" t="s">
        <v>61</v>
      </c>
      <c r="W201" s="13" t="s">
        <v>89</v>
      </c>
      <c r="X201" s="13" t="s">
        <v>164</v>
      </c>
      <c r="Y201" s="15" t="s">
        <v>1370</v>
      </c>
      <c r="Z201" s="14">
        <v>44378.291666666701</v>
      </c>
      <c r="AA201" s="14">
        <v>44417.291666666701</v>
      </c>
      <c r="AB201" s="13" t="s">
        <v>103</v>
      </c>
      <c r="AC201" s="13"/>
      <c r="AD201" s="13"/>
      <c r="AE201" s="13" t="s">
        <v>103</v>
      </c>
      <c r="AF201" s="13" t="s">
        <v>66</v>
      </c>
    </row>
    <row r="202" spans="1:32" s="1" customFormat="1" ht="13" hidden="1" x14ac:dyDescent="0.3">
      <c r="A202" s="34" t="s">
        <v>1371</v>
      </c>
      <c r="B202" s="13">
        <v>1834</v>
      </c>
      <c r="C202" s="14">
        <v>44257</v>
      </c>
      <c r="D202" s="14">
        <v>44257.333333333299</v>
      </c>
      <c r="E202" s="13" t="s">
        <v>1002</v>
      </c>
      <c r="F202" s="13" t="s">
        <v>200</v>
      </c>
      <c r="G202" s="13" t="s">
        <v>374</v>
      </c>
      <c r="H202" s="13"/>
      <c r="I202" s="13"/>
      <c r="J202" s="13" t="s">
        <v>77</v>
      </c>
      <c r="K202" s="13"/>
      <c r="L202" s="13"/>
      <c r="M202" s="13">
        <v>2.8</v>
      </c>
      <c r="N202" s="13"/>
      <c r="O202" s="13"/>
      <c r="P202" s="13">
        <v>2.8</v>
      </c>
      <c r="Q202" s="13" t="s">
        <v>115</v>
      </c>
      <c r="R202" s="13"/>
      <c r="S202" s="13"/>
      <c r="T202" s="13" t="s">
        <v>1372</v>
      </c>
      <c r="U202" s="13" t="s">
        <v>70</v>
      </c>
      <c r="V202" s="13" t="s">
        <v>61</v>
      </c>
      <c r="W202" s="13" t="s">
        <v>71</v>
      </c>
      <c r="X202" s="13"/>
      <c r="Y202" s="15" t="s">
        <v>181</v>
      </c>
      <c r="Z202" s="14">
        <v>44330.291666666701</v>
      </c>
      <c r="AA202" s="14">
        <v>44695.291666666701</v>
      </c>
      <c r="AB202" s="13"/>
      <c r="AC202" s="13" t="s">
        <v>103</v>
      </c>
      <c r="AD202" s="13" t="s">
        <v>103</v>
      </c>
      <c r="AE202" s="13" t="s">
        <v>103</v>
      </c>
      <c r="AF202" s="13" t="s">
        <v>66</v>
      </c>
    </row>
    <row r="204" spans="1:32" x14ac:dyDescent="0.35">
      <c r="A204" s="61" t="s">
        <v>38</v>
      </c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</row>
    <row r="205" spans="1:32" x14ac:dyDescent="0.35">
      <c r="A205" s="33"/>
    </row>
    <row r="206" spans="1:32" x14ac:dyDescent="0.35">
      <c r="A206" s="33"/>
    </row>
    <row r="207" spans="1:32" x14ac:dyDescent="0.35">
      <c r="A207" s="33"/>
    </row>
    <row r="208" spans="1:32" x14ac:dyDescent="0.35">
      <c r="A208" s="33"/>
    </row>
  </sheetData>
  <autoFilter ref="A4:AF202" xr:uid="{00000000-0009-0000-0000-000001000000}">
    <filterColumn colId="9">
      <filters>
        <filter val="Geothermal"/>
      </filters>
    </filterColumn>
  </autoFilter>
  <mergeCells count="9">
    <mergeCell ref="A204:AF204"/>
    <mergeCell ref="AE1:AF1"/>
    <mergeCell ref="E2:Y2"/>
    <mergeCell ref="AB3:AF3"/>
    <mergeCell ref="G3:L3"/>
    <mergeCell ref="M3:P3"/>
    <mergeCell ref="U3:V3"/>
    <mergeCell ref="W3:Y3"/>
    <mergeCell ref="Q3:T3"/>
  </mergeCells>
  <pageMargins left="0.2" right="0.2" top="0.75" bottom="0.75" header="0.25" footer="0.25"/>
  <pageSetup paperSize="3" scale="29" fitToHeight="0" orientation="landscape" r:id="rId1"/>
  <headerFooter>
    <oddHeader>&amp;RReport Run Date: &amp;D</oddHeader>
    <oddFooter>&amp;CCalifornia ISO&amp;RPage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1628"/>
  <sheetViews>
    <sheetView showGridLines="0" workbookViewId="0">
      <pane ySplit="4" topLeftCell="A1588" activePane="bottomLeft" state="frozen"/>
      <selection pane="bottomLeft" activeCell="A1597" sqref="A1597:XFD1597"/>
    </sheetView>
  </sheetViews>
  <sheetFormatPr defaultRowHeight="14.5" x14ac:dyDescent="0.35"/>
  <cols>
    <col min="1" max="1" width="42.6328125" customWidth="1"/>
    <col min="2" max="2" width="10.54296875" customWidth="1"/>
    <col min="3" max="3" width="16.6328125" customWidth="1"/>
    <col min="4" max="4" width="10" customWidth="1"/>
    <col min="5" max="6" width="21" customWidth="1"/>
    <col min="7" max="7" width="15" customWidth="1"/>
    <col min="8" max="8" width="14.6328125" customWidth="1"/>
    <col min="9" max="9" width="12.453125" customWidth="1"/>
    <col min="10" max="10" width="11.90625" customWidth="1"/>
    <col min="11" max="11" width="20.36328125" customWidth="1"/>
    <col min="12" max="13" width="11.90625" customWidth="1"/>
    <col min="14" max="15" width="10" customWidth="1"/>
    <col min="16" max="16" width="8.36328125" customWidth="1"/>
    <col min="17" max="17" width="11.08984375" customWidth="1"/>
    <col min="18" max="18" width="10.36328125" customWidth="1"/>
    <col min="19" max="19" width="13" customWidth="1"/>
    <col min="20" max="20" width="17.08984375" customWidth="1"/>
    <col min="21" max="21" width="7.6328125" customWidth="1"/>
    <col min="22" max="22" width="8.08984375" customWidth="1"/>
    <col min="23" max="23" width="29.90625" customWidth="1"/>
    <col min="24" max="24" width="13" customWidth="1"/>
    <col min="25" max="25" width="11.6328125" customWidth="1"/>
    <col min="26" max="26" width="11.36328125" customWidth="1"/>
    <col min="27" max="27" width="16.36328125" customWidth="1"/>
    <col min="28" max="28" width="23.54296875" customWidth="1"/>
    <col min="29" max="29" width="9.90625" customWidth="1"/>
    <col min="30" max="31" width="17.08984375" customWidth="1"/>
    <col min="33" max="33" width="9.08984375" customWidth="1"/>
  </cols>
  <sheetData>
    <row r="1" spans="1:44" x14ac:dyDescent="0.35">
      <c r="A1" s="28"/>
      <c r="AD1" s="65" t="s">
        <v>50</v>
      </c>
      <c r="AE1" s="65"/>
    </row>
    <row r="2" spans="1:44" ht="51" customHeight="1" x14ac:dyDescent="0.35">
      <c r="A2" s="29"/>
      <c r="D2" s="85" t="s">
        <v>1373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</row>
    <row r="3" spans="1:44" ht="21.75" customHeight="1" x14ac:dyDescent="0.35">
      <c r="A3" s="30"/>
      <c r="B3" s="23"/>
      <c r="C3" s="23"/>
      <c r="D3" s="23"/>
      <c r="E3" s="23"/>
      <c r="F3" s="23"/>
      <c r="G3" s="23"/>
      <c r="H3" s="68" t="s">
        <v>0</v>
      </c>
      <c r="I3" s="68"/>
      <c r="J3" s="68"/>
      <c r="K3" s="68"/>
      <c r="L3" s="68"/>
      <c r="M3" s="68"/>
      <c r="N3" s="67" t="s">
        <v>44</v>
      </c>
      <c r="O3" s="67"/>
      <c r="P3" s="67"/>
      <c r="Q3" s="67"/>
      <c r="R3" s="70" t="s">
        <v>1</v>
      </c>
      <c r="S3" s="72"/>
      <c r="T3" s="67" t="s">
        <v>2</v>
      </c>
      <c r="U3" s="67"/>
      <c r="V3" s="67" t="s">
        <v>3</v>
      </c>
      <c r="W3" s="67"/>
      <c r="X3" s="25"/>
      <c r="Y3" s="25"/>
      <c r="Z3" s="82" t="s">
        <v>4</v>
      </c>
      <c r="AA3" s="83"/>
      <c r="AB3" s="83"/>
      <c r="AC3" s="83"/>
      <c r="AD3" s="83"/>
      <c r="AE3" s="84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71.25" customHeight="1" x14ac:dyDescent="0.35">
      <c r="A4" s="31" t="s">
        <v>36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39</v>
      </c>
      <c r="G4" s="7" t="s">
        <v>20</v>
      </c>
      <c r="H4" s="8" t="s">
        <v>21</v>
      </c>
      <c r="I4" s="8" t="s">
        <v>22</v>
      </c>
      <c r="J4" s="8" t="s">
        <v>41</v>
      </c>
      <c r="K4" s="8" t="s">
        <v>23</v>
      </c>
      <c r="L4" s="8" t="s">
        <v>24</v>
      </c>
      <c r="M4" s="8" t="s">
        <v>42</v>
      </c>
      <c r="N4" s="8" t="s">
        <v>26</v>
      </c>
      <c r="O4" s="8" t="s">
        <v>33</v>
      </c>
      <c r="P4" s="8" t="s">
        <v>43</v>
      </c>
      <c r="Q4" s="8" t="s">
        <v>45</v>
      </c>
      <c r="R4" s="9" t="s">
        <v>27</v>
      </c>
      <c r="S4" s="9" t="s">
        <v>40</v>
      </c>
      <c r="T4" s="7" t="s">
        <v>9</v>
      </c>
      <c r="U4" s="7" t="s">
        <v>10</v>
      </c>
      <c r="V4" s="7" t="s">
        <v>11</v>
      </c>
      <c r="W4" s="7" t="s">
        <v>12</v>
      </c>
      <c r="X4" s="7" t="s">
        <v>13</v>
      </c>
      <c r="Y4" s="7" t="s">
        <v>14</v>
      </c>
      <c r="Z4" s="7" t="s">
        <v>30</v>
      </c>
      <c r="AA4" s="7" t="s">
        <v>15</v>
      </c>
      <c r="AB4" s="7" t="s">
        <v>16</v>
      </c>
      <c r="AC4" s="7" t="s">
        <v>17</v>
      </c>
      <c r="AD4" s="7" t="s">
        <v>18</v>
      </c>
      <c r="AE4" s="7" t="s">
        <v>35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s="3" customFormat="1" ht="13" x14ac:dyDescent="0.3">
      <c r="A5" s="35" t="s">
        <v>1374</v>
      </c>
      <c r="B5" s="17">
        <v>5</v>
      </c>
      <c r="C5" s="18">
        <v>36747</v>
      </c>
      <c r="D5" s="18">
        <v>36747.291666666701</v>
      </c>
      <c r="E5" s="16" t="s">
        <v>1375</v>
      </c>
      <c r="F5" s="36"/>
      <c r="G5" s="16" t="s">
        <v>1003</v>
      </c>
      <c r="H5" s="17" t="s">
        <v>111</v>
      </c>
      <c r="I5" s="17"/>
      <c r="J5" s="17"/>
      <c r="K5" s="17" t="s">
        <v>77</v>
      </c>
      <c r="L5" s="17"/>
      <c r="M5" s="17"/>
      <c r="N5" s="17">
        <v>900</v>
      </c>
      <c r="O5" s="17"/>
      <c r="P5" s="17"/>
      <c r="Q5" s="17">
        <v>900</v>
      </c>
      <c r="R5" s="17"/>
      <c r="S5" s="17"/>
      <c r="T5" s="17" t="s">
        <v>70</v>
      </c>
      <c r="U5" s="17" t="s">
        <v>61</v>
      </c>
      <c r="V5" s="17" t="s">
        <v>71</v>
      </c>
      <c r="W5" s="19" t="s">
        <v>1376</v>
      </c>
      <c r="X5" s="18">
        <v>37802.291666666701</v>
      </c>
      <c r="Y5" s="18">
        <v>39600.291666666701</v>
      </c>
      <c r="Z5" s="17"/>
      <c r="AA5" s="17" t="s">
        <v>65</v>
      </c>
      <c r="AB5" s="17"/>
      <c r="AC5" s="17"/>
      <c r="AD5" s="17"/>
      <c r="AE5" s="17"/>
    </row>
    <row r="6" spans="1:44" s="3" customFormat="1" ht="13" x14ac:dyDescent="0.3">
      <c r="A6" s="35" t="s">
        <v>1377</v>
      </c>
      <c r="B6" s="17">
        <v>6</v>
      </c>
      <c r="C6" s="18">
        <v>39318</v>
      </c>
      <c r="D6" s="18">
        <v>36761.291666666701</v>
      </c>
      <c r="E6" s="16" t="s">
        <v>1375</v>
      </c>
      <c r="F6" s="36">
        <v>40710.747638888897</v>
      </c>
      <c r="G6" s="16" t="s">
        <v>68</v>
      </c>
      <c r="H6" s="17" t="s">
        <v>111</v>
      </c>
      <c r="I6" s="17"/>
      <c r="J6" s="17"/>
      <c r="K6" s="17" t="s">
        <v>77</v>
      </c>
      <c r="L6" s="17"/>
      <c r="M6" s="17"/>
      <c r="N6" s="17">
        <v>1156</v>
      </c>
      <c r="O6" s="17"/>
      <c r="P6" s="17"/>
      <c r="Q6" s="17">
        <v>1156</v>
      </c>
      <c r="R6" s="17"/>
      <c r="S6" s="17"/>
      <c r="T6" s="17" t="s">
        <v>211</v>
      </c>
      <c r="U6" s="17" t="s">
        <v>61</v>
      </c>
      <c r="V6" s="17" t="s">
        <v>62</v>
      </c>
      <c r="W6" s="19" t="s">
        <v>1378</v>
      </c>
      <c r="X6" s="18">
        <v>39600.291666666701</v>
      </c>
      <c r="Y6" s="18">
        <v>41973.333333333299</v>
      </c>
      <c r="Z6" s="17" t="s">
        <v>73</v>
      </c>
      <c r="AA6" s="17" t="s">
        <v>65</v>
      </c>
      <c r="AB6" s="17" t="s">
        <v>65</v>
      </c>
      <c r="AC6" s="17" t="s">
        <v>65</v>
      </c>
      <c r="AD6" s="17"/>
      <c r="AE6" s="17"/>
    </row>
    <row r="7" spans="1:44" s="3" customFormat="1" ht="13" x14ac:dyDescent="0.3">
      <c r="A7" s="35" t="s">
        <v>1379</v>
      </c>
      <c r="B7" s="17">
        <v>8</v>
      </c>
      <c r="C7" s="18">
        <v>36858</v>
      </c>
      <c r="D7" s="18">
        <v>36858.333333333299</v>
      </c>
      <c r="E7" s="16" t="s">
        <v>1375</v>
      </c>
      <c r="F7" s="36"/>
      <c r="G7" s="16" t="s">
        <v>1003</v>
      </c>
      <c r="H7" s="17" t="s">
        <v>111</v>
      </c>
      <c r="I7" s="17"/>
      <c r="J7" s="17"/>
      <c r="K7" s="17" t="s">
        <v>77</v>
      </c>
      <c r="L7" s="17"/>
      <c r="M7" s="17"/>
      <c r="N7" s="17">
        <v>750</v>
      </c>
      <c r="O7" s="17"/>
      <c r="P7" s="17"/>
      <c r="Q7" s="17">
        <v>750</v>
      </c>
      <c r="R7" s="17"/>
      <c r="S7" s="17"/>
      <c r="T7" s="17" t="s">
        <v>70</v>
      </c>
      <c r="U7" s="17" t="s">
        <v>61</v>
      </c>
      <c r="V7" s="17" t="s">
        <v>71</v>
      </c>
      <c r="W7" s="19" t="s">
        <v>1380</v>
      </c>
      <c r="X7" s="18">
        <v>38139.291666666701</v>
      </c>
      <c r="Y7" s="18">
        <v>40543.333333333299</v>
      </c>
      <c r="Z7" s="17"/>
      <c r="AA7" s="17" t="s">
        <v>65</v>
      </c>
      <c r="AB7" s="17" t="s">
        <v>86</v>
      </c>
      <c r="AC7" s="17"/>
      <c r="AD7" s="17" t="s">
        <v>186</v>
      </c>
      <c r="AE7" s="17"/>
    </row>
    <row r="8" spans="1:44" s="3" customFormat="1" ht="13" x14ac:dyDescent="0.3">
      <c r="A8" s="35" t="s">
        <v>1381</v>
      </c>
      <c r="B8" s="17">
        <v>9</v>
      </c>
      <c r="C8" s="18">
        <v>36861</v>
      </c>
      <c r="D8" s="18">
        <v>36861.333333333299</v>
      </c>
      <c r="E8" s="16" t="s">
        <v>1375</v>
      </c>
      <c r="F8" s="36"/>
      <c r="G8" s="16" t="s">
        <v>1003</v>
      </c>
      <c r="H8" s="17" t="s">
        <v>111</v>
      </c>
      <c r="I8" s="17"/>
      <c r="J8" s="17"/>
      <c r="K8" s="17" t="s">
        <v>77</v>
      </c>
      <c r="L8" s="17"/>
      <c r="M8" s="17"/>
      <c r="N8" s="17">
        <v>1200</v>
      </c>
      <c r="O8" s="17"/>
      <c r="P8" s="17"/>
      <c r="Q8" s="17">
        <v>1200</v>
      </c>
      <c r="R8" s="17"/>
      <c r="S8" s="17"/>
      <c r="T8" s="17" t="s">
        <v>369</v>
      </c>
      <c r="U8" s="17" t="s">
        <v>61</v>
      </c>
      <c r="V8" s="17" t="s">
        <v>62</v>
      </c>
      <c r="W8" s="19" t="s">
        <v>610</v>
      </c>
      <c r="X8" s="18">
        <v>39448.333333333299</v>
      </c>
      <c r="Y8" s="18">
        <v>39448.333333333299</v>
      </c>
      <c r="Z8" s="17"/>
      <c r="AA8" s="17" t="s">
        <v>65</v>
      </c>
      <c r="AB8" s="17" t="s">
        <v>65</v>
      </c>
      <c r="AC8" s="17"/>
      <c r="AD8" s="17" t="s">
        <v>66</v>
      </c>
      <c r="AE8" s="17"/>
    </row>
    <row r="9" spans="1:44" s="3" customFormat="1" ht="25.5" x14ac:dyDescent="0.3">
      <c r="A9" s="35" t="s">
        <v>1382</v>
      </c>
      <c r="B9" s="17">
        <v>10</v>
      </c>
      <c r="C9" s="18">
        <v>37013</v>
      </c>
      <c r="D9" s="18">
        <v>37013.291666666701</v>
      </c>
      <c r="E9" s="16" t="s">
        <v>1375</v>
      </c>
      <c r="F9" s="36"/>
      <c r="G9" s="16" t="s">
        <v>1003</v>
      </c>
      <c r="H9" s="17" t="s">
        <v>111</v>
      </c>
      <c r="I9" s="17"/>
      <c r="J9" s="17"/>
      <c r="K9" s="17" t="s">
        <v>77</v>
      </c>
      <c r="L9" s="17"/>
      <c r="M9" s="17"/>
      <c r="N9" s="17">
        <v>620</v>
      </c>
      <c r="O9" s="17"/>
      <c r="P9" s="17"/>
      <c r="Q9" s="17">
        <v>620</v>
      </c>
      <c r="R9" s="17"/>
      <c r="S9" s="17"/>
      <c r="T9" s="17" t="s">
        <v>133</v>
      </c>
      <c r="U9" s="17" t="s">
        <v>61</v>
      </c>
      <c r="V9" s="17" t="s">
        <v>62</v>
      </c>
      <c r="W9" s="19" t="s">
        <v>1383</v>
      </c>
      <c r="X9" s="18">
        <v>39814.333333333299</v>
      </c>
      <c r="Y9" s="18">
        <v>39995.291666666701</v>
      </c>
      <c r="Z9" s="17"/>
      <c r="AA9" s="17" t="s">
        <v>65</v>
      </c>
      <c r="AB9" s="17" t="s">
        <v>65</v>
      </c>
      <c r="AC9" s="17"/>
      <c r="AD9" s="17" t="s">
        <v>66</v>
      </c>
      <c r="AE9" s="17"/>
    </row>
    <row r="10" spans="1:44" s="3" customFormat="1" ht="13" x14ac:dyDescent="0.3">
      <c r="A10" s="35" t="s">
        <v>1384</v>
      </c>
      <c r="B10" s="17">
        <v>11</v>
      </c>
      <c r="C10" s="18">
        <v>37543</v>
      </c>
      <c r="D10" s="18">
        <v>37552.291666666701</v>
      </c>
      <c r="E10" s="16" t="s">
        <v>1375</v>
      </c>
      <c r="F10" s="36"/>
      <c r="G10" s="16" t="s">
        <v>54</v>
      </c>
      <c r="H10" s="17" t="s">
        <v>55</v>
      </c>
      <c r="I10" s="17"/>
      <c r="J10" s="17"/>
      <c r="K10" s="17" t="s">
        <v>55</v>
      </c>
      <c r="L10" s="17"/>
      <c r="M10" s="17"/>
      <c r="N10" s="17">
        <v>63</v>
      </c>
      <c r="O10" s="17"/>
      <c r="P10" s="17"/>
      <c r="Q10" s="17">
        <v>63</v>
      </c>
      <c r="R10" s="17"/>
      <c r="S10" s="17"/>
      <c r="T10" s="17" t="s">
        <v>163</v>
      </c>
      <c r="U10" s="17" t="s">
        <v>61</v>
      </c>
      <c r="V10" s="17" t="s">
        <v>89</v>
      </c>
      <c r="W10" s="19" t="s">
        <v>1385</v>
      </c>
      <c r="X10" s="18">
        <v>38322.333333333299</v>
      </c>
      <c r="Y10" s="18">
        <v>39508.333333333299</v>
      </c>
      <c r="Z10" s="17"/>
      <c r="AA10" s="17" t="s">
        <v>65</v>
      </c>
      <c r="AB10" s="17" t="s">
        <v>65</v>
      </c>
      <c r="AC10" s="17"/>
      <c r="AD10" s="17" t="s">
        <v>66</v>
      </c>
      <c r="AE10" s="17"/>
    </row>
    <row r="11" spans="1:44" s="3" customFormat="1" ht="13" x14ac:dyDescent="0.3">
      <c r="A11" s="35" t="s">
        <v>1386</v>
      </c>
      <c r="B11" s="17">
        <v>15</v>
      </c>
      <c r="C11" s="18">
        <v>37621</v>
      </c>
      <c r="D11" s="18">
        <v>37638.333333333299</v>
      </c>
      <c r="E11" s="16" t="s">
        <v>1375</v>
      </c>
      <c r="F11" s="36"/>
      <c r="G11" s="16" t="s">
        <v>54</v>
      </c>
      <c r="H11" s="17" t="s">
        <v>55</v>
      </c>
      <c r="I11" s="17"/>
      <c r="J11" s="17"/>
      <c r="K11" s="17" t="s">
        <v>55</v>
      </c>
      <c r="L11" s="17"/>
      <c r="M11" s="17"/>
      <c r="N11" s="17">
        <v>50</v>
      </c>
      <c r="O11" s="17"/>
      <c r="P11" s="17"/>
      <c r="Q11" s="17">
        <v>50</v>
      </c>
      <c r="R11" s="17"/>
      <c r="S11" s="17"/>
      <c r="T11" s="17" t="s">
        <v>163</v>
      </c>
      <c r="U11" s="17" t="s">
        <v>61</v>
      </c>
      <c r="V11" s="17" t="s">
        <v>89</v>
      </c>
      <c r="W11" s="19" t="s">
        <v>1387</v>
      </c>
      <c r="X11" s="18">
        <v>38231.291666666701</v>
      </c>
      <c r="Y11" s="18">
        <v>40179.333333333299</v>
      </c>
      <c r="Z11" s="17"/>
      <c r="AA11" s="17" t="s">
        <v>65</v>
      </c>
      <c r="AB11" s="17" t="s">
        <v>65</v>
      </c>
      <c r="AC11" s="17"/>
      <c r="AD11" s="17"/>
      <c r="AE11" s="17"/>
    </row>
    <row r="12" spans="1:44" s="3" customFormat="1" ht="13" x14ac:dyDescent="0.3">
      <c r="A12" s="35" t="s">
        <v>1388</v>
      </c>
      <c r="B12" s="17">
        <v>16</v>
      </c>
      <c r="C12" s="18">
        <v>37691</v>
      </c>
      <c r="D12" s="18">
        <v>37691.333333333299</v>
      </c>
      <c r="E12" s="16" t="s">
        <v>1375</v>
      </c>
      <c r="F12" s="36"/>
      <c r="G12" s="16" t="s">
        <v>54</v>
      </c>
      <c r="H12" s="17" t="s">
        <v>55</v>
      </c>
      <c r="I12" s="17"/>
      <c r="J12" s="17"/>
      <c r="K12" s="17" t="s">
        <v>55</v>
      </c>
      <c r="L12" s="17"/>
      <c r="M12" s="17"/>
      <c r="N12" s="17">
        <v>55.5</v>
      </c>
      <c r="O12" s="17"/>
      <c r="P12" s="17"/>
      <c r="Q12" s="17">
        <v>55.5</v>
      </c>
      <c r="R12" s="17"/>
      <c r="S12" s="17"/>
      <c r="T12" s="17" t="s">
        <v>1389</v>
      </c>
      <c r="U12" s="17" t="s">
        <v>61</v>
      </c>
      <c r="V12" s="17" t="s">
        <v>62</v>
      </c>
      <c r="W12" s="19" t="s">
        <v>1390</v>
      </c>
      <c r="X12" s="18">
        <v>38869.291666666701</v>
      </c>
      <c r="Y12" s="18">
        <v>42369.333333333299</v>
      </c>
      <c r="Z12" s="17"/>
      <c r="AA12" s="17" t="s">
        <v>65</v>
      </c>
      <c r="AB12" s="17" t="s">
        <v>65</v>
      </c>
      <c r="AC12" s="17"/>
      <c r="AD12" s="17" t="s">
        <v>66</v>
      </c>
      <c r="AE12" s="17"/>
    </row>
    <row r="13" spans="1:44" s="3" customFormat="1" ht="25.5" x14ac:dyDescent="0.3">
      <c r="A13" s="35" t="s">
        <v>1391</v>
      </c>
      <c r="B13" s="17">
        <v>17</v>
      </c>
      <c r="C13" s="18">
        <v>37698</v>
      </c>
      <c r="D13" s="18">
        <v>37698.333333333299</v>
      </c>
      <c r="E13" s="16" t="s">
        <v>1375</v>
      </c>
      <c r="F13" s="36"/>
      <c r="G13" s="16" t="s">
        <v>54</v>
      </c>
      <c r="H13" s="17" t="s">
        <v>95</v>
      </c>
      <c r="I13" s="17"/>
      <c r="J13" s="17"/>
      <c r="K13" s="17" t="s">
        <v>96</v>
      </c>
      <c r="L13" s="17"/>
      <c r="M13" s="17"/>
      <c r="N13" s="17">
        <v>520</v>
      </c>
      <c r="O13" s="17"/>
      <c r="P13" s="17"/>
      <c r="Q13" s="17">
        <v>520</v>
      </c>
      <c r="R13" s="17"/>
      <c r="S13" s="17"/>
      <c r="T13" s="17" t="s">
        <v>84</v>
      </c>
      <c r="U13" s="17" t="s">
        <v>61</v>
      </c>
      <c r="V13" s="17" t="s">
        <v>89</v>
      </c>
      <c r="W13" s="19" t="s">
        <v>1392</v>
      </c>
      <c r="X13" s="18">
        <v>38718.333333333299</v>
      </c>
      <c r="Y13" s="18">
        <v>44198.333333333299</v>
      </c>
      <c r="Z13" s="17"/>
      <c r="AA13" s="17" t="s">
        <v>65</v>
      </c>
      <c r="AB13" s="17" t="s">
        <v>65</v>
      </c>
      <c r="AC13" s="17"/>
      <c r="AD13" s="17" t="s">
        <v>66</v>
      </c>
      <c r="AE13" s="17"/>
    </row>
    <row r="14" spans="1:44" s="3" customFormat="1" ht="13" x14ac:dyDescent="0.3">
      <c r="A14" s="35" t="s">
        <v>1393</v>
      </c>
      <c r="B14" s="17">
        <v>18</v>
      </c>
      <c r="C14" s="18">
        <v>37726</v>
      </c>
      <c r="D14" s="18">
        <v>37726.291666666701</v>
      </c>
      <c r="E14" s="16" t="s">
        <v>1375</v>
      </c>
      <c r="F14" s="36"/>
      <c r="G14" s="16" t="s">
        <v>54</v>
      </c>
      <c r="H14" s="17" t="s">
        <v>55</v>
      </c>
      <c r="I14" s="17"/>
      <c r="J14" s="17"/>
      <c r="K14" s="17" t="s">
        <v>55</v>
      </c>
      <c r="L14" s="17"/>
      <c r="M14" s="17"/>
      <c r="N14" s="17">
        <v>200</v>
      </c>
      <c r="O14" s="17"/>
      <c r="P14" s="17"/>
      <c r="Q14" s="17">
        <v>200</v>
      </c>
      <c r="R14" s="17"/>
      <c r="S14" s="17"/>
      <c r="T14" s="17" t="s">
        <v>107</v>
      </c>
      <c r="U14" s="17" t="s">
        <v>61</v>
      </c>
      <c r="V14" s="17" t="s">
        <v>89</v>
      </c>
      <c r="W14" s="19" t="s">
        <v>1394</v>
      </c>
      <c r="X14" s="18">
        <v>38717.333333333299</v>
      </c>
      <c r="Y14" s="18">
        <v>39428.333333333299</v>
      </c>
      <c r="Z14" s="17"/>
      <c r="AA14" s="17" t="s">
        <v>65</v>
      </c>
      <c r="AB14" s="17" t="s">
        <v>65</v>
      </c>
      <c r="AC14" s="17"/>
      <c r="AD14" s="17" t="s">
        <v>186</v>
      </c>
      <c r="AE14" s="17"/>
    </row>
    <row r="15" spans="1:44" s="3" customFormat="1" ht="13" x14ac:dyDescent="0.3">
      <c r="A15" s="35" t="s">
        <v>1395</v>
      </c>
      <c r="B15" s="17">
        <v>25</v>
      </c>
      <c r="C15" s="18">
        <v>38022</v>
      </c>
      <c r="D15" s="18">
        <v>38022.333333333299</v>
      </c>
      <c r="E15" s="16" t="s">
        <v>1375</v>
      </c>
      <c r="F15" s="36"/>
      <c r="G15" s="16" t="s">
        <v>54</v>
      </c>
      <c r="H15" s="17" t="s">
        <v>55</v>
      </c>
      <c r="I15" s="17"/>
      <c r="J15" s="17"/>
      <c r="K15" s="17" t="s">
        <v>55</v>
      </c>
      <c r="L15" s="17"/>
      <c r="M15" s="17"/>
      <c r="N15" s="17">
        <v>117</v>
      </c>
      <c r="O15" s="17"/>
      <c r="P15" s="17"/>
      <c r="Q15" s="17">
        <v>117</v>
      </c>
      <c r="R15" s="17"/>
      <c r="S15" s="17"/>
      <c r="T15" s="17" t="s">
        <v>70</v>
      </c>
      <c r="U15" s="17" t="s">
        <v>61</v>
      </c>
      <c r="V15" s="17" t="s">
        <v>71</v>
      </c>
      <c r="W15" s="19" t="s">
        <v>1396</v>
      </c>
      <c r="X15" s="18">
        <v>38509.291666666701</v>
      </c>
      <c r="Y15" s="18">
        <v>39234.291666666701</v>
      </c>
      <c r="Z15" s="17"/>
      <c r="AA15" s="17"/>
      <c r="AB15" s="17"/>
      <c r="AC15" s="17"/>
      <c r="AD15" s="17"/>
      <c r="AE15" s="17"/>
    </row>
    <row r="16" spans="1:44" s="3" customFormat="1" ht="13" x14ac:dyDescent="0.3">
      <c r="A16" s="35" t="s">
        <v>1397</v>
      </c>
      <c r="B16" s="17">
        <v>26</v>
      </c>
      <c r="C16" s="18">
        <v>38029</v>
      </c>
      <c r="D16" s="18">
        <v>38029.333333333299</v>
      </c>
      <c r="E16" s="16" t="s">
        <v>1375</v>
      </c>
      <c r="F16" s="36"/>
      <c r="G16" s="16" t="s">
        <v>54</v>
      </c>
      <c r="H16" s="17" t="s">
        <v>55</v>
      </c>
      <c r="I16" s="17"/>
      <c r="J16" s="17"/>
      <c r="K16" s="17" t="s">
        <v>55</v>
      </c>
      <c r="L16" s="17"/>
      <c r="M16" s="17"/>
      <c r="N16" s="17">
        <v>36</v>
      </c>
      <c r="O16" s="17"/>
      <c r="P16" s="17"/>
      <c r="Q16" s="17">
        <v>36</v>
      </c>
      <c r="R16" s="17"/>
      <c r="S16" s="17"/>
      <c r="T16" s="17" t="s">
        <v>70</v>
      </c>
      <c r="U16" s="17" t="s">
        <v>61</v>
      </c>
      <c r="V16" s="17" t="s">
        <v>71</v>
      </c>
      <c r="W16" s="19" t="s">
        <v>1396</v>
      </c>
      <c r="X16" s="18">
        <v>38808.333333333299</v>
      </c>
      <c r="Y16" s="18">
        <v>39448.333333333299</v>
      </c>
      <c r="Z16" s="17"/>
      <c r="AA16" s="17"/>
      <c r="AB16" s="17"/>
      <c r="AC16" s="17"/>
      <c r="AD16" s="17"/>
      <c r="AE16" s="17"/>
    </row>
    <row r="17" spans="1:31" s="3" customFormat="1" ht="25.5" x14ac:dyDescent="0.3">
      <c r="A17" s="35" t="s">
        <v>1398</v>
      </c>
      <c r="B17" s="17">
        <v>27</v>
      </c>
      <c r="C17" s="18">
        <v>38040</v>
      </c>
      <c r="D17" s="18">
        <v>38040.333333333299</v>
      </c>
      <c r="E17" s="16" t="s">
        <v>1375</v>
      </c>
      <c r="F17" s="36"/>
      <c r="G17" s="16" t="s">
        <v>54</v>
      </c>
      <c r="H17" s="17" t="s">
        <v>111</v>
      </c>
      <c r="I17" s="17"/>
      <c r="J17" s="17"/>
      <c r="K17" s="17" t="s">
        <v>77</v>
      </c>
      <c r="L17" s="17"/>
      <c r="M17" s="17"/>
      <c r="N17" s="17">
        <v>650</v>
      </c>
      <c r="O17" s="17"/>
      <c r="P17" s="17"/>
      <c r="Q17" s="17">
        <v>650</v>
      </c>
      <c r="R17" s="17"/>
      <c r="S17" s="17"/>
      <c r="T17" s="17" t="s">
        <v>70</v>
      </c>
      <c r="U17" s="17" t="s">
        <v>61</v>
      </c>
      <c r="V17" s="17" t="s">
        <v>71</v>
      </c>
      <c r="W17" s="19" t="s">
        <v>1399</v>
      </c>
      <c r="X17" s="18">
        <v>40179.333333333299</v>
      </c>
      <c r="Y17" s="18">
        <v>40179.333333333299</v>
      </c>
      <c r="Z17" s="17"/>
      <c r="AA17" s="17" t="s">
        <v>65</v>
      </c>
      <c r="AB17" s="17" t="s">
        <v>65</v>
      </c>
      <c r="AC17" s="17"/>
      <c r="AD17" s="17" t="s">
        <v>186</v>
      </c>
      <c r="AE17" s="17"/>
    </row>
    <row r="18" spans="1:31" s="3" customFormat="1" ht="13" x14ac:dyDescent="0.3">
      <c r="A18" s="35" t="s">
        <v>1400</v>
      </c>
      <c r="B18" s="17">
        <v>28</v>
      </c>
      <c r="C18" s="18">
        <v>38042</v>
      </c>
      <c r="D18" s="18">
        <v>38042.333333333299</v>
      </c>
      <c r="E18" s="16" t="s">
        <v>1375</v>
      </c>
      <c r="F18" s="36"/>
      <c r="G18" s="16" t="s">
        <v>54</v>
      </c>
      <c r="H18" s="17" t="s">
        <v>1035</v>
      </c>
      <c r="I18" s="17"/>
      <c r="J18" s="17"/>
      <c r="K18" s="17" t="s">
        <v>77</v>
      </c>
      <c r="L18" s="17"/>
      <c r="M18" s="17"/>
      <c r="N18" s="17">
        <v>145.10000610351599</v>
      </c>
      <c r="O18" s="17"/>
      <c r="P18" s="17"/>
      <c r="Q18" s="17">
        <v>145.1</v>
      </c>
      <c r="R18" s="17"/>
      <c r="S18" s="17"/>
      <c r="T18" s="17" t="s">
        <v>417</v>
      </c>
      <c r="U18" s="17" t="s">
        <v>61</v>
      </c>
      <c r="V18" s="17" t="s">
        <v>62</v>
      </c>
      <c r="W18" s="19" t="s">
        <v>1401</v>
      </c>
      <c r="X18" s="18">
        <v>39052.333333333299</v>
      </c>
      <c r="Y18" s="18">
        <v>39600.291666666701</v>
      </c>
      <c r="Z18" s="17"/>
      <c r="AA18" s="17" t="s">
        <v>65</v>
      </c>
      <c r="AB18" s="17" t="s">
        <v>65</v>
      </c>
      <c r="AC18" s="17"/>
      <c r="AD18" s="17" t="s">
        <v>66</v>
      </c>
      <c r="AE18" s="17"/>
    </row>
    <row r="19" spans="1:31" s="3" customFormat="1" ht="25.5" x14ac:dyDescent="0.3">
      <c r="A19" s="35" t="s">
        <v>1402</v>
      </c>
      <c r="B19" s="17">
        <v>29</v>
      </c>
      <c r="C19" s="18">
        <v>38054</v>
      </c>
      <c r="D19" s="18">
        <v>38075.333333333299</v>
      </c>
      <c r="E19" s="16" t="s">
        <v>1375</v>
      </c>
      <c r="F19" s="36"/>
      <c r="G19" s="16" t="s">
        <v>54</v>
      </c>
      <c r="H19" s="17" t="s">
        <v>55</v>
      </c>
      <c r="I19" s="17"/>
      <c r="J19" s="17"/>
      <c r="K19" s="17" t="s">
        <v>55</v>
      </c>
      <c r="L19" s="17"/>
      <c r="M19" s="17"/>
      <c r="N19" s="17">
        <v>201</v>
      </c>
      <c r="O19" s="17"/>
      <c r="P19" s="17"/>
      <c r="Q19" s="17">
        <v>201</v>
      </c>
      <c r="R19" s="17"/>
      <c r="S19" s="17"/>
      <c r="T19" s="17" t="s">
        <v>1403</v>
      </c>
      <c r="U19" s="17" t="s">
        <v>61</v>
      </c>
      <c r="V19" s="17" t="s">
        <v>62</v>
      </c>
      <c r="W19" s="19" t="s">
        <v>1404</v>
      </c>
      <c r="X19" s="18">
        <v>39052.333333333299</v>
      </c>
      <c r="Y19" s="18">
        <v>39995.291666666701</v>
      </c>
      <c r="Z19" s="17"/>
      <c r="AA19" s="17" t="s">
        <v>65</v>
      </c>
      <c r="AB19" s="17" t="s">
        <v>86</v>
      </c>
      <c r="AC19" s="17"/>
      <c r="AD19" s="17" t="s">
        <v>186</v>
      </c>
      <c r="AE19" s="17"/>
    </row>
    <row r="20" spans="1:31" s="3" customFormat="1" ht="13" x14ac:dyDescent="0.3">
      <c r="A20" s="35" t="s">
        <v>1405</v>
      </c>
      <c r="B20" s="17">
        <v>30</v>
      </c>
      <c r="C20" s="18">
        <v>38103</v>
      </c>
      <c r="D20" s="18">
        <v>38103.291666666701</v>
      </c>
      <c r="E20" s="16" t="s">
        <v>1375</v>
      </c>
      <c r="F20" s="36"/>
      <c r="G20" s="16" t="s">
        <v>54</v>
      </c>
      <c r="H20" s="17" t="s">
        <v>1035</v>
      </c>
      <c r="I20" s="17"/>
      <c r="J20" s="17"/>
      <c r="K20" s="17" t="s">
        <v>77</v>
      </c>
      <c r="L20" s="17"/>
      <c r="M20" s="17"/>
      <c r="N20" s="17">
        <v>48.700000762939503</v>
      </c>
      <c r="O20" s="17"/>
      <c r="P20" s="17"/>
      <c r="Q20" s="17">
        <v>48.7</v>
      </c>
      <c r="R20" s="17"/>
      <c r="S20" s="17"/>
      <c r="T20" s="17" t="s">
        <v>417</v>
      </c>
      <c r="U20" s="17" t="s">
        <v>61</v>
      </c>
      <c r="V20" s="17" t="s">
        <v>62</v>
      </c>
      <c r="W20" s="19" t="s">
        <v>1406</v>
      </c>
      <c r="X20" s="18">
        <v>38869.291666666701</v>
      </c>
      <c r="Y20" s="18">
        <v>39600.291666666701</v>
      </c>
      <c r="Z20" s="17"/>
      <c r="AA20" s="17" t="s">
        <v>65</v>
      </c>
      <c r="AB20" s="17" t="s">
        <v>65</v>
      </c>
      <c r="AC20" s="17"/>
      <c r="AD20" s="17" t="s">
        <v>66</v>
      </c>
      <c r="AE20" s="17"/>
    </row>
    <row r="21" spans="1:31" s="3" customFormat="1" ht="13" x14ac:dyDescent="0.3">
      <c r="A21" s="35" t="s">
        <v>1407</v>
      </c>
      <c r="B21" s="17">
        <v>31</v>
      </c>
      <c r="C21" s="18">
        <v>38089</v>
      </c>
      <c r="D21" s="18">
        <v>38118.291666666701</v>
      </c>
      <c r="E21" s="16" t="s">
        <v>1375</v>
      </c>
      <c r="F21" s="36"/>
      <c r="G21" s="16" t="s">
        <v>54</v>
      </c>
      <c r="H21" s="17" t="s">
        <v>55</v>
      </c>
      <c r="I21" s="17"/>
      <c r="J21" s="17"/>
      <c r="K21" s="17" t="s">
        <v>55</v>
      </c>
      <c r="L21" s="17"/>
      <c r="M21" s="17"/>
      <c r="N21" s="17">
        <v>201</v>
      </c>
      <c r="O21" s="17"/>
      <c r="P21" s="17"/>
      <c r="Q21" s="17">
        <v>201</v>
      </c>
      <c r="R21" s="17"/>
      <c r="S21" s="17"/>
      <c r="T21" s="17" t="s">
        <v>88</v>
      </c>
      <c r="U21" s="17" t="s">
        <v>61</v>
      </c>
      <c r="V21" s="17" t="s">
        <v>89</v>
      </c>
      <c r="W21" s="19" t="s">
        <v>1408</v>
      </c>
      <c r="X21" s="18">
        <v>39447.333333333299</v>
      </c>
      <c r="Y21" s="18">
        <v>40330.291666666701</v>
      </c>
      <c r="Z21" s="17"/>
      <c r="AA21" s="17" t="s">
        <v>65</v>
      </c>
      <c r="AB21" s="17"/>
      <c r="AC21" s="17"/>
      <c r="AD21" s="17"/>
      <c r="AE21" s="17"/>
    </row>
    <row r="22" spans="1:31" s="3" customFormat="1" ht="13" x14ac:dyDescent="0.3">
      <c r="A22" s="35" t="s">
        <v>1409</v>
      </c>
      <c r="B22" s="17">
        <v>34</v>
      </c>
      <c r="C22" s="18">
        <v>38187</v>
      </c>
      <c r="D22" s="18">
        <v>38187.291666666701</v>
      </c>
      <c r="E22" s="16" t="s">
        <v>1375</v>
      </c>
      <c r="F22" s="36"/>
      <c r="G22" s="16" t="s">
        <v>54</v>
      </c>
      <c r="H22" s="17" t="s">
        <v>55</v>
      </c>
      <c r="I22" s="17"/>
      <c r="J22" s="17"/>
      <c r="K22" s="17" t="s">
        <v>55</v>
      </c>
      <c r="L22" s="17"/>
      <c r="M22" s="17"/>
      <c r="N22" s="17">
        <v>300</v>
      </c>
      <c r="O22" s="17"/>
      <c r="P22" s="17"/>
      <c r="Q22" s="17">
        <v>300</v>
      </c>
      <c r="R22" s="17"/>
      <c r="S22" s="17"/>
      <c r="T22" s="17" t="s">
        <v>88</v>
      </c>
      <c r="U22" s="17" t="s">
        <v>61</v>
      </c>
      <c r="V22" s="17" t="s">
        <v>89</v>
      </c>
      <c r="W22" s="19" t="s">
        <v>1408</v>
      </c>
      <c r="X22" s="18">
        <v>39264.291666666701</v>
      </c>
      <c r="Y22" s="18">
        <v>40725.291666666701</v>
      </c>
      <c r="Z22" s="17"/>
      <c r="AA22" s="17" t="s">
        <v>65</v>
      </c>
      <c r="AB22" s="17"/>
      <c r="AC22" s="17"/>
      <c r="AD22" s="17"/>
      <c r="AE22" s="17"/>
    </row>
    <row r="23" spans="1:31" s="3" customFormat="1" ht="13" x14ac:dyDescent="0.3">
      <c r="A23" s="35" t="s">
        <v>1410</v>
      </c>
      <c r="B23" s="17">
        <v>35</v>
      </c>
      <c r="C23" s="18">
        <v>38285</v>
      </c>
      <c r="D23" s="18">
        <v>38285.291666666701</v>
      </c>
      <c r="E23" s="16" t="s">
        <v>1375</v>
      </c>
      <c r="F23" s="36"/>
      <c r="G23" s="16" t="s">
        <v>54</v>
      </c>
      <c r="H23" s="17" t="s">
        <v>1035</v>
      </c>
      <c r="I23" s="17"/>
      <c r="J23" s="17"/>
      <c r="K23" s="17" t="s">
        <v>77</v>
      </c>
      <c r="L23" s="17"/>
      <c r="M23" s="17"/>
      <c r="N23" s="17">
        <v>49.900001525878899</v>
      </c>
      <c r="O23" s="17"/>
      <c r="P23" s="17"/>
      <c r="Q23" s="17">
        <v>49.9</v>
      </c>
      <c r="R23" s="17"/>
      <c r="S23" s="17"/>
      <c r="T23" s="17" t="s">
        <v>78</v>
      </c>
      <c r="U23" s="17" t="s">
        <v>61</v>
      </c>
      <c r="V23" s="17" t="s">
        <v>62</v>
      </c>
      <c r="W23" s="19" t="s">
        <v>1411</v>
      </c>
      <c r="X23" s="18">
        <v>38868.291666666701</v>
      </c>
      <c r="Y23" s="18">
        <v>38868.291666666701</v>
      </c>
      <c r="Z23" s="17"/>
      <c r="AA23" s="17" t="s">
        <v>65</v>
      </c>
      <c r="AB23" s="17" t="s">
        <v>65</v>
      </c>
      <c r="AC23" s="17"/>
      <c r="AD23" s="17" t="s">
        <v>186</v>
      </c>
      <c r="AE23" s="17"/>
    </row>
    <row r="24" spans="1:31" s="3" customFormat="1" ht="25.5" x14ac:dyDescent="0.3">
      <c r="A24" s="35" t="s">
        <v>1412</v>
      </c>
      <c r="B24" s="17">
        <v>36</v>
      </c>
      <c r="C24" s="18">
        <v>38292</v>
      </c>
      <c r="D24" s="18">
        <v>38292.333333333299</v>
      </c>
      <c r="E24" s="16" t="s">
        <v>1375</v>
      </c>
      <c r="F24" s="36"/>
      <c r="G24" s="16" t="s">
        <v>54</v>
      </c>
      <c r="H24" s="17" t="s">
        <v>1035</v>
      </c>
      <c r="I24" s="17"/>
      <c r="J24" s="17"/>
      <c r="K24" s="17" t="s">
        <v>77</v>
      </c>
      <c r="L24" s="17"/>
      <c r="M24" s="17"/>
      <c r="N24" s="17">
        <v>99.900001525878906</v>
      </c>
      <c r="O24" s="17"/>
      <c r="P24" s="17"/>
      <c r="Q24" s="17">
        <v>99.9</v>
      </c>
      <c r="R24" s="17"/>
      <c r="S24" s="17"/>
      <c r="T24" s="17" t="s">
        <v>128</v>
      </c>
      <c r="U24" s="17" t="s">
        <v>61</v>
      </c>
      <c r="V24" s="17" t="s">
        <v>62</v>
      </c>
      <c r="W24" s="19" t="s">
        <v>1413</v>
      </c>
      <c r="X24" s="18">
        <v>38868.291666666701</v>
      </c>
      <c r="Y24" s="18">
        <v>38868.291666666701</v>
      </c>
      <c r="Z24" s="17"/>
      <c r="AA24" s="17" t="s">
        <v>65</v>
      </c>
      <c r="AB24" s="17" t="s">
        <v>65</v>
      </c>
      <c r="AC24" s="17"/>
      <c r="AD24" s="17" t="s">
        <v>186</v>
      </c>
      <c r="AE24" s="17"/>
    </row>
    <row r="25" spans="1:31" s="3" customFormat="1" ht="13" x14ac:dyDescent="0.3">
      <c r="A25" s="35" t="s">
        <v>1414</v>
      </c>
      <c r="B25" s="17">
        <v>37</v>
      </c>
      <c r="C25" s="18">
        <v>38299</v>
      </c>
      <c r="D25" s="18">
        <v>38299.333333333299</v>
      </c>
      <c r="E25" s="16" t="s">
        <v>1375</v>
      </c>
      <c r="F25" s="36"/>
      <c r="G25" s="16" t="s">
        <v>54</v>
      </c>
      <c r="H25" s="17" t="s">
        <v>1035</v>
      </c>
      <c r="I25" s="17"/>
      <c r="J25" s="17"/>
      <c r="K25" s="17" t="s">
        <v>77</v>
      </c>
      <c r="L25" s="17"/>
      <c r="M25" s="17"/>
      <c r="N25" s="17">
        <v>74.900001525878906</v>
      </c>
      <c r="O25" s="17"/>
      <c r="P25" s="17"/>
      <c r="Q25" s="17">
        <v>74.900000000000006</v>
      </c>
      <c r="R25" s="17"/>
      <c r="S25" s="17"/>
      <c r="T25" s="17" t="s">
        <v>211</v>
      </c>
      <c r="U25" s="17" t="s">
        <v>61</v>
      </c>
      <c r="V25" s="17" t="s">
        <v>62</v>
      </c>
      <c r="W25" s="19" t="s">
        <v>1415</v>
      </c>
      <c r="X25" s="18">
        <v>39083.333333333299</v>
      </c>
      <c r="Y25" s="18">
        <v>40908.333333333299</v>
      </c>
      <c r="Z25" s="17"/>
      <c r="AA25" s="17" t="s">
        <v>65</v>
      </c>
      <c r="AB25" s="17" t="s">
        <v>65</v>
      </c>
      <c r="AC25" s="17"/>
      <c r="AD25" s="17" t="s">
        <v>66</v>
      </c>
      <c r="AE25" s="17"/>
    </row>
    <row r="26" spans="1:31" s="3" customFormat="1" ht="13" x14ac:dyDescent="0.3">
      <c r="A26" s="35" t="s">
        <v>1416</v>
      </c>
      <c r="B26" s="17">
        <v>40</v>
      </c>
      <c r="C26" s="18">
        <v>38279</v>
      </c>
      <c r="D26" s="18">
        <v>38302.333333333299</v>
      </c>
      <c r="E26" s="16" t="s">
        <v>1375</v>
      </c>
      <c r="F26" s="36"/>
      <c r="G26" s="16" t="s">
        <v>54</v>
      </c>
      <c r="H26" s="17" t="s">
        <v>1035</v>
      </c>
      <c r="I26" s="17"/>
      <c r="J26" s="17"/>
      <c r="K26" s="17" t="s">
        <v>77</v>
      </c>
      <c r="L26" s="17"/>
      <c r="M26" s="17"/>
      <c r="N26" s="17">
        <v>118</v>
      </c>
      <c r="O26" s="17"/>
      <c r="P26" s="17"/>
      <c r="Q26" s="17">
        <v>118</v>
      </c>
      <c r="R26" s="17"/>
      <c r="S26" s="17"/>
      <c r="T26" s="17" t="s">
        <v>201</v>
      </c>
      <c r="U26" s="17" t="s">
        <v>61</v>
      </c>
      <c r="V26" s="17" t="s">
        <v>62</v>
      </c>
      <c r="W26" s="19" t="s">
        <v>1417</v>
      </c>
      <c r="X26" s="18">
        <v>39203.291666666701</v>
      </c>
      <c r="Y26" s="18">
        <v>40087.291666666701</v>
      </c>
      <c r="Z26" s="17"/>
      <c r="AA26" s="17" t="s">
        <v>65</v>
      </c>
      <c r="AB26" s="17" t="s">
        <v>65</v>
      </c>
      <c r="AC26" s="17"/>
      <c r="AD26" s="17" t="s">
        <v>66</v>
      </c>
      <c r="AE26" s="17"/>
    </row>
    <row r="27" spans="1:31" s="3" customFormat="1" ht="13" x14ac:dyDescent="0.3">
      <c r="A27" s="35" t="s">
        <v>1418</v>
      </c>
      <c r="B27" s="17">
        <v>41</v>
      </c>
      <c r="C27" s="18">
        <v>38300</v>
      </c>
      <c r="D27" s="18">
        <v>38309.333333333299</v>
      </c>
      <c r="E27" s="16" t="s">
        <v>1375</v>
      </c>
      <c r="F27" s="36"/>
      <c r="G27" s="16" t="s">
        <v>54</v>
      </c>
      <c r="H27" s="17" t="s">
        <v>1035</v>
      </c>
      <c r="I27" s="17"/>
      <c r="J27" s="17"/>
      <c r="K27" s="17" t="s">
        <v>77</v>
      </c>
      <c r="L27" s="17"/>
      <c r="M27" s="17"/>
      <c r="N27" s="17">
        <v>157</v>
      </c>
      <c r="O27" s="17"/>
      <c r="P27" s="17"/>
      <c r="Q27" s="17">
        <v>157</v>
      </c>
      <c r="R27" s="17"/>
      <c r="S27" s="17"/>
      <c r="T27" s="17" t="s">
        <v>88</v>
      </c>
      <c r="U27" s="17" t="s">
        <v>61</v>
      </c>
      <c r="V27" s="17" t="s">
        <v>89</v>
      </c>
      <c r="W27" s="19" t="s">
        <v>1419</v>
      </c>
      <c r="X27" s="18">
        <v>38929.291666666701</v>
      </c>
      <c r="Y27" s="18">
        <v>40695.291666666701</v>
      </c>
      <c r="Z27" s="17"/>
      <c r="AA27" s="17" t="s">
        <v>65</v>
      </c>
      <c r="AB27" s="17" t="s">
        <v>65</v>
      </c>
      <c r="AC27" s="17"/>
      <c r="AD27" s="17"/>
      <c r="AE27" s="17"/>
    </row>
    <row r="28" spans="1:31" s="3" customFormat="1" ht="13" x14ac:dyDescent="0.3">
      <c r="A28" s="35" t="s">
        <v>1420</v>
      </c>
      <c r="B28" s="17">
        <v>42</v>
      </c>
      <c r="C28" s="18">
        <v>38315</v>
      </c>
      <c r="D28" s="18">
        <v>38317.333333333299</v>
      </c>
      <c r="E28" s="16" t="s">
        <v>1375</v>
      </c>
      <c r="F28" s="36"/>
      <c r="G28" s="16" t="s">
        <v>54</v>
      </c>
      <c r="H28" s="17" t="s">
        <v>1035</v>
      </c>
      <c r="I28" s="17"/>
      <c r="J28" s="17"/>
      <c r="K28" s="17" t="s">
        <v>77</v>
      </c>
      <c r="L28" s="17"/>
      <c r="M28" s="17"/>
      <c r="N28" s="17">
        <v>300</v>
      </c>
      <c r="O28" s="17"/>
      <c r="P28" s="17"/>
      <c r="Q28" s="17">
        <v>300</v>
      </c>
      <c r="R28" s="17"/>
      <c r="S28" s="17"/>
      <c r="T28" s="17" t="s">
        <v>78</v>
      </c>
      <c r="U28" s="17" t="s">
        <v>61</v>
      </c>
      <c r="V28" s="17" t="s">
        <v>62</v>
      </c>
      <c r="W28" s="19" t="s">
        <v>1421</v>
      </c>
      <c r="X28" s="18">
        <v>39233.291666666701</v>
      </c>
      <c r="Y28" s="18">
        <v>41364.291666666701</v>
      </c>
      <c r="Z28" s="17"/>
      <c r="AA28" s="17" t="s">
        <v>65</v>
      </c>
      <c r="AB28" s="17" t="s">
        <v>65</v>
      </c>
      <c r="AC28" s="17"/>
      <c r="AD28" s="17" t="s">
        <v>66</v>
      </c>
      <c r="AE28" s="17"/>
    </row>
    <row r="29" spans="1:31" s="3" customFormat="1" ht="13" x14ac:dyDescent="0.3">
      <c r="A29" s="35" t="s">
        <v>1422</v>
      </c>
      <c r="B29" s="17">
        <v>43</v>
      </c>
      <c r="C29" s="18">
        <v>38320</v>
      </c>
      <c r="D29" s="18">
        <v>38320.333333333299</v>
      </c>
      <c r="E29" s="16" t="s">
        <v>1375</v>
      </c>
      <c r="F29" s="36"/>
      <c r="G29" s="16" t="s">
        <v>54</v>
      </c>
      <c r="H29" s="17" t="s">
        <v>1035</v>
      </c>
      <c r="I29" s="17"/>
      <c r="J29" s="17"/>
      <c r="K29" s="17" t="s">
        <v>77</v>
      </c>
      <c r="L29" s="17"/>
      <c r="M29" s="17"/>
      <c r="N29" s="17">
        <v>168.69999694824199</v>
      </c>
      <c r="O29" s="17"/>
      <c r="P29" s="17"/>
      <c r="Q29" s="17">
        <v>168.7</v>
      </c>
      <c r="R29" s="17"/>
      <c r="S29" s="17"/>
      <c r="T29" s="17" t="s">
        <v>211</v>
      </c>
      <c r="U29" s="17" t="s">
        <v>61</v>
      </c>
      <c r="V29" s="17" t="s">
        <v>62</v>
      </c>
      <c r="W29" s="19" t="s">
        <v>1423</v>
      </c>
      <c r="X29" s="18">
        <v>39448.333333333299</v>
      </c>
      <c r="Y29" s="18">
        <v>39356.291666666701</v>
      </c>
      <c r="Z29" s="17"/>
      <c r="AA29" s="17" t="s">
        <v>65</v>
      </c>
      <c r="AB29" s="17"/>
      <c r="AC29" s="17"/>
      <c r="AD29" s="17" t="s">
        <v>186</v>
      </c>
      <c r="AE29" s="17"/>
    </row>
    <row r="30" spans="1:31" s="3" customFormat="1" ht="13" x14ac:dyDescent="0.3">
      <c r="A30" s="35" t="s">
        <v>1424</v>
      </c>
      <c r="B30" s="17">
        <v>44</v>
      </c>
      <c r="C30" s="18">
        <v>38320</v>
      </c>
      <c r="D30" s="18">
        <v>38320.333333333299</v>
      </c>
      <c r="E30" s="16" t="s">
        <v>1375</v>
      </c>
      <c r="F30" s="36"/>
      <c r="G30" s="16" t="s">
        <v>54</v>
      </c>
      <c r="H30" s="17" t="s">
        <v>1035</v>
      </c>
      <c r="I30" s="17"/>
      <c r="J30" s="17"/>
      <c r="K30" s="17" t="s">
        <v>77</v>
      </c>
      <c r="L30" s="17"/>
      <c r="M30" s="17"/>
      <c r="N30" s="17">
        <v>126.5</v>
      </c>
      <c r="O30" s="17"/>
      <c r="P30" s="17"/>
      <c r="Q30" s="17">
        <v>126.5</v>
      </c>
      <c r="R30" s="17"/>
      <c r="S30" s="17"/>
      <c r="T30" s="17" t="s">
        <v>747</v>
      </c>
      <c r="U30" s="17" t="s">
        <v>61</v>
      </c>
      <c r="V30" s="17" t="s">
        <v>62</v>
      </c>
      <c r="W30" s="19" t="s">
        <v>1425</v>
      </c>
      <c r="X30" s="18">
        <v>39448.333333333299</v>
      </c>
      <c r="Y30" s="18">
        <v>39356.291666666701</v>
      </c>
      <c r="Z30" s="17"/>
      <c r="AA30" s="17" t="s">
        <v>65</v>
      </c>
      <c r="AB30" s="17" t="s">
        <v>65</v>
      </c>
      <c r="AC30" s="17"/>
      <c r="AD30" s="17"/>
      <c r="AE30" s="17"/>
    </row>
    <row r="31" spans="1:31" s="3" customFormat="1" ht="25.5" x14ac:dyDescent="0.3">
      <c r="A31" s="35" t="s">
        <v>1426</v>
      </c>
      <c r="B31" s="17">
        <v>46</v>
      </c>
      <c r="C31" s="18">
        <v>38322</v>
      </c>
      <c r="D31" s="18">
        <v>38322.333333333299</v>
      </c>
      <c r="E31" s="16" t="s">
        <v>1375</v>
      </c>
      <c r="F31" s="36"/>
      <c r="G31" s="16" t="s">
        <v>54</v>
      </c>
      <c r="H31" s="17" t="s">
        <v>1035</v>
      </c>
      <c r="I31" s="17"/>
      <c r="J31" s="17"/>
      <c r="K31" s="17" t="s">
        <v>77</v>
      </c>
      <c r="L31" s="17"/>
      <c r="M31" s="17"/>
      <c r="N31" s="17">
        <v>531</v>
      </c>
      <c r="O31" s="17"/>
      <c r="P31" s="17"/>
      <c r="Q31" s="17">
        <v>531</v>
      </c>
      <c r="R31" s="17"/>
      <c r="S31" s="17"/>
      <c r="T31" s="17" t="s">
        <v>144</v>
      </c>
      <c r="U31" s="17" t="s">
        <v>61</v>
      </c>
      <c r="V31" s="17" t="s">
        <v>62</v>
      </c>
      <c r="W31" s="19" t="s">
        <v>1427</v>
      </c>
      <c r="X31" s="18">
        <v>38929.291666666701</v>
      </c>
      <c r="Y31" s="18">
        <v>39660.291666666701</v>
      </c>
      <c r="Z31" s="17"/>
      <c r="AA31" s="17" t="s">
        <v>65</v>
      </c>
      <c r="AB31" s="17" t="s">
        <v>65</v>
      </c>
      <c r="AC31" s="17"/>
      <c r="AD31" s="17"/>
      <c r="AE31" s="17"/>
    </row>
    <row r="32" spans="1:31" s="3" customFormat="1" ht="13" x14ac:dyDescent="0.3">
      <c r="A32" s="35" t="s">
        <v>1428</v>
      </c>
      <c r="B32" s="17">
        <v>47</v>
      </c>
      <c r="C32" s="18">
        <v>38322</v>
      </c>
      <c r="D32" s="18">
        <v>38322.333333333299</v>
      </c>
      <c r="E32" s="16" t="s">
        <v>1375</v>
      </c>
      <c r="F32" s="36"/>
      <c r="G32" s="16" t="s">
        <v>54</v>
      </c>
      <c r="H32" s="17" t="s">
        <v>1035</v>
      </c>
      <c r="I32" s="17"/>
      <c r="J32" s="17"/>
      <c r="K32" s="17" t="s">
        <v>77</v>
      </c>
      <c r="L32" s="17"/>
      <c r="M32" s="17"/>
      <c r="N32" s="17">
        <v>200.60000610351599</v>
      </c>
      <c r="O32" s="17"/>
      <c r="P32" s="17"/>
      <c r="Q32" s="17">
        <v>200.6</v>
      </c>
      <c r="R32" s="17"/>
      <c r="S32" s="17"/>
      <c r="T32" s="17" t="s">
        <v>78</v>
      </c>
      <c r="U32" s="17" t="s">
        <v>61</v>
      </c>
      <c r="V32" s="17" t="s">
        <v>62</v>
      </c>
      <c r="W32" s="19" t="s">
        <v>1429</v>
      </c>
      <c r="X32" s="18">
        <v>39629.291666666701</v>
      </c>
      <c r="Y32" s="18">
        <v>39629.291666666701</v>
      </c>
      <c r="Z32" s="17"/>
      <c r="AA32" s="17" t="s">
        <v>65</v>
      </c>
      <c r="AB32" s="17" t="s">
        <v>65</v>
      </c>
      <c r="AC32" s="17"/>
      <c r="AD32" s="17" t="s">
        <v>186</v>
      </c>
      <c r="AE32" s="17"/>
    </row>
    <row r="33" spans="1:31" s="3" customFormat="1" ht="25.5" x14ac:dyDescent="0.3">
      <c r="A33" s="35" t="s">
        <v>1430</v>
      </c>
      <c r="B33" s="17">
        <v>48</v>
      </c>
      <c r="C33" s="18">
        <v>38322</v>
      </c>
      <c r="D33" s="18">
        <v>38322.333333333299</v>
      </c>
      <c r="E33" s="16" t="s">
        <v>1375</v>
      </c>
      <c r="F33" s="36"/>
      <c r="G33" s="16" t="s">
        <v>54</v>
      </c>
      <c r="H33" s="17" t="s">
        <v>1035</v>
      </c>
      <c r="I33" s="17"/>
      <c r="J33" s="17"/>
      <c r="K33" s="17" t="s">
        <v>77</v>
      </c>
      <c r="L33" s="17"/>
      <c r="M33" s="17"/>
      <c r="N33" s="17">
        <v>590</v>
      </c>
      <c r="O33" s="17"/>
      <c r="P33" s="17"/>
      <c r="Q33" s="17">
        <v>590</v>
      </c>
      <c r="R33" s="17"/>
      <c r="S33" s="17"/>
      <c r="T33" s="17" t="s">
        <v>144</v>
      </c>
      <c r="U33" s="17" t="s">
        <v>61</v>
      </c>
      <c r="V33" s="17" t="s">
        <v>62</v>
      </c>
      <c r="W33" s="19" t="s">
        <v>1431</v>
      </c>
      <c r="X33" s="18">
        <v>39448.333333333299</v>
      </c>
      <c r="Y33" s="18">
        <v>39722.291666666701</v>
      </c>
      <c r="Z33" s="17"/>
      <c r="AA33" s="17" t="s">
        <v>65</v>
      </c>
      <c r="AB33" s="17" t="s">
        <v>65</v>
      </c>
      <c r="AC33" s="17"/>
      <c r="AD33" s="17" t="s">
        <v>186</v>
      </c>
      <c r="AE33" s="17"/>
    </row>
    <row r="34" spans="1:31" s="3" customFormat="1" ht="13" x14ac:dyDescent="0.3">
      <c r="A34" s="35" t="s">
        <v>1432</v>
      </c>
      <c r="B34" s="17">
        <v>53</v>
      </c>
      <c r="C34" s="18">
        <v>38322</v>
      </c>
      <c r="D34" s="18">
        <v>38343.333333333299</v>
      </c>
      <c r="E34" s="16" t="s">
        <v>1375</v>
      </c>
      <c r="F34" s="36"/>
      <c r="G34" s="16" t="s">
        <v>54</v>
      </c>
      <c r="H34" s="17" t="s">
        <v>1035</v>
      </c>
      <c r="I34" s="17"/>
      <c r="J34" s="17"/>
      <c r="K34" s="17" t="s">
        <v>77</v>
      </c>
      <c r="L34" s="17"/>
      <c r="M34" s="17"/>
      <c r="N34" s="17">
        <v>116.800003051758</v>
      </c>
      <c r="O34" s="17"/>
      <c r="P34" s="17"/>
      <c r="Q34" s="17">
        <v>116.8</v>
      </c>
      <c r="R34" s="17"/>
      <c r="S34" s="17"/>
      <c r="T34" s="17" t="s">
        <v>519</v>
      </c>
      <c r="U34" s="17" t="s">
        <v>61</v>
      </c>
      <c r="V34" s="17" t="s">
        <v>62</v>
      </c>
      <c r="W34" s="19" t="s">
        <v>1433</v>
      </c>
      <c r="X34" s="18">
        <v>39600.291666666701</v>
      </c>
      <c r="Y34" s="18">
        <v>39600.291666666701</v>
      </c>
      <c r="Z34" s="17"/>
      <c r="AA34" s="17" t="s">
        <v>65</v>
      </c>
      <c r="AB34" s="17" t="s">
        <v>65</v>
      </c>
      <c r="AC34" s="17"/>
      <c r="AD34" s="17" t="s">
        <v>186</v>
      </c>
      <c r="AE34" s="17"/>
    </row>
    <row r="35" spans="1:31" s="3" customFormat="1" ht="13" x14ac:dyDescent="0.3">
      <c r="A35" s="35" t="s">
        <v>1434</v>
      </c>
      <c r="B35" s="17">
        <v>56</v>
      </c>
      <c r="C35" s="18">
        <v>38342</v>
      </c>
      <c r="D35" s="18">
        <v>38377.333333333299</v>
      </c>
      <c r="E35" s="16" t="s">
        <v>1375</v>
      </c>
      <c r="F35" s="36"/>
      <c r="G35" s="16" t="s">
        <v>54</v>
      </c>
      <c r="H35" s="17" t="s">
        <v>111</v>
      </c>
      <c r="I35" s="17"/>
      <c r="J35" s="17"/>
      <c r="K35" s="17" t="s">
        <v>77</v>
      </c>
      <c r="L35" s="17"/>
      <c r="M35" s="17"/>
      <c r="N35" s="17">
        <v>634</v>
      </c>
      <c r="O35" s="17"/>
      <c r="P35" s="17"/>
      <c r="Q35" s="17">
        <v>634</v>
      </c>
      <c r="R35" s="17"/>
      <c r="S35" s="17"/>
      <c r="T35" s="17" t="s">
        <v>119</v>
      </c>
      <c r="U35" s="17" t="s">
        <v>120</v>
      </c>
      <c r="V35" s="17" t="s">
        <v>89</v>
      </c>
      <c r="W35" s="19" t="s">
        <v>1435</v>
      </c>
      <c r="X35" s="18">
        <v>39234.291666666701</v>
      </c>
      <c r="Y35" s="18">
        <v>40026.291666666701</v>
      </c>
      <c r="Z35" s="17"/>
      <c r="AA35" s="17" t="s">
        <v>65</v>
      </c>
      <c r="AB35" s="17" t="s">
        <v>65</v>
      </c>
      <c r="AC35" s="17"/>
      <c r="AD35" s="17"/>
      <c r="AE35" s="17"/>
    </row>
    <row r="36" spans="1:31" s="3" customFormat="1" ht="13" x14ac:dyDescent="0.3">
      <c r="A36" s="35" t="s">
        <v>1436</v>
      </c>
      <c r="B36" s="17">
        <v>58</v>
      </c>
      <c r="C36" s="18">
        <v>38377</v>
      </c>
      <c r="D36" s="18">
        <v>38405.333333333299</v>
      </c>
      <c r="E36" s="16" t="s">
        <v>1375</v>
      </c>
      <c r="F36" s="36"/>
      <c r="G36" s="16" t="s">
        <v>54</v>
      </c>
      <c r="H36" s="17" t="s">
        <v>76</v>
      </c>
      <c r="I36" s="17"/>
      <c r="J36" s="17"/>
      <c r="K36" s="17" t="s">
        <v>653</v>
      </c>
      <c r="L36" s="17"/>
      <c r="M36" s="17"/>
      <c r="N36" s="17">
        <v>62</v>
      </c>
      <c r="O36" s="17"/>
      <c r="P36" s="17"/>
      <c r="Q36" s="17">
        <v>62</v>
      </c>
      <c r="R36" s="17"/>
      <c r="S36" s="17"/>
      <c r="T36" s="17" t="s">
        <v>1437</v>
      </c>
      <c r="U36" s="17" t="s">
        <v>120</v>
      </c>
      <c r="V36" s="17" t="s">
        <v>89</v>
      </c>
      <c r="W36" s="19" t="s">
        <v>1438</v>
      </c>
      <c r="X36" s="18">
        <v>39362.291666666701</v>
      </c>
      <c r="Y36" s="18">
        <v>40940.333333333299</v>
      </c>
      <c r="Z36" s="17"/>
      <c r="AA36" s="17" t="s">
        <v>65</v>
      </c>
      <c r="AB36" s="17" t="s">
        <v>65</v>
      </c>
      <c r="AC36" s="17"/>
      <c r="AD36" s="17" t="s">
        <v>66</v>
      </c>
      <c r="AE36" s="17"/>
    </row>
    <row r="37" spans="1:31" s="3" customFormat="1" ht="13" x14ac:dyDescent="0.3">
      <c r="A37" s="35" t="s">
        <v>1439</v>
      </c>
      <c r="B37" s="17">
        <v>59</v>
      </c>
      <c r="C37" s="18">
        <v>38436</v>
      </c>
      <c r="D37" s="18">
        <v>38439.333333333299</v>
      </c>
      <c r="E37" s="16" t="s">
        <v>1375</v>
      </c>
      <c r="F37" s="36"/>
      <c r="G37" s="16" t="s">
        <v>54</v>
      </c>
      <c r="H37" s="17" t="s">
        <v>1035</v>
      </c>
      <c r="I37" s="17"/>
      <c r="J37" s="17"/>
      <c r="K37" s="17" t="s">
        <v>77</v>
      </c>
      <c r="L37" s="17"/>
      <c r="M37" s="17"/>
      <c r="N37" s="17">
        <v>97.199996948242202</v>
      </c>
      <c r="O37" s="17"/>
      <c r="P37" s="17"/>
      <c r="Q37" s="17">
        <v>97.2</v>
      </c>
      <c r="R37" s="17"/>
      <c r="S37" s="17"/>
      <c r="T37" s="17" t="s">
        <v>133</v>
      </c>
      <c r="U37" s="17" t="s">
        <v>61</v>
      </c>
      <c r="V37" s="17" t="s">
        <v>62</v>
      </c>
      <c r="W37" s="19" t="s">
        <v>1440</v>
      </c>
      <c r="X37" s="18">
        <v>39448.333333333299</v>
      </c>
      <c r="Y37" s="18">
        <v>39448.333333333299</v>
      </c>
      <c r="Z37" s="17"/>
      <c r="AA37" s="17" t="s">
        <v>65</v>
      </c>
      <c r="AB37" s="17" t="s">
        <v>65</v>
      </c>
      <c r="AC37" s="17"/>
      <c r="AD37" s="17" t="s">
        <v>186</v>
      </c>
      <c r="AE37" s="17"/>
    </row>
    <row r="38" spans="1:31" s="3" customFormat="1" ht="13" x14ac:dyDescent="0.3">
      <c r="A38" s="35" t="s">
        <v>1441</v>
      </c>
      <c r="B38" s="17">
        <v>60</v>
      </c>
      <c r="C38" s="18">
        <v>38439</v>
      </c>
      <c r="D38" s="18">
        <v>38439.333333333299</v>
      </c>
      <c r="E38" s="16" t="s">
        <v>1375</v>
      </c>
      <c r="F38" s="36"/>
      <c r="G38" s="16" t="s">
        <v>54</v>
      </c>
      <c r="H38" s="17" t="s">
        <v>1035</v>
      </c>
      <c r="I38" s="17"/>
      <c r="J38" s="17"/>
      <c r="K38" s="17" t="s">
        <v>77</v>
      </c>
      <c r="L38" s="17"/>
      <c r="M38" s="17"/>
      <c r="N38" s="17">
        <v>94</v>
      </c>
      <c r="O38" s="17"/>
      <c r="P38" s="17"/>
      <c r="Q38" s="17">
        <v>94</v>
      </c>
      <c r="R38" s="17"/>
      <c r="S38" s="17"/>
      <c r="T38" s="17" t="s">
        <v>88</v>
      </c>
      <c r="U38" s="17" t="s">
        <v>61</v>
      </c>
      <c r="V38" s="17" t="s">
        <v>62</v>
      </c>
      <c r="W38" s="19" t="s">
        <v>1442</v>
      </c>
      <c r="X38" s="18">
        <v>39172.291666666701</v>
      </c>
      <c r="Y38" s="18">
        <v>42308.291666666701</v>
      </c>
      <c r="Z38" s="17"/>
      <c r="AA38" s="17" t="s">
        <v>65</v>
      </c>
      <c r="AB38" s="17" t="s">
        <v>65</v>
      </c>
      <c r="AC38" s="17"/>
      <c r="AD38" s="17" t="s">
        <v>66</v>
      </c>
      <c r="AE38" s="17"/>
    </row>
    <row r="39" spans="1:31" s="3" customFormat="1" ht="13" x14ac:dyDescent="0.3">
      <c r="A39" s="35" t="s">
        <v>1443</v>
      </c>
      <c r="B39" s="17">
        <v>62</v>
      </c>
      <c r="C39" s="18">
        <v>38439</v>
      </c>
      <c r="D39" s="18">
        <v>38455.291666666701</v>
      </c>
      <c r="E39" s="16" t="s">
        <v>1375</v>
      </c>
      <c r="F39" s="36"/>
      <c r="G39" s="16" t="s">
        <v>54</v>
      </c>
      <c r="H39" s="17" t="s">
        <v>111</v>
      </c>
      <c r="I39" s="17"/>
      <c r="J39" s="17"/>
      <c r="K39" s="17" t="s">
        <v>77</v>
      </c>
      <c r="L39" s="17"/>
      <c r="M39" s="17"/>
      <c r="N39" s="17">
        <v>166.5</v>
      </c>
      <c r="O39" s="17"/>
      <c r="P39" s="17"/>
      <c r="Q39" s="17">
        <v>166.5</v>
      </c>
      <c r="R39" s="17"/>
      <c r="S39" s="17"/>
      <c r="T39" s="17" t="s">
        <v>377</v>
      </c>
      <c r="U39" s="17" t="s">
        <v>61</v>
      </c>
      <c r="V39" s="17" t="s">
        <v>62</v>
      </c>
      <c r="W39" s="19" t="s">
        <v>1444</v>
      </c>
      <c r="X39" s="18">
        <v>39233.291666666701</v>
      </c>
      <c r="Y39" s="18">
        <v>39234.291666666701</v>
      </c>
      <c r="Z39" s="17"/>
      <c r="AA39" s="17"/>
      <c r="AB39" s="17"/>
      <c r="AC39" s="17"/>
      <c r="AD39" s="17"/>
      <c r="AE39" s="17"/>
    </row>
    <row r="40" spans="1:31" s="3" customFormat="1" ht="13" x14ac:dyDescent="0.3">
      <c r="A40" s="35" t="s">
        <v>1445</v>
      </c>
      <c r="B40" s="17">
        <v>63</v>
      </c>
      <c r="C40" s="18">
        <v>38436</v>
      </c>
      <c r="D40" s="18">
        <v>38460.291666666701</v>
      </c>
      <c r="E40" s="16" t="s">
        <v>1375</v>
      </c>
      <c r="F40" s="36"/>
      <c r="G40" s="16" t="s">
        <v>54</v>
      </c>
      <c r="H40" s="17" t="s">
        <v>111</v>
      </c>
      <c r="I40" s="17"/>
      <c r="J40" s="17"/>
      <c r="K40" s="17" t="s">
        <v>77</v>
      </c>
      <c r="L40" s="17"/>
      <c r="M40" s="17"/>
      <c r="N40" s="17">
        <v>158</v>
      </c>
      <c r="O40" s="17"/>
      <c r="P40" s="17"/>
      <c r="Q40" s="17">
        <v>158</v>
      </c>
      <c r="R40" s="17"/>
      <c r="S40" s="17"/>
      <c r="T40" s="17" t="s">
        <v>144</v>
      </c>
      <c r="U40" s="17" t="s">
        <v>61</v>
      </c>
      <c r="V40" s="17" t="s">
        <v>62</v>
      </c>
      <c r="W40" s="19" t="s">
        <v>1446</v>
      </c>
      <c r="X40" s="18">
        <v>39448.333333333299</v>
      </c>
      <c r="Y40" s="18">
        <v>39448.333333333299</v>
      </c>
      <c r="Z40" s="17"/>
      <c r="AA40" s="17" t="s">
        <v>65</v>
      </c>
      <c r="AB40" s="17" t="s">
        <v>86</v>
      </c>
      <c r="AC40" s="17"/>
      <c r="AD40" s="17" t="s">
        <v>186</v>
      </c>
      <c r="AE40" s="17"/>
    </row>
    <row r="41" spans="1:31" s="3" customFormat="1" ht="13" x14ac:dyDescent="0.3">
      <c r="A41" s="35" t="s">
        <v>1447</v>
      </c>
      <c r="B41" s="17">
        <v>64</v>
      </c>
      <c r="C41" s="18">
        <v>38441</v>
      </c>
      <c r="D41" s="18">
        <v>38470.291666666701</v>
      </c>
      <c r="E41" s="16" t="s">
        <v>1375</v>
      </c>
      <c r="F41" s="36"/>
      <c r="G41" s="16" t="s">
        <v>54</v>
      </c>
      <c r="H41" s="17" t="s">
        <v>1035</v>
      </c>
      <c r="I41" s="17"/>
      <c r="J41" s="17"/>
      <c r="K41" s="17" t="s">
        <v>77</v>
      </c>
      <c r="L41" s="17"/>
      <c r="M41" s="17"/>
      <c r="N41" s="17">
        <v>147</v>
      </c>
      <c r="O41" s="17"/>
      <c r="P41" s="17"/>
      <c r="Q41" s="17">
        <v>147</v>
      </c>
      <c r="R41" s="17"/>
      <c r="S41" s="17"/>
      <c r="T41" s="17" t="s">
        <v>377</v>
      </c>
      <c r="U41" s="17" t="s">
        <v>61</v>
      </c>
      <c r="V41" s="17" t="s">
        <v>62</v>
      </c>
      <c r="W41" s="19" t="s">
        <v>1448</v>
      </c>
      <c r="X41" s="18">
        <v>39569.291666666701</v>
      </c>
      <c r="Y41" s="18">
        <v>39508.333333333299</v>
      </c>
      <c r="Z41" s="17"/>
      <c r="AA41" s="17" t="s">
        <v>65</v>
      </c>
      <c r="AB41" s="17"/>
      <c r="AC41" s="17"/>
      <c r="AD41" s="17"/>
      <c r="AE41" s="17"/>
    </row>
    <row r="42" spans="1:31" s="3" customFormat="1" ht="25.5" x14ac:dyDescent="0.3">
      <c r="A42" s="35" t="s">
        <v>1449</v>
      </c>
      <c r="B42" s="17">
        <v>65</v>
      </c>
      <c r="C42" s="18">
        <v>38478</v>
      </c>
      <c r="D42" s="18">
        <v>38478.291666666701</v>
      </c>
      <c r="E42" s="16" t="s">
        <v>1375</v>
      </c>
      <c r="F42" s="36"/>
      <c r="G42" s="16" t="s">
        <v>54</v>
      </c>
      <c r="H42" s="17" t="s">
        <v>1035</v>
      </c>
      <c r="I42" s="17"/>
      <c r="J42" s="17"/>
      <c r="K42" s="17" t="s">
        <v>77</v>
      </c>
      <c r="L42" s="17"/>
      <c r="M42" s="17"/>
      <c r="N42" s="17">
        <v>424.79998779296898</v>
      </c>
      <c r="O42" s="17"/>
      <c r="P42" s="17"/>
      <c r="Q42" s="17">
        <v>424.8</v>
      </c>
      <c r="R42" s="17"/>
      <c r="S42" s="17"/>
      <c r="T42" s="17" t="s">
        <v>107</v>
      </c>
      <c r="U42" s="17" t="s">
        <v>61</v>
      </c>
      <c r="V42" s="17" t="s">
        <v>89</v>
      </c>
      <c r="W42" s="19" t="s">
        <v>1450</v>
      </c>
      <c r="X42" s="18">
        <v>39083.333333333299</v>
      </c>
      <c r="Y42" s="18">
        <v>40330.291666666701</v>
      </c>
      <c r="Z42" s="17"/>
      <c r="AA42" s="17" t="s">
        <v>65</v>
      </c>
      <c r="AB42" s="17" t="s">
        <v>65</v>
      </c>
      <c r="AC42" s="17"/>
      <c r="AD42" s="17"/>
      <c r="AE42" s="17"/>
    </row>
    <row r="43" spans="1:31" s="3" customFormat="1" ht="13" x14ac:dyDescent="0.3">
      <c r="A43" s="35" t="s">
        <v>1451</v>
      </c>
      <c r="B43" s="17">
        <v>68</v>
      </c>
      <c r="C43" s="18">
        <v>38441</v>
      </c>
      <c r="D43" s="18">
        <v>38483.291666666701</v>
      </c>
      <c r="E43" s="16" t="s">
        <v>1375</v>
      </c>
      <c r="F43" s="36">
        <v>41429.946250000001</v>
      </c>
      <c r="G43" s="16" t="s">
        <v>68</v>
      </c>
      <c r="H43" s="17" t="s">
        <v>95</v>
      </c>
      <c r="I43" s="17"/>
      <c r="J43" s="17"/>
      <c r="K43" s="17" t="s">
        <v>96</v>
      </c>
      <c r="L43" s="17"/>
      <c r="M43" s="17"/>
      <c r="N43" s="17">
        <v>850</v>
      </c>
      <c r="O43" s="17"/>
      <c r="P43" s="17"/>
      <c r="Q43" s="17">
        <v>850</v>
      </c>
      <c r="R43" s="17"/>
      <c r="S43" s="17"/>
      <c r="T43" s="17" t="s">
        <v>163</v>
      </c>
      <c r="U43" s="17" t="s">
        <v>61</v>
      </c>
      <c r="V43" s="17" t="s">
        <v>89</v>
      </c>
      <c r="W43" s="19" t="s">
        <v>1452</v>
      </c>
      <c r="X43" s="18">
        <v>40178.333333333299</v>
      </c>
      <c r="Y43" s="18">
        <v>41364.291666666701</v>
      </c>
      <c r="Z43" s="17" t="s">
        <v>73</v>
      </c>
      <c r="AA43" s="17" t="s">
        <v>65</v>
      </c>
      <c r="AB43" s="17" t="s">
        <v>65</v>
      </c>
      <c r="AC43" s="17" t="s">
        <v>65</v>
      </c>
      <c r="AD43" s="17"/>
      <c r="AE43" s="17" t="s">
        <v>74</v>
      </c>
    </row>
    <row r="44" spans="1:31" s="3" customFormat="1" ht="13" x14ac:dyDescent="0.3">
      <c r="A44" s="35" t="s">
        <v>1453</v>
      </c>
      <c r="B44" s="17">
        <v>69</v>
      </c>
      <c r="C44" s="18">
        <v>38478</v>
      </c>
      <c r="D44" s="18">
        <v>38510.291666666701</v>
      </c>
      <c r="E44" s="16" t="s">
        <v>1375</v>
      </c>
      <c r="F44" s="36"/>
      <c r="G44" s="16" t="s">
        <v>54</v>
      </c>
      <c r="H44" s="17" t="s">
        <v>1035</v>
      </c>
      <c r="I44" s="17"/>
      <c r="J44" s="17"/>
      <c r="K44" s="17" t="s">
        <v>77</v>
      </c>
      <c r="L44" s="17"/>
      <c r="M44" s="17"/>
      <c r="N44" s="17">
        <v>527</v>
      </c>
      <c r="O44" s="17"/>
      <c r="P44" s="17"/>
      <c r="Q44" s="17">
        <v>527</v>
      </c>
      <c r="R44" s="17"/>
      <c r="S44" s="17"/>
      <c r="T44" s="17" t="s">
        <v>163</v>
      </c>
      <c r="U44" s="17" t="s">
        <v>61</v>
      </c>
      <c r="V44" s="17" t="s">
        <v>89</v>
      </c>
      <c r="W44" s="19" t="s">
        <v>1454</v>
      </c>
      <c r="X44" s="18">
        <v>39661.291666666701</v>
      </c>
      <c r="Y44" s="18">
        <v>39661.291666666701</v>
      </c>
      <c r="Z44" s="17"/>
      <c r="AA44" s="17" t="s">
        <v>65</v>
      </c>
      <c r="AB44" s="17"/>
      <c r="AC44" s="17"/>
      <c r="AD44" s="17"/>
      <c r="AE44" s="17"/>
    </row>
    <row r="45" spans="1:31" s="3" customFormat="1" ht="13" x14ac:dyDescent="0.3">
      <c r="A45" s="35" t="s">
        <v>1455</v>
      </c>
      <c r="B45" s="17">
        <v>71</v>
      </c>
      <c r="C45" s="18"/>
      <c r="D45" s="18">
        <v>38518.291666666701</v>
      </c>
      <c r="E45" s="16" t="s">
        <v>1375</v>
      </c>
      <c r="F45" s="36">
        <v>38728.333333333299</v>
      </c>
      <c r="G45" s="16" t="s">
        <v>68</v>
      </c>
      <c r="H45" s="17" t="s">
        <v>111</v>
      </c>
      <c r="I45" s="17"/>
      <c r="J45" s="17"/>
      <c r="K45" s="17" t="s">
        <v>77</v>
      </c>
      <c r="L45" s="17"/>
      <c r="M45" s="17"/>
      <c r="N45" s="17">
        <v>591</v>
      </c>
      <c r="O45" s="17"/>
      <c r="P45" s="17"/>
      <c r="Q45" s="17">
        <v>591</v>
      </c>
      <c r="R45" s="17"/>
      <c r="S45" s="17"/>
      <c r="T45" s="17" t="s">
        <v>119</v>
      </c>
      <c r="U45" s="17" t="s">
        <v>120</v>
      </c>
      <c r="V45" s="17" t="s">
        <v>89</v>
      </c>
      <c r="W45" s="19" t="s">
        <v>1456</v>
      </c>
      <c r="X45" s="18">
        <v>39141.333333333299</v>
      </c>
      <c r="Y45" s="18">
        <v>39113.333333333299</v>
      </c>
      <c r="Z45" s="17" t="s">
        <v>74</v>
      </c>
      <c r="AA45" s="17" t="s">
        <v>74</v>
      </c>
      <c r="AB45" s="17" t="s">
        <v>74</v>
      </c>
      <c r="AC45" s="17" t="s">
        <v>74</v>
      </c>
      <c r="AD45" s="17"/>
      <c r="AE45" s="17"/>
    </row>
    <row r="46" spans="1:31" s="3" customFormat="1" ht="13" x14ac:dyDescent="0.3">
      <c r="A46" s="35" t="s">
        <v>1457</v>
      </c>
      <c r="B46" s="17">
        <v>77</v>
      </c>
      <c r="C46" s="18">
        <v>40526</v>
      </c>
      <c r="D46" s="18">
        <v>38586.291666666701</v>
      </c>
      <c r="E46" s="16" t="s">
        <v>1375</v>
      </c>
      <c r="F46" s="36">
        <v>40582.333333333299</v>
      </c>
      <c r="G46" s="16" t="s">
        <v>101</v>
      </c>
      <c r="H46" s="17" t="s">
        <v>55</v>
      </c>
      <c r="I46" s="17"/>
      <c r="J46" s="17"/>
      <c r="K46" s="17" t="s">
        <v>55</v>
      </c>
      <c r="L46" s="17"/>
      <c r="M46" s="17"/>
      <c r="N46" s="17">
        <v>300</v>
      </c>
      <c r="O46" s="17"/>
      <c r="P46" s="17"/>
      <c r="Q46" s="17">
        <v>300</v>
      </c>
      <c r="R46" s="17" t="s">
        <v>83</v>
      </c>
      <c r="S46" s="17"/>
      <c r="T46" s="17" t="s">
        <v>88</v>
      </c>
      <c r="U46" s="17" t="s">
        <v>61</v>
      </c>
      <c r="V46" s="17" t="s">
        <v>89</v>
      </c>
      <c r="W46" s="19" t="s">
        <v>1458</v>
      </c>
      <c r="X46" s="18">
        <v>39416.333333333299</v>
      </c>
      <c r="Y46" s="18">
        <v>39416.333333333299</v>
      </c>
      <c r="Z46" s="17" t="s">
        <v>103</v>
      </c>
      <c r="AA46" s="17" t="s">
        <v>74</v>
      </c>
      <c r="AB46" s="17" t="s">
        <v>74</v>
      </c>
      <c r="AC46" s="17" t="s">
        <v>103</v>
      </c>
      <c r="AD46" s="17"/>
      <c r="AE46" s="17"/>
    </row>
    <row r="47" spans="1:31" s="3" customFormat="1" ht="13" x14ac:dyDescent="0.3">
      <c r="A47" s="35" t="s">
        <v>1459</v>
      </c>
      <c r="B47" s="17">
        <v>78</v>
      </c>
      <c r="C47" s="18">
        <v>38595</v>
      </c>
      <c r="D47" s="18">
        <v>38595.291666666701</v>
      </c>
      <c r="E47" s="16" t="s">
        <v>1375</v>
      </c>
      <c r="F47" s="36">
        <v>40970.867800925902</v>
      </c>
      <c r="G47" s="16" t="s">
        <v>68</v>
      </c>
      <c r="H47" s="17" t="s">
        <v>95</v>
      </c>
      <c r="I47" s="17"/>
      <c r="J47" s="17"/>
      <c r="K47" s="17" t="s">
        <v>96</v>
      </c>
      <c r="L47" s="17"/>
      <c r="M47" s="17"/>
      <c r="N47" s="17">
        <v>300</v>
      </c>
      <c r="O47" s="17"/>
      <c r="P47" s="17"/>
      <c r="Q47" s="17">
        <v>300</v>
      </c>
      <c r="R47" s="17"/>
      <c r="S47" s="17"/>
      <c r="T47" s="17" t="s">
        <v>229</v>
      </c>
      <c r="U47" s="17" t="s">
        <v>61</v>
      </c>
      <c r="V47" s="17" t="s">
        <v>71</v>
      </c>
      <c r="W47" s="19" t="s">
        <v>1460</v>
      </c>
      <c r="X47" s="18">
        <v>40178.333333333299</v>
      </c>
      <c r="Y47" s="18">
        <v>41060.291666666701</v>
      </c>
      <c r="Z47" s="17" t="s">
        <v>73</v>
      </c>
      <c r="AA47" s="17" t="s">
        <v>65</v>
      </c>
      <c r="AB47" s="17" t="s">
        <v>65</v>
      </c>
      <c r="AC47" s="17" t="s">
        <v>74</v>
      </c>
      <c r="AD47" s="17"/>
      <c r="AE47" s="17"/>
    </row>
    <row r="48" spans="1:31" s="3" customFormat="1" ht="13" x14ac:dyDescent="0.3">
      <c r="A48" s="35" t="s">
        <v>1461</v>
      </c>
      <c r="B48" s="17">
        <v>80</v>
      </c>
      <c r="C48" s="18">
        <v>38607</v>
      </c>
      <c r="D48" s="18">
        <v>38607.291666666701</v>
      </c>
      <c r="E48" s="16" t="s">
        <v>1375</v>
      </c>
      <c r="F48" s="36">
        <v>40084.291666666701</v>
      </c>
      <c r="G48" s="16" t="s">
        <v>68</v>
      </c>
      <c r="H48" s="17" t="s">
        <v>111</v>
      </c>
      <c r="I48" s="17"/>
      <c r="J48" s="17"/>
      <c r="K48" s="17" t="s">
        <v>77</v>
      </c>
      <c r="L48" s="17"/>
      <c r="M48" s="17"/>
      <c r="N48" s="17">
        <v>610</v>
      </c>
      <c r="O48" s="17"/>
      <c r="P48" s="17"/>
      <c r="Q48" s="17">
        <v>610</v>
      </c>
      <c r="R48" s="17"/>
      <c r="S48" s="17"/>
      <c r="T48" s="17" t="s">
        <v>107</v>
      </c>
      <c r="U48" s="17" t="s">
        <v>61</v>
      </c>
      <c r="V48" s="17" t="s">
        <v>89</v>
      </c>
      <c r="W48" s="19" t="s">
        <v>1462</v>
      </c>
      <c r="X48" s="18">
        <v>39660.291666666701</v>
      </c>
      <c r="Y48" s="18">
        <v>41060.291666666701</v>
      </c>
      <c r="Z48" s="17" t="s">
        <v>98</v>
      </c>
      <c r="AA48" s="17" t="s">
        <v>65</v>
      </c>
      <c r="AB48" s="17" t="s">
        <v>86</v>
      </c>
      <c r="AC48" s="17" t="s">
        <v>74</v>
      </c>
      <c r="AD48" s="17"/>
      <c r="AE48" s="17"/>
    </row>
    <row r="49" spans="1:31" s="3" customFormat="1" ht="13" x14ac:dyDescent="0.3">
      <c r="A49" s="35" t="s">
        <v>1463</v>
      </c>
      <c r="B49" s="17">
        <v>82</v>
      </c>
      <c r="C49" s="18">
        <v>38513</v>
      </c>
      <c r="D49" s="18">
        <v>38609.291666666701</v>
      </c>
      <c r="E49" s="16" t="s">
        <v>1375</v>
      </c>
      <c r="F49" s="36">
        <v>40760.815289351798</v>
      </c>
      <c r="G49" s="16" t="s">
        <v>68</v>
      </c>
      <c r="H49" s="17" t="s">
        <v>76</v>
      </c>
      <c r="I49" s="17"/>
      <c r="J49" s="17"/>
      <c r="K49" s="17" t="s">
        <v>1058</v>
      </c>
      <c r="L49" s="17"/>
      <c r="M49" s="17"/>
      <c r="N49" s="17">
        <v>6.8</v>
      </c>
      <c r="O49" s="17"/>
      <c r="P49" s="17"/>
      <c r="Q49" s="17">
        <v>6.8</v>
      </c>
      <c r="R49" s="17"/>
      <c r="S49" s="17"/>
      <c r="T49" s="17" t="s">
        <v>377</v>
      </c>
      <c r="U49" s="17" t="s">
        <v>61</v>
      </c>
      <c r="V49" s="17" t="s">
        <v>62</v>
      </c>
      <c r="W49" s="19" t="s">
        <v>1464</v>
      </c>
      <c r="X49" s="18">
        <v>38718.333333333299</v>
      </c>
      <c r="Y49" s="18">
        <v>38718.333333333299</v>
      </c>
      <c r="Z49" s="17" t="s">
        <v>74</v>
      </c>
      <c r="AA49" s="17" t="s">
        <v>65</v>
      </c>
      <c r="AB49" s="17" t="s">
        <v>74</v>
      </c>
      <c r="AC49" s="17" t="s">
        <v>74</v>
      </c>
      <c r="AD49" s="17"/>
      <c r="AE49" s="17"/>
    </row>
    <row r="50" spans="1:31" s="3" customFormat="1" ht="13" x14ac:dyDescent="0.3">
      <c r="A50" s="35" t="s">
        <v>1465</v>
      </c>
      <c r="B50" s="17">
        <v>83</v>
      </c>
      <c r="C50" s="18">
        <v>38611</v>
      </c>
      <c r="D50" s="18">
        <v>38611.291666666701</v>
      </c>
      <c r="E50" s="16" t="s">
        <v>1375</v>
      </c>
      <c r="F50" s="36">
        <v>39729.291666666701</v>
      </c>
      <c r="G50" s="16" t="s">
        <v>68</v>
      </c>
      <c r="H50" s="17" t="s">
        <v>55</v>
      </c>
      <c r="I50" s="17"/>
      <c r="J50" s="17"/>
      <c r="K50" s="17" t="s">
        <v>55</v>
      </c>
      <c r="L50" s="17"/>
      <c r="M50" s="17"/>
      <c r="N50" s="17">
        <v>60</v>
      </c>
      <c r="O50" s="17"/>
      <c r="P50" s="17"/>
      <c r="Q50" s="17">
        <v>60</v>
      </c>
      <c r="R50" s="17"/>
      <c r="S50" s="17"/>
      <c r="T50" s="17" t="s">
        <v>163</v>
      </c>
      <c r="U50" s="17" t="s">
        <v>61</v>
      </c>
      <c r="V50" s="17" t="s">
        <v>89</v>
      </c>
      <c r="W50" s="19" t="s">
        <v>1466</v>
      </c>
      <c r="X50" s="18">
        <v>39813.333333333299</v>
      </c>
      <c r="Y50" s="18">
        <v>40330.291666666701</v>
      </c>
      <c r="Z50" s="17" t="s">
        <v>98</v>
      </c>
      <c r="AA50" s="17" t="s">
        <v>65</v>
      </c>
      <c r="AB50" s="17" t="s">
        <v>74</v>
      </c>
      <c r="AC50" s="17" t="s">
        <v>74</v>
      </c>
      <c r="AD50" s="17"/>
      <c r="AE50" s="17"/>
    </row>
    <row r="51" spans="1:31" s="3" customFormat="1" ht="25.5" x14ac:dyDescent="0.3">
      <c r="A51" s="35" t="s">
        <v>1467</v>
      </c>
      <c r="B51" s="17">
        <v>85</v>
      </c>
      <c r="C51" s="18">
        <v>38714</v>
      </c>
      <c r="D51" s="18">
        <v>38714.333333333299</v>
      </c>
      <c r="E51" s="16" t="s">
        <v>1375</v>
      </c>
      <c r="F51" s="36">
        <v>39533.291666666701</v>
      </c>
      <c r="G51" s="16" t="s">
        <v>68</v>
      </c>
      <c r="H51" s="17" t="s">
        <v>55</v>
      </c>
      <c r="I51" s="17"/>
      <c r="J51" s="17"/>
      <c r="K51" s="17" t="s">
        <v>55</v>
      </c>
      <c r="L51" s="17"/>
      <c r="M51" s="17"/>
      <c r="N51" s="17">
        <v>120</v>
      </c>
      <c r="O51" s="17"/>
      <c r="P51" s="17"/>
      <c r="Q51" s="17">
        <v>120</v>
      </c>
      <c r="R51" s="17"/>
      <c r="S51" s="17"/>
      <c r="T51" s="17" t="s">
        <v>88</v>
      </c>
      <c r="U51" s="17" t="s">
        <v>61</v>
      </c>
      <c r="V51" s="17" t="s">
        <v>89</v>
      </c>
      <c r="W51" s="19" t="s">
        <v>1468</v>
      </c>
      <c r="X51" s="18">
        <v>39447.333333333299</v>
      </c>
      <c r="Y51" s="18">
        <v>40178.333333333299</v>
      </c>
      <c r="Z51" s="17" t="s">
        <v>73</v>
      </c>
      <c r="AA51" s="17" t="s">
        <v>65</v>
      </c>
      <c r="AB51" s="17" t="s">
        <v>1469</v>
      </c>
      <c r="AC51" s="17" t="s">
        <v>74</v>
      </c>
      <c r="AD51" s="17"/>
      <c r="AE51" s="17"/>
    </row>
    <row r="52" spans="1:31" s="3" customFormat="1" ht="13" x14ac:dyDescent="0.3">
      <c r="A52" s="35" t="s">
        <v>1470</v>
      </c>
      <c r="B52" s="17" t="s">
        <v>1471</v>
      </c>
      <c r="C52" s="18">
        <v>38737</v>
      </c>
      <c r="D52" s="18">
        <v>38737.333333333299</v>
      </c>
      <c r="E52" s="16" t="s">
        <v>1375</v>
      </c>
      <c r="F52" s="36">
        <v>41247.818483796298</v>
      </c>
      <c r="G52" s="16" t="s">
        <v>68</v>
      </c>
      <c r="H52" s="17" t="s">
        <v>55</v>
      </c>
      <c r="I52" s="17"/>
      <c r="J52" s="17"/>
      <c r="K52" s="17" t="s">
        <v>55</v>
      </c>
      <c r="L52" s="17"/>
      <c r="M52" s="17"/>
      <c r="N52" s="17">
        <v>33.1</v>
      </c>
      <c r="O52" s="17"/>
      <c r="P52" s="17"/>
      <c r="Q52" s="17">
        <v>33.1</v>
      </c>
      <c r="R52" s="17"/>
      <c r="S52" s="17"/>
      <c r="T52" s="17" t="s">
        <v>88</v>
      </c>
      <c r="U52" s="17" t="s">
        <v>61</v>
      </c>
      <c r="V52" s="17" t="s">
        <v>89</v>
      </c>
      <c r="W52" s="19" t="s">
        <v>1472</v>
      </c>
      <c r="X52" s="18">
        <v>39448.333333333299</v>
      </c>
      <c r="Y52" s="18">
        <v>42005.333333333299</v>
      </c>
      <c r="Z52" s="17" t="s">
        <v>73</v>
      </c>
      <c r="AA52" s="17" t="s">
        <v>65</v>
      </c>
      <c r="AB52" s="17" t="s">
        <v>65</v>
      </c>
      <c r="AC52" s="17" t="s">
        <v>74</v>
      </c>
      <c r="AD52" s="17"/>
      <c r="AE52" s="17"/>
    </row>
    <row r="53" spans="1:31" s="3" customFormat="1" ht="13" x14ac:dyDescent="0.3">
      <c r="A53" s="35" t="s">
        <v>1473</v>
      </c>
      <c r="B53" s="17" t="s">
        <v>1474</v>
      </c>
      <c r="C53" s="18">
        <v>38737</v>
      </c>
      <c r="D53" s="18">
        <v>38737.333333333299</v>
      </c>
      <c r="E53" s="16" t="s">
        <v>1375</v>
      </c>
      <c r="F53" s="36">
        <v>41247.8187384259</v>
      </c>
      <c r="G53" s="16" t="s">
        <v>68</v>
      </c>
      <c r="H53" s="17" t="s">
        <v>55</v>
      </c>
      <c r="I53" s="17"/>
      <c r="J53" s="17"/>
      <c r="K53" s="17" t="s">
        <v>55</v>
      </c>
      <c r="L53" s="17"/>
      <c r="M53" s="17"/>
      <c r="N53" s="17">
        <v>34</v>
      </c>
      <c r="O53" s="17"/>
      <c r="P53" s="17"/>
      <c r="Q53" s="17">
        <v>34</v>
      </c>
      <c r="R53" s="17"/>
      <c r="S53" s="17"/>
      <c r="T53" s="17" t="s">
        <v>88</v>
      </c>
      <c r="U53" s="17" t="s">
        <v>61</v>
      </c>
      <c r="V53" s="17" t="s">
        <v>89</v>
      </c>
      <c r="W53" s="19" t="s">
        <v>1475</v>
      </c>
      <c r="X53" s="18">
        <v>39448.333333333299</v>
      </c>
      <c r="Y53" s="18">
        <v>42005.333333333299</v>
      </c>
      <c r="Z53" s="17" t="s">
        <v>73</v>
      </c>
      <c r="AA53" s="17" t="s">
        <v>65</v>
      </c>
      <c r="AB53" s="17" t="s">
        <v>65</v>
      </c>
      <c r="AC53" s="17" t="s">
        <v>74</v>
      </c>
      <c r="AD53" s="17"/>
      <c r="AE53" s="17"/>
    </row>
    <row r="54" spans="1:31" s="3" customFormat="1" ht="25.5" x14ac:dyDescent="0.3">
      <c r="A54" s="35" t="s">
        <v>1476</v>
      </c>
      <c r="B54" s="17">
        <v>87</v>
      </c>
      <c r="C54" s="18">
        <v>40526</v>
      </c>
      <c r="D54" s="18">
        <v>38751.333333333299</v>
      </c>
      <c r="E54" s="16" t="s">
        <v>1375</v>
      </c>
      <c r="F54" s="36">
        <v>40526.333333333299</v>
      </c>
      <c r="G54" s="16" t="s">
        <v>101</v>
      </c>
      <c r="H54" s="17" t="s">
        <v>76</v>
      </c>
      <c r="I54" s="17"/>
      <c r="J54" s="17"/>
      <c r="K54" s="17" t="s">
        <v>1071</v>
      </c>
      <c r="L54" s="17"/>
      <c r="M54" s="17"/>
      <c r="N54" s="17">
        <v>28</v>
      </c>
      <c r="O54" s="17"/>
      <c r="P54" s="17"/>
      <c r="Q54" s="17">
        <v>28</v>
      </c>
      <c r="R54" s="17" t="s">
        <v>83</v>
      </c>
      <c r="S54" s="17"/>
      <c r="T54" s="17" t="s">
        <v>369</v>
      </c>
      <c r="U54" s="17" t="s">
        <v>61</v>
      </c>
      <c r="V54" s="17" t="s">
        <v>62</v>
      </c>
      <c r="W54" s="19" t="s">
        <v>1477</v>
      </c>
      <c r="X54" s="18">
        <v>38694.333333333299</v>
      </c>
      <c r="Y54" s="18">
        <v>38694.333333333299</v>
      </c>
      <c r="Z54" s="17" t="s">
        <v>103</v>
      </c>
      <c r="AA54" s="17" t="s">
        <v>74</v>
      </c>
      <c r="AB54" s="17" t="s">
        <v>74</v>
      </c>
      <c r="AC54" s="17" t="s">
        <v>103</v>
      </c>
      <c r="AD54" s="17"/>
      <c r="AE54" s="17"/>
    </row>
    <row r="55" spans="1:31" s="3" customFormat="1" ht="13" x14ac:dyDescent="0.3">
      <c r="A55" s="35" t="s">
        <v>1478</v>
      </c>
      <c r="B55" s="17">
        <v>88</v>
      </c>
      <c r="C55" s="18">
        <v>38758</v>
      </c>
      <c r="D55" s="18">
        <v>38758.333333333299</v>
      </c>
      <c r="E55" s="16" t="s">
        <v>1375</v>
      </c>
      <c r="F55" s="36">
        <v>39492.333333333299</v>
      </c>
      <c r="G55" s="16" t="s">
        <v>68</v>
      </c>
      <c r="H55" s="17" t="s">
        <v>111</v>
      </c>
      <c r="I55" s="17"/>
      <c r="J55" s="17"/>
      <c r="K55" s="17" t="s">
        <v>77</v>
      </c>
      <c r="L55" s="17"/>
      <c r="M55" s="17"/>
      <c r="N55" s="17">
        <v>613.5</v>
      </c>
      <c r="O55" s="17"/>
      <c r="P55" s="17"/>
      <c r="Q55" s="17">
        <v>613.5</v>
      </c>
      <c r="R55" s="17"/>
      <c r="S55" s="17"/>
      <c r="T55" s="17" t="s">
        <v>107</v>
      </c>
      <c r="U55" s="17" t="s">
        <v>61</v>
      </c>
      <c r="V55" s="17" t="s">
        <v>89</v>
      </c>
      <c r="W55" s="19" t="s">
        <v>1479</v>
      </c>
      <c r="X55" s="18">
        <v>40725.291666666701</v>
      </c>
      <c r="Y55" s="18">
        <v>40725.291666666701</v>
      </c>
      <c r="Z55" s="17" t="s">
        <v>73</v>
      </c>
      <c r="AA55" s="17" t="s">
        <v>86</v>
      </c>
      <c r="AB55" s="17" t="s">
        <v>74</v>
      </c>
      <c r="AC55" s="17" t="s">
        <v>74</v>
      </c>
      <c r="AD55" s="17"/>
      <c r="AE55" s="17"/>
    </row>
    <row r="56" spans="1:31" s="3" customFormat="1" ht="13" x14ac:dyDescent="0.3">
      <c r="A56" s="35" t="s">
        <v>1480</v>
      </c>
      <c r="B56" s="17">
        <v>89</v>
      </c>
      <c r="C56" s="18">
        <v>38761</v>
      </c>
      <c r="D56" s="18">
        <v>38761.333333333299</v>
      </c>
      <c r="E56" s="16" t="s">
        <v>1375</v>
      </c>
      <c r="F56" s="36">
        <v>40458.291666666701</v>
      </c>
      <c r="G56" s="16" t="s">
        <v>68</v>
      </c>
      <c r="H56" s="17" t="s">
        <v>111</v>
      </c>
      <c r="I56" s="17"/>
      <c r="J56" s="17"/>
      <c r="K56" s="17" t="s">
        <v>77</v>
      </c>
      <c r="L56" s="17"/>
      <c r="M56" s="17"/>
      <c r="N56" s="17">
        <v>570</v>
      </c>
      <c r="O56" s="17"/>
      <c r="P56" s="17"/>
      <c r="Q56" s="17">
        <v>570</v>
      </c>
      <c r="R56" s="17"/>
      <c r="S56" s="17"/>
      <c r="T56" s="17" t="s">
        <v>163</v>
      </c>
      <c r="U56" s="17" t="s">
        <v>61</v>
      </c>
      <c r="V56" s="17" t="s">
        <v>89</v>
      </c>
      <c r="W56" s="19" t="s">
        <v>1481</v>
      </c>
      <c r="X56" s="18">
        <v>39995.291666666701</v>
      </c>
      <c r="Y56" s="18">
        <v>41091.291666666701</v>
      </c>
      <c r="Z56" s="17" t="s">
        <v>98</v>
      </c>
      <c r="AA56" s="17" t="s">
        <v>86</v>
      </c>
      <c r="AB56" s="17" t="s">
        <v>65</v>
      </c>
      <c r="AC56" s="17" t="s">
        <v>74</v>
      </c>
      <c r="AD56" s="17"/>
      <c r="AE56" s="17"/>
    </row>
    <row r="57" spans="1:31" s="3" customFormat="1" ht="25.5" x14ac:dyDescent="0.3">
      <c r="A57" s="35" t="s">
        <v>1482</v>
      </c>
      <c r="B57" s="17">
        <v>90</v>
      </c>
      <c r="C57" s="18">
        <v>38973</v>
      </c>
      <c r="D57" s="18">
        <v>38764.333333333299</v>
      </c>
      <c r="E57" s="16" t="s">
        <v>1375</v>
      </c>
      <c r="F57" s="36">
        <v>40112.291666666701</v>
      </c>
      <c r="G57" s="16" t="s">
        <v>68</v>
      </c>
      <c r="H57" s="17" t="s">
        <v>374</v>
      </c>
      <c r="I57" s="17"/>
      <c r="J57" s="17"/>
      <c r="K57" s="17" t="s">
        <v>77</v>
      </c>
      <c r="L57" s="17"/>
      <c r="M57" s="17"/>
      <c r="N57" s="17">
        <v>93</v>
      </c>
      <c r="O57" s="17"/>
      <c r="P57" s="17"/>
      <c r="Q57" s="17">
        <v>93</v>
      </c>
      <c r="R57" s="17"/>
      <c r="S57" s="17"/>
      <c r="T57" s="17" t="s">
        <v>70</v>
      </c>
      <c r="U57" s="17" t="s">
        <v>61</v>
      </c>
      <c r="V57" s="17" t="s">
        <v>71</v>
      </c>
      <c r="W57" s="19" t="s">
        <v>1483</v>
      </c>
      <c r="X57" s="18">
        <v>39234.291666666701</v>
      </c>
      <c r="Y57" s="18">
        <v>39965.291666666701</v>
      </c>
      <c r="Z57" s="17" t="s">
        <v>98</v>
      </c>
      <c r="AA57" s="17" t="s">
        <v>65</v>
      </c>
      <c r="AB57" s="17" t="s">
        <v>65</v>
      </c>
      <c r="AC57" s="17" t="s">
        <v>74</v>
      </c>
      <c r="AD57" s="17"/>
      <c r="AE57" s="17"/>
    </row>
    <row r="58" spans="1:31" s="3" customFormat="1" ht="13" x14ac:dyDescent="0.3">
      <c r="A58" s="35" t="s">
        <v>1484</v>
      </c>
      <c r="B58" s="17">
        <v>92</v>
      </c>
      <c r="C58" s="18">
        <v>38771</v>
      </c>
      <c r="D58" s="18">
        <v>38771.333333333299</v>
      </c>
      <c r="E58" s="16" t="s">
        <v>1375</v>
      </c>
      <c r="F58" s="36">
        <v>43668.291666666701</v>
      </c>
      <c r="G58" s="16" t="s">
        <v>68</v>
      </c>
      <c r="H58" s="17" t="s">
        <v>111</v>
      </c>
      <c r="I58" s="17"/>
      <c r="J58" s="17"/>
      <c r="K58" s="17" t="s">
        <v>77</v>
      </c>
      <c r="L58" s="17"/>
      <c r="M58" s="17"/>
      <c r="N58" s="17">
        <v>570</v>
      </c>
      <c r="O58" s="17"/>
      <c r="P58" s="17"/>
      <c r="Q58" s="17">
        <v>570</v>
      </c>
      <c r="R58" s="17" t="s">
        <v>83</v>
      </c>
      <c r="S58" s="17"/>
      <c r="T58" s="17" t="s">
        <v>107</v>
      </c>
      <c r="U58" s="17" t="s">
        <v>61</v>
      </c>
      <c r="V58" s="17" t="s">
        <v>89</v>
      </c>
      <c r="W58" s="19" t="s">
        <v>1485</v>
      </c>
      <c r="X58" s="18">
        <v>39995.291666666701</v>
      </c>
      <c r="Y58" s="18">
        <v>44652.291666666701</v>
      </c>
      <c r="Z58" s="17" t="s">
        <v>73</v>
      </c>
      <c r="AA58" s="17" t="s">
        <v>65</v>
      </c>
      <c r="AB58" s="17" t="s">
        <v>65</v>
      </c>
      <c r="AC58" s="17" t="s">
        <v>74</v>
      </c>
      <c r="AD58" s="17" t="s">
        <v>66</v>
      </c>
      <c r="AE58" s="17" t="s">
        <v>1486</v>
      </c>
    </row>
    <row r="59" spans="1:31" s="3" customFormat="1" ht="13" x14ac:dyDescent="0.3">
      <c r="A59" s="35" t="s">
        <v>1487</v>
      </c>
      <c r="B59" s="17">
        <v>94</v>
      </c>
      <c r="C59" s="18">
        <v>38763</v>
      </c>
      <c r="D59" s="18">
        <v>38777.333333333299</v>
      </c>
      <c r="E59" s="16" t="s">
        <v>1375</v>
      </c>
      <c r="F59" s="36">
        <v>41674.672337962998</v>
      </c>
      <c r="G59" s="16" t="s">
        <v>68</v>
      </c>
      <c r="H59" s="17" t="s">
        <v>55</v>
      </c>
      <c r="I59" s="17"/>
      <c r="J59" s="17"/>
      <c r="K59" s="17" t="s">
        <v>55</v>
      </c>
      <c r="L59" s="17"/>
      <c r="M59" s="17"/>
      <c r="N59" s="17">
        <v>180</v>
      </c>
      <c r="O59" s="17"/>
      <c r="P59" s="17"/>
      <c r="Q59" s="17">
        <v>180</v>
      </c>
      <c r="R59" s="17"/>
      <c r="S59" s="17"/>
      <c r="T59" s="17" t="s">
        <v>88</v>
      </c>
      <c r="U59" s="17" t="s">
        <v>61</v>
      </c>
      <c r="V59" s="17" t="s">
        <v>89</v>
      </c>
      <c r="W59" s="19" t="s">
        <v>1488</v>
      </c>
      <c r="X59" s="18">
        <v>40908.333333333299</v>
      </c>
      <c r="Y59" s="18">
        <v>42735.333333333299</v>
      </c>
      <c r="Z59" s="17" t="s">
        <v>73</v>
      </c>
      <c r="AA59" s="17" t="s">
        <v>65</v>
      </c>
      <c r="AB59" s="17" t="s">
        <v>65</v>
      </c>
      <c r="AC59" s="17" t="s">
        <v>74</v>
      </c>
      <c r="AD59" s="17"/>
      <c r="AE59" s="17"/>
    </row>
    <row r="60" spans="1:31" s="3" customFormat="1" ht="13" x14ac:dyDescent="0.3">
      <c r="A60" s="35" t="s">
        <v>1489</v>
      </c>
      <c r="B60" s="17">
        <v>97</v>
      </c>
      <c r="C60" s="18">
        <v>38763</v>
      </c>
      <c r="D60" s="18">
        <v>38777.333333333299</v>
      </c>
      <c r="E60" s="16" t="s">
        <v>1375</v>
      </c>
      <c r="F60" s="36">
        <v>41911.291666666701</v>
      </c>
      <c r="G60" s="16" t="s">
        <v>68</v>
      </c>
      <c r="H60" s="17" t="s">
        <v>55</v>
      </c>
      <c r="I60" s="17"/>
      <c r="J60" s="17"/>
      <c r="K60" s="17" t="s">
        <v>55</v>
      </c>
      <c r="L60" s="17"/>
      <c r="M60" s="17"/>
      <c r="N60" s="17">
        <v>160</v>
      </c>
      <c r="O60" s="17"/>
      <c r="P60" s="17"/>
      <c r="Q60" s="17">
        <v>160</v>
      </c>
      <c r="R60" s="17"/>
      <c r="S60" s="17"/>
      <c r="T60" s="17" t="s">
        <v>88</v>
      </c>
      <c r="U60" s="17" t="s">
        <v>61</v>
      </c>
      <c r="V60" s="17" t="s">
        <v>89</v>
      </c>
      <c r="W60" s="19" t="s">
        <v>1490</v>
      </c>
      <c r="X60" s="18">
        <v>41639.333333333299</v>
      </c>
      <c r="Y60" s="18">
        <v>42735.333333333299</v>
      </c>
      <c r="Z60" s="17" t="s">
        <v>73</v>
      </c>
      <c r="AA60" s="17" t="s">
        <v>65</v>
      </c>
      <c r="AB60" s="17" t="s">
        <v>65</v>
      </c>
      <c r="AC60" s="17" t="s">
        <v>74</v>
      </c>
      <c r="AD60" s="17"/>
      <c r="AE60" s="17" t="s">
        <v>74</v>
      </c>
    </row>
    <row r="61" spans="1:31" s="3" customFormat="1" ht="13" x14ac:dyDescent="0.3">
      <c r="A61" s="35" t="s">
        <v>1491</v>
      </c>
      <c r="B61" s="17">
        <v>101</v>
      </c>
      <c r="C61" s="18">
        <v>38814</v>
      </c>
      <c r="D61" s="18">
        <v>38814.291666666701</v>
      </c>
      <c r="E61" s="16" t="s">
        <v>1375</v>
      </c>
      <c r="F61" s="36">
        <v>38814.291666666701</v>
      </c>
      <c r="G61" s="16" t="s">
        <v>68</v>
      </c>
      <c r="H61" s="17" t="s">
        <v>374</v>
      </c>
      <c r="I61" s="17"/>
      <c r="J61" s="17"/>
      <c r="K61" s="17" t="s">
        <v>77</v>
      </c>
      <c r="L61" s="17"/>
      <c r="M61" s="17"/>
      <c r="N61" s="17">
        <v>100</v>
      </c>
      <c r="O61" s="17"/>
      <c r="P61" s="17"/>
      <c r="Q61" s="17">
        <v>100</v>
      </c>
      <c r="R61" s="17"/>
      <c r="S61" s="17"/>
      <c r="T61" s="17" t="s">
        <v>88</v>
      </c>
      <c r="U61" s="17" t="s">
        <v>61</v>
      </c>
      <c r="V61" s="17" t="s">
        <v>62</v>
      </c>
      <c r="W61" s="19" t="s">
        <v>1492</v>
      </c>
      <c r="X61" s="18">
        <v>39508.333333333299</v>
      </c>
      <c r="Y61" s="18">
        <v>39508.333333333299</v>
      </c>
      <c r="Z61" s="17" t="s">
        <v>74</v>
      </c>
      <c r="AA61" s="17" t="s">
        <v>74</v>
      </c>
      <c r="AB61" s="17" t="s">
        <v>74</v>
      </c>
      <c r="AC61" s="17" t="s">
        <v>74</v>
      </c>
      <c r="AD61" s="17"/>
      <c r="AE61" s="17"/>
    </row>
    <row r="62" spans="1:31" s="3" customFormat="1" ht="13" x14ac:dyDescent="0.3">
      <c r="A62" s="35" t="s">
        <v>1493</v>
      </c>
      <c r="B62" s="17">
        <v>102</v>
      </c>
      <c r="C62" s="18">
        <v>38826</v>
      </c>
      <c r="D62" s="18">
        <v>38826.291666666701</v>
      </c>
      <c r="E62" s="16" t="s">
        <v>1375</v>
      </c>
      <c r="F62" s="36">
        <v>39464.333333333299</v>
      </c>
      <c r="G62" s="16" t="s">
        <v>68</v>
      </c>
      <c r="H62" s="17" t="s">
        <v>55</v>
      </c>
      <c r="I62" s="17"/>
      <c r="J62" s="17"/>
      <c r="K62" s="17" t="s">
        <v>55</v>
      </c>
      <c r="L62" s="17"/>
      <c r="M62" s="17"/>
      <c r="N62" s="17">
        <v>210</v>
      </c>
      <c r="O62" s="17"/>
      <c r="P62" s="17"/>
      <c r="Q62" s="17">
        <v>210</v>
      </c>
      <c r="R62" s="17"/>
      <c r="S62" s="17"/>
      <c r="T62" s="17" t="s">
        <v>411</v>
      </c>
      <c r="U62" s="17" t="s">
        <v>61</v>
      </c>
      <c r="V62" s="17" t="s">
        <v>62</v>
      </c>
      <c r="W62" s="19" t="s">
        <v>1494</v>
      </c>
      <c r="X62" s="18">
        <v>39782.333333333299</v>
      </c>
      <c r="Y62" s="18">
        <v>39782.333333333299</v>
      </c>
      <c r="Z62" s="17" t="s">
        <v>98</v>
      </c>
      <c r="AA62" s="17" t="s">
        <v>65</v>
      </c>
      <c r="AB62" s="17" t="s">
        <v>65</v>
      </c>
      <c r="AC62" s="17" t="s">
        <v>74</v>
      </c>
      <c r="AD62" s="17"/>
      <c r="AE62" s="17"/>
    </row>
    <row r="63" spans="1:31" s="3" customFormat="1" ht="13" x14ac:dyDescent="0.3">
      <c r="A63" s="35" t="s">
        <v>1495</v>
      </c>
      <c r="B63" s="17" t="s">
        <v>1496</v>
      </c>
      <c r="C63" s="18">
        <v>40395</v>
      </c>
      <c r="D63" s="18">
        <v>38828.291666666701</v>
      </c>
      <c r="E63" s="16" t="s">
        <v>1375</v>
      </c>
      <c r="F63" s="36">
        <v>40732.767893518503</v>
      </c>
      <c r="G63" s="16" t="s">
        <v>68</v>
      </c>
      <c r="H63" s="17" t="s">
        <v>55</v>
      </c>
      <c r="I63" s="17"/>
      <c r="J63" s="17"/>
      <c r="K63" s="17" t="s">
        <v>55</v>
      </c>
      <c r="L63" s="17"/>
      <c r="M63" s="17"/>
      <c r="N63" s="17">
        <v>100</v>
      </c>
      <c r="O63" s="17"/>
      <c r="P63" s="17"/>
      <c r="Q63" s="17">
        <v>100</v>
      </c>
      <c r="R63" s="17"/>
      <c r="S63" s="17"/>
      <c r="T63" s="17" t="s">
        <v>88</v>
      </c>
      <c r="U63" s="17" t="s">
        <v>61</v>
      </c>
      <c r="V63" s="17" t="s">
        <v>62</v>
      </c>
      <c r="W63" s="19" t="s">
        <v>1497</v>
      </c>
      <c r="X63" s="18">
        <v>40178.333333333299</v>
      </c>
      <c r="Y63" s="18">
        <v>40178.333333333299</v>
      </c>
      <c r="Z63" s="17" t="s">
        <v>74</v>
      </c>
      <c r="AA63" s="17" t="s">
        <v>74</v>
      </c>
      <c r="AB63" s="17" t="s">
        <v>74</v>
      </c>
      <c r="AC63" s="17" t="s">
        <v>74</v>
      </c>
      <c r="AD63" s="17"/>
      <c r="AE63" s="17"/>
    </row>
    <row r="64" spans="1:31" s="3" customFormat="1" ht="13" x14ac:dyDescent="0.3">
      <c r="A64" s="35" t="s">
        <v>1498</v>
      </c>
      <c r="B64" s="17">
        <v>103</v>
      </c>
      <c r="C64" s="18">
        <v>38839</v>
      </c>
      <c r="D64" s="18">
        <v>38839.291666666701</v>
      </c>
      <c r="E64" s="16" t="s">
        <v>1375</v>
      </c>
      <c r="F64" s="36">
        <v>42726.333333333299</v>
      </c>
      <c r="G64" s="16" t="s">
        <v>68</v>
      </c>
      <c r="H64" s="17" t="s">
        <v>76</v>
      </c>
      <c r="I64" s="17"/>
      <c r="J64" s="17"/>
      <c r="K64" s="17" t="s">
        <v>1058</v>
      </c>
      <c r="L64" s="17"/>
      <c r="M64" s="17"/>
      <c r="N64" s="17">
        <v>27</v>
      </c>
      <c r="O64" s="17"/>
      <c r="P64" s="17"/>
      <c r="Q64" s="17">
        <v>27</v>
      </c>
      <c r="R64" s="17"/>
      <c r="S64" s="17"/>
      <c r="T64" s="17" t="s">
        <v>70</v>
      </c>
      <c r="U64" s="17" t="s">
        <v>61</v>
      </c>
      <c r="V64" s="17" t="s">
        <v>71</v>
      </c>
      <c r="W64" s="19" t="s">
        <v>1499</v>
      </c>
      <c r="X64" s="18">
        <v>39783.333333333299</v>
      </c>
      <c r="Y64" s="18">
        <v>43099.333333333299</v>
      </c>
      <c r="Z64" s="17" t="s">
        <v>98</v>
      </c>
      <c r="AA64" s="17" t="s">
        <v>65</v>
      </c>
      <c r="AB64" s="17" t="s">
        <v>65</v>
      </c>
      <c r="AC64" s="17" t="s">
        <v>74</v>
      </c>
      <c r="AD64" s="17" t="s">
        <v>66</v>
      </c>
      <c r="AE64" s="17" t="s">
        <v>1500</v>
      </c>
    </row>
    <row r="65" spans="1:31" s="3" customFormat="1" ht="13" x14ac:dyDescent="0.3">
      <c r="A65" s="35" t="s">
        <v>1501</v>
      </c>
      <c r="B65" s="17">
        <v>104</v>
      </c>
      <c r="C65" s="18">
        <v>38821</v>
      </c>
      <c r="D65" s="18">
        <v>38840.291666666701</v>
      </c>
      <c r="E65" s="16" t="s">
        <v>1375</v>
      </c>
      <c r="F65" s="36">
        <v>40084.291666666701</v>
      </c>
      <c r="G65" s="16" t="s">
        <v>68</v>
      </c>
      <c r="H65" s="17" t="s">
        <v>111</v>
      </c>
      <c r="I65" s="17"/>
      <c r="J65" s="17"/>
      <c r="K65" s="17" t="s">
        <v>77</v>
      </c>
      <c r="L65" s="17"/>
      <c r="M65" s="17"/>
      <c r="N65" s="17">
        <v>304</v>
      </c>
      <c r="O65" s="17"/>
      <c r="P65" s="17"/>
      <c r="Q65" s="17">
        <v>304</v>
      </c>
      <c r="R65" s="17"/>
      <c r="S65" s="17"/>
      <c r="T65" s="17" t="s">
        <v>107</v>
      </c>
      <c r="U65" s="17" t="s">
        <v>61</v>
      </c>
      <c r="V65" s="17" t="s">
        <v>89</v>
      </c>
      <c r="W65" s="19" t="s">
        <v>1462</v>
      </c>
      <c r="X65" s="18">
        <v>40025.291666666701</v>
      </c>
      <c r="Y65" s="18">
        <v>40025.291666666701</v>
      </c>
      <c r="Z65" s="17" t="s">
        <v>98</v>
      </c>
      <c r="AA65" s="17" t="s">
        <v>86</v>
      </c>
      <c r="AB65" s="17" t="s">
        <v>86</v>
      </c>
      <c r="AC65" s="17" t="s">
        <v>74</v>
      </c>
      <c r="AD65" s="17"/>
      <c r="AE65" s="17"/>
    </row>
    <row r="66" spans="1:31" s="3" customFormat="1" ht="25.5" x14ac:dyDescent="0.3">
      <c r="A66" s="35" t="s">
        <v>1502</v>
      </c>
      <c r="B66" s="17">
        <v>105</v>
      </c>
      <c r="C66" s="18">
        <v>38841</v>
      </c>
      <c r="D66" s="18">
        <v>38841.291666666701</v>
      </c>
      <c r="E66" s="16" t="s">
        <v>1375</v>
      </c>
      <c r="F66" s="36">
        <v>40760.835023148102</v>
      </c>
      <c r="G66" s="16" t="s">
        <v>68</v>
      </c>
      <c r="H66" s="17" t="s">
        <v>55</v>
      </c>
      <c r="I66" s="17"/>
      <c r="J66" s="17"/>
      <c r="K66" s="17" t="s">
        <v>55</v>
      </c>
      <c r="L66" s="17"/>
      <c r="M66" s="17"/>
      <c r="N66" s="17">
        <v>100</v>
      </c>
      <c r="O66" s="17"/>
      <c r="P66" s="17"/>
      <c r="Q66" s="17">
        <v>100</v>
      </c>
      <c r="R66" s="17"/>
      <c r="S66" s="17"/>
      <c r="T66" s="17" t="s">
        <v>377</v>
      </c>
      <c r="U66" s="17" t="s">
        <v>61</v>
      </c>
      <c r="V66" s="17" t="s">
        <v>62</v>
      </c>
      <c r="W66" s="19" t="s">
        <v>1503</v>
      </c>
      <c r="X66" s="18">
        <v>40116.291666666701</v>
      </c>
      <c r="Y66" s="18">
        <v>40116.291666666701</v>
      </c>
      <c r="Z66" s="17" t="s">
        <v>74</v>
      </c>
      <c r="AA66" s="17" t="s">
        <v>74</v>
      </c>
      <c r="AB66" s="17" t="s">
        <v>74</v>
      </c>
      <c r="AC66" s="17" t="s">
        <v>74</v>
      </c>
      <c r="AD66" s="17"/>
      <c r="AE66" s="17"/>
    </row>
    <row r="67" spans="1:31" s="3" customFormat="1" ht="13" x14ac:dyDescent="0.3">
      <c r="A67" s="35" t="s">
        <v>1504</v>
      </c>
      <c r="B67" s="17">
        <v>106</v>
      </c>
      <c r="C67" s="18">
        <v>38863</v>
      </c>
      <c r="D67" s="18">
        <v>38863.291666666701</v>
      </c>
      <c r="E67" s="16" t="s">
        <v>1375</v>
      </c>
      <c r="F67" s="36">
        <v>39734.291666666701</v>
      </c>
      <c r="G67" s="16" t="s">
        <v>68</v>
      </c>
      <c r="H67" s="17" t="s">
        <v>76</v>
      </c>
      <c r="I67" s="17"/>
      <c r="J67" s="17"/>
      <c r="K67" s="17" t="s">
        <v>96</v>
      </c>
      <c r="L67" s="17"/>
      <c r="M67" s="17"/>
      <c r="N67" s="17">
        <v>635</v>
      </c>
      <c r="O67" s="17"/>
      <c r="P67" s="17"/>
      <c r="Q67" s="17">
        <v>635</v>
      </c>
      <c r="R67" s="17"/>
      <c r="S67" s="17"/>
      <c r="T67" s="17" t="s">
        <v>163</v>
      </c>
      <c r="U67" s="17" t="s">
        <v>61</v>
      </c>
      <c r="V67" s="17" t="s">
        <v>89</v>
      </c>
      <c r="W67" s="19" t="s">
        <v>1505</v>
      </c>
      <c r="X67" s="18">
        <v>40178.333333333299</v>
      </c>
      <c r="Y67" s="18">
        <v>40543.333333333299</v>
      </c>
      <c r="Z67" s="17" t="s">
        <v>98</v>
      </c>
      <c r="AA67" s="17" t="s">
        <v>74</v>
      </c>
      <c r="AB67" s="17" t="s">
        <v>74</v>
      </c>
      <c r="AC67" s="17" t="s">
        <v>74</v>
      </c>
      <c r="AD67" s="17"/>
      <c r="AE67" s="17"/>
    </row>
    <row r="68" spans="1:31" s="3" customFormat="1" ht="13" x14ac:dyDescent="0.3">
      <c r="A68" s="35" t="s">
        <v>1506</v>
      </c>
      <c r="B68" s="17" t="s">
        <v>1507</v>
      </c>
      <c r="C68" s="18">
        <v>38838</v>
      </c>
      <c r="D68" s="18">
        <v>38874.291666666701</v>
      </c>
      <c r="E68" s="16" t="s">
        <v>1375</v>
      </c>
      <c r="F68" s="36">
        <v>43803.333333333299</v>
      </c>
      <c r="G68" s="16" t="s">
        <v>68</v>
      </c>
      <c r="H68" s="17" t="s">
        <v>95</v>
      </c>
      <c r="I68" s="17" t="s">
        <v>56</v>
      </c>
      <c r="J68" s="17"/>
      <c r="K68" s="17" t="s">
        <v>96</v>
      </c>
      <c r="L68" s="17" t="s">
        <v>57</v>
      </c>
      <c r="M68" s="17"/>
      <c r="N68" s="17">
        <v>50</v>
      </c>
      <c r="O68" s="17">
        <v>50</v>
      </c>
      <c r="P68" s="17"/>
      <c r="Q68" s="17">
        <v>100</v>
      </c>
      <c r="R68" s="17" t="s">
        <v>83</v>
      </c>
      <c r="S68" s="17"/>
      <c r="T68" s="17" t="s">
        <v>70</v>
      </c>
      <c r="U68" s="17" t="s">
        <v>61</v>
      </c>
      <c r="V68" s="17" t="s">
        <v>71</v>
      </c>
      <c r="W68" s="19" t="s">
        <v>1508</v>
      </c>
      <c r="X68" s="18">
        <v>39629.291666666701</v>
      </c>
      <c r="Y68" s="18">
        <v>44926.333333333299</v>
      </c>
      <c r="Z68" s="17" t="s">
        <v>98</v>
      </c>
      <c r="AA68" s="17" t="s">
        <v>65</v>
      </c>
      <c r="AB68" s="17" t="s">
        <v>65</v>
      </c>
      <c r="AC68" s="17" t="s">
        <v>74</v>
      </c>
      <c r="AD68" s="17" t="s">
        <v>66</v>
      </c>
      <c r="AE68" s="17" t="s">
        <v>1509</v>
      </c>
    </row>
    <row r="69" spans="1:31" s="3" customFormat="1" ht="13" x14ac:dyDescent="0.3">
      <c r="A69" s="35" t="s">
        <v>1510</v>
      </c>
      <c r="B69" s="17">
        <v>107</v>
      </c>
      <c r="C69" s="18">
        <v>38877</v>
      </c>
      <c r="D69" s="18">
        <v>38877.291666666701</v>
      </c>
      <c r="E69" s="16" t="s">
        <v>1375</v>
      </c>
      <c r="F69" s="36">
        <v>40760.8364814815</v>
      </c>
      <c r="G69" s="16" t="s">
        <v>68</v>
      </c>
      <c r="H69" s="17" t="s">
        <v>55</v>
      </c>
      <c r="I69" s="17"/>
      <c r="J69" s="17"/>
      <c r="K69" s="17" t="s">
        <v>55</v>
      </c>
      <c r="L69" s="17"/>
      <c r="M69" s="17"/>
      <c r="N69" s="17">
        <v>128</v>
      </c>
      <c r="O69" s="17"/>
      <c r="P69" s="17"/>
      <c r="Q69" s="17">
        <v>128</v>
      </c>
      <c r="R69" s="17"/>
      <c r="S69" s="17"/>
      <c r="T69" s="17" t="s">
        <v>60</v>
      </c>
      <c r="U69" s="17" t="s">
        <v>61</v>
      </c>
      <c r="V69" s="17" t="s">
        <v>62</v>
      </c>
      <c r="W69" s="19" t="s">
        <v>1511</v>
      </c>
      <c r="X69" s="18">
        <v>40603.333333333299</v>
      </c>
      <c r="Y69" s="18">
        <v>40603.333333333299</v>
      </c>
      <c r="Z69" s="17" t="s">
        <v>74</v>
      </c>
      <c r="AA69" s="17" t="s">
        <v>74</v>
      </c>
      <c r="AB69" s="17" t="s">
        <v>74</v>
      </c>
      <c r="AC69" s="17" t="s">
        <v>74</v>
      </c>
      <c r="AD69" s="17"/>
      <c r="AE69" s="17"/>
    </row>
    <row r="70" spans="1:31" s="3" customFormat="1" ht="13" x14ac:dyDescent="0.3">
      <c r="A70" s="35" t="s">
        <v>1512</v>
      </c>
      <c r="B70" s="17" t="s">
        <v>1513</v>
      </c>
      <c r="C70" s="18">
        <v>38882</v>
      </c>
      <c r="D70" s="18">
        <v>38882.291666666701</v>
      </c>
      <c r="E70" s="16" t="s">
        <v>1375</v>
      </c>
      <c r="F70" s="36">
        <v>39037.333333333299</v>
      </c>
      <c r="G70" s="16" t="s">
        <v>68</v>
      </c>
      <c r="H70" s="17" t="s">
        <v>76</v>
      </c>
      <c r="I70" s="17"/>
      <c r="J70" s="17"/>
      <c r="K70" s="17" t="s">
        <v>96</v>
      </c>
      <c r="L70" s="17"/>
      <c r="M70" s="17"/>
      <c r="N70" s="17">
        <v>300</v>
      </c>
      <c r="O70" s="17"/>
      <c r="P70" s="17"/>
      <c r="Q70" s="17">
        <v>300</v>
      </c>
      <c r="R70" s="17"/>
      <c r="S70" s="17"/>
      <c r="T70" s="17" t="s">
        <v>88</v>
      </c>
      <c r="U70" s="17" t="s">
        <v>61</v>
      </c>
      <c r="V70" s="17" t="s">
        <v>62</v>
      </c>
      <c r="W70" s="19" t="s">
        <v>1514</v>
      </c>
      <c r="X70" s="18">
        <v>40238.333333333299</v>
      </c>
      <c r="Y70" s="18">
        <v>40238.333333333299</v>
      </c>
      <c r="Z70" s="17" t="s">
        <v>74</v>
      </c>
      <c r="AA70" s="17" t="s">
        <v>74</v>
      </c>
      <c r="AB70" s="17" t="s">
        <v>74</v>
      </c>
      <c r="AC70" s="17" t="s">
        <v>74</v>
      </c>
      <c r="AD70" s="17"/>
      <c r="AE70" s="17"/>
    </row>
    <row r="71" spans="1:31" s="3" customFormat="1" ht="13" x14ac:dyDescent="0.3">
      <c r="A71" s="35" t="s">
        <v>1515</v>
      </c>
      <c r="B71" s="17">
        <v>109</v>
      </c>
      <c r="C71" s="18">
        <v>38882</v>
      </c>
      <c r="D71" s="18">
        <v>38884.291666666701</v>
      </c>
      <c r="E71" s="16" t="s">
        <v>1375</v>
      </c>
      <c r="F71" s="36">
        <v>40633.777418981503</v>
      </c>
      <c r="G71" s="16" t="s">
        <v>68</v>
      </c>
      <c r="H71" s="17" t="s">
        <v>95</v>
      </c>
      <c r="I71" s="17"/>
      <c r="J71" s="17"/>
      <c r="K71" s="17" t="s">
        <v>96</v>
      </c>
      <c r="L71" s="17"/>
      <c r="M71" s="17"/>
      <c r="N71" s="17">
        <v>550</v>
      </c>
      <c r="O71" s="17"/>
      <c r="P71" s="17"/>
      <c r="Q71" s="17">
        <v>550</v>
      </c>
      <c r="R71" s="17"/>
      <c r="S71" s="17"/>
      <c r="T71" s="17" t="s">
        <v>163</v>
      </c>
      <c r="U71" s="17" t="s">
        <v>61</v>
      </c>
      <c r="V71" s="17" t="s">
        <v>89</v>
      </c>
      <c r="W71" s="19" t="s">
        <v>1516</v>
      </c>
      <c r="X71" s="18">
        <v>40603.333333333299</v>
      </c>
      <c r="Y71" s="18">
        <v>40603.333333333299</v>
      </c>
      <c r="Z71" s="17" t="s">
        <v>98</v>
      </c>
      <c r="AA71" s="17" t="s">
        <v>74</v>
      </c>
      <c r="AB71" s="17" t="s">
        <v>74</v>
      </c>
      <c r="AC71" s="17" t="s">
        <v>74</v>
      </c>
      <c r="AD71" s="17"/>
      <c r="AE71" s="17"/>
    </row>
    <row r="72" spans="1:31" s="3" customFormat="1" ht="13" x14ac:dyDescent="0.3">
      <c r="A72" s="35" t="s">
        <v>1517</v>
      </c>
      <c r="B72" s="17">
        <v>110</v>
      </c>
      <c r="C72" s="18">
        <v>38882</v>
      </c>
      <c r="D72" s="18">
        <v>38884.291666666701</v>
      </c>
      <c r="E72" s="16" t="s">
        <v>1375</v>
      </c>
      <c r="F72" s="36">
        <v>40633.779108796298</v>
      </c>
      <c r="G72" s="16" t="s">
        <v>68</v>
      </c>
      <c r="H72" s="17" t="s">
        <v>95</v>
      </c>
      <c r="I72" s="17"/>
      <c r="J72" s="17"/>
      <c r="K72" s="17" t="s">
        <v>96</v>
      </c>
      <c r="L72" s="17"/>
      <c r="M72" s="17"/>
      <c r="N72" s="17">
        <v>1400</v>
      </c>
      <c r="O72" s="17"/>
      <c r="P72" s="17"/>
      <c r="Q72" s="17">
        <v>1400</v>
      </c>
      <c r="R72" s="17"/>
      <c r="S72" s="17"/>
      <c r="T72" s="17" t="s">
        <v>163</v>
      </c>
      <c r="U72" s="17" t="s">
        <v>61</v>
      </c>
      <c r="V72" s="17" t="s">
        <v>89</v>
      </c>
      <c r="W72" s="19" t="s">
        <v>1516</v>
      </c>
      <c r="X72" s="18">
        <v>41334.333333333299</v>
      </c>
      <c r="Y72" s="18">
        <v>41334.333333333299</v>
      </c>
      <c r="Z72" s="17" t="s">
        <v>98</v>
      </c>
      <c r="AA72" s="17" t="s">
        <v>74</v>
      </c>
      <c r="AB72" s="17" t="s">
        <v>74</v>
      </c>
      <c r="AC72" s="17" t="s">
        <v>74</v>
      </c>
      <c r="AD72" s="17"/>
      <c r="AE72" s="17"/>
    </row>
    <row r="73" spans="1:31" s="3" customFormat="1" ht="13" x14ac:dyDescent="0.3">
      <c r="A73" s="35" t="s">
        <v>1518</v>
      </c>
      <c r="B73" s="17">
        <v>111</v>
      </c>
      <c r="C73" s="18">
        <v>38891</v>
      </c>
      <c r="D73" s="18">
        <v>38894.291666666701</v>
      </c>
      <c r="E73" s="16" t="s">
        <v>1375</v>
      </c>
      <c r="F73" s="36"/>
      <c r="G73" s="16" t="s">
        <v>54</v>
      </c>
      <c r="H73" s="17" t="s">
        <v>76</v>
      </c>
      <c r="I73" s="17"/>
      <c r="J73" s="17"/>
      <c r="K73" s="17" t="s">
        <v>1058</v>
      </c>
      <c r="L73" s="17"/>
      <c r="M73" s="17"/>
      <c r="N73" s="17">
        <v>16</v>
      </c>
      <c r="O73" s="17"/>
      <c r="P73" s="17"/>
      <c r="Q73" s="17">
        <v>16</v>
      </c>
      <c r="R73" s="17"/>
      <c r="S73" s="17"/>
      <c r="T73" s="17" t="s">
        <v>88</v>
      </c>
      <c r="U73" s="17" t="s">
        <v>61</v>
      </c>
      <c r="V73" s="17" t="s">
        <v>62</v>
      </c>
      <c r="W73" s="19" t="s">
        <v>1519</v>
      </c>
      <c r="X73" s="18">
        <v>40056.291666666701</v>
      </c>
      <c r="Y73" s="18">
        <v>42735.333333333299</v>
      </c>
      <c r="Z73" s="17"/>
      <c r="AA73" s="17" t="s">
        <v>65</v>
      </c>
      <c r="AB73" s="17" t="s">
        <v>65</v>
      </c>
      <c r="AC73" s="17"/>
      <c r="AD73" s="17" t="s">
        <v>66</v>
      </c>
      <c r="AE73" s="17"/>
    </row>
    <row r="74" spans="1:31" s="3" customFormat="1" ht="25.5" x14ac:dyDescent="0.3">
      <c r="A74" s="35" t="s">
        <v>1520</v>
      </c>
      <c r="B74" s="17">
        <v>112</v>
      </c>
      <c r="C74" s="18">
        <v>38896</v>
      </c>
      <c r="D74" s="18">
        <v>38896.291666666701</v>
      </c>
      <c r="E74" s="16" t="s">
        <v>1375</v>
      </c>
      <c r="F74" s="36">
        <v>39934.291666666701</v>
      </c>
      <c r="G74" s="16" t="s">
        <v>68</v>
      </c>
      <c r="H74" s="17" t="s">
        <v>55</v>
      </c>
      <c r="I74" s="17"/>
      <c r="J74" s="17"/>
      <c r="K74" s="17" t="s">
        <v>55</v>
      </c>
      <c r="L74" s="17"/>
      <c r="M74" s="17"/>
      <c r="N74" s="17">
        <v>300</v>
      </c>
      <c r="O74" s="17"/>
      <c r="P74" s="17"/>
      <c r="Q74" s="17">
        <v>300</v>
      </c>
      <c r="R74" s="17"/>
      <c r="S74" s="17"/>
      <c r="T74" s="17" t="s">
        <v>70</v>
      </c>
      <c r="U74" s="17" t="s">
        <v>61</v>
      </c>
      <c r="V74" s="17" t="s">
        <v>71</v>
      </c>
      <c r="W74" s="19" t="s">
        <v>1521</v>
      </c>
      <c r="X74" s="18">
        <v>39752.291666666701</v>
      </c>
      <c r="Y74" s="18">
        <v>39752.291666666701</v>
      </c>
      <c r="Z74" s="17" t="s">
        <v>98</v>
      </c>
      <c r="AA74" s="17" t="s">
        <v>65</v>
      </c>
      <c r="AB74" s="17" t="s">
        <v>74</v>
      </c>
      <c r="AC74" s="17" t="s">
        <v>74</v>
      </c>
      <c r="AD74" s="17"/>
      <c r="AE74" s="17"/>
    </row>
    <row r="75" spans="1:31" s="3" customFormat="1" ht="25.5" x14ac:dyDescent="0.3">
      <c r="A75" s="35" t="s">
        <v>1522</v>
      </c>
      <c r="B75" s="17">
        <v>113</v>
      </c>
      <c r="C75" s="18">
        <v>38897</v>
      </c>
      <c r="D75" s="18">
        <v>38898.291666666701</v>
      </c>
      <c r="E75" s="16" t="s">
        <v>1375</v>
      </c>
      <c r="F75" s="36">
        <v>41936.936249999999</v>
      </c>
      <c r="G75" s="16" t="s">
        <v>68</v>
      </c>
      <c r="H75" s="17" t="s">
        <v>55</v>
      </c>
      <c r="I75" s="17"/>
      <c r="J75" s="17"/>
      <c r="K75" s="17" t="s">
        <v>55</v>
      </c>
      <c r="L75" s="17"/>
      <c r="M75" s="17"/>
      <c r="N75" s="17">
        <v>30</v>
      </c>
      <c r="O75" s="17"/>
      <c r="P75" s="17"/>
      <c r="Q75" s="17">
        <v>30</v>
      </c>
      <c r="R75" s="17"/>
      <c r="S75" s="17"/>
      <c r="T75" s="17" t="s">
        <v>60</v>
      </c>
      <c r="U75" s="17" t="s">
        <v>61</v>
      </c>
      <c r="V75" s="17" t="s">
        <v>62</v>
      </c>
      <c r="W75" s="19" t="s">
        <v>1523</v>
      </c>
      <c r="X75" s="18">
        <v>39906.291666666701</v>
      </c>
      <c r="Y75" s="18">
        <v>42004.333333333299</v>
      </c>
      <c r="Z75" s="17" t="s">
        <v>98</v>
      </c>
      <c r="AA75" s="17" t="s">
        <v>65</v>
      </c>
      <c r="AB75" s="17" t="s">
        <v>74</v>
      </c>
      <c r="AC75" s="17" t="s">
        <v>74</v>
      </c>
      <c r="AD75" s="17" t="s">
        <v>66</v>
      </c>
      <c r="AE75" s="17"/>
    </row>
    <row r="76" spans="1:31" s="3" customFormat="1" ht="13" x14ac:dyDescent="0.3">
      <c r="A76" s="35" t="s">
        <v>1524</v>
      </c>
      <c r="B76" s="17">
        <v>114</v>
      </c>
      <c r="C76" s="18">
        <v>38897</v>
      </c>
      <c r="D76" s="18">
        <v>38910.291666666701</v>
      </c>
      <c r="E76" s="16" t="s">
        <v>1375</v>
      </c>
      <c r="F76" s="36">
        <v>39778.333333333299</v>
      </c>
      <c r="G76" s="16" t="s">
        <v>68</v>
      </c>
      <c r="H76" s="17" t="s">
        <v>55</v>
      </c>
      <c r="I76" s="17"/>
      <c r="J76" s="17"/>
      <c r="K76" s="17" t="s">
        <v>55</v>
      </c>
      <c r="L76" s="17"/>
      <c r="M76" s="17"/>
      <c r="N76" s="17">
        <v>150</v>
      </c>
      <c r="O76" s="17"/>
      <c r="P76" s="17"/>
      <c r="Q76" s="17">
        <v>150</v>
      </c>
      <c r="R76" s="17"/>
      <c r="S76" s="17"/>
      <c r="T76" s="17" t="s">
        <v>163</v>
      </c>
      <c r="U76" s="17" t="s">
        <v>61</v>
      </c>
      <c r="V76" s="17" t="s">
        <v>89</v>
      </c>
      <c r="W76" s="19" t="s">
        <v>1525</v>
      </c>
      <c r="X76" s="18">
        <v>39630.291666666701</v>
      </c>
      <c r="Y76" s="18">
        <v>39630.291666666701</v>
      </c>
      <c r="Z76" s="17" t="s">
        <v>98</v>
      </c>
      <c r="AA76" s="17" t="s">
        <v>74</v>
      </c>
      <c r="AB76" s="17" t="s">
        <v>74</v>
      </c>
      <c r="AC76" s="17" t="s">
        <v>74</v>
      </c>
      <c r="AD76" s="17"/>
      <c r="AE76" s="17"/>
    </row>
    <row r="77" spans="1:31" s="3" customFormat="1" ht="13" x14ac:dyDescent="0.3">
      <c r="A77" s="35" t="s">
        <v>1526</v>
      </c>
      <c r="B77" s="17">
        <v>115</v>
      </c>
      <c r="C77" s="18">
        <v>38897</v>
      </c>
      <c r="D77" s="18">
        <v>38910.291666666701</v>
      </c>
      <c r="E77" s="16" t="s">
        <v>1375</v>
      </c>
      <c r="F77" s="36">
        <v>39778.333333333299</v>
      </c>
      <c r="G77" s="16" t="s">
        <v>68</v>
      </c>
      <c r="H77" s="17" t="s">
        <v>55</v>
      </c>
      <c r="I77" s="17"/>
      <c r="J77" s="17"/>
      <c r="K77" s="17" t="s">
        <v>55</v>
      </c>
      <c r="L77" s="17"/>
      <c r="M77" s="17"/>
      <c r="N77" s="17">
        <v>150</v>
      </c>
      <c r="O77" s="17"/>
      <c r="P77" s="17"/>
      <c r="Q77" s="17">
        <v>150</v>
      </c>
      <c r="R77" s="17"/>
      <c r="S77" s="17"/>
      <c r="T77" s="17" t="s">
        <v>163</v>
      </c>
      <c r="U77" s="17" t="s">
        <v>61</v>
      </c>
      <c r="V77" s="17" t="s">
        <v>89</v>
      </c>
      <c r="W77" s="19" t="s">
        <v>1527</v>
      </c>
      <c r="X77" s="18">
        <v>39630.291666666701</v>
      </c>
      <c r="Y77" s="18">
        <v>39630.291666666701</v>
      </c>
      <c r="Z77" s="17" t="s">
        <v>98</v>
      </c>
      <c r="AA77" s="17" t="s">
        <v>74</v>
      </c>
      <c r="AB77" s="17" t="s">
        <v>74</v>
      </c>
      <c r="AC77" s="17" t="s">
        <v>74</v>
      </c>
      <c r="AD77" s="17"/>
      <c r="AE77" s="17"/>
    </row>
    <row r="78" spans="1:31" s="3" customFormat="1" ht="13" x14ac:dyDescent="0.3">
      <c r="A78" s="35" t="s">
        <v>1528</v>
      </c>
      <c r="B78" s="17">
        <v>116</v>
      </c>
      <c r="C78" s="18">
        <v>38897</v>
      </c>
      <c r="D78" s="18">
        <v>38910.291666666701</v>
      </c>
      <c r="E78" s="16" t="s">
        <v>1375</v>
      </c>
      <c r="F78" s="36">
        <v>39778.333333333299</v>
      </c>
      <c r="G78" s="16" t="s">
        <v>68</v>
      </c>
      <c r="H78" s="17" t="s">
        <v>55</v>
      </c>
      <c r="I78" s="17"/>
      <c r="J78" s="17"/>
      <c r="K78" s="17" t="s">
        <v>55</v>
      </c>
      <c r="L78" s="17"/>
      <c r="M78" s="17"/>
      <c r="N78" s="17">
        <v>50</v>
      </c>
      <c r="O78" s="17"/>
      <c r="P78" s="17"/>
      <c r="Q78" s="17">
        <v>50</v>
      </c>
      <c r="R78" s="17"/>
      <c r="S78" s="17"/>
      <c r="T78" s="17" t="s">
        <v>163</v>
      </c>
      <c r="U78" s="17" t="s">
        <v>61</v>
      </c>
      <c r="V78" s="17" t="s">
        <v>89</v>
      </c>
      <c r="W78" s="19" t="s">
        <v>1527</v>
      </c>
      <c r="X78" s="18">
        <v>39630.291666666701</v>
      </c>
      <c r="Y78" s="18">
        <v>39630.291666666701</v>
      </c>
      <c r="Z78" s="17" t="s">
        <v>98</v>
      </c>
      <c r="AA78" s="17" t="s">
        <v>74</v>
      </c>
      <c r="AB78" s="17" t="s">
        <v>74</v>
      </c>
      <c r="AC78" s="17" t="s">
        <v>74</v>
      </c>
      <c r="AD78" s="17"/>
      <c r="AE78" s="17"/>
    </row>
    <row r="79" spans="1:31" s="3" customFormat="1" ht="13" x14ac:dyDescent="0.3">
      <c r="A79" s="35" t="s">
        <v>1529</v>
      </c>
      <c r="B79" s="17">
        <v>117</v>
      </c>
      <c r="C79" s="18">
        <v>38841</v>
      </c>
      <c r="D79" s="18">
        <v>38918.291666666701</v>
      </c>
      <c r="E79" s="16" t="s">
        <v>1375</v>
      </c>
      <c r="F79" s="36">
        <v>40760.831608796303</v>
      </c>
      <c r="G79" s="16" t="s">
        <v>68</v>
      </c>
      <c r="H79" s="17" t="s">
        <v>55</v>
      </c>
      <c r="I79" s="17"/>
      <c r="J79" s="17"/>
      <c r="K79" s="17" t="s">
        <v>55</v>
      </c>
      <c r="L79" s="17"/>
      <c r="M79" s="17"/>
      <c r="N79" s="17">
        <v>70</v>
      </c>
      <c r="O79" s="17"/>
      <c r="P79" s="17"/>
      <c r="Q79" s="17">
        <v>70</v>
      </c>
      <c r="R79" s="17"/>
      <c r="S79" s="17"/>
      <c r="T79" s="17" t="s">
        <v>377</v>
      </c>
      <c r="U79" s="17" t="s">
        <v>61</v>
      </c>
      <c r="V79" s="17" t="s">
        <v>62</v>
      </c>
      <c r="W79" s="19" t="s">
        <v>1530</v>
      </c>
      <c r="X79" s="18">
        <v>40116.291666666701</v>
      </c>
      <c r="Y79" s="18">
        <v>40116.291666666701</v>
      </c>
      <c r="Z79" s="17" t="s">
        <v>74</v>
      </c>
      <c r="AA79" s="17" t="s">
        <v>74</v>
      </c>
      <c r="AB79" s="17" t="s">
        <v>74</v>
      </c>
      <c r="AC79" s="17" t="s">
        <v>74</v>
      </c>
      <c r="AD79" s="17"/>
      <c r="AE79" s="17"/>
    </row>
    <row r="80" spans="1:31" s="3" customFormat="1" ht="13" x14ac:dyDescent="0.3">
      <c r="A80" s="35" t="s">
        <v>1531</v>
      </c>
      <c r="B80" s="17">
        <v>118</v>
      </c>
      <c r="C80" s="18">
        <v>38931</v>
      </c>
      <c r="D80" s="18">
        <v>38933.291666666701</v>
      </c>
      <c r="E80" s="16" t="s">
        <v>1375</v>
      </c>
      <c r="F80" s="36">
        <v>39414.333333333299</v>
      </c>
      <c r="G80" s="16" t="s">
        <v>68</v>
      </c>
      <c r="H80" s="17" t="s">
        <v>111</v>
      </c>
      <c r="I80" s="17"/>
      <c r="J80" s="17"/>
      <c r="K80" s="17" t="s">
        <v>77</v>
      </c>
      <c r="L80" s="17"/>
      <c r="M80" s="17"/>
      <c r="N80" s="17">
        <v>550</v>
      </c>
      <c r="O80" s="17"/>
      <c r="P80" s="17"/>
      <c r="Q80" s="17">
        <v>550</v>
      </c>
      <c r="R80" s="17"/>
      <c r="S80" s="17"/>
      <c r="T80" s="17" t="s">
        <v>1532</v>
      </c>
      <c r="U80" s="17" t="s">
        <v>189</v>
      </c>
      <c r="V80" s="17" t="s">
        <v>89</v>
      </c>
      <c r="W80" s="19" t="s">
        <v>1533</v>
      </c>
      <c r="X80" s="18">
        <v>39821.333333333299</v>
      </c>
      <c r="Y80" s="18">
        <v>39821.333333333299</v>
      </c>
      <c r="Z80" s="17" t="s">
        <v>98</v>
      </c>
      <c r="AA80" s="17" t="s">
        <v>74</v>
      </c>
      <c r="AB80" s="17" t="s">
        <v>74</v>
      </c>
      <c r="AC80" s="17" t="s">
        <v>74</v>
      </c>
      <c r="AD80" s="17"/>
      <c r="AE80" s="17"/>
    </row>
    <row r="81" spans="1:31" s="3" customFormat="1" ht="13" x14ac:dyDescent="0.3">
      <c r="A81" s="35" t="s">
        <v>1534</v>
      </c>
      <c r="B81" s="17">
        <v>120</v>
      </c>
      <c r="C81" s="18">
        <v>38938</v>
      </c>
      <c r="D81" s="18">
        <v>38938.291666666701</v>
      </c>
      <c r="E81" s="16" t="s">
        <v>1375</v>
      </c>
      <c r="F81" s="36">
        <v>39778.333333333299</v>
      </c>
      <c r="G81" s="16" t="s">
        <v>68</v>
      </c>
      <c r="H81" s="17" t="s">
        <v>95</v>
      </c>
      <c r="I81" s="17"/>
      <c r="J81" s="17"/>
      <c r="K81" s="17" t="s">
        <v>96</v>
      </c>
      <c r="L81" s="17"/>
      <c r="M81" s="17"/>
      <c r="N81" s="17">
        <v>1200</v>
      </c>
      <c r="O81" s="17"/>
      <c r="P81" s="17"/>
      <c r="Q81" s="17">
        <v>1200</v>
      </c>
      <c r="R81" s="17"/>
      <c r="S81" s="17"/>
      <c r="T81" s="17" t="s">
        <v>163</v>
      </c>
      <c r="U81" s="17" t="s">
        <v>61</v>
      </c>
      <c r="V81" s="17" t="s">
        <v>89</v>
      </c>
      <c r="W81" s="19" t="s">
        <v>1535</v>
      </c>
      <c r="X81" s="18">
        <v>40603.333333333299</v>
      </c>
      <c r="Y81" s="18">
        <v>40603.333333333299</v>
      </c>
      <c r="Z81" s="17" t="s">
        <v>98</v>
      </c>
      <c r="AA81" s="17" t="s">
        <v>74</v>
      </c>
      <c r="AB81" s="17" t="s">
        <v>74</v>
      </c>
      <c r="AC81" s="17" t="s">
        <v>74</v>
      </c>
      <c r="AD81" s="17"/>
      <c r="AE81" s="17"/>
    </row>
    <row r="82" spans="1:31" s="3" customFormat="1" ht="13" x14ac:dyDescent="0.3">
      <c r="A82" s="35" t="s">
        <v>1536</v>
      </c>
      <c r="B82" s="17">
        <v>122</v>
      </c>
      <c r="C82" s="18">
        <v>38945</v>
      </c>
      <c r="D82" s="18">
        <v>38946.291666666701</v>
      </c>
      <c r="E82" s="16" t="s">
        <v>1375</v>
      </c>
      <c r="F82" s="36">
        <v>39098.333333333299</v>
      </c>
      <c r="G82" s="16" t="s">
        <v>68</v>
      </c>
      <c r="H82" s="17" t="s">
        <v>374</v>
      </c>
      <c r="I82" s="17"/>
      <c r="J82" s="17"/>
      <c r="K82" s="17" t="s">
        <v>77</v>
      </c>
      <c r="L82" s="17"/>
      <c r="M82" s="17"/>
      <c r="N82" s="17">
        <v>99</v>
      </c>
      <c r="O82" s="17"/>
      <c r="P82" s="17"/>
      <c r="Q82" s="17">
        <v>99</v>
      </c>
      <c r="R82" s="17"/>
      <c r="S82" s="17"/>
      <c r="T82" s="17" t="s">
        <v>480</v>
      </c>
      <c r="U82" s="17" t="s">
        <v>61</v>
      </c>
      <c r="V82" s="17" t="s">
        <v>71</v>
      </c>
      <c r="W82" s="19" t="s">
        <v>1537</v>
      </c>
      <c r="X82" s="18">
        <v>39903.291666666701</v>
      </c>
      <c r="Y82" s="18">
        <v>39629.291666666701</v>
      </c>
      <c r="Z82" s="17" t="s">
        <v>73</v>
      </c>
      <c r="AA82" s="17" t="s">
        <v>74</v>
      </c>
      <c r="AB82" s="17" t="s">
        <v>74</v>
      </c>
      <c r="AC82" s="17" t="s">
        <v>74</v>
      </c>
      <c r="AD82" s="17"/>
      <c r="AE82" s="17"/>
    </row>
    <row r="83" spans="1:31" s="3" customFormat="1" ht="13" x14ac:dyDescent="0.3">
      <c r="A83" s="35" t="s">
        <v>1538</v>
      </c>
      <c r="B83" s="17">
        <v>123</v>
      </c>
      <c r="C83" s="18"/>
      <c r="D83" s="18">
        <v>38946.291666666701</v>
      </c>
      <c r="E83" s="16" t="s">
        <v>1375</v>
      </c>
      <c r="F83" s="36">
        <v>39098.333333333299</v>
      </c>
      <c r="G83" s="16" t="s">
        <v>68</v>
      </c>
      <c r="H83" s="17" t="s">
        <v>374</v>
      </c>
      <c r="I83" s="17"/>
      <c r="J83" s="17"/>
      <c r="K83" s="17" t="s">
        <v>77</v>
      </c>
      <c r="L83" s="17"/>
      <c r="M83" s="17"/>
      <c r="N83" s="17">
        <v>99</v>
      </c>
      <c r="O83" s="17"/>
      <c r="P83" s="17"/>
      <c r="Q83" s="17">
        <v>99</v>
      </c>
      <c r="R83" s="17"/>
      <c r="S83" s="17"/>
      <c r="T83" s="17" t="s">
        <v>70</v>
      </c>
      <c r="U83" s="17" t="s">
        <v>61</v>
      </c>
      <c r="V83" s="17" t="s">
        <v>71</v>
      </c>
      <c r="W83" s="19" t="s">
        <v>1539</v>
      </c>
      <c r="X83" s="18">
        <v>39903.291666666701</v>
      </c>
      <c r="Y83" s="18">
        <v>39629.291666666701</v>
      </c>
      <c r="Z83" s="17" t="s">
        <v>74</v>
      </c>
      <c r="AA83" s="17" t="s">
        <v>74</v>
      </c>
      <c r="AB83" s="17" t="s">
        <v>74</v>
      </c>
      <c r="AC83" s="17" t="s">
        <v>74</v>
      </c>
      <c r="AD83" s="17"/>
      <c r="AE83" s="17"/>
    </row>
    <row r="84" spans="1:31" s="3" customFormat="1" ht="13" x14ac:dyDescent="0.3">
      <c r="A84" s="35" t="s">
        <v>1540</v>
      </c>
      <c r="B84" s="17">
        <v>126</v>
      </c>
      <c r="C84" s="18">
        <v>38960</v>
      </c>
      <c r="D84" s="18">
        <v>38960.291666666701</v>
      </c>
      <c r="E84" s="16" t="s">
        <v>1375</v>
      </c>
      <c r="F84" s="36">
        <v>41072.972962963002</v>
      </c>
      <c r="G84" s="16" t="s">
        <v>68</v>
      </c>
      <c r="H84" s="17" t="s">
        <v>55</v>
      </c>
      <c r="I84" s="17"/>
      <c r="J84" s="17"/>
      <c r="K84" s="17" t="s">
        <v>55</v>
      </c>
      <c r="L84" s="17"/>
      <c r="M84" s="17"/>
      <c r="N84" s="17">
        <v>1500</v>
      </c>
      <c r="O84" s="17"/>
      <c r="P84" s="17"/>
      <c r="Q84" s="17">
        <v>1500</v>
      </c>
      <c r="R84" s="17"/>
      <c r="S84" s="17"/>
      <c r="T84" s="17" t="s">
        <v>119</v>
      </c>
      <c r="U84" s="17" t="s">
        <v>120</v>
      </c>
      <c r="V84" s="17" t="s">
        <v>89</v>
      </c>
      <c r="W84" s="19" t="s">
        <v>1541</v>
      </c>
      <c r="X84" s="18">
        <v>40908.333333333299</v>
      </c>
      <c r="Y84" s="18">
        <v>40908.333333333299</v>
      </c>
      <c r="Z84" s="17" t="s">
        <v>98</v>
      </c>
      <c r="AA84" s="17" t="s">
        <v>65</v>
      </c>
      <c r="AB84" s="17" t="s">
        <v>86</v>
      </c>
      <c r="AC84" s="17" t="s">
        <v>74</v>
      </c>
      <c r="AD84" s="17"/>
      <c r="AE84" s="17"/>
    </row>
    <row r="85" spans="1:31" s="3" customFormat="1" ht="13" x14ac:dyDescent="0.3">
      <c r="A85" s="35" t="s">
        <v>1542</v>
      </c>
      <c r="B85" s="17">
        <v>127</v>
      </c>
      <c r="C85" s="18">
        <v>38951</v>
      </c>
      <c r="D85" s="18">
        <v>38961.291666666701</v>
      </c>
      <c r="E85" s="16" t="s">
        <v>1375</v>
      </c>
      <c r="F85" s="36">
        <v>39274.291666666701</v>
      </c>
      <c r="G85" s="16" t="s">
        <v>68</v>
      </c>
      <c r="H85" s="17" t="s">
        <v>76</v>
      </c>
      <c r="I85" s="17"/>
      <c r="J85" s="17"/>
      <c r="K85" s="17" t="s">
        <v>430</v>
      </c>
      <c r="L85" s="17"/>
      <c r="M85" s="17"/>
      <c r="N85" s="17">
        <v>27.2</v>
      </c>
      <c r="O85" s="17"/>
      <c r="P85" s="17"/>
      <c r="Q85" s="17">
        <v>27.2</v>
      </c>
      <c r="R85" s="17"/>
      <c r="S85" s="17"/>
      <c r="T85" s="17" t="s">
        <v>144</v>
      </c>
      <c r="U85" s="17" t="s">
        <v>61</v>
      </c>
      <c r="V85" s="17" t="s">
        <v>62</v>
      </c>
      <c r="W85" s="19" t="s">
        <v>1543</v>
      </c>
      <c r="X85" s="18">
        <v>39661.291666666701</v>
      </c>
      <c r="Y85" s="18">
        <v>39661.291666666701</v>
      </c>
      <c r="Z85" s="17" t="s">
        <v>73</v>
      </c>
      <c r="AA85" s="17" t="s">
        <v>65</v>
      </c>
      <c r="AB85" s="17" t="s">
        <v>74</v>
      </c>
      <c r="AC85" s="17" t="s">
        <v>74</v>
      </c>
      <c r="AD85" s="17"/>
      <c r="AE85" s="17"/>
    </row>
    <row r="86" spans="1:31" s="3" customFormat="1" ht="13" x14ac:dyDescent="0.3">
      <c r="A86" s="35" t="s">
        <v>1544</v>
      </c>
      <c r="B86" s="17">
        <v>128</v>
      </c>
      <c r="C86" s="18">
        <v>38961</v>
      </c>
      <c r="D86" s="18">
        <v>38961.291666666701</v>
      </c>
      <c r="E86" s="16" t="s">
        <v>1375</v>
      </c>
      <c r="F86" s="36">
        <v>40031.291666666701</v>
      </c>
      <c r="G86" s="16" t="s">
        <v>68</v>
      </c>
      <c r="H86" s="17" t="s">
        <v>111</v>
      </c>
      <c r="I86" s="17"/>
      <c r="J86" s="17"/>
      <c r="K86" s="17" t="s">
        <v>77</v>
      </c>
      <c r="L86" s="17"/>
      <c r="M86" s="17"/>
      <c r="N86" s="17">
        <v>600</v>
      </c>
      <c r="O86" s="17"/>
      <c r="P86" s="17"/>
      <c r="Q86" s="17">
        <v>600</v>
      </c>
      <c r="R86" s="17"/>
      <c r="S86" s="17"/>
      <c r="T86" s="17" t="s">
        <v>78</v>
      </c>
      <c r="U86" s="17" t="s">
        <v>61</v>
      </c>
      <c r="V86" s="17" t="s">
        <v>62</v>
      </c>
      <c r="W86" s="19" t="s">
        <v>1421</v>
      </c>
      <c r="X86" s="18">
        <v>40513.333333333299</v>
      </c>
      <c r="Y86" s="18">
        <v>41244.333333333299</v>
      </c>
      <c r="Z86" s="17" t="s">
        <v>98</v>
      </c>
      <c r="AA86" s="17" t="s">
        <v>86</v>
      </c>
      <c r="AB86" s="17" t="s">
        <v>86</v>
      </c>
      <c r="AC86" s="17" t="s">
        <v>74</v>
      </c>
      <c r="AD86" s="17"/>
      <c r="AE86" s="17"/>
    </row>
    <row r="87" spans="1:31" s="3" customFormat="1" ht="13" x14ac:dyDescent="0.3">
      <c r="A87" s="35" t="s">
        <v>1545</v>
      </c>
      <c r="B87" s="17">
        <v>129</v>
      </c>
      <c r="C87" s="18"/>
      <c r="D87" s="18">
        <v>38973.291666666701</v>
      </c>
      <c r="E87" s="16" t="s">
        <v>1375</v>
      </c>
      <c r="F87" s="36">
        <v>39014.291666666701</v>
      </c>
      <c r="G87" s="16" t="s">
        <v>68</v>
      </c>
      <c r="H87" s="17" t="s">
        <v>55</v>
      </c>
      <c r="I87" s="17"/>
      <c r="J87" s="17"/>
      <c r="K87" s="17" t="s">
        <v>55</v>
      </c>
      <c r="L87" s="17"/>
      <c r="M87" s="17"/>
      <c r="N87" s="17">
        <v>400</v>
      </c>
      <c r="O87" s="17"/>
      <c r="P87" s="17"/>
      <c r="Q87" s="17">
        <v>400</v>
      </c>
      <c r="R87" s="17"/>
      <c r="S87" s="17"/>
      <c r="T87" s="17" t="s">
        <v>163</v>
      </c>
      <c r="U87" s="17" t="s">
        <v>61</v>
      </c>
      <c r="V87" s="17" t="s">
        <v>89</v>
      </c>
      <c r="W87" s="19" t="s">
        <v>1546</v>
      </c>
      <c r="X87" s="18">
        <v>40238.333333333299</v>
      </c>
      <c r="Y87" s="18">
        <v>40238.333333333299</v>
      </c>
      <c r="Z87" s="17" t="s">
        <v>74</v>
      </c>
      <c r="AA87" s="17" t="s">
        <v>74</v>
      </c>
      <c r="AB87" s="17" t="s">
        <v>74</v>
      </c>
      <c r="AC87" s="17" t="s">
        <v>74</v>
      </c>
      <c r="AD87" s="17"/>
      <c r="AE87" s="17"/>
    </row>
    <row r="88" spans="1:31" s="3" customFormat="1" ht="13" x14ac:dyDescent="0.3">
      <c r="A88" s="35" t="s">
        <v>1547</v>
      </c>
      <c r="B88" s="17">
        <v>130</v>
      </c>
      <c r="C88" s="18">
        <v>38973</v>
      </c>
      <c r="D88" s="18">
        <v>38973.291666666701</v>
      </c>
      <c r="E88" s="16" t="s">
        <v>1375</v>
      </c>
      <c r="F88" s="36">
        <v>39539.291666666701</v>
      </c>
      <c r="G88" s="16" t="s">
        <v>68</v>
      </c>
      <c r="H88" s="17" t="s">
        <v>76</v>
      </c>
      <c r="I88" s="17"/>
      <c r="J88" s="17"/>
      <c r="K88" s="17" t="s">
        <v>96</v>
      </c>
      <c r="L88" s="17"/>
      <c r="M88" s="17"/>
      <c r="N88" s="17">
        <v>565</v>
      </c>
      <c r="O88" s="17"/>
      <c r="P88" s="17"/>
      <c r="Q88" s="17">
        <v>565</v>
      </c>
      <c r="R88" s="17"/>
      <c r="S88" s="17"/>
      <c r="T88" s="17" t="s">
        <v>163</v>
      </c>
      <c r="U88" s="17" t="s">
        <v>61</v>
      </c>
      <c r="V88" s="17" t="s">
        <v>89</v>
      </c>
      <c r="W88" s="19" t="s">
        <v>1548</v>
      </c>
      <c r="X88" s="18">
        <v>40543.333333333299</v>
      </c>
      <c r="Y88" s="18">
        <v>40543.333333333299</v>
      </c>
      <c r="Z88" s="17" t="s">
        <v>98</v>
      </c>
      <c r="AA88" s="17" t="s">
        <v>74</v>
      </c>
      <c r="AB88" s="17" t="s">
        <v>74</v>
      </c>
      <c r="AC88" s="17" t="s">
        <v>74</v>
      </c>
      <c r="AD88" s="17"/>
      <c r="AE88" s="17"/>
    </row>
    <row r="89" spans="1:31" s="3" customFormat="1" ht="13" x14ac:dyDescent="0.3">
      <c r="A89" s="35" t="s">
        <v>1549</v>
      </c>
      <c r="B89" s="17">
        <v>133</v>
      </c>
      <c r="C89" s="18"/>
      <c r="D89" s="18">
        <v>38993.291666666701</v>
      </c>
      <c r="E89" s="16" t="s">
        <v>1375</v>
      </c>
      <c r="F89" s="36">
        <v>39072.333333333299</v>
      </c>
      <c r="G89" s="16" t="s">
        <v>68</v>
      </c>
      <c r="H89" s="17" t="s">
        <v>55</v>
      </c>
      <c r="I89" s="17"/>
      <c r="J89" s="17"/>
      <c r="K89" s="17" t="s">
        <v>55</v>
      </c>
      <c r="L89" s="17"/>
      <c r="M89" s="17"/>
      <c r="N89" s="17">
        <v>140</v>
      </c>
      <c r="O89" s="17"/>
      <c r="P89" s="17"/>
      <c r="Q89" s="17">
        <v>140</v>
      </c>
      <c r="R89" s="17"/>
      <c r="S89" s="17"/>
      <c r="T89" s="17" t="s">
        <v>163</v>
      </c>
      <c r="U89" s="17" t="s">
        <v>61</v>
      </c>
      <c r="V89" s="17" t="s">
        <v>89</v>
      </c>
      <c r="W89" s="19" t="s">
        <v>1550</v>
      </c>
      <c r="X89" s="18">
        <v>40238.333333333299</v>
      </c>
      <c r="Y89" s="18">
        <v>40238.333333333299</v>
      </c>
      <c r="Z89" s="17" t="s">
        <v>74</v>
      </c>
      <c r="AA89" s="17" t="s">
        <v>74</v>
      </c>
      <c r="AB89" s="17" t="s">
        <v>74</v>
      </c>
      <c r="AC89" s="17" t="s">
        <v>74</v>
      </c>
      <c r="AD89" s="17"/>
      <c r="AE89" s="17"/>
    </row>
    <row r="90" spans="1:31" s="3" customFormat="1" ht="13" x14ac:dyDescent="0.3">
      <c r="A90" s="35" t="s">
        <v>1551</v>
      </c>
      <c r="B90" s="17">
        <v>134</v>
      </c>
      <c r="C90" s="18"/>
      <c r="D90" s="18">
        <v>38999.291666666701</v>
      </c>
      <c r="E90" s="16" t="s">
        <v>1375</v>
      </c>
      <c r="F90" s="36">
        <v>39113.333333333299</v>
      </c>
      <c r="G90" s="16" t="s">
        <v>68</v>
      </c>
      <c r="H90" s="17" t="s">
        <v>374</v>
      </c>
      <c r="I90" s="17"/>
      <c r="J90" s="17"/>
      <c r="K90" s="17" t="s">
        <v>77</v>
      </c>
      <c r="L90" s="17"/>
      <c r="M90" s="17"/>
      <c r="N90" s="17">
        <v>200</v>
      </c>
      <c r="O90" s="17"/>
      <c r="P90" s="17"/>
      <c r="Q90" s="17">
        <v>200</v>
      </c>
      <c r="R90" s="17"/>
      <c r="S90" s="17"/>
      <c r="T90" s="17" t="s">
        <v>88</v>
      </c>
      <c r="U90" s="17" t="s">
        <v>61</v>
      </c>
      <c r="V90" s="17" t="s">
        <v>89</v>
      </c>
      <c r="W90" s="19" t="s">
        <v>1419</v>
      </c>
      <c r="X90" s="18">
        <v>40329.291666666701</v>
      </c>
      <c r="Y90" s="18">
        <v>40329.291666666701</v>
      </c>
      <c r="Z90" s="17" t="s">
        <v>74</v>
      </c>
      <c r="AA90" s="17" t="s">
        <v>74</v>
      </c>
      <c r="AB90" s="17" t="s">
        <v>74</v>
      </c>
      <c r="AC90" s="17" t="s">
        <v>74</v>
      </c>
      <c r="AD90" s="17"/>
      <c r="AE90" s="17"/>
    </row>
    <row r="91" spans="1:31" s="3" customFormat="1" ht="13" x14ac:dyDescent="0.3">
      <c r="A91" s="35" t="s">
        <v>1552</v>
      </c>
      <c r="B91" s="17">
        <v>135</v>
      </c>
      <c r="C91" s="18">
        <v>39000</v>
      </c>
      <c r="D91" s="18">
        <v>39000.291666666701</v>
      </c>
      <c r="E91" s="16" t="s">
        <v>1375</v>
      </c>
      <c r="F91" s="36">
        <v>41555.696319444403</v>
      </c>
      <c r="G91" s="16" t="s">
        <v>68</v>
      </c>
      <c r="H91" s="17" t="s">
        <v>55</v>
      </c>
      <c r="I91" s="17"/>
      <c r="J91" s="17"/>
      <c r="K91" s="17" t="s">
        <v>55</v>
      </c>
      <c r="L91" s="17"/>
      <c r="M91" s="17"/>
      <c r="N91" s="17">
        <v>60</v>
      </c>
      <c r="O91" s="17"/>
      <c r="P91" s="17"/>
      <c r="Q91" s="17">
        <v>60</v>
      </c>
      <c r="R91" s="17"/>
      <c r="S91" s="17"/>
      <c r="T91" s="17" t="s">
        <v>163</v>
      </c>
      <c r="U91" s="17" t="s">
        <v>61</v>
      </c>
      <c r="V91" s="17" t="s">
        <v>89</v>
      </c>
      <c r="W91" s="19" t="s">
        <v>1527</v>
      </c>
      <c r="X91" s="18">
        <v>39721.291666666701</v>
      </c>
      <c r="Y91" s="18">
        <v>42369.333333333299</v>
      </c>
      <c r="Z91" s="17" t="s">
        <v>98</v>
      </c>
      <c r="AA91" s="17" t="s">
        <v>65</v>
      </c>
      <c r="AB91" s="17" t="s">
        <v>65</v>
      </c>
      <c r="AC91" s="17" t="s">
        <v>65</v>
      </c>
      <c r="AD91" s="17" t="s">
        <v>66</v>
      </c>
      <c r="AE91" s="17"/>
    </row>
    <row r="92" spans="1:31" s="3" customFormat="1" ht="13" x14ac:dyDescent="0.3">
      <c r="A92" s="35" t="s">
        <v>1453</v>
      </c>
      <c r="B92" s="17">
        <v>136</v>
      </c>
      <c r="C92" s="18">
        <v>39006</v>
      </c>
      <c r="D92" s="18">
        <v>39006.291666666701</v>
      </c>
      <c r="E92" s="16" t="s">
        <v>1375</v>
      </c>
      <c r="F92" s="36">
        <v>40393.291666666701</v>
      </c>
      <c r="G92" s="16" t="s">
        <v>68</v>
      </c>
      <c r="H92" s="17" t="s">
        <v>374</v>
      </c>
      <c r="I92" s="17"/>
      <c r="J92" s="17"/>
      <c r="K92" s="17" t="s">
        <v>77</v>
      </c>
      <c r="L92" s="17"/>
      <c r="M92" s="17"/>
      <c r="N92" s="17">
        <v>300</v>
      </c>
      <c r="O92" s="17"/>
      <c r="P92" s="17"/>
      <c r="Q92" s="17">
        <v>300</v>
      </c>
      <c r="R92" s="17"/>
      <c r="S92" s="17"/>
      <c r="T92" s="17" t="s">
        <v>163</v>
      </c>
      <c r="U92" s="17" t="s">
        <v>61</v>
      </c>
      <c r="V92" s="17" t="s">
        <v>89</v>
      </c>
      <c r="W92" s="19" t="s">
        <v>1454</v>
      </c>
      <c r="X92" s="18">
        <v>40179.333333333299</v>
      </c>
      <c r="Y92" s="18">
        <v>40179.333333333299</v>
      </c>
      <c r="Z92" s="17" t="s">
        <v>73</v>
      </c>
      <c r="AA92" s="17" t="s">
        <v>65</v>
      </c>
      <c r="AB92" s="17" t="s">
        <v>65</v>
      </c>
      <c r="AC92" s="17" t="s">
        <v>74</v>
      </c>
      <c r="AD92" s="17"/>
      <c r="AE92" s="17"/>
    </row>
    <row r="93" spans="1:31" s="3" customFormat="1" ht="13" x14ac:dyDescent="0.3">
      <c r="A93" s="35" t="s">
        <v>1553</v>
      </c>
      <c r="B93" s="17">
        <v>139</v>
      </c>
      <c r="C93" s="18">
        <v>39014</v>
      </c>
      <c r="D93" s="18">
        <v>39014.291666666701</v>
      </c>
      <c r="E93" s="16" t="s">
        <v>1375</v>
      </c>
      <c r="F93" s="36">
        <v>40443.291666666701</v>
      </c>
      <c r="G93" s="16" t="s">
        <v>68</v>
      </c>
      <c r="H93" s="17" t="s">
        <v>111</v>
      </c>
      <c r="I93" s="17"/>
      <c r="J93" s="17"/>
      <c r="K93" s="17" t="s">
        <v>77</v>
      </c>
      <c r="L93" s="17"/>
      <c r="M93" s="17"/>
      <c r="N93" s="17">
        <v>698</v>
      </c>
      <c r="O93" s="17"/>
      <c r="P93" s="17"/>
      <c r="Q93" s="17">
        <v>698</v>
      </c>
      <c r="R93" s="17"/>
      <c r="S93" s="17"/>
      <c r="T93" s="17" t="s">
        <v>163</v>
      </c>
      <c r="U93" s="17" t="s">
        <v>61</v>
      </c>
      <c r="V93" s="17" t="s">
        <v>89</v>
      </c>
      <c r="W93" s="19" t="s">
        <v>1554</v>
      </c>
      <c r="X93" s="18">
        <v>40330.291666666701</v>
      </c>
      <c r="Y93" s="18">
        <v>41426.291666666701</v>
      </c>
      <c r="Z93" s="17" t="s">
        <v>73</v>
      </c>
      <c r="AA93" s="17" t="s">
        <v>65</v>
      </c>
      <c r="AB93" s="17" t="s">
        <v>65</v>
      </c>
      <c r="AC93" s="17" t="s">
        <v>74</v>
      </c>
      <c r="AD93" s="17"/>
      <c r="AE93" s="17"/>
    </row>
    <row r="94" spans="1:31" s="3" customFormat="1" ht="13" x14ac:dyDescent="0.3">
      <c r="A94" s="35" t="s">
        <v>1555</v>
      </c>
      <c r="B94" s="17">
        <v>140</v>
      </c>
      <c r="C94" s="18">
        <v>39021</v>
      </c>
      <c r="D94" s="18">
        <v>39021.333333333299</v>
      </c>
      <c r="E94" s="16" t="s">
        <v>1375</v>
      </c>
      <c r="F94" s="36">
        <v>39139.333333333299</v>
      </c>
      <c r="G94" s="16" t="s">
        <v>68</v>
      </c>
      <c r="H94" s="17" t="s">
        <v>76</v>
      </c>
      <c r="I94" s="17"/>
      <c r="J94" s="17"/>
      <c r="K94" s="17" t="s">
        <v>653</v>
      </c>
      <c r="L94" s="17"/>
      <c r="M94" s="17"/>
      <c r="N94" s="17">
        <v>75</v>
      </c>
      <c r="O94" s="17"/>
      <c r="P94" s="17"/>
      <c r="Q94" s="17">
        <v>75</v>
      </c>
      <c r="R94" s="17"/>
      <c r="S94" s="17"/>
      <c r="T94" s="17" t="s">
        <v>579</v>
      </c>
      <c r="U94" s="17" t="s">
        <v>61</v>
      </c>
      <c r="V94" s="17" t="s">
        <v>89</v>
      </c>
      <c r="W94" s="19" t="s">
        <v>1556</v>
      </c>
      <c r="X94" s="18">
        <v>40773.291666666701</v>
      </c>
      <c r="Y94" s="18">
        <v>40773.291666666701</v>
      </c>
      <c r="Z94" s="17" t="s">
        <v>74</v>
      </c>
      <c r="AA94" s="17" t="s">
        <v>74</v>
      </c>
      <c r="AB94" s="17" t="s">
        <v>74</v>
      </c>
      <c r="AC94" s="17" t="s">
        <v>74</v>
      </c>
      <c r="AD94" s="17"/>
      <c r="AE94" s="17"/>
    </row>
    <row r="95" spans="1:31" s="3" customFormat="1" ht="13" x14ac:dyDescent="0.3">
      <c r="A95" s="35" t="s">
        <v>1557</v>
      </c>
      <c r="B95" s="17">
        <v>141</v>
      </c>
      <c r="C95" s="18">
        <v>39024</v>
      </c>
      <c r="D95" s="18">
        <v>39024.333333333299</v>
      </c>
      <c r="E95" s="16" t="s">
        <v>1375</v>
      </c>
      <c r="F95" s="36">
        <v>39427.333333333299</v>
      </c>
      <c r="G95" s="16" t="s">
        <v>68</v>
      </c>
      <c r="H95" s="17" t="s">
        <v>374</v>
      </c>
      <c r="I95" s="17"/>
      <c r="J95" s="17"/>
      <c r="K95" s="17" t="s">
        <v>77</v>
      </c>
      <c r="L95" s="17"/>
      <c r="M95" s="17"/>
      <c r="N95" s="17">
        <v>504</v>
      </c>
      <c r="O95" s="17"/>
      <c r="P95" s="17"/>
      <c r="Q95" s="17">
        <v>504</v>
      </c>
      <c r="R95" s="17"/>
      <c r="S95" s="17"/>
      <c r="T95" s="17" t="s">
        <v>163</v>
      </c>
      <c r="U95" s="17" t="s">
        <v>61</v>
      </c>
      <c r="V95" s="17" t="s">
        <v>89</v>
      </c>
      <c r="W95" s="19" t="s">
        <v>1558</v>
      </c>
      <c r="X95" s="18">
        <v>40330.291666666701</v>
      </c>
      <c r="Y95" s="18"/>
      <c r="Z95" s="17" t="s">
        <v>73</v>
      </c>
      <c r="AA95" s="17" t="s">
        <v>74</v>
      </c>
      <c r="AB95" s="17" t="s">
        <v>74</v>
      </c>
      <c r="AC95" s="17" t="s">
        <v>74</v>
      </c>
      <c r="AD95" s="17"/>
      <c r="AE95" s="17"/>
    </row>
    <row r="96" spans="1:31" s="3" customFormat="1" ht="13" x14ac:dyDescent="0.3">
      <c r="A96" s="35" t="s">
        <v>1559</v>
      </c>
      <c r="B96" s="17">
        <v>142</v>
      </c>
      <c r="C96" s="18">
        <v>39027</v>
      </c>
      <c r="D96" s="18">
        <v>39027.333333333299</v>
      </c>
      <c r="E96" s="16" t="s">
        <v>1375</v>
      </c>
      <c r="F96" s="36">
        <v>42744.333333333299</v>
      </c>
      <c r="G96" s="16" t="s">
        <v>68</v>
      </c>
      <c r="H96" s="17" t="s">
        <v>76</v>
      </c>
      <c r="I96" s="17"/>
      <c r="J96" s="17"/>
      <c r="K96" s="17" t="s">
        <v>96</v>
      </c>
      <c r="L96" s="17"/>
      <c r="M96" s="17"/>
      <c r="N96" s="17">
        <v>80</v>
      </c>
      <c r="O96" s="17"/>
      <c r="P96" s="17"/>
      <c r="Q96" s="17">
        <v>80</v>
      </c>
      <c r="R96" s="17"/>
      <c r="S96" s="17"/>
      <c r="T96" s="17" t="s">
        <v>163</v>
      </c>
      <c r="U96" s="17" t="s">
        <v>61</v>
      </c>
      <c r="V96" s="17" t="s">
        <v>89</v>
      </c>
      <c r="W96" s="19" t="s">
        <v>1560</v>
      </c>
      <c r="X96" s="18">
        <v>40178.333333333299</v>
      </c>
      <c r="Y96" s="18">
        <v>42705.333333333299</v>
      </c>
      <c r="Z96" s="17" t="s">
        <v>98</v>
      </c>
      <c r="AA96" s="17" t="s">
        <v>65</v>
      </c>
      <c r="AB96" s="17" t="s">
        <v>65</v>
      </c>
      <c r="AC96" s="17" t="s">
        <v>74</v>
      </c>
      <c r="AD96" s="17" t="s">
        <v>66</v>
      </c>
      <c r="AE96" s="17" t="s">
        <v>1509</v>
      </c>
    </row>
    <row r="97" spans="1:31" s="3" customFormat="1" ht="13" x14ac:dyDescent="0.3">
      <c r="A97" s="35" t="s">
        <v>1561</v>
      </c>
      <c r="B97" s="17">
        <v>143</v>
      </c>
      <c r="C97" s="18">
        <v>39027</v>
      </c>
      <c r="D97" s="18">
        <v>39027.333333333299</v>
      </c>
      <c r="E97" s="16" t="s">
        <v>1375</v>
      </c>
      <c r="F97" s="36">
        <v>39778.333333333299</v>
      </c>
      <c r="G97" s="16" t="s">
        <v>68</v>
      </c>
      <c r="H97" s="17" t="s">
        <v>76</v>
      </c>
      <c r="I97" s="17"/>
      <c r="J97" s="17"/>
      <c r="K97" s="17" t="s">
        <v>96</v>
      </c>
      <c r="L97" s="17"/>
      <c r="M97" s="17"/>
      <c r="N97" s="17">
        <v>80</v>
      </c>
      <c r="O97" s="17"/>
      <c r="P97" s="17"/>
      <c r="Q97" s="17">
        <v>80</v>
      </c>
      <c r="R97" s="17"/>
      <c r="S97" s="17"/>
      <c r="T97" s="17" t="s">
        <v>163</v>
      </c>
      <c r="U97" s="17" t="s">
        <v>61</v>
      </c>
      <c r="V97" s="17" t="s">
        <v>89</v>
      </c>
      <c r="W97" s="19" t="s">
        <v>1562</v>
      </c>
      <c r="X97" s="18">
        <v>40178.333333333299</v>
      </c>
      <c r="Y97" s="18">
        <v>40178.333333333299</v>
      </c>
      <c r="Z97" s="17" t="s">
        <v>98</v>
      </c>
      <c r="AA97" s="17" t="s">
        <v>74</v>
      </c>
      <c r="AB97" s="17" t="s">
        <v>74</v>
      </c>
      <c r="AC97" s="17" t="s">
        <v>74</v>
      </c>
      <c r="AD97" s="17"/>
      <c r="AE97" s="17"/>
    </row>
    <row r="98" spans="1:31" s="3" customFormat="1" ht="13" x14ac:dyDescent="0.3">
      <c r="A98" s="35" t="s">
        <v>1563</v>
      </c>
      <c r="B98" s="17">
        <v>144</v>
      </c>
      <c r="C98" s="18">
        <v>39027</v>
      </c>
      <c r="D98" s="18">
        <v>39027.333333333299</v>
      </c>
      <c r="E98" s="16" t="s">
        <v>1375</v>
      </c>
      <c r="F98" s="36">
        <v>40154.889444444401</v>
      </c>
      <c r="G98" s="16" t="s">
        <v>68</v>
      </c>
      <c r="H98" s="17" t="s">
        <v>76</v>
      </c>
      <c r="I98" s="17"/>
      <c r="J98" s="17"/>
      <c r="K98" s="17" t="s">
        <v>96</v>
      </c>
      <c r="L98" s="17"/>
      <c r="M98" s="17"/>
      <c r="N98" s="17">
        <v>320</v>
      </c>
      <c r="O98" s="17"/>
      <c r="P98" s="17"/>
      <c r="Q98" s="17">
        <v>320</v>
      </c>
      <c r="R98" s="17"/>
      <c r="S98" s="17"/>
      <c r="T98" s="17" t="s">
        <v>163</v>
      </c>
      <c r="U98" s="17" t="s">
        <v>61</v>
      </c>
      <c r="V98" s="17" t="s">
        <v>89</v>
      </c>
      <c r="W98" s="19" t="s">
        <v>1562</v>
      </c>
      <c r="X98" s="18">
        <v>40178.333333333299</v>
      </c>
      <c r="Y98" s="18">
        <v>40178.333333333299</v>
      </c>
      <c r="Z98" s="17" t="s">
        <v>98</v>
      </c>
      <c r="AA98" s="17" t="s">
        <v>74</v>
      </c>
      <c r="AB98" s="17" t="s">
        <v>74</v>
      </c>
      <c r="AC98" s="17" t="s">
        <v>74</v>
      </c>
      <c r="AD98" s="17"/>
      <c r="AE98" s="17" t="s">
        <v>74</v>
      </c>
    </row>
    <row r="99" spans="1:31" s="3" customFormat="1" ht="13" x14ac:dyDescent="0.3">
      <c r="A99" s="35" t="s">
        <v>1564</v>
      </c>
      <c r="B99" s="17">
        <v>145</v>
      </c>
      <c r="C99" s="18">
        <v>39029</v>
      </c>
      <c r="D99" s="18">
        <v>39029.333333333299</v>
      </c>
      <c r="E99" s="16" t="s">
        <v>1375</v>
      </c>
      <c r="F99" s="36">
        <v>39744.291666666701</v>
      </c>
      <c r="G99" s="16" t="s">
        <v>68</v>
      </c>
      <c r="H99" s="17" t="s">
        <v>111</v>
      </c>
      <c r="I99" s="17"/>
      <c r="J99" s="17"/>
      <c r="K99" s="17" t="s">
        <v>77</v>
      </c>
      <c r="L99" s="17"/>
      <c r="M99" s="17"/>
      <c r="N99" s="17">
        <v>591</v>
      </c>
      <c r="O99" s="17"/>
      <c r="P99" s="17"/>
      <c r="Q99" s="17">
        <v>591</v>
      </c>
      <c r="R99" s="17"/>
      <c r="S99" s="17"/>
      <c r="T99" s="17" t="s">
        <v>119</v>
      </c>
      <c r="U99" s="17" t="s">
        <v>120</v>
      </c>
      <c r="V99" s="17" t="s">
        <v>89</v>
      </c>
      <c r="W99" s="19" t="s">
        <v>1565</v>
      </c>
      <c r="X99" s="18">
        <v>40330.291666666701</v>
      </c>
      <c r="Y99" s="18">
        <v>40330.291666666701</v>
      </c>
      <c r="Z99" s="17" t="s">
        <v>98</v>
      </c>
      <c r="AA99" s="17" t="s">
        <v>74</v>
      </c>
      <c r="AB99" s="17" t="s">
        <v>74</v>
      </c>
      <c r="AC99" s="17" t="s">
        <v>74</v>
      </c>
      <c r="AD99" s="17"/>
      <c r="AE99" s="17"/>
    </row>
    <row r="100" spans="1:31" s="3" customFormat="1" ht="13" x14ac:dyDescent="0.3">
      <c r="A100" s="35" t="s">
        <v>1566</v>
      </c>
      <c r="B100" s="17">
        <v>148</v>
      </c>
      <c r="C100" s="18"/>
      <c r="D100" s="18">
        <v>39037.333333333299</v>
      </c>
      <c r="E100" s="16" t="s">
        <v>1375</v>
      </c>
      <c r="F100" s="36">
        <v>39114.333333333299</v>
      </c>
      <c r="G100" s="16" t="s">
        <v>68</v>
      </c>
      <c r="H100" s="17" t="s">
        <v>76</v>
      </c>
      <c r="I100" s="17"/>
      <c r="J100" s="17"/>
      <c r="K100" s="17" t="s">
        <v>653</v>
      </c>
      <c r="L100" s="17"/>
      <c r="M100" s="17"/>
      <c r="N100" s="17">
        <v>90</v>
      </c>
      <c r="O100" s="17"/>
      <c r="P100" s="17"/>
      <c r="Q100" s="17">
        <v>90</v>
      </c>
      <c r="R100" s="17"/>
      <c r="S100" s="17"/>
      <c r="T100" s="17" t="s">
        <v>1567</v>
      </c>
      <c r="U100" s="17" t="s">
        <v>120</v>
      </c>
      <c r="V100" s="17" t="s">
        <v>89</v>
      </c>
      <c r="W100" s="19" t="s">
        <v>1568</v>
      </c>
      <c r="X100" s="18">
        <v>40817.291666666701</v>
      </c>
      <c r="Y100" s="18">
        <v>40817.291666666701</v>
      </c>
      <c r="Z100" s="17" t="s">
        <v>74</v>
      </c>
      <c r="AA100" s="17" t="s">
        <v>74</v>
      </c>
      <c r="AB100" s="17" t="s">
        <v>74</v>
      </c>
      <c r="AC100" s="17" t="s">
        <v>74</v>
      </c>
      <c r="AD100" s="17"/>
      <c r="AE100" s="17"/>
    </row>
    <row r="101" spans="1:31" s="3" customFormat="1" ht="25.5" x14ac:dyDescent="0.3">
      <c r="A101" s="35" t="s">
        <v>1569</v>
      </c>
      <c r="B101" s="17">
        <v>149</v>
      </c>
      <c r="C101" s="18">
        <v>39037</v>
      </c>
      <c r="D101" s="18">
        <v>39037.333333333299</v>
      </c>
      <c r="E101" s="16" t="s">
        <v>1375</v>
      </c>
      <c r="F101" s="36">
        <v>39741.291666666701</v>
      </c>
      <c r="G101" s="16" t="s">
        <v>68</v>
      </c>
      <c r="H101" s="17" t="s">
        <v>55</v>
      </c>
      <c r="I101" s="17"/>
      <c r="J101" s="17"/>
      <c r="K101" s="17" t="s">
        <v>55</v>
      </c>
      <c r="L101" s="17"/>
      <c r="M101" s="17"/>
      <c r="N101" s="17">
        <v>362</v>
      </c>
      <c r="O101" s="17"/>
      <c r="P101" s="17"/>
      <c r="Q101" s="17">
        <v>362</v>
      </c>
      <c r="R101" s="17"/>
      <c r="S101" s="17"/>
      <c r="T101" s="17" t="s">
        <v>88</v>
      </c>
      <c r="U101" s="17" t="s">
        <v>61</v>
      </c>
      <c r="V101" s="17" t="s">
        <v>89</v>
      </c>
      <c r="W101" s="19" t="s">
        <v>1570</v>
      </c>
      <c r="X101" s="18">
        <v>40543.333333333299</v>
      </c>
      <c r="Y101" s="18">
        <v>40543.333333333299</v>
      </c>
      <c r="Z101" s="17" t="s">
        <v>98</v>
      </c>
      <c r="AA101" s="17" t="s">
        <v>74</v>
      </c>
      <c r="AB101" s="17" t="s">
        <v>74</v>
      </c>
      <c r="AC101" s="17" t="s">
        <v>74</v>
      </c>
      <c r="AD101" s="17"/>
      <c r="AE101" s="17"/>
    </row>
    <row r="102" spans="1:31" s="3" customFormat="1" ht="13" x14ac:dyDescent="0.3">
      <c r="A102" s="35" t="s">
        <v>1571</v>
      </c>
      <c r="B102" s="17">
        <v>150</v>
      </c>
      <c r="C102" s="18">
        <v>39037</v>
      </c>
      <c r="D102" s="18">
        <v>39037.333333333299</v>
      </c>
      <c r="E102" s="16" t="s">
        <v>1375</v>
      </c>
      <c r="F102" s="36">
        <v>42453.0397337963</v>
      </c>
      <c r="G102" s="16" t="s">
        <v>68</v>
      </c>
      <c r="H102" s="17" t="s">
        <v>374</v>
      </c>
      <c r="I102" s="17"/>
      <c r="J102" s="17"/>
      <c r="K102" s="17" t="s">
        <v>77</v>
      </c>
      <c r="L102" s="17"/>
      <c r="M102" s="17"/>
      <c r="N102" s="17">
        <v>47.4</v>
      </c>
      <c r="O102" s="17"/>
      <c r="P102" s="17"/>
      <c r="Q102" s="17">
        <v>47.4</v>
      </c>
      <c r="R102" s="17"/>
      <c r="S102" s="17"/>
      <c r="T102" s="17" t="s">
        <v>70</v>
      </c>
      <c r="U102" s="17" t="s">
        <v>61</v>
      </c>
      <c r="V102" s="17" t="s">
        <v>71</v>
      </c>
      <c r="W102" s="19" t="s">
        <v>1499</v>
      </c>
      <c r="X102" s="18">
        <v>41774.291666666701</v>
      </c>
      <c r="Y102" s="18">
        <v>42689.333333333299</v>
      </c>
      <c r="Z102" s="17" t="s">
        <v>98</v>
      </c>
      <c r="AA102" s="17" t="s">
        <v>86</v>
      </c>
      <c r="AB102" s="17" t="s">
        <v>65</v>
      </c>
      <c r="AC102" s="17" t="s">
        <v>74</v>
      </c>
      <c r="AD102" s="17"/>
      <c r="AE102" s="17"/>
    </row>
    <row r="103" spans="1:31" s="3" customFormat="1" ht="13" x14ac:dyDescent="0.3">
      <c r="A103" s="35" t="s">
        <v>1572</v>
      </c>
      <c r="B103" s="17">
        <v>151</v>
      </c>
      <c r="C103" s="18">
        <v>39038</v>
      </c>
      <c r="D103" s="18">
        <v>39038.333333333299</v>
      </c>
      <c r="E103" s="16" t="s">
        <v>1375</v>
      </c>
      <c r="F103" s="36">
        <v>39062.333333333299</v>
      </c>
      <c r="G103" s="16" t="s">
        <v>68</v>
      </c>
      <c r="H103" s="17" t="s">
        <v>374</v>
      </c>
      <c r="I103" s="17"/>
      <c r="J103" s="17"/>
      <c r="K103" s="17" t="s">
        <v>77</v>
      </c>
      <c r="L103" s="17"/>
      <c r="M103" s="17"/>
      <c r="N103" s="17">
        <v>510</v>
      </c>
      <c r="O103" s="17"/>
      <c r="P103" s="17"/>
      <c r="Q103" s="17">
        <v>510</v>
      </c>
      <c r="R103" s="17"/>
      <c r="S103" s="17"/>
      <c r="T103" s="17" t="s">
        <v>163</v>
      </c>
      <c r="U103" s="17" t="s">
        <v>61</v>
      </c>
      <c r="V103" s="17" t="s">
        <v>89</v>
      </c>
      <c r="W103" s="19" t="s">
        <v>1573</v>
      </c>
      <c r="X103" s="18">
        <v>40664.291666666701</v>
      </c>
      <c r="Y103" s="18">
        <v>40664.291666666701</v>
      </c>
      <c r="Z103" s="17" t="s">
        <v>98</v>
      </c>
      <c r="AA103" s="17" t="s">
        <v>74</v>
      </c>
      <c r="AB103" s="17" t="s">
        <v>74</v>
      </c>
      <c r="AC103" s="17" t="s">
        <v>74</v>
      </c>
      <c r="AD103" s="17"/>
      <c r="AE103" s="17"/>
    </row>
    <row r="104" spans="1:31" s="3" customFormat="1" ht="13" x14ac:dyDescent="0.3">
      <c r="A104" s="35" t="s">
        <v>1574</v>
      </c>
      <c r="B104" s="17">
        <v>152</v>
      </c>
      <c r="C104" s="18">
        <v>39043</v>
      </c>
      <c r="D104" s="18">
        <v>39043.333333333299</v>
      </c>
      <c r="E104" s="16" t="s">
        <v>1375</v>
      </c>
      <c r="F104" s="36">
        <v>39750.291666666701</v>
      </c>
      <c r="G104" s="16" t="s">
        <v>68</v>
      </c>
      <c r="H104" s="17" t="s">
        <v>55</v>
      </c>
      <c r="I104" s="17"/>
      <c r="J104" s="17"/>
      <c r="K104" s="17" t="s">
        <v>55</v>
      </c>
      <c r="L104" s="17"/>
      <c r="M104" s="17"/>
      <c r="N104" s="17">
        <v>105</v>
      </c>
      <c r="O104" s="17"/>
      <c r="P104" s="17"/>
      <c r="Q104" s="17">
        <v>105</v>
      </c>
      <c r="R104" s="17"/>
      <c r="S104" s="17"/>
      <c r="T104" s="17" t="s">
        <v>1389</v>
      </c>
      <c r="U104" s="17" t="s">
        <v>61</v>
      </c>
      <c r="V104" s="17" t="s">
        <v>62</v>
      </c>
      <c r="W104" s="19" t="s">
        <v>1575</v>
      </c>
      <c r="X104" s="18">
        <v>40178.333333333299</v>
      </c>
      <c r="Y104" s="18">
        <v>40178.333333333299</v>
      </c>
      <c r="Z104" s="17" t="s">
        <v>98</v>
      </c>
      <c r="AA104" s="17" t="s">
        <v>65</v>
      </c>
      <c r="AB104" s="17" t="s">
        <v>74</v>
      </c>
      <c r="AC104" s="17" t="s">
        <v>74</v>
      </c>
      <c r="AD104" s="17"/>
      <c r="AE104" s="17"/>
    </row>
    <row r="105" spans="1:31" s="3" customFormat="1" ht="13" x14ac:dyDescent="0.3">
      <c r="A105" s="35" t="s">
        <v>1576</v>
      </c>
      <c r="B105" s="17">
        <v>153</v>
      </c>
      <c r="C105" s="18">
        <v>39043</v>
      </c>
      <c r="D105" s="18">
        <v>39043.333333333299</v>
      </c>
      <c r="E105" s="16" t="s">
        <v>1375</v>
      </c>
      <c r="F105" s="36">
        <v>41911.291666666701</v>
      </c>
      <c r="G105" s="16" t="s">
        <v>68</v>
      </c>
      <c r="H105" s="17" t="s">
        <v>55</v>
      </c>
      <c r="I105" s="17"/>
      <c r="J105" s="17"/>
      <c r="K105" s="17" t="s">
        <v>55</v>
      </c>
      <c r="L105" s="17"/>
      <c r="M105" s="17"/>
      <c r="N105" s="17">
        <v>100</v>
      </c>
      <c r="O105" s="17"/>
      <c r="P105" s="17"/>
      <c r="Q105" s="17">
        <v>100</v>
      </c>
      <c r="R105" s="17"/>
      <c r="S105" s="17"/>
      <c r="T105" s="17" t="s">
        <v>88</v>
      </c>
      <c r="U105" s="17" t="s">
        <v>61</v>
      </c>
      <c r="V105" s="17" t="s">
        <v>89</v>
      </c>
      <c r="W105" s="19" t="s">
        <v>125</v>
      </c>
      <c r="X105" s="18">
        <v>39598.291666666701</v>
      </c>
      <c r="Y105" s="18">
        <v>42735.333333333299</v>
      </c>
      <c r="Z105" s="17" t="s">
        <v>73</v>
      </c>
      <c r="AA105" s="17" t="s">
        <v>65</v>
      </c>
      <c r="AB105" s="17" t="s">
        <v>65</v>
      </c>
      <c r="AC105" s="17" t="s">
        <v>74</v>
      </c>
      <c r="AD105" s="17" t="s">
        <v>186</v>
      </c>
      <c r="AE105" s="17" t="s">
        <v>74</v>
      </c>
    </row>
    <row r="106" spans="1:31" s="3" customFormat="1" ht="13" x14ac:dyDescent="0.3">
      <c r="A106" s="35" t="s">
        <v>1577</v>
      </c>
      <c r="B106" s="17">
        <v>154</v>
      </c>
      <c r="C106" s="18">
        <v>39049</v>
      </c>
      <c r="D106" s="18">
        <v>39051.333333333299</v>
      </c>
      <c r="E106" s="16" t="s">
        <v>1375</v>
      </c>
      <c r="F106" s="36">
        <v>41382.291666666701</v>
      </c>
      <c r="G106" s="16" t="s">
        <v>101</v>
      </c>
      <c r="H106" s="17" t="s">
        <v>95</v>
      </c>
      <c r="I106" s="17"/>
      <c r="J106" s="17"/>
      <c r="K106" s="17" t="s">
        <v>96</v>
      </c>
      <c r="L106" s="17"/>
      <c r="M106" s="17"/>
      <c r="N106" s="17">
        <v>250</v>
      </c>
      <c r="O106" s="17"/>
      <c r="P106" s="17"/>
      <c r="Q106" s="17">
        <v>250</v>
      </c>
      <c r="R106" s="17" t="s">
        <v>83</v>
      </c>
      <c r="S106" s="17"/>
      <c r="T106" s="17" t="s">
        <v>88</v>
      </c>
      <c r="U106" s="17" t="s">
        <v>61</v>
      </c>
      <c r="V106" s="17" t="s">
        <v>89</v>
      </c>
      <c r="W106" s="19" t="s">
        <v>1578</v>
      </c>
      <c r="X106" s="18">
        <v>40178.333333333299</v>
      </c>
      <c r="Y106" s="18">
        <v>42156.291666666701</v>
      </c>
      <c r="Z106" s="17" t="s">
        <v>103</v>
      </c>
      <c r="AA106" s="17" t="s">
        <v>65</v>
      </c>
      <c r="AB106" s="17" t="s">
        <v>65</v>
      </c>
      <c r="AC106" s="17" t="s">
        <v>103</v>
      </c>
      <c r="AD106" s="17"/>
      <c r="AE106" s="17"/>
    </row>
    <row r="107" spans="1:31" s="3" customFormat="1" ht="13" x14ac:dyDescent="0.3">
      <c r="A107" s="35" t="s">
        <v>1579</v>
      </c>
      <c r="B107" s="17">
        <v>155</v>
      </c>
      <c r="C107" s="18">
        <v>39052</v>
      </c>
      <c r="D107" s="18">
        <v>39052.333333333299</v>
      </c>
      <c r="E107" s="16" t="s">
        <v>1375</v>
      </c>
      <c r="F107" s="36">
        <v>39815.333333333299</v>
      </c>
      <c r="G107" s="16" t="s">
        <v>68</v>
      </c>
      <c r="H107" s="17" t="s">
        <v>374</v>
      </c>
      <c r="I107" s="17"/>
      <c r="J107" s="17"/>
      <c r="K107" s="17" t="s">
        <v>77</v>
      </c>
      <c r="L107" s="17"/>
      <c r="M107" s="17"/>
      <c r="N107" s="17">
        <v>300</v>
      </c>
      <c r="O107" s="17"/>
      <c r="P107" s="17"/>
      <c r="Q107" s="17">
        <v>300</v>
      </c>
      <c r="R107" s="17"/>
      <c r="S107" s="17"/>
      <c r="T107" s="17" t="s">
        <v>201</v>
      </c>
      <c r="U107" s="17" t="s">
        <v>61</v>
      </c>
      <c r="V107" s="17" t="s">
        <v>62</v>
      </c>
      <c r="W107" s="19" t="s">
        <v>1580</v>
      </c>
      <c r="X107" s="18">
        <v>40329.291666666701</v>
      </c>
      <c r="Y107" s="18">
        <v>41060.291666666701</v>
      </c>
      <c r="Z107" s="17" t="s">
        <v>98</v>
      </c>
      <c r="AA107" s="17" t="s">
        <v>86</v>
      </c>
      <c r="AB107" s="17" t="s">
        <v>74</v>
      </c>
      <c r="AC107" s="17" t="s">
        <v>74</v>
      </c>
      <c r="AD107" s="17"/>
      <c r="AE107" s="17"/>
    </row>
    <row r="108" spans="1:31" s="3" customFormat="1" ht="13" x14ac:dyDescent="0.3">
      <c r="A108" s="35" t="s">
        <v>1581</v>
      </c>
      <c r="B108" s="17">
        <v>156</v>
      </c>
      <c r="C108" s="18">
        <v>39056</v>
      </c>
      <c r="D108" s="18">
        <v>39056.333333333299</v>
      </c>
      <c r="E108" s="16" t="s">
        <v>1375</v>
      </c>
      <c r="F108" s="36">
        <v>40981.916747685202</v>
      </c>
      <c r="G108" s="16" t="s">
        <v>68</v>
      </c>
      <c r="H108" s="17" t="s">
        <v>55</v>
      </c>
      <c r="I108" s="17"/>
      <c r="J108" s="17"/>
      <c r="K108" s="17" t="s">
        <v>55</v>
      </c>
      <c r="L108" s="17"/>
      <c r="M108" s="17"/>
      <c r="N108" s="17">
        <v>201</v>
      </c>
      <c r="O108" s="17"/>
      <c r="P108" s="17"/>
      <c r="Q108" s="17">
        <v>201</v>
      </c>
      <c r="R108" s="17"/>
      <c r="S108" s="17"/>
      <c r="T108" s="17" t="s">
        <v>163</v>
      </c>
      <c r="U108" s="17" t="s">
        <v>61</v>
      </c>
      <c r="V108" s="17" t="s">
        <v>89</v>
      </c>
      <c r="W108" s="19" t="s">
        <v>1527</v>
      </c>
      <c r="X108" s="18">
        <v>39873.333333333299</v>
      </c>
      <c r="Y108" s="18">
        <v>40969.333333333299</v>
      </c>
      <c r="Z108" s="17" t="s">
        <v>98</v>
      </c>
      <c r="AA108" s="17" t="s">
        <v>65</v>
      </c>
      <c r="AB108" s="17" t="s">
        <v>74</v>
      </c>
      <c r="AC108" s="17" t="s">
        <v>74</v>
      </c>
      <c r="AD108" s="17"/>
      <c r="AE108" s="17"/>
    </row>
    <row r="109" spans="1:31" s="3" customFormat="1" ht="13" x14ac:dyDescent="0.3">
      <c r="A109" s="35" t="s">
        <v>1582</v>
      </c>
      <c r="B109" s="17">
        <v>157</v>
      </c>
      <c r="C109" s="18">
        <v>39066</v>
      </c>
      <c r="D109" s="18">
        <v>39066.333333333299</v>
      </c>
      <c r="E109" s="16" t="s">
        <v>1375</v>
      </c>
      <c r="F109" s="36">
        <v>39778.333333333299</v>
      </c>
      <c r="G109" s="16" t="s">
        <v>68</v>
      </c>
      <c r="H109" s="17" t="s">
        <v>55</v>
      </c>
      <c r="I109" s="17"/>
      <c r="J109" s="17"/>
      <c r="K109" s="17" t="s">
        <v>55</v>
      </c>
      <c r="L109" s="17"/>
      <c r="M109" s="17"/>
      <c r="N109" s="17">
        <v>100</v>
      </c>
      <c r="O109" s="17"/>
      <c r="P109" s="17"/>
      <c r="Q109" s="17">
        <v>100</v>
      </c>
      <c r="R109" s="17"/>
      <c r="S109" s="17"/>
      <c r="T109" s="17" t="s">
        <v>88</v>
      </c>
      <c r="U109" s="17" t="s">
        <v>61</v>
      </c>
      <c r="V109" s="17" t="s">
        <v>89</v>
      </c>
      <c r="W109" s="19" t="s">
        <v>1583</v>
      </c>
      <c r="X109" s="18">
        <v>42004.333333333299</v>
      </c>
      <c r="Y109" s="18">
        <v>42004.333333333299</v>
      </c>
      <c r="Z109" s="17" t="s">
        <v>98</v>
      </c>
      <c r="AA109" s="17" t="s">
        <v>74</v>
      </c>
      <c r="AB109" s="17" t="s">
        <v>74</v>
      </c>
      <c r="AC109" s="17" t="s">
        <v>74</v>
      </c>
      <c r="AD109" s="17"/>
      <c r="AE109" s="17"/>
    </row>
    <row r="110" spans="1:31" s="3" customFormat="1" ht="13" x14ac:dyDescent="0.3">
      <c r="A110" s="35" t="s">
        <v>1584</v>
      </c>
      <c r="B110" s="17">
        <v>158</v>
      </c>
      <c r="C110" s="18">
        <v>39066</v>
      </c>
      <c r="D110" s="18">
        <v>39066.333333333299</v>
      </c>
      <c r="E110" s="16" t="s">
        <v>1375</v>
      </c>
      <c r="F110" s="36">
        <v>39778.333333333299</v>
      </c>
      <c r="G110" s="16" t="s">
        <v>68</v>
      </c>
      <c r="H110" s="17" t="s">
        <v>55</v>
      </c>
      <c r="I110" s="17"/>
      <c r="J110" s="17"/>
      <c r="K110" s="17" t="s">
        <v>55</v>
      </c>
      <c r="L110" s="17"/>
      <c r="M110" s="17"/>
      <c r="N110" s="17">
        <v>100</v>
      </c>
      <c r="O110" s="17"/>
      <c r="P110" s="17"/>
      <c r="Q110" s="17">
        <v>100</v>
      </c>
      <c r="R110" s="17"/>
      <c r="S110" s="17"/>
      <c r="T110" s="17" t="s">
        <v>88</v>
      </c>
      <c r="U110" s="17" t="s">
        <v>61</v>
      </c>
      <c r="V110" s="17" t="s">
        <v>89</v>
      </c>
      <c r="W110" s="19" t="s">
        <v>1585</v>
      </c>
      <c r="X110" s="18">
        <v>41639.333333333299</v>
      </c>
      <c r="Y110" s="18">
        <v>41639.333333333299</v>
      </c>
      <c r="Z110" s="17" t="s">
        <v>98</v>
      </c>
      <c r="AA110" s="17" t="s">
        <v>74</v>
      </c>
      <c r="AB110" s="17" t="s">
        <v>74</v>
      </c>
      <c r="AC110" s="17" t="s">
        <v>74</v>
      </c>
      <c r="AD110" s="17"/>
      <c r="AE110" s="17"/>
    </row>
    <row r="111" spans="1:31" s="3" customFormat="1" ht="13" x14ac:dyDescent="0.3">
      <c r="A111" s="35" t="s">
        <v>1586</v>
      </c>
      <c r="B111" s="17">
        <v>159</v>
      </c>
      <c r="C111" s="18">
        <v>39066</v>
      </c>
      <c r="D111" s="18">
        <v>39066.333333333299</v>
      </c>
      <c r="E111" s="16" t="s">
        <v>1375</v>
      </c>
      <c r="F111" s="36">
        <v>40162.953333333302</v>
      </c>
      <c r="G111" s="16" t="s">
        <v>68</v>
      </c>
      <c r="H111" s="17" t="s">
        <v>55</v>
      </c>
      <c r="I111" s="17"/>
      <c r="J111" s="17"/>
      <c r="K111" s="17" t="s">
        <v>55</v>
      </c>
      <c r="L111" s="17"/>
      <c r="M111" s="17"/>
      <c r="N111" s="17">
        <v>100</v>
      </c>
      <c r="O111" s="17"/>
      <c r="P111" s="17"/>
      <c r="Q111" s="17">
        <v>100</v>
      </c>
      <c r="R111" s="17"/>
      <c r="S111" s="17"/>
      <c r="T111" s="17" t="s">
        <v>88</v>
      </c>
      <c r="U111" s="17" t="s">
        <v>61</v>
      </c>
      <c r="V111" s="17" t="s">
        <v>89</v>
      </c>
      <c r="W111" s="19" t="s">
        <v>1587</v>
      </c>
      <c r="X111" s="18">
        <v>41639.333333333299</v>
      </c>
      <c r="Y111" s="18">
        <v>41639.333333333299</v>
      </c>
      <c r="Z111" s="17" t="s">
        <v>98</v>
      </c>
      <c r="AA111" s="17" t="s">
        <v>74</v>
      </c>
      <c r="AB111" s="17" t="s">
        <v>74</v>
      </c>
      <c r="AC111" s="17" t="s">
        <v>74</v>
      </c>
      <c r="AD111" s="17"/>
      <c r="AE111" s="17"/>
    </row>
    <row r="112" spans="1:31" s="3" customFormat="1" ht="13" x14ac:dyDescent="0.3">
      <c r="A112" s="35" t="s">
        <v>1588</v>
      </c>
      <c r="B112" s="17">
        <v>160</v>
      </c>
      <c r="C112" s="18">
        <v>39114</v>
      </c>
      <c r="D112" s="18">
        <v>39080.333333333299</v>
      </c>
      <c r="E112" s="16" t="s">
        <v>1375</v>
      </c>
      <c r="F112" s="36">
        <v>39342.291666666701</v>
      </c>
      <c r="G112" s="16" t="s">
        <v>68</v>
      </c>
      <c r="H112" s="17" t="s">
        <v>76</v>
      </c>
      <c r="I112" s="17"/>
      <c r="J112" s="17"/>
      <c r="K112" s="17" t="s">
        <v>96</v>
      </c>
      <c r="L112" s="17"/>
      <c r="M112" s="17"/>
      <c r="N112" s="17">
        <v>220</v>
      </c>
      <c r="O112" s="17"/>
      <c r="P112" s="17"/>
      <c r="Q112" s="17">
        <v>220</v>
      </c>
      <c r="R112" s="17"/>
      <c r="S112" s="17"/>
      <c r="T112" s="17" t="s">
        <v>163</v>
      </c>
      <c r="U112" s="17" t="s">
        <v>61</v>
      </c>
      <c r="V112" s="17" t="s">
        <v>89</v>
      </c>
      <c r="W112" s="19" t="s">
        <v>1589</v>
      </c>
      <c r="X112" s="18">
        <v>39814.333333333299</v>
      </c>
      <c r="Y112" s="18">
        <v>39814.333333333299</v>
      </c>
      <c r="Z112" s="17" t="s">
        <v>98</v>
      </c>
      <c r="AA112" s="17" t="s">
        <v>74</v>
      </c>
      <c r="AB112" s="17" t="s">
        <v>74</v>
      </c>
      <c r="AC112" s="17" t="s">
        <v>74</v>
      </c>
      <c r="AD112" s="17"/>
      <c r="AE112" s="17"/>
    </row>
    <row r="113" spans="1:31" s="3" customFormat="1" ht="13" x14ac:dyDescent="0.3">
      <c r="A113" s="35" t="s">
        <v>1590</v>
      </c>
      <c r="B113" s="17">
        <v>161</v>
      </c>
      <c r="C113" s="18">
        <v>39078</v>
      </c>
      <c r="D113" s="18">
        <v>39086.333333333299</v>
      </c>
      <c r="E113" s="16" t="s">
        <v>1375</v>
      </c>
      <c r="F113" s="36">
        <v>40717.291666666701</v>
      </c>
      <c r="G113" s="16" t="s">
        <v>68</v>
      </c>
      <c r="H113" s="17" t="s">
        <v>374</v>
      </c>
      <c r="I113" s="17"/>
      <c r="J113" s="17"/>
      <c r="K113" s="17" t="s">
        <v>77</v>
      </c>
      <c r="L113" s="17"/>
      <c r="M113" s="17"/>
      <c r="N113" s="17">
        <v>220</v>
      </c>
      <c r="O113" s="17"/>
      <c r="P113" s="17"/>
      <c r="Q113" s="17">
        <v>220</v>
      </c>
      <c r="R113" s="17"/>
      <c r="S113" s="17"/>
      <c r="T113" s="17" t="s">
        <v>107</v>
      </c>
      <c r="U113" s="17" t="s">
        <v>61</v>
      </c>
      <c r="V113" s="17" t="s">
        <v>89</v>
      </c>
      <c r="W113" s="19" t="s">
        <v>1591</v>
      </c>
      <c r="X113" s="18">
        <v>39934.291666666701</v>
      </c>
      <c r="Y113" s="18">
        <v>40969.333333333299</v>
      </c>
      <c r="Z113" s="17" t="s">
        <v>73</v>
      </c>
      <c r="AA113" s="17" t="s">
        <v>86</v>
      </c>
      <c r="AB113" s="17" t="s">
        <v>74</v>
      </c>
      <c r="AC113" s="17" t="s">
        <v>74</v>
      </c>
      <c r="AD113" s="17"/>
      <c r="AE113" s="17"/>
    </row>
    <row r="114" spans="1:31" s="3" customFormat="1" ht="13" x14ac:dyDescent="0.3">
      <c r="A114" s="35" t="s">
        <v>1592</v>
      </c>
      <c r="B114" s="17">
        <v>164</v>
      </c>
      <c r="C114" s="18">
        <v>39094</v>
      </c>
      <c r="D114" s="18">
        <v>39094.333333333299</v>
      </c>
      <c r="E114" s="16" t="s">
        <v>1375</v>
      </c>
      <c r="F114" s="36">
        <v>39771.333333333299</v>
      </c>
      <c r="G114" s="16" t="s">
        <v>68</v>
      </c>
      <c r="H114" s="17" t="s">
        <v>55</v>
      </c>
      <c r="I114" s="17"/>
      <c r="J114" s="17"/>
      <c r="K114" s="17" t="s">
        <v>55</v>
      </c>
      <c r="L114" s="17"/>
      <c r="M114" s="17"/>
      <c r="N114" s="17">
        <v>1000</v>
      </c>
      <c r="O114" s="17"/>
      <c r="P114" s="17"/>
      <c r="Q114" s="17">
        <v>1000</v>
      </c>
      <c r="R114" s="17"/>
      <c r="S114" s="17"/>
      <c r="T114" s="17" t="s">
        <v>487</v>
      </c>
      <c r="U114" s="17" t="s">
        <v>484</v>
      </c>
      <c r="V114" s="17" t="s">
        <v>71</v>
      </c>
      <c r="W114" s="19" t="s">
        <v>1593</v>
      </c>
      <c r="X114" s="18">
        <v>40452.291666666701</v>
      </c>
      <c r="Y114" s="18">
        <v>40452.291666666701</v>
      </c>
      <c r="Z114" s="17" t="s">
        <v>98</v>
      </c>
      <c r="AA114" s="17" t="s">
        <v>74</v>
      </c>
      <c r="AB114" s="17" t="s">
        <v>74</v>
      </c>
      <c r="AC114" s="17" t="s">
        <v>74</v>
      </c>
      <c r="AD114" s="17"/>
      <c r="AE114" s="17"/>
    </row>
    <row r="115" spans="1:31" s="3" customFormat="1" ht="13" x14ac:dyDescent="0.3">
      <c r="A115" s="35" t="s">
        <v>1594</v>
      </c>
      <c r="B115" s="17">
        <v>165</v>
      </c>
      <c r="C115" s="18">
        <v>39098</v>
      </c>
      <c r="D115" s="18">
        <v>39098.333333333299</v>
      </c>
      <c r="E115" s="16" t="s">
        <v>1375</v>
      </c>
      <c r="F115" s="36">
        <v>40319.291666666701</v>
      </c>
      <c r="G115" s="16" t="s">
        <v>68</v>
      </c>
      <c r="H115" s="17" t="s">
        <v>76</v>
      </c>
      <c r="I115" s="17"/>
      <c r="J115" s="17"/>
      <c r="K115" s="17" t="s">
        <v>96</v>
      </c>
      <c r="L115" s="17"/>
      <c r="M115" s="17"/>
      <c r="N115" s="17">
        <v>400</v>
      </c>
      <c r="O115" s="17"/>
      <c r="P115" s="17"/>
      <c r="Q115" s="17">
        <v>400</v>
      </c>
      <c r="R115" s="17"/>
      <c r="S115" s="17"/>
      <c r="T115" s="17" t="s">
        <v>163</v>
      </c>
      <c r="U115" s="17" t="s">
        <v>61</v>
      </c>
      <c r="V115" s="17" t="s">
        <v>89</v>
      </c>
      <c r="W115" s="19" t="s">
        <v>1595</v>
      </c>
      <c r="X115" s="18">
        <v>40724.291666666701</v>
      </c>
      <c r="Y115" s="18">
        <v>40724.291666666701</v>
      </c>
      <c r="Z115" s="17" t="s">
        <v>73</v>
      </c>
      <c r="AA115" s="17" t="s">
        <v>65</v>
      </c>
      <c r="AB115" s="17" t="s">
        <v>74</v>
      </c>
      <c r="AC115" s="17" t="s">
        <v>74</v>
      </c>
      <c r="AD115" s="17"/>
      <c r="AE115" s="17"/>
    </row>
    <row r="116" spans="1:31" s="3" customFormat="1" ht="25.5" x14ac:dyDescent="0.3">
      <c r="A116" s="35" t="s">
        <v>1596</v>
      </c>
      <c r="B116" s="17">
        <v>167</v>
      </c>
      <c r="C116" s="18"/>
      <c r="D116" s="18">
        <v>39107.333333333299</v>
      </c>
      <c r="E116" s="16" t="s">
        <v>1375</v>
      </c>
      <c r="F116" s="36">
        <v>39218.291666666701</v>
      </c>
      <c r="G116" s="16" t="s">
        <v>68</v>
      </c>
      <c r="H116" s="17" t="s">
        <v>111</v>
      </c>
      <c r="I116" s="17"/>
      <c r="J116" s="17"/>
      <c r="K116" s="17" t="s">
        <v>77</v>
      </c>
      <c r="L116" s="17"/>
      <c r="M116" s="17"/>
      <c r="N116" s="17">
        <v>700</v>
      </c>
      <c r="O116" s="17"/>
      <c r="P116" s="17"/>
      <c r="Q116" s="17">
        <v>700</v>
      </c>
      <c r="R116" s="17"/>
      <c r="S116" s="17"/>
      <c r="T116" s="17" t="s">
        <v>84</v>
      </c>
      <c r="U116" s="17" t="s">
        <v>61</v>
      </c>
      <c r="V116" s="17" t="s">
        <v>89</v>
      </c>
      <c r="W116" s="19" t="s">
        <v>1597</v>
      </c>
      <c r="X116" s="18">
        <v>41061.291666666701</v>
      </c>
      <c r="Y116" s="18">
        <v>41061.291666666701</v>
      </c>
      <c r="Z116" s="17" t="s">
        <v>74</v>
      </c>
      <c r="AA116" s="17" t="s">
        <v>74</v>
      </c>
      <c r="AB116" s="17" t="s">
        <v>74</v>
      </c>
      <c r="AC116" s="17" t="s">
        <v>74</v>
      </c>
      <c r="AD116" s="17"/>
      <c r="AE116" s="17"/>
    </row>
    <row r="117" spans="1:31" s="3" customFormat="1" ht="13" x14ac:dyDescent="0.3">
      <c r="A117" s="35" t="s">
        <v>1598</v>
      </c>
      <c r="B117" s="17">
        <v>168</v>
      </c>
      <c r="C117" s="18">
        <v>39114</v>
      </c>
      <c r="D117" s="18">
        <v>39115.333333333299</v>
      </c>
      <c r="E117" s="16" t="s">
        <v>1375</v>
      </c>
      <c r="F117" s="36">
        <v>40633.896296296298</v>
      </c>
      <c r="G117" s="16" t="s">
        <v>68</v>
      </c>
      <c r="H117" s="17" t="s">
        <v>55</v>
      </c>
      <c r="I117" s="17"/>
      <c r="J117" s="17"/>
      <c r="K117" s="17" t="s">
        <v>55</v>
      </c>
      <c r="L117" s="17"/>
      <c r="M117" s="17"/>
      <c r="N117" s="17">
        <v>1000</v>
      </c>
      <c r="O117" s="17"/>
      <c r="P117" s="17"/>
      <c r="Q117" s="17">
        <v>1000</v>
      </c>
      <c r="R117" s="17"/>
      <c r="S117" s="17"/>
      <c r="T117" s="17" t="s">
        <v>487</v>
      </c>
      <c r="U117" s="17" t="s">
        <v>484</v>
      </c>
      <c r="V117" s="17" t="s">
        <v>71</v>
      </c>
      <c r="W117" s="19" t="s">
        <v>1599</v>
      </c>
      <c r="X117" s="18">
        <v>40908.333333333299</v>
      </c>
      <c r="Y117" s="18">
        <v>40908.333333333299</v>
      </c>
      <c r="Z117" s="17" t="s">
        <v>98</v>
      </c>
      <c r="AA117" s="17" t="s">
        <v>74</v>
      </c>
      <c r="AB117" s="17" t="s">
        <v>74</v>
      </c>
      <c r="AC117" s="17" t="s">
        <v>74</v>
      </c>
      <c r="AD117" s="17"/>
      <c r="AE117" s="17"/>
    </row>
    <row r="118" spans="1:31" s="3" customFormat="1" ht="13" x14ac:dyDescent="0.3">
      <c r="A118" s="35" t="s">
        <v>1600</v>
      </c>
      <c r="B118" s="17">
        <v>169</v>
      </c>
      <c r="C118" s="18">
        <v>39114</v>
      </c>
      <c r="D118" s="18">
        <v>39115.333333333299</v>
      </c>
      <c r="E118" s="16" t="s">
        <v>1375</v>
      </c>
      <c r="F118" s="36">
        <v>39778.333333333299</v>
      </c>
      <c r="G118" s="16" t="s">
        <v>68</v>
      </c>
      <c r="H118" s="17" t="s">
        <v>76</v>
      </c>
      <c r="I118" s="17"/>
      <c r="J118" s="17"/>
      <c r="K118" s="17" t="s">
        <v>96</v>
      </c>
      <c r="L118" s="17"/>
      <c r="M118" s="17"/>
      <c r="N118" s="17">
        <v>211.6</v>
      </c>
      <c r="O118" s="17"/>
      <c r="P118" s="17"/>
      <c r="Q118" s="17">
        <v>211.6</v>
      </c>
      <c r="R118" s="17"/>
      <c r="S118" s="17"/>
      <c r="T118" s="17" t="s">
        <v>229</v>
      </c>
      <c r="U118" s="17" t="s">
        <v>61</v>
      </c>
      <c r="V118" s="17" t="s">
        <v>71</v>
      </c>
      <c r="W118" s="19" t="s">
        <v>1601</v>
      </c>
      <c r="X118" s="18">
        <v>40908.333333333299</v>
      </c>
      <c r="Y118" s="18">
        <v>40908.333333333299</v>
      </c>
      <c r="Z118" s="17" t="s">
        <v>98</v>
      </c>
      <c r="AA118" s="17" t="s">
        <v>74</v>
      </c>
      <c r="AB118" s="17" t="s">
        <v>74</v>
      </c>
      <c r="AC118" s="17" t="s">
        <v>74</v>
      </c>
      <c r="AD118" s="17"/>
      <c r="AE118" s="17"/>
    </row>
    <row r="119" spans="1:31" s="3" customFormat="1" ht="13" x14ac:dyDescent="0.3">
      <c r="A119" s="35" t="s">
        <v>1602</v>
      </c>
      <c r="B119" s="17">
        <v>170</v>
      </c>
      <c r="C119" s="18">
        <v>39115</v>
      </c>
      <c r="D119" s="18">
        <v>39115.333333333299</v>
      </c>
      <c r="E119" s="16" t="s">
        <v>1375</v>
      </c>
      <c r="F119" s="36">
        <v>40154.886319444398</v>
      </c>
      <c r="G119" s="16" t="s">
        <v>68</v>
      </c>
      <c r="H119" s="17" t="s">
        <v>95</v>
      </c>
      <c r="I119" s="17"/>
      <c r="J119" s="17"/>
      <c r="K119" s="17" t="s">
        <v>96</v>
      </c>
      <c r="L119" s="17"/>
      <c r="M119" s="17"/>
      <c r="N119" s="17">
        <v>150</v>
      </c>
      <c r="O119" s="17"/>
      <c r="P119" s="17"/>
      <c r="Q119" s="17">
        <v>150</v>
      </c>
      <c r="R119" s="17"/>
      <c r="S119" s="17"/>
      <c r="T119" s="17" t="s">
        <v>88</v>
      </c>
      <c r="U119" s="17" t="s">
        <v>61</v>
      </c>
      <c r="V119" s="17" t="s">
        <v>89</v>
      </c>
      <c r="W119" s="19" t="s">
        <v>1603</v>
      </c>
      <c r="X119" s="18">
        <v>40908.333333333299</v>
      </c>
      <c r="Y119" s="18">
        <v>41486.291666666701</v>
      </c>
      <c r="Z119" s="17" t="s">
        <v>98</v>
      </c>
      <c r="AA119" s="17" t="s">
        <v>74</v>
      </c>
      <c r="AB119" s="17" t="s">
        <v>74</v>
      </c>
      <c r="AC119" s="17" t="s">
        <v>74</v>
      </c>
      <c r="AD119" s="17"/>
      <c r="AE119" s="17"/>
    </row>
    <row r="120" spans="1:31" s="3" customFormat="1" ht="13" x14ac:dyDescent="0.3">
      <c r="A120" s="35" t="s">
        <v>1604</v>
      </c>
      <c r="B120" s="17">
        <v>171</v>
      </c>
      <c r="C120" s="18">
        <v>39122</v>
      </c>
      <c r="D120" s="18">
        <v>39122.333333333299</v>
      </c>
      <c r="E120" s="16" t="s">
        <v>1375</v>
      </c>
      <c r="F120" s="36">
        <v>40633.912303240701</v>
      </c>
      <c r="G120" s="16" t="s">
        <v>68</v>
      </c>
      <c r="H120" s="17" t="s">
        <v>55</v>
      </c>
      <c r="I120" s="17"/>
      <c r="J120" s="17"/>
      <c r="K120" s="17" t="s">
        <v>55</v>
      </c>
      <c r="L120" s="17"/>
      <c r="M120" s="17"/>
      <c r="N120" s="17">
        <v>500</v>
      </c>
      <c r="O120" s="17"/>
      <c r="P120" s="17"/>
      <c r="Q120" s="17">
        <v>500</v>
      </c>
      <c r="R120" s="17"/>
      <c r="S120" s="17"/>
      <c r="T120" s="17" t="s">
        <v>60</v>
      </c>
      <c r="U120" s="17" t="s">
        <v>61</v>
      </c>
      <c r="V120" s="17" t="s">
        <v>62</v>
      </c>
      <c r="W120" s="19" t="s">
        <v>1605</v>
      </c>
      <c r="X120" s="18">
        <v>40908.333333333299</v>
      </c>
      <c r="Y120" s="18">
        <v>40633.291666666701</v>
      </c>
      <c r="Z120" s="17" t="s">
        <v>98</v>
      </c>
      <c r="AA120" s="17" t="s">
        <v>74</v>
      </c>
      <c r="AB120" s="17" t="s">
        <v>74</v>
      </c>
      <c r="AC120" s="17" t="s">
        <v>74</v>
      </c>
      <c r="AD120" s="17"/>
      <c r="AE120" s="17"/>
    </row>
    <row r="121" spans="1:31" s="3" customFormat="1" ht="13" x14ac:dyDescent="0.3">
      <c r="A121" s="35" t="s">
        <v>1606</v>
      </c>
      <c r="B121" s="17">
        <v>172</v>
      </c>
      <c r="C121" s="18">
        <v>39121</v>
      </c>
      <c r="D121" s="18">
        <v>39128.333333333299</v>
      </c>
      <c r="E121" s="16" t="s">
        <v>1375</v>
      </c>
      <c r="F121" s="36">
        <v>42186.8849305556</v>
      </c>
      <c r="G121" s="16" t="s">
        <v>68</v>
      </c>
      <c r="H121" s="17" t="s">
        <v>111</v>
      </c>
      <c r="I121" s="17"/>
      <c r="J121" s="17"/>
      <c r="K121" s="17" t="s">
        <v>77</v>
      </c>
      <c r="L121" s="17"/>
      <c r="M121" s="17"/>
      <c r="N121" s="17">
        <v>508</v>
      </c>
      <c r="O121" s="17"/>
      <c r="P121" s="17"/>
      <c r="Q121" s="17">
        <v>508</v>
      </c>
      <c r="R121" s="17"/>
      <c r="S121" s="17"/>
      <c r="T121" s="17" t="s">
        <v>211</v>
      </c>
      <c r="U121" s="17" t="s">
        <v>61</v>
      </c>
      <c r="V121" s="17" t="s">
        <v>62</v>
      </c>
      <c r="W121" s="19" t="s">
        <v>1607</v>
      </c>
      <c r="X121" s="18">
        <v>40678.291666666701</v>
      </c>
      <c r="Y121" s="18">
        <v>41760.291666666701</v>
      </c>
      <c r="Z121" s="17" t="s">
        <v>98</v>
      </c>
      <c r="AA121" s="17" t="s">
        <v>65</v>
      </c>
      <c r="AB121" s="17" t="s">
        <v>65</v>
      </c>
      <c r="AC121" s="17" t="s">
        <v>74</v>
      </c>
      <c r="AD121" s="17"/>
      <c r="AE121" s="17"/>
    </row>
    <row r="122" spans="1:31" s="3" customFormat="1" ht="13" x14ac:dyDescent="0.3">
      <c r="A122" s="35" t="s">
        <v>1608</v>
      </c>
      <c r="B122" s="17">
        <v>173</v>
      </c>
      <c r="C122" s="18">
        <v>39129</v>
      </c>
      <c r="D122" s="18">
        <v>39129.333333333299</v>
      </c>
      <c r="E122" s="16" t="s">
        <v>1375</v>
      </c>
      <c r="F122" s="36">
        <v>39840.333333333299</v>
      </c>
      <c r="G122" s="16" t="s">
        <v>68</v>
      </c>
      <c r="H122" s="17" t="s">
        <v>374</v>
      </c>
      <c r="I122" s="17"/>
      <c r="J122" s="17"/>
      <c r="K122" s="17" t="s">
        <v>77</v>
      </c>
      <c r="L122" s="17"/>
      <c r="M122" s="17"/>
      <c r="N122" s="17">
        <v>49.9</v>
      </c>
      <c r="O122" s="17"/>
      <c r="P122" s="17"/>
      <c r="Q122" s="17">
        <v>49.9</v>
      </c>
      <c r="R122" s="17"/>
      <c r="S122" s="17"/>
      <c r="T122" s="17" t="s">
        <v>70</v>
      </c>
      <c r="U122" s="17" t="s">
        <v>61</v>
      </c>
      <c r="V122" s="17" t="s">
        <v>71</v>
      </c>
      <c r="W122" s="19" t="s">
        <v>1609</v>
      </c>
      <c r="X122" s="18">
        <v>40664.291666666701</v>
      </c>
      <c r="Y122" s="18">
        <v>40664.291666666701</v>
      </c>
      <c r="Z122" s="17" t="s">
        <v>73</v>
      </c>
      <c r="AA122" s="17" t="s">
        <v>65</v>
      </c>
      <c r="AB122" s="17" t="s">
        <v>65</v>
      </c>
      <c r="AC122" s="17" t="s">
        <v>74</v>
      </c>
      <c r="AD122" s="17"/>
      <c r="AE122" s="17"/>
    </row>
    <row r="123" spans="1:31" s="3" customFormat="1" ht="13" x14ac:dyDescent="0.3">
      <c r="A123" s="35" t="s">
        <v>1610</v>
      </c>
      <c r="B123" s="17">
        <v>174</v>
      </c>
      <c r="C123" s="18">
        <v>39129</v>
      </c>
      <c r="D123" s="18">
        <v>39129.333333333299</v>
      </c>
      <c r="E123" s="16" t="s">
        <v>1375</v>
      </c>
      <c r="F123" s="36">
        <v>39245.291666666701</v>
      </c>
      <c r="G123" s="16" t="s">
        <v>68</v>
      </c>
      <c r="H123" s="17" t="s">
        <v>55</v>
      </c>
      <c r="I123" s="17"/>
      <c r="J123" s="17"/>
      <c r="K123" s="17" t="s">
        <v>55</v>
      </c>
      <c r="L123" s="17"/>
      <c r="M123" s="17"/>
      <c r="N123" s="17">
        <v>30</v>
      </c>
      <c r="O123" s="17"/>
      <c r="P123" s="17"/>
      <c r="Q123" s="17">
        <v>30</v>
      </c>
      <c r="R123" s="17"/>
      <c r="S123" s="17"/>
      <c r="T123" s="17" t="s">
        <v>84</v>
      </c>
      <c r="U123" s="17" t="s">
        <v>61</v>
      </c>
      <c r="V123" s="17" t="s">
        <v>89</v>
      </c>
      <c r="W123" s="19" t="s">
        <v>1611</v>
      </c>
      <c r="X123" s="18">
        <v>39783.333333333299</v>
      </c>
      <c r="Y123" s="18">
        <v>39783.333333333299</v>
      </c>
      <c r="Z123" s="17" t="s">
        <v>98</v>
      </c>
      <c r="AA123" s="17" t="s">
        <v>74</v>
      </c>
      <c r="AB123" s="17" t="s">
        <v>74</v>
      </c>
      <c r="AC123" s="17" t="s">
        <v>74</v>
      </c>
      <c r="AD123" s="17"/>
      <c r="AE123" s="17"/>
    </row>
    <row r="124" spans="1:31" s="3" customFormat="1" ht="13" x14ac:dyDescent="0.3">
      <c r="A124" s="35" t="s">
        <v>1612</v>
      </c>
      <c r="B124" s="17">
        <v>175</v>
      </c>
      <c r="C124" s="18">
        <v>39134</v>
      </c>
      <c r="D124" s="18">
        <v>39134.333333333299</v>
      </c>
      <c r="E124" s="16" t="s">
        <v>1375</v>
      </c>
      <c r="F124" s="36">
        <v>42167.291666666701</v>
      </c>
      <c r="G124" s="16" t="s">
        <v>101</v>
      </c>
      <c r="H124" s="17" t="s">
        <v>55</v>
      </c>
      <c r="I124" s="17"/>
      <c r="J124" s="17"/>
      <c r="K124" s="17" t="s">
        <v>55</v>
      </c>
      <c r="L124" s="17"/>
      <c r="M124" s="17"/>
      <c r="N124" s="17">
        <v>650</v>
      </c>
      <c r="O124" s="17"/>
      <c r="P124" s="17"/>
      <c r="Q124" s="17">
        <v>650</v>
      </c>
      <c r="R124" s="17" t="s">
        <v>83</v>
      </c>
      <c r="S124" s="17"/>
      <c r="T124" s="17" t="s">
        <v>88</v>
      </c>
      <c r="U124" s="17" t="s">
        <v>61</v>
      </c>
      <c r="V124" s="17" t="s">
        <v>89</v>
      </c>
      <c r="W124" s="19" t="s">
        <v>252</v>
      </c>
      <c r="X124" s="18">
        <v>39721.291666666701</v>
      </c>
      <c r="Y124" s="18">
        <v>43100.333333333299</v>
      </c>
      <c r="Z124" s="17" t="s">
        <v>103</v>
      </c>
      <c r="AA124" s="17" t="s">
        <v>65</v>
      </c>
      <c r="AB124" s="17" t="s">
        <v>65</v>
      </c>
      <c r="AC124" s="17" t="s">
        <v>103</v>
      </c>
      <c r="AD124" s="17"/>
      <c r="AE124" s="17"/>
    </row>
    <row r="125" spans="1:31" s="3" customFormat="1" ht="13" x14ac:dyDescent="0.3">
      <c r="A125" s="35" t="s">
        <v>1613</v>
      </c>
      <c r="B125" s="17">
        <v>176</v>
      </c>
      <c r="C125" s="18">
        <v>39136</v>
      </c>
      <c r="D125" s="18">
        <v>39136.333333333299</v>
      </c>
      <c r="E125" s="16" t="s">
        <v>1375</v>
      </c>
      <c r="F125" s="36">
        <v>39567.291666666701</v>
      </c>
      <c r="G125" s="16" t="s">
        <v>68</v>
      </c>
      <c r="H125" s="17" t="s">
        <v>374</v>
      </c>
      <c r="I125" s="17"/>
      <c r="J125" s="17"/>
      <c r="K125" s="17" t="s">
        <v>77</v>
      </c>
      <c r="L125" s="17"/>
      <c r="M125" s="17"/>
      <c r="N125" s="17">
        <v>49.9</v>
      </c>
      <c r="O125" s="17"/>
      <c r="P125" s="17"/>
      <c r="Q125" s="17">
        <v>49.9</v>
      </c>
      <c r="R125" s="17"/>
      <c r="S125" s="17"/>
      <c r="T125" s="17" t="s">
        <v>480</v>
      </c>
      <c r="U125" s="17" t="s">
        <v>61</v>
      </c>
      <c r="V125" s="17" t="s">
        <v>71</v>
      </c>
      <c r="W125" s="19" t="s">
        <v>1614</v>
      </c>
      <c r="X125" s="18">
        <v>39569.291666666701</v>
      </c>
      <c r="Y125" s="18">
        <v>40344.291666666701</v>
      </c>
      <c r="Z125" s="17" t="s">
        <v>73</v>
      </c>
      <c r="AA125" s="17" t="s">
        <v>65</v>
      </c>
      <c r="AB125" s="17" t="s">
        <v>65</v>
      </c>
      <c r="AC125" s="17" t="s">
        <v>74</v>
      </c>
      <c r="AD125" s="17"/>
      <c r="AE125" s="17"/>
    </row>
    <row r="126" spans="1:31" s="3" customFormat="1" ht="13" x14ac:dyDescent="0.3">
      <c r="A126" s="35" t="s">
        <v>1615</v>
      </c>
      <c r="B126" s="17">
        <v>177</v>
      </c>
      <c r="C126" s="18">
        <v>39140</v>
      </c>
      <c r="D126" s="18">
        <v>39141.333333333299</v>
      </c>
      <c r="E126" s="16" t="s">
        <v>1375</v>
      </c>
      <c r="F126" s="36">
        <v>39834.333333333299</v>
      </c>
      <c r="G126" s="16" t="s">
        <v>68</v>
      </c>
      <c r="H126" s="17" t="s">
        <v>55</v>
      </c>
      <c r="I126" s="17"/>
      <c r="J126" s="17"/>
      <c r="K126" s="17" t="s">
        <v>55</v>
      </c>
      <c r="L126" s="17"/>
      <c r="M126" s="17"/>
      <c r="N126" s="17">
        <v>100</v>
      </c>
      <c r="O126" s="17"/>
      <c r="P126" s="17"/>
      <c r="Q126" s="17">
        <v>100</v>
      </c>
      <c r="R126" s="17"/>
      <c r="S126" s="17"/>
      <c r="T126" s="17" t="s">
        <v>144</v>
      </c>
      <c r="U126" s="17" t="s">
        <v>61</v>
      </c>
      <c r="V126" s="17" t="s">
        <v>62</v>
      </c>
      <c r="W126" s="19" t="s">
        <v>1616</v>
      </c>
      <c r="X126" s="18">
        <v>40908.333333333299</v>
      </c>
      <c r="Y126" s="18">
        <v>40908.333333333299</v>
      </c>
      <c r="Z126" s="17" t="s">
        <v>98</v>
      </c>
      <c r="AA126" s="17" t="s">
        <v>65</v>
      </c>
      <c r="AB126" s="17" t="s">
        <v>74</v>
      </c>
      <c r="AC126" s="17" t="s">
        <v>74</v>
      </c>
      <c r="AD126" s="17"/>
      <c r="AE126" s="17"/>
    </row>
    <row r="127" spans="1:31" s="3" customFormat="1" ht="25.5" x14ac:dyDescent="0.3">
      <c r="A127" s="35" t="s">
        <v>1617</v>
      </c>
      <c r="B127" s="17">
        <v>178</v>
      </c>
      <c r="C127" s="18">
        <v>39140</v>
      </c>
      <c r="D127" s="18">
        <v>39141.333333333299</v>
      </c>
      <c r="E127" s="16" t="s">
        <v>1375</v>
      </c>
      <c r="F127" s="36">
        <v>39405.333333333299</v>
      </c>
      <c r="G127" s="16" t="s">
        <v>68</v>
      </c>
      <c r="H127" s="17" t="s">
        <v>55</v>
      </c>
      <c r="I127" s="17"/>
      <c r="J127" s="17"/>
      <c r="K127" s="17" t="s">
        <v>55</v>
      </c>
      <c r="L127" s="17"/>
      <c r="M127" s="17"/>
      <c r="N127" s="17">
        <v>100</v>
      </c>
      <c r="O127" s="17"/>
      <c r="P127" s="17"/>
      <c r="Q127" s="17">
        <v>100</v>
      </c>
      <c r="R127" s="17"/>
      <c r="S127" s="17"/>
      <c r="T127" s="17" t="s">
        <v>156</v>
      </c>
      <c r="U127" s="17" t="s">
        <v>61</v>
      </c>
      <c r="V127" s="17" t="s">
        <v>62</v>
      </c>
      <c r="W127" s="19" t="s">
        <v>1618</v>
      </c>
      <c r="X127" s="18">
        <v>40908.333333333299</v>
      </c>
      <c r="Y127" s="18">
        <v>40908.333333333299</v>
      </c>
      <c r="Z127" s="17" t="s">
        <v>98</v>
      </c>
      <c r="AA127" s="17" t="s">
        <v>74</v>
      </c>
      <c r="AB127" s="17" t="s">
        <v>74</v>
      </c>
      <c r="AC127" s="17" t="s">
        <v>74</v>
      </c>
      <c r="AD127" s="17"/>
      <c r="AE127" s="17"/>
    </row>
    <row r="128" spans="1:31" s="3" customFormat="1" ht="13" x14ac:dyDescent="0.3">
      <c r="A128" s="35" t="s">
        <v>1619</v>
      </c>
      <c r="B128" s="17" t="s">
        <v>1620</v>
      </c>
      <c r="C128" s="18">
        <v>39140</v>
      </c>
      <c r="D128" s="18">
        <v>39141.333333333299</v>
      </c>
      <c r="E128" s="16" t="s">
        <v>1375</v>
      </c>
      <c r="F128" s="36">
        <v>39776.333333333299</v>
      </c>
      <c r="G128" s="16" t="s">
        <v>68</v>
      </c>
      <c r="H128" s="17" t="s">
        <v>55</v>
      </c>
      <c r="I128" s="17"/>
      <c r="J128" s="17"/>
      <c r="K128" s="17" t="s">
        <v>55</v>
      </c>
      <c r="L128" s="17"/>
      <c r="M128" s="17"/>
      <c r="N128" s="17">
        <v>500</v>
      </c>
      <c r="O128" s="17"/>
      <c r="P128" s="17"/>
      <c r="Q128" s="17">
        <v>500</v>
      </c>
      <c r="R128" s="17"/>
      <c r="S128" s="17"/>
      <c r="T128" s="17" t="s">
        <v>1621</v>
      </c>
      <c r="U128" s="17" t="s">
        <v>484</v>
      </c>
      <c r="V128" s="17" t="s">
        <v>71</v>
      </c>
      <c r="W128" s="19" t="s">
        <v>1622</v>
      </c>
      <c r="X128" s="18">
        <v>40725.291666666701</v>
      </c>
      <c r="Y128" s="18">
        <v>40725.291666666701</v>
      </c>
      <c r="Z128" s="17" t="s">
        <v>98</v>
      </c>
      <c r="AA128" s="17" t="s">
        <v>74</v>
      </c>
      <c r="AB128" s="17" t="s">
        <v>74</v>
      </c>
      <c r="AC128" s="17" t="s">
        <v>74</v>
      </c>
      <c r="AD128" s="17"/>
      <c r="AE128" s="17"/>
    </row>
    <row r="129" spans="1:31" s="3" customFormat="1" ht="13" x14ac:dyDescent="0.3">
      <c r="A129" s="35" t="s">
        <v>1623</v>
      </c>
      <c r="B129" s="17" t="s">
        <v>1624</v>
      </c>
      <c r="C129" s="18">
        <v>39140</v>
      </c>
      <c r="D129" s="18">
        <v>39141.333333333299</v>
      </c>
      <c r="E129" s="16" t="s">
        <v>1375</v>
      </c>
      <c r="F129" s="36">
        <v>40633.921412037002</v>
      </c>
      <c r="G129" s="16" t="s">
        <v>68</v>
      </c>
      <c r="H129" s="17" t="s">
        <v>55</v>
      </c>
      <c r="I129" s="17"/>
      <c r="J129" s="17"/>
      <c r="K129" s="17" t="s">
        <v>55</v>
      </c>
      <c r="L129" s="17"/>
      <c r="M129" s="17"/>
      <c r="N129" s="17">
        <v>500</v>
      </c>
      <c r="O129" s="17"/>
      <c r="P129" s="17"/>
      <c r="Q129" s="17">
        <v>500</v>
      </c>
      <c r="R129" s="17"/>
      <c r="S129" s="17"/>
      <c r="T129" s="17" t="s">
        <v>1621</v>
      </c>
      <c r="U129" s="17" t="s">
        <v>484</v>
      </c>
      <c r="V129" s="17" t="s">
        <v>71</v>
      </c>
      <c r="W129" s="19" t="s">
        <v>1625</v>
      </c>
      <c r="X129" s="18">
        <v>40360.291666666701</v>
      </c>
      <c r="Y129" s="18">
        <v>40344.291666666701</v>
      </c>
      <c r="Z129" s="17" t="s">
        <v>98</v>
      </c>
      <c r="AA129" s="17" t="s">
        <v>74</v>
      </c>
      <c r="AB129" s="17" t="s">
        <v>74</v>
      </c>
      <c r="AC129" s="17" t="s">
        <v>74</v>
      </c>
      <c r="AD129" s="17"/>
      <c r="AE129" s="17"/>
    </row>
    <row r="130" spans="1:31" s="3" customFormat="1" ht="13" x14ac:dyDescent="0.3">
      <c r="A130" s="35" t="s">
        <v>1626</v>
      </c>
      <c r="B130" s="17">
        <v>179</v>
      </c>
      <c r="C130" s="18">
        <v>39128</v>
      </c>
      <c r="D130" s="18">
        <v>39142.333333333299</v>
      </c>
      <c r="E130" s="16" t="s">
        <v>1375</v>
      </c>
      <c r="F130" s="36">
        <v>39778.333333333299</v>
      </c>
      <c r="G130" s="16" t="s">
        <v>68</v>
      </c>
      <c r="H130" s="17" t="s">
        <v>76</v>
      </c>
      <c r="I130" s="17"/>
      <c r="J130" s="17"/>
      <c r="K130" s="17" t="s">
        <v>96</v>
      </c>
      <c r="L130" s="17"/>
      <c r="M130" s="17"/>
      <c r="N130" s="17">
        <v>300</v>
      </c>
      <c r="O130" s="17"/>
      <c r="P130" s="17"/>
      <c r="Q130" s="17">
        <v>300</v>
      </c>
      <c r="R130" s="17"/>
      <c r="S130" s="17"/>
      <c r="T130" s="17" t="s">
        <v>84</v>
      </c>
      <c r="U130" s="17" t="s">
        <v>61</v>
      </c>
      <c r="V130" s="17" t="s">
        <v>89</v>
      </c>
      <c r="W130" s="19" t="s">
        <v>1627</v>
      </c>
      <c r="X130" s="18">
        <v>40543.333333333299</v>
      </c>
      <c r="Y130" s="18">
        <v>40543.333333333299</v>
      </c>
      <c r="Z130" s="17" t="s">
        <v>98</v>
      </c>
      <c r="AA130" s="17" t="s">
        <v>74</v>
      </c>
      <c r="AB130" s="17" t="s">
        <v>74</v>
      </c>
      <c r="AC130" s="17" t="s">
        <v>74</v>
      </c>
      <c r="AD130" s="17"/>
      <c r="AE130" s="17"/>
    </row>
    <row r="131" spans="1:31" s="3" customFormat="1" ht="25.5" x14ac:dyDescent="0.3">
      <c r="A131" s="35" t="s">
        <v>1628</v>
      </c>
      <c r="B131" s="17">
        <v>180</v>
      </c>
      <c r="C131" s="18">
        <v>39147</v>
      </c>
      <c r="D131" s="18">
        <v>39143.333333333299</v>
      </c>
      <c r="E131" s="16" t="s">
        <v>1375</v>
      </c>
      <c r="F131" s="36">
        <v>39569.291666666701</v>
      </c>
      <c r="G131" s="16" t="s">
        <v>68</v>
      </c>
      <c r="H131" s="17" t="s">
        <v>374</v>
      </c>
      <c r="I131" s="17"/>
      <c r="J131" s="17"/>
      <c r="K131" s="17" t="s">
        <v>77</v>
      </c>
      <c r="L131" s="17"/>
      <c r="M131" s="17"/>
      <c r="N131" s="17">
        <v>564</v>
      </c>
      <c r="O131" s="17"/>
      <c r="P131" s="17"/>
      <c r="Q131" s="17">
        <v>564</v>
      </c>
      <c r="R131" s="17"/>
      <c r="S131" s="17"/>
      <c r="T131" s="17" t="s">
        <v>163</v>
      </c>
      <c r="U131" s="17" t="s">
        <v>61</v>
      </c>
      <c r="V131" s="17" t="s">
        <v>89</v>
      </c>
      <c r="W131" s="19" t="s">
        <v>1629</v>
      </c>
      <c r="X131" s="18">
        <v>40664.291666666701</v>
      </c>
      <c r="Y131" s="18">
        <v>40664.291666666701</v>
      </c>
      <c r="Z131" s="17" t="s">
        <v>98</v>
      </c>
      <c r="AA131" s="17" t="s">
        <v>74</v>
      </c>
      <c r="AB131" s="17" t="s">
        <v>74</v>
      </c>
      <c r="AC131" s="17" t="s">
        <v>74</v>
      </c>
      <c r="AD131" s="17"/>
      <c r="AE131" s="17"/>
    </row>
    <row r="132" spans="1:31" s="3" customFormat="1" ht="25.5" x14ac:dyDescent="0.3">
      <c r="A132" s="35" t="s">
        <v>1630</v>
      </c>
      <c r="B132" s="17">
        <v>181</v>
      </c>
      <c r="C132" s="18">
        <v>39147</v>
      </c>
      <c r="D132" s="18">
        <v>39143.333333333299</v>
      </c>
      <c r="E132" s="16" t="s">
        <v>1375</v>
      </c>
      <c r="F132" s="36">
        <v>39569.291666666701</v>
      </c>
      <c r="G132" s="16" t="s">
        <v>68</v>
      </c>
      <c r="H132" s="17" t="s">
        <v>374</v>
      </c>
      <c r="I132" s="17"/>
      <c r="J132" s="17"/>
      <c r="K132" s="17" t="s">
        <v>77</v>
      </c>
      <c r="L132" s="17"/>
      <c r="M132" s="17"/>
      <c r="N132" s="17">
        <v>400</v>
      </c>
      <c r="O132" s="17"/>
      <c r="P132" s="17"/>
      <c r="Q132" s="17">
        <v>400</v>
      </c>
      <c r="R132" s="17"/>
      <c r="S132" s="17"/>
      <c r="T132" s="17" t="s">
        <v>163</v>
      </c>
      <c r="U132" s="17" t="s">
        <v>61</v>
      </c>
      <c r="V132" s="17" t="s">
        <v>89</v>
      </c>
      <c r="W132" s="19" t="s">
        <v>1631</v>
      </c>
      <c r="X132" s="18">
        <v>40238.333333333299</v>
      </c>
      <c r="Y132" s="18">
        <v>40238.333333333299</v>
      </c>
      <c r="Z132" s="17" t="s">
        <v>98</v>
      </c>
      <c r="AA132" s="17" t="s">
        <v>74</v>
      </c>
      <c r="AB132" s="17" t="s">
        <v>74</v>
      </c>
      <c r="AC132" s="17" t="s">
        <v>74</v>
      </c>
      <c r="AD132" s="17"/>
      <c r="AE132" s="17"/>
    </row>
    <row r="133" spans="1:31" s="3" customFormat="1" ht="13" x14ac:dyDescent="0.3">
      <c r="A133" s="35" t="s">
        <v>1632</v>
      </c>
      <c r="B133" s="17">
        <v>182</v>
      </c>
      <c r="C133" s="18">
        <v>39146</v>
      </c>
      <c r="D133" s="18">
        <v>39146.333333333299</v>
      </c>
      <c r="E133" s="16" t="s">
        <v>1375</v>
      </c>
      <c r="F133" s="36">
        <v>40154.999409722201</v>
      </c>
      <c r="G133" s="16" t="s">
        <v>68</v>
      </c>
      <c r="H133" s="17" t="s">
        <v>95</v>
      </c>
      <c r="I133" s="17"/>
      <c r="J133" s="17"/>
      <c r="K133" s="17" t="s">
        <v>96</v>
      </c>
      <c r="L133" s="17"/>
      <c r="M133" s="17"/>
      <c r="N133" s="17">
        <v>500</v>
      </c>
      <c r="O133" s="17"/>
      <c r="P133" s="17"/>
      <c r="Q133" s="17">
        <v>500</v>
      </c>
      <c r="R133" s="17"/>
      <c r="S133" s="17"/>
      <c r="T133" s="17" t="s">
        <v>88</v>
      </c>
      <c r="U133" s="17" t="s">
        <v>61</v>
      </c>
      <c r="V133" s="17" t="s">
        <v>89</v>
      </c>
      <c r="W133" s="19" t="s">
        <v>1633</v>
      </c>
      <c r="X133" s="18">
        <v>40543.333333333299</v>
      </c>
      <c r="Y133" s="18">
        <v>42186.291666666701</v>
      </c>
      <c r="Z133" s="17" t="s">
        <v>98</v>
      </c>
      <c r="AA133" s="17" t="s">
        <v>74</v>
      </c>
      <c r="AB133" s="17" t="s">
        <v>74</v>
      </c>
      <c r="AC133" s="17" t="s">
        <v>74</v>
      </c>
      <c r="AD133" s="17"/>
      <c r="AE133" s="17"/>
    </row>
    <row r="134" spans="1:31" s="3" customFormat="1" ht="25.5" x14ac:dyDescent="0.3">
      <c r="A134" s="35" t="s">
        <v>1634</v>
      </c>
      <c r="B134" s="17">
        <v>183</v>
      </c>
      <c r="C134" s="18">
        <v>39146</v>
      </c>
      <c r="D134" s="18">
        <v>39146.333333333299</v>
      </c>
      <c r="E134" s="16" t="s">
        <v>1375</v>
      </c>
      <c r="F134" s="36">
        <v>43018.291666666701</v>
      </c>
      <c r="G134" s="16" t="s">
        <v>101</v>
      </c>
      <c r="H134" s="17" t="s">
        <v>55</v>
      </c>
      <c r="I134" s="17"/>
      <c r="J134" s="17"/>
      <c r="K134" s="17" t="s">
        <v>55</v>
      </c>
      <c r="L134" s="17"/>
      <c r="M134" s="17"/>
      <c r="N134" s="17">
        <v>300</v>
      </c>
      <c r="O134" s="17"/>
      <c r="P134" s="17"/>
      <c r="Q134" s="17">
        <v>300</v>
      </c>
      <c r="R134" s="17" t="s">
        <v>115</v>
      </c>
      <c r="S134" s="17"/>
      <c r="T134" s="17" t="s">
        <v>487</v>
      </c>
      <c r="U134" s="17" t="s">
        <v>484</v>
      </c>
      <c r="V134" s="17" t="s">
        <v>71</v>
      </c>
      <c r="W134" s="19" t="s">
        <v>1635</v>
      </c>
      <c r="X134" s="18">
        <v>40118.291666666701</v>
      </c>
      <c r="Y134" s="18">
        <v>43646.291666666701</v>
      </c>
      <c r="Z134" s="17" t="s">
        <v>103</v>
      </c>
      <c r="AA134" s="17" t="s">
        <v>65</v>
      </c>
      <c r="AB134" s="17" t="s">
        <v>65</v>
      </c>
      <c r="AC134" s="17" t="s">
        <v>103</v>
      </c>
      <c r="AD134" s="17"/>
      <c r="AE134" s="17" t="s">
        <v>1509</v>
      </c>
    </row>
    <row r="135" spans="1:31" s="3" customFormat="1" ht="13" x14ac:dyDescent="0.3">
      <c r="A135" s="35" t="s">
        <v>1636</v>
      </c>
      <c r="B135" s="17">
        <v>184</v>
      </c>
      <c r="C135" s="18">
        <v>39146</v>
      </c>
      <c r="D135" s="18">
        <v>39146.333333333299</v>
      </c>
      <c r="E135" s="16" t="s">
        <v>1375</v>
      </c>
      <c r="F135" s="36">
        <v>41500.861250000002</v>
      </c>
      <c r="G135" s="16" t="s">
        <v>68</v>
      </c>
      <c r="H135" s="17" t="s">
        <v>76</v>
      </c>
      <c r="I135" s="17"/>
      <c r="J135" s="17"/>
      <c r="K135" s="17" t="s">
        <v>653</v>
      </c>
      <c r="L135" s="17"/>
      <c r="M135" s="17"/>
      <c r="N135" s="17">
        <v>32</v>
      </c>
      <c r="O135" s="17"/>
      <c r="P135" s="17"/>
      <c r="Q135" s="17">
        <v>32</v>
      </c>
      <c r="R135" s="17"/>
      <c r="S135" s="17"/>
      <c r="T135" s="17" t="s">
        <v>522</v>
      </c>
      <c r="U135" s="17" t="s">
        <v>61</v>
      </c>
      <c r="V135" s="17" t="s">
        <v>62</v>
      </c>
      <c r="W135" s="19" t="s">
        <v>1637</v>
      </c>
      <c r="X135" s="18">
        <v>40179.333333333299</v>
      </c>
      <c r="Y135" s="18">
        <v>42278.291666666701</v>
      </c>
      <c r="Z135" s="17" t="s">
        <v>98</v>
      </c>
      <c r="AA135" s="17" t="s">
        <v>65</v>
      </c>
      <c r="AB135" s="17" t="s">
        <v>65</v>
      </c>
      <c r="AC135" s="17" t="s">
        <v>74</v>
      </c>
      <c r="AD135" s="17"/>
      <c r="AE135" s="17"/>
    </row>
    <row r="136" spans="1:31" s="3" customFormat="1" ht="13" x14ac:dyDescent="0.3">
      <c r="A136" s="35" t="s">
        <v>1638</v>
      </c>
      <c r="B136" s="17">
        <v>185</v>
      </c>
      <c r="C136" s="18">
        <v>39147</v>
      </c>
      <c r="D136" s="18">
        <v>39147.333333333299</v>
      </c>
      <c r="E136" s="16" t="s">
        <v>1375</v>
      </c>
      <c r="F136" s="36">
        <v>40546.333333333299</v>
      </c>
      <c r="G136" s="16" t="s">
        <v>68</v>
      </c>
      <c r="H136" s="17" t="s">
        <v>76</v>
      </c>
      <c r="I136" s="17"/>
      <c r="J136" s="17"/>
      <c r="K136" s="17" t="s">
        <v>653</v>
      </c>
      <c r="L136" s="17"/>
      <c r="M136" s="17"/>
      <c r="N136" s="17">
        <v>150</v>
      </c>
      <c r="O136" s="17"/>
      <c r="P136" s="17"/>
      <c r="Q136" s="17">
        <v>150</v>
      </c>
      <c r="R136" s="17"/>
      <c r="S136" s="17"/>
      <c r="T136" s="17" t="s">
        <v>1437</v>
      </c>
      <c r="U136" s="17" t="s">
        <v>120</v>
      </c>
      <c r="V136" s="17" t="s">
        <v>89</v>
      </c>
      <c r="W136" s="19" t="s">
        <v>1639</v>
      </c>
      <c r="X136" s="18">
        <v>40756.291666666701</v>
      </c>
      <c r="Y136" s="18">
        <v>40544.333333333299</v>
      </c>
      <c r="Z136" s="17" t="s">
        <v>73</v>
      </c>
      <c r="AA136" s="17" t="s">
        <v>65</v>
      </c>
      <c r="AB136" s="17" t="s">
        <v>74</v>
      </c>
      <c r="AC136" s="17" t="s">
        <v>74</v>
      </c>
      <c r="AD136" s="17"/>
      <c r="AE136" s="17"/>
    </row>
    <row r="137" spans="1:31" s="3" customFormat="1" ht="38" x14ac:dyDescent="0.3">
      <c r="A137" s="35" t="s">
        <v>1640</v>
      </c>
      <c r="B137" s="17">
        <v>186</v>
      </c>
      <c r="C137" s="18">
        <v>39148</v>
      </c>
      <c r="D137" s="18">
        <v>39148.333333333299</v>
      </c>
      <c r="E137" s="16" t="s">
        <v>1375</v>
      </c>
      <c r="F137" s="36">
        <v>39414.333333333299</v>
      </c>
      <c r="G137" s="16" t="s">
        <v>68</v>
      </c>
      <c r="H137" s="17" t="s">
        <v>374</v>
      </c>
      <c r="I137" s="17"/>
      <c r="J137" s="17"/>
      <c r="K137" s="17" t="s">
        <v>77</v>
      </c>
      <c r="L137" s="17"/>
      <c r="M137" s="17"/>
      <c r="N137" s="17">
        <v>211</v>
      </c>
      <c r="O137" s="17"/>
      <c r="P137" s="17"/>
      <c r="Q137" s="17">
        <v>211</v>
      </c>
      <c r="R137" s="17"/>
      <c r="S137" s="17"/>
      <c r="T137" s="17" t="s">
        <v>211</v>
      </c>
      <c r="U137" s="17" t="s">
        <v>61</v>
      </c>
      <c r="V137" s="17" t="s">
        <v>62</v>
      </c>
      <c r="W137" s="19" t="s">
        <v>1641</v>
      </c>
      <c r="X137" s="18">
        <v>40178.333333333299</v>
      </c>
      <c r="Y137" s="18">
        <v>40178.333333333299</v>
      </c>
      <c r="Z137" s="17" t="s">
        <v>98</v>
      </c>
      <c r="AA137" s="17" t="s">
        <v>74</v>
      </c>
      <c r="AB137" s="17" t="s">
        <v>74</v>
      </c>
      <c r="AC137" s="17" t="s">
        <v>74</v>
      </c>
      <c r="AD137" s="17"/>
      <c r="AE137" s="17"/>
    </row>
    <row r="138" spans="1:31" s="3" customFormat="1" ht="25.5" x14ac:dyDescent="0.3">
      <c r="A138" s="35" t="s">
        <v>1642</v>
      </c>
      <c r="B138" s="17">
        <v>187</v>
      </c>
      <c r="C138" s="18">
        <v>39155</v>
      </c>
      <c r="D138" s="18">
        <v>39155.291666666701</v>
      </c>
      <c r="E138" s="16" t="s">
        <v>1375</v>
      </c>
      <c r="F138" s="36">
        <v>39605.291666666701</v>
      </c>
      <c r="G138" s="16" t="s">
        <v>68</v>
      </c>
      <c r="H138" s="17" t="s">
        <v>76</v>
      </c>
      <c r="I138" s="17"/>
      <c r="J138" s="17"/>
      <c r="K138" s="17" t="s">
        <v>653</v>
      </c>
      <c r="L138" s="17"/>
      <c r="M138" s="17"/>
      <c r="N138" s="17">
        <v>50</v>
      </c>
      <c r="O138" s="17"/>
      <c r="P138" s="17"/>
      <c r="Q138" s="17">
        <v>50</v>
      </c>
      <c r="R138" s="17"/>
      <c r="S138" s="17"/>
      <c r="T138" s="17" t="s">
        <v>522</v>
      </c>
      <c r="U138" s="17" t="s">
        <v>61</v>
      </c>
      <c r="V138" s="17" t="s">
        <v>62</v>
      </c>
      <c r="W138" s="19" t="s">
        <v>1643</v>
      </c>
      <c r="X138" s="18">
        <v>40544.333333333299</v>
      </c>
      <c r="Y138" s="18">
        <v>40544.333333333299</v>
      </c>
      <c r="Z138" s="17" t="s">
        <v>98</v>
      </c>
      <c r="AA138" s="17" t="s">
        <v>65</v>
      </c>
      <c r="AB138" s="17" t="s">
        <v>74</v>
      </c>
      <c r="AC138" s="17" t="s">
        <v>74</v>
      </c>
      <c r="AD138" s="17"/>
      <c r="AE138" s="17"/>
    </row>
    <row r="139" spans="1:31" s="3" customFormat="1" ht="25.5" x14ac:dyDescent="0.3">
      <c r="A139" s="35" t="s">
        <v>1644</v>
      </c>
      <c r="B139" s="17">
        <v>190</v>
      </c>
      <c r="C139" s="18">
        <v>39172</v>
      </c>
      <c r="D139" s="18">
        <v>39171.291666666701</v>
      </c>
      <c r="E139" s="16" t="s">
        <v>1375</v>
      </c>
      <c r="F139" s="36">
        <v>40694.887280092596</v>
      </c>
      <c r="G139" s="16" t="s">
        <v>68</v>
      </c>
      <c r="H139" s="17" t="s">
        <v>374</v>
      </c>
      <c r="I139" s="17"/>
      <c r="J139" s="17"/>
      <c r="K139" s="17" t="s">
        <v>77</v>
      </c>
      <c r="L139" s="17"/>
      <c r="M139" s="17"/>
      <c r="N139" s="17">
        <v>330</v>
      </c>
      <c r="O139" s="17"/>
      <c r="P139" s="17"/>
      <c r="Q139" s="17">
        <v>330</v>
      </c>
      <c r="R139" s="17"/>
      <c r="S139" s="17"/>
      <c r="T139" s="17" t="s">
        <v>70</v>
      </c>
      <c r="U139" s="17" t="s">
        <v>61</v>
      </c>
      <c r="V139" s="17" t="s">
        <v>71</v>
      </c>
      <c r="W139" s="19" t="s">
        <v>1645</v>
      </c>
      <c r="X139" s="18">
        <v>40603.333333333299</v>
      </c>
      <c r="Y139" s="18">
        <v>41395.291666666701</v>
      </c>
      <c r="Z139" s="17" t="s">
        <v>98</v>
      </c>
      <c r="AA139" s="17" t="s">
        <v>65</v>
      </c>
      <c r="AB139" s="17" t="s">
        <v>65</v>
      </c>
      <c r="AC139" s="17" t="s">
        <v>74</v>
      </c>
      <c r="AD139" s="17"/>
      <c r="AE139" s="17"/>
    </row>
    <row r="140" spans="1:31" s="3" customFormat="1" ht="25.5" x14ac:dyDescent="0.3">
      <c r="A140" s="35" t="s">
        <v>1646</v>
      </c>
      <c r="B140" s="17">
        <v>191</v>
      </c>
      <c r="C140" s="18">
        <v>39174</v>
      </c>
      <c r="D140" s="18">
        <v>39174.291666666701</v>
      </c>
      <c r="E140" s="16" t="s">
        <v>1375</v>
      </c>
      <c r="F140" s="36">
        <v>39356.291666666701</v>
      </c>
      <c r="G140" s="16" t="s">
        <v>68</v>
      </c>
      <c r="H140" s="17" t="s">
        <v>374</v>
      </c>
      <c r="I140" s="17"/>
      <c r="J140" s="17"/>
      <c r="K140" s="17" t="s">
        <v>77</v>
      </c>
      <c r="L140" s="17"/>
      <c r="M140" s="17"/>
      <c r="N140" s="17">
        <v>315</v>
      </c>
      <c r="O140" s="17"/>
      <c r="P140" s="17"/>
      <c r="Q140" s="17">
        <v>315</v>
      </c>
      <c r="R140" s="17"/>
      <c r="S140" s="17"/>
      <c r="T140" s="17" t="s">
        <v>70</v>
      </c>
      <c r="U140" s="17" t="s">
        <v>61</v>
      </c>
      <c r="V140" s="17" t="s">
        <v>71</v>
      </c>
      <c r="W140" s="19" t="s">
        <v>1647</v>
      </c>
      <c r="X140" s="18">
        <v>40238.333333333299</v>
      </c>
      <c r="Y140" s="18">
        <v>40238.333333333299</v>
      </c>
      <c r="Z140" s="17" t="s">
        <v>98</v>
      </c>
      <c r="AA140" s="17" t="s">
        <v>74</v>
      </c>
      <c r="AB140" s="17" t="s">
        <v>74</v>
      </c>
      <c r="AC140" s="17" t="s">
        <v>74</v>
      </c>
      <c r="AD140" s="17"/>
      <c r="AE140" s="17"/>
    </row>
    <row r="141" spans="1:31" s="3" customFormat="1" ht="25.5" x14ac:dyDescent="0.3">
      <c r="A141" s="35" t="s">
        <v>1648</v>
      </c>
      <c r="B141" s="17">
        <v>192</v>
      </c>
      <c r="C141" s="18">
        <v>39174</v>
      </c>
      <c r="D141" s="18">
        <v>39174.291666666701</v>
      </c>
      <c r="E141" s="16" t="s">
        <v>1375</v>
      </c>
      <c r="F141" s="36">
        <v>39356.291666666701</v>
      </c>
      <c r="G141" s="16" t="s">
        <v>68</v>
      </c>
      <c r="H141" s="17" t="s">
        <v>374</v>
      </c>
      <c r="I141" s="17"/>
      <c r="J141" s="17"/>
      <c r="K141" s="17" t="s">
        <v>77</v>
      </c>
      <c r="L141" s="17"/>
      <c r="M141" s="17"/>
      <c r="N141" s="17">
        <v>315</v>
      </c>
      <c r="O141" s="17"/>
      <c r="P141" s="17"/>
      <c r="Q141" s="17">
        <v>315</v>
      </c>
      <c r="R141" s="17"/>
      <c r="S141" s="17"/>
      <c r="T141" s="17" t="s">
        <v>70</v>
      </c>
      <c r="U141" s="17" t="s">
        <v>61</v>
      </c>
      <c r="V141" s="17" t="s">
        <v>71</v>
      </c>
      <c r="W141" s="19" t="s">
        <v>1649</v>
      </c>
      <c r="X141" s="18">
        <v>40238.333333333299</v>
      </c>
      <c r="Y141" s="18">
        <v>40238.333333333299</v>
      </c>
      <c r="Z141" s="17" t="s">
        <v>98</v>
      </c>
      <c r="AA141" s="17" t="s">
        <v>74</v>
      </c>
      <c r="AB141" s="17" t="s">
        <v>74</v>
      </c>
      <c r="AC141" s="17" t="s">
        <v>74</v>
      </c>
      <c r="AD141" s="17"/>
      <c r="AE141" s="17"/>
    </row>
    <row r="142" spans="1:31" s="3" customFormat="1" ht="13" x14ac:dyDescent="0.3">
      <c r="A142" s="35" t="s">
        <v>1650</v>
      </c>
      <c r="B142" s="17">
        <v>195</v>
      </c>
      <c r="C142" s="18">
        <v>39178</v>
      </c>
      <c r="D142" s="18">
        <v>39178.291666666701</v>
      </c>
      <c r="E142" s="16" t="s">
        <v>1375</v>
      </c>
      <c r="F142" s="36">
        <v>39346.291666666701</v>
      </c>
      <c r="G142" s="16" t="s">
        <v>68</v>
      </c>
      <c r="H142" s="17" t="s">
        <v>111</v>
      </c>
      <c r="I142" s="17"/>
      <c r="J142" s="17"/>
      <c r="K142" s="17" t="s">
        <v>77</v>
      </c>
      <c r="L142" s="17"/>
      <c r="M142" s="17"/>
      <c r="N142" s="17">
        <v>725</v>
      </c>
      <c r="O142" s="17"/>
      <c r="P142" s="17"/>
      <c r="Q142" s="17">
        <v>725</v>
      </c>
      <c r="R142" s="17"/>
      <c r="S142" s="17"/>
      <c r="T142" s="17" t="s">
        <v>88</v>
      </c>
      <c r="U142" s="17" t="s">
        <v>61</v>
      </c>
      <c r="V142" s="17" t="s">
        <v>89</v>
      </c>
      <c r="W142" s="19" t="s">
        <v>1651</v>
      </c>
      <c r="X142" s="18">
        <v>41275.333333333299</v>
      </c>
      <c r="Y142" s="18">
        <v>41275.333333333299</v>
      </c>
      <c r="Z142" s="17" t="s">
        <v>73</v>
      </c>
      <c r="AA142" s="17" t="s">
        <v>74</v>
      </c>
      <c r="AB142" s="17" t="s">
        <v>74</v>
      </c>
      <c r="AC142" s="17" t="s">
        <v>74</v>
      </c>
      <c r="AD142" s="17"/>
      <c r="AE142" s="17"/>
    </row>
    <row r="143" spans="1:31" s="3" customFormat="1" ht="13" x14ac:dyDescent="0.3">
      <c r="A143" s="35" t="s">
        <v>1652</v>
      </c>
      <c r="B143" s="17">
        <v>196</v>
      </c>
      <c r="C143" s="18">
        <v>39185</v>
      </c>
      <c r="D143" s="18">
        <v>39185.291666666701</v>
      </c>
      <c r="E143" s="16" t="s">
        <v>1375</v>
      </c>
      <c r="F143" s="36">
        <v>40634.601689814801</v>
      </c>
      <c r="G143" s="16" t="s">
        <v>68</v>
      </c>
      <c r="H143" s="17" t="s">
        <v>111</v>
      </c>
      <c r="I143" s="17"/>
      <c r="J143" s="17"/>
      <c r="K143" s="17" t="s">
        <v>77</v>
      </c>
      <c r="L143" s="17"/>
      <c r="M143" s="17"/>
      <c r="N143" s="17">
        <v>210</v>
      </c>
      <c r="O143" s="17"/>
      <c r="P143" s="17"/>
      <c r="Q143" s="17">
        <v>210</v>
      </c>
      <c r="R143" s="17"/>
      <c r="S143" s="17"/>
      <c r="T143" s="17" t="s">
        <v>747</v>
      </c>
      <c r="U143" s="17" t="s">
        <v>61</v>
      </c>
      <c r="V143" s="17" t="s">
        <v>62</v>
      </c>
      <c r="W143" s="19" t="s">
        <v>1653</v>
      </c>
      <c r="X143" s="18">
        <v>40725.291666666701</v>
      </c>
      <c r="Y143" s="18">
        <v>41805.291666666701</v>
      </c>
      <c r="Z143" s="17" t="s">
        <v>98</v>
      </c>
      <c r="AA143" s="17" t="s">
        <v>74</v>
      </c>
      <c r="AB143" s="17" t="s">
        <v>74</v>
      </c>
      <c r="AC143" s="17" t="s">
        <v>74</v>
      </c>
      <c r="AD143" s="17"/>
      <c r="AE143" s="17"/>
    </row>
    <row r="144" spans="1:31" s="3" customFormat="1" ht="13" x14ac:dyDescent="0.3">
      <c r="A144" s="35" t="s">
        <v>1654</v>
      </c>
      <c r="B144" s="17">
        <v>197</v>
      </c>
      <c r="C144" s="18">
        <v>39188</v>
      </c>
      <c r="D144" s="18">
        <v>39188.291666666701</v>
      </c>
      <c r="E144" s="16" t="s">
        <v>1375</v>
      </c>
      <c r="F144" s="36">
        <v>39419.333333333299</v>
      </c>
      <c r="G144" s="16" t="s">
        <v>68</v>
      </c>
      <c r="H144" s="17" t="s">
        <v>374</v>
      </c>
      <c r="I144" s="17"/>
      <c r="J144" s="17"/>
      <c r="K144" s="17" t="s">
        <v>77</v>
      </c>
      <c r="L144" s="17"/>
      <c r="M144" s="17"/>
      <c r="N144" s="17">
        <v>315</v>
      </c>
      <c r="O144" s="17"/>
      <c r="P144" s="17"/>
      <c r="Q144" s="17">
        <v>315</v>
      </c>
      <c r="R144" s="17"/>
      <c r="S144" s="17"/>
      <c r="T144" s="17" t="s">
        <v>70</v>
      </c>
      <c r="U144" s="17" t="s">
        <v>61</v>
      </c>
      <c r="V144" s="17" t="s">
        <v>71</v>
      </c>
      <c r="W144" s="19" t="s">
        <v>1655</v>
      </c>
      <c r="X144" s="18">
        <v>40878.333333333299</v>
      </c>
      <c r="Y144" s="18">
        <v>40878.333333333299</v>
      </c>
      <c r="Z144" s="17" t="s">
        <v>98</v>
      </c>
      <c r="AA144" s="17" t="s">
        <v>74</v>
      </c>
      <c r="AB144" s="17" t="s">
        <v>74</v>
      </c>
      <c r="AC144" s="17" t="s">
        <v>74</v>
      </c>
      <c r="AD144" s="17"/>
      <c r="AE144" s="17"/>
    </row>
    <row r="145" spans="1:31" s="3" customFormat="1" ht="13" x14ac:dyDescent="0.3">
      <c r="A145" s="35" t="s">
        <v>1656</v>
      </c>
      <c r="B145" s="17">
        <v>198</v>
      </c>
      <c r="C145" s="18">
        <v>39190</v>
      </c>
      <c r="D145" s="18">
        <v>39190.291666666701</v>
      </c>
      <c r="E145" s="16" t="s">
        <v>1375</v>
      </c>
      <c r="F145" s="36">
        <v>39458.333333333299</v>
      </c>
      <c r="G145" s="16" t="s">
        <v>68</v>
      </c>
      <c r="H145" s="17" t="s">
        <v>374</v>
      </c>
      <c r="I145" s="17"/>
      <c r="J145" s="17"/>
      <c r="K145" s="17" t="s">
        <v>77</v>
      </c>
      <c r="L145" s="17"/>
      <c r="M145" s="17"/>
      <c r="N145" s="17">
        <v>400</v>
      </c>
      <c r="O145" s="17"/>
      <c r="P145" s="17"/>
      <c r="Q145" s="17">
        <v>400</v>
      </c>
      <c r="R145" s="17"/>
      <c r="S145" s="17"/>
      <c r="T145" s="17" t="s">
        <v>70</v>
      </c>
      <c r="U145" s="17" t="s">
        <v>61</v>
      </c>
      <c r="V145" s="17" t="s">
        <v>71</v>
      </c>
      <c r="W145" s="19" t="s">
        <v>1657</v>
      </c>
      <c r="X145" s="18">
        <v>40237.333333333299</v>
      </c>
      <c r="Y145" s="18">
        <v>40237.333333333299</v>
      </c>
      <c r="Z145" s="17" t="s">
        <v>98</v>
      </c>
      <c r="AA145" s="17" t="s">
        <v>74</v>
      </c>
      <c r="AB145" s="17" t="s">
        <v>74</v>
      </c>
      <c r="AC145" s="17" t="s">
        <v>74</v>
      </c>
      <c r="AD145" s="17"/>
      <c r="AE145" s="17"/>
    </row>
    <row r="146" spans="1:31" s="3" customFormat="1" ht="13" x14ac:dyDescent="0.3">
      <c r="A146" s="35" t="s">
        <v>1658</v>
      </c>
      <c r="B146" s="17">
        <v>199</v>
      </c>
      <c r="C146" s="18">
        <v>39191</v>
      </c>
      <c r="D146" s="18">
        <v>39191.291666666701</v>
      </c>
      <c r="E146" s="16" t="s">
        <v>1375</v>
      </c>
      <c r="F146" s="36">
        <v>39510.333333333299</v>
      </c>
      <c r="G146" s="16" t="s">
        <v>68</v>
      </c>
      <c r="H146" s="17" t="s">
        <v>374</v>
      </c>
      <c r="I146" s="17"/>
      <c r="J146" s="17"/>
      <c r="K146" s="17" t="s">
        <v>77</v>
      </c>
      <c r="L146" s="17"/>
      <c r="M146" s="17"/>
      <c r="N146" s="17">
        <v>50</v>
      </c>
      <c r="O146" s="17"/>
      <c r="P146" s="17"/>
      <c r="Q146" s="17">
        <v>50</v>
      </c>
      <c r="R146" s="17"/>
      <c r="S146" s="17"/>
      <c r="T146" s="17" t="s">
        <v>211</v>
      </c>
      <c r="U146" s="17" t="s">
        <v>61</v>
      </c>
      <c r="V146" s="17" t="s">
        <v>62</v>
      </c>
      <c r="W146" s="19" t="s">
        <v>1659</v>
      </c>
      <c r="X146" s="18">
        <v>40178.333333333299</v>
      </c>
      <c r="Y146" s="18">
        <v>40178.333333333299</v>
      </c>
      <c r="Z146" s="17" t="s">
        <v>98</v>
      </c>
      <c r="AA146" s="17" t="s">
        <v>65</v>
      </c>
      <c r="AB146" s="17" t="s">
        <v>74</v>
      </c>
      <c r="AC146" s="17" t="s">
        <v>74</v>
      </c>
      <c r="AD146" s="17"/>
      <c r="AE146" s="17"/>
    </row>
    <row r="147" spans="1:31" s="3" customFormat="1" ht="13" x14ac:dyDescent="0.3">
      <c r="A147" s="35" t="s">
        <v>1660</v>
      </c>
      <c r="B147" s="17">
        <v>200</v>
      </c>
      <c r="C147" s="18">
        <v>39174</v>
      </c>
      <c r="D147" s="18">
        <v>39191.291666666701</v>
      </c>
      <c r="E147" s="16" t="s">
        <v>1375</v>
      </c>
      <c r="F147" s="36">
        <v>39216.291666666701</v>
      </c>
      <c r="G147" s="16" t="s">
        <v>68</v>
      </c>
      <c r="H147" s="17" t="s">
        <v>374</v>
      </c>
      <c r="I147" s="17"/>
      <c r="J147" s="17"/>
      <c r="K147" s="17" t="s">
        <v>77</v>
      </c>
      <c r="L147" s="17"/>
      <c r="M147" s="17"/>
      <c r="N147" s="17">
        <v>200</v>
      </c>
      <c r="O147" s="17"/>
      <c r="P147" s="17"/>
      <c r="Q147" s="17">
        <v>200</v>
      </c>
      <c r="R147" s="17"/>
      <c r="S147" s="17"/>
      <c r="T147" s="17" t="s">
        <v>84</v>
      </c>
      <c r="U147" s="17" t="s">
        <v>61</v>
      </c>
      <c r="V147" s="17" t="s">
        <v>89</v>
      </c>
      <c r="W147" s="19" t="s">
        <v>1661</v>
      </c>
      <c r="X147" s="18">
        <v>40329.291666666701</v>
      </c>
      <c r="Y147" s="18">
        <v>40329.291666666701</v>
      </c>
      <c r="Z147" s="17" t="s">
        <v>74</v>
      </c>
      <c r="AA147" s="17" t="s">
        <v>74</v>
      </c>
      <c r="AB147" s="17" t="s">
        <v>74</v>
      </c>
      <c r="AC147" s="17" t="s">
        <v>74</v>
      </c>
      <c r="AD147" s="17"/>
      <c r="AE147" s="17"/>
    </row>
    <row r="148" spans="1:31" s="3" customFormat="1" ht="13" x14ac:dyDescent="0.3">
      <c r="A148" s="35" t="s">
        <v>1662</v>
      </c>
      <c r="B148" s="17">
        <v>202</v>
      </c>
      <c r="C148" s="18">
        <v>39191</v>
      </c>
      <c r="D148" s="18">
        <v>39191.291666666701</v>
      </c>
      <c r="E148" s="16" t="s">
        <v>1375</v>
      </c>
      <c r="F148" s="36">
        <v>39764.333333333299</v>
      </c>
      <c r="G148" s="16" t="s">
        <v>68</v>
      </c>
      <c r="H148" s="17" t="s">
        <v>55</v>
      </c>
      <c r="I148" s="17"/>
      <c r="J148" s="17"/>
      <c r="K148" s="17" t="s">
        <v>55</v>
      </c>
      <c r="L148" s="17"/>
      <c r="M148" s="17"/>
      <c r="N148" s="17">
        <v>198.65</v>
      </c>
      <c r="O148" s="17"/>
      <c r="P148" s="17"/>
      <c r="Q148" s="17">
        <v>198.65</v>
      </c>
      <c r="R148" s="17"/>
      <c r="S148" s="17"/>
      <c r="T148" s="17" t="s">
        <v>163</v>
      </c>
      <c r="U148" s="17" t="s">
        <v>61</v>
      </c>
      <c r="V148" s="17" t="s">
        <v>89</v>
      </c>
      <c r="W148" s="19" t="s">
        <v>1663</v>
      </c>
      <c r="X148" s="18">
        <v>41593.333333333299</v>
      </c>
      <c r="Y148" s="18">
        <v>41593.333333333299</v>
      </c>
      <c r="Z148" s="17" t="s">
        <v>98</v>
      </c>
      <c r="AA148" s="17" t="s">
        <v>74</v>
      </c>
      <c r="AB148" s="17" t="s">
        <v>74</v>
      </c>
      <c r="AC148" s="17" t="s">
        <v>74</v>
      </c>
      <c r="AD148" s="17"/>
      <c r="AE148" s="17"/>
    </row>
    <row r="149" spans="1:31" s="3" customFormat="1" ht="25.5" x14ac:dyDescent="0.3">
      <c r="A149" s="35" t="s">
        <v>1664</v>
      </c>
      <c r="B149" s="17">
        <v>203</v>
      </c>
      <c r="C149" s="18">
        <v>39191</v>
      </c>
      <c r="D149" s="18">
        <v>39191.291666666701</v>
      </c>
      <c r="E149" s="16" t="s">
        <v>1375</v>
      </c>
      <c r="F149" s="36">
        <v>40634.619189814803</v>
      </c>
      <c r="G149" s="16" t="s">
        <v>68</v>
      </c>
      <c r="H149" s="17" t="s">
        <v>55</v>
      </c>
      <c r="I149" s="17"/>
      <c r="J149" s="17"/>
      <c r="K149" s="17" t="s">
        <v>55</v>
      </c>
      <c r="L149" s="17"/>
      <c r="M149" s="17"/>
      <c r="N149" s="17">
        <v>198.65</v>
      </c>
      <c r="O149" s="17"/>
      <c r="P149" s="17"/>
      <c r="Q149" s="17">
        <v>198.65</v>
      </c>
      <c r="R149" s="17"/>
      <c r="S149" s="17"/>
      <c r="T149" s="17" t="s">
        <v>163</v>
      </c>
      <c r="U149" s="17" t="s">
        <v>61</v>
      </c>
      <c r="V149" s="17" t="s">
        <v>89</v>
      </c>
      <c r="W149" s="19" t="s">
        <v>1665</v>
      </c>
      <c r="X149" s="18">
        <v>41623.333333333299</v>
      </c>
      <c r="Y149" s="18">
        <v>41623.333333333299</v>
      </c>
      <c r="Z149" s="17" t="s">
        <v>98</v>
      </c>
      <c r="AA149" s="17" t="s">
        <v>74</v>
      </c>
      <c r="AB149" s="17" t="s">
        <v>74</v>
      </c>
      <c r="AC149" s="17" t="s">
        <v>74</v>
      </c>
      <c r="AD149" s="17"/>
      <c r="AE149" s="17"/>
    </row>
    <row r="150" spans="1:31" s="3" customFormat="1" ht="13" x14ac:dyDescent="0.3">
      <c r="A150" s="35" t="s">
        <v>1666</v>
      </c>
      <c r="B150" s="17">
        <v>204</v>
      </c>
      <c r="C150" s="18">
        <v>39191</v>
      </c>
      <c r="D150" s="18">
        <v>39191.291666666701</v>
      </c>
      <c r="E150" s="16" t="s">
        <v>1375</v>
      </c>
      <c r="F150" s="36">
        <v>39801.333333333299</v>
      </c>
      <c r="G150" s="16" t="s">
        <v>68</v>
      </c>
      <c r="H150" s="17" t="s">
        <v>55</v>
      </c>
      <c r="I150" s="17"/>
      <c r="J150" s="17"/>
      <c r="K150" s="17" t="s">
        <v>55</v>
      </c>
      <c r="L150" s="17"/>
      <c r="M150" s="17"/>
      <c r="N150" s="17">
        <v>149.4</v>
      </c>
      <c r="O150" s="17"/>
      <c r="P150" s="17"/>
      <c r="Q150" s="17">
        <v>149.4</v>
      </c>
      <c r="R150" s="17"/>
      <c r="S150" s="17"/>
      <c r="T150" s="17" t="s">
        <v>163</v>
      </c>
      <c r="U150" s="17" t="s">
        <v>61</v>
      </c>
      <c r="V150" s="17" t="s">
        <v>89</v>
      </c>
      <c r="W150" s="19" t="s">
        <v>1667</v>
      </c>
      <c r="X150" s="18">
        <v>41593.333333333299</v>
      </c>
      <c r="Y150" s="18">
        <v>41593.333333333299</v>
      </c>
      <c r="Z150" s="17" t="s">
        <v>98</v>
      </c>
      <c r="AA150" s="17" t="s">
        <v>74</v>
      </c>
      <c r="AB150" s="17" t="s">
        <v>74</v>
      </c>
      <c r="AC150" s="17" t="s">
        <v>74</v>
      </c>
      <c r="AD150" s="17"/>
      <c r="AE150" s="17"/>
    </row>
    <row r="151" spans="1:31" s="3" customFormat="1" ht="13" x14ac:dyDescent="0.3">
      <c r="A151" s="35" t="s">
        <v>1668</v>
      </c>
      <c r="B151" s="17">
        <v>205</v>
      </c>
      <c r="C151" s="18">
        <v>39192</v>
      </c>
      <c r="D151" s="18">
        <v>39192.291666666701</v>
      </c>
      <c r="E151" s="16" t="s">
        <v>1375</v>
      </c>
      <c r="F151" s="36">
        <v>41642.333333333299</v>
      </c>
      <c r="G151" s="16" t="s">
        <v>101</v>
      </c>
      <c r="H151" s="17" t="s">
        <v>76</v>
      </c>
      <c r="I151" s="17"/>
      <c r="J151" s="17"/>
      <c r="K151" s="17" t="s">
        <v>96</v>
      </c>
      <c r="L151" s="17"/>
      <c r="M151" s="17"/>
      <c r="N151" s="17">
        <v>5</v>
      </c>
      <c r="O151" s="17"/>
      <c r="P151" s="17"/>
      <c r="Q151" s="17">
        <v>5</v>
      </c>
      <c r="R151" s="17" t="s">
        <v>83</v>
      </c>
      <c r="S151" s="17"/>
      <c r="T151" s="17" t="s">
        <v>119</v>
      </c>
      <c r="U151" s="17" t="s">
        <v>120</v>
      </c>
      <c r="V151" s="17" t="s">
        <v>89</v>
      </c>
      <c r="W151" s="19" t="s">
        <v>1669</v>
      </c>
      <c r="X151" s="18">
        <v>40543.333333333299</v>
      </c>
      <c r="Y151" s="18">
        <v>42004.333333333299</v>
      </c>
      <c r="Z151" s="17" t="s">
        <v>103</v>
      </c>
      <c r="AA151" s="17" t="s">
        <v>65</v>
      </c>
      <c r="AB151" s="17" t="s">
        <v>65</v>
      </c>
      <c r="AC151" s="17" t="s">
        <v>103</v>
      </c>
      <c r="AD151" s="17"/>
      <c r="AE151" s="17"/>
    </row>
    <row r="152" spans="1:31" s="3" customFormat="1" ht="13" x14ac:dyDescent="0.3">
      <c r="A152" s="35" t="s">
        <v>1670</v>
      </c>
      <c r="B152" s="17">
        <v>206</v>
      </c>
      <c r="C152" s="18">
        <v>39198</v>
      </c>
      <c r="D152" s="18">
        <v>39195.291666666701</v>
      </c>
      <c r="E152" s="16" t="s">
        <v>1375</v>
      </c>
      <c r="F152" s="36">
        <v>39253.291666666701</v>
      </c>
      <c r="G152" s="16" t="s">
        <v>68</v>
      </c>
      <c r="H152" s="17" t="s">
        <v>111</v>
      </c>
      <c r="I152" s="17"/>
      <c r="J152" s="17"/>
      <c r="K152" s="17" t="s">
        <v>96</v>
      </c>
      <c r="L152" s="17"/>
      <c r="M152" s="17"/>
      <c r="N152" s="17">
        <v>200</v>
      </c>
      <c r="O152" s="17"/>
      <c r="P152" s="17"/>
      <c r="Q152" s="17">
        <v>200</v>
      </c>
      <c r="R152" s="17"/>
      <c r="S152" s="17"/>
      <c r="T152" s="17" t="s">
        <v>107</v>
      </c>
      <c r="U152" s="17" t="s">
        <v>61</v>
      </c>
      <c r="V152" s="17" t="s">
        <v>89</v>
      </c>
      <c r="W152" s="19" t="s">
        <v>1671</v>
      </c>
      <c r="X152" s="18">
        <v>41304.333333333299</v>
      </c>
      <c r="Y152" s="18">
        <v>41304.333333333299</v>
      </c>
      <c r="Z152" s="17" t="s">
        <v>74</v>
      </c>
      <c r="AA152" s="17" t="s">
        <v>74</v>
      </c>
      <c r="AB152" s="17" t="s">
        <v>74</v>
      </c>
      <c r="AC152" s="17" t="s">
        <v>74</v>
      </c>
      <c r="AD152" s="17"/>
      <c r="AE152" s="17"/>
    </row>
    <row r="153" spans="1:31" s="3" customFormat="1" ht="13" x14ac:dyDescent="0.3">
      <c r="A153" s="35" t="s">
        <v>1672</v>
      </c>
      <c r="B153" s="17">
        <v>207</v>
      </c>
      <c r="C153" s="18">
        <v>39198</v>
      </c>
      <c r="D153" s="18">
        <v>39198.291666666701</v>
      </c>
      <c r="E153" s="16" t="s">
        <v>1375</v>
      </c>
      <c r="F153" s="36">
        <v>39513.333333333299</v>
      </c>
      <c r="G153" s="16" t="s">
        <v>68</v>
      </c>
      <c r="H153" s="17" t="s">
        <v>111</v>
      </c>
      <c r="I153" s="17"/>
      <c r="J153" s="17"/>
      <c r="K153" s="17" t="s">
        <v>77</v>
      </c>
      <c r="L153" s="17"/>
      <c r="M153" s="17"/>
      <c r="N153" s="17">
        <v>557.29999999999995</v>
      </c>
      <c r="O153" s="17"/>
      <c r="P153" s="17"/>
      <c r="Q153" s="17">
        <v>557.29999999999995</v>
      </c>
      <c r="R153" s="17"/>
      <c r="S153" s="17"/>
      <c r="T153" s="17" t="s">
        <v>107</v>
      </c>
      <c r="U153" s="17" t="s">
        <v>61</v>
      </c>
      <c r="V153" s="17" t="s">
        <v>89</v>
      </c>
      <c r="W153" s="19" t="s">
        <v>1673</v>
      </c>
      <c r="X153" s="18">
        <v>41516.291666666701</v>
      </c>
      <c r="Y153" s="18"/>
      <c r="Z153" s="17" t="s">
        <v>98</v>
      </c>
      <c r="AA153" s="17" t="s">
        <v>74</v>
      </c>
      <c r="AB153" s="17" t="s">
        <v>74</v>
      </c>
      <c r="AC153" s="17" t="s">
        <v>74</v>
      </c>
      <c r="AD153" s="17"/>
      <c r="AE153" s="17"/>
    </row>
    <row r="154" spans="1:31" s="3" customFormat="1" ht="13" x14ac:dyDescent="0.3">
      <c r="A154" s="35" t="s">
        <v>1674</v>
      </c>
      <c r="B154" s="17">
        <v>208</v>
      </c>
      <c r="C154" s="18">
        <v>39192</v>
      </c>
      <c r="D154" s="18">
        <v>39205.291666666701</v>
      </c>
      <c r="E154" s="16" t="s">
        <v>1375</v>
      </c>
      <c r="F154" s="36"/>
      <c r="G154" s="16" t="s">
        <v>54</v>
      </c>
      <c r="H154" s="17" t="s">
        <v>95</v>
      </c>
      <c r="I154" s="17"/>
      <c r="J154" s="17"/>
      <c r="K154" s="17" t="s">
        <v>96</v>
      </c>
      <c r="L154" s="17"/>
      <c r="M154" s="17"/>
      <c r="N154" s="17">
        <v>2</v>
      </c>
      <c r="O154" s="17"/>
      <c r="P154" s="17"/>
      <c r="Q154" s="17">
        <v>2</v>
      </c>
      <c r="R154" s="17"/>
      <c r="S154" s="17"/>
      <c r="T154" s="17" t="s">
        <v>201</v>
      </c>
      <c r="U154" s="17" t="s">
        <v>61</v>
      </c>
      <c r="V154" s="17" t="s">
        <v>62</v>
      </c>
      <c r="W154" s="19" t="s">
        <v>1675</v>
      </c>
      <c r="X154" s="18">
        <v>39600.291666666701</v>
      </c>
      <c r="Y154" s="18">
        <v>39692.291666666701</v>
      </c>
      <c r="Z154" s="17"/>
      <c r="AA154" s="17" t="s">
        <v>73</v>
      </c>
      <c r="AB154" s="17"/>
      <c r="AC154" s="17"/>
      <c r="AD154" s="17"/>
      <c r="AE154" s="17"/>
    </row>
    <row r="155" spans="1:31" s="3" customFormat="1" ht="25.5" x14ac:dyDescent="0.3">
      <c r="A155" s="35" t="s">
        <v>1676</v>
      </c>
      <c r="B155" s="17">
        <v>209</v>
      </c>
      <c r="C155" s="18">
        <v>39204</v>
      </c>
      <c r="D155" s="18">
        <v>39205.291666666701</v>
      </c>
      <c r="E155" s="16" t="s">
        <v>1375</v>
      </c>
      <c r="F155" s="36">
        <v>40164.802349537</v>
      </c>
      <c r="G155" s="16" t="s">
        <v>68</v>
      </c>
      <c r="H155" s="17" t="s">
        <v>55</v>
      </c>
      <c r="I155" s="17"/>
      <c r="J155" s="17"/>
      <c r="K155" s="17" t="s">
        <v>55</v>
      </c>
      <c r="L155" s="17"/>
      <c r="M155" s="17"/>
      <c r="N155" s="17">
        <v>400</v>
      </c>
      <c r="O155" s="17"/>
      <c r="P155" s="17"/>
      <c r="Q155" s="17">
        <v>400</v>
      </c>
      <c r="R155" s="17"/>
      <c r="S155" s="17"/>
      <c r="T155" s="17" t="s">
        <v>487</v>
      </c>
      <c r="U155" s="17" t="s">
        <v>484</v>
      </c>
      <c r="V155" s="17" t="s">
        <v>71</v>
      </c>
      <c r="W155" s="19" t="s">
        <v>1677</v>
      </c>
      <c r="X155" s="18">
        <v>40543.333333333299</v>
      </c>
      <c r="Y155" s="18">
        <v>40543.333333333299</v>
      </c>
      <c r="Z155" s="17" t="s">
        <v>98</v>
      </c>
      <c r="AA155" s="17" t="s">
        <v>74</v>
      </c>
      <c r="AB155" s="17" t="s">
        <v>74</v>
      </c>
      <c r="AC155" s="17" t="s">
        <v>74</v>
      </c>
      <c r="AD155" s="17"/>
      <c r="AE155" s="17"/>
    </row>
    <row r="156" spans="1:31" s="3" customFormat="1" ht="25.5" x14ac:dyDescent="0.3">
      <c r="A156" s="35" t="s">
        <v>1678</v>
      </c>
      <c r="B156" s="17">
        <v>210</v>
      </c>
      <c r="C156" s="18">
        <v>39205</v>
      </c>
      <c r="D156" s="18">
        <v>39205.291666666701</v>
      </c>
      <c r="E156" s="16" t="s">
        <v>1375</v>
      </c>
      <c r="F156" s="36">
        <v>40155.000208333302</v>
      </c>
      <c r="G156" s="16" t="s">
        <v>68</v>
      </c>
      <c r="H156" s="17" t="s">
        <v>95</v>
      </c>
      <c r="I156" s="17"/>
      <c r="J156" s="17"/>
      <c r="K156" s="17" t="s">
        <v>96</v>
      </c>
      <c r="L156" s="17"/>
      <c r="M156" s="17"/>
      <c r="N156" s="17">
        <v>500</v>
      </c>
      <c r="O156" s="17"/>
      <c r="P156" s="17"/>
      <c r="Q156" s="17">
        <v>500</v>
      </c>
      <c r="R156" s="17"/>
      <c r="S156" s="17"/>
      <c r="T156" s="17" t="s">
        <v>84</v>
      </c>
      <c r="U156" s="17" t="s">
        <v>61</v>
      </c>
      <c r="V156" s="17" t="s">
        <v>89</v>
      </c>
      <c r="W156" s="19" t="s">
        <v>1679</v>
      </c>
      <c r="X156" s="18">
        <v>41274.333333333299</v>
      </c>
      <c r="Y156" s="18">
        <v>42705.333333333299</v>
      </c>
      <c r="Z156" s="17" t="s">
        <v>98</v>
      </c>
      <c r="AA156" s="17" t="s">
        <v>74</v>
      </c>
      <c r="AB156" s="17" t="s">
        <v>74</v>
      </c>
      <c r="AC156" s="17" t="s">
        <v>74</v>
      </c>
      <c r="AD156" s="17"/>
      <c r="AE156" s="17"/>
    </row>
    <row r="157" spans="1:31" s="3" customFormat="1" ht="13" x14ac:dyDescent="0.3">
      <c r="A157" s="35" t="s">
        <v>1680</v>
      </c>
      <c r="B157" s="17">
        <v>211</v>
      </c>
      <c r="C157" s="18">
        <v>39216</v>
      </c>
      <c r="D157" s="18">
        <v>39206.291666666701</v>
      </c>
      <c r="E157" s="16" t="s">
        <v>1375</v>
      </c>
      <c r="F157" s="36">
        <v>39793.988449074102</v>
      </c>
      <c r="G157" s="16" t="s">
        <v>68</v>
      </c>
      <c r="H157" s="17" t="s">
        <v>55</v>
      </c>
      <c r="I157" s="17"/>
      <c r="J157" s="17"/>
      <c r="K157" s="17" t="s">
        <v>55</v>
      </c>
      <c r="L157" s="17"/>
      <c r="M157" s="17"/>
      <c r="N157" s="17">
        <v>201</v>
      </c>
      <c r="O157" s="17"/>
      <c r="P157" s="17"/>
      <c r="Q157" s="17">
        <v>201</v>
      </c>
      <c r="R157" s="17"/>
      <c r="S157" s="17"/>
      <c r="T157" s="17" t="s">
        <v>1681</v>
      </c>
      <c r="U157" s="17" t="s">
        <v>61</v>
      </c>
      <c r="V157" s="17" t="s">
        <v>62</v>
      </c>
      <c r="W157" s="19" t="s">
        <v>1682</v>
      </c>
      <c r="X157" s="18">
        <v>39752.291666666701</v>
      </c>
      <c r="Y157" s="18">
        <v>39752.291666666701</v>
      </c>
      <c r="Z157" s="17" t="s">
        <v>98</v>
      </c>
      <c r="AA157" s="17" t="s">
        <v>74</v>
      </c>
      <c r="AB157" s="17" t="s">
        <v>74</v>
      </c>
      <c r="AC157" s="17" t="s">
        <v>74</v>
      </c>
      <c r="AD157" s="17"/>
      <c r="AE157" s="17"/>
    </row>
    <row r="158" spans="1:31" s="3" customFormat="1" ht="13" x14ac:dyDescent="0.3">
      <c r="A158" s="35" t="s">
        <v>1683</v>
      </c>
      <c r="B158" s="17">
        <v>212</v>
      </c>
      <c r="C158" s="18">
        <v>39211</v>
      </c>
      <c r="D158" s="18">
        <v>39211.291666666701</v>
      </c>
      <c r="E158" s="16" t="s">
        <v>1375</v>
      </c>
      <c r="F158" s="36">
        <v>41113.886354166701</v>
      </c>
      <c r="G158" s="16" t="s">
        <v>68</v>
      </c>
      <c r="H158" s="17" t="s">
        <v>55</v>
      </c>
      <c r="I158" s="17"/>
      <c r="J158" s="17"/>
      <c r="K158" s="17" t="s">
        <v>55</v>
      </c>
      <c r="L158" s="17"/>
      <c r="M158" s="17"/>
      <c r="N158" s="17">
        <v>50</v>
      </c>
      <c r="O158" s="17"/>
      <c r="P158" s="17"/>
      <c r="Q158" s="17">
        <v>50</v>
      </c>
      <c r="R158" s="17"/>
      <c r="S158" s="17"/>
      <c r="T158" s="17" t="s">
        <v>377</v>
      </c>
      <c r="U158" s="17" t="s">
        <v>61</v>
      </c>
      <c r="V158" s="17" t="s">
        <v>62</v>
      </c>
      <c r="W158" s="19" t="s">
        <v>1464</v>
      </c>
      <c r="X158" s="18">
        <v>40481.291666666701</v>
      </c>
      <c r="Y158" s="18">
        <v>41623.333333333299</v>
      </c>
      <c r="Z158" s="17" t="s">
        <v>98</v>
      </c>
      <c r="AA158" s="17" t="s">
        <v>65</v>
      </c>
      <c r="AB158" s="17" t="s">
        <v>65</v>
      </c>
      <c r="AC158" s="17" t="s">
        <v>74</v>
      </c>
      <c r="AD158" s="17" t="s">
        <v>186</v>
      </c>
      <c r="AE158" s="17"/>
    </row>
    <row r="159" spans="1:31" s="3" customFormat="1" ht="13" x14ac:dyDescent="0.3">
      <c r="A159" s="35" t="s">
        <v>1684</v>
      </c>
      <c r="B159" s="17">
        <v>213</v>
      </c>
      <c r="C159" s="18">
        <v>39209</v>
      </c>
      <c r="D159" s="18">
        <v>39211.291666666701</v>
      </c>
      <c r="E159" s="16" t="s">
        <v>1375</v>
      </c>
      <c r="F159" s="36">
        <v>39778.333333333299</v>
      </c>
      <c r="G159" s="16" t="s">
        <v>68</v>
      </c>
      <c r="H159" s="17" t="s">
        <v>55</v>
      </c>
      <c r="I159" s="17"/>
      <c r="J159" s="17"/>
      <c r="K159" s="17" t="s">
        <v>55</v>
      </c>
      <c r="L159" s="17"/>
      <c r="M159" s="17"/>
      <c r="N159" s="17">
        <v>180</v>
      </c>
      <c r="O159" s="17"/>
      <c r="P159" s="17"/>
      <c r="Q159" s="17">
        <v>180</v>
      </c>
      <c r="R159" s="17"/>
      <c r="S159" s="17"/>
      <c r="T159" s="17" t="s">
        <v>163</v>
      </c>
      <c r="U159" s="17" t="s">
        <v>61</v>
      </c>
      <c r="V159" s="17" t="s">
        <v>89</v>
      </c>
      <c r="W159" s="19" t="s">
        <v>1685</v>
      </c>
      <c r="X159" s="18">
        <v>40497.333333333299</v>
      </c>
      <c r="Y159" s="18">
        <v>40497.333333333299</v>
      </c>
      <c r="Z159" s="17" t="s">
        <v>98</v>
      </c>
      <c r="AA159" s="17" t="s">
        <v>74</v>
      </c>
      <c r="AB159" s="17" t="s">
        <v>74</v>
      </c>
      <c r="AC159" s="17" t="s">
        <v>74</v>
      </c>
      <c r="AD159" s="17"/>
      <c r="AE159" s="17"/>
    </row>
    <row r="160" spans="1:31" s="3" customFormat="1" ht="13" x14ac:dyDescent="0.3">
      <c r="A160" s="35" t="s">
        <v>1686</v>
      </c>
      <c r="B160" s="17">
        <v>214</v>
      </c>
      <c r="C160" s="18">
        <v>39212</v>
      </c>
      <c r="D160" s="18">
        <v>39212.291666666701</v>
      </c>
      <c r="E160" s="16" t="s">
        <v>1375</v>
      </c>
      <c r="F160" s="36">
        <v>39764.333333333299</v>
      </c>
      <c r="G160" s="16" t="s">
        <v>68</v>
      </c>
      <c r="H160" s="17" t="s">
        <v>55</v>
      </c>
      <c r="I160" s="17"/>
      <c r="J160" s="17"/>
      <c r="K160" s="17" t="s">
        <v>55</v>
      </c>
      <c r="L160" s="17"/>
      <c r="M160" s="17"/>
      <c r="N160" s="17">
        <v>49.25</v>
      </c>
      <c r="O160" s="17"/>
      <c r="P160" s="17"/>
      <c r="Q160" s="17">
        <v>49.25</v>
      </c>
      <c r="R160" s="17"/>
      <c r="S160" s="17"/>
      <c r="T160" s="17" t="s">
        <v>163</v>
      </c>
      <c r="U160" s="17" t="s">
        <v>61</v>
      </c>
      <c r="V160" s="17" t="s">
        <v>89</v>
      </c>
      <c r="W160" s="19" t="s">
        <v>1687</v>
      </c>
      <c r="X160" s="18">
        <v>41623.333333333299</v>
      </c>
      <c r="Y160" s="18">
        <v>41623.333333333299</v>
      </c>
      <c r="Z160" s="17" t="s">
        <v>98</v>
      </c>
      <c r="AA160" s="17" t="s">
        <v>74</v>
      </c>
      <c r="AB160" s="17" t="s">
        <v>74</v>
      </c>
      <c r="AC160" s="17" t="s">
        <v>74</v>
      </c>
      <c r="AD160" s="17"/>
      <c r="AE160" s="17"/>
    </row>
    <row r="161" spans="1:31" s="3" customFormat="1" ht="25.5" x14ac:dyDescent="0.3">
      <c r="A161" s="35" t="s">
        <v>1688</v>
      </c>
      <c r="B161" s="17">
        <v>215</v>
      </c>
      <c r="C161" s="18">
        <v>39223</v>
      </c>
      <c r="D161" s="18">
        <v>39223.291666666701</v>
      </c>
      <c r="E161" s="16" t="s">
        <v>1375</v>
      </c>
      <c r="F161" s="36">
        <v>43018.291666666701</v>
      </c>
      <c r="G161" s="16" t="s">
        <v>101</v>
      </c>
      <c r="H161" s="17" t="s">
        <v>55</v>
      </c>
      <c r="I161" s="17"/>
      <c r="J161" s="17"/>
      <c r="K161" s="17" t="s">
        <v>55</v>
      </c>
      <c r="L161" s="17"/>
      <c r="M161" s="17"/>
      <c r="N161" s="17">
        <v>420</v>
      </c>
      <c r="O161" s="17"/>
      <c r="P161" s="17"/>
      <c r="Q161" s="17">
        <v>420</v>
      </c>
      <c r="R161" s="17" t="s">
        <v>115</v>
      </c>
      <c r="S161" s="17"/>
      <c r="T161" s="17" t="s">
        <v>487</v>
      </c>
      <c r="U161" s="17" t="s">
        <v>484</v>
      </c>
      <c r="V161" s="17" t="s">
        <v>71</v>
      </c>
      <c r="W161" s="19" t="s">
        <v>1635</v>
      </c>
      <c r="X161" s="18">
        <v>40664.291666666701</v>
      </c>
      <c r="Y161" s="18">
        <v>43646.291666666701</v>
      </c>
      <c r="Z161" s="17" t="s">
        <v>103</v>
      </c>
      <c r="AA161" s="17" t="s">
        <v>65</v>
      </c>
      <c r="AB161" s="17" t="s">
        <v>65</v>
      </c>
      <c r="AC161" s="17" t="s">
        <v>103</v>
      </c>
      <c r="AD161" s="17"/>
      <c r="AE161" s="17" t="s">
        <v>1509</v>
      </c>
    </row>
    <row r="162" spans="1:31" s="3" customFormat="1" ht="13" x14ac:dyDescent="0.3">
      <c r="A162" s="35" t="s">
        <v>1689</v>
      </c>
      <c r="B162" s="17">
        <v>216</v>
      </c>
      <c r="C162" s="18">
        <v>39224</v>
      </c>
      <c r="D162" s="18">
        <v>39224.291666666701</v>
      </c>
      <c r="E162" s="16" t="s">
        <v>1375</v>
      </c>
      <c r="F162" s="36">
        <v>39287.291666666701</v>
      </c>
      <c r="G162" s="16" t="s">
        <v>68</v>
      </c>
      <c r="H162" s="17" t="s">
        <v>374</v>
      </c>
      <c r="I162" s="17"/>
      <c r="J162" s="17"/>
      <c r="K162" s="17" t="s">
        <v>77</v>
      </c>
      <c r="L162" s="17"/>
      <c r="M162" s="17"/>
      <c r="N162" s="17">
        <v>98.8</v>
      </c>
      <c r="O162" s="17"/>
      <c r="P162" s="17"/>
      <c r="Q162" s="17">
        <v>98.8</v>
      </c>
      <c r="R162" s="17"/>
      <c r="S162" s="17"/>
      <c r="T162" s="17" t="s">
        <v>70</v>
      </c>
      <c r="U162" s="17" t="s">
        <v>61</v>
      </c>
      <c r="V162" s="17" t="s">
        <v>71</v>
      </c>
      <c r="W162" s="19" t="s">
        <v>1690</v>
      </c>
      <c r="X162" s="18">
        <v>40268.291666666701</v>
      </c>
      <c r="Y162" s="18">
        <v>40268.291666666701</v>
      </c>
      <c r="Z162" s="17" t="s">
        <v>74</v>
      </c>
      <c r="AA162" s="17" t="s">
        <v>74</v>
      </c>
      <c r="AB162" s="17" t="s">
        <v>74</v>
      </c>
      <c r="AC162" s="17" t="s">
        <v>74</v>
      </c>
      <c r="AD162" s="17"/>
      <c r="AE162" s="17"/>
    </row>
    <row r="163" spans="1:31" s="3" customFormat="1" ht="13" x14ac:dyDescent="0.3">
      <c r="A163" s="35" t="s">
        <v>1691</v>
      </c>
      <c r="B163" s="17">
        <v>217</v>
      </c>
      <c r="C163" s="18"/>
      <c r="D163" s="18">
        <v>39224.291666666701</v>
      </c>
      <c r="E163" s="16" t="s">
        <v>1375</v>
      </c>
      <c r="F163" s="36">
        <v>39287.291666666701</v>
      </c>
      <c r="G163" s="16" t="s">
        <v>68</v>
      </c>
      <c r="H163" s="17" t="s">
        <v>374</v>
      </c>
      <c r="I163" s="17"/>
      <c r="J163" s="17"/>
      <c r="K163" s="17" t="s">
        <v>77</v>
      </c>
      <c r="L163" s="17"/>
      <c r="M163" s="17"/>
      <c r="N163" s="17">
        <v>98.8</v>
      </c>
      <c r="O163" s="17"/>
      <c r="P163" s="17"/>
      <c r="Q163" s="17">
        <v>98.8</v>
      </c>
      <c r="R163" s="17"/>
      <c r="S163" s="17"/>
      <c r="T163" s="17" t="s">
        <v>70</v>
      </c>
      <c r="U163" s="17" t="s">
        <v>61</v>
      </c>
      <c r="V163" s="17" t="s">
        <v>71</v>
      </c>
      <c r="W163" s="19" t="s">
        <v>1692</v>
      </c>
      <c r="X163" s="18">
        <v>40268.291666666701</v>
      </c>
      <c r="Y163" s="18">
        <v>40268.291666666701</v>
      </c>
      <c r="Z163" s="17" t="s">
        <v>74</v>
      </c>
      <c r="AA163" s="17" t="s">
        <v>74</v>
      </c>
      <c r="AB163" s="17" t="s">
        <v>74</v>
      </c>
      <c r="AC163" s="17" t="s">
        <v>74</v>
      </c>
      <c r="AD163" s="17"/>
      <c r="AE163" s="17"/>
    </row>
    <row r="164" spans="1:31" s="3" customFormat="1" ht="13" x14ac:dyDescent="0.3">
      <c r="A164" s="35" t="s">
        <v>1693</v>
      </c>
      <c r="B164" s="17">
        <v>218</v>
      </c>
      <c r="C164" s="18">
        <v>39224</v>
      </c>
      <c r="D164" s="18">
        <v>39224.291666666701</v>
      </c>
      <c r="E164" s="16" t="s">
        <v>1375</v>
      </c>
      <c r="F164" s="36">
        <v>39287.291666666701</v>
      </c>
      <c r="G164" s="16" t="s">
        <v>68</v>
      </c>
      <c r="H164" s="17" t="s">
        <v>374</v>
      </c>
      <c r="I164" s="17"/>
      <c r="J164" s="17"/>
      <c r="K164" s="17" t="s">
        <v>77</v>
      </c>
      <c r="L164" s="17"/>
      <c r="M164" s="17"/>
      <c r="N164" s="17">
        <v>98.8</v>
      </c>
      <c r="O164" s="17"/>
      <c r="P164" s="17"/>
      <c r="Q164" s="17">
        <v>98.8</v>
      </c>
      <c r="R164" s="17"/>
      <c r="S164" s="17"/>
      <c r="T164" s="17" t="s">
        <v>70</v>
      </c>
      <c r="U164" s="17" t="s">
        <v>61</v>
      </c>
      <c r="V164" s="17" t="s">
        <v>71</v>
      </c>
      <c r="W164" s="19" t="s">
        <v>1694</v>
      </c>
      <c r="X164" s="18">
        <v>40268.291666666701</v>
      </c>
      <c r="Y164" s="18">
        <v>40268.291666666701</v>
      </c>
      <c r="Z164" s="17" t="s">
        <v>74</v>
      </c>
      <c r="AA164" s="17" t="s">
        <v>74</v>
      </c>
      <c r="AB164" s="17" t="s">
        <v>74</v>
      </c>
      <c r="AC164" s="17" t="s">
        <v>74</v>
      </c>
      <c r="AD164" s="17"/>
      <c r="AE164" s="17"/>
    </row>
    <row r="165" spans="1:31" s="3" customFormat="1" ht="25.5" x14ac:dyDescent="0.3">
      <c r="A165" s="35" t="s">
        <v>1695</v>
      </c>
      <c r="B165" s="17">
        <v>219</v>
      </c>
      <c r="C165" s="18">
        <v>39209</v>
      </c>
      <c r="D165" s="18">
        <v>39225.291666666701</v>
      </c>
      <c r="E165" s="16" t="s">
        <v>1375</v>
      </c>
      <c r="F165" s="36">
        <v>43549.291666666701</v>
      </c>
      <c r="G165" s="16" t="s">
        <v>68</v>
      </c>
      <c r="H165" s="17" t="s">
        <v>95</v>
      </c>
      <c r="I165" s="17"/>
      <c r="J165" s="17"/>
      <c r="K165" s="17" t="s">
        <v>96</v>
      </c>
      <c r="L165" s="17"/>
      <c r="M165" s="17"/>
      <c r="N165" s="17">
        <v>50</v>
      </c>
      <c r="O165" s="17"/>
      <c r="P165" s="17"/>
      <c r="Q165" s="17">
        <v>50</v>
      </c>
      <c r="R165" s="17"/>
      <c r="S165" s="17"/>
      <c r="T165" s="17" t="s">
        <v>84</v>
      </c>
      <c r="U165" s="17" t="s">
        <v>61</v>
      </c>
      <c r="V165" s="17" t="s">
        <v>89</v>
      </c>
      <c r="W165" s="19" t="s">
        <v>1392</v>
      </c>
      <c r="X165" s="18">
        <v>41061.291666666701</v>
      </c>
      <c r="Y165" s="18">
        <v>44198.333333333299</v>
      </c>
      <c r="Z165" s="17" t="s">
        <v>98</v>
      </c>
      <c r="AA165" s="17" t="s">
        <v>74</v>
      </c>
      <c r="AB165" s="17" t="s">
        <v>74</v>
      </c>
      <c r="AC165" s="17" t="s">
        <v>74</v>
      </c>
      <c r="AD165" s="17" t="s">
        <v>66</v>
      </c>
      <c r="AE165" s="17" t="s">
        <v>1509</v>
      </c>
    </row>
    <row r="166" spans="1:31" s="3" customFormat="1" ht="13" x14ac:dyDescent="0.3">
      <c r="A166" s="35" t="s">
        <v>1696</v>
      </c>
      <c r="B166" s="17">
        <v>220</v>
      </c>
      <c r="C166" s="18">
        <v>39225</v>
      </c>
      <c r="D166" s="18">
        <v>39225.291666666701</v>
      </c>
      <c r="E166" s="16" t="s">
        <v>1375</v>
      </c>
      <c r="F166" s="36">
        <v>40154.8903125</v>
      </c>
      <c r="G166" s="16" t="s">
        <v>68</v>
      </c>
      <c r="H166" s="17" t="s">
        <v>95</v>
      </c>
      <c r="I166" s="17"/>
      <c r="J166" s="17"/>
      <c r="K166" s="17" t="s">
        <v>96</v>
      </c>
      <c r="L166" s="17"/>
      <c r="M166" s="17"/>
      <c r="N166" s="17">
        <v>450</v>
      </c>
      <c r="O166" s="17"/>
      <c r="P166" s="17"/>
      <c r="Q166" s="17">
        <v>450</v>
      </c>
      <c r="R166" s="17"/>
      <c r="S166" s="17"/>
      <c r="T166" s="17" t="s">
        <v>163</v>
      </c>
      <c r="U166" s="17" t="s">
        <v>61</v>
      </c>
      <c r="V166" s="17" t="s">
        <v>89</v>
      </c>
      <c r="W166" s="19" t="s">
        <v>1697</v>
      </c>
      <c r="X166" s="18">
        <v>40878.333333333299</v>
      </c>
      <c r="Y166" s="18">
        <v>42644.291666666701</v>
      </c>
      <c r="Z166" s="17" t="s">
        <v>98</v>
      </c>
      <c r="AA166" s="17" t="s">
        <v>74</v>
      </c>
      <c r="AB166" s="17" t="s">
        <v>74</v>
      </c>
      <c r="AC166" s="17" t="s">
        <v>74</v>
      </c>
      <c r="AD166" s="17"/>
      <c r="AE166" s="17"/>
    </row>
    <row r="167" spans="1:31" s="3" customFormat="1" ht="13" x14ac:dyDescent="0.3">
      <c r="A167" s="35" t="s">
        <v>1698</v>
      </c>
      <c r="B167" s="17">
        <v>221</v>
      </c>
      <c r="C167" s="18">
        <v>39225</v>
      </c>
      <c r="D167" s="18">
        <v>39225.291666666701</v>
      </c>
      <c r="E167" s="16" t="s">
        <v>1375</v>
      </c>
      <c r="F167" s="36">
        <v>40154.995729166701</v>
      </c>
      <c r="G167" s="16" t="s">
        <v>68</v>
      </c>
      <c r="H167" s="17" t="s">
        <v>95</v>
      </c>
      <c r="I167" s="17"/>
      <c r="J167" s="17"/>
      <c r="K167" s="17" t="s">
        <v>96</v>
      </c>
      <c r="L167" s="17"/>
      <c r="M167" s="17"/>
      <c r="N167" s="17">
        <v>450</v>
      </c>
      <c r="O167" s="17"/>
      <c r="P167" s="17"/>
      <c r="Q167" s="17">
        <v>450</v>
      </c>
      <c r="R167" s="17"/>
      <c r="S167" s="17"/>
      <c r="T167" s="17" t="s">
        <v>163</v>
      </c>
      <c r="U167" s="17" t="s">
        <v>61</v>
      </c>
      <c r="V167" s="17" t="s">
        <v>89</v>
      </c>
      <c r="W167" s="19" t="s">
        <v>1663</v>
      </c>
      <c r="X167" s="18">
        <v>40878.333333333299</v>
      </c>
      <c r="Y167" s="18">
        <v>42309.291666666701</v>
      </c>
      <c r="Z167" s="17" t="s">
        <v>98</v>
      </c>
      <c r="AA167" s="17" t="s">
        <v>74</v>
      </c>
      <c r="AB167" s="17" t="s">
        <v>74</v>
      </c>
      <c r="AC167" s="17" t="s">
        <v>74</v>
      </c>
      <c r="AD167" s="17"/>
      <c r="AE167" s="17"/>
    </row>
    <row r="168" spans="1:31" s="3" customFormat="1" ht="13" x14ac:dyDescent="0.3">
      <c r="A168" s="35" t="s">
        <v>1699</v>
      </c>
      <c r="B168" s="17">
        <v>223</v>
      </c>
      <c r="C168" s="18">
        <v>39226</v>
      </c>
      <c r="D168" s="18">
        <v>39231.291666666701</v>
      </c>
      <c r="E168" s="16" t="s">
        <v>1375</v>
      </c>
      <c r="F168" s="36">
        <v>39675.690277777801</v>
      </c>
      <c r="G168" s="16" t="s">
        <v>68</v>
      </c>
      <c r="H168" s="17" t="s">
        <v>55</v>
      </c>
      <c r="I168" s="17"/>
      <c r="J168" s="17"/>
      <c r="K168" s="17" t="s">
        <v>55</v>
      </c>
      <c r="L168" s="17"/>
      <c r="M168" s="17"/>
      <c r="N168" s="17">
        <v>170</v>
      </c>
      <c r="O168" s="17"/>
      <c r="P168" s="17"/>
      <c r="Q168" s="17">
        <v>170</v>
      </c>
      <c r="R168" s="17"/>
      <c r="S168" s="17"/>
      <c r="T168" s="17" t="s">
        <v>163</v>
      </c>
      <c r="U168" s="17" t="s">
        <v>61</v>
      </c>
      <c r="V168" s="17" t="s">
        <v>89</v>
      </c>
      <c r="W168" s="19" t="s">
        <v>1663</v>
      </c>
      <c r="X168" s="18">
        <v>40543.333333333299</v>
      </c>
      <c r="Y168" s="18">
        <v>40543.333333333299</v>
      </c>
      <c r="Z168" s="17" t="s">
        <v>98</v>
      </c>
      <c r="AA168" s="17" t="s">
        <v>74</v>
      </c>
      <c r="AB168" s="17" t="s">
        <v>74</v>
      </c>
      <c r="AC168" s="17" t="s">
        <v>74</v>
      </c>
      <c r="AD168" s="17"/>
      <c r="AE168" s="17"/>
    </row>
    <row r="169" spans="1:31" s="3" customFormat="1" ht="25.5" x14ac:dyDescent="0.3">
      <c r="A169" s="35" t="s">
        <v>1700</v>
      </c>
      <c r="B169" s="17">
        <v>224</v>
      </c>
      <c r="C169" s="18">
        <v>39225</v>
      </c>
      <c r="D169" s="18">
        <v>39232.291666666701</v>
      </c>
      <c r="E169" s="16" t="s">
        <v>1375</v>
      </c>
      <c r="F169" s="36">
        <v>39286.291666666701</v>
      </c>
      <c r="G169" s="16" t="s">
        <v>68</v>
      </c>
      <c r="H169" s="17" t="s">
        <v>1146</v>
      </c>
      <c r="I169" s="17"/>
      <c r="J169" s="17"/>
      <c r="K169" s="17" t="s">
        <v>77</v>
      </c>
      <c r="L169" s="17"/>
      <c r="M169" s="17"/>
      <c r="N169" s="17">
        <v>99</v>
      </c>
      <c r="O169" s="17"/>
      <c r="P169" s="17"/>
      <c r="Q169" s="17">
        <v>99</v>
      </c>
      <c r="R169" s="17"/>
      <c r="S169" s="17"/>
      <c r="T169" s="17" t="s">
        <v>70</v>
      </c>
      <c r="U169" s="17" t="s">
        <v>61</v>
      </c>
      <c r="V169" s="17" t="s">
        <v>71</v>
      </c>
      <c r="W169" s="19" t="s">
        <v>1701</v>
      </c>
      <c r="X169" s="18">
        <v>40299.291666666701</v>
      </c>
      <c r="Y169" s="18">
        <v>40299.291666666701</v>
      </c>
      <c r="Z169" s="17" t="s">
        <v>74</v>
      </c>
      <c r="AA169" s="17" t="s">
        <v>74</v>
      </c>
      <c r="AB169" s="17" t="s">
        <v>74</v>
      </c>
      <c r="AC169" s="17" t="s">
        <v>74</v>
      </c>
      <c r="AD169" s="17"/>
      <c r="AE169" s="17"/>
    </row>
    <row r="170" spans="1:31" s="3" customFormat="1" ht="25.5" x14ac:dyDescent="0.3">
      <c r="A170" s="35" t="s">
        <v>1702</v>
      </c>
      <c r="B170" s="17">
        <v>225</v>
      </c>
      <c r="C170" s="18">
        <v>39225</v>
      </c>
      <c r="D170" s="18">
        <v>39237.291666666701</v>
      </c>
      <c r="E170" s="16" t="s">
        <v>1375</v>
      </c>
      <c r="F170" s="36">
        <v>40634.940162036997</v>
      </c>
      <c r="G170" s="16" t="s">
        <v>68</v>
      </c>
      <c r="H170" s="17" t="s">
        <v>111</v>
      </c>
      <c r="I170" s="17"/>
      <c r="J170" s="17"/>
      <c r="K170" s="17" t="s">
        <v>77</v>
      </c>
      <c r="L170" s="17"/>
      <c r="M170" s="17"/>
      <c r="N170" s="17">
        <v>640</v>
      </c>
      <c r="O170" s="17"/>
      <c r="P170" s="17"/>
      <c r="Q170" s="17">
        <v>640</v>
      </c>
      <c r="R170" s="17"/>
      <c r="S170" s="17"/>
      <c r="T170" s="17" t="s">
        <v>84</v>
      </c>
      <c r="U170" s="17" t="s">
        <v>61</v>
      </c>
      <c r="V170" s="17" t="s">
        <v>89</v>
      </c>
      <c r="W170" s="19" t="s">
        <v>1703</v>
      </c>
      <c r="X170" s="18">
        <v>41061.291666666701</v>
      </c>
      <c r="Y170" s="18">
        <v>42155.291666666701</v>
      </c>
      <c r="Z170" s="17" t="s">
        <v>98</v>
      </c>
      <c r="AA170" s="17" t="s">
        <v>74</v>
      </c>
      <c r="AB170" s="17" t="s">
        <v>74</v>
      </c>
      <c r="AC170" s="17" t="s">
        <v>74</v>
      </c>
      <c r="AD170" s="17"/>
      <c r="AE170" s="17"/>
    </row>
    <row r="171" spans="1:31" s="3" customFormat="1" ht="25.5" x14ac:dyDescent="0.3">
      <c r="A171" s="35" t="s">
        <v>1704</v>
      </c>
      <c r="B171" s="17">
        <v>226</v>
      </c>
      <c r="C171" s="18">
        <v>39218</v>
      </c>
      <c r="D171" s="18">
        <v>39238.291666666701</v>
      </c>
      <c r="E171" s="16" t="s">
        <v>1375</v>
      </c>
      <c r="F171" s="36">
        <v>39541.291666666701</v>
      </c>
      <c r="G171" s="16" t="s">
        <v>68</v>
      </c>
      <c r="H171" s="17" t="s">
        <v>111</v>
      </c>
      <c r="I171" s="17"/>
      <c r="J171" s="17"/>
      <c r="K171" s="17" t="s">
        <v>77</v>
      </c>
      <c r="L171" s="17"/>
      <c r="M171" s="17"/>
      <c r="N171" s="17">
        <v>620</v>
      </c>
      <c r="O171" s="17"/>
      <c r="P171" s="17"/>
      <c r="Q171" s="17">
        <v>620</v>
      </c>
      <c r="R171" s="17"/>
      <c r="S171" s="17"/>
      <c r="T171" s="17" t="s">
        <v>70</v>
      </c>
      <c r="U171" s="17" t="s">
        <v>61</v>
      </c>
      <c r="V171" s="17" t="s">
        <v>71</v>
      </c>
      <c r="W171" s="19" t="s">
        <v>1705</v>
      </c>
      <c r="X171" s="18">
        <v>40998.291666666701</v>
      </c>
      <c r="Y171" s="18">
        <v>40998.291666666701</v>
      </c>
      <c r="Z171" s="17" t="s">
        <v>98</v>
      </c>
      <c r="AA171" s="17" t="s">
        <v>74</v>
      </c>
      <c r="AB171" s="17" t="s">
        <v>74</v>
      </c>
      <c r="AC171" s="17" t="s">
        <v>74</v>
      </c>
      <c r="AD171" s="17"/>
      <c r="AE171" s="17"/>
    </row>
    <row r="172" spans="1:31" s="3" customFormat="1" ht="13" x14ac:dyDescent="0.3">
      <c r="A172" s="35" t="s">
        <v>1706</v>
      </c>
      <c r="B172" s="17">
        <v>227</v>
      </c>
      <c r="C172" s="18">
        <v>39251</v>
      </c>
      <c r="D172" s="18">
        <v>39247.291666666701</v>
      </c>
      <c r="E172" s="16" t="s">
        <v>1375</v>
      </c>
      <c r="F172" s="36">
        <v>39517.291666666701</v>
      </c>
      <c r="G172" s="16" t="s">
        <v>68</v>
      </c>
      <c r="H172" s="17" t="s">
        <v>55</v>
      </c>
      <c r="I172" s="17"/>
      <c r="J172" s="17"/>
      <c r="K172" s="17" t="s">
        <v>55</v>
      </c>
      <c r="L172" s="17"/>
      <c r="M172" s="17"/>
      <c r="N172" s="17">
        <v>175</v>
      </c>
      <c r="O172" s="17"/>
      <c r="P172" s="17"/>
      <c r="Q172" s="17">
        <v>175</v>
      </c>
      <c r="R172" s="17"/>
      <c r="S172" s="17"/>
      <c r="T172" s="17" t="s">
        <v>620</v>
      </c>
      <c r="U172" s="17" t="s">
        <v>61</v>
      </c>
      <c r="V172" s="17" t="s">
        <v>62</v>
      </c>
      <c r="W172" s="19" t="s">
        <v>1707</v>
      </c>
      <c r="X172" s="18">
        <v>40543.333333333299</v>
      </c>
      <c r="Y172" s="18">
        <v>40543.333333333299</v>
      </c>
      <c r="Z172" s="17" t="s">
        <v>98</v>
      </c>
      <c r="AA172" s="17" t="s">
        <v>74</v>
      </c>
      <c r="AB172" s="17" t="s">
        <v>74</v>
      </c>
      <c r="AC172" s="17" t="s">
        <v>74</v>
      </c>
      <c r="AD172" s="17"/>
      <c r="AE172" s="17"/>
    </row>
    <row r="173" spans="1:31" s="3" customFormat="1" ht="13" x14ac:dyDescent="0.3">
      <c r="A173" s="35" t="s">
        <v>1708</v>
      </c>
      <c r="B173" s="17">
        <v>228</v>
      </c>
      <c r="C173" s="18">
        <v>39253</v>
      </c>
      <c r="D173" s="18">
        <v>39253.291666666701</v>
      </c>
      <c r="E173" s="16" t="s">
        <v>1375</v>
      </c>
      <c r="F173" s="36">
        <v>39377.291666666701</v>
      </c>
      <c r="G173" s="16" t="s">
        <v>68</v>
      </c>
      <c r="H173" s="17" t="s">
        <v>374</v>
      </c>
      <c r="I173" s="17"/>
      <c r="J173" s="17"/>
      <c r="K173" s="17" t="s">
        <v>77</v>
      </c>
      <c r="L173" s="17"/>
      <c r="M173" s="17"/>
      <c r="N173" s="17">
        <v>630</v>
      </c>
      <c r="O173" s="17"/>
      <c r="P173" s="17"/>
      <c r="Q173" s="17">
        <v>630</v>
      </c>
      <c r="R173" s="17"/>
      <c r="S173" s="17"/>
      <c r="T173" s="17" t="s">
        <v>201</v>
      </c>
      <c r="U173" s="17" t="s">
        <v>61</v>
      </c>
      <c r="V173" s="17" t="s">
        <v>62</v>
      </c>
      <c r="W173" s="19" t="s">
        <v>1709</v>
      </c>
      <c r="X173" s="18">
        <v>40695.291666666701</v>
      </c>
      <c r="Y173" s="18">
        <v>40695.291666666701</v>
      </c>
      <c r="Z173" s="17" t="s">
        <v>98</v>
      </c>
      <c r="AA173" s="17" t="s">
        <v>74</v>
      </c>
      <c r="AB173" s="17" t="s">
        <v>74</v>
      </c>
      <c r="AC173" s="17" t="s">
        <v>74</v>
      </c>
      <c r="AD173" s="17"/>
      <c r="AE173" s="17"/>
    </row>
    <row r="174" spans="1:31" s="3" customFormat="1" ht="13" x14ac:dyDescent="0.3">
      <c r="A174" s="35" t="s">
        <v>1710</v>
      </c>
      <c r="B174" s="17">
        <v>229</v>
      </c>
      <c r="C174" s="18">
        <v>39254</v>
      </c>
      <c r="D174" s="18">
        <v>39254.291666666701</v>
      </c>
      <c r="E174" s="16" t="s">
        <v>1375</v>
      </c>
      <c r="F174" s="36">
        <v>40154.996516203697</v>
      </c>
      <c r="G174" s="16" t="s">
        <v>68</v>
      </c>
      <c r="H174" s="17" t="s">
        <v>95</v>
      </c>
      <c r="I174" s="17"/>
      <c r="J174" s="17"/>
      <c r="K174" s="17" t="s">
        <v>96</v>
      </c>
      <c r="L174" s="17"/>
      <c r="M174" s="17"/>
      <c r="N174" s="17">
        <v>1000</v>
      </c>
      <c r="O174" s="17"/>
      <c r="P174" s="17"/>
      <c r="Q174" s="17">
        <v>1000</v>
      </c>
      <c r="R174" s="17"/>
      <c r="S174" s="17"/>
      <c r="T174" s="17" t="s">
        <v>163</v>
      </c>
      <c r="U174" s="17" t="s">
        <v>61</v>
      </c>
      <c r="V174" s="17" t="s">
        <v>89</v>
      </c>
      <c r="W174" s="19" t="s">
        <v>1711</v>
      </c>
      <c r="X174" s="18">
        <v>41639.333333333299</v>
      </c>
      <c r="Y174" s="18">
        <v>42735.333333333299</v>
      </c>
      <c r="Z174" s="17" t="s">
        <v>98</v>
      </c>
      <c r="AA174" s="17" t="s">
        <v>74</v>
      </c>
      <c r="AB174" s="17" t="s">
        <v>74</v>
      </c>
      <c r="AC174" s="17" t="s">
        <v>74</v>
      </c>
      <c r="AD174" s="17"/>
      <c r="AE174" s="17"/>
    </row>
    <row r="175" spans="1:31" s="3" customFormat="1" ht="13" x14ac:dyDescent="0.3">
      <c r="A175" s="35" t="s">
        <v>1712</v>
      </c>
      <c r="B175" s="17">
        <v>230</v>
      </c>
      <c r="C175" s="18">
        <v>39254</v>
      </c>
      <c r="D175" s="18">
        <v>39254.291666666701</v>
      </c>
      <c r="E175" s="16" t="s">
        <v>1375</v>
      </c>
      <c r="F175" s="36">
        <v>40154.998703703699</v>
      </c>
      <c r="G175" s="16" t="s">
        <v>68</v>
      </c>
      <c r="H175" s="17" t="s">
        <v>95</v>
      </c>
      <c r="I175" s="17"/>
      <c r="J175" s="17"/>
      <c r="K175" s="17" t="s">
        <v>96</v>
      </c>
      <c r="L175" s="17"/>
      <c r="M175" s="17"/>
      <c r="N175" s="17">
        <v>1000</v>
      </c>
      <c r="O175" s="17"/>
      <c r="P175" s="17"/>
      <c r="Q175" s="17">
        <v>1000</v>
      </c>
      <c r="R175" s="17"/>
      <c r="S175" s="17"/>
      <c r="T175" s="17" t="s">
        <v>163</v>
      </c>
      <c r="U175" s="17" t="s">
        <v>61</v>
      </c>
      <c r="V175" s="17" t="s">
        <v>89</v>
      </c>
      <c r="W175" s="19" t="s">
        <v>1711</v>
      </c>
      <c r="X175" s="18">
        <v>41639.333333333299</v>
      </c>
      <c r="Y175" s="18">
        <v>41639.333333333299</v>
      </c>
      <c r="Z175" s="17" t="s">
        <v>98</v>
      </c>
      <c r="AA175" s="17" t="s">
        <v>74</v>
      </c>
      <c r="AB175" s="17" t="s">
        <v>74</v>
      </c>
      <c r="AC175" s="17" t="s">
        <v>74</v>
      </c>
      <c r="AD175" s="17"/>
      <c r="AE175" s="17"/>
    </row>
    <row r="176" spans="1:31" s="3" customFormat="1" ht="25.5" x14ac:dyDescent="0.3">
      <c r="A176" s="35" t="s">
        <v>1713</v>
      </c>
      <c r="B176" s="17">
        <v>231</v>
      </c>
      <c r="C176" s="18">
        <v>39246</v>
      </c>
      <c r="D176" s="18">
        <v>39258.291666666701</v>
      </c>
      <c r="E176" s="16" t="s">
        <v>1375</v>
      </c>
      <c r="F176" s="36">
        <v>39778.333333333299</v>
      </c>
      <c r="G176" s="16" t="s">
        <v>68</v>
      </c>
      <c r="H176" s="17" t="s">
        <v>55</v>
      </c>
      <c r="I176" s="17"/>
      <c r="J176" s="17"/>
      <c r="K176" s="17" t="s">
        <v>55</v>
      </c>
      <c r="L176" s="17"/>
      <c r="M176" s="17"/>
      <c r="N176" s="17">
        <v>50</v>
      </c>
      <c r="O176" s="17"/>
      <c r="P176" s="17"/>
      <c r="Q176" s="17">
        <v>50</v>
      </c>
      <c r="R176" s="17"/>
      <c r="S176" s="17"/>
      <c r="T176" s="17" t="s">
        <v>84</v>
      </c>
      <c r="U176" s="17" t="s">
        <v>61</v>
      </c>
      <c r="V176" s="17" t="s">
        <v>89</v>
      </c>
      <c r="W176" s="19" t="s">
        <v>1714</v>
      </c>
      <c r="X176" s="18">
        <v>40148.333333333299</v>
      </c>
      <c r="Y176" s="18">
        <v>40148.333333333299</v>
      </c>
      <c r="Z176" s="17" t="s">
        <v>98</v>
      </c>
      <c r="AA176" s="17" t="s">
        <v>74</v>
      </c>
      <c r="AB176" s="17" t="s">
        <v>74</v>
      </c>
      <c r="AC176" s="17" t="s">
        <v>74</v>
      </c>
      <c r="AD176" s="17"/>
      <c r="AE176" s="17"/>
    </row>
    <row r="177" spans="1:31" s="3" customFormat="1" ht="13" x14ac:dyDescent="0.3">
      <c r="A177" s="35" t="s">
        <v>1715</v>
      </c>
      <c r="B177" s="17">
        <v>232</v>
      </c>
      <c r="C177" s="18">
        <v>39259</v>
      </c>
      <c r="D177" s="18">
        <v>39259.291666666701</v>
      </c>
      <c r="E177" s="16" t="s">
        <v>1375</v>
      </c>
      <c r="F177" s="36">
        <v>39300.291666666701</v>
      </c>
      <c r="G177" s="16" t="s">
        <v>68</v>
      </c>
      <c r="H177" s="17" t="s">
        <v>1146</v>
      </c>
      <c r="I177" s="17"/>
      <c r="J177" s="17"/>
      <c r="K177" s="17" t="s">
        <v>77</v>
      </c>
      <c r="L177" s="17"/>
      <c r="M177" s="17"/>
      <c r="N177" s="17">
        <v>99</v>
      </c>
      <c r="O177" s="17"/>
      <c r="P177" s="17"/>
      <c r="Q177" s="17">
        <v>99</v>
      </c>
      <c r="R177" s="17"/>
      <c r="S177" s="17"/>
      <c r="T177" s="17" t="s">
        <v>70</v>
      </c>
      <c r="U177" s="17" t="s">
        <v>61</v>
      </c>
      <c r="V177" s="17" t="s">
        <v>71</v>
      </c>
      <c r="W177" s="19" t="s">
        <v>1716</v>
      </c>
      <c r="X177" s="18">
        <v>40313.291666666701</v>
      </c>
      <c r="Y177" s="18"/>
      <c r="Z177" s="17" t="s">
        <v>74</v>
      </c>
      <c r="AA177" s="17" t="s">
        <v>74</v>
      </c>
      <c r="AB177" s="17" t="s">
        <v>74</v>
      </c>
      <c r="AC177" s="17" t="s">
        <v>74</v>
      </c>
      <c r="AD177" s="17"/>
      <c r="AE177" s="17"/>
    </row>
    <row r="178" spans="1:31" s="3" customFormat="1" ht="25.5" x14ac:dyDescent="0.3">
      <c r="A178" s="35" t="s">
        <v>1717</v>
      </c>
      <c r="B178" s="17">
        <v>234</v>
      </c>
      <c r="C178" s="18">
        <v>39260</v>
      </c>
      <c r="D178" s="18">
        <v>39260.291666666701</v>
      </c>
      <c r="E178" s="16" t="s">
        <v>1375</v>
      </c>
      <c r="F178" s="36">
        <v>40637.643425925897</v>
      </c>
      <c r="G178" s="16" t="s">
        <v>68</v>
      </c>
      <c r="H178" s="17" t="s">
        <v>76</v>
      </c>
      <c r="I178" s="17"/>
      <c r="J178" s="17"/>
      <c r="K178" s="17" t="s">
        <v>96</v>
      </c>
      <c r="L178" s="17"/>
      <c r="M178" s="17"/>
      <c r="N178" s="17">
        <v>400</v>
      </c>
      <c r="O178" s="17"/>
      <c r="P178" s="17"/>
      <c r="Q178" s="17">
        <v>400</v>
      </c>
      <c r="R178" s="17"/>
      <c r="S178" s="17"/>
      <c r="T178" s="17" t="s">
        <v>119</v>
      </c>
      <c r="U178" s="17" t="s">
        <v>120</v>
      </c>
      <c r="V178" s="17" t="s">
        <v>89</v>
      </c>
      <c r="W178" s="19" t="s">
        <v>1718</v>
      </c>
      <c r="X178" s="18">
        <v>41455.291666666701</v>
      </c>
      <c r="Y178" s="18">
        <v>41455.291666666701</v>
      </c>
      <c r="Z178" s="17" t="s">
        <v>98</v>
      </c>
      <c r="AA178" s="17" t="s">
        <v>74</v>
      </c>
      <c r="AB178" s="17" t="s">
        <v>74</v>
      </c>
      <c r="AC178" s="17" t="s">
        <v>74</v>
      </c>
      <c r="AD178" s="17"/>
      <c r="AE178" s="17"/>
    </row>
    <row r="179" spans="1:31" s="3" customFormat="1" ht="13" x14ac:dyDescent="0.3">
      <c r="A179" s="35" t="s">
        <v>1719</v>
      </c>
      <c r="B179" s="17">
        <v>235</v>
      </c>
      <c r="C179" s="18">
        <v>39262</v>
      </c>
      <c r="D179" s="18">
        <v>39262.291666666701</v>
      </c>
      <c r="E179" s="16" t="s">
        <v>1375</v>
      </c>
      <c r="F179" s="36">
        <v>39778.333333333299</v>
      </c>
      <c r="G179" s="16" t="s">
        <v>68</v>
      </c>
      <c r="H179" s="17" t="s">
        <v>374</v>
      </c>
      <c r="I179" s="17"/>
      <c r="J179" s="17"/>
      <c r="K179" s="17" t="s">
        <v>77</v>
      </c>
      <c r="L179" s="17"/>
      <c r="M179" s="17"/>
      <c r="N179" s="17">
        <v>630</v>
      </c>
      <c r="O179" s="17"/>
      <c r="P179" s="17"/>
      <c r="Q179" s="17">
        <v>630</v>
      </c>
      <c r="R179" s="17"/>
      <c r="S179" s="17"/>
      <c r="T179" s="17" t="s">
        <v>144</v>
      </c>
      <c r="U179" s="17" t="s">
        <v>61</v>
      </c>
      <c r="V179" s="17" t="s">
        <v>62</v>
      </c>
      <c r="W179" s="19" t="s">
        <v>1720</v>
      </c>
      <c r="X179" s="18">
        <v>40695.291666666701</v>
      </c>
      <c r="Y179" s="18">
        <v>40695.291666666701</v>
      </c>
      <c r="Z179" s="17" t="s">
        <v>98</v>
      </c>
      <c r="AA179" s="17" t="s">
        <v>74</v>
      </c>
      <c r="AB179" s="17" t="s">
        <v>74</v>
      </c>
      <c r="AC179" s="17" t="s">
        <v>74</v>
      </c>
      <c r="AD179" s="17"/>
      <c r="AE179" s="17"/>
    </row>
    <row r="180" spans="1:31" s="3" customFormat="1" ht="13" x14ac:dyDescent="0.3">
      <c r="A180" s="35" t="s">
        <v>1721</v>
      </c>
      <c r="B180" s="17">
        <v>236</v>
      </c>
      <c r="C180" s="18">
        <v>39262</v>
      </c>
      <c r="D180" s="18">
        <v>39262.291666666701</v>
      </c>
      <c r="E180" s="16" t="s">
        <v>1375</v>
      </c>
      <c r="F180" s="36">
        <v>39778.333333333299</v>
      </c>
      <c r="G180" s="16" t="s">
        <v>68</v>
      </c>
      <c r="H180" s="17" t="s">
        <v>374</v>
      </c>
      <c r="I180" s="17"/>
      <c r="J180" s="17"/>
      <c r="K180" s="17" t="s">
        <v>77</v>
      </c>
      <c r="L180" s="17"/>
      <c r="M180" s="17"/>
      <c r="N180" s="17">
        <v>630</v>
      </c>
      <c r="O180" s="17"/>
      <c r="P180" s="17"/>
      <c r="Q180" s="17">
        <v>630</v>
      </c>
      <c r="R180" s="17"/>
      <c r="S180" s="17"/>
      <c r="T180" s="17" t="s">
        <v>211</v>
      </c>
      <c r="U180" s="17" t="s">
        <v>61</v>
      </c>
      <c r="V180" s="17" t="s">
        <v>62</v>
      </c>
      <c r="W180" s="19" t="s">
        <v>1722</v>
      </c>
      <c r="X180" s="18">
        <v>40695.291666666701</v>
      </c>
      <c r="Y180" s="18">
        <v>40695.291666666701</v>
      </c>
      <c r="Z180" s="17" t="s">
        <v>98</v>
      </c>
      <c r="AA180" s="17" t="s">
        <v>74</v>
      </c>
      <c r="AB180" s="17" t="s">
        <v>74</v>
      </c>
      <c r="AC180" s="17" t="s">
        <v>74</v>
      </c>
      <c r="AD180" s="17"/>
      <c r="AE180" s="17"/>
    </row>
    <row r="181" spans="1:31" s="3" customFormat="1" ht="13" x14ac:dyDescent="0.3">
      <c r="A181" s="35" t="s">
        <v>1723</v>
      </c>
      <c r="B181" s="17">
        <v>237</v>
      </c>
      <c r="C181" s="18">
        <v>39245</v>
      </c>
      <c r="D181" s="18">
        <v>39265.291666666701</v>
      </c>
      <c r="E181" s="16" t="s">
        <v>1375</v>
      </c>
      <c r="F181" s="36">
        <v>39776.333333333299</v>
      </c>
      <c r="G181" s="16" t="s">
        <v>68</v>
      </c>
      <c r="H181" s="17" t="s">
        <v>111</v>
      </c>
      <c r="I181" s="17"/>
      <c r="J181" s="17"/>
      <c r="K181" s="17" t="s">
        <v>77</v>
      </c>
      <c r="L181" s="17"/>
      <c r="M181" s="17"/>
      <c r="N181" s="17">
        <v>634</v>
      </c>
      <c r="O181" s="17"/>
      <c r="P181" s="17"/>
      <c r="Q181" s="17">
        <v>634</v>
      </c>
      <c r="R181" s="17"/>
      <c r="S181" s="17"/>
      <c r="T181" s="17" t="s">
        <v>119</v>
      </c>
      <c r="U181" s="17" t="s">
        <v>120</v>
      </c>
      <c r="V181" s="17" t="s">
        <v>89</v>
      </c>
      <c r="W181" s="19" t="s">
        <v>1724</v>
      </c>
      <c r="X181" s="18">
        <v>40664.291666666701</v>
      </c>
      <c r="Y181" s="18">
        <v>40664.291666666701</v>
      </c>
      <c r="Z181" s="17" t="s">
        <v>73</v>
      </c>
      <c r="AA181" s="17" t="s">
        <v>74</v>
      </c>
      <c r="AB181" s="17" t="s">
        <v>74</v>
      </c>
      <c r="AC181" s="17" t="s">
        <v>74</v>
      </c>
      <c r="AD181" s="17"/>
      <c r="AE181" s="17"/>
    </row>
    <row r="182" spans="1:31" s="3" customFormat="1" ht="25.5" x14ac:dyDescent="0.3">
      <c r="A182" s="35" t="s">
        <v>1725</v>
      </c>
      <c r="B182" s="17">
        <v>238</v>
      </c>
      <c r="C182" s="18">
        <v>39275</v>
      </c>
      <c r="D182" s="18">
        <v>39274.291666666701</v>
      </c>
      <c r="E182" s="16" t="s">
        <v>1375</v>
      </c>
      <c r="F182" s="36">
        <v>39778.333333333299</v>
      </c>
      <c r="G182" s="16" t="s">
        <v>68</v>
      </c>
      <c r="H182" s="17" t="s">
        <v>95</v>
      </c>
      <c r="I182" s="17"/>
      <c r="J182" s="17"/>
      <c r="K182" s="17" t="s">
        <v>96</v>
      </c>
      <c r="L182" s="17"/>
      <c r="M182" s="17"/>
      <c r="N182" s="17">
        <v>45</v>
      </c>
      <c r="O182" s="17"/>
      <c r="P182" s="17"/>
      <c r="Q182" s="17">
        <v>45</v>
      </c>
      <c r="R182" s="17"/>
      <c r="S182" s="17"/>
      <c r="T182" s="17" t="s">
        <v>369</v>
      </c>
      <c r="U182" s="17" t="s">
        <v>61</v>
      </c>
      <c r="V182" s="17" t="s">
        <v>62</v>
      </c>
      <c r="W182" s="19" t="s">
        <v>1726</v>
      </c>
      <c r="X182" s="18">
        <v>39783.333333333299</v>
      </c>
      <c r="Y182" s="18">
        <v>39783.333333333299</v>
      </c>
      <c r="Z182" s="17" t="s">
        <v>98</v>
      </c>
      <c r="AA182" s="17" t="s">
        <v>74</v>
      </c>
      <c r="AB182" s="17" t="s">
        <v>74</v>
      </c>
      <c r="AC182" s="17" t="s">
        <v>74</v>
      </c>
      <c r="AD182" s="17"/>
      <c r="AE182" s="17"/>
    </row>
    <row r="183" spans="1:31" s="3" customFormat="1" ht="13" x14ac:dyDescent="0.3">
      <c r="A183" s="35" t="s">
        <v>1727</v>
      </c>
      <c r="B183" s="17">
        <v>240</v>
      </c>
      <c r="C183" s="18">
        <v>39275</v>
      </c>
      <c r="D183" s="18">
        <v>39275.291666666701</v>
      </c>
      <c r="E183" s="16" t="s">
        <v>1375</v>
      </c>
      <c r="F183" s="36">
        <v>41584.688831018502</v>
      </c>
      <c r="G183" s="16" t="s">
        <v>68</v>
      </c>
      <c r="H183" s="17" t="s">
        <v>76</v>
      </c>
      <c r="I183" s="17"/>
      <c r="J183" s="17"/>
      <c r="K183" s="17" t="s">
        <v>96</v>
      </c>
      <c r="L183" s="17"/>
      <c r="M183" s="17"/>
      <c r="N183" s="17">
        <v>400</v>
      </c>
      <c r="O183" s="17"/>
      <c r="P183" s="17"/>
      <c r="Q183" s="17">
        <v>400</v>
      </c>
      <c r="R183" s="17"/>
      <c r="S183" s="17"/>
      <c r="T183" s="17" t="s">
        <v>163</v>
      </c>
      <c r="U183" s="17" t="s">
        <v>61</v>
      </c>
      <c r="V183" s="17" t="s">
        <v>89</v>
      </c>
      <c r="W183" s="19" t="s">
        <v>1728</v>
      </c>
      <c r="X183" s="18">
        <v>41820.291666666701</v>
      </c>
      <c r="Y183" s="18">
        <v>43101.333333333299</v>
      </c>
      <c r="Z183" s="17" t="s">
        <v>73</v>
      </c>
      <c r="AA183" s="17" t="s">
        <v>65</v>
      </c>
      <c r="AB183" s="17" t="s">
        <v>65</v>
      </c>
      <c r="AC183" s="17" t="s">
        <v>74</v>
      </c>
      <c r="AD183" s="17"/>
      <c r="AE183" s="17"/>
    </row>
    <row r="184" spans="1:31" s="3" customFormat="1" ht="13" x14ac:dyDescent="0.3">
      <c r="A184" s="35" t="s">
        <v>1729</v>
      </c>
      <c r="B184" s="17">
        <v>241</v>
      </c>
      <c r="C184" s="18">
        <v>39275</v>
      </c>
      <c r="D184" s="18">
        <v>39275.291666666701</v>
      </c>
      <c r="E184" s="16" t="s">
        <v>1375</v>
      </c>
      <c r="F184" s="36">
        <v>41649.902638888903</v>
      </c>
      <c r="G184" s="16" t="s">
        <v>68</v>
      </c>
      <c r="H184" s="17" t="s">
        <v>76</v>
      </c>
      <c r="I184" s="17"/>
      <c r="J184" s="17"/>
      <c r="K184" s="17" t="s">
        <v>96</v>
      </c>
      <c r="L184" s="17"/>
      <c r="M184" s="17"/>
      <c r="N184" s="17">
        <v>400</v>
      </c>
      <c r="O184" s="17"/>
      <c r="P184" s="17"/>
      <c r="Q184" s="17">
        <v>400</v>
      </c>
      <c r="R184" s="17"/>
      <c r="S184" s="17"/>
      <c r="T184" s="17" t="s">
        <v>163</v>
      </c>
      <c r="U184" s="17" t="s">
        <v>61</v>
      </c>
      <c r="V184" s="17" t="s">
        <v>89</v>
      </c>
      <c r="W184" s="19" t="s">
        <v>1728</v>
      </c>
      <c r="X184" s="18">
        <v>42185.291666666701</v>
      </c>
      <c r="Y184" s="18">
        <v>42185.291666666701</v>
      </c>
      <c r="Z184" s="17" t="s">
        <v>73</v>
      </c>
      <c r="AA184" s="17" t="s">
        <v>65</v>
      </c>
      <c r="AB184" s="17" t="s">
        <v>65</v>
      </c>
      <c r="AC184" s="17" t="s">
        <v>74</v>
      </c>
      <c r="AD184" s="17"/>
      <c r="AE184" s="17"/>
    </row>
    <row r="185" spans="1:31" s="3" customFormat="1" ht="13" x14ac:dyDescent="0.3">
      <c r="A185" s="35" t="s">
        <v>1730</v>
      </c>
      <c r="B185" s="17">
        <v>243</v>
      </c>
      <c r="C185" s="18">
        <v>39279</v>
      </c>
      <c r="D185" s="18">
        <v>39279.291666666701</v>
      </c>
      <c r="E185" s="16" t="s">
        <v>1375</v>
      </c>
      <c r="F185" s="36">
        <v>39778.333333333299</v>
      </c>
      <c r="G185" s="16" t="s">
        <v>68</v>
      </c>
      <c r="H185" s="17" t="s">
        <v>55</v>
      </c>
      <c r="I185" s="17"/>
      <c r="J185" s="17"/>
      <c r="K185" s="17" t="s">
        <v>96</v>
      </c>
      <c r="L185" s="17"/>
      <c r="M185" s="17"/>
      <c r="N185" s="17">
        <v>429</v>
      </c>
      <c r="O185" s="17"/>
      <c r="P185" s="17"/>
      <c r="Q185" s="17">
        <v>429</v>
      </c>
      <c r="R185" s="17"/>
      <c r="S185" s="17"/>
      <c r="T185" s="17" t="s">
        <v>163</v>
      </c>
      <c r="U185" s="17" t="s">
        <v>61</v>
      </c>
      <c r="V185" s="17" t="s">
        <v>89</v>
      </c>
      <c r="W185" s="19" t="s">
        <v>1546</v>
      </c>
      <c r="X185" s="18">
        <v>40542.333333333299</v>
      </c>
      <c r="Y185" s="18">
        <v>40542.333333333299</v>
      </c>
      <c r="Z185" s="17" t="s">
        <v>98</v>
      </c>
      <c r="AA185" s="17" t="s">
        <v>74</v>
      </c>
      <c r="AB185" s="17" t="s">
        <v>74</v>
      </c>
      <c r="AC185" s="17" t="s">
        <v>74</v>
      </c>
      <c r="AD185" s="17"/>
      <c r="AE185" s="17"/>
    </row>
    <row r="186" spans="1:31" s="3" customFormat="1" ht="13" x14ac:dyDescent="0.3">
      <c r="A186" s="35" t="s">
        <v>1731</v>
      </c>
      <c r="B186" s="17">
        <v>244</v>
      </c>
      <c r="C186" s="18">
        <v>39279</v>
      </c>
      <c r="D186" s="18">
        <v>39279.291666666701</v>
      </c>
      <c r="E186" s="16" t="s">
        <v>1375</v>
      </c>
      <c r="F186" s="36">
        <v>39778.333333333299</v>
      </c>
      <c r="G186" s="16" t="s">
        <v>68</v>
      </c>
      <c r="H186" s="17" t="s">
        <v>55</v>
      </c>
      <c r="I186" s="17"/>
      <c r="J186" s="17"/>
      <c r="K186" s="17" t="s">
        <v>55</v>
      </c>
      <c r="L186" s="17"/>
      <c r="M186" s="17"/>
      <c r="N186" s="17">
        <v>120</v>
      </c>
      <c r="O186" s="17"/>
      <c r="P186" s="17"/>
      <c r="Q186" s="17">
        <v>120</v>
      </c>
      <c r="R186" s="17"/>
      <c r="S186" s="17"/>
      <c r="T186" s="17" t="s">
        <v>1732</v>
      </c>
      <c r="U186" s="17" t="s">
        <v>61</v>
      </c>
      <c r="V186" s="17" t="s">
        <v>89</v>
      </c>
      <c r="W186" s="19" t="s">
        <v>1733</v>
      </c>
      <c r="X186" s="18">
        <v>40527.333333333299</v>
      </c>
      <c r="Y186" s="18">
        <v>40527.333333333299</v>
      </c>
      <c r="Z186" s="17" t="s">
        <v>98</v>
      </c>
      <c r="AA186" s="17" t="s">
        <v>74</v>
      </c>
      <c r="AB186" s="17" t="s">
        <v>74</v>
      </c>
      <c r="AC186" s="17" t="s">
        <v>74</v>
      </c>
      <c r="AD186" s="17"/>
      <c r="AE186" s="17"/>
    </row>
    <row r="187" spans="1:31" s="3" customFormat="1" ht="25.5" x14ac:dyDescent="0.3">
      <c r="A187" s="35" t="s">
        <v>1734</v>
      </c>
      <c r="B187" s="17">
        <v>245</v>
      </c>
      <c r="C187" s="18">
        <v>39279</v>
      </c>
      <c r="D187" s="18">
        <v>39279.291666666701</v>
      </c>
      <c r="E187" s="16" t="s">
        <v>1375</v>
      </c>
      <c r="F187" s="36">
        <v>39778.333333333299</v>
      </c>
      <c r="G187" s="16" t="s">
        <v>68</v>
      </c>
      <c r="H187" s="17" t="s">
        <v>55</v>
      </c>
      <c r="I187" s="17"/>
      <c r="J187" s="17"/>
      <c r="K187" s="17" t="s">
        <v>55</v>
      </c>
      <c r="L187" s="17"/>
      <c r="M187" s="17"/>
      <c r="N187" s="17">
        <v>228</v>
      </c>
      <c r="O187" s="17"/>
      <c r="P187" s="17"/>
      <c r="Q187" s="17">
        <v>228</v>
      </c>
      <c r="R187" s="17"/>
      <c r="S187" s="17"/>
      <c r="T187" s="17" t="s">
        <v>84</v>
      </c>
      <c r="U187" s="17" t="s">
        <v>61</v>
      </c>
      <c r="V187" s="17" t="s">
        <v>89</v>
      </c>
      <c r="W187" s="19" t="s">
        <v>1735</v>
      </c>
      <c r="X187" s="18">
        <v>40527.333333333299</v>
      </c>
      <c r="Y187" s="18">
        <v>40527.333333333299</v>
      </c>
      <c r="Z187" s="17" t="s">
        <v>98</v>
      </c>
      <c r="AA187" s="17" t="s">
        <v>74</v>
      </c>
      <c r="AB187" s="17" t="s">
        <v>74</v>
      </c>
      <c r="AC187" s="17" t="s">
        <v>74</v>
      </c>
      <c r="AD187" s="17"/>
      <c r="AE187" s="17"/>
    </row>
    <row r="188" spans="1:31" s="3" customFormat="1" ht="25.5" x14ac:dyDescent="0.3">
      <c r="A188" s="35" t="s">
        <v>1736</v>
      </c>
      <c r="B188" s="17">
        <v>246</v>
      </c>
      <c r="C188" s="18">
        <v>39280</v>
      </c>
      <c r="D188" s="18">
        <v>39280.291666666701</v>
      </c>
      <c r="E188" s="16" t="s">
        <v>1375</v>
      </c>
      <c r="F188" s="36">
        <v>39778.333333333299</v>
      </c>
      <c r="G188" s="16" t="s">
        <v>68</v>
      </c>
      <c r="H188" s="17" t="s">
        <v>55</v>
      </c>
      <c r="I188" s="17"/>
      <c r="J188" s="17"/>
      <c r="K188" s="17" t="s">
        <v>55</v>
      </c>
      <c r="L188" s="17"/>
      <c r="M188" s="17"/>
      <c r="N188" s="17">
        <v>120</v>
      </c>
      <c r="O188" s="17"/>
      <c r="P188" s="17"/>
      <c r="Q188" s="17">
        <v>120</v>
      </c>
      <c r="R188" s="17"/>
      <c r="S188" s="17"/>
      <c r="T188" s="17" t="s">
        <v>88</v>
      </c>
      <c r="U188" s="17" t="s">
        <v>61</v>
      </c>
      <c r="V188" s="17" t="s">
        <v>89</v>
      </c>
      <c r="W188" s="19" t="s">
        <v>1737</v>
      </c>
      <c r="X188" s="18">
        <v>40527.333333333299</v>
      </c>
      <c r="Y188" s="18">
        <v>40527.333333333299</v>
      </c>
      <c r="Z188" s="17" t="s">
        <v>98</v>
      </c>
      <c r="AA188" s="17" t="s">
        <v>74</v>
      </c>
      <c r="AB188" s="17" t="s">
        <v>74</v>
      </c>
      <c r="AC188" s="17" t="s">
        <v>74</v>
      </c>
      <c r="AD188" s="17"/>
      <c r="AE188" s="17"/>
    </row>
    <row r="189" spans="1:31" s="3" customFormat="1" ht="13" x14ac:dyDescent="0.3">
      <c r="A189" s="35" t="s">
        <v>1738</v>
      </c>
      <c r="B189" s="17">
        <v>247</v>
      </c>
      <c r="C189" s="18">
        <v>39293</v>
      </c>
      <c r="D189" s="18">
        <v>39293.291666666701</v>
      </c>
      <c r="E189" s="16" t="s">
        <v>1375</v>
      </c>
      <c r="F189" s="36">
        <v>40640.889594907399</v>
      </c>
      <c r="G189" s="16" t="s">
        <v>68</v>
      </c>
      <c r="H189" s="17" t="s">
        <v>111</v>
      </c>
      <c r="I189" s="17"/>
      <c r="J189" s="17"/>
      <c r="K189" s="17" t="s">
        <v>77</v>
      </c>
      <c r="L189" s="17"/>
      <c r="M189" s="17"/>
      <c r="N189" s="17">
        <v>67</v>
      </c>
      <c r="O189" s="17"/>
      <c r="P189" s="17"/>
      <c r="Q189" s="17">
        <v>67</v>
      </c>
      <c r="R189" s="17"/>
      <c r="S189" s="17"/>
      <c r="T189" s="17" t="s">
        <v>747</v>
      </c>
      <c r="U189" s="17" t="s">
        <v>61</v>
      </c>
      <c r="V189" s="17" t="s">
        <v>62</v>
      </c>
      <c r="W189" s="19" t="s">
        <v>1653</v>
      </c>
      <c r="X189" s="18">
        <v>40725.291666666701</v>
      </c>
      <c r="Y189" s="18">
        <v>41014.291666666701</v>
      </c>
      <c r="Z189" s="17" t="s">
        <v>73</v>
      </c>
      <c r="AA189" s="17" t="s">
        <v>74</v>
      </c>
      <c r="AB189" s="17" t="s">
        <v>74</v>
      </c>
      <c r="AC189" s="17" t="s">
        <v>74</v>
      </c>
      <c r="AD189" s="17"/>
      <c r="AE189" s="17"/>
    </row>
    <row r="190" spans="1:31" s="3" customFormat="1" ht="13" x14ac:dyDescent="0.3">
      <c r="A190" s="35" t="s">
        <v>1739</v>
      </c>
      <c r="B190" s="17">
        <v>248</v>
      </c>
      <c r="C190" s="18">
        <v>39293</v>
      </c>
      <c r="D190" s="18">
        <v>39293.291666666701</v>
      </c>
      <c r="E190" s="16" t="s">
        <v>1375</v>
      </c>
      <c r="F190" s="36">
        <v>42186.885312500002</v>
      </c>
      <c r="G190" s="16" t="s">
        <v>68</v>
      </c>
      <c r="H190" s="17" t="s">
        <v>111</v>
      </c>
      <c r="I190" s="17"/>
      <c r="J190" s="17"/>
      <c r="K190" s="17" t="s">
        <v>77</v>
      </c>
      <c r="L190" s="17"/>
      <c r="M190" s="17"/>
      <c r="N190" s="17">
        <v>67</v>
      </c>
      <c r="O190" s="17"/>
      <c r="P190" s="17"/>
      <c r="Q190" s="17">
        <v>67</v>
      </c>
      <c r="R190" s="17"/>
      <c r="S190" s="17"/>
      <c r="T190" s="17" t="s">
        <v>211</v>
      </c>
      <c r="U190" s="17" t="s">
        <v>61</v>
      </c>
      <c r="V190" s="17" t="s">
        <v>62</v>
      </c>
      <c r="W190" s="19" t="s">
        <v>1740</v>
      </c>
      <c r="X190" s="18">
        <v>40678.291666666701</v>
      </c>
      <c r="Y190" s="18">
        <v>41760.291666666701</v>
      </c>
      <c r="Z190" s="17" t="s">
        <v>73</v>
      </c>
      <c r="AA190" s="17" t="s">
        <v>65</v>
      </c>
      <c r="AB190" s="17" t="s">
        <v>65</v>
      </c>
      <c r="AC190" s="17" t="s">
        <v>74</v>
      </c>
      <c r="AD190" s="17"/>
      <c r="AE190" s="17"/>
    </row>
    <row r="191" spans="1:31" s="3" customFormat="1" ht="50.5" x14ac:dyDescent="0.3">
      <c r="A191" s="35" t="s">
        <v>1741</v>
      </c>
      <c r="B191" s="17">
        <v>249</v>
      </c>
      <c r="C191" s="18">
        <v>39293</v>
      </c>
      <c r="D191" s="18">
        <v>39293.291666666701</v>
      </c>
      <c r="E191" s="16" t="s">
        <v>1375</v>
      </c>
      <c r="F191" s="36">
        <v>39778.333333333299</v>
      </c>
      <c r="G191" s="16" t="s">
        <v>68</v>
      </c>
      <c r="H191" s="17" t="s">
        <v>55</v>
      </c>
      <c r="I191" s="17"/>
      <c r="J191" s="17"/>
      <c r="K191" s="17" t="s">
        <v>55</v>
      </c>
      <c r="L191" s="17"/>
      <c r="M191" s="17"/>
      <c r="N191" s="17">
        <v>105</v>
      </c>
      <c r="O191" s="17"/>
      <c r="P191" s="17"/>
      <c r="Q191" s="17">
        <v>105</v>
      </c>
      <c r="R191" s="17"/>
      <c r="S191" s="17"/>
      <c r="T191" s="17" t="s">
        <v>411</v>
      </c>
      <c r="U191" s="17" t="s">
        <v>61</v>
      </c>
      <c r="V191" s="17" t="s">
        <v>62</v>
      </c>
      <c r="W191" s="19" t="s">
        <v>1742</v>
      </c>
      <c r="X191" s="18">
        <v>40483.291666666701</v>
      </c>
      <c r="Y191" s="18">
        <v>40483.291666666701</v>
      </c>
      <c r="Z191" s="17" t="s">
        <v>98</v>
      </c>
      <c r="AA191" s="17" t="s">
        <v>74</v>
      </c>
      <c r="AB191" s="17" t="s">
        <v>74</v>
      </c>
      <c r="AC191" s="17" t="s">
        <v>74</v>
      </c>
      <c r="AD191" s="17"/>
      <c r="AE191" s="17"/>
    </row>
    <row r="192" spans="1:31" s="3" customFormat="1" ht="13" x14ac:dyDescent="0.3">
      <c r="A192" s="35" t="s">
        <v>1743</v>
      </c>
      <c r="B192" s="17">
        <v>250</v>
      </c>
      <c r="C192" s="18">
        <v>39298</v>
      </c>
      <c r="D192" s="18">
        <v>39293.291666666701</v>
      </c>
      <c r="E192" s="16" t="s">
        <v>1375</v>
      </c>
      <c r="F192" s="36">
        <v>41429.291666666701</v>
      </c>
      <c r="G192" s="16" t="s">
        <v>101</v>
      </c>
      <c r="H192" s="17" t="s">
        <v>55</v>
      </c>
      <c r="I192" s="17"/>
      <c r="J192" s="17"/>
      <c r="K192" s="17" t="s">
        <v>55</v>
      </c>
      <c r="L192" s="17"/>
      <c r="M192" s="17"/>
      <c r="N192" s="17">
        <v>66.2</v>
      </c>
      <c r="O192" s="17"/>
      <c r="P192" s="17"/>
      <c r="Q192" s="17">
        <v>66.2</v>
      </c>
      <c r="R192" s="17" t="s">
        <v>83</v>
      </c>
      <c r="S192" s="17"/>
      <c r="T192" s="17" t="s">
        <v>1744</v>
      </c>
      <c r="U192" s="17" t="s">
        <v>61</v>
      </c>
      <c r="V192" s="17" t="s">
        <v>62</v>
      </c>
      <c r="W192" s="19" t="s">
        <v>1745</v>
      </c>
      <c r="X192" s="18">
        <v>40026.291666666701</v>
      </c>
      <c r="Y192" s="18">
        <v>41854.291666666701</v>
      </c>
      <c r="Z192" s="17" t="s">
        <v>103</v>
      </c>
      <c r="AA192" s="17" t="s">
        <v>65</v>
      </c>
      <c r="AB192" s="17" t="s">
        <v>65</v>
      </c>
      <c r="AC192" s="17" t="s">
        <v>103</v>
      </c>
      <c r="AD192" s="17"/>
      <c r="AE192" s="17"/>
    </row>
    <row r="193" spans="1:31" s="3" customFormat="1" ht="13" x14ac:dyDescent="0.3">
      <c r="A193" s="35" t="s">
        <v>1746</v>
      </c>
      <c r="B193" s="17">
        <v>251</v>
      </c>
      <c r="C193" s="18">
        <v>39295</v>
      </c>
      <c r="D193" s="18">
        <v>39295.291666666701</v>
      </c>
      <c r="E193" s="16" t="s">
        <v>1375</v>
      </c>
      <c r="F193" s="36">
        <v>39778.333333333299</v>
      </c>
      <c r="G193" s="16" t="s">
        <v>68</v>
      </c>
      <c r="H193" s="17" t="s">
        <v>95</v>
      </c>
      <c r="I193" s="17"/>
      <c r="J193" s="17"/>
      <c r="K193" s="17" t="s">
        <v>96</v>
      </c>
      <c r="L193" s="17"/>
      <c r="M193" s="17"/>
      <c r="N193" s="17">
        <v>200</v>
      </c>
      <c r="O193" s="17"/>
      <c r="P193" s="17"/>
      <c r="Q193" s="17">
        <v>200</v>
      </c>
      <c r="R193" s="17"/>
      <c r="S193" s="17"/>
      <c r="T193" s="17" t="s">
        <v>84</v>
      </c>
      <c r="U193" s="17" t="s">
        <v>61</v>
      </c>
      <c r="V193" s="17" t="s">
        <v>89</v>
      </c>
      <c r="W193" s="19" t="s">
        <v>1747</v>
      </c>
      <c r="X193" s="18">
        <v>40162.333333333299</v>
      </c>
      <c r="Y193" s="18">
        <v>40162.333333333299</v>
      </c>
      <c r="Z193" s="17" t="s">
        <v>98</v>
      </c>
      <c r="AA193" s="17" t="s">
        <v>74</v>
      </c>
      <c r="AB193" s="17" t="s">
        <v>74</v>
      </c>
      <c r="AC193" s="17" t="s">
        <v>74</v>
      </c>
      <c r="AD193" s="17"/>
      <c r="AE193" s="17"/>
    </row>
    <row r="194" spans="1:31" s="3" customFormat="1" ht="13" x14ac:dyDescent="0.3">
      <c r="A194" s="35" t="s">
        <v>1748</v>
      </c>
      <c r="B194" s="17">
        <v>253</v>
      </c>
      <c r="C194" s="18">
        <v>39307</v>
      </c>
      <c r="D194" s="18">
        <v>39307.291666666701</v>
      </c>
      <c r="E194" s="16" t="s">
        <v>1375</v>
      </c>
      <c r="F194" s="36">
        <v>39778.333333333299</v>
      </c>
      <c r="G194" s="16" t="s">
        <v>68</v>
      </c>
      <c r="H194" s="17" t="s">
        <v>55</v>
      </c>
      <c r="I194" s="17"/>
      <c r="J194" s="17"/>
      <c r="K194" s="17" t="s">
        <v>55</v>
      </c>
      <c r="L194" s="17"/>
      <c r="M194" s="17"/>
      <c r="N194" s="17">
        <v>40</v>
      </c>
      <c r="O194" s="17"/>
      <c r="P194" s="17"/>
      <c r="Q194" s="17">
        <v>40</v>
      </c>
      <c r="R194" s="17"/>
      <c r="S194" s="17"/>
      <c r="T194" s="17" t="s">
        <v>1389</v>
      </c>
      <c r="U194" s="17" t="s">
        <v>61</v>
      </c>
      <c r="V194" s="17" t="s">
        <v>62</v>
      </c>
      <c r="W194" s="19" t="s">
        <v>1749</v>
      </c>
      <c r="X194" s="18">
        <v>40908.333333333299</v>
      </c>
      <c r="Y194" s="18">
        <v>40908.333333333299</v>
      </c>
      <c r="Z194" s="17" t="s">
        <v>98</v>
      </c>
      <c r="AA194" s="17" t="s">
        <v>74</v>
      </c>
      <c r="AB194" s="17" t="s">
        <v>74</v>
      </c>
      <c r="AC194" s="17" t="s">
        <v>74</v>
      </c>
      <c r="AD194" s="17"/>
      <c r="AE194" s="17"/>
    </row>
    <row r="195" spans="1:31" s="3" customFormat="1" ht="13" x14ac:dyDescent="0.3">
      <c r="A195" s="35" t="s">
        <v>1382</v>
      </c>
      <c r="B195" s="17">
        <v>254</v>
      </c>
      <c r="C195" s="18">
        <v>39315</v>
      </c>
      <c r="D195" s="18">
        <v>39315.291666666701</v>
      </c>
      <c r="E195" s="16" t="s">
        <v>1375</v>
      </c>
      <c r="F195" s="36">
        <v>42240.291666666701</v>
      </c>
      <c r="G195" s="16" t="s">
        <v>101</v>
      </c>
      <c r="H195" s="17" t="s">
        <v>111</v>
      </c>
      <c r="I195" s="17"/>
      <c r="J195" s="17"/>
      <c r="K195" s="17" t="s">
        <v>77</v>
      </c>
      <c r="L195" s="17"/>
      <c r="M195" s="17"/>
      <c r="N195" s="17">
        <v>600</v>
      </c>
      <c r="O195" s="17"/>
      <c r="P195" s="17"/>
      <c r="Q195" s="17">
        <v>600</v>
      </c>
      <c r="R195" s="17" t="s">
        <v>83</v>
      </c>
      <c r="S195" s="17"/>
      <c r="T195" s="17" t="s">
        <v>133</v>
      </c>
      <c r="U195" s="17" t="s">
        <v>61</v>
      </c>
      <c r="V195" s="17" t="s">
        <v>62</v>
      </c>
      <c r="W195" s="19" t="s">
        <v>1750</v>
      </c>
      <c r="X195" s="18">
        <v>41061.291666666701</v>
      </c>
      <c r="Y195" s="18">
        <v>42887.291666666701</v>
      </c>
      <c r="Z195" s="17" t="s">
        <v>103</v>
      </c>
      <c r="AA195" s="17" t="s">
        <v>65</v>
      </c>
      <c r="AB195" s="17" t="s">
        <v>65</v>
      </c>
      <c r="AC195" s="17" t="s">
        <v>103</v>
      </c>
      <c r="AD195" s="17"/>
      <c r="AE195" s="17"/>
    </row>
    <row r="196" spans="1:31" s="3" customFormat="1" ht="13" x14ac:dyDescent="0.3">
      <c r="A196" s="35" t="s">
        <v>1751</v>
      </c>
      <c r="B196" s="17">
        <v>255</v>
      </c>
      <c r="C196" s="18">
        <v>40502</v>
      </c>
      <c r="D196" s="18">
        <v>39317.291666666701</v>
      </c>
      <c r="E196" s="16" t="s">
        <v>1375</v>
      </c>
      <c r="F196" s="36">
        <v>40569.333333333299</v>
      </c>
      <c r="G196" s="16" t="s">
        <v>101</v>
      </c>
      <c r="H196" s="17" t="s">
        <v>76</v>
      </c>
      <c r="I196" s="17"/>
      <c r="J196" s="17"/>
      <c r="K196" s="17" t="s">
        <v>96</v>
      </c>
      <c r="L196" s="17"/>
      <c r="M196" s="17"/>
      <c r="N196" s="17">
        <v>250</v>
      </c>
      <c r="O196" s="17"/>
      <c r="P196" s="17"/>
      <c r="Q196" s="17">
        <v>250</v>
      </c>
      <c r="R196" s="17" t="s">
        <v>83</v>
      </c>
      <c r="S196" s="17"/>
      <c r="T196" s="17" t="s">
        <v>88</v>
      </c>
      <c r="U196" s="17" t="s">
        <v>61</v>
      </c>
      <c r="V196" s="17" t="s">
        <v>89</v>
      </c>
      <c r="W196" s="19" t="s">
        <v>1752</v>
      </c>
      <c r="X196" s="18">
        <v>41636.333333333299</v>
      </c>
      <c r="Y196" s="18">
        <v>41456.291666666701</v>
      </c>
      <c r="Z196" s="17" t="s">
        <v>103</v>
      </c>
      <c r="AA196" s="17" t="s">
        <v>65</v>
      </c>
      <c r="AB196" s="17" t="s">
        <v>65</v>
      </c>
      <c r="AC196" s="17" t="s">
        <v>103</v>
      </c>
      <c r="AD196" s="17"/>
      <c r="AE196" s="17"/>
    </row>
    <row r="197" spans="1:31" s="3" customFormat="1" ht="13" x14ac:dyDescent="0.3">
      <c r="A197" s="35" t="s">
        <v>1753</v>
      </c>
      <c r="B197" s="17">
        <v>256</v>
      </c>
      <c r="C197" s="18">
        <v>39317</v>
      </c>
      <c r="D197" s="18">
        <v>39317.291666666701</v>
      </c>
      <c r="E197" s="16" t="s">
        <v>1375</v>
      </c>
      <c r="F197" s="36">
        <v>39349.291666666701</v>
      </c>
      <c r="G197" s="16" t="s">
        <v>68</v>
      </c>
      <c r="H197" s="17" t="s">
        <v>95</v>
      </c>
      <c r="I197" s="17"/>
      <c r="J197" s="17"/>
      <c r="K197" s="17" t="s">
        <v>96</v>
      </c>
      <c r="L197" s="17"/>
      <c r="M197" s="17"/>
      <c r="N197" s="17">
        <v>30</v>
      </c>
      <c r="O197" s="17"/>
      <c r="P197" s="17"/>
      <c r="Q197" s="17">
        <v>30</v>
      </c>
      <c r="R197" s="17"/>
      <c r="S197" s="17"/>
      <c r="T197" s="17" t="s">
        <v>78</v>
      </c>
      <c r="U197" s="17" t="s">
        <v>61</v>
      </c>
      <c r="V197" s="17" t="s">
        <v>62</v>
      </c>
      <c r="W197" s="19" t="s">
        <v>1754</v>
      </c>
      <c r="X197" s="18">
        <v>39918.291666666701</v>
      </c>
      <c r="Y197" s="18">
        <v>39918.291666666701</v>
      </c>
      <c r="Z197" s="17" t="s">
        <v>74</v>
      </c>
      <c r="AA197" s="17" t="s">
        <v>74</v>
      </c>
      <c r="AB197" s="17" t="s">
        <v>74</v>
      </c>
      <c r="AC197" s="17" t="s">
        <v>74</v>
      </c>
      <c r="AD197" s="17"/>
      <c r="AE197" s="17"/>
    </row>
    <row r="198" spans="1:31" s="3" customFormat="1" ht="13" x14ac:dyDescent="0.3">
      <c r="A198" s="35" t="s">
        <v>1755</v>
      </c>
      <c r="B198" s="17">
        <v>257</v>
      </c>
      <c r="C198" s="18">
        <v>39273</v>
      </c>
      <c r="D198" s="18">
        <v>39335.291666666701</v>
      </c>
      <c r="E198" s="16" t="s">
        <v>1375</v>
      </c>
      <c r="F198" s="36">
        <v>40654.670960648102</v>
      </c>
      <c r="G198" s="16" t="s">
        <v>68</v>
      </c>
      <c r="H198" s="17" t="s">
        <v>111</v>
      </c>
      <c r="I198" s="17"/>
      <c r="J198" s="17"/>
      <c r="K198" s="17" t="s">
        <v>77</v>
      </c>
      <c r="L198" s="17"/>
      <c r="M198" s="17"/>
      <c r="N198" s="17">
        <v>575</v>
      </c>
      <c r="O198" s="17"/>
      <c r="P198" s="17"/>
      <c r="Q198" s="17">
        <v>575</v>
      </c>
      <c r="R198" s="17"/>
      <c r="S198" s="17"/>
      <c r="T198" s="17" t="s">
        <v>60</v>
      </c>
      <c r="U198" s="17" t="s">
        <v>61</v>
      </c>
      <c r="V198" s="17" t="s">
        <v>62</v>
      </c>
      <c r="W198" s="19" t="s">
        <v>1756</v>
      </c>
      <c r="X198" s="18">
        <v>40695.291666666701</v>
      </c>
      <c r="Y198" s="18">
        <v>40695.291666666701</v>
      </c>
      <c r="Z198" s="17" t="s">
        <v>98</v>
      </c>
      <c r="AA198" s="17" t="s">
        <v>74</v>
      </c>
      <c r="AB198" s="17" t="s">
        <v>74</v>
      </c>
      <c r="AC198" s="17" t="s">
        <v>74</v>
      </c>
      <c r="AD198" s="17"/>
      <c r="AE198" s="17"/>
    </row>
    <row r="199" spans="1:31" s="3" customFormat="1" ht="13" x14ac:dyDescent="0.3">
      <c r="A199" s="35" t="s">
        <v>1757</v>
      </c>
      <c r="B199" s="17">
        <v>258</v>
      </c>
      <c r="C199" s="18">
        <v>39337</v>
      </c>
      <c r="D199" s="18">
        <v>39337.291666666701</v>
      </c>
      <c r="E199" s="16" t="s">
        <v>1375</v>
      </c>
      <c r="F199" s="36">
        <v>43340.291666666701</v>
      </c>
      <c r="G199" s="16" t="s">
        <v>101</v>
      </c>
      <c r="H199" s="17" t="s">
        <v>111</v>
      </c>
      <c r="I199" s="17"/>
      <c r="J199" s="17"/>
      <c r="K199" s="17" t="s">
        <v>77</v>
      </c>
      <c r="L199" s="17"/>
      <c r="M199" s="17"/>
      <c r="N199" s="17">
        <v>651</v>
      </c>
      <c r="O199" s="17"/>
      <c r="P199" s="17"/>
      <c r="Q199" s="17">
        <v>651</v>
      </c>
      <c r="R199" s="17" t="s">
        <v>115</v>
      </c>
      <c r="S199" s="17"/>
      <c r="T199" s="17" t="s">
        <v>144</v>
      </c>
      <c r="U199" s="17" t="s">
        <v>61</v>
      </c>
      <c r="V199" s="17" t="s">
        <v>62</v>
      </c>
      <c r="W199" s="19" t="s">
        <v>1758</v>
      </c>
      <c r="X199" s="18">
        <v>40940.333333333299</v>
      </c>
      <c r="Y199" s="18">
        <v>44196.333333333299</v>
      </c>
      <c r="Z199" s="17" t="s">
        <v>103</v>
      </c>
      <c r="AA199" s="17" t="s">
        <v>65</v>
      </c>
      <c r="AB199" s="17" t="s">
        <v>65</v>
      </c>
      <c r="AC199" s="17" t="s">
        <v>103</v>
      </c>
      <c r="AD199" s="17" t="s">
        <v>66</v>
      </c>
      <c r="AE199" s="17"/>
    </row>
    <row r="200" spans="1:31" s="3" customFormat="1" ht="13" x14ac:dyDescent="0.3">
      <c r="A200" s="35" t="s">
        <v>1759</v>
      </c>
      <c r="B200" s="17">
        <v>259</v>
      </c>
      <c r="C200" s="18">
        <v>39339</v>
      </c>
      <c r="D200" s="18">
        <v>39337.291666666701</v>
      </c>
      <c r="E200" s="16" t="s">
        <v>1375</v>
      </c>
      <c r="F200" s="36">
        <v>39793.994016203702</v>
      </c>
      <c r="G200" s="16" t="s">
        <v>68</v>
      </c>
      <c r="H200" s="17" t="s">
        <v>111</v>
      </c>
      <c r="I200" s="17"/>
      <c r="J200" s="17"/>
      <c r="K200" s="17" t="s">
        <v>77</v>
      </c>
      <c r="L200" s="17"/>
      <c r="M200" s="17"/>
      <c r="N200" s="17">
        <v>345</v>
      </c>
      <c r="O200" s="17"/>
      <c r="P200" s="17"/>
      <c r="Q200" s="17">
        <v>345</v>
      </c>
      <c r="R200" s="17"/>
      <c r="S200" s="17"/>
      <c r="T200" s="17" t="s">
        <v>658</v>
      </c>
      <c r="U200" s="17" t="s">
        <v>61</v>
      </c>
      <c r="V200" s="17" t="s">
        <v>62</v>
      </c>
      <c r="W200" s="19" t="s">
        <v>1760</v>
      </c>
      <c r="X200" s="18">
        <v>40940.333333333299</v>
      </c>
      <c r="Y200" s="18">
        <v>40940.333333333299</v>
      </c>
      <c r="Z200" s="17" t="s">
        <v>98</v>
      </c>
      <c r="AA200" s="17" t="s">
        <v>74</v>
      </c>
      <c r="AB200" s="17" t="s">
        <v>74</v>
      </c>
      <c r="AC200" s="17" t="s">
        <v>74</v>
      </c>
      <c r="AD200" s="17"/>
      <c r="AE200" s="17"/>
    </row>
    <row r="201" spans="1:31" s="3" customFormat="1" ht="25.5" x14ac:dyDescent="0.3">
      <c r="A201" s="35" t="s">
        <v>1761</v>
      </c>
      <c r="B201" s="17">
        <v>260</v>
      </c>
      <c r="C201" s="18">
        <v>39339</v>
      </c>
      <c r="D201" s="18">
        <v>39337.291666666701</v>
      </c>
      <c r="E201" s="16" t="s">
        <v>1375</v>
      </c>
      <c r="F201" s="36">
        <v>39778.333333333299</v>
      </c>
      <c r="G201" s="16" t="s">
        <v>68</v>
      </c>
      <c r="H201" s="17" t="s">
        <v>111</v>
      </c>
      <c r="I201" s="17"/>
      <c r="J201" s="17"/>
      <c r="K201" s="17" t="s">
        <v>77</v>
      </c>
      <c r="L201" s="17"/>
      <c r="M201" s="17"/>
      <c r="N201" s="17">
        <v>260</v>
      </c>
      <c r="O201" s="17"/>
      <c r="P201" s="17"/>
      <c r="Q201" s="17">
        <v>260</v>
      </c>
      <c r="R201" s="17"/>
      <c r="S201" s="17"/>
      <c r="T201" s="17" t="s">
        <v>211</v>
      </c>
      <c r="U201" s="17" t="s">
        <v>61</v>
      </c>
      <c r="V201" s="17" t="s">
        <v>62</v>
      </c>
      <c r="W201" s="19" t="s">
        <v>1762</v>
      </c>
      <c r="X201" s="18">
        <v>40940.333333333299</v>
      </c>
      <c r="Y201" s="18">
        <v>40940.333333333299</v>
      </c>
      <c r="Z201" s="17" t="s">
        <v>98</v>
      </c>
      <c r="AA201" s="17" t="s">
        <v>74</v>
      </c>
      <c r="AB201" s="17" t="s">
        <v>74</v>
      </c>
      <c r="AC201" s="17" t="s">
        <v>74</v>
      </c>
      <c r="AD201" s="17"/>
      <c r="AE201" s="17"/>
    </row>
    <row r="202" spans="1:31" s="3" customFormat="1" ht="13" x14ac:dyDescent="0.3">
      <c r="A202" s="35" t="s">
        <v>1763</v>
      </c>
      <c r="B202" s="17">
        <v>261</v>
      </c>
      <c r="C202" s="18">
        <v>39353</v>
      </c>
      <c r="D202" s="18">
        <v>39353.291666666701</v>
      </c>
      <c r="E202" s="16" t="s">
        <v>1375</v>
      </c>
      <c r="F202" s="36">
        <v>39778.333333333299</v>
      </c>
      <c r="G202" s="16" t="s">
        <v>68</v>
      </c>
      <c r="H202" s="17" t="s">
        <v>111</v>
      </c>
      <c r="I202" s="17"/>
      <c r="J202" s="17"/>
      <c r="K202" s="17" t="s">
        <v>77</v>
      </c>
      <c r="L202" s="17"/>
      <c r="M202" s="17"/>
      <c r="N202" s="17">
        <v>104</v>
      </c>
      <c r="O202" s="17"/>
      <c r="P202" s="17"/>
      <c r="Q202" s="17">
        <v>104</v>
      </c>
      <c r="R202" s="17"/>
      <c r="S202" s="17"/>
      <c r="T202" s="17" t="s">
        <v>107</v>
      </c>
      <c r="U202" s="17" t="s">
        <v>61</v>
      </c>
      <c r="V202" s="17" t="s">
        <v>89</v>
      </c>
      <c r="W202" s="19" t="s">
        <v>1764</v>
      </c>
      <c r="X202" s="18">
        <v>40452.291666666701</v>
      </c>
      <c r="Y202" s="18">
        <v>40452.291666666701</v>
      </c>
      <c r="Z202" s="17" t="s">
        <v>98</v>
      </c>
      <c r="AA202" s="17" t="s">
        <v>74</v>
      </c>
      <c r="AB202" s="17" t="s">
        <v>74</v>
      </c>
      <c r="AC202" s="17" t="s">
        <v>74</v>
      </c>
      <c r="AD202" s="17"/>
      <c r="AE202" s="17"/>
    </row>
    <row r="203" spans="1:31" s="3" customFormat="1" ht="25.5" x14ac:dyDescent="0.3">
      <c r="A203" s="35" t="s">
        <v>1765</v>
      </c>
      <c r="B203" s="17">
        <v>262</v>
      </c>
      <c r="C203" s="18">
        <v>39366</v>
      </c>
      <c r="D203" s="18">
        <v>39365.291666666701</v>
      </c>
      <c r="E203" s="16" t="s">
        <v>1375</v>
      </c>
      <c r="F203" s="36">
        <v>39602.291666666701</v>
      </c>
      <c r="G203" s="16" t="s">
        <v>68</v>
      </c>
      <c r="H203" s="17" t="s">
        <v>1146</v>
      </c>
      <c r="I203" s="17"/>
      <c r="J203" s="17"/>
      <c r="K203" s="17" t="s">
        <v>77</v>
      </c>
      <c r="L203" s="17"/>
      <c r="M203" s="17"/>
      <c r="N203" s="17">
        <v>390.6</v>
      </c>
      <c r="O203" s="17"/>
      <c r="P203" s="17"/>
      <c r="Q203" s="17">
        <v>390.6</v>
      </c>
      <c r="R203" s="17"/>
      <c r="S203" s="17"/>
      <c r="T203" s="17" t="s">
        <v>60</v>
      </c>
      <c r="U203" s="17" t="s">
        <v>61</v>
      </c>
      <c r="V203" s="17" t="s">
        <v>62</v>
      </c>
      <c r="W203" s="19" t="s">
        <v>1766</v>
      </c>
      <c r="X203" s="18">
        <v>41014.291666666701</v>
      </c>
      <c r="Y203" s="18">
        <v>41014.291666666701</v>
      </c>
      <c r="Z203" s="17" t="s">
        <v>98</v>
      </c>
      <c r="AA203" s="17" t="s">
        <v>74</v>
      </c>
      <c r="AB203" s="17" t="s">
        <v>74</v>
      </c>
      <c r="AC203" s="17" t="s">
        <v>74</v>
      </c>
      <c r="AD203" s="17"/>
      <c r="AE203" s="17"/>
    </row>
    <row r="204" spans="1:31" s="3" customFormat="1" ht="25.5" x14ac:dyDescent="0.3">
      <c r="A204" s="35" t="s">
        <v>1767</v>
      </c>
      <c r="B204" s="17">
        <v>263</v>
      </c>
      <c r="C204" s="18">
        <v>39365</v>
      </c>
      <c r="D204" s="18">
        <v>39365.291666666701</v>
      </c>
      <c r="E204" s="16" t="s">
        <v>1375</v>
      </c>
      <c r="F204" s="36">
        <v>39491.333333333299</v>
      </c>
      <c r="G204" s="16" t="s">
        <v>68</v>
      </c>
      <c r="H204" s="17" t="s">
        <v>111</v>
      </c>
      <c r="I204" s="17"/>
      <c r="J204" s="17"/>
      <c r="K204" s="17" t="s">
        <v>77</v>
      </c>
      <c r="L204" s="17"/>
      <c r="M204" s="17"/>
      <c r="N204" s="17">
        <v>634</v>
      </c>
      <c r="O204" s="17"/>
      <c r="P204" s="17"/>
      <c r="Q204" s="17">
        <v>634</v>
      </c>
      <c r="R204" s="17"/>
      <c r="S204" s="17"/>
      <c r="T204" s="17" t="s">
        <v>119</v>
      </c>
      <c r="U204" s="17" t="s">
        <v>120</v>
      </c>
      <c r="V204" s="17" t="s">
        <v>89</v>
      </c>
      <c r="W204" s="19" t="s">
        <v>1768</v>
      </c>
      <c r="X204" s="18">
        <v>40664.291666666701</v>
      </c>
      <c r="Y204" s="18">
        <v>40664.291666666701</v>
      </c>
      <c r="Z204" s="17" t="s">
        <v>73</v>
      </c>
      <c r="AA204" s="17" t="s">
        <v>74</v>
      </c>
      <c r="AB204" s="17" t="s">
        <v>74</v>
      </c>
      <c r="AC204" s="17" t="s">
        <v>74</v>
      </c>
      <c r="AD204" s="17"/>
      <c r="AE204" s="17"/>
    </row>
    <row r="205" spans="1:31" s="3" customFormat="1" ht="13" x14ac:dyDescent="0.3">
      <c r="A205" s="35" t="s">
        <v>1769</v>
      </c>
      <c r="B205" s="17">
        <v>264</v>
      </c>
      <c r="C205" s="18">
        <v>39370</v>
      </c>
      <c r="D205" s="18">
        <v>39370.291666666701</v>
      </c>
      <c r="E205" s="16" t="s">
        <v>1375</v>
      </c>
      <c r="F205" s="36">
        <v>40164.803124999999</v>
      </c>
      <c r="G205" s="16" t="s">
        <v>68</v>
      </c>
      <c r="H205" s="17" t="s">
        <v>55</v>
      </c>
      <c r="I205" s="17"/>
      <c r="J205" s="17"/>
      <c r="K205" s="17" t="s">
        <v>55</v>
      </c>
      <c r="L205" s="17"/>
      <c r="M205" s="17"/>
      <c r="N205" s="17">
        <v>300</v>
      </c>
      <c r="O205" s="17"/>
      <c r="P205" s="17"/>
      <c r="Q205" s="17">
        <v>300</v>
      </c>
      <c r="R205" s="17"/>
      <c r="S205" s="17"/>
      <c r="T205" s="17" t="s">
        <v>163</v>
      </c>
      <c r="U205" s="17" t="s">
        <v>61</v>
      </c>
      <c r="V205" s="17" t="s">
        <v>89</v>
      </c>
      <c r="W205" s="19" t="s">
        <v>1770</v>
      </c>
      <c r="X205" s="18">
        <v>40542.333333333299</v>
      </c>
      <c r="Y205" s="18">
        <v>40542.333333333299</v>
      </c>
      <c r="Z205" s="17" t="s">
        <v>98</v>
      </c>
      <c r="AA205" s="17" t="s">
        <v>74</v>
      </c>
      <c r="AB205" s="17" t="s">
        <v>74</v>
      </c>
      <c r="AC205" s="17" t="s">
        <v>74</v>
      </c>
      <c r="AD205" s="17"/>
      <c r="AE205" s="17"/>
    </row>
    <row r="206" spans="1:31" s="3" customFormat="1" ht="13" x14ac:dyDescent="0.3">
      <c r="A206" s="35" t="s">
        <v>1771</v>
      </c>
      <c r="B206" s="17">
        <v>265</v>
      </c>
      <c r="C206" s="18">
        <v>39371</v>
      </c>
      <c r="D206" s="18">
        <v>39371.291666666701</v>
      </c>
      <c r="E206" s="16" t="s">
        <v>1375</v>
      </c>
      <c r="F206" s="36">
        <v>39421.333333333299</v>
      </c>
      <c r="G206" s="16" t="s">
        <v>68</v>
      </c>
      <c r="H206" s="17" t="s">
        <v>95</v>
      </c>
      <c r="I206" s="17"/>
      <c r="J206" s="17"/>
      <c r="K206" s="17" t="s">
        <v>96</v>
      </c>
      <c r="L206" s="17"/>
      <c r="M206" s="17"/>
      <c r="N206" s="17">
        <v>25</v>
      </c>
      <c r="O206" s="17"/>
      <c r="P206" s="17"/>
      <c r="Q206" s="17">
        <v>25</v>
      </c>
      <c r="R206" s="17"/>
      <c r="S206" s="17"/>
      <c r="T206" s="17" t="s">
        <v>84</v>
      </c>
      <c r="U206" s="17" t="s">
        <v>61</v>
      </c>
      <c r="V206" s="17" t="s">
        <v>89</v>
      </c>
      <c r="W206" s="19" t="s">
        <v>1772</v>
      </c>
      <c r="X206" s="18">
        <v>40148.333333333299</v>
      </c>
      <c r="Y206" s="18">
        <v>40148.333333333299</v>
      </c>
      <c r="Z206" s="17" t="s">
        <v>98</v>
      </c>
      <c r="AA206" s="17" t="s">
        <v>74</v>
      </c>
      <c r="AB206" s="17" t="s">
        <v>74</v>
      </c>
      <c r="AC206" s="17" t="s">
        <v>74</v>
      </c>
      <c r="AD206" s="17"/>
      <c r="AE206" s="17"/>
    </row>
    <row r="207" spans="1:31" s="3" customFormat="1" ht="13" x14ac:dyDescent="0.3">
      <c r="A207" s="35" t="s">
        <v>1773</v>
      </c>
      <c r="B207" s="17">
        <v>266</v>
      </c>
      <c r="C207" s="18">
        <v>39374</v>
      </c>
      <c r="D207" s="18">
        <v>39374.291666666701</v>
      </c>
      <c r="E207" s="16" t="s">
        <v>1375</v>
      </c>
      <c r="F207" s="36">
        <v>39778.333333333299</v>
      </c>
      <c r="G207" s="16" t="s">
        <v>68</v>
      </c>
      <c r="H207" s="17" t="s">
        <v>111</v>
      </c>
      <c r="I207" s="17"/>
      <c r="J207" s="17"/>
      <c r="K207" s="17" t="s">
        <v>77</v>
      </c>
      <c r="L207" s="17"/>
      <c r="M207" s="17"/>
      <c r="N207" s="17">
        <v>325</v>
      </c>
      <c r="O207" s="17"/>
      <c r="P207" s="17"/>
      <c r="Q207" s="17">
        <v>325</v>
      </c>
      <c r="R207" s="17"/>
      <c r="S207" s="17"/>
      <c r="T207" s="17" t="s">
        <v>658</v>
      </c>
      <c r="U207" s="17" t="s">
        <v>61</v>
      </c>
      <c r="V207" s="17" t="s">
        <v>62</v>
      </c>
      <c r="W207" s="19" t="s">
        <v>1774</v>
      </c>
      <c r="X207" s="18">
        <v>40940.333333333299</v>
      </c>
      <c r="Y207" s="18">
        <v>40940.333333333299</v>
      </c>
      <c r="Z207" s="17" t="s">
        <v>98</v>
      </c>
      <c r="AA207" s="17" t="s">
        <v>74</v>
      </c>
      <c r="AB207" s="17" t="s">
        <v>74</v>
      </c>
      <c r="AC207" s="17" t="s">
        <v>74</v>
      </c>
      <c r="AD207" s="17"/>
      <c r="AE207" s="17"/>
    </row>
    <row r="208" spans="1:31" s="3" customFormat="1" ht="13" x14ac:dyDescent="0.3">
      <c r="A208" s="35" t="s">
        <v>1775</v>
      </c>
      <c r="B208" s="17">
        <v>269</v>
      </c>
      <c r="C208" s="18">
        <v>39385</v>
      </c>
      <c r="D208" s="18">
        <v>39386.291666666701</v>
      </c>
      <c r="E208" s="16" t="s">
        <v>1375</v>
      </c>
      <c r="F208" s="36">
        <v>40640.9119907407</v>
      </c>
      <c r="G208" s="16" t="s">
        <v>68</v>
      </c>
      <c r="H208" s="17" t="s">
        <v>1146</v>
      </c>
      <c r="I208" s="17"/>
      <c r="J208" s="17"/>
      <c r="K208" s="17" t="s">
        <v>77</v>
      </c>
      <c r="L208" s="17"/>
      <c r="M208" s="17"/>
      <c r="N208" s="17">
        <v>371.3</v>
      </c>
      <c r="O208" s="17"/>
      <c r="P208" s="17"/>
      <c r="Q208" s="17">
        <v>371.3</v>
      </c>
      <c r="R208" s="17"/>
      <c r="S208" s="17"/>
      <c r="T208" s="17" t="s">
        <v>211</v>
      </c>
      <c r="U208" s="17" t="s">
        <v>61</v>
      </c>
      <c r="V208" s="17" t="s">
        <v>62</v>
      </c>
      <c r="W208" s="19" t="s">
        <v>1776</v>
      </c>
      <c r="X208" s="18">
        <v>41014.291666666701</v>
      </c>
      <c r="Y208" s="18">
        <v>42125.291666666701</v>
      </c>
      <c r="Z208" s="17" t="s">
        <v>98</v>
      </c>
      <c r="AA208" s="17" t="s">
        <v>74</v>
      </c>
      <c r="AB208" s="17" t="s">
        <v>74</v>
      </c>
      <c r="AC208" s="17" t="s">
        <v>74</v>
      </c>
      <c r="AD208" s="17"/>
      <c r="AE208" s="17"/>
    </row>
    <row r="209" spans="1:31" s="3" customFormat="1" ht="25.5" x14ac:dyDescent="0.3">
      <c r="A209" s="35" t="s">
        <v>1777</v>
      </c>
      <c r="B209" s="17">
        <v>270</v>
      </c>
      <c r="C209" s="18">
        <v>39387</v>
      </c>
      <c r="D209" s="18">
        <v>39387.291666666701</v>
      </c>
      <c r="E209" s="16" t="s">
        <v>1375</v>
      </c>
      <c r="F209" s="36">
        <v>40154.997280092597</v>
      </c>
      <c r="G209" s="16" t="s">
        <v>68</v>
      </c>
      <c r="H209" s="17" t="s">
        <v>95</v>
      </c>
      <c r="I209" s="17"/>
      <c r="J209" s="17"/>
      <c r="K209" s="17" t="s">
        <v>96</v>
      </c>
      <c r="L209" s="17"/>
      <c r="M209" s="17"/>
      <c r="N209" s="17">
        <v>700</v>
      </c>
      <c r="O209" s="17"/>
      <c r="P209" s="17"/>
      <c r="Q209" s="17">
        <v>700</v>
      </c>
      <c r="R209" s="17"/>
      <c r="S209" s="17"/>
      <c r="T209" s="17" t="s">
        <v>84</v>
      </c>
      <c r="U209" s="17" t="s">
        <v>61</v>
      </c>
      <c r="V209" s="17" t="s">
        <v>89</v>
      </c>
      <c r="W209" s="19" t="s">
        <v>1778</v>
      </c>
      <c r="X209" s="18">
        <v>40878.333333333299</v>
      </c>
      <c r="Y209" s="18">
        <v>42339.333333333299</v>
      </c>
      <c r="Z209" s="17" t="s">
        <v>98</v>
      </c>
      <c r="AA209" s="17" t="s">
        <v>74</v>
      </c>
      <c r="AB209" s="17" t="s">
        <v>74</v>
      </c>
      <c r="AC209" s="17" t="s">
        <v>74</v>
      </c>
      <c r="AD209" s="17"/>
      <c r="AE209" s="17"/>
    </row>
    <row r="210" spans="1:31" s="3" customFormat="1" ht="13" x14ac:dyDescent="0.3">
      <c r="A210" s="35" t="s">
        <v>1779</v>
      </c>
      <c r="B210" s="17">
        <v>271</v>
      </c>
      <c r="C210" s="18">
        <v>39387</v>
      </c>
      <c r="D210" s="18">
        <v>39387.291666666701</v>
      </c>
      <c r="E210" s="16" t="s">
        <v>1375</v>
      </c>
      <c r="F210" s="36">
        <v>40154.9295486111</v>
      </c>
      <c r="G210" s="16" t="s">
        <v>68</v>
      </c>
      <c r="H210" s="17" t="s">
        <v>95</v>
      </c>
      <c r="I210" s="17"/>
      <c r="J210" s="17"/>
      <c r="K210" s="17" t="s">
        <v>96</v>
      </c>
      <c r="L210" s="17"/>
      <c r="M210" s="17"/>
      <c r="N210" s="17">
        <v>400</v>
      </c>
      <c r="O210" s="17"/>
      <c r="P210" s="17"/>
      <c r="Q210" s="17">
        <v>400</v>
      </c>
      <c r="R210" s="17"/>
      <c r="S210" s="17"/>
      <c r="T210" s="17" t="s">
        <v>163</v>
      </c>
      <c r="U210" s="17" t="s">
        <v>61</v>
      </c>
      <c r="V210" s="17" t="s">
        <v>89</v>
      </c>
      <c r="W210" s="19" t="s">
        <v>1527</v>
      </c>
      <c r="X210" s="18">
        <v>41244.333333333299</v>
      </c>
      <c r="Y210" s="18">
        <v>42614.291666666701</v>
      </c>
      <c r="Z210" s="17" t="s">
        <v>98</v>
      </c>
      <c r="AA210" s="17" t="s">
        <v>74</v>
      </c>
      <c r="AB210" s="17" t="s">
        <v>74</v>
      </c>
      <c r="AC210" s="17" t="s">
        <v>74</v>
      </c>
      <c r="AD210" s="17"/>
      <c r="AE210" s="17"/>
    </row>
    <row r="211" spans="1:31" s="3" customFormat="1" ht="13" x14ac:dyDescent="0.3">
      <c r="A211" s="35" t="s">
        <v>1780</v>
      </c>
      <c r="B211" s="17">
        <v>273</v>
      </c>
      <c r="C211" s="18">
        <v>39387</v>
      </c>
      <c r="D211" s="18">
        <v>39387.291666666701</v>
      </c>
      <c r="E211" s="16" t="s">
        <v>1375</v>
      </c>
      <c r="F211" s="36">
        <v>39472.333333333299</v>
      </c>
      <c r="G211" s="16" t="s">
        <v>68</v>
      </c>
      <c r="H211" s="17" t="s">
        <v>111</v>
      </c>
      <c r="I211" s="17"/>
      <c r="J211" s="17"/>
      <c r="K211" s="17" t="s">
        <v>77</v>
      </c>
      <c r="L211" s="17"/>
      <c r="M211" s="17"/>
      <c r="N211" s="17">
        <v>99</v>
      </c>
      <c r="O211" s="17"/>
      <c r="P211" s="17"/>
      <c r="Q211" s="17">
        <v>99</v>
      </c>
      <c r="R211" s="17"/>
      <c r="S211" s="17"/>
      <c r="T211" s="17" t="s">
        <v>133</v>
      </c>
      <c r="U211" s="17" t="s">
        <v>61</v>
      </c>
      <c r="V211" s="17" t="s">
        <v>62</v>
      </c>
      <c r="W211" s="19" t="s">
        <v>1781</v>
      </c>
      <c r="X211" s="18">
        <v>40299.291666666701</v>
      </c>
      <c r="Y211" s="18">
        <v>40299.291666666701</v>
      </c>
      <c r="Z211" s="17" t="s">
        <v>73</v>
      </c>
      <c r="AA211" s="17" t="s">
        <v>74</v>
      </c>
      <c r="AB211" s="17" t="s">
        <v>74</v>
      </c>
      <c r="AC211" s="17" t="s">
        <v>74</v>
      </c>
      <c r="AD211" s="17"/>
      <c r="AE211" s="17"/>
    </row>
    <row r="212" spans="1:31" s="3" customFormat="1" ht="25.5" x14ac:dyDescent="0.3">
      <c r="A212" s="35" t="s">
        <v>1782</v>
      </c>
      <c r="B212" s="17">
        <v>275</v>
      </c>
      <c r="C212" s="18">
        <v>39393</v>
      </c>
      <c r="D212" s="18">
        <v>39393.333333333299</v>
      </c>
      <c r="E212" s="16" t="s">
        <v>1375</v>
      </c>
      <c r="F212" s="36">
        <v>40640.919467592597</v>
      </c>
      <c r="G212" s="16" t="s">
        <v>68</v>
      </c>
      <c r="H212" s="17" t="s">
        <v>374</v>
      </c>
      <c r="I212" s="17"/>
      <c r="J212" s="17"/>
      <c r="K212" s="17" t="s">
        <v>77</v>
      </c>
      <c r="L212" s="17"/>
      <c r="M212" s="17"/>
      <c r="N212" s="17">
        <v>630</v>
      </c>
      <c r="O212" s="17"/>
      <c r="P212" s="17"/>
      <c r="Q212" s="17">
        <v>630</v>
      </c>
      <c r="R212" s="17"/>
      <c r="S212" s="17"/>
      <c r="T212" s="17" t="s">
        <v>60</v>
      </c>
      <c r="U212" s="17" t="s">
        <v>61</v>
      </c>
      <c r="V212" s="17" t="s">
        <v>62</v>
      </c>
      <c r="W212" s="19" t="s">
        <v>1783</v>
      </c>
      <c r="X212" s="18">
        <v>41153.291666666701</v>
      </c>
      <c r="Y212" s="18">
        <v>41395.291666666701</v>
      </c>
      <c r="Z212" s="17" t="s">
        <v>98</v>
      </c>
      <c r="AA212" s="17" t="s">
        <v>74</v>
      </c>
      <c r="AB212" s="17" t="s">
        <v>74</v>
      </c>
      <c r="AC212" s="17" t="s">
        <v>74</v>
      </c>
      <c r="AD212" s="17"/>
      <c r="AE212" s="17"/>
    </row>
    <row r="213" spans="1:31" s="3" customFormat="1" ht="13" x14ac:dyDescent="0.3">
      <c r="A213" s="35" t="s">
        <v>1784</v>
      </c>
      <c r="B213" s="17">
        <v>276</v>
      </c>
      <c r="C213" s="18">
        <v>39395</v>
      </c>
      <c r="D213" s="18">
        <v>39395.333333333299</v>
      </c>
      <c r="E213" s="16" t="s">
        <v>1375</v>
      </c>
      <c r="F213" s="36">
        <v>39770.333333333299</v>
      </c>
      <c r="G213" s="16" t="s">
        <v>68</v>
      </c>
      <c r="H213" s="17" t="s">
        <v>111</v>
      </c>
      <c r="I213" s="17"/>
      <c r="J213" s="17"/>
      <c r="K213" s="17" t="s">
        <v>77</v>
      </c>
      <c r="L213" s="17"/>
      <c r="M213" s="17"/>
      <c r="N213" s="17">
        <v>650</v>
      </c>
      <c r="O213" s="17"/>
      <c r="P213" s="17"/>
      <c r="Q213" s="17">
        <v>650</v>
      </c>
      <c r="R213" s="17"/>
      <c r="S213" s="17"/>
      <c r="T213" s="17" t="s">
        <v>144</v>
      </c>
      <c r="U213" s="17" t="s">
        <v>61</v>
      </c>
      <c r="V213" s="17" t="s">
        <v>62</v>
      </c>
      <c r="W213" s="19" t="s">
        <v>1785</v>
      </c>
      <c r="X213" s="18">
        <v>40923.333333333299</v>
      </c>
      <c r="Y213" s="18">
        <v>40923.333333333299</v>
      </c>
      <c r="Z213" s="17" t="s">
        <v>98</v>
      </c>
      <c r="AA213" s="17" t="s">
        <v>74</v>
      </c>
      <c r="AB213" s="17" t="s">
        <v>74</v>
      </c>
      <c r="AC213" s="17" t="s">
        <v>74</v>
      </c>
      <c r="AD213" s="17"/>
      <c r="AE213" s="17"/>
    </row>
    <row r="214" spans="1:31" s="3" customFormat="1" ht="13" x14ac:dyDescent="0.3">
      <c r="A214" s="35" t="s">
        <v>1786</v>
      </c>
      <c r="B214" s="17">
        <v>277</v>
      </c>
      <c r="C214" s="18">
        <v>39401</v>
      </c>
      <c r="D214" s="18">
        <v>39401.333333333299</v>
      </c>
      <c r="E214" s="16" t="s">
        <v>1375</v>
      </c>
      <c r="F214" s="36">
        <v>39513.333333333299</v>
      </c>
      <c r="G214" s="16" t="s">
        <v>68</v>
      </c>
      <c r="H214" s="17" t="s">
        <v>55</v>
      </c>
      <c r="I214" s="17"/>
      <c r="J214" s="17"/>
      <c r="K214" s="17" t="s">
        <v>55</v>
      </c>
      <c r="L214" s="17"/>
      <c r="M214" s="17"/>
      <c r="N214" s="17">
        <v>75</v>
      </c>
      <c r="O214" s="17"/>
      <c r="P214" s="17"/>
      <c r="Q214" s="17">
        <v>75</v>
      </c>
      <c r="R214" s="17"/>
      <c r="S214" s="17"/>
      <c r="T214" s="17" t="s">
        <v>163</v>
      </c>
      <c r="U214" s="17" t="s">
        <v>61</v>
      </c>
      <c r="V214" s="17" t="s">
        <v>89</v>
      </c>
      <c r="W214" s="19" t="s">
        <v>1787</v>
      </c>
      <c r="X214" s="18">
        <v>40497.333333333299</v>
      </c>
      <c r="Y214" s="18">
        <v>40497.333333333299</v>
      </c>
      <c r="Z214" s="17" t="s">
        <v>98</v>
      </c>
      <c r="AA214" s="17" t="s">
        <v>74</v>
      </c>
      <c r="AB214" s="17" t="s">
        <v>74</v>
      </c>
      <c r="AC214" s="17" t="s">
        <v>74</v>
      </c>
      <c r="AD214" s="17"/>
      <c r="AE214" s="17"/>
    </row>
    <row r="215" spans="1:31" s="3" customFormat="1" ht="13" x14ac:dyDescent="0.3">
      <c r="A215" s="35" t="s">
        <v>1788</v>
      </c>
      <c r="B215" s="17">
        <v>279</v>
      </c>
      <c r="C215" s="18">
        <v>39416</v>
      </c>
      <c r="D215" s="18">
        <v>39416.333333333299</v>
      </c>
      <c r="E215" s="16" t="s">
        <v>1375</v>
      </c>
      <c r="F215" s="36">
        <v>39507.333333333299</v>
      </c>
      <c r="G215" s="16" t="s">
        <v>68</v>
      </c>
      <c r="H215" s="17" t="s">
        <v>147</v>
      </c>
      <c r="I215" s="17"/>
      <c r="J215" s="17"/>
      <c r="K215" s="17" t="s">
        <v>148</v>
      </c>
      <c r="L215" s="17"/>
      <c r="M215" s="17"/>
      <c r="N215" s="17">
        <v>40</v>
      </c>
      <c r="O215" s="17"/>
      <c r="P215" s="17"/>
      <c r="Q215" s="17">
        <v>40</v>
      </c>
      <c r="R215" s="17"/>
      <c r="S215" s="17"/>
      <c r="T215" s="17" t="s">
        <v>377</v>
      </c>
      <c r="U215" s="17" t="s">
        <v>61</v>
      </c>
      <c r="V215" s="17" t="s">
        <v>62</v>
      </c>
      <c r="W215" s="19" t="s">
        <v>1789</v>
      </c>
      <c r="X215" s="18">
        <v>41061.291666666701</v>
      </c>
      <c r="Y215" s="18">
        <v>41061.291666666701</v>
      </c>
      <c r="Z215" s="17" t="s">
        <v>98</v>
      </c>
      <c r="AA215" s="17" t="s">
        <v>74</v>
      </c>
      <c r="AB215" s="17" t="s">
        <v>74</v>
      </c>
      <c r="AC215" s="17" t="s">
        <v>74</v>
      </c>
      <c r="AD215" s="17"/>
      <c r="AE215" s="17"/>
    </row>
    <row r="216" spans="1:31" s="3" customFormat="1" ht="13" x14ac:dyDescent="0.3">
      <c r="A216" s="35" t="s">
        <v>1790</v>
      </c>
      <c r="B216" s="17">
        <v>280</v>
      </c>
      <c r="C216" s="18">
        <v>39416</v>
      </c>
      <c r="D216" s="18">
        <v>39416.333333333299</v>
      </c>
      <c r="E216" s="16" t="s">
        <v>1375</v>
      </c>
      <c r="F216" s="36">
        <v>39770.333333333299</v>
      </c>
      <c r="G216" s="16" t="s">
        <v>68</v>
      </c>
      <c r="H216" s="17" t="s">
        <v>147</v>
      </c>
      <c r="I216" s="17"/>
      <c r="J216" s="17"/>
      <c r="K216" s="17" t="s">
        <v>148</v>
      </c>
      <c r="L216" s="17"/>
      <c r="M216" s="17"/>
      <c r="N216" s="17">
        <v>40</v>
      </c>
      <c r="O216" s="17"/>
      <c r="P216" s="17"/>
      <c r="Q216" s="17">
        <v>40</v>
      </c>
      <c r="R216" s="17"/>
      <c r="S216" s="17"/>
      <c r="T216" s="17" t="s">
        <v>1791</v>
      </c>
      <c r="U216" s="17" t="s">
        <v>61</v>
      </c>
      <c r="V216" s="17" t="s">
        <v>62</v>
      </c>
      <c r="W216" s="19" t="s">
        <v>1792</v>
      </c>
      <c r="X216" s="18">
        <v>41061.291666666701</v>
      </c>
      <c r="Y216" s="18">
        <v>41061.291666666701</v>
      </c>
      <c r="Z216" s="17" t="s">
        <v>98</v>
      </c>
      <c r="AA216" s="17" t="s">
        <v>74</v>
      </c>
      <c r="AB216" s="17" t="s">
        <v>74</v>
      </c>
      <c r="AC216" s="17" t="s">
        <v>74</v>
      </c>
      <c r="AD216" s="17"/>
      <c r="AE216" s="17"/>
    </row>
    <row r="217" spans="1:31" s="3" customFormat="1" ht="25.5" x14ac:dyDescent="0.3">
      <c r="A217" s="35" t="s">
        <v>1793</v>
      </c>
      <c r="B217" s="17">
        <v>281</v>
      </c>
      <c r="C217" s="18">
        <v>39419</v>
      </c>
      <c r="D217" s="18">
        <v>39419.333333333299</v>
      </c>
      <c r="E217" s="16" t="s">
        <v>1375</v>
      </c>
      <c r="F217" s="36">
        <v>39595.291666666701</v>
      </c>
      <c r="G217" s="16" t="s">
        <v>68</v>
      </c>
      <c r="H217" s="17" t="s">
        <v>111</v>
      </c>
      <c r="I217" s="17"/>
      <c r="J217" s="17"/>
      <c r="K217" s="17" t="s">
        <v>77</v>
      </c>
      <c r="L217" s="17"/>
      <c r="M217" s="17"/>
      <c r="N217" s="17">
        <v>500</v>
      </c>
      <c r="O217" s="17"/>
      <c r="P217" s="17"/>
      <c r="Q217" s="17">
        <v>500</v>
      </c>
      <c r="R217" s="17"/>
      <c r="S217" s="17"/>
      <c r="T217" s="17" t="s">
        <v>211</v>
      </c>
      <c r="U217" s="17" t="s">
        <v>61</v>
      </c>
      <c r="V217" s="17" t="s">
        <v>62</v>
      </c>
      <c r="W217" s="19" t="s">
        <v>1794</v>
      </c>
      <c r="X217" s="18">
        <v>40543.333333333299</v>
      </c>
      <c r="Y217" s="18">
        <v>40543.333333333299</v>
      </c>
      <c r="Z217" s="17" t="s">
        <v>98</v>
      </c>
      <c r="AA217" s="17" t="s">
        <v>74</v>
      </c>
      <c r="AB217" s="17" t="s">
        <v>74</v>
      </c>
      <c r="AC217" s="17" t="s">
        <v>74</v>
      </c>
      <c r="AD217" s="17"/>
      <c r="AE217" s="17"/>
    </row>
    <row r="218" spans="1:31" s="3" customFormat="1" ht="13" x14ac:dyDescent="0.3">
      <c r="A218" s="35" t="s">
        <v>1795</v>
      </c>
      <c r="B218" s="17">
        <v>282</v>
      </c>
      <c r="C218" s="18">
        <v>39428</v>
      </c>
      <c r="D218" s="18">
        <v>39428.333333333299</v>
      </c>
      <c r="E218" s="16" t="s">
        <v>1375</v>
      </c>
      <c r="F218" s="36">
        <v>41976.333333333299</v>
      </c>
      <c r="G218" s="16" t="s">
        <v>101</v>
      </c>
      <c r="H218" s="17" t="s">
        <v>76</v>
      </c>
      <c r="I218" s="17"/>
      <c r="J218" s="17"/>
      <c r="K218" s="17" t="s">
        <v>1058</v>
      </c>
      <c r="L218" s="17"/>
      <c r="M218" s="17"/>
      <c r="N218" s="17">
        <v>29</v>
      </c>
      <c r="O218" s="17"/>
      <c r="P218" s="17"/>
      <c r="Q218" s="17">
        <v>29</v>
      </c>
      <c r="R218" s="17" t="s">
        <v>83</v>
      </c>
      <c r="S218" s="17"/>
      <c r="T218" s="17" t="s">
        <v>747</v>
      </c>
      <c r="U218" s="17" t="s">
        <v>61</v>
      </c>
      <c r="V218" s="17" t="s">
        <v>62</v>
      </c>
      <c r="W218" s="19" t="s">
        <v>1796</v>
      </c>
      <c r="X218" s="18">
        <v>39599.291666666701</v>
      </c>
      <c r="Y218" s="18">
        <v>40724.291666666701</v>
      </c>
      <c r="Z218" s="17" t="s">
        <v>103</v>
      </c>
      <c r="AA218" s="17" t="s">
        <v>65</v>
      </c>
      <c r="AB218" s="17" t="s">
        <v>65</v>
      </c>
      <c r="AC218" s="17" t="s">
        <v>103</v>
      </c>
      <c r="AD218" s="17" t="s">
        <v>66</v>
      </c>
      <c r="AE218" s="17"/>
    </row>
    <row r="219" spans="1:31" s="3" customFormat="1" ht="13" x14ac:dyDescent="0.3">
      <c r="A219" s="35" t="s">
        <v>1797</v>
      </c>
      <c r="B219" s="17">
        <v>283</v>
      </c>
      <c r="C219" s="18">
        <v>39428</v>
      </c>
      <c r="D219" s="18">
        <v>39428.333333333299</v>
      </c>
      <c r="E219" s="16" t="s">
        <v>1375</v>
      </c>
      <c r="F219" s="36">
        <v>40645.826620370397</v>
      </c>
      <c r="G219" s="16" t="s">
        <v>68</v>
      </c>
      <c r="H219" s="17" t="s">
        <v>76</v>
      </c>
      <c r="I219" s="17"/>
      <c r="J219" s="17"/>
      <c r="K219" s="17" t="s">
        <v>1058</v>
      </c>
      <c r="L219" s="17"/>
      <c r="M219" s="17"/>
      <c r="N219" s="17">
        <v>106.8</v>
      </c>
      <c r="O219" s="17"/>
      <c r="P219" s="17"/>
      <c r="Q219" s="17">
        <v>106.8</v>
      </c>
      <c r="R219" s="17"/>
      <c r="S219" s="17"/>
      <c r="T219" s="17" t="s">
        <v>78</v>
      </c>
      <c r="U219" s="17" t="s">
        <v>61</v>
      </c>
      <c r="V219" s="17" t="s">
        <v>62</v>
      </c>
      <c r="W219" s="19" t="s">
        <v>1750</v>
      </c>
      <c r="X219" s="18">
        <v>40238.333333333299</v>
      </c>
      <c r="Y219" s="18">
        <v>41182.291666666701</v>
      </c>
      <c r="Z219" s="17" t="s">
        <v>98</v>
      </c>
      <c r="AA219" s="17" t="s">
        <v>74</v>
      </c>
      <c r="AB219" s="17" t="s">
        <v>74</v>
      </c>
      <c r="AC219" s="17" t="s">
        <v>74</v>
      </c>
      <c r="AD219" s="17"/>
      <c r="AE219" s="17"/>
    </row>
    <row r="220" spans="1:31" s="3" customFormat="1" ht="13" x14ac:dyDescent="0.3">
      <c r="A220" s="35" t="s">
        <v>1798</v>
      </c>
      <c r="B220" s="17">
        <v>284</v>
      </c>
      <c r="C220" s="18">
        <v>39429</v>
      </c>
      <c r="D220" s="18">
        <v>39429.333333333299</v>
      </c>
      <c r="E220" s="16" t="s">
        <v>1375</v>
      </c>
      <c r="F220" s="36">
        <v>39778.333333333299</v>
      </c>
      <c r="G220" s="16" t="s">
        <v>68</v>
      </c>
      <c r="H220" s="17" t="s">
        <v>1146</v>
      </c>
      <c r="I220" s="17"/>
      <c r="J220" s="17"/>
      <c r="K220" s="17" t="s">
        <v>77</v>
      </c>
      <c r="L220" s="17"/>
      <c r="M220" s="17"/>
      <c r="N220" s="17">
        <v>115</v>
      </c>
      <c r="O220" s="17"/>
      <c r="P220" s="17"/>
      <c r="Q220" s="17">
        <v>115</v>
      </c>
      <c r="R220" s="17"/>
      <c r="S220" s="17"/>
      <c r="T220" s="17" t="s">
        <v>1791</v>
      </c>
      <c r="U220" s="17" t="s">
        <v>61</v>
      </c>
      <c r="V220" s="17" t="s">
        <v>62</v>
      </c>
      <c r="W220" s="19" t="s">
        <v>1799</v>
      </c>
      <c r="X220" s="18">
        <v>41014.291666666701</v>
      </c>
      <c r="Y220" s="18">
        <v>41014.291666666701</v>
      </c>
      <c r="Z220" s="17" t="s">
        <v>98</v>
      </c>
      <c r="AA220" s="17" t="s">
        <v>74</v>
      </c>
      <c r="AB220" s="17" t="s">
        <v>74</v>
      </c>
      <c r="AC220" s="17" t="s">
        <v>74</v>
      </c>
      <c r="AD220" s="17"/>
      <c r="AE220" s="17"/>
    </row>
    <row r="221" spans="1:31" s="3" customFormat="1" ht="13" x14ac:dyDescent="0.3">
      <c r="A221" s="35" t="s">
        <v>1800</v>
      </c>
      <c r="B221" s="17">
        <v>285</v>
      </c>
      <c r="C221" s="18">
        <v>39429</v>
      </c>
      <c r="D221" s="18">
        <v>39429.333333333299</v>
      </c>
      <c r="E221" s="16" t="s">
        <v>1375</v>
      </c>
      <c r="F221" s="36">
        <v>39778.333333333299</v>
      </c>
      <c r="G221" s="16" t="s">
        <v>68</v>
      </c>
      <c r="H221" s="17" t="s">
        <v>55</v>
      </c>
      <c r="I221" s="17"/>
      <c r="J221" s="17"/>
      <c r="K221" s="17" t="s">
        <v>55</v>
      </c>
      <c r="L221" s="17"/>
      <c r="M221" s="17"/>
      <c r="N221" s="17">
        <v>150</v>
      </c>
      <c r="O221" s="17"/>
      <c r="P221" s="17"/>
      <c r="Q221" s="17">
        <v>150</v>
      </c>
      <c r="R221" s="17"/>
      <c r="S221" s="17"/>
      <c r="T221" s="17" t="s">
        <v>163</v>
      </c>
      <c r="U221" s="17" t="s">
        <v>61</v>
      </c>
      <c r="V221" s="17" t="s">
        <v>89</v>
      </c>
      <c r="W221" s="19" t="s">
        <v>1801</v>
      </c>
      <c r="X221" s="18">
        <v>40908.333333333299</v>
      </c>
      <c r="Y221" s="18">
        <v>40908.333333333299</v>
      </c>
      <c r="Z221" s="17" t="s">
        <v>98</v>
      </c>
      <c r="AA221" s="17" t="s">
        <v>74</v>
      </c>
      <c r="AB221" s="17" t="s">
        <v>74</v>
      </c>
      <c r="AC221" s="17" t="s">
        <v>74</v>
      </c>
      <c r="AD221" s="17"/>
      <c r="AE221" s="17"/>
    </row>
    <row r="222" spans="1:31" s="3" customFormat="1" ht="13" x14ac:dyDescent="0.3">
      <c r="A222" s="35" t="s">
        <v>1802</v>
      </c>
      <c r="B222" s="17">
        <v>286</v>
      </c>
      <c r="C222" s="18">
        <v>39436</v>
      </c>
      <c r="D222" s="18">
        <v>39436.333333333299</v>
      </c>
      <c r="E222" s="16" t="s">
        <v>1375</v>
      </c>
      <c r="F222" s="36">
        <v>39575.291666666701</v>
      </c>
      <c r="G222" s="16" t="s">
        <v>68</v>
      </c>
      <c r="H222" s="17" t="s">
        <v>76</v>
      </c>
      <c r="I222" s="17"/>
      <c r="J222" s="17"/>
      <c r="K222" s="17" t="s">
        <v>96</v>
      </c>
      <c r="L222" s="17"/>
      <c r="M222" s="17"/>
      <c r="N222" s="17">
        <v>375</v>
      </c>
      <c r="O222" s="17"/>
      <c r="P222" s="17"/>
      <c r="Q222" s="17">
        <v>375</v>
      </c>
      <c r="R222" s="17"/>
      <c r="S222" s="17"/>
      <c r="T222" s="17" t="s">
        <v>229</v>
      </c>
      <c r="U222" s="17" t="s">
        <v>61</v>
      </c>
      <c r="V222" s="17" t="s">
        <v>71</v>
      </c>
      <c r="W222" s="19" t="s">
        <v>1803</v>
      </c>
      <c r="X222" s="18">
        <v>41091.291666666701</v>
      </c>
      <c r="Y222" s="18">
        <v>41091.291666666701</v>
      </c>
      <c r="Z222" s="17" t="s">
        <v>98</v>
      </c>
      <c r="AA222" s="17" t="s">
        <v>74</v>
      </c>
      <c r="AB222" s="17" t="s">
        <v>74</v>
      </c>
      <c r="AC222" s="17" t="s">
        <v>74</v>
      </c>
      <c r="AD222" s="17"/>
      <c r="AE222" s="17"/>
    </row>
    <row r="223" spans="1:31" s="3" customFormat="1" ht="13" x14ac:dyDescent="0.3">
      <c r="A223" s="35" t="s">
        <v>1804</v>
      </c>
      <c r="B223" s="17">
        <v>287</v>
      </c>
      <c r="C223" s="18">
        <v>39437</v>
      </c>
      <c r="D223" s="18">
        <v>39437.333333333299</v>
      </c>
      <c r="E223" s="16" t="s">
        <v>1375</v>
      </c>
      <c r="F223" s="36">
        <v>40645.832511574103</v>
      </c>
      <c r="G223" s="16" t="s">
        <v>68</v>
      </c>
      <c r="H223" s="17" t="s">
        <v>76</v>
      </c>
      <c r="I223" s="17"/>
      <c r="J223" s="17"/>
      <c r="K223" s="17" t="s">
        <v>96</v>
      </c>
      <c r="L223" s="17"/>
      <c r="M223" s="17"/>
      <c r="N223" s="17">
        <v>231</v>
      </c>
      <c r="O223" s="17"/>
      <c r="P223" s="17"/>
      <c r="Q223" s="17">
        <v>231</v>
      </c>
      <c r="R223" s="17"/>
      <c r="S223" s="17"/>
      <c r="T223" s="17" t="s">
        <v>88</v>
      </c>
      <c r="U223" s="17" t="s">
        <v>61</v>
      </c>
      <c r="V223" s="17" t="s">
        <v>89</v>
      </c>
      <c r="W223" s="19" t="s">
        <v>1805</v>
      </c>
      <c r="X223" s="18">
        <v>40634.291666666701</v>
      </c>
      <c r="Y223" s="18">
        <v>40634.291666666701</v>
      </c>
      <c r="Z223" s="17" t="s">
        <v>73</v>
      </c>
      <c r="AA223" s="17" t="s">
        <v>74</v>
      </c>
      <c r="AB223" s="17" t="s">
        <v>74</v>
      </c>
      <c r="AC223" s="17" t="s">
        <v>74</v>
      </c>
      <c r="AD223" s="17"/>
      <c r="AE223" s="17"/>
    </row>
    <row r="224" spans="1:31" s="3" customFormat="1" ht="13" x14ac:dyDescent="0.3">
      <c r="A224" s="35" t="s">
        <v>1806</v>
      </c>
      <c r="B224" s="17">
        <v>288</v>
      </c>
      <c r="C224" s="18">
        <v>39436</v>
      </c>
      <c r="D224" s="18">
        <v>39437.333333333299</v>
      </c>
      <c r="E224" s="16" t="s">
        <v>1375</v>
      </c>
      <c r="F224" s="36">
        <v>39582.291666666701</v>
      </c>
      <c r="G224" s="16" t="s">
        <v>68</v>
      </c>
      <c r="H224" s="17" t="s">
        <v>95</v>
      </c>
      <c r="I224" s="17"/>
      <c r="J224" s="17"/>
      <c r="K224" s="17" t="s">
        <v>96</v>
      </c>
      <c r="L224" s="17"/>
      <c r="M224" s="17"/>
      <c r="N224" s="17">
        <v>375</v>
      </c>
      <c r="O224" s="17"/>
      <c r="P224" s="17"/>
      <c r="Q224" s="17">
        <v>375</v>
      </c>
      <c r="R224" s="17"/>
      <c r="S224" s="17"/>
      <c r="T224" s="17" t="s">
        <v>369</v>
      </c>
      <c r="U224" s="17" t="s">
        <v>61</v>
      </c>
      <c r="V224" s="17" t="s">
        <v>62</v>
      </c>
      <c r="W224" s="19" t="s">
        <v>1807</v>
      </c>
      <c r="X224" s="18">
        <v>40725.291666666701</v>
      </c>
      <c r="Y224" s="18">
        <v>41091.291666666701</v>
      </c>
      <c r="Z224" s="17" t="s">
        <v>98</v>
      </c>
      <c r="AA224" s="17" t="s">
        <v>74</v>
      </c>
      <c r="AB224" s="17" t="s">
        <v>74</v>
      </c>
      <c r="AC224" s="17" t="s">
        <v>74</v>
      </c>
      <c r="AD224" s="17"/>
      <c r="AE224" s="17"/>
    </row>
    <row r="225" spans="1:31" s="3" customFormat="1" ht="13" x14ac:dyDescent="0.3">
      <c r="A225" s="35" t="s">
        <v>1808</v>
      </c>
      <c r="B225" s="17">
        <v>289</v>
      </c>
      <c r="C225" s="18">
        <v>39436</v>
      </c>
      <c r="D225" s="18">
        <v>39437.333333333299</v>
      </c>
      <c r="E225" s="16" t="s">
        <v>1375</v>
      </c>
      <c r="F225" s="36">
        <v>39597.291666666701</v>
      </c>
      <c r="G225" s="16" t="s">
        <v>68</v>
      </c>
      <c r="H225" s="17" t="s">
        <v>76</v>
      </c>
      <c r="I225" s="17"/>
      <c r="J225" s="17"/>
      <c r="K225" s="17" t="s">
        <v>96</v>
      </c>
      <c r="L225" s="17"/>
      <c r="M225" s="17"/>
      <c r="N225" s="17">
        <v>375</v>
      </c>
      <c r="O225" s="17"/>
      <c r="P225" s="17"/>
      <c r="Q225" s="17">
        <v>375</v>
      </c>
      <c r="R225" s="17"/>
      <c r="S225" s="17"/>
      <c r="T225" s="17" t="s">
        <v>163</v>
      </c>
      <c r="U225" s="17" t="s">
        <v>61</v>
      </c>
      <c r="V225" s="17" t="s">
        <v>89</v>
      </c>
      <c r="W225" s="19" t="s">
        <v>1809</v>
      </c>
      <c r="X225" s="18">
        <v>40725.291666666701</v>
      </c>
      <c r="Y225" s="18">
        <v>40725.291666666701</v>
      </c>
      <c r="Z225" s="17" t="s">
        <v>98</v>
      </c>
      <c r="AA225" s="17" t="s">
        <v>74</v>
      </c>
      <c r="AB225" s="17" t="s">
        <v>74</v>
      </c>
      <c r="AC225" s="17" t="s">
        <v>74</v>
      </c>
      <c r="AD225" s="17"/>
      <c r="AE225" s="17"/>
    </row>
    <row r="226" spans="1:31" s="3" customFormat="1" ht="13" x14ac:dyDescent="0.3">
      <c r="A226" s="35" t="s">
        <v>1810</v>
      </c>
      <c r="B226" s="17">
        <v>290</v>
      </c>
      <c r="C226" s="18">
        <v>39443</v>
      </c>
      <c r="D226" s="18">
        <v>39443.333333333299</v>
      </c>
      <c r="E226" s="16" t="s">
        <v>1375</v>
      </c>
      <c r="F226" s="36">
        <v>40154.887581018498</v>
      </c>
      <c r="G226" s="16" t="s">
        <v>68</v>
      </c>
      <c r="H226" s="17" t="s">
        <v>76</v>
      </c>
      <c r="I226" s="17"/>
      <c r="J226" s="17"/>
      <c r="K226" s="17" t="s">
        <v>96</v>
      </c>
      <c r="L226" s="17"/>
      <c r="M226" s="17"/>
      <c r="N226" s="17">
        <v>750</v>
      </c>
      <c r="O226" s="17"/>
      <c r="P226" s="17"/>
      <c r="Q226" s="17">
        <v>750</v>
      </c>
      <c r="R226" s="17"/>
      <c r="S226" s="17"/>
      <c r="T226" s="17" t="s">
        <v>163</v>
      </c>
      <c r="U226" s="17" t="s">
        <v>61</v>
      </c>
      <c r="V226" s="17" t="s">
        <v>89</v>
      </c>
      <c r="W226" s="19" t="s">
        <v>1801</v>
      </c>
      <c r="X226" s="18">
        <v>42156.291666666701</v>
      </c>
      <c r="Y226" s="18">
        <v>41274.333333333299</v>
      </c>
      <c r="Z226" s="17" t="s">
        <v>98</v>
      </c>
      <c r="AA226" s="17" t="s">
        <v>74</v>
      </c>
      <c r="AB226" s="17" t="s">
        <v>74</v>
      </c>
      <c r="AC226" s="17" t="s">
        <v>74</v>
      </c>
      <c r="AD226" s="17"/>
      <c r="AE226" s="17"/>
    </row>
    <row r="227" spans="1:31" s="3" customFormat="1" ht="13" x14ac:dyDescent="0.3">
      <c r="A227" s="35" t="s">
        <v>1811</v>
      </c>
      <c r="B227" s="17">
        <v>291</v>
      </c>
      <c r="C227" s="18">
        <v>39443</v>
      </c>
      <c r="D227" s="18">
        <v>39443.333333333299</v>
      </c>
      <c r="E227" s="16" t="s">
        <v>1375</v>
      </c>
      <c r="F227" s="36">
        <v>39772.333333333299</v>
      </c>
      <c r="G227" s="16" t="s">
        <v>68</v>
      </c>
      <c r="H227" s="17" t="s">
        <v>76</v>
      </c>
      <c r="I227" s="17"/>
      <c r="J227" s="17"/>
      <c r="K227" s="17" t="s">
        <v>96</v>
      </c>
      <c r="L227" s="17"/>
      <c r="M227" s="17"/>
      <c r="N227" s="17">
        <v>250</v>
      </c>
      <c r="O227" s="17"/>
      <c r="P227" s="17"/>
      <c r="Q227" s="17">
        <v>250</v>
      </c>
      <c r="R227" s="17"/>
      <c r="S227" s="17"/>
      <c r="T227" s="17" t="s">
        <v>163</v>
      </c>
      <c r="U227" s="17" t="s">
        <v>61</v>
      </c>
      <c r="V227" s="17" t="s">
        <v>89</v>
      </c>
      <c r="W227" s="19" t="s">
        <v>1812</v>
      </c>
      <c r="X227" s="18">
        <v>42156.291666666701</v>
      </c>
      <c r="Y227" s="18">
        <v>42156.291666666701</v>
      </c>
      <c r="Z227" s="17" t="s">
        <v>98</v>
      </c>
      <c r="AA227" s="17" t="s">
        <v>74</v>
      </c>
      <c r="AB227" s="17" t="s">
        <v>74</v>
      </c>
      <c r="AC227" s="17" t="s">
        <v>74</v>
      </c>
      <c r="AD227" s="17"/>
      <c r="AE227" s="17"/>
    </row>
    <row r="228" spans="1:31" s="3" customFormat="1" ht="25.5" x14ac:dyDescent="0.3">
      <c r="A228" s="35" t="s">
        <v>1813</v>
      </c>
      <c r="B228" s="17">
        <v>292</v>
      </c>
      <c r="C228" s="18">
        <v>39443</v>
      </c>
      <c r="D228" s="18">
        <v>39443.333333333299</v>
      </c>
      <c r="E228" s="16" t="s">
        <v>1375</v>
      </c>
      <c r="F228" s="36">
        <v>39484.333333333299</v>
      </c>
      <c r="G228" s="16" t="s">
        <v>68</v>
      </c>
      <c r="H228" s="17" t="s">
        <v>76</v>
      </c>
      <c r="I228" s="17"/>
      <c r="J228" s="17"/>
      <c r="K228" s="17" t="s">
        <v>96</v>
      </c>
      <c r="L228" s="17"/>
      <c r="M228" s="17"/>
      <c r="N228" s="17">
        <v>250</v>
      </c>
      <c r="O228" s="17"/>
      <c r="P228" s="17"/>
      <c r="Q228" s="17">
        <v>250</v>
      </c>
      <c r="R228" s="17"/>
      <c r="S228" s="17"/>
      <c r="T228" s="17" t="s">
        <v>88</v>
      </c>
      <c r="U228" s="17" t="s">
        <v>61</v>
      </c>
      <c r="V228" s="17" t="s">
        <v>89</v>
      </c>
      <c r="W228" s="19" t="s">
        <v>1814</v>
      </c>
      <c r="X228" s="18">
        <v>41791.291666666701</v>
      </c>
      <c r="Y228" s="18">
        <v>41791.291666666701</v>
      </c>
      <c r="Z228" s="17" t="s">
        <v>98</v>
      </c>
      <c r="AA228" s="17" t="s">
        <v>74</v>
      </c>
      <c r="AB228" s="17" t="s">
        <v>74</v>
      </c>
      <c r="AC228" s="17" t="s">
        <v>74</v>
      </c>
      <c r="AD228" s="17"/>
      <c r="AE228" s="17"/>
    </row>
    <row r="229" spans="1:31" s="3" customFormat="1" ht="13" x14ac:dyDescent="0.3">
      <c r="A229" s="35" t="s">
        <v>1815</v>
      </c>
      <c r="B229" s="17">
        <v>293</v>
      </c>
      <c r="C229" s="18">
        <v>39447</v>
      </c>
      <c r="D229" s="18">
        <v>39450.333333333299</v>
      </c>
      <c r="E229" s="16" t="s">
        <v>1375</v>
      </c>
      <c r="F229" s="36">
        <v>39791.333333333299</v>
      </c>
      <c r="G229" s="16" t="s">
        <v>68</v>
      </c>
      <c r="H229" s="17" t="s">
        <v>1146</v>
      </c>
      <c r="I229" s="17"/>
      <c r="J229" s="17"/>
      <c r="K229" s="17" t="s">
        <v>1058</v>
      </c>
      <c r="L229" s="17"/>
      <c r="M229" s="17"/>
      <c r="N229" s="17">
        <v>5.2</v>
      </c>
      <c r="O229" s="17"/>
      <c r="P229" s="17"/>
      <c r="Q229" s="17">
        <v>5.2</v>
      </c>
      <c r="R229" s="17"/>
      <c r="S229" s="17"/>
      <c r="T229" s="17" t="s">
        <v>78</v>
      </c>
      <c r="U229" s="17" t="s">
        <v>61</v>
      </c>
      <c r="V229" s="17" t="s">
        <v>62</v>
      </c>
      <c r="W229" s="19" t="s">
        <v>80</v>
      </c>
      <c r="X229" s="18">
        <v>39965.291666666701</v>
      </c>
      <c r="Y229" s="18">
        <v>39965.291666666701</v>
      </c>
      <c r="Z229" s="17" t="s">
        <v>98</v>
      </c>
      <c r="AA229" s="17" t="s">
        <v>74</v>
      </c>
      <c r="AB229" s="17" t="s">
        <v>74</v>
      </c>
      <c r="AC229" s="17" t="s">
        <v>74</v>
      </c>
      <c r="AD229" s="17"/>
      <c r="AE229" s="17"/>
    </row>
    <row r="230" spans="1:31" s="3" customFormat="1" ht="13" x14ac:dyDescent="0.3">
      <c r="A230" s="35" t="s">
        <v>1816</v>
      </c>
      <c r="B230" s="17">
        <v>295</v>
      </c>
      <c r="C230" s="18">
        <v>39464</v>
      </c>
      <c r="D230" s="18">
        <v>39464.333333333299</v>
      </c>
      <c r="E230" s="16" t="s">
        <v>1375</v>
      </c>
      <c r="F230" s="36">
        <v>40154.886979166702</v>
      </c>
      <c r="G230" s="16" t="s">
        <v>68</v>
      </c>
      <c r="H230" s="17" t="s">
        <v>76</v>
      </c>
      <c r="I230" s="17"/>
      <c r="J230" s="17"/>
      <c r="K230" s="17" t="s">
        <v>96</v>
      </c>
      <c r="L230" s="17"/>
      <c r="M230" s="17"/>
      <c r="N230" s="17">
        <v>300</v>
      </c>
      <c r="O230" s="17"/>
      <c r="P230" s="17"/>
      <c r="Q230" s="17">
        <v>300</v>
      </c>
      <c r="R230" s="17"/>
      <c r="S230" s="17"/>
      <c r="T230" s="17" t="s">
        <v>163</v>
      </c>
      <c r="U230" s="17" t="s">
        <v>61</v>
      </c>
      <c r="V230" s="17" t="s">
        <v>89</v>
      </c>
      <c r="W230" s="19" t="s">
        <v>1817</v>
      </c>
      <c r="X230" s="18">
        <v>40908.333333333299</v>
      </c>
      <c r="Y230" s="18">
        <v>40908.333333333299</v>
      </c>
      <c r="Z230" s="17" t="s">
        <v>98</v>
      </c>
      <c r="AA230" s="17" t="s">
        <v>74</v>
      </c>
      <c r="AB230" s="17" t="s">
        <v>74</v>
      </c>
      <c r="AC230" s="17" t="s">
        <v>74</v>
      </c>
      <c r="AD230" s="17"/>
      <c r="AE230" s="17"/>
    </row>
    <row r="231" spans="1:31" s="3" customFormat="1" ht="13" x14ac:dyDescent="0.3">
      <c r="A231" s="35" t="s">
        <v>1818</v>
      </c>
      <c r="B231" s="17">
        <v>296</v>
      </c>
      <c r="C231" s="18">
        <v>39465</v>
      </c>
      <c r="D231" s="18">
        <v>39465.333333333299</v>
      </c>
      <c r="E231" s="16" t="s">
        <v>1375</v>
      </c>
      <c r="F231" s="36">
        <v>39591.291666666701</v>
      </c>
      <c r="G231" s="16" t="s">
        <v>68</v>
      </c>
      <c r="H231" s="17" t="s">
        <v>76</v>
      </c>
      <c r="I231" s="17"/>
      <c r="J231" s="17"/>
      <c r="K231" s="17" t="s">
        <v>96</v>
      </c>
      <c r="L231" s="17"/>
      <c r="M231" s="17"/>
      <c r="N231" s="17">
        <v>33</v>
      </c>
      <c r="O231" s="17"/>
      <c r="P231" s="17"/>
      <c r="Q231" s="17">
        <v>33</v>
      </c>
      <c r="R231" s="17"/>
      <c r="S231" s="17"/>
      <c r="T231" s="17" t="s">
        <v>107</v>
      </c>
      <c r="U231" s="17" t="s">
        <v>61</v>
      </c>
      <c r="V231" s="17" t="s">
        <v>89</v>
      </c>
      <c r="W231" s="19" t="s">
        <v>1819</v>
      </c>
      <c r="X231" s="18">
        <v>40148.333333333299</v>
      </c>
      <c r="Y231" s="18">
        <v>40148.333333333299</v>
      </c>
      <c r="Z231" s="17" t="s">
        <v>73</v>
      </c>
      <c r="AA231" s="17" t="s">
        <v>74</v>
      </c>
      <c r="AB231" s="17" t="s">
        <v>74</v>
      </c>
      <c r="AC231" s="17" t="s">
        <v>74</v>
      </c>
      <c r="AD231" s="17"/>
      <c r="AE231" s="17"/>
    </row>
    <row r="232" spans="1:31" s="3" customFormat="1" ht="13" x14ac:dyDescent="0.3">
      <c r="A232" s="35" t="s">
        <v>1820</v>
      </c>
      <c r="B232" s="17">
        <v>298</v>
      </c>
      <c r="C232" s="18">
        <v>39470</v>
      </c>
      <c r="D232" s="18">
        <v>39470.333333333299</v>
      </c>
      <c r="E232" s="16" t="s">
        <v>1375</v>
      </c>
      <c r="F232" s="36">
        <v>39771.333333333299</v>
      </c>
      <c r="G232" s="16" t="s">
        <v>68</v>
      </c>
      <c r="H232" s="17" t="s">
        <v>76</v>
      </c>
      <c r="I232" s="17"/>
      <c r="J232" s="17"/>
      <c r="K232" s="17" t="s">
        <v>96</v>
      </c>
      <c r="L232" s="17"/>
      <c r="M232" s="17"/>
      <c r="N232" s="17">
        <v>140</v>
      </c>
      <c r="O232" s="17"/>
      <c r="P232" s="17"/>
      <c r="Q232" s="17">
        <v>140</v>
      </c>
      <c r="R232" s="17"/>
      <c r="S232" s="17"/>
      <c r="T232" s="17" t="s">
        <v>119</v>
      </c>
      <c r="U232" s="17" t="s">
        <v>120</v>
      </c>
      <c r="V232" s="17" t="s">
        <v>89</v>
      </c>
      <c r="W232" s="19" t="s">
        <v>1821</v>
      </c>
      <c r="X232" s="18">
        <v>40848.291666666701</v>
      </c>
      <c r="Y232" s="18">
        <v>40848.291666666701</v>
      </c>
      <c r="Z232" s="17" t="s">
        <v>98</v>
      </c>
      <c r="AA232" s="17" t="s">
        <v>74</v>
      </c>
      <c r="AB232" s="17" t="s">
        <v>74</v>
      </c>
      <c r="AC232" s="17" t="s">
        <v>74</v>
      </c>
      <c r="AD232" s="17"/>
      <c r="AE232" s="17"/>
    </row>
    <row r="233" spans="1:31" s="3" customFormat="1" ht="13" x14ac:dyDescent="0.3">
      <c r="A233" s="35" t="s">
        <v>1822</v>
      </c>
      <c r="B233" s="17">
        <v>299</v>
      </c>
      <c r="C233" s="18">
        <v>40502</v>
      </c>
      <c r="D233" s="18">
        <v>39476.333333333299</v>
      </c>
      <c r="E233" s="16" t="s">
        <v>1375</v>
      </c>
      <c r="F233" s="36">
        <v>40569.333333333299</v>
      </c>
      <c r="G233" s="16" t="s">
        <v>101</v>
      </c>
      <c r="H233" s="17" t="s">
        <v>111</v>
      </c>
      <c r="I233" s="17"/>
      <c r="J233" s="17"/>
      <c r="K233" s="17" t="s">
        <v>77</v>
      </c>
      <c r="L233" s="17"/>
      <c r="M233" s="17"/>
      <c r="N233" s="17">
        <v>27</v>
      </c>
      <c r="O233" s="17"/>
      <c r="P233" s="17"/>
      <c r="Q233" s="17">
        <v>27</v>
      </c>
      <c r="R233" s="17" t="s">
        <v>83</v>
      </c>
      <c r="S233" s="17"/>
      <c r="T233" s="17" t="s">
        <v>133</v>
      </c>
      <c r="U233" s="17" t="s">
        <v>61</v>
      </c>
      <c r="V233" s="17" t="s">
        <v>62</v>
      </c>
      <c r="W233" s="19" t="s">
        <v>1781</v>
      </c>
      <c r="X233" s="18">
        <v>40299.291666666701</v>
      </c>
      <c r="Y233" s="18">
        <v>41395.291666666701</v>
      </c>
      <c r="Z233" s="17" t="s">
        <v>103</v>
      </c>
      <c r="AA233" s="17" t="s">
        <v>65</v>
      </c>
      <c r="AB233" s="17" t="s">
        <v>65</v>
      </c>
      <c r="AC233" s="17" t="s">
        <v>103</v>
      </c>
      <c r="AD233" s="17"/>
      <c r="AE233" s="17"/>
    </row>
    <row r="234" spans="1:31" s="3" customFormat="1" ht="25.5" x14ac:dyDescent="0.3">
      <c r="A234" s="35" t="s">
        <v>1823</v>
      </c>
      <c r="B234" s="17">
        <v>300</v>
      </c>
      <c r="C234" s="18">
        <v>40502</v>
      </c>
      <c r="D234" s="18">
        <v>39482.333333333299</v>
      </c>
      <c r="E234" s="16" t="s">
        <v>1375</v>
      </c>
      <c r="F234" s="36">
        <v>40680.291666666701</v>
      </c>
      <c r="G234" s="16" t="s">
        <v>101</v>
      </c>
      <c r="H234" s="17" t="s">
        <v>111</v>
      </c>
      <c r="I234" s="17"/>
      <c r="J234" s="17"/>
      <c r="K234" s="17" t="s">
        <v>77</v>
      </c>
      <c r="L234" s="17"/>
      <c r="M234" s="17"/>
      <c r="N234" s="17">
        <v>400</v>
      </c>
      <c r="O234" s="17"/>
      <c r="P234" s="17"/>
      <c r="Q234" s="17">
        <v>400</v>
      </c>
      <c r="R234" s="17" t="s">
        <v>83</v>
      </c>
      <c r="S234" s="17"/>
      <c r="T234" s="17" t="s">
        <v>88</v>
      </c>
      <c r="U234" s="17" t="s">
        <v>61</v>
      </c>
      <c r="V234" s="17" t="s">
        <v>62</v>
      </c>
      <c r="W234" s="19" t="s">
        <v>1824</v>
      </c>
      <c r="X234" s="18">
        <v>41883.291666666701</v>
      </c>
      <c r="Y234" s="18">
        <v>42248.291666666701</v>
      </c>
      <c r="Z234" s="17" t="s">
        <v>103</v>
      </c>
      <c r="AA234" s="17" t="s">
        <v>65</v>
      </c>
      <c r="AB234" s="17" t="s">
        <v>65</v>
      </c>
      <c r="AC234" s="17" t="s">
        <v>103</v>
      </c>
      <c r="AD234" s="17"/>
      <c r="AE234" s="17"/>
    </row>
    <row r="235" spans="1:31" s="3" customFormat="1" ht="13" x14ac:dyDescent="0.3">
      <c r="A235" s="35" t="s">
        <v>1825</v>
      </c>
      <c r="B235" s="17">
        <v>301</v>
      </c>
      <c r="C235" s="18">
        <v>39486</v>
      </c>
      <c r="D235" s="18">
        <v>39486.333333333299</v>
      </c>
      <c r="E235" s="16" t="s">
        <v>1375</v>
      </c>
      <c r="F235" s="36">
        <v>39748.291666666701</v>
      </c>
      <c r="G235" s="16" t="s">
        <v>68</v>
      </c>
      <c r="H235" s="17" t="s">
        <v>95</v>
      </c>
      <c r="I235" s="17"/>
      <c r="J235" s="17"/>
      <c r="K235" s="17" t="s">
        <v>96</v>
      </c>
      <c r="L235" s="17"/>
      <c r="M235" s="17"/>
      <c r="N235" s="17">
        <v>500</v>
      </c>
      <c r="O235" s="17"/>
      <c r="P235" s="17"/>
      <c r="Q235" s="17">
        <v>500</v>
      </c>
      <c r="R235" s="17"/>
      <c r="S235" s="17"/>
      <c r="T235" s="17" t="s">
        <v>163</v>
      </c>
      <c r="U235" s="17" t="s">
        <v>61</v>
      </c>
      <c r="V235" s="17" t="s">
        <v>89</v>
      </c>
      <c r="W235" s="19" t="s">
        <v>1826</v>
      </c>
      <c r="X235" s="18">
        <v>42370.333333333299</v>
      </c>
      <c r="Y235" s="18">
        <v>42370.333333333299</v>
      </c>
      <c r="Z235" s="17" t="s">
        <v>98</v>
      </c>
      <c r="AA235" s="17" t="s">
        <v>74</v>
      </c>
      <c r="AB235" s="17" t="s">
        <v>74</v>
      </c>
      <c r="AC235" s="17" t="s">
        <v>74</v>
      </c>
      <c r="AD235" s="17"/>
      <c r="AE235" s="17" t="s">
        <v>74</v>
      </c>
    </row>
    <row r="236" spans="1:31" s="3" customFormat="1" ht="13" x14ac:dyDescent="0.3">
      <c r="A236" s="35" t="s">
        <v>1827</v>
      </c>
      <c r="B236" s="17">
        <v>302</v>
      </c>
      <c r="C236" s="18">
        <v>39497</v>
      </c>
      <c r="D236" s="18">
        <v>39497.333333333299</v>
      </c>
      <c r="E236" s="16" t="s">
        <v>1375</v>
      </c>
      <c r="F236" s="36">
        <v>39545.291666666701</v>
      </c>
      <c r="G236" s="16" t="s">
        <v>68</v>
      </c>
      <c r="H236" s="17" t="s">
        <v>95</v>
      </c>
      <c r="I236" s="17"/>
      <c r="J236" s="17"/>
      <c r="K236" s="17" t="s">
        <v>96</v>
      </c>
      <c r="L236" s="17"/>
      <c r="M236" s="17"/>
      <c r="N236" s="17">
        <v>200</v>
      </c>
      <c r="O236" s="17"/>
      <c r="P236" s="17"/>
      <c r="Q236" s="17">
        <v>200</v>
      </c>
      <c r="R236" s="17"/>
      <c r="S236" s="17"/>
      <c r="T236" s="17" t="s">
        <v>163</v>
      </c>
      <c r="U236" s="17" t="s">
        <v>61</v>
      </c>
      <c r="V236" s="17" t="s">
        <v>89</v>
      </c>
      <c r="W236" s="19" t="s">
        <v>1828</v>
      </c>
      <c r="X236" s="18">
        <v>40210.333333333299</v>
      </c>
      <c r="Y236" s="18">
        <v>40210.333333333299</v>
      </c>
      <c r="Z236" s="17" t="s">
        <v>98</v>
      </c>
      <c r="AA236" s="17" t="s">
        <v>74</v>
      </c>
      <c r="AB236" s="17" t="s">
        <v>74</v>
      </c>
      <c r="AC236" s="17" t="s">
        <v>74</v>
      </c>
      <c r="AD236" s="17"/>
      <c r="AE236" s="17"/>
    </row>
    <row r="237" spans="1:31" s="3" customFormat="1" ht="13" x14ac:dyDescent="0.3">
      <c r="A237" s="35" t="s">
        <v>1829</v>
      </c>
      <c r="B237" s="17">
        <v>303</v>
      </c>
      <c r="C237" s="18">
        <v>39505</v>
      </c>
      <c r="D237" s="18">
        <v>39505.333333333299</v>
      </c>
      <c r="E237" s="16" t="s">
        <v>1375</v>
      </c>
      <c r="F237" s="36">
        <v>39748.291666666701</v>
      </c>
      <c r="G237" s="16" t="s">
        <v>68</v>
      </c>
      <c r="H237" s="17" t="s">
        <v>55</v>
      </c>
      <c r="I237" s="17"/>
      <c r="J237" s="17"/>
      <c r="K237" s="17" t="s">
        <v>55</v>
      </c>
      <c r="L237" s="17"/>
      <c r="M237" s="17"/>
      <c r="N237" s="17">
        <v>500</v>
      </c>
      <c r="O237" s="17"/>
      <c r="P237" s="17"/>
      <c r="Q237" s="17">
        <v>500</v>
      </c>
      <c r="R237" s="17"/>
      <c r="S237" s="17"/>
      <c r="T237" s="17" t="s">
        <v>487</v>
      </c>
      <c r="U237" s="17" t="s">
        <v>484</v>
      </c>
      <c r="V237" s="17" t="s">
        <v>71</v>
      </c>
      <c r="W237" s="19" t="s">
        <v>1830</v>
      </c>
      <c r="X237" s="18">
        <v>40908.333333333299</v>
      </c>
      <c r="Y237" s="18">
        <v>40908.333333333299</v>
      </c>
      <c r="Z237" s="17" t="s">
        <v>98</v>
      </c>
      <c r="AA237" s="17" t="s">
        <v>74</v>
      </c>
      <c r="AB237" s="17" t="s">
        <v>74</v>
      </c>
      <c r="AC237" s="17" t="s">
        <v>74</v>
      </c>
      <c r="AD237" s="17"/>
      <c r="AE237" s="17"/>
    </row>
    <row r="238" spans="1:31" s="3" customFormat="1" ht="25.5" x14ac:dyDescent="0.3">
      <c r="A238" s="35" t="s">
        <v>1831</v>
      </c>
      <c r="B238" s="17">
        <v>305</v>
      </c>
      <c r="C238" s="18">
        <v>39525</v>
      </c>
      <c r="D238" s="18">
        <v>39517.291666666701</v>
      </c>
      <c r="E238" s="16" t="s">
        <v>1375</v>
      </c>
      <c r="F238" s="36">
        <v>40520.739467592597</v>
      </c>
      <c r="G238" s="16" t="s">
        <v>68</v>
      </c>
      <c r="H238" s="17" t="s">
        <v>111</v>
      </c>
      <c r="I238" s="17"/>
      <c r="J238" s="17"/>
      <c r="K238" s="17" t="s">
        <v>77</v>
      </c>
      <c r="L238" s="17"/>
      <c r="M238" s="17"/>
      <c r="N238" s="17">
        <v>611</v>
      </c>
      <c r="O238" s="17"/>
      <c r="P238" s="17"/>
      <c r="Q238" s="17">
        <v>611</v>
      </c>
      <c r="R238" s="17"/>
      <c r="S238" s="17"/>
      <c r="T238" s="17" t="s">
        <v>144</v>
      </c>
      <c r="U238" s="17" t="s">
        <v>61</v>
      </c>
      <c r="V238" s="17" t="s">
        <v>62</v>
      </c>
      <c r="W238" s="19" t="s">
        <v>1832</v>
      </c>
      <c r="X238" s="18">
        <v>41120.291666666701</v>
      </c>
      <c r="Y238" s="18">
        <v>41120.291666666701</v>
      </c>
      <c r="Z238" s="17" t="s">
        <v>98</v>
      </c>
      <c r="AA238" s="17" t="s">
        <v>74</v>
      </c>
      <c r="AB238" s="17" t="s">
        <v>74</v>
      </c>
      <c r="AC238" s="17" t="s">
        <v>74</v>
      </c>
      <c r="AD238" s="17"/>
      <c r="AE238" s="17"/>
    </row>
    <row r="239" spans="1:31" s="3" customFormat="1" ht="25.5" x14ac:dyDescent="0.3">
      <c r="A239" s="35" t="s">
        <v>1833</v>
      </c>
      <c r="B239" s="17">
        <v>306</v>
      </c>
      <c r="C239" s="18">
        <v>39518</v>
      </c>
      <c r="D239" s="18">
        <v>39518.291666666701</v>
      </c>
      <c r="E239" s="16" t="s">
        <v>1375</v>
      </c>
      <c r="F239" s="36">
        <v>39772.333333333299</v>
      </c>
      <c r="G239" s="16" t="s">
        <v>68</v>
      </c>
      <c r="H239" s="17" t="s">
        <v>374</v>
      </c>
      <c r="I239" s="17"/>
      <c r="J239" s="17"/>
      <c r="K239" s="17" t="s">
        <v>77</v>
      </c>
      <c r="L239" s="17"/>
      <c r="M239" s="17"/>
      <c r="N239" s="17">
        <v>200</v>
      </c>
      <c r="O239" s="17"/>
      <c r="P239" s="17"/>
      <c r="Q239" s="17">
        <v>200</v>
      </c>
      <c r="R239" s="17"/>
      <c r="S239" s="17"/>
      <c r="T239" s="17" t="s">
        <v>211</v>
      </c>
      <c r="U239" s="17" t="s">
        <v>61</v>
      </c>
      <c r="V239" s="17" t="s">
        <v>62</v>
      </c>
      <c r="W239" s="19" t="s">
        <v>1834</v>
      </c>
      <c r="X239" s="18">
        <v>41030.291666666701</v>
      </c>
      <c r="Y239" s="18">
        <v>41030.291666666701</v>
      </c>
      <c r="Z239" s="17" t="s">
        <v>98</v>
      </c>
      <c r="AA239" s="17" t="s">
        <v>74</v>
      </c>
      <c r="AB239" s="17" t="s">
        <v>74</v>
      </c>
      <c r="AC239" s="17" t="s">
        <v>74</v>
      </c>
      <c r="AD239" s="17"/>
      <c r="AE239" s="17"/>
    </row>
    <row r="240" spans="1:31" s="3" customFormat="1" ht="13" x14ac:dyDescent="0.3">
      <c r="A240" s="35" t="s">
        <v>1835</v>
      </c>
      <c r="B240" s="17">
        <v>307</v>
      </c>
      <c r="C240" s="18">
        <v>39518</v>
      </c>
      <c r="D240" s="18">
        <v>39518.291666666701</v>
      </c>
      <c r="E240" s="16" t="s">
        <v>1375</v>
      </c>
      <c r="F240" s="36">
        <v>39562.291666666701</v>
      </c>
      <c r="G240" s="16" t="s">
        <v>68</v>
      </c>
      <c r="H240" s="17" t="s">
        <v>95</v>
      </c>
      <c r="I240" s="17"/>
      <c r="J240" s="17"/>
      <c r="K240" s="17" t="s">
        <v>96</v>
      </c>
      <c r="L240" s="17"/>
      <c r="M240" s="17"/>
      <c r="N240" s="17">
        <v>100</v>
      </c>
      <c r="O240" s="17"/>
      <c r="P240" s="17"/>
      <c r="Q240" s="17">
        <v>100</v>
      </c>
      <c r="R240" s="17"/>
      <c r="S240" s="17"/>
      <c r="T240" s="17" t="s">
        <v>107</v>
      </c>
      <c r="U240" s="17" t="s">
        <v>61</v>
      </c>
      <c r="V240" s="17" t="s">
        <v>89</v>
      </c>
      <c r="W240" s="19" t="s">
        <v>1836</v>
      </c>
      <c r="X240" s="18">
        <v>39934.291666666701</v>
      </c>
      <c r="Y240" s="18">
        <v>39934.291666666701</v>
      </c>
      <c r="Z240" s="17" t="s">
        <v>98</v>
      </c>
      <c r="AA240" s="17" t="s">
        <v>74</v>
      </c>
      <c r="AB240" s="17" t="s">
        <v>74</v>
      </c>
      <c r="AC240" s="17" t="s">
        <v>74</v>
      </c>
      <c r="AD240" s="17"/>
      <c r="AE240" s="17"/>
    </row>
    <row r="241" spans="1:31" s="3" customFormat="1" ht="25.5" x14ac:dyDescent="0.3">
      <c r="A241" s="35" t="s">
        <v>1837</v>
      </c>
      <c r="B241" s="17">
        <v>308</v>
      </c>
      <c r="C241" s="18">
        <v>39518</v>
      </c>
      <c r="D241" s="18">
        <v>39518.291666666701</v>
      </c>
      <c r="E241" s="16" t="s">
        <v>1375</v>
      </c>
      <c r="F241" s="36">
        <v>39562.291666666701</v>
      </c>
      <c r="G241" s="16" t="s">
        <v>68</v>
      </c>
      <c r="H241" s="17" t="s">
        <v>95</v>
      </c>
      <c r="I241" s="17"/>
      <c r="J241" s="17"/>
      <c r="K241" s="17" t="s">
        <v>96</v>
      </c>
      <c r="L241" s="17"/>
      <c r="M241" s="17"/>
      <c r="N241" s="17">
        <v>100</v>
      </c>
      <c r="O241" s="17"/>
      <c r="P241" s="17"/>
      <c r="Q241" s="17">
        <v>100</v>
      </c>
      <c r="R241" s="17"/>
      <c r="S241" s="17"/>
      <c r="T241" s="17" t="s">
        <v>107</v>
      </c>
      <c r="U241" s="17" t="s">
        <v>61</v>
      </c>
      <c r="V241" s="17" t="s">
        <v>89</v>
      </c>
      <c r="W241" s="19" t="s">
        <v>1838</v>
      </c>
      <c r="X241" s="18">
        <v>39934.291666666701</v>
      </c>
      <c r="Y241" s="18">
        <v>39934.291666666701</v>
      </c>
      <c r="Z241" s="17" t="s">
        <v>98</v>
      </c>
      <c r="AA241" s="17" t="s">
        <v>74</v>
      </c>
      <c r="AB241" s="17" t="s">
        <v>74</v>
      </c>
      <c r="AC241" s="17" t="s">
        <v>74</v>
      </c>
      <c r="AD241" s="17"/>
      <c r="AE241" s="17"/>
    </row>
    <row r="242" spans="1:31" s="3" customFormat="1" ht="13" x14ac:dyDescent="0.3">
      <c r="A242" s="35" t="s">
        <v>1839</v>
      </c>
      <c r="B242" s="17">
        <v>309</v>
      </c>
      <c r="C242" s="18">
        <v>40502</v>
      </c>
      <c r="D242" s="18">
        <v>39518.291666666701</v>
      </c>
      <c r="E242" s="16" t="s">
        <v>1375</v>
      </c>
      <c r="F242" s="36">
        <v>40625.763090277796</v>
      </c>
      <c r="G242" s="16" t="s">
        <v>101</v>
      </c>
      <c r="H242" s="17" t="s">
        <v>95</v>
      </c>
      <c r="I242" s="17"/>
      <c r="J242" s="17"/>
      <c r="K242" s="17" t="s">
        <v>96</v>
      </c>
      <c r="L242" s="17"/>
      <c r="M242" s="17"/>
      <c r="N242" s="17">
        <v>100</v>
      </c>
      <c r="O242" s="17"/>
      <c r="P242" s="17"/>
      <c r="Q242" s="17">
        <v>100</v>
      </c>
      <c r="R242" s="17" t="s">
        <v>83</v>
      </c>
      <c r="S242" s="17"/>
      <c r="T242" s="17" t="s">
        <v>107</v>
      </c>
      <c r="U242" s="17" t="s">
        <v>61</v>
      </c>
      <c r="V242" s="17" t="s">
        <v>89</v>
      </c>
      <c r="W242" s="19" t="s">
        <v>1840</v>
      </c>
      <c r="X242" s="18">
        <v>39934.291666666701</v>
      </c>
      <c r="Y242" s="18">
        <v>41456.291666666701</v>
      </c>
      <c r="Z242" s="17" t="s">
        <v>103</v>
      </c>
      <c r="AA242" s="17" t="s">
        <v>74</v>
      </c>
      <c r="AB242" s="17" t="s">
        <v>74</v>
      </c>
      <c r="AC242" s="17" t="s">
        <v>103</v>
      </c>
      <c r="AD242" s="17"/>
      <c r="AE242" s="17"/>
    </row>
    <row r="243" spans="1:31" s="3" customFormat="1" ht="25.5" x14ac:dyDescent="0.3">
      <c r="A243" s="35" t="s">
        <v>1841</v>
      </c>
      <c r="B243" s="17">
        <v>310</v>
      </c>
      <c r="C243" s="18">
        <v>39518</v>
      </c>
      <c r="D243" s="18">
        <v>39518.291666666701</v>
      </c>
      <c r="E243" s="16" t="s">
        <v>1375</v>
      </c>
      <c r="F243" s="36">
        <v>39562.291666666701</v>
      </c>
      <c r="G243" s="16" t="s">
        <v>68</v>
      </c>
      <c r="H243" s="17" t="s">
        <v>95</v>
      </c>
      <c r="I243" s="17"/>
      <c r="J243" s="17"/>
      <c r="K243" s="17" t="s">
        <v>96</v>
      </c>
      <c r="L243" s="17"/>
      <c r="M243" s="17"/>
      <c r="N243" s="17">
        <v>100</v>
      </c>
      <c r="O243" s="17"/>
      <c r="P243" s="17"/>
      <c r="Q243" s="17">
        <v>100</v>
      </c>
      <c r="R243" s="17"/>
      <c r="S243" s="17"/>
      <c r="T243" s="17" t="s">
        <v>107</v>
      </c>
      <c r="U243" s="17" t="s">
        <v>61</v>
      </c>
      <c r="V243" s="17" t="s">
        <v>89</v>
      </c>
      <c r="W243" s="19" t="s">
        <v>1842</v>
      </c>
      <c r="X243" s="18">
        <v>39934.291666666701</v>
      </c>
      <c r="Y243" s="18">
        <v>39934.291666666701</v>
      </c>
      <c r="Z243" s="17" t="s">
        <v>98</v>
      </c>
      <c r="AA243" s="17" t="s">
        <v>74</v>
      </c>
      <c r="AB243" s="17" t="s">
        <v>74</v>
      </c>
      <c r="AC243" s="17" t="s">
        <v>74</v>
      </c>
      <c r="AD243" s="17" t="s">
        <v>186</v>
      </c>
      <c r="AE243" s="17"/>
    </row>
    <row r="244" spans="1:31" s="3" customFormat="1" ht="25.5" x14ac:dyDescent="0.3">
      <c r="A244" s="35" t="s">
        <v>1843</v>
      </c>
      <c r="B244" s="17">
        <v>311</v>
      </c>
      <c r="C244" s="18">
        <v>39518</v>
      </c>
      <c r="D244" s="18">
        <v>39518.291666666701</v>
      </c>
      <c r="E244" s="16" t="s">
        <v>1375</v>
      </c>
      <c r="F244" s="36">
        <v>39562.291666666701</v>
      </c>
      <c r="G244" s="16" t="s">
        <v>68</v>
      </c>
      <c r="H244" s="17" t="s">
        <v>95</v>
      </c>
      <c r="I244" s="17"/>
      <c r="J244" s="17"/>
      <c r="K244" s="17" t="s">
        <v>96</v>
      </c>
      <c r="L244" s="17"/>
      <c r="M244" s="17"/>
      <c r="N244" s="17">
        <v>100</v>
      </c>
      <c r="O244" s="17"/>
      <c r="P244" s="17"/>
      <c r="Q244" s="17">
        <v>100</v>
      </c>
      <c r="R244" s="17"/>
      <c r="S244" s="17"/>
      <c r="T244" s="17" t="s">
        <v>107</v>
      </c>
      <c r="U244" s="17" t="s">
        <v>61</v>
      </c>
      <c r="V244" s="17" t="s">
        <v>89</v>
      </c>
      <c r="W244" s="19" t="s">
        <v>1844</v>
      </c>
      <c r="X244" s="18">
        <v>39934.291666666701</v>
      </c>
      <c r="Y244" s="18">
        <v>39934.291666666701</v>
      </c>
      <c r="Z244" s="17" t="s">
        <v>98</v>
      </c>
      <c r="AA244" s="17" t="s">
        <v>74</v>
      </c>
      <c r="AB244" s="17" t="s">
        <v>74</v>
      </c>
      <c r="AC244" s="17" t="s">
        <v>74</v>
      </c>
      <c r="AD244" s="17"/>
      <c r="AE244" s="17"/>
    </row>
    <row r="245" spans="1:31" s="3" customFormat="1" ht="13" x14ac:dyDescent="0.3">
      <c r="A245" s="35" t="s">
        <v>1845</v>
      </c>
      <c r="B245" s="17">
        <v>312</v>
      </c>
      <c r="C245" s="18">
        <v>39518</v>
      </c>
      <c r="D245" s="18">
        <v>39518.291666666701</v>
      </c>
      <c r="E245" s="16" t="s">
        <v>1375</v>
      </c>
      <c r="F245" s="36">
        <v>39574.291666666701</v>
      </c>
      <c r="G245" s="16" t="s">
        <v>68</v>
      </c>
      <c r="H245" s="17" t="s">
        <v>95</v>
      </c>
      <c r="I245" s="17"/>
      <c r="J245" s="17"/>
      <c r="K245" s="17" t="s">
        <v>96</v>
      </c>
      <c r="L245" s="17"/>
      <c r="M245" s="17"/>
      <c r="N245" s="17">
        <v>100</v>
      </c>
      <c r="O245" s="17"/>
      <c r="P245" s="17"/>
      <c r="Q245" s="17">
        <v>100</v>
      </c>
      <c r="R245" s="17"/>
      <c r="S245" s="17"/>
      <c r="T245" s="17" t="s">
        <v>107</v>
      </c>
      <c r="U245" s="17" t="s">
        <v>61</v>
      </c>
      <c r="V245" s="17" t="s">
        <v>89</v>
      </c>
      <c r="W245" s="19" t="s">
        <v>1846</v>
      </c>
      <c r="X245" s="18">
        <v>39934.291666666701</v>
      </c>
      <c r="Y245" s="18">
        <v>39934.291666666701</v>
      </c>
      <c r="Z245" s="17" t="s">
        <v>98</v>
      </c>
      <c r="AA245" s="17" t="s">
        <v>74</v>
      </c>
      <c r="AB245" s="17" t="s">
        <v>74</v>
      </c>
      <c r="AC245" s="17" t="s">
        <v>74</v>
      </c>
      <c r="AD245" s="17"/>
      <c r="AE245" s="17"/>
    </row>
    <row r="246" spans="1:31" s="3" customFormat="1" ht="13" x14ac:dyDescent="0.3">
      <c r="A246" s="35" t="s">
        <v>1847</v>
      </c>
      <c r="B246" s="17">
        <v>313</v>
      </c>
      <c r="C246" s="18">
        <v>39518</v>
      </c>
      <c r="D246" s="18">
        <v>39518.291666666701</v>
      </c>
      <c r="E246" s="16" t="s">
        <v>1375</v>
      </c>
      <c r="F246" s="36">
        <v>39562.291666666701</v>
      </c>
      <c r="G246" s="16" t="s">
        <v>68</v>
      </c>
      <c r="H246" s="17" t="s">
        <v>95</v>
      </c>
      <c r="I246" s="17"/>
      <c r="J246" s="17"/>
      <c r="K246" s="17" t="s">
        <v>96</v>
      </c>
      <c r="L246" s="17"/>
      <c r="M246" s="17"/>
      <c r="N246" s="17">
        <v>100</v>
      </c>
      <c r="O246" s="17"/>
      <c r="P246" s="17"/>
      <c r="Q246" s="17">
        <v>100</v>
      </c>
      <c r="R246" s="17"/>
      <c r="S246" s="17"/>
      <c r="T246" s="17" t="s">
        <v>107</v>
      </c>
      <c r="U246" s="17" t="s">
        <v>61</v>
      </c>
      <c r="V246" s="17" t="s">
        <v>89</v>
      </c>
      <c r="W246" s="19" t="s">
        <v>1848</v>
      </c>
      <c r="X246" s="18">
        <v>39934.291666666701</v>
      </c>
      <c r="Y246" s="18">
        <v>39934.291666666701</v>
      </c>
      <c r="Z246" s="17" t="s">
        <v>98</v>
      </c>
      <c r="AA246" s="17" t="s">
        <v>74</v>
      </c>
      <c r="AB246" s="17" t="s">
        <v>74</v>
      </c>
      <c r="AC246" s="17" t="s">
        <v>74</v>
      </c>
      <c r="AD246" s="17"/>
      <c r="AE246" s="17"/>
    </row>
    <row r="247" spans="1:31" s="3" customFormat="1" ht="25.5" x14ac:dyDescent="0.3">
      <c r="A247" s="35" t="s">
        <v>1849</v>
      </c>
      <c r="B247" s="17">
        <v>314</v>
      </c>
      <c r="C247" s="18">
        <v>39518</v>
      </c>
      <c r="D247" s="18">
        <v>39518.291666666701</v>
      </c>
      <c r="E247" s="16" t="s">
        <v>1375</v>
      </c>
      <c r="F247" s="36">
        <v>39562.291666666701</v>
      </c>
      <c r="G247" s="16" t="s">
        <v>68</v>
      </c>
      <c r="H247" s="17" t="s">
        <v>95</v>
      </c>
      <c r="I247" s="17"/>
      <c r="J247" s="17"/>
      <c r="K247" s="17" t="s">
        <v>96</v>
      </c>
      <c r="L247" s="17"/>
      <c r="M247" s="17"/>
      <c r="N247" s="17">
        <v>100</v>
      </c>
      <c r="O247" s="17"/>
      <c r="P247" s="17"/>
      <c r="Q247" s="17">
        <v>100</v>
      </c>
      <c r="R247" s="17"/>
      <c r="S247" s="17"/>
      <c r="T247" s="17" t="s">
        <v>107</v>
      </c>
      <c r="U247" s="17" t="s">
        <v>61</v>
      </c>
      <c r="V247" s="17" t="s">
        <v>89</v>
      </c>
      <c r="W247" s="19" t="s">
        <v>1844</v>
      </c>
      <c r="X247" s="18">
        <v>39934.291666666701</v>
      </c>
      <c r="Y247" s="18">
        <v>39934.291666666701</v>
      </c>
      <c r="Z247" s="17" t="s">
        <v>98</v>
      </c>
      <c r="AA247" s="17" t="s">
        <v>74</v>
      </c>
      <c r="AB247" s="17" t="s">
        <v>74</v>
      </c>
      <c r="AC247" s="17" t="s">
        <v>74</v>
      </c>
      <c r="AD247" s="17"/>
      <c r="AE247" s="17"/>
    </row>
    <row r="248" spans="1:31" s="3" customFormat="1" ht="25.5" x14ac:dyDescent="0.3">
      <c r="A248" s="35" t="s">
        <v>1850</v>
      </c>
      <c r="B248" s="17">
        <v>315</v>
      </c>
      <c r="C248" s="18">
        <v>39518</v>
      </c>
      <c r="D248" s="18">
        <v>39518.291666666701</v>
      </c>
      <c r="E248" s="16" t="s">
        <v>1375</v>
      </c>
      <c r="F248" s="36">
        <v>39562.291666666701</v>
      </c>
      <c r="G248" s="16" t="s">
        <v>68</v>
      </c>
      <c r="H248" s="17" t="s">
        <v>95</v>
      </c>
      <c r="I248" s="17"/>
      <c r="J248" s="17"/>
      <c r="K248" s="17" t="s">
        <v>96</v>
      </c>
      <c r="L248" s="17"/>
      <c r="M248" s="17"/>
      <c r="N248" s="17">
        <v>100</v>
      </c>
      <c r="O248" s="17"/>
      <c r="P248" s="17"/>
      <c r="Q248" s="17">
        <v>100</v>
      </c>
      <c r="R248" s="17"/>
      <c r="S248" s="17"/>
      <c r="T248" s="17" t="s">
        <v>107</v>
      </c>
      <c r="U248" s="17" t="s">
        <v>61</v>
      </c>
      <c r="V248" s="17" t="s">
        <v>89</v>
      </c>
      <c r="W248" s="19" t="s">
        <v>1838</v>
      </c>
      <c r="X248" s="18">
        <v>39934.291666666701</v>
      </c>
      <c r="Y248" s="18">
        <v>39934.291666666701</v>
      </c>
      <c r="Z248" s="17" t="s">
        <v>98</v>
      </c>
      <c r="AA248" s="17" t="s">
        <v>74</v>
      </c>
      <c r="AB248" s="17" t="s">
        <v>74</v>
      </c>
      <c r="AC248" s="17" t="s">
        <v>74</v>
      </c>
      <c r="AD248" s="17"/>
      <c r="AE248" s="17"/>
    </row>
    <row r="249" spans="1:31" s="3" customFormat="1" ht="13" x14ac:dyDescent="0.3">
      <c r="A249" s="35" t="s">
        <v>1851</v>
      </c>
      <c r="B249" s="17">
        <v>316</v>
      </c>
      <c r="C249" s="18">
        <v>39518</v>
      </c>
      <c r="D249" s="18">
        <v>39518.291666666701</v>
      </c>
      <c r="E249" s="16" t="s">
        <v>1375</v>
      </c>
      <c r="F249" s="36">
        <v>39562.291666666701</v>
      </c>
      <c r="G249" s="16" t="s">
        <v>68</v>
      </c>
      <c r="H249" s="17" t="s">
        <v>95</v>
      </c>
      <c r="I249" s="17"/>
      <c r="J249" s="17"/>
      <c r="K249" s="17" t="s">
        <v>96</v>
      </c>
      <c r="L249" s="17"/>
      <c r="M249" s="17"/>
      <c r="N249" s="17">
        <v>100</v>
      </c>
      <c r="O249" s="17"/>
      <c r="P249" s="17"/>
      <c r="Q249" s="17">
        <v>100</v>
      </c>
      <c r="R249" s="17"/>
      <c r="S249" s="17"/>
      <c r="T249" s="17" t="s">
        <v>107</v>
      </c>
      <c r="U249" s="17" t="s">
        <v>61</v>
      </c>
      <c r="V249" s="17" t="s">
        <v>89</v>
      </c>
      <c r="W249" s="19" t="s">
        <v>1852</v>
      </c>
      <c r="X249" s="18">
        <v>39934.291666666701</v>
      </c>
      <c r="Y249" s="18">
        <v>39934.291666666701</v>
      </c>
      <c r="Z249" s="17" t="s">
        <v>98</v>
      </c>
      <c r="AA249" s="17" t="s">
        <v>74</v>
      </c>
      <c r="AB249" s="17" t="s">
        <v>74</v>
      </c>
      <c r="AC249" s="17" t="s">
        <v>74</v>
      </c>
      <c r="AD249" s="17"/>
      <c r="AE249" s="17"/>
    </row>
    <row r="250" spans="1:31" s="3" customFormat="1" ht="13" x14ac:dyDescent="0.3">
      <c r="A250" s="35" t="s">
        <v>1853</v>
      </c>
      <c r="B250" s="17">
        <v>317</v>
      </c>
      <c r="C250" s="18">
        <v>40502</v>
      </c>
      <c r="D250" s="18">
        <v>39518.291666666701</v>
      </c>
      <c r="E250" s="16" t="s">
        <v>1375</v>
      </c>
      <c r="F250" s="36">
        <v>40625.737326388902</v>
      </c>
      <c r="G250" s="16" t="s">
        <v>101</v>
      </c>
      <c r="H250" s="17" t="s">
        <v>95</v>
      </c>
      <c r="I250" s="17"/>
      <c r="J250" s="17"/>
      <c r="K250" s="17" t="s">
        <v>96</v>
      </c>
      <c r="L250" s="17"/>
      <c r="M250" s="17"/>
      <c r="N250" s="17">
        <v>100</v>
      </c>
      <c r="O250" s="17"/>
      <c r="P250" s="17"/>
      <c r="Q250" s="17">
        <v>100</v>
      </c>
      <c r="R250" s="17" t="s">
        <v>83</v>
      </c>
      <c r="S250" s="17"/>
      <c r="T250" s="17" t="s">
        <v>107</v>
      </c>
      <c r="U250" s="17" t="s">
        <v>61</v>
      </c>
      <c r="V250" s="17" t="s">
        <v>89</v>
      </c>
      <c r="W250" s="19" t="s">
        <v>1840</v>
      </c>
      <c r="X250" s="18">
        <v>39934.291666666701</v>
      </c>
      <c r="Y250" s="18">
        <v>41426.291666666701</v>
      </c>
      <c r="Z250" s="17" t="s">
        <v>103</v>
      </c>
      <c r="AA250" s="17" t="s">
        <v>74</v>
      </c>
      <c r="AB250" s="17" t="s">
        <v>74</v>
      </c>
      <c r="AC250" s="17" t="s">
        <v>103</v>
      </c>
      <c r="AD250" s="17"/>
      <c r="AE250" s="17"/>
    </row>
    <row r="251" spans="1:31" s="3" customFormat="1" ht="13" x14ac:dyDescent="0.3">
      <c r="A251" s="35" t="s">
        <v>1854</v>
      </c>
      <c r="B251" s="17">
        <v>318</v>
      </c>
      <c r="C251" s="18">
        <v>39518</v>
      </c>
      <c r="D251" s="18">
        <v>39518.291666666701</v>
      </c>
      <c r="E251" s="16" t="s">
        <v>1375</v>
      </c>
      <c r="F251" s="36">
        <v>39562.291666666701</v>
      </c>
      <c r="G251" s="16" t="s">
        <v>68</v>
      </c>
      <c r="H251" s="17" t="s">
        <v>95</v>
      </c>
      <c r="I251" s="17"/>
      <c r="J251" s="17"/>
      <c r="K251" s="17" t="s">
        <v>96</v>
      </c>
      <c r="L251" s="17"/>
      <c r="M251" s="17"/>
      <c r="N251" s="17">
        <v>100</v>
      </c>
      <c r="O251" s="17"/>
      <c r="P251" s="17"/>
      <c r="Q251" s="17">
        <v>100</v>
      </c>
      <c r="R251" s="17"/>
      <c r="S251" s="17"/>
      <c r="T251" s="17" t="s">
        <v>88</v>
      </c>
      <c r="U251" s="17" t="s">
        <v>61</v>
      </c>
      <c r="V251" s="17" t="s">
        <v>89</v>
      </c>
      <c r="W251" s="19" t="s">
        <v>1855</v>
      </c>
      <c r="X251" s="18">
        <v>39934.291666666701</v>
      </c>
      <c r="Y251" s="18">
        <v>39934.291666666701</v>
      </c>
      <c r="Z251" s="17" t="s">
        <v>98</v>
      </c>
      <c r="AA251" s="17" t="s">
        <v>74</v>
      </c>
      <c r="AB251" s="17" t="s">
        <v>74</v>
      </c>
      <c r="AC251" s="17" t="s">
        <v>74</v>
      </c>
      <c r="AD251" s="17"/>
      <c r="AE251" s="17"/>
    </row>
    <row r="252" spans="1:31" s="3" customFormat="1" ht="13" x14ac:dyDescent="0.3">
      <c r="A252" s="35" t="s">
        <v>1856</v>
      </c>
      <c r="B252" s="17">
        <v>319</v>
      </c>
      <c r="C252" s="18">
        <v>39518</v>
      </c>
      <c r="D252" s="18">
        <v>39518.291666666701</v>
      </c>
      <c r="E252" s="16" t="s">
        <v>1375</v>
      </c>
      <c r="F252" s="36">
        <v>39562.291666666701</v>
      </c>
      <c r="G252" s="16" t="s">
        <v>68</v>
      </c>
      <c r="H252" s="17" t="s">
        <v>95</v>
      </c>
      <c r="I252" s="17"/>
      <c r="J252" s="17"/>
      <c r="K252" s="17" t="s">
        <v>96</v>
      </c>
      <c r="L252" s="17"/>
      <c r="M252" s="17"/>
      <c r="N252" s="17">
        <v>100</v>
      </c>
      <c r="O252" s="17"/>
      <c r="P252" s="17"/>
      <c r="Q252" s="17">
        <v>100</v>
      </c>
      <c r="R252" s="17"/>
      <c r="S252" s="17"/>
      <c r="T252" s="17" t="s">
        <v>107</v>
      </c>
      <c r="U252" s="17" t="s">
        <v>61</v>
      </c>
      <c r="V252" s="17" t="s">
        <v>89</v>
      </c>
      <c r="W252" s="19" t="s">
        <v>1857</v>
      </c>
      <c r="X252" s="18">
        <v>39934.291666666701</v>
      </c>
      <c r="Y252" s="18">
        <v>39934.291666666701</v>
      </c>
      <c r="Z252" s="17" t="s">
        <v>98</v>
      </c>
      <c r="AA252" s="17" t="s">
        <v>74</v>
      </c>
      <c r="AB252" s="17" t="s">
        <v>74</v>
      </c>
      <c r="AC252" s="17" t="s">
        <v>74</v>
      </c>
      <c r="AD252" s="17"/>
      <c r="AE252" s="17"/>
    </row>
    <row r="253" spans="1:31" s="3" customFormat="1" ht="25.5" x14ac:dyDescent="0.3">
      <c r="A253" s="35" t="s">
        <v>1858</v>
      </c>
      <c r="B253" s="17">
        <v>321</v>
      </c>
      <c r="C253" s="18">
        <v>39525</v>
      </c>
      <c r="D253" s="18">
        <v>39525.291666666701</v>
      </c>
      <c r="E253" s="16" t="s">
        <v>1375</v>
      </c>
      <c r="F253" s="36">
        <v>40520.7871296296</v>
      </c>
      <c r="G253" s="16" t="s">
        <v>68</v>
      </c>
      <c r="H253" s="17" t="s">
        <v>55</v>
      </c>
      <c r="I253" s="17"/>
      <c r="J253" s="17"/>
      <c r="K253" s="17" t="s">
        <v>55</v>
      </c>
      <c r="L253" s="17"/>
      <c r="M253" s="17"/>
      <c r="N253" s="17">
        <v>100</v>
      </c>
      <c r="O253" s="17"/>
      <c r="P253" s="17"/>
      <c r="Q253" s="17">
        <v>100</v>
      </c>
      <c r="R253" s="17"/>
      <c r="S253" s="17"/>
      <c r="T253" s="17" t="s">
        <v>1859</v>
      </c>
      <c r="U253" s="17" t="s">
        <v>61</v>
      </c>
      <c r="V253" s="17" t="s">
        <v>62</v>
      </c>
      <c r="W253" s="19" t="s">
        <v>1860</v>
      </c>
      <c r="X253" s="18">
        <v>41623.333333333299</v>
      </c>
      <c r="Y253" s="18">
        <v>41609.333333333299</v>
      </c>
      <c r="Z253" s="17" t="s">
        <v>98</v>
      </c>
      <c r="AA253" s="17" t="s">
        <v>74</v>
      </c>
      <c r="AB253" s="17" t="s">
        <v>74</v>
      </c>
      <c r="AC253" s="17" t="s">
        <v>74</v>
      </c>
      <c r="AD253" s="17"/>
      <c r="AE253" s="17"/>
    </row>
    <row r="254" spans="1:31" s="3" customFormat="1" ht="13" x14ac:dyDescent="0.3">
      <c r="A254" s="35" t="s">
        <v>1861</v>
      </c>
      <c r="B254" s="17">
        <v>322</v>
      </c>
      <c r="C254" s="18">
        <v>39524</v>
      </c>
      <c r="D254" s="18">
        <v>39525.291666666701</v>
      </c>
      <c r="E254" s="16" t="s">
        <v>1375</v>
      </c>
      <c r="F254" s="36">
        <v>40520.695787037002</v>
      </c>
      <c r="G254" s="16" t="s">
        <v>68</v>
      </c>
      <c r="H254" s="17" t="s">
        <v>111</v>
      </c>
      <c r="I254" s="17"/>
      <c r="J254" s="17"/>
      <c r="K254" s="17" t="s">
        <v>77</v>
      </c>
      <c r="L254" s="17"/>
      <c r="M254" s="17"/>
      <c r="N254" s="17">
        <v>611</v>
      </c>
      <c r="O254" s="17"/>
      <c r="P254" s="17"/>
      <c r="Q254" s="17">
        <v>611</v>
      </c>
      <c r="R254" s="17"/>
      <c r="S254" s="17"/>
      <c r="T254" s="17" t="s">
        <v>144</v>
      </c>
      <c r="U254" s="17" t="s">
        <v>61</v>
      </c>
      <c r="V254" s="17" t="s">
        <v>62</v>
      </c>
      <c r="W254" s="19" t="s">
        <v>1862</v>
      </c>
      <c r="X254" s="18">
        <v>41182.291666666701</v>
      </c>
      <c r="Y254" s="18">
        <v>41182.291666666701</v>
      </c>
      <c r="Z254" s="17" t="s">
        <v>98</v>
      </c>
      <c r="AA254" s="17" t="s">
        <v>74</v>
      </c>
      <c r="AB254" s="17" t="s">
        <v>74</v>
      </c>
      <c r="AC254" s="17" t="s">
        <v>74</v>
      </c>
      <c r="AD254" s="17"/>
      <c r="AE254" s="17"/>
    </row>
    <row r="255" spans="1:31" s="3" customFormat="1" ht="13" x14ac:dyDescent="0.3">
      <c r="A255" s="35" t="s">
        <v>1863</v>
      </c>
      <c r="B255" s="17">
        <v>323</v>
      </c>
      <c r="C255" s="18">
        <v>39534</v>
      </c>
      <c r="D255" s="18">
        <v>39534.291666666701</v>
      </c>
      <c r="E255" s="16" t="s">
        <v>1375</v>
      </c>
      <c r="F255" s="36">
        <v>39562.291666666701</v>
      </c>
      <c r="G255" s="16" t="s">
        <v>68</v>
      </c>
      <c r="H255" s="17" t="s">
        <v>95</v>
      </c>
      <c r="I255" s="17"/>
      <c r="J255" s="17"/>
      <c r="K255" s="17" t="s">
        <v>96</v>
      </c>
      <c r="L255" s="17"/>
      <c r="M255" s="17"/>
      <c r="N255" s="17">
        <v>100</v>
      </c>
      <c r="O255" s="17"/>
      <c r="P255" s="17"/>
      <c r="Q255" s="17">
        <v>100</v>
      </c>
      <c r="R255" s="17"/>
      <c r="S255" s="17"/>
      <c r="T255" s="17" t="s">
        <v>88</v>
      </c>
      <c r="U255" s="17" t="s">
        <v>61</v>
      </c>
      <c r="V255" s="17" t="s">
        <v>89</v>
      </c>
      <c r="W255" s="19" t="s">
        <v>1864</v>
      </c>
      <c r="X255" s="18">
        <v>39934.291666666701</v>
      </c>
      <c r="Y255" s="18">
        <v>39934.291666666701</v>
      </c>
      <c r="Z255" s="17" t="s">
        <v>98</v>
      </c>
      <c r="AA255" s="17" t="s">
        <v>74</v>
      </c>
      <c r="AB255" s="17" t="s">
        <v>74</v>
      </c>
      <c r="AC255" s="17" t="s">
        <v>74</v>
      </c>
      <c r="AD255" s="17"/>
      <c r="AE255" s="17"/>
    </row>
    <row r="256" spans="1:31" s="3" customFormat="1" ht="25.5" x14ac:dyDescent="0.3">
      <c r="A256" s="35" t="s">
        <v>1865</v>
      </c>
      <c r="B256" s="17">
        <v>324</v>
      </c>
      <c r="C256" s="18">
        <v>39534</v>
      </c>
      <c r="D256" s="18">
        <v>39534.291666666701</v>
      </c>
      <c r="E256" s="16" t="s">
        <v>1375</v>
      </c>
      <c r="F256" s="36">
        <v>39562.291666666701</v>
      </c>
      <c r="G256" s="16" t="s">
        <v>68</v>
      </c>
      <c r="H256" s="17" t="s">
        <v>95</v>
      </c>
      <c r="I256" s="17"/>
      <c r="J256" s="17"/>
      <c r="K256" s="17" t="s">
        <v>96</v>
      </c>
      <c r="L256" s="17"/>
      <c r="M256" s="17"/>
      <c r="N256" s="17">
        <v>250</v>
      </c>
      <c r="O256" s="17"/>
      <c r="P256" s="17"/>
      <c r="Q256" s="17">
        <v>250</v>
      </c>
      <c r="R256" s="17"/>
      <c r="S256" s="17"/>
      <c r="T256" s="17" t="s">
        <v>163</v>
      </c>
      <c r="U256" s="17" t="s">
        <v>61</v>
      </c>
      <c r="V256" s="17" t="s">
        <v>89</v>
      </c>
      <c r="W256" s="19" t="s">
        <v>1866</v>
      </c>
      <c r="X256" s="18">
        <v>39934.291666666701</v>
      </c>
      <c r="Y256" s="18">
        <v>39934.291666666701</v>
      </c>
      <c r="Z256" s="17" t="s">
        <v>98</v>
      </c>
      <c r="AA256" s="17" t="s">
        <v>74</v>
      </c>
      <c r="AB256" s="17" t="s">
        <v>74</v>
      </c>
      <c r="AC256" s="17" t="s">
        <v>74</v>
      </c>
      <c r="AD256" s="17"/>
      <c r="AE256" s="17"/>
    </row>
    <row r="257" spans="1:31" s="3" customFormat="1" ht="13" x14ac:dyDescent="0.3">
      <c r="A257" s="35" t="s">
        <v>1867</v>
      </c>
      <c r="B257" s="17">
        <v>325</v>
      </c>
      <c r="C257" s="18">
        <v>39534</v>
      </c>
      <c r="D257" s="18">
        <v>39534.291666666701</v>
      </c>
      <c r="E257" s="16" t="s">
        <v>1375</v>
      </c>
      <c r="F257" s="36">
        <v>39562.291666666701</v>
      </c>
      <c r="G257" s="16" t="s">
        <v>68</v>
      </c>
      <c r="H257" s="17" t="s">
        <v>95</v>
      </c>
      <c r="I257" s="17"/>
      <c r="J257" s="17"/>
      <c r="K257" s="17" t="s">
        <v>96</v>
      </c>
      <c r="L257" s="17"/>
      <c r="M257" s="17"/>
      <c r="N257" s="17">
        <v>100</v>
      </c>
      <c r="O257" s="17"/>
      <c r="P257" s="17"/>
      <c r="Q257" s="17">
        <v>100</v>
      </c>
      <c r="R257" s="17"/>
      <c r="S257" s="17"/>
      <c r="T257" s="17" t="s">
        <v>88</v>
      </c>
      <c r="U257" s="17" t="s">
        <v>61</v>
      </c>
      <c r="V257" s="17" t="s">
        <v>89</v>
      </c>
      <c r="W257" s="19" t="s">
        <v>1868</v>
      </c>
      <c r="X257" s="18">
        <v>39934.291666666701</v>
      </c>
      <c r="Y257" s="18">
        <v>39934.291666666701</v>
      </c>
      <c r="Z257" s="17" t="s">
        <v>98</v>
      </c>
      <c r="AA257" s="17" t="s">
        <v>74</v>
      </c>
      <c r="AB257" s="17" t="s">
        <v>74</v>
      </c>
      <c r="AC257" s="17" t="s">
        <v>74</v>
      </c>
      <c r="AD257" s="17"/>
      <c r="AE257" s="17"/>
    </row>
    <row r="258" spans="1:31" s="3" customFormat="1" ht="13" x14ac:dyDescent="0.3">
      <c r="A258" s="35" t="s">
        <v>1869</v>
      </c>
      <c r="B258" s="17">
        <v>326</v>
      </c>
      <c r="C258" s="18">
        <v>39534</v>
      </c>
      <c r="D258" s="18">
        <v>39534.291666666701</v>
      </c>
      <c r="E258" s="16" t="s">
        <v>1375</v>
      </c>
      <c r="F258" s="36">
        <v>39562.291666666701</v>
      </c>
      <c r="G258" s="16" t="s">
        <v>68</v>
      </c>
      <c r="H258" s="17" t="s">
        <v>95</v>
      </c>
      <c r="I258" s="17"/>
      <c r="J258" s="17"/>
      <c r="K258" s="17" t="s">
        <v>96</v>
      </c>
      <c r="L258" s="17"/>
      <c r="M258" s="17"/>
      <c r="N258" s="17">
        <v>100</v>
      </c>
      <c r="O258" s="17"/>
      <c r="P258" s="17"/>
      <c r="Q258" s="17">
        <v>100</v>
      </c>
      <c r="R258" s="17"/>
      <c r="S258" s="17"/>
      <c r="T258" s="17" t="s">
        <v>88</v>
      </c>
      <c r="U258" s="17" t="s">
        <v>61</v>
      </c>
      <c r="V258" s="17" t="s">
        <v>89</v>
      </c>
      <c r="W258" s="19" t="s">
        <v>1870</v>
      </c>
      <c r="X258" s="18">
        <v>39934.291666666701</v>
      </c>
      <c r="Y258" s="18">
        <v>39934.291666666701</v>
      </c>
      <c r="Z258" s="17" t="s">
        <v>98</v>
      </c>
      <c r="AA258" s="17" t="s">
        <v>74</v>
      </c>
      <c r="AB258" s="17" t="s">
        <v>74</v>
      </c>
      <c r="AC258" s="17" t="s">
        <v>74</v>
      </c>
      <c r="AD258" s="17"/>
      <c r="AE258" s="17"/>
    </row>
    <row r="259" spans="1:31" s="3" customFormat="1" ht="25.5" x14ac:dyDescent="0.3">
      <c r="A259" s="35" t="s">
        <v>1871</v>
      </c>
      <c r="B259" s="17">
        <v>327</v>
      </c>
      <c r="C259" s="18">
        <v>39532</v>
      </c>
      <c r="D259" s="18">
        <v>39534.291666666701</v>
      </c>
      <c r="E259" s="16" t="s">
        <v>1375</v>
      </c>
      <c r="F259" s="36">
        <v>39773.333333333299</v>
      </c>
      <c r="G259" s="16" t="s">
        <v>68</v>
      </c>
      <c r="H259" s="17" t="s">
        <v>95</v>
      </c>
      <c r="I259" s="17"/>
      <c r="J259" s="17"/>
      <c r="K259" s="17" t="s">
        <v>96</v>
      </c>
      <c r="L259" s="17"/>
      <c r="M259" s="17"/>
      <c r="N259" s="17">
        <v>100</v>
      </c>
      <c r="O259" s="17"/>
      <c r="P259" s="17"/>
      <c r="Q259" s="17">
        <v>100</v>
      </c>
      <c r="R259" s="17"/>
      <c r="S259" s="17"/>
      <c r="T259" s="17" t="s">
        <v>88</v>
      </c>
      <c r="U259" s="17" t="s">
        <v>61</v>
      </c>
      <c r="V259" s="17" t="s">
        <v>89</v>
      </c>
      <c r="W259" s="19" t="s">
        <v>1872</v>
      </c>
      <c r="X259" s="18">
        <v>39934.291666666701</v>
      </c>
      <c r="Y259" s="18">
        <v>39934.291666666701</v>
      </c>
      <c r="Z259" s="17" t="s">
        <v>98</v>
      </c>
      <c r="AA259" s="17" t="s">
        <v>74</v>
      </c>
      <c r="AB259" s="17" t="s">
        <v>74</v>
      </c>
      <c r="AC259" s="17" t="s">
        <v>74</v>
      </c>
      <c r="AD259" s="17"/>
      <c r="AE259" s="17"/>
    </row>
    <row r="260" spans="1:31" s="3" customFormat="1" ht="25.5" x14ac:dyDescent="0.3">
      <c r="A260" s="35" t="s">
        <v>1873</v>
      </c>
      <c r="B260" s="17">
        <v>328</v>
      </c>
      <c r="C260" s="18">
        <v>39534</v>
      </c>
      <c r="D260" s="18">
        <v>39534.291666666701</v>
      </c>
      <c r="E260" s="16" t="s">
        <v>1375</v>
      </c>
      <c r="F260" s="36">
        <v>39562.291666666701</v>
      </c>
      <c r="G260" s="16" t="s">
        <v>68</v>
      </c>
      <c r="H260" s="17" t="s">
        <v>95</v>
      </c>
      <c r="I260" s="17"/>
      <c r="J260" s="17"/>
      <c r="K260" s="17" t="s">
        <v>96</v>
      </c>
      <c r="L260" s="17"/>
      <c r="M260" s="17"/>
      <c r="N260" s="17">
        <v>100</v>
      </c>
      <c r="O260" s="17"/>
      <c r="P260" s="17"/>
      <c r="Q260" s="17">
        <v>100</v>
      </c>
      <c r="R260" s="17"/>
      <c r="S260" s="17"/>
      <c r="T260" s="17" t="s">
        <v>88</v>
      </c>
      <c r="U260" s="17" t="s">
        <v>61</v>
      </c>
      <c r="V260" s="17" t="s">
        <v>89</v>
      </c>
      <c r="W260" s="19" t="s">
        <v>1874</v>
      </c>
      <c r="X260" s="18">
        <v>39934.291666666701</v>
      </c>
      <c r="Y260" s="18">
        <v>39934.291666666701</v>
      </c>
      <c r="Z260" s="17" t="s">
        <v>98</v>
      </c>
      <c r="AA260" s="17" t="s">
        <v>74</v>
      </c>
      <c r="AB260" s="17" t="s">
        <v>74</v>
      </c>
      <c r="AC260" s="17" t="s">
        <v>74</v>
      </c>
      <c r="AD260" s="17"/>
      <c r="AE260" s="17"/>
    </row>
    <row r="261" spans="1:31" s="3" customFormat="1" ht="13" x14ac:dyDescent="0.3">
      <c r="A261" s="35" t="s">
        <v>1875</v>
      </c>
      <c r="B261" s="17">
        <v>329</v>
      </c>
      <c r="C261" s="18">
        <v>39538</v>
      </c>
      <c r="D261" s="18">
        <v>39538.291666666701</v>
      </c>
      <c r="E261" s="16" t="s">
        <v>1375</v>
      </c>
      <c r="F261" s="36">
        <v>39778.333333333299</v>
      </c>
      <c r="G261" s="16" t="s">
        <v>68</v>
      </c>
      <c r="H261" s="17" t="s">
        <v>76</v>
      </c>
      <c r="I261" s="17"/>
      <c r="J261" s="17"/>
      <c r="K261" s="17" t="s">
        <v>96</v>
      </c>
      <c r="L261" s="17"/>
      <c r="M261" s="17"/>
      <c r="N261" s="17">
        <v>264</v>
      </c>
      <c r="O261" s="17"/>
      <c r="P261" s="17"/>
      <c r="Q261" s="17">
        <v>264</v>
      </c>
      <c r="R261" s="17"/>
      <c r="S261" s="17"/>
      <c r="T261" s="17" t="s">
        <v>88</v>
      </c>
      <c r="U261" s="17" t="s">
        <v>61</v>
      </c>
      <c r="V261" s="17" t="s">
        <v>89</v>
      </c>
      <c r="W261" s="19" t="s">
        <v>125</v>
      </c>
      <c r="X261" s="18">
        <v>41122.291666666701</v>
      </c>
      <c r="Y261" s="18">
        <v>41122.291666666701</v>
      </c>
      <c r="Z261" s="17" t="s">
        <v>74</v>
      </c>
      <c r="AA261" s="17" t="s">
        <v>74</v>
      </c>
      <c r="AB261" s="17" t="s">
        <v>74</v>
      </c>
      <c r="AC261" s="17" t="s">
        <v>74</v>
      </c>
      <c r="AD261" s="17"/>
      <c r="AE261" s="17"/>
    </row>
    <row r="262" spans="1:31" s="3" customFormat="1" ht="13" x14ac:dyDescent="0.3">
      <c r="A262" s="35" t="s">
        <v>1876</v>
      </c>
      <c r="B262" s="17">
        <v>330</v>
      </c>
      <c r="C262" s="18">
        <v>39538</v>
      </c>
      <c r="D262" s="18">
        <v>39538.291666666701</v>
      </c>
      <c r="E262" s="16" t="s">
        <v>1375</v>
      </c>
      <c r="F262" s="36">
        <v>39778.333333333299</v>
      </c>
      <c r="G262" s="16" t="s">
        <v>68</v>
      </c>
      <c r="H262" s="17" t="s">
        <v>76</v>
      </c>
      <c r="I262" s="17"/>
      <c r="J262" s="17"/>
      <c r="K262" s="17" t="s">
        <v>96</v>
      </c>
      <c r="L262" s="17"/>
      <c r="M262" s="17"/>
      <c r="N262" s="17">
        <v>33</v>
      </c>
      <c r="O262" s="17"/>
      <c r="P262" s="17"/>
      <c r="Q262" s="17">
        <v>33</v>
      </c>
      <c r="R262" s="17"/>
      <c r="S262" s="17"/>
      <c r="T262" s="17" t="s">
        <v>107</v>
      </c>
      <c r="U262" s="17" t="s">
        <v>61</v>
      </c>
      <c r="V262" s="17" t="s">
        <v>89</v>
      </c>
      <c r="W262" s="19" t="s">
        <v>1877</v>
      </c>
      <c r="X262" s="18">
        <v>40148.333333333299</v>
      </c>
      <c r="Y262" s="18">
        <v>40148.333333333299</v>
      </c>
      <c r="Z262" s="17" t="s">
        <v>74</v>
      </c>
      <c r="AA262" s="17" t="s">
        <v>74</v>
      </c>
      <c r="AB262" s="17" t="s">
        <v>74</v>
      </c>
      <c r="AC262" s="17" t="s">
        <v>74</v>
      </c>
      <c r="AD262" s="17"/>
      <c r="AE262" s="17"/>
    </row>
    <row r="263" spans="1:31" s="3" customFormat="1" ht="13" x14ac:dyDescent="0.3">
      <c r="A263" s="35" t="s">
        <v>1878</v>
      </c>
      <c r="B263" s="17">
        <v>331</v>
      </c>
      <c r="C263" s="18">
        <v>39538</v>
      </c>
      <c r="D263" s="18">
        <v>39538.291666666701</v>
      </c>
      <c r="E263" s="16" t="s">
        <v>1375</v>
      </c>
      <c r="F263" s="36">
        <v>39778.333333333299</v>
      </c>
      <c r="G263" s="16" t="s">
        <v>68</v>
      </c>
      <c r="H263" s="17" t="s">
        <v>76</v>
      </c>
      <c r="I263" s="17"/>
      <c r="J263" s="17"/>
      <c r="K263" s="17" t="s">
        <v>96</v>
      </c>
      <c r="L263" s="17"/>
      <c r="M263" s="17"/>
      <c r="N263" s="17">
        <v>231</v>
      </c>
      <c r="O263" s="17"/>
      <c r="P263" s="17"/>
      <c r="Q263" s="17">
        <v>231</v>
      </c>
      <c r="R263" s="17"/>
      <c r="S263" s="17"/>
      <c r="T263" s="17" t="s">
        <v>88</v>
      </c>
      <c r="U263" s="17" t="s">
        <v>61</v>
      </c>
      <c r="V263" s="17" t="s">
        <v>89</v>
      </c>
      <c r="W263" s="19" t="s">
        <v>1633</v>
      </c>
      <c r="X263" s="18">
        <v>40299.291666666701</v>
      </c>
      <c r="Y263" s="18">
        <v>40299.291666666701</v>
      </c>
      <c r="Z263" s="17" t="s">
        <v>74</v>
      </c>
      <c r="AA263" s="17" t="s">
        <v>74</v>
      </c>
      <c r="AB263" s="17" t="s">
        <v>74</v>
      </c>
      <c r="AC263" s="17" t="s">
        <v>74</v>
      </c>
      <c r="AD263" s="17"/>
      <c r="AE263" s="17"/>
    </row>
    <row r="264" spans="1:31" s="3" customFormat="1" ht="13" x14ac:dyDescent="0.3">
      <c r="A264" s="35" t="s">
        <v>1879</v>
      </c>
      <c r="B264" s="17">
        <v>332</v>
      </c>
      <c r="C264" s="18">
        <v>39538</v>
      </c>
      <c r="D264" s="18">
        <v>39538.291666666701</v>
      </c>
      <c r="E264" s="16" t="s">
        <v>1375</v>
      </c>
      <c r="F264" s="36">
        <v>39778.333333333299</v>
      </c>
      <c r="G264" s="16" t="s">
        <v>68</v>
      </c>
      <c r="H264" s="17" t="s">
        <v>76</v>
      </c>
      <c r="I264" s="17"/>
      <c r="J264" s="17"/>
      <c r="K264" s="17" t="s">
        <v>96</v>
      </c>
      <c r="L264" s="17"/>
      <c r="M264" s="17"/>
      <c r="N264" s="17">
        <v>264</v>
      </c>
      <c r="O264" s="17"/>
      <c r="P264" s="17"/>
      <c r="Q264" s="17">
        <v>264</v>
      </c>
      <c r="R264" s="17"/>
      <c r="S264" s="17"/>
      <c r="T264" s="17" t="s">
        <v>88</v>
      </c>
      <c r="U264" s="17" t="s">
        <v>61</v>
      </c>
      <c r="V264" s="17" t="s">
        <v>89</v>
      </c>
      <c r="W264" s="19" t="s">
        <v>1633</v>
      </c>
      <c r="X264" s="18">
        <v>40787.291666666701</v>
      </c>
      <c r="Y264" s="18">
        <v>40787.291666666701</v>
      </c>
      <c r="Z264" s="17" t="s">
        <v>74</v>
      </c>
      <c r="AA264" s="17" t="s">
        <v>74</v>
      </c>
      <c r="AB264" s="17" t="s">
        <v>74</v>
      </c>
      <c r="AC264" s="17" t="s">
        <v>74</v>
      </c>
      <c r="AD264" s="17"/>
      <c r="AE264" s="17"/>
    </row>
    <row r="265" spans="1:31" s="3" customFormat="1" ht="13" x14ac:dyDescent="0.3">
      <c r="A265" s="35" t="s">
        <v>1880</v>
      </c>
      <c r="B265" s="17">
        <v>333</v>
      </c>
      <c r="C265" s="18">
        <v>39538</v>
      </c>
      <c r="D265" s="18">
        <v>39538.291666666701</v>
      </c>
      <c r="E265" s="16" t="s">
        <v>1375</v>
      </c>
      <c r="F265" s="36">
        <v>39778.333333333299</v>
      </c>
      <c r="G265" s="16" t="s">
        <v>68</v>
      </c>
      <c r="H265" s="17" t="s">
        <v>76</v>
      </c>
      <c r="I265" s="17"/>
      <c r="J265" s="17"/>
      <c r="K265" s="17" t="s">
        <v>96</v>
      </c>
      <c r="L265" s="17"/>
      <c r="M265" s="17"/>
      <c r="N265" s="17">
        <v>33</v>
      </c>
      <c r="O265" s="17"/>
      <c r="P265" s="17"/>
      <c r="Q265" s="17">
        <v>33</v>
      </c>
      <c r="R265" s="17"/>
      <c r="S265" s="17"/>
      <c r="T265" s="17" t="s">
        <v>163</v>
      </c>
      <c r="U265" s="17" t="s">
        <v>61</v>
      </c>
      <c r="V265" s="17" t="s">
        <v>89</v>
      </c>
      <c r="W265" s="19" t="s">
        <v>1881</v>
      </c>
      <c r="X265" s="18">
        <v>39995.291666666701</v>
      </c>
      <c r="Y265" s="18">
        <v>39995.291666666701</v>
      </c>
      <c r="Z265" s="17" t="s">
        <v>74</v>
      </c>
      <c r="AA265" s="17" t="s">
        <v>74</v>
      </c>
      <c r="AB265" s="17" t="s">
        <v>74</v>
      </c>
      <c r="AC265" s="17" t="s">
        <v>74</v>
      </c>
      <c r="AD265" s="17"/>
      <c r="AE265" s="17"/>
    </row>
    <row r="266" spans="1:31" s="3" customFormat="1" ht="13" x14ac:dyDescent="0.3">
      <c r="A266" s="35" t="s">
        <v>1882</v>
      </c>
      <c r="B266" s="17">
        <v>335</v>
      </c>
      <c r="C266" s="18">
        <v>39542</v>
      </c>
      <c r="D266" s="18">
        <v>39542.291666666701</v>
      </c>
      <c r="E266" s="16" t="s">
        <v>1375</v>
      </c>
      <c r="F266" s="36">
        <v>39573.291666666701</v>
      </c>
      <c r="G266" s="16" t="s">
        <v>68</v>
      </c>
      <c r="H266" s="17" t="s">
        <v>1146</v>
      </c>
      <c r="I266" s="17"/>
      <c r="J266" s="17"/>
      <c r="K266" s="17" t="s">
        <v>77</v>
      </c>
      <c r="L266" s="17"/>
      <c r="M266" s="17"/>
      <c r="N266" s="17">
        <v>99</v>
      </c>
      <c r="O266" s="17"/>
      <c r="P266" s="17"/>
      <c r="Q266" s="17">
        <v>99</v>
      </c>
      <c r="R266" s="17"/>
      <c r="S266" s="17"/>
      <c r="T266" s="17" t="s">
        <v>201</v>
      </c>
      <c r="U266" s="17" t="s">
        <v>61</v>
      </c>
      <c r="V266" s="17" t="s">
        <v>62</v>
      </c>
      <c r="W266" s="19" t="s">
        <v>1128</v>
      </c>
      <c r="X266" s="18">
        <v>41061.291666666701</v>
      </c>
      <c r="Y266" s="18">
        <v>41061.291666666701</v>
      </c>
      <c r="Z266" s="17" t="s">
        <v>74</v>
      </c>
      <c r="AA266" s="17" t="s">
        <v>74</v>
      </c>
      <c r="AB266" s="17" t="s">
        <v>74</v>
      </c>
      <c r="AC266" s="17" t="s">
        <v>74</v>
      </c>
      <c r="AD266" s="17"/>
      <c r="AE266" s="17"/>
    </row>
    <row r="267" spans="1:31" s="3" customFormat="1" ht="13" x14ac:dyDescent="0.3">
      <c r="A267" s="35" t="s">
        <v>1883</v>
      </c>
      <c r="B267" s="17">
        <v>336</v>
      </c>
      <c r="C267" s="18">
        <v>39545</v>
      </c>
      <c r="D267" s="18">
        <v>39545.291666666701</v>
      </c>
      <c r="E267" s="16" t="s">
        <v>1375</v>
      </c>
      <c r="F267" s="36">
        <v>39773.333333333299</v>
      </c>
      <c r="G267" s="16" t="s">
        <v>68</v>
      </c>
      <c r="H267" s="17" t="s">
        <v>95</v>
      </c>
      <c r="I267" s="17"/>
      <c r="J267" s="17"/>
      <c r="K267" s="17" t="s">
        <v>96</v>
      </c>
      <c r="L267" s="17"/>
      <c r="M267" s="17"/>
      <c r="N267" s="17">
        <v>75</v>
      </c>
      <c r="O267" s="17"/>
      <c r="P267" s="17"/>
      <c r="Q267" s="17">
        <v>75</v>
      </c>
      <c r="R267" s="17"/>
      <c r="S267" s="17"/>
      <c r="T267" s="17" t="s">
        <v>70</v>
      </c>
      <c r="U267" s="17" t="s">
        <v>61</v>
      </c>
      <c r="V267" s="17" t="s">
        <v>71</v>
      </c>
      <c r="W267" s="19" t="s">
        <v>1884</v>
      </c>
      <c r="X267" s="18">
        <v>40543.333333333299</v>
      </c>
      <c r="Y267" s="18">
        <v>40543.333333333299</v>
      </c>
      <c r="Z267" s="17" t="s">
        <v>74</v>
      </c>
      <c r="AA267" s="17" t="s">
        <v>74</v>
      </c>
      <c r="AB267" s="17" t="s">
        <v>74</v>
      </c>
      <c r="AC267" s="17" t="s">
        <v>74</v>
      </c>
      <c r="AD267" s="17"/>
      <c r="AE267" s="17"/>
    </row>
    <row r="268" spans="1:31" s="3" customFormat="1" ht="13" x14ac:dyDescent="0.3">
      <c r="A268" s="35" t="s">
        <v>1885</v>
      </c>
      <c r="B268" s="17">
        <v>338</v>
      </c>
      <c r="C268" s="18">
        <v>39555</v>
      </c>
      <c r="D268" s="18">
        <v>39555.291666666701</v>
      </c>
      <c r="E268" s="16" t="s">
        <v>1375</v>
      </c>
      <c r="F268" s="36">
        <v>39777.333333333299</v>
      </c>
      <c r="G268" s="16" t="s">
        <v>68</v>
      </c>
      <c r="H268" s="17" t="s">
        <v>111</v>
      </c>
      <c r="I268" s="17"/>
      <c r="J268" s="17"/>
      <c r="K268" s="17" t="s">
        <v>77</v>
      </c>
      <c r="L268" s="17"/>
      <c r="M268" s="17"/>
      <c r="N268" s="17">
        <v>10</v>
      </c>
      <c r="O268" s="17"/>
      <c r="P268" s="17"/>
      <c r="Q268" s="17">
        <v>10</v>
      </c>
      <c r="R268" s="17"/>
      <c r="S268" s="17"/>
      <c r="T268" s="17" t="s">
        <v>78</v>
      </c>
      <c r="U268" s="17" t="s">
        <v>61</v>
      </c>
      <c r="V268" s="17" t="s">
        <v>62</v>
      </c>
      <c r="W268" s="19" t="s">
        <v>1886</v>
      </c>
      <c r="X268" s="18">
        <v>40330.291666666701</v>
      </c>
      <c r="Y268" s="18">
        <v>40330.291666666701</v>
      </c>
      <c r="Z268" s="17" t="s">
        <v>74</v>
      </c>
      <c r="AA268" s="17" t="s">
        <v>74</v>
      </c>
      <c r="AB268" s="17" t="s">
        <v>74</v>
      </c>
      <c r="AC268" s="17" t="s">
        <v>74</v>
      </c>
      <c r="AD268" s="17"/>
      <c r="AE268" s="17"/>
    </row>
    <row r="269" spans="1:31" s="3" customFormat="1" ht="13" x14ac:dyDescent="0.3">
      <c r="A269" s="35" t="s">
        <v>1887</v>
      </c>
      <c r="B269" s="17">
        <v>339</v>
      </c>
      <c r="C269" s="18">
        <v>39556</v>
      </c>
      <c r="D269" s="18">
        <v>39556.291666666701</v>
      </c>
      <c r="E269" s="16" t="s">
        <v>1375</v>
      </c>
      <c r="F269" s="36">
        <v>39777.333333333299</v>
      </c>
      <c r="G269" s="16" t="s">
        <v>68</v>
      </c>
      <c r="H269" s="17" t="s">
        <v>374</v>
      </c>
      <c r="I269" s="17"/>
      <c r="J269" s="17"/>
      <c r="K269" s="17" t="s">
        <v>77</v>
      </c>
      <c r="L269" s="17"/>
      <c r="M269" s="17"/>
      <c r="N269" s="17">
        <v>50</v>
      </c>
      <c r="O269" s="17"/>
      <c r="P269" s="17"/>
      <c r="Q269" s="17">
        <v>50</v>
      </c>
      <c r="R269" s="17"/>
      <c r="S269" s="17"/>
      <c r="T269" s="17" t="s">
        <v>417</v>
      </c>
      <c r="U269" s="17" t="s">
        <v>61</v>
      </c>
      <c r="V269" s="17" t="s">
        <v>62</v>
      </c>
      <c r="W269" s="19" t="s">
        <v>1888</v>
      </c>
      <c r="X269" s="18">
        <v>40695.291666666701</v>
      </c>
      <c r="Y269" s="18">
        <v>40695.291666666701</v>
      </c>
      <c r="Z269" s="17" t="s">
        <v>74</v>
      </c>
      <c r="AA269" s="17" t="s">
        <v>74</v>
      </c>
      <c r="AB269" s="17" t="s">
        <v>74</v>
      </c>
      <c r="AC269" s="17" t="s">
        <v>74</v>
      </c>
      <c r="AD269" s="17"/>
      <c r="AE269" s="17"/>
    </row>
    <row r="270" spans="1:31" s="3" customFormat="1" ht="13" x14ac:dyDescent="0.3">
      <c r="A270" s="35" t="s">
        <v>1889</v>
      </c>
      <c r="B270" s="17">
        <v>341</v>
      </c>
      <c r="C270" s="18">
        <v>39561</v>
      </c>
      <c r="D270" s="18">
        <v>39561.291666666701</v>
      </c>
      <c r="E270" s="16" t="s">
        <v>1375</v>
      </c>
      <c r="F270" s="36">
        <v>39777.333333333299</v>
      </c>
      <c r="G270" s="16" t="s">
        <v>68</v>
      </c>
      <c r="H270" s="17" t="s">
        <v>374</v>
      </c>
      <c r="I270" s="17"/>
      <c r="J270" s="17"/>
      <c r="K270" s="17" t="s">
        <v>77</v>
      </c>
      <c r="L270" s="17"/>
      <c r="M270" s="17"/>
      <c r="N270" s="17">
        <v>525</v>
      </c>
      <c r="O270" s="17"/>
      <c r="P270" s="17"/>
      <c r="Q270" s="17">
        <v>525</v>
      </c>
      <c r="R270" s="17"/>
      <c r="S270" s="17"/>
      <c r="T270" s="17" t="s">
        <v>156</v>
      </c>
      <c r="U270" s="17" t="s">
        <v>61</v>
      </c>
      <c r="V270" s="17" t="s">
        <v>62</v>
      </c>
      <c r="W270" s="19" t="s">
        <v>1890</v>
      </c>
      <c r="X270" s="18">
        <v>40969.333333333299</v>
      </c>
      <c r="Y270" s="18">
        <v>40969.333333333299</v>
      </c>
      <c r="Z270" s="17" t="s">
        <v>74</v>
      </c>
      <c r="AA270" s="17" t="s">
        <v>74</v>
      </c>
      <c r="AB270" s="17" t="s">
        <v>74</v>
      </c>
      <c r="AC270" s="17" t="s">
        <v>74</v>
      </c>
      <c r="AD270" s="17"/>
      <c r="AE270" s="17"/>
    </row>
    <row r="271" spans="1:31" s="3" customFormat="1" ht="13" x14ac:dyDescent="0.3">
      <c r="A271" s="35" t="s">
        <v>1891</v>
      </c>
      <c r="B271" s="17">
        <v>343</v>
      </c>
      <c r="C271" s="18">
        <v>39563</v>
      </c>
      <c r="D271" s="18">
        <v>39563.291666666701</v>
      </c>
      <c r="E271" s="16" t="s">
        <v>1375</v>
      </c>
      <c r="F271" s="36">
        <v>39773.333333333299</v>
      </c>
      <c r="G271" s="16" t="s">
        <v>68</v>
      </c>
      <c r="H271" s="17" t="s">
        <v>95</v>
      </c>
      <c r="I271" s="17"/>
      <c r="J271" s="17"/>
      <c r="K271" s="17" t="s">
        <v>96</v>
      </c>
      <c r="L271" s="17"/>
      <c r="M271" s="17"/>
      <c r="N271" s="17">
        <v>40</v>
      </c>
      <c r="O271" s="17"/>
      <c r="P271" s="17"/>
      <c r="Q271" s="17">
        <v>40</v>
      </c>
      <c r="R271" s="17"/>
      <c r="S271" s="17"/>
      <c r="T271" s="17" t="s">
        <v>107</v>
      </c>
      <c r="U271" s="17" t="s">
        <v>61</v>
      </c>
      <c r="V271" s="17" t="s">
        <v>89</v>
      </c>
      <c r="W271" s="19" t="s">
        <v>1892</v>
      </c>
      <c r="X271" s="18">
        <v>40664.291666666701</v>
      </c>
      <c r="Y271" s="18">
        <v>40664.291666666701</v>
      </c>
      <c r="Z271" s="17" t="s">
        <v>74</v>
      </c>
      <c r="AA271" s="17" t="s">
        <v>74</v>
      </c>
      <c r="AB271" s="17" t="s">
        <v>74</v>
      </c>
      <c r="AC271" s="17" t="s">
        <v>74</v>
      </c>
      <c r="AD271" s="17"/>
      <c r="AE271" s="17"/>
    </row>
    <row r="272" spans="1:31" s="3" customFormat="1" ht="25.5" x14ac:dyDescent="0.3">
      <c r="A272" s="35" t="s">
        <v>1893</v>
      </c>
      <c r="B272" s="17">
        <v>344</v>
      </c>
      <c r="C272" s="18">
        <v>39573</v>
      </c>
      <c r="D272" s="18">
        <v>39563.291666666701</v>
      </c>
      <c r="E272" s="16" t="s">
        <v>1375</v>
      </c>
      <c r="F272" s="36">
        <v>40371.841516203698</v>
      </c>
      <c r="G272" s="16" t="s">
        <v>68</v>
      </c>
      <c r="H272" s="17" t="s">
        <v>95</v>
      </c>
      <c r="I272" s="17"/>
      <c r="J272" s="17"/>
      <c r="K272" s="17" t="s">
        <v>96</v>
      </c>
      <c r="L272" s="17"/>
      <c r="M272" s="17"/>
      <c r="N272" s="17">
        <v>40</v>
      </c>
      <c r="O272" s="17"/>
      <c r="P272" s="17"/>
      <c r="Q272" s="17">
        <v>40</v>
      </c>
      <c r="R272" s="17"/>
      <c r="S272" s="17"/>
      <c r="T272" s="17" t="s">
        <v>107</v>
      </c>
      <c r="U272" s="17" t="s">
        <v>61</v>
      </c>
      <c r="V272" s="17" t="s">
        <v>89</v>
      </c>
      <c r="W272" s="19" t="s">
        <v>1844</v>
      </c>
      <c r="X272" s="18">
        <v>40664.291666666701</v>
      </c>
      <c r="Y272" s="18">
        <v>40664.291666666701</v>
      </c>
      <c r="Z272" s="17" t="s">
        <v>73</v>
      </c>
      <c r="AA272" s="17" t="s">
        <v>74</v>
      </c>
      <c r="AB272" s="17" t="s">
        <v>74</v>
      </c>
      <c r="AC272" s="17" t="s">
        <v>74</v>
      </c>
      <c r="AD272" s="17"/>
      <c r="AE272" s="17" t="s">
        <v>74</v>
      </c>
    </row>
    <row r="273" spans="1:31" s="3" customFormat="1" ht="25.5" x14ac:dyDescent="0.3">
      <c r="A273" s="35" t="s">
        <v>1894</v>
      </c>
      <c r="B273" s="17">
        <v>345</v>
      </c>
      <c r="C273" s="18">
        <v>39563</v>
      </c>
      <c r="D273" s="18">
        <v>39563.291666666701</v>
      </c>
      <c r="E273" s="16" t="s">
        <v>1375</v>
      </c>
      <c r="F273" s="36">
        <v>39773.333333333299</v>
      </c>
      <c r="G273" s="16" t="s">
        <v>68</v>
      </c>
      <c r="H273" s="17" t="s">
        <v>95</v>
      </c>
      <c r="I273" s="17"/>
      <c r="J273" s="17"/>
      <c r="K273" s="17" t="s">
        <v>96</v>
      </c>
      <c r="L273" s="17"/>
      <c r="M273" s="17"/>
      <c r="N273" s="17">
        <v>40</v>
      </c>
      <c r="O273" s="17"/>
      <c r="P273" s="17"/>
      <c r="Q273" s="17">
        <v>40</v>
      </c>
      <c r="R273" s="17"/>
      <c r="S273" s="17"/>
      <c r="T273" s="17" t="s">
        <v>107</v>
      </c>
      <c r="U273" s="17" t="s">
        <v>61</v>
      </c>
      <c r="V273" s="17" t="s">
        <v>89</v>
      </c>
      <c r="W273" s="19" t="s">
        <v>1895</v>
      </c>
      <c r="X273" s="18">
        <v>40664.291666666701</v>
      </c>
      <c r="Y273" s="18">
        <v>40664.291666666701</v>
      </c>
      <c r="Z273" s="17" t="s">
        <v>74</v>
      </c>
      <c r="AA273" s="17" t="s">
        <v>74</v>
      </c>
      <c r="AB273" s="17" t="s">
        <v>74</v>
      </c>
      <c r="AC273" s="17" t="s">
        <v>74</v>
      </c>
      <c r="AD273" s="17"/>
      <c r="AE273" s="17"/>
    </row>
    <row r="274" spans="1:31" s="3" customFormat="1" ht="13" x14ac:dyDescent="0.3">
      <c r="A274" s="35" t="s">
        <v>1896</v>
      </c>
      <c r="B274" s="17">
        <v>346</v>
      </c>
      <c r="C274" s="18">
        <v>39563</v>
      </c>
      <c r="D274" s="18">
        <v>39563.291666666701</v>
      </c>
      <c r="E274" s="16" t="s">
        <v>1375</v>
      </c>
      <c r="F274" s="36">
        <v>39773.333333333299</v>
      </c>
      <c r="G274" s="16" t="s">
        <v>68</v>
      </c>
      <c r="H274" s="17" t="s">
        <v>95</v>
      </c>
      <c r="I274" s="17"/>
      <c r="J274" s="17"/>
      <c r="K274" s="17" t="s">
        <v>96</v>
      </c>
      <c r="L274" s="17"/>
      <c r="M274" s="17"/>
      <c r="N274" s="17">
        <v>30</v>
      </c>
      <c r="O274" s="17"/>
      <c r="P274" s="17"/>
      <c r="Q274" s="17">
        <v>30</v>
      </c>
      <c r="R274" s="17"/>
      <c r="S274" s="17"/>
      <c r="T274" s="17" t="s">
        <v>107</v>
      </c>
      <c r="U274" s="17" t="s">
        <v>61</v>
      </c>
      <c r="V274" s="17" t="s">
        <v>89</v>
      </c>
      <c r="W274" s="19" t="s">
        <v>1897</v>
      </c>
      <c r="X274" s="18">
        <v>40664.291666666701</v>
      </c>
      <c r="Y274" s="18">
        <v>40664.291666666701</v>
      </c>
      <c r="Z274" s="17" t="s">
        <v>74</v>
      </c>
      <c r="AA274" s="17" t="s">
        <v>74</v>
      </c>
      <c r="AB274" s="17" t="s">
        <v>74</v>
      </c>
      <c r="AC274" s="17" t="s">
        <v>74</v>
      </c>
      <c r="AD274" s="17"/>
      <c r="AE274" s="17"/>
    </row>
    <row r="275" spans="1:31" s="3" customFormat="1" ht="50.5" x14ac:dyDescent="0.3">
      <c r="A275" s="35" t="s">
        <v>1898</v>
      </c>
      <c r="B275" s="17">
        <v>347</v>
      </c>
      <c r="C275" s="18">
        <v>39563</v>
      </c>
      <c r="D275" s="18">
        <v>39563.291666666701</v>
      </c>
      <c r="E275" s="16" t="s">
        <v>1375</v>
      </c>
      <c r="F275" s="36">
        <v>40371.842002314799</v>
      </c>
      <c r="G275" s="16" t="s">
        <v>68</v>
      </c>
      <c r="H275" s="17" t="s">
        <v>95</v>
      </c>
      <c r="I275" s="17"/>
      <c r="J275" s="17"/>
      <c r="K275" s="17" t="s">
        <v>96</v>
      </c>
      <c r="L275" s="17"/>
      <c r="M275" s="17"/>
      <c r="N275" s="17">
        <v>50</v>
      </c>
      <c r="O275" s="17"/>
      <c r="P275" s="17"/>
      <c r="Q275" s="17">
        <v>50</v>
      </c>
      <c r="R275" s="17"/>
      <c r="S275" s="17"/>
      <c r="T275" s="17" t="s">
        <v>107</v>
      </c>
      <c r="U275" s="17" t="s">
        <v>61</v>
      </c>
      <c r="V275" s="17" t="s">
        <v>89</v>
      </c>
      <c r="W275" s="19" t="s">
        <v>1899</v>
      </c>
      <c r="X275" s="18">
        <v>40664.291666666701</v>
      </c>
      <c r="Y275" s="18">
        <v>40664.291666666701</v>
      </c>
      <c r="Z275" s="17" t="s">
        <v>74</v>
      </c>
      <c r="AA275" s="17" t="s">
        <v>74</v>
      </c>
      <c r="AB275" s="17" t="s">
        <v>74</v>
      </c>
      <c r="AC275" s="17" t="s">
        <v>74</v>
      </c>
      <c r="AD275" s="17"/>
      <c r="AE275" s="17"/>
    </row>
    <row r="276" spans="1:31" s="3" customFormat="1" ht="25.5" x14ac:dyDescent="0.3">
      <c r="A276" s="35" t="s">
        <v>1900</v>
      </c>
      <c r="B276" s="17">
        <v>350</v>
      </c>
      <c r="C276" s="18">
        <v>39563</v>
      </c>
      <c r="D276" s="18">
        <v>39563.291666666701</v>
      </c>
      <c r="E276" s="16" t="s">
        <v>1375</v>
      </c>
      <c r="F276" s="36">
        <v>40371.840150463002</v>
      </c>
      <c r="G276" s="16" t="s">
        <v>68</v>
      </c>
      <c r="H276" s="17" t="s">
        <v>95</v>
      </c>
      <c r="I276" s="17"/>
      <c r="J276" s="17"/>
      <c r="K276" s="17" t="s">
        <v>96</v>
      </c>
      <c r="L276" s="17"/>
      <c r="M276" s="17"/>
      <c r="N276" s="17">
        <v>80</v>
      </c>
      <c r="O276" s="17"/>
      <c r="P276" s="17"/>
      <c r="Q276" s="17">
        <v>80</v>
      </c>
      <c r="R276" s="17"/>
      <c r="S276" s="17"/>
      <c r="T276" s="17" t="s">
        <v>163</v>
      </c>
      <c r="U276" s="17" t="s">
        <v>61</v>
      </c>
      <c r="V276" s="17" t="s">
        <v>89</v>
      </c>
      <c r="W276" s="19" t="s">
        <v>1901</v>
      </c>
      <c r="X276" s="18">
        <v>41395.291666666701</v>
      </c>
      <c r="Y276" s="18">
        <v>41395.291666666701</v>
      </c>
      <c r="Z276" s="17" t="s">
        <v>73</v>
      </c>
      <c r="AA276" s="17" t="s">
        <v>74</v>
      </c>
      <c r="AB276" s="17" t="s">
        <v>74</v>
      </c>
      <c r="AC276" s="17" t="s">
        <v>74</v>
      </c>
      <c r="AD276" s="17"/>
      <c r="AE276" s="17"/>
    </row>
    <row r="277" spans="1:31" s="3" customFormat="1" ht="13" x14ac:dyDescent="0.3">
      <c r="A277" s="35" t="s">
        <v>1902</v>
      </c>
      <c r="B277" s="17">
        <v>351</v>
      </c>
      <c r="C277" s="18">
        <v>39563</v>
      </c>
      <c r="D277" s="18">
        <v>39563.291666666701</v>
      </c>
      <c r="E277" s="16" t="s">
        <v>1375</v>
      </c>
      <c r="F277" s="36">
        <v>39777.333333333299</v>
      </c>
      <c r="G277" s="16" t="s">
        <v>68</v>
      </c>
      <c r="H277" s="17" t="s">
        <v>374</v>
      </c>
      <c r="I277" s="17"/>
      <c r="J277" s="17"/>
      <c r="K277" s="17" t="s">
        <v>77</v>
      </c>
      <c r="L277" s="17"/>
      <c r="M277" s="17"/>
      <c r="N277" s="17">
        <v>49</v>
      </c>
      <c r="O277" s="17"/>
      <c r="P277" s="17"/>
      <c r="Q277" s="17">
        <v>49</v>
      </c>
      <c r="R277" s="17"/>
      <c r="S277" s="17"/>
      <c r="T277" s="17" t="s">
        <v>138</v>
      </c>
      <c r="U277" s="17" t="s">
        <v>61</v>
      </c>
      <c r="V277" s="17" t="s">
        <v>62</v>
      </c>
      <c r="W277" s="19" t="s">
        <v>1903</v>
      </c>
      <c r="X277" s="18">
        <v>39995.291666666701</v>
      </c>
      <c r="Y277" s="18">
        <v>39995.291666666701</v>
      </c>
      <c r="Z277" s="17" t="s">
        <v>74</v>
      </c>
      <c r="AA277" s="17" t="s">
        <v>74</v>
      </c>
      <c r="AB277" s="17" t="s">
        <v>74</v>
      </c>
      <c r="AC277" s="17" t="s">
        <v>74</v>
      </c>
      <c r="AD277" s="17"/>
      <c r="AE277" s="17"/>
    </row>
    <row r="278" spans="1:31" s="3" customFormat="1" ht="13" x14ac:dyDescent="0.3">
      <c r="A278" s="35" t="s">
        <v>1904</v>
      </c>
      <c r="B278" s="17">
        <v>352</v>
      </c>
      <c r="C278" s="18">
        <v>39563</v>
      </c>
      <c r="D278" s="18">
        <v>39563.291666666701</v>
      </c>
      <c r="E278" s="16" t="s">
        <v>1375</v>
      </c>
      <c r="F278" s="36">
        <v>39777.333333333299</v>
      </c>
      <c r="G278" s="16" t="s">
        <v>68</v>
      </c>
      <c r="H278" s="17" t="s">
        <v>374</v>
      </c>
      <c r="I278" s="17"/>
      <c r="J278" s="17"/>
      <c r="K278" s="17" t="s">
        <v>77</v>
      </c>
      <c r="L278" s="17"/>
      <c r="M278" s="17"/>
      <c r="N278" s="17">
        <v>49</v>
      </c>
      <c r="O278" s="17"/>
      <c r="P278" s="17"/>
      <c r="Q278" s="17">
        <v>49</v>
      </c>
      <c r="R278" s="17"/>
      <c r="S278" s="17"/>
      <c r="T278" s="17" t="s">
        <v>128</v>
      </c>
      <c r="U278" s="17" t="s">
        <v>61</v>
      </c>
      <c r="V278" s="17" t="s">
        <v>62</v>
      </c>
      <c r="W278" s="19" t="s">
        <v>1905</v>
      </c>
      <c r="X278" s="18">
        <v>39995.291666666701</v>
      </c>
      <c r="Y278" s="18">
        <v>39995.291666666701</v>
      </c>
      <c r="Z278" s="17" t="s">
        <v>74</v>
      </c>
      <c r="AA278" s="17" t="s">
        <v>74</v>
      </c>
      <c r="AB278" s="17" t="s">
        <v>74</v>
      </c>
      <c r="AC278" s="17" t="s">
        <v>74</v>
      </c>
      <c r="AD278" s="17"/>
      <c r="AE278" s="17"/>
    </row>
    <row r="279" spans="1:31" s="3" customFormat="1" ht="13" x14ac:dyDescent="0.3">
      <c r="A279" s="35" t="s">
        <v>1906</v>
      </c>
      <c r="B279" s="17">
        <v>353</v>
      </c>
      <c r="C279" s="18">
        <v>39563</v>
      </c>
      <c r="D279" s="18">
        <v>39563.291666666701</v>
      </c>
      <c r="E279" s="16" t="s">
        <v>1375</v>
      </c>
      <c r="F279" s="36">
        <v>39777.333333333299</v>
      </c>
      <c r="G279" s="16" t="s">
        <v>68</v>
      </c>
      <c r="H279" s="17" t="s">
        <v>374</v>
      </c>
      <c r="I279" s="17"/>
      <c r="J279" s="17"/>
      <c r="K279" s="17" t="s">
        <v>77</v>
      </c>
      <c r="L279" s="17"/>
      <c r="M279" s="17"/>
      <c r="N279" s="17">
        <v>49</v>
      </c>
      <c r="O279" s="17"/>
      <c r="P279" s="17"/>
      <c r="Q279" s="17">
        <v>49</v>
      </c>
      <c r="R279" s="17"/>
      <c r="S279" s="17"/>
      <c r="T279" s="17" t="s">
        <v>78</v>
      </c>
      <c r="U279" s="17" t="s">
        <v>61</v>
      </c>
      <c r="V279" s="17" t="s">
        <v>62</v>
      </c>
      <c r="W279" s="19" t="s">
        <v>1907</v>
      </c>
      <c r="X279" s="18">
        <v>39995.291666666701</v>
      </c>
      <c r="Y279" s="18">
        <v>39995.291666666701</v>
      </c>
      <c r="Z279" s="17" t="s">
        <v>74</v>
      </c>
      <c r="AA279" s="17" t="s">
        <v>74</v>
      </c>
      <c r="AB279" s="17" t="s">
        <v>74</v>
      </c>
      <c r="AC279" s="17" t="s">
        <v>74</v>
      </c>
      <c r="AD279" s="17"/>
      <c r="AE279" s="17"/>
    </row>
    <row r="280" spans="1:31" s="3" customFormat="1" ht="13" x14ac:dyDescent="0.3">
      <c r="A280" s="35" t="s">
        <v>1908</v>
      </c>
      <c r="B280" s="17">
        <v>354</v>
      </c>
      <c r="C280" s="18">
        <v>39563</v>
      </c>
      <c r="D280" s="18">
        <v>39563.291666666701</v>
      </c>
      <c r="E280" s="16" t="s">
        <v>1375</v>
      </c>
      <c r="F280" s="36">
        <v>39777.333333333299</v>
      </c>
      <c r="G280" s="16" t="s">
        <v>68</v>
      </c>
      <c r="H280" s="17" t="s">
        <v>374</v>
      </c>
      <c r="I280" s="17"/>
      <c r="J280" s="17"/>
      <c r="K280" s="17" t="s">
        <v>77</v>
      </c>
      <c r="L280" s="17"/>
      <c r="M280" s="17"/>
      <c r="N280" s="17">
        <v>49</v>
      </c>
      <c r="O280" s="17"/>
      <c r="P280" s="17"/>
      <c r="Q280" s="17">
        <v>49</v>
      </c>
      <c r="R280" s="17"/>
      <c r="S280" s="17"/>
      <c r="T280" s="17" t="s">
        <v>78</v>
      </c>
      <c r="U280" s="17" t="s">
        <v>61</v>
      </c>
      <c r="V280" s="17" t="s">
        <v>62</v>
      </c>
      <c r="W280" s="19" t="s">
        <v>1909</v>
      </c>
      <c r="X280" s="18">
        <v>39995.291666666701</v>
      </c>
      <c r="Y280" s="18">
        <v>39995.291666666701</v>
      </c>
      <c r="Z280" s="17" t="s">
        <v>74</v>
      </c>
      <c r="AA280" s="17" t="s">
        <v>74</v>
      </c>
      <c r="AB280" s="17" t="s">
        <v>74</v>
      </c>
      <c r="AC280" s="17" t="s">
        <v>74</v>
      </c>
      <c r="AD280" s="17"/>
      <c r="AE280" s="17"/>
    </row>
    <row r="281" spans="1:31" s="3" customFormat="1" ht="25.5" x14ac:dyDescent="0.3">
      <c r="A281" s="35" t="s">
        <v>1910</v>
      </c>
      <c r="B281" s="17">
        <v>355</v>
      </c>
      <c r="C281" s="18">
        <v>39566</v>
      </c>
      <c r="D281" s="18">
        <v>39566.291666666701</v>
      </c>
      <c r="E281" s="16" t="s">
        <v>1375</v>
      </c>
      <c r="F281" s="36">
        <v>39772.333333333299</v>
      </c>
      <c r="G281" s="16" t="s">
        <v>68</v>
      </c>
      <c r="H281" s="17" t="s">
        <v>95</v>
      </c>
      <c r="I281" s="17"/>
      <c r="J281" s="17"/>
      <c r="K281" s="17" t="s">
        <v>96</v>
      </c>
      <c r="L281" s="17"/>
      <c r="M281" s="17"/>
      <c r="N281" s="17">
        <v>100</v>
      </c>
      <c r="O281" s="17"/>
      <c r="P281" s="17"/>
      <c r="Q281" s="17">
        <v>100</v>
      </c>
      <c r="R281" s="17"/>
      <c r="S281" s="17"/>
      <c r="T281" s="17" t="s">
        <v>369</v>
      </c>
      <c r="U281" s="17" t="s">
        <v>61</v>
      </c>
      <c r="V281" s="17" t="s">
        <v>62</v>
      </c>
      <c r="W281" s="19" t="s">
        <v>1911</v>
      </c>
      <c r="X281" s="18">
        <v>40664.291666666701</v>
      </c>
      <c r="Y281" s="18">
        <v>40664.291666666701</v>
      </c>
      <c r="Z281" s="17" t="s">
        <v>74</v>
      </c>
      <c r="AA281" s="17" t="s">
        <v>74</v>
      </c>
      <c r="AB281" s="17" t="s">
        <v>74</v>
      </c>
      <c r="AC281" s="17" t="s">
        <v>74</v>
      </c>
      <c r="AD281" s="17"/>
      <c r="AE281" s="17"/>
    </row>
    <row r="282" spans="1:31" s="3" customFormat="1" ht="25.5" x14ac:dyDescent="0.3">
      <c r="A282" s="35" t="s">
        <v>1912</v>
      </c>
      <c r="B282" s="17">
        <v>357</v>
      </c>
      <c r="C282" s="18">
        <v>39566</v>
      </c>
      <c r="D282" s="18">
        <v>39566.291666666701</v>
      </c>
      <c r="E282" s="16" t="s">
        <v>1375</v>
      </c>
      <c r="F282" s="36">
        <v>40519.9711342593</v>
      </c>
      <c r="G282" s="16" t="s">
        <v>68</v>
      </c>
      <c r="H282" s="17" t="s">
        <v>95</v>
      </c>
      <c r="I282" s="17"/>
      <c r="J282" s="17"/>
      <c r="K282" s="17" t="s">
        <v>96</v>
      </c>
      <c r="L282" s="17"/>
      <c r="M282" s="17"/>
      <c r="N282" s="17">
        <v>100</v>
      </c>
      <c r="O282" s="17"/>
      <c r="P282" s="17"/>
      <c r="Q282" s="17">
        <v>100</v>
      </c>
      <c r="R282" s="17"/>
      <c r="S282" s="17"/>
      <c r="T282" s="17" t="s">
        <v>88</v>
      </c>
      <c r="U282" s="17" t="s">
        <v>61</v>
      </c>
      <c r="V282" s="17" t="s">
        <v>62</v>
      </c>
      <c r="W282" s="19" t="s">
        <v>1913</v>
      </c>
      <c r="X282" s="18">
        <v>40299.291666666701</v>
      </c>
      <c r="Y282" s="18">
        <v>41609.333333333299</v>
      </c>
      <c r="Z282" s="17" t="s">
        <v>74</v>
      </c>
      <c r="AA282" s="17" t="s">
        <v>74</v>
      </c>
      <c r="AB282" s="17" t="s">
        <v>74</v>
      </c>
      <c r="AC282" s="17" t="s">
        <v>74</v>
      </c>
      <c r="AD282" s="17"/>
      <c r="AE282" s="17"/>
    </row>
    <row r="283" spans="1:31" s="3" customFormat="1" ht="25.5" x14ac:dyDescent="0.3">
      <c r="A283" s="35" t="s">
        <v>1914</v>
      </c>
      <c r="B283" s="17">
        <v>358</v>
      </c>
      <c r="C283" s="18">
        <v>39568</v>
      </c>
      <c r="D283" s="18">
        <v>39568.291666666701</v>
      </c>
      <c r="E283" s="16" t="s">
        <v>1375</v>
      </c>
      <c r="F283" s="36">
        <v>39772.333333333299</v>
      </c>
      <c r="G283" s="16" t="s">
        <v>68</v>
      </c>
      <c r="H283" s="17" t="s">
        <v>95</v>
      </c>
      <c r="I283" s="17"/>
      <c r="J283" s="17"/>
      <c r="K283" s="17" t="s">
        <v>96</v>
      </c>
      <c r="L283" s="17"/>
      <c r="M283" s="17"/>
      <c r="N283" s="17">
        <v>100</v>
      </c>
      <c r="O283" s="17"/>
      <c r="P283" s="17"/>
      <c r="Q283" s="17">
        <v>100</v>
      </c>
      <c r="R283" s="17"/>
      <c r="S283" s="17"/>
      <c r="T283" s="17" t="s">
        <v>88</v>
      </c>
      <c r="U283" s="17" t="s">
        <v>61</v>
      </c>
      <c r="V283" s="17" t="s">
        <v>62</v>
      </c>
      <c r="W283" s="19" t="s">
        <v>1915</v>
      </c>
      <c r="X283" s="18">
        <v>40664.291666666701</v>
      </c>
      <c r="Y283" s="18">
        <v>40664.291666666701</v>
      </c>
      <c r="Z283" s="17" t="s">
        <v>74</v>
      </c>
      <c r="AA283" s="17" t="s">
        <v>74</v>
      </c>
      <c r="AB283" s="17" t="s">
        <v>74</v>
      </c>
      <c r="AC283" s="17" t="s">
        <v>74</v>
      </c>
      <c r="AD283" s="17"/>
      <c r="AE283" s="17"/>
    </row>
    <row r="284" spans="1:31" s="3" customFormat="1" ht="25.5" x14ac:dyDescent="0.3">
      <c r="A284" s="35" t="s">
        <v>1916</v>
      </c>
      <c r="B284" s="17">
        <v>359</v>
      </c>
      <c r="C284" s="18">
        <v>39570</v>
      </c>
      <c r="D284" s="18">
        <v>39569.291666666701</v>
      </c>
      <c r="E284" s="16" t="s">
        <v>1375</v>
      </c>
      <c r="F284" s="36">
        <v>39778.333333333299</v>
      </c>
      <c r="G284" s="16" t="s">
        <v>68</v>
      </c>
      <c r="H284" s="17" t="s">
        <v>95</v>
      </c>
      <c r="I284" s="17"/>
      <c r="J284" s="17"/>
      <c r="K284" s="17" t="s">
        <v>96</v>
      </c>
      <c r="L284" s="17"/>
      <c r="M284" s="17"/>
      <c r="N284" s="17">
        <v>350</v>
      </c>
      <c r="O284" s="17"/>
      <c r="P284" s="17"/>
      <c r="Q284" s="17">
        <v>350</v>
      </c>
      <c r="R284" s="17"/>
      <c r="S284" s="17"/>
      <c r="T284" s="17" t="s">
        <v>163</v>
      </c>
      <c r="U284" s="17" t="s">
        <v>61</v>
      </c>
      <c r="V284" s="17" t="s">
        <v>89</v>
      </c>
      <c r="W284" s="19" t="s">
        <v>1085</v>
      </c>
      <c r="X284" s="18">
        <v>40603.333333333299</v>
      </c>
      <c r="Y284" s="18">
        <v>40603.333333333299</v>
      </c>
      <c r="Z284" s="17" t="s">
        <v>98</v>
      </c>
      <c r="AA284" s="17" t="s">
        <v>74</v>
      </c>
      <c r="AB284" s="17" t="s">
        <v>74</v>
      </c>
      <c r="AC284" s="17" t="s">
        <v>74</v>
      </c>
      <c r="AD284" s="17"/>
      <c r="AE284" s="17"/>
    </row>
    <row r="285" spans="1:31" s="3" customFormat="1" ht="13" x14ac:dyDescent="0.3">
      <c r="A285" s="35" t="s">
        <v>1917</v>
      </c>
      <c r="B285" s="17">
        <v>360</v>
      </c>
      <c r="C285" s="18">
        <v>39573</v>
      </c>
      <c r="D285" s="18">
        <v>39569.291666666701</v>
      </c>
      <c r="E285" s="16" t="s">
        <v>1375</v>
      </c>
      <c r="F285" s="36">
        <v>39640.291666666701</v>
      </c>
      <c r="G285" s="16" t="s">
        <v>68</v>
      </c>
      <c r="H285" s="17" t="s">
        <v>374</v>
      </c>
      <c r="I285" s="17"/>
      <c r="J285" s="17"/>
      <c r="K285" s="17" t="s">
        <v>77</v>
      </c>
      <c r="L285" s="17"/>
      <c r="M285" s="17"/>
      <c r="N285" s="17">
        <v>200</v>
      </c>
      <c r="O285" s="17"/>
      <c r="P285" s="17"/>
      <c r="Q285" s="17">
        <v>200</v>
      </c>
      <c r="R285" s="17"/>
      <c r="S285" s="17"/>
      <c r="T285" s="17" t="s">
        <v>352</v>
      </c>
      <c r="U285" s="17" t="s">
        <v>61</v>
      </c>
      <c r="V285" s="17" t="s">
        <v>62</v>
      </c>
      <c r="W285" s="19" t="s">
        <v>1918</v>
      </c>
      <c r="X285" s="18">
        <v>41061.291666666701</v>
      </c>
      <c r="Y285" s="18">
        <v>41061.291666666701</v>
      </c>
      <c r="Z285" s="17" t="s">
        <v>74</v>
      </c>
      <c r="AA285" s="17" t="s">
        <v>74</v>
      </c>
      <c r="AB285" s="17" t="s">
        <v>74</v>
      </c>
      <c r="AC285" s="17" t="s">
        <v>74</v>
      </c>
      <c r="AD285" s="17"/>
      <c r="AE285" s="17"/>
    </row>
    <row r="286" spans="1:31" s="3" customFormat="1" ht="13" x14ac:dyDescent="0.3">
      <c r="A286" s="35" t="s">
        <v>1919</v>
      </c>
      <c r="B286" s="17">
        <v>361</v>
      </c>
      <c r="C286" s="18">
        <v>39570</v>
      </c>
      <c r="D286" s="18">
        <v>39570.291666666701</v>
      </c>
      <c r="E286" s="16" t="s">
        <v>1375</v>
      </c>
      <c r="F286" s="36">
        <v>39778.333333333299</v>
      </c>
      <c r="G286" s="16" t="s">
        <v>68</v>
      </c>
      <c r="H286" s="17" t="s">
        <v>76</v>
      </c>
      <c r="I286" s="17"/>
      <c r="J286" s="17"/>
      <c r="K286" s="17" t="s">
        <v>96</v>
      </c>
      <c r="L286" s="17"/>
      <c r="M286" s="17"/>
      <c r="N286" s="17">
        <v>200</v>
      </c>
      <c r="O286" s="17"/>
      <c r="P286" s="17"/>
      <c r="Q286" s="17">
        <v>200</v>
      </c>
      <c r="R286" s="17"/>
      <c r="S286" s="17"/>
      <c r="T286" s="17" t="s">
        <v>84</v>
      </c>
      <c r="U286" s="17" t="s">
        <v>61</v>
      </c>
      <c r="V286" s="17" t="s">
        <v>89</v>
      </c>
      <c r="W286" s="19" t="s">
        <v>1920</v>
      </c>
      <c r="X286" s="18">
        <v>41151.291666666701</v>
      </c>
      <c r="Y286" s="18">
        <v>41151.291666666701</v>
      </c>
      <c r="Z286" s="17" t="s">
        <v>98</v>
      </c>
      <c r="AA286" s="17" t="s">
        <v>74</v>
      </c>
      <c r="AB286" s="17" t="s">
        <v>74</v>
      </c>
      <c r="AC286" s="17" t="s">
        <v>74</v>
      </c>
      <c r="AD286" s="17"/>
      <c r="AE286" s="17"/>
    </row>
    <row r="287" spans="1:31" s="3" customFormat="1" ht="13" x14ac:dyDescent="0.3">
      <c r="A287" s="35" t="s">
        <v>1921</v>
      </c>
      <c r="B287" s="17">
        <v>362</v>
      </c>
      <c r="C287" s="18">
        <v>39570</v>
      </c>
      <c r="D287" s="18">
        <v>39570.291666666701</v>
      </c>
      <c r="E287" s="16" t="s">
        <v>1375</v>
      </c>
      <c r="F287" s="36">
        <v>39778.333333333299</v>
      </c>
      <c r="G287" s="16" t="s">
        <v>68</v>
      </c>
      <c r="H287" s="17" t="s">
        <v>76</v>
      </c>
      <c r="I287" s="17"/>
      <c r="J287" s="17"/>
      <c r="K287" s="17" t="s">
        <v>96</v>
      </c>
      <c r="L287" s="17"/>
      <c r="M287" s="17"/>
      <c r="N287" s="17">
        <v>300</v>
      </c>
      <c r="O287" s="17"/>
      <c r="P287" s="17"/>
      <c r="Q287" s="17">
        <v>300</v>
      </c>
      <c r="R287" s="17"/>
      <c r="S287" s="17"/>
      <c r="T287" s="17" t="s">
        <v>84</v>
      </c>
      <c r="U287" s="17" t="s">
        <v>61</v>
      </c>
      <c r="V287" s="17" t="s">
        <v>89</v>
      </c>
      <c r="W287" s="19" t="s">
        <v>1922</v>
      </c>
      <c r="X287" s="18">
        <v>41151.291666666701</v>
      </c>
      <c r="Y287" s="18">
        <v>41151.291666666701</v>
      </c>
      <c r="Z287" s="17" t="s">
        <v>98</v>
      </c>
      <c r="AA287" s="17" t="s">
        <v>74</v>
      </c>
      <c r="AB287" s="17" t="s">
        <v>74</v>
      </c>
      <c r="AC287" s="17" t="s">
        <v>74</v>
      </c>
      <c r="AD287" s="17"/>
      <c r="AE287" s="17"/>
    </row>
    <row r="288" spans="1:31" s="3" customFormat="1" ht="13" x14ac:dyDescent="0.3">
      <c r="A288" s="35" t="s">
        <v>1923</v>
      </c>
      <c r="B288" s="17">
        <v>363</v>
      </c>
      <c r="C288" s="18">
        <v>39573</v>
      </c>
      <c r="D288" s="18">
        <v>39574.291666666701</v>
      </c>
      <c r="E288" s="16" t="s">
        <v>1375</v>
      </c>
      <c r="F288" s="36">
        <v>40371.840810185196</v>
      </c>
      <c r="G288" s="16" t="s">
        <v>68</v>
      </c>
      <c r="H288" s="17" t="s">
        <v>95</v>
      </c>
      <c r="I288" s="17"/>
      <c r="J288" s="17"/>
      <c r="K288" s="17" t="s">
        <v>96</v>
      </c>
      <c r="L288" s="17"/>
      <c r="M288" s="17"/>
      <c r="N288" s="17">
        <v>700</v>
      </c>
      <c r="O288" s="17"/>
      <c r="P288" s="17"/>
      <c r="Q288" s="17">
        <v>700</v>
      </c>
      <c r="R288" s="17"/>
      <c r="S288" s="17"/>
      <c r="T288" s="17" t="s">
        <v>88</v>
      </c>
      <c r="U288" s="17" t="s">
        <v>61</v>
      </c>
      <c r="V288" s="17" t="s">
        <v>89</v>
      </c>
      <c r="W288" s="19" t="s">
        <v>1924</v>
      </c>
      <c r="X288" s="18">
        <v>41395.291666666701</v>
      </c>
      <c r="Y288" s="18">
        <v>40664.291666666701</v>
      </c>
      <c r="Z288" s="17" t="s">
        <v>73</v>
      </c>
      <c r="AA288" s="17" t="s">
        <v>74</v>
      </c>
      <c r="AB288" s="17" t="s">
        <v>74</v>
      </c>
      <c r="AC288" s="17" t="s">
        <v>74</v>
      </c>
      <c r="AD288" s="17"/>
      <c r="AE288" s="17"/>
    </row>
    <row r="289" spans="1:31" s="3" customFormat="1" ht="13" x14ac:dyDescent="0.3">
      <c r="A289" s="35" t="s">
        <v>1925</v>
      </c>
      <c r="B289" s="17">
        <v>364</v>
      </c>
      <c r="C289" s="18">
        <v>39573</v>
      </c>
      <c r="D289" s="18">
        <v>39574.291666666701</v>
      </c>
      <c r="E289" s="16" t="s">
        <v>1375</v>
      </c>
      <c r="F289" s="36">
        <v>39773.333333333299</v>
      </c>
      <c r="G289" s="16" t="s">
        <v>68</v>
      </c>
      <c r="H289" s="17" t="s">
        <v>95</v>
      </c>
      <c r="I289" s="17"/>
      <c r="J289" s="17"/>
      <c r="K289" s="17" t="s">
        <v>96</v>
      </c>
      <c r="L289" s="17"/>
      <c r="M289" s="17"/>
      <c r="N289" s="17">
        <v>700</v>
      </c>
      <c r="O289" s="17"/>
      <c r="P289" s="17"/>
      <c r="Q289" s="17">
        <v>700</v>
      </c>
      <c r="R289" s="17"/>
      <c r="S289" s="17"/>
      <c r="T289" s="17" t="s">
        <v>88</v>
      </c>
      <c r="U289" s="17" t="s">
        <v>61</v>
      </c>
      <c r="V289" s="17" t="s">
        <v>89</v>
      </c>
      <c r="W289" s="19" t="s">
        <v>1924</v>
      </c>
      <c r="X289" s="18">
        <v>41760.291666666701</v>
      </c>
      <c r="Y289" s="18">
        <v>41395.291666666701</v>
      </c>
      <c r="Z289" s="17" t="s">
        <v>74</v>
      </c>
      <c r="AA289" s="17" t="s">
        <v>74</v>
      </c>
      <c r="AB289" s="17" t="s">
        <v>74</v>
      </c>
      <c r="AC289" s="17" t="s">
        <v>74</v>
      </c>
      <c r="AD289" s="17"/>
      <c r="AE289" s="17"/>
    </row>
    <row r="290" spans="1:31" s="3" customFormat="1" ht="13" x14ac:dyDescent="0.3">
      <c r="A290" s="35" t="s">
        <v>1926</v>
      </c>
      <c r="B290" s="17">
        <v>366</v>
      </c>
      <c r="C290" s="18">
        <v>39563</v>
      </c>
      <c r="D290" s="18">
        <v>39580.291666666701</v>
      </c>
      <c r="E290" s="16" t="s">
        <v>1375</v>
      </c>
      <c r="F290" s="36">
        <v>39751.291666666701</v>
      </c>
      <c r="G290" s="16" t="s">
        <v>68</v>
      </c>
      <c r="H290" s="17" t="s">
        <v>1146</v>
      </c>
      <c r="I290" s="17"/>
      <c r="J290" s="17"/>
      <c r="K290" s="17" t="s">
        <v>77</v>
      </c>
      <c r="L290" s="17"/>
      <c r="M290" s="17"/>
      <c r="N290" s="17">
        <v>115.5</v>
      </c>
      <c r="O290" s="17"/>
      <c r="P290" s="17"/>
      <c r="Q290" s="17">
        <v>115.5</v>
      </c>
      <c r="R290" s="17"/>
      <c r="S290" s="17"/>
      <c r="T290" s="17" t="s">
        <v>201</v>
      </c>
      <c r="U290" s="17" t="s">
        <v>61</v>
      </c>
      <c r="V290" s="17" t="s">
        <v>62</v>
      </c>
      <c r="W290" s="19" t="s">
        <v>1927</v>
      </c>
      <c r="X290" s="18">
        <v>41061.291666666701</v>
      </c>
      <c r="Y290" s="18">
        <v>41061.291666666701</v>
      </c>
      <c r="Z290" s="17" t="s">
        <v>74</v>
      </c>
      <c r="AA290" s="17" t="s">
        <v>74</v>
      </c>
      <c r="AB290" s="17" t="s">
        <v>74</v>
      </c>
      <c r="AC290" s="17" t="s">
        <v>74</v>
      </c>
      <c r="AD290" s="17"/>
      <c r="AE290" s="17"/>
    </row>
    <row r="291" spans="1:31" s="3" customFormat="1" ht="25.5" x14ac:dyDescent="0.3">
      <c r="A291" s="35" t="s">
        <v>1928</v>
      </c>
      <c r="B291" s="17">
        <v>367</v>
      </c>
      <c r="C291" s="18">
        <v>39580</v>
      </c>
      <c r="D291" s="18">
        <v>39580.291666666701</v>
      </c>
      <c r="E291" s="16" t="s">
        <v>1375</v>
      </c>
      <c r="F291" s="36">
        <v>39776.333333333299</v>
      </c>
      <c r="G291" s="16" t="s">
        <v>68</v>
      </c>
      <c r="H291" s="17" t="s">
        <v>95</v>
      </c>
      <c r="I291" s="17"/>
      <c r="J291" s="17"/>
      <c r="K291" s="17" t="s">
        <v>96</v>
      </c>
      <c r="L291" s="17"/>
      <c r="M291" s="17"/>
      <c r="N291" s="17">
        <v>50</v>
      </c>
      <c r="O291" s="17"/>
      <c r="P291" s="17"/>
      <c r="Q291" s="17">
        <v>50</v>
      </c>
      <c r="R291" s="17"/>
      <c r="S291" s="17"/>
      <c r="T291" s="17" t="s">
        <v>1389</v>
      </c>
      <c r="U291" s="17" t="s">
        <v>61</v>
      </c>
      <c r="V291" s="17" t="s">
        <v>62</v>
      </c>
      <c r="W291" s="19" t="s">
        <v>1929</v>
      </c>
      <c r="X291" s="18">
        <v>40178.333333333299</v>
      </c>
      <c r="Y291" s="18">
        <v>40178.333333333299</v>
      </c>
      <c r="Z291" s="17" t="s">
        <v>74</v>
      </c>
      <c r="AA291" s="17" t="s">
        <v>74</v>
      </c>
      <c r="AB291" s="17" t="s">
        <v>74</v>
      </c>
      <c r="AC291" s="17" t="s">
        <v>74</v>
      </c>
      <c r="AD291" s="17"/>
      <c r="AE291" s="17"/>
    </row>
    <row r="292" spans="1:31" s="3" customFormat="1" ht="13" x14ac:dyDescent="0.3">
      <c r="A292" s="35" t="s">
        <v>1930</v>
      </c>
      <c r="B292" s="17">
        <v>368</v>
      </c>
      <c r="C292" s="18">
        <v>39577</v>
      </c>
      <c r="D292" s="18">
        <v>39584.291666666701</v>
      </c>
      <c r="E292" s="16" t="s">
        <v>1375</v>
      </c>
      <c r="F292" s="36">
        <v>39772.333333333299</v>
      </c>
      <c r="G292" s="16" t="s">
        <v>68</v>
      </c>
      <c r="H292" s="17" t="s">
        <v>374</v>
      </c>
      <c r="I292" s="17"/>
      <c r="J292" s="17"/>
      <c r="K292" s="17" t="s">
        <v>77</v>
      </c>
      <c r="L292" s="17"/>
      <c r="M292" s="17"/>
      <c r="N292" s="17">
        <v>150</v>
      </c>
      <c r="O292" s="17"/>
      <c r="P292" s="17"/>
      <c r="Q292" s="17">
        <v>150</v>
      </c>
      <c r="R292" s="17"/>
      <c r="S292" s="17"/>
      <c r="T292" s="17" t="s">
        <v>70</v>
      </c>
      <c r="U292" s="17" t="s">
        <v>61</v>
      </c>
      <c r="V292" s="17" t="s">
        <v>71</v>
      </c>
      <c r="W292" s="19" t="s">
        <v>185</v>
      </c>
      <c r="X292" s="18">
        <v>40330.291666666701</v>
      </c>
      <c r="Y292" s="18">
        <v>40330.291666666701</v>
      </c>
      <c r="Z292" s="17" t="s">
        <v>74</v>
      </c>
      <c r="AA292" s="17" t="s">
        <v>74</v>
      </c>
      <c r="AB292" s="17" t="s">
        <v>74</v>
      </c>
      <c r="AC292" s="17" t="s">
        <v>74</v>
      </c>
      <c r="AD292" s="17"/>
      <c r="AE292" s="17"/>
    </row>
    <row r="293" spans="1:31" s="3" customFormat="1" ht="13" x14ac:dyDescent="0.3">
      <c r="A293" s="35" t="s">
        <v>1931</v>
      </c>
      <c r="B293" s="17">
        <v>369</v>
      </c>
      <c r="C293" s="18">
        <v>39584</v>
      </c>
      <c r="D293" s="18">
        <v>39584.291666666701</v>
      </c>
      <c r="E293" s="16" t="s">
        <v>1375</v>
      </c>
      <c r="F293" s="36">
        <v>39745.291666666701</v>
      </c>
      <c r="G293" s="16" t="s">
        <v>68</v>
      </c>
      <c r="H293" s="17" t="s">
        <v>147</v>
      </c>
      <c r="I293" s="17"/>
      <c r="J293" s="17"/>
      <c r="K293" s="17" t="s">
        <v>148</v>
      </c>
      <c r="L293" s="17"/>
      <c r="M293" s="17"/>
      <c r="N293" s="17">
        <v>1300</v>
      </c>
      <c r="O293" s="17"/>
      <c r="P293" s="17"/>
      <c r="Q293" s="17">
        <v>1300</v>
      </c>
      <c r="R293" s="17"/>
      <c r="S293" s="17"/>
      <c r="T293" s="17" t="s">
        <v>84</v>
      </c>
      <c r="U293" s="17" t="s">
        <v>61</v>
      </c>
      <c r="V293" s="17" t="s">
        <v>89</v>
      </c>
      <c r="W293" s="19" t="s">
        <v>1932</v>
      </c>
      <c r="X293" s="18">
        <v>41791.291666666701</v>
      </c>
      <c r="Y293" s="18">
        <v>41791.291666666701</v>
      </c>
      <c r="Z293" s="17" t="s">
        <v>74</v>
      </c>
      <c r="AA293" s="17" t="s">
        <v>74</v>
      </c>
      <c r="AB293" s="17" t="s">
        <v>74</v>
      </c>
      <c r="AC293" s="17" t="s">
        <v>74</v>
      </c>
      <c r="AD293" s="17"/>
      <c r="AE293" s="17"/>
    </row>
    <row r="294" spans="1:31" s="3" customFormat="1" ht="25.5" x14ac:dyDescent="0.3">
      <c r="A294" s="35" t="s">
        <v>1933</v>
      </c>
      <c r="B294" s="17">
        <v>370</v>
      </c>
      <c r="C294" s="18">
        <v>39573</v>
      </c>
      <c r="D294" s="18">
        <v>39587.291666666701</v>
      </c>
      <c r="E294" s="16" t="s">
        <v>1375</v>
      </c>
      <c r="F294" s="36">
        <v>39776.333333333299</v>
      </c>
      <c r="G294" s="16" t="s">
        <v>68</v>
      </c>
      <c r="H294" s="17" t="s">
        <v>374</v>
      </c>
      <c r="I294" s="17"/>
      <c r="J294" s="17"/>
      <c r="K294" s="17" t="s">
        <v>77</v>
      </c>
      <c r="L294" s="17"/>
      <c r="M294" s="17"/>
      <c r="N294" s="17">
        <v>390.4</v>
      </c>
      <c r="O294" s="17"/>
      <c r="P294" s="17"/>
      <c r="Q294" s="17">
        <v>390.4</v>
      </c>
      <c r="R294" s="17"/>
      <c r="S294" s="17"/>
      <c r="T294" s="17" t="s">
        <v>60</v>
      </c>
      <c r="U294" s="17" t="s">
        <v>61</v>
      </c>
      <c r="V294" s="17" t="s">
        <v>62</v>
      </c>
      <c r="W294" s="19" t="s">
        <v>1934</v>
      </c>
      <c r="X294" s="18">
        <v>41061.291666666701</v>
      </c>
      <c r="Y294" s="18">
        <v>41061.291666666701</v>
      </c>
      <c r="Z294" s="17" t="s">
        <v>98</v>
      </c>
      <c r="AA294" s="17" t="s">
        <v>74</v>
      </c>
      <c r="AB294" s="17" t="s">
        <v>74</v>
      </c>
      <c r="AC294" s="17" t="s">
        <v>74</v>
      </c>
      <c r="AD294" s="17"/>
      <c r="AE294" s="17"/>
    </row>
    <row r="295" spans="1:31" s="3" customFormat="1" ht="25.5" x14ac:dyDescent="0.3">
      <c r="A295" s="35" t="s">
        <v>1935</v>
      </c>
      <c r="B295" s="17">
        <v>371</v>
      </c>
      <c r="C295" s="18">
        <v>39577</v>
      </c>
      <c r="D295" s="18">
        <v>39591.291666666701</v>
      </c>
      <c r="E295" s="16" t="s">
        <v>1375</v>
      </c>
      <c r="F295" s="36">
        <v>39778.333333333299</v>
      </c>
      <c r="G295" s="16" t="s">
        <v>68</v>
      </c>
      <c r="H295" s="17" t="s">
        <v>111</v>
      </c>
      <c r="I295" s="17"/>
      <c r="J295" s="17"/>
      <c r="K295" s="17" t="s">
        <v>77</v>
      </c>
      <c r="L295" s="17"/>
      <c r="M295" s="17"/>
      <c r="N295" s="17">
        <v>337.5</v>
      </c>
      <c r="O295" s="17"/>
      <c r="P295" s="17"/>
      <c r="Q295" s="17">
        <v>337.5</v>
      </c>
      <c r="R295" s="17"/>
      <c r="S295" s="17"/>
      <c r="T295" s="17" t="s">
        <v>78</v>
      </c>
      <c r="U295" s="17" t="s">
        <v>61</v>
      </c>
      <c r="V295" s="17" t="s">
        <v>62</v>
      </c>
      <c r="W295" s="19" t="s">
        <v>1936</v>
      </c>
      <c r="X295" s="18">
        <v>40513.333333333299</v>
      </c>
      <c r="Y295" s="18">
        <v>40513.333333333299</v>
      </c>
      <c r="Z295" s="17" t="s">
        <v>74</v>
      </c>
      <c r="AA295" s="17" t="s">
        <v>74</v>
      </c>
      <c r="AB295" s="17" t="s">
        <v>74</v>
      </c>
      <c r="AC295" s="17" t="s">
        <v>74</v>
      </c>
      <c r="AD295" s="17"/>
      <c r="AE295" s="17"/>
    </row>
    <row r="296" spans="1:31" s="3" customFormat="1" ht="13" x14ac:dyDescent="0.3">
      <c r="A296" s="35" t="s">
        <v>1937</v>
      </c>
      <c r="B296" s="17">
        <v>372</v>
      </c>
      <c r="C296" s="18">
        <v>39589</v>
      </c>
      <c r="D296" s="18">
        <v>39589.291666666701</v>
      </c>
      <c r="E296" s="16" t="s">
        <v>1375</v>
      </c>
      <c r="F296" s="36">
        <v>41527.814641203702</v>
      </c>
      <c r="G296" s="16" t="s">
        <v>127</v>
      </c>
      <c r="H296" s="17" t="s">
        <v>95</v>
      </c>
      <c r="I296" s="17"/>
      <c r="J296" s="17"/>
      <c r="K296" s="17" t="s">
        <v>96</v>
      </c>
      <c r="L296" s="17"/>
      <c r="M296" s="17"/>
      <c r="N296" s="17">
        <v>20</v>
      </c>
      <c r="O296" s="17"/>
      <c r="P296" s="17"/>
      <c r="Q296" s="17">
        <v>20</v>
      </c>
      <c r="R296" s="17" t="s">
        <v>115</v>
      </c>
      <c r="S296" s="17"/>
      <c r="T296" s="17" t="s">
        <v>133</v>
      </c>
      <c r="U296" s="17" t="s">
        <v>61</v>
      </c>
      <c r="V296" s="17" t="s">
        <v>62</v>
      </c>
      <c r="W296" s="19" t="s">
        <v>1938</v>
      </c>
      <c r="X296" s="18">
        <v>40483.291666666701</v>
      </c>
      <c r="Y296" s="18">
        <v>41001.291666666701</v>
      </c>
      <c r="Z296" s="17" t="s">
        <v>74</v>
      </c>
      <c r="AA296" s="17" t="s">
        <v>130</v>
      </c>
      <c r="AB296" s="17" t="s">
        <v>131</v>
      </c>
      <c r="AC296" s="17" t="s">
        <v>103</v>
      </c>
      <c r="AD296" s="17"/>
      <c r="AE296" s="17"/>
    </row>
    <row r="297" spans="1:31" s="3" customFormat="1" ht="25.5" x14ac:dyDescent="0.3">
      <c r="A297" s="35" t="s">
        <v>1939</v>
      </c>
      <c r="B297" s="17">
        <v>373</v>
      </c>
      <c r="C297" s="18">
        <v>39595</v>
      </c>
      <c r="D297" s="18">
        <v>39595.291666666701</v>
      </c>
      <c r="E297" s="16" t="s">
        <v>1375</v>
      </c>
      <c r="F297" s="36">
        <v>39778.333333333299</v>
      </c>
      <c r="G297" s="16" t="s">
        <v>68</v>
      </c>
      <c r="H297" s="17" t="s">
        <v>374</v>
      </c>
      <c r="I297" s="17"/>
      <c r="J297" s="17"/>
      <c r="K297" s="17" t="s">
        <v>77</v>
      </c>
      <c r="L297" s="17"/>
      <c r="M297" s="17"/>
      <c r="N297" s="17">
        <v>315</v>
      </c>
      <c r="O297" s="17"/>
      <c r="P297" s="17"/>
      <c r="Q297" s="17">
        <v>315</v>
      </c>
      <c r="R297" s="17"/>
      <c r="S297" s="17"/>
      <c r="T297" s="17" t="s">
        <v>211</v>
      </c>
      <c r="U297" s="17" t="s">
        <v>61</v>
      </c>
      <c r="V297" s="17" t="s">
        <v>62</v>
      </c>
      <c r="W297" s="19" t="s">
        <v>1940</v>
      </c>
      <c r="X297" s="18">
        <v>41091.291666666701</v>
      </c>
      <c r="Y297" s="18">
        <v>41091.291666666701</v>
      </c>
      <c r="Z297" s="17" t="s">
        <v>74</v>
      </c>
      <c r="AA297" s="17" t="s">
        <v>74</v>
      </c>
      <c r="AB297" s="17" t="s">
        <v>74</v>
      </c>
      <c r="AC297" s="17" t="s">
        <v>74</v>
      </c>
      <c r="AD297" s="17"/>
      <c r="AE297" s="17"/>
    </row>
    <row r="298" spans="1:31" s="3" customFormat="1" ht="25.5" x14ac:dyDescent="0.3">
      <c r="A298" s="35" t="s">
        <v>1941</v>
      </c>
      <c r="B298" s="17">
        <v>374</v>
      </c>
      <c r="C298" s="18">
        <v>39595</v>
      </c>
      <c r="D298" s="18">
        <v>39595.291666666701</v>
      </c>
      <c r="E298" s="16" t="s">
        <v>1375</v>
      </c>
      <c r="F298" s="36">
        <v>39777.333333333299</v>
      </c>
      <c r="G298" s="16" t="s">
        <v>68</v>
      </c>
      <c r="H298" s="17" t="s">
        <v>374</v>
      </c>
      <c r="I298" s="17"/>
      <c r="J298" s="17"/>
      <c r="K298" s="17" t="s">
        <v>77</v>
      </c>
      <c r="L298" s="17"/>
      <c r="M298" s="17"/>
      <c r="N298" s="17">
        <v>49</v>
      </c>
      <c r="O298" s="17"/>
      <c r="P298" s="17"/>
      <c r="Q298" s="17">
        <v>49</v>
      </c>
      <c r="R298" s="17"/>
      <c r="S298" s="17"/>
      <c r="T298" s="17" t="s">
        <v>630</v>
      </c>
      <c r="U298" s="17" t="s">
        <v>61</v>
      </c>
      <c r="V298" s="17" t="s">
        <v>62</v>
      </c>
      <c r="W298" s="19" t="s">
        <v>1942</v>
      </c>
      <c r="X298" s="18">
        <v>40330.291666666701</v>
      </c>
      <c r="Y298" s="18">
        <v>40330.291666666701</v>
      </c>
      <c r="Z298" s="17" t="s">
        <v>74</v>
      </c>
      <c r="AA298" s="17" t="s">
        <v>74</v>
      </c>
      <c r="AB298" s="17" t="s">
        <v>74</v>
      </c>
      <c r="AC298" s="17" t="s">
        <v>74</v>
      </c>
      <c r="AD298" s="17"/>
      <c r="AE298" s="17"/>
    </row>
    <row r="299" spans="1:31" s="3" customFormat="1" ht="13" x14ac:dyDescent="0.3">
      <c r="A299" s="35" t="s">
        <v>1943</v>
      </c>
      <c r="B299" s="17">
        <v>375</v>
      </c>
      <c r="C299" s="18">
        <v>39596</v>
      </c>
      <c r="D299" s="18">
        <v>39596.291666666701</v>
      </c>
      <c r="E299" s="16" t="s">
        <v>1375</v>
      </c>
      <c r="F299" s="36">
        <v>39778.333333333299</v>
      </c>
      <c r="G299" s="16" t="s">
        <v>68</v>
      </c>
      <c r="H299" s="17" t="s">
        <v>76</v>
      </c>
      <c r="I299" s="17"/>
      <c r="J299" s="17"/>
      <c r="K299" s="17" t="s">
        <v>77</v>
      </c>
      <c r="L299" s="17"/>
      <c r="M299" s="17"/>
      <c r="N299" s="17">
        <v>49.9</v>
      </c>
      <c r="O299" s="17"/>
      <c r="P299" s="17"/>
      <c r="Q299" s="17">
        <v>49.9</v>
      </c>
      <c r="R299" s="17"/>
      <c r="S299" s="17"/>
      <c r="T299" s="17" t="s">
        <v>88</v>
      </c>
      <c r="U299" s="17" t="s">
        <v>61</v>
      </c>
      <c r="V299" s="17" t="s">
        <v>62</v>
      </c>
      <c r="W299" s="19" t="s">
        <v>1944</v>
      </c>
      <c r="X299" s="18">
        <v>40696.291666666701</v>
      </c>
      <c r="Y299" s="18">
        <v>40696.291666666701</v>
      </c>
      <c r="Z299" s="17" t="s">
        <v>74</v>
      </c>
      <c r="AA299" s="17" t="s">
        <v>74</v>
      </c>
      <c r="AB299" s="17" t="s">
        <v>74</v>
      </c>
      <c r="AC299" s="17" t="s">
        <v>74</v>
      </c>
      <c r="AD299" s="17"/>
      <c r="AE299" s="17"/>
    </row>
    <row r="300" spans="1:31" s="3" customFormat="1" ht="13" x14ac:dyDescent="0.3">
      <c r="A300" s="35" t="s">
        <v>1945</v>
      </c>
      <c r="B300" s="17">
        <v>376</v>
      </c>
      <c r="C300" s="18">
        <v>39596</v>
      </c>
      <c r="D300" s="18">
        <v>39596.291666666701</v>
      </c>
      <c r="E300" s="16" t="s">
        <v>1375</v>
      </c>
      <c r="F300" s="36">
        <v>39801.333333333299</v>
      </c>
      <c r="G300" s="16" t="s">
        <v>68</v>
      </c>
      <c r="H300" s="17" t="s">
        <v>76</v>
      </c>
      <c r="I300" s="17"/>
      <c r="J300" s="17"/>
      <c r="K300" s="17" t="s">
        <v>96</v>
      </c>
      <c r="L300" s="17"/>
      <c r="M300" s="17"/>
      <c r="N300" s="17">
        <v>612</v>
      </c>
      <c r="O300" s="17"/>
      <c r="P300" s="17"/>
      <c r="Q300" s="17">
        <v>612</v>
      </c>
      <c r="R300" s="17"/>
      <c r="S300" s="17"/>
      <c r="T300" s="17" t="s">
        <v>163</v>
      </c>
      <c r="U300" s="17" t="s">
        <v>61</v>
      </c>
      <c r="V300" s="17" t="s">
        <v>89</v>
      </c>
      <c r="W300" s="19" t="s">
        <v>1946</v>
      </c>
      <c r="X300" s="18">
        <v>41244.333333333299</v>
      </c>
      <c r="Y300" s="18">
        <v>41244.333333333299</v>
      </c>
      <c r="Z300" s="17" t="s">
        <v>73</v>
      </c>
      <c r="AA300" s="17" t="s">
        <v>74</v>
      </c>
      <c r="AB300" s="17" t="s">
        <v>74</v>
      </c>
      <c r="AC300" s="17" t="s">
        <v>74</v>
      </c>
      <c r="AD300" s="17"/>
      <c r="AE300" s="17"/>
    </row>
    <row r="301" spans="1:31" s="3" customFormat="1" ht="13" x14ac:dyDescent="0.3">
      <c r="A301" s="35" t="s">
        <v>1947</v>
      </c>
      <c r="B301" s="17">
        <v>377</v>
      </c>
      <c r="C301" s="18">
        <v>39596</v>
      </c>
      <c r="D301" s="18">
        <v>39596.291666666701</v>
      </c>
      <c r="E301" s="16" t="s">
        <v>1375</v>
      </c>
      <c r="F301" s="36">
        <v>39778.333333333299</v>
      </c>
      <c r="G301" s="16" t="s">
        <v>68</v>
      </c>
      <c r="H301" s="17" t="s">
        <v>374</v>
      </c>
      <c r="I301" s="17"/>
      <c r="J301" s="17"/>
      <c r="K301" s="17" t="s">
        <v>77</v>
      </c>
      <c r="L301" s="17"/>
      <c r="M301" s="17"/>
      <c r="N301" s="17">
        <v>600</v>
      </c>
      <c r="O301" s="17"/>
      <c r="P301" s="17"/>
      <c r="Q301" s="17">
        <v>600</v>
      </c>
      <c r="R301" s="17"/>
      <c r="S301" s="17"/>
      <c r="T301" s="17" t="s">
        <v>1948</v>
      </c>
      <c r="U301" s="17" t="s">
        <v>61</v>
      </c>
      <c r="V301" s="17" t="s">
        <v>62</v>
      </c>
      <c r="W301" s="19" t="s">
        <v>1949</v>
      </c>
      <c r="X301" s="18">
        <v>41395.291666666701</v>
      </c>
      <c r="Y301" s="18">
        <v>41395.291666666701</v>
      </c>
      <c r="Z301" s="17" t="s">
        <v>74</v>
      </c>
      <c r="AA301" s="17" t="s">
        <v>74</v>
      </c>
      <c r="AB301" s="17" t="s">
        <v>74</v>
      </c>
      <c r="AC301" s="17" t="s">
        <v>74</v>
      </c>
      <c r="AD301" s="17"/>
      <c r="AE301" s="17"/>
    </row>
    <row r="302" spans="1:31" s="3" customFormat="1" ht="13" x14ac:dyDescent="0.3">
      <c r="A302" s="35" t="s">
        <v>1950</v>
      </c>
      <c r="B302" s="17">
        <v>379</v>
      </c>
      <c r="C302" s="18">
        <v>39596</v>
      </c>
      <c r="D302" s="18">
        <v>39596.291666666701</v>
      </c>
      <c r="E302" s="16" t="s">
        <v>1375</v>
      </c>
      <c r="F302" s="36">
        <v>40519.887523148202</v>
      </c>
      <c r="G302" s="16" t="s">
        <v>68</v>
      </c>
      <c r="H302" s="17" t="s">
        <v>111</v>
      </c>
      <c r="I302" s="17"/>
      <c r="J302" s="17"/>
      <c r="K302" s="17" t="s">
        <v>77</v>
      </c>
      <c r="L302" s="17"/>
      <c r="M302" s="17"/>
      <c r="N302" s="17">
        <v>600</v>
      </c>
      <c r="O302" s="17"/>
      <c r="P302" s="17"/>
      <c r="Q302" s="17">
        <v>600</v>
      </c>
      <c r="R302" s="17"/>
      <c r="S302" s="17"/>
      <c r="T302" s="17" t="s">
        <v>658</v>
      </c>
      <c r="U302" s="17" t="s">
        <v>61</v>
      </c>
      <c r="V302" s="17" t="s">
        <v>62</v>
      </c>
      <c r="W302" s="19" t="s">
        <v>1951</v>
      </c>
      <c r="X302" s="18">
        <v>41030.291666666701</v>
      </c>
      <c r="Y302" s="18">
        <v>41640.333333333299</v>
      </c>
      <c r="Z302" s="17" t="s">
        <v>74</v>
      </c>
      <c r="AA302" s="17" t="s">
        <v>74</v>
      </c>
      <c r="AB302" s="17" t="s">
        <v>74</v>
      </c>
      <c r="AC302" s="17" t="s">
        <v>74</v>
      </c>
      <c r="AD302" s="17"/>
      <c r="AE302" s="17"/>
    </row>
    <row r="303" spans="1:31" s="3" customFormat="1" ht="13" x14ac:dyDescent="0.3">
      <c r="A303" s="35" t="s">
        <v>1952</v>
      </c>
      <c r="B303" s="17">
        <v>380</v>
      </c>
      <c r="C303" s="18">
        <v>39597</v>
      </c>
      <c r="D303" s="18">
        <v>39597.291666666701</v>
      </c>
      <c r="E303" s="16" t="s">
        <v>1375</v>
      </c>
      <c r="F303" s="36">
        <v>39764.333333333299</v>
      </c>
      <c r="G303" s="16" t="s">
        <v>68</v>
      </c>
      <c r="H303" s="17" t="s">
        <v>76</v>
      </c>
      <c r="I303" s="17"/>
      <c r="J303" s="17"/>
      <c r="K303" s="17" t="s">
        <v>96</v>
      </c>
      <c r="L303" s="17"/>
      <c r="M303" s="17"/>
      <c r="N303" s="17">
        <v>145</v>
      </c>
      <c r="O303" s="17"/>
      <c r="P303" s="17"/>
      <c r="Q303" s="17">
        <v>145</v>
      </c>
      <c r="R303" s="17"/>
      <c r="S303" s="17"/>
      <c r="T303" s="17" t="s">
        <v>163</v>
      </c>
      <c r="U303" s="17" t="s">
        <v>61</v>
      </c>
      <c r="V303" s="17" t="s">
        <v>89</v>
      </c>
      <c r="W303" s="19" t="s">
        <v>1953</v>
      </c>
      <c r="X303" s="18">
        <v>41395.291666666701</v>
      </c>
      <c r="Y303" s="18">
        <v>41395.291666666701</v>
      </c>
      <c r="Z303" s="17" t="s">
        <v>74</v>
      </c>
      <c r="AA303" s="17" t="s">
        <v>74</v>
      </c>
      <c r="AB303" s="17" t="s">
        <v>74</v>
      </c>
      <c r="AC303" s="17" t="s">
        <v>74</v>
      </c>
      <c r="AD303" s="17"/>
      <c r="AE303" s="17"/>
    </row>
    <row r="304" spans="1:31" s="3" customFormat="1" ht="13" x14ac:dyDescent="0.3">
      <c r="A304" s="35" t="s">
        <v>1954</v>
      </c>
      <c r="B304" s="17">
        <v>381</v>
      </c>
      <c r="C304" s="18">
        <v>39597</v>
      </c>
      <c r="D304" s="18">
        <v>39597.291666666701</v>
      </c>
      <c r="E304" s="16" t="s">
        <v>1375</v>
      </c>
      <c r="F304" s="36">
        <v>40154.8887384259</v>
      </c>
      <c r="G304" s="16" t="s">
        <v>68</v>
      </c>
      <c r="H304" s="17" t="s">
        <v>76</v>
      </c>
      <c r="I304" s="17"/>
      <c r="J304" s="17"/>
      <c r="K304" s="17" t="s">
        <v>96</v>
      </c>
      <c r="L304" s="17"/>
      <c r="M304" s="17"/>
      <c r="N304" s="17">
        <v>240</v>
      </c>
      <c r="O304" s="17"/>
      <c r="P304" s="17"/>
      <c r="Q304" s="17">
        <v>240</v>
      </c>
      <c r="R304" s="17"/>
      <c r="S304" s="17"/>
      <c r="T304" s="17" t="s">
        <v>119</v>
      </c>
      <c r="U304" s="17" t="s">
        <v>120</v>
      </c>
      <c r="V304" s="17" t="s">
        <v>89</v>
      </c>
      <c r="W304" s="19" t="s">
        <v>1955</v>
      </c>
      <c r="X304" s="18">
        <v>41395.291666666701</v>
      </c>
      <c r="Y304" s="18">
        <v>41395.291666666701</v>
      </c>
      <c r="Z304" s="17" t="s">
        <v>74</v>
      </c>
      <c r="AA304" s="17" t="s">
        <v>74</v>
      </c>
      <c r="AB304" s="17" t="s">
        <v>74</v>
      </c>
      <c r="AC304" s="17" t="s">
        <v>74</v>
      </c>
      <c r="AD304" s="17"/>
      <c r="AE304" s="17"/>
    </row>
    <row r="305" spans="1:31" s="3" customFormat="1" ht="13" x14ac:dyDescent="0.3">
      <c r="A305" s="35" t="s">
        <v>1956</v>
      </c>
      <c r="B305" s="17">
        <v>382</v>
      </c>
      <c r="C305" s="18">
        <v>39597</v>
      </c>
      <c r="D305" s="18">
        <v>39597.291666666701</v>
      </c>
      <c r="E305" s="16" t="s">
        <v>1375</v>
      </c>
      <c r="F305" s="36">
        <v>40154.888206018499</v>
      </c>
      <c r="G305" s="16" t="s">
        <v>68</v>
      </c>
      <c r="H305" s="17" t="s">
        <v>76</v>
      </c>
      <c r="I305" s="17"/>
      <c r="J305" s="17"/>
      <c r="K305" s="17" t="s">
        <v>96</v>
      </c>
      <c r="L305" s="17"/>
      <c r="M305" s="17"/>
      <c r="N305" s="17">
        <v>290</v>
      </c>
      <c r="O305" s="17"/>
      <c r="P305" s="17"/>
      <c r="Q305" s="17">
        <v>290</v>
      </c>
      <c r="R305" s="17"/>
      <c r="S305" s="17"/>
      <c r="T305" s="17" t="s">
        <v>163</v>
      </c>
      <c r="U305" s="17" t="s">
        <v>61</v>
      </c>
      <c r="V305" s="17" t="s">
        <v>89</v>
      </c>
      <c r="W305" s="19" t="s">
        <v>1957</v>
      </c>
      <c r="X305" s="18">
        <v>41395.291666666701</v>
      </c>
      <c r="Y305" s="18">
        <v>41395.291666666701</v>
      </c>
      <c r="Z305" s="17" t="s">
        <v>74</v>
      </c>
      <c r="AA305" s="17" t="s">
        <v>74</v>
      </c>
      <c r="AB305" s="17" t="s">
        <v>74</v>
      </c>
      <c r="AC305" s="17" t="s">
        <v>74</v>
      </c>
      <c r="AD305" s="17"/>
      <c r="AE305" s="17"/>
    </row>
    <row r="306" spans="1:31" s="3" customFormat="1" ht="13" x14ac:dyDescent="0.3">
      <c r="A306" s="35" t="s">
        <v>1958</v>
      </c>
      <c r="B306" s="17">
        <v>383</v>
      </c>
      <c r="C306" s="18">
        <v>39597</v>
      </c>
      <c r="D306" s="18">
        <v>39597.291666666701</v>
      </c>
      <c r="E306" s="16" t="s">
        <v>1375</v>
      </c>
      <c r="F306" s="36">
        <v>41961.333333333299</v>
      </c>
      <c r="G306" s="16" t="s">
        <v>101</v>
      </c>
      <c r="H306" s="17" t="s">
        <v>111</v>
      </c>
      <c r="I306" s="17"/>
      <c r="J306" s="17"/>
      <c r="K306" s="17" t="s">
        <v>77</v>
      </c>
      <c r="L306" s="17"/>
      <c r="M306" s="17"/>
      <c r="N306" s="17">
        <v>85</v>
      </c>
      <c r="O306" s="17"/>
      <c r="P306" s="17"/>
      <c r="Q306" s="17">
        <v>85</v>
      </c>
      <c r="R306" s="17" t="s">
        <v>83</v>
      </c>
      <c r="S306" s="17"/>
      <c r="T306" s="17" t="s">
        <v>107</v>
      </c>
      <c r="U306" s="17" t="s">
        <v>61</v>
      </c>
      <c r="V306" s="17" t="s">
        <v>89</v>
      </c>
      <c r="W306" s="19" t="s">
        <v>1959</v>
      </c>
      <c r="X306" s="18">
        <v>41060.291666666701</v>
      </c>
      <c r="Y306" s="18">
        <v>41244.333333333299</v>
      </c>
      <c r="Z306" s="17" t="s">
        <v>103</v>
      </c>
      <c r="AA306" s="17" t="s">
        <v>65</v>
      </c>
      <c r="AB306" s="17" t="s">
        <v>65</v>
      </c>
      <c r="AC306" s="17" t="s">
        <v>103</v>
      </c>
      <c r="AD306" s="17"/>
      <c r="AE306" s="17"/>
    </row>
    <row r="307" spans="1:31" s="3" customFormat="1" ht="13" x14ac:dyDescent="0.3">
      <c r="A307" s="35" t="s">
        <v>1960</v>
      </c>
      <c r="B307" s="17">
        <v>384</v>
      </c>
      <c r="C307" s="18">
        <v>39597</v>
      </c>
      <c r="D307" s="18">
        <v>39597.291666666701</v>
      </c>
      <c r="E307" s="16" t="s">
        <v>1375</v>
      </c>
      <c r="F307" s="36">
        <v>40119.923668981501</v>
      </c>
      <c r="G307" s="16" t="s">
        <v>68</v>
      </c>
      <c r="H307" s="17" t="s">
        <v>76</v>
      </c>
      <c r="I307" s="17"/>
      <c r="J307" s="17"/>
      <c r="K307" s="17" t="s">
        <v>96</v>
      </c>
      <c r="L307" s="17"/>
      <c r="M307" s="17"/>
      <c r="N307" s="17">
        <v>900</v>
      </c>
      <c r="O307" s="17"/>
      <c r="P307" s="17"/>
      <c r="Q307" s="17">
        <v>900</v>
      </c>
      <c r="R307" s="17"/>
      <c r="S307" s="17"/>
      <c r="T307" s="17" t="s">
        <v>163</v>
      </c>
      <c r="U307" s="17" t="s">
        <v>61</v>
      </c>
      <c r="V307" s="17" t="s">
        <v>89</v>
      </c>
      <c r="W307" s="19" t="s">
        <v>1961</v>
      </c>
      <c r="X307" s="18">
        <v>40940.333333333299</v>
      </c>
      <c r="Y307" s="18">
        <v>42036.333333333299</v>
      </c>
      <c r="Z307" s="17" t="s">
        <v>73</v>
      </c>
      <c r="AA307" s="17" t="s">
        <v>74</v>
      </c>
      <c r="AB307" s="17" t="s">
        <v>74</v>
      </c>
      <c r="AC307" s="17" t="s">
        <v>74</v>
      </c>
      <c r="AD307" s="17"/>
      <c r="AE307" s="17"/>
    </row>
    <row r="308" spans="1:31" s="3" customFormat="1" ht="13" x14ac:dyDescent="0.3">
      <c r="A308" s="35" t="s">
        <v>1962</v>
      </c>
      <c r="B308" s="17">
        <v>385</v>
      </c>
      <c r="C308" s="18">
        <v>39597</v>
      </c>
      <c r="D308" s="18">
        <v>39597.291666666701</v>
      </c>
      <c r="E308" s="16" t="s">
        <v>1375</v>
      </c>
      <c r="F308" s="36">
        <v>40119.9230439815</v>
      </c>
      <c r="G308" s="16" t="s">
        <v>68</v>
      </c>
      <c r="H308" s="17" t="s">
        <v>76</v>
      </c>
      <c r="I308" s="17"/>
      <c r="J308" s="17"/>
      <c r="K308" s="17" t="s">
        <v>96</v>
      </c>
      <c r="L308" s="17"/>
      <c r="M308" s="17"/>
      <c r="N308" s="17">
        <v>600</v>
      </c>
      <c r="O308" s="17"/>
      <c r="P308" s="17"/>
      <c r="Q308" s="17">
        <v>600</v>
      </c>
      <c r="R308" s="17"/>
      <c r="S308" s="17"/>
      <c r="T308" s="17" t="s">
        <v>163</v>
      </c>
      <c r="U308" s="17" t="s">
        <v>61</v>
      </c>
      <c r="V308" s="17" t="s">
        <v>89</v>
      </c>
      <c r="W308" s="19" t="s">
        <v>1963</v>
      </c>
      <c r="X308" s="18">
        <v>40575.333333333299</v>
      </c>
      <c r="Y308" s="18">
        <v>41671.333333333299</v>
      </c>
      <c r="Z308" s="17" t="s">
        <v>74</v>
      </c>
      <c r="AA308" s="17" t="s">
        <v>74</v>
      </c>
      <c r="AB308" s="17" t="s">
        <v>74</v>
      </c>
      <c r="AC308" s="17" t="s">
        <v>74</v>
      </c>
      <c r="AD308" s="17"/>
      <c r="AE308" s="17"/>
    </row>
    <row r="309" spans="1:31" s="3" customFormat="1" ht="25.5" x14ac:dyDescent="0.3">
      <c r="A309" s="35" t="s">
        <v>1964</v>
      </c>
      <c r="B309" s="17">
        <v>386</v>
      </c>
      <c r="C309" s="18">
        <v>39597</v>
      </c>
      <c r="D309" s="18">
        <v>39597.291666666701</v>
      </c>
      <c r="E309" s="16" t="s">
        <v>1375</v>
      </c>
      <c r="F309" s="36">
        <v>40624.875011574099</v>
      </c>
      <c r="G309" s="16" t="s">
        <v>68</v>
      </c>
      <c r="H309" s="17" t="s">
        <v>76</v>
      </c>
      <c r="I309" s="17"/>
      <c r="J309" s="17"/>
      <c r="K309" s="17" t="s">
        <v>96</v>
      </c>
      <c r="L309" s="17"/>
      <c r="M309" s="17"/>
      <c r="N309" s="17">
        <v>600</v>
      </c>
      <c r="O309" s="17"/>
      <c r="P309" s="17"/>
      <c r="Q309" s="17">
        <v>600</v>
      </c>
      <c r="R309" s="17"/>
      <c r="S309" s="17"/>
      <c r="T309" s="17" t="s">
        <v>229</v>
      </c>
      <c r="U309" s="17" t="s">
        <v>61</v>
      </c>
      <c r="V309" s="17" t="s">
        <v>71</v>
      </c>
      <c r="W309" s="19" t="s">
        <v>1965</v>
      </c>
      <c r="X309" s="18">
        <v>40909.333333333299</v>
      </c>
      <c r="Y309" s="18">
        <v>41913.291666666701</v>
      </c>
      <c r="Z309" s="17" t="s">
        <v>73</v>
      </c>
      <c r="AA309" s="17" t="s">
        <v>74</v>
      </c>
      <c r="AB309" s="17" t="s">
        <v>74</v>
      </c>
      <c r="AC309" s="17" t="s">
        <v>74</v>
      </c>
      <c r="AD309" s="17"/>
      <c r="AE309" s="17"/>
    </row>
    <row r="310" spans="1:31" s="3" customFormat="1" ht="13" x14ac:dyDescent="0.3">
      <c r="A310" s="35" t="s">
        <v>1966</v>
      </c>
      <c r="B310" s="17">
        <v>387</v>
      </c>
      <c r="C310" s="18">
        <v>39597</v>
      </c>
      <c r="D310" s="18">
        <v>39597.291666666701</v>
      </c>
      <c r="E310" s="16" t="s">
        <v>1375</v>
      </c>
      <c r="F310" s="36">
        <v>40624.873344907399</v>
      </c>
      <c r="G310" s="16" t="s">
        <v>68</v>
      </c>
      <c r="H310" s="17" t="s">
        <v>76</v>
      </c>
      <c r="I310" s="17"/>
      <c r="J310" s="17"/>
      <c r="K310" s="17" t="s">
        <v>96</v>
      </c>
      <c r="L310" s="17"/>
      <c r="M310" s="17"/>
      <c r="N310" s="17">
        <v>900</v>
      </c>
      <c r="O310" s="17"/>
      <c r="P310" s="17"/>
      <c r="Q310" s="17">
        <v>900</v>
      </c>
      <c r="R310" s="17"/>
      <c r="S310" s="17"/>
      <c r="T310" s="17" t="s">
        <v>333</v>
      </c>
      <c r="U310" s="17" t="s">
        <v>189</v>
      </c>
      <c r="V310" s="17" t="s">
        <v>89</v>
      </c>
      <c r="W310" s="19" t="s">
        <v>1967</v>
      </c>
      <c r="X310" s="18">
        <v>42036.333333333299</v>
      </c>
      <c r="Y310" s="18">
        <v>42036.333333333299</v>
      </c>
      <c r="Z310" s="17" t="s">
        <v>73</v>
      </c>
      <c r="AA310" s="17" t="s">
        <v>74</v>
      </c>
      <c r="AB310" s="17" t="s">
        <v>74</v>
      </c>
      <c r="AC310" s="17" t="s">
        <v>74</v>
      </c>
      <c r="AD310" s="17"/>
      <c r="AE310" s="17"/>
    </row>
    <row r="311" spans="1:31" s="3" customFormat="1" ht="13" x14ac:dyDescent="0.3">
      <c r="A311" s="35" t="s">
        <v>1968</v>
      </c>
      <c r="B311" s="17">
        <v>388</v>
      </c>
      <c r="C311" s="18">
        <v>39597</v>
      </c>
      <c r="D311" s="18">
        <v>39597.291666666701</v>
      </c>
      <c r="E311" s="16" t="s">
        <v>1375</v>
      </c>
      <c r="F311" s="36">
        <v>40624.871203703697</v>
      </c>
      <c r="G311" s="16" t="s">
        <v>68</v>
      </c>
      <c r="H311" s="17" t="s">
        <v>76</v>
      </c>
      <c r="I311" s="17"/>
      <c r="J311" s="17"/>
      <c r="K311" s="17" t="s">
        <v>96</v>
      </c>
      <c r="L311" s="17"/>
      <c r="M311" s="17"/>
      <c r="N311" s="17">
        <v>900</v>
      </c>
      <c r="O311" s="17"/>
      <c r="P311" s="17"/>
      <c r="Q311" s="17">
        <v>900</v>
      </c>
      <c r="R311" s="17"/>
      <c r="S311" s="17"/>
      <c r="T311" s="17" t="s">
        <v>1969</v>
      </c>
      <c r="U311" s="17" t="s">
        <v>189</v>
      </c>
      <c r="V311" s="17" t="s">
        <v>89</v>
      </c>
      <c r="W311" s="19" t="s">
        <v>1967</v>
      </c>
      <c r="X311" s="18">
        <v>41791.291666666701</v>
      </c>
      <c r="Y311" s="18">
        <v>41791.291666666701</v>
      </c>
      <c r="Z311" s="17" t="s">
        <v>73</v>
      </c>
      <c r="AA311" s="17" t="s">
        <v>74</v>
      </c>
      <c r="AB311" s="17" t="s">
        <v>74</v>
      </c>
      <c r="AC311" s="17" t="s">
        <v>74</v>
      </c>
      <c r="AD311" s="17"/>
      <c r="AE311" s="17"/>
    </row>
    <row r="312" spans="1:31" s="3" customFormat="1" ht="13" x14ac:dyDescent="0.3">
      <c r="A312" s="35" t="s">
        <v>1970</v>
      </c>
      <c r="B312" s="17">
        <v>389</v>
      </c>
      <c r="C312" s="18">
        <v>39597</v>
      </c>
      <c r="D312" s="18">
        <v>39597.291666666701</v>
      </c>
      <c r="E312" s="16" t="s">
        <v>1375</v>
      </c>
      <c r="F312" s="36">
        <v>40164.801261574103</v>
      </c>
      <c r="G312" s="16" t="s">
        <v>68</v>
      </c>
      <c r="H312" s="17" t="s">
        <v>76</v>
      </c>
      <c r="I312" s="17"/>
      <c r="J312" s="17"/>
      <c r="K312" s="17" t="s">
        <v>96</v>
      </c>
      <c r="L312" s="17"/>
      <c r="M312" s="17"/>
      <c r="N312" s="17">
        <v>900</v>
      </c>
      <c r="O312" s="17"/>
      <c r="P312" s="17"/>
      <c r="Q312" s="17">
        <v>900</v>
      </c>
      <c r="R312" s="17"/>
      <c r="S312" s="17"/>
      <c r="T312" s="17" t="s">
        <v>257</v>
      </c>
      <c r="U312" s="17" t="s">
        <v>189</v>
      </c>
      <c r="V312" s="17" t="s">
        <v>89</v>
      </c>
      <c r="W312" s="19" t="s">
        <v>1971</v>
      </c>
      <c r="X312" s="18">
        <v>42125.291666666701</v>
      </c>
      <c r="Y312" s="18">
        <v>42125.291666666701</v>
      </c>
      <c r="Z312" s="17" t="s">
        <v>74</v>
      </c>
      <c r="AA312" s="17" t="s">
        <v>74</v>
      </c>
      <c r="AB312" s="17" t="s">
        <v>74</v>
      </c>
      <c r="AC312" s="17" t="s">
        <v>74</v>
      </c>
      <c r="AD312" s="17"/>
      <c r="AE312" s="17"/>
    </row>
    <row r="313" spans="1:31" s="3" customFormat="1" ht="13" x14ac:dyDescent="0.3">
      <c r="A313" s="35" t="s">
        <v>972</v>
      </c>
      <c r="B313" s="17">
        <v>390</v>
      </c>
      <c r="C313" s="18">
        <v>39597</v>
      </c>
      <c r="D313" s="18">
        <v>39597.291666666701</v>
      </c>
      <c r="E313" s="16" t="s">
        <v>1375</v>
      </c>
      <c r="F313" s="36">
        <v>40164.804166666698</v>
      </c>
      <c r="G313" s="16" t="s">
        <v>68</v>
      </c>
      <c r="H313" s="17" t="s">
        <v>76</v>
      </c>
      <c r="I313" s="17"/>
      <c r="J313" s="17"/>
      <c r="K313" s="17" t="s">
        <v>96</v>
      </c>
      <c r="L313" s="17"/>
      <c r="M313" s="17"/>
      <c r="N313" s="17">
        <v>300</v>
      </c>
      <c r="O313" s="17"/>
      <c r="P313" s="17"/>
      <c r="Q313" s="17">
        <v>300</v>
      </c>
      <c r="R313" s="17"/>
      <c r="S313" s="17"/>
      <c r="T313" s="17" t="s">
        <v>257</v>
      </c>
      <c r="U313" s="17" t="s">
        <v>189</v>
      </c>
      <c r="V313" s="17" t="s">
        <v>71</v>
      </c>
      <c r="W313" s="19" t="s">
        <v>1972</v>
      </c>
      <c r="X313" s="18">
        <v>40664.291666666701</v>
      </c>
      <c r="Y313" s="18">
        <v>40969.333333333299</v>
      </c>
      <c r="Z313" s="17" t="s">
        <v>73</v>
      </c>
      <c r="AA313" s="17" t="s">
        <v>74</v>
      </c>
      <c r="AB313" s="17" t="s">
        <v>74</v>
      </c>
      <c r="AC313" s="17" t="s">
        <v>74</v>
      </c>
      <c r="AD313" s="17"/>
      <c r="AE313" s="17"/>
    </row>
    <row r="314" spans="1:31" s="3" customFormat="1" ht="13" x14ac:dyDescent="0.3">
      <c r="A314" s="35" t="s">
        <v>1973</v>
      </c>
      <c r="B314" s="17">
        <v>391</v>
      </c>
      <c r="C314" s="18">
        <v>40502</v>
      </c>
      <c r="D314" s="18">
        <v>39597.291666666701</v>
      </c>
      <c r="E314" s="16" t="s">
        <v>1375</v>
      </c>
      <c r="F314" s="36">
        <v>40581.333333333299</v>
      </c>
      <c r="G314" s="16" t="s">
        <v>101</v>
      </c>
      <c r="H314" s="17" t="s">
        <v>76</v>
      </c>
      <c r="I314" s="17"/>
      <c r="J314" s="17"/>
      <c r="K314" s="17" t="s">
        <v>653</v>
      </c>
      <c r="L314" s="17"/>
      <c r="M314" s="17"/>
      <c r="N314" s="17">
        <v>15</v>
      </c>
      <c r="O314" s="17"/>
      <c r="P314" s="17"/>
      <c r="Q314" s="17">
        <v>15</v>
      </c>
      <c r="R314" s="17" t="s">
        <v>83</v>
      </c>
      <c r="S314" s="17"/>
      <c r="T314" s="17" t="s">
        <v>579</v>
      </c>
      <c r="U314" s="17" t="s">
        <v>61</v>
      </c>
      <c r="V314" s="17" t="s">
        <v>89</v>
      </c>
      <c r="W314" s="19" t="s">
        <v>245</v>
      </c>
      <c r="X314" s="18">
        <v>40189.333333333299</v>
      </c>
      <c r="Y314" s="18">
        <v>40189.333333333299</v>
      </c>
      <c r="Z314" s="17" t="s">
        <v>103</v>
      </c>
      <c r="AA314" s="17" t="s">
        <v>65</v>
      </c>
      <c r="AB314" s="17" t="s">
        <v>65</v>
      </c>
      <c r="AC314" s="17" t="s">
        <v>103</v>
      </c>
      <c r="AD314" s="17"/>
      <c r="AE314" s="17"/>
    </row>
    <row r="315" spans="1:31" s="3" customFormat="1" ht="13" x14ac:dyDescent="0.3">
      <c r="A315" s="35" t="s">
        <v>1974</v>
      </c>
      <c r="B315" s="17">
        <v>392</v>
      </c>
      <c r="C315" s="18">
        <v>40502</v>
      </c>
      <c r="D315" s="18">
        <v>39597.291666666701</v>
      </c>
      <c r="E315" s="16" t="s">
        <v>1375</v>
      </c>
      <c r="F315" s="36">
        <v>40581.333333333299</v>
      </c>
      <c r="G315" s="16" t="s">
        <v>101</v>
      </c>
      <c r="H315" s="17" t="s">
        <v>76</v>
      </c>
      <c r="I315" s="17"/>
      <c r="J315" s="17"/>
      <c r="K315" s="17" t="s">
        <v>653</v>
      </c>
      <c r="L315" s="17"/>
      <c r="M315" s="17"/>
      <c r="N315" s="17">
        <v>15</v>
      </c>
      <c r="O315" s="17"/>
      <c r="P315" s="17"/>
      <c r="Q315" s="17">
        <v>15</v>
      </c>
      <c r="R315" s="17" t="s">
        <v>83</v>
      </c>
      <c r="S315" s="17"/>
      <c r="T315" s="17" t="s">
        <v>579</v>
      </c>
      <c r="U315" s="17" t="s">
        <v>61</v>
      </c>
      <c r="V315" s="17" t="s">
        <v>89</v>
      </c>
      <c r="W315" s="19" t="s">
        <v>1975</v>
      </c>
      <c r="X315" s="18">
        <v>43537.291666666701</v>
      </c>
      <c r="Y315" s="18">
        <v>40189.333333333299</v>
      </c>
      <c r="Z315" s="17" t="s">
        <v>103</v>
      </c>
      <c r="AA315" s="17" t="s">
        <v>65</v>
      </c>
      <c r="AB315" s="17" t="s">
        <v>65</v>
      </c>
      <c r="AC315" s="17" t="s">
        <v>103</v>
      </c>
      <c r="AD315" s="17"/>
      <c r="AE315" s="17"/>
    </row>
    <row r="316" spans="1:31" s="3" customFormat="1" ht="13" x14ac:dyDescent="0.3">
      <c r="A316" s="35" t="s">
        <v>1976</v>
      </c>
      <c r="B316" s="17">
        <v>393</v>
      </c>
      <c r="C316" s="18">
        <v>40502</v>
      </c>
      <c r="D316" s="18">
        <v>39597.291666666701</v>
      </c>
      <c r="E316" s="16" t="s">
        <v>1375</v>
      </c>
      <c r="F316" s="36">
        <v>40581.333333333299</v>
      </c>
      <c r="G316" s="16" t="s">
        <v>101</v>
      </c>
      <c r="H316" s="17" t="s">
        <v>76</v>
      </c>
      <c r="I316" s="17"/>
      <c r="J316" s="17"/>
      <c r="K316" s="17" t="s">
        <v>653</v>
      </c>
      <c r="L316" s="17"/>
      <c r="M316" s="17"/>
      <c r="N316" s="17">
        <v>15</v>
      </c>
      <c r="O316" s="17"/>
      <c r="P316" s="17"/>
      <c r="Q316" s="17">
        <v>15</v>
      </c>
      <c r="R316" s="17" t="s">
        <v>83</v>
      </c>
      <c r="S316" s="17"/>
      <c r="T316" s="17" t="s">
        <v>579</v>
      </c>
      <c r="U316" s="17" t="s">
        <v>61</v>
      </c>
      <c r="V316" s="17" t="s">
        <v>89</v>
      </c>
      <c r="W316" s="19" t="s">
        <v>1977</v>
      </c>
      <c r="X316" s="18">
        <v>40774.291666666701</v>
      </c>
      <c r="Y316" s="18">
        <v>40189.333333333299</v>
      </c>
      <c r="Z316" s="17" t="s">
        <v>103</v>
      </c>
      <c r="AA316" s="17" t="s">
        <v>65</v>
      </c>
      <c r="AB316" s="17" t="s">
        <v>65</v>
      </c>
      <c r="AC316" s="17" t="s">
        <v>103</v>
      </c>
      <c r="AD316" s="17"/>
      <c r="AE316" s="17"/>
    </row>
    <row r="317" spans="1:31" s="3" customFormat="1" ht="13" x14ac:dyDescent="0.3">
      <c r="A317" s="35" t="s">
        <v>1978</v>
      </c>
      <c r="B317" s="17">
        <v>394</v>
      </c>
      <c r="C317" s="18">
        <v>40502</v>
      </c>
      <c r="D317" s="18">
        <v>39597.291666666701</v>
      </c>
      <c r="E317" s="16" t="s">
        <v>1375</v>
      </c>
      <c r="F317" s="36">
        <v>40582.333333333299</v>
      </c>
      <c r="G317" s="16" t="s">
        <v>101</v>
      </c>
      <c r="H317" s="17" t="s">
        <v>76</v>
      </c>
      <c r="I317" s="17"/>
      <c r="J317" s="17"/>
      <c r="K317" s="17" t="s">
        <v>653</v>
      </c>
      <c r="L317" s="17"/>
      <c r="M317" s="17"/>
      <c r="N317" s="17">
        <v>60.7</v>
      </c>
      <c r="O317" s="17"/>
      <c r="P317" s="17"/>
      <c r="Q317" s="17">
        <v>60.7</v>
      </c>
      <c r="R317" s="17" t="s">
        <v>83</v>
      </c>
      <c r="S317" s="17"/>
      <c r="T317" s="17" t="s">
        <v>1032</v>
      </c>
      <c r="U317" s="17" t="s">
        <v>120</v>
      </c>
      <c r="V317" s="17" t="s">
        <v>89</v>
      </c>
      <c r="W317" s="19" t="s">
        <v>1979</v>
      </c>
      <c r="X317" s="18">
        <v>41244.333333333299</v>
      </c>
      <c r="Y317" s="18">
        <v>42339.333333333299</v>
      </c>
      <c r="Z317" s="17" t="s">
        <v>103</v>
      </c>
      <c r="AA317" s="17" t="s">
        <v>65</v>
      </c>
      <c r="AB317" s="17" t="s">
        <v>65</v>
      </c>
      <c r="AC317" s="17" t="s">
        <v>103</v>
      </c>
      <c r="AD317" s="17"/>
      <c r="AE317" s="17"/>
    </row>
    <row r="318" spans="1:31" s="3" customFormat="1" ht="13" x14ac:dyDescent="0.3">
      <c r="A318" s="35" t="s">
        <v>1980</v>
      </c>
      <c r="B318" s="17">
        <v>395</v>
      </c>
      <c r="C318" s="18">
        <v>39597</v>
      </c>
      <c r="D318" s="18">
        <v>39597.291666666701</v>
      </c>
      <c r="E318" s="16" t="s">
        <v>1375</v>
      </c>
      <c r="F318" s="36">
        <v>39778.333333333299</v>
      </c>
      <c r="G318" s="16" t="s">
        <v>68</v>
      </c>
      <c r="H318" s="17" t="s">
        <v>76</v>
      </c>
      <c r="I318" s="17"/>
      <c r="J318" s="17"/>
      <c r="K318" s="17" t="s">
        <v>653</v>
      </c>
      <c r="L318" s="17"/>
      <c r="M318" s="17"/>
      <c r="N318" s="17">
        <v>52.5</v>
      </c>
      <c r="O318" s="17"/>
      <c r="P318" s="17"/>
      <c r="Q318" s="17">
        <v>52.5</v>
      </c>
      <c r="R318" s="17"/>
      <c r="S318" s="17"/>
      <c r="T318" s="17" t="s">
        <v>1032</v>
      </c>
      <c r="U318" s="17" t="s">
        <v>120</v>
      </c>
      <c r="V318" s="17" t="s">
        <v>89</v>
      </c>
      <c r="W318" s="19" t="s">
        <v>1981</v>
      </c>
      <c r="X318" s="18">
        <v>41244.333333333299</v>
      </c>
      <c r="Y318" s="18">
        <v>41244.333333333299</v>
      </c>
      <c r="Z318" s="17" t="s">
        <v>74</v>
      </c>
      <c r="AA318" s="17" t="s">
        <v>74</v>
      </c>
      <c r="AB318" s="17" t="s">
        <v>74</v>
      </c>
      <c r="AC318" s="17" t="s">
        <v>74</v>
      </c>
      <c r="AD318" s="17"/>
      <c r="AE318" s="17"/>
    </row>
    <row r="319" spans="1:31" s="3" customFormat="1" ht="13" x14ac:dyDescent="0.3">
      <c r="A319" s="35" t="s">
        <v>1982</v>
      </c>
      <c r="B319" s="17">
        <v>396</v>
      </c>
      <c r="C319" s="18">
        <v>40502</v>
      </c>
      <c r="D319" s="18">
        <v>39597.291666666701</v>
      </c>
      <c r="E319" s="16" t="s">
        <v>1375</v>
      </c>
      <c r="F319" s="36">
        <v>40582.333333333299</v>
      </c>
      <c r="G319" s="16" t="s">
        <v>101</v>
      </c>
      <c r="H319" s="17" t="s">
        <v>76</v>
      </c>
      <c r="I319" s="17"/>
      <c r="J319" s="17"/>
      <c r="K319" s="17" t="s">
        <v>653</v>
      </c>
      <c r="L319" s="17"/>
      <c r="M319" s="17"/>
      <c r="N319" s="17">
        <v>60.7</v>
      </c>
      <c r="O319" s="17"/>
      <c r="P319" s="17"/>
      <c r="Q319" s="17">
        <v>60.7</v>
      </c>
      <c r="R319" s="17" t="s">
        <v>83</v>
      </c>
      <c r="S319" s="17"/>
      <c r="T319" s="17" t="s">
        <v>1032</v>
      </c>
      <c r="U319" s="17" t="s">
        <v>120</v>
      </c>
      <c r="V319" s="17" t="s">
        <v>89</v>
      </c>
      <c r="W319" s="19" t="s">
        <v>1979</v>
      </c>
      <c r="X319" s="18">
        <v>41426.291666666701</v>
      </c>
      <c r="Y319" s="18">
        <v>42522.291666666701</v>
      </c>
      <c r="Z319" s="17" t="s">
        <v>103</v>
      </c>
      <c r="AA319" s="17" t="s">
        <v>65</v>
      </c>
      <c r="AB319" s="17" t="s">
        <v>65</v>
      </c>
      <c r="AC319" s="17" t="s">
        <v>103</v>
      </c>
      <c r="AD319" s="17"/>
      <c r="AE319" s="17"/>
    </row>
    <row r="320" spans="1:31" s="3" customFormat="1" ht="13" x14ac:dyDescent="0.3">
      <c r="A320" s="35" t="s">
        <v>1983</v>
      </c>
      <c r="B320" s="17">
        <v>397</v>
      </c>
      <c r="C320" s="18">
        <v>39597</v>
      </c>
      <c r="D320" s="18">
        <v>39597.291666666701</v>
      </c>
      <c r="E320" s="16" t="s">
        <v>1375</v>
      </c>
      <c r="F320" s="36">
        <v>39778.333333333299</v>
      </c>
      <c r="G320" s="16" t="s">
        <v>68</v>
      </c>
      <c r="H320" s="17" t="s">
        <v>76</v>
      </c>
      <c r="I320" s="17"/>
      <c r="J320" s="17"/>
      <c r="K320" s="17" t="s">
        <v>653</v>
      </c>
      <c r="L320" s="17"/>
      <c r="M320" s="17"/>
      <c r="N320" s="17">
        <v>52.5</v>
      </c>
      <c r="O320" s="17"/>
      <c r="P320" s="17"/>
      <c r="Q320" s="17">
        <v>52.5</v>
      </c>
      <c r="R320" s="17"/>
      <c r="S320" s="17"/>
      <c r="T320" s="17" t="s">
        <v>1032</v>
      </c>
      <c r="U320" s="17" t="s">
        <v>120</v>
      </c>
      <c r="V320" s="17" t="s">
        <v>89</v>
      </c>
      <c r="W320" s="19" t="s">
        <v>1984</v>
      </c>
      <c r="X320" s="18">
        <v>41426.291666666701</v>
      </c>
      <c r="Y320" s="18">
        <v>41426.291666666701</v>
      </c>
      <c r="Z320" s="17" t="s">
        <v>74</v>
      </c>
      <c r="AA320" s="17" t="s">
        <v>74</v>
      </c>
      <c r="AB320" s="17" t="s">
        <v>74</v>
      </c>
      <c r="AC320" s="17" t="s">
        <v>74</v>
      </c>
      <c r="AD320" s="17"/>
      <c r="AE320" s="17"/>
    </row>
    <row r="321" spans="1:31" s="3" customFormat="1" ht="13" x14ac:dyDescent="0.3">
      <c r="A321" s="35" t="s">
        <v>1985</v>
      </c>
      <c r="B321" s="17">
        <v>398</v>
      </c>
      <c r="C321" s="18">
        <v>40502</v>
      </c>
      <c r="D321" s="18">
        <v>39597.291666666701</v>
      </c>
      <c r="E321" s="16" t="s">
        <v>1375</v>
      </c>
      <c r="F321" s="36">
        <v>40582.333333333299</v>
      </c>
      <c r="G321" s="16" t="s">
        <v>101</v>
      </c>
      <c r="H321" s="17" t="s">
        <v>76</v>
      </c>
      <c r="I321" s="17"/>
      <c r="J321" s="17"/>
      <c r="K321" s="17" t="s">
        <v>653</v>
      </c>
      <c r="L321" s="17"/>
      <c r="M321" s="17"/>
      <c r="N321" s="17">
        <v>60.7</v>
      </c>
      <c r="O321" s="17"/>
      <c r="P321" s="17"/>
      <c r="Q321" s="17">
        <v>60.7</v>
      </c>
      <c r="R321" s="17" t="s">
        <v>83</v>
      </c>
      <c r="S321" s="17"/>
      <c r="T321" s="17" t="s">
        <v>1032</v>
      </c>
      <c r="U321" s="17" t="s">
        <v>120</v>
      </c>
      <c r="V321" s="17" t="s">
        <v>89</v>
      </c>
      <c r="W321" s="19" t="s">
        <v>1979</v>
      </c>
      <c r="X321" s="18">
        <v>41061.291666666701</v>
      </c>
      <c r="Y321" s="18">
        <v>41061.291666666701</v>
      </c>
      <c r="Z321" s="17" t="s">
        <v>103</v>
      </c>
      <c r="AA321" s="17" t="s">
        <v>65</v>
      </c>
      <c r="AB321" s="17" t="s">
        <v>65</v>
      </c>
      <c r="AC321" s="17" t="s">
        <v>103</v>
      </c>
      <c r="AD321" s="17"/>
      <c r="AE321" s="17"/>
    </row>
    <row r="322" spans="1:31" s="3" customFormat="1" ht="13" x14ac:dyDescent="0.3">
      <c r="A322" s="35" t="s">
        <v>1986</v>
      </c>
      <c r="B322" s="17">
        <v>399</v>
      </c>
      <c r="C322" s="18">
        <v>40502</v>
      </c>
      <c r="D322" s="18">
        <v>39597.291666666701</v>
      </c>
      <c r="E322" s="16" t="s">
        <v>1375</v>
      </c>
      <c r="F322" s="36">
        <v>40624.842118055603</v>
      </c>
      <c r="G322" s="16" t="s">
        <v>101</v>
      </c>
      <c r="H322" s="17" t="s">
        <v>76</v>
      </c>
      <c r="I322" s="17"/>
      <c r="J322" s="17"/>
      <c r="K322" s="17" t="s">
        <v>653</v>
      </c>
      <c r="L322" s="17"/>
      <c r="M322" s="17"/>
      <c r="N322" s="17">
        <v>60.7</v>
      </c>
      <c r="O322" s="17"/>
      <c r="P322" s="17"/>
      <c r="Q322" s="17">
        <v>60.7</v>
      </c>
      <c r="R322" s="17" t="s">
        <v>83</v>
      </c>
      <c r="S322" s="17"/>
      <c r="T322" s="17" t="s">
        <v>1032</v>
      </c>
      <c r="U322" s="17" t="s">
        <v>120</v>
      </c>
      <c r="V322" s="17" t="s">
        <v>89</v>
      </c>
      <c r="W322" s="19" t="s">
        <v>1979</v>
      </c>
      <c r="X322" s="18">
        <v>41061.291666666701</v>
      </c>
      <c r="Y322" s="18">
        <v>41426.291666666701</v>
      </c>
      <c r="Z322" s="17" t="s">
        <v>103</v>
      </c>
      <c r="AA322" s="17" t="s">
        <v>74</v>
      </c>
      <c r="AB322" s="17" t="s">
        <v>74</v>
      </c>
      <c r="AC322" s="17" t="s">
        <v>103</v>
      </c>
      <c r="AD322" s="17"/>
      <c r="AE322" s="17"/>
    </row>
    <row r="323" spans="1:31" s="3" customFormat="1" ht="13" x14ac:dyDescent="0.3">
      <c r="A323" s="35" t="s">
        <v>1987</v>
      </c>
      <c r="B323" s="17">
        <v>400</v>
      </c>
      <c r="C323" s="18">
        <v>39598</v>
      </c>
      <c r="D323" s="18">
        <v>39598.291666666701</v>
      </c>
      <c r="E323" s="16" t="s">
        <v>1375</v>
      </c>
      <c r="F323" s="36">
        <v>39651.291666666701</v>
      </c>
      <c r="G323" s="16" t="s">
        <v>68</v>
      </c>
      <c r="H323" s="17" t="s">
        <v>95</v>
      </c>
      <c r="I323" s="17"/>
      <c r="J323" s="17"/>
      <c r="K323" s="17" t="s">
        <v>96</v>
      </c>
      <c r="L323" s="17"/>
      <c r="M323" s="17"/>
      <c r="N323" s="17">
        <v>700</v>
      </c>
      <c r="O323" s="17"/>
      <c r="P323" s="17"/>
      <c r="Q323" s="17">
        <v>700</v>
      </c>
      <c r="R323" s="17"/>
      <c r="S323" s="17"/>
      <c r="T323" s="17" t="s">
        <v>88</v>
      </c>
      <c r="U323" s="17" t="s">
        <v>61</v>
      </c>
      <c r="V323" s="17" t="s">
        <v>89</v>
      </c>
      <c r="W323" s="19" t="s">
        <v>1988</v>
      </c>
      <c r="X323" s="18">
        <v>40664.291666666701</v>
      </c>
      <c r="Y323" s="18">
        <v>40664.291666666701</v>
      </c>
      <c r="Z323" s="17" t="s">
        <v>74</v>
      </c>
      <c r="AA323" s="17" t="s">
        <v>74</v>
      </c>
      <c r="AB323" s="17" t="s">
        <v>74</v>
      </c>
      <c r="AC323" s="17" t="s">
        <v>74</v>
      </c>
      <c r="AD323" s="17"/>
      <c r="AE323" s="17"/>
    </row>
    <row r="324" spans="1:31" s="3" customFormat="1" ht="13" x14ac:dyDescent="0.3">
      <c r="A324" s="35" t="s">
        <v>1989</v>
      </c>
      <c r="B324" s="17">
        <v>401</v>
      </c>
      <c r="C324" s="18">
        <v>39598</v>
      </c>
      <c r="D324" s="18">
        <v>39598.291666666701</v>
      </c>
      <c r="E324" s="16" t="s">
        <v>1375</v>
      </c>
      <c r="F324" s="36">
        <v>39657.291666666701</v>
      </c>
      <c r="G324" s="16" t="s">
        <v>68</v>
      </c>
      <c r="H324" s="17" t="s">
        <v>76</v>
      </c>
      <c r="I324" s="17"/>
      <c r="J324" s="17"/>
      <c r="K324" s="17" t="s">
        <v>77</v>
      </c>
      <c r="L324" s="17"/>
      <c r="M324" s="17"/>
      <c r="N324" s="17">
        <v>49.85</v>
      </c>
      <c r="O324" s="17"/>
      <c r="P324" s="17"/>
      <c r="Q324" s="17">
        <v>49.85</v>
      </c>
      <c r="R324" s="17"/>
      <c r="S324" s="17"/>
      <c r="T324" s="17" t="s">
        <v>107</v>
      </c>
      <c r="U324" s="17" t="s">
        <v>61</v>
      </c>
      <c r="V324" s="17" t="s">
        <v>89</v>
      </c>
      <c r="W324" s="19" t="s">
        <v>1990</v>
      </c>
      <c r="X324" s="18">
        <v>40422.291666666701</v>
      </c>
      <c r="Y324" s="18">
        <v>40422.291666666701</v>
      </c>
      <c r="Z324" s="17" t="s">
        <v>74</v>
      </c>
      <c r="AA324" s="17" t="s">
        <v>74</v>
      </c>
      <c r="AB324" s="17" t="s">
        <v>74</v>
      </c>
      <c r="AC324" s="17" t="s">
        <v>74</v>
      </c>
      <c r="AD324" s="17"/>
      <c r="AE324" s="17"/>
    </row>
    <row r="325" spans="1:31" s="3" customFormat="1" ht="13" x14ac:dyDescent="0.3">
      <c r="A325" s="35" t="s">
        <v>1991</v>
      </c>
      <c r="B325" s="17">
        <v>402</v>
      </c>
      <c r="C325" s="18">
        <v>39598</v>
      </c>
      <c r="D325" s="18">
        <v>39598.291666666701</v>
      </c>
      <c r="E325" s="16" t="s">
        <v>1375</v>
      </c>
      <c r="F325" s="36">
        <v>39679.291666666701</v>
      </c>
      <c r="G325" s="16" t="s">
        <v>68</v>
      </c>
      <c r="H325" s="17" t="s">
        <v>111</v>
      </c>
      <c r="I325" s="17"/>
      <c r="J325" s="17"/>
      <c r="K325" s="17" t="s">
        <v>77</v>
      </c>
      <c r="L325" s="17"/>
      <c r="M325" s="17"/>
      <c r="N325" s="17">
        <v>600</v>
      </c>
      <c r="O325" s="17"/>
      <c r="P325" s="17"/>
      <c r="Q325" s="17">
        <v>600</v>
      </c>
      <c r="R325" s="17"/>
      <c r="S325" s="17"/>
      <c r="T325" s="17" t="s">
        <v>88</v>
      </c>
      <c r="U325" s="17" t="s">
        <v>61</v>
      </c>
      <c r="V325" s="17" t="s">
        <v>62</v>
      </c>
      <c r="W325" s="19" t="s">
        <v>1992</v>
      </c>
      <c r="X325" s="18">
        <v>41061.291666666701</v>
      </c>
      <c r="Y325" s="18">
        <v>41061.291666666701</v>
      </c>
      <c r="Z325" s="17" t="s">
        <v>74</v>
      </c>
      <c r="AA325" s="17" t="s">
        <v>74</v>
      </c>
      <c r="AB325" s="17" t="s">
        <v>74</v>
      </c>
      <c r="AC325" s="17" t="s">
        <v>74</v>
      </c>
      <c r="AD325" s="17"/>
      <c r="AE325" s="17"/>
    </row>
    <row r="326" spans="1:31" s="3" customFormat="1" ht="13" x14ac:dyDescent="0.3">
      <c r="A326" s="35" t="s">
        <v>1993</v>
      </c>
      <c r="B326" s="17">
        <v>403</v>
      </c>
      <c r="C326" s="18">
        <v>39598</v>
      </c>
      <c r="D326" s="18">
        <v>39598.291666666701</v>
      </c>
      <c r="E326" s="16" t="s">
        <v>1375</v>
      </c>
      <c r="F326" s="36">
        <v>40519.871273148201</v>
      </c>
      <c r="G326" s="16" t="s">
        <v>68</v>
      </c>
      <c r="H326" s="17" t="s">
        <v>95</v>
      </c>
      <c r="I326" s="17"/>
      <c r="J326" s="17"/>
      <c r="K326" s="17" t="s">
        <v>96</v>
      </c>
      <c r="L326" s="17"/>
      <c r="M326" s="17"/>
      <c r="N326" s="17">
        <v>30</v>
      </c>
      <c r="O326" s="17"/>
      <c r="P326" s="17"/>
      <c r="Q326" s="17">
        <v>30</v>
      </c>
      <c r="R326" s="17"/>
      <c r="S326" s="17"/>
      <c r="T326" s="17" t="s">
        <v>88</v>
      </c>
      <c r="U326" s="17" t="s">
        <v>61</v>
      </c>
      <c r="V326" s="17" t="s">
        <v>62</v>
      </c>
      <c r="W326" s="19" t="s">
        <v>1994</v>
      </c>
      <c r="X326" s="18">
        <v>41061.291666666701</v>
      </c>
      <c r="Y326" s="18">
        <v>40908.333333333299</v>
      </c>
      <c r="Z326" s="17" t="s">
        <v>74</v>
      </c>
      <c r="AA326" s="17" t="s">
        <v>74</v>
      </c>
      <c r="AB326" s="17" t="s">
        <v>74</v>
      </c>
      <c r="AC326" s="17" t="s">
        <v>74</v>
      </c>
      <c r="AD326" s="17"/>
      <c r="AE326" s="17"/>
    </row>
    <row r="327" spans="1:31" s="3" customFormat="1" ht="13" x14ac:dyDescent="0.3">
      <c r="A327" s="35" t="s">
        <v>1995</v>
      </c>
      <c r="B327" s="17">
        <v>404</v>
      </c>
      <c r="C327" s="18">
        <v>39598</v>
      </c>
      <c r="D327" s="18">
        <v>39598.291666666701</v>
      </c>
      <c r="E327" s="16" t="s">
        <v>1375</v>
      </c>
      <c r="F327" s="36">
        <v>39679.291666666701</v>
      </c>
      <c r="G327" s="16" t="s">
        <v>68</v>
      </c>
      <c r="H327" s="17" t="s">
        <v>374</v>
      </c>
      <c r="I327" s="17"/>
      <c r="J327" s="17"/>
      <c r="K327" s="17" t="s">
        <v>77</v>
      </c>
      <c r="L327" s="17"/>
      <c r="M327" s="17"/>
      <c r="N327" s="17">
        <v>450</v>
      </c>
      <c r="O327" s="17"/>
      <c r="P327" s="17"/>
      <c r="Q327" s="17">
        <v>450</v>
      </c>
      <c r="R327" s="17"/>
      <c r="S327" s="17"/>
      <c r="T327" s="17" t="s">
        <v>88</v>
      </c>
      <c r="U327" s="17" t="s">
        <v>61</v>
      </c>
      <c r="V327" s="17" t="s">
        <v>62</v>
      </c>
      <c r="W327" s="19" t="s">
        <v>1992</v>
      </c>
      <c r="X327" s="18">
        <v>40695.291666666701</v>
      </c>
      <c r="Y327" s="18">
        <v>40695.291666666701</v>
      </c>
      <c r="Z327" s="17" t="s">
        <v>74</v>
      </c>
      <c r="AA327" s="17" t="s">
        <v>74</v>
      </c>
      <c r="AB327" s="17" t="s">
        <v>74</v>
      </c>
      <c r="AC327" s="17" t="s">
        <v>74</v>
      </c>
      <c r="AD327" s="17"/>
      <c r="AE327" s="17"/>
    </row>
    <row r="328" spans="1:31" s="3" customFormat="1" ht="13" x14ac:dyDescent="0.3">
      <c r="A328" s="35" t="s">
        <v>1996</v>
      </c>
      <c r="B328" s="17">
        <v>405</v>
      </c>
      <c r="C328" s="18">
        <v>39583</v>
      </c>
      <c r="D328" s="18">
        <v>39598.291666666701</v>
      </c>
      <c r="E328" s="16" t="s">
        <v>1375</v>
      </c>
      <c r="F328" s="36">
        <v>39778.333333333299</v>
      </c>
      <c r="G328" s="16" t="s">
        <v>68</v>
      </c>
      <c r="H328" s="17" t="s">
        <v>76</v>
      </c>
      <c r="I328" s="17"/>
      <c r="J328" s="17"/>
      <c r="K328" s="17" t="s">
        <v>96</v>
      </c>
      <c r="L328" s="17"/>
      <c r="M328" s="17"/>
      <c r="N328" s="17">
        <v>450</v>
      </c>
      <c r="O328" s="17"/>
      <c r="P328" s="17"/>
      <c r="Q328" s="17">
        <v>450</v>
      </c>
      <c r="R328" s="17"/>
      <c r="S328" s="17"/>
      <c r="T328" s="17" t="s">
        <v>1997</v>
      </c>
      <c r="U328" s="17" t="s">
        <v>61</v>
      </c>
      <c r="V328" s="17" t="s">
        <v>71</v>
      </c>
      <c r="W328" s="19" t="s">
        <v>1998</v>
      </c>
      <c r="X328" s="18">
        <v>41274.333333333299</v>
      </c>
      <c r="Y328" s="18">
        <v>41274.333333333299</v>
      </c>
      <c r="Z328" s="17" t="s">
        <v>73</v>
      </c>
      <c r="AA328" s="17" t="s">
        <v>74</v>
      </c>
      <c r="AB328" s="17" t="s">
        <v>74</v>
      </c>
      <c r="AC328" s="17" t="s">
        <v>74</v>
      </c>
      <c r="AD328" s="17"/>
      <c r="AE328" s="17"/>
    </row>
    <row r="329" spans="1:31" s="3" customFormat="1" ht="13" x14ac:dyDescent="0.3">
      <c r="A329" s="35" t="s">
        <v>1999</v>
      </c>
      <c r="B329" s="17">
        <v>406</v>
      </c>
      <c r="C329" s="18">
        <v>39598</v>
      </c>
      <c r="D329" s="18">
        <v>39598.291666666701</v>
      </c>
      <c r="E329" s="16" t="s">
        <v>1375</v>
      </c>
      <c r="F329" s="36">
        <v>39778.333333333299</v>
      </c>
      <c r="G329" s="16" t="s">
        <v>68</v>
      </c>
      <c r="H329" s="17" t="s">
        <v>55</v>
      </c>
      <c r="I329" s="17"/>
      <c r="J329" s="17"/>
      <c r="K329" s="17" t="s">
        <v>55</v>
      </c>
      <c r="L329" s="17"/>
      <c r="M329" s="17"/>
      <c r="N329" s="17">
        <v>130</v>
      </c>
      <c r="O329" s="17"/>
      <c r="P329" s="17"/>
      <c r="Q329" s="17">
        <v>130</v>
      </c>
      <c r="R329" s="17"/>
      <c r="S329" s="17"/>
      <c r="T329" s="17" t="s">
        <v>70</v>
      </c>
      <c r="U329" s="17" t="s">
        <v>61</v>
      </c>
      <c r="V329" s="17" t="s">
        <v>71</v>
      </c>
      <c r="W329" s="19" t="s">
        <v>2000</v>
      </c>
      <c r="X329" s="18">
        <v>40695.291666666701</v>
      </c>
      <c r="Y329" s="18">
        <v>40695.291666666701</v>
      </c>
      <c r="Z329" s="17" t="s">
        <v>73</v>
      </c>
      <c r="AA329" s="17" t="s">
        <v>74</v>
      </c>
      <c r="AB329" s="17" t="s">
        <v>74</v>
      </c>
      <c r="AC329" s="17" t="s">
        <v>74</v>
      </c>
      <c r="AD329" s="17"/>
      <c r="AE329" s="17"/>
    </row>
    <row r="330" spans="1:31" s="3" customFormat="1" ht="13" x14ac:dyDescent="0.3">
      <c r="A330" s="35" t="s">
        <v>2001</v>
      </c>
      <c r="B330" s="17">
        <v>409</v>
      </c>
      <c r="C330" s="18">
        <v>39598</v>
      </c>
      <c r="D330" s="18">
        <v>39598.291666666701</v>
      </c>
      <c r="E330" s="16" t="s">
        <v>1375</v>
      </c>
      <c r="F330" s="36">
        <v>41023.966249999998</v>
      </c>
      <c r="G330" s="16" t="s">
        <v>101</v>
      </c>
      <c r="H330" s="17" t="s">
        <v>55</v>
      </c>
      <c r="I330" s="17"/>
      <c r="J330" s="17"/>
      <c r="K330" s="17" t="s">
        <v>55</v>
      </c>
      <c r="L330" s="17"/>
      <c r="M330" s="17"/>
      <c r="N330" s="17">
        <v>150</v>
      </c>
      <c r="O330" s="17"/>
      <c r="P330" s="17"/>
      <c r="Q330" s="17">
        <v>150</v>
      </c>
      <c r="R330" s="17" t="s">
        <v>115</v>
      </c>
      <c r="S330" s="17"/>
      <c r="T330" s="17" t="s">
        <v>88</v>
      </c>
      <c r="U330" s="17" t="s">
        <v>61</v>
      </c>
      <c r="V330" s="17" t="s">
        <v>89</v>
      </c>
      <c r="W330" s="19" t="s">
        <v>2002</v>
      </c>
      <c r="X330" s="18">
        <v>40817.291666666701</v>
      </c>
      <c r="Y330" s="18">
        <v>41274.333333333299</v>
      </c>
      <c r="Z330" s="17" t="s">
        <v>103</v>
      </c>
      <c r="AA330" s="17" t="s">
        <v>65</v>
      </c>
      <c r="AB330" s="17" t="s">
        <v>65</v>
      </c>
      <c r="AC330" s="17" t="s">
        <v>103</v>
      </c>
      <c r="AD330" s="17"/>
      <c r="AE330" s="17"/>
    </row>
    <row r="331" spans="1:31" s="3" customFormat="1" ht="13" x14ac:dyDescent="0.3">
      <c r="A331" s="35" t="s">
        <v>2003</v>
      </c>
      <c r="B331" s="17">
        <v>410</v>
      </c>
      <c r="C331" s="18">
        <v>39598</v>
      </c>
      <c r="D331" s="18">
        <v>39598.291666666701</v>
      </c>
      <c r="E331" s="16" t="s">
        <v>1375</v>
      </c>
      <c r="F331" s="36">
        <v>39778.333333333299</v>
      </c>
      <c r="G331" s="16" t="s">
        <v>68</v>
      </c>
      <c r="H331" s="17" t="s">
        <v>76</v>
      </c>
      <c r="I331" s="17"/>
      <c r="J331" s="17"/>
      <c r="K331" s="17" t="s">
        <v>96</v>
      </c>
      <c r="L331" s="17"/>
      <c r="M331" s="17"/>
      <c r="N331" s="17">
        <v>49.5</v>
      </c>
      <c r="O331" s="17"/>
      <c r="P331" s="17"/>
      <c r="Q331" s="17">
        <v>49.5</v>
      </c>
      <c r="R331" s="17"/>
      <c r="S331" s="17"/>
      <c r="T331" s="17" t="s">
        <v>84</v>
      </c>
      <c r="U331" s="17" t="s">
        <v>61</v>
      </c>
      <c r="V331" s="17" t="s">
        <v>89</v>
      </c>
      <c r="W331" s="19" t="s">
        <v>2004</v>
      </c>
      <c r="X331" s="18">
        <v>41122.291666666701</v>
      </c>
      <c r="Y331" s="18">
        <v>41122.291666666701</v>
      </c>
      <c r="Z331" s="17" t="s">
        <v>74</v>
      </c>
      <c r="AA331" s="17" t="s">
        <v>74</v>
      </c>
      <c r="AB331" s="17" t="s">
        <v>74</v>
      </c>
      <c r="AC331" s="17" t="s">
        <v>74</v>
      </c>
      <c r="AD331" s="17"/>
      <c r="AE331" s="17"/>
    </row>
    <row r="332" spans="1:31" s="3" customFormat="1" ht="13" x14ac:dyDescent="0.3">
      <c r="A332" s="35" t="s">
        <v>2005</v>
      </c>
      <c r="B332" s="17">
        <v>411</v>
      </c>
      <c r="C332" s="18">
        <v>39598</v>
      </c>
      <c r="D332" s="18">
        <v>39598.291666666701</v>
      </c>
      <c r="E332" s="16" t="s">
        <v>1375</v>
      </c>
      <c r="F332" s="36">
        <v>39778.333333333299</v>
      </c>
      <c r="G332" s="16" t="s">
        <v>68</v>
      </c>
      <c r="H332" s="17" t="s">
        <v>76</v>
      </c>
      <c r="I332" s="17"/>
      <c r="J332" s="17"/>
      <c r="K332" s="17" t="s">
        <v>96</v>
      </c>
      <c r="L332" s="17"/>
      <c r="M332" s="17"/>
      <c r="N332" s="17">
        <v>49.5</v>
      </c>
      <c r="O332" s="17"/>
      <c r="P332" s="17"/>
      <c r="Q332" s="17">
        <v>49.5</v>
      </c>
      <c r="R332" s="17"/>
      <c r="S332" s="17"/>
      <c r="T332" s="17" t="s">
        <v>84</v>
      </c>
      <c r="U332" s="17" t="s">
        <v>61</v>
      </c>
      <c r="V332" s="17" t="s">
        <v>89</v>
      </c>
      <c r="W332" s="19" t="s">
        <v>1932</v>
      </c>
      <c r="X332" s="18">
        <v>41122.291666666701</v>
      </c>
      <c r="Y332" s="18">
        <v>41122.291666666701</v>
      </c>
      <c r="Z332" s="17" t="s">
        <v>74</v>
      </c>
      <c r="AA332" s="17" t="s">
        <v>74</v>
      </c>
      <c r="AB332" s="17" t="s">
        <v>74</v>
      </c>
      <c r="AC332" s="17" t="s">
        <v>74</v>
      </c>
      <c r="AD332" s="17"/>
      <c r="AE332" s="17"/>
    </row>
    <row r="333" spans="1:31" s="3" customFormat="1" ht="13" x14ac:dyDescent="0.3">
      <c r="A333" s="35" t="s">
        <v>2006</v>
      </c>
      <c r="B333" s="17">
        <v>413</v>
      </c>
      <c r="C333" s="18">
        <v>39598</v>
      </c>
      <c r="D333" s="18">
        <v>39598.291666666701</v>
      </c>
      <c r="E333" s="16" t="s">
        <v>1375</v>
      </c>
      <c r="F333" s="36">
        <v>39773.333333333299</v>
      </c>
      <c r="G333" s="16" t="s">
        <v>68</v>
      </c>
      <c r="H333" s="17" t="s">
        <v>76</v>
      </c>
      <c r="I333" s="17"/>
      <c r="J333" s="17"/>
      <c r="K333" s="17" t="s">
        <v>96</v>
      </c>
      <c r="L333" s="17"/>
      <c r="M333" s="17"/>
      <c r="N333" s="17">
        <v>280</v>
      </c>
      <c r="O333" s="17"/>
      <c r="P333" s="17"/>
      <c r="Q333" s="17">
        <v>280</v>
      </c>
      <c r="R333" s="17"/>
      <c r="S333" s="17"/>
      <c r="T333" s="17" t="s">
        <v>163</v>
      </c>
      <c r="U333" s="17" t="s">
        <v>61</v>
      </c>
      <c r="V333" s="17" t="s">
        <v>89</v>
      </c>
      <c r="W333" s="19" t="s">
        <v>901</v>
      </c>
      <c r="X333" s="18">
        <v>41122.291666666701</v>
      </c>
      <c r="Y333" s="18">
        <v>41122.291666666701</v>
      </c>
      <c r="Z333" s="17" t="s">
        <v>74</v>
      </c>
      <c r="AA333" s="17" t="s">
        <v>74</v>
      </c>
      <c r="AB333" s="17" t="s">
        <v>74</v>
      </c>
      <c r="AC333" s="17" t="s">
        <v>74</v>
      </c>
      <c r="AD333" s="17"/>
      <c r="AE333" s="17"/>
    </row>
    <row r="334" spans="1:31" s="3" customFormat="1" ht="25.5" x14ac:dyDescent="0.3">
      <c r="A334" s="35" t="s">
        <v>2007</v>
      </c>
      <c r="B334" s="17">
        <v>414</v>
      </c>
      <c r="C334" s="18">
        <v>39598</v>
      </c>
      <c r="D334" s="18">
        <v>39598.291666666701</v>
      </c>
      <c r="E334" s="16" t="s">
        <v>1375</v>
      </c>
      <c r="F334" s="36">
        <v>39773.333333333299</v>
      </c>
      <c r="G334" s="16" t="s">
        <v>68</v>
      </c>
      <c r="H334" s="17" t="s">
        <v>76</v>
      </c>
      <c r="I334" s="17"/>
      <c r="J334" s="17"/>
      <c r="K334" s="17" t="s">
        <v>96</v>
      </c>
      <c r="L334" s="17"/>
      <c r="M334" s="17"/>
      <c r="N334" s="17">
        <v>280</v>
      </c>
      <c r="O334" s="17"/>
      <c r="P334" s="17"/>
      <c r="Q334" s="17">
        <v>280</v>
      </c>
      <c r="R334" s="17"/>
      <c r="S334" s="17"/>
      <c r="T334" s="17" t="s">
        <v>229</v>
      </c>
      <c r="U334" s="17" t="s">
        <v>61</v>
      </c>
      <c r="V334" s="17" t="s">
        <v>71</v>
      </c>
      <c r="W334" s="19" t="s">
        <v>2008</v>
      </c>
      <c r="X334" s="18">
        <v>41091.291666666701</v>
      </c>
      <c r="Y334" s="18">
        <v>41091.291666666701</v>
      </c>
      <c r="Z334" s="17" t="s">
        <v>74</v>
      </c>
      <c r="AA334" s="17" t="s">
        <v>74</v>
      </c>
      <c r="AB334" s="17" t="s">
        <v>74</v>
      </c>
      <c r="AC334" s="17" t="s">
        <v>74</v>
      </c>
      <c r="AD334" s="17"/>
      <c r="AE334" s="17"/>
    </row>
    <row r="335" spans="1:31" s="3" customFormat="1" ht="13" x14ac:dyDescent="0.3">
      <c r="A335" s="35" t="s">
        <v>2009</v>
      </c>
      <c r="B335" s="17">
        <v>415</v>
      </c>
      <c r="C335" s="18">
        <v>39598</v>
      </c>
      <c r="D335" s="18">
        <v>39598.291666666701</v>
      </c>
      <c r="E335" s="16" t="s">
        <v>1375</v>
      </c>
      <c r="F335" s="36">
        <v>39773.333333333299</v>
      </c>
      <c r="G335" s="16" t="s">
        <v>68</v>
      </c>
      <c r="H335" s="17" t="s">
        <v>76</v>
      </c>
      <c r="I335" s="17"/>
      <c r="J335" s="17"/>
      <c r="K335" s="17" t="s">
        <v>96</v>
      </c>
      <c r="L335" s="17"/>
      <c r="M335" s="17"/>
      <c r="N335" s="17">
        <v>280</v>
      </c>
      <c r="O335" s="17"/>
      <c r="P335" s="17"/>
      <c r="Q335" s="17">
        <v>280</v>
      </c>
      <c r="R335" s="17"/>
      <c r="S335" s="17"/>
      <c r="T335" s="17" t="s">
        <v>84</v>
      </c>
      <c r="U335" s="17" t="s">
        <v>61</v>
      </c>
      <c r="V335" s="17" t="s">
        <v>89</v>
      </c>
      <c r="W335" s="19" t="s">
        <v>1967</v>
      </c>
      <c r="X335" s="18">
        <v>41122.291666666701</v>
      </c>
      <c r="Y335" s="18">
        <v>41122.291666666701</v>
      </c>
      <c r="Z335" s="17" t="s">
        <v>74</v>
      </c>
      <c r="AA335" s="17" t="s">
        <v>74</v>
      </c>
      <c r="AB335" s="17" t="s">
        <v>74</v>
      </c>
      <c r="AC335" s="17" t="s">
        <v>74</v>
      </c>
      <c r="AD335" s="17"/>
      <c r="AE335" s="17"/>
    </row>
    <row r="336" spans="1:31" s="3" customFormat="1" ht="13" x14ac:dyDescent="0.3">
      <c r="A336" s="35" t="s">
        <v>2010</v>
      </c>
      <c r="B336" s="17">
        <v>416</v>
      </c>
      <c r="C336" s="18">
        <v>39598</v>
      </c>
      <c r="D336" s="18">
        <v>39598.291666666701</v>
      </c>
      <c r="E336" s="16" t="s">
        <v>1375</v>
      </c>
      <c r="F336" s="36">
        <v>39773.333333333299</v>
      </c>
      <c r="G336" s="16" t="s">
        <v>68</v>
      </c>
      <c r="H336" s="17" t="s">
        <v>76</v>
      </c>
      <c r="I336" s="17"/>
      <c r="J336" s="17"/>
      <c r="K336" s="17" t="s">
        <v>96</v>
      </c>
      <c r="L336" s="17"/>
      <c r="M336" s="17"/>
      <c r="N336" s="17">
        <v>280</v>
      </c>
      <c r="O336" s="17"/>
      <c r="P336" s="17"/>
      <c r="Q336" s="17">
        <v>280</v>
      </c>
      <c r="R336" s="17"/>
      <c r="S336" s="17"/>
      <c r="T336" s="17" t="s">
        <v>84</v>
      </c>
      <c r="U336" s="17" t="s">
        <v>61</v>
      </c>
      <c r="V336" s="17" t="s">
        <v>89</v>
      </c>
      <c r="W336" s="19" t="s">
        <v>2011</v>
      </c>
      <c r="X336" s="18">
        <v>41122.291666666701</v>
      </c>
      <c r="Y336" s="18">
        <v>41122.291666666701</v>
      </c>
      <c r="Z336" s="17" t="s">
        <v>74</v>
      </c>
      <c r="AA336" s="17" t="s">
        <v>74</v>
      </c>
      <c r="AB336" s="17" t="s">
        <v>74</v>
      </c>
      <c r="AC336" s="17" t="s">
        <v>74</v>
      </c>
      <c r="AD336" s="17"/>
      <c r="AE336" s="17"/>
    </row>
    <row r="337" spans="1:31" s="3" customFormat="1" ht="13" x14ac:dyDescent="0.3">
      <c r="A337" s="35" t="s">
        <v>2012</v>
      </c>
      <c r="B337" s="17">
        <v>417</v>
      </c>
      <c r="C337" s="18">
        <v>39598</v>
      </c>
      <c r="D337" s="18">
        <v>39598.291666666701</v>
      </c>
      <c r="E337" s="16" t="s">
        <v>1375</v>
      </c>
      <c r="F337" s="36">
        <v>41612.333333333299</v>
      </c>
      <c r="G337" s="16" t="s">
        <v>101</v>
      </c>
      <c r="H337" s="17" t="s">
        <v>55</v>
      </c>
      <c r="I337" s="17"/>
      <c r="J337" s="17"/>
      <c r="K337" s="17" t="s">
        <v>55</v>
      </c>
      <c r="L337" s="17"/>
      <c r="M337" s="17"/>
      <c r="N337" s="17">
        <v>14</v>
      </c>
      <c r="O337" s="17"/>
      <c r="P337" s="17"/>
      <c r="Q337" s="17">
        <v>14</v>
      </c>
      <c r="R337" s="17" t="s">
        <v>83</v>
      </c>
      <c r="S337" s="17"/>
      <c r="T337" s="17" t="s">
        <v>144</v>
      </c>
      <c r="U337" s="17" t="s">
        <v>61</v>
      </c>
      <c r="V337" s="17" t="s">
        <v>62</v>
      </c>
      <c r="W337" s="19" t="s">
        <v>2013</v>
      </c>
      <c r="X337" s="18">
        <v>40451.291666666701</v>
      </c>
      <c r="Y337" s="18">
        <v>42154.291666666701</v>
      </c>
      <c r="Z337" s="17" t="s">
        <v>103</v>
      </c>
      <c r="AA337" s="17" t="s">
        <v>65</v>
      </c>
      <c r="AB337" s="17" t="s">
        <v>65</v>
      </c>
      <c r="AC337" s="17" t="s">
        <v>103</v>
      </c>
      <c r="AD337" s="17"/>
      <c r="AE337" s="17"/>
    </row>
    <row r="338" spans="1:31" s="3" customFormat="1" ht="13" x14ac:dyDescent="0.3">
      <c r="A338" s="35" t="s">
        <v>2014</v>
      </c>
      <c r="B338" s="17">
        <v>418</v>
      </c>
      <c r="C338" s="18">
        <v>39598</v>
      </c>
      <c r="D338" s="18">
        <v>39598.291666666701</v>
      </c>
      <c r="E338" s="16" t="s">
        <v>1375</v>
      </c>
      <c r="F338" s="36">
        <v>39777.333333333299</v>
      </c>
      <c r="G338" s="16" t="s">
        <v>68</v>
      </c>
      <c r="H338" s="17" t="s">
        <v>374</v>
      </c>
      <c r="I338" s="17"/>
      <c r="J338" s="17"/>
      <c r="K338" s="17" t="s">
        <v>77</v>
      </c>
      <c r="L338" s="17"/>
      <c r="M338" s="17"/>
      <c r="N338" s="17">
        <v>400</v>
      </c>
      <c r="O338" s="17"/>
      <c r="P338" s="17"/>
      <c r="Q338" s="17">
        <v>400</v>
      </c>
      <c r="R338" s="17"/>
      <c r="S338" s="17"/>
      <c r="T338" s="17" t="s">
        <v>211</v>
      </c>
      <c r="U338" s="17" t="s">
        <v>61</v>
      </c>
      <c r="V338" s="17" t="s">
        <v>62</v>
      </c>
      <c r="W338" s="19" t="s">
        <v>2015</v>
      </c>
      <c r="X338" s="18">
        <v>41214.291666666701</v>
      </c>
      <c r="Y338" s="18">
        <v>41214.291666666701</v>
      </c>
      <c r="Z338" s="17" t="s">
        <v>74</v>
      </c>
      <c r="AA338" s="17" t="s">
        <v>74</v>
      </c>
      <c r="AB338" s="17" t="s">
        <v>74</v>
      </c>
      <c r="AC338" s="17" t="s">
        <v>74</v>
      </c>
      <c r="AD338" s="17"/>
      <c r="AE338" s="17"/>
    </row>
    <row r="339" spans="1:31" s="3" customFormat="1" ht="13" x14ac:dyDescent="0.3">
      <c r="A339" s="35" t="s">
        <v>2016</v>
      </c>
      <c r="B339" s="17">
        <v>419</v>
      </c>
      <c r="C339" s="18">
        <v>39598</v>
      </c>
      <c r="D339" s="18">
        <v>39598.291666666701</v>
      </c>
      <c r="E339" s="16" t="s">
        <v>1375</v>
      </c>
      <c r="F339" s="36">
        <v>39778.333333333299</v>
      </c>
      <c r="G339" s="16" t="s">
        <v>68</v>
      </c>
      <c r="H339" s="17" t="s">
        <v>374</v>
      </c>
      <c r="I339" s="17"/>
      <c r="J339" s="17"/>
      <c r="K339" s="17" t="s">
        <v>77</v>
      </c>
      <c r="L339" s="17"/>
      <c r="M339" s="17"/>
      <c r="N339" s="17">
        <v>188</v>
      </c>
      <c r="O339" s="17"/>
      <c r="P339" s="17"/>
      <c r="Q339" s="17">
        <v>188</v>
      </c>
      <c r="R339" s="17"/>
      <c r="S339" s="17"/>
      <c r="T339" s="17" t="s">
        <v>78</v>
      </c>
      <c r="U339" s="17" t="s">
        <v>61</v>
      </c>
      <c r="V339" s="17" t="s">
        <v>62</v>
      </c>
      <c r="W339" s="19" t="s">
        <v>2017</v>
      </c>
      <c r="X339" s="18">
        <v>40603.333333333299</v>
      </c>
      <c r="Y339" s="18">
        <v>40603.333333333299</v>
      </c>
      <c r="Z339" s="17" t="s">
        <v>74</v>
      </c>
      <c r="AA339" s="17" t="s">
        <v>74</v>
      </c>
      <c r="AB339" s="17" t="s">
        <v>74</v>
      </c>
      <c r="AC339" s="17" t="s">
        <v>74</v>
      </c>
      <c r="AD339" s="17"/>
      <c r="AE339" s="17"/>
    </row>
    <row r="340" spans="1:31" s="3" customFormat="1" ht="13" x14ac:dyDescent="0.3">
      <c r="A340" s="35" t="s">
        <v>2018</v>
      </c>
      <c r="B340" s="17">
        <v>420</v>
      </c>
      <c r="C340" s="18">
        <v>39598</v>
      </c>
      <c r="D340" s="18">
        <v>39598.291666666701</v>
      </c>
      <c r="E340" s="16" t="s">
        <v>1375</v>
      </c>
      <c r="F340" s="36">
        <v>40158.754270833299</v>
      </c>
      <c r="G340" s="16" t="s">
        <v>68</v>
      </c>
      <c r="H340" s="17" t="s">
        <v>76</v>
      </c>
      <c r="I340" s="17"/>
      <c r="J340" s="17"/>
      <c r="K340" s="17" t="s">
        <v>96</v>
      </c>
      <c r="L340" s="17"/>
      <c r="M340" s="17"/>
      <c r="N340" s="17">
        <v>49.5</v>
      </c>
      <c r="O340" s="17"/>
      <c r="P340" s="17"/>
      <c r="Q340" s="17">
        <v>49.5</v>
      </c>
      <c r="R340" s="17"/>
      <c r="S340" s="17"/>
      <c r="T340" s="17" t="s">
        <v>70</v>
      </c>
      <c r="U340" s="17" t="s">
        <v>61</v>
      </c>
      <c r="V340" s="17" t="s">
        <v>71</v>
      </c>
      <c r="W340" s="19" t="s">
        <v>1884</v>
      </c>
      <c r="X340" s="18">
        <v>41306.333333333299</v>
      </c>
      <c r="Y340" s="18">
        <v>41306.333333333299</v>
      </c>
      <c r="Z340" s="17" t="s">
        <v>74</v>
      </c>
      <c r="AA340" s="17" t="s">
        <v>74</v>
      </c>
      <c r="AB340" s="17" t="s">
        <v>74</v>
      </c>
      <c r="AC340" s="17" t="s">
        <v>74</v>
      </c>
      <c r="AD340" s="17"/>
      <c r="AE340" s="17"/>
    </row>
    <row r="341" spans="1:31" s="3" customFormat="1" ht="13" x14ac:dyDescent="0.3">
      <c r="A341" s="35" t="s">
        <v>2019</v>
      </c>
      <c r="B341" s="17">
        <v>422</v>
      </c>
      <c r="C341" s="18">
        <v>39598</v>
      </c>
      <c r="D341" s="18">
        <v>39598.291666666701</v>
      </c>
      <c r="E341" s="16" t="s">
        <v>1375</v>
      </c>
      <c r="F341" s="36">
        <v>39778.333333333299</v>
      </c>
      <c r="G341" s="16" t="s">
        <v>68</v>
      </c>
      <c r="H341" s="17" t="s">
        <v>76</v>
      </c>
      <c r="I341" s="17"/>
      <c r="J341" s="17"/>
      <c r="K341" s="17" t="s">
        <v>96</v>
      </c>
      <c r="L341" s="17"/>
      <c r="M341" s="17"/>
      <c r="N341" s="17">
        <v>49.5</v>
      </c>
      <c r="O341" s="17"/>
      <c r="P341" s="17"/>
      <c r="Q341" s="17">
        <v>49.5</v>
      </c>
      <c r="R341" s="17"/>
      <c r="S341" s="17"/>
      <c r="T341" s="17" t="s">
        <v>84</v>
      </c>
      <c r="U341" s="17" t="s">
        <v>61</v>
      </c>
      <c r="V341" s="17" t="s">
        <v>89</v>
      </c>
      <c r="W341" s="19" t="s">
        <v>2020</v>
      </c>
      <c r="X341" s="18">
        <v>40940.333333333299</v>
      </c>
      <c r="Y341" s="18">
        <v>40940.333333333299</v>
      </c>
      <c r="Z341" s="17" t="s">
        <v>74</v>
      </c>
      <c r="AA341" s="17" t="s">
        <v>74</v>
      </c>
      <c r="AB341" s="17" t="s">
        <v>74</v>
      </c>
      <c r="AC341" s="17" t="s">
        <v>74</v>
      </c>
      <c r="AD341" s="17"/>
      <c r="AE341" s="17"/>
    </row>
    <row r="342" spans="1:31" s="3" customFormat="1" ht="13" x14ac:dyDescent="0.3">
      <c r="A342" s="35" t="s">
        <v>2021</v>
      </c>
      <c r="B342" s="17">
        <v>423</v>
      </c>
      <c r="C342" s="18">
        <v>39598</v>
      </c>
      <c r="D342" s="18">
        <v>39598.291666666701</v>
      </c>
      <c r="E342" s="16" t="s">
        <v>1375</v>
      </c>
      <c r="F342" s="36">
        <v>39778.333333333299</v>
      </c>
      <c r="G342" s="16" t="s">
        <v>68</v>
      </c>
      <c r="H342" s="17" t="s">
        <v>76</v>
      </c>
      <c r="I342" s="17"/>
      <c r="J342" s="17"/>
      <c r="K342" s="17" t="s">
        <v>96</v>
      </c>
      <c r="L342" s="17"/>
      <c r="M342" s="17"/>
      <c r="N342" s="17">
        <v>49.5</v>
      </c>
      <c r="O342" s="17"/>
      <c r="P342" s="17"/>
      <c r="Q342" s="17">
        <v>49.5</v>
      </c>
      <c r="R342" s="17"/>
      <c r="S342" s="17"/>
      <c r="T342" s="17" t="s">
        <v>84</v>
      </c>
      <c r="U342" s="17" t="s">
        <v>61</v>
      </c>
      <c r="V342" s="17" t="s">
        <v>89</v>
      </c>
      <c r="W342" s="19" t="s">
        <v>2020</v>
      </c>
      <c r="X342" s="18">
        <v>40940.333333333299</v>
      </c>
      <c r="Y342" s="18">
        <v>40940.333333333299</v>
      </c>
      <c r="Z342" s="17" t="s">
        <v>74</v>
      </c>
      <c r="AA342" s="17" t="s">
        <v>74</v>
      </c>
      <c r="AB342" s="17" t="s">
        <v>74</v>
      </c>
      <c r="AC342" s="17" t="s">
        <v>74</v>
      </c>
      <c r="AD342" s="17"/>
      <c r="AE342" s="17"/>
    </row>
    <row r="343" spans="1:31" s="3" customFormat="1" ht="13" x14ac:dyDescent="0.3">
      <c r="A343" s="35" t="s">
        <v>2022</v>
      </c>
      <c r="B343" s="17">
        <v>424</v>
      </c>
      <c r="C343" s="18">
        <v>39598</v>
      </c>
      <c r="D343" s="18">
        <v>39598.291666666701</v>
      </c>
      <c r="E343" s="16" t="s">
        <v>1375</v>
      </c>
      <c r="F343" s="36">
        <v>39778.333333333299</v>
      </c>
      <c r="G343" s="16" t="s">
        <v>68</v>
      </c>
      <c r="H343" s="17" t="s">
        <v>76</v>
      </c>
      <c r="I343" s="17"/>
      <c r="J343" s="17"/>
      <c r="K343" s="17" t="s">
        <v>96</v>
      </c>
      <c r="L343" s="17"/>
      <c r="M343" s="17"/>
      <c r="N343" s="17">
        <v>250</v>
      </c>
      <c r="O343" s="17"/>
      <c r="P343" s="17"/>
      <c r="Q343" s="17">
        <v>250</v>
      </c>
      <c r="R343" s="17"/>
      <c r="S343" s="17"/>
      <c r="T343" s="17" t="s">
        <v>163</v>
      </c>
      <c r="U343" s="17" t="s">
        <v>61</v>
      </c>
      <c r="V343" s="17" t="s">
        <v>89</v>
      </c>
      <c r="W343" s="19" t="s">
        <v>2023</v>
      </c>
      <c r="X343" s="18">
        <v>41821.291666666701</v>
      </c>
      <c r="Y343" s="18">
        <v>41821.291666666701</v>
      </c>
      <c r="Z343" s="17" t="s">
        <v>73</v>
      </c>
      <c r="AA343" s="17" t="s">
        <v>74</v>
      </c>
      <c r="AB343" s="17" t="s">
        <v>74</v>
      </c>
      <c r="AC343" s="17" t="s">
        <v>74</v>
      </c>
      <c r="AD343" s="17"/>
      <c r="AE343" s="17"/>
    </row>
    <row r="344" spans="1:31" s="3" customFormat="1" ht="13" x14ac:dyDescent="0.3">
      <c r="A344" s="35" t="s">
        <v>2024</v>
      </c>
      <c r="B344" s="17">
        <v>425</v>
      </c>
      <c r="C344" s="18">
        <v>39598</v>
      </c>
      <c r="D344" s="18">
        <v>39598.291666666701</v>
      </c>
      <c r="E344" s="16" t="s">
        <v>1375</v>
      </c>
      <c r="F344" s="36">
        <v>39778.333333333299</v>
      </c>
      <c r="G344" s="16" t="s">
        <v>68</v>
      </c>
      <c r="H344" s="17" t="s">
        <v>76</v>
      </c>
      <c r="I344" s="17"/>
      <c r="J344" s="17"/>
      <c r="K344" s="17" t="s">
        <v>96</v>
      </c>
      <c r="L344" s="17"/>
      <c r="M344" s="17"/>
      <c r="N344" s="17">
        <v>250</v>
      </c>
      <c r="O344" s="17"/>
      <c r="P344" s="17"/>
      <c r="Q344" s="17">
        <v>250</v>
      </c>
      <c r="R344" s="17"/>
      <c r="S344" s="17"/>
      <c r="T344" s="17" t="s">
        <v>2025</v>
      </c>
      <c r="U344" s="17" t="s">
        <v>61</v>
      </c>
      <c r="V344" s="17" t="s">
        <v>89</v>
      </c>
      <c r="W344" s="19" t="s">
        <v>2026</v>
      </c>
      <c r="X344" s="18">
        <v>41821.291666666701</v>
      </c>
      <c r="Y344" s="18">
        <v>41821.291666666701</v>
      </c>
      <c r="Z344" s="17" t="s">
        <v>73</v>
      </c>
      <c r="AA344" s="17" t="s">
        <v>74</v>
      </c>
      <c r="AB344" s="17" t="s">
        <v>74</v>
      </c>
      <c r="AC344" s="17" t="s">
        <v>74</v>
      </c>
      <c r="AD344" s="17"/>
      <c r="AE344" s="17"/>
    </row>
    <row r="345" spans="1:31" s="3" customFormat="1" ht="13" x14ac:dyDescent="0.3">
      <c r="A345" s="35" t="s">
        <v>2027</v>
      </c>
      <c r="B345" s="17">
        <v>426</v>
      </c>
      <c r="C345" s="18">
        <v>39598</v>
      </c>
      <c r="D345" s="18">
        <v>39598.291666666701</v>
      </c>
      <c r="E345" s="16" t="s">
        <v>1375</v>
      </c>
      <c r="F345" s="36">
        <v>39778.333333333299</v>
      </c>
      <c r="G345" s="16" t="s">
        <v>68</v>
      </c>
      <c r="H345" s="17" t="s">
        <v>76</v>
      </c>
      <c r="I345" s="17"/>
      <c r="J345" s="17"/>
      <c r="K345" s="17" t="s">
        <v>96</v>
      </c>
      <c r="L345" s="17"/>
      <c r="M345" s="17"/>
      <c r="N345" s="17">
        <v>250</v>
      </c>
      <c r="O345" s="17"/>
      <c r="P345" s="17"/>
      <c r="Q345" s="17">
        <v>250</v>
      </c>
      <c r="R345" s="17"/>
      <c r="S345" s="17"/>
      <c r="T345" s="17" t="s">
        <v>119</v>
      </c>
      <c r="U345" s="17" t="s">
        <v>120</v>
      </c>
      <c r="V345" s="17" t="s">
        <v>89</v>
      </c>
      <c r="W345" s="19" t="s">
        <v>2028</v>
      </c>
      <c r="X345" s="18">
        <v>41821.291666666701</v>
      </c>
      <c r="Y345" s="18">
        <v>41821.291666666701</v>
      </c>
      <c r="Z345" s="17" t="s">
        <v>74</v>
      </c>
      <c r="AA345" s="17" t="s">
        <v>74</v>
      </c>
      <c r="AB345" s="17" t="s">
        <v>74</v>
      </c>
      <c r="AC345" s="17" t="s">
        <v>74</v>
      </c>
      <c r="AD345" s="17"/>
      <c r="AE345" s="17"/>
    </row>
    <row r="346" spans="1:31" s="3" customFormat="1" ht="13" x14ac:dyDescent="0.3">
      <c r="A346" s="35" t="s">
        <v>2029</v>
      </c>
      <c r="B346" s="17">
        <v>427</v>
      </c>
      <c r="C346" s="18">
        <v>39568</v>
      </c>
      <c r="D346" s="18">
        <v>39598.291666666701</v>
      </c>
      <c r="E346" s="16" t="s">
        <v>1375</v>
      </c>
      <c r="F346" s="36">
        <v>40164.801736111098</v>
      </c>
      <c r="G346" s="16" t="s">
        <v>68</v>
      </c>
      <c r="H346" s="17" t="s">
        <v>76</v>
      </c>
      <c r="I346" s="17"/>
      <c r="J346" s="17"/>
      <c r="K346" s="17" t="s">
        <v>96</v>
      </c>
      <c r="L346" s="17"/>
      <c r="M346" s="17"/>
      <c r="N346" s="17">
        <v>250</v>
      </c>
      <c r="O346" s="17"/>
      <c r="P346" s="17"/>
      <c r="Q346" s="17">
        <v>250</v>
      </c>
      <c r="R346" s="17"/>
      <c r="S346" s="17"/>
      <c r="T346" s="17" t="s">
        <v>88</v>
      </c>
      <c r="U346" s="17" t="s">
        <v>61</v>
      </c>
      <c r="V346" s="17" t="s">
        <v>89</v>
      </c>
      <c r="W346" s="19" t="s">
        <v>2030</v>
      </c>
      <c r="X346" s="18">
        <v>41821.291666666701</v>
      </c>
      <c r="Y346" s="18">
        <v>41821.291666666701</v>
      </c>
      <c r="Z346" s="17" t="s">
        <v>73</v>
      </c>
      <c r="AA346" s="17" t="s">
        <v>74</v>
      </c>
      <c r="AB346" s="17" t="s">
        <v>74</v>
      </c>
      <c r="AC346" s="17" t="s">
        <v>74</v>
      </c>
      <c r="AD346" s="17"/>
      <c r="AE346" s="17"/>
    </row>
    <row r="347" spans="1:31" s="3" customFormat="1" ht="13" x14ac:dyDescent="0.3">
      <c r="A347" s="35" t="s">
        <v>2031</v>
      </c>
      <c r="B347" s="17">
        <v>428</v>
      </c>
      <c r="C347" s="18">
        <v>39598</v>
      </c>
      <c r="D347" s="18">
        <v>39598.291666666701</v>
      </c>
      <c r="E347" s="16" t="s">
        <v>1375</v>
      </c>
      <c r="F347" s="36">
        <v>39778.333333333299</v>
      </c>
      <c r="G347" s="16" t="s">
        <v>68</v>
      </c>
      <c r="H347" s="17" t="s">
        <v>76</v>
      </c>
      <c r="I347" s="17"/>
      <c r="J347" s="17"/>
      <c r="K347" s="17" t="s">
        <v>96</v>
      </c>
      <c r="L347" s="17"/>
      <c r="M347" s="17"/>
      <c r="N347" s="17">
        <v>250</v>
      </c>
      <c r="O347" s="17"/>
      <c r="P347" s="17"/>
      <c r="Q347" s="17">
        <v>250</v>
      </c>
      <c r="R347" s="17"/>
      <c r="S347" s="17"/>
      <c r="T347" s="17" t="s">
        <v>2032</v>
      </c>
      <c r="U347" s="17" t="s">
        <v>61</v>
      </c>
      <c r="V347" s="17" t="s">
        <v>89</v>
      </c>
      <c r="W347" s="19" t="s">
        <v>2033</v>
      </c>
      <c r="X347" s="18">
        <v>41821.291666666701</v>
      </c>
      <c r="Y347" s="18">
        <v>41821.291666666701</v>
      </c>
      <c r="Z347" s="17" t="s">
        <v>73</v>
      </c>
      <c r="AA347" s="17" t="s">
        <v>74</v>
      </c>
      <c r="AB347" s="17" t="s">
        <v>74</v>
      </c>
      <c r="AC347" s="17" t="s">
        <v>74</v>
      </c>
      <c r="AD347" s="17"/>
      <c r="AE347" s="17"/>
    </row>
    <row r="348" spans="1:31" s="3" customFormat="1" ht="13" x14ac:dyDescent="0.3">
      <c r="A348" s="35" t="s">
        <v>2034</v>
      </c>
      <c r="B348" s="17">
        <v>430</v>
      </c>
      <c r="C348" s="18">
        <v>39598</v>
      </c>
      <c r="D348" s="18">
        <v>39598.291666666701</v>
      </c>
      <c r="E348" s="16" t="s">
        <v>1375</v>
      </c>
      <c r="F348" s="36">
        <v>40624.709525462997</v>
      </c>
      <c r="G348" s="16" t="s">
        <v>68</v>
      </c>
      <c r="H348" s="17" t="s">
        <v>76</v>
      </c>
      <c r="I348" s="17"/>
      <c r="J348" s="17"/>
      <c r="K348" s="17" t="s">
        <v>96</v>
      </c>
      <c r="L348" s="17"/>
      <c r="M348" s="17"/>
      <c r="N348" s="17">
        <v>250</v>
      </c>
      <c r="O348" s="17"/>
      <c r="P348" s="17"/>
      <c r="Q348" s="17">
        <v>250</v>
      </c>
      <c r="R348" s="17"/>
      <c r="S348" s="17"/>
      <c r="T348" s="17" t="s">
        <v>88</v>
      </c>
      <c r="U348" s="17" t="s">
        <v>61</v>
      </c>
      <c r="V348" s="17" t="s">
        <v>89</v>
      </c>
      <c r="W348" s="19" t="s">
        <v>1562</v>
      </c>
      <c r="X348" s="18">
        <v>41821.291666666701</v>
      </c>
      <c r="Y348" s="18">
        <v>41821.291666666701</v>
      </c>
      <c r="Z348" s="17" t="s">
        <v>73</v>
      </c>
      <c r="AA348" s="17" t="s">
        <v>74</v>
      </c>
      <c r="AB348" s="17" t="s">
        <v>74</v>
      </c>
      <c r="AC348" s="17" t="s">
        <v>74</v>
      </c>
      <c r="AD348" s="17"/>
      <c r="AE348" s="17"/>
    </row>
    <row r="349" spans="1:31" s="3" customFormat="1" ht="13" x14ac:dyDescent="0.3">
      <c r="A349" s="35" t="s">
        <v>2035</v>
      </c>
      <c r="B349" s="17">
        <v>431</v>
      </c>
      <c r="C349" s="18">
        <v>40502</v>
      </c>
      <c r="D349" s="18">
        <v>39598.291666666701</v>
      </c>
      <c r="E349" s="16" t="s">
        <v>1375</v>
      </c>
      <c r="F349" s="36">
        <v>40550.333333333299</v>
      </c>
      <c r="G349" s="16" t="s">
        <v>101</v>
      </c>
      <c r="H349" s="17" t="s">
        <v>76</v>
      </c>
      <c r="I349" s="17"/>
      <c r="J349" s="17"/>
      <c r="K349" s="17" t="s">
        <v>96</v>
      </c>
      <c r="L349" s="17"/>
      <c r="M349" s="17"/>
      <c r="N349" s="17">
        <v>150</v>
      </c>
      <c r="O349" s="17"/>
      <c r="P349" s="17"/>
      <c r="Q349" s="17">
        <v>150</v>
      </c>
      <c r="R349" s="17" t="s">
        <v>83</v>
      </c>
      <c r="S349" s="17"/>
      <c r="T349" s="17" t="s">
        <v>84</v>
      </c>
      <c r="U349" s="17" t="s">
        <v>61</v>
      </c>
      <c r="V349" s="17" t="s">
        <v>89</v>
      </c>
      <c r="W349" s="19" t="s">
        <v>2036</v>
      </c>
      <c r="X349" s="18">
        <v>41821.291666666701</v>
      </c>
      <c r="Y349" s="18">
        <v>41821.291666666701</v>
      </c>
      <c r="Z349" s="17" t="s">
        <v>103</v>
      </c>
      <c r="AA349" s="17" t="s">
        <v>65</v>
      </c>
      <c r="AB349" s="17" t="s">
        <v>65</v>
      </c>
      <c r="AC349" s="17" t="s">
        <v>103</v>
      </c>
      <c r="AD349" s="17"/>
      <c r="AE349" s="17"/>
    </row>
    <row r="350" spans="1:31" s="3" customFormat="1" ht="13" x14ac:dyDescent="0.3">
      <c r="A350" s="35" t="s">
        <v>2037</v>
      </c>
      <c r="B350" s="17">
        <v>432</v>
      </c>
      <c r="C350" s="18">
        <v>39598</v>
      </c>
      <c r="D350" s="18">
        <v>39598.291666666701</v>
      </c>
      <c r="E350" s="16" t="s">
        <v>1375</v>
      </c>
      <c r="F350" s="36">
        <v>40654.678333333301</v>
      </c>
      <c r="G350" s="16" t="s">
        <v>68</v>
      </c>
      <c r="H350" s="17" t="s">
        <v>76</v>
      </c>
      <c r="I350" s="17"/>
      <c r="J350" s="17"/>
      <c r="K350" s="17" t="s">
        <v>96</v>
      </c>
      <c r="L350" s="17"/>
      <c r="M350" s="17"/>
      <c r="N350" s="17">
        <v>250</v>
      </c>
      <c r="O350" s="17"/>
      <c r="P350" s="17"/>
      <c r="Q350" s="17">
        <v>250</v>
      </c>
      <c r="R350" s="17"/>
      <c r="S350" s="17"/>
      <c r="T350" s="17" t="s">
        <v>84</v>
      </c>
      <c r="U350" s="17" t="s">
        <v>61</v>
      </c>
      <c r="V350" s="17" t="s">
        <v>89</v>
      </c>
      <c r="W350" s="19" t="s">
        <v>838</v>
      </c>
      <c r="X350" s="18">
        <v>41821.291666666701</v>
      </c>
      <c r="Y350" s="18">
        <v>41821.291666666701</v>
      </c>
      <c r="Z350" s="17" t="s">
        <v>73</v>
      </c>
      <c r="AA350" s="17" t="s">
        <v>74</v>
      </c>
      <c r="AB350" s="17" t="s">
        <v>74</v>
      </c>
      <c r="AC350" s="17" t="s">
        <v>74</v>
      </c>
      <c r="AD350" s="17"/>
      <c r="AE350" s="17"/>
    </row>
    <row r="351" spans="1:31" s="3" customFormat="1" ht="13" x14ac:dyDescent="0.3">
      <c r="A351" s="35" t="s">
        <v>2038</v>
      </c>
      <c r="B351" s="17">
        <v>433</v>
      </c>
      <c r="C351" s="18">
        <v>39598</v>
      </c>
      <c r="D351" s="18">
        <v>39598.291666666701</v>
      </c>
      <c r="E351" s="16" t="s">
        <v>1375</v>
      </c>
      <c r="F351" s="36">
        <v>39778.333333333299</v>
      </c>
      <c r="G351" s="16" t="s">
        <v>68</v>
      </c>
      <c r="H351" s="17" t="s">
        <v>76</v>
      </c>
      <c r="I351" s="17"/>
      <c r="J351" s="17"/>
      <c r="K351" s="17" t="s">
        <v>96</v>
      </c>
      <c r="L351" s="17"/>
      <c r="M351" s="17"/>
      <c r="N351" s="17">
        <v>250</v>
      </c>
      <c r="O351" s="17"/>
      <c r="P351" s="17"/>
      <c r="Q351" s="17">
        <v>250</v>
      </c>
      <c r="R351" s="17"/>
      <c r="S351" s="17"/>
      <c r="T351" s="17" t="s">
        <v>2032</v>
      </c>
      <c r="U351" s="17" t="s">
        <v>61</v>
      </c>
      <c r="V351" s="17" t="s">
        <v>89</v>
      </c>
      <c r="W351" s="19" t="s">
        <v>2039</v>
      </c>
      <c r="X351" s="18">
        <v>42153.291666666701</v>
      </c>
      <c r="Y351" s="18">
        <v>42153.291666666701</v>
      </c>
      <c r="Z351" s="17" t="s">
        <v>73</v>
      </c>
      <c r="AA351" s="17" t="s">
        <v>74</v>
      </c>
      <c r="AB351" s="17" t="s">
        <v>74</v>
      </c>
      <c r="AC351" s="17" t="s">
        <v>74</v>
      </c>
      <c r="AD351" s="17"/>
      <c r="AE351" s="17"/>
    </row>
    <row r="352" spans="1:31" s="3" customFormat="1" ht="13" x14ac:dyDescent="0.3">
      <c r="A352" s="35" t="s">
        <v>2040</v>
      </c>
      <c r="B352" s="17">
        <v>434</v>
      </c>
      <c r="C352" s="18">
        <v>39598</v>
      </c>
      <c r="D352" s="18">
        <v>39598.291666666701</v>
      </c>
      <c r="E352" s="16" t="s">
        <v>1375</v>
      </c>
      <c r="F352" s="36">
        <v>39778.333333333299</v>
      </c>
      <c r="G352" s="16" t="s">
        <v>68</v>
      </c>
      <c r="H352" s="17" t="s">
        <v>76</v>
      </c>
      <c r="I352" s="17"/>
      <c r="J352" s="17"/>
      <c r="K352" s="17" t="s">
        <v>96</v>
      </c>
      <c r="L352" s="17"/>
      <c r="M352" s="17"/>
      <c r="N352" s="17">
        <v>500</v>
      </c>
      <c r="O352" s="17"/>
      <c r="P352" s="17"/>
      <c r="Q352" s="17">
        <v>500</v>
      </c>
      <c r="R352" s="17"/>
      <c r="S352" s="17"/>
      <c r="T352" s="17" t="s">
        <v>2032</v>
      </c>
      <c r="U352" s="17" t="s">
        <v>61</v>
      </c>
      <c r="V352" s="17" t="s">
        <v>89</v>
      </c>
      <c r="W352" s="19" t="s">
        <v>2041</v>
      </c>
      <c r="X352" s="18">
        <v>42153.291666666701</v>
      </c>
      <c r="Y352" s="18">
        <v>42153.291666666701</v>
      </c>
      <c r="Z352" s="17" t="s">
        <v>74</v>
      </c>
      <c r="AA352" s="17" t="s">
        <v>74</v>
      </c>
      <c r="AB352" s="17" t="s">
        <v>74</v>
      </c>
      <c r="AC352" s="17" t="s">
        <v>74</v>
      </c>
      <c r="AD352" s="17"/>
      <c r="AE352" s="17"/>
    </row>
    <row r="353" spans="1:31" s="3" customFormat="1" ht="13" x14ac:dyDescent="0.3">
      <c r="A353" s="35" t="s">
        <v>2042</v>
      </c>
      <c r="B353" s="17">
        <v>435</v>
      </c>
      <c r="C353" s="18">
        <v>39598</v>
      </c>
      <c r="D353" s="18">
        <v>39598.291666666701</v>
      </c>
      <c r="E353" s="16" t="s">
        <v>1375</v>
      </c>
      <c r="F353" s="36">
        <v>40654.6788773148</v>
      </c>
      <c r="G353" s="16" t="s">
        <v>68</v>
      </c>
      <c r="H353" s="17" t="s">
        <v>76</v>
      </c>
      <c r="I353" s="17"/>
      <c r="J353" s="17"/>
      <c r="K353" s="17" t="s">
        <v>96</v>
      </c>
      <c r="L353" s="17"/>
      <c r="M353" s="17"/>
      <c r="N353" s="17">
        <v>250</v>
      </c>
      <c r="O353" s="17"/>
      <c r="P353" s="17"/>
      <c r="Q353" s="17">
        <v>250</v>
      </c>
      <c r="R353" s="17"/>
      <c r="S353" s="17"/>
      <c r="T353" s="17" t="s">
        <v>333</v>
      </c>
      <c r="U353" s="17" t="s">
        <v>189</v>
      </c>
      <c r="V353" s="17" t="s">
        <v>89</v>
      </c>
      <c r="W353" s="19" t="s">
        <v>2043</v>
      </c>
      <c r="X353" s="18">
        <v>41821.291666666701</v>
      </c>
      <c r="Y353" s="18">
        <v>41821.291666666701</v>
      </c>
      <c r="Z353" s="17" t="s">
        <v>73</v>
      </c>
      <c r="AA353" s="17" t="s">
        <v>74</v>
      </c>
      <c r="AB353" s="17" t="s">
        <v>74</v>
      </c>
      <c r="AC353" s="17" t="s">
        <v>74</v>
      </c>
      <c r="AD353" s="17"/>
      <c r="AE353" s="17"/>
    </row>
    <row r="354" spans="1:31" s="3" customFormat="1" ht="13" x14ac:dyDescent="0.3">
      <c r="A354" s="35" t="s">
        <v>2044</v>
      </c>
      <c r="B354" s="17">
        <v>436</v>
      </c>
      <c r="C354" s="18">
        <v>39598</v>
      </c>
      <c r="D354" s="18">
        <v>39598.291666666701</v>
      </c>
      <c r="E354" s="16" t="s">
        <v>1375</v>
      </c>
      <c r="F354" s="36">
        <v>39778.333333333299</v>
      </c>
      <c r="G354" s="16" t="s">
        <v>68</v>
      </c>
      <c r="H354" s="17" t="s">
        <v>76</v>
      </c>
      <c r="I354" s="17"/>
      <c r="J354" s="17"/>
      <c r="K354" s="17" t="s">
        <v>96</v>
      </c>
      <c r="L354" s="17"/>
      <c r="M354" s="17"/>
      <c r="N354" s="17">
        <v>250</v>
      </c>
      <c r="O354" s="17"/>
      <c r="P354" s="17"/>
      <c r="Q354" s="17">
        <v>250</v>
      </c>
      <c r="R354" s="17"/>
      <c r="S354" s="17"/>
      <c r="T354" s="17" t="s">
        <v>257</v>
      </c>
      <c r="U354" s="17" t="s">
        <v>189</v>
      </c>
      <c r="V354" s="17" t="s">
        <v>89</v>
      </c>
      <c r="W354" s="19" t="s">
        <v>2043</v>
      </c>
      <c r="X354" s="18">
        <v>41821.291666666701</v>
      </c>
      <c r="Y354" s="18">
        <v>41821.291666666701</v>
      </c>
      <c r="Z354" s="17" t="s">
        <v>73</v>
      </c>
      <c r="AA354" s="17" t="s">
        <v>74</v>
      </c>
      <c r="AB354" s="17" t="s">
        <v>74</v>
      </c>
      <c r="AC354" s="17" t="s">
        <v>74</v>
      </c>
      <c r="AD354" s="17"/>
      <c r="AE354" s="17"/>
    </row>
    <row r="355" spans="1:31" s="3" customFormat="1" ht="13" x14ac:dyDescent="0.3">
      <c r="A355" s="35" t="s">
        <v>2045</v>
      </c>
      <c r="B355" s="17">
        <v>437</v>
      </c>
      <c r="C355" s="18">
        <v>39598</v>
      </c>
      <c r="D355" s="18">
        <v>39598.291666666701</v>
      </c>
      <c r="E355" s="16" t="s">
        <v>1375</v>
      </c>
      <c r="F355" s="36">
        <v>39745.291666666701</v>
      </c>
      <c r="G355" s="16" t="s">
        <v>68</v>
      </c>
      <c r="H355" s="17" t="s">
        <v>55</v>
      </c>
      <c r="I355" s="17"/>
      <c r="J355" s="17"/>
      <c r="K355" s="17" t="s">
        <v>55</v>
      </c>
      <c r="L355" s="17"/>
      <c r="M355" s="17"/>
      <c r="N355" s="17">
        <v>350</v>
      </c>
      <c r="O355" s="17"/>
      <c r="P355" s="17"/>
      <c r="Q355" s="17">
        <v>350</v>
      </c>
      <c r="R355" s="17"/>
      <c r="S355" s="17"/>
      <c r="T355" s="17" t="s">
        <v>208</v>
      </c>
      <c r="U355" s="17" t="s">
        <v>61</v>
      </c>
      <c r="V355" s="17" t="s">
        <v>62</v>
      </c>
      <c r="W355" s="19" t="s">
        <v>2046</v>
      </c>
      <c r="X355" s="18">
        <v>40695.291666666701</v>
      </c>
      <c r="Y355" s="18">
        <v>40695.291666666701</v>
      </c>
      <c r="Z355" s="17" t="s">
        <v>74</v>
      </c>
      <c r="AA355" s="17" t="s">
        <v>74</v>
      </c>
      <c r="AB355" s="17" t="s">
        <v>74</v>
      </c>
      <c r="AC355" s="17" t="s">
        <v>74</v>
      </c>
      <c r="AD355" s="17"/>
      <c r="AE355" s="17"/>
    </row>
    <row r="356" spans="1:31" s="3" customFormat="1" ht="13" x14ac:dyDescent="0.3">
      <c r="A356" s="35" t="s">
        <v>2047</v>
      </c>
      <c r="B356" s="17">
        <v>438</v>
      </c>
      <c r="C356" s="18">
        <v>39598</v>
      </c>
      <c r="D356" s="18">
        <v>39598.291666666701</v>
      </c>
      <c r="E356" s="16" t="s">
        <v>1375</v>
      </c>
      <c r="F356" s="36">
        <v>39778.333333333299</v>
      </c>
      <c r="G356" s="16" t="s">
        <v>68</v>
      </c>
      <c r="H356" s="17" t="s">
        <v>55</v>
      </c>
      <c r="I356" s="17"/>
      <c r="J356" s="17"/>
      <c r="K356" s="17" t="s">
        <v>55</v>
      </c>
      <c r="L356" s="17"/>
      <c r="M356" s="17"/>
      <c r="N356" s="17">
        <v>500</v>
      </c>
      <c r="O356" s="17"/>
      <c r="P356" s="17"/>
      <c r="Q356" s="17">
        <v>500</v>
      </c>
      <c r="R356" s="17"/>
      <c r="S356" s="17"/>
      <c r="T356" s="17" t="s">
        <v>88</v>
      </c>
      <c r="U356" s="17" t="s">
        <v>61</v>
      </c>
      <c r="V356" s="17" t="s">
        <v>89</v>
      </c>
      <c r="W356" s="19" t="s">
        <v>1633</v>
      </c>
      <c r="X356" s="18">
        <v>40908.333333333299</v>
      </c>
      <c r="Y356" s="18">
        <v>40908.333333333299</v>
      </c>
      <c r="Z356" s="17" t="s">
        <v>74</v>
      </c>
      <c r="AA356" s="17" t="s">
        <v>74</v>
      </c>
      <c r="AB356" s="17" t="s">
        <v>74</v>
      </c>
      <c r="AC356" s="17" t="s">
        <v>74</v>
      </c>
      <c r="AD356" s="17"/>
      <c r="AE356" s="17"/>
    </row>
    <row r="357" spans="1:31" s="3" customFormat="1" ht="13" x14ac:dyDescent="0.3">
      <c r="A357" s="35" t="s">
        <v>2048</v>
      </c>
      <c r="B357" s="17">
        <v>439</v>
      </c>
      <c r="C357" s="18">
        <v>39598</v>
      </c>
      <c r="D357" s="18">
        <v>39598.291666666701</v>
      </c>
      <c r="E357" s="16" t="s">
        <v>1375</v>
      </c>
      <c r="F357" s="36">
        <v>39778.333333333299</v>
      </c>
      <c r="G357" s="16" t="s">
        <v>68</v>
      </c>
      <c r="H357" s="17" t="s">
        <v>76</v>
      </c>
      <c r="I357" s="17"/>
      <c r="J357" s="17"/>
      <c r="K357" s="17" t="s">
        <v>96</v>
      </c>
      <c r="L357" s="17"/>
      <c r="M357" s="17"/>
      <c r="N357" s="17">
        <v>500</v>
      </c>
      <c r="O357" s="17"/>
      <c r="P357" s="17"/>
      <c r="Q357" s="17">
        <v>500</v>
      </c>
      <c r="R357" s="17"/>
      <c r="S357" s="17"/>
      <c r="T357" s="17" t="s">
        <v>2025</v>
      </c>
      <c r="U357" s="17" t="s">
        <v>61</v>
      </c>
      <c r="V357" s="17" t="s">
        <v>89</v>
      </c>
      <c r="W357" s="19" t="s">
        <v>1922</v>
      </c>
      <c r="X357" s="18">
        <v>40908.333333333299</v>
      </c>
      <c r="Y357" s="18">
        <v>40908.333333333299</v>
      </c>
      <c r="Z357" s="17" t="s">
        <v>73</v>
      </c>
      <c r="AA357" s="17" t="s">
        <v>74</v>
      </c>
      <c r="AB357" s="17" t="s">
        <v>74</v>
      </c>
      <c r="AC357" s="17" t="s">
        <v>74</v>
      </c>
      <c r="AD357" s="17"/>
      <c r="AE357" s="17"/>
    </row>
    <row r="358" spans="1:31" s="3" customFormat="1" ht="13" x14ac:dyDescent="0.3">
      <c r="A358" s="35" t="s">
        <v>2049</v>
      </c>
      <c r="B358" s="17">
        <v>440</v>
      </c>
      <c r="C358" s="18">
        <v>39598</v>
      </c>
      <c r="D358" s="18">
        <v>39598.291666666701</v>
      </c>
      <c r="E358" s="16" t="s">
        <v>1375</v>
      </c>
      <c r="F358" s="36">
        <v>39778.333333333299</v>
      </c>
      <c r="G358" s="16" t="s">
        <v>68</v>
      </c>
      <c r="H358" s="17" t="s">
        <v>76</v>
      </c>
      <c r="I358" s="17"/>
      <c r="J358" s="17"/>
      <c r="K358" s="17" t="s">
        <v>96</v>
      </c>
      <c r="L358" s="17"/>
      <c r="M358" s="17"/>
      <c r="N358" s="17">
        <v>500</v>
      </c>
      <c r="O358" s="17"/>
      <c r="P358" s="17"/>
      <c r="Q358" s="17">
        <v>500</v>
      </c>
      <c r="R358" s="17"/>
      <c r="S358" s="17"/>
      <c r="T358" s="17" t="s">
        <v>88</v>
      </c>
      <c r="U358" s="17" t="s">
        <v>61</v>
      </c>
      <c r="V358" s="17" t="s">
        <v>89</v>
      </c>
      <c r="W358" s="19" t="s">
        <v>1368</v>
      </c>
      <c r="X358" s="18">
        <v>40908.333333333299</v>
      </c>
      <c r="Y358" s="18">
        <v>40908.333333333299</v>
      </c>
      <c r="Z358" s="17" t="s">
        <v>73</v>
      </c>
      <c r="AA358" s="17" t="s">
        <v>74</v>
      </c>
      <c r="AB358" s="17" t="s">
        <v>74</v>
      </c>
      <c r="AC358" s="17" t="s">
        <v>74</v>
      </c>
      <c r="AD358" s="17"/>
      <c r="AE358" s="17"/>
    </row>
    <row r="359" spans="1:31" s="3" customFormat="1" ht="13" x14ac:dyDescent="0.3">
      <c r="A359" s="35" t="s">
        <v>2050</v>
      </c>
      <c r="B359" s="17">
        <v>441</v>
      </c>
      <c r="C359" s="18">
        <v>39598</v>
      </c>
      <c r="D359" s="18">
        <v>39598.291666666701</v>
      </c>
      <c r="E359" s="16" t="s">
        <v>1375</v>
      </c>
      <c r="F359" s="36">
        <v>39778.333333333299</v>
      </c>
      <c r="G359" s="16" t="s">
        <v>68</v>
      </c>
      <c r="H359" s="17" t="s">
        <v>76</v>
      </c>
      <c r="I359" s="17"/>
      <c r="J359" s="17"/>
      <c r="K359" s="17" t="s">
        <v>653</v>
      </c>
      <c r="L359" s="17"/>
      <c r="M359" s="17"/>
      <c r="N359" s="17">
        <v>50</v>
      </c>
      <c r="O359" s="17"/>
      <c r="P359" s="17"/>
      <c r="Q359" s="17">
        <v>50</v>
      </c>
      <c r="R359" s="17"/>
      <c r="S359" s="17"/>
      <c r="T359" s="17" t="s">
        <v>205</v>
      </c>
      <c r="U359" s="17" t="s">
        <v>61</v>
      </c>
      <c r="V359" s="17" t="s">
        <v>62</v>
      </c>
      <c r="W359" s="19" t="s">
        <v>2051</v>
      </c>
      <c r="X359" s="18">
        <v>41121.291666666701</v>
      </c>
      <c r="Y359" s="18">
        <v>41121.291666666701</v>
      </c>
      <c r="Z359" s="17" t="s">
        <v>74</v>
      </c>
      <c r="AA359" s="17" t="s">
        <v>74</v>
      </c>
      <c r="AB359" s="17" t="s">
        <v>74</v>
      </c>
      <c r="AC359" s="17" t="s">
        <v>74</v>
      </c>
      <c r="AD359" s="17"/>
      <c r="AE359" s="17"/>
    </row>
    <row r="360" spans="1:31" s="3" customFormat="1" ht="13" x14ac:dyDescent="0.3">
      <c r="A360" s="35" t="s">
        <v>2052</v>
      </c>
      <c r="B360" s="17">
        <v>443</v>
      </c>
      <c r="C360" s="18">
        <v>39598</v>
      </c>
      <c r="D360" s="18">
        <v>39598.291666666701</v>
      </c>
      <c r="E360" s="16" t="s">
        <v>1375</v>
      </c>
      <c r="F360" s="36">
        <v>39777.333333333299</v>
      </c>
      <c r="G360" s="16" t="s">
        <v>68</v>
      </c>
      <c r="H360" s="17" t="s">
        <v>374</v>
      </c>
      <c r="I360" s="17"/>
      <c r="J360" s="17"/>
      <c r="K360" s="17" t="s">
        <v>77</v>
      </c>
      <c r="L360" s="17"/>
      <c r="M360" s="17"/>
      <c r="N360" s="17">
        <v>49</v>
      </c>
      <c r="O360" s="17"/>
      <c r="P360" s="17"/>
      <c r="Q360" s="17">
        <v>49</v>
      </c>
      <c r="R360" s="17"/>
      <c r="S360" s="17"/>
      <c r="T360" s="17" t="s">
        <v>70</v>
      </c>
      <c r="U360" s="17" t="s">
        <v>61</v>
      </c>
      <c r="V360" s="17" t="s">
        <v>71</v>
      </c>
      <c r="W360" s="19" t="s">
        <v>2053</v>
      </c>
      <c r="X360" s="18">
        <v>39995.291666666701</v>
      </c>
      <c r="Y360" s="18">
        <v>39995.291666666701</v>
      </c>
      <c r="Z360" s="17" t="s">
        <v>73</v>
      </c>
      <c r="AA360" s="17" t="s">
        <v>74</v>
      </c>
      <c r="AB360" s="17" t="s">
        <v>74</v>
      </c>
      <c r="AC360" s="17" t="s">
        <v>74</v>
      </c>
      <c r="AD360" s="17"/>
      <c r="AE360" s="17"/>
    </row>
    <row r="361" spans="1:31" s="3" customFormat="1" ht="13" x14ac:dyDescent="0.3">
      <c r="A361" s="35" t="s">
        <v>2054</v>
      </c>
      <c r="B361" s="17">
        <v>444</v>
      </c>
      <c r="C361" s="18">
        <v>39598</v>
      </c>
      <c r="D361" s="18">
        <v>39598.291666666701</v>
      </c>
      <c r="E361" s="16" t="s">
        <v>1375</v>
      </c>
      <c r="F361" s="36">
        <v>39777.333333333299</v>
      </c>
      <c r="G361" s="16" t="s">
        <v>68</v>
      </c>
      <c r="H361" s="17" t="s">
        <v>374</v>
      </c>
      <c r="I361" s="17"/>
      <c r="J361" s="17"/>
      <c r="K361" s="17" t="s">
        <v>77</v>
      </c>
      <c r="L361" s="17"/>
      <c r="M361" s="17"/>
      <c r="N361" s="17">
        <v>49</v>
      </c>
      <c r="O361" s="17"/>
      <c r="P361" s="17"/>
      <c r="Q361" s="17">
        <v>49</v>
      </c>
      <c r="R361" s="17"/>
      <c r="S361" s="17"/>
      <c r="T361" s="17" t="s">
        <v>70</v>
      </c>
      <c r="U361" s="17" t="s">
        <v>61</v>
      </c>
      <c r="V361" s="17" t="s">
        <v>71</v>
      </c>
      <c r="W361" s="19" t="s">
        <v>2055</v>
      </c>
      <c r="X361" s="18">
        <v>39995.291666666701</v>
      </c>
      <c r="Y361" s="18">
        <v>39995.291666666701</v>
      </c>
      <c r="Z361" s="17" t="s">
        <v>73</v>
      </c>
      <c r="AA361" s="17" t="s">
        <v>74</v>
      </c>
      <c r="AB361" s="17" t="s">
        <v>74</v>
      </c>
      <c r="AC361" s="17" t="s">
        <v>74</v>
      </c>
      <c r="AD361" s="17"/>
      <c r="AE361" s="17"/>
    </row>
    <row r="362" spans="1:31" s="3" customFormat="1" ht="13" x14ac:dyDescent="0.3">
      <c r="A362" s="35" t="s">
        <v>2056</v>
      </c>
      <c r="B362" s="17">
        <v>445</v>
      </c>
      <c r="C362" s="18">
        <v>39606</v>
      </c>
      <c r="D362" s="18">
        <v>39598.291666666701</v>
      </c>
      <c r="E362" s="16" t="s">
        <v>1375</v>
      </c>
      <c r="F362" s="36">
        <v>39777.333333333299</v>
      </c>
      <c r="G362" s="16" t="s">
        <v>68</v>
      </c>
      <c r="H362" s="17" t="s">
        <v>374</v>
      </c>
      <c r="I362" s="17"/>
      <c r="J362" s="17"/>
      <c r="K362" s="17" t="s">
        <v>77</v>
      </c>
      <c r="L362" s="17"/>
      <c r="M362" s="17"/>
      <c r="N362" s="17">
        <v>49</v>
      </c>
      <c r="O362" s="17"/>
      <c r="P362" s="17"/>
      <c r="Q362" s="17">
        <v>49</v>
      </c>
      <c r="R362" s="17"/>
      <c r="S362" s="17"/>
      <c r="T362" s="17" t="s">
        <v>70</v>
      </c>
      <c r="U362" s="17" t="s">
        <v>61</v>
      </c>
      <c r="V362" s="17" t="s">
        <v>71</v>
      </c>
      <c r="W362" s="19" t="s">
        <v>2057</v>
      </c>
      <c r="X362" s="18">
        <v>39995.291666666701</v>
      </c>
      <c r="Y362" s="18">
        <v>39995.291666666701</v>
      </c>
      <c r="Z362" s="17" t="s">
        <v>73</v>
      </c>
      <c r="AA362" s="17" t="s">
        <v>74</v>
      </c>
      <c r="AB362" s="17" t="s">
        <v>74</v>
      </c>
      <c r="AC362" s="17" t="s">
        <v>74</v>
      </c>
      <c r="AD362" s="17"/>
      <c r="AE362" s="17"/>
    </row>
    <row r="363" spans="1:31" s="3" customFormat="1" ht="13" x14ac:dyDescent="0.3">
      <c r="A363" s="35" t="s">
        <v>2058</v>
      </c>
      <c r="B363" s="17">
        <v>446</v>
      </c>
      <c r="C363" s="18">
        <v>39598</v>
      </c>
      <c r="D363" s="18">
        <v>39598.291666666701</v>
      </c>
      <c r="E363" s="16" t="s">
        <v>1375</v>
      </c>
      <c r="F363" s="36">
        <v>39777.333333333299</v>
      </c>
      <c r="G363" s="16" t="s">
        <v>68</v>
      </c>
      <c r="H363" s="17" t="s">
        <v>374</v>
      </c>
      <c r="I363" s="17"/>
      <c r="J363" s="17"/>
      <c r="K363" s="17" t="s">
        <v>77</v>
      </c>
      <c r="L363" s="17"/>
      <c r="M363" s="17"/>
      <c r="N363" s="17">
        <v>49</v>
      </c>
      <c r="O363" s="17"/>
      <c r="P363" s="17"/>
      <c r="Q363" s="17">
        <v>49</v>
      </c>
      <c r="R363" s="17"/>
      <c r="S363" s="17"/>
      <c r="T363" s="17" t="s">
        <v>480</v>
      </c>
      <c r="U363" s="17" t="s">
        <v>61</v>
      </c>
      <c r="V363" s="17" t="s">
        <v>71</v>
      </c>
      <c r="W363" s="19" t="s">
        <v>2059</v>
      </c>
      <c r="X363" s="18">
        <v>39995.291666666701</v>
      </c>
      <c r="Y363" s="18">
        <v>39995.291666666701</v>
      </c>
      <c r="Z363" s="17" t="s">
        <v>73</v>
      </c>
      <c r="AA363" s="17" t="s">
        <v>74</v>
      </c>
      <c r="AB363" s="17" t="s">
        <v>74</v>
      </c>
      <c r="AC363" s="17" t="s">
        <v>74</v>
      </c>
      <c r="AD363" s="17"/>
      <c r="AE363" s="17" t="s">
        <v>74</v>
      </c>
    </row>
    <row r="364" spans="1:31" s="3" customFormat="1" ht="13" x14ac:dyDescent="0.3">
      <c r="A364" s="35" t="s">
        <v>2060</v>
      </c>
      <c r="B364" s="17">
        <v>447</v>
      </c>
      <c r="C364" s="18">
        <v>39598</v>
      </c>
      <c r="D364" s="18">
        <v>39598.291666666701</v>
      </c>
      <c r="E364" s="16" t="s">
        <v>1375</v>
      </c>
      <c r="F364" s="36">
        <v>39777.333333333299</v>
      </c>
      <c r="G364" s="16" t="s">
        <v>68</v>
      </c>
      <c r="H364" s="17" t="s">
        <v>374</v>
      </c>
      <c r="I364" s="17"/>
      <c r="J364" s="17"/>
      <c r="K364" s="17" t="s">
        <v>77</v>
      </c>
      <c r="L364" s="17"/>
      <c r="M364" s="17"/>
      <c r="N364" s="17">
        <v>49</v>
      </c>
      <c r="O364" s="17"/>
      <c r="P364" s="17"/>
      <c r="Q364" s="17">
        <v>49</v>
      </c>
      <c r="R364" s="17"/>
      <c r="S364" s="17"/>
      <c r="T364" s="17" t="s">
        <v>70</v>
      </c>
      <c r="U364" s="17" t="s">
        <v>61</v>
      </c>
      <c r="V364" s="17" t="s">
        <v>71</v>
      </c>
      <c r="W364" s="19" t="s">
        <v>2061</v>
      </c>
      <c r="X364" s="18">
        <v>39995.291666666701</v>
      </c>
      <c r="Y364" s="18">
        <v>39995.291666666701</v>
      </c>
      <c r="Z364" s="17" t="s">
        <v>73</v>
      </c>
      <c r="AA364" s="17" t="s">
        <v>74</v>
      </c>
      <c r="AB364" s="17" t="s">
        <v>74</v>
      </c>
      <c r="AC364" s="17" t="s">
        <v>74</v>
      </c>
      <c r="AD364" s="17"/>
      <c r="AE364" s="17"/>
    </row>
    <row r="365" spans="1:31" s="3" customFormat="1" ht="13" x14ac:dyDescent="0.3">
      <c r="A365" s="35" t="s">
        <v>2062</v>
      </c>
      <c r="B365" s="17">
        <v>448</v>
      </c>
      <c r="C365" s="18">
        <v>39606</v>
      </c>
      <c r="D365" s="18">
        <v>39598.291666666701</v>
      </c>
      <c r="E365" s="16" t="s">
        <v>1375</v>
      </c>
      <c r="F365" s="36">
        <v>39777.333333333299</v>
      </c>
      <c r="G365" s="16" t="s">
        <v>68</v>
      </c>
      <c r="H365" s="17" t="s">
        <v>374</v>
      </c>
      <c r="I365" s="17"/>
      <c r="J365" s="17"/>
      <c r="K365" s="17" t="s">
        <v>77</v>
      </c>
      <c r="L365" s="17"/>
      <c r="M365" s="17"/>
      <c r="N365" s="17">
        <v>49</v>
      </c>
      <c r="O365" s="17"/>
      <c r="P365" s="17"/>
      <c r="Q365" s="17">
        <v>49</v>
      </c>
      <c r="R365" s="17"/>
      <c r="S365" s="17"/>
      <c r="T365" s="17" t="s">
        <v>70</v>
      </c>
      <c r="U365" s="17" t="s">
        <v>61</v>
      </c>
      <c r="V365" s="17" t="s">
        <v>71</v>
      </c>
      <c r="W365" s="19" t="s">
        <v>1499</v>
      </c>
      <c r="X365" s="18">
        <v>39995.291666666701</v>
      </c>
      <c r="Y365" s="18">
        <v>39995.291666666701</v>
      </c>
      <c r="Z365" s="17" t="s">
        <v>73</v>
      </c>
      <c r="AA365" s="17" t="s">
        <v>74</v>
      </c>
      <c r="AB365" s="17" t="s">
        <v>74</v>
      </c>
      <c r="AC365" s="17" t="s">
        <v>74</v>
      </c>
      <c r="AD365" s="17"/>
      <c r="AE365" s="17"/>
    </row>
    <row r="366" spans="1:31" s="3" customFormat="1" ht="13" x14ac:dyDescent="0.3">
      <c r="A366" s="35" t="s">
        <v>2063</v>
      </c>
      <c r="B366" s="17">
        <v>449</v>
      </c>
      <c r="C366" s="18">
        <v>39598</v>
      </c>
      <c r="D366" s="18">
        <v>39598.291666666701</v>
      </c>
      <c r="E366" s="16" t="s">
        <v>1375</v>
      </c>
      <c r="F366" s="36">
        <v>39801.333333333299</v>
      </c>
      <c r="G366" s="16" t="s">
        <v>68</v>
      </c>
      <c r="H366" s="17" t="s">
        <v>76</v>
      </c>
      <c r="I366" s="17"/>
      <c r="J366" s="17"/>
      <c r="K366" s="17" t="s">
        <v>96</v>
      </c>
      <c r="L366" s="17"/>
      <c r="M366" s="17"/>
      <c r="N366" s="17">
        <v>250</v>
      </c>
      <c r="O366" s="17"/>
      <c r="P366" s="17"/>
      <c r="Q366" s="17">
        <v>250</v>
      </c>
      <c r="R366" s="17"/>
      <c r="S366" s="17"/>
      <c r="T366" s="17" t="s">
        <v>84</v>
      </c>
      <c r="U366" s="17" t="s">
        <v>61</v>
      </c>
      <c r="V366" s="17" t="s">
        <v>89</v>
      </c>
      <c r="W366" s="19" t="s">
        <v>1932</v>
      </c>
      <c r="X366" s="18">
        <v>41091.291666666701</v>
      </c>
      <c r="Y366" s="18">
        <v>41091.291666666701</v>
      </c>
      <c r="Z366" s="17" t="s">
        <v>74</v>
      </c>
      <c r="AA366" s="17" t="s">
        <v>74</v>
      </c>
      <c r="AB366" s="17" t="s">
        <v>74</v>
      </c>
      <c r="AC366" s="17" t="s">
        <v>74</v>
      </c>
      <c r="AD366" s="17"/>
      <c r="AE366" s="17"/>
    </row>
    <row r="367" spans="1:31" s="3" customFormat="1" ht="13" x14ac:dyDescent="0.3">
      <c r="A367" s="35" t="s">
        <v>2064</v>
      </c>
      <c r="B367" s="17">
        <v>450</v>
      </c>
      <c r="C367" s="18">
        <v>39598</v>
      </c>
      <c r="D367" s="18">
        <v>39598.291666666701</v>
      </c>
      <c r="E367" s="16" t="s">
        <v>1375</v>
      </c>
      <c r="F367" s="36">
        <v>39778.333333333299</v>
      </c>
      <c r="G367" s="16" t="s">
        <v>68</v>
      </c>
      <c r="H367" s="17" t="s">
        <v>55</v>
      </c>
      <c r="I367" s="17"/>
      <c r="J367" s="17"/>
      <c r="K367" s="17" t="s">
        <v>55</v>
      </c>
      <c r="L367" s="17"/>
      <c r="M367" s="17"/>
      <c r="N367" s="17">
        <v>1150</v>
      </c>
      <c r="O367" s="17"/>
      <c r="P367" s="17"/>
      <c r="Q367" s="17">
        <v>1150</v>
      </c>
      <c r="R367" s="17"/>
      <c r="S367" s="17"/>
      <c r="T367" s="17" t="s">
        <v>2065</v>
      </c>
      <c r="U367" s="17" t="s">
        <v>61</v>
      </c>
      <c r="V367" s="17" t="s">
        <v>89</v>
      </c>
      <c r="W367" s="19" t="s">
        <v>198</v>
      </c>
      <c r="X367" s="18">
        <v>41424.291666666701</v>
      </c>
      <c r="Y367" s="18">
        <v>41424.291666666701</v>
      </c>
      <c r="Z367" s="17" t="s">
        <v>74</v>
      </c>
      <c r="AA367" s="17" t="s">
        <v>74</v>
      </c>
      <c r="AB367" s="17" t="s">
        <v>74</v>
      </c>
      <c r="AC367" s="17" t="s">
        <v>74</v>
      </c>
      <c r="AD367" s="17"/>
      <c r="AE367" s="17"/>
    </row>
    <row r="368" spans="1:31" s="3" customFormat="1" ht="13" x14ac:dyDescent="0.3">
      <c r="A368" s="35" t="s">
        <v>2066</v>
      </c>
      <c r="B368" s="17">
        <v>451</v>
      </c>
      <c r="C368" s="18">
        <v>39598</v>
      </c>
      <c r="D368" s="18">
        <v>39598.291666666701</v>
      </c>
      <c r="E368" s="16" t="s">
        <v>1375</v>
      </c>
      <c r="F368" s="36">
        <v>39778.333333333299</v>
      </c>
      <c r="G368" s="16" t="s">
        <v>68</v>
      </c>
      <c r="H368" s="17" t="s">
        <v>76</v>
      </c>
      <c r="I368" s="17"/>
      <c r="J368" s="17"/>
      <c r="K368" s="17" t="s">
        <v>96</v>
      </c>
      <c r="L368" s="17"/>
      <c r="M368" s="17"/>
      <c r="N368" s="17">
        <v>1150</v>
      </c>
      <c r="O368" s="17"/>
      <c r="P368" s="17"/>
      <c r="Q368" s="17">
        <v>1150</v>
      </c>
      <c r="R368" s="17"/>
      <c r="S368" s="17"/>
      <c r="T368" s="17" t="s">
        <v>163</v>
      </c>
      <c r="U368" s="17" t="s">
        <v>61</v>
      </c>
      <c r="V368" s="17" t="s">
        <v>89</v>
      </c>
      <c r="W368" s="19" t="s">
        <v>901</v>
      </c>
      <c r="X368" s="18">
        <v>41424.291666666701</v>
      </c>
      <c r="Y368" s="18">
        <v>41424.291666666701</v>
      </c>
      <c r="Z368" s="17" t="s">
        <v>74</v>
      </c>
      <c r="AA368" s="17" t="s">
        <v>74</v>
      </c>
      <c r="AB368" s="17" t="s">
        <v>74</v>
      </c>
      <c r="AC368" s="17" t="s">
        <v>74</v>
      </c>
      <c r="AD368" s="17"/>
      <c r="AE368" s="17"/>
    </row>
    <row r="369" spans="1:31" s="3" customFormat="1" ht="25.5" x14ac:dyDescent="0.3">
      <c r="A369" s="35" t="s">
        <v>2067</v>
      </c>
      <c r="B369" s="17">
        <v>452</v>
      </c>
      <c r="C369" s="18">
        <v>39601</v>
      </c>
      <c r="D369" s="18">
        <v>39601.291666666701</v>
      </c>
      <c r="E369" s="16" t="s">
        <v>1375</v>
      </c>
      <c r="F369" s="36">
        <v>39776.333333333299</v>
      </c>
      <c r="G369" s="16" t="s">
        <v>68</v>
      </c>
      <c r="H369" s="17" t="s">
        <v>111</v>
      </c>
      <c r="I369" s="17"/>
      <c r="J369" s="17"/>
      <c r="K369" s="17" t="s">
        <v>77</v>
      </c>
      <c r="L369" s="17"/>
      <c r="M369" s="17"/>
      <c r="N369" s="17">
        <v>730</v>
      </c>
      <c r="O369" s="17"/>
      <c r="P369" s="17"/>
      <c r="Q369" s="17">
        <v>730</v>
      </c>
      <c r="R369" s="17"/>
      <c r="S369" s="17"/>
      <c r="T369" s="17" t="s">
        <v>60</v>
      </c>
      <c r="U369" s="17" t="s">
        <v>61</v>
      </c>
      <c r="V369" s="17" t="s">
        <v>62</v>
      </c>
      <c r="W369" s="19" t="s">
        <v>2068</v>
      </c>
      <c r="X369" s="18">
        <v>41075.291666666701</v>
      </c>
      <c r="Y369" s="18">
        <v>41075.291666666701</v>
      </c>
      <c r="Z369" s="17" t="s">
        <v>74</v>
      </c>
      <c r="AA369" s="17" t="s">
        <v>74</v>
      </c>
      <c r="AB369" s="17" t="s">
        <v>74</v>
      </c>
      <c r="AC369" s="17" t="s">
        <v>74</v>
      </c>
      <c r="AD369" s="17"/>
      <c r="AE369" s="17"/>
    </row>
    <row r="370" spans="1:31" s="3" customFormat="1" ht="13" x14ac:dyDescent="0.3">
      <c r="A370" s="35" t="s">
        <v>2069</v>
      </c>
      <c r="B370" s="17">
        <v>453</v>
      </c>
      <c r="C370" s="18">
        <v>39601</v>
      </c>
      <c r="D370" s="18">
        <v>39601.291666666701</v>
      </c>
      <c r="E370" s="16" t="s">
        <v>1375</v>
      </c>
      <c r="F370" s="36">
        <v>39778.333333333299</v>
      </c>
      <c r="G370" s="16" t="s">
        <v>68</v>
      </c>
      <c r="H370" s="17" t="s">
        <v>76</v>
      </c>
      <c r="I370" s="17"/>
      <c r="J370" s="17"/>
      <c r="K370" s="17" t="s">
        <v>96</v>
      </c>
      <c r="L370" s="17"/>
      <c r="M370" s="17"/>
      <c r="N370" s="17">
        <v>250</v>
      </c>
      <c r="O370" s="17"/>
      <c r="P370" s="17"/>
      <c r="Q370" s="17">
        <v>250</v>
      </c>
      <c r="R370" s="17"/>
      <c r="S370" s="17"/>
      <c r="T370" s="17" t="s">
        <v>333</v>
      </c>
      <c r="U370" s="17" t="s">
        <v>189</v>
      </c>
      <c r="V370" s="17" t="s">
        <v>89</v>
      </c>
      <c r="W370" s="19" t="s">
        <v>2028</v>
      </c>
      <c r="X370" s="18">
        <v>41821.291666666701</v>
      </c>
      <c r="Y370" s="18">
        <v>41821.291666666701</v>
      </c>
      <c r="Z370" s="17" t="s">
        <v>74</v>
      </c>
      <c r="AA370" s="17" t="s">
        <v>74</v>
      </c>
      <c r="AB370" s="17" t="s">
        <v>74</v>
      </c>
      <c r="AC370" s="17" t="s">
        <v>74</v>
      </c>
      <c r="AD370" s="17"/>
      <c r="AE370" s="17"/>
    </row>
    <row r="371" spans="1:31" s="3" customFormat="1" ht="13" x14ac:dyDescent="0.3">
      <c r="A371" s="35" t="s">
        <v>2070</v>
      </c>
      <c r="B371" s="17">
        <v>454</v>
      </c>
      <c r="C371" s="18">
        <v>39598</v>
      </c>
      <c r="D371" s="18">
        <v>39601.291666666701</v>
      </c>
      <c r="E371" s="16" t="s">
        <v>1375</v>
      </c>
      <c r="F371" s="36">
        <v>39778.333333333299</v>
      </c>
      <c r="G371" s="16" t="s">
        <v>68</v>
      </c>
      <c r="H371" s="17" t="s">
        <v>76</v>
      </c>
      <c r="I371" s="17"/>
      <c r="J371" s="17"/>
      <c r="K371" s="17" t="s">
        <v>96</v>
      </c>
      <c r="L371" s="17"/>
      <c r="M371" s="17"/>
      <c r="N371" s="17">
        <v>84</v>
      </c>
      <c r="O371" s="17"/>
      <c r="P371" s="17"/>
      <c r="Q371" s="17">
        <v>84</v>
      </c>
      <c r="R371" s="17"/>
      <c r="S371" s="17"/>
      <c r="T371" s="17" t="s">
        <v>1997</v>
      </c>
      <c r="U371" s="17" t="s">
        <v>61</v>
      </c>
      <c r="V371" s="17" t="s">
        <v>71</v>
      </c>
      <c r="W371" s="19" t="s">
        <v>230</v>
      </c>
      <c r="X371" s="18">
        <v>40575.333333333299</v>
      </c>
      <c r="Y371" s="18">
        <v>40575.333333333299</v>
      </c>
      <c r="Z371" s="17" t="s">
        <v>73</v>
      </c>
      <c r="AA371" s="17" t="s">
        <v>74</v>
      </c>
      <c r="AB371" s="17" t="s">
        <v>74</v>
      </c>
      <c r="AC371" s="17" t="s">
        <v>74</v>
      </c>
      <c r="AD371" s="17"/>
      <c r="AE371" s="17"/>
    </row>
    <row r="372" spans="1:31" s="3" customFormat="1" ht="13" x14ac:dyDescent="0.3">
      <c r="A372" s="35" t="s">
        <v>2071</v>
      </c>
      <c r="B372" s="17">
        <v>455</v>
      </c>
      <c r="C372" s="18">
        <v>39598</v>
      </c>
      <c r="D372" s="18">
        <v>39601.291666666701</v>
      </c>
      <c r="E372" s="16" t="s">
        <v>1375</v>
      </c>
      <c r="F372" s="36">
        <v>40624.605601851901</v>
      </c>
      <c r="G372" s="16" t="s">
        <v>68</v>
      </c>
      <c r="H372" s="17" t="s">
        <v>76</v>
      </c>
      <c r="I372" s="17"/>
      <c r="J372" s="17"/>
      <c r="K372" s="17" t="s">
        <v>96</v>
      </c>
      <c r="L372" s="17"/>
      <c r="M372" s="17"/>
      <c r="N372" s="17">
        <v>141</v>
      </c>
      <c r="O372" s="17"/>
      <c r="P372" s="17"/>
      <c r="Q372" s="17">
        <v>141</v>
      </c>
      <c r="R372" s="17"/>
      <c r="S372" s="17"/>
      <c r="T372" s="17" t="s">
        <v>107</v>
      </c>
      <c r="U372" s="17" t="s">
        <v>61</v>
      </c>
      <c r="V372" s="17" t="s">
        <v>89</v>
      </c>
      <c r="W372" s="19" t="s">
        <v>198</v>
      </c>
      <c r="X372" s="18">
        <v>41548.291666666701</v>
      </c>
      <c r="Y372" s="18">
        <v>41548.291666666701</v>
      </c>
      <c r="Z372" s="17" t="s">
        <v>73</v>
      </c>
      <c r="AA372" s="17" t="s">
        <v>74</v>
      </c>
      <c r="AB372" s="17" t="s">
        <v>74</v>
      </c>
      <c r="AC372" s="17" t="s">
        <v>74</v>
      </c>
      <c r="AD372" s="17"/>
      <c r="AE372" s="17" t="s">
        <v>74</v>
      </c>
    </row>
    <row r="373" spans="1:31" s="3" customFormat="1" ht="13" x14ac:dyDescent="0.3">
      <c r="A373" s="35" t="s">
        <v>2072</v>
      </c>
      <c r="B373" s="17">
        <v>456</v>
      </c>
      <c r="C373" s="18">
        <v>39598</v>
      </c>
      <c r="D373" s="18">
        <v>39601.291666666701</v>
      </c>
      <c r="E373" s="16" t="s">
        <v>1375</v>
      </c>
      <c r="F373" s="36">
        <v>39778.333333333299</v>
      </c>
      <c r="G373" s="16" t="s">
        <v>68</v>
      </c>
      <c r="H373" s="17" t="s">
        <v>76</v>
      </c>
      <c r="I373" s="17"/>
      <c r="J373" s="17"/>
      <c r="K373" s="17" t="s">
        <v>96</v>
      </c>
      <c r="L373" s="17"/>
      <c r="M373" s="17"/>
      <c r="N373" s="17">
        <v>840</v>
      </c>
      <c r="O373" s="17"/>
      <c r="P373" s="17"/>
      <c r="Q373" s="17">
        <v>840</v>
      </c>
      <c r="R373" s="17"/>
      <c r="S373" s="17"/>
      <c r="T373" s="17" t="s">
        <v>107</v>
      </c>
      <c r="U373" s="17" t="s">
        <v>61</v>
      </c>
      <c r="V373" s="17" t="s">
        <v>89</v>
      </c>
      <c r="W373" s="19" t="s">
        <v>1472</v>
      </c>
      <c r="X373" s="18">
        <v>41883.291666666701</v>
      </c>
      <c r="Y373" s="18">
        <v>41883.291666666701</v>
      </c>
      <c r="Z373" s="17" t="s">
        <v>74</v>
      </c>
      <c r="AA373" s="17" t="s">
        <v>74</v>
      </c>
      <c r="AB373" s="17" t="s">
        <v>74</v>
      </c>
      <c r="AC373" s="17" t="s">
        <v>74</v>
      </c>
      <c r="AD373" s="17"/>
      <c r="AE373" s="17"/>
    </row>
    <row r="374" spans="1:31" s="3" customFormat="1" ht="13" x14ac:dyDescent="0.3">
      <c r="A374" s="35" t="s">
        <v>2073</v>
      </c>
      <c r="B374" s="17">
        <v>457</v>
      </c>
      <c r="C374" s="18">
        <v>39601</v>
      </c>
      <c r="D374" s="18">
        <v>39601.291666666701</v>
      </c>
      <c r="E374" s="16" t="s">
        <v>1375</v>
      </c>
      <c r="F374" s="36">
        <v>39778.333333333299</v>
      </c>
      <c r="G374" s="16" t="s">
        <v>68</v>
      </c>
      <c r="H374" s="17" t="s">
        <v>95</v>
      </c>
      <c r="I374" s="17"/>
      <c r="J374" s="17"/>
      <c r="K374" s="17" t="s">
        <v>96</v>
      </c>
      <c r="L374" s="17"/>
      <c r="M374" s="17"/>
      <c r="N374" s="17">
        <v>55</v>
      </c>
      <c r="O374" s="17"/>
      <c r="P374" s="17"/>
      <c r="Q374" s="17">
        <v>55</v>
      </c>
      <c r="R374" s="17"/>
      <c r="S374" s="17"/>
      <c r="T374" s="17" t="s">
        <v>2025</v>
      </c>
      <c r="U374" s="17" t="s">
        <v>61</v>
      </c>
      <c r="V374" s="17" t="s">
        <v>89</v>
      </c>
      <c r="W374" s="19" t="s">
        <v>2074</v>
      </c>
      <c r="X374" s="18">
        <v>40344.291666666701</v>
      </c>
      <c r="Y374" s="18">
        <v>40344.291666666701</v>
      </c>
      <c r="Z374" s="17" t="s">
        <v>73</v>
      </c>
      <c r="AA374" s="17" t="s">
        <v>74</v>
      </c>
      <c r="AB374" s="17" t="s">
        <v>74</v>
      </c>
      <c r="AC374" s="17" t="s">
        <v>74</v>
      </c>
      <c r="AD374" s="17"/>
      <c r="AE374" s="17"/>
    </row>
    <row r="375" spans="1:31" s="3" customFormat="1" ht="13" x14ac:dyDescent="0.3">
      <c r="A375" s="35" t="s">
        <v>2075</v>
      </c>
      <c r="B375" s="17">
        <v>458</v>
      </c>
      <c r="C375" s="18">
        <v>39601</v>
      </c>
      <c r="D375" s="18">
        <v>39601.291666666701</v>
      </c>
      <c r="E375" s="16" t="s">
        <v>1375</v>
      </c>
      <c r="F375" s="36">
        <v>39661.291666666701</v>
      </c>
      <c r="G375" s="16" t="s">
        <v>68</v>
      </c>
      <c r="H375" s="17" t="s">
        <v>95</v>
      </c>
      <c r="I375" s="17"/>
      <c r="J375" s="17"/>
      <c r="K375" s="17" t="s">
        <v>96</v>
      </c>
      <c r="L375" s="17"/>
      <c r="M375" s="17"/>
      <c r="N375" s="17">
        <v>50</v>
      </c>
      <c r="O375" s="17"/>
      <c r="P375" s="17"/>
      <c r="Q375" s="17">
        <v>50</v>
      </c>
      <c r="R375" s="17"/>
      <c r="S375" s="17"/>
      <c r="T375" s="17" t="s">
        <v>84</v>
      </c>
      <c r="U375" s="17" t="s">
        <v>61</v>
      </c>
      <c r="V375" s="17" t="s">
        <v>89</v>
      </c>
      <c r="W375" s="19" t="s">
        <v>2076</v>
      </c>
      <c r="X375" s="18">
        <v>40344.291666666701</v>
      </c>
      <c r="Y375" s="18">
        <v>40344.291666666701</v>
      </c>
      <c r="Z375" s="17" t="s">
        <v>74</v>
      </c>
      <c r="AA375" s="17" t="s">
        <v>74</v>
      </c>
      <c r="AB375" s="17" t="s">
        <v>74</v>
      </c>
      <c r="AC375" s="17" t="s">
        <v>74</v>
      </c>
      <c r="AD375" s="17"/>
      <c r="AE375" s="17"/>
    </row>
    <row r="376" spans="1:31" s="3" customFormat="1" ht="13" x14ac:dyDescent="0.3">
      <c r="A376" s="35" t="s">
        <v>2077</v>
      </c>
      <c r="B376" s="17">
        <v>459</v>
      </c>
      <c r="C376" s="18">
        <v>39601</v>
      </c>
      <c r="D376" s="18">
        <v>39601.291666666701</v>
      </c>
      <c r="E376" s="16" t="s">
        <v>1375</v>
      </c>
      <c r="F376" s="36">
        <v>39777.333333333299</v>
      </c>
      <c r="G376" s="16" t="s">
        <v>68</v>
      </c>
      <c r="H376" s="17" t="s">
        <v>95</v>
      </c>
      <c r="I376" s="17"/>
      <c r="J376" s="17"/>
      <c r="K376" s="17" t="s">
        <v>96</v>
      </c>
      <c r="L376" s="17"/>
      <c r="M376" s="17"/>
      <c r="N376" s="17">
        <v>50</v>
      </c>
      <c r="O376" s="17"/>
      <c r="P376" s="17"/>
      <c r="Q376" s="17">
        <v>50</v>
      </c>
      <c r="R376" s="17"/>
      <c r="S376" s="17"/>
      <c r="T376" s="17" t="s">
        <v>70</v>
      </c>
      <c r="U376" s="17" t="s">
        <v>61</v>
      </c>
      <c r="V376" s="17" t="s">
        <v>71</v>
      </c>
      <c r="W376" s="19" t="s">
        <v>2078</v>
      </c>
      <c r="X376" s="18">
        <v>40162.333333333299</v>
      </c>
      <c r="Y376" s="18">
        <v>40162.333333333299</v>
      </c>
      <c r="Z376" s="17" t="s">
        <v>73</v>
      </c>
      <c r="AA376" s="17" t="s">
        <v>74</v>
      </c>
      <c r="AB376" s="17" t="s">
        <v>74</v>
      </c>
      <c r="AC376" s="17" t="s">
        <v>74</v>
      </c>
      <c r="AD376" s="17"/>
      <c r="AE376" s="17"/>
    </row>
    <row r="377" spans="1:31" s="3" customFormat="1" ht="13" x14ac:dyDescent="0.3">
      <c r="A377" s="35" t="s">
        <v>2079</v>
      </c>
      <c r="B377" s="17">
        <v>460</v>
      </c>
      <c r="C377" s="18">
        <v>39601</v>
      </c>
      <c r="D377" s="18">
        <v>39601.291666666701</v>
      </c>
      <c r="E377" s="16" t="s">
        <v>1375</v>
      </c>
      <c r="F377" s="36">
        <v>39701.291666666701</v>
      </c>
      <c r="G377" s="16" t="s">
        <v>68</v>
      </c>
      <c r="H377" s="17" t="s">
        <v>95</v>
      </c>
      <c r="I377" s="17"/>
      <c r="J377" s="17"/>
      <c r="K377" s="17" t="s">
        <v>96</v>
      </c>
      <c r="L377" s="17"/>
      <c r="M377" s="17"/>
      <c r="N377" s="17">
        <v>40</v>
      </c>
      <c r="O377" s="17"/>
      <c r="P377" s="17"/>
      <c r="Q377" s="17">
        <v>40</v>
      </c>
      <c r="R377" s="17"/>
      <c r="S377" s="17"/>
      <c r="T377" s="17" t="s">
        <v>88</v>
      </c>
      <c r="U377" s="17" t="s">
        <v>61</v>
      </c>
      <c r="V377" s="17" t="s">
        <v>89</v>
      </c>
      <c r="W377" s="19" t="s">
        <v>2080</v>
      </c>
      <c r="X377" s="18">
        <v>40513.333333333299</v>
      </c>
      <c r="Y377" s="18">
        <v>40513.333333333299</v>
      </c>
      <c r="Z377" s="17" t="s">
        <v>74</v>
      </c>
      <c r="AA377" s="17" t="s">
        <v>74</v>
      </c>
      <c r="AB377" s="17" t="s">
        <v>74</v>
      </c>
      <c r="AC377" s="17" t="s">
        <v>74</v>
      </c>
      <c r="AD377" s="17"/>
      <c r="AE377" s="17"/>
    </row>
    <row r="378" spans="1:31" s="3" customFormat="1" ht="25.5" x14ac:dyDescent="0.3">
      <c r="A378" s="35" t="s">
        <v>2081</v>
      </c>
      <c r="B378" s="17">
        <v>461</v>
      </c>
      <c r="C378" s="18">
        <v>39601</v>
      </c>
      <c r="D378" s="18">
        <v>39601.291666666701</v>
      </c>
      <c r="E378" s="16" t="s">
        <v>1375</v>
      </c>
      <c r="F378" s="36">
        <v>39701.291666666701</v>
      </c>
      <c r="G378" s="16" t="s">
        <v>68</v>
      </c>
      <c r="H378" s="17" t="s">
        <v>95</v>
      </c>
      <c r="I378" s="17"/>
      <c r="J378" s="17"/>
      <c r="K378" s="17" t="s">
        <v>96</v>
      </c>
      <c r="L378" s="17"/>
      <c r="M378" s="17"/>
      <c r="N378" s="17">
        <v>40</v>
      </c>
      <c r="O378" s="17"/>
      <c r="P378" s="17"/>
      <c r="Q378" s="17">
        <v>40</v>
      </c>
      <c r="R378" s="17"/>
      <c r="S378" s="17"/>
      <c r="T378" s="17" t="s">
        <v>163</v>
      </c>
      <c r="U378" s="17" t="s">
        <v>61</v>
      </c>
      <c r="V378" s="17" t="s">
        <v>89</v>
      </c>
      <c r="W378" s="19" t="s">
        <v>2082</v>
      </c>
      <c r="X378" s="18">
        <v>40513.333333333299</v>
      </c>
      <c r="Y378" s="18">
        <v>40513.333333333299</v>
      </c>
      <c r="Z378" s="17" t="s">
        <v>74</v>
      </c>
      <c r="AA378" s="17" t="s">
        <v>74</v>
      </c>
      <c r="AB378" s="17" t="s">
        <v>74</v>
      </c>
      <c r="AC378" s="17" t="s">
        <v>74</v>
      </c>
      <c r="AD378" s="17"/>
      <c r="AE378" s="17"/>
    </row>
    <row r="379" spans="1:31" s="3" customFormat="1" ht="13" x14ac:dyDescent="0.3">
      <c r="A379" s="35" t="s">
        <v>2083</v>
      </c>
      <c r="B379" s="17">
        <v>462</v>
      </c>
      <c r="C379" s="18">
        <v>39601</v>
      </c>
      <c r="D379" s="18">
        <v>39601.291666666701</v>
      </c>
      <c r="E379" s="16" t="s">
        <v>1375</v>
      </c>
      <c r="F379" s="36">
        <v>39777.333333333299</v>
      </c>
      <c r="G379" s="16" t="s">
        <v>68</v>
      </c>
      <c r="H379" s="17" t="s">
        <v>95</v>
      </c>
      <c r="I379" s="17"/>
      <c r="J379" s="17"/>
      <c r="K379" s="17" t="s">
        <v>96</v>
      </c>
      <c r="L379" s="17"/>
      <c r="M379" s="17"/>
      <c r="N379" s="17">
        <v>58.8</v>
      </c>
      <c r="O379" s="17"/>
      <c r="P379" s="17"/>
      <c r="Q379" s="17">
        <v>58.8</v>
      </c>
      <c r="R379" s="17"/>
      <c r="S379" s="17"/>
      <c r="T379" s="17" t="s">
        <v>70</v>
      </c>
      <c r="U379" s="17" t="s">
        <v>61</v>
      </c>
      <c r="V379" s="17" t="s">
        <v>71</v>
      </c>
      <c r="W379" s="19" t="s">
        <v>1130</v>
      </c>
      <c r="X379" s="18">
        <v>40344.291666666701</v>
      </c>
      <c r="Y379" s="18">
        <v>40344.291666666701</v>
      </c>
      <c r="Z379" s="17" t="s">
        <v>73</v>
      </c>
      <c r="AA379" s="17" t="s">
        <v>74</v>
      </c>
      <c r="AB379" s="17" t="s">
        <v>74</v>
      </c>
      <c r="AC379" s="17" t="s">
        <v>74</v>
      </c>
      <c r="AD379" s="17"/>
      <c r="AE379" s="17"/>
    </row>
    <row r="380" spans="1:31" s="3" customFormat="1" ht="13" x14ac:dyDescent="0.3">
      <c r="A380" s="35" t="s">
        <v>2084</v>
      </c>
      <c r="B380" s="17">
        <v>463</v>
      </c>
      <c r="C380" s="18">
        <v>39601</v>
      </c>
      <c r="D380" s="18">
        <v>39601.291666666701</v>
      </c>
      <c r="E380" s="16" t="s">
        <v>1375</v>
      </c>
      <c r="F380" s="36">
        <v>39777.333333333299</v>
      </c>
      <c r="G380" s="16" t="s">
        <v>68</v>
      </c>
      <c r="H380" s="17" t="s">
        <v>95</v>
      </c>
      <c r="I380" s="17"/>
      <c r="J380" s="17"/>
      <c r="K380" s="17" t="s">
        <v>96</v>
      </c>
      <c r="L380" s="17"/>
      <c r="M380" s="17"/>
      <c r="N380" s="17">
        <v>58.8</v>
      </c>
      <c r="O380" s="17"/>
      <c r="P380" s="17"/>
      <c r="Q380" s="17">
        <v>58.8</v>
      </c>
      <c r="R380" s="17"/>
      <c r="S380" s="17"/>
      <c r="T380" s="17" t="s">
        <v>2085</v>
      </c>
      <c r="U380" s="17" t="s">
        <v>61</v>
      </c>
      <c r="V380" s="17" t="s">
        <v>71</v>
      </c>
      <c r="W380" s="19" t="s">
        <v>2086</v>
      </c>
      <c r="X380" s="18">
        <v>40359.291666666701</v>
      </c>
      <c r="Y380" s="18">
        <v>40359.291666666701</v>
      </c>
      <c r="Z380" s="17" t="s">
        <v>73</v>
      </c>
      <c r="AA380" s="17" t="s">
        <v>74</v>
      </c>
      <c r="AB380" s="17" t="s">
        <v>74</v>
      </c>
      <c r="AC380" s="17" t="s">
        <v>74</v>
      </c>
      <c r="AD380" s="17"/>
      <c r="AE380" s="17"/>
    </row>
    <row r="381" spans="1:31" s="3" customFormat="1" ht="13" x14ac:dyDescent="0.3">
      <c r="A381" s="35" t="s">
        <v>2087</v>
      </c>
      <c r="B381" s="17">
        <v>464</v>
      </c>
      <c r="C381" s="18">
        <v>39601</v>
      </c>
      <c r="D381" s="18">
        <v>39601.291666666701</v>
      </c>
      <c r="E381" s="16" t="s">
        <v>1375</v>
      </c>
      <c r="F381" s="36">
        <v>39777.333333333299</v>
      </c>
      <c r="G381" s="16" t="s">
        <v>68</v>
      </c>
      <c r="H381" s="17" t="s">
        <v>95</v>
      </c>
      <c r="I381" s="17"/>
      <c r="J381" s="17"/>
      <c r="K381" s="17" t="s">
        <v>96</v>
      </c>
      <c r="L381" s="17"/>
      <c r="M381" s="17"/>
      <c r="N381" s="17">
        <v>40</v>
      </c>
      <c r="O381" s="17"/>
      <c r="P381" s="17"/>
      <c r="Q381" s="17">
        <v>40</v>
      </c>
      <c r="R381" s="17"/>
      <c r="S381" s="17"/>
      <c r="T381" s="17" t="s">
        <v>88</v>
      </c>
      <c r="U381" s="17" t="s">
        <v>61</v>
      </c>
      <c r="V381" s="17" t="s">
        <v>89</v>
      </c>
      <c r="W381" s="19" t="s">
        <v>2088</v>
      </c>
      <c r="X381" s="18">
        <v>40513.333333333299</v>
      </c>
      <c r="Y381" s="18">
        <v>40513.333333333299</v>
      </c>
      <c r="Z381" s="17" t="s">
        <v>74</v>
      </c>
      <c r="AA381" s="17" t="s">
        <v>74</v>
      </c>
      <c r="AB381" s="17" t="s">
        <v>74</v>
      </c>
      <c r="AC381" s="17" t="s">
        <v>74</v>
      </c>
      <c r="AD381" s="17"/>
      <c r="AE381" s="17"/>
    </row>
    <row r="382" spans="1:31" s="3" customFormat="1" ht="13" x14ac:dyDescent="0.3">
      <c r="A382" s="35" t="s">
        <v>2089</v>
      </c>
      <c r="B382" s="17">
        <v>465</v>
      </c>
      <c r="C382" s="18">
        <v>39601</v>
      </c>
      <c r="D382" s="18">
        <v>39601.291666666701</v>
      </c>
      <c r="E382" s="16" t="s">
        <v>1375</v>
      </c>
      <c r="F382" s="36">
        <v>39777.333333333299</v>
      </c>
      <c r="G382" s="16" t="s">
        <v>68</v>
      </c>
      <c r="H382" s="17" t="s">
        <v>95</v>
      </c>
      <c r="I382" s="17"/>
      <c r="J382" s="17"/>
      <c r="K382" s="17" t="s">
        <v>96</v>
      </c>
      <c r="L382" s="17"/>
      <c r="M382" s="17"/>
      <c r="N382" s="17">
        <v>40</v>
      </c>
      <c r="O382" s="17"/>
      <c r="P382" s="17"/>
      <c r="Q382" s="17">
        <v>40</v>
      </c>
      <c r="R382" s="17"/>
      <c r="S382" s="17"/>
      <c r="T382" s="17" t="s">
        <v>88</v>
      </c>
      <c r="U382" s="17" t="s">
        <v>61</v>
      </c>
      <c r="V382" s="17" t="s">
        <v>89</v>
      </c>
      <c r="W382" s="19" t="s">
        <v>2090</v>
      </c>
      <c r="X382" s="18">
        <v>40513.333333333299</v>
      </c>
      <c r="Y382" s="18">
        <v>40513.333333333299</v>
      </c>
      <c r="Z382" s="17" t="s">
        <v>74</v>
      </c>
      <c r="AA382" s="17" t="s">
        <v>74</v>
      </c>
      <c r="AB382" s="17" t="s">
        <v>74</v>
      </c>
      <c r="AC382" s="17" t="s">
        <v>74</v>
      </c>
      <c r="AD382" s="17"/>
      <c r="AE382" s="17"/>
    </row>
    <row r="383" spans="1:31" s="3" customFormat="1" ht="13" x14ac:dyDescent="0.3">
      <c r="A383" s="35" t="s">
        <v>2091</v>
      </c>
      <c r="B383" s="17">
        <v>466</v>
      </c>
      <c r="C383" s="18">
        <v>39601</v>
      </c>
      <c r="D383" s="18">
        <v>39601.291666666701</v>
      </c>
      <c r="E383" s="16" t="s">
        <v>1375</v>
      </c>
      <c r="F383" s="36">
        <v>39661.291666666701</v>
      </c>
      <c r="G383" s="16" t="s">
        <v>68</v>
      </c>
      <c r="H383" s="17" t="s">
        <v>95</v>
      </c>
      <c r="I383" s="17"/>
      <c r="J383" s="17"/>
      <c r="K383" s="17" t="s">
        <v>96</v>
      </c>
      <c r="L383" s="17"/>
      <c r="M383" s="17"/>
      <c r="N383" s="17">
        <v>100</v>
      </c>
      <c r="O383" s="17"/>
      <c r="P383" s="17"/>
      <c r="Q383" s="17">
        <v>100</v>
      </c>
      <c r="R383" s="17"/>
      <c r="S383" s="17"/>
      <c r="T383" s="17" t="s">
        <v>84</v>
      </c>
      <c r="U383" s="17" t="s">
        <v>61</v>
      </c>
      <c r="V383" s="17" t="s">
        <v>89</v>
      </c>
      <c r="W383" s="19" t="s">
        <v>2092</v>
      </c>
      <c r="X383" s="18">
        <v>40344.291666666701</v>
      </c>
      <c r="Y383" s="18">
        <v>40344.291666666701</v>
      </c>
      <c r="Z383" s="17" t="s">
        <v>74</v>
      </c>
      <c r="AA383" s="17" t="s">
        <v>74</v>
      </c>
      <c r="AB383" s="17" t="s">
        <v>74</v>
      </c>
      <c r="AC383" s="17" t="s">
        <v>74</v>
      </c>
      <c r="AD383" s="17"/>
      <c r="AE383" s="17"/>
    </row>
    <row r="384" spans="1:31" s="3" customFormat="1" ht="13" x14ac:dyDescent="0.3">
      <c r="A384" s="35" t="s">
        <v>2093</v>
      </c>
      <c r="B384" s="17">
        <v>469</v>
      </c>
      <c r="C384" s="18">
        <v>40513</v>
      </c>
      <c r="D384" s="18">
        <v>39643.291666666701</v>
      </c>
      <c r="E384" s="16" t="s">
        <v>1375</v>
      </c>
      <c r="F384" s="36">
        <v>39770.333333333299</v>
      </c>
      <c r="G384" s="16" t="s">
        <v>127</v>
      </c>
      <c r="H384" s="17" t="s">
        <v>76</v>
      </c>
      <c r="I384" s="17"/>
      <c r="J384" s="17"/>
      <c r="K384" s="17" t="s">
        <v>77</v>
      </c>
      <c r="L384" s="17"/>
      <c r="M384" s="17"/>
      <c r="N384" s="17">
        <v>16.3</v>
      </c>
      <c r="O384" s="17"/>
      <c r="P384" s="17"/>
      <c r="Q384" s="17">
        <v>16.3</v>
      </c>
      <c r="R384" s="17" t="s">
        <v>115</v>
      </c>
      <c r="S384" s="17"/>
      <c r="T384" s="17" t="s">
        <v>1152</v>
      </c>
      <c r="U384" s="17" t="s">
        <v>61</v>
      </c>
      <c r="V384" s="17" t="s">
        <v>62</v>
      </c>
      <c r="W384" s="19" t="s">
        <v>2094</v>
      </c>
      <c r="X384" s="18">
        <v>39813.333333333299</v>
      </c>
      <c r="Y384" s="18">
        <v>39813.333333333299</v>
      </c>
      <c r="Z384" s="17" t="s">
        <v>74</v>
      </c>
      <c r="AA384" s="17" t="s">
        <v>74</v>
      </c>
      <c r="AB384" s="17" t="s">
        <v>74</v>
      </c>
      <c r="AC384" s="17" t="s">
        <v>103</v>
      </c>
      <c r="AD384" s="17"/>
      <c r="AE384" s="17"/>
    </row>
    <row r="385" spans="1:31" s="3" customFormat="1" ht="13" x14ac:dyDescent="0.3">
      <c r="A385" s="35" t="s">
        <v>2095</v>
      </c>
      <c r="B385" s="17">
        <v>470</v>
      </c>
      <c r="C385" s="18">
        <v>39659</v>
      </c>
      <c r="D385" s="18">
        <v>39659.291666666701</v>
      </c>
      <c r="E385" s="16" t="s">
        <v>1375</v>
      </c>
      <c r="F385" s="36">
        <v>41527.813206018502</v>
      </c>
      <c r="G385" s="16" t="s">
        <v>127</v>
      </c>
      <c r="H385" s="17" t="s">
        <v>95</v>
      </c>
      <c r="I385" s="17"/>
      <c r="J385" s="17"/>
      <c r="K385" s="17" t="s">
        <v>96</v>
      </c>
      <c r="L385" s="17"/>
      <c r="M385" s="17"/>
      <c r="N385" s="17">
        <v>20</v>
      </c>
      <c r="O385" s="17"/>
      <c r="P385" s="17"/>
      <c r="Q385" s="17">
        <v>20</v>
      </c>
      <c r="R385" s="17" t="s">
        <v>115</v>
      </c>
      <c r="S385" s="17"/>
      <c r="T385" s="17" t="s">
        <v>133</v>
      </c>
      <c r="U385" s="17" t="s">
        <v>61</v>
      </c>
      <c r="V385" s="17" t="s">
        <v>62</v>
      </c>
      <c r="W385" s="19" t="s">
        <v>1938</v>
      </c>
      <c r="X385" s="18">
        <v>40603.333333333299</v>
      </c>
      <c r="Y385" s="18">
        <v>41030.291666666701</v>
      </c>
      <c r="Z385" s="17" t="s">
        <v>74</v>
      </c>
      <c r="AA385" s="17" t="s">
        <v>130</v>
      </c>
      <c r="AB385" s="17" t="s">
        <v>131</v>
      </c>
      <c r="AC385" s="17" t="s">
        <v>103</v>
      </c>
      <c r="AD385" s="17"/>
      <c r="AE385" s="17"/>
    </row>
    <row r="386" spans="1:31" s="3" customFormat="1" ht="13" x14ac:dyDescent="0.3">
      <c r="A386" s="35" t="s">
        <v>2096</v>
      </c>
      <c r="B386" s="17">
        <v>471</v>
      </c>
      <c r="C386" s="18">
        <v>39659</v>
      </c>
      <c r="D386" s="18">
        <v>39659.291666666701</v>
      </c>
      <c r="E386" s="16" t="s">
        <v>1375</v>
      </c>
      <c r="F386" s="36">
        <v>41527.812847222202</v>
      </c>
      <c r="G386" s="16" t="s">
        <v>127</v>
      </c>
      <c r="H386" s="17" t="s">
        <v>95</v>
      </c>
      <c r="I386" s="17"/>
      <c r="J386" s="17"/>
      <c r="K386" s="17" t="s">
        <v>96</v>
      </c>
      <c r="L386" s="17"/>
      <c r="M386" s="17"/>
      <c r="N386" s="17">
        <v>20</v>
      </c>
      <c r="O386" s="17"/>
      <c r="P386" s="17"/>
      <c r="Q386" s="17">
        <v>20</v>
      </c>
      <c r="R386" s="17" t="s">
        <v>115</v>
      </c>
      <c r="S386" s="17"/>
      <c r="T386" s="17" t="s">
        <v>133</v>
      </c>
      <c r="U386" s="17" t="s">
        <v>61</v>
      </c>
      <c r="V386" s="17" t="s">
        <v>62</v>
      </c>
      <c r="W386" s="19" t="s">
        <v>1938</v>
      </c>
      <c r="X386" s="18">
        <v>40725.291666666701</v>
      </c>
      <c r="Y386" s="18">
        <v>41061.291666666701</v>
      </c>
      <c r="Z386" s="17" t="s">
        <v>74</v>
      </c>
      <c r="AA386" s="17" t="s">
        <v>130</v>
      </c>
      <c r="AB386" s="17" t="s">
        <v>131</v>
      </c>
      <c r="AC386" s="17" t="s">
        <v>103</v>
      </c>
      <c r="AD386" s="17"/>
      <c r="AE386" s="17"/>
    </row>
    <row r="387" spans="1:31" s="3" customFormat="1" ht="13" x14ac:dyDescent="0.3">
      <c r="A387" s="35" t="s">
        <v>2097</v>
      </c>
      <c r="B387" s="17">
        <v>474</v>
      </c>
      <c r="C387" s="18">
        <v>39702</v>
      </c>
      <c r="D387" s="18">
        <v>39706.291666666701</v>
      </c>
      <c r="E387" s="16" t="s">
        <v>1375</v>
      </c>
      <c r="F387" s="36">
        <v>40781.291666666701</v>
      </c>
      <c r="G387" s="16" t="s">
        <v>127</v>
      </c>
      <c r="H387" s="17" t="s">
        <v>95</v>
      </c>
      <c r="I387" s="17"/>
      <c r="J387" s="17"/>
      <c r="K387" s="17" t="s">
        <v>96</v>
      </c>
      <c r="L387" s="17"/>
      <c r="M387" s="17"/>
      <c r="N387" s="17">
        <v>19.899999999999999</v>
      </c>
      <c r="O387" s="17"/>
      <c r="P387" s="17"/>
      <c r="Q387" s="17">
        <v>19.899999999999999</v>
      </c>
      <c r="R387" s="17" t="s">
        <v>115</v>
      </c>
      <c r="S387" s="17"/>
      <c r="T387" s="17" t="s">
        <v>163</v>
      </c>
      <c r="U387" s="17" t="s">
        <v>61</v>
      </c>
      <c r="V387" s="17" t="s">
        <v>89</v>
      </c>
      <c r="W387" s="19" t="s">
        <v>2098</v>
      </c>
      <c r="X387" s="18">
        <v>40695.291666666701</v>
      </c>
      <c r="Y387" s="18">
        <v>40695.291666666701</v>
      </c>
      <c r="Z387" s="17" t="s">
        <v>74</v>
      </c>
      <c r="AA387" s="17" t="s">
        <v>130</v>
      </c>
      <c r="AB387" s="17" t="s">
        <v>74</v>
      </c>
      <c r="AC387" s="17" t="s">
        <v>103</v>
      </c>
      <c r="AD387" s="17"/>
      <c r="AE387" s="17"/>
    </row>
    <row r="388" spans="1:31" s="3" customFormat="1" ht="13" x14ac:dyDescent="0.3">
      <c r="A388" s="35" t="s">
        <v>2099</v>
      </c>
      <c r="B388" s="17">
        <v>475</v>
      </c>
      <c r="C388" s="18">
        <v>40513</v>
      </c>
      <c r="D388" s="18">
        <v>39729.291666666701</v>
      </c>
      <c r="E388" s="16" t="s">
        <v>1375</v>
      </c>
      <c r="F388" s="36">
        <v>40112.291666666701</v>
      </c>
      <c r="G388" s="16" t="s">
        <v>127</v>
      </c>
      <c r="H388" s="17" t="s">
        <v>55</v>
      </c>
      <c r="I388" s="17"/>
      <c r="J388" s="17"/>
      <c r="K388" s="17" t="s">
        <v>55</v>
      </c>
      <c r="L388" s="17"/>
      <c r="M388" s="17"/>
      <c r="N388" s="17">
        <v>20</v>
      </c>
      <c r="O388" s="17"/>
      <c r="P388" s="17"/>
      <c r="Q388" s="17">
        <v>20</v>
      </c>
      <c r="R388" s="17" t="s">
        <v>115</v>
      </c>
      <c r="S388" s="17"/>
      <c r="T388" s="17" t="s">
        <v>84</v>
      </c>
      <c r="U388" s="17" t="s">
        <v>61</v>
      </c>
      <c r="V388" s="17" t="s">
        <v>89</v>
      </c>
      <c r="W388" s="19" t="s">
        <v>2100</v>
      </c>
      <c r="X388" s="18">
        <v>40148.333333333299</v>
      </c>
      <c r="Y388" s="18">
        <v>40513.333333333299</v>
      </c>
      <c r="Z388" s="17" t="s">
        <v>74</v>
      </c>
      <c r="AA388" s="17" t="s">
        <v>74</v>
      </c>
      <c r="AB388" s="17" t="s">
        <v>74</v>
      </c>
      <c r="AC388" s="17" t="s">
        <v>103</v>
      </c>
      <c r="AD388" s="17"/>
      <c r="AE388" s="17"/>
    </row>
    <row r="389" spans="1:31" s="3" customFormat="1" ht="13" x14ac:dyDescent="0.3">
      <c r="A389" s="35" t="s">
        <v>2101</v>
      </c>
      <c r="B389" s="17">
        <v>476</v>
      </c>
      <c r="C389" s="18">
        <v>39744</v>
      </c>
      <c r="D389" s="18">
        <v>39744.291666666701</v>
      </c>
      <c r="E389" s="16" t="s">
        <v>1375</v>
      </c>
      <c r="F389" s="36">
        <v>41788.879305555602</v>
      </c>
      <c r="G389" s="16" t="s">
        <v>127</v>
      </c>
      <c r="H389" s="17" t="s">
        <v>1146</v>
      </c>
      <c r="I389" s="17"/>
      <c r="J389" s="17"/>
      <c r="K389" s="17" t="s">
        <v>1058</v>
      </c>
      <c r="L389" s="17"/>
      <c r="M389" s="17"/>
      <c r="N389" s="17">
        <v>9.9</v>
      </c>
      <c r="O389" s="17"/>
      <c r="P389" s="17"/>
      <c r="Q389" s="17">
        <v>9.9</v>
      </c>
      <c r="R389" s="17" t="s">
        <v>115</v>
      </c>
      <c r="S389" s="17"/>
      <c r="T389" s="17" t="s">
        <v>620</v>
      </c>
      <c r="U389" s="17" t="s">
        <v>61</v>
      </c>
      <c r="V389" s="17" t="s">
        <v>62</v>
      </c>
      <c r="W389" s="19" t="s">
        <v>2102</v>
      </c>
      <c r="X389" s="18">
        <v>40327.291666666701</v>
      </c>
      <c r="Y389" s="18">
        <v>41835.291666666701</v>
      </c>
      <c r="Z389" s="17" t="s">
        <v>74</v>
      </c>
      <c r="AA389" s="17" t="s">
        <v>130</v>
      </c>
      <c r="AB389" s="17" t="s">
        <v>131</v>
      </c>
      <c r="AC389" s="17" t="s">
        <v>103</v>
      </c>
      <c r="AD389" s="17"/>
      <c r="AE389" s="17"/>
    </row>
    <row r="390" spans="1:31" s="3" customFormat="1" ht="13" x14ac:dyDescent="0.3">
      <c r="A390" s="35" t="s">
        <v>2103</v>
      </c>
      <c r="B390" s="17">
        <v>480</v>
      </c>
      <c r="C390" s="18">
        <v>39888</v>
      </c>
      <c r="D390" s="18">
        <v>39888.291666666701</v>
      </c>
      <c r="E390" s="16" t="s">
        <v>1375</v>
      </c>
      <c r="F390" s="36">
        <v>41437.6886226852</v>
      </c>
      <c r="G390" s="16" t="s">
        <v>127</v>
      </c>
      <c r="H390" s="17" t="s">
        <v>95</v>
      </c>
      <c r="I390" s="17"/>
      <c r="J390" s="17"/>
      <c r="K390" s="17" t="s">
        <v>96</v>
      </c>
      <c r="L390" s="17"/>
      <c r="M390" s="17"/>
      <c r="N390" s="17">
        <v>20</v>
      </c>
      <c r="O390" s="17"/>
      <c r="P390" s="17"/>
      <c r="Q390" s="17">
        <v>20</v>
      </c>
      <c r="R390" s="17" t="s">
        <v>115</v>
      </c>
      <c r="S390" s="17"/>
      <c r="T390" s="17" t="s">
        <v>70</v>
      </c>
      <c r="U390" s="17" t="s">
        <v>61</v>
      </c>
      <c r="V390" s="17" t="s">
        <v>71</v>
      </c>
      <c r="W390" s="19" t="s">
        <v>1884</v>
      </c>
      <c r="X390" s="18">
        <v>40543.333333333299</v>
      </c>
      <c r="Y390" s="18">
        <v>41820.291666666701</v>
      </c>
      <c r="Z390" s="17" t="s">
        <v>74</v>
      </c>
      <c r="AA390" s="17" t="s">
        <v>130</v>
      </c>
      <c r="AB390" s="17" t="s">
        <v>131</v>
      </c>
      <c r="AC390" s="17" t="s">
        <v>103</v>
      </c>
      <c r="AD390" s="17"/>
      <c r="AE390" s="17"/>
    </row>
    <row r="391" spans="1:31" s="3" customFormat="1" ht="13" x14ac:dyDescent="0.3">
      <c r="A391" s="35" t="s">
        <v>2104</v>
      </c>
      <c r="B391" s="17">
        <v>483</v>
      </c>
      <c r="C391" s="18">
        <v>39932</v>
      </c>
      <c r="D391" s="18">
        <v>39932.291666666701</v>
      </c>
      <c r="E391" s="16" t="s">
        <v>1375</v>
      </c>
      <c r="F391" s="36">
        <v>40773.739432870403</v>
      </c>
      <c r="G391" s="16" t="s">
        <v>127</v>
      </c>
      <c r="H391" s="17" t="s">
        <v>95</v>
      </c>
      <c r="I391" s="17"/>
      <c r="J391" s="17"/>
      <c r="K391" s="17" t="s">
        <v>96</v>
      </c>
      <c r="L391" s="17"/>
      <c r="M391" s="17"/>
      <c r="N391" s="17">
        <v>10</v>
      </c>
      <c r="O391" s="17"/>
      <c r="P391" s="17"/>
      <c r="Q391" s="17">
        <v>10</v>
      </c>
      <c r="R391" s="17" t="s">
        <v>115</v>
      </c>
      <c r="S391" s="17"/>
      <c r="T391" s="17" t="s">
        <v>88</v>
      </c>
      <c r="U391" s="17" t="s">
        <v>61</v>
      </c>
      <c r="V391" s="17" t="s">
        <v>89</v>
      </c>
      <c r="W391" s="19" t="s">
        <v>1472</v>
      </c>
      <c r="X391" s="18">
        <v>40330.291666666701</v>
      </c>
      <c r="Y391" s="18">
        <v>40330.291666666701</v>
      </c>
      <c r="Z391" s="17" t="s">
        <v>74</v>
      </c>
      <c r="AA391" s="17" t="s">
        <v>74</v>
      </c>
      <c r="AB391" s="17" t="s">
        <v>74</v>
      </c>
      <c r="AC391" s="17" t="s">
        <v>103</v>
      </c>
      <c r="AD391" s="17"/>
      <c r="AE391" s="17"/>
    </row>
    <row r="392" spans="1:31" s="3" customFormat="1" ht="13" x14ac:dyDescent="0.3">
      <c r="A392" s="35" t="s">
        <v>2105</v>
      </c>
      <c r="B392" s="17">
        <v>485</v>
      </c>
      <c r="C392" s="18">
        <v>40618</v>
      </c>
      <c r="D392" s="18">
        <v>39982.291666666701</v>
      </c>
      <c r="E392" s="16" t="s">
        <v>1375</v>
      </c>
      <c r="F392" s="36">
        <v>40779.291666666701</v>
      </c>
      <c r="G392" s="16" t="s">
        <v>137</v>
      </c>
      <c r="H392" s="17" t="s">
        <v>55</v>
      </c>
      <c r="I392" s="17"/>
      <c r="J392" s="17"/>
      <c r="K392" s="17" t="s">
        <v>55</v>
      </c>
      <c r="L392" s="17"/>
      <c r="M392" s="17"/>
      <c r="N392" s="17">
        <v>20</v>
      </c>
      <c r="O392" s="17"/>
      <c r="P392" s="17"/>
      <c r="Q392" s="17">
        <v>20</v>
      </c>
      <c r="R392" s="17" t="s">
        <v>83</v>
      </c>
      <c r="S392" s="17"/>
      <c r="T392" s="17" t="s">
        <v>88</v>
      </c>
      <c r="U392" s="17" t="s">
        <v>61</v>
      </c>
      <c r="V392" s="17" t="s">
        <v>89</v>
      </c>
      <c r="W392" s="19" t="s">
        <v>2106</v>
      </c>
      <c r="X392" s="18">
        <v>41258.333333333299</v>
      </c>
      <c r="Y392" s="18">
        <v>41258.333333333299</v>
      </c>
      <c r="Z392" s="17" t="s">
        <v>103</v>
      </c>
      <c r="AA392" s="17" t="s">
        <v>74</v>
      </c>
      <c r="AB392" s="17" t="s">
        <v>74</v>
      </c>
      <c r="AC392" s="17" t="s">
        <v>103</v>
      </c>
      <c r="AD392" s="17"/>
      <c r="AE392" s="17"/>
    </row>
    <row r="393" spans="1:31" s="3" customFormat="1" ht="13" x14ac:dyDescent="0.3">
      <c r="A393" s="35" t="s">
        <v>2107</v>
      </c>
      <c r="B393" s="17">
        <v>486</v>
      </c>
      <c r="C393" s="18">
        <v>39993</v>
      </c>
      <c r="D393" s="18">
        <v>39993.291666666701</v>
      </c>
      <c r="E393" s="16" t="s">
        <v>1375</v>
      </c>
      <c r="F393" s="36">
        <v>41108.707164351901</v>
      </c>
      <c r="G393" s="16" t="s">
        <v>127</v>
      </c>
      <c r="H393" s="17" t="s">
        <v>95</v>
      </c>
      <c r="I393" s="17"/>
      <c r="J393" s="17"/>
      <c r="K393" s="17" t="s">
        <v>96</v>
      </c>
      <c r="L393" s="17"/>
      <c r="M393" s="17"/>
      <c r="N393" s="17">
        <v>20</v>
      </c>
      <c r="O393" s="17"/>
      <c r="P393" s="17"/>
      <c r="Q393" s="17">
        <v>20</v>
      </c>
      <c r="R393" s="17" t="s">
        <v>115</v>
      </c>
      <c r="S393" s="17"/>
      <c r="T393" s="17" t="s">
        <v>88</v>
      </c>
      <c r="U393" s="17" t="s">
        <v>61</v>
      </c>
      <c r="V393" s="17" t="s">
        <v>89</v>
      </c>
      <c r="W393" s="19" t="s">
        <v>877</v>
      </c>
      <c r="X393" s="18">
        <v>40909.333333333299</v>
      </c>
      <c r="Y393" s="18">
        <v>41579.291666666701</v>
      </c>
      <c r="Z393" s="17" t="s">
        <v>1132</v>
      </c>
      <c r="AA393" s="17" t="s">
        <v>130</v>
      </c>
      <c r="AB393" s="17" t="s">
        <v>131</v>
      </c>
      <c r="AC393" s="17" t="s">
        <v>103</v>
      </c>
      <c r="AD393" s="17"/>
      <c r="AE393" s="17"/>
    </row>
    <row r="394" spans="1:31" s="3" customFormat="1" ht="25.5" x14ac:dyDescent="0.3">
      <c r="A394" s="35" t="s">
        <v>2108</v>
      </c>
      <c r="B394" s="17">
        <v>487</v>
      </c>
      <c r="C394" s="18">
        <v>40502</v>
      </c>
      <c r="D394" s="18">
        <v>40025.291666666701</v>
      </c>
      <c r="E394" s="16" t="s">
        <v>1375</v>
      </c>
      <c r="F394" s="36">
        <v>40466.291666666701</v>
      </c>
      <c r="G394" s="16" t="s">
        <v>124</v>
      </c>
      <c r="H394" s="17" t="s">
        <v>95</v>
      </c>
      <c r="I394" s="17"/>
      <c r="J394" s="17"/>
      <c r="K394" s="17" t="s">
        <v>96</v>
      </c>
      <c r="L394" s="17"/>
      <c r="M394" s="17"/>
      <c r="N394" s="17">
        <v>600</v>
      </c>
      <c r="O394" s="17"/>
      <c r="P394" s="17"/>
      <c r="Q394" s="17">
        <v>600</v>
      </c>
      <c r="R394" s="17" t="s">
        <v>83</v>
      </c>
      <c r="S394" s="17"/>
      <c r="T394" s="17" t="s">
        <v>88</v>
      </c>
      <c r="U394" s="17" t="s">
        <v>61</v>
      </c>
      <c r="V394" s="17" t="s">
        <v>62</v>
      </c>
      <c r="W394" s="19" t="s">
        <v>2109</v>
      </c>
      <c r="X394" s="18">
        <v>42339.333333333299</v>
      </c>
      <c r="Y394" s="18">
        <v>42339.333333333299</v>
      </c>
      <c r="Z394" s="17" t="s">
        <v>103</v>
      </c>
      <c r="AA394" s="17" t="s">
        <v>74</v>
      </c>
      <c r="AB394" s="17" t="s">
        <v>74</v>
      </c>
      <c r="AC394" s="17" t="s">
        <v>103</v>
      </c>
      <c r="AD394" s="17"/>
      <c r="AE394" s="17"/>
    </row>
    <row r="395" spans="1:31" s="3" customFormat="1" ht="13" x14ac:dyDescent="0.3">
      <c r="A395" s="35" t="s">
        <v>2110</v>
      </c>
      <c r="B395" s="17">
        <v>488</v>
      </c>
      <c r="C395" s="18">
        <v>39909</v>
      </c>
      <c r="D395" s="18">
        <v>40025.291666666701</v>
      </c>
      <c r="E395" s="16" t="s">
        <v>1375</v>
      </c>
      <c r="F395" s="36">
        <v>40918.333333333299</v>
      </c>
      <c r="G395" s="16" t="s">
        <v>124</v>
      </c>
      <c r="H395" s="17" t="s">
        <v>76</v>
      </c>
      <c r="I395" s="17"/>
      <c r="J395" s="17"/>
      <c r="K395" s="17" t="s">
        <v>96</v>
      </c>
      <c r="L395" s="17"/>
      <c r="M395" s="17"/>
      <c r="N395" s="17">
        <v>92</v>
      </c>
      <c r="O395" s="17"/>
      <c r="P395" s="17"/>
      <c r="Q395" s="17">
        <v>92</v>
      </c>
      <c r="R395" s="17" t="s">
        <v>83</v>
      </c>
      <c r="S395" s="17"/>
      <c r="T395" s="17" t="s">
        <v>119</v>
      </c>
      <c r="U395" s="17" t="s">
        <v>120</v>
      </c>
      <c r="V395" s="17" t="s">
        <v>89</v>
      </c>
      <c r="W395" s="19" t="s">
        <v>577</v>
      </c>
      <c r="X395" s="18">
        <v>41182.291666666701</v>
      </c>
      <c r="Y395" s="18">
        <v>41182.291666666701</v>
      </c>
      <c r="Z395" s="17" t="s">
        <v>103</v>
      </c>
      <c r="AA395" s="17" t="s">
        <v>65</v>
      </c>
      <c r="AB395" s="17" t="s">
        <v>65</v>
      </c>
      <c r="AC395" s="17" t="s">
        <v>103</v>
      </c>
      <c r="AD395" s="17"/>
      <c r="AE395" s="17"/>
    </row>
    <row r="396" spans="1:31" s="3" customFormat="1" ht="13" x14ac:dyDescent="0.3">
      <c r="A396" s="35" t="s">
        <v>2111</v>
      </c>
      <c r="B396" s="17">
        <v>489</v>
      </c>
      <c r="C396" s="18">
        <v>39959</v>
      </c>
      <c r="D396" s="18">
        <v>40025.291666666701</v>
      </c>
      <c r="E396" s="16" t="s">
        <v>1375</v>
      </c>
      <c r="F396" s="36">
        <v>40963.028912037</v>
      </c>
      <c r="G396" s="16" t="s">
        <v>124</v>
      </c>
      <c r="H396" s="17" t="s">
        <v>55</v>
      </c>
      <c r="I396" s="17"/>
      <c r="J396" s="17"/>
      <c r="K396" s="17" t="s">
        <v>55</v>
      </c>
      <c r="L396" s="17"/>
      <c r="M396" s="17"/>
      <c r="N396" s="17">
        <v>98.9</v>
      </c>
      <c r="O396" s="17"/>
      <c r="P396" s="17"/>
      <c r="Q396" s="17">
        <v>98.9</v>
      </c>
      <c r="R396" s="17" t="s">
        <v>83</v>
      </c>
      <c r="S396" s="17"/>
      <c r="T396" s="17" t="s">
        <v>60</v>
      </c>
      <c r="U396" s="17" t="s">
        <v>61</v>
      </c>
      <c r="V396" s="17" t="s">
        <v>62</v>
      </c>
      <c r="W396" s="19" t="s">
        <v>102</v>
      </c>
      <c r="X396" s="18">
        <v>40694.291666666701</v>
      </c>
      <c r="Y396" s="18">
        <v>41790.291666666701</v>
      </c>
      <c r="Z396" s="17" t="s">
        <v>103</v>
      </c>
      <c r="AA396" s="17" t="s">
        <v>65</v>
      </c>
      <c r="AB396" s="17" t="s">
        <v>74</v>
      </c>
      <c r="AC396" s="17" t="s">
        <v>103</v>
      </c>
      <c r="AD396" s="17"/>
      <c r="AE396" s="17"/>
    </row>
    <row r="397" spans="1:31" s="3" customFormat="1" ht="25.5" x14ac:dyDescent="0.3">
      <c r="A397" s="35" t="s">
        <v>2112</v>
      </c>
      <c r="B397" s="17">
        <v>490</v>
      </c>
      <c r="C397" s="18">
        <v>39967</v>
      </c>
      <c r="D397" s="18">
        <v>40025.291666666701</v>
      </c>
      <c r="E397" s="16" t="s">
        <v>1375</v>
      </c>
      <c r="F397" s="36">
        <v>41625.333333333299</v>
      </c>
      <c r="G397" s="16" t="s">
        <v>124</v>
      </c>
      <c r="H397" s="17" t="s">
        <v>76</v>
      </c>
      <c r="I397" s="17"/>
      <c r="J397" s="17"/>
      <c r="K397" s="17" t="s">
        <v>1071</v>
      </c>
      <c r="L397" s="17"/>
      <c r="M397" s="17"/>
      <c r="N397" s="17">
        <v>48</v>
      </c>
      <c r="O397" s="17"/>
      <c r="P397" s="17"/>
      <c r="Q397" s="17">
        <v>48</v>
      </c>
      <c r="R397" s="17" t="s">
        <v>83</v>
      </c>
      <c r="S397" s="17"/>
      <c r="T397" s="17" t="s">
        <v>70</v>
      </c>
      <c r="U397" s="17" t="s">
        <v>61</v>
      </c>
      <c r="V397" s="17" t="s">
        <v>89</v>
      </c>
      <c r="W397" s="19" t="s">
        <v>2113</v>
      </c>
      <c r="X397" s="18">
        <v>41274.333333333299</v>
      </c>
      <c r="Y397" s="18">
        <v>41274.333333333299</v>
      </c>
      <c r="Z397" s="17" t="s">
        <v>103</v>
      </c>
      <c r="AA397" s="17" t="s">
        <v>65</v>
      </c>
      <c r="AB397" s="17" t="s">
        <v>65</v>
      </c>
      <c r="AC397" s="17" t="s">
        <v>103</v>
      </c>
      <c r="AD397" s="17"/>
      <c r="AE397" s="17"/>
    </row>
    <row r="398" spans="1:31" s="3" customFormat="1" ht="13" x14ac:dyDescent="0.3">
      <c r="A398" s="35" t="s">
        <v>2114</v>
      </c>
      <c r="B398" s="17">
        <v>491</v>
      </c>
      <c r="C398" s="18">
        <v>39968</v>
      </c>
      <c r="D398" s="18">
        <v>40025.291666666701</v>
      </c>
      <c r="E398" s="16" t="s">
        <v>1375</v>
      </c>
      <c r="F398" s="36">
        <v>40891.333333333299</v>
      </c>
      <c r="G398" s="16" t="s">
        <v>124</v>
      </c>
      <c r="H398" s="17" t="s">
        <v>95</v>
      </c>
      <c r="I398" s="17"/>
      <c r="J398" s="17"/>
      <c r="K398" s="17" t="s">
        <v>96</v>
      </c>
      <c r="L398" s="17"/>
      <c r="M398" s="17"/>
      <c r="N398" s="17">
        <v>230</v>
      </c>
      <c r="O398" s="17"/>
      <c r="P398" s="17"/>
      <c r="Q398" s="17">
        <v>230</v>
      </c>
      <c r="R398" s="17" t="s">
        <v>83</v>
      </c>
      <c r="S398" s="17"/>
      <c r="T398" s="17" t="s">
        <v>163</v>
      </c>
      <c r="U398" s="17" t="s">
        <v>61</v>
      </c>
      <c r="V398" s="17" t="s">
        <v>89</v>
      </c>
      <c r="W398" s="19" t="s">
        <v>1787</v>
      </c>
      <c r="X398" s="18">
        <v>41791.291666666701</v>
      </c>
      <c r="Y398" s="18">
        <v>41730.291666666701</v>
      </c>
      <c r="Z398" s="17" t="s">
        <v>103</v>
      </c>
      <c r="AA398" s="17" t="s">
        <v>65</v>
      </c>
      <c r="AB398" s="17" t="s">
        <v>65</v>
      </c>
      <c r="AC398" s="17" t="s">
        <v>103</v>
      </c>
      <c r="AD398" s="17"/>
      <c r="AE398" s="17"/>
    </row>
    <row r="399" spans="1:31" s="3" customFormat="1" ht="13" x14ac:dyDescent="0.3">
      <c r="A399" s="35" t="s">
        <v>2115</v>
      </c>
      <c r="B399" s="17">
        <v>492</v>
      </c>
      <c r="C399" s="18">
        <v>40502</v>
      </c>
      <c r="D399" s="18">
        <v>40025.291666666701</v>
      </c>
      <c r="E399" s="16" t="s">
        <v>1375</v>
      </c>
      <c r="F399" s="36">
        <v>40119.333333333299</v>
      </c>
      <c r="G399" s="16" t="s">
        <v>124</v>
      </c>
      <c r="H399" s="17" t="s">
        <v>95</v>
      </c>
      <c r="I399" s="17"/>
      <c r="J399" s="17"/>
      <c r="K399" s="17" t="s">
        <v>96</v>
      </c>
      <c r="L399" s="17"/>
      <c r="M399" s="17"/>
      <c r="N399" s="17">
        <v>350</v>
      </c>
      <c r="O399" s="17"/>
      <c r="P399" s="17"/>
      <c r="Q399" s="17">
        <v>350</v>
      </c>
      <c r="R399" s="17" t="s">
        <v>83</v>
      </c>
      <c r="S399" s="17"/>
      <c r="T399" s="17" t="s">
        <v>88</v>
      </c>
      <c r="U399" s="17" t="s">
        <v>61</v>
      </c>
      <c r="V399" s="17" t="s">
        <v>89</v>
      </c>
      <c r="W399" s="19" t="s">
        <v>294</v>
      </c>
      <c r="X399" s="18">
        <v>42339.333333333299</v>
      </c>
      <c r="Y399" s="18">
        <v>42339.333333333299</v>
      </c>
      <c r="Z399" s="17" t="s">
        <v>103</v>
      </c>
      <c r="AA399" s="17" t="s">
        <v>74</v>
      </c>
      <c r="AB399" s="17" t="s">
        <v>74</v>
      </c>
      <c r="AC399" s="17" t="s">
        <v>103</v>
      </c>
      <c r="AD399" s="17"/>
      <c r="AE399" s="17"/>
    </row>
    <row r="400" spans="1:31" s="3" customFormat="1" ht="13" x14ac:dyDescent="0.3">
      <c r="A400" s="35" t="s">
        <v>2116</v>
      </c>
      <c r="B400" s="17">
        <v>494</v>
      </c>
      <c r="C400" s="18">
        <v>40014</v>
      </c>
      <c r="D400" s="18">
        <v>40025.291666666701</v>
      </c>
      <c r="E400" s="16" t="s">
        <v>1375</v>
      </c>
      <c r="F400" s="36">
        <v>42017.333333333299</v>
      </c>
      <c r="G400" s="16" t="s">
        <v>124</v>
      </c>
      <c r="H400" s="17" t="s">
        <v>95</v>
      </c>
      <c r="I400" s="17"/>
      <c r="J400" s="17"/>
      <c r="K400" s="17" t="s">
        <v>96</v>
      </c>
      <c r="L400" s="17"/>
      <c r="M400" s="17"/>
      <c r="N400" s="17">
        <v>150</v>
      </c>
      <c r="O400" s="17"/>
      <c r="P400" s="17"/>
      <c r="Q400" s="17">
        <v>150</v>
      </c>
      <c r="R400" s="17" t="s">
        <v>83</v>
      </c>
      <c r="S400" s="17"/>
      <c r="T400" s="17" t="s">
        <v>88</v>
      </c>
      <c r="U400" s="17" t="s">
        <v>61</v>
      </c>
      <c r="V400" s="17" t="s">
        <v>89</v>
      </c>
      <c r="W400" s="19" t="s">
        <v>294</v>
      </c>
      <c r="X400" s="18">
        <v>42339.333333333299</v>
      </c>
      <c r="Y400" s="18">
        <v>42644.291666666701</v>
      </c>
      <c r="Z400" s="17" t="s">
        <v>103</v>
      </c>
      <c r="AA400" s="17" t="s">
        <v>65</v>
      </c>
      <c r="AB400" s="17" t="s">
        <v>65</v>
      </c>
      <c r="AC400" s="17" t="s">
        <v>103</v>
      </c>
      <c r="AD400" s="17"/>
      <c r="AE400" s="17"/>
    </row>
    <row r="401" spans="1:31" s="3" customFormat="1" ht="38" x14ac:dyDescent="0.3">
      <c r="A401" s="35" t="s">
        <v>2117</v>
      </c>
      <c r="B401" s="17">
        <v>496</v>
      </c>
      <c r="C401" s="18">
        <v>40029</v>
      </c>
      <c r="D401" s="18">
        <v>40025.291666666701</v>
      </c>
      <c r="E401" s="16" t="s">
        <v>1375</v>
      </c>
      <c r="F401" s="36">
        <v>40452.291666666701</v>
      </c>
      <c r="G401" s="16" t="s">
        <v>68</v>
      </c>
      <c r="H401" s="17" t="s">
        <v>76</v>
      </c>
      <c r="I401" s="17"/>
      <c r="J401" s="17"/>
      <c r="K401" s="17" t="s">
        <v>96</v>
      </c>
      <c r="L401" s="17"/>
      <c r="M401" s="17"/>
      <c r="N401" s="17">
        <v>960</v>
      </c>
      <c r="O401" s="17"/>
      <c r="P401" s="17"/>
      <c r="Q401" s="17">
        <v>960</v>
      </c>
      <c r="R401" s="17"/>
      <c r="S401" s="17"/>
      <c r="T401" s="17" t="s">
        <v>188</v>
      </c>
      <c r="U401" s="17" t="s">
        <v>189</v>
      </c>
      <c r="V401" s="17" t="s">
        <v>71</v>
      </c>
      <c r="W401" s="19" t="s">
        <v>2118</v>
      </c>
      <c r="X401" s="18">
        <v>41640.333333333299</v>
      </c>
      <c r="Y401" s="18">
        <v>41640.333333333299</v>
      </c>
      <c r="Z401" s="17" t="s">
        <v>74</v>
      </c>
      <c r="AA401" s="17" t="s">
        <v>74</v>
      </c>
      <c r="AB401" s="17" t="s">
        <v>74</v>
      </c>
      <c r="AC401" s="17" t="s">
        <v>74</v>
      </c>
      <c r="AD401" s="17"/>
      <c r="AE401" s="17"/>
    </row>
    <row r="402" spans="1:31" s="3" customFormat="1" ht="13" x14ac:dyDescent="0.3">
      <c r="A402" s="35" t="s">
        <v>2119</v>
      </c>
      <c r="B402" s="17">
        <v>497</v>
      </c>
      <c r="C402" s="18">
        <v>40502</v>
      </c>
      <c r="D402" s="18">
        <v>40025.291666666701</v>
      </c>
      <c r="E402" s="16" t="s">
        <v>1375</v>
      </c>
      <c r="F402" s="36">
        <v>40502.016134259298</v>
      </c>
      <c r="G402" s="16" t="s">
        <v>124</v>
      </c>
      <c r="H402" s="17" t="s">
        <v>76</v>
      </c>
      <c r="I402" s="17"/>
      <c r="J402" s="17"/>
      <c r="K402" s="17" t="s">
        <v>96</v>
      </c>
      <c r="L402" s="17"/>
      <c r="M402" s="17"/>
      <c r="N402" s="17">
        <v>6</v>
      </c>
      <c r="O402" s="17"/>
      <c r="P402" s="17"/>
      <c r="Q402" s="17">
        <v>6</v>
      </c>
      <c r="R402" s="17" t="s">
        <v>83</v>
      </c>
      <c r="S402" s="17"/>
      <c r="T402" s="17" t="s">
        <v>163</v>
      </c>
      <c r="U402" s="17" t="s">
        <v>61</v>
      </c>
      <c r="V402" s="17" t="s">
        <v>89</v>
      </c>
      <c r="W402" s="19" t="s">
        <v>2120</v>
      </c>
      <c r="X402" s="18">
        <v>40999.291666666701</v>
      </c>
      <c r="Y402" s="18">
        <v>40999.291666666701</v>
      </c>
      <c r="Z402" s="17" t="s">
        <v>103</v>
      </c>
      <c r="AA402" s="17" t="s">
        <v>74</v>
      </c>
      <c r="AB402" s="17" t="s">
        <v>74</v>
      </c>
      <c r="AC402" s="17" t="s">
        <v>103</v>
      </c>
      <c r="AD402" s="17"/>
      <c r="AE402" s="17"/>
    </row>
    <row r="403" spans="1:31" s="3" customFormat="1" ht="13" x14ac:dyDescent="0.3">
      <c r="A403" s="35" t="s">
        <v>2121</v>
      </c>
      <c r="B403" s="17">
        <v>498</v>
      </c>
      <c r="C403" s="18">
        <v>40502</v>
      </c>
      <c r="D403" s="18">
        <v>40025.291666666701</v>
      </c>
      <c r="E403" s="16" t="s">
        <v>1375</v>
      </c>
      <c r="F403" s="36">
        <v>40502.016134259298</v>
      </c>
      <c r="G403" s="16" t="s">
        <v>124</v>
      </c>
      <c r="H403" s="17" t="s">
        <v>76</v>
      </c>
      <c r="I403" s="17"/>
      <c r="J403" s="17"/>
      <c r="K403" s="17" t="s">
        <v>96</v>
      </c>
      <c r="L403" s="17"/>
      <c r="M403" s="17"/>
      <c r="N403" s="17">
        <v>20</v>
      </c>
      <c r="O403" s="17"/>
      <c r="P403" s="17"/>
      <c r="Q403" s="17">
        <v>20</v>
      </c>
      <c r="R403" s="17" t="s">
        <v>83</v>
      </c>
      <c r="S403" s="17"/>
      <c r="T403" s="17" t="s">
        <v>163</v>
      </c>
      <c r="U403" s="17" t="s">
        <v>61</v>
      </c>
      <c r="V403" s="17" t="s">
        <v>89</v>
      </c>
      <c r="W403" s="19" t="s">
        <v>2120</v>
      </c>
      <c r="X403" s="18">
        <v>41182.291666666701</v>
      </c>
      <c r="Y403" s="18">
        <v>41182.291666666701</v>
      </c>
      <c r="Z403" s="17" t="s">
        <v>103</v>
      </c>
      <c r="AA403" s="17" t="s">
        <v>74</v>
      </c>
      <c r="AB403" s="17" t="s">
        <v>74</v>
      </c>
      <c r="AC403" s="17" t="s">
        <v>103</v>
      </c>
      <c r="AD403" s="17"/>
      <c r="AE403" s="17"/>
    </row>
    <row r="404" spans="1:31" s="3" customFormat="1" ht="13" x14ac:dyDescent="0.3">
      <c r="A404" s="35" t="s">
        <v>2122</v>
      </c>
      <c r="B404" s="17">
        <v>499</v>
      </c>
      <c r="C404" s="18">
        <v>40502</v>
      </c>
      <c r="D404" s="18">
        <v>40025.291666666701</v>
      </c>
      <c r="E404" s="16" t="s">
        <v>1375</v>
      </c>
      <c r="F404" s="36">
        <v>40371.291666666701</v>
      </c>
      <c r="G404" s="16" t="s">
        <v>124</v>
      </c>
      <c r="H404" s="17" t="s">
        <v>76</v>
      </c>
      <c r="I404" s="17"/>
      <c r="J404" s="17"/>
      <c r="K404" s="17" t="s">
        <v>96</v>
      </c>
      <c r="L404" s="17"/>
      <c r="M404" s="17"/>
      <c r="N404" s="17">
        <v>40</v>
      </c>
      <c r="O404" s="17"/>
      <c r="P404" s="17"/>
      <c r="Q404" s="17">
        <v>40</v>
      </c>
      <c r="R404" s="17" t="s">
        <v>83</v>
      </c>
      <c r="S404" s="17"/>
      <c r="T404" s="17" t="s">
        <v>163</v>
      </c>
      <c r="U404" s="17" t="s">
        <v>61</v>
      </c>
      <c r="V404" s="17" t="s">
        <v>89</v>
      </c>
      <c r="W404" s="19" t="s">
        <v>2120</v>
      </c>
      <c r="X404" s="18">
        <v>41364.291666666701</v>
      </c>
      <c r="Y404" s="18">
        <v>41364.291666666701</v>
      </c>
      <c r="Z404" s="17" t="s">
        <v>103</v>
      </c>
      <c r="AA404" s="17" t="s">
        <v>74</v>
      </c>
      <c r="AB404" s="17" t="s">
        <v>74</v>
      </c>
      <c r="AC404" s="17" t="s">
        <v>103</v>
      </c>
      <c r="AD404" s="17"/>
      <c r="AE404" s="17"/>
    </row>
    <row r="405" spans="1:31" s="3" customFormat="1" ht="13" x14ac:dyDescent="0.3">
      <c r="A405" s="35" t="s">
        <v>2123</v>
      </c>
      <c r="B405" s="17">
        <v>500</v>
      </c>
      <c r="C405" s="18">
        <v>40502</v>
      </c>
      <c r="D405" s="18">
        <v>40025.291666666701</v>
      </c>
      <c r="E405" s="16" t="s">
        <v>1375</v>
      </c>
      <c r="F405" s="36">
        <v>40618.805868055599</v>
      </c>
      <c r="G405" s="16" t="s">
        <v>124</v>
      </c>
      <c r="H405" s="17" t="s">
        <v>76</v>
      </c>
      <c r="I405" s="17"/>
      <c r="J405" s="17"/>
      <c r="K405" s="17" t="s">
        <v>96</v>
      </c>
      <c r="L405" s="17"/>
      <c r="M405" s="17"/>
      <c r="N405" s="17">
        <v>960</v>
      </c>
      <c r="O405" s="17"/>
      <c r="P405" s="17"/>
      <c r="Q405" s="17">
        <v>960</v>
      </c>
      <c r="R405" s="17" t="s">
        <v>83</v>
      </c>
      <c r="S405" s="17"/>
      <c r="T405" s="17" t="s">
        <v>2124</v>
      </c>
      <c r="U405" s="17" t="s">
        <v>120</v>
      </c>
      <c r="V405" s="17" t="s">
        <v>89</v>
      </c>
      <c r="W405" s="19" t="s">
        <v>2125</v>
      </c>
      <c r="X405" s="18">
        <v>41640.333333333299</v>
      </c>
      <c r="Y405" s="18">
        <v>42005.333333333299</v>
      </c>
      <c r="Z405" s="17" t="s">
        <v>103</v>
      </c>
      <c r="AA405" s="17" t="s">
        <v>74</v>
      </c>
      <c r="AB405" s="17" t="s">
        <v>74</v>
      </c>
      <c r="AC405" s="17" t="s">
        <v>103</v>
      </c>
      <c r="AD405" s="17"/>
      <c r="AE405" s="17"/>
    </row>
    <row r="406" spans="1:31" s="3" customFormat="1" ht="25.5" x14ac:dyDescent="0.3">
      <c r="A406" s="35" t="s">
        <v>2126</v>
      </c>
      <c r="B406" s="17">
        <v>501</v>
      </c>
      <c r="C406" s="18">
        <v>40502</v>
      </c>
      <c r="D406" s="18">
        <v>40025.291666666701</v>
      </c>
      <c r="E406" s="16" t="s">
        <v>1375</v>
      </c>
      <c r="F406" s="36">
        <v>40451.291666666701</v>
      </c>
      <c r="G406" s="16" t="s">
        <v>124</v>
      </c>
      <c r="H406" s="17" t="s">
        <v>95</v>
      </c>
      <c r="I406" s="17"/>
      <c r="J406" s="17"/>
      <c r="K406" s="17" t="s">
        <v>96</v>
      </c>
      <c r="L406" s="17"/>
      <c r="M406" s="17"/>
      <c r="N406" s="17">
        <v>750</v>
      </c>
      <c r="O406" s="17"/>
      <c r="P406" s="17"/>
      <c r="Q406" s="17">
        <v>750</v>
      </c>
      <c r="R406" s="17" t="s">
        <v>83</v>
      </c>
      <c r="S406" s="17"/>
      <c r="T406" s="17" t="s">
        <v>188</v>
      </c>
      <c r="U406" s="17" t="s">
        <v>189</v>
      </c>
      <c r="V406" s="17" t="s">
        <v>71</v>
      </c>
      <c r="W406" s="19" t="s">
        <v>2127</v>
      </c>
      <c r="X406" s="18">
        <v>42185.291666666701</v>
      </c>
      <c r="Y406" s="18">
        <v>42185.291666666701</v>
      </c>
      <c r="Z406" s="17" t="s">
        <v>103</v>
      </c>
      <c r="AA406" s="17" t="s">
        <v>65</v>
      </c>
      <c r="AB406" s="17" t="s">
        <v>74</v>
      </c>
      <c r="AC406" s="17" t="s">
        <v>103</v>
      </c>
      <c r="AD406" s="17"/>
      <c r="AE406" s="17"/>
    </row>
    <row r="407" spans="1:31" s="3" customFormat="1" ht="13" x14ac:dyDescent="0.3">
      <c r="A407" s="35" t="s">
        <v>2128</v>
      </c>
      <c r="B407" s="17">
        <v>504</v>
      </c>
      <c r="C407" s="18">
        <v>40077</v>
      </c>
      <c r="D407" s="18">
        <v>40025.291666666701</v>
      </c>
      <c r="E407" s="16" t="s">
        <v>1375</v>
      </c>
      <c r="F407" s="36">
        <v>40119.925625000003</v>
      </c>
      <c r="G407" s="16" t="s">
        <v>68</v>
      </c>
      <c r="H407" s="17" t="s">
        <v>55</v>
      </c>
      <c r="I407" s="17"/>
      <c r="J407" s="17"/>
      <c r="K407" s="17" t="s">
        <v>55</v>
      </c>
      <c r="L407" s="17"/>
      <c r="M407" s="17"/>
      <c r="N407" s="17">
        <v>688</v>
      </c>
      <c r="O407" s="17"/>
      <c r="P407" s="17"/>
      <c r="Q407" s="17">
        <v>688</v>
      </c>
      <c r="R407" s="17"/>
      <c r="S407" s="17"/>
      <c r="T407" s="17" t="s">
        <v>88</v>
      </c>
      <c r="U407" s="17" t="s">
        <v>61</v>
      </c>
      <c r="V407" s="17" t="s">
        <v>89</v>
      </c>
      <c r="W407" s="19" t="s">
        <v>1087</v>
      </c>
      <c r="X407" s="18">
        <v>41344.291666666701</v>
      </c>
      <c r="Y407" s="18">
        <v>41344.291666666701</v>
      </c>
      <c r="Z407" s="17" t="s">
        <v>74</v>
      </c>
      <c r="AA407" s="17" t="s">
        <v>74</v>
      </c>
      <c r="AB407" s="17" t="s">
        <v>74</v>
      </c>
      <c r="AC407" s="17" t="s">
        <v>74</v>
      </c>
      <c r="AD407" s="17"/>
      <c r="AE407" s="17"/>
    </row>
    <row r="408" spans="1:31" s="3" customFormat="1" ht="13" x14ac:dyDescent="0.3">
      <c r="A408" s="35" t="s">
        <v>2129</v>
      </c>
      <c r="B408" s="17">
        <v>505</v>
      </c>
      <c r="C408" s="18">
        <v>40502</v>
      </c>
      <c r="D408" s="18">
        <v>40025.291666666701</v>
      </c>
      <c r="E408" s="16" t="s">
        <v>1375</v>
      </c>
      <c r="F408" s="36">
        <v>40501.333333333299</v>
      </c>
      <c r="G408" s="16" t="s">
        <v>124</v>
      </c>
      <c r="H408" s="17" t="s">
        <v>95</v>
      </c>
      <c r="I408" s="17" t="s">
        <v>55</v>
      </c>
      <c r="J408" s="17"/>
      <c r="K408" s="17" t="s">
        <v>96</v>
      </c>
      <c r="L408" s="17" t="s">
        <v>55</v>
      </c>
      <c r="M408" s="17"/>
      <c r="N408" s="17">
        <v>975</v>
      </c>
      <c r="O408" s="17">
        <v>125</v>
      </c>
      <c r="P408" s="17"/>
      <c r="Q408" s="17">
        <v>1100</v>
      </c>
      <c r="R408" s="17" t="s">
        <v>83</v>
      </c>
      <c r="S408" s="17"/>
      <c r="T408" s="17" t="s">
        <v>88</v>
      </c>
      <c r="U408" s="17" t="s">
        <v>61</v>
      </c>
      <c r="V408" s="17" t="s">
        <v>89</v>
      </c>
      <c r="W408" s="19" t="s">
        <v>2130</v>
      </c>
      <c r="X408" s="18">
        <v>41243.333333333299</v>
      </c>
      <c r="Y408" s="18">
        <v>41243.333333333299</v>
      </c>
      <c r="Z408" s="17" t="s">
        <v>103</v>
      </c>
      <c r="AA408" s="17" t="s">
        <v>74</v>
      </c>
      <c r="AB408" s="17" t="s">
        <v>74</v>
      </c>
      <c r="AC408" s="17" t="s">
        <v>103</v>
      </c>
      <c r="AD408" s="17"/>
      <c r="AE408" s="17"/>
    </row>
    <row r="409" spans="1:31" s="3" customFormat="1" ht="13" x14ac:dyDescent="0.3">
      <c r="A409" s="35" t="s">
        <v>2131</v>
      </c>
      <c r="B409" s="17">
        <v>507</v>
      </c>
      <c r="C409" s="18">
        <v>40513</v>
      </c>
      <c r="D409" s="18">
        <v>40025.291666666701</v>
      </c>
      <c r="E409" s="16" t="s">
        <v>1375</v>
      </c>
      <c r="F409" s="36">
        <v>40151.333333333299</v>
      </c>
      <c r="G409" s="16" t="s">
        <v>124</v>
      </c>
      <c r="H409" s="17" t="s">
        <v>111</v>
      </c>
      <c r="I409" s="17"/>
      <c r="J409" s="17"/>
      <c r="K409" s="17" t="s">
        <v>77</v>
      </c>
      <c r="L409" s="17"/>
      <c r="M409" s="17"/>
      <c r="N409" s="17">
        <v>131</v>
      </c>
      <c r="O409" s="17"/>
      <c r="P409" s="17"/>
      <c r="Q409" s="17">
        <v>131</v>
      </c>
      <c r="R409" s="17" t="s">
        <v>83</v>
      </c>
      <c r="S409" s="17"/>
      <c r="T409" s="17" t="s">
        <v>144</v>
      </c>
      <c r="U409" s="17" t="s">
        <v>61</v>
      </c>
      <c r="V409" s="17" t="s">
        <v>62</v>
      </c>
      <c r="W409" s="19" t="s">
        <v>1758</v>
      </c>
      <c r="X409" s="18">
        <v>41609.333333333299</v>
      </c>
      <c r="Y409" s="18">
        <v>43100.333333333299</v>
      </c>
      <c r="Z409" s="17" t="s">
        <v>103</v>
      </c>
      <c r="AA409" s="17" t="s">
        <v>74</v>
      </c>
      <c r="AB409" s="17" t="s">
        <v>74</v>
      </c>
      <c r="AC409" s="17" t="s">
        <v>103</v>
      </c>
      <c r="AD409" s="17"/>
      <c r="AE409" s="17"/>
    </row>
    <row r="410" spans="1:31" s="3" customFormat="1" ht="13" x14ac:dyDescent="0.3">
      <c r="A410" s="35" t="s">
        <v>2132</v>
      </c>
      <c r="B410" s="17">
        <v>508</v>
      </c>
      <c r="C410" s="18">
        <v>40502</v>
      </c>
      <c r="D410" s="18">
        <v>40025.291666666701</v>
      </c>
      <c r="E410" s="16" t="s">
        <v>1375</v>
      </c>
      <c r="F410" s="36">
        <v>40466.291666666701</v>
      </c>
      <c r="G410" s="16" t="s">
        <v>124</v>
      </c>
      <c r="H410" s="17" t="s">
        <v>111</v>
      </c>
      <c r="I410" s="17"/>
      <c r="J410" s="17"/>
      <c r="K410" s="17" t="s">
        <v>77</v>
      </c>
      <c r="L410" s="17"/>
      <c r="M410" s="17"/>
      <c r="N410" s="17">
        <v>58.3</v>
      </c>
      <c r="O410" s="17"/>
      <c r="P410" s="17"/>
      <c r="Q410" s="17">
        <v>58.3</v>
      </c>
      <c r="R410" s="17" t="s">
        <v>83</v>
      </c>
      <c r="S410" s="17"/>
      <c r="T410" s="17" t="s">
        <v>78</v>
      </c>
      <c r="U410" s="17" t="s">
        <v>61</v>
      </c>
      <c r="V410" s="17" t="s">
        <v>62</v>
      </c>
      <c r="W410" s="19" t="s">
        <v>2133</v>
      </c>
      <c r="X410" s="18">
        <v>40617.291666666701</v>
      </c>
      <c r="Y410" s="18">
        <v>40617.291666666701</v>
      </c>
      <c r="Z410" s="17" t="s">
        <v>103</v>
      </c>
      <c r="AA410" s="17" t="s">
        <v>65</v>
      </c>
      <c r="AB410" s="17" t="s">
        <v>74</v>
      </c>
      <c r="AC410" s="17" t="s">
        <v>103</v>
      </c>
      <c r="AD410" s="17"/>
      <c r="AE410" s="17"/>
    </row>
    <row r="411" spans="1:31" s="3" customFormat="1" ht="13" x14ac:dyDescent="0.3">
      <c r="A411" s="35" t="s">
        <v>2134</v>
      </c>
      <c r="B411" s="17">
        <v>511</v>
      </c>
      <c r="C411" s="18">
        <v>40502</v>
      </c>
      <c r="D411" s="18">
        <v>40025.291666666701</v>
      </c>
      <c r="E411" s="16" t="s">
        <v>1375</v>
      </c>
      <c r="F411" s="36">
        <v>40147.333333333299</v>
      </c>
      <c r="G411" s="16" t="s">
        <v>124</v>
      </c>
      <c r="H411" s="17" t="s">
        <v>76</v>
      </c>
      <c r="I411" s="17"/>
      <c r="J411" s="17"/>
      <c r="K411" s="17" t="s">
        <v>96</v>
      </c>
      <c r="L411" s="17"/>
      <c r="M411" s="17"/>
      <c r="N411" s="17">
        <v>92.6</v>
      </c>
      <c r="O411" s="17"/>
      <c r="P411" s="17"/>
      <c r="Q411" s="17">
        <v>92.6</v>
      </c>
      <c r="R411" s="17" t="s">
        <v>83</v>
      </c>
      <c r="S411" s="17"/>
      <c r="T411" s="17" t="s">
        <v>88</v>
      </c>
      <c r="U411" s="17" t="s">
        <v>61</v>
      </c>
      <c r="V411" s="17" t="s">
        <v>89</v>
      </c>
      <c r="W411" s="19" t="s">
        <v>1855</v>
      </c>
      <c r="X411" s="18">
        <v>41274.333333333299</v>
      </c>
      <c r="Y411" s="18">
        <v>41274.333333333299</v>
      </c>
      <c r="Z411" s="17" t="s">
        <v>103</v>
      </c>
      <c r="AA411" s="17" t="s">
        <v>74</v>
      </c>
      <c r="AB411" s="17" t="s">
        <v>74</v>
      </c>
      <c r="AC411" s="17" t="s">
        <v>103</v>
      </c>
      <c r="AD411" s="17"/>
      <c r="AE411" s="17"/>
    </row>
    <row r="412" spans="1:31" s="3" customFormat="1" ht="13" x14ac:dyDescent="0.3">
      <c r="A412" s="35" t="s">
        <v>2135</v>
      </c>
      <c r="B412" s="17">
        <v>512</v>
      </c>
      <c r="C412" s="18">
        <v>40025</v>
      </c>
      <c r="D412" s="18">
        <v>40025.291666666701</v>
      </c>
      <c r="E412" s="16" t="s">
        <v>1375</v>
      </c>
      <c r="F412" s="36">
        <v>42313.333333333299</v>
      </c>
      <c r="G412" s="16" t="s">
        <v>124</v>
      </c>
      <c r="H412" s="17" t="s">
        <v>95</v>
      </c>
      <c r="I412" s="17"/>
      <c r="J412" s="17"/>
      <c r="K412" s="17" t="s">
        <v>96</v>
      </c>
      <c r="L412" s="17"/>
      <c r="M412" s="17"/>
      <c r="N412" s="17">
        <v>2</v>
      </c>
      <c r="O412" s="17"/>
      <c r="P412" s="17"/>
      <c r="Q412" s="17">
        <v>2</v>
      </c>
      <c r="R412" s="17" t="s">
        <v>83</v>
      </c>
      <c r="S412" s="17"/>
      <c r="T412" s="17" t="s">
        <v>107</v>
      </c>
      <c r="U412" s="17" t="s">
        <v>61</v>
      </c>
      <c r="V412" s="17" t="s">
        <v>89</v>
      </c>
      <c r="W412" s="19" t="s">
        <v>2136</v>
      </c>
      <c r="X412" s="18">
        <v>40954.333333333299</v>
      </c>
      <c r="Y412" s="18">
        <v>44105.291666666701</v>
      </c>
      <c r="Z412" s="17" t="s">
        <v>103</v>
      </c>
      <c r="AA412" s="17" t="s">
        <v>65</v>
      </c>
      <c r="AB412" s="17" t="s">
        <v>65</v>
      </c>
      <c r="AC412" s="17" t="s">
        <v>103</v>
      </c>
      <c r="AD412" s="17"/>
      <c r="AE412" s="17"/>
    </row>
    <row r="413" spans="1:31" s="3" customFormat="1" ht="13" x14ac:dyDescent="0.3">
      <c r="A413" s="35" t="s">
        <v>2137</v>
      </c>
      <c r="B413" s="17">
        <v>513</v>
      </c>
      <c r="C413" s="18">
        <v>40025</v>
      </c>
      <c r="D413" s="18">
        <v>40025.291666666701</v>
      </c>
      <c r="E413" s="16" t="s">
        <v>1375</v>
      </c>
      <c r="F413" s="36">
        <v>42313.333333333299</v>
      </c>
      <c r="G413" s="16" t="s">
        <v>124</v>
      </c>
      <c r="H413" s="17" t="s">
        <v>95</v>
      </c>
      <c r="I413" s="17"/>
      <c r="J413" s="17"/>
      <c r="K413" s="17" t="s">
        <v>96</v>
      </c>
      <c r="L413" s="17"/>
      <c r="M413" s="17"/>
      <c r="N413" s="17">
        <v>141</v>
      </c>
      <c r="O413" s="17"/>
      <c r="P413" s="17"/>
      <c r="Q413" s="17">
        <v>141</v>
      </c>
      <c r="R413" s="17" t="s">
        <v>83</v>
      </c>
      <c r="S413" s="17"/>
      <c r="T413" s="17" t="s">
        <v>107</v>
      </c>
      <c r="U413" s="17" t="s">
        <v>61</v>
      </c>
      <c r="V413" s="17" t="s">
        <v>89</v>
      </c>
      <c r="W413" s="19" t="s">
        <v>125</v>
      </c>
      <c r="X413" s="18">
        <v>41487.291666666701</v>
      </c>
      <c r="Y413" s="18">
        <v>43100.333333333299</v>
      </c>
      <c r="Z413" s="17" t="s">
        <v>103</v>
      </c>
      <c r="AA413" s="17" t="s">
        <v>65</v>
      </c>
      <c r="AB413" s="17" t="s">
        <v>65</v>
      </c>
      <c r="AC413" s="17" t="s">
        <v>103</v>
      </c>
      <c r="AD413" s="17"/>
      <c r="AE413" s="17"/>
    </row>
    <row r="414" spans="1:31" s="3" customFormat="1" ht="25.5" x14ac:dyDescent="0.3">
      <c r="A414" s="35" t="s">
        <v>2138</v>
      </c>
      <c r="B414" s="17" t="s">
        <v>2139</v>
      </c>
      <c r="C414" s="18">
        <v>40025</v>
      </c>
      <c r="D414" s="18">
        <v>40025.291666666701</v>
      </c>
      <c r="E414" s="16" t="s">
        <v>1375</v>
      </c>
      <c r="F414" s="36">
        <v>40119.924456018503</v>
      </c>
      <c r="G414" s="16" t="s">
        <v>68</v>
      </c>
      <c r="H414" s="17" t="s">
        <v>374</v>
      </c>
      <c r="I414" s="17"/>
      <c r="J414" s="17"/>
      <c r="K414" s="17" t="s">
        <v>77</v>
      </c>
      <c r="L414" s="17"/>
      <c r="M414" s="17"/>
      <c r="N414" s="17">
        <v>190</v>
      </c>
      <c r="O414" s="17"/>
      <c r="P414" s="17"/>
      <c r="Q414" s="17">
        <v>190</v>
      </c>
      <c r="R414" s="17"/>
      <c r="S414" s="17"/>
      <c r="T414" s="17" t="s">
        <v>70</v>
      </c>
      <c r="U414" s="17" t="s">
        <v>61</v>
      </c>
      <c r="V414" s="17" t="s">
        <v>71</v>
      </c>
      <c r="W414" s="19" t="s">
        <v>2140</v>
      </c>
      <c r="X414" s="18">
        <v>41395.291666666701</v>
      </c>
      <c r="Y414" s="18">
        <v>41395.291666666701</v>
      </c>
      <c r="Z414" s="17" t="s">
        <v>73</v>
      </c>
      <c r="AA414" s="17" t="s">
        <v>74</v>
      </c>
      <c r="AB414" s="17" t="s">
        <v>74</v>
      </c>
      <c r="AC414" s="17" t="s">
        <v>74</v>
      </c>
      <c r="AD414" s="17"/>
      <c r="AE414" s="17"/>
    </row>
    <row r="415" spans="1:31" s="3" customFormat="1" ht="13" x14ac:dyDescent="0.3">
      <c r="A415" s="35" t="s">
        <v>2141</v>
      </c>
      <c r="B415" s="17">
        <v>514</v>
      </c>
      <c r="C415" s="18">
        <v>40025</v>
      </c>
      <c r="D415" s="18">
        <v>40025.291666666701</v>
      </c>
      <c r="E415" s="16" t="s">
        <v>1375</v>
      </c>
      <c r="F415" s="36">
        <v>41908.870069444398</v>
      </c>
      <c r="G415" s="16" t="s">
        <v>127</v>
      </c>
      <c r="H415" s="17" t="s">
        <v>95</v>
      </c>
      <c r="I415" s="17"/>
      <c r="J415" s="17"/>
      <c r="K415" s="17" t="s">
        <v>96</v>
      </c>
      <c r="L415" s="17"/>
      <c r="M415" s="17"/>
      <c r="N415" s="17">
        <v>20</v>
      </c>
      <c r="O415" s="17"/>
      <c r="P415" s="17"/>
      <c r="Q415" s="17">
        <v>20</v>
      </c>
      <c r="R415" s="17" t="s">
        <v>115</v>
      </c>
      <c r="S415" s="17"/>
      <c r="T415" s="17" t="s">
        <v>88</v>
      </c>
      <c r="U415" s="17" t="s">
        <v>61</v>
      </c>
      <c r="V415" s="17" t="s">
        <v>62</v>
      </c>
      <c r="W415" s="19" t="s">
        <v>2142</v>
      </c>
      <c r="X415" s="18">
        <v>40527.333333333299</v>
      </c>
      <c r="Y415" s="18">
        <v>42673.291666666701</v>
      </c>
      <c r="Z415" s="17" t="s">
        <v>74</v>
      </c>
      <c r="AA415" s="17" t="s">
        <v>130</v>
      </c>
      <c r="AB415" s="17" t="s">
        <v>131</v>
      </c>
      <c r="AC415" s="17" t="s">
        <v>103</v>
      </c>
      <c r="AD415" s="17"/>
      <c r="AE415" s="17"/>
    </row>
    <row r="416" spans="1:31" s="3" customFormat="1" ht="13" x14ac:dyDescent="0.3">
      <c r="A416" s="35" t="s">
        <v>2143</v>
      </c>
      <c r="B416" s="17">
        <v>515</v>
      </c>
      <c r="C416" s="18">
        <v>40037</v>
      </c>
      <c r="D416" s="18">
        <v>40037.291666666701</v>
      </c>
      <c r="E416" s="16" t="s">
        <v>1375</v>
      </c>
      <c r="F416" s="36">
        <v>40823.291666666701</v>
      </c>
      <c r="G416" s="16" t="s">
        <v>137</v>
      </c>
      <c r="H416" s="17" t="s">
        <v>95</v>
      </c>
      <c r="I416" s="17"/>
      <c r="J416" s="17"/>
      <c r="K416" s="17" t="s">
        <v>96</v>
      </c>
      <c r="L416" s="17"/>
      <c r="M416" s="17"/>
      <c r="N416" s="17">
        <v>20</v>
      </c>
      <c r="O416" s="17"/>
      <c r="P416" s="17"/>
      <c r="Q416" s="17">
        <v>20</v>
      </c>
      <c r="R416" s="17" t="s">
        <v>83</v>
      </c>
      <c r="S416" s="17"/>
      <c r="T416" s="17" t="s">
        <v>88</v>
      </c>
      <c r="U416" s="17" t="s">
        <v>61</v>
      </c>
      <c r="V416" s="17" t="s">
        <v>89</v>
      </c>
      <c r="W416" s="19" t="s">
        <v>2144</v>
      </c>
      <c r="X416" s="18">
        <v>40634.291666666701</v>
      </c>
      <c r="Y416" s="18">
        <v>41000.291666666701</v>
      </c>
      <c r="Z416" s="17" t="s">
        <v>103</v>
      </c>
      <c r="AA416" s="17" t="s">
        <v>74</v>
      </c>
      <c r="AB416" s="17" t="s">
        <v>74</v>
      </c>
      <c r="AC416" s="17" t="s">
        <v>103</v>
      </c>
      <c r="AD416" s="17"/>
      <c r="AE416" s="17"/>
    </row>
    <row r="417" spans="1:31" s="3" customFormat="1" ht="13" x14ac:dyDescent="0.3">
      <c r="A417" s="35" t="s">
        <v>2145</v>
      </c>
      <c r="B417" s="17">
        <v>516</v>
      </c>
      <c r="C417" s="18">
        <v>40513</v>
      </c>
      <c r="D417" s="18">
        <v>40046.291666666701</v>
      </c>
      <c r="E417" s="16" t="s">
        <v>1375</v>
      </c>
      <c r="F417" s="36">
        <v>40323.291666666701</v>
      </c>
      <c r="G417" s="16" t="s">
        <v>127</v>
      </c>
      <c r="H417" s="17" t="s">
        <v>95</v>
      </c>
      <c r="I417" s="17"/>
      <c r="J417" s="17"/>
      <c r="K417" s="17" t="s">
        <v>96</v>
      </c>
      <c r="L417" s="17"/>
      <c r="M417" s="17"/>
      <c r="N417" s="17">
        <v>20</v>
      </c>
      <c r="O417" s="17"/>
      <c r="P417" s="17"/>
      <c r="Q417" s="17">
        <v>20</v>
      </c>
      <c r="R417" s="17" t="s">
        <v>115</v>
      </c>
      <c r="S417" s="17"/>
      <c r="T417" s="17" t="s">
        <v>70</v>
      </c>
      <c r="U417" s="17" t="s">
        <v>61</v>
      </c>
      <c r="V417" s="17" t="s">
        <v>71</v>
      </c>
      <c r="W417" s="19" t="s">
        <v>1884</v>
      </c>
      <c r="X417" s="18">
        <v>40544.333333333299</v>
      </c>
      <c r="Y417" s="18">
        <v>40544.333333333299</v>
      </c>
      <c r="Z417" s="17" t="s">
        <v>74</v>
      </c>
      <c r="AA417" s="17" t="s">
        <v>74</v>
      </c>
      <c r="AB417" s="17" t="s">
        <v>74</v>
      </c>
      <c r="AC417" s="17" t="s">
        <v>103</v>
      </c>
      <c r="AD417" s="17"/>
      <c r="AE417" s="17"/>
    </row>
    <row r="418" spans="1:31" s="3" customFormat="1" ht="13" x14ac:dyDescent="0.3">
      <c r="A418" s="35" t="s">
        <v>2146</v>
      </c>
      <c r="B418" s="17">
        <v>518</v>
      </c>
      <c r="C418" s="18">
        <v>40044</v>
      </c>
      <c r="D418" s="18">
        <v>40044.291666666701</v>
      </c>
      <c r="E418" s="16" t="s">
        <v>1375</v>
      </c>
      <c r="F418" s="36">
        <v>40336.291666666701</v>
      </c>
      <c r="G418" s="16" t="s">
        <v>127</v>
      </c>
      <c r="H418" s="17" t="s">
        <v>95</v>
      </c>
      <c r="I418" s="17"/>
      <c r="J418" s="17"/>
      <c r="K418" s="17" t="s">
        <v>96</v>
      </c>
      <c r="L418" s="17"/>
      <c r="M418" s="17"/>
      <c r="N418" s="17">
        <v>20</v>
      </c>
      <c r="O418" s="17"/>
      <c r="P418" s="17"/>
      <c r="Q418" s="17">
        <v>20</v>
      </c>
      <c r="R418" s="17" t="s">
        <v>115</v>
      </c>
      <c r="S418" s="17"/>
      <c r="T418" s="17" t="s">
        <v>88</v>
      </c>
      <c r="U418" s="17" t="s">
        <v>61</v>
      </c>
      <c r="V418" s="17" t="s">
        <v>62</v>
      </c>
      <c r="W418" s="19" t="s">
        <v>2147</v>
      </c>
      <c r="X418" s="18">
        <v>42004.333333333299</v>
      </c>
      <c r="Y418" s="18">
        <v>42004.333333333299</v>
      </c>
      <c r="Z418" s="17" t="s">
        <v>74</v>
      </c>
      <c r="AA418" s="17" t="s">
        <v>74</v>
      </c>
      <c r="AB418" s="17" t="s">
        <v>74</v>
      </c>
      <c r="AC418" s="17" t="s">
        <v>103</v>
      </c>
      <c r="AD418" s="17"/>
      <c r="AE418" s="17"/>
    </row>
    <row r="419" spans="1:31" s="3" customFormat="1" ht="13" x14ac:dyDescent="0.3">
      <c r="A419" s="35" t="s">
        <v>2148</v>
      </c>
      <c r="B419" s="17">
        <v>519</v>
      </c>
      <c r="C419" s="18">
        <v>40044</v>
      </c>
      <c r="D419" s="18">
        <v>40044.291666666701</v>
      </c>
      <c r="E419" s="16" t="s">
        <v>1375</v>
      </c>
      <c r="F419" s="36">
        <v>40725.689039351899</v>
      </c>
      <c r="G419" s="16" t="s">
        <v>127</v>
      </c>
      <c r="H419" s="17" t="s">
        <v>95</v>
      </c>
      <c r="I419" s="17"/>
      <c r="J419" s="17"/>
      <c r="K419" s="17" t="s">
        <v>96</v>
      </c>
      <c r="L419" s="17"/>
      <c r="M419" s="17"/>
      <c r="N419" s="17">
        <v>20</v>
      </c>
      <c r="O419" s="17"/>
      <c r="P419" s="17"/>
      <c r="Q419" s="17">
        <v>20</v>
      </c>
      <c r="R419" s="17" t="s">
        <v>115</v>
      </c>
      <c r="S419" s="17"/>
      <c r="T419" s="17" t="s">
        <v>88</v>
      </c>
      <c r="U419" s="17" t="s">
        <v>61</v>
      </c>
      <c r="V419" s="17" t="s">
        <v>62</v>
      </c>
      <c r="W419" s="19" t="s">
        <v>2149</v>
      </c>
      <c r="X419" s="18">
        <v>42004.333333333299</v>
      </c>
      <c r="Y419" s="18">
        <v>42004.333333333299</v>
      </c>
      <c r="Z419" s="17" t="s">
        <v>74</v>
      </c>
      <c r="AA419" s="17" t="s">
        <v>74</v>
      </c>
      <c r="AB419" s="17" t="s">
        <v>74</v>
      </c>
      <c r="AC419" s="17" t="s">
        <v>103</v>
      </c>
      <c r="AD419" s="17"/>
      <c r="AE419" s="17"/>
    </row>
    <row r="420" spans="1:31" s="3" customFormat="1" ht="13" x14ac:dyDescent="0.3">
      <c r="A420" s="35" t="s">
        <v>2150</v>
      </c>
      <c r="B420" s="17">
        <v>520</v>
      </c>
      <c r="C420" s="18">
        <v>40044</v>
      </c>
      <c r="D420" s="18">
        <v>40044.291666666701</v>
      </c>
      <c r="E420" s="16" t="s">
        <v>1375</v>
      </c>
      <c r="F420" s="36">
        <v>40352.291666666701</v>
      </c>
      <c r="G420" s="16" t="s">
        <v>127</v>
      </c>
      <c r="H420" s="17" t="s">
        <v>95</v>
      </c>
      <c r="I420" s="17"/>
      <c r="J420" s="17"/>
      <c r="K420" s="17" t="s">
        <v>96</v>
      </c>
      <c r="L420" s="17"/>
      <c r="M420" s="17"/>
      <c r="N420" s="17">
        <v>20</v>
      </c>
      <c r="O420" s="17"/>
      <c r="P420" s="17"/>
      <c r="Q420" s="17">
        <v>20</v>
      </c>
      <c r="R420" s="17" t="s">
        <v>115</v>
      </c>
      <c r="S420" s="17"/>
      <c r="T420" s="17" t="s">
        <v>88</v>
      </c>
      <c r="U420" s="17" t="s">
        <v>61</v>
      </c>
      <c r="V420" s="17" t="s">
        <v>62</v>
      </c>
      <c r="W420" s="19" t="s">
        <v>2151</v>
      </c>
      <c r="X420" s="18">
        <v>42004.333333333299</v>
      </c>
      <c r="Y420" s="18">
        <v>42004.333333333299</v>
      </c>
      <c r="Z420" s="17" t="s">
        <v>74</v>
      </c>
      <c r="AA420" s="17" t="s">
        <v>74</v>
      </c>
      <c r="AB420" s="17" t="s">
        <v>74</v>
      </c>
      <c r="AC420" s="17" t="s">
        <v>103</v>
      </c>
      <c r="AD420" s="17"/>
      <c r="AE420" s="17"/>
    </row>
    <row r="421" spans="1:31" s="3" customFormat="1" ht="13" x14ac:dyDescent="0.3">
      <c r="A421" s="35" t="s">
        <v>2152</v>
      </c>
      <c r="B421" s="17" t="s">
        <v>2153</v>
      </c>
      <c r="C421" s="18">
        <v>40044</v>
      </c>
      <c r="D421" s="18">
        <v>40044.291666666701</v>
      </c>
      <c r="E421" s="16" t="s">
        <v>1375</v>
      </c>
      <c r="F421" s="36">
        <v>41030.851678240702</v>
      </c>
      <c r="G421" s="16" t="s">
        <v>137</v>
      </c>
      <c r="H421" s="17" t="s">
        <v>95</v>
      </c>
      <c r="I421" s="17"/>
      <c r="J421" s="17"/>
      <c r="K421" s="17" t="s">
        <v>96</v>
      </c>
      <c r="L421" s="17"/>
      <c r="M421" s="17"/>
      <c r="N421" s="17">
        <v>20</v>
      </c>
      <c r="O421" s="17"/>
      <c r="P421" s="17"/>
      <c r="Q421" s="17">
        <v>20</v>
      </c>
      <c r="R421" s="17" t="s">
        <v>115</v>
      </c>
      <c r="S421" s="17"/>
      <c r="T421" s="17" t="s">
        <v>88</v>
      </c>
      <c r="U421" s="17" t="s">
        <v>61</v>
      </c>
      <c r="V421" s="17" t="s">
        <v>89</v>
      </c>
      <c r="W421" s="19" t="s">
        <v>2154</v>
      </c>
      <c r="X421" s="18">
        <v>41639.333333333299</v>
      </c>
      <c r="Y421" s="18">
        <v>41639.333333333299</v>
      </c>
      <c r="Z421" s="17" t="s">
        <v>103</v>
      </c>
      <c r="AA421" s="17" t="s">
        <v>74</v>
      </c>
      <c r="AB421" s="17" t="s">
        <v>74</v>
      </c>
      <c r="AC421" s="17" t="s">
        <v>103</v>
      </c>
      <c r="AD421" s="17"/>
      <c r="AE421" s="17"/>
    </row>
    <row r="422" spans="1:31" s="3" customFormat="1" ht="13" x14ac:dyDescent="0.3">
      <c r="A422" s="35" t="s">
        <v>2155</v>
      </c>
      <c r="B422" s="17">
        <v>523</v>
      </c>
      <c r="C422" s="18">
        <v>40046</v>
      </c>
      <c r="D422" s="18">
        <v>40046.291666666701</v>
      </c>
      <c r="E422" s="16" t="s">
        <v>1375</v>
      </c>
      <c r="F422" s="36">
        <v>41121.291666666701</v>
      </c>
      <c r="G422" s="16" t="s">
        <v>127</v>
      </c>
      <c r="H422" s="17" t="s">
        <v>95</v>
      </c>
      <c r="I422" s="17"/>
      <c r="J422" s="17"/>
      <c r="K422" s="17" t="s">
        <v>96</v>
      </c>
      <c r="L422" s="17"/>
      <c r="M422" s="17"/>
      <c r="N422" s="17">
        <v>20</v>
      </c>
      <c r="O422" s="17"/>
      <c r="P422" s="17"/>
      <c r="Q422" s="17">
        <v>20</v>
      </c>
      <c r="R422" s="17" t="s">
        <v>115</v>
      </c>
      <c r="S422" s="17"/>
      <c r="T422" s="17" t="s">
        <v>133</v>
      </c>
      <c r="U422" s="17" t="s">
        <v>61</v>
      </c>
      <c r="V422" s="17" t="s">
        <v>62</v>
      </c>
      <c r="W422" s="19" t="s">
        <v>2156</v>
      </c>
      <c r="X422" s="18">
        <v>40846.291666666701</v>
      </c>
      <c r="Y422" s="18">
        <v>41455.291666666701</v>
      </c>
      <c r="Z422" s="17" t="s">
        <v>74</v>
      </c>
      <c r="AA422" s="17" t="s">
        <v>130</v>
      </c>
      <c r="AB422" s="17" t="s">
        <v>131</v>
      </c>
      <c r="AC422" s="17" t="s">
        <v>103</v>
      </c>
      <c r="AD422" s="17"/>
      <c r="AE422" s="17"/>
    </row>
    <row r="423" spans="1:31" s="3" customFormat="1" ht="13" x14ac:dyDescent="0.3">
      <c r="A423" s="35" t="s">
        <v>2157</v>
      </c>
      <c r="B423" s="17" t="s">
        <v>2158</v>
      </c>
      <c r="C423" s="18">
        <v>40502</v>
      </c>
      <c r="D423" s="18">
        <v>40051.291666666701</v>
      </c>
      <c r="E423" s="16" t="s">
        <v>1375</v>
      </c>
      <c r="F423" s="36">
        <v>40567.333333333299</v>
      </c>
      <c r="G423" s="16" t="s">
        <v>127</v>
      </c>
      <c r="H423" s="17" t="s">
        <v>95</v>
      </c>
      <c r="I423" s="17"/>
      <c r="J423" s="17"/>
      <c r="K423" s="17" t="s">
        <v>96</v>
      </c>
      <c r="L423" s="17"/>
      <c r="M423" s="17"/>
      <c r="N423" s="17">
        <v>19.899999999999999</v>
      </c>
      <c r="O423" s="17"/>
      <c r="P423" s="17"/>
      <c r="Q423" s="17">
        <v>19.899999999999999</v>
      </c>
      <c r="R423" s="17" t="s">
        <v>115</v>
      </c>
      <c r="S423" s="17"/>
      <c r="T423" s="17" t="s">
        <v>88</v>
      </c>
      <c r="U423" s="17" t="s">
        <v>61</v>
      </c>
      <c r="V423" s="17" t="s">
        <v>89</v>
      </c>
      <c r="W423" s="19" t="s">
        <v>2159</v>
      </c>
      <c r="X423" s="18">
        <v>40543.333333333299</v>
      </c>
      <c r="Y423" s="18">
        <v>40543.333333333299</v>
      </c>
      <c r="Z423" s="17" t="s">
        <v>74</v>
      </c>
      <c r="AA423" s="17" t="s">
        <v>74</v>
      </c>
      <c r="AB423" s="17" t="s">
        <v>74</v>
      </c>
      <c r="AC423" s="17" t="s">
        <v>103</v>
      </c>
      <c r="AD423" s="17"/>
      <c r="AE423" s="17"/>
    </row>
    <row r="424" spans="1:31" s="3" customFormat="1" ht="13" x14ac:dyDescent="0.3">
      <c r="A424" s="35" t="s">
        <v>2160</v>
      </c>
      <c r="B424" s="17">
        <v>524</v>
      </c>
      <c r="C424" s="18">
        <v>40502</v>
      </c>
      <c r="D424" s="18">
        <v>40058.291666666701</v>
      </c>
      <c r="E424" s="16" t="s">
        <v>1375</v>
      </c>
      <c r="F424" s="36">
        <v>40527.333333333299</v>
      </c>
      <c r="G424" s="16" t="s">
        <v>127</v>
      </c>
      <c r="H424" s="17" t="s">
        <v>95</v>
      </c>
      <c r="I424" s="17"/>
      <c r="J424" s="17"/>
      <c r="K424" s="17" t="s">
        <v>96</v>
      </c>
      <c r="L424" s="17"/>
      <c r="M424" s="17"/>
      <c r="N424" s="17">
        <v>20</v>
      </c>
      <c r="O424" s="17"/>
      <c r="P424" s="17"/>
      <c r="Q424" s="17">
        <v>20</v>
      </c>
      <c r="R424" s="17" t="s">
        <v>115</v>
      </c>
      <c r="S424" s="17"/>
      <c r="T424" s="17" t="s">
        <v>163</v>
      </c>
      <c r="U424" s="17" t="s">
        <v>61</v>
      </c>
      <c r="V424" s="17" t="s">
        <v>89</v>
      </c>
      <c r="W424" s="19" t="s">
        <v>2161</v>
      </c>
      <c r="X424" s="18">
        <v>40878.333333333299</v>
      </c>
      <c r="Y424" s="18">
        <v>40878.333333333299</v>
      </c>
      <c r="Z424" s="17" t="s">
        <v>74</v>
      </c>
      <c r="AA424" s="17" t="s">
        <v>74</v>
      </c>
      <c r="AB424" s="17" t="s">
        <v>74</v>
      </c>
      <c r="AC424" s="17" t="s">
        <v>103</v>
      </c>
      <c r="AD424" s="17"/>
      <c r="AE424" s="17" t="s">
        <v>74</v>
      </c>
    </row>
    <row r="425" spans="1:31" s="3" customFormat="1" ht="13" x14ac:dyDescent="0.3">
      <c r="A425" s="35" t="s">
        <v>2162</v>
      </c>
      <c r="B425" s="17">
        <v>525</v>
      </c>
      <c r="C425" s="18">
        <v>40512</v>
      </c>
      <c r="D425" s="18">
        <v>40067.291666666701</v>
      </c>
      <c r="E425" s="16" t="s">
        <v>1375</v>
      </c>
      <c r="F425" s="36">
        <v>40512.947893518503</v>
      </c>
      <c r="G425" s="16" t="s">
        <v>127</v>
      </c>
      <c r="H425" s="17" t="s">
        <v>95</v>
      </c>
      <c r="I425" s="17"/>
      <c r="J425" s="17"/>
      <c r="K425" s="17" t="s">
        <v>96</v>
      </c>
      <c r="L425" s="17"/>
      <c r="M425" s="17"/>
      <c r="N425" s="17">
        <v>20</v>
      </c>
      <c r="O425" s="17"/>
      <c r="P425" s="17"/>
      <c r="Q425" s="17">
        <v>20</v>
      </c>
      <c r="R425" s="17" t="s">
        <v>115</v>
      </c>
      <c r="S425" s="17"/>
      <c r="T425" s="17" t="s">
        <v>88</v>
      </c>
      <c r="U425" s="17" t="s">
        <v>61</v>
      </c>
      <c r="V425" s="17" t="s">
        <v>62</v>
      </c>
      <c r="W425" s="19" t="s">
        <v>2163</v>
      </c>
      <c r="X425" s="18">
        <v>40663.291666666701</v>
      </c>
      <c r="Y425" s="18">
        <v>40543.333333333299</v>
      </c>
      <c r="Z425" s="17" t="s">
        <v>74</v>
      </c>
      <c r="AA425" s="17" t="s">
        <v>74</v>
      </c>
      <c r="AB425" s="17" t="s">
        <v>74</v>
      </c>
      <c r="AC425" s="17" t="s">
        <v>103</v>
      </c>
      <c r="AD425" s="17"/>
      <c r="AE425" s="17"/>
    </row>
    <row r="426" spans="1:31" s="3" customFormat="1" ht="25.5" x14ac:dyDescent="0.3">
      <c r="A426" s="35" t="s">
        <v>2164</v>
      </c>
      <c r="B426" s="17">
        <v>527</v>
      </c>
      <c r="C426" s="18">
        <v>40502</v>
      </c>
      <c r="D426" s="18">
        <v>40079.291666666701</v>
      </c>
      <c r="E426" s="16" t="s">
        <v>1375</v>
      </c>
      <c r="F426" s="36">
        <v>40365.291666666701</v>
      </c>
      <c r="G426" s="16" t="s">
        <v>127</v>
      </c>
      <c r="H426" s="17" t="s">
        <v>95</v>
      </c>
      <c r="I426" s="17"/>
      <c r="J426" s="17"/>
      <c r="K426" s="17" t="s">
        <v>96</v>
      </c>
      <c r="L426" s="17"/>
      <c r="M426" s="17"/>
      <c r="N426" s="17">
        <v>20</v>
      </c>
      <c r="O426" s="17"/>
      <c r="P426" s="17"/>
      <c r="Q426" s="17">
        <v>20</v>
      </c>
      <c r="R426" s="17" t="s">
        <v>115</v>
      </c>
      <c r="S426" s="17"/>
      <c r="T426" s="17" t="s">
        <v>579</v>
      </c>
      <c r="U426" s="17" t="s">
        <v>61</v>
      </c>
      <c r="V426" s="17" t="s">
        <v>89</v>
      </c>
      <c r="W426" s="19" t="s">
        <v>2165</v>
      </c>
      <c r="X426" s="18">
        <v>40695.291666666701</v>
      </c>
      <c r="Y426" s="18">
        <v>40695.291666666701</v>
      </c>
      <c r="Z426" s="17" t="s">
        <v>74</v>
      </c>
      <c r="AA426" s="17" t="s">
        <v>74</v>
      </c>
      <c r="AB426" s="17" t="s">
        <v>74</v>
      </c>
      <c r="AC426" s="17" t="s">
        <v>103</v>
      </c>
      <c r="AD426" s="17"/>
      <c r="AE426" s="17"/>
    </row>
    <row r="427" spans="1:31" s="3" customFormat="1" ht="25.5" x14ac:dyDescent="0.3">
      <c r="A427" s="35" t="s">
        <v>2166</v>
      </c>
      <c r="B427" s="17">
        <v>528</v>
      </c>
      <c r="C427" s="18">
        <v>40091</v>
      </c>
      <c r="D427" s="18">
        <v>40091.291666666701</v>
      </c>
      <c r="E427" s="16" t="s">
        <v>1375</v>
      </c>
      <c r="F427" s="36">
        <v>40198.333333333299</v>
      </c>
      <c r="G427" s="16" t="s">
        <v>127</v>
      </c>
      <c r="H427" s="17" t="s">
        <v>95</v>
      </c>
      <c r="I427" s="17"/>
      <c r="J427" s="17"/>
      <c r="K427" s="17" t="s">
        <v>96</v>
      </c>
      <c r="L427" s="17"/>
      <c r="M427" s="17"/>
      <c r="N427" s="17">
        <v>20</v>
      </c>
      <c r="O427" s="17"/>
      <c r="P427" s="17"/>
      <c r="Q427" s="17">
        <v>20</v>
      </c>
      <c r="R427" s="17" t="s">
        <v>115</v>
      </c>
      <c r="S427" s="17"/>
      <c r="T427" s="17" t="s">
        <v>60</v>
      </c>
      <c r="U427" s="17" t="s">
        <v>61</v>
      </c>
      <c r="V427" s="17" t="s">
        <v>62</v>
      </c>
      <c r="W427" s="19" t="s">
        <v>2167</v>
      </c>
      <c r="X427" s="18">
        <v>40695.291666666701</v>
      </c>
      <c r="Y427" s="18">
        <v>40695.291666666701</v>
      </c>
      <c r="Z427" s="17" t="s">
        <v>74</v>
      </c>
      <c r="AA427" s="17" t="s">
        <v>74</v>
      </c>
      <c r="AB427" s="17" t="s">
        <v>74</v>
      </c>
      <c r="AC427" s="17" t="s">
        <v>103</v>
      </c>
      <c r="AD427" s="17"/>
      <c r="AE427" s="17"/>
    </row>
    <row r="428" spans="1:31" s="3" customFormat="1" ht="13" x14ac:dyDescent="0.3">
      <c r="A428" s="35" t="s">
        <v>2168</v>
      </c>
      <c r="B428" s="17" t="s">
        <v>2169</v>
      </c>
      <c r="C428" s="18">
        <v>40109</v>
      </c>
      <c r="D428" s="18">
        <v>40109.291666666701</v>
      </c>
      <c r="E428" s="16" t="s">
        <v>1375</v>
      </c>
      <c r="F428" s="36">
        <v>41925.913738425901</v>
      </c>
      <c r="G428" s="16" t="s">
        <v>127</v>
      </c>
      <c r="H428" s="17" t="s">
        <v>1146</v>
      </c>
      <c r="I428" s="17"/>
      <c r="J428" s="17"/>
      <c r="K428" s="17" t="s">
        <v>77</v>
      </c>
      <c r="L428" s="17"/>
      <c r="M428" s="17"/>
      <c r="N428" s="17">
        <v>14.5</v>
      </c>
      <c r="O428" s="17"/>
      <c r="P428" s="17"/>
      <c r="Q428" s="17">
        <v>14.5</v>
      </c>
      <c r="R428" s="17" t="s">
        <v>115</v>
      </c>
      <c r="S428" s="17"/>
      <c r="T428" s="17" t="s">
        <v>78</v>
      </c>
      <c r="U428" s="17" t="s">
        <v>61</v>
      </c>
      <c r="V428" s="17" t="s">
        <v>62</v>
      </c>
      <c r="W428" s="19" t="s">
        <v>80</v>
      </c>
      <c r="X428" s="18">
        <v>40634.291666666701</v>
      </c>
      <c r="Y428" s="18">
        <v>41805.291666666701</v>
      </c>
      <c r="Z428" s="17" t="s">
        <v>1132</v>
      </c>
      <c r="AA428" s="17" t="s">
        <v>130</v>
      </c>
      <c r="AB428" s="17" t="s">
        <v>131</v>
      </c>
      <c r="AC428" s="17" t="s">
        <v>103</v>
      </c>
      <c r="AD428" s="17"/>
      <c r="AE428" s="17"/>
    </row>
    <row r="429" spans="1:31" s="3" customFormat="1" ht="13" x14ac:dyDescent="0.3">
      <c r="A429" s="35" t="s">
        <v>2170</v>
      </c>
      <c r="B429" s="17">
        <v>530</v>
      </c>
      <c r="C429" s="18">
        <v>40115</v>
      </c>
      <c r="D429" s="18">
        <v>40115.291666666701</v>
      </c>
      <c r="E429" s="16" t="s">
        <v>1375</v>
      </c>
      <c r="F429" s="36">
        <v>40855.755798611099</v>
      </c>
      <c r="G429" s="16" t="s">
        <v>127</v>
      </c>
      <c r="H429" s="17" t="s">
        <v>95</v>
      </c>
      <c r="I429" s="17"/>
      <c r="J429" s="17"/>
      <c r="K429" s="17" t="s">
        <v>96</v>
      </c>
      <c r="L429" s="17"/>
      <c r="M429" s="17"/>
      <c r="N429" s="17">
        <v>20</v>
      </c>
      <c r="O429" s="17"/>
      <c r="P429" s="17"/>
      <c r="Q429" s="17">
        <v>20</v>
      </c>
      <c r="R429" s="17" t="s">
        <v>83</v>
      </c>
      <c r="S429" s="17"/>
      <c r="T429" s="17" t="s">
        <v>226</v>
      </c>
      <c r="U429" s="17" t="s">
        <v>61</v>
      </c>
      <c r="V429" s="17" t="s">
        <v>62</v>
      </c>
      <c r="W429" s="19" t="s">
        <v>2171</v>
      </c>
      <c r="X429" s="18">
        <v>40725.291666666701</v>
      </c>
      <c r="Y429" s="18">
        <v>40725.291666666701</v>
      </c>
      <c r="Z429" s="17" t="s">
        <v>74</v>
      </c>
      <c r="AA429" s="17" t="s">
        <v>130</v>
      </c>
      <c r="AB429" s="17" t="s">
        <v>131</v>
      </c>
      <c r="AC429" s="17" t="s">
        <v>103</v>
      </c>
      <c r="AD429" s="17"/>
      <c r="AE429" s="17"/>
    </row>
    <row r="430" spans="1:31" s="3" customFormat="1" ht="13" x14ac:dyDescent="0.3">
      <c r="A430" s="35" t="s">
        <v>2172</v>
      </c>
      <c r="B430" s="17">
        <v>531</v>
      </c>
      <c r="C430" s="18">
        <v>40618</v>
      </c>
      <c r="D430" s="18">
        <v>40115.291666666701</v>
      </c>
      <c r="E430" s="16" t="s">
        <v>1375</v>
      </c>
      <c r="F430" s="36">
        <v>40207.333333333299</v>
      </c>
      <c r="G430" s="16" t="s">
        <v>127</v>
      </c>
      <c r="H430" s="17" t="s">
        <v>95</v>
      </c>
      <c r="I430" s="17"/>
      <c r="J430" s="17"/>
      <c r="K430" s="17" t="s">
        <v>96</v>
      </c>
      <c r="L430" s="17"/>
      <c r="M430" s="17"/>
      <c r="N430" s="17">
        <v>16</v>
      </c>
      <c r="O430" s="17"/>
      <c r="P430" s="17"/>
      <c r="Q430" s="17">
        <v>16</v>
      </c>
      <c r="R430" s="17" t="s">
        <v>115</v>
      </c>
      <c r="S430" s="17"/>
      <c r="T430" s="17" t="s">
        <v>226</v>
      </c>
      <c r="U430" s="17" t="s">
        <v>61</v>
      </c>
      <c r="V430" s="17" t="s">
        <v>62</v>
      </c>
      <c r="W430" s="19" t="s">
        <v>2173</v>
      </c>
      <c r="X430" s="18">
        <v>40725.291666666701</v>
      </c>
      <c r="Y430" s="18">
        <v>40725.291666666701</v>
      </c>
      <c r="Z430" s="17" t="s">
        <v>74</v>
      </c>
      <c r="AA430" s="17" t="s">
        <v>74</v>
      </c>
      <c r="AB430" s="17" t="s">
        <v>74</v>
      </c>
      <c r="AC430" s="17" t="s">
        <v>103</v>
      </c>
      <c r="AD430" s="17"/>
      <c r="AE430" s="17"/>
    </row>
    <row r="431" spans="1:31" s="3" customFormat="1" ht="13" x14ac:dyDescent="0.3">
      <c r="A431" s="35" t="s">
        <v>2174</v>
      </c>
      <c r="B431" s="17" t="s">
        <v>2175</v>
      </c>
      <c r="C431" s="18">
        <v>40502</v>
      </c>
      <c r="D431" s="18">
        <v>40115.291666666701</v>
      </c>
      <c r="E431" s="16" t="s">
        <v>1375</v>
      </c>
      <c r="F431" s="36">
        <v>40566.333333333299</v>
      </c>
      <c r="G431" s="16" t="s">
        <v>127</v>
      </c>
      <c r="H431" s="17" t="s">
        <v>95</v>
      </c>
      <c r="I431" s="17"/>
      <c r="J431" s="17"/>
      <c r="K431" s="17" t="s">
        <v>96</v>
      </c>
      <c r="L431" s="17"/>
      <c r="M431" s="17"/>
      <c r="N431" s="17">
        <v>20</v>
      </c>
      <c r="O431" s="17"/>
      <c r="P431" s="17"/>
      <c r="Q431" s="17">
        <v>20</v>
      </c>
      <c r="R431" s="17" t="s">
        <v>115</v>
      </c>
      <c r="S431" s="17"/>
      <c r="T431" s="17" t="s">
        <v>107</v>
      </c>
      <c r="U431" s="17" t="s">
        <v>61</v>
      </c>
      <c r="V431" s="17" t="s">
        <v>89</v>
      </c>
      <c r="W431" s="19" t="s">
        <v>2176</v>
      </c>
      <c r="X431" s="18">
        <v>40695.291666666701</v>
      </c>
      <c r="Y431" s="18">
        <v>40695.291666666701</v>
      </c>
      <c r="Z431" s="17" t="s">
        <v>74</v>
      </c>
      <c r="AA431" s="17" t="s">
        <v>74</v>
      </c>
      <c r="AB431" s="17" t="s">
        <v>74</v>
      </c>
      <c r="AC431" s="17" t="s">
        <v>103</v>
      </c>
      <c r="AD431" s="17"/>
      <c r="AE431" s="17"/>
    </row>
    <row r="432" spans="1:31" s="3" customFormat="1" ht="13" x14ac:dyDescent="0.3">
      <c r="A432" s="35" t="s">
        <v>2177</v>
      </c>
      <c r="B432" s="17">
        <v>533</v>
      </c>
      <c r="C432" s="18">
        <v>40128</v>
      </c>
      <c r="D432" s="18">
        <v>40128.333333333299</v>
      </c>
      <c r="E432" s="16" t="s">
        <v>1375</v>
      </c>
      <c r="F432" s="36">
        <v>40287.291666666701</v>
      </c>
      <c r="G432" s="16" t="s">
        <v>127</v>
      </c>
      <c r="H432" s="17" t="s">
        <v>95</v>
      </c>
      <c r="I432" s="17"/>
      <c r="J432" s="17"/>
      <c r="K432" s="17" t="s">
        <v>96</v>
      </c>
      <c r="L432" s="17"/>
      <c r="M432" s="17"/>
      <c r="N432" s="17">
        <v>20</v>
      </c>
      <c r="O432" s="17"/>
      <c r="P432" s="17"/>
      <c r="Q432" s="17">
        <v>20</v>
      </c>
      <c r="R432" s="17" t="s">
        <v>115</v>
      </c>
      <c r="S432" s="17"/>
      <c r="T432" s="17" t="s">
        <v>88</v>
      </c>
      <c r="U432" s="17" t="s">
        <v>61</v>
      </c>
      <c r="V432" s="17" t="s">
        <v>62</v>
      </c>
      <c r="W432" s="19" t="s">
        <v>2178</v>
      </c>
      <c r="X432" s="18">
        <v>40909.333333333299</v>
      </c>
      <c r="Y432" s="18">
        <v>40909.333333333299</v>
      </c>
      <c r="Z432" s="17" t="s">
        <v>74</v>
      </c>
      <c r="AA432" s="17" t="s">
        <v>74</v>
      </c>
      <c r="AB432" s="17" t="s">
        <v>74</v>
      </c>
      <c r="AC432" s="17" t="s">
        <v>103</v>
      </c>
      <c r="AD432" s="17"/>
      <c r="AE432" s="17"/>
    </row>
    <row r="433" spans="1:31" s="3" customFormat="1" ht="25.5" x14ac:dyDescent="0.3">
      <c r="A433" s="35" t="s">
        <v>2179</v>
      </c>
      <c r="B433" s="17">
        <v>534</v>
      </c>
      <c r="C433" s="18">
        <v>40029</v>
      </c>
      <c r="D433" s="18">
        <v>40130.333333333299</v>
      </c>
      <c r="E433" s="16" t="s">
        <v>1375</v>
      </c>
      <c r="F433" s="36">
        <v>40658.291666666701</v>
      </c>
      <c r="G433" s="16" t="s">
        <v>127</v>
      </c>
      <c r="H433" s="17" t="s">
        <v>95</v>
      </c>
      <c r="I433" s="17"/>
      <c r="J433" s="17"/>
      <c r="K433" s="17" t="s">
        <v>96</v>
      </c>
      <c r="L433" s="17"/>
      <c r="M433" s="17"/>
      <c r="N433" s="17">
        <v>20</v>
      </c>
      <c r="O433" s="17"/>
      <c r="P433" s="17"/>
      <c r="Q433" s="17">
        <v>20</v>
      </c>
      <c r="R433" s="17" t="s">
        <v>115</v>
      </c>
      <c r="S433" s="17"/>
      <c r="T433" s="17" t="s">
        <v>733</v>
      </c>
      <c r="U433" s="17" t="s">
        <v>61</v>
      </c>
      <c r="V433" s="17" t="s">
        <v>62</v>
      </c>
      <c r="W433" s="19" t="s">
        <v>2180</v>
      </c>
      <c r="X433" s="18">
        <v>40724.291666666701</v>
      </c>
      <c r="Y433" s="18">
        <v>40724.291666666701</v>
      </c>
      <c r="Z433" s="17" t="s">
        <v>74</v>
      </c>
      <c r="AA433" s="17" t="s">
        <v>130</v>
      </c>
      <c r="AB433" s="17" t="s">
        <v>74</v>
      </c>
      <c r="AC433" s="17" t="s">
        <v>103</v>
      </c>
      <c r="AD433" s="17"/>
      <c r="AE433" s="17"/>
    </row>
    <row r="434" spans="1:31" s="3" customFormat="1" ht="13" x14ac:dyDescent="0.3">
      <c r="A434" s="35" t="s">
        <v>2181</v>
      </c>
      <c r="B434" s="17">
        <v>536</v>
      </c>
      <c r="C434" s="18">
        <v>40512</v>
      </c>
      <c r="D434" s="18">
        <v>40136.333333333299</v>
      </c>
      <c r="E434" s="16" t="s">
        <v>1375</v>
      </c>
      <c r="F434" s="36">
        <v>40241.333333333299</v>
      </c>
      <c r="G434" s="16" t="s">
        <v>127</v>
      </c>
      <c r="H434" s="17" t="s">
        <v>95</v>
      </c>
      <c r="I434" s="17"/>
      <c r="J434" s="17"/>
      <c r="K434" s="17" t="s">
        <v>96</v>
      </c>
      <c r="L434" s="17"/>
      <c r="M434" s="17"/>
      <c r="N434" s="17">
        <v>20</v>
      </c>
      <c r="O434" s="17"/>
      <c r="P434" s="17"/>
      <c r="Q434" s="17">
        <v>20</v>
      </c>
      <c r="R434" s="17" t="s">
        <v>115</v>
      </c>
      <c r="S434" s="17"/>
      <c r="T434" s="17" t="s">
        <v>156</v>
      </c>
      <c r="U434" s="17" t="s">
        <v>61</v>
      </c>
      <c r="V434" s="17" t="s">
        <v>62</v>
      </c>
      <c r="W434" s="19" t="s">
        <v>2182</v>
      </c>
      <c r="X434" s="18">
        <v>40908.333333333299</v>
      </c>
      <c r="Y434" s="18">
        <v>40908.333333333299</v>
      </c>
      <c r="Z434" s="17" t="s">
        <v>74</v>
      </c>
      <c r="AA434" s="17" t="s">
        <v>74</v>
      </c>
      <c r="AB434" s="17" t="s">
        <v>74</v>
      </c>
      <c r="AC434" s="17" t="s">
        <v>103</v>
      </c>
      <c r="AD434" s="17"/>
      <c r="AE434" s="17"/>
    </row>
    <row r="435" spans="1:31" s="3" customFormat="1" ht="13" x14ac:dyDescent="0.3">
      <c r="A435" s="35" t="s">
        <v>2183</v>
      </c>
      <c r="B435" s="17" t="s">
        <v>2184</v>
      </c>
      <c r="C435" s="18">
        <v>40505</v>
      </c>
      <c r="D435" s="18">
        <v>40140.333333333299</v>
      </c>
      <c r="E435" s="16" t="s">
        <v>1375</v>
      </c>
      <c r="F435" s="36">
        <v>41799.611458333296</v>
      </c>
      <c r="G435" s="16" t="s">
        <v>127</v>
      </c>
      <c r="H435" s="17" t="s">
        <v>55</v>
      </c>
      <c r="I435" s="17"/>
      <c r="J435" s="17"/>
      <c r="K435" s="17" t="s">
        <v>55</v>
      </c>
      <c r="L435" s="17"/>
      <c r="M435" s="17"/>
      <c r="N435" s="17">
        <v>19.5</v>
      </c>
      <c r="O435" s="17"/>
      <c r="P435" s="17"/>
      <c r="Q435" s="17">
        <v>19.5</v>
      </c>
      <c r="R435" s="17" t="s">
        <v>115</v>
      </c>
      <c r="S435" s="17"/>
      <c r="T435" s="17" t="s">
        <v>88</v>
      </c>
      <c r="U435" s="17" t="s">
        <v>61</v>
      </c>
      <c r="V435" s="17" t="s">
        <v>89</v>
      </c>
      <c r="W435" s="19" t="s">
        <v>2185</v>
      </c>
      <c r="X435" s="18">
        <v>40634.291666666701</v>
      </c>
      <c r="Y435" s="18">
        <v>42186.291666666701</v>
      </c>
      <c r="Z435" s="17" t="s">
        <v>74</v>
      </c>
      <c r="AA435" s="17" t="s">
        <v>130</v>
      </c>
      <c r="AB435" s="17" t="s">
        <v>131</v>
      </c>
      <c r="AC435" s="17" t="s">
        <v>103</v>
      </c>
      <c r="AD435" s="17"/>
      <c r="AE435" s="17"/>
    </row>
    <row r="436" spans="1:31" s="3" customFormat="1" ht="13" x14ac:dyDescent="0.3">
      <c r="A436" s="35" t="s">
        <v>2186</v>
      </c>
      <c r="B436" s="17">
        <v>538</v>
      </c>
      <c r="C436" s="18">
        <v>40163</v>
      </c>
      <c r="D436" s="18">
        <v>40163.333333333299</v>
      </c>
      <c r="E436" s="16" t="s">
        <v>1375</v>
      </c>
      <c r="F436" s="36">
        <v>40709.291666666701</v>
      </c>
      <c r="G436" s="16" t="s">
        <v>127</v>
      </c>
      <c r="H436" s="17" t="s">
        <v>95</v>
      </c>
      <c r="I436" s="17"/>
      <c r="J436" s="17"/>
      <c r="K436" s="17" t="s">
        <v>96</v>
      </c>
      <c r="L436" s="17"/>
      <c r="M436" s="17"/>
      <c r="N436" s="17">
        <v>20</v>
      </c>
      <c r="O436" s="17"/>
      <c r="P436" s="17"/>
      <c r="Q436" s="17">
        <v>20</v>
      </c>
      <c r="R436" s="17" t="s">
        <v>115</v>
      </c>
      <c r="S436" s="17"/>
      <c r="T436" s="17" t="s">
        <v>78</v>
      </c>
      <c r="U436" s="17" t="s">
        <v>61</v>
      </c>
      <c r="V436" s="17" t="s">
        <v>62</v>
      </c>
      <c r="W436" s="19" t="s">
        <v>2187</v>
      </c>
      <c r="X436" s="18">
        <v>40909.333333333299</v>
      </c>
      <c r="Y436" s="18">
        <v>40909.333333333299</v>
      </c>
      <c r="Z436" s="17" t="s">
        <v>74</v>
      </c>
      <c r="AA436" s="17" t="s">
        <v>74</v>
      </c>
      <c r="AB436" s="17" t="s">
        <v>74</v>
      </c>
      <c r="AC436" s="17" t="s">
        <v>103</v>
      </c>
      <c r="AD436" s="17"/>
      <c r="AE436" s="17"/>
    </row>
    <row r="437" spans="1:31" s="3" customFormat="1" ht="13" x14ac:dyDescent="0.3">
      <c r="A437" s="35" t="s">
        <v>2188</v>
      </c>
      <c r="B437" s="17">
        <v>540</v>
      </c>
      <c r="C437" s="18">
        <v>40169</v>
      </c>
      <c r="D437" s="18">
        <v>40169.333333333299</v>
      </c>
      <c r="E437" s="16" t="s">
        <v>1375</v>
      </c>
      <c r="F437" s="36">
        <v>41401.686296296299</v>
      </c>
      <c r="G437" s="16" t="s">
        <v>127</v>
      </c>
      <c r="H437" s="17" t="s">
        <v>95</v>
      </c>
      <c r="I437" s="17"/>
      <c r="J437" s="17"/>
      <c r="K437" s="17" t="s">
        <v>96</v>
      </c>
      <c r="L437" s="17"/>
      <c r="M437" s="17"/>
      <c r="N437" s="17">
        <v>20</v>
      </c>
      <c r="O437" s="17"/>
      <c r="P437" s="17"/>
      <c r="Q437" s="17">
        <v>20</v>
      </c>
      <c r="R437" s="17" t="s">
        <v>115</v>
      </c>
      <c r="S437" s="17"/>
      <c r="T437" s="17" t="s">
        <v>107</v>
      </c>
      <c r="U437" s="17" t="s">
        <v>61</v>
      </c>
      <c r="V437" s="17" t="s">
        <v>89</v>
      </c>
      <c r="W437" s="19" t="s">
        <v>2189</v>
      </c>
      <c r="X437" s="18">
        <v>41030.291666666701</v>
      </c>
      <c r="Y437" s="18">
        <v>42185.291666666701</v>
      </c>
      <c r="Z437" s="17" t="s">
        <v>74</v>
      </c>
      <c r="AA437" s="17" t="s">
        <v>130</v>
      </c>
      <c r="AB437" s="17" t="s">
        <v>131</v>
      </c>
      <c r="AC437" s="17" t="s">
        <v>103</v>
      </c>
      <c r="AD437" s="17"/>
      <c r="AE437" s="17"/>
    </row>
    <row r="438" spans="1:31" s="3" customFormat="1" ht="13" x14ac:dyDescent="0.3">
      <c r="A438" s="35" t="s">
        <v>2190</v>
      </c>
      <c r="B438" s="17">
        <v>541</v>
      </c>
      <c r="C438" s="18">
        <v>40183</v>
      </c>
      <c r="D438" s="18">
        <v>40183.333333333299</v>
      </c>
      <c r="E438" s="16" t="s">
        <v>1375</v>
      </c>
      <c r="F438" s="36">
        <v>41891.291666666701</v>
      </c>
      <c r="G438" s="16" t="s">
        <v>137</v>
      </c>
      <c r="H438" s="17" t="s">
        <v>95</v>
      </c>
      <c r="I438" s="17"/>
      <c r="J438" s="17"/>
      <c r="K438" s="17" t="s">
        <v>96</v>
      </c>
      <c r="L438" s="17"/>
      <c r="M438" s="17"/>
      <c r="N438" s="17">
        <v>20</v>
      </c>
      <c r="O438" s="17"/>
      <c r="P438" s="17"/>
      <c r="Q438" s="17">
        <v>20</v>
      </c>
      <c r="R438" s="17" t="s">
        <v>115</v>
      </c>
      <c r="S438" s="17"/>
      <c r="T438" s="17" t="s">
        <v>78</v>
      </c>
      <c r="U438" s="17" t="s">
        <v>61</v>
      </c>
      <c r="V438" s="17" t="s">
        <v>62</v>
      </c>
      <c r="W438" s="19" t="s">
        <v>2191</v>
      </c>
      <c r="X438" s="18">
        <v>40911.333333333299</v>
      </c>
      <c r="Y438" s="18">
        <v>42460.291666666701</v>
      </c>
      <c r="Z438" s="17" t="s">
        <v>103</v>
      </c>
      <c r="AA438" s="17" t="s">
        <v>65</v>
      </c>
      <c r="AB438" s="17" t="s">
        <v>65</v>
      </c>
      <c r="AC438" s="17" t="s">
        <v>103</v>
      </c>
      <c r="AD438" s="17"/>
      <c r="AE438" s="17"/>
    </row>
    <row r="439" spans="1:31" s="3" customFormat="1" ht="13" x14ac:dyDescent="0.3">
      <c r="A439" s="35" t="s">
        <v>2192</v>
      </c>
      <c r="B439" s="17" t="s">
        <v>2193</v>
      </c>
      <c r="C439" s="18">
        <v>40502</v>
      </c>
      <c r="D439" s="18">
        <v>40183.333333333299</v>
      </c>
      <c r="E439" s="16" t="s">
        <v>1375</v>
      </c>
      <c r="F439" s="36">
        <v>40561.333333333299</v>
      </c>
      <c r="G439" s="16" t="s">
        <v>127</v>
      </c>
      <c r="H439" s="17" t="s">
        <v>95</v>
      </c>
      <c r="I439" s="17"/>
      <c r="J439" s="17"/>
      <c r="K439" s="17" t="s">
        <v>96</v>
      </c>
      <c r="L439" s="17"/>
      <c r="M439" s="17"/>
      <c r="N439" s="17">
        <v>20</v>
      </c>
      <c r="O439" s="17"/>
      <c r="P439" s="17"/>
      <c r="Q439" s="17">
        <v>20</v>
      </c>
      <c r="R439" s="17" t="s">
        <v>115</v>
      </c>
      <c r="S439" s="17"/>
      <c r="T439" s="17" t="s">
        <v>107</v>
      </c>
      <c r="U439" s="17" t="s">
        <v>61</v>
      </c>
      <c r="V439" s="17" t="s">
        <v>89</v>
      </c>
      <c r="W439" s="19" t="s">
        <v>2194</v>
      </c>
      <c r="X439" s="18">
        <v>40695.291666666701</v>
      </c>
      <c r="Y439" s="18">
        <v>40695.291666666701</v>
      </c>
      <c r="Z439" s="17" t="s">
        <v>74</v>
      </c>
      <c r="AA439" s="17" t="s">
        <v>74</v>
      </c>
      <c r="AB439" s="17" t="s">
        <v>74</v>
      </c>
      <c r="AC439" s="17" t="s">
        <v>103</v>
      </c>
      <c r="AD439" s="17"/>
      <c r="AE439" s="17"/>
    </row>
    <row r="440" spans="1:31" s="3" customFormat="1" ht="13" x14ac:dyDescent="0.3">
      <c r="A440" s="35" t="s">
        <v>2195</v>
      </c>
      <c r="B440" s="17" t="s">
        <v>2196</v>
      </c>
      <c r="C440" s="18">
        <v>40502</v>
      </c>
      <c r="D440" s="18">
        <v>40183.333333333299</v>
      </c>
      <c r="E440" s="16" t="s">
        <v>1375</v>
      </c>
      <c r="F440" s="36">
        <v>40539.333333333299</v>
      </c>
      <c r="G440" s="16" t="s">
        <v>127</v>
      </c>
      <c r="H440" s="17" t="s">
        <v>95</v>
      </c>
      <c r="I440" s="17"/>
      <c r="J440" s="17"/>
      <c r="K440" s="17" t="s">
        <v>96</v>
      </c>
      <c r="L440" s="17"/>
      <c r="M440" s="17"/>
      <c r="N440" s="17">
        <v>20</v>
      </c>
      <c r="O440" s="17"/>
      <c r="P440" s="17"/>
      <c r="Q440" s="17">
        <v>20</v>
      </c>
      <c r="R440" s="17" t="s">
        <v>115</v>
      </c>
      <c r="S440" s="17"/>
      <c r="T440" s="17" t="s">
        <v>107</v>
      </c>
      <c r="U440" s="17" t="s">
        <v>61</v>
      </c>
      <c r="V440" s="17" t="s">
        <v>89</v>
      </c>
      <c r="W440" s="19" t="s">
        <v>2194</v>
      </c>
      <c r="X440" s="18">
        <v>40695.291666666701</v>
      </c>
      <c r="Y440" s="18">
        <v>40695.291666666701</v>
      </c>
      <c r="Z440" s="17" t="s">
        <v>74</v>
      </c>
      <c r="AA440" s="17" t="s">
        <v>74</v>
      </c>
      <c r="AB440" s="17" t="s">
        <v>74</v>
      </c>
      <c r="AC440" s="17" t="s">
        <v>103</v>
      </c>
      <c r="AD440" s="17"/>
      <c r="AE440" s="17"/>
    </row>
    <row r="441" spans="1:31" s="3" customFormat="1" ht="13" x14ac:dyDescent="0.3">
      <c r="A441" s="35" t="s">
        <v>2197</v>
      </c>
      <c r="B441" s="17">
        <v>542</v>
      </c>
      <c r="C441" s="18">
        <v>40184</v>
      </c>
      <c r="D441" s="18">
        <v>40184.333333333299</v>
      </c>
      <c r="E441" s="16" t="s">
        <v>1375</v>
      </c>
      <c r="F441" s="36">
        <v>41577.659537036998</v>
      </c>
      <c r="G441" s="16" t="s">
        <v>127</v>
      </c>
      <c r="H441" s="17" t="s">
        <v>95</v>
      </c>
      <c r="I441" s="17"/>
      <c r="J441" s="17"/>
      <c r="K441" s="17" t="s">
        <v>96</v>
      </c>
      <c r="L441" s="17"/>
      <c r="M441" s="17"/>
      <c r="N441" s="17">
        <v>20</v>
      </c>
      <c r="O441" s="17"/>
      <c r="P441" s="17"/>
      <c r="Q441" s="17">
        <v>20</v>
      </c>
      <c r="R441" s="17" t="s">
        <v>115</v>
      </c>
      <c r="S441" s="17"/>
      <c r="T441" s="17" t="s">
        <v>78</v>
      </c>
      <c r="U441" s="17" t="s">
        <v>61</v>
      </c>
      <c r="V441" s="17" t="s">
        <v>62</v>
      </c>
      <c r="W441" s="19" t="s">
        <v>2198</v>
      </c>
      <c r="X441" s="18">
        <v>40909.333333333299</v>
      </c>
      <c r="Y441" s="18">
        <v>42705.333333333299</v>
      </c>
      <c r="Z441" s="17" t="s">
        <v>74</v>
      </c>
      <c r="AA441" s="17" t="s">
        <v>130</v>
      </c>
      <c r="AB441" s="17" t="s">
        <v>131</v>
      </c>
      <c r="AC441" s="17" t="s">
        <v>103</v>
      </c>
      <c r="AD441" s="17"/>
      <c r="AE441" s="17"/>
    </row>
    <row r="442" spans="1:31" s="3" customFormat="1" ht="13" x14ac:dyDescent="0.3">
      <c r="A442" s="35" t="s">
        <v>2199</v>
      </c>
      <c r="B442" s="17">
        <v>543</v>
      </c>
      <c r="C442" s="18">
        <v>40184</v>
      </c>
      <c r="D442" s="18">
        <v>40184.333333333299</v>
      </c>
      <c r="E442" s="16" t="s">
        <v>1375</v>
      </c>
      <c r="F442" s="36">
        <v>40773.291666666701</v>
      </c>
      <c r="G442" s="16" t="s">
        <v>127</v>
      </c>
      <c r="H442" s="17" t="s">
        <v>95</v>
      </c>
      <c r="I442" s="17"/>
      <c r="J442" s="17"/>
      <c r="K442" s="17" t="s">
        <v>96</v>
      </c>
      <c r="L442" s="17"/>
      <c r="M442" s="17"/>
      <c r="N442" s="17">
        <v>20</v>
      </c>
      <c r="O442" s="17"/>
      <c r="P442" s="17"/>
      <c r="Q442" s="17">
        <v>20</v>
      </c>
      <c r="R442" s="17" t="s">
        <v>115</v>
      </c>
      <c r="S442" s="17"/>
      <c r="T442" s="17" t="s">
        <v>78</v>
      </c>
      <c r="U442" s="17" t="s">
        <v>61</v>
      </c>
      <c r="V442" s="17" t="s">
        <v>62</v>
      </c>
      <c r="W442" s="19" t="s">
        <v>2200</v>
      </c>
      <c r="X442" s="18">
        <v>40909.333333333299</v>
      </c>
      <c r="Y442" s="18">
        <v>40909.333333333299</v>
      </c>
      <c r="Z442" s="17" t="s">
        <v>74</v>
      </c>
      <c r="AA442" s="17" t="s">
        <v>74</v>
      </c>
      <c r="AB442" s="17" t="s">
        <v>74</v>
      </c>
      <c r="AC442" s="17" t="s">
        <v>103</v>
      </c>
      <c r="AD442" s="17"/>
      <c r="AE442" s="17"/>
    </row>
    <row r="443" spans="1:31" s="3" customFormat="1" ht="13" x14ac:dyDescent="0.3">
      <c r="A443" s="35" t="s">
        <v>2201</v>
      </c>
      <c r="B443" s="17">
        <v>544</v>
      </c>
      <c r="C443" s="18">
        <v>40184</v>
      </c>
      <c r="D443" s="18">
        <v>40184.333333333299</v>
      </c>
      <c r="E443" s="16" t="s">
        <v>1375</v>
      </c>
      <c r="F443" s="36">
        <v>40287.291666666701</v>
      </c>
      <c r="G443" s="16" t="s">
        <v>127</v>
      </c>
      <c r="H443" s="17" t="s">
        <v>95</v>
      </c>
      <c r="I443" s="17"/>
      <c r="J443" s="17"/>
      <c r="K443" s="17" t="s">
        <v>96</v>
      </c>
      <c r="L443" s="17"/>
      <c r="M443" s="17"/>
      <c r="N443" s="17">
        <v>20</v>
      </c>
      <c r="O443" s="17"/>
      <c r="P443" s="17"/>
      <c r="Q443" s="17">
        <v>20</v>
      </c>
      <c r="R443" s="17" t="s">
        <v>115</v>
      </c>
      <c r="S443" s="17"/>
      <c r="T443" s="17" t="s">
        <v>88</v>
      </c>
      <c r="U443" s="17" t="s">
        <v>61</v>
      </c>
      <c r="V443" s="17" t="s">
        <v>62</v>
      </c>
      <c r="W443" s="19" t="s">
        <v>2202</v>
      </c>
      <c r="X443" s="18">
        <v>40847.291666666701</v>
      </c>
      <c r="Y443" s="18">
        <v>40847.291666666701</v>
      </c>
      <c r="Z443" s="17" t="s">
        <v>74</v>
      </c>
      <c r="AA443" s="17" t="s">
        <v>74</v>
      </c>
      <c r="AB443" s="17" t="s">
        <v>74</v>
      </c>
      <c r="AC443" s="17" t="s">
        <v>103</v>
      </c>
      <c r="AD443" s="17"/>
      <c r="AE443" s="17"/>
    </row>
    <row r="444" spans="1:31" s="3" customFormat="1" ht="13" x14ac:dyDescent="0.3">
      <c r="A444" s="35" t="s">
        <v>2203</v>
      </c>
      <c r="B444" s="17">
        <v>545</v>
      </c>
      <c r="C444" s="18">
        <v>40184</v>
      </c>
      <c r="D444" s="18">
        <v>40184.333333333299</v>
      </c>
      <c r="E444" s="16" t="s">
        <v>1375</v>
      </c>
      <c r="F444" s="36">
        <v>40994.291666666701</v>
      </c>
      <c r="G444" s="16" t="s">
        <v>127</v>
      </c>
      <c r="H444" s="17" t="s">
        <v>95</v>
      </c>
      <c r="I444" s="17"/>
      <c r="J444" s="17"/>
      <c r="K444" s="17" t="s">
        <v>96</v>
      </c>
      <c r="L444" s="17"/>
      <c r="M444" s="17"/>
      <c r="N444" s="17">
        <v>20</v>
      </c>
      <c r="O444" s="17"/>
      <c r="P444" s="17"/>
      <c r="Q444" s="17">
        <v>20</v>
      </c>
      <c r="R444" s="17" t="s">
        <v>83</v>
      </c>
      <c r="S444" s="17"/>
      <c r="T444" s="17" t="s">
        <v>88</v>
      </c>
      <c r="U444" s="17" t="s">
        <v>61</v>
      </c>
      <c r="V444" s="17" t="s">
        <v>62</v>
      </c>
      <c r="W444" s="19" t="s">
        <v>2204</v>
      </c>
      <c r="X444" s="18">
        <v>40847.291666666701</v>
      </c>
      <c r="Y444" s="18">
        <v>40847.291666666701</v>
      </c>
      <c r="Z444" s="17" t="s">
        <v>74</v>
      </c>
      <c r="AA444" s="17" t="s">
        <v>74</v>
      </c>
      <c r="AB444" s="17" t="s">
        <v>74</v>
      </c>
      <c r="AC444" s="17" t="s">
        <v>103</v>
      </c>
      <c r="AD444" s="17"/>
      <c r="AE444" s="17"/>
    </row>
    <row r="445" spans="1:31" s="3" customFormat="1" ht="13" x14ac:dyDescent="0.3">
      <c r="A445" s="35" t="s">
        <v>2205</v>
      </c>
      <c r="B445" s="17">
        <v>546</v>
      </c>
      <c r="C445" s="18">
        <v>40184</v>
      </c>
      <c r="D445" s="18">
        <v>40184.333333333299</v>
      </c>
      <c r="E445" s="16" t="s">
        <v>1375</v>
      </c>
      <c r="F445" s="36">
        <v>41260.975277777798</v>
      </c>
      <c r="G445" s="16" t="s">
        <v>127</v>
      </c>
      <c r="H445" s="17" t="s">
        <v>95</v>
      </c>
      <c r="I445" s="17"/>
      <c r="J445" s="17"/>
      <c r="K445" s="17" t="s">
        <v>96</v>
      </c>
      <c r="L445" s="17"/>
      <c r="M445" s="17"/>
      <c r="N445" s="17">
        <v>15</v>
      </c>
      <c r="O445" s="17"/>
      <c r="P445" s="17"/>
      <c r="Q445" s="17">
        <v>15</v>
      </c>
      <c r="R445" s="17" t="s">
        <v>115</v>
      </c>
      <c r="S445" s="17"/>
      <c r="T445" s="17" t="s">
        <v>107</v>
      </c>
      <c r="U445" s="17" t="s">
        <v>61</v>
      </c>
      <c r="V445" s="17" t="s">
        <v>89</v>
      </c>
      <c r="W445" s="19" t="s">
        <v>2206</v>
      </c>
      <c r="X445" s="18">
        <v>41244.333333333299</v>
      </c>
      <c r="Y445" s="18">
        <v>41244.333333333299</v>
      </c>
      <c r="Z445" s="17" t="s">
        <v>74</v>
      </c>
      <c r="AA445" s="17" t="s">
        <v>130</v>
      </c>
      <c r="AB445" s="17" t="s">
        <v>131</v>
      </c>
      <c r="AC445" s="17" t="s">
        <v>103</v>
      </c>
      <c r="AD445" s="17"/>
      <c r="AE445" s="17"/>
    </row>
    <row r="446" spans="1:31" s="3" customFormat="1" ht="13" x14ac:dyDescent="0.3">
      <c r="A446" s="35" t="s">
        <v>2207</v>
      </c>
      <c r="B446" s="17">
        <v>547</v>
      </c>
      <c r="C446" s="18">
        <v>40184</v>
      </c>
      <c r="D446" s="18">
        <v>40184.333333333299</v>
      </c>
      <c r="E446" s="16" t="s">
        <v>1375</v>
      </c>
      <c r="F446" s="36">
        <v>41260.974872685198</v>
      </c>
      <c r="G446" s="16" t="s">
        <v>127</v>
      </c>
      <c r="H446" s="17" t="s">
        <v>95</v>
      </c>
      <c r="I446" s="17"/>
      <c r="J446" s="17"/>
      <c r="K446" s="17" t="s">
        <v>96</v>
      </c>
      <c r="L446" s="17"/>
      <c r="M446" s="17"/>
      <c r="N446" s="17">
        <v>20</v>
      </c>
      <c r="O446" s="17"/>
      <c r="P446" s="17"/>
      <c r="Q446" s="17">
        <v>20</v>
      </c>
      <c r="R446" s="17" t="s">
        <v>115</v>
      </c>
      <c r="S446" s="17"/>
      <c r="T446" s="17" t="s">
        <v>107</v>
      </c>
      <c r="U446" s="17" t="s">
        <v>61</v>
      </c>
      <c r="V446" s="17" t="s">
        <v>89</v>
      </c>
      <c r="W446" s="19" t="s">
        <v>2208</v>
      </c>
      <c r="X446" s="18">
        <v>41244.333333333299</v>
      </c>
      <c r="Y446" s="18">
        <v>41244.333333333299</v>
      </c>
      <c r="Z446" s="17" t="s">
        <v>74</v>
      </c>
      <c r="AA446" s="17" t="s">
        <v>130</v>
      </c>
      <c r="AB446" s="17" t="s">
        <v>131</v>
      </c>
      <c r="AC446" s="17" t="s">
        <v>103</v>
      </c>
      <c r="AD446" s="17"/>
      <c r="AE446" s="17"/>
    </row>
    <row r="447" spans="1:31" s="3" customFormat="1" ht="13" x14ac:dyDescent="0.3">
      <c r="A447" s="35" t="s">
        <v>2209</v>
      </c>
      <c r="B447" s="17">
        <v>549</v>
      </c>
      <c r="C447" s="18">
        <v>40136</v>
      </c>
      <c r="D447" s="18">
        <v>40193.333333333299</v>
      </c>
      <c r="E447" s="16" t="s">
        <v>1375</v>
      </c>
      <c r="F447" s="36">
        <v>40333.291666666701</v>
      </c>
      <c r="G447" s="16" t="s">
        <v>127</v>
      </c>
      <c r="H447" s="17" t="s">
        <v>95</v>
      </c>
      <c r="I447" s="17"/>
      <c r="J447" s="17"/>
      <c r="K447" s="17" t="s">
        <v>96</v>
      </c>
      <c r="L447" s="17"/>
      <c r="M447" s="17"/>
      <c r="N447" s="17">
        <v>20</v>
      </c>
      <c r="O447" s="17"/>
      <c r="P447" s="17"/>
      <c r="Q447" s="17">
        <v>20</v>
      </c>
      <c r="R447" s="17" t="s">
        <v>115</v>
      </c>
      <c r="S447" s="17"/>
      <c r="T447" s="17" t="s">
        <v>156</v>
      </c>
      <c r="U447" s="17" t="s">
        <v>61</v>
      </c>
      <c r="V447" s="17" t="s">
        <v>62</v>
      </c>
      <c r="W447" s="19" t="s">
        <v>2210</v>
      </c>
      <c r="X447" s="18">
        <v>40999.291666666701</v>
      </c>
      <c r="Y447" s="18">
        <v>40999.291666666701</v>
      </c>
      <c r="Z447" s="17" t="s">
        <v>74</v>
      </c>
      <c r="AA447" s="17" t="s">
        <v>74</v>
      </c>
      <c r="AB447" s="17" t="s">
        <v>74</v>
      </c>
      <c r="AC447" s="17" t="s">
        <v>103</v>
      </c>
      <c r="AD447" s="17"/>
      <c r="AE447" s="17"/>
    </row>
    <row r="448" spans="1:31" s="3" customFormat="1" ht="13" x14ac:dyDescent="0.3">
      <c r="A448" s="35" t="s">
        <v>2211</v>
      </c>
      <c r="B448" s="17">
        <v>550</v>
      </c>
      <c r="C448" s="18">
        <v>40151</v>
      </c>
      <c r="D448" s="18">
        <v>40197.333333333299</v>
      </c>
      <c r="E448" s="16" t="s">
        <v>1375</v>
      </c>
      <c r="F448" s="36">
        <v>42592.291666666701</v>
      </c>
      <c r="G448" s="16" t="s">
        <v>127</v>
      </c>
      <c r="H448" s="17" t="s">
        <v>95</v>
      </c>
      <c r="I448" s="17"/>
      <c r="J448" s="17"/>
      <c r="K448" s="17" t="s">
        <v>96</v>
      </c>
      <c r="L448" s="17"/>
      <c r="M448" s="17"/>
      <c r="N448" s="17">
        <v>20</v>
      </c>
      <c r="O448" s="17"/>
      <c r="P448" s="17"/>
      <c r="Q448" s="17">
        <v>20</v>
      </c>
      <c r="R448" s="17" t="s">
        <v>115</v>
      </c>
      <c r="S448" s="17"/>
      <c r="T448" s="17" t="s">
        <v>156</v>
      </c>
      <c r="U448" s="17" t="s">
        <v>61</v>
      </c>
      <c r="V448" s="17" t="s">
        <v>62</v>
      </c>
      <c r="W448" s="19" t="s">
        <v>2212</v>
      </c>
      <c r="X448" s="18">
        <v>40892.333333333299</v>
      </c>
      <c r="Y448" s="18">
        <v>43251.291666666701</v>
      </c>
      <c r="Z448" s="17" t="s">
        <v>74</v>
      </c>
      <c r="AA448" s="17" t="s">
        <v>130</v>
      </c>
      <c r="AB448" s="17" t="s">
        <v>131</v>
      </c>
      <c r="AC448" s="17" t="s">
        <v>103</v>
      </c>
      <c r="AD448" s="17"/>
      <c r="AE448" s="17" t="s">
        <v>74</v>
      </c>
    </row>
    <row r="449" spans="1:31" s="3" customFormat="1" ht="13" x14ac:dyDescent="0.3">
      <c r="A449" s="35" t="s">
        <v>2213</v>
      </c>
      <c r="B449" s="17">
        <v>551</v>
      </c>
      <c r="C449" s="18">
        <v>40205</v>
      </c>
      <c r="D449" s="18">
        <v>40205.333333333299</v>
      </c>
      <c r="E449" s="16" t="s">
        <v>1375</v>
      </c>
      <c r="F449" s="36">
        <v>40970.333333333299</v>
      </c>
      <c r="G449" s="16" t="s">
        <v>137</v>
      </c>
      <c r="H449" s="17" t="s">
        <v>95</v>
      </c>
      <c r="I449" s="17"/>
      <c r="J449" s="17"/>
      <c r="K449" s="17" t="s">
        <v>96</v>
      </c>
      <c r="L449" s="17"/>
      <c r="M449" s="17"/>
      <c r="N449" s="17">
        <v>20</v>
      </c>
      <c r="O449" s="17"/>
      <c r="P449" s="17"/>
      <c r="Q449" s="17">
        <v>20</v>
      </c>
      <c r="R449" s="17" t="s">
        <v>83</v>
      </c>
      <c r="S449" s="17"/>
      <c r="T449" s="17" t="s">
        <v>88</v>
      </c>
      <c r="U449" s="17" t="s">
        <v>61</v>
      </c>
      <c r="V449" s="17" t="s">
        <v>62</v>
      </c>
      <c r="W449" s="19" t="s">
        <v>2214</v>
      </c>
      <c r="X449" s="18">
        <v>40847.291666666701</v>
      </c>
      <c r="Y449" s="18">
        <v>40847.291666666701</v>
      </c>
      <c r="Z449" s="17" t="s">
        <v>103</v>
      </c>
      <c r="AA449" s="17" t="s">
        <v>74</v>
      </c>
      <c r="AB449" s="17" t="s">
        <v>65</v>
      </c>
      <c r="AC449" s="17" t="s">
        <v>103</v>
      </c>
      <c r="AD449" s="17"/>
      <c r="AE449" s="17"/>
    </row>
    <row r="450" spans="1:31" s="3" customFormat="1" ht="13" x14ac:dyDescent="0.3">
      <c r="A450" s="35" t="s">
        <v>2215</v>
      </c>
      <c r="B450" s="17">
        <v>552</v>
      </c>
      <c r="C450" s="18">
        <v>40088</v>
      </c>
      <c r="D450" s="18">
        <v>40210.333333333299</v>
      </c>
      <c r="E450" s="16" t="s">
        <v>1375</v>
      </c>
      <c r="F450" s="36">
        <v>44405.291666666701</v>
      </c>
      <c r="G450" s="16" t="s">
        <v>1177</v>
      </c>
      <c r="H450" s="17" t="s">
        <v>95</v>
      </c>
      <c r="I450" s="17" t="s">
        <v>56</v>
      </c>
      <c r="J450" s="17"/>
      <c r="K450" s="17" t="s">
        <v>96</v>
      </c>
      <c r="L450" s="17" t="s">
        <v>57</v>
      </c>
      <c r="M450" s="17"/>
      <c r="N450" s="17">
        <v>60</v>
      </c>
      <c r="O450" s="17">
        <v>60</v>
      </c>
      <c r="P450" s="17"/>
      <c r="Q450" s="17">
        <v>60</v>
      </c>
      <c r="R450" s="17" t="s">
        <v>115</v>
      </c>
      <c r="S450" s="17" t="s">
        <v>116</v>
      </c>
      <c r="T450" s="17" t="s">
        <v>163</v>
      </c>
      <c r="U450" s="17" t="s">
        <v>61</v>
      </c>
      <c r="V450" s="17" t="s">
        <v>89</v>
      </c>
      <c r="W450" s="19" t="s">
        <v>2216</v>
      </c>
      <c r="X450" s="18">
        <v>40969.333333333299</v>
      </c>
      <c r="Y450" s="18">
        <v>44810.291666666701</v>
      </c>
      <c r="Z450" s="17" t="s">
        <v>103</v>
      </c>
      <c r="AA450" s="17" t="s">
        <v>65</v>
      </c>
      <c r="AB450" s="17" t="s">
        <v>65</v>
      </c>
      <c r="AC450" s="17" t="s">
        <v>103</v>
      </c>
      <c r="AD450" s="17" t="s">
        <v>66</v>
      </c>
      <c r="AE450" s="17" t="s">
        <v>1509</v>
      </c>
    </row>
    <row r="451" spans="1:31" s="3" customFormat="1" ht="25.5" x14ac:dyDescent="0.3">
      <c r="A451" s="35" t="s">
        <v>2217</v>
      </c>
      <c r="B451" s="17">
        <v>553</v>
      </c>
      <c r="C451" s="18">
        <v>40502</v>
      </c>
      <c r="D451" s="18">
        <v>40210.333333333299</v>
      </c>
      <c r="E451" s="16" t="s">
        <v>1375</v>
      </c>
      <c r="F451" s="36">
        <v>40632.748310185198</v>
      </c>
      <c r="G451" s="16" t="s">
        <v>1177</v>
      </c>
      <c r="H451" s="17" t="s">
        <v>95</v>
      </c>
      <c r="I451" s="17"/>
      <c r="J451" s="17"/>
      <c r="K451" s="17" t="s">
        <v>96</v>
      </c>
      <c r="L451" s="17"/>
      <c r="M451" s="17"/>
      <c r="N451" s="17">
        <v>400</v>
      </c>
      <c r="O451" s="17"/>
      <c r="P451" s="17"/>
      <c r="Q451" s="17">
        <v>400</v>
      </c>
      <c r="R451" s="17" t="s">
        <v>83</v>
      </c>
      <c r="S451" s="17"/>
      <c r="T451" s="17" t="s">
        <v>733</v>
      </c>
      <c r="U451" s="17" t="s">
        <v>120</v>
      </c>
      <c r="V451" s="17" t="s">
        <v>62</v>
      </c>
      <c r="W451" s="19" t="s">
        <v>2218</v>
      </c>
      <c r="X451" s="18">
        <v>41623.333333333299</v>
      </c>
      <c r="Y451" s="18">
        <v>41623.333333333299</v>
      </c>
      <c r="Z451" s="17" t="s">
        <v>103</v>
      </c>
      <c r="AA451" s="17" t="s">
        <v>65</v>
      </c>
      <c r="AB451" s="17" t="s">
        <v>74</v>
      </c>
      <c r="AC451" s="17" t="s">
        <v>103</v>
      </c>
      <c r="AD451" s="17"/>
      <c r="AE451" s="17"/>
    </row>
    <row r="452" spans="1:31" s="3" customFormat="1" ht="13" x14ac:dyDescent="0.3">
      <c r="A452" s="35" t="s">
        <v>2219</v>
      </c>
      <c r="B452" s="17">
        <v>554</v>
      </c>
      <c r="C452" s="18">
        <v>40204</v>
      </c>
      <c r="D452" s="18">
        <v>40210.333333333299</v>
      </c>
      <c r="E452" s="16" t="s">
        <v>1375</v>
      </c>
      <c r="F452" s="36">
        <v>40819.291666666701</v>
      </c>
      <c r="G452" s="16" t="s">
        <v>1177</v>
      </c>
      <c r="H452" s="17" t="s">
        <v>55</v>
      </c>
      <c r="I452" s="17"/>
      <c r="J452" s="17"/>
      <c r="K452" s="17" t="s">
        <v>55</v>
      </c>
      <c r="L452" s="17"/>
      <c r="M452" s="17"/>
      <c r="N452" s="17">
        <v>138</v>
      </c>
      <c r="O452" s="17"/>
      <c r="P452" s="17"/>
      <c r="Q452" s="17">
        <v>138</v>
      </c>
      <c r="R452" s="17" t="s">
        <v>83</v>
      </c>
      <c r="S452" s="17"/>
      <c r="T452" s="17" t="s">
        <v>208</v>
      </c>
      <c r="U452" s="17" t="s">
        <v>61</v>
      </c>
      <c r="V452" s="17" t="s">
        <v>62</v>
      </c>
      <c r="W452" s="19" t="s">
        <v>2220</v>
      </c>
      <c r="X452" s="18">
        <v>41578.291666666701</v>
      </c>
      <c r="Y452" s="18">
        <v>41639.333333333299</v>
      </c>
      <c r="Z452" s="17" t="s">
        <v>103</v>
      </c>
      <c r="AA452" s="17" t="s">
        <v>65</v>
      </c>
      <c r="AB452" s="17" t="s">
        <v>74</v>
      </c>
      <c r="AC452" s="17" t="s">
        <v>103</v>
      </c>
      <c r="AD452" s="17"/>
      <c r="AE452" s="17"/>
    </row>
    <row r="453" spans="1:31" s="3" customFormat="1" ht="13" x14ac:dyDescent="0.3">
      <c r="A453" s="35" t="s">
        <v>2221</v>
      </c>
      <c r="B453" s="17">
        <v>555</v>
      </c>
      <c r="C453" s="18">
        <v>40502</v>
      </c>
      <c r="D453" s="18">
        <v>40210.333333333299</v>
      </c>
      <c r="E453" s="16" t="s">
        <v>1375</v>
      </c>
      <c r="F453" s="36">
        <v>40842.761759259301</v>
      </c>
      <c r="G453" s="16" t="s">
        <v>1177</v>
      </c>
      <c r="H453" s="17" t="s">
        <v>55</v>
      </c>
      <c r="I453" s="17"/>
      <c r="J453" s="17"/>
      <c r="K453" s="17" t="s">
        <v>55</v>
      </c>
      <c r="L453" s="17"/>
      <c r="M453" s="17"/>
      <c r="N453" s="17">
        <v>92</v>
      </c>
      <c r="O453" s="17"/>
      <c r="P453" s="17"/>
      <c r="Q453" s="17">
        <v>92</v>
      </c>
      <c r="R453" s="17" t="s">
        <v>83</v>
      </c>
      <c r="S453" s="17"/>
      <c r="T453" s="17" t="s">
        <v>70</v>
      </c>
      <c r="U453" s="17" t="s">
        <v>61</v>
      </c>
      <c r="V453" s="17" t="s">
        <v>71</v>
      </c>
      <c r="W453" s="19" t="s">
        <v>2222</v>
      </c>
      <c r="X453" s="18">
        <v>41600.333333333299</v>
      </c>
      <c r="Y453" s="18">
        <v>42003.333333333299</v>
      </c>
      <c r="Z453" s="17" t="s">
        <v>103</v>
      </c>
      <c r="AA453" s="17" t="s">
        <v>74</v>
      </c>
      <c r="AB453" s="17" t="s">
        <v>65</v>
      </c>
      <c r="AC453" s="17" t="s">
        <v>103</v>
      </c>
      <c r="AD453" s="17"/>
      <c r="AE453" s="17"/>
    </row>
    <row r="454" spans="1:31" s="3" customFormat="1" ht="13" x14ac:dyDescent="0.3">
      <c r="A454" s="35" t="s">
        <v>2223</v>
      </c>
      <c r="B454" s="17">
        <v>556</v>
      </c>
      <c r="C454" s="18">
        <v>40502</v>
      </c>
      <c r="D454" s="18">
        <v>40210.333333333299</v>
      </c>
      <c r="E454" s="16" t="s">
        <v>1375</v>
      </c>
      <c r="F454" s="36">
        <v>40277.291666666701</v>
      </c>
      <c r="G454" s="16" t="s">
        <v>1177</v>
      </c>
      <c r="H454" s="17" t="s">
        <v>55</v>
      </c>
      <c r="I454" s="17"/>
      <c r="J454" s="17"/>
      <c r="K454" s="17" t="s">
        <v>55</v>
      </c>
      <c r="L454" s="17"/>
      <c r="M454" s="17"/>
      <c r="N454" s="17">
        <v>126</v>
      </c>
      <c r="O454" s="17"/>
      <c r="P454" s="17"/>
      <c r="Q454" s="17">
        <v>126</v>
      </c>
      <c r="R454" s="17" t="s">
        <v>115</v>
      </c>
      <c r="S454" s="17"/>
      <c r="T454" s="17" t="s">
        <v>1791</v>
      </c>
      <c r="U454" s="17" t="s">
        <v>61</v>
      </c>
      <c r="V454" s="17" t="s">
        <v>62</v>
      </c>
      <c r="W454" s="19" t="s">
        <v>2224</v>
      </c>
      <c r="X454" s="18">
        <v>41578.291666666701</v>
      </c>
      <c r="Y454" s="18">
        <v>41578.291666666701</v>
      </c>
      <c r="Z454" s="17" t="s">
        <v>103</v>
      </c>
      <c r="AA454" s="17" t="s">
        <v>74</v>
      </c>
      <c r="AB454" s="17" t="s">
        <v>74</v>
      </c>
      <c r="AC454" s="17" t="s">
        <v>103</v>
      </c>
      <c r="AD454" s="17"/>
      <c r="AE454" s="17"/>
    </row>
    <row r="455" spans="1:31" s="3" customFormat="1" ht="13" x14ac:dyDescent="0.3">
      <c r="A455" s="35" t="s">
        <v>2225</v>
      </c>
      <c r="B455" s="17">
        <v>560</v>
      </c>
      <c r="C455" s="18">
        <v>40205</v>
      </c>
      <c r="D455" s="18">
        <v>40210.333333333299</v>
      </c>
      <c r="E455" s="16" t="s">
        <v>1375</v>
      </c>
      <c r="F455" s="36">
        <v>41600.333333333299</v>
      </c>
      <c r="G455" s="16" t="s">
        <v>1177</v>
      </c>
      <c r="H455" s="17" t="s">
        <v>95</v>
      </c>
      <c r="I455" s="17"/>
      <c r="J455" s="17"/>
      <c r="K455" s="17" t="s">
        <v>96</v>
      </c>
      <c r="L455" s="17"/>
      <c r="M455" s="17"/>
      <c r="N455" s="17">
        <v>100</v>
      </c>
      <c r="O455" s="17"/>
      <c r="P455" s="17"/>
      <c r="Q455" s="17">
        <v>100</v>
      </c>
      <c r="R455" s="17" t="s">
        <v>83</v>
      </c>
      <c r="S455" s="17"/>
      <c r="T455" s="17" t="s">
        <v>156</v>
      </c>
      <c r="U455" s="17" t="s">
        <v>61</v>
      </c>
      <c r="V455" s="17" t="s">
        <v>62</v>
      </c>
      <c r="W455" s="19" t="s">
        <v>2226</v>
      </c>
      <c r="X455" s="18">
        <v>41091.291666666701</v>
      </c>
      <c r="Y455" s="18">
        <v>41364.291666666701</v>
      </c>
      <c r="Z455" s="17" t="s">
        <v>103</v>
      </c>
      <c r="AA455" s="17" t="s">
        <v>65</v>
      </c>
      <c r="AB455" s="17" t="s">
        <v>65</v>
      </c>
      <c r="AC455" s="17" t="s">
        <v>103</v>
      </c>
      <c r="AD455" s="17"/>
      <c r="AE455" s="17"/>
    </row>
    <row r="456" spans="1:31" s="3" customFormat="1" ht="13" x14ac:dyDescent="0.3">
      <c r="A456" s="35" t="s">
        <v>2227</v>
      </c>
      <c r="B456" s="17">
        <v>561</v>
      </c>
      <c r="C456" s="18">
        <v>40205</v>
      </c>
      <c r="D456" s="18">
        <v>40210.333333333299</v>
      </c>
      <c r="E456" s="16" t="s">
        <v>1375</v>
      </c>
      <c r="F456" s="36">
        <v>41466.291666666701</v>
      </c>
      <c r="G456" s="16" t="s">
        <v>1177</v>
      </c>
      <c r="H456" s="17" t="s">
        <v>95</v>
      </c>
      <c r="I456" s="17"/>
      <c r="J456" s="17"/>
      <c r="K456" s="17" t="s">
        <v>96</v>
      </c>
      <c r="L456" s="17"/>
      <c r="M456" s="17"/>
      <c r="N456" s="17">
        <v>200</v>
      </c>
      <c r="O456" s="17"/>
      <c r="P456" s="17"/>
      <c r="Q456" s="17">
        <v>200</v>
      </c>
      <c r="R456" s="17" t="s">
        <v>83</v>
      </c>
      <c r="S456" s="17"/>
      <c r="T456" s="17" t="s">
        <v>229</v>
      </c>
      <c r="U456" s="17" t="s">
        <v>61</v>
      </c>
      <c r="V456" s="17" t="s">
        <v>71</v>
      </c>
      <c r="W456" s="19" t="s">
        <v>2228</v>
      </c>
      <c r="X456" s="18">
        <v>41306.333333333299</v>
      </c>
      <c r="Y456" s="18">
        <v>41974.333333333299</v>
      </c>
      <c r="Z456" s="17" t="s">
        <v>103</v>
      </c>
      <c r="AA456" s="17" t="s">
        <v>65</v>
      </c>
      <c r="AB456" s="17" t="s">
        <v>65</v>
      </c>
      <c r="AC456" s="17" t="s">
        <v>103</v>
      </c>
      <c r="AD456" s="17"/>
      <c r="AE456" s="17"/>
    </row>
    <row r="457" spans="1:31" s="3" customFormat="1" ht="13" x14ac:dyDescent="0.3">
      <c r="A457" s="35" t="s">
        <v>2229</v>
      </c>
      <c r="B457" s="17">
        <v>562</v>
      </c>
      <c r="C457" s="18">
        <v>40502</v>
      </c>
      <c r="D457" s="18">
        <v>40210.333333333299</v>
      </c>
      <c r="E457" s="16" t="s">
        <v>1375</v>
      </c>
      <c r="F457" s="36">
        <v>40324.291666666701</v>
      </c>
      <c r="G457" s="16" t="s">
        <v>1177</v>
      </c>
      <c r="H457" s="17" t="s">
        <v>95</v>
      </c>
      <c r="I457" s="17"/>
      <c r="J457" s="17"/>
      <c r="K457" s="17" t="s">
        <v>96</v>
      </c>
      <c r="L457" s="17"/>
      <c r="M457" s="17"/>
      <c r="N457" s="17">
        <v>420</v>
      </c>
      <c r="O457" s="17"/>
      <c r="P457" s="17"/>
      <c r="Q457" s="17">
        <v>420</v>
      </c>
      <c r="R457" s="17" t="s">
        <v>83</v>
      </c>
      <c r="S457" s="17"/>
      <c r="T457" s="17" t="s">
        <v>163</v>
      </c>
      <c r="U457" s="17" t="s">
        <v>61</v>
      </c>
      <c r="V457" s="17" t="s">
        <v>89</v>
      </c>
      <c r="W457" s="19" t="s">
        <v>1356</v>
      </c>
      <c r="X457" s="18">
        <v>41548.291666666701</v>
      </c>
      <c r="Y457" s="18">
        <v>41548.291666666701</v>
      </c>
      <c r="Z457" s="17" t="s">
        <v>103</v>
      </c>
      <c r="AA457" s="17" t="s">
        <v>74</v>
      </c>
      <c r="AB457" s="17" t="s">
        <v>74</v>
      </c>
      <c r="AC457" s="17" t="s">
        <v>103</v>
      </c>
      <c r="AD457" s="17"/>
      <c r="AE457" s="17"/>
    </row>
    <row r="458" spans="1:31" s="3" customFormat="1" ht="13" x14ac:dyDescent="0.3">
      <c r="A458" s="35" t="s">
        <v>2230</v>
      </c>
      <c r="B458" s="17">
        <v>563</v>
      </c>
      <c r="C458" s="18">
        <v>40207</v>
      </c>
      <c r="D458" s="18">
        <v>40210.333333333299</v>
      </c>
      <c r="E458" s="16" t="s">
        <v>1375</v>
      </c>
      <c r="F458" s="36">
        <v>40263.291666666701</v>
      </c>
      <c r="G458" s="16" t="s">
        <v>1177</v>
      </c>
      <c r="H458" s="17" t="s">
        <v>95</v>
      </c>
      <c r="I458" s="17"/>
      <c r="J458" s="17"/>
      <c r="K458" s="17" t="s">
        <v>96</v>
      </c>
      <c r="L458" s="17"/>
      <c r="M458" s="17"/>
      <c r="N458" s="17">
        <v>22</v>
      </c>
      <c r="O458" s="17"/>
      <c r="P458" s="17"/>
      <c r="Q458" s="17">
        <v>22</v>
      </c>
      <c r="R458" s="17" t="s">
        <v>83</v>
      </c>
      <c r="S458" s="17"/>
      <c r="T458" s="17" t="s">
        <v>107</v>
      </c>
      <c r="U458" s="17" t="s">
        <v>61</v>
      </c>
      <c r="V458" s="17" t="s">
        <v>89</v>
      </c>
      <c r="W458" s="19" t="s">
        <v>1840</v>
      </c>
      <c r="X458" s="18">
        <v>41426.291666666701</v>
      </c>
      <c r="Y458" s="18">
        <v>41426.291666666701</v>
      </c>
      <c r="Z458" s="17" t="s">
        <v>103</v>
      </c>
      <c r="AA458" s="17" t="s">
        <v>74</v>
      </c>
      <c r="AB458" s="17" t="s">
        <v>74</v>
      </c>
      <c r="AC458" s="17" t="s">
        <v>103</v>
      </c>
      <c r="AD458" s="17"/>
      <c r="AE458" s="17"/>
    </row>
    <row r="459" spans="1:31" s="3" customFormat="1" ht="13" x14ac:dyDescent="0.3">
      <c r="A459" s="35" t="s">
        <v>2231</v>
      </c>
      <c r="B459" s="17">
        <v>564</v>
      </c>
      <c r="C459" s="18">
        <v>40207</v>
      </c>
      <c r="D459" s="18">
        <v>40210.333333333299</v>
      </c>
      <c r="E459" s="16" t="s">
        <v>1375</v>
      </c>
      <c r="F459" s="36">
        <v>40263.291666666701</v>
      </c>
      <c r="G459" s="16" t="s">
        <v>1177</v>
      </c>
      <c r="H459" s="17" t="s">
        <v>95</v>
      </c>
      <c r="I459" s="17"/>
      <c r="J459" s="17"/>
      <c r="K459" s="17" t="s">
        <v>96</v>
      </c>
      <c r="L459" s="17"/>
      <c r="M459" s="17"/>
      <c r="N459" s="17">
        <v>23</v>
      </c>
      <c r="O459" s="17"/>
      <c r="P459" s="17"/>
      <c r="Q459" s="17">
        <v>23</v>
      </c>
      <c r="R459" s="17" t="s">
        <v>83</v>
      </c>
      <c r="S459" s="17"/>
      <c r="T459" s="17" t="s">
        <v>107</v>
      </c>
      <c r="U459" s="17" t="s">
        <v>61</v>
      </c>
      <c r="V459" s="17" t="s">
        <v>89</v>
      </c>
      <c r="W459" s="19" t="s">
        <v>1840</v>
      </c>
      <c r="X459" s="18">
        <v>41456.291666666701</v>
      </c>
      <c r="Y459" s="18">
        <v>41456.291666666701</v>
      </c>
      <c r="Z459" s="17" t="s">
        <v>103</v>
      </c>
      <c r="AA459" s="17" t="s">
        <v>74</v>
      </c>
      <c r="AB459" s="17" t="s">
        <v>74</v>
      </c>
      <c r="AC459" s="17" t="s">
        <v>103</v>
      </c>
      <c r="AD459" s="17"/>
      <c r="AE459" s="17"/>
    </row>
    <row r="460" spans="1:31" s="3" customFormat="1" ht="13" x14ac:dyDescent="0.3">
      <c r="A460" s="35" t="s">
        <v>2232</v>
      </c>
      <c r="B460" s="17">
        <v>565</v>
      </c>
      <c r="C460" s="18">
        <v>40207</v>
      </c>
      <c r="D460" s="18">
        <v>40210.333333333299</v>
      </c>
      <c r="E460" s="16" t="s">
        <v>1375</v>
      </c>
      <c r="F460" s="36">
        <v>42191.291666666701</v>
      </c>
      <c r="G460" s="16" t="s">
        <v>1177</v>
      </c>
      <c r="H460" s="17" t="s">
        <v>1146</v>
      </c>
      <c r="I460" s="17"/>
      <c r="J460" s="17"/>
      <c r="K460" s="17" t="s">
        <v>77</v>
      </c>
      <c r="L460" s="17"/>
      <c r="M460" s="17"/>
      <c r="N460" s="17">
        <v>100</v>
      </c>
      <c r="O460" s="17"/>
      <c r="P460" s="17"/>
      <c r="Q460" s="17">
        <v>100</v>
      </c>
      <c r="R460" s="17" t="s">
        <v>83</v>
      </c>
      <c r="S460" s="17"/>
      <c r="T460" s="17" t="s">
        <v>70</v>
      </c>
      <c r="U460" s="17" t="s">
        <v>61</v>
      </c>
      <c r="V460" s="17" t="s">
        <v>71</v>
      </c>
      <c r="W460" s="19" t="s">
        <v>2233</v>
      </c>
      <c r="X460" s="18">
        <v>41790.291666666701</v>
      </c>
      <c r="Y460" s="18">
        <v>42764.333333333299</v>
      </c>
      <c r="Z460" s="17" t="s">
        <v>103</v>
      </c>
      <c r="AA460" s="17" t="s">
        <v>65</v>
      </c>
      <c r="AB460" s="17" t="s">
        <v>65</v>
      </c>
      <c r="AC460" s="17" t="s">
        <v>103</v>
      </c>
      <c r="AD460" s="17"/>
      <c r="AE460" s="17"/>
    </row>
    <row r="461" spans="1:31" s="3" customFormat="1" ht="13" x14ac:dyDescent="0.3">
      <c r="A461" s="35" t="s">
        <v>2234</v>
      </c>
      <c r="B461" s="17">
        <v>566</v>
      </c>
      <c r="C461" s="18">
        <v>40502</v>
      </c>
      <c r="D461" s="18">
        <v>40210.333333333299</v>
      </c>
      <c r="E461" s="16" t="s">
        <v>1375</v>
      </c>
      <c r="F461" s="36">
        <v>40534.333333333299</v>
      </c>
      <c r="G461" s="16" t="s">
        <v>1177</v>
      </c>
      <c r="H461" s="17" t="s">
        <v>95</v>
      </c>
      <c r="I461" s="17"/>
      <c r="J461" s="17"/>
      <c r="K461" s="17" t="s">
        <v>96</v>
      </c>
      <c r="L461" s="17"/>
      <c r="M461" s="17"/>
      <c r="N461" s="17">
        <v>21</v>
      </c>
      <c r="O461" s="17"/>
      <c r="P461" s="17"/>
      <c r="Q461" s="17">
        <v>21</v>
      </c>
      <c r="R461" s="17" t="s">
        <v>83</v>
      </c>
      <c r="S461" s="17"/>
      <c r="T461" s="17" t="s">
        <v>88</v>
      </c>
      <c r="U461" s="17" t="s">
        <v>61</v>
      </c>
      <c r="V461" s="17" t="s">
        <v>89</v>
      </c>
      <c r="W461" s="19" t="s">
        <v>2235</v>
      </c>
      <c r="X461" s="18">
        <v>41609.333333333299</v>
      </c>
      <c r="Y461" s="18">
        <v>41609.333333333299</v>
      </c>
      <c r="Z461" s="17" t="s">
        <v>103</v>
      </c>
      <c r="AA461" s="17" t="s">
        <v>74</v>
      </c>
      <c r="AB461" s="17" t="s">
        <v>74</v>
      </c>
      <c r="AC461" s="17" t="s">
        <v>103</v>
      </c>
      <c r="AD461" s="17"/>
      <c r="AE461" s="17"/>
    </row>
    <row r="462" spans="1:31" s="3" customFormat="1" ht="13" x14ac:dyDescent="0.3">
      <c r="A462" s="35" t="s">
        <v>2236</v>
      </c>
      <c r="B462" s="17">
        <v>567</v>
      </c>
      <c r="C462" s="18">
        <v>40502</v>
      </c>
      <c r="D462" s="18">
        <v>40210.333333333299</v>
      </c>
      <c r="E462" s="16" t="s">
        <v>1375</v>
      </c>
      <c r="F462" s="36">
        <v>40534.333333333299</v>
      </c>
      <c r="G462" s="16" t="s">
        <v>1177</v>
      </c>
      <c r="H462" s="17" t="s">
        <v>147</v>
      </c>
      <c r="I462" s="17"/>
      <c r="J462" s="17"/>
      <c r="K462" s="17" t="s">
        <v>148</v>
      </c>
      <c r="L462" s="17"/>
      <c r="M462" s="17"/>
      <c r="N462" s="17">
        <v>1400</v>
      </c>
      <c r="O462" s="17"/>
      <c r="P462" s="17"/>
      <c r="Q462" s="17">
        <v>1400</v>
      </c>
      <c r="R462" s="17" t="s">
        <v>83</v>
      </c>
      <c r="S462" s="17"/>
      <c r="T462" s="17" t="s">
        <v>84</v>
      </c>
      <c r="U462" s="17" t="s">
        <v>61</v>
      </c>
      <c r="V462" s="17" t="s">
        <v>89</v>
      </c>
      <c r="W462" s="19" t="s">
        <v>97</v>
      </c>
      <c r="X462" s="18">
        <v>42522.291666666701</v>
      </c>
      <c r="Y462" s="18">
        <v>42522.291666666701</v>
      </c>
      <c r="Z462" s="17" t="s">
        <v>103</v>
      </c>
      <c r="AA462" s="17" t="s">
        <v>74</v>
      </c>
      <c r="AB462" s="17" t="s">
        <v>74</v>
      </c>
      <c r="AC462" s="17" t="s">
        <v>103</v>
      </c>
      <c r="AD462" s="17"/>
      <c r="AE462" s="17"/>
    </row>
    <row r="463" spans="1:31" s="3" customFormat="1" ht="13" x14ac:dyDescent="0.3">
      <c r="A463" s="35" t="s">
        <v>2237</v>
      </c>
      <c r="B463" s="17">
        <v>569</v>
      </c>
      <c r="C463" s="18">
        <v>40206</v>
      </c>
      <c r="D463" s="18">
        <v>40210.333333333299</v>
      </c>
      <c r="E463" s="16" t="s">
        <v>1375</v>
      </c>
      <c r="F463" s="36">
        <v>41661.333333333299</v>
      </c>
      <c r="G463" s="16" t="s">
        <v>1177</v>
      </c>
      <c r="H463" s="17" t="s">
        <v>111</v>
      </c>
      <c r="I463" s="17"/>
      <c r="J463" s="17"/>
      <c r="K463" s="17" t="s">
        <v>77</v>
      </c>
      <c r="L463" s="17"/>
      <c r="M463" s="17"/>
      <c r="N463" s="17">
        <v>600</v>
      </c>
      <c r="O463" s="17"/>
      <c r="P463" s="17"/>
      <c r="Q463" s="17">
        <v>600</v>
      </c>
      <c r="R463" s="17" t="s">
        <v>83</v>
      </c>
      <c r="S463" s="17"/>
      <c r="T463" s="17" t="s">
        <v>658</v>
      </c>
      <c r="U463" s="17" t="s">
        <v>61</v>
      </c>
      <c r="V463" s="17" t="s">
        <v>62</v>
      </c>
      <c r="W463" s="19" t="s">
        <v>2238</v>
      </c>
      <c r="X463" s="18">
        <v>41395.291666666701</v>
      </c>
      <c r="Y463" s="18">
        <v>43221.291666666701</v>
      </c>
      <c r="Z463" s="17" t="s">
        <v>103</v>
      </c>
      <c r="AA463" s="17" t="s">
        <v>65</v>
      </c>
      <c r="AB463" s="17" t="s">
        <v>65</v>
      </c>
      <c r="AC463" s="17" t="s">
        <v>103</v>
      </c>
      <c r="AD463" s="17"/>
      <c r="AE463" s="17"/>
    </row>
    <row r="464" spans="1:31" s="3" customFormat="1" ht="13" x14ac:dyDescent="0.3">
      <c r="A464" s="35" t="s">
        <v>2239</v>
      </c>
      <c r="B464" s="17">
        <v>570</v>
      </c>
      <c r="C464" s="18">
        <v>40502</v>
      </c>
      <c r="D464" s="18">
        <v>40210.333333333299</v>
      </c>
      <c r="E464" s="16" t="s">
        <v>1375</v>
      </c>
      <c r="F464" s="36">
        <v>40448.291666666701</v>
      </c>
      <c r="G464" s="16" t="s">
        <v>1177</v>
      </c>
      <c r="H464" s="17" t="s">
        <v>55</v>
      </c>
      <c r="I464" s="17"/>
      <c r="J464" s="17"/>
      <c r="K464" s="17" t="s">
        <v>55</v>
      </c>
      <c r="L464" s="17"/>
      <c r="M464" s="17"/>
      <c r="N464" s="17">
        <v>102</v>
      </c>
      <c r="O464" s="17"/>
      <c r="P464" s="17"/>
      <c r="Q464" s="17">
        <v>102</v>
      </c>
      <c r="R464" s="17" t="s">
        <v>83</v>
      </c>
      <c r="S464" s="17"/>
      <c r="T464" s="17" t="s">
        <v>2240</v>
      </c>
      <c r="U464" s="17" t="s">
        <v>61</v>
      </c>
      <c r="V464" s="17" t="s">
        <v>62</v>
      </c>
      <c r="W464" s="19" t="s">
        <v>2241</v>
      </c>
      <c r="X464" s="18">
        <v>41235.333333333299</v>
      </c>
      <c r="Y464" s="18">
        <v>41235.333333333299</v>
      </c>
      <c r="Z464" s="17" t="s">
        <v>103</v>
      </c>
      <c r="AA464" s="17" t="s">
        <v>74</v>
      </c>
      <c r="AB464" s="17" t="s">
        <v>74</v>
      </c>
      <c r="AC464" s="17" t="s">
        <v>103</v>
      </c>
      <c r="AD464" s="17"/>
      <c r="AE464" s="17"/>
    </row>
    <row r="465" spans="1:31" s="3" customFormat="1" ht="13" x14ac:dyDescent="0.3">
      <c r="A465" s="35" t="s">
        <v>2242</v>
      </c>
      <c r="B465" s="17">
        <v>571</v>
      </c>
      <c r="C465" s="18">
        <v>40502</v>
      </c>
      <c r="D465" s="18">
        <v>40210.333333333299</v>
      </c>
      <c r="E465" s="16" t="s">
        <v>1375</v>
      </c>
      <c r="F465" s="36">
        <v>40589.333333333299</v>
      </c>
      <c r="G465" s="16" t="s">
        <v>1177</v>
      </c>
      <c r="H465" s="17" t="s">
        <v>95</v>
      </c>
      <c r="I465" s="17"/>
      <c r="J465" s="17"/>
      <c r="K465" s="17" t="s">
        <v>96</v>
      </c>
      <c r="L465" s="17"/>
      <c r="M465" s="17"/>
      <c r="N465" s="17">
        <v>450</v>
      </c>
      <c r="O465" s="17"/>
      <c r="P465" s="17"/>
      <c r="Q465" s="17">
        <v>450</v>
      </c>
      <c r="R465" s="17" t="s">
        <v>83</v>
      </c>
      <c r="S465" s="17"/>
      <c r="T465" s="17" t="s">
        <v>88</v>
      </c>
      <c r="U465" s="17" t="s">
        <v>61</v>
      </c>
      <c r="V465" s="17" t="s">
        <v>89</v>
      </c>
      <c r="W465" s="19" t="s">
        <v>459</v>
      </c>
      <c r="X465" s="18">
        <v>41639.333333333299</v>
      </c>
      <c r="Y465" s="18">
        <v>41639.333333333299</v>
      </c>
      <c r="Z465" s="17" t="s">
        <v>103</v>
      </c>
      <c r="AA465" s="17" t="s">
        <v>65</v>
      </c>
      <c r="AB465" s="17" t="s">
        <v>74</v>
      </c>
      <c r="AC465" s="17" t="s">
        <v>103</v>
      </c>
      <c r="AD465" s="17"/>
      <c r="AE465" s="17"/>
    </row>
    <row r="466" spans="1:31" s="3" customFormat="1" ht="13" x14ac:dyDescent="0.3">
      <c r="A466" s="35" t="s">
        <v>2243</v>
      </c>
      <c r="B466" s="17">
        <v>572</v>
      </c>
      <c r="C466" s="18">
        <v>40206</v>
      </c>
      <c r="D466" s="18">
        <v>40210.333333333299</v>
      </c>
      <c r="E466" s="16" t="s">
        <v>1375</v>
      </c>
      <c r="F466" s="36">
        <v>40343.291666666701</v>
      </c>
      <c r="G466" s="16" t="s">
        <v>1177</v>
      </c>
      <c r="H466" s="17" t="s">
        <v>95</v>
      </c>
      <c r="I466" s="17"/>
      <c r="J466" s="17"/>
      <c r="K466" s="17" t="s">
        <v>96</v>
      </c>
      <c r="L466" s="17"/>
      <c r="M466" s="17"/>
      <c r="N466" s="17">
        <v>110</v>
      </c>
      <c r="O466" s="17"/>
      <c r="P466" s="17"/>
      <c r="Q466" s="17">
        <v>110</v>
      </c>
      <c r="R466" s="17" t="s">
        <v>83</v>
      </c>
      <c r="S466" s="17"/>
      <c r="T466" s="17" t="s">
        <v>84</v>
      </c>
      <c r="U466" s="17" t="s">
        <v>61</v>
      </c>
      <c r="V466" s="17" t="s">
        <v>89</v>
      </c>
      <c r="W466" s="19" t="s">
        <v>2244</v>
      </c>
      <c r="X466" s="18">
        <v>41639.333333333299</v>
      </c>
      <c r="Y466" s="18">
        <v>41639.333333333299</v>
      </c>
      <c r="Z466" s="17" t="s">
        <v>103</v>
      </c>
      <c r="AA466" s="17" t="s">
        <v>74</v>
      </c>
      <c r="AB466" s="17" t="s">
        <v>74</v>
      </c>
      <c r="AC466" s="17" t="s">
        <v>103</v>
      </c>
      <c r="AD466" s="17"/>
      <c r="AE466" s="17"/>
    </row>
    <row r="467" spans="1:31" s="3" customFormat="1" ht="13" x14ac:dyDescent="0.3">
      <c r="A467" s="35" t="s">
        <v>2245</v>
      </c>
      <c r="B467" s="17">
        <v>573</v>
      </c>
      <c r="C467" s="18">
        <v>40502</v>
      </c>
      <c r="D467" s="18">
        <v>40210.333333333299</v>
      </c>
      <c r="E467" s="16" t="s">
        <v>1375</v>
      </c>
      <c r="F467" s="36">
        <v>40581.333333333299</v>
      </c>
      <c r="G467" s="16" t="s">
        <v>1177</v>
      </c>
      <c r="H467" s="17" t="s">
        <v>95</v>
      </c>
      <c r="I467" s="17"/>
      <c r="J467" s="17"/>
      <c r="K467" s="17" t="s">
        <v>96</v>
      </c>
      <c r="L467" s="17"/>
      <c r="M467" s="17"/>
      <c r="N467" s="17">
        <v>50</v>
      </c>
      <c r="O467" s="17"/>
      <c r="P467" s="17"/>
      <c r="Q467" s="17">
        <v>50</v>
      </c>
      <c r="R467" s="17" t="s">
        <v>83</v>
      </c>
      <c r="S467" s="17"/>
      <c r="T467" s="17" t="s">
        <v>88</v>
      </c>
      <c r="U467" s="17" t="s">
        <v>61</v>
      </c>
      <c r="V467" s="17" t="s">
        <v>89</v>
      </c>
      <c r="W467" s="19" t="s">
        <v>2246</v>
      </c>
      <c r="X467" s="18">
        <v>41426.291666666701</v>
      </c>
      <c r="Y467" s="18">
        <v>41426.291666666701</v>
      </c>
      <c r="Z467" s="17" t="s">
        <v>103</v>
      </c>
      <c r="AA467" s="17" t="s">
        <v>65</v>
      </c>
      <c r="AB467" s="17" t="s">
        <v>74</v>
      </c>
      <c r="AC467" s="17" t="s">
        <v>103</v>
      </c>
      <c r="AD467" s="17"/>
      <c r="AE467" s="17"/>
    </row>
    <row r="468" spans="1:31" s="3" customFormat="1" ht="13" x14ac:dyDescent="0.3">
      <c r="A468" s="35" t="s">
        <v>2247</v>
      </c>
      <c r="B468" s="17">
        <v>575</v>
      </c>
      <c r="C468" s="18">
        <v>40502</v>
      </c>
      <c r="D468" s="18">
        <v>40210.333333333299</v>
      </c>
      <c r="E468" s="16" t="s">
        <v>1375</v>
      </c>
      <c r="F468" s="36">
        <v>40502.016423611101</v>
      </c>
      <c r="G468" s="16" t="s">
        <v>1177</v>
      </c>
      <c r="H468" s="17" t="s">
        <v>1146</v>
      </c>
      <c r="I468" s="17"/>
      <c r="J468" s="17"/>
      <c r="K468" s="17" t="s">
        <v>1058</v>
      </c>
      <c r="L468" s="17"/>
      <c r="M468" s="17"/>
      <c r="N468" s="17">
        <v>9.6</v>
      </c>
      <c r="O468" s="17"/>
      <c r="P468" s="17"/>
      <c r="Q468" s="17">
        <v>9.6</v>
      </c>
      <c r="R468" s="17" t="s">
        <v>83</v>
      </c>
      <c r="S468" s="17"/>
      <c r="T468" s="17" t="s">
        <v>60</v>
      </c>
      <c r="U468" s="17" t="s">
        <v>61</v>
      </c>
      <c r="V468" s="17" t="s">
        <v>62</v>
      </c>
      <c r="W468" s="19" t="s">
        <v>2248</v>
      </c>
      <c r="X468" s="18">
        <v>41455.291666666701</v>
      </c>
      <c r="Y468" s="18">
        <v>41455.291666666701</v>
      </c>
      <c r="Z468" s="17" t="s">
        <v>103</v>
      </c>
      <c r="AA468" s="17" t="s">
        <v>74</v>
      </c>
      <c r="AB468" s="17" t="s">
        <v>74</v>
      </c>
      <c r="AC468" s="17" t="s">
        <v>103</v>
      </c>
      <c r="AD468" s="17"/>
      <c r="AE468" s="17"/>
    </row>
    <row r="469" spans="1:31" s="3" customFormat="1" ht="13" x14ac:dyDescent="0.3">
      <c r="A469" s="35" t="s">
        <v>2249</v>
      </c>
      <c r="B469" s="17">
        <v>578</v>
      </c>
      <c r="C469" s="18">
        <v>40502</v>
      </c>
      <c r="D469" s="18">
        <v>40210.333333333299</v>
      </c>
      <c r="E469" s="16" t="s">
        <v>1375</v>
      </c>
      <c r="F469" s="36">
        <v>40268.291666666701</v>
      </c>
      <c r="G469" s="16" t="s">
        <v>1177</v>
      </c>
      <c r="H469" s="17" t="s">
        <v>95</v>
      </c>
      <c r="I469" s="17"/>
      <c r="J469" s="17"/>
      <c r="K469" s="17" t="s">
        <v>96</v>
      </c>
      <c r="L469" s="17"/>
      <c r="M469" s="17"/>
      <c r="N469" s="17">
        <v>70</v>
      </c>
      <c r="O469" s="17"/>
      <c r="P469" s="17"/>
      <c r="Q469" s="17">
        <v>70</v>
      </c>
      <c r="R469" s="17" t="s">
        <v>83</v>
      </c>
      <c r="S469" s="17"/>
      <c r="T469" s="17" t="s">
        <v>163</v>
      </c>
      <c r="U469" s="17" t="s">
        <v>61</v>
      </c>
      <c r="V469" s="17" t="s">
        <v>89</v>
      </c>
      <c r="W469" s="19" t="s">
        <v>2250</v>
      </c>
      <c r="X469" s="18">
        <v>41639.333333333299</v>
      </c>
      <c r="Y469" s="18">
        <v>41639.333333333299</v>
      </c>
      <c r="Z469" s="17" t="s">
        <v>103</v>
      </c>
      <c r="AA469" s="17" t="s">
        <v>74</v>
      </c>
      <c r="AB469" s="17" t="s">
        <v>74</v>
      </c>
      <c r="AC469" s="17" t="s">
        <v>103</v>
      </c>
      <c r="AD469" s="17"/>
      <c r="AE469" s="17"/>
    </row>
    <row r="470" spans="1:31" s="3" customFormat="1" ht="13" x14ac:dyDescent="0.3">
      <c r="A470" s="35" t="s">
        <v>2251</v>
      </c>
      <c r="B470" s="17">
        <v>579</v>
      </c>
      <c r="C470" s="18">
        <v>40502</v>
      </c>
      <c r="D470" s="18">
        <v>40210.333333333299</v>
      </c>
      <c r="E470" s="16" t="s">
        <v>1375</v>
      </c>
      <c r="F470" s="36">
        <v>40589.796099537001</v>
      </c>
      <c r="G470" s="16" t="s">
        <v>1177</v>
      </c>
      <c r="H470" s="17" t="s">
        <v>95</v>
      </c>
      <c r="I470" s="17"/>
      <c r="J470" s="17"/>
      <c r="K470" s="17" t="s">
        <v>96</v>
      </c>
      <c r="L470" s="17"/>
      <c r="M470" s="17"/>
      <c r="N470" s="17">
        <v>220</v>
      </c>
      <c r="O470" s="17"/>
      <c r="P470" s="17"/>
      <c r="Q470" s="17">
        <v>220</v>
      </c>
      <c r="R470" s="17" t="s">
        <v>83</v>
      </c>
      <c r="S470" s="17"/>
      <c r="T470" s="17" t="s">
        <v>747</v>
      </c>
      <c r="U470" s="17" t="s">
        <v>61</v>
      </c>
      <c r="V470" s="17" t="s">
        <v>62</v>
      </c>
      <c r="W470" s="19" t="s">
        <v>2252</v>
      </c>
      <c r="X470" s="18">
        <v>41395.291666666701</v>
      </c>
      <c r="Y470" s="18">
        <v>41639.333333333299</v>
      </c>
      <c r="Z470" s="17" t="s">
        <v>103</v>
      </c>
      <c r="AA470" s="17" t="s">
        <v>74</v>
      </c>
      <c r="AB470" s="17" t="s">
        <v>74</v>
      </c>
      <c r="AC470" s="17" t="s">
        <v>103</v>
      </c>
      <c r="AD470" s="17"/>
      <c r="AE470" s="17"/>
    </row>
    <row r="471" spans="1:31" s="3" customFormat="1" ht="13" x14ac:dyDescent="0.3">
      <c r="A471" s="35" t="s">
        <v>2253</v>
      </c>
      <c r="B471" s="17">
        <v>580</v>
      </c>
      <c r="C471" s="18">
        <v>40502</v>
      </c>
      <c r="D471" s="18">
        <v>40210.333333333299</v>
      </c>
      <c r="E471" s="16" t="s">
        <v>1375</v>
      </c>
      <c r="F471" s="36">
        <v>40284.291666666701</v>
      </c>
      <c r="G471" s="16" t="s">
        <v>1177</v>
      </c>
      <c r="H471" s="17" t="s">
        <v>95</v>
      </c>
      <c r="I471" s="17"/>
      <c r="J471" s="17"/>
      <c r="K471" s="17" t="s">
        <v>96</v>
      </c>
      <c r="L471" s="17"/>
      <c r="M471" s="17"/>
      <c r="N471" s="17">
        <v>170</v>
      </c>
      <c r="O471" s="17"/>
      <c r="P471" s="17"/>
      <c r="Q471" s="17">
        <v>170</v>
      </c>
      <c r="R471" s="17" t="s">
        <v>83</v>
      </c>
      <c r="S471" s="17"/>
      <c r="T471" s="17" t="s">
        <v>84</v>
      </c>
      <c r="U471" s="17" t="s">
        <v>61</v>
      </c>
      <c r="V471" s="17" t="s">
        <v>89</v>
      </c>
      <c r="W471" s="19" t="s">
        <v>2254</v>
      </c>
      <c r="X471" s="18">
        <v>41274.333333333299</v>
      </c>
      <c r="Y471" s="18">
        <v>41274.333333333299</v>
      </c>
      <c r="Z471" s="17" t="s">
        <v>103</v>
      </c>
      <c r="AA471" s="17" t="s">
        <v>74</v>
      </c>
      <c r="AB471" s="17" t="s">
        <v>74</v>
      </c>
      <c r="AC471" s="17" t="s">
        <v>103</v>
      </c>
      <c r="AD471" s="17"/>
      <c r="AE471" s="17"/>
    </row>
    <row r="472" spans="1:31" s="3" customFormat="1" ht="13" x14ac:dyDescent="0.3">
      <c r="A472" s="35" t="s">
        <v>2255</v>
      </c>
      <c r="B472" s="17">
        <v>582</v>
      </c>
      <c r="C472" s="18">
        <v>40502</v>
      </c>
      <c r="D472" s="18">
        <v>40210.333333333299</v>
      </c>
      <c r="E472" s="16" t="s">
        <v>1375</v>
      </c>
      <c r="F472" s="36">
        <v>40591.333333333299</v>
      </c>
      <c r="G472" s="16" t="s">
        <v>1177</v>
      </c>
      <c r="H472" s="17" t="s">
        <v>95</v>
      </c>
      <c r="I472" s="17"/>
      <c r="J472" s="17"/>
      <c r="K472" s="17" t="s">
        <v>96</v>
      </c>
      <c r="L472" s="17"/>
      <c r="M472" s="17"/>
      <c r="N472" s="17">
        <v>500</v>
      </c>
      <c r="O472" s="17"/>
      <c r="P472" s="17"/>
      <c r="Q472" s="17">
        <v>500</v>
      </c>
      <c r="R472" s="17" t="s">
        <v>83</v>
      </c>
      <c r="S472" s="17"/>
      <c r="T472" s="17" t="s">
        <v>88</v>
      </c>
      <c r="U472" s="17" t="s">
        <v>61</v>
      </c>
      <c r="V472" s="17" t="s">
        <v>89</v>
      </c>
      <c r="W472" s="19" t="s">
        <v>2256</v>
      </c>
      <c r="X472" s="18">
        <v>41456.291666666701</v>
      </c>
      <c r="Y472" s="18">
        <v>41456.291666666701</v>
      </c>
      <c r="Z472" s="17" t="s">
        <v>103</v>
      </c>
      <c r="AA472" s="17" t="s">
        <v>65</v>
      </c>
      <c r="AB472" s="17" t="s">
        <v>74</v>
      </c>
      <c r="AC472" s="17" t="s">
        <v>103</v>
      </c>
      <c r="AD472" s="17"/>
      <c r="AE472" s="17"/>
    </row>
    <row r="473" spans="1:31" s="3" customFormat="1" ht="13" x14ac:dyDescent="0.3">
      <c r="A473" s="35" t="s">
        <v>2257</v>
      </c>
      <c r="B473" s="17">
        <v>583</v>
      </c>
      <c r="C473" s="18">
        <v>40207</v>
      </c>
      <c r="D473" s="18">
        <v>40210.333333333299</v>
      </c>
      <c r="E473" s="16" t="s">
        <v>1375</v>
      </c>
      <c r="F473" s="36">
        <v>42331.333333333299</v>
      </c>
      <c r="G473" s="16" t="s">
        <v>1177</v>
      </c>
      <c r="H473" s="17" t="s">
        <v>55</v>
      </c>
      <c r="I473" s="17"/>
      <c r="J473" s="17"/>
      <c r="K473" s="17" t="s">
        <v>55</v>
      </c>
      <c r="L473" s="17"/>
      <c r="M473" s="17"/>
      <c r="N473" s="17">
        <v>57.5</v>
      </c>
      <c r="O473" s="17"/>
      <c r="P473" s="17"/>
      <c r="Q473" s="17">
        <v>57.5</v>
      </c>
      <c r="R473" s="17" t="s">
        <v>115</v>
      </c>
      <c r="S473" s="17"/>
      <c r="T473" s="17" t="s">
        <v>70</v>
      </c>
      <c r="U473" s="17" t="s">
        <v>61</v>
      </c>
      <c r="V473" s="17" t="s">
        <v>71</v>
      </c>
      <c r="W473" s="19" t="s">
        <v>1508</v>
      </c>
      <c r="X473" s="18">
        <v>41274.333333333299</v>
      </c>
      <c r="Y473" s="18">
        <v>42764.333333333299</v>
      </c>
      <c r="Z473" s="17" t="s">
        <v>103</v>
      </c>
      <c r="AA473" s="17" t="s">
        <v>65</v>
      </c>
      <c r="AB473" s="17" t="s">
        <v>65</v>
      </c>
      <c r="AC473" s="17" t="s">
        <v>103</v>
      </c>
      <c r="AD473" s="17"/>
      <c r="AE473" s="17"/>
    </row>
    <row r="474" spans="1:31" s="3" customFormat="1" ht="13" x14ac:dyDescent="0.3">
      <c r="A474" s="35" t="s">
        <v>2258</v>
      </c>
      <c r="B474" s="17">
        <v>584</v>
      </c>
      <c r="C474" s="18">
        <v>40502</v>
      </c>
      <c r="D474" s="18">
        <v>40210.333333333299</v>
      </c>
      <c r="E474" s="16" t="s">
        <v>1375</v>
      </c>
      <c r="F474" s="36">
        <v>40581.333333333299</v>
      </c>
      <c r="G474" s="16" t="s">
        <v>1177</v>
      </c>
      <c r="H474" s="17" t="s">
        <v>95</v>
      </c>
      <c r="I474" s="17"/>
      <c r="J474" s="17"/>
      <c r="K474" s="17" t="s">
        <v>96</v>
      </c>
      <c r="L474" s="17"/>
      <c r="M474" s="17"/>
      <c r="N474" s="17">
        <v>150</v>
      </c>
      <c r="O474" s="17"/>
      <c r="P474" s="17"/>
      <c r="Q474" s="17">
        <v>150</v>
      </c>
      <c r="R474" s="17" t="s">
        <v>115</v>
      </c>
      <c r="S474" s="17"/>
      <c r="T474" s="17" t="s">
        <v>107</v>
      </c>
      <c r="U474" s="17" t="s">
        <v>61</v>
      </c>
      <c r="V474" s="17" t="s">
        <v>89</v>
      </c>
      <c r="W474" s="19" t="s">
        <v>2259</v>
      </c>
      <c r="X474" s="18">
        <v>41333.333333333299</v>
      </c>
      <c r="Y474" s="18">
        <v>41333.333333333299</v>
      </c>
      <c r="Z474" s="17" t="s">
        <v>103</v>
      </c>
      <c r="AA474" s="17" t="s">
        <v>65</v>
      </c>
      <c r="AB474" s="17" t="s">
        <v>74</v>
      </c>
      <c r="AC474" s="17" t="s">
        <v>103</v>
      </c>
      <c r="AD474" s="17"/>
      <c r="AE474" s="17"/>
    </row>
    <row r="475" spans="1:31" s="3" customFormat="1" ht="13" x14ac:dyDescent="0.3">
      <c r="A475" s="35" t="s">
        <v>2260</v>
      </c>
      <c r="B475" s="17">
        <v>585</v>
      </c>
      <c r="C475" s="18">
        <v>40207</v>
      </c>
      <c r="D475" s="18">
        <v>40210.333333333299</v>
      </c>
      <c r="E475" s="16" t="s">
        <v>1375</v>
      </c>
      <c r="F475" s="36">
        <v>40970.819270833301</v>
      </c>
      <c r="G475" s="16" t="s">
        <v>1177</v>
      </c>
      <c r="H475" s="17" t="s">
        <v>55</v>
      </c>
      <c r="I475" s="17"/>
      <c r="J475" s="17"/>
      <c r="K475" s="17" t="s">
        <v>55</v>
      </c>
      <c r="L475" s="17"/>
      <c r="M475" s="17"/>
      <c r="N475" s="17">
        <v>150</v>
      </c>
      <c r="O475" s="17"/>
      <c r="P475" s="17"/>
      <c r="Q475" s="17">
        <v>150</v>
      </c>
      <c r="R475" s="17" t="s">
        <v>115</v>
      </c>
      <c r="S475" s="17"/>
      <c r="T475" s="17" t="s">
        <v>107</v>
      </c>
      <c r="U475" s="17" t="s">
        <v>61</v>
      </c>
      <c r="V475" s="17" t="s">
        <v>89</v>
      </c>
      <c r="W475" s="19" t="s">
        <v>2259</v>
      </c>
      <c r="X475" s="18">
        <v>41333.333333333299</v>
      </c>
      <c r="Y475" s="18">
        <v>41863.291666666701</v>
      </c>
      <c r="Z475" s="17" t="s">
        <v>103</v>
      </c>
      <c r="AA475" s="17" t="s">
        <v>65</v>
      </c>
      <c r="AB475" s="17" t="s">
        <v>65</v>
      </c>
      <c r="AC475" s="17" t="s">
        <v>103</v>
      </c>
      <c r="AD475" s="17"/>
      <c r="AE475" s="17"/>
    </row>
    <row r="476" spans="1:31" s="3" customFormat="1" ht="13" x14ac:dyDescent="0.3">
      <c r="A476" s="35" t="s">
        <v>2261</v>
      </c>
      <c r="B476" s="17">
        <v>586</v>
      </c>
      <c r="C476" s="18">
        <v>40207</v>
      </c>
      <c r="D476" s="18">
        <v>40210.333333333299</v>
      </c>
      <c r="E476" s="16" t="s">
        <v>1375</v>
      </c>
      <c r="F476" s="36">
        <v>41856.291666666701</v>
      </c>
      <c r="G476" s="16" t="s">
        <v>1177</v>
      </c>
      <c r="H476" s="17" t="s">
        <v>76</v>
      </c>
      <c r="I476" s="17"/>
      <c r="J476" s="17"/>
      <c r="K476" s="17" t="s">
        <v>653</v>
      </c>
      <c r="L476" s="17"/>
      <c r="M476" s="17"/>
      <c r="N476" s="17">
        <v>42</v>
      </c>
      <c r="O476" s="17"/>
      <c r="P476" s="17"/>
      <c r="Q476" s="17">
        <v>42</v>
      </c>
      <c r="R476" s="17" t="s">
        <v>83</v>
      </c>
      <c r="S476" s="17"/>
      <c r="T476" s="17" t="s">
        <v>522</v>
      </c>
      <c r="U476" s="17" t="s">
        <v>61</v>
      </c>
      <c r="V476" s="17" t="s">
        <v>62</v>
      </c>
      <c r="W476" s="19" t="s">
        <v>2262</v>
      </c>
      <c r="X476" s="18">
        <v>41426.291666666701</v>
      </c>
      <c r="Y476" s="18">
        <v>42917.291666666701</v>
      </c>
      <c r="Z476" s="17" t="s">
        <v>103</v>
      </c>
      <c r="AA476" s="17" t="s">
        <v>65</v>
      </c>
      <c r="AB476" s="17" t="s">
        <v>65</v>
      </c>
      <c r="AC476" s="17" t="s">
        <v>103</v>
      </c>
      <c r="AD476" s="17"/>
      <c r="AE476" s="17"/>
    </row>
    <row r="477" spans="1:31" s="3" customFormat="1" ht="13" x14ac:dyDescent="0.3">
      <c r="A477" s="35" t="s">
        <v>2263</v>
      </c>
      <c r="B477" s="17">
        <v>587</v>
      </c>
      <c r="C477" s="18">
        <v>40502</v>
      </c>
      <c r="D477" s="18">
        <v>40210.333333333299</v>
      </c>
      <c r="E477" s="16" t="s">
        <v>1375</v>
      </c>
      <c r="F477" s="36">
        <v>40259.291666666701</v>
      </c>
      <c r="G477" s="16" t="s">
        <v>1177</v>
      </c>
      <c r="H477" s="17" t="s">
        <v>76</v>
      </c>
      <c r="I477" s="17"/>
      <c r="J477" s="17"/>
      <c r="K477" s="17" t="s">
        <v>96</v>
      </c>
      <c r="L477" s="17"/>
      <c r="M477" s="17"/>
      <c r="N477" s="17">
        <v>106.8</v>
      </c>
      <c r="O477" s="17"/>
      <c r="P477" s="17"/>
      <c r="Q477" s="17">
        <v>106.8</v>
      </c>
      <c r="R477" s="17" t="s">
        <v>115</v>
      </c>
      <c r="S477" s="17"/>
      <c r="T477" s="17" t="s">
        <v>78</v>
      </c>
      <c r="U477" s="17" t="s">
        <v>61</v>
      </c>
      <c r="V477" s="17" t="s">
        <v>62</v>
      </c>
      <c r="W477" s="19" t="s">
        <v>2264</v>
      </c>
      <c r="X477" s="18">
        <v>41182.291666666701</v>
      </c>
      <c r="Y477" s="18">
        <v>41182.291666666701</v>
      </c>
      <c r="Z477" s="17" t="s">
        <v>103</v>
      </c>
      <c r="AA477" s="17" t="s">
        <v>74</v>
      </c>
      <c r="AB477" s="17" t="s">
        <v>74</v>
      </c>
      <c r="AC477" s="17" t="s">
        <v>103</v>
      </c>
      <c r="AD477" s="17"/>
      <c r="AE477" s="17"/>
    </row>
    <row r="478" spans="1:31" s="3" customFormat="1" ht="13" x14ac:dyDescent="0.3">
      <c r="A478" s="35" t="s">
        <v>2265</v>
      </c>
      <c r="B478" s="17">
        <v>588</v>
      </c>
      <c r="C478" s="18">
        <v>40207</v>
      </c>
      <c r="D478" s="18">
        <v>40210.333333333299</v>
      </c>
      <c r="E478" s="16" t="s">
        <v>1375</v>
      </c>
      <c r="F478" s="36">
        <v>42235.291666666701</v>
      </c>
      <c r="G478" s="16" t="s">
        <v>1177</v>
      </c>
      <c r="H478" s="17" t="s">
        <v>95</v>
      </c>
      <c r="I478" s="17"/>
      <c r="J478" s="17"/>
      <c r="K478" s="17" t="s">
        <v>96</v>
      </c>
      <c r="L478" s="17"/>
      <c r="M478" s="17"/>
      <c r="N478" s="17">
        <v>1</v>
      </c>
      <c r="O478" s="17"/>
      <c r="P478" s="17"/>
      <c r="Q478" s="17">
        <v>1</v>
      </c>
      <c r="R478" s="17" t="s">
        <v>83</v>
      </c>
      <c r="S478" s="17"/>
      <c r="T478" s="17" t="s">
        <v>84</v>
      </c>
      <c r="U478" s="17" t="s">
        <v>61</v>
      </c>
      <c r="V478" s="17" t="s">
        <v>89</v>
      </c>
      <c r="W478" s="19" t="s">
        <v>97</v>
      </c>
      <c r="X478" s="18">
        <v>41244.333333333299</v>
      </c>
      <c r="Y478" s="18">
        <v>43040.291666666701</v>
      </c>
      <c r="Z478" s="17" t="s">
        <v>103</v>
      </c>
      <c r="AA478" s="17" t="s">
        <v>65</v>
      </c>
      <c r="AB478" s="17" t="s">
        <v>65</v>
      </c>
      <c r="AC478" s="17" t="s">
        <v>103</v>
      </c>
      <c r="AD478" s="17"/>
      <c r="AE478" s="17"/>
    </row>
    <row r="479" spans="1:31" s="3" customFormat="1" ht="13" x14ac:dyDescent="0.3">
      <c r="A479" s="35" t="s">
        <v>2266</v>
      </c>
      <c r="B479" s="17">
        <v>589</v>
      </c>
      <c r="C479" s="18">
        <v>40207</v>
      </c>
      <c r="D479" s="18">
        <v>40210.333333333299</v>
      </c>
      <c r="E479" s="16" t="s">
        <v>1375</v>
      </c>
      <c r="F479" s="36">
        <v>42235.291666666701</v>
      </c>
      <c r="G479" s="16" t="s">
        <v>1177</v>
      </c>
      <c r="H479" s="17" t="s">
        <v>95</v>
      </c>
      <c r="I479" s="17"/>
      <c r="J479" s="17"/>
      <c r="K479" s="17" t="s">
        <v>96</v>
      </c>
      <c r="L479" s="17"/>
      <c r="M479" s="17"/>
      <c r="N479" s="17">
        <v>1</v>
      </c>
      <c r="O479" s="17"/>
      <c r="P479" s="17"/>
      <c r="Q479" s="17">
        <v>1</v>
      </c>
      <c r="R479" s="17" t="s">
        <v>83</v>
      </c>
      <c r="S479" s="17"/>
      <c r="T479" s="17" t="s">
        <v>163</v>
      </c>
      <c r="U479" s="17" t="s">
        <v>61</v>
      </c>
      <c r="V479" s="17" t="s">
        <v>89</v>
      </c>
      <c r="W479" s="19" t="s">
        <v>2267</v>
      </c>
      <c r="X479" s="18">
        <v>41244.333333333299</v>
      </c>
      <c r="Y479" s="18">
        <v>42764.333333333299</v>
      </c>
      <c r="Z479" s="17" t="s">
        <v>103</v>
      </c>
      <c r="AA479" s="17" t="s">
        <v>65</v>
      </c>
      <c r="AB479" s="17" t="s">
        <v>65</v>
      </c>
      <c r="AC479" s="17" t="s">
        <v>103</v>
      </c>
      <c r="AD479" s="17"/>
      <c r="AE479" s="17"/>
    </row>
    <row r="480" spans="1:31" s="3" customFormat="1" ht="13" x14ac:dyDescent="0.3">
      <c r="A480" s="35" t="s">
        <v>2268</v>
      </c>
      <c r="B480" s="17">
        <v>591</v>
      </c>
      <c r="C480" s="18">
        <v>40207</v>
      </c>
      <c r="D480" s="18">
        <v>40210.333333333299</v>
      </c>
      <c r="E480" s="16" t="s">
        <v>1375</v>
      </c>
      <c r="F480" s="36">
        <v>40289.291666666701</v>
      </c>
      <c r="G480" s="16" t="s">
        <v>1177</v>
      </c>
      <c r="H480" s="17" t="s">
        <v>95</v>
      </c>
      <c r="I480" s="17"/>
      <c r="J480" s="17"/>
      <c r="K480" s="17" t="s">
        <v>96</v>
      </c>
      <c r="L480" s="17"/>
      <c r="M480" s="17"/>
      <c r="N480" s="17">
        <v>40</v>
      </c>
      <c r="O480" s="17"/>
      <c r="P480" s="17"/>
      <c r="Q480" s="17">
        <v>40</v>
      </c>
      <c r="R480" s="17" t="s">
        <v>83</v>
      </c>
      <c r="S480" s="17"/>
      <c r="T480" s="17" t="s">
        <v>70</v>
      </c>
      <c r="U480" s="17" t="s">
        <v>61</v>
      </c>
      <c r="V480" s="17" t="s">
        <v>71</v>
      </c>
      <c r="W480" s="19" t="s">
        <v>2269</v>
      </c>
      <c r="X480" s="18">
        <v>40695.291666666701</v>
      </c>
      <c r="Y480" s="18">
        <v>40695.291666666701</v>
      </c>
      <c r="Z480" s="17" t="s">
        <v>103</v>
      </c>
      <c r="AA480" s="17" t="s">
        <v>74</v>
      </c>
      <c r="AB480" s="17" t="s">
        <v>74</v>
      </c>
      <c r="AC480" s="17" t="s">
        <v>103</v>
      </c>
      <c r="AD480" s="17"/>
      <c r="AE480" s="17"/>
    </row>
    <row r="481" spans="1:31" s="3" customFormat="1" ht="25.5" x14ac:dyDescent="0.3">
      <c r="A481" s="35" t="s">
        <v>2270</v>
      </c>
      <c r="B481" s="17">
        <v>592</v>
      </c>
      <c r="C481" s="18">
        <v>40207</v>
      </c>
      <c r="D481" s="18">
        <v>40210.333333333299</v>
      </c>
      <c r="E481" s="16" t="s">
        <v>1375</v>
      </c>
      <c r="F481" s="36">
        <v>40970.333333333299</v>
      </c>
      <c r="G481" s="16" t="s">
        <v>1177</v>
      </c>
      <c r="H481" s="17" t="s">
        <v>95</v>
      </c>
      <c r="I481" s="17"/>
      <c r="J481" s="17"/>
      <c r="K481" s="17" t="s">
        <v>96</v>
      </c>
      <c r="L481" s="17"/>
      <c r="M481" s="17"/>
      <c r="N481" s="17">
        <v>250</v>
      </c>
      <c r="O481" s="17"/>
      <c r="P481" s="17"/>
      <c r="Q481" s="17">
        <v>250</v>
      </c>
      <c r="R481" s="17" t="s">
        <v>83</v>
      </c>
      <c r="S481" s="17"/>
      <c r="T481" s="17" t="s">
        <v>133</v>
      </c>
      <c r="U481" s="17" t="s">
        <v>61</v>
      </c>
      <c r="V481" s="17" t="s">
        <v>62</v>
      </c>
      <c r="W481" s="19" t="s">
        <v>2271</v>
      </c>
      <c r="X481" s="18">
        <v>41274.333333333299</v>
      </c>
      <c r="Y481" s="18">
        <v>41333.333333333299</v>
      </c>
      <c r="Z481" s="17" t="s">
        <v>103</v>
      </c>
      <c r="AA481" s="17" t="s">
        <v>65</v>
      </c>
      <c r="AB481" s="17" t="s">
        <v>74</v>
      </c>
      <c r="AC481" s="17" t="s">
        <v>103</v>
      </c>
      <c r="AD481" s="17"/>
      <c r="AE481" s="17"/>
    </row>
    <row r="482" spans="1:31" s="3" customFormat="1" ht="25.5" x14ac:dyDescent="0.3">
      <c r="A482" s="35" t="s">
        <v>2272</v>
      </c>
      <c r="B482" s="17">
        <v>593</v>
      </c>
      <c r="C482" s="18">
        <v>40208</v>
      </c>
      <c r="D482" s="18">
        <v>40210.333333333299</v>
      </c>
      <c r="E482" s="16" t="s">
        <v>1375</v>
      </c>
      <c r="F482" s="36">
        <v>43600.291666666701</v>
      </c>
      <c r="G482" s="16" t="s">
        <v>1177</v>
      </c>
      <c r="H482" s="17" t="s">
        <v>95</v>
      </c>
      <c r="I482" s="17"/>
      <c r="J482" s="17"/>
      <c r="K482" s="17" t="s">
        <v>96</v>
      </c>
      <c r="L482" s="17"/>
      <c r="M482" s="17"/>
      <c r="N482" s="17">
        <v>310</v>
      </c>
      <c r="O482" s="17"/>
      <c r="P482" s="17"/>
      <c r="Q482" s="17">
        <v>310</v>
      </c>
      <c r="R482" s="17" t="s">
        <v>83</v>
      </c>
      <c r="S482" s="17"/>
      <c r="T482" s="17" t="s">
        <v>2273</v>
      </c>
      <c r="U482" s="17" t="s">
        <v>189</v>
      </c>
      <c r="V482" s="17" t="s">
        <v>89</v>
      </c>
      <c r="W482" s="19" t="s">
        <v>2274</v>
      </c>
      <c r="X482" s="18">
        <v>41827.291666666701</v>
      </c>
      <c r="Y482" s="18">
        <v>43800.333333333299</v>
      </c>
      <c r="Z482" s="17" t="s">
        <v>103</v>
      </c>
      <c r="AA482" s="17" t="s">
        <v>65</v>
      </c>
      <c r="AB482" s="17" t="s">
        <v>65</v>
      </c>
      <c r="AC482" s="17" t="s">
        <v>103</v>
      </c>
      <c r="AD482" s="17" t="s">
        <v>186</v>
      </c>
      <c r="AE482" s="17" t="s">
        <v>1509</v>
      </c>
    </row>
    <row r="483" spans="1:31" s="3" customFormat="1" ht="13" x14ac:dyDescent="0.3">
      <c r="A483" s="35" t="s">
        <v>2275</v>
      </c>
      <c r="B483" s="17">
        <v>594</v>
      </c>
      <c r="C483" s="18">
        <v>40502</v>
      </c>
      <c r="D483" s="18">
        <v>40210.333333333299</v>
      </c>
      <c r="E483" s="16" t="s">
        <v>1375</v>
      </c>
      <c r="F483" s="36">
        <v>40502.016331018502</v>
      </c>
      <c r="G483" s="16" t="s">
        <v>1177</v>
      </c>
      <c r="H483" s="17" t="s">
        <v>95</v>
      </c>
      <c r="I483" s="17"/>
      <c r="J483" s="17"/>
      <c r="K483" s="17" t="s">
        <v>96</v>
      </c>
      <c r="L483" s="17"/>
      <c r="M483" s="17"/>
      <c r="N483" s="17">
        <v>20</v>
      </c>
      <c r="O483" s="17"/>
      <c r="P483" s="17"/>
      <c r="Q483" s="17">
        <v>20</v>
      </c>
      <c r="R483" s="17" t="s">
        <v>83</v>
      </c>
      <c r="S483" s="17"/>
      <c r="T483" s="17" t="s">
        <v>156</v>
      </c>
      <c r="U483" s="17" t="s">
        <v>61</v>
      </c>
      <c r="V483" s="17" t="s">
        <v>62</v>
      </c>
      <c r="W483" s="19" t="s">
        <v>2276</v>
      </c>
      <c r="X483" s="18">
        <v>41274.333333333299</v>
      </c>
      <c r="Y483" s="18">
        <v>41274.333333333299</v>
      </c>
      <c r="Z483" s="17" t="s">
        <v>103</v>
      </c>
      <c r="AA483" s="17" t="s">
        <v>74</v>
      </c>
      <c r="AB483" s="17" t="s">
        <v>74</v>
      </c>
      <c r="AC483" s="17" t="s">
        <v>103</v>
      </c>
      <c r="AD483" s="17"/>
      <c r="AE483" s="17"/>
    </row>
    <row r="484" spans="1:31" s="3" customFormat="1" ht="13" x14ac:dyDescent="0.3">
      <c r="A484" s="35" t="s">
        <v>2277</v>
      </c>
      <c r="B484" s="17">
        <v>595</v>
      </c>
      <c r="C484" s="18">
        <v>40502</v>
      </c>
      <c r="D484" s="18">
        <v>40210.333333333299</v>
      </c>
      <c r="E484" s="16" t="s">
        <v>1375</v>
      </c>
      <c r="F484" s="36">
        <v>40501.333333333299</v>
      </c>
      <c r="G484" s="16" t="s">
        <v>1177</v>
      </c>
      <c r="H484" s="17" t="s">
        <v>95</v>
      </c>
      <c r="I484" s="17"/>
      <c r="J484" s="17"/>
      <c r="K484" s="17" t="s">
        <v>96</v>
      </c>
      <c r="L484" s="17"/>
      <c r="M484" s="17"/>
      <c r="N484" s="17">
        <v>15</v>
      </c>
      <c r="O484" s="17"/>
      <c r="P484" s="17"/>
      <c r="Q484" s="17">
        <v>15</v>
      </c>
      <c r="R484" s="17" t="s">
        <v>83</v>
      </c>
      <c r="S484" s="17"/>
      <c r="T484" s="17" t="s">
        <v>133</v>
      </c>
      <c r="U484" s="17" t="s">
        <v>61</v>
      </c>
      <c r="V484" s="17" t="s">
        <v>62</v>
      </c>
      <c r="W484" s="19" t="s">
        <v>2278</v>
      </c>
      <c r="X484" s="18">
        <v>41274.333333333299</v>
      </c>
      <c r="Y484" s="18">
        <v>41274.333333333299</v>
      </c>
      <c r="Z484" s="17" t="s">
        <v>103</v>
      </c>
      <c r="AA484" s="17" t="s">
        <v>74</v>
      </c>
      <c r="AB484" s="17" t="s">
        <v>74</v>
      </c>
      <c r="AC484" s="17" t="s">
        <v>103</v>
      </c>
      <c r="AD484" s="17"/>
      <c r="AE484" s="17"/>
    </row>
    <row r="485" spans="1:31" s="3" customFormat="1" ht="13" x14ac:dyDescent="0.3">
      <c r="A485" s="35" t="s">
        <v>2279</v>
      </c>
      <c r="B485" s="17">
        <v>596</v>
      </c>
      <c r="C485" s="18">
        <v>40502</v>
      </c>
      <c r="D485" s="18">
        <v>40210.333333333299</v>
      </c>
      <c r="E485" s="16" t="s">
        <v>1375</v>
      </c>
      <c r="F485" s="36">
        <v>40501.333333333299</v>
      </c>
      <c r="G485" s="16" t="s">
        <v>1177</v>
      </c>
      <c r="H485" s="17" t="s">
        <v>95</v>
      </c>
      <c r="I485" s="17"/>
      <c r="J485" s="17"/>
      <c r="K485" s="17" t="s">
        <v>96</v>
      </c>
      <c r="L485" s="17"/>
      <c r="M485" s="17"/>
      <c r="N485" s="17">
        <v>20</v>
      </c>
      <c r="O485" s="17"/>
      <c r="P485" s="17"/>
      <c r="Q485" s="17">
        <v>20</v>
      </c>
      <c r="R485" s="17" t="s">
        <v>83</v>
      </c>
      <c r="S485" s="17"/>
      <c r="T485" s="17" t="s">
        <v>133</v>
      </c>
      <c r="U485" s="17" t="s">
        <v>61</v>
      </c>
      <c r="V485" s="17" t="s">
        <v>62</v>
      </c>
      <c r="W485" s="19" t="s">
        <v>2280</v>
      </c>
      <c r="X485" s="18">
        <v>41274.333333333299</v>
      </c>
      <c r="Y485" s="18">
        <v>41274.333333333299</v>
      </c>
      <c r="Z485" s="17" t="s">
        <v>103</v>
      </c>
      <c r="AA485" s="17" t="s">
        <v>74</v>
      </c>
      <c r="AB485" s="17" t="s">
        <v>74</v>
      </c>
      <c r="AC485" s="17" t="s">
        <v>103</v>
      </c>
      <c r="AD485" s="17"/>
      <c r="AE485" s="17"/>
    </row>
    <row r="486" spans="1:31" s="3" customFormat="1" ht="25.5" x14ac:dyDescent="0.3">
      <c r="A486" s="35" t="s">
        <v>2281</v>
      </c>
      <c r="B486" s="17">
        <v>597</v>
      </c>
      <c r="C486" s="18">
        <v>40502</v>
      </c>
      <c r="D486" s="18">
        <v>40210.333333333299</v>
      </c>
      <c r="E486" s="16" t="s">
        <v>1375</v>
      </c>
      <c r="F486" s="36">
        <v>40502.016354166699</v>
      </c>
      <c r="G486" s="16" t="s">
        <v>1177</v>
      </c>
      <c r="H486" s="17" t="s">
        <v>95</v>
      </c>
      <c r="I486" s="17"/>
      <c r="J486" s="17"/>
      <c r="K486" s="17" t="s">
        <v>96</v>
      </c>
      <c r="L486" s="17"/>
      <c r="M486" s="17"/>
      <c r="N486" s="17">
        <v>15</v>
      </c>
      <c r="O486" s="17"/>
      <c r="P486" s="17"/>
      <c r="Q486" s="17">
        <v>15</v>
      </c>
      <c r="R486" s="17" t="s">
        <v>83</v>
      </c>
      <c r="S486" s="17"/>
      <c r="T486" s="17" t="s">
        <v>747</v>
      </c>
      <c r="U486" s="17" t="s">
        <v>61</v>
      </c>
      <c r="V486" s="17" t="s">
        <v>62</v>
      </c>
      <c r="W486" s="19" t="s">
        <v>2282</v>
      </c>
      <c r="X486" s="18">
        <v>41274.333333333299</v>
      </c>
      <c r="Y486" s="18">
        <v>41274.333333333299</v>
      </c>
      <c r="Z486" s="17" t="s">
        <v>103</v>
      </c>
      <c r="AA486" s="17" t="s">
        <v>74</v>
      </c>
      <c r="AB486" s="17" t="s">
        <v>74</v>
      </c>
      <c r="AC486" s="17" t="s">
        <v>103</v>
      </c>
      <c r="AD486" s="17"/>
      <c r="AE486" s="17"/>
    </row>
    <row r="487" spans="1:31" s="3" customFormat="1" ht="13" x14ac:dyDescent="0.3">
      <c r="A487" s="35" t="s">
        <v>2283</v>
      </c>
      <c r="B487" s="17">
        <v>598</v>
      </c>
      <c r="C487" s="18">
        <v>40502</v>
      </c>
      <c r="D487" s="18">
        <v>40210.333333333299</v>
      </c>
      <c r="E487" s="16" t="s">
        <v>1375</v>
      </c>
      <c r="F487" s="36">
        <v>40502.0163425926</v>
      </c>
      <c r="G487" s="16" t="s">
        <v>1177</v>
      </c>
      <c r="H487" s="17" t="s">
        <v>95</v>
      </c>
      <c r="I487" s="17"/>
      <c r="J487" s="17"/>
      <c r="K487" s="17" t="s">
        <v>96</v>
      </c>
      <c r="L487" s="17"/>
      <c r="M487" s="17"/>
      <c r="N487" s="17">
        <v>17.75</v>
      </c>
      <c r="O487" s="17"/>
      <c r="P487" s="17"/>
      <c r="Q487" s="17">
        <v>17.75</v>
      </c>
      <c r="R487" s="17" t="s">
        <v>83</v>
      </c>
      <c r="S487" s="17"/>
      <c r="T487" s="17" t="s">
        <v>133</v>
      </c>
      <c r="U487" s="17" t="s">
        <v>61</v>
      </c>
      <c r="V487" s="17" t="s">
        <v>62</v>
      </c>
      <c r="W487" s="19" t="s">
        <v>2280</v>
      </c>
      <c r="X487" s="18">
        <v>41274.333333333299</v>
      </c>
      <c r="Y487" s="18">
        <v>41274.333333333299</v>
      </c>
      <c r="Z487" s="17" t="s">
        <v>103</v>
      </c>
      <c r="AA487" s="17" t="s">
        <v>74</v>
      </c>
      <c r="AB487" s="17" t="s">
        <v>74</v>
      </c>
      <c r="AC487" s="17" t="s">
        <v>103</v>
      </c>
      <c r="AD487" s="17"/>
      <c r="AE487" s="17"/>
    </row>
    <row r="488" spans="1:31" s="3" customFormat="1" ht="13" x14ac:dyDescent="0.3">
      <c r="A488" s="35" t="s">
        <v>2284</v>
      </c>
      <c r="B488" s="17">
        <v>599</v>
      </c>
      <c r="C488" s="18">
        <v>40502</v>
      </c>
      <c r="D488" s="18">
        <v>40210.333333333299</v>
      </c>
      <c r="E488" s="16" t="s">
        <v>1375</v>
      </c>
      <c r="F488" s="36">
        <v>40241.333333333299</v>
      </c>
      <c r="G488" s="16" t="s">
        <v>1177</v>
      </c>
      <c r="H488" s="17" t="s">
        <v>95</v>
      </c>
      <c r="I488" s="17"/>
      <c r="J488" s="17"/>
      <c r="K488" s="17" t="s">
        <v>96</v>
      </c>
      <c r="L488" s="17"/>
      <c r="M488" s="17"/>
      <c r="N488" s="17">
        <v>20</v>
      </c>
      <c r="O488" s="17"/>
      <c r="P488" s="17"/>
      <c r="Q488" s="17">
        <v>20</v>
      </c>
      <c r="R488" s="17" t="s">
        <v>83</v>
      </c>
      <c r="S488" s="17"/>
      <c r="T488" s="17" t="s">
        <v>211</v>
      </c>
      <c r="U488" s="17" t="s">
        <v>61</v>
      </c>
      <c r="V488" s="17" t="s">
        <v>62</v>
      </c>
      <c r="W488" s="19" t="s">
        <v>2285</v>
      </c>
      <c r="X488" s="18">
        <v>41274.333333333299</v>
      </c>
      <c r="Y488" s="18">
        <v>41274.333333333299</v>
      </c>
      <c r="Z488" s="17" t="s">
        <v>103</v>
      </c>
      <c r="AA488" s="17" t="s">
        <v>74</v>
      </c>
      <c r="AB488" s="17" t="s">
        <v>74</v>
      </c>
      <c r="AC488" s="17" t="s">
        <v>103</v>
      </c>
      <c r="AD488" s="17"/>
      <c r="AE488" s="17"/>
    </row>
    <row r="489" spans="1:31" s="3" customFormat="1" ht="13" x14ac:dyDescent="0.3">
      <c r="A489" s="35" t="s">
        <v>2286</v>
      </c>
      <c r="B489" s="17">
        <v>600</v>
      </c>
      <c r="C489" s="18">
        <v>40502</v>
      </c>
      <c r="D489" s="18">
        <v>40210.333333333299</v>
      </c>
      <c r="E489" s="16" t="s">
        <v>1375</v>
      </c>
      <c r="F489" s="36">
        <v>40632.739351851902</v>
      </c>
      <c r="G489" s="16" t="s">
        <v>1177</v>
      </c>
      <c r="H489" s="17" t="s">
        <v>95</v>
      </c>
      <c r="I489" s="17"/>
      <c r="J489" s="17"/>
      <c r="K489" s="17" t="s">
        <v>96</v>
      </c>
      <c r="L489" s="17"/>
      <c r="M489" s="17"/>
      <c r="N489" s="17">
        <v>20</v>
      </c>
      <c r="O489" s="17"/>
      <c r="P489" s="17"/>
      <c r="Q489" s="17">
        <v>20</v>
      </c>
      <c r="R489" s="17" t="s">
        <v>83</v>
      </c>
      <c r="S489" s="17"/>
      <c r="T489" s="17" t="s">
        <v>156</v>
      </c>
      <c r="U489" s="17" t="s">
        <v>61</v>
      </c>
      <c r="V489" s="17" t="s">
        <v>62</v>
      </c>
      <c r="W489" s="19" t="s">
        <v>2212</v>
      </c>
      <c r="X489" s="18">
        <v>41274.333333333299</v>
      </c>
      <c r="Y489" s="18">
        <v>41274.333333333299</v>
      </c>
      <c r="Z489" s="17" t="s">
        <v>103</v>
      </c>
      <c r="AA489" s="17" t="s">
        <v>65</v>
      </c>
      <c r="AB489" s="17" t="s">
        <v>74</v>
      </c>
      <c r="AC489" s="17" t="s">
        <v>103</v>
      </c>
      <c r="AD489" s="17"/>
      <c r="AE489" s="17"/>
    </row>
    <row r="490" spans="1:31" s="3" customFormat="1" ht="13" x14ac:dyDescent="0.3">
      <c r="A490" s="35" t="s">
        <v>2287</v>
      </c>
      <c r="B490" s="17">
        <v>601</v>
      </c>
      <c r="C490" s="18">
        <v>40502</v>
      </c>
      <c r="D490" s="18">
        <v>40210.333333333299</v>
      </c>
      <c r="E490" s="16" t="s">
        <v>1375</v>
      </c>
      <c r="F490" s="36">
        <v>40502.0164351852</v>
      </c>
      <c r="G490" s="16" t="s">
        <v>1177</v>
      </c>
      <c r="H490" s="17" t="s">
        <v>95</v>
      </c>
      <c r="I490" s="17"/>
      <c r="J490" s="17"/>
      <c r="K490" s="17" t="s">
        <v>96</v>
      </c>
      <c r="L490" s="17"/>
      <c r="M490" s="17"/>
      <c r="N490" s="17">
        <v>10</v>
      </c>
      <c r="O490" s="17"/>
      <c r="P490" s="17"/>
      <c r="Q490" s="17">
        <v>10</v>
      </c>
      <c r="R490" s="17" t="s">
        <v>83</v>
      </c>
      <c r="S490" s="17"/>
      <c r="T490" s="17" t="s">
        <v>133</v>
      </c>
      <c r="U490" s="17" t="s">
        <v>61</v>
      </c>
      <c r="V490" s="17" t="s">
        <v>62</v>
      </c>
      <c r="W490" s="19" t="s">
        <v>2288</v>
      </c>
      <c r="X490" s="18">
        <v>41274.333333333299</v>
      </c>
      <c r="Y490" s="18">
        <v>41274.333333333299</v>
      </c>
      <c r="Z490" s="17" t="s">
        <v>103</v>
      </c>
      <c r="AA490" s="17" t="s">
        <v>74</v>
      </c>
      <c r="AB490" s="17" t="s">
        <v>74</v>
      </c>
      <c r="AC490" s="17" t="s">
        <v>103</v>
      </c>
      <c r="AD490" s="17"/>
      <c r="AE490" s="17"/>
    </row>
    <row r="491" spans="1:31" s="3" customFormat="1" ht="13" x14ac:dyDescent="0.3">
      <c r="A491" s="35" t="s">
        <v>2289</v>
      </c>
      <c r="B491" s="17">
        <v>603</v>
      </c>
      <c r="C491" s="18">
        <v>40502</v>
      </c>
      <c r="D491" s="18">
        <v>40210.333333333299</v>
      </c>
      <c r="E491" s="16" t="s">
        <v>1375</v>
      </c>
      <c r="F491" s="36">
        <v>40288.291666666701</v>
      </c>
      <c r="G491" s="16" t="s">
        <v>1177</v>
      </c>
      <c r="H491" s="17" t="s">
        <v>95</v>
      </c>
      <c r="I491" s="17"/>
      <c r="J491" s="17"/>
      <c r="K491" s="17" t="s">
        <v>96</v>
      </c>
      <c r="L491" s="17"/>
      <c r="M491" s="17"/>
      <c r="N491" s="17">
        <v>146</v>
      </c>
      <c r="O491" s="17"/>
      <c r="P491" s="17"/>
      <c r="Q491" s="17">
        <v>146</v>
      </c>
      <c r="R491" s="17" t="s">
        <v>83</v>
      </c>
      <c r="S491" s="17"/>
      <c r="T491" s="17" t="s">
        <v>88</v>
      </c>
      <c r="U491" s="17" t="s">
        <v>61</v>
      </c>
      <c r="V491" s="17" t="s">
        <v>89</v>
      </c>
      <c r="W491" s="19" t="s">
        <v>125</v>
      </c>
      <c r="X491" s="18">
        <v>41456.291666666701</v>
      </c>
      <c r="Y491" s="18">
        <v>41456.291666666701</v>
      </c>
      <c r="Z491" s="17" t="s">
        <v>103</v>
      </c>
      <c r="AA491" s="17" t="s">
        <v>74</v>
      </c>
      <c r="AB491" s="17" t="s">
        <v>74</v>
      </c>
      <c r="AC491" s="17" t="s">
        <v>103</v>
      </c>
      <c r="AD491" s="17"/>
      <c r="AE491" s="17"/>
    </row>
    <row r="492" spans="1:31" s="3" customFormat="1" ht="13" x14ac:dyDescent="0.3">
      <c r="A492" s="35" t="s">
        <v>2290</v>
      </c>
      <c r="B492" s="17">
        <v>604</v>
      </c>
      <c r="C492" s="18">
        <v>40208</v>
      </c>
      <c r="D492" s="18">
        <v>40210.333333333299</v>
      </c>
      <c r="E492" s="16" t="s">
        <v>1375</v>
      </c>
      <c r="F492" s="36">
        <v>40506.333333333299</v>
      </c>
      <c r="G492" s="16" t="s">
        <v>1177</v>
      </c>
      <c r="H492" s="17" t="s">
        <v>1035</v>
      </c>
      <c r="I492" s="17"/>
      <c r="J492" s="17"/>
      <c r="K492" s="17" t="s">
        <v>77</v>
      </c>
      <c r="L492" s="17"/>
      <c r="M492" s="17"/>
      <c r="N492" s="17">
        <v>600</v>
      </c>
      <c r="O492" s="17"/>
      <c r="P492" s="17"/>
      <c r="Q492" s="17">
        <v>600</v>
      </c>
      <c r="R492" s="17" t="s">
        <v>83</v>
      </c>
      <c r="S492" s="17"/>
      <c r="T492" s="17" t="s">
        <v>1997</v>
      </c>
      <c r="U492" s="17" t="s">
        <v>61</v>
      </c>
      <c r="V492" s="17" t="s">
        <v>71</v>
      </c>
      <c r="W492" s="19" t="s">
        <v>2228</v>
      </c>
      <c r="X492" s="18">
        <v>41730.291666666701</v>
      </c>
      <c r="Y492" s="18">
        <v>41730.291666666701</v>
      </c>
      <c r="Z492" s="17" t="s">
        <v>103</v>
      </c>
      <c r="AA492" s="17" t="s">
        <v>74</v>
      </c>
      <c r="AB492" s="17" t="s">
        <v>74</v>
      </c>
      <c r="AC492" s="17" t="s">
        <v>103</v>
      </c>
      <c r="AD492" s="17"/>
      <c r="AE492" s="17"/>
    </row>
    <row r="493" spans="1:31" s="3" customFormat="1" ht="13" x14ac:dyDescent="0.3">
      <c r="A493" s="35" t="s">
        <v>2291</v>
      </c>
      <c r="B493" s="17">
        <v>605</v>
      </c>
      <c r="C493" s="18">
        <v>40502</v>
      </c>
      <c r="D493" s="18">
        <v>40210.333333333299</v>
      </c>
      <c r="E493" s="16" t="s">
        <v>1375</v>
      </c>
      <c r="F493" s="36">
        <v>40512.333333333299</v>
      </c>
      <c r="G493" s="16" t="s">
        <v>1177</v>
      </c>
      <c r="H493" s="17" t="s">
        <v>76</v>
      </c>
      <c r="I493" s="17"/>
      <c r="J493" s="17"/>
      <c r="K493" s="17" t="s">
        <v>77</v>
      </c>
      <c r="L493" s="17"/>
      <c r="M493" s="17"/>
      <c r="N493" s="17">
        <v>600</v>
      </c>
      <c r="O493" s="17"/>
      <c r="P493" s="17"/>
      <c r="Q493" s="17">
        <v>600</v>
      </c>
      <c r="R493" s="17" t="s">
        <v>83</v>
      </c>
      <c r="S493" s="17"/>
      <c r="T493" s="17" t="s">
        <v>119</v>
      </c>
      <c r="U493" s="17" t="s">
        <v>120</v>
      </c>
      <c r="V493" s="17" t="s">
        <v>89</v>
      </c>
      <c r="W493" s="19" t="s">
        <v>577</v>
      </c>
      <c r="X493" s="18">
        <v>41730.291666666701</v>
      </c>
      <c r="Y493" s="18">
        <v>41730.291666666701</v>
      </c>
      <c r="Z493" s="17" t="s">
        <v>103</v>
      </c>
      <c r="AA493" s="17" t="s">
        <v>65</v>
      </c>
      <c r="AB493" s="17" t="s">
        <v>74</v>
      </c>
      <c r="AC493" s="17" t="s">
        <v>103</v>
      </c>
      <c r="AD493" s="17"/>
      <c r="AE493" s="17"/>
    </row>
    <row r="494" spans="1:31" s="3" customFormat="1" ht="13" x14ac:dyDescent="0.3">
      <c r="A494" s="35" t="s">
        <v>2292</v>
      </c>
      <c r="B494" s="17">
        <v>610</v>
      </c>
      <c r="C494" s="18">
        <v>40213</v>
      </c>
      <c r="D494" s="18">
        <v>40214.333333333299</v>
      </c>
      <c r="E494" s="16" t="s">
        <v>1375</v>
      </c>
      <c r="F494" s="36">
        <v>40969.333333333299</v>
      </c>
      <c r="G494" s="16" t="s">
        <v>137</v>
      </c>
      <c r="H494" s="17" t="s">
        <v>95</v>
      </c>
      <c r="I494" s="17"/>
      <c r="J494" s="17"/>
      <c r="K494" s="17" t="s">
        <v>96</v>
      </c>
      <c r="L494" s="17"/>
      <c r="M494" s="17"/>
      <c r="N494" s="17">
        <v>20</v>
      </c>
      <c r="O494" s="17"/>
      <c r="P494" s="17"/>
      <c r="Q494" s="17">
        <v>20</v>
      </c>
      <c r="R494" s="17" t="s">
        <v>83</v>
      </c>
      <c r="S494" s="17"/>
      <c r="T494" s="17" t="s">
        <v>78</v>
      </c>
      <c r="U494" s="17" t="s">
        <v>61</v>
      </c>
      <c r="V494" s="17" t="s">
        <v>62</v>
      </c>
      <c r="W494" s="19" t="s">
        <v>2293</v>
      </c>
      <c r="X494" s="18">
        <v>41244.333333333299</v>
      </c>
      <c r="Y494" s="18">
        <v>41244.333333333299</v>
      </c>
      <c r="Z494" s="17" t="s">
        <v>103</v>
      </c>
      <c r="AA494" s="17" t="s">
        <v>74</v>
      </c>
      <c r="AB494" s="17" t="s">
        <v>65</v>
      </c>
      <c r="AC494" s="17" t="s">
        <v>103</v>
      </c>
      <c r="AD494" s="17"/>
      <c r="AE494" s="17"/>
    </row>
    <row r="495" spans="1:31" s="3" customFormat="1" ht="13" x14ac:dyDescent="0.3">
      <c r="A495" s="35" t="s">
        <v>2294</v>
      </c>
      <c r="B495" s="17">
        <v>611</v>
      </c>
      <c r="C495" s="18">
        <v>40226</v>
      </c>
      <c r="D495" s="18">
        <v>40226.333333333299</v>
      </c>
      <c r="E495" s="16" t="s">
        <v>1375</v>
      </c>
      <c r="F495" s="36">
        <v>40589.720810185201</v>
      </c>
      <c r="G495" s="16" t="s">
        <v>127</v>
      </c>
      <c r="H495" s="17" t="s">
        <v>95</v>
      </c>
      <c r="I495" s="17"/>
      <c r="J495" s="17"/>
      <c r="K495" s="17" t="s">
        <v>96</v>
      </c>
      <c r="L495" s="17"/>
      <c r="M495" s="17"/>
      <c r="N495" s="17">
        <v>20</v>
      </c>
      <c r="O495" s="17"/>
      <c r="P495" s="17"/>
      <c r="Q495" s="17">
        <v>20</v>
      </c>
      <c r="R495" s="17" t="s">
        <v>115</v>
      </c>
      <c r="S495" s="17"/>
      <c r="T495" s="17" t="s">
        <v>78</v>
      </c>
      <c r="U495" s="17" t="s">
        <v>61</v>
      </c>
      <c r="V495" s="17" t="s">
        <v>62</v>
      </c>
      <c r="W495" s="19" t="s">
        <v>2295</v>
      </c>
      <c r="X495" s="18">
        <v>40909.333333333299</v>
      </c>
      <c r="Y495" s="18">
        <v>40909.333333333299</v>
      </c>
      <c r="Z495" s="17" t="s">
        <v>74</v>
      </c>
      <c r="AA495" s="17" t="s">
        <v>74</v>
      </c>
      <c r="AB495" s="17" t="s">
        <v>74</v>
      </c>
      <c r="AC495" s="17" t="s">
        <v>103</v>
      </c>
      <c r="AD495" s="17"/>
      <c r="AE495" s="17"/>
    </row>
    <row r="496" spans="1:31" s="3" customFormat="1" ht="13" x14ac:dyDescent="0.3">
      <c r="A496" s="35" t="s">
        <v>2296</v>
      </c>
      <c r="B496" s="17">
        <v>612</v>
      </c>
      <c r="C496" s="18">
        <v>40228</v>
      </c>
      <c r="D496" s="18">
        <v>40228.333333333299</v>
      </c>
      <c r="E496" s="16" t="s">
        <v>1375</v>
      </c>
      <c r="F496" s="36">
        <v>42482.850648148102</v>
      </c>
      <c r="G496" s="16" t="s">
        <v>127</v>
      </c>
      <c r="H496" s="17" t="s">
        <v>95</v>
      </c>
      <c r="I496" s="17"/>
      <c r="J496" s="17"/>
      <c r="K496" s="17" t="s">
        <v>96</v>
      </c>
      <c r="L496" s="17"/>
      <c r="M496" s="17"/>
      <c r="N496" s="17">
        <v>13</v>
      </c>
      <c r="O496" s="17"/>
      <c r="P496" s="17"/>
      <c r="Q496" s="17">
        <v>13</v>
      </c>
      <c r="R496" s="17" t="s">
        <v>115</v>
      </c>
      <c r="S496" s="17"/>
      <c r="T496" s="17" t="s">
        <v>78</v>
      </c>
      <c r="U496" s="17" t="s">
        <v>61</v>
      </c>
      <c r="V496" s="17" t="s">
        <v>62</v>
      </c>
      <c r="W496" s="19" t="s">
        <v>2297</v>
      </c>
      <c r="X496" s="18">
        <v>41470.291666666701</v>
      </c>
      <c r="Y496" s="18">
        <v>43070.333333333299</v>
      </c>
      <c r="Z496" s="17" t="s">
        <v>74</v>
      </c>
      <c r="AA496" s="17" t="s">
        <v>130</v>
      </c>
      <c r="AB496" s="17" t="s">
        <v>131</v>
      </c>
      <c r="AC496" s="17" t="s">
        <v>103</v>
      </c>
      <c r="AD496" s="17"/>
      <c r="AE496" s="17"/>
    </row>
    <row r="497" spans="1:31" s="3" customFormat="1" ht="13" x14ac:dyDescent="0.3">
      <c r="A497" s="35" t="s">
        <v>2298</v>
      </c>
      <c r="B497" s="17">
        <v>613</v>
      </c>
      <c r="C497" s="18">
        <v>40228</v>
      </c>
      <c r="D497" s="18">
        <v>40228.333333333299</v>
      </c>
      <c r="E497" s="16" t="s">
        <v>1375</v>
      </c>
      <c r="F497" s="36">
        <v>41752.847858796304</v>
      </c>
      <c r="G497" s="16" t="s">
        <v>127</v>
      </c>
      <c r="H497" s="17" t="s">
        <v>95</v>
      </c>
      <c r="I497" s="17"/>
      <c r="J497" s="17"/>
      <c r="K497" s="17" t="s">
        <v>96</v>
      </c>
      <c r="L497" s="17"/>
      <c r="M497" s="17"/>
      <c r="N497" s="17">
        <v>20</v>
      </c>
      <c r="O497" s="17"/>
      <c r="P497" s="17"/>
      <c r="Q497" s="17">
        <v>20</v>
      </c>
      <c r="R497" s="17" t="s">
        <v>115</v>
      </c>
      <c r="S497" s="17"/>
      <c r="T497" s="17" t="s">
        <v>78</v>
      </c>
      <c r="U497" s="17" t="s">
        <v>61</v>
      </c>
      <c r="V497" s="17" t="s">
        <v>62</v>
      </c>
      <c r="W497" s="19" t="s">
        <v>2299</v>
      </c>
      <c r="X497" s="18">
        <v>41680.333333333299</v>
      </c>
      <c r="Y497" s="18">
        <v>42095.291666666701</v>
      </c>
      <c r="Z497" s="17" t="s">
        <v>74</v>
      </c>
      <c r="AA497" s="17" t="s">
        <v>130</v>
      </c>
      <c r="AB497" s="17" t="s">
        <v>131</v>
      </c>
      <c r="AC497" s="17" t="s">
        <v>103</v>
      </c>
      <c r="AD497" s="17"/>
      <c r="AE497" s="17"/>
    </row>
    <row r="498" spans="1:31" s="3" customFormat="1" ht="25.5" x14ac:dyDescent="0.3">
      <c r="A498" s="35" t="s">
        <v>2300</v>
      </c>
      <c r="B498" s="17" t="s">
        <v>2301</v>
      </c>
      <c r="C498" s="18">
        <v>40233</v>
      </c>
      <c r="D498" s="18">
        <v>40233.333333333299</v>
      </c>
      <c r="E498" s="16" t="s">
        <v>1375</v>
      </c>
      <c r="F498" s="36">
        <v>40971.001365740703</v>
      </c>
      <c r="G498" s="16" t="s">
        <v>137</v>
      </c>
      <c r="H498" s="17" t="s">
        <v>55</v>
      </c>
      <c r="I498" s="17"/>
      <c r="J498" s="17"/>
      <c r="K498" s="17" t="s">
        <v>55</v>
      </c>
      <c r="L498" s="17"/>
      <c r="M498" s="17"/>
      <c r="N498" s="17">
        <v>20</v>
      </c>
      <c r="O498" s="17"/>
      <c r="P498" s="17"/>
      <c r="Q498" s="17">
        <v>20</v>
      </c>
      <c r="R498" s="17" t="s">
        <v>115</v>
      </c>
      <c r="S498" s="17"/>
      <c r="T498" s="17" t="s">
        <v>88</v>
      </c>
      <c r="U498" s="17" t="s">
        <v>61</v>
      </c>
      <c r="V498" s="17" t="s">
        <v>89</v>
      </c>
      <c r="W498" s="19" t="s">
        <v>2302</v>
      </c>
      <c r="X498" s="18">
        <v>41090.291666666701</v>
      </c>
      <c r="Y498" s="18">
        <v>41090.291666666701</v>
      </c>
      <c r="Z498" s="17" t="s">
        <v>103</v>
      </c>
      <c r="AA498" s="17" t="s">
        <v>74</v>
      </c>
      <c r="AB498" s="17" t="s">
        <v>74</v>
      </c>
      <c r="AC498" s="17" t="s">
        <v>103</v>
      </c>
      <c r="AD498" s="17"/>
      <c r="AE498" s="17"/>
    </row>
    <row r="499" spans="1:31" s="3" customFormat="1" ht="13" x14ac:dyDescent="0.3">
      <c r="A499" s="35" t="s">
        <v>2303</v>
      </c>
      <c r="B499" s="17">
        <v>614</v>
      </c>
      <c r="C499" s="18">
        <v>40239</v>
      </c>
      <c r="D499" s="18">
        <v>40239.333333333299</v>
      </c>
      <c r="E499" s="16" t="s">
        <v>1375</v>
      </c>
      <c r="F499" s="36">
        <v>41634.961053240702</v>
      </c>
      <c r="G499" s="16" t="s">
        <v>127</v>
      </c>
      <c r="H499" s="17" t="s">
        <v>95</v>
      </c>
      <c r="I499" s="17"/>
      <c r="J499" s="17"/>
      <c r="K499" s="17" t="s">
        <v>96</v>
      </c>
      <c r="L499" s="17"/>
      <c r="M499" s="17"/>
      <c r="N499" s="17">
        <v>20</v>
      </c>
      <c r="O499" s="17"/>
      <c r="P499" s="17"/>
      <c r="Q499" s="17">
        <v>20</v>
      </c>
      <c r="R499" s="17" t="s">
        <v>115</v>
      </c>
      <c r="S499" s="17"/>
      <c r="T499" s="17" t="s">
        <v>78</v>
      </c>
      <c r="U499" s="17" t="s">
        <v>61</v>
      </c>
      <c r="V499" s="17" t="s">
        <v>62</v>
      </c>
      <c r="W499" s="19" t="s">
        <v>2304</v>
      </c>
      <c r="X499" s="18">
        <v>40664.291666666701</v>
      </c>
      <c r="Y499" s="18">
        <v>41988.333333333299</v>
      </c>
      <c r="Z499" s="17" t="s">
        <v>74</v>
      </c>
      <c r="AA499" s="17" t="s">
        <v>130</v>
      </c>
      <c r="AB499" s="17" t="s">
        <v>131</v>
      </c>
      <c r="AC499" s="17" t="s">
        <v>103</v>
      </c>
      <c r="AD499" s="17"/>
      <c r="AE499" s="17"/>
    </row>
    <row r="500" spans="1:31" s="3" customFormat="1" ht="13" x14ac:dyDescent="0.3">
      <c r="A500" s="35" t="s">
        <v>2305</v>
      </c>
      <c r="B500" s="17" t="s">
        <v>2306</v>
      </c>
      <c r="C500" s="18">
        <v>40241</v>
      </c>
      <c r="D500" s="18">
        <v>40241.333333333299</v>
      </c>
      <c r="E500" s="16" t="s">
        <v>1375</v>
      </c>
      <c r="F500" s="36">
        <v>40971.000706018502</v>
      </c>
      <c r="G500" s="16" t="s">
        <v>137</v>
      </c>
      <c r="H500" s="17" t="s">
        <v>95</v>
      </c>
      <c r="I500" s="17"/>
      <c r="J500" s="17"/>
      <c r="K500" s="17" t="s">
        <v>96</v>
      </c>
      <c r="L500" s="17"/>
      <c r="M500" s="17"/>
      <c r="N500" s="17">
        <v>20</v>
      </c>
      <c r="O500" s="17"/>
      <c r="P500" s="17"/>
      <c r="Q500" s="17">
        <v>20</v>
      </c>
      <c r="R500" s="17" t="s">
        <v>83</v>
      </c>
      <c r="S500" s="17"/>
      <c r="T500" s="17" t="s">
        <v>88</v>
      </c>
      <c r="U500" s="17" t="s">
        <v>61</v>
      </c>
      <c r="V500" s="17" t="s">
        <v>89</v>
      </c>
      <c r="W500" s="19" t="s">
        <v>2307</v>
      </c>
      <c r="X500" s="18">
        <v>41609.333333333299</v>
      </c>
      <c r="Y500" s="18">
        <v>41609.333333333299</v>
      </c>
      <c r="Z500" s="17" t="s">
        <v>103</v>
      </c>
      <c r="AA500" s="17" t="s">
        <v>74</v>
      </c>
      <c r="AB500" s="17" t="s">
        <v>65</v>
      </c>
      <c r="AC500" s="17" t="s">
        <v>103</v>
      </c>
      <c r="AD500" s="17"/>
      <c r="AE500" s="17"/>
    </row>
    <row r="501" spans="1:31" s="3" customFormat="1" ht="13" x14ac:dyDescent="0.3">
      <c r="A501" s="35" t="s">
        <v>2308</v>
      </c>
      <c r="B501" s="17">
        <v>615</v>
      </c>
      <c r="C501" s="18">
        <v>40502</v>
      </c>
      <c r="D501" s="18">
        <v>40247.333333333299</v>
      </c>
      <c r="E501" s="16" t="s">
        <v>1375</v>
      </c>
      <c r="F501" s="36">
        <v>40562.333333333299</v>
      </c>
      <c r="G501" s="16" t="s">
        <v>127</v>
      </c>
      <c r="H501" s="17" t="s">
        <v>95</v>
      </c>
      <c r="I501" s="17"/>
      <c r="J501" s="17"/>
      <c r="K501" s="17" t="s">
        <v>96</v>
      </c>
      <c r="L501" s="17"/>
      <c r="M501" s="17"/>
      <c r="N501" s="17">
        <v>20</v>
      </c>
      <c r="O501" s="17"/>
      <c r="P501" s="17"/>
      <c r="Q501" s="17">
        <v>20</v>
      </c>
      <c r="R501" s="17" t="s">
        <v>115</v>
      </c>
      <c r="S501" s="17"/>
      <c r="T501" s="17" t="s">
        <v>88</v>
      </c>
      <c r="U501" s="17" t="s">
        <v>61</v>
      </c>
      <c r="V501" s="17" t="s">
        <v>89</v>
      </c>
      <c r="W501" s="19" t="s">
        <v>2309</v>
      </c>
      <c r="X501" s="18">
        <v>41273.333333333299</v>
      </c>
      <c r="Y501" s="18">
        <v>41273.333333333299</v>
      </c>
      <c r="Z501" s="17" t="s">
        <v>74</v>
      </c>
      <c r="AA501" s="17" t="s">
        <v>74</v>
      </c>
      <c r="AB501" s="17" t="s">
        <v>74</v>
      </c>
      <c r="AC501" s="17" t="s">
        <v>103</v>
      </c>
      <c r="AD501" s="17"/>
      <c r="AE501" s="17"/>
    </row>
    <row r="502" spans="1:31" s="3" customFormat="1" ht="13" x14ac:dyDescent="0.3">
      <c r="A502" s="35" t="s">
        <v>2310</v>
      </c>
      <c r="B502" s="17">
        <v>616</v>
      </c>
      <c r="C502" s="18">
        <v>40502</v>
      </c>
      <c r="D502" s="18">
        <v>40254.291666666701</v>
      </c>
      <c r="E502" s="16" t="s">
        <v>1375</v>
      </c>
      <c r="F502" s="36">
        <v>40562.333333333299</v>
      </c>
      <c r="G502" s="16" t="s">
        <v>127</v>
      </c>
      <c r="H502" s="17" t="s">
        <v>95</v>
      </c>
      <c r="I502" s="17"/>
      <c r="J502" s="17"/>
      <c r="K502" s="17" t="s">
        <v>96</v>
      </c>
      <c r="L502" s="17"/>
      <c r="M502" s="17"/>
      <c r="N502" s="17">
        <v>20</v>
      </c>
      <c r="O502" s="17"/>
      <c r="P502" s="17"/>
      <c r="Q502" s="17">
        <v>20</v>
      </c>
      <c r="R502" s="17" t="s">
        <v>115</v>
      </c>
      <c r="S502" s="17"/>
      <c r="T502" s="17" t="s">
        <v>84</v>
      </c>
      <c r="U502" s="17" t="s">
        <v>61</v>
      </c>
      <c r="V502" s="17" t="s">
        <v>89</v>
      </c>
      <c r="W502" s="19" t="s">
        <v>2311</v>
      </c>
      <c r="X502" s="18">
        <v>41091.291666666701</v>
      </c>
      <c r="Y502" s="18">
        <v>41091.291666666701</v>
      </c>
      <c r="Z502" s="17" t="s">
        <v>74</v>
      </c>
      <c r="AA502" s="17" t="s">
        <v>74</v>
      </c>
      <c r="AB502" s="17" t="s">
        <v>74</v>
      </c>
      <c r="AC502" s="17" t="s">
        <v>103</v>
      </c>
      <c r="AD502" s="17"/>
      <c r="AE502" s="17"/>
    </row>
    <row r="503" spans="1:31" s="3" customFormat="1" ht="13" x14ac:dyDescent="0.3">
      <c r="A503" s="35" t="s">
        <v>2312</v>
      </c>
      <c r="B503" s="17">
        <v>617</v>
      </c>
      <c r="C503" s="18">
        <v>40259</v>
      </c>
      <c r="D503" s="18">
        <v>40259.291666666701</v>
      </c>
      <c r="E503" s="16" t="s">
        <v>1375</v>
      </c>
      <c r="F503" s="36">
        <v>41603.333333333299</v>
      </c>
      <c r="G503" s="16" t="s">
        <v>127</v>
      </c>
      <c r="H503" s="17" t="s">
        <v>95</v>
      </c>
      <c r="I503" s="17"/>
      <c r="J503" s="17"/>
      <c r="K503" s="17" t="s">
        <v>96</v>
      </c>
      <c r="L503" s="17"/>
      <c r="M503" s="17"/>
      <c r="N503" s="17">
        <v>20</v>
      </c>
      <c r="O503" s="17"/>
      <c r="P503" s="17"/>
      <c r="Q503" s="17">
        <v>20</v>
      </c>
      <c r="R503" s="17" t="s">
        <v>115</v>
      </c>
      <c r="S503" s="17"/>
      <c r="T503" s="17" t="s">
        <v>211</v>
      </c>
      <c r="U503" s="17" t="s">
        <v>61</v>
      </c>
      <c r="V503" s="17" t="s">
        <v>62</v>
      </c>
      <c r="W503" s="19" t="s">
        <v>2313</v>
      </c>
      <c r="X503" s="18">
        <v>41061.291666666701</v>
      </c>
      <c r="Y503" s="18">
        <v>42491.291666666701</v>
      </c>
      <c r="Z503" s="17" t="s">
        <v>74</v>
      </c>
      <c r="AA503" s="17" t="s">
        <v>130</v>
      </c>
      <c r="AB503" s="17" t="s">
        <v>131</v>
      </c>
      <c r="AC503" s="17" t="s">
        <v>103</v>
      </c>
      <c r="AD503" s="17"/>
      <c r="AE503" s="17"/>
    </row>
    <row r="504" spans="1:31" s="3" customFormat="1" ht="13" x14ac:dyDescent="0.3">
      <c r="A504" s="35" t="s">
        <v>2314</v>
      </c>
      <c r="B504" s="17" t="s">
        <v>2315</v>
      </c>
      <c r="C504" s="18">
        <v>40267</v>
      </c>
      <c r="D504" s="18">
        <v>40267.291666666701</v>
      </c>
      <c r="E504" s="16" t="s">
        <v>1375</v>
      </c>
      <c r="F504" s="36">
        <v>41400.933020833298</v>
      </c>
      <c r="G504" s="16" t="s">
        <v>127</v>
      </c>
      <c r="H504" s="17" t="s">
        <v>95</v>
      </c>
      <c r="I504" s="17"/>
      <c r="J504" s="17"/>
      <c r="K504" s="17" t="s">
        <v>96</v>
      </c>
      <c r="L504" s="17"/>
      <c r="M504" s="17"/>
      <c r="N504" s="17">
        <v>20</v>
      </c>
      <c r="O504" s="17"/>
      <c r="P504" s="17"/>
      <c r="Q504" s="17">
        <v>20</v>
      </c>
      <c r="R504" s="17" t="s">
        <v>115</v>
      </c>
      <c r="S504" s="17"/>
      <c r="T504" s="17" t="s">
        <v>107</v>
      </c>
      <c r="U504" s="17" t="s">
        <v>61</v>
      </c>
      <c r="V504" s="17" t="s">
        <v>89</v>
      </c>
      <c r="W504" s="19" t="s">
        <v>2316</v>
      </c>
      <c r="X504" s="18">
        <v>41244.333333333299</v>
      </c>
      <c r="Y504" s="18">
        <v>41760.291666666701</v>
      </c>
      <c r="Z504" s="17" t="s">
        <v>74</v>
      </c>
      <c r="AA504" s="17" t="s">
        <v>130</v>
      </c>
      <c r="AB504" s="17" t="s">
        <v>131</v>
      </c>
      <c r="AC504" s="17" t="s">
        <v>103</v>
      </c>
      <c r="AD504" s="17"/>
      <c r="AE504" s="17"/>
    </row>
    <row r="505" spans="1:31" s="3" customFormat="1" ht="13" x14ac:dyDescent="0.3">
      <c r="A505" s="35" t="s">
        <v>2317</v>
      </c>
      <c r="B505" s="17" t="s">
        <v>2318</v>
      </c>
      <c r="C505" s="18">
        <v>40502</v>
      </c>
      <c r="D505" s="18">
        <v>40263.291666666701</v>
      </c>
      <c r="E505" s="16" t="s">
        <v>1375</v>
      </c>
      <c r="F505" s="36">
        <v>40563.333333333299</v>
      </c>
      <c r="G505" s="16" t="s">
        <v>127</v>
      </c>
      <c r="H505" s="17" t="s">
        <v>95</v>
      </c>
      <c r="I505" s="17"/>
      <c r="J505" s="17"/>
      <c r="K505" s="17" t="s">
        <v>96</v>
      </c>
      <c r="L505" s="17"/>
      <c r="M505" s="17"/>
      <c r="N505" s="17">
        <v>20</v>
      </c>
      <c r="O505" s="17"/>
      <c r="P505" s="17"/>
      <c r="Q505" s="17">
        <v>20</v>
      </c>
      <c r="R505" s="17" t="s">
        <v>115</v>
      </c>
      <c r="S505" s="17"/>
      <c r="T505" s="17" t="s">
        <v>84</v>
      </c>
      <c r="U505" s="17" t="s">
        <v>61</v>
      </c>
      <c r="V505" s="17" t="s">
        <v>89</v>
      </c>
      <c r="W505" s="19" t="s">
        <v>2319</v>
      </c>
      <c r="X505" s="18">
        <v>40603.333333333299</v>
      </c>
      <c r="Y505" s="18">
        <v>40603.333333333299</v>
      </c>
      <c r="Z505" s="17" t="s">
        <v>74</v>
      </c>
      <c r="AA505" s="17" t="s">
        <v>74</v>
      </c>
      <c r="AB505" s="17" t="s">
        <v>74</v>
      </c>
      <c r="AC505" s="17" t="s">
        <v>103</v>
      </c>
      <c r="AD505" s="17"/>
      <c r="AE505" s="17"/>
    </row>
    <row r="506" spans="1:31" s="3" customFormat="1" ht="13" x14ac:dyDescent="0.3">
      <c r="A506" s="35" t="s">
        <v>2320</v>
      </c>
      <c r="B506" s="17" t="s">
        <v>2321</v>
      </c>
      <c r="C506" s="18">
        <v>40268</v>
      </c>
      <c r="D506" s="18">
        <v>40268.291666666701</v>
      </c>
      <c r="E506" s="16" t="s">
        <v>1375</v>
      </c>
      <c r="F506" s="36">
        <v>40630.774884259299</v>
      </c>
      <c r="G506" s="16" t="s">
        <v>127</v>
      </c>
      <c r="H506" s="17" t="s">
        <v>95</v>
      </c>
      <c r="I506" s="17"/>
      <c r="J506" s="17"/>
      <c r="K506" s="17" t="s">
        <v>96</v>
      </c>
      <c r="L506" s="17"/>
      <c r="M506" s="17"/>
      <c r="N506" s="17">
        <v>19.7</v>
      </c>
      <c r="O506" s="17"/>
      <c r="P506" s="17"/>
      <c r="Q506" s="17">
        <v>19.7</v>
      </c>
      <c r="R506" s="17" t="s">
        <v>115</v>
      </c>
      <c r="S506" s="17"/>
      <c r="T506" s="17" t="s">
        <v>226</v>
      </c>
      <c r="U506" s="17" t="s">
        <v>61</v>
      </c>
      <c r="V506" s="17" t="s">
        <v>62</v>
      </c>
      <c r="W506" s="19" t="s">
        <v>2322</v>
      </c>
      <c r="X506" s="18">
        <v>41244.333333333299</v>
      </c>
      <c r="Y506" s="18">
        <v>41244.333333333299</v>
      </c>
      <c r="Z506" s="17" t="s">
        <v>74</v>
      </c>
      <c r="AA506" s="17" t="s">
        <v>74</v>
      </c>
      <c r="AB506" s="17" t="s">
        <v>74</v>
      </c>
      <c r="AC506" s="17" t="s">
        <v>103</v>
      </c>
      <c r="AD506" s="17"/>
      <c r="AE506" s="17"/>
    </row>
    <row r="507" spans="1:31" s="3" customFormat="1" ht="13" x14ac:dyDescent="0.3">
      <c r="A507" s="35" t="s">
        <v>2323</v>
      </c>
      <c r="B507" s="17" t="s">
        <v>2324</v>
      </c>
      <c r="C507" s="18">
        <v>40502</v>
      </c>
      <c r="D507" s="18">
        <v>40268.291666666701</v>
      </c>
      <c r="E507" s="16" t="s">
        <v>1375</v>
      </c>
      <c r="F507" s="36">
        <v>40352.291666666701</v>
      </c>
      <c r="G507" s="16" t="s">
        <v>127</v>
      </c>
      <c r="H507" s="17" t="s">
        <v>95</v>
      </c>
      <c r="I507" s="17"/>
      <c r="J507" s="17"/>
      <c r="K507" s="17" t="s">
        <v>96</v>
      </c>
      <c r="L507" s="17"/>
      <c r="M507" s="17"/>
      <c r="N507" s="17">
        <v>19.992999999999999</v>
      </c>
      <c r="O507" s="17"/>
      <c r="P507" s="17"/>
      <c r="Q507" s="17">
        <v>19.992999999999999</v>
      </c>
      <c r="R507" s="17" t="s">
        <v>115</v>
      </c>
      <c r="S507" s="17"/>
      <c r="T507" s="17" t="s">
        <v>2325</v>
      </c>
      <c r="U507" s="17" t="s">
        <v>61</v>
      </c>
      <c r="V507" s="17" t="s">
        <v>89</v>
      </c>
      <c r="W507" s="19" t="s">
        <v>2326</v>
      </c>
      <c r="X507" s="18">
        <v>41244.333333333299</v>
      </c>
      <c r="Y507" s="18">
        <v>41244.333333333299</v>
      </c>
      <c r="Z507" s="17" t="s">
        <v>74</v>
      </c>
      <c r="AA507" s="17" t="s">
        <v>74</v>
      </c>
      <c r="AB507" s="17" t="s">
        <v>74</v>
      </c>
      <c r="AC507" s="17" t="s">
        <v>103</v>
      </c>
      <c r="AD507" s="17"/>
      <c r="AE507" s="17"/>
    </row>
    <row r="508" spans="1:31" s="3" customFormat="1" ht="13" x14ac:dyDescent="0.3">
      <c r="A508" s="35" t="s">
        <v>2327</v>
      </c>
      <c r="B508" s="17">
        <v>618</v>
      </c>
      <c r="C508" s="18">
        <v>40269</v>
      </c>
      <c r="D508" s="18">
        <v>40269.291666666701</v>
      </c>
      <c r="E508" s="16" t="s">
        <v>1375</v>
      </c>
      <c r="F508" s="36">
        <v>40539.333333333299</v>
      </c>
      <c r="G508" s="16" t="s">
        <v>127</v>
      </c>
      <c r="H508" s="17" t="s">
        <v>95</v>
      </c>
      <c r="I508" s="17"/>
      <c r="J508" s="17"/>
      <c r="K508" s="17" t="s">
        <v>96</v>
      </c>
      <c r="L508" s="17"/>
      <c r="M508" s="17"/>
      <c r="N508" s="17">
        <v>20</v>
      </c>
      <c r="O508" s="17"/>
      <c r="P508" s="17"/>
      <c r="Q508" s="17">
        <v>20</v>
      </c>
      <c r="R508" s="17" t="s">
        <v>115</v>
      </c>
      <c r="S508" s="17"/>
      <c r="T508" s="17" t="s">
        <v>78</v>
      </c>
      <c r="U508" s="17" t="s">
        <v>61</v>
      </c>
      <c r="V508" s="17" t="s">
        <v>62</v>
      </c>
      <c r="W508" s="19" t="s">
        <v>2328</v>
      </c>
      <c r="X508" s="18">
        <v>41122.291666666701</v>
      </c>
      <c r="Y508" s="18">
        <v>41122.291666666701</v>
      </c>
      <c r="Z508" s="17" t="s">
        <v>74</v>
      </c>
      <c r="AA508" s="17" t="s">
        <v>74</v>
      </c>
      <c r="AB508" s="17" t="s">
        <v>74</v>
      </c>
      <c r="AC508" s="17" t="s">
        <v>103</v>
      </c>
      <c r="AD508" s="17"/>
      <c r="AE508" s="17"/>
    </row>
    <row r="509" spans="1:31" s="3" customFormat="1" ht="13" x14ac:dyDescent="0.3">
      <c r="A509" s="35" t="s">
        <v>2329</v>
      </c>
      <c r="B509" s="17" t="s">
        <v>2330</v>
      </c>
      <c r="C509" s="18">
        <v>40287</v>
      </c>
      <c r="D509" s="18">
        <v>40287.291666666701</v>
      </c>
      <c r="E509" s="16" t="s">
        <v>1375</v>
      </c>
      <c r="F509" s="36">
        <v>40514.333333333299</v>
      </c>
      <c r="G509" s="16" t="s">
        <v>127</v>
      </c>
      <c r="H509" s="17" t="s">
        <v>95</v>
      </c>
      <c r="I509" s="17"/>
      <c r="J509" s="17"/>
      <c r="K509" s="17" t="s">
        <v>96</v>
      </c>
      <c r="L509" s="17"/>
      <c r="M509" s="17"/>
      <c r="N509" s="17">
        <v>20</v>
      </c>
      <c r="O509" s="17"/>
      <c r="P509" s="17"/>
      <c r="Q509" s="17">
        <v>20</v>
      </c>
      <c r="R509" s="17" t="s">
        <v>115</v>
      </c>
      <c r="S509" s="17"/>
      <c r="T509" s="17" t="s">
        <v>78</v>
      </c>
      <c r="U509" s="17" t="s">
        <v>61</v>
      </c>
      <c r="V509" s="17" t="s">
        <v>62</v>
      </c>
      <c r="W509" s="19" t="s">
        <v>2331</v>
      </c>
      <c r="X509" s="18">
        <v>40909.333333333299</v>
      </c>
      <c r="Y509" s="18">
        <v>40909.333333333299</v>
      </c>
      <c r="Z509" s="17" t="s">
        <v>74</v>
      </c>
      <c r="AA509" s="17" t="s">
        <v>74</v>
      </c>
      <c r="AB509" s="17" t="s">
        <v>74</v>
      </c>
      <c r="AC509" s="17" t="s">
        <v>103</v>
      </c>
      <c r="AD509" s="17"/>
      <c r="AE509" s="17"/>
    </row>
    <row r="510" spans="1:31" s="3" customFormat="1" ht="13" x14ac:dyDescent="0.3">
      <c r="A510" s="35" t="s">
        <v>2332</v>
      </c>
      <c r="B510" s="17" t="s">
        <v>2333</v>
      </c>
      <c r="C510" s="18">
        <v>40256</v>
      </c>
      <c r="D510" s="18">
        <v>40287.291666666701</v>
      </c>
      <c r="E510" s="16" t="s">
        <v>1375</v>
      </c>
      <c r="F510" s="36">
        <v>40514.333333333299</v>
      </c>
      <c r="G510" s="16" t="s">
        <v>127</v>
      </c>
      <c r="H510" s="17" t="s">
        <v>95</v>
      </c>
      <c r="I510" s="17"/>
      <c r="J510" s="17"/>
      <c r="K510" s="17" t="s">
        <v>96</v>
      </c>
      <c r="L510" s="17"/>
      <c r="M510" s="17"/>
      <c r="N510" s="17">
        <v>10</v>
      </c>
      <c r="O510" s="17"/>
      <c r="P510" s="17"/>
      <c r="Q510" s="17">
        <v>10</v>
      </c>
      <c r="R510" s="17" t="s">
        <v>115</v>
      </c>
      <c r="S510" s="17"/>
      <c r="T510" s="17" t="s">
        <v>78</v>
      </c>
      <c r="U510" s="17" t="s">
        <v>61</v>
      </c>
      <c r="V510" s="17" t="s">
        <v>62</v>
      </c>
      <c r="W510" s="19" t="s">
        <v>2334</v>
      </c>
      <c r="X510" s="18">
        <v>40909.333333333299</v>
      </c>
      <c r="Y510" s="18">
        <v>40909.333333333299</v>
      </c>
      <c r="Z510" s="17" t="s">
        <v>74</v>
      </c>
      <c r="AA510" s="17" t="s">
        <v>74</v>
      </c>
      <c r="AB510" s="17" t="s">
        <v>74</v>
      </c>
      <c r="AC510" s="17" t="s">
        <v>103</v>
      </c>
      <c r="AD510" s="17"/>
      <c r="AE510" s="17"/>
    </row>
    <row r="511" spans="1:31" s="3" customFormat="1" ht="13" x14ac:dyDescent="0.3">
      <c r="A511" s="35" t="s">
        <v>2335</v>
      </c>
      <c r="B511" s="17">
        <v>619</v>
      </c>
      <c r="C511" s="18">
        <v>40502</v>
      </c>
      <c r="D511" s="18">
        <v>40290.291666666701</v>
      </c>
      <c r="E511" s="16" t="s">
        <v>1375</v>
      </c>
      <c r="F511" s="36">
        <v>40562.333333333299</v>
      </c>
      <c r="G511" s="16" t="s">
        <v>127</v>
      </c>
      <c r="H511" s="17" t="s">
        <v>95</v>
      </c>
      <c r="I511" s="17"/>
      <c r="J511" s="17"/>
      <c r="K511" s="17" t="s">
        <v>96</v>
      </c>
      <c r="L511" s="17"/>
      <c r="M511" s="17"/>
      <c r="N511" s="17">
        <v>14</v>
      </c>
      <c r="O511" s="17"/>
      <c r="P511" s="17"/>
      <c r="Q511" s="17">
        <v>14</v>
      </c>
      <c r="R511" s="17" t="s">
        <v>115</v>
      </c>
      <c r="S511" s="17"/>
      <c r="T511" s="17" t="s">
        <v>107</v>
      </c>
      <c r="U511" s="17" t="s">
        <v>61</v>
      </c>
      <c r="V511" s="17" t="s">
        <v>89</v>
      </c>
      <c r="W511" s="19" t="s">
        <v>2336</v>
      </c>
      <c r="X511" s="18">
        <v>40909.333333333299</v>
      </c>
      <c r="Y511" s="18">
        <v>40909.333333333299</v>
      </c>
      <c r="Z511" s="17" t="s">
        <v>74</v>
      </c>
      <c r="AA511" s="17" t="s">
        <v>74</v>
      </c>
      <c r="AB511" s="17" t="s">
        <v>74</v>
      </c>
      <c r="AC511" s="17" t="s">
        <v>103</v>
      </c>
      <c r="AD511" s="17"/>
      <c r="AE511" s="17"/>
    </row>
    <row r="512" spans="1:31" s="3" customFormat="1" ht="13" x14ac:dyDescent="0.3">
      <c r="A512" s="35" t="s">
        <v>2337</v>
      </c>
      <c r="B512" s="17" t="s">
        <v>2338</v>
      </c>
      <c r="C512" s="18">
        <v>40294</v>
      </c>
      <c r="D512" s="18">
        <v>40294.291666666701</v>
      </c>
      <c r="E512" s="16" t="s">
        <v>1375</v>
      </c>
      <c r="F512" s="36">
        <v>41697.873703703699</v>
      </c>
      <c r="G512" s="16" t="s">
        <v>127</v>
      </c>
      <c r="H512" s="17" t="s">
        <v>95</v>
      </c>
      <c r="I512" s="17"/>
      <c r="J512" s="17"/>
      <c r="K512" s="17" t="s">
        <v>96</v>
      </c>
      <c r="L512" s="17"/>
      <c r="M512" s="17"/>
      <c r="N512" s="17">
        <v>20</v>
      </c>
      <c r="O512" s="17"/>
      <c r="P512" s="17"/>
      <c r="Q512" s="17">
        <v>20</v>
      </c>
      <c r="R512" s="17" t="s">
        <v>115</v>
      </c>
      <c r="S512" s="17"/>
      <c r="T512" s="17" t="s">
        <v>88</v>
      </c>
      <c r="U512" s="17" t="s">
        <v>61</v>
      </c>
      <c r="V512" s="17" t="s">
        <v>62</v>
      </c>
      <c r="W512" s="19" t="s">
        <v>2339</v>
      </c>
      <c r="X512" s="18">
        <v>42004.333333333299</v>
      </c>
      <c r="Y512" s="18">
        <v>42004.333333333299</v>
      </c>
      <c r="Z512" s="17" t="s">
        <v>74</v>
      </c>
      <c r="AA512" s="17" t="s">
        <v>130</v>
      </c>
      <c r="AB512" s="17" t="s">
        <v>131</v>
      </c>
      <c r="AC512" s="17" t="s">
        <v>103</v>
      </c>
      <c r="AD512" s="17"/>
      <c r="AE512" s="17"/>
    </row>
    <row r="513" spans="1:31" s="3" customFormat="1" ht="13" x14ac:dyDescent="0.3">
      <c r="A513" s="35" t="s">
        <v>2340</v>
      </c>
      <c r="B513" s="17">
        <v>621</v>
      </c>
      <c r="C513" s="18">
        <v>40240</v>
      </c>
      <c r="D513" s="18">
        <v>40294.291666666701</v>
      </c>
      <c r="E513" s="16" t="s">
        <v>1375</v>
      </c>
      <c r="F513" s="36">
        <v>42416.333333333299</v>
      </c>
      <c r="G513" s="16" t="s">
        <v>137</v>
      </c>
      <c r="H513" s="17" t="s">
        <v>95</v>
      </c>
      <c r="I513" s="17"/>
      <c r="J513" s="17"/>
      <c r="K513" s="17" t="s">
        <v>96</v>
      </c>
      <c r="L513" s="17"/>
      <c r="M513" s="17"/>
      <c r="N513" s="17">
        <v>20</v>
      </c>
      <c r="O513" s="17"/>
      <c r="P513" s="17"/>
      <c r="Q513" s="17">
        <v>20</v>
      </c>
      <c r="R513" s="17" t="s">
        <v>115</v>
      </c>
      <c r="S513" s="17"/>
      <c r="T513" s="17" t="s">
        <v>229</v>
      </c>
      <c r="U513" s="17" t="s">
        <v>61</v>
      </c>
      <c r="V513" s="17" t="s">
        <v>71</v>
      </c>
      <c r="W513" s="19" t="s">
        <v>2341</v>
      </c>
      <c r="X513" s="18">
        <v>41122.291666666701</v>
      </c>
      <c r="Y513" s="18">
        <v>42797.333333333299</v>
      </c>
      <c r="Z513" s="17" t="s">
        <v>103</v>
      </c>
      <c r="AA513" s="17" t="s">
        <v>74</v>
      </c>
      <c r="AB513" s="17" t="s">
        <v>65</v>
      </c>
      <c r="AC513" s="17" t="s">
        <v>103</v>
      </c>
      <c r="AD513" s="17"/>
      <c r="AE513" s="17"/>
    </row>
    <row r="514" spans="1:31" s="3" customFormat="1" ht="13" x14ac:dyDescent="0.3">
      <c r="A514" s="35" t="s">
        <v>2342</v>
      </c>
      <c r="B514" s="17">
        <v>622</v>
      </c>
      <c r="C514" s="18">
        <v>40168</v>
      </c>
      <c r="D514" s="18">
        <v>40304.291666666701</v>
      </c>
      <c r="E514" s="16" t="s">
        <v>1375</v>
      </c>
      <c r="F514" s="36">
        <v>40773.291666666701</v>
      </c>
      <c r="G514" s="16" t="s">
        <v>127</v>
      </c>
      <c r="H514" s="17" t="s">
        <v>95</v>
      </c>
      <c r="I514" s="17"/>
      <c r="J514" s="17"/>
      <c r="K514" s="17" t="s">
        <v>96</v>
      </c>
      <c r="L514" s="17"/>
      <c r="M514" s="17"/>
      <c r="N514" s="17">
        <v>10</v>
      </c>
      <c r="O514" s="17"/>
      <c r="P514" s="17"/>
      <c r="Q514" s="17">
        <v>10</v>
      </c>
      <c r="R514" s="17" t="s">
        <v>115</v>
      </c>
      <c r="S514" s="17"/>
      <c r="T514" s="17" t="s">
        <v>88</v>
      </c>
      <c r="U514" s="17" t="s">
        <v>61</v>
      </c>
      <c r="V514" s="17" t="s">
        <v>62</v>
      </c>
      <c r="W514" s="19" t="s">
        <v>2343</v>
      </c>
      <c r="X514" s="18">
        <v>40878.333333333299</v>
      </c>
      <c r="Y514" s="18">
        <v>40878.333333333299</v>
      </c>
      <c r="Z514" s="17" t="s">
        <v>74</v>
      </c>
      <c r="AA514" s="17" t="s">
        <v>74</v>
      </c>
      <c r="AB514" s="17" t="s">
        <v>74</v>
      </c>
      <c r="AC514" s="17" t="s">
        <v>103</v>
      </c>
      <c r="AD514" s="17"/>
      <c r="AE514" s="17"/>
    </row>
    <row r="515" spans="1:31" s="3" customFormat="1" ht="13" x14ac:dyDescent="0.3">
      <c r="A515" s="35" t="s">
        <v>2344</v>
      </c>
      <c r="B515" s="17">
        <v>623</v>
      </c>
      <c r="C515" s="18">
        <v>40502</v>
      </c>
      <c r="D515" s="18">
        <v>40308.291666666701</v>
      </c>
      <c r="E515" s="16" t="s">
        <v>1375</v>
      </c>
      <c r="F515" s="36">
        <v>40561.333333333299</v>
      </c>
      <c r="G515" s="16" t="s">
        <v>127</v>
      </c>
      <c r="H515" s="17" t="s">
        <v>95</v>
      </c>
      <c r="I515" s="17"/>
      <c r="J515" s="17"/>
      <c r="K515" s="17" t="s">
        <v>96</v>
      </c>
      <c r="L515" s="17"/>
      <c r="M515" s="17"/>
      <c r="N515" s="17">
        <v>20</v>
      </c>
      <c r="O515" s="17"/>
      <c r="P515" s="17"/>
      <c r="Q515" s="17">
        <v>20</v>
      </c>
      <c r="R515" s="17" t="s">
        <v>115</v>
      </c>
      <c r="S515" s="17"/>
      <c r="T515" s="17" t="s">
        <v>88</v>
      </c>
      <c r="U515" s="17" t="s">
        <v>61</v>
      </c>
      <c r="V515" s="17" t="s">
        <v>89</v>
      </c>
      <c r="W515" s="19" t="s">
        <v>2345</v>
      </c>
      <c r="X515" s="18">
        <v>41639.333333333299</v>
      </c>
      <c r="Y515" s="18">
        <v>41639.333333333299</v>
      </c>
      <c r="Z515" s="17" t="s">
        <v>74</v>
      </c>
      <c r="AA515" s="17" t="s">
        <v>74</v>
      </c>
      <c r="AB515" s="17" t="s">
        <v>74</v>
      </c>
      <c r="AC515" s="17" t="s">
        <v>103</v>
      </c>
      <c r="AD515" s="17"/>
      <c r="AE515" s="17"/>
    </row>
    <row r="516" spans="1:31" s="3" customFormat="1" ht="13" x14ac:dyDescent="0.3">
      <c r="A516" s="35" t="s">
        <v>2346</v>
      </c>
      <c r="B516" s="17" t="s">
        <v>2347</v>
      </c>
      <c r="C516" s="18">
        <v>40502</v>
      </c>
      <c r="D516" s="18">
        <v>40308.291666666701</v>
      </c>
      <c r="E516" s="16" t="s">
        <v>1375</v>
      </c>
      <c r="F516" s="36">
        <v>40514.333333333299</v>
      </c>
      <c r="G516" s="16" t="s">
        <v>127</v>
      </c>
      <c r="H516" s="17" t="s">
        <v>95</v>
      </c>
      <c r="I516" s="17"/>
      <c r="J516" s="17"/>
      <c r="K516" s="17" t="s">
        <v>96</v>
      </c>
      <c r="L516" s="17"/>
      <c r="M516" s="17"/>
      <c r="N516" s="17">
        <v>10.4</v>
      </c>
      <c r="O516" s="17"/>
      <c r="P516" s="17"/>
      <c r="Q516" s="17">
        <v>10.4</v>
      </c>
      <c r="R516" s="17" t="s">
        <v>115</v>
      </c>
      <c r="S516" s="17"/>
      <c r="T516" s="17" t="s">
        <v>70</v>
      </c>
      <c r="U516" s="17" t="s">
        <v>61</v>
      </c>
      <c r="V516" s="17" t="s">
        <v>71</v>
      </c>
      <c r="W516" s="19" t="s">
        <v>2348</v>
      </c>
      <c r="X516" s="18">
        <v>40695.291666666701</v>
      </c>
      <c r="Y516" s="18">
        <v>40695.291666666701</v>
      </c>
      <c r="Z516" s="17" t="s">
        <v>74</v>
      </c>
      <c r="AA516" s="17" t="s">
        <v>74</v>
      </c>
      <c r="AB516" s="17" t="s">
        <v>74</v>
      </c>
      <c r="AC516" s="17" t="s">
        <v>103</v>
      </c>
      <c r="AD516" s="17"/>
      <c r="AE516" s="17"/>
    </row>
    <row r="517" spans="1:31" s="3" customFormat="1" ht="13" x14ac:dyDescent="0.3">
      <c r="A517" s="35" t="s">
        <v>2349</v>
      </c>
      <c r="B517" s="17">
        <v>624</v>
      </c>
      <c r="C517" s="18">
        <v>40502</v>
      </c>
      <c r="D517" s="18">
        <v>40312.291666666701</v>
      </c>
      <c r="E517" s="16" t="s">
        <v>1375</v>
      </c>
      <c r="F517" s="36">
        <v>40424.291666666701</v>
      </c>
      <c r="G517" s="16" t="s">
        <v>127</v>
      </c>
      <c r="H517" s="17" t="s">
        <v>95</v>
      </c>
      <c r="I517" s="17"/>
      <c r="J517" s="17"/>
      <c r="K517" s="17" t="s">
        <v>96</v>
      </c>
      <c r="L517" s="17"/>
      <c r="M517" s="17"/>
      <c r="N517" s="17">
        <v>20</v>
      </c>
      <c r="O517" s="17"/>
      <c r="P517" s="17"/>
      <c r="Q517" s="17">
        <v>20</v>
      </c>
      <c r="R517" s="17"/>
      <c r="S517" s="17"/>
      <c r="T517" s="17" t="s">
        <v>88</v>
      </c>
      <c r="U517" s="17" t="s">
        <v>61</v>
      </c>
      <c r="V517" s="17" t="s">
        <v>62</v>
      </c>
      <c r="W517" s="19" t="s">
        <v>2350</v>
      </c>
      <c r="X517" s="18">
        <v>41244.333333333299</v>
      </c>
      <c r="Y517" s="18">
        <v>41244.333333333299</v>
      </c>
      <c r="Z517" s="17" t="s">
        <v>74</v>
      </c>
      <c r="AA517" s="17" t="s">
        <v>74</v>
      </c>
      <c r="AB517" s="17" t="s">
        <v>74</v>
      </c>
      <c r="AC517" s="17" t="s">
        <v>103</v>
      </c>
      <c r="AD517" s="17"/>
      <c r="AE517" s="17"/>
    </row>
    <row r="518" spans="1:31" s="3" customFormat="1" ht="13" x14ac:dyDescent="0.3">
      <c r="A518" s="35" t="s">
        <v>2351</v>
      </c>
      <c r="B518" s="17">
        <v>626</v>
      </c>
      <c r="C518" s="18">
        <v>40315</v>
      </c>
      <c r="D518" s="18">
        <v>40315.291666666701</v>
      </c>
      <c r="E518" s="16" t="s">
        <v>1375</v>
      </c>
      <c r="F518" s="36">
        <v>41675.740717592598</v>
      </c>
      <c r="G518" s="16" t="s">
        <v>127</v>
      </c>
      <c r="H518" s="17" t="s">
        <v>95</v>
      </c>
      <c r="I518" s="17"/>
      <c r="J518" s="17"/>
      <c r="K518" s="17" t="s">
        <v>96</v>
      </c>
      <c r="L518" s="17"/>
      <c r="M518" s="17"/>
      <c r="N518" s="17">
        <v>20</v>
      </c>
      <c r="O518" s="17"/>
      <c r="P518" s="17"/>
      <c r="Q518" s="17">
        <v>20</v>
      </c>
      <c r="R518" s="17" t="s">
        <v>115</v>
      </c>
      <c r="S518" s="17"/>
      <c r="T518" s="17" t="s">
        <v>133</v>
      </c>
      <c r="U518" s="17" t="s">
        <v>61</v>
      </c>
      <c r="V518" s="17" t="s">
        <v>62</v>
      </c>
      <c r="W518" s="19" t="s">
        <v>2352</v>
      </c>
      <c r="X518" s="18">
        <v>40908.333333333299</v>
      </c>
      <c r="Y518" s="18">
        <v>42901.291666666701</v>
      </c>
      <c r="Z518" s="17" t="s">
        <v>74</v>
      </c>
      <c r="AA518" s="17" t="s">
        <v>130</v>
      </c>
      <c r="AB518" s="17" t="s">
        <v>131</v>
      </c>
      <c r="AC518" s="17" t="s">
        <v>103</v>
      </c>
      <c r="AD518" s="17"/>
      <c r="AE518" s="17"/>
    </row>
    <row r="519" spans="1:31" s="3" customFormat="1" ht="13" x14ac:dyDescent="0.3">
      <c r="A519" s="35" t="s">
        <v>2353</v>
      </c>
      <c r="B519" s="17">
        <v>627</v>
      </c>
      <c r="C519" s="18">
        <v>40502</v>
      </c>
      <c r="D519" s="18">
        <v>40316.291666666701</v>
      </c>
      <c r="E519" s="16" t="s">
        <v>1375</v>
      </c>
      <c r="F519" s="36">
        <v>40463.291666666701</v>
      </c>
      <c r="G519" s="16" t="s">
        <v>127</v>
      </c>
      <c r="H519" s="17" t="s">
        <v>95</v>
      </c>
      <c r="I519" s="17"/>
      <c r="J519" s="17"/>
      <c r="K519" s="17" t="s">
        <v>96</v>
      </c>
      <c r="L519" s="17"/>
      <c r="M519" s="17"/>
      <c r="N519" s="17">
        <v>20</v>
      </c>
      <c r="O519" s="17"/>
      <c r="P519" s="17"/>
      <c r="Q519" s="17">
        <v>20</v>
      </c>
      <c r="R519" s="17" t="s">
        <v>115</v>
      </c>
      <c r="S519" s="17"/>
      <c r="T519" s="17" t="s">
        <v>107</v>
      </c>
      <c r="U519" s="17" t="s">
        <v>61</v>
      </c>
      <c r="V519" s="17" t="s">
        <v>89</v>
      </c>
      <c r="W519" s="19" t="s">
        <v>2354</v>
      </c>
      <c r="X519" s="18">
        <v>41639.333333333299</v>
      </c>
      <c r="Y519" s="18">
        <v>41639.333333333299</v>
      </c>
      <c r="Z519" s="17" t="s">
        <v>74</v>
      </c>
      <c r="AA519" s="17" t="s">
        <v>74</v>
      </c>
      <c r="AB519" s="17" t="s">
        <v>74</v>
      </c>
      <c r="AC519" s="17" t="s">
        <v>103</v>
      </c>
      <c r="AD519" s="17"/>
      <c r="AE519" s="17"/>
    </row>
    <row r="520" spans="1:31" s="3" customFormat="1" ht="13" x14ac:dyDescent="0.3">
      <c r="A520" s="35" t="s">
        <v>2355</v>
      </c>
      <c r="B520" s="17">
        <v>629</v>
      </c>
      <c r="C520" s="18">
        <v>40318</v>
      </c>
      <c r="D520" s="18">
        <v>40318.291666666701</v>
      </c>
      <c r="E520" s="16" t="s">
        <v>1375</v>
      </c>
      <c r="F520" s="36">
        <v>40583.970902777801</v>
      </c>
      <c r="G520" s="16" t="s">
        <v>127</v>
      </c>
      <c r="H520" s="17" t="s">
        <v>95</v>
      </c>
      <c r="I520" s="17"/>
      <c r="J520" s="17"/>
      <c r="K520" s="17" t="s">
        <v>96</v>
      </c>
      <c r="L520" s="17"/>
      <c r="M520" s="17"/>
      <c r="N520" s="17">
        <v>20</v>
      </c>
      <c r="O520" s="17"/>
      <c r="P520" s="17"/>
      <c r="Q520" s="17">
        <v>20</v>
      </c>
      <c r="R520" s="17" t="s">
        <v>115</v>
      </c>
      <c r="S520" s="17"/>
      <c r="T520" s="17" t="s">
        <v>128</v>
      </c>
      <c r="U520" s="17" t="s">
        <v>61</v>
      </c>
      <c r="V520" s="17" t="s">
        <v>62</v>
      </c>
      <c r="W520" s="19" t="s">
        <v>2356</v>
      </c>
      <c r="X520" s="18">
        <v>40878.333333333299</v>
      </c>
      <c r="Y520" s="18">
        <v>40878.333333333299</v>
      </c>
      <c r="Z520" s="17" t="s">
        <v>74</v>
      </c>
      <c r="AA520" s="17" t="s">
        <v>74</v>
      </c>
      <c r="AB520" s="17" t="s">
        <v>74</v>
      </c>
      <c r="AC520" s="17" t="s">
        <v>103</v>
      </c>
      <c r="AD520" s="17"/>
      <c r="AE520" s="17"/>
    </row>
    <row r="521" spans="1:31" s="3" customFormat="1" ht="13" x14ac:dyDescent="0.3">
      <c r="A521" s="35" t="s">
        <v>2357</v>
      </c>
      <c r="B521" s="17">
        <v>630</v>
      </c>
      <c r="C521" s="18">
        <v>40502</v>
      </c>
      <c r="D521" s="18">
        <v>40318.291666666701</v>
      </c>
      <c r="E521" s="16" t="s">
        <v>1375</v>
      </c>
      <c r="F521" s="36">
        <v>40583.969120370399</v>
      </c>
      <c r="G521" s="16" t="s">
        <v>127</v>
      </c>
      <c r="H521" s="17" t="s">
        <v>95</v>
      </c>
      <c r="I521" s="17"/>
      <c r="J521" s="17"/>
      <c r="K521" s="17" t="s">
        <v>96</v>
      </c>
      <c r="L521" s="17"/>
      <c r="M521" s="17"/>
      <c r="N521" s="17">
        <v>4.9000000000000004</v>
      </c>
      <c r="O521" s="17"/>
      <c r="P521" s="17"/>
      <c r="Q521" s="17">
        <v>4.9000000000000004</v>
      </c>
      <c r="R521" s="17" t="s">
        <v>115</v>
      </c>
      <c r="S521" s="17"/>
      <c r="T521" s="17" t="s">
        <v>88</v>
      </c>
      <c r="U521" s="17" t="s">
        <v>61</v>
      </c>
      <c r="V521" s="17" t="s">
        <v>89</v>
      </c>
      <c r="W521" s="19" t="s">
        <v>2358</v>
      </c>
      <c r="X521" s="18">
        <v>40513.333333333299</v>
      </c>
      <c r="Y521" s="18">
        <v>40513.333333333299</v>
      </c>
      <c r="Z521" s="17" t="s">
        <v>74</v>
      </c>
      <c r="AA521" s="17" t="s">
        <v>74</v>
      </c>
      <c r="AB521" s="17" t="s">
        <v>74</v>
      </c>
      <c r="AC521" s="17" t="s">
        <v>103</v>
      </c>
      <c r="AD521" s="17"/>
      <c r="AE521" s="17"/>
    </row>
    <row r="522" spans="1:31" s="3" customFormat="1" ht="13" x14ac:dyDescent="0.3">
      <c r="A522" s="35" t="s">
        <v>2359</v>
      </c>
      <c r="B522" s="17">
        <v>631</v>
      </c>
      <c r="C522" s="18">
        <v>40322</v>
      </c>
      <c r="D522" s="18">
        <v>40322.291666666701</v>
      </c>
      <c r="E522" s="16" t="s">
        <v>1375</v>
      </c>
      <c r="F522" s="36">
        <v>41513.766041666699</v>
      </c>
      <c r="G522" s="16" t="s">
        <v>127</v>
      </c>
      <c r="H522" s="17" t="s">
        <v>95</v>
      </c>
      <c r="I522" s="17"/>
      <c r="J522" s="17"/>
      <c r="K522" s="17" t="s">
        <v>96</v>
      </c>
      <c r="L522" s="17"/>
      <c r="M522" s="17"/>
      <c r="N522" s="17">
        <v>20</v>
      </c>
      <c r="O522" s="17"/>
      <c r="P522" s="17"/>
      <c r="Q522" s="17">
        <v>20</v>
      </c>
      <c r="R522" s="17" t="s">
        <v>115</v>
      </c>
      <c r="S522" s="17"/>
      <c r="T522" s="17" t="s">
        <v>78</v>
      </c>
      <c r="U522" s="17" t="s">
        <v>61</v>
      </c>
      <c r="V522" s="17" t="s">
        <v>62</v>
      </c>
      <c r="W522" s="19" t="s">
        <v>2360</v>
      </c>
      <c r="X522" s="18">
        <v>41820.291666666701</v>
      </c>
      <c r="Y522" s="18">
        <v>42415.333333333299</v>
      </c>
      <c r="Z522" s="17" t="s">
        <v>74</v>
      </c>
      <c r="AA522" s="17" t="s">
        <v>130</v>
      </c>
      <c r="AB522" s="17" t="s">
        <v>131</v>
      </c>
      <c r="AC522" s="17" t="s">
        <v>103</v>
      </c>
      <c r="AD522" s="17"/>
      <c r="AE522" s="17"/>
    </row>
    <row r="523" spans="1:31" s="3" customFormat="1" ht="13" x14ac:dyDescent="0.3">
      <c r="A523" s="35" t="s">
        <v>2361</v>
      </c>
      <c r="B523" s="17" t="s">
        <v>2362</v>
      </c>
      <c r="C523" s="18">
        <v>40618</v>
      </c>
      <c r="D523" s="18">
        <v>40325.291666666701</v>
      </c>
      <c r="E523" s="16" t="s">
        <v>1375</v>
      </c>
      <c r="F523" s="36">
        <v>40618.291666666701</v>
      </c>
      <c r="G523" s="16" t="s">
        <v>137</v>
      </c>
      <c r="H523" s="17" t="s">
        <v>95</v>
      </c>
      <c r="I523" s="17"/>
      <c r="J523" s="17"/>
      <c r="K523" s="17" t="s">
        <v>96</v>
      </c>
      <c r="L523" s="17"/>
      <c r="M523" s="17"/>
      <c r="N523" s="17">
        <v>20</v>
      </c>
      <c r="O523" s="17"/>
      <c r="P523" s="17"/>
      <c r="Q523" s="17">
        <v>20</v>
      </c>
      <c r="R523" s="17" t="s">
        <v>115</v>
      </c>
      <c r="S523" s="17"/>
      <c r="T523" s="17" t="s">
        <v>128</v>
      </c>
      <c r="U523" s="17" t="s">
        <v>61</v>
      </c>
      <c r="V523" s="17" t="s">
        <v>62</v>
      </c>
      <c r="W523" s="19" t="s">
        <v>2363</v>
      </c>
      <c r="X523" s="18">
        <v>40878.333333333299</v>
      </c>
      <c r="Y523" s="18">
        <v>40878.333333333299</v>
      </c>
      <c r="Z523" s="17" t="s">
        <v>103</v>
      </c>
      <c r="AA523" s="17" t="s">
        <v>74</v>
      </c>
      <c r="AB523" s="17" t="s">
        <v>74</v>
      </c>
      <c r="AC523" s="17" t="s">
        <v>103</v>
      </c>
      <c r="AD523" s="17"/>
      <c r="AE523" s="17"/>
    </row>
    <row r="524" spans="1:31" s="3" customFormat="1" ht="13" x14ac:dyDescent="0.3">
      <c r="A524" s="35" t="s">
        <v>2364</v>
      </c>
      <c r="B524" s="17" t="s">
        <v>2365</v>
      </c>
      <c r="C524" s="18">
        <v>40330</v>
      </c>
      <c r="D524" s="18">
        <v>40330.291666666701</v>
      </c>
      <c r="E524" s="16" t="s">
        <v>1375</v>
      </c>
      <c r="F524" s="36">
        <v>42166.291666666701</v>
      </c>
      <c r="G524" s="16" t="s">
        <v>137</v>
      </c>
      <c r="H524" s="17" t="s">
        <v>95</v>
      </c>
      <c r="I524" s="17"/>
      <c r="J524" s="17"/>
      <c r="K524" s="17" t="s">
        <v>96</v>
      </c>
      <c r="L524" s="17"/>
      <c r="M524" s="17"/>
      <c r="N524" s="17">
        <v>20</v>
      </c>
      <c r="O524" s="17"/>
      <c r="P524" s="17"/>
      <c r="Q524" s="17">
        <v>20</v>
      </c>
      <c r="R524" s="17" t="s">
        <v>83</v>
      </c>
      <c r="S524" s="17"/>
      <c r="T524" s="17" t="s">
        <v>78</v>
      </c>
      <c r="U524" s="17" t="s">
        <v>61</v>
      </c>
      <c r="V524" s="17" t="s">
        <v>62</v>
      </c>
      <c r="W524" s="19" t="s">
        <v>1210</v>
      </c>
      <c r="X524" s="18">
        <v>41244.333333333299</v>
      </c>
      <c r="Y524" s="18">
        <v>42885.291666666701</v>
      </c>
      <c r="Z524" s="17" t="s">
        <v>103</v>
      </c>
      <c r="AA524" s="17" t="s">
        <v>65</v>
      </c>
      <c r="AB524" s="17" t="s">
        <v>65</v>
      </c>
      <c r="AC524" s="17" t="s">
        <v>103</v>
      </c>
      <c r="AD524" s="17"/>
      <c r="AE524" s="17"/>
    </row>
    <row r="525" spans="1:31" s="3" customFormat="1" ht="25.5" x14ac:dyDescent="0.3">
      <c r="A525" s="35" t="s">
        <v>2366</v>
      </c>
      <c r="B525" s="17">
        <v>634</v>
      </c>
      <c r="C525" s="18">
        <v>40359</v>
      </c>
      <c r="D525" s="18">
        <v>40359.291666666701</v>
      </c>
      <c r="E525" s="16" t="s">
        <v>1375</v>
      </c>
      <c r="F525" s="36">
        <v>41670.762835648202</v>
      </c>
      <c r="G525" s="16" t="s">
        <v>127</v>
      </c>
      <c r="H525" s="17" t="s">
        <v>95</v>
      </c>
      <c r="I525" s="17"/>
      <c r="J525" s="17"/>
      <c r="K525" s="17" t="s">
        <v>96</v>
      </c>
      <c r="L525" s="17"/>
      <c r="M525" s="17"/>
      <c r="N525" s="17">
        <v>20</v>
      </c>
      <c r="O525" s="17"/>
      <c r="P525" s="17"/>
      <c r="Q525" s="17">
        <v>20</v>
      </c>
      <c r="R525" s="17" t="s">
        <v>115</v>
      </c>
      <c r="S525" s="17"/>
      <c r="T525" s="17" t="s">
        <v>133</v>
      </c>
      <c r="U525" s="17" t="s">
        <v>61</v>
      </c>
      <c r="V525" s="17" t="s">
        <v>62</v>
      </c>
      <c r="W525" s="19" t="s">
        <v>2367</v>
      </c>
      <c r="X525" s="18">
        <v>41455.291666666701</v>
      </c>
      <c r="Y525" s="18">
        <v>42353.333333333299</v>
      </c>
      <c r="Z525" s="17" t="s">
        <v>74</v>
      </c>
      <c r="AA525" s="17" t="s">
        <v>130</v>
      </c>
      <c r="AB525" s="17" t="s">
        <v>131</v>
      </c>
      <c r="AC525" s="17" t="s">
        <v>103</v>
      </c>
      <c r="AD525" s="17"/>
      <c r="AE525" s="17"/>
    </row>
    <row r="526" spans="1:31" s="3" customFormat="1" ht="13" x14ac:dyDescent="0.3">
      <c r="A526" s="35" t="s">
        <v>2368</v>
      </c>
      <c r="B526" s="17">
        <v>635</v>
      </c>
      <c r="C526" s="18">
        <v>40360</v>
      </c>
      <c r="D526" s="18">
        <v>40360.291666666701</v>
      </c>
      <c r="E526" s="16" t="s">
        <v>1375</v>
      </c>
      <c r="F526" s="36">
        <v>40973.8834837963</v>
      </c>
      <c r="G526" s="16" t="s">
        <v>137</v>
      </c>
      <c r="H526" s="17" t="s">
        <v>95</v>
      </c>
      <c r="I526" s="17"/>
      <c r="J526" s="17"/>
      <c r="K526" s="17" t="s">
        <v>96</v>
      </c>
      <c r="L526" s="17"/>
      <c r="M526" s="17"/>
      <c r="N526" s="17">
        <v>20</v>
      </c>
      <c r="O526" s="17"/>
      <c r="P526" s="17"/>
      <c r="Q526" s="17">
        <v>20</v>
      </c>
      <c r="R526" s="17" t="s">
        <v>83</v>
      </c>
      <c r="S526" s="17"/>
      <c r="T526" s="17" t="s">
        <v>156</v>
      </c>
      <c r="U526" s="17" t="s">
        <v>61</v>
      </c>
      <c r="V526" s="17" t="s">
        <v>62</v>
      </c>
      <c r="W526" s="19" t="s">
        <v>2369</v>
      </c>
      <c r="X526" s="18">
        <v>41075.291666666701</v>
      </c>
      <c r="Y526" s="18">
        <v>41075.291666666701</v>
      </c>
      <c r="Z526" s="17" t="s">
        <v>103</v>
      </c>
      <c r="AA526" s="17" t="s">
        <v>74</v>
      </c>
      <c r="AB526" s="17" t="s">
        <v>74</v>
      </c>
      <c r="AC526" s="17" t="s">
        <v>103</v>
      </c>
      <c r="AD526" s="17"/>
      <c r="AE526" s="17"/>
    </row>
    <row r="527" spans="1:31" s="3" customFormat="1" ht="13" x14ac:dyDescent="0.3">
      <c r="A527" s="35" t="s">
        <v>2370</v>
      </c>
      <c r="B527" s="17">
        <v>638</v>
      </c>
      <c r="C527" s="18">
        <v>40367</v>
      </c>
      <c r="D527" s="18">
        <v>40367.291666666701</v>
      </c>
      <c r="E527" s="16" t="s">
        <v>1375</v>
      </c>
      <c r="F527" s="36">
        <v>41513.766643518502</v>
      </c>
      <c r="G527" s="16" t="s">
        <v>127</v>
      </c>
      <c r="H527" s="17" t="s">
        <v>95</v>
      </c>
      <c r="I527" s="17"/>
      <c r="J527" s="17"/>
      <c r="K527" s="17" t="s">
        <v>96</v>
      </c>
      <c r="L527" s="17"/>
      <c r="M527" s="17"/>
      <c r="N527" s="17">
        <v>10</v>
      </c>
      <c r="O527" s="17"/>
      <c r="P527" s="17"/>
      <c r="Q527" s="17">
        <v>10</v>
      </c>
      <c r="R527" s="17" t="s">
        <v>115</v>
      </c>
      <c r="S527" s="17"/>
      <c r="T527" s="17" t="s">
        <v>78</v>
      </c>
      <c r="U527" s="17" t="s">
        <v>61</v>
      </c>
      <c r="V527" s="17" t="s">
        <v>62</v>
      </c>
      <c r="W527" s="19" t="s">
        <v>2371</v>
      </c>
      <c r="X527" s="18">
        <v>41274.333333333299</v>
      </c>
      <c r="Y527" s="18">
        <v>42004.333333333299</v>
      </c>
      <c r="Z527" s="17" t="s">
        <v>74</v>
      </c>
      <c r="AA527" s="17" t="s">
        <v>130</v>
      </c>
      <c r="AB527" s="17" t="s">
        <v>131</v>
      </c>
      <c r="AC527" s="17" t="s">
        <v>103</v>
      </c>
      <c r="AD527" s="17"/>
      <c r="AE527" s="17"/>
    </row>
    <row r="528" spans="1:31" s="3" customFormat="1" ht="25.5" x14ac:dyDescent="0.3">
      <c r="A528" s="35" t="s">
        <v>2372</v>
      </c>
      <c r="B528" s="17" t="s">
        <v>2373</v>
      </c>
      <c r="C528" s="18">
        <v>40611</v>
      </c>
      <c r="D528" s="18">
        <v>40368.291666666701</v>
      </c>
      <c r="E528" s="16" t="s">
        <v>1375</v>
      </c>
      <c r="F528" s="36">
        <v>40571.333333333299</v>
      </c>
      <c r="G528" s="16" t="s">
        <v>137</v>
      </c>
      <c r="H528" s="17" t="s">
        <v>95</v>
      </c>
      <c r="I528" s="17"/>
      <c r="J528" s="17"/>
      <c r="K528" s="17" t="s">
        <v>96</v>
      </c>
      <c r="L528" s="17"/>
      <c r="M528" s="17"/>
      <c r="N528" s="17">
        <v>12</v>
      </c>
      <c r="O528" s="17"/>
      <c r="P528" s="17"/>
      <c r="Q528" s="17">
        <v>12</v>
      </c>
      <c r="R528" s="17" t="s">
        <v>115</v>
      </c>
      <c r="S528" s="17"/>
      <c r="T528" s="17" t="s">
        <v>78</v>
      </c>
      <c r="U528" s="17" t="s">
        <v>61</v>
      </c>
      <c r="V528" s="17" t="s">
        <v>62</v>
      </c>
      <c r="W528" s="19" t="s">
        <v>2374</v>
      </c>
      <c r="X528" s="18">
        <v>40908.333333333299</v>
      </c>
      <c r="Y528" s="18">
        <v>40908.333333333299</v>
      </c>
      <c r="Z528" s="17" t="s">
        <v>103</v>
      </c>
      <c r="AA528" s="17" t="s">
        <v>74</v>
      </c>
      <c r="AB528" s="17" t="s">
        <v>74</v>
      </c>
      <c r="AC528" s="17" t="s">
        <v>103</v>
      </c>
      <c r="AD528" s="17"/>
      <c r="AE528" s="17"/>
    </row>
    <row r="529" spans="1:31" s="3" customFormat="1" ht="13" x14ac:dyDescent="0.3">
      <c r="A529" s="35" t="s">
        <v>2375</v>
      </c>
      <c r="B529" s="17">
        <v>639</v>
      </c>
      <c r="C529" s="18">
        <v>40324</v>
      </c>
      <c r="D529" s="18">
        <v>40374.291666666701</v>
      </c>
      <c r="E529" s="16" t="s">
        <v>1375</v>
      </c>
      <c r="F529" s="36">
        <v>40956.684178240699</v>
      </c>
      <c r="G529" s="16" t="s">
        <v>137</v>
      </c>
      <c r="H529" s="17" t="s">
        <v>95</v>
      </c>
      <c r="I529" s="17"/>
      <c r="J529" s="17"/>
      <c r="K529" s="17" t="s">
        <v>96</v>
      </c>
      <c r="L529" s="17"/>
      <c r="M529" s="17"/>
      <c r="N529" s="17">
        <v>20</v>
      </c>
      <c r="O529" s="17"/>
      <c r="P529" s="17"/>
      <c r="Q529" s="17">
        <v>20</v>
      </c>
      <c r="R529" s="17" t="s">
        <v>83</v>
      </c>
      <c r="S529" s="17"/>
      <c r="T529" s="17" t="s">
        <v>107</v>
      </c>
      <c r="U529" s="17" t="s">
        <v>61</v>
      </c>
      <c r="V529" s="17" t="s">
        <v>89</v>
      </c>
      <c r="W529" s="19" t="s">
        <v>2376</v>
      </c>
      <c r="X529" s="18">
        <v>40848.291666666701</v>
      </c>
      <c r="Y529" s="18">
        <v>41275.333333333299</v>
      </c>
      <c r="Z529" s="17" t="s">
        <v>103</v>
      </c>
      <c r="AA529" s="17" t="s">
        <v>74</v>
      </c>
      <c r="AB529" s="17" t="s">
        <v>74</v>
      </c>
      <c r="AC529" s="17" t="s">
        <v>103</v>
      </c>
      <c r="AD529" s="17"/>
      <c r="AE529" s="17"/>
    </row>
    <row r="530" spans="1:31" s="3" customFormat="1" ht="13" x14ac:dyDescent="0.3">
      <c r="A530" s="35" t="s">
        <v>2377</v>
      </c>
      <c r="B530" s="17">
        <v>640</v>
      </c>
      <c r="C530" s="18">
        <v>40324</v>
      </c>
      <c r="D530" s="18">
        <v>40374.291666666701</v>
      </c>
      <c r="E530" s="16" t="s">
        <v>1375</v>
      </c>
      <c r="F530" s="36">
        <v>40956.6875</v>
      </c>
      <c r="G530" s="16" t="s">
        <v>137</v>
      </c>
      <c r="H530" s="17" t="s">
        <v>95</v>
      </c>
      <c r="I530" s="17"/>
      <c r="J530" s="17"/>
      <c r="K530" s="17" t="s">
        <v>96</v>
      </c>
      <c r="L530" s="17"/>
      <c r="M530" s="17"/>
      <c r="N530" s="17">
        <v>20</v>
      </c>
      <c r="O530" s="17"/>
      <c r="P530" s="17"/>
      <c r="Q530" s="17">
        <v>20</v>
      </c>
      <c r="R530" s="17" t="s">
        <v>83</v>
      </c>
      <c r="S530" s="17"/>
      <c r="T530" s="17" t="s">
        <v>88</v>
      </c>
      <c r="U530" s="17" t="s">
        <v>61</v>
      </c>
      <c r="V530" s="17" t="s">
        <v>89</v>
      </c>
      <c r="W530" s="19" t="s">
        <v>2378</v>
      </c>
      <c r="X530" s="18">
        <v>40848.291666666701</v>
      </c>
      <c r="Y530" s="18">
        <v>41275.333333333299</v>
      </c>
      <c r="Z530" s="17" t="s">
        <v>103</v>
      </c>
      <c r="AA530" s="17" t="s">
        <v>74</v>
      </c>
      <c r="AB530" s="17" t="s">
        <v>74</v>
      </c>
      <c r="AC530" s="17" t="s">
        <v>103</v>
      </c>
      <c r="AD530" s="17"/>
      <c r="AE530" s="17"/>
    </row>
    <row r="531" spans="1:31" s="3" customFormat="1" ht="13" x14ac:dyDescent="0.3">
      <c r="A531" s="35" t="s">
        <v>2379</v>
      </c>
      <c r="B531" s="17" t="s">
        <v>2380</v>
      </c>
      <c r="C531" s="18">
        <v>40379</v>
      </c>
      <c r="D531" s="18">
        <v>40379.291666666701</v>
      </c>
      <c r="E531" s="16" t="s">
        <v>1375</v>
      </c>
      <c r="F531" s="36">
        <v>40974.333333333299</v>
      </c>
      <c r="G531" s="16" t="s">
        <v>137</v>
      </c>
      <c r="H531" s="17" t="s">
        <v>95</v>
      </c>
      <c r="I531" s="17"/>
      <c r="J531" s="17"/>
      <c r="K531" s="17" t="s">
        <v>96</v>
      </c>
      <c r="L531" s="17"/>
      <c r="M531" s="17"/>
      <c r="N531" s="17">
        <v>20</v>
      </c>
      <c r="O531" s="17"/>
      <c r="P531" s="17"/>
      <c r="Q531" s="17">
        <v>20</v>
      </c>
      <c r="R531" s="17" t="s">
        <v>83</v>
      </c>
      <c r="S531" s="17"/>
      <c r="T531" s="17" t="s">
        <v>78</v>
      </c>
      <c r="U531" s="17" t="s">
        <v>61</v>
      </c>
      <c r="V531" s="17" t="s">
        <v>62</v>
      </c>
      <c r="W531" s="19" t="s">
        <v>2381</v>
      </c>
      <c r="X531" s="18">
        <v>40892.333333333299</v>
      </c>
      <c r="Y531" s="18">
        <v>40892.333333333299</v>
      </c>
      <c r="Z531" s="17" t="s">
        <v>103</v>
      </c>
      <c r="AA531" s="17" t="s">
        <v>74</v>
      </c>
      <c r="AB531" s="17" t="s">
        <v>65</v>
      </c>
      <c r="AC531" s="17" t="s">
        <v>103</v>
      </c>
      <c r="AD531" s="17"/>
      <c r="AE531" s="17"/>
    </row>
    <row r="532" spans="1:31" s="3" customFormat="1" ht="13" x14ac:dyDescent="0.3">
      <c r="A532" s="35" t="s">
        <v>2382</v>
      </c>
      <c r="B532" s="17" t="s">
        <v>2383</v>
      </c>
      <c r="C532" s="18">
        <v>40379</v>
      </c>
      <c r="D532" s="18">
        <v>40379.291666666701</v>
      </c>
      <c r="E532" s="16" t="s">
        <v>1375</v>
      </c>
      <c r="F532" s="36">
        <v>40974.333333333299</v>
      </c>
      <c r="G532" s="16" t="s">
        <v>137</v>
      </c>
      <c r="H532" s="17" t="s">
        <v>95</v>
      </c>
      <c r="I532" s="17"/>
      <c r="J532" s="17"/>
      <c r="K532" s="17" t="s">
        <v>96</v>
      </c>
      <c r="L532" s="17"/>
      <c r="M532" s="17"/>
      <c r="N532" s="17">
        <v>20</v>
      </c>
      <c r="O532" s="17"/>
      <c r="P532" s="17"/>
      <c r="Q532" s="17">
        <v>20</v>
      </c>
      <c r="R532" s="17" t="s">
        <v>83</v>
      </c>
      <c r="S532" s="17"/>
      <c r="T532" s="17" t="s">
        <v>156</v>
      </c>
      <c r="U532" s="17" t="s">
        <v>61</v>
      </c>
      <c r="V532" s="17" t="s">
        <v>62</v>
      </c>
      <c r="W532" s="19" t="s">
        <v>2384</v>
      </c>
      <c r="X532" s="18">
        <v>40902.333333333299</v>
      </c>
      <c r="Y532" s="18">
        <v>40902.333333333299</v>
      </c>
      <c r="Z532" s="17" t="s">
        <v>103</v>
      </c>
      <c r="AA532" s="17" t="s">
        <v>74</v>
      </c>
      <c r="AB532" s="17" t="s">
        <v>65</v>
      </c>
      <c r="AC532" s="17" t="s">
        <v>103</v>
      </c>
      <c r="AD532" s="17"/>
      <c r="AE532" s="17"/>
    </row>
    <row r="533" spans="1:31" s="3" customFormat="1" ht="13" x14ac:dyDescent="0.3">
      <c r="A533" s="35" t="s">
        <v>2385</v>
      </c>
      <c r="B533" s="17">
        <v>641</v>
      </c>
      <c r="C533" s="18">
        <v>40502</v>
      </c>
      <c r="D533" s="18">
        <v>40382.291666666701</v>
      </c>
      <c r="E533" s="16" t="s">
        <v>1375</v>
      </c>
      <c r="F533" s="36">
        <v>40535.333333333299</v>
      </c>
      <c r="G533" s="16" t="s">
        <v>127</v>
      </c>
      <c r="H533" s="17" t="s">
        <v>76</v>
      </c>
      <c r="I533" s="17"/>
      <c r="J533" s="17"/>
      <c r="K533" s="17" t="s">
        <v>77</v>
      </c>
      <c r="L533" s="17"/>
      <c r="M533" s="17"/>
      <c r="N533" s="17">
        <v>11.2</v>
      </c>
      <c r="O533" s="17"/>
      <c r="P533" s="17"/>
      <c r="Q533" s="17">
        <v>11.2</v>
      </c>
      <c r="R533" s="17" t="s">
        <v>115</v>
      </c>
      <c r="S533" s="17"/>
      <c r="T533" s="17" t="s">
        <v>88</v>
      </c>
      <c r="U533" s="17" t="s">
        <v>61</v>
      </c>
      <c r="V533" s="17" t="s">
        <v>62</v>
      </c>
      <c r="W533" s="19" t="s">
        <v>2386</v>
      </c>
      <c r="X533" s="18">
        <v>40908.333333333299</v>
      </c>
      <c r="Y533" s="18">
        <v>40908.333333333299</v>
      </c>
      <c r="Z533" s="17" t="s">
        <v>74</v>
      </c>
      <c r="AA533" s="17" t="s">
        <v>74</v>
      </c>
      <c r="AB533" s="17" t="s">
        <v>74</v>
      </c>
      <c r="AC533" s="17" t="s">
        <v>103</v>
      </c>
      <c r="AD533" s="17"/>
      <c r="AE533" s="17"/>
    </row>
    <row r="534" spans="1:31" s="3" customFormat="1" ht="13" x14ac:dyDescent="0.3">
      <c r="A534" s="35" t="s">
        <v>2387</v>
      </c>
      <c r="B534" s="17">
        <v>642</v>
      </c>
      <c r="C534" s="18">
        <v>40389</v>
      </c>
      <c r="D534" s="18">
        <v>40389.291666666701</v>
      </c>
      <c r="E534" s="16" t="s">
        <v>1375</v>
      </c>
      <c r="F534" s="36">
        <v>41099.291666666701</v>
      </c>
      <c r="G534" s="16" t="s">
        <v>137</v>
      </c>
      <c r="H534" s="17" t="s">
        <v>95</v>
      </c>
      <c r="I534" s="17"/>
      <c r="J534" s="17"/>
      <c r="K534" s="17" t="s">
        <v>96</v>
      </c>
      <c r="L534" s="17"/>
      <c r="M534" s="17"/>
      <c r="N534" s="17">
        <v>20</v>
      </c>
      <c r="O534" s="17"/>
      <c r="P534" s="17"/>
      <c r="Q534" s="17">
        <v>20</v>
      </c>
      <c r="R534" s="17" t="s">
        <v>115</v>
      </c>
      <c r="S534" s="17"/>
      <c r="T534" s="17" t="s">
        <v>630</v>
      </c>
      <c r="U534" s="17" t="s">
        <v>61</v>
      </c>
      <c r="V534" s="17" t="s">
        <v>62</v>
      </c>
      <c r="W534" s="19" t="s">
        <v>2388</v>
      </c>
      <c r="X534" s="18">
        <v>40725.291666666701</v>
      </c>
      <c r="Y534" s="18">
        <v>40725.291666666701</v>
      </c>
      <c r="Z534" s="17" t="s">
        <v>103</v>
      </c>
      <c r="AA534" s="17" t="s">
        <v>65</v>
      </c>
      <c r="AB534" s="17" t="s">
        <v>65</v>
      </c>
      <c r="AC534" s="17" t="s">
        <v>103</v>
      </c>
      <c r="AD534" s="17"/>
      <c r="AE534" s="17"/>
    </row>
    <row r="535" spans="1:31" s="3" customFormat="1" ht="25.5" x14ac:dyDescent="0.3">
      <c r="A535" s="35" t="s">
        <v>2389</v>
      </c>
      <c r="B535" s="17">
        <v>643</v>
      </c>
      <c r="C535" s="18">
        <v>40385</v>
      </c>
      <c r="D535" s="18">
        <v>40390.291666666701</v>
      </c>
      <c r="E535" s="16" t="s">
        <v>1375</v>
      </c>
      <c r="F535" s="36">
        <v>40788.291666666701</v>
      </c>
      <c r="G535" s="16" t="s">
        <v>1219</v>
      </c>
      <c r="H535" s="17" t="s">
        <v>55</v>
      </c>
      <c r="I535" s="17"/>
      <c r="J535" s="17"/>
      <c r="K535" s="17" t="s">
        <v>55</v>
      </c>
      <c r="L535" s="17"/>
      <c r="M535" s="17"/>
      <c r="N535" s="17">
        <v>149.5</v>
      </c>
      <c r="O535" s="17"/>
      <c r="P535" s="17"/>
      <c r="Q535" s="17">
        <v>149.5</v>
      </c>
      <c r="R535" s="17" t="s">
        <v>83</v>
      </c>
      <c r="S535" s="17"/>
      <c r="T535" s="17" t="s">
        <v>78</v>
      </c>
      <c r="U535" s="17" t="s">
        <v>61</v>
      </c>
      <c r="V535" s="17" t="s">
        <v>62</v>
      </c>
      <c r="W535" s="19" t="s">
        <v>2390</v>
      </c>
      <c r="X535" s="18">
        <v>42004.333333333299</v>
      </c>
      <c r="Y535" s="18">
        <v>42004.333333333299</v>
      </c>
      <c r="Z535" s="17" t="s">
        <v>103</v>
      </c>
      <c r="AA535" s="17" t="s">
        <v>74</v>
      </c>
      <c r="AB535" s="17" t="s">
        <v>74</v>
      </c>
      <c r="AC535" s="17" t="s">
        <v>103</v>
      </c>
      <c r="AD535" s="17"/>
      <c r="AE535" s="17"/>
    </row>
    <row r="536" spans="1:31" s="3" customFormat="1" ht="13" x14ac:dyDescent="0.3">
      <c r="A536" s="35" t="s">
        <v>2391</v>
      </c>
      <c r="B536" s="17" t="s">
        <v>2392</v>
      </c>
      <c r="C536" s="18">
        <v>40388</v>
      </c>
      <c r="D536" s="18">
        <v>40390.291666666701</v>
      </c>
      <c r="E536" s="16" t="s">
        <v>1375</v>
      </c>
      <c r="F536" s="36">
        <v>40735.291666666701</v>
      </c>
      <c r="G536" s="16" t="s">
        <v>1219</v>
      </c>
      <c r="H536" s="17" t="s">
        <v>95</v>
      </c>
      <c r="I536" s="17"/>
      <c r="J536" s="17"/>
      <c r="K536" s="17" t="s">
        <v>96</v>
      </c>
      <c r="L536" s="17"/>
      <c r="M536" s="17"/>
      <c r="N536" s="17">
        <v>300</v>
      </c>
      <c r="O536" s="17"/>
      <c r="P536" s="17"/>
      <c r="Q536" s="17">
        <v>300</v>
      </c>
      <c r="R536" s="17" t="s">
        <v>83</v>
      </c>
      <c r="S536" s="17"/>
      <c r="T536" s="17" t="s">
        <v>88</v>
      </c>
      <c r="U536" s="17" t="s">
        <v>61</v>
      </c>
      <c r="V536" s="17" t="s">
        <v>62</v>
      </c>
      <c r="W536" s="19" t="s">
        <v>2393</v>
      </c>
      <c r="X536" s="18">
        <v>42004.333333333299</v>
      </c>
      <c r="Y536" s="18">
        <v>42004.333333333299</v>
      </c>
      <c r="Z536" s="17" t="s">
        <v>103</v>
      </c>
      <c r="AA536" s="17" t="s">
        <v>74</v>
      </c>
      <c r="AB536" s="17" t="s">
        <v>74</v>
      </c>
      <c r="AC536" s="17" t="s">
        <v>103</v>
      </c>
      <c r="AD536" s="17"/>
      <c r="AE536" s="17"/>
    </row>
    <row r="537" spans="1:31" s="3" customFormat="1" ht="13" x14ac:dyDescent="0.3">
      <c r="A537" s="35" t="s">
        <v>2394</v>
      </c>
      <c r="B537" s="17" t="s">
        <v>2395</v>
      </c>
      <c r="C537" s="18">
        <v>40385</v>
      </c>
      <c r="D537" s="18">
        <v>40390.291666666701</v>
      </c>
      <c r="E537" s="16" t="s">
        <v>1375</v>
      </c>
      <c r="F537" s="36">
        <v>41397.291666666701</v>
      </c>
      <c r="G537" s="16" t="s">
        <v>1219</v>
      </c>
      <c r="H537" s="17" t="s">
        <v>55</v>
      </c>
      <c r="I537" s="17"/>
      <c r="J537" s="17"/>
      <c r="K537" s="17" t="s">
        <v>55</v>
      </c>
      <c r="L537" s="17"/>
      <c r="M537" s="17"/>
      <c r="N537" s="17">
        <v>200.1</v>
      </c>
      <c r="O537" s="17"/>
      <c r="P537" s="17"/>
      <c r="Q537" s="17">
        <v>200.1</v>
      </c>
      <c r="R537" s="17" t="s">
        <v>83</v>
      </c>
      <c r="S537" s="17"/>
      <c r="T537" s="17" t="s">
        <v>107</v>
      </c>
      <c r="U537" s="17" t="s">
        <v>61</v>
      </c>
      <c r="V537" s="17" t="s">
        <v>89</v>
      </c>
      <c r="W537" s="19" t="s">
        <v>2396</v>
      </c>
      <c r="X537" s="18">
        <v>41274.333333333299</v>
      </c>
      <c r="Y537" s="18">
        <v>41274.333333333299</v>
      </c>
      <c r="Z537" s="17" t="s">
        <v>103</v>
      </c>
      <c r="AA537" s="17" t="s">
        <v>65</v>
      </c>
      <c r="AB537" s="17" t="s">
        <v>65</v>
      </c>
      <c r="AC537" s="17" t="s">
        <v>103</v>
      </c>
      <c r="AD537" s="17"/>
      <c r="AE537" s="17"/>
    </row>
    <row r="538" spans="1:31" s="3" customFormat="1" ht="13" x14ac:dyDescent="0.3">
      <c r="A538" s="35" t="s">
        <v>2397</v>
      </c>
      <c r="B538" s="17" t="s">
        <v>2398</v>
      </c>
      <c r="C538" s="18">
        <v>40502</v>
      </c>
      <c r="D538" s="18">
        <v>40390.291666666701</v>
      </c>
      <c r="E538" s="16" t="s">
        <v>1375</v>
      </c>
      <c r="F538" s="36">
        <v>40385.291666666701</v>
      </c>
      <c r="G538" s="16" t="s">
        <v>1219</v>
      </c>
      <c r="H538" s="17" t="s">
        <v>76</v>
      </c>
      <c r="I538" s="17"/>
      <c r="J538" s="17"/>
      <c r="K538" s="17" t="s">
        <v>96</v>
      </c>
      <c r="L538" s="17"/>
      <c r="M538" s="17"/>
      <c r="N538" s="17">
        <v>260</v>
      </c>
      <c r="O538" s="17"/>
      <c r="P538" s="17"/>
      <c r="Q538" s="17">
        <v>260</v>
      </c>
      <c r="R538" s="17" t="s">
        <v>83</v>
      </c>
      <c r="S538" s="17"/>
      <c r="T538" s="17" t="s">
        <v>107</v>
      </c>
      <c r="U538" s="17" t="s">
        <v>61</v>
      </c>
      <c r="V538" s="17" t="s">
        <v>89</v>
      </c>
      <c r="W538" s="19" t="s">
        <v>2399</v>
      </c>
      <c r="X538" s="18">
        <v>42005.333333333299</v>
      </c>
      <c r="Y538" s="18">
        <v>42005.333333333299</v>
      </c>
      <c r="Z538" s="17" t="s">
        <v>103</v>
      </c>
      <c r="AA538" s="17" t="s">
        <v>65</v>
      </c>
      <c r="AB538" s="17" t="s">
        <v>74</v>
      </c>
      <c r="AC538" s="17" t="s">
        <v>103</v>
      </c>
      <c r="AD538" s="17"/>
      <c r="AE538" s="17"/>
    </row>
    <row r="539" spans="1:31" s="3" customFormat="1" ht="13" x14ac:dyDescent="0.3">
      <c r="A539" s="35" t="s">
        <v>2400</v>
      </c>
      <c r="B539" s="17" t="s">
        <v>2401</v>
      </c>
      <c r="C539" s="18">
        <v>40389</v>
      </c>
      <c r="D539" s="18">
        <v>40390.291666666701</v>
      </c>
      <c r="E539" s="16" t="s">
        <v>1375</v>
      </c>
      <c r="F539" s="36">
        <v>41326.333333333299</v>
      </c>
      <c r="G539" s="16" t="s">
        <v>1219</v>
      </c>
      <c r="H539" s="17" t="s">
        <v>76</v>
      </c>
      <c r="I539" s="17"/>
      <c r="J539" s="17"/>
      <c r="K539" s="17" t="s">
        <v>96</v>
      </c>
      <c r="L539" s="17"/>
      <c r="M539" s="17"/>
      <c r="N539" s="17">
        <v>750</v>
      </c>
      <c r="O539" s="17"/>
      <c r="P539" s="17"/>
      <c r="Q539" s="17">
        <v>750</v>
      </c>
      <c r="R539" s="17" t="s">
        <v>83</v>
      </c>
      <c r="S539" s="17"/>
      <c r="T539" s="17" t="s">
        <v>84</v>
      </c>
      <c r="U539" s="17" t="s">
        <v>61</v>
      </c>
      <c r="V539" s="17" t="s">
        <v>89</v>
      </c>
      <c r="W539" s="19" t="s">
        <v>2402</v>
      </c>
      <c r="X539" s="18">
        <v>42005.333333333299</v>
      </c>
      <c r="Y539" s="18">
        <v>42005.333333333299</v>
      </c>
      <c r="Z539" s="17" t="s">
        <v>103</v>
      </c>
      <c r="AA539" s="17" t="s">
        <v>65</v>
      </c>
      <c r="AB539" s="17" t="s">
        <v>65</v>
      </c>
      <c r="AC539" s="17" t="s">
        <v>103</v>
      </c>
      <c r="AD539" s="17"/>
      <c r="AE539" s="17"/>
    </row>
    <row r="540" spans="1:31" s="3" customFormat="1" ht="13" x14ac:dyDescent="0.3">
      <c r="A540" s="35" t="s">
        <v>2403</v>
      </c>
      <c r="B540" s="17" t="s">
        <v>2404</v>
      </c>
      <c r="C540" s="18">
        <v>40389</v>
      </c>
      <c r="D540" s="18">
        <v>40390.291666666701</v>
      </c>
      <c r="E540" s="16" t="s">
        <v>1375</v>
      </c>
      <c r="F540" s="36">
        <v>40721.291666666701</v>
      </c>
      <c r="G540" s="16" t="s">
        <v>1219</v>
      </c>
      <c r="H540" s="17" t="s">
        <v>76</v>
      </c>
      <c r="I540" s="17"/>
      <c r="J540" s="17"/>
      <c r="K540" s="17" t="s">
        <v>653</v>
      </c>
      <c r="L540" s="17"/>
      <c r="M540" s="17"/>
      <c r="N540" s="17">
        <v>95</v>
      </c>
      <c r="O540" s="17"/>
      <c r="P540" s="17"/>
      <c r="Q540" s="17">
        <v>95</v>
      </c>
      <c r="R540" s="17" t="s">
        <v>83</v>
      </c>
      <c r="S540" s="17"/>
      <c r="T540" s="17" t="s">
        <v>579</v>
      </c>
      <c r="U540" s="17" t="s">
        <v>61</v>
      </c>
      <c r="V540" s="17" t="s">
        <v>89</v>
      </c>
      <c r="W540" s="19" t="s">
        <v>2405</v>
      </c>
      <c r="X540" s="18">
        <v>41091.291666666701</v>
      </c>
      <c r="Y540" s="18">
        <v>41091.291666666701</v>
      </c>
      <c r="Z540" s="17" t="s">
        <v>103</v>
      </c>
      <c r="AA540" s="17" t="s">
        <v>74</v>
      </c>
      <c r="AB540" s="17" t="s">
        <v>74</v>
      </c>
      <c r="AC540" s="17" t="s">
        <v>103</v>
      </c>
      <c r="AD540" s="17"/>
      <c r="AE540" s="17"/>
    </row>
    <row r="541" spans="1:31" s="3" customFormat="1" ht="13" x14ac:dyDescent="0.3">
      <c r="A541" s="35" t="s">
        <v>2406</v>
      </c>
      <c r="B541" s="17" t="s">
        <v>2407</v>
      </c>
      <c r="C541" s="18">
        <v>40389</v>
      </c>
      <c r="D541" s="18">
        <v>40390.291666666701</v>
      </c>
      <c r="E541" s="16" t="s">
        <v>1375</v>
      </c>
      <c r="F541" s="36">
        <v>40430.291666666701</v>
      </c>
      <c r="G541" s="16" t="s">
        <v>1219</v>
      </c>
      <c r="H541" s="17" t="s">
        <v>95</v>
      </c>
      <c r="I541" s="17"/>
      <c r="J541" s="17"/>
      <c r="K541" s="17" t="s">
        <v>96</v>
      </c>
      <c r="L541" s="17"/>
      <c r="M541" s="17"/>
      <c r="N541" s="17">
        <v>500</v>
      </c>
      <c r="O541" s="17"/>
      <c r="P541" s="17"/>
      <c r="Q541" s="17">
        <v>500</v>
      </c>
      <c r="R541" s="17" t="s">
        <v>83</v>
      </c>
      <c r="S541" s="17"/>
      <c r="T541" s="17" t="s">
        <v>84</v>
      </c>
      <c r="U541" s="17" t="s">
        <v>61</v>
      </c>
      <c r="V541" s="17" t="s">
        <v>89</v>
      </c>
      <c r="W541" s="19" t="s">
        <v>2408</v>
      </c>
      <c r="X541" s="18">
        <v>42307.291666666701</v>
      </c>
      <c r="Y541" s="18">
        <v>42307.291666666701</v>
      </c>
      <c r="Z541" s="17" t="s">
        <v>103</v>
      </c>
      <c r="AA541" s="17" t="s">
        <v>65</v>
      </c>
      <c r="AB541" s="17" t="s">
        <v>74</v>
      </c>
      <c r="AC541" s="17" t="s">
        <v>103</v>
      </c>
      <c r="AD541" s="17"/>
      <c r="AE541" s="17"/>
    </row>
    <row r="542" spans="1:31" s="3" customFormat="1" ht="13" x14ac:dyDescent="0.3">
      <c r="A542" s="35" t="s">
        <v>2409</v>
      </c>
      <c r="B542" s="17" t="s">
        <v>2410</v>
      </c>
      <c r="C542" s="18">
        <v>40389</v>
      </c>
      <c r="D542" s="18">
        <v>40390.291666666701</v>
      </c>
      <c r="E542" s="16" t="s">
        <v>1375</v>
      </c>
      <c r="F542" s="36">
        <v>40721.291666666701</v>
      </c>
      <c r="G542" s="16" t="s">
        <v>1219</v>
      </c>
      <c r="H542" s="17" t="s">
        <v>95</v>
      </c>
      <c r="I542" s="17"/>
      <c r="J542" s="17"/>
      <c r="K542" s="17" t="s">
        <v>96</v>
      </c>
      <c r="L542" s="17"/>
      <c r="M542" s="17"/>
      <c r="N542" s="17">
        <v>50</v>
      </c>
      <c r="O542" s="17"/>
      <c r="P542" s="17"/>
      <c r="Q542" s="17">
        <v>50</v>
      </c>
      <c r="R542" s="17" t="s">
        <v>83</v>
      </c>
      <c r="S542" s="17"/>
      <c r="T542" s="17" t="s">
        <v>579</v>
      </c>
      <c r="U542" s="17" t="s">
        <v>61</v>
      </c>
      <c r="V542" s="17" t="s">
        <v>89</v>
      </c>
      <c r="W542" s="19" t="s">
        <v>2411</v>
      </c>
      <c r="X542" s="18">
        <v>41640.333333333299</v>
      </c>
      <c r="Y542" s="18">
        <v>41640.333333333299</v>
      </c>
      <c r="Z542" s="17" t="s">
        <v>103</v>
      </c>
      <c r="AA542" s="17" t="s">
        <v>74</v>
      </c>
      <c r="AB542" s="17" t="s">
        <v>74</v>
      </c>
      <c r="AC542" s="17" t="s">
        <v>103</v>
      </c>
      <c r="AD542" s="17"/>
      <c r="AE542" s="17"/>
    </row>
    <row r="543" spans="1:31" s="3" customFormat="1" ht="13" x14ac:dyDescent="0.3">
      <c r="A543" s="35" t="s">
        <v>2412</v>
      </c>
      <c r="B543" s="17" t="s">
        <v>2413</v>
      </c>
      <c r="C543" s="18">
        <v>40388</v>
      </c>
      <c r="D543" s="18">
        <v>40390.291666666701</v>
      </c>
      <c r="E543" s="16" t="s">
        <v>1375</v>
      </c>
      <c r="F543" s="36">
        <v>40430.291666666701</v>
      </c>
      <c r="G543" s="16" t="s">
        <v>1219</v>
      </c>
      <c r="H543" s="17" t="s">
        <v>95</v>
      </c>
      <c r="I543" s="17"/>
      <c r="J543" s="17"/>
      <c r="K543" s="17" t="s">
        <v>96</v>
      </c>
      <c r="L543" s="17"/>
      <c r="M543" s="17"/>
      <c r="N543" s="17">
        <v>170</v>
      </c>
      <c r="O543" s="17"/>
      <c r="P543" s="17"/>
      <c r="Q543" s="17">
        <v>170</v>
      </c>
      <c r="R543" s="17" t="s">
        <v>83</v>
      </c>
      <c r="S543" s="17"/>
      <c r="T543" s="17" t="s">
        <v>84</v>
      </c>
      <c r="U543" s="17" t="s">
        <v>61</v>
      </c>
      <c r="V543" s="17" t="s">
        <v>89</v>
      </c>
      <c r="W543" s="19" t="s">
        <v>2414</v>
      </c>
      <c r="X543" s="18">
        <v>41640.333333333299</v>
      </c>
      <c r="Y543" s="18">
        <v>41640.333333333299</v>
      </c>
      <c r="Z543" s="17" t="s">
        <v>103</v>
      </c>
      <c r="AA543" s="17" t="s">
        <v>65</v>
      </c>
      <c r="AB543" s="17" t="s">
        <v>74</v>
      </c>
      <c r="AC543" s="17" t="s">
        <v>103</v>
      </c>
      <c r="AD543" s="17"/>
      <c r="AE543" s="17"/>
    </row>
    <row r="544" spans="1:31" s="3" customFormat="1" ht="13" x14ac:dyDescent="0.3">
      <c r="A544" s="35" t="s">
        <v>2415</v>
      </c>
      <c r="B544" s="17" t="s">
        <v>2416</v>
      </c>
      <c r="C544" s="18">
        <v>40388</v>
      </c>
      <c r="D544" s="18">
        <v>40390.291666666701</v>
      </c>
      <c r="E544" s="16" t="s">
        <v>1375</v>
      </c>
      <c r="F544" s="36">
        <v>41403.291666666701</v>
      </c>
      <c r="G544" s="16" t="s">
        <v>1219</v>
      </c>
      <c r="H544" s="17" t="s">
        <v>95</v>
      </c>
      <c r="I544" s="17"/>
      <c r="J544" s="17"/>
      <c r="K544" s="17" t="s">
        <v>96</v>
      </c>
      <c r="L544" s="17"/>
      <c r="M544" s="17"/>
      <c r="N544" s="17">
        <v>300</v>
      </c>
      <c r="O544" s="17"/>
      <c r="P544" s="17"/>
      <c r="Q544" s="17">
        <v>300</v>
      </c>
      <c r="R544" s="17" t="s">
        <v>83</v>
      </c>
      <c r="S544" s="17"/>
      <c r="T544" s="17" t="s">
        <v>119</v>
      </c>
      <c r="U544" s="17" t="s">
        <v>120</v>
      </c>
      <c r="V544" s="17" t="s">
        <v>89</v>
      </c>
      <c r="W544" s="19" t="s">
        <v>2417</v>
      </c>
      <c r="X544" s="18">
        <v>41973.333333333299</v>
      </c>
      <c r="Y544" s="18">
        <v>41973.333333333299</v>
      </c>
      <c r="Z544" s="17" t="s">
        <v>103</v>
      </c>
      <c r="AA544" s="17" t="s">
        <v>65</v>
      </c>
      <c r="AB544" s="17" t="s">
        <v>65</v>
      </c>
      <c r="AC544" s="17" t="s">
        <v>103</v>
      </c>
      <c r="AD544" s="17"/>
      <c r="AE544" s="17" t="s">
        <v>74</v>
      </c>
    </row>
    <row r="545" spans="1:31" s="3" customFormat="1" ht="13" x14ac:dyDescent="0.3">
      <c r="A545" s="35" t="s">
        <v>2418</v>
      </c>
      <c r="B545" s="17" t="s">
        <v>2419</v>
      </c>
      <c r="C545" s="18">
        <v>40389</v>
      </c>
      <c r="D545" s="18">
        <v>40390.291666666701</v>
      </c>
      <c r="E545" s="16" t="s">
        <v>1375</v>
      </c>
      <c r="F545" s="36">
        <v>40752.756006944401</v>
      </c>
      <c r="G545" s="16" t="s">
        <v>1219</v>
      </c>
      <c r="H545" s="17" t="s">
        <v>76</v>
      </c>
      <c r="I545" s="17"/>
      <c r="J545" s="17"/>
      <c r="K545" s="17" t="s">
        <v>653</v>
      </c>
      <c r="L545" s="17"/>
      <c r="M545" s="17"/>
      <c r="N545" s="17">
        <v>5.6</v>
      </c>
      <c r="O545" s="17"/>
      <c r="P545" s="17"/>
      <c r="Q545" s="17">
        <v>5.6</v>
      </c>
      <c r="R545" s="17" t="s">
        <v>83</v>
      </c>
      <c r="S545" s="17"/>
      <c r="T545" s="17" t="s">
        <v>1032</v>
      </c>
      <c r="U545" s="17" t="s">
        <v>120</v>
      </c>
      <c r="V545" s="17" t="s">
        <v>89</v>
      </c>
      <c r="W545" s="19" t="s">
        <v>2420</v>
      </c>
      <c r="X545" s="18">
        <v>40908.333333333299</v>
      </c>
      <c r="Y545" s="18">
        <v>40908.333333333299</v>
      </c>
      <c r="Z545" s="17" t="s">
        <v>103</v>
      </c>
      <c r="AA545" s="17" t="s">
        <v>74</v>
      </c>
      <c r="AB545" s="17" t="s">
        <v>74</v>
      </c>
      <c r="AC545" s="17" t="s">
        <v>103</v>
      </c>
      <c r="AD545" s="17"/>
      <c r="AE545" s="17"/>
    </row>
    <row r="546" spans="1:31" s="3" customFormat="1" ht="13" x14ac:dyDescent="0.3">
      <c r="A546" s="35" t="s">
        <v>2421</v>
      </c>
      <c r="B546" s="17" t="s">
        <v>2422</v>
      </c>
      <c r="C546" s="18">
        <v>40389</v>
      </c>
      <c r="D546" s="18">
        <v>40390.291666666701</v>
      </c>
      <c r="E546" s="16" t="s">
        <v>1375</v>
      </c>
      <c r="F546" s="36">
        <v>40795.291666666701</v>
      </c>
      <c r="G546" s="16" t="s">
        <v>1219</v>
      </c>
      <c r="H546" s="17" t="s">
        <v>76</v>
      </c>
      <c r="I546" s="17"/>
      <c r="J546" s="17"/>
      <c r="K546" s="17" t="s">
        <v>96</v>
      </c>
      <c r="L546" s="17"/>
      <c r="M546" s="17"/>
      <c r="N546" s="17">
        <v>1000</v>
      </c>
      <c r="O546" s="17"/>
      <c r="P546" s="17"/>
      <c r="Q546" s="17">
        <v>1000</v>
      </c>
      <c r="R546" s="17" t="s">
        <v>83</v>
      </c>
      <c r="S546" s="17"/>
      <c r="T546" s="17" t="s">
        <v>188</v>
      </c>
      <c r="U546" s="17" t="s">
        <v>189</v>
      </c>
      <c r="V546" s="17" t="s">
        <v>89</v>
      </c>
      <c r="W546" s="19" t="s">
        <v>2423</v>
      </c>
      <c r="X546" s="18">
        <v>42005.333333333299</v>
      </c>
      <c r="Y546" s="18">
        <v>42005.333333333299</v>
      </c>
      <c r="Z546" s="17" t="s">
        <v>103</v>
      </c>
      <c r="AA546" s="17" t="s">
        <v>65</v>
      </c>
      <c r="AB546" s="17" t="s">
        <v>74</v>
      </c>
      <c r="AC546" s="17" t="s">
        <v>103</v>
      </c>
      <c r="AD546" s="17"/>
      <c r="AE546" s="17"/>
    </row>
    <row r="547" spans="1:31" s="3" customFormat="1" ht="13" x14ac:dyDescent="0.3">
      <c r="A547" s="35" t="s">
        <v>2424</v>
      </c>
      <c r="B547" s="17" t="s">
        <v>2425</v>
      </c>
      <c r="C547" s="18">
        <v>40389</v>
      </c>
      <c r="D547" s="18">
        <v>40390.291666666701</v>
      </c>
      <c r="E547" s="16" t="s">
        <v>1375</v>
      </c>
      <c r="F547" s="36">
        <v>40743.291666666701</v>
      </c>
      <c r="G547" s="16" t="s">
        <v>1219</v>
      </c>
      <c r="H547" s="17" t="s">
        <v>95</v>
      </c>
      <c r="I547" s="17" t="s">
        <v>55</v>
      </c>
      <c r="J547" s="17"/>
      <c r="K547" s="17" t="s">
        <v>96</v>
      </c>
      <c r="L547" s="17" t="s">
        <v>55</v>
      </c>
      <c r="M547" s="17"/>
      <c r="N547" s="17">
        <v>66</v>
      </c>
      <c r="O547" s="17">
        <v>20</v>
      </c>
      <c r="P547" s="17"/>
      <c r="Q547" s="17">
        <v>86</v>
      </c>
      <c r="R547" s="17" t="s">
        <v>83</v>
      </c>
      <c r="S547" s="17"/>
      <c r="T547" s="17" t="s">
        <v>70</v>
      </c>
      <c r="U547" s="17" t="s">
        <v>61</v>
      </c>
      <c r="V547" s="17" t="s">
        <v>71</v>
      </c>
      <c r="W547" s="19" t="s">
        <v>2426</v>
      </c>
      <c r="X547" s="18">
        <v>41600.333333333299</v>
      </c>
      <c r="Y547" s="18">
        <v>41600.333333333299</v>
      </c>
      <c r="Z547" s="17" t="s">
        <v>103</v>
      </c>
      <c r="AA547" s="17" t="s">
        <v>74</v>
      </c>
      <c r="AB547" s="17" t="s">
        <v>74</v>
      </c>
      <c r="AC547" s="17" t="s">
        <v>103</v>
      </c>
      <c r="AD547" s="17"/>
      <c r="AE547" s="17"/>
    </row>
    <row r="548" spans="1:31" s="3" customFormat="1" ht="13" x14ac:dyDescent="0.3">
      <c r="A548" s="35" t="s">
        <v>2427</v>
      </c>
      <c r="B548" s="17" t="s">
        <v>2428</v>
      </c>
      <c r="C548" s="18">
        <v>40389</v>
      </c>
      <c r="D548" s="18">
        <v>40390.291666666701</v>
      </c>
      <c r="E548" s="16" t="s">
        <v>1375</v>
      </c>
      <c r="F548" s="36">
        <v>40766.291666666701</v>
      </c>
      <c r="G548" s="16" t="s">
        <v>1219</v>
      </c>
      <c r="H548" s="17" t="s">
        <v>95</v>
      </c>
      <c r="I548" s="17"/>
      <c r="J548" s="17"/>
      <c r="K548" s="17" t="s">
        <v>96</v>
      </c>
      <c r="L548" s="17"/>
      <c r="M548" s="17"/>
      <c r="N548" s="17">
        <v>200</v>
      </c>
      <c r="O548" s="17"/>
      <c r="P548" s="17"/>
      <c r="Q548" s="17">
        <v>200</v>
      </c>
      <c r="R548" s="17" t="s">
        <v>83</v>
      </c>
      <c r="S548" s="17"/>
      <c r="T548" s="17" t="s">
        <v>229</v>
      </c>
      <c r="U548" s="17" t="s">
        <v>61</v>
      </c>
      <c r="V548" s="17" t="s">
        <v>71</v>
      </c>
      <c r="W548" s="19" t="s">
        <v>2429</v>
      </c>
      <c r="X548" s="18">
        <v>41791.291666666701</v>
      </c>
      <c r="Y548" s="18">
        <v>41791.291666666701</v>
      </c>
      <c r="Z548" s="17" t="s">
        <v>103</v>
      </c>
      <c r="AA548" s="17" t="s">
        <v>74</v>
      </c>
      <c r="AB548" s="17" t="s">
        <v>74</v>
      </c>
      <c r="AC548" s="17" t="s">
        <v>103</v>
      </c>
      <c r="AD548" s="17"/>
      <c r="AE548" s="17"/>
    </row>
    <row r="549" spans="1:31" s="3" customFormat="1" ht="13" x14ac:dyDescent="0.3">
      <c r="A549" s="35" t="s">
        <v>2430</v>
      </c>
      <c r="B549" s="17" t="s">
        <v>2431</v>
      </c>
      <c r="C549" s="18">
        <v>40389</v>
      </c>
      <c r="D549" s="18">
        <v>40390.291666666701</v>
      </c>
      <c r="E549" s="16" t="s">
        <v>1375</v>
      </c>
      <c r="F549" s="36">
        <v>41250.333333333299</v>
      </c>
      <c r="G549" s="16" t="s">
        <v>1219</v>
      </c>
      <c r="H549" s="17" t="s">
        <v>55</v>
      </c>
      <c r="I549" s="17"/>
      <c r="J549" s="17"/>
      <c r="K549" s="17" t="s">
        <v>55</v>
      </c>
      <c r="L549" s="17"/>
      <c r="M549" s="17"/>
      <c r="N549" s="17">
        <v>16.100000000000001</v>
      </c>
      <c r="O549" s="17"/>
      <c r="P549" s="17"/>
      <c r="Q549" s="17">
        <v>16.100000000000001</v>
      </c>
      <c r="R549" s="17" t="s">
        <v>83</v>
      </c>
      <c r="S549" s="17"/>
      <c r="T549" s="17" t="s">
        <v>229</v>
      </c>
      <c r="U549" s="17" t="s">
        <v>61</v>
      </c>
      <c r="V549" s="17" t="s">
        <v>71</v>
      </c>
      <c r="W549" s="19" t="s">
        <v>2432</v>
      </c>
      <c r="X549" s="18">
        <v>41274.333333333299</v>
      </c>
      <c r="Y549" s="18">
        <v>41639.333333333299</v>
      </c>
      <c r="Z549" s="17" t="s">
        <v>103</v>
      </c>
      <c r="AA549" s="17" t="s">
        <v>65</v>
      </c>
      <c r="AB549" s="17" t="s">
        <v>74</v>
      </c>
      <c r="AC549" s="17" t="s">
        <v>103</v>
      </c>
      <c r="AD549" s="17"/>
      <c r="AE549" s="17"/>
    </row>
    <row r="550" spans="1:31" s="3" customFormat="1" ht="13" x14ac:dyDescent="0.3">
      <c r="A550" s="35" t="s">
        <v>2433</v>
      </c>
      <c r="B550" s="17" t="s">
        <v>2434</v>
      </c>
      <c r="C550" s="18">
        <v>40390</v>
      </c>
      <c r="D550" s="18">
        <v>40390.291666666701</v>
      </c>
      <c r="E550" s="16" t="s">
        <v>1375</v>
      </c>
      <c r="F550" s="36">
        <v>40795.291666666701</v>
      </c>
      <c r="G550" s="16" t="s">
        <v>1219</v>
      </c>
      <c r="H550" s="17" t="s">
        <v>95</v>
      </c>
      <c r="I550" s="17"/>
      <c r="J550" s="17"/>
      <c r="K550" s="17" t="s">
        <v>96</v>
      </c>
      <c r="L550" s="17"/>
      <c r="M550" s="17"/>
      <c r="N550" s="17">
        <v>238</v>
      </c>
      <c r="O550" s="17"/>
      <c r="P550" s="17"/>
      <c r="Q550" s="17">
        <v>238</v>
      </c>
      <c r="R550" s="17" t="s">
        <v>83</v>
      </c>
      <c r="S550" s="17"/>
      <c r="T550" s="17" t="s">
        <v>188</v>
      </c>
      <c r="U550" s="17" t="s">
        <v>189</v>
      </c>
      <c r="V550" s="17" t="s">
        <v>71</v>
      </c>
      <c r="W550" s="19" t="s">
        <v>2435</v>
      </c>
      <c r="X550" s="18">
        <v>41426.291666666701</v>
      </c>
      <c r="Y550" s="18">
        <v>41426.291666666701</v>
      </c>
      <c r="Z550" s="17" t="s">
        <v>103</v>
      </c>
      <c r="AA550" s="17" t="s">
        <v>74</v>
      </c>
      <c r="AB550" s="17" t="s">
        <v>74</v>
      </c>
      <c r="AC550" s="17" t="s">
        <v>103</v>
      </c>
      <c r="AD550" s="17"/>
      <c r="AE550" s="17"/>
    </row>
    <row r="551" spans="1:31" s="3" customFormat="1" ht="13" x14ac:dyDescent="0.3">
      <c r="A551" s="35" t="s">
        <v>2436</v>
      </c>
      <c r="B551" s="17" t="s">
        <v>2437</v>
      </c>
      <c r="C551" s="18">
        <v>40389</v>
      </c>
      <c r="D551" s="18">
        <v>40390.291666666701</v>
      </c>
      <c r="E551" s="16" t="s">
        <v>1375</v>
      </c>
      <c r="F551" s="36">
        <v>40721.291666666701</v>
      </c>
      <c r="G551" s="16" t="s">
        <v>1219</v>
      </c>
      <c r="H551" s="17" t="s">
        <v>76</v>
      </c>
      <c r="I551" s="17"/>
      <c r="J551" s="17"/>
      <c r="K551" s="17" t="s">
        <v>653</v>
      </c>
      <c r="L551" s="17"/>
      <c r="M551" s="17"/>
      <c r="N551" s="17">
        <v>364.2</v>
      </c>
      <c r="O551" s="17"/>
      <c r="P551" s="17"/>
      <c r="Q551" s="17">
        <v>364.2</v>
      </c>
      <c r="R551" s="17" t="s">
        <v>83</v>
      </c>
      <c r="S551" s="17"/>
      <c r="T551" s="17" t="s">
        <v>2438</v>
      </c>
      <c r="U551" s="17" t="s">
        <v>61</v>
      </c>
      <c r="V551" s="17" t="s">
        <v>89</v>
      </c>
      <c r="W551" s="19" t="s">
        <v>2420</v>
      </c>
      <c r="X551" s="18">
        <v>42522.291666666701</v>
      </c>
      <c r="Y551" s="18">
        <v>42522.291666666701</v>
      </c>
      <c r="Z551" s="17" t="s">
        <v>103</v>
      </c>
      <c r="AA551" s="17" t="s">
        <v>74</v>
      </c>
      <c r="AB551" s="17" t="s">
        <v>74</v>
      </c>
      <c r="AC551" s="17" t="s">
        <v>103</v>
      </c>
      <c r="AD551" s="17"/>
      <c r="AE551" s="17"/>
    </row>
    <row r="552" spans="1:31" s="3" customFormat="1" ht="13" x14ac:dyDescent="0.3">
      <c r="A552" s="35" t="s">
        <v>2439</v>
      </c>
      <c r="B552" s="17" t="s">
        <v>2440</v>
      </c>
      <c r="C552" s="18">
        <v>40390</v>
      </c>
      <c r="D552" s="18">
        <v>40390.291666666701</v>
      </c>
      <c r="E552" s="16" t="s">
        <v>1375</v>
      </c>
      <c r="F552" s="36">
        <v>40795.291666666701</v>
      </c>
      <c r="G552" s="16" t="s">
        <v>1219</v>
      </c>
      <c r="H552" s="17" t="s">
        <v>95</v>
      </c>
      <c r="I552" s="17"/>
      <c r="J552" s="17"/>
      <c r="K552" s="17" t="s">
        <v>96</v>
      </c>
      <c r="L552" s="17"/>
      <c r="M552" s="17"/>
      <c r="N552" s="17">
        <v>200</v>
      </c>
      <c r="O552" s="17"/>
      <c r="P552" s="17"/>
      <c r="Q552" s="17">
        <v>200</v>
      </c>
      <c r="R552" s="17" t="s">
        <v>83</v>
      </c>
      <c r="S552" s="17"/>
      <c r="T552" s="17" t="s">
        <v>84</v>
      </c>
      <c r="U552" s="17" t="s">
        <v>61</v>
      </c>
      <c r="V552" s="17" t="s">
        <v>89</v>
      </c>
      <c r="W552" s="19" t="s">
        <v>2026</v>
      </c>
      <c r="X552" s="18">
        <v>41426.291666666701</v>
      </c>
      <c r="Y552" s="18">
        <v>41426.291666666701</v>
      </c>
      <c r="Z552" s="17" t="s">
        <v>103</v>
      </c>
      <c r="AA552" s="17" t="s">
        <v>65</v>
      </c>
      <c r="AB552" s="17" t="s">
        <v>74</v>
      </c>
      <c r="AC552" s="17" t="s">
        <v>103</v>
      </c>
      <c r="AD552" s="17"/>
      <c r="AE552" s="17"/>
    </row>
    <row r="553" spans="1:31" s="3" customFormat="1" ht="13" x14ac:dyDescent="0.3">
      <c r="A553" s="35" t="s">
        <v>2441</v>
      </c>
      <c r="B553" s="17" t="s">
        <v>2442</v>
      </c>
      <c r="C553" s="18">
        <v>40502</v>
      </c>
      <c r="D553" s="18">
        <v>40390.291666666701</v>
      </c>
      <c r="E553" s="16" t="s">
        <v>1375</v>
      </c>
      <c r="F553" s="36">
        <v>40704.831875000003</v>
      </c>
      <c r="G553" s="16" t="s">
        <v>1219</v>
      </c>
      <c r="H553" s="17" t="s">
        <v>95</v>
      </c>
      <c r="I553" s="17"/>
      <c r="J553" s="17"/>
      <c r="K553" s="17" t="s">
        <v>96</v>
      </c>
      <c r="L553" s="17"/>
      <c r="M553" s="17"/>
      <c r="N553" s="17">
        <v>242</v>
      </c>
      <c r="O553" s="17"/>
      <c r="P553" s="17"/>
      <c r="Q553" s="17">
        <v>242</v>
      </c>
      <c r="R553" s="17" t="s">
        <v>83</v>
      </c>
      <c r="S553" s="17"/>
      <c r="T553" s="17" t="s">
        <v>119</v>
      </c>
      <c r="U553" s="17" t="s">
        <v>120</v>
      </c>
      <c r="V553" s="17" t="s">
        <v>89</v>
      </c>
      <c r="W553" s="19" t="s">
        <v>2443</v>
      </c>
      <c r="X553" s="18">
        <v>41639.333333333299</v>
      </c>
      <c r="Y553" s="18">
        <v>41639.333333333299</v>
      </c>
      <c r="Z553" s="17" t="s">
        <v>103</v>
      </c>
      <c r="AA553" s="17" t="s">
        <v>74</v>
      </c>
      <c r="AB553" s="17" t="s">
        <v>74</v>
      </c>
      <c r="AC553" s="17" t="s">
        <v>103</v>
      </c>
      <c r="AD553" s="17"/>
      <c r="AE553" s="17"/>
    </row>
    <row r="554" spans="1:31" s="3" customFormat="1" ht="13" x14ac:dyDescent="0.3">
      <c r="A554" s="35" t="s">
        <v>2444</v>
      </c>
      <c r="B554" s="17" t="s">
        <v>2445</v>
      </c>
      <c r="C554" s="18">
        <v>40502</v>
      </c>
      <c r="D554" s="18">
        <v>40390.291666666701</v>
      </c>
      <c r="E554" s="16" t="s">
        <v>1375</v>
      </c>
      <c r="F554" s="36">
        <v>40508.333333333299</v>
      </c>
      <c r="G554" s="16" t="s">
        <v>1219</v>
      </c>
      <c r="H554" s="17" t="s">
        <v>55</v>
      </c>
      <c r="I554" s="17"/>
      <c r="J554" s="17"/>
      <c r="K554" s="17" t="s">
        <v>55</v>
      </c>
      <c r="L554" s="17"/>
      <c r="M554" s="17"/>
      <c r="N554" s="17">
        <v>300</v>
      </c>
      <c r="O554" s="17"/>
      <c r="P554" s="17"/>
      <c r="Q554" s="17">
        <v>300</v>
      </c>
      <c r="R554" s="17" t="s">
        <v>115</v>
      </c>
      <c r="S554" s="17"/>
      <c r="T554" s="17" t="s">
        <v>487</v>
      </c>
      <c r="U554" s="17" t="s">
        <v>484</v>
      </c>
      <c r="V554" s="17" t="s">
        <v>71</v>
      </c>
      <c r="W554" s="19" t="s">
        <v>2446</v>
      </c>
      <c r="X554" s="18">
        <v>41090.291666666701</v>
      </c>
      <c r="Y554" s="18">
        <v>41090.291666666701</v>
      </c>
      <c r="Z554" s="17" t="s">
        <v>103</v>
      </c>
      <c r="AA554" s="17" t="s">
        <v>74</v>
      </c>
      <c r="AB554" s="17" t="s">
        <v>74</v>
      </c>
      <c r="AC554" s="17" t="s">
        <v>103</v>
      </c>
      <c r="AD554" s="17"/>
      <c r="AE554" s="17"/>
    </row>
    <row r="555" spans="1:31" s="3" customFormat="1" ht="13" x14ac:dyDescent="0.3">
      <c r="A555" s="35" t="s">
        <v>2447</v>
      </c>
      <c r="B555" s="17" t="s">
        <v>2448</v>
      </c>
      <c r="C555" s="18">
        <v>40502</v>
      </c>
      <c r="D555" s="18">
        <v>40390.291666666701</v>
      </c>
      <c r="E555" s="16" t="s">
        <v>1375</v>
      </c>
      <c r="F555" s="36">
        <v>40483.291666666701</v>
      </c>
      <c r="G555" s="16" t="s">
        <v>1219</v>
      </c>
      <c r="H555" s="17" t="s">
        <v>55</v>
      </c>
      <c r="I555" s="17"/>
      <c r="J555" s="17"/>
      <c r="K555" s="17" t="s">
        <v>55</v>
      </c>
      <c r="L555" s="17"/>
      <c r="M555" s="17"/>
      <c r="N555" s="17">
        <v>540</v>
      </c>
      <c r="O555" s="17"/>
      <c r="P555" s="17"/>
      <c r="Q555" s="17">
        <v>540</v>
      </c>
      <c r="R555" s="17" t="s">
        <v>115</v>
      </c>
      <c r="S555" s="17"/>
      <c r="T555" s="17" t="s">
        <v>487</v>
      </c>
      <c r="U555" s="17" t="s">
        <v>484</v>
      </c>
      <c r="V555" s="17" t="s">
        <v>71</v>
      </c>
      <c r="W555" s="19" t="s">
        <v>2449</v>
      </c>
      <c r="X555" s="18">
        <v>41639.333333333299</v>
      </c>
      <c r="Y555" s="18">
        <v>41639.333333333299</v>
      </c>
      <c r="Z555" s="17" t="s">
        <v>103</v>
      </c>
      <c r="AA555" s="17" t="s">
        <v>74</v>
      </c>
      <c r="AB555" s="17" t="s">
        <v>74</v>
      </c>
      <c r="AC555" s="17" t="s">
        <v>103</v>
      </c>
      <c r="AD555" s="17"/>
      <c r="AE555" s="17"/>
    </row>
    <row r="556" spans="1:31" s="3" customFormat="1" ht="13" x14ac:dyDescent="0.3">
      <c r="A556" s="35" t="s">
        <v>2450</v>
      </c>
      <c r="B556" s="17" t="s">
        <v>2451</v>
      </c>
      <c r="C556" s="18">
        <v>40389</v>
      </c>
      <c r="D556" s="18">
        <v>40390.291666666701</v>
      </c>
      <c r="E556" s="16" t="s">
        <v>1375</v>
      </c>
      <c r="F556" s="36">
        <v>41397.291666666701</v>
      </c>
      <c r="G556" s="16" t="s">
        <v>1219</v>
      </c>
      <c r="H556" s="17" t="s">
        <v>95</v>
      </c>
      <c r="I556" s="17"/>
      <c r="J556" s="17"/>
      <c r="K556" s="17" t="s">
        <v>96</v>
      </c>
      <c r="L556" s="17"/>
      <c r="M556" s="17"/>
      <c r="N556" s="17">
        <v>150</v>
      </c>
      <c r="O556" s="17"/>
      <c r="P556" s="17"/>
      <c r="Q556" s="17">
        <v>150</v>
      </c>
      <c r="R556" s="17" t="s">
        <v>83</v>
      </c>
      <c r="S556" s="17"/>
      <c r="T556" s="17" t="s">
        <v>133</v>
      </c>
      <c r="U556" s="17" t="s">
        <v>61</v>
      </c>
      <c r="V556" s="17" t="s">
        <v>62</v>
      </c>
      <c r="W556" s="19" t="s">
        <v>2452</v>
      </c>
      <c r="X556" s="18">
        <v>42004.333333333299</v>
      </c>
      <c r="Y556" s="18">
        <v>42735.333333333299</v>
      </c>
      <c r="Z556" s="17" t="s">
        <v>103</v>
      </c>
      <c r="AA556" s="17" t="s">
        <v>65</v>
      </c>
      <c r="AB556" s="17" t="s">
        <v>74</v>
      </c>
      <c r="AC556" s="17" t="s">
        <v>103</v>
      </c>
      <c r="AD556" s="17"/>
      <c r="AE556" s="17"/>
    </row>
    <row r="557" spans="1:31" s="3" customFormat="1" ht="13" x14ac:dyDescent="0.3">
      <c r="A557" s="35" t="s">
        <v>2453</v>
      </c>
      <c r="B557" s="17" t="s">
        <v>2454</v>
      </c>
      <c r="C557" s="18">
        <v>40389</v>
      </c>
      <c r="D557" s="18">
        <v>40390.291666666701</v>
      </c>
      <c r="E557" s="16" t="s">
        <v>1375</v>
      </c>
      <c r="F557" s="36">
        <v>41397.291666666701</v>
      </c>
      <c r="G557" s="16" t="s">
        <v>1219</v>
      </c>
      <c r="H557" s="17" t="s">
        <v>95</v>
      </c>
      <c r="I557" s="17"/>
      <c r="J557" s="17"/>
      <c r="K557" s="17" t="s">
        <v>96</v>
      </c>
      <c r="L557" s="17"/>
      <c r="M557" s="17"/>
      <c r="N557" s="17">
        <v>200</v>
      </c>
      <c r="O557" s="17"/>
      <c r="P557" s="17"/>
      <c r="Q557" s="17">
        <v>200</v>
      </c>
      <c r="R557" s="17" t="s">
        <v>83</v>
      </c>
      <c r="S557" s="17"/>
      <c r="T557" s="17" t="s">
        <v>78</v>
      </c>
      <c r="U557" s="17" t="s">
        <v>61</v>
      </c>
      <c r="V557" s="17" t="s">
        <v>62</v>
      </c>
      <c r="W557" s="19" t="s">
        <v>2381</v>
      </c>
      <c r="X557" s="18">
        <v>42004.333333333299</v>
      </c>
      <c r="Y557" s="18">
        <v>42004.333333333299</v>
      </c>
      <c r="Z557" s="17" t="s">
        <v>103</v>
      </c>
      <c r="AA557" s="17" t="s">
        <v>65</v>
      </c>
      <c r="AB557" s="17" t="s">
        <v>74</v>
      </c>
      <c r="AC557" s="17" t="s">
        <v>103</v>
      </c>
      <c r="AD557" s="17"/>
      <c r="AE557" s="17"/>
    </row>
    <row r="558" spans="1:31" s="3" customFormat="1" ht="13" x14ac:dyDescent="0.3">
      <c r="A558" s="35" t="s">
        <v>2455</v>
      </c>
      <c r="B558" s="17" t="s">
        <v>2456</v>
      </c>
      <c r="C558" s="18">
        <v>40389</v>
      </c>
      <c r="D558" s="18">
        <v>40390.291666666701</v>
      </c>
      <c r="E558" s="16" t="s">
        <v>1375</v>
      </c>
      <c r="F558" s="36">
        <v>41408.291666666701</v>
      </c>
      <c r="G558" s="16" t="s">
        <v>1219</v>
      </c>
      <c r="H558" s="17" t="s">
        <v>95</v>
      </c>
      <c r="I558" s="17"/>
      <c r="J558" s="17"/>
      <c r="K558" s="17" t="s">
        <v>96</v>
      </c>
      <c r="L558" s="17"/>
      <c r="M558" s="17"/>
      <c r="N558" s="17">
        <v>220</v>
      </c>
      <c r="O558" s="17"/>
      <c r="P558" s="17"/>
      <c r="Q558" s="17">
        <v>220</v>
      </c>
      <c r="R558" s="17" t="s">
        <v>83</v>
      </c>
      <c r="S558" s="17"/>
      <c r="T558" s="17" t="s">
        <v>519</v>
      </c>
      <c r="U558" s="17" t="s">
        <v>61</v>
      </c>
      <c r="V558" s="17" t="s">
        <v>62</v>
      </c>
      <c r="W558" s="19" t="s">
        <v>2457</v>
      </c>
      <c r="X558" s="18">
        <v>41699.333333333299</v>
      </c>
      <c r="Y558" s="18">
        <v>41699.333333333299</v>
      </c>
      <c r="Z558" s="17" t="s">
        <v>103</v>
      </c>
      <c r="AA558" s="17" t="s">
        <v>65</v>
      </c>
      <c r="AB558" s="17" t="s">
        <v>65</v>
      </c>
      <c r="AC558" s="17" t="s">
        <v>103</v>
      </c>
      <c r="AD558" s="17"/>
      <c r="AE558" s="17"/>
    </row>
    <row r="559" spans="1:31" s="3" customFormat="1" ht="13" x14ac:dyDescent="0.3">
      <c r="A559" s="35" t="s">
        <v>2458</v>
      </c>
      <c r="B559" s="17" t="s">
        <v>2459</v>
      </c>
      <c r="C559" s="18">
        <v>40389</v>
      </c>
      <c r="D559" s="18">
        <v>40390.291666666701</v>
      </c>
      <c r="E559" s="16" t="s">
        <v>1375</v>
      </c>
      <c r="F559" s="36">
        <v>40799.291666666701</v>
      </c>
      <c r="G559" s="16" t="s">
        <v>1219</v>
      </c>
      <c r="H559" s="17" t="s">
        <v>95</v>
      </c>
      <c r="I559" s="17"/>
      <c r="J559" s="17"/>
      <c r="K559" s="17" t="s">
        <v>96</v>
      </c>
      <c r="L559" s="17"/>
      <c r="M559" s="17"/>
      <c r="N559" s="17">
        <v>600</v>
      </c>
      <c r="O559" s="17"/>
      <c r="P559" s="17"/>
      <c r="Q559" s="17">
        <v>600</v>
      </c>
      <c r="R559" s="17" t="s">
        <v>83</v>
      </c>
      <c r="S559" s="17"/>
      <c r="T559" s="17" t="s">
        <v>133</v>
      </c>
      <c r="U559" s="17" t="s">
        <v>61</v>
      </c>
      <c r="V559" s="17" t="s">
        <v>62</v>
      </c>
      <c r="W559" s="19" t="s">
        <v>2460</v>
      </c>
      <c r="X559" s="18">
        <v>42125.291666666701</v>
      </c>
      <c r="Y559" s="18">
        <v>42125.291666666701</v>
      </c>
      <c r="Z559" s="17" t="s">
        <v>103</v>
      </c>
      <c r="AA559" s="17" t="s">
        <v>74</v>
      </c>
      <c r="AB559" s="17" t="s">
        <v>74</v>
      </c>
      <c r="AC559" s="17" t="s">
        <v>103</v>
      </c>
      <c r="AD559" s="17"/>
      <c r="AE559" s="17"/>
    </row>
    <row r="560" spans="1:31" s="3" customFormat="1" ht="13" x14ac:dyDescent="0.3">
      <c r="A560" s="35" t="s">
        <v>2461</v>
      </c>
      <c r="B560" s="17" t="s">
        <v>2462</v>
      </c>
      <c r="C560" s="18">
        <v>40389</v>
      </c>
      <c r="D560" s="18">
        <v>40390.291666666701</v>
      </c>
      <c r="E560" s="16" t="s">
        <v>1375</v>
      </c>
      <c r="F560" s="36">
        <v>41397.291666666701</v>
      </c>
      <c r="G560" s="16" t="s">
        <v>1219</v>
      </c>
      <c r="H560" s="17" t="s">
        <v>95</v>
      </c>
      <c r="I560" s="17"/>
      <c r="J560" s="17"/>
      <c r="K560" s="17" t="s">
        <v>96</v>
      </c>
      <c r="L560" s="17"/>
      <c r="M560" s="17"/>
      <c r="N560" s="17">
        <v>200</v>
      </c>
      <c r="O560" s="17"/>
      <c r="P560" s="17"/>
      <c r="Q560" s="17">
        <v>200</v>
      </c>
      <c r="R560" s="17" t="s">
        <v>83</v>
      </c>
      <c r="S560" s="17"/>
      <c r="T560" s="17" t="s">
        <v>78</v>
      </c>
      <c r="U560" s="17" t="s">
        <v>61</v>
      </c>
      <c r="V560" s="17" t="s">
        <v>62</v>
      </c>
      <c r="W560" s="19" t="s">
        <v>2463</v>
      </c>
      <c r="X560" s="18">
        <v>41699.333333333299</v>
      </c>
      <c r="Y560" s="18">
        <v>41699.333333333299</v>
      </c>
      <c r="Z560" s="17" t="s">
        <v>103</v>
      </c>
      <c r="AA560" s="17" t="s">
        <v>65</v>
      </c>
      <c r="AB560" s="17" t="s">
        <v>65</v>
      </c>
      <c r="AC560" s="17" t="s">
        <v>103</v>
      </c>
      <c r="AD560" s="17"/>
      <c r="AE560" s="17"/>
    </row>
    <row r="561" spans="1:31" s="3" customFormat="1" ht="13" x14ac:dyDescent="0.3">
      <c r="A561" s="35" t="s">
        <v>2464</v>
      </c>
      <c r="B561" s="17" t="s">
        <v>2465</v>
      </c>
      <c r="C561" s="18">
        <v>40389</v>
      </c>
      <c r="D561" s="18">
        <v>40390.291666666701</v>
      </c>
      <c r="E561" s="16" t="s">
        <v>1375</v>
      </c>
      <c r="F561" s="36">
        <v>41547.291666666701</v>
      </c>
      <c r="G561" s="16" t="s">
        <v>1219</v>
      </c>
      <c r="H561" s="17" t="s">
        <v>95</v>
      </c>
      <c r="I561" s="17"/>
      <c r="J561" s="17"/>
      <c r="K561" s="17" t="s">
        <v>96</v>
      </c>
      <c r="L561" s="17"/>
      <c r="M561" s="17"/>
      <c r="N561" s="17">
        <v>1</v>
      </c>
      <c r="O561" s="17"/>
      <c r="P561" s="17"/>
      <c r="Q561" s="17">
        <v>1</v>
      </c>
      <c r="R561" s="17" t="s">
        <v>83</v>
      </c>
      <c r="S561" s="17"/>
      <c r="T561" s="17" t="s">
        <v>78</v>
      </c>
      <c r="U561" s="17" t="s">
        <v>61</v>
      </c>
      <c r="V561" s="17" t="s">
        <v>62</v>
      </c>
      <c r="W561" s="19" t="s">
        <v>2466</v>
      </c>
      <c r="X561" s="18">
        <v>42826.291666666701</v>
      </c>
      <c r="Y561" s="18">
        <v>42826.291666666701</v>
      </c>
      <c r="Z561" s="17" t="s">
        <v>103</v>
      </c>
      <c r="AA561" s="17" t="s">
        <v>65</v>
      </c>
      <c r="AB561" s="17" t="s">
        <v>74</v>
      </c>
      <c r="AC561" s="17" t="s">
        <v>103</v>
      </c>
      <c r="AD561" s="17"/>
      <c r="AE561" s="17"/>
    </row>
    <row r="562" spans="1:31" s="3" customFormat="1" ht="13" x14ac:dyDescent="0.3">
      <c r="A562" s="35" t="s">
        <v>2467</v>
      </c>
      <c r="B562" s="17" t="s">
        <v>2468</v>
      </c>
      <c r="C562" s="18">
        <v>40389</v>
      </c>
      <c r="D562" s="18">
        <v>40390.291666666701</v>
      </c>
      <c r="E562" s="16" t="s">
        <v>1375</v>
      </c>
      <c r="F562" s="36">
        <v>40799.291666666701</v>
      </c>
      <c r="G562" s="16" t="s">
        <v>1219</v>
      </c>
      <c r="H562" s="17" t="s">
        <v>95</v>
      </c>
      <c r="I562" s="17"/>
      <c r="J562" s="17"/>
      <c r="K562" s="17" t="s">
        <v>96</v>
      </c>
      <c r="L562" s="17"/>
      <c r="M562" s="17"/>
      <c r="N562" s="17">
        <v>289</v>
      </c>
      <c r="O562" s="17"/>
      <c r="P562" s="17"/>
      <c r="Q562" s="17">
        <v>289</v>
      </c>
      <c r="R562" s="17" t="s">
        <v>83</v>
      </c>
      <c r="S562" s="17"/>
      <c r="T562" s="17" t="s">
        <v>78</v>
      </c>
      <c r="U562" s="17" t="s">
        <v>61</v>
      </c>
      <c r="V562" s="17" t="s">
        <v>62</v>
      </c>
      <c r="W562" s="19" t="s">
        <v>2469</v>
      </c>
      <c r="X562" s="18">
        <v>42826.291666666701</v>
      </c>
      <c r="Y562" s="18">
        <v>42826.291666666701</v>
      </c>
      <c r="Z562" s="17" t="s">
        <v>103</v>
      </c>
      <c r="AA562" s="17" t="s">
        <v>74</v>
      </c>
      <c r="AB562" s="17" t="s">
        <v>74</v>
      </c>
      <c r="AC562" s="17" t="s">
        <v>103</v>
      </c>
      <c r="AD562" s="17"/>
      <c r="AE562" s="17"/>
    </row>
    <row r="563" spans="1:31" s="3" customFormat="1" ht="13" x14ac:dyDescent="0.3">
      <c r="A563" s="35" t="s">
        <v>2470</v>
      </c>
      <c r="B563" s="17" t="s">
        <v>2471</v>
      </c>
      <c r="C563" s="18">
        <v>40389</v>
      </c>
      <c r="D563" s="18">
        <v>40390.291666666701</v>
      </c>
      <c r="E563" s="16" t="s">
        <v>1375</v>
      </c>
      <c r="F563" s="36">
        <v>40799.291666666701</v>
      </c>
      <c r="G563" s="16" t="s">
        <v>1219</v>
      </c>
      <c r="H563" s="17" t="s">
        <v>95</v>
      </c>
      <c r="I563" s="17" t="s">
        <v>1035</v>
      </c>
      <c r="J563" s="17"/>
      <c r="K563" s="17" t="s">
        <v>96</v>
      </c>
      <c r="L563" s="17" t="s">
        <v>77</v>
      </c>
      <c r="M563" s="17"/>
      <c r="N563" s="17">
        <v>240</v>
      </c>
      <c r="O563" s="17">
        <v>49</v>
      </c>
      <c r="P563" s="17"/>
      <c r="Q563" s="17">
        <v>289</v>
      </c>
      <c r="R563" s="17" t="s">
        <v>83</v>
      </c>
      <c r="S563" s="17"/>
      <c r="T563" s="17" t="s">
        <v>78</v>
      </c>
      <c r="U563" s="17" t="s">
        <v>61</v>
      </c>
      <c r="V563" s="17" t="s">
        <v>62</v>
      </c>
      <c r="W563" s="19" t="s">
        <v>2472</v>
      </c>
      <c r="X563" s="18">
        <v>42826.291666666701</v>
      </c>
      <c r="Y563" s="18">
        <v>42826.291666666701</v>
      </c>
      <c r="Z563" s="17" t="s">
        <v>103</v>
      </c>
      <c r="AA563" s="17" t="s">
        <v>74</v>
      </c>
      <c r="AB563" s="17" t="s">
        <v>74</v>
      </c>
      <c r="AC563" s="17" t="s">
        <v>103</v>
      </c>
      <c r="AD563" s="17"/>
      <c r="AE563" s="17"/>
    </row>
    <row r="564" spans="1:31" s="3" customFormat="1" ht="13" x14ac:dyDescent="0.3">
      <c r="A564" s="35" t="s">
        <v>2473</v>
      </c>
      <c r="B564" s="17" t="s">
        <v>2474</v>
      </c>
      <c r="C564" s="18">
        <v>40389</v>
      </c>
      <c r="D564" s="18">
        <v>40390.291666666701</v>
      </c>
      <c r="E564" s="16" t="s">
        <v>1375</v>
      </c>
      <c r="F564" s="36">
        <v>40799.291666666701</v>
      </c>
      <c r="G564" s="16" t="s">
        <v>1219</v>
      </c>
      <c r="H564" s="17" t="s">
        <v>95</v>
      </c>
      <c r="I564" s="17" t="s">
        <v>1035</v>
      </c>
      <c r="J564" s="17"/>
      <c r="K564" s="17" t="s">
        <v>96</v>
      </c>
      <c r="L564" s="17" t="s">
        <v>77</v>
      </c>
      <c r="M564" s="17"/>
      <c r="N564" s="17">
        <v>240</v>
      </c>
      <c r="O564" s="17">
        <v>49</v>
      </c>
      <c r="P564" s="17"/>
      <c r="Q564" s="17">
        <v>289</v>
      </c>
      <c r="R564" s="17" t="s">
        <v>83</v>
      </c>
      <c r="S564" s="17"/>
      <c r="T564" s="17" t="s">
        <v>78</v>
      </c>
      <c r="U564" s="17" t="s">
        <v>61</v>
      </c>
      <c r="V564" s="17" t="s">
        <v>62</v>
      </c>
      <c r="W564" s="19" t="s">
        <v>2472</v>
      </c>
      <c r="X564" s="18">
        <v>42826.291666666701</v>
      </c>
      <c r="Y564" s="18">
        <v>42826.291666666701</v>
      </c>
      <c r="Z564" s="17" t="s">
        <v>103</v>
      </c>
      <c r="AA564" s="17" t="s">
        <v>74</v>
      </c>
      <c r="AB564" s="17" t="s">
        <v>74</v>
      </c>
      <c r="AC564" s="17" t="s">
        <v>103</v>
      </c>
      <c r="AD564" s="17"/>
      <c r="AE564" s="17"/>
    </row>
    <row r="565" spans="1:31" s="3" customFormat="1" ht="13" x14ac:dyDescent="0.3">
      <c r="A565" s="35" t="s">
        <v>2475</v>
      </c>
      <c r="B565" s="17" t="s">
        <v>2476</v>
      </c>
      <c r="C565" s="18">
        <v>40389</v>
      </c>
      <c r="D565" s="18">
        <v>40390.291666666701</v>
      </c>
      <c r="E565" s="16" t="s">
        <v>1375</v>
      </c>
      <c r="F565" s="36">
        <v>40799.291666666701</v>
      </c>
      <c r="G565" s="16" t="s">
        <v>1219</v>
      </c>
      <c r="H565" s="17" t="s">
        <v>95</v>
      </c>
      <c r="I565" s="17" t="s">
        <v>1035</v>
      </c>
      <c r="J565" s="17"/>
      <c r="K565" s="17" t="s">
        <v>96</v>
      </c>
      <c r="L565" s="17" t="s">
        <v>77</v>
      </c>
      <c r="M565" s="17"/>
      <c r="N565" s="17">
        <v>120</v>
      </c>
      <c r="O565" s="17">
        <v>49</v>
      </c>
      <c r="P565" s="17"/>
      <c r="Q565" s="17">
        <v>169</v>
      </c>
      <c r="R565" s="17" t="s">
        <v>83</v>
      </c>
      <c r="S565" s="17"/>
      <c r="T565" s="17" t="s">
        <v>78</v>
      </c>
      <c r="U565" s="17" t="s">
        <v>61</v>
      </c>
      <c r="V565" s="17" t="s">
        <v>62</v>
      </c>
      <c r="W565" s="19" t="s">
        <v>2477</v>
      </c>
      <c r="X565" s="18">
        <v>42826.291666666701</v>
      </c>
      <c r="Y565" s="18">
        <v>42826.291666666701</v>
      </c>
      <c r="Z565" s="17" t="s">
        <v>103</v>
      </c>
      <c r="AA565" s="17" t="s">
        <v>74</v>
      </c>
      <c r="AB565" s="17" t="s">
        <v>74</v>
      </c>
      <c r="AC565" s="17" t="s">
        <v>103</v>
      </c>
      <c r="AD565" s="17"/>
      <c r="AE565" s="17"/>
    </row>
    <row r="566" spans="1:31" s="3" customFormat="1" ht="13" x14ac:dyDescent="0.3">
      <c r="A566" s="35" t="s">
        <v>2478</v>
      </c>
      <c r="B566" s="17" t="s">
        <v>2479</v>
      </c>
      <c r="C566" s="18">
        <v>40389</v>
      </c>
      <c r="D566" s="18">
        <v>40390.291666666701</v>
      </c>
      <c r="E566" s="16" t="s">
        <v>1375</v>
      </c>
      <c r="F566" s="36">
        <v>41397.291666666701</v>
      </c>
      <c r="G566" s="16" t="s">
        <v>1219</v>
      </c>
      <c r="H566" s="17" t="s">
        <v>95</v>
      </c>
      <c r="I566" s="17"/>
      <c r="J566" s="17"/>
      <c r="K566" s="17" t="s">
        <v>96</v>
      </c>
      <c r="L566" s="17"/>
      <c r="M566" s="17"/>
      <c r="N566" s="17">
        <v>20</v>
      </c>
      <c r="O566" s="17"/>
      <c r="P566" s="17"/>
      <c r="Q566" s="17">
        <v>20</v>
      </c>
      <c r="R566" s="17" t="s">
        <v>115</v>
      </c>
      <c r="S566" s="17"/>
      <c r="T566" s="17" t="s">
        <v>138</v>
      </c>
      <c r="U566" s="17" t="s">
        <v>61</v>
      </c>
      <c r="V566" s="17" t="s">
        <v>62</v>
      </c>
      <c r="W566" s="19" t="s">
        <v>2480</v>
      </c>
      <c r="X566" s="18">
        <v>41699.333333333299</v>
      </c>
      <c r="Y566" s="18">
        <v>42125.291666666701</v>
      </c>
      <c r="Z566" s="17" t="s">
        <v>103</v>
      </c>
      <c r="AA566" s="17" t="s">
        <v>65</v>
      </c>
      <c r="AB566" s="17" t="s">
        <v>65</v>
      </c>
      <c r="AC566" s="17" t="s">
        <v>103</v>
      </c>
      <c r="AD566" s="17"/>
      <c r="AE566" s="17"/>
    </row>
    <row r="567" spans="1:31" s="3" customFormat="1" ht="13" x14ac:dyDescent="0.3">
      <c r="A567" s="35" t="s">
        <v>2481</v>
      </c>
      <c r="B567" s="17" t="s">
        <v>2482</v>
      </c>
      <c r="C567" s="18">
        <v>40502</v>
      </c>
      <c r="D567" s="18">
        <v>40390.291666666701</v>
      </c>
      <c r="E567" s="16" t="s">
        <v>1375</v>
      </c>
      <c r="F567" s="36">
        <v>40498.333333333299</v>
      </c>
      <c r="G567" s="16" t="s">
        <v>1219</v>
      </c>
      <c r="H567" s="17" t="s">
        <v>95</v>
      </c>
      <c r="I567" s="17"/>
      <c r="J567" s="17"/>
      <c r="K567" s="17" t="s">
        <v>96</v>
      </c>
      <c r="L567" s="17"/>
      <c r="M567" s="17"/>
      <c r="N567" s="17">
        <v>480</v>
      </c>
      <c r="O567" s="17"/>
      <c r="P567" s="17"/>
      <c r="Q567" s="17">
        <v>480</v>
      </c>
      <c r="R567" s="17" t="s">
        <v>83</v>
      </c>
      <c r="S567" s="17"/>
      <c r="T567" s="17" t="s">
        <v>2483</v>
      </c>
      <c r="U567" s="17" t="s">
        <v>61</v>
      </c>
      <c r="V567" s="17" t="s">
        <v>89</v>
      </c>
      <c r="W567" s="19" t="s">
        <v>2484</v>
      </c>
      <c r="X567" s="18">
        <v>41942.291666666701</v>
      </c>
      <c r="Y567" s="18">
        <v>41942.291666666701</v>
      </c>
      <c r="Z567" s="17" t="s">
        <v>103</v>
      </c>
      <c r="AA567" s="17" t="s">
        <v>74</v>
      </c>
      <c r="AB567" s="17" t="s">
        <v>74</v>
      </c>
      <c r="AC567" s="17" t="s">
        <v>103</v>
      </c>
      <c r="AD567" s="17"/>
      <c r="AE567" s="17"/>
    </row>
    <row r="568" spans="1:31" s="3" customFormat="1" ht="13" x14ac:dyDescent="0.3">
      <c r="A568" s="35" t="s">
        <v>2485</v>
      </c>
      <c r="B568" s="17" t="s">
        <v>2486</v>
      </c>
      <c r="C568" s="18">
        <v>40502</v>
      </c>
      <c r="D568" s="18">
        <v>40390.291666666701</v>
      </c>
      <c r="E568" s="16" t="s">
        <v>1375</v>
      </c>
      <c r="F568" s="36">
        <v>40505.333333333299</v>
      </c>
      <c r="G568" s="16" t="s">
        <v>1219</v>
      </c>
      <c r="H568" s="17" t="s">
        <v>95</v>
      </c>
      <c r="I568" s="17"/>
      <c r="J568" s="17"/>
      <c r="K568" s="17" t="s">
        <v>96</v>
      </c>
      <c r="L568" s="17"/>
      <c r="M568" s="17"/>
      <c r="N568" s="17">
        <v>80</v>
      </c>
      <c r="O568" s="17"/>
      <c r="P568" s="17"/>
      <c r="Q568" s="17">
        <v>80</v>
      </c>
      <c r="R568" s="17" t="s">
        <v>83</v>
      </c>
      <c r="S568" s="17"/>
      <c r="T568" s="17" t="s">
        <v>88</v>
      </c>
      <c r="U568" s="17" t="s">
        <v>61</v>
      </c>
      <c r="V568" s="17" t="s">
        <v>89</v>
      </c>
      <c r="W568" s="19" t="s">
        <v>2487</v>
      </c>
      <c r="X568" s="18">
        <v>41944.291666666701</v>
      </c>
      <c r="Y568" s="18">
        <v>41944.291666666701</v>
      </c>
      <c r="Z568" s="17" t="s">
        <v>103</v>
      </c>
      <c r="AA568" s="17" t="s">
        <v>74</v>
      </c>
      <c r="AB568" s="17" t="s">
        <v>74</v>
      </c>
      <c r="AC568" s="17" t="s">
        <v>103</v>
      </c>
      <c r="AD568" s="17"/>
      <c r="AE568" s="17"/>
    </row>
    <row r="569" spans="1:31" s="3" customFormat="1" ht="13" x14ac:dyDescent="0.3">
      <c r="A569" s="35" t="s">
        <v>2488</v>
      </c>
      <c r="B569" s="17" t="s">
        <v>2489</v>
      </c>
      <c r="C569" s="18">
        <v>40389</v>
      </c>
      <c r="D569" s="18">
        <v>40390.291666666701</v>
      </c>
      <c r="E569" s="16" t="s">
        <v>1375</v>
      </c>
      <c r="F569" s="36">
        <v>40795.291666666701</v>
      </c>
      <c r="G569" s="16" t="s">
        <v>1219</v>
      </c>
      <c r="H569" s="17" t="s">
        <v>95</v>
      </c>
      <c r="I569" s="17"/>
      <c r="J569" s="17"/>
      <c r="K569" s="17" t="s">
        <v>96</v>
      </c>
      <c r="L569" s="17"/>
      <c r="M569" s="17"/>
      <c r="N569" s="17">
        <v>320</v>
      </c>
      <c r="O569" s="17"/>
      <c r="P569" s="17"/>
      <c r="Q569" s="17">
        <v>320</v>
      </c>
      <c r="R569" s="17" t="s">
        <v>83</v>
      </c>
      <c r="S569" s="17"/>
      <c r="T569" s="17" t="s">
        <v>78</v>
      </c>
      <c r="U569" s="17" t="s">
        <v>61</v>
      </c>
      <c r="V569" s="17" t="s">
        <v>89</v>
      </c>
      <c r="W569" s="19" t="s">
        <v>2490</v>
      </c>
      <c r="X569" s="18">
        <v>41426.291666666701</v>
      </c>
      <c r="Y569" s="18">
        <v>41426.291666666701</v>
      </c>
      <c r="Z569" s="17" t="s">
        <v>103</v>
      </c>
      <c r="AA569" s="17" t="s">
        <v>65</v>
      </c>
      <c r="AB569" s="17" t="s">
        <v>74</v>
      </c>
      <c r="AC569" s="17" t="s">
        <v>103</v>
      </c>
      <c r="AD569" s="17"/>
      <c r="AE569" s="17"/>
    </row>
    <row r="570" spans="1:31" s="3" customFormat="1" ht="13" x14ac:dyDescent="0.3">
      <c r="A570" s="35" t="s">
        <v>2491</v>
      </c>
      <c r="B570" s="17" t="s">
        <v>2492</v>
      </c>
      <c r="C570" s="18">
        <v>40390</v>
      </c>
      <c r="D570" s="18">
        <v>40390.291666666701</v>
      </c>
      <c r="E570" s="16" t="s">
        <v>1375</v>
      </c>
      <c r="F570" s="36">
        <v>40795.291666666701</v>
      </c>
      <c r="G570" s="16" t="s">
        <v>1219</v>
      </c>
      <c r="H570" s="17" t="s">
        <v>95</v>
      </c>
      <c r="I570" s="17"/>
      <c r="J570" s="17"/>
      <c r="K570" s="17" t="s">
        <v>96</v>
      </c>
      <c r="L570" s="17"/>
      <c r="M570" s="17"/>
      <c r="N570" s="17">
        <v>500</v>
      </c>
      <c r="O570" s="17"/>
      <c r="P570" s="17"/>
      <c r="Q570" s="17">
        <v>500</v>
      </c>
      <c r="R570" s="17" t="s">
        <v>83</v>
      </c>
      <c r="S570" s="17"/>
      <c r="T570" s="17" t="s">
        <v>229</v>
      </c>
      <c r="U570" s="17" t="s">
        <v>61</v>
      </c>
      <c r="V570" s="17" t="s">
        <v>71</v>
      </c>
      <c r="W570" s="19" t="s">
        <v>2446</v>
      </c>
      <c r="X570" s="18">
        <v>41669.333333333299</v>
      </c>
      <c r="Y570" s="18">
        <v>41669.333333333299</v>
      </c>
      <c r="Z570" s="17" t="s">
        <v>103</v>
      </c>
      <c r="AA570" s="17" t="s">
        <v>74</v>
      </c>
      <c r="AB570" s="17" t="s">
        <v>74</v>
      </c>
      <c r="AC570" s="17" t="s">
        <v>103</v>
      </c>
      <c r="AD570" s="17"/>
      <c r="AE570" s="17"/>
    </row>
    <row r="571" spans="1:31" s="3" customFormat="1" ht="13" x14ac:dyDescent="0.3">
      <c r="A571" s="35" t="s">
        <v>2493</v>
      </c>
      <c r="B571" s="17" t="s">
        <v>2494</v>
      </c>
      <c r="C571" s="18">
        <v>40389</v>
      </c>
      <c r="D571" s="18">
        <v>40390.291666666701</v>
      </c>
      <c r="E571" s="16" t="s">
        <v>1375</v>
      </c>
      <c r="F571" s="36">
        <v>40795.291666666701</v>
      </c>
      <c r="G571" s="16" t="s">
        <v>1219</v>
      </c>
      <c r="H571" s="17" t="s">
        <v>95</v>
      </c>
      <c r="I571" s="17"/>
      <c r="J571" s="17"/>
      <c r="K571" s="17" t="s">
        <v>96</v>
      </c>
      <c r="L571" s="17"/>
      <c r="M571" s="17"/>
      <c r="N571" s="17">
        <v>250</v>
      </c>
      <c r="O571" s="17"/>
      <c r="P571" s="17"/>
      <c r="Q571" s="17">
        <v>250</v>
      </c>
      <c r="R571" s="17" t="s">
        <v>83</v>
      </c>
      <c r="S571" s="17"/>
      <c r="T571" s="17" t="s">
        <v>229</v>
      </c>
      <c r="U571" s="17" t="s">
        <v>61</v>
      </c>
      <c r="V571" s="17" t="s">
        <v>71</v>
      </c>
      <c r="W571" s="19" t="s">
        <v>2446</v>
      </c>
      <c r="X571" s="18">
        <v>41547.291666666701</v>
      </c>
      <c r="Y571" s="18">
        <v>41547.291666666701</v>
      </c>
      <c r="Z571" s="17" t="s">
        <v>103</v>
      </c>
      <c r="AA571" s="17" t="s">
        <v>74</v>
      </c>
      <c r="AB571" s="17" t="s">
        <v>74</v>
      </c>
      <c r="AC571" s="17" t="s">
        <v>103</v>
      </c>
      <c r="AD571" s="17"/>
      <c r="AE571" s="17"/>
    </row>
    <row r="572" spans="1:31" s="3" customFormat="1" ht="13" x14ac:dyDescent="0.3">
      <c r="A572" s="35" t="s">
        <v>2495</v>
      </c>
      <c r="B572" s="17" t="s">
        <v>2496</v>
      </c>
      <c r="C572" s="18">
        <v>40389</v>
      </c>
      <c r="D572" s="18">
        <v>40390.291666666701</v>
      </c>
      <c r="E572" s="16" t="s">
        <v>1375</v>
      </c>
      <c r="F572" s="36">
        <v>40800.291666666701</v>
      </c>
      <c r="G572" s="16" t="s">
        <v>1219</v>
      </c>
      <c r="H572" s="17" t="s">
        <v>95</v>
      </c>
      <c r="I572" s="17"/>
      <c r="J572" s="17"/>
      <c r="K572" s="17" t="s">
        <v>96</v>
      </c>
      <c r="L572" s="17"/>
      <c r="M572" s="17"/>
      <c r="N572" s="17">
        <v>80</v>
      </c>
      <c r="O572" s="17"/>
      <c r="P572" s="17"/>
      <c r="Q572" s="17">
        <v>80</v>
      </c>
      <c r="R572" s="17" t="s">
        <v>83</v>
      </c>
      <c r="S572" s="17"/>
      <c r="T572" s="17" t="s">
        <v>133</v>
      </c>
      <c r="U572" s="17" t="s">
        <v>61</v>
      </c>
      <c r="V572" s="17" t="s">
        <v>62</v>
      </c>
      <c r="W572" s="19" t="s">
        <v>2497</v>
      </c>
      <c r="X572" s="18">
        <v>41456.291666666701</v>
      </c>
      <c r="Y572" s="18">
        <v>41456.291666666701</v>
      </c>
      <c r="Z572" s="17" t="s">
        <v>103</v>
      </c>
      <c r="AA572" s="17" t="s">
        <v>74</v>
      </c>
      <c r="AB572" s="17" t="s">
        <v>74</v>
      </c>
      <c r="AC572" s="17" t="s">
        <v>103</v>
      </c>
      <c r="AD572" s="17"/>
      <c r="AE572" s="17" t="s">
        <v>74</v>
      </c>
    </row>
    <row r="573" spans="1:31" s="3" customFormat="1" ht="13" x14ac:dyDescent="0.3">
      <c r="A573" s="35" t="s">
        <v>2498</v>
      </c>
      <c r="B573" s="17" t="s">
        <v>2499</v>
      </c>
      <c r="C573" s="18">
        <v>40390</v>
      </c>
      <c r="D573" s="18">
        <v>40390.291666666701</v>
      </c>
      <c r="E573" s="16" t="s">
        <v>1375</v>
      </c>
      <c r="F573" s="36">
        <v>40753.291666666701</v>
      </c>
      <c r="G573" s="16" t="s">
        <v>1219</v>
      </c>
      <c r="H573" s="17" t="s">
        <v>95</v>
      </c>
      <c r="I573" s="17"/>
      <c r="J573" s="17"/>
      <c r="K573" s="17" t="s">
        <v>96</v>
      </c>
      <c r="L573" s="17"/>
      <c r="M573" s="17"/>
      <c r="N573" s="17">
        <v>150</v>
      </c>
      <c r="O573" s="17"/>
      <c r="P573" s="17"/>
      <c r="Q573" s="17">
        <v>150</v>
      </c>
      <c r="R573" s="17" t="s">
        <v>83</v>
      </c>
      <c r="S573" s="17"/>
      <c r="T573" s="17" t="s">
        <v>88</v>
      </c>
      <c r="U573" s="17" t="s">
        <v>61</v>
      </c>
      <c r="V573" s="17" t="s">
        <v>89</v>
      </c>
      <c r="W573" s="19" t="s">
        <v>2500</v>
      </c>
      <c r="X573" s="18">
        <v>41579.291666666701</v>
      </c>
      <c r="Y573" s="18">
        <v>41821.291666666701</v>
      </c>
      <c r="Z573" s="17" t="s">
        <v>103</v>
      </c>
      <c r="AA573" s="17" t="s">
        <v>74</v>
      </c>
      <c r="AB573" s="17" t="s">
        <v>74</v>
      </c>
      <c r="AC573" s="17" t="s">
        <v>103</v>
      </c>
      <c r="AD573" s="17"/>
      <c r="AE573" s="17"/>
    </row>
    <row r="574" spans="1:31" s="3" customFormat="1" ht="13" x14ac:dyDescent="0.3">
      <c r="A574" s="35" t="s">
        <v>2501</v>
      </c>
      <c r="B574" s="17">
        <v>645</v>
      </c>
      <c r="C574" s="18">
        <v>40409</v>
      </c>
      <c r="D574" s="18">
        <v>40409.291666666701</v>
      </c>
      <c r="E574" s="16" t="s">
        <v>1375</v>
      </c>
      <c r="F574" s="36">
        <v>40956.333333333299</v>
      </c>
      <c r="G574" s="16" t="s">
        <v>137</v>
      </c>
      <c r="H574" s="17" t="s">
        <v>95</v>
      </c>
      <c r="I574" s="17"/>
      <c r="J574" s="17"/>
      <c r="K574" s="17" t="s">
        <v>96</v>
      </c>
      <c r="L574" s="17"/>
      <c r="M574" s="17"/>
      <c r="N574" s="17">
        <v>20</v>
      </c>
      <c r="O574" s="17"/>
      <c r="P574" s="17"/>
      <c r="Q574" s="17">
        <v>20</v>
      </c>
      <c r="R574" s="17" t="s">
        <v>83</v>
      </c>
      <c r="S574" s="17"/>
      <c r="T574" s="17" t="s">
        <v>411</v>
      </c>
      <c r="U574" s="17" t="s">
        <v>61</v>
      </c>
      <c r="V574" s="17" t="s">
        <v>62</v>
      </c>
      <c r="W574" s="19" t="s">
        <v>2502</v>
      </c>
      <c r="X574" s="18">
        <v>40940.333333333299</v>
      </c>
      <c r="Y574" s="18">
        <v>40940.333333333299</v>
      </c>
      <c r="Z574" s="17" t="s">
        <v>103</v>
      </c>
      <c r="AA574" s="17" t="s">
        <v>74</v>
      </c>
      <c r="AB574" s="17" t="s">
        <v>74</v>
      </c>
      <c r="AC574" s="17" t="s">
        <v>103</v>
      </c>
      <c r="AD574" s="17"/>
      <c r="AE574" s="17"/>
    </row>
    <row r="575" spans="1:31" s="3" customFormat="1" ht="13" x14ac:dyDescent="0.3">
      <c r="A575" s="35" t="s">
        <v>2503</v>
      </c>
      <c r="B575" s="17" t="s">
        <v>2504</v>
      </c>
      <c r="C575" s="18">
        <v>40413</v>
      </c>
      <c r="D575" s="18">
        <v>40413.291666666701</v>
      </c>
      <c r="E575" s="16" t="s">
        <v>1375</v>
      </c>
      <c r="F575" s="36">
        <v>42558.291666666701</v>
      </c>
      <c r="G575" s="16" t="s">
        <v>137</v>
      </c>
      <c r="H575" s="17" t="s">
        <v>95</v>
      </c>
      <c r="I575" s="17"/>
      <c r="J575" s="17"/>
      <c r="K575" s="17" t="s">
        <v>96</v>
      </c>
      <c r="L575" s="17"/>
      <c r="M575" s="17"/>
      <c r="N575" s="17">
        <v>20</v>
      </c>
      <c r="O575" s="17"/>
      <c r="P575" s="17"/>
      <c r="Q575" s="17">
        <v>20</v>
      </c>
      <c r="R575" s="17" t="s">
        <v>83</v>
      </c>
      <c r="S575" s="17"/>
      <c r="T575" s="17" t="s">
        <v>88</v>
      </c>
      <c r="U575" s="17" t="s">
        <v>61</v>
      </c>
      <c r="V575" s="17" t="s">
        <v>62</v>
      </c>
      <c r="W575" s="19" t="s">
        <v>2505</v>
      </c>
      <c r="X575" s="18">
        <v>41244.333333333299</v>
      </c>
      <c r="Y575" s="18">
        <v>42970.291666666701</v>
      </c>
      <c r="Z575" s="17" t="s">
        <v>103</v>
      </c>
      <c r="AA575" s="17" t="s">
        <v>65</v>
      </c>
      <c r="AB575" s="17" t="s">
        <v>65</v>
      </c>
      <c r="AC575" s="17" t="s">
        <v>103</v>
      </c>
      <c r="AD575" s="17"/>
      <c r="AE575" s="17" t="s">
        <v>74</v>
      </c>
    </row>
    <row r="576" spans="1:31" s="3" customFormat="1" ht="13" x14ac:dyDescent="0.3">
      <c r="A576" s="35" t="s">
        <v>2506</v>
      </c>
      <c r="B576" s="17">
        <v>646</v>
      </c>
      <c r="C576" s="18">
        <v>40415</v>
      </c>
      <c r="D576" s="18">
        <v>40415.291666666701</v>
      </c>
      <c r="E576" s="16" t="s">
        <v>1375</v>
      </c>
      <c r="F576" s="36">
        <v>41101.742847222202</v>
      </c>
      <c r="G576" s="16" t="s">
        <v>137</v>
      </c>
      <c r="H576" s="17" t="s">
        <v>95</v>
      </c>
      <c r="I576" s="17"/>
      <c r="J576" s="17"/>
      <c r="K576" s="17" t="s">
        <v>96</v>
      </c>
      <c r="L576" s="17"/>
      <c r="M576" s="17"/>
      <c r="N576" s="17">
        <v>8</v>
      </c>
      <c r="O576" s="17"/>
      <c r="P576" s="17"/>
      <c r="Q576" s="17">
        <v>8</v>
      </c>
      <c r="R576" s="17" t="s">
        <v>83</v>
      </c>
      <c r="S576" s="17"/>
      <c r="T576" s="17" t="s">
        <v>78</v>
      </c>
      <c r="U576" s="17" t="s">
        <v>61</v>
      </c>
      <c r="V576" s="17" t="s">
        <v>62</v>
      </c>
      <c r="W576" s="19" t="s">
        <v>2507</v>
      </c>
      <c r="X576" s="18">
        <v>41334.333333333299</v>
      </c>
      <c r="Y576" s="18">
        <v>41334.333333333299</v>
      </c>
      <c r="Z576" s="17" t="s">
        <v>103</v>
      </c>
      <c r="AA576" s="17" t="s">
        <v>65</v>
      </c>
      <c r="AB576" s="17" t="s">
        <v>65</v>
      </c>
      <c r="AC576" s="17" t="s">
        <v>103</v>
      </c>
      <c r="AD576" s="17"/>
      <c r="AE576" s="17"/>
    </row>
    <row r="577" spans="1:31" s="3" customFormat="1" ht="13" x14ac:dyDescent="0.3">
      <c r="A577" s="35" t="s">
        <v>2508</v>
      </c>
      <c r="B577" s="17">
        <v>647</v>
      </c>
      <c r="C577" s="18">
        <v>40415</v>
      </c>
      <c r="D577" s="18">
        <v>40415.291666666701</v>
      </c>
      <c r="E577" s="16" t="s">
        <v>1375</v>
      </c>
      <c r="F577" s="36">
        <v>41099.291666666701</v>
      </c>
      <c r="G577" s="16" t="s">
        <v>137</v>
      </c>
      <c r="H577" s="17" t="s">
        <v>95</v>
      </c>
      <c r="I577" s="17"/>
      <c r="J577" s="17"/>
      <c r="K577" s="17" t="s">
        <v>96</v>
      </c>
      <c r="L577" s="17"/>
      <c r="M577" s="17"/>
      <c r="N577" s="17">
        <v>20</v>
      </c>
      <c r="O577" s="17"/>
      <c r="P577" s="17"/>
      <c r="Q577" s="17">
        <v>20</v>
      </c>
      <c r="R577" s="17" t="s">
        <v>83</v>
      </c>
      <c r="S577" s="17"/>
      <c r="T577" s="17" t="s">
        <v>78</v>
      </c>
      <c r="U577" s="17" t="s">
        <v>61</v>
      </c>
      <c r="V577" s="17" t="s">
        <v>62</v>
      </c>
      <c r="W577" s="19" t="s">
        <v>2509</v>
      </c>
      <c r="X577" s="18">
        <v>41000.291666666701</v>
      </c>
      <c r="Y577" s="18">
        <v>41029.291666666701</v>
      </c>
      <c r="Z577" s="17" t="s">
        <v>103</v>
      </c>
      <c r="AA577" s="17" t="s">
        <v>65</v>
      </c>
      <c r="AB577" s="17" t="s">
        <v>65</v>
      </c>
      <c r="AC577" s="17" t="s">
        <v>103</v>
      </c>
      <c r="AD577" s="17"/>
      <c r="AE577" s="17"/>
    </row>
    <row r="578" spans="1:31" s="3" customFormat="1" ht="13" x14ac:dyDescent="0.3">
      <c r="A578" s="35" t="s">
        <v>2510</v>
      </c>
      <c r="B578" s="17">
        <v>648</v>
      </c>
      <c r="C578" s="18">
        <v>40415</v>
      </c>
      <c r="D578" s="18">
        <v>40415.291666666701</v>
      </c>
      <c r="E578" s="16" t="s">
        <v>1375</v>
      </c>
      <c r="F578" s="36">
        <v>42695.333333333299</v>
      </c>
      <c r="G578" s="16" t="s">
        <v>137</v>
      </c>
      <c r="H578" s="17" t="s">
        <v>95</v>
      </c>
      <c r="I578" s="17"/>
      <c r="J578" s="17"/>
      <c r="K578" s="17" t="s">
        <v>96</v>
      </c>
      <c r="L578" s="17"/>
      <c r="M578" s="17"/>
      <c r="N578" s="17">
        <v>20</v>
      </c>
      <c r="O578" s="17"/>
      <c r="P578" s="17"/>
      <c r="Q578" s="17">
        <v>20</v>
      </c>
      <c r="R578" s="17" t="s">
        <v>83</v>
      </c>
      <c r="S578" s="17"/>
      <c r="T578" s="17" t="s">
        <v>78</v>
      </c>
      <c r="U578" s="17" t="s">
        <v>61</v>
      </c>
      <c r="V578" s="17" t="s">
        <v>62</v>
      </c>
      <c r="W578" s="19" t="s">
        <v>2511</v>
      </c>
      <c r="X578" s="18">
        <v>41029.291666666701</v>
      </c>
      <c r="Y578" s="18">
        <v>43465.333333333299</v>
      </c>
      <c r="Z578" s="17" t="s">
        <v>103</v>
      </c>
      <c r="AA578" s="17" t="s">
        <v>65</v>
      </c>
      <c r="AB578" s="17" t="s">
        <v>65</v>
      </c>
      <c r="AC578" s="17" t="s">
        <v>103</v>
      </c>
      <c r="AD578" s="17" t="s">
        <v>66</v>
      </c>
      <c r="AE578" s="17" t="s">
        <v>1509</v>
      </c>
    </row>
    <row r="579" spans="1:31" s="3" customFormat="1" ht="13" x14ac:dyDescent="0.3">
      <c r="A579" s="35" t="s">
        <v>2512</v>
      </c>
      <c r="B579" s="17">
        <v>649</v>
      </c>
      <c r="C579" s="18">
        <v>40415</v>
      </c>
      <c r="D579" s="18">
        <v>40415.291666666701</v>
      </c>
      <c r="E579" s="16" t="s">
        <v>1375</v>
      </c>
      <c r="F579" s="36">
        <v>41099.291666666701</v>
      </c>
      <c r="G579" s="16" t="s">
        <v>137</v>
      </c>
      <c r="H579" s="17" t="s">
        <v>95</v>
      </c>
      <c r="I579" s="17"/>
      <c r="J579" s="17"/>
      <c r="K579" s="17" t="s">
        <v>96</v>
      </c>
      <c r="L579" s="17"/>
      <c r="M579" s="17"/>
      <c r="N579" s="17">
        <v>11.75</v>
      </c>
      <c r="O579" s="17"/>
      <c r="P579" s="17"/>
      <c r="Q579" s="17">
        <v>11.75</v>
      </c>
      <c r="R579" s="17" t="s">
        <v>83</v>
      </c>
      <c r="S579" s="17"/>
      <c r="T579" s="17" t="s">
        <v>78</v>
      </c>
      <c r="U579" s="17" t="s">
        <v>61</v>
      </c>
      <c r="V579" s="17" t="s">
        <v>62</v>
      </c>
      <c r="W579" s="19" t="s">
        <v>2513</v>
      </c>
      <c r="X579" s="18">
        <v>41609.333333333299</v>
      </c>
      <c r="Y579" s="18">
        <v>41609.333333333299</v>
      </c>
      <c r="Z579" s="17" t="s">
        <v>103</v>
      </c>
      <c r="AA579" s="17" t="s">
        <v>65</v>
      </c>
      <c r="AB579" s="17" t="s">
        <v>65</v>
      </c>
      <c r="AC579" s="17" t="s">
        <v>103</v>
      </c>
      <c r="AD579" s="17"/>
      <c r="AE579" s="17"/>
    </row>
    <row r="580" spans="1:31" s="3" customFormat="1" ht="13" x14ac:dyDescent="0.3">
      <c r="A580" s="35" t="s">
        <v>2514</v>
      </c>
      <c r="B580" s="17" t="s">
        <v>2515</v>
      </c>
      <c r="C580" s="18">
        <v>40436</v>
      </c>
      <c r="D580" s="18">
        <v>40476.291666666701</v>
      </c>
      <c r="E580" s="16" t="s">
        <v>1375</v>
      </c>
      <c r="F580" s="36">
        <v>41099.291666666701</v>
      </c>
      <c r="G580" s="16" t="s">
        <v>137</v>
      </c>
      <c r="H580" s="17" t="s">
        <v>95</v>
      </c>
      <c r="I580" s="17"/>
      <c r="J580" s="17"/>
      <c r="K580" s="17" t="s">
        <v>96</v>
      </c>
      <c r="L580" s="17"/>
      <c r="M580" s="17"/>
      <c r="N580" s="17">
        <v>14</v>
      </c>
      <c r="O580" s="17"/>
      <c r="P580" s="17"/>
      <c r="Q580" s="17">
        <v>14</v>
      </c>
      <c r="R580" s="17" t="s">
        <v>115</v>
      </c>
      <c r="S580" s="17"/>
      <c r="T580" s="17" t="s">
        <v>60</v>
      </c>
      <c r="U580" s="17" t="s">
        <v>61</v>
      </c>
      <c r="V580" s="17" t="s">
        <v>62</v>
      </c>
      <c r="W580" s="19" t="s">
        <v>2516</v>
      </c>
      <c r="X580" s="18">
        <v>41334.333333333299</v>
      </c>
      <c r="Y580" s="18">
        <v>41334.333333333299</v>
      </c>
      <c r="Z580" s="17" t="s">
        <v>103</v>
      </c>
      <c r="AA580" s="17" t="s">
        <v>65</v>
      </c>
      <c r="AB580" s="17" t="s">
        <v>65</v>
      </c>
      <c r="AC580" s="17" t="s">
        <v>103</v>
      </c>
      <c r="AD580" s="17"/>
      <c r="AE580" s="17"/>
    </row>
    <row r="581" spans="1:31" s="3" customFormat="1" ht="13" x14ac:dyDescent="0.3">
      <c r="A581" s="35" t="s">
        <v>2517</v>
      </c>
      <c r="B581" s="17">
        <v>650</v>
      </c>
      <c r="C581" s="18">
        <v>40428</v>
      </c>
      <c r="D581" s="18">
        <v>40428.291666666701</v>
      </c>
      <c r="E581" s="16" t="s">
        <v>1375</v>
      </c>
      <c r="F581" s="36">
        <v>40563.333333333299</v>
      </c>
      <c r="G581" s="16" t="s">
        <v>137</v>
      </c>
      <c r="H581" s="17" t="s">
        <v>95</v>
      </c>
      <c r="I581" s="17"/>
      <c r="J581" s="17"/>
      <c r="K581" s="17" t="s">
        <v>96</v>
      </c>
      <c r="L581" s="17"/>
      <c r="M581" s="17"/>
      <c r="N581" s="17">
        <v>20</v>
      </c>
      <c r="O581" s="17"/>
      <c r="P581" s="17"/>
      <c r="Q581" s="17">
        <v>20</v>
      </c>
      <c r="R581" s="17" t="s">
        <v>115</v>
      </c>
      <c r="S581" s="17"/>
      <c r="T581" s="17" t="s">
        <v>78</v>
      </c>
      <c r="U581" s="17" t="s">
        <v>61</v>
      </c>
      <c r="V581" s="17" t="s">
        <v>62</v>
      </c>
      <c r="W581" s="19" t="s">
        <v>2518</v>
      </c>
      <c r="X581" s="18">
        <v>40902.333333333299</v>
      </c>
      <c r="Y581" s="18">
        <v>40902.333333333299</v>
      </c>
      <c r="Z581" s="17" t="s">
        <v>103</v>
      </c>
      <c r="AA581" s="17" t="s">
        <v>74</v>
      </c>
      <c r="AB581" s="17" t="s">
        <v>74</v>
      </c>
      <c r="AC581" s="17" t="s">
        <v>103</v>
      </c>
      <c r="AD581" s="17"/>
      <c r="AE581" s="17"/>
    </row>
    <row r="582" spans="1:31" s="3" customFormat="1" ht="13" x14ac:dyDescent="0.3">
      <c r="A582" s="35" t="s">
        <v>2519</v>
      </c>
      <c r="B582" s="17" t="s">
        <v>2520</v>
      </c>
      <c r="C582" s="18">
        <v>40429</v>
      </c>
      <c r="D582" s="18">
        <v>40429.291666666701</v>
      </c>
      <c r="E582" s="16" t="s">
        <v>1375</v>
      </c>
      <c r="F582" s="36">
        <v>41004.618136574099</v>
      </c>
      <c r="G582" s="16" t="s">
        <v>137</v>
      </c>
      <c r="H582" s="17" t="s">
        <v>95</v>
      </c>
      <c r="I582" s="17"/>
      <c r="J582" s="17"/>
      <c r="K582" s="17" t="s">
        <v>96</v>
      </c>
      <c r="L582" s="17"/>
      <c r="M582" s="17"/>
      <c r="N582" s="17">
        <v>20</v>
      </c>
      <c r="O582" s="17"/>
      <c r="P582" s="17"/>
      <c r="Q582" s="17">
        <v>20</v>
      </c>
      <c r="R582" s="17" t="s">
        <v>83</v>
      </c>
      <c r="S582" s="17"/>
      <c r="T582" s="17" t="s">
        <v>107</v>
      </c>
      <c r="U582" s="17" t="s">
        <v>61</v>
      </c>
      <c r="V582" s="17" t="s">
        <v>89</v>
      </c>
      <c r="W582" s="19" t="s">
        <v>2521</v>
      </c>
      <c r="X582" s="18">
        <v>41639.333333333299</v>
      </c>
      <c r="Y582" s="18">
        <v>41639.333333333299</v>
      </c>
      <c r="Z582" s="17" t="s">
        <v>103</v>
      </c>
      <c r="AA582" s="17" t="s">
        <v>65</v>
      </c>
      <c r="AB582" s="17" t="s">
        <v>74</v>
      </c>
      <c r="AC582" s="17" t="s">
        <v>103</v>
      </c>
      <c r="AD582" s="17"/>
      <c r="AE582" s="17"/>
    </row>
    <row r="583" spans="1:31" s="3" customFormat="1" ht="13" x14ac:dyDescent="0.3">
      <c r="A583" s="35" t="s">
        <v>2522</v>
      </c>
      <c r="B583" s="17" t="s">
        <v>2523</v>
      </c>
      <c r="C583" s="18">
        <v>40429</v>
      </c>
      <c r="D583" s="18">
        <v>40429.291666666701</v>
      </c>
      <c r="E583" s="16" t="s">
        <v>1375</v>
      </c>
      <c r="F583" s="36">
        <v>41400.291666666701</v>
      </c>
      <c r="G583" s="16" t="s">
        <v>137</v>
      </c>
      <c r="H583" s="17" t="s">
        <v>95</v>
      </c>
      <c r="I583" s="17"/>
      <c r="J583" s="17"/>
      <c r="K583" s="17" t="s">
        <v>96</v>
      </c>
      <c r="L583" s="17"/>
      <c r="M583" s="17"/>
      <c r="N583" s="17">
        <v>20</v>
      </c>
      <c r="O583" s="17"/>
      <c r="P583" s="17"/>
      <c r="Q583" s="17">
        <v>20</v>
      </c>
      <c r="R583" s="17" t="s">
        <v>115</v>
      </c>
      <c r="S583" s="17"/>
      <c r="T583" s="17" t="s">
        <v>133</v>
      </c>
      <c r="U583" s="17" t="s">
        <v>61</v>
      </c>
      <c r="V583" s="17" t="s">
        <v>62</v>
      </c>
      <c r="W583" s="19" t="s">
        <v>2524</v>
      </c>
      <c r="X583" s="18">
        <v>41274.333333333299</v>
      </c>
      <c r="Y583" s="18">
        <v>42004.333333333299</v>
      </c>
      <c r="Z583" s="17" t="s">
        <v>103</v>
      </c>
      <c r="AA583" s="17" t="s">
        <v>65</v>
      </c>
      <c r="AB583" s="17" t="s">
        <v>65</v>
      </c>
      <c r="AC583" s="17" t="s">
        <v>103</v>
      </c>
      <c r="AD583" s="17"/>
      <c r="AE583" s="17"/>
    </row>
    <row r="584" spans="1:31" s="3" customFormat="1" ht="25.5" x14ac:dyDescent="0.3">
      <c r="A584" s="35" t="s">
        <v>2525</v>
      </c>
      <c r="B584" s="17" t="s">
        <v>2526</v>
      </c>
      <c r="C584" s="18">
        <v>40502</v>
      </c>
      <c r="D584" s="18">
        <v>40434.291666666701</v>
      </c>
      <c r="E584" s="16" t="s">
        <v>1375</v>
      </c>
      <c r="F584" s="36">
        <v>40499.333333333299</v>
      </c>
      <c r="G584" s="16" t="s">
        <v>127</v>
      </c>
      <c r="H584" s="17" t="s">
        <v>95</v>
      </c>
      <c r="I584" s="17"/>
      <c r="J584" s="17"/>
      <c r="K584" s="17" t="s">
        <v>96</v>
      </c>
      <c r="L584" s="17"/>
      <c r="M584" s="17"/>
      <c r="N584" s="17">
        <v>20</v>
      </c>
      <c r="O584" s="17"/>
      <c r="P584" s="17"/>
      <c r="Q584" s="17">
        <v>20</v>
      </c>
      <c r="R584" s="17" t="s">
        <v>115</v>
      </c>
      <c r="S584" s="17"/>
      <c r="T584" s="17" t="s">
        <v>84</v>
      </c>
      <c r="U584" s="17" t="s">
        <v>61</v>
      </c>
      <c r="V584" s="17" t="s">
        <v>89</v>
      </c>
      <c r="W584" s="19" t="s">
        <v>2527</v>
      </c>
      <c r="X584" s="18">
        <v>40967.333333333299</v>
      </c>
      <c r="Y584" s="18">
        <v>40967.333333333299</v>
      </c>
      <c r="Z584" s="17" t="s">
        <v>74</v>
      </c>
      <c r="AA584" s="17" t="s">
        <v>74</v>
      </c>
      <c r="AB584" s="17" t="s">
        <v>74</v>
      </c>
      <c r="AC584" s="17" t="s">
        <v>103</v>
      </c>
      <c r="AD584" s="17"/>
      <c r="AE584" s="17"/>
    </row>
    <row r="585" spans="1:31" s="3" customFormat="1" ht="13" x14ac:dyDescent="0.3">
      <c r="A585" s="35" t="s">
        <v>2528</v>
      </c>
      <c r="B585" s="17">
        <v>651</v>
      </c>
      <c r="C585" s="18">
        <v>40437</v>
      </c>
      <c r="D585" s="18">
        <v>40437.291666666701</v>
      </c>
      <c r="E585" s="16" t="s">
        <v>1375</v>
      </c>
      <c r="F585" s="36">
        <v>41107.291666666701</v>
      </c>
      <c r="G585" s="16" t="s">
        <v>137</v>
      </c>
      <c r="H585" s="17" t="s">
        <v>95</v>
      </c>
      <c r="I585" s="17"/>
      <c r="J585" s="17"/>
      <c r="K585" s="17" t="s">
        <v>96</v>
      </c>
      <c r="L585" s="17"/>
      <c r="M585" s="17"/>
      <c r="N585" s="17">
        <v>15</v>
      </c>
      <c r="O585" s="17"/>
      <c r="P585" s="17"/>
      <c r="Q585" s="17">
        <v>15</v>
      </c>
      <c r="R585" s="17" t="s">
        <v>115</v>
      </c>
      <c r="S585" s="17"/>
      <c r="T585" s="17" t="s">
        <v>2529</v>
      </c>
      <c r="U585" s="17" t="s">
        <v>61</v>
      </c>
      <c r="V585" s="17" t="s">
        <v>62</v>
      </c>
      <c r="W585" s="19" t="s">
        <v>2530</v>
      </c>
      <c r="X585" s="18">
        <v>41061.291666666701</v>
      </c>
      <c r="Y585" s="18">
        <v>41122.291666666701</v>
      </c>
      <c r="Z585" s="17" t="s">
        <v>103</v>
      </c>
      <c r="AA585" s="17" t="s">
        <v>65</v>
      </c>
      <c r="AB585" s="17" t="s">
        <v>65</v>
      </c>
      <c r="AC585" s="17" t="s">
        <v>103</v>
      </c>
      <c r="AD585" s="17"/>
      <c r="AE585" s="17"/>
    </row>
    <row r="586" spans="1:31" s="3" customFormat="1" ht="13" x14ac:dyDescent="0.3">
      <c r="A586" s="35" t="s">
        <v>2531</v>
      </c>
      <c r="B586" s="17">
        <v>652</v>
      </c>
      <c r="C586" s="18">
        <v>40444</v>
      </c>
      <c r="D586" s="18">
        <v>40444.291666666701</v>
      </c>
      <c r="E586" s="16" t="s">
        <v>1375</v>
      </c>
      <c r="F586" s="36">
        <v>40966.333333333299</v>
      </c>
      <c r="G586" s="16" t="s">
        <v>137</v>
      </c>
      <c r="H586" s="17" t="s">
        <v>95</v>
      </c>
      <c r="I586" s="17"/>
      <c r="J586" s="17"/>
      <c r="K586" s="17" t="s">
        <v>96</v>
      </c>
      <c r="L586" s="17"/>
      <c r="M586" s="17"/>
      <c r="N586" s="17">
        <v>20</v>
      </c>
      <c r="O586" s="17"/>
      <c r="P586" s="17"/>
      <c r="Q586" s="17">
        <v>20</v>
      </c>
      <c r="R586" s="17" t="s">
        <v>83</v>
      </c>
      <c r="S586" s="17"/>
      <c r="T586" s="17" t="s">
        <v>78</v>
      </c>
      <c r="U586" s="17" t="s">
        <v>61</v>
      </c>
      <c r="V586" s="17" t="s">
        <v>62</v>
      </c>
      <c r="W586" s="19" t="s">
        <v>2532</v>
      </c>
      <c r="X586" s="18">
        <v>41440.291666666701</v>
      </c>
      <c r="Y586" s="18">
        <v>41440.291666666701</v>
      </c>
      <c r="Z586" s="17" t="s">
        <v>103</v>
      </c>
      <c r="AA586" s="17" t="s">
        <v>74</v>
      </c>
      <c r="AB586" s="17" t="s">
        <v>74</v>
      </c>
      <c r="AC586" s="17" t="s">
        <v>103</v>
      </c>
      <c r="AD586" s="17"/>
      <c r="AE586" s="17"/>
    </row>
    <row r="587" spans="1:31" s="3" customFormat="1" ht="13" x14ac:dyDescent="0.3">
      <c r="A587" s="35" t="s">
        <v>2533</v>
      </c>
      <c r="B587" s="17">
        <v>653</v>
      </c>
      <c r="C587" s="18">
        <v>40450</v>
      </c>
      <c r="D587" s="18">
        <v>40450.291666666701</v>
      </c>
      <c r="E587" s="16" t="s">
        <v>1375</v>
      </c>
      <c r="F587" s="36">
        <v>41131.291666666701</v>
      </c>
      <c r="G587" s="16" t="s">
        <v>137</v>
      </c>
      <c r="H587" s="17" t="s">
        <v>95</v>
      </c>
      <c r="I587" s="17"/>
      <c r="J587" s="17"/>
      <c r="K587" s="17" t="s">
        <v>96</v>
      </c>
      <c r="L587" s="17"/>
      <c r="M587" s="17"/>
      <c r="N587" s="17">
        <v>20</v>
      </c>
      <c r="O587" s="17"/>
      <c r="P587" s="17"/>
      <c r="Q587" s="17">
        <v>20</v>
      </c>
      <c r="R587" s="17" t="s">
        <v>115</v>
      </c>
      <c r="S587" s="17"/>
      <c r="T587" s="17" t="s">
        <v>133</v>
      </c>
      <c r="U587" s="17" t="s">
        <v>61</v>
      </c>
      <c r="V587" s="17" t="s">
        <v>62</v>
      </c>
      <c r="W587" s="19" t="s">
        <v>2534</v>
      </c>
      <c r="X587" s="18">
        <v>41289.333333333299</v>
      </c>
      <c r="Y587" s="18">
        <v>41289.333333333299</v>
      </c>
      <c r="Z587" s="17" t="s">
        <v>103</v>
      </c>
      <c r="AA587" s="17" t="s">
        <v>65</v>
      </c>
      <c r="AB587" s="17" t="s">
        <v>65</v>
      </c>
      <c r="AC587" s="17" t="s">
        <v>103</v>
      </c>
      <c r="AD587" s="17"/>
      <c r="AE587" s="17"/>
    </row>
    <row r="588" spans="1:31" s="3" customFormat="1" ht="13" x14ac:dyDescent="0.3">
      <c r="A588" s="35" t="s">
        <v>2535</v>
      </c>
      <c r="B588" s="17" t="s">
        <v>2536</v>
      </c>
      <c r="C588" s="18">
        <v>40450</v>
      </c>
      <c r="D588" s="18">
        <v>40450.291666666701</v>
      </c>
      <c r="E588" s="16" t="s">
        <v>1375</v>
      </c>
      <c r="F588" s="36">
        <v>41131.291666666701</v>
      </c>
      <c r="G588" s="16" t="s">
        <v>137</v>
      </c>
      <c r="H588" s="17" t="s">
        <v>95</v>
      </c>
      <c r="I588" s="17"/>
      <c r="J588" s="17"/>
      <c r="K588" s="17" t="s">
        <v>96</v>
      </c>
      <c r="L588" s="17"/>
      <c r="M588" s="17"/>
      <c r="N588" s="17">
        <v>20</v>
      </c>
      <c r="O588" s="17"/>
      <c r="P588" s="17"/>
      <c r="Q588" s="17">
        <v>20</v>
      </c>
      <c r="R588" s="17" t="s">
        <v>115</v>
      </c>
      <c r="S588" s="17"/>
      <c r="T588" s="17" t="s">
        <v>88</v>
      </c>
      <c r="U588" s="17" t="s">
        <v>61</v>
      </c>
      <c r="V588" s="17" t="s">
        <v>62</v>
      </c>
      <c r="W588" s="19" t="s">
        <v>2537</v>
      </c>
      <c r="X588" s="18">
        <v>41289.333333333299</v>
      </c>
      <c r="Y588" s="18">
        <v>41289.333333333299</v>
      </c>
      <c r="Z588" s="17" t="s">
        <v>103</v>
      </c>
      <c r="AA588" s="17" t="s">
        <v>65</v>
      </c>
      <c r="AB588" s="17" t="s">
        <v>65</v>
      </c>
      <c r="AC588" s="17" t="s">
        <v>103</v>
      </c>
      <c r="AD588" s="17"/>
      <c r="AE588" s="17"/>
    </row>
    <row r="589" spans="1:31" s="3" customFormat="1" ht="13" x14ac:dyDescent="0.3">
      <c r="A589" s="35" t="s">
        <v>2538</v>
      </c>
      <c r="B589" s="17" t="s">
        <v>2539</v>
      </c>
      <c r="C589" s="18">
        <v>40450</v>
      </c>
      <c r="D589" s="18">
        <v>40450.291666666701</v>
      </c>
      <c r="E589" s="16" t="s">
        <v>1375</v>
      </c>
      <c r="F589" s="36">
        <v>41030.291666666701</v>
      </c>
      <c r="G589" s="16" t="s">
        <v>137</v>
      </c>
      <c r="H589" s="17" t="s">
        <v>95</v>
      </c>
      <c r="I589" s="17"/>
      <c r="J589" s="17"/>
      <c r="K589" s="17" t="s">
        <v>96</v>
      </c>
      <c r="L589" s="17"/>
      <c r="M589" s="17"/>
      <c r="N589" s="17">
        <v>20</v>
      </c>
      <c r="O589" s="17"/>
      <c r="P589" s="17"/>
      <c r="Q589" s="17">
        <v>20</v>
      </c>
      <c r="R589" s="17" t="s">
        <v>115</v>
      </c>
      <c r="S589" s="17"/>
      <c r="T589" s="17" t="s">
        <v>88</v>
      </c>
      <c r="U589" s="17" t="s">
        <v>61</v>
      </c>
      <c r="V589" s="17" t="s">
        <v>89</v>
      </c>
      <c r="W589" s="19" t="s">
        <v>2540</v>
      </c>
      <c r="X589" s="18">
        <v>41274.333333333299</v>
      </c>
      <c r="Y589" s="18">
        <v>41274.333333333299</v>
      </c>
      <c r="Z589" s="17" t="s">
        <v>103</v>
      </c>
      <c r="AA589" s="17" t="s">
        <v>74</v>
      </c>
      <c r="AB589" s="17" t="s">
        <v>74</v>
      </c>
      <c r="AC589" s="17" t="s">
        <v>103</v>
      </c>
      <c r="AD589" s="17"/>
      <c r="AE589" s="17"/>
    </row>
    <row r="590" spans="1:31" s="3" customFormat="1" ht="13" x14ac:dyDescent="0.3">
      <c r="A590" s="35" t="s">
        <v>2541</v>
      </c>
      <c r="B590" s="17" t="s">
        <v>2542</v>
      </c>
      <c r="C590" s="18">
        <v>40568</v>
      </c>
      <c r="D590" s="18">
        <v>40451.291666666701</v>
      </c>
      <c r="E590" s="16" t="s">
        <v>1375</v>
      </c>
      <c r="F590" s="36">
        <v>40571.723935185197</v>
      </c>
      <c r="G590" s="16" t="s">
        <v>127</v>
      </c>
      <c r="H590" s="17" t="s">
        <v>95</v>
      </c>
      <c r="I590" s="17"/>
      <c r="J590" s="17"/>
      <c r="K590" s="17" t="s">
        <v>96</v>
      </c>
      <c r="L590" s="17"/>
      <c r="M590" s="17"/>
      <c r="N590" s="17">
        <v>20</v>
      </c>
      <c r="O590" s="17"/>
      <c r="P590" s="17"/>
      <c r="Q590" s="17">
        <v>20</v>
      </c>
      <c r="R590" s="17" t="s">
        <v>115</v>
      </c>
      <c r="S590" s="17"/>
      <c r="T590" s="17" t="s">
        <v>1389</v>
      </c>
      <c r="U590" s="17" t="s">
        <v>61</v>
      </c>
      <c r="V590" s="17" t="s">
        <v>62</v>
      </c>
      <c r="W590" s="19" t="s">
        <v>2543</v>
      </c>
      <c r="X590" s="18">
        <v>41091.291666666701</v>
      </c>
      <c r="Y590" s="18">
        <v>41091.291666666701</v>
      </c>
      <c r="Z590" s="17" t="s">
        <v>74</v>
      </c>
      <c r="AA590" s="17" t="s">
        <v>74</v>
      </c>
      <c r="AB590" s="17" t="s">
        <v>74</v>
      </c>
      <c r="AC590" s="17" t="s">
        <v>103</v>
      </c>
      <c r="AD590" s="17"/>
      <c r="AE590" s="17"/>
    </row>
    <row r="591" spans="1:31" s="3" customFormat="1" ht="13" x14ac:dyDescent="0.3">
      <c r="A591" s="35" t="s">
        <v>2544</v>
      </c>
      <c r="B591" s="17" t="s">
        <v>2545</v>
      </c>
      <c r="C591" s="18">
        <v>40451</v>
      </c>
      <c r="D591" s="18">
        <v>40451.291666666701</v>
      </c>
      <c r="E591" s="16" t="s">
        <v>1375</v>
      </c>
      <c r="F591" s="36">
        <v>41099.291666666701</v>
      </c>
      <c r="G591" s="16" t="s">
        <v>137</v>
      </c>
      <c r="H591" s="17" t="s">
        <v>95</v>
      </c>
      <c r="I591" s="17"/>
      <c r="J591" s="17"/>
      <c r="K591" s="17" t="s">
        <v>96</v>
      </c>
      <c r="L591" s="17"/>
      <c r="M591" s="17"/>
      <c r="N591" s="17">
        <v>20</v>
      </c>
      <c r="O591" s="17"/>
      <c r="P591" s="17"/>
      <c r="Q591" s="17">
        <v>20</v>
      </c>
      <c r="R591" s="17" t="s">
        <v>115</v>
      </c>
      <c r="S591" s="17"/>
      <c r="T591" s="17" t="s">
        <v>78</v>
      </c>
      <c r="U591" s="17" t="s">
        <v>61</v>
      </c>
      <c r="V591" s="17" t="s">
        <v>62</v>
      </c>
      <c r="W591" s="19" t="s">
        <v>2546</v>
      </c>
      <c r="X591" s="18">
        <v>40909.333333333299</v>
      </c>
      <c r="Y591" s="18">
        <v>41061.291666666701</v>
      </c>
      <c r="Z591" s="17" t="s">
        <v>103</v>
      </c>
      <c r="AA591" s="17" t="s">
        <v>65</v>
      </c>
      <c r="AB591" s="17" t="s">
        <v>65</v>
      </c>
      <c r="AC591" s="17" t="s">
        <v>103</v>
      </c>
      <c r="AD591" s="17"/>
      <c r="AE591" s="17"/>
    </row>
    <row r="592" spans="1:31" s="3" customFormat="1" ht="13" x14ac:dyDescent="0.3">
      <c r="A592" s="35" t="s">
        <v>2547</v>
      </c>
      <c r="B592" s="17" t="s">
        <v>2548</v>
      </c>
      <c r="C592" s="18">
        <v>40451</v>
      </c>
      <c r="D592" s="18">
        <v>40451.291666666701</v>
      </c>
      <c r="E592" s="16" t="s">
        <v>1375</v>
      </c>
      <c r="F592" s="36">
        <v>41484.291666666701</v>
      </c>
      <c r="G592" s="16" t="s">
        <v>137</v>
      </c>
      <c r="H592" s="17" t="s">
        <v>95</v>
      </c>
      <c r="I592" s="17"/>
      <c r="J592" s="17"/>
      <c r="K592" s="17" t="s">
        <v>96</v>
      </c>
      <c r="L592" s="17"/>
      <c r="M592" s="17"/>
      <c r="N592" s="17">
        <v>20</v>
      </c>
      <c r="O592" s="17"/>
      <c r="P592" s="17"/>
      <c r="Q592" s="17">
        <v>20</v>
      </c>
      <c r="R592" s="17" t="s">
        <v>115</v>
      </c>
      <c r="S592" s="17"/>
      <c r="T592" s="17" t="s">
        <v>78</v>
      </c>
      <c r="U592" s="17" t="s">
        <v>61</v>
      </c>
      <c r="V592" s="17" t="s">
        <v>62</v>
      </c>
      <c r="W592" s="19" t="s">
        <v>2549</v>
      </c>
      <c r="X592" s="18">
        <v>40911.333333333299</v>
      </c>
      <c r="Y592" s="18">
        <v>41680.333333333299</v>
      </c>
      <c r="Z592" s="17" t="s">
        <v>103</v>
      </c>
      <c r="AA592" s="17" t="s">
        <v>65</v>
      </c>
      <c r="AB592" s="17" t="s">
        <v>65</v>
      </c>
      <c r="AC592" s="17" t="s">
        <v>103</v>
      </c>
      <c r="AD592" s="17"/>
      <c r="AE592" s="17"/>
    </row>
    <row r="593" spans="1:31" s="3" customFormat="1" ht="25.5" x14ac:dyDescent="0.3">
      <c r="A593" s="35" t="s">
        <v>2550</v>
      </c>
      <c r="B593" s="17" t="s">
        <v>2551</v>
      </c>
      <c r="C593" s="18">
        <v>40451</v>
      </c>
      <c r="D593" s="18">
        <v>40451.291666666701</v>
      </c>
      <c r="E593" s="16" t="s">
        <v>1375</v>
      </c>
      <c r="F593" s="36">
        <v>40974.333333333299</v>
      </c>
      <c r="G593" s="16" t="s">
        <v>137</v>
      </c>
      <c r="H593" s="17" t="s">
        <v>95</v>
      </c>
      <c r="I593" s="17"/>
      <c r="J593" s="17"/>
      <c r="K593" s="17" t="s">
        <v>96</v>
      </c>
      <c r="L593" s="17"/>
      <c r="M593" s="17"/>
      <c r="N593" s="17">
        <v>20</v>
      </c>
      <c r="O593" s="17"/>
      <c r="P593" s="17"/>
      <c r="Q593" s="17">
        <v>20</v>
      </c>
      <c r="R593" s="17" t="s">
        <v>83</v>
      </c>
      <c r="S593" s="17"/>
      <c r="T593" s="17" t="s">
        <v>88</v>
      </c>
      <c r="U593" s="17" t="s">
        <v>61</v>
      </c>
      <c r="V593" s="17" t="s">
        <v>62</v>
      </c>
      <c r="W593" s="19" t="s">
        <v>2552</v>
      </c>
      <c r="X593" s="18">
        <v>41395.291666666701</v>
      </c>
      <c r="Y593" s="18">
        <v>41395.291666666701</v>
      </c>
      <c r="Z593" s="17" t="s">
        <v>103</v>
      </c>
      <c r="AA593" s="17" t="s">
        <v>74</v>
      </c>
      <c r="AB593" s="17" t="s">
        <v>65</v>
      </c>
      <c r="AC593" s="17" t="s">
        <v>103</v>
      </c>
      <c r="AD593" s="17"/>
      <c r="AE593" s="17"/>
    </row>
    <row r="594" spans="1:31" s="3" customFormat="1" ht="13" x14ac:dyDescent="0.3">
      <c r="A594" s="35" t="s">
        <v>2553</v>
      </c>
      <c r="B594" s="17" t="s">
        <v>2554</v>
      </c>
      <c r="C594" s="18">
        <v>40610</v>
      </c>
      <c r="D594" s="18">
        <v>40451.291666666701</v>
      </c>
      <c r="E594" s="16" t="s">
        <v>1375</v>
      </c>
      <c r="F594" s="36">
        <v>40610.333333333299</v>
      </c>
      <c r="G594" s="16" t="s">
        <v>137</v>
      </c>
      <c r="H594" s="17" t="s">
        <v>95</v>
      </c>
      <c r="I594" s="17"/>
      <c r="J594" s="17"/>
      <c r="K594" s="17" t="s">
        <v>96</v>
      </c>
      <c r="L594" s="17"/>
      <c r="M594" s="17"/>
      <c r="N594" s="17">
        <v>20</v>
      </c>
      <c r="O594" s="17"/>
      <c r="P594" s="17"/>
      <c r="Q594" s="17">
        <v>20</v>
      </c>
      <c r="R594" s="17" t="s">
        <v>115</v>
      </c>
      <c r="S594" s="17"/>
      <c r="T594" s="17" t="s">
        <v>2555</v>
      </c>
      <c r="U594" s="17" t="s">
        <v>61</v>
      </c>
      <c r="V594" s="17" t="s">
        <v>62</v>
      </c>
      <c r="W594" s="19" t="s">
        <v>2537</v>
      </c>
      <c r="X594" s="18">
        <v>41091.291666666701</v>
      </c>
      <c r="Y594" s="18">
        <v>41091.291666666701</v>
      </c>
      <c r="Z594" s="17" t="s">
        <v>103</v>
      </c>
      <c r="AA594" s="17" t="s">
        <v>74</v>
      </c>
      <c r="AB594" s="17" t="s">
        <v>74</v>
      </c>
      <c r="AC594" s="17" t="s">
        <v>103</v>
      </c>
      <c r="AD594" s="17"/>
      <c r="AE594" s="17"/>
    </row>
    <row r="595" spans="1:31" s="3" customFormat="1" ht="13" x14ac:dyDescent="0.3">
      <c r="A595" s="35" t="s">
        <v>2556</v>
      </c>
      <c r="B595" s="17" t="s">
        <v>2557</v>
      </c>
      <c r="C595" s="18">
        <v>40451</v>
      </c>
      <c r="D595" s="18">
        <v>40451.291666666701</v>
      </c>
      <c r="E595" s="16" t="s">
        <v>1375</v>
      </c>
      <c r="F595" s="36">
        <v>42048.333333333299</v>
      </c>
      <c r="G595" s="16" t="s">
        <v>137</v>
      </c>
      <c r="H595" s="17" t="s">
        <v>95</v>
      </c>
      <c r="I595" s="17"/>
      <c r="J595" s="17"/>
      <c r="K595" s="17" t="s">
        <v>96</v>
      </c>
      <c r="L595" s="17"/>
      <c r="M595" s="17"/>
      <c r="N595" s="17">
        <v>20</v>
      </c>
      <c r="O595" s="17"/>
      <c r="P595" s="17"/>
      <c r="Q595" s="17">
        <v>20</v>
      </c>
      <c r="R595" s="17" t="s">
        <v>83</v>
      </c>
      <c r="S595" s="17"/>
      <c r="T595" s="17" t="s">
        <v>70</v>
      </c>
      <c r="U595" s="17" t="s">
        <v>61</v>
      </c>
      <c r="V595" s="17" t="s">
        <v>71</v>
      </c>
      <c r="W595" s="19" t="s">
        <v>160</v>
      </c>
      <c r="X595" s="18">
        <v>41578.291666666701</v>
      </c>
      <c r="Y595" s="18">
        <v>42521.291666666701</v>
      </c>
      <c r="Z595" s="17" t="s">
        <v>103</v>
      </c>
      <c r="AA595" s="17" t="s">
        <v>65</v>
      </c>
      <c r="AB595" s="17" t="s">
        <v>65</v>
      </c>
      <c r="AC595" s="17" t="s">
        <v>103</v>
      </c>
      <c r="AD595" s="17"/>
      <c r="AE595" s="17"/>
    </row>
    <row r="596" spans="1:31" s="3" customFormat="1" ht="25.5" x14ac:dyDescent="0.3">
      <c r="A596" s="35" t="s">
        <v>2558</v>
      </c>
      <c r="B596" s="17" t="s">
        <v>2559</v>
      </c>
      <c r="C596" s="18">
        <v>40456</v>
      </c>
      <c r="D596" s="18">
        <v>40456.291666666701</v>
      </c>
      <c r="E596" s="16" t="s">
        <v>1375</v>
      </c>
      <c r="F596" s="36">
        <v>40971.001134259299</v>
      </c>
      <c r="G596" s="16" t="s">
        <v>137</v>
      </c>
      <c r="H596" s="17" t="s">
        <v>95</v>
      </c>
      <c r="I596" s="17"/>
      <c r="J596" s="17"/>
      <c r="K596" s="17" t="s">
        <v>96</v>
      </c>
      <c r="L596" s="17"/>
      <c r="M596" s="17"/>
      <c r="N596" s="17">
        <v>20</v>
      </c>
      <c r="O596" s="17"/>
      <c r="P596" s="17"/>
      <c r="Q596" s="17">
        <v>20</v>
      </c>
      <c r="R596" s="17" t="s">
        <v>115</v>
      </c>
      <c r="S596" s="17"/>
      <c r="T596" s="17" t="s">
        <v>88</v>
      </c>
      <c r="U596" s="17" t="s">
        <v>61</v>
      </c>
      <c r="V596" s="17" t="s">
        <v>89</v>
      </c>
      <c r="W596" s="19" t="s">
        <v>2560</v>
      </c>
      <c r="X596" s="18">
        <v>40724.291666666701</v>
      </c>
      <c r="Y596" s="18">
        <v>40724.291666666701</v>
      </c>
      <c r="Z596" s="17" t="s">
        <v>103</v>
      </c>
      <c r="AA596" s="17" t="s">
        <v>74</v>
      </c>
      <c r="AB596" s="17" t="s">
        <v>74</v>
      </c>
      <c r="AC596" s="17" t="s">
        <v>103</v>
      </c>
      <c r="AD596" s="17"/>
      <c r="AE596" s="17"/>
    </row>
    <row r="597" spans="1:31" s="3" customFormat="1" ht="13" x14ac:dyDescent="0.3">
      <c r="A597" s="35" t="s">
        <v>2561</v>
      </c>
      <c r="B597" s="17" t="s">
        <v>2562</v>
      </c>
      <c r="C597" s="18">
        <v>40464</v>
      </c>
      <c r="D597" s="18">
        <v>40464.291666666701</v>
      </c>
      <c r="E597" s="16" t="s">
        <v>1375</v>
      </c>
      <c r="F597" s="36">
        <v>40932.019756944399</v>
      </c>
      <c r="G597" s="16" t="s">
        <v>137</v>
      </c>
      <c r="H597" s="17" t="s">
        <v>95</v>
      </c>
      <c r="I597" s="17"/>
      <c r="J597" s="17"/>
      <c r="K597" s="17" t="s">
        <v>96</v>
      </c>
      <c r="L597" s="17"/>
      <c r="M597" s="17"/>
      <c r="N597" s="17">
        <v>20</v>
      </c>
      <c r="O597" s="17"/>
      <c r="P597" s="17"/>
      <c r="Q597" s="17">
        <v>20</v>
      </c>
      <c r="R597" s="17" t="s">
        <v>83</v>
      </c>
      <c r="S597" s="17"/>
      <c r="T597" s="17" t="s">
        <v>107</v>
      </c>
      <c r="U597" s="17" t="s">
        <v>61</v>
      </c>
      <c r="V597" s="17" t="s">
        <v>89</v>
      </c>
      <c r="W597" s="19" t="s">
        <v>2563</v>
      </c>
      <c r="X597" s="18">
        <v>41639.333333333299</v>
      </c>
      <c r="Y597" s="18">
        <v>41639.333333333299</v>
      </c>
      <c r="Z597" s="17" t="s">
        <v>103</v>
      </c>
      <c r="AA597" s="17" t="s">
        <v>74</v>
      </c>
      <c r="AB597" s="17" t="s">
        <v>74</v>
      </c>
      <c r="AC597" s="17" t="s">
        <v>103</v>
      </c>
      <c r="AD597" s="17"/>
      <c r="AE597" s="17"/>
    </row>
    <row r="598" spans="1:31" s="3" customFormat="1" ht="13" x14ac:dyDescent="0.3">
      <c r="A598" s="35" t="s">
        <v>2564</v>
      </c>
      <c r="B598" s="17" t="s">
        <v>2565</v>
      </c>
      <c r="C598" s="18">
        <v>40464</v>
      </c>
      <c r="D598" s="18">
        <v>40464.291666666701</v>
      </c>
      <c r="E598" s="16" t="s">
        <v>1375</v>
      </c>
      <c r="F598" s="36">
        <v>40932.019120370402</v>
      </c>
      <c r="G598" s="16" t="s">
        <v>137</v>
      </c>
      <c r="H598" s="17" t="s">
        <v>95</v>
      </c>
      <c r="I598" s="17"/>
      <c r="J598" s="17"/>
      <c r="K598" s="17" t="s">
        <v>96</v>
      </c>
      <c r="L598" s="17"/>
      <c r="M598" s="17"/>
      <c r="N598" s="17">
        <v>20</v>
      </c>
      <c r="O598" s="17"/>
      <c r="P598" s="17"/>
      <c r="Q598" s="17">
        <v>20</v>
      </c>
      <c r="R598" s="17" t="s">
        <v>83</v>
      </c>
      <c r="S598" s="17"/>
      <c r="T598" s="17" t="s">
        <v>107</v>
      </c>
      <c r="U598" s="17" t="s">
        <v>61</v>
      </c>
      <c r="V598" s="17" t="s">
        <v>89</v>
      </c>
      <c r="W598" s="19" t="s">
        <v>2563</v>
      </c>
      <c r="X598" s="18">
        <v>41639.333333333299</v>
      </c>
      <c r="Y598" s="18">
        <v>41639.333333333299</v>
      </c>
      <c r="Z598" s="17" t="s">
        <v>103</v>
      </c>
      <c r="AA598" s="17" t="s">
        <v>74</v>
      </c>
      <c r="AB598" s="17" t="s">
        <v>65</v>
      </c>
      <c r="AC598" s="17" t="s">
        <v>103</v>
      </c>
      <c r="AD598" s="17"/>
      <c r="AE598" s="17"/>
    </row>
    <row r="599" spans="1:31" s="3" customFormat="1" ht="25.5" x14ac:dyDescent="0.3">
      <c r="A599" s="35" t="s">
        <v>2566</v>
      </c>
      <c r="B599" s="17" t="s">
        <v>2567</v>
      </c>
      <c r="C599" s="18">
        <v>40471</v>
      </c>
      <c r="D599" s="18">
        <v>40471.291666666701</v>
      </c>
      <c r="E599" s="16" t="s">
        <v>1375</v>
      </c>
      <c r="F599" s="36">
        <v>40974.333333333299</v>
      </c>
      <c r="G599" s="16" t="s">
        <v>137</v>
      </c>
      <c r="H599" s="17" t="s">
        <v>95</v>
      </c>
      <c r="I599" s="17"/>
      <c r="J599" s="17"/>
      <c r="K599" s="17" t="s">
        <v>96</v>
      </c>
      <c r="L599" s="17"/>
      <c r="M599" s="17"/>
      <c r="N599" s="17">
        <v>20</v>
      </c>
      <c r="O599" s="17"/>
      <c r="P599" s="17"/>
      <c r="Q599" s="17">
        <v>20</v>
      </c>
      <c r="R599" s="17" t="s">
        <v>83</v>
      </c>
      <c r="S599" s="17"/>
      <c r="T599" s="17" t="s">
        <v>78</v>
      </c>
      <c r="U599" s="17" t="s">
        <v>61</v>
      </c>
      <c r="V599" s="17" t="s">
        <v>62</v>
      </c>
      <c r="W599" s="19" t="s">
        <v>2568</v>
      </c>
      <c r="X599" s="18">
        <v>41273.333333333299</v>
      </c>
      <c r="Y599" s="18">
        <v>41334.333333333299</v>
      </c>
      <c r="Z599" s="17" t="s">
        <v>103</v>
      </c>
      <c r="AA599" s="17" t="s">
        <v>74</v>
      </c>
      <c r="AB599" s="17" t="s">
        <v>74</v>
      </c>
      <c r="AC599" s="17" t="s">
        <v>103</v>
      </c>
      <c r="AD599" s="17"/>
      <c r="AE599" s="17"/>
    </row>
    <row r="600" spans="1:31" s="3" customFormat="1" ht="13" x14ac:dyDescent="0.3">
      <c r="A600" s="35" t="s">
        <v>1290</v>
      </c>
      <c r="B600" s="17">
        <v>655</v>
      </c>
      <c r="C600" s="18">
        <v>40611</v>
      </c>
      <c r="D600" s="18">
        <v>40493.333333333299</v>
      </c>
      <c r="E600" s="16" t="s">
        <v>1375</v>
      </c>
      <c r="F600" s="36">
        <v>40611.333333333299</v>
      </c>
      <c r="G600" s="16" t="s">
        <v>137</v>
      </c>
      <c r="H600" s="17" t="s">
        <v>95</v>
      </c>
      <c r="I600" s="17"/>
      <c r="J600" s="17"/>
      <c r="K600" s="17" t="s">
        <v>96</v>
      </c>
      <c r="L600" s="17"/>
      <c r="M600" s="17"/>
      <c r="N600" s="17">
        <v>20</v>
      </c>
      <c r="O600" s="17"/>
      <c r="P600" s="17"/>
      <c r="Q600" s="17">
        <v>20</v>
      </c>
      <c r="R600" s="17" t="s">
        <v>115</v>
      </c>
      <c r="S600" s="17"/>
      <c r="T600" s="17" t="s">
        <v>88</v>
      </c>
      <c r="U600" s="17" t="s">
        <v>61</v>
      </c>
      <c r="V600" s="17" t="s">
        <v>62</v>
      </c>
      <c r="W600" s="19" t="s">
        <v>2569</v>
      </c>
      <c r="X600" s="18">
        <v>41396.291666666701</v>
      </c>
      <c r="Y600" s="18">
        <v>41396.291666666701</v>
      </c>
      <c r="Z600" s="17" t="s">
        <v>103</v>
      </c>
      <c r="AA600" s="17" t="s">
        <v>74</v>
      </c>
      <c r="AB600" s="17" t="s">
        <v>74</v>
      </c>
      <c r="AC600" s="17" t="s">
        <v>103</v>
      </c>
      <c r="AD600" s="17"/>
      <c r="AE600" s="17"/>
    </row>
    <row r="601" spans="1:31" s="3" customFormat="1" ht="13" x14ac:dyDescent="0.3">
      <c r="A601" s="35" t="s">
        <v>2570</v>
      </c>
      <c r="B601" s="17">
        <v>656</v>
      </c>
      <c r="C601" s="18">
        <v>40493</v>
      </c>
      <c r="D601" s="18">
        <v>40493.333333333299</v>
      </c>
      <c r="E601" s="16" t="s">
        <v>1375</v>
      </c>
      <c r="F601" s="36">
        <v>40723.291666666701</v>
      </c>
      <c r="G601" s="16" t="s">
        <v>137</v>
      </c>
      <c r="H601" s="17" t="s">
        <v>95</v>
      </c>
      <c r="I601" s="17"/>
      <c r="J601" s="17"/>
      <c r="K601" s="17" t="s">
        <v>96</v>
      </c>
      <c r="L601" s="17"/>
      <c r="M601" s="17"/>
      <c r="N601" s="17">
        <v>10</v>
      </c>
      <c r="O601" s="17"/>
      <c r="P601" s="17"/>
      <c r="Q601" s="17">
        <v>10</v>
      </c>
      <c r="R601" s="17" t="s">
        <v>83</v>
      </c>
      <c r="S601" s="17"/>
      <c r="T601" s="17" t="s">
        <v>88</v>
      </c>
      <c r="U601" s="17" t="s">
        <v>61</v>
      </c>
      <c r="V601" s="17" t="s">
        <v>62</v>
      </c>
      <c r="W601" s="19" t="s">
        <v>2571</v>
      </c>
      <c r="X601" s="18">
        <v>41639.333333333299</v>
      </c>
      <c r="Y601" s="18">
        <v>41639.333333333299</v>
      </c>
      <c r="Z601" s="17" t="s">
        <v>103</v>
      </c>
      <c r="AA601" s="17" t="s">
        <v>74</v>
      </c>
      <c r="AB601" s="17" t="s">
        <v>74</v>
      </c>
      <c r="AC601" s="17" t="s">
        <v>103</v>
      </c>
      <c r="AD601" s="17"/>
      <c r="AE601" s="17"/>
    </row>
    <row r="602" spans="1:31" s="3" customFormat="1" ht="13" x14ac:dyDescent="0.3">
      <c r="A602" s="35" t="s">
        <v>2572</v>
      </c>
      <c r="B602" s="17">
        <v>657</v>
      </c>
      <c r="C602" s="18">
        <v>40610</v>
      </c>
      <c r="D602" s="18">
        <v>40494.333333333299</v>
      </c>
      <c r="E602" s="16" t="s">
        <v>1375</v>
      </c>
      <c r="F602" s="36">
        <v>40571.333333333299</v>
      </c>
      <c r="G602" s="16" t="s">
        <v>137</v>
      </c>
      <c r="H602" s="17" t="s">
        <v>95</v>
      </c>
      <c r="I602" s="17"/>
      <c r="J602" s="17"/>
      <c r="K602" s="17" t="s">
        <v>96</v>
      </c>
      <c r="L602" s="17"/>
      <c r="M602" s="17"/>
      <c r="N602" s="17">
        <v>20</v>
      </c>
      <c r="O602" s="17"/>
      <c r="P602" s="17"/>
      <c r="Q602" s="17">
        <v>20</v>
      </c>
      <c r="R602" s="17" t="s">
        <v>115</v>
      </c>
      <c r="S602" s="17"/>
      <c r="T602" s="17" t="s">
        <v>641</v>
      </c>
      <c r="U602" s="17" t="s">
        <v>61</v>
      </c>
      <c r="V602" s="17" t="s">
        <v>62</v>
      </c>
      <c r="W602" s="19" t="s">
        <v>2573</v>
      </c>
      <c r="X602" s="18">
        <v>40969.333333333299</v>
      </c>
      <c r="Y602" s="18">
        <v>40969.333333333299</v>
      </c>
      <c r="Z602" s="17" t="s">
        <v>103</v>
      </c>
      <c r="AA602" s="17" t="s">
        <v>74</v>
      </c>
      <c r="AB602" s="17" t="s">
        <v>74</v>
      </c>
      <c r="AC602" s="17" t="s">
        <v>103</v>
      </c>
      <c r="AD602" s="17"/>
      <c r="AE602" s="17"/>
    </row>
    <row r="603" spans="1:31" s="3" customFormat="1" ht="13" x14ac:dyDescent="0.3">
      <c r="A603" s="35" t="s">
        <v>2574</v>
      </c>
      <c r="B603" s="17" t="s">
        <v>2575</v>
      </c>
      <c r="C603" s="18">
        <v>40497</v>
      </c>
      <c r="D603" s="18">
        <v>40497.333333333299</v>
      </c>
      <c r="E603" s="16" t="s">
        <v>1375</v>
      </c>
      <c r="F603" s="36">
        <v>40970.333333333299</v>
      </c>
      <c r="G603" s="16" t="s">
        <v>137</v>
      </c>
      <c r="H603" s="17" t="s">
        <v>95</v>
      </c>
      <c r="I603" s="17"/>
      <c r="J603" s="17"/>
      <c r="K603" s="17" t="s">
        <v>96</v>
      </c>
      <c r="L603" s="17"/>
      <c r="M603" s="17"/>
      <c r="N603" s="17">
        <v>20</v>
      </c>
      <c r="O603" s="17"/>
      <c r="P603" s="17"/>
      <c r="Q603" s="17">
        <v>20</v>
      </c>
      <c r="R603" s="17" t="s">
        <v>83</v>
      </c>
      <c r="S603" s="17"/>
      <c r="T603" s="17" t="s">
        <v>107</v>
      </c>
      <c r="U603" s="17" t="s">
        <v>61</v>
      </c>
      <c r="V603" s="17" t="s">
        <v>89</v>
      </c>
      <c r="W603" s="19" t="s">
        <v>2194</v>
      </c>
      <c r="X603" s="18">
        <v>41609.333333333299</v>
      </c>
      <c r="Y603" s="18">
        <v>41628.333333333299</v>
      </c>
      <c r="Z603" s="17" t="s">
        <v>103</v>
      </c>
      <c r="AA603" s="17" t="s">
        <v>74</v>
      </c>
      <c r="AB603" s="17" t="s">
        <v>74</v>
      </c>
      <c r="AC603" s="17" t="s">
        <v>103</v>
      </c>
      <c r="AD603" s="17"/>
      <c r="AE603" s="17"/>
    </row>
    <row r="604" spans="1:31" s="3" customFormat="1" ht="13" x14ac:dyDescent="0.3">
      <c r="A604" s="35" t="s">
        <v>2576</v>
      </c>
      <c r="B604" s="17" t="s">
        <v>2577</v>
      </c>
      <c r="C604" s="18">
        <v>40501</v>
      </c>
      <c r="D604" s="18">
        <v>40501.333333333299</v>
      </c>
      <c r="E604" s="16" t="s">
        <v>1375</v>
      </c>
      <c r="F604" s="36">
        <v>40970.333333333299</v>
      </c>
      <c r="G604" s="16" t="s">
        <v>137</v>
      </c>
      <c r="H604" s="17" t="s">
        <v>95</v>
      </c>
      <c r="I604" s="17"/>
      <c r="J604" s="17"/>
      <c r="K604" s="17" t="s">
        <v>96</v>
      </c>
      <c r="L604" s="17"/>
      <c r="M604" s="17"/>
      <c r="N604" s="17">
        <v>20</v>
      </c>
      <c r="O604" s="17"/>
      <c r="P604" s="17"/>
      <c r="Q604" s="17">
        <v>20</v>
      </c>
      <c r="R604" s="17" t="s">
        <v>83</v>
      </c>
      <c r="S604" s="17"/>
      <c r="T604" s="17" t="s">
        <v>88</v>
      </c>
      <c r="U604" s="17" t="s">
        <v>61</v>
      </c>
      <c r="V604" s="17" t="s">
        <v>89</v>
      </c>
      <c r="W604" s="19" t="s">
        <v>2578</v>
      </c>
      <c r="X604" s="18">
        <v>41609.333333333299</v>
      </c>
      <c r="Y604" s="18">
        <v>41628.333333333299</v>
      </c>
      <c r="Z604" s="17" t="s">
        <v>103</v>
      </c>
      <c r="AA604" s="17" t="s">
        <v>74</v>
      </c>
      <c r="AB604" s="17" t="s">
        <v>74</v>
      </c>
      <c r="AC604" s="17" t="s">
        <v>103</v>
      </c>
      <c r="AD604" s="17"/>
      <c r="AE604" s="17"/>
    </row>
    <row r="605" spans="1:31" s="3" customFormat="1" ht="13" x14ac:dyDescent="0.3">
      <c r="A605" s="35" t="s">
        <v>2579</v>
      </c>
      <c r="B605" s="17">
        <v>663</v>
      </c>
      <c r="C605" s="18">
        <v>40527</v>
      </c>
      <c r="D605" s="18">
        <v>40527.333333333299</v>
      </c>
      <c r="E605" s="16" t="s">
        <v>1375</v>
      </c>
      <c r="F605" s="36">
        <v>41032.953402777799</v>
      </c>
      <c r="G605" s="16" t="s">
        <v>137</v>
      </c>
      <c r="H605" s="17" t="s">
        <v>95</v>
      </c>
      <c r="I605" s="17"/>
      <c r="J605" s="17"/>
      <c r="K605" s="17" t="s">
        <v>96</v>
      </c>
      <c r="L605" s="17"/>
      <c r="M605" s="17"/>
      <c r="N605" s="17">
        <v>20</v>
      </c>
      <c r="O605" s="17"/>
      <c r="P605" s="17"/>
      <c r="Q605" s="17">
        <v>20</v>
      </c>
      <c r="R605" s="17" t="s">
        <v>115</v>
      </c>
      <c r="S605" s="17"/>
      <c r="T605" s="17" t="s">
        <v>107</v>
      </c>
      <c r="U605" s="17" t="s">
        <v>61</v>
      </c>
      <c r="V605" s="17" t="s">
        <v>89</v>
      </c>
      <c r="W605" s="19" t="s">
        <v>2580</v>
      </c>
      <c r="X605" s="18">
        <v>41456.291666666701</v>
      </c>
      <c r="Y605" s="18">
        <v>41639.333333333299</v>
      </c>
      <c r="Z605" s="17" t="s">
        <v>103</v>
      </c>
      <c r="AA605" s="17" t="s">
        <v>65</v>
      </c>
      <c r="AB605" s="17" t="s">
        <v>74</v>
      </c>
      <c r="AC605" s="17" t="s">
        <v>103</v>
      </c>
      <c r="AD605" s="17"/>
      <c r="AE605" s="17"/>
    </row>
    <row r="606" spans="1:31" s="3" customFormat="1" ht="13" x14ac:dyDescent="0.3">
      <c r="A606" s="35" t="s">
        <v>2581</v>
      </c>
      <c r="B606" s="17">
        <v>664</v>
      </c>
      <c r="C606" s="18">
        <v>40527</v>
      </c>
      <c r="D606" s="18">
        <v>40527.333333333299</v>
      </c>
      <c r="E606" s="16" t="s">
        <v>1375</v>
      </c>
      <c r="F606" s="36">
        <v>40971.004155092603</v>
      </c>
      <c r="G606" s="16" t="s">
        <v>137</v>
      </c>
      <c r="H606" s="17" t="s">
        <v>95</v>
      </c>
      <c r="I606" s="17"/>
      <c r="J606" s="17"/>
      <c r="K606" s="17" t="s">
        <v>96</v>
      </c>
      <c r="L606" s="17"/>
      <c r="M606" s="17"/>
      <c r="N606" s="17">
        <v>20</v>
      </c>
      <c r="O606" s="17"/>
      <c r="P606" s="17"/>
      <c r="Q606" s="17">
        <v>20</v>
      </c>
      <c r="R606" s="17" t="s">
        <v>83</v>
      </c>
      <c r="S606" s="17"/>
      <c r="T606" s="17" t="s">
        <v>107</v>
      </c>
      <c r="U606" s="17" t="s">
        <v>61</v>
      </c>
      <c r="V606" s="17" t="s">
        <v>89</v>
      </c>
      <c r="W606" s="19" t="s">
        <v>2582</v>
      </c>
      <c r="X606" s="18">
        <v>41274.333333333299</v>
      </c>
      <c r="Y606" s="18">
        <v>41639.333333333299</v>
      </c>
      <c r="Z606" s="17" t="s">
        <v>103</v>
      </c>
      <c r="AA606" s="17" t="s">
        <v>74</v>
      </c>
      <c r="AB606" s="17" t="s">
        <v>74</v>
      </c>
      <c r="AC606" s="17" t="s">
        <v>103</v>
      </c>
      <c r="AD606" s="17"/>
      <c r="AE606" s="17"/>
    </row>
    <row r="607" spans="1:31" s="3" customFormat="1" ht="25.5" x14ac:dyDescent="0.3">
      <c r="A607" s="35" t="s">
        <v>2583</v>
      </c>
      <c r="B607" s="17">
        <v>665</v>
      </c>
      <c r="C607" s="18">
        <v>40599</v>
      </c>
      <c r="D607" s="18">
        <v>40633.291666666701</v>
      </c>
      <c r="E607" s="16" t="s">
        <v>1375</v>
      </c>
      <c r="F607" s="36">
        <v>41171.291666666701</v>
      </c>
      <c r="G607" s="16" t="s">
        <v>200</v>
      </c>
      <c r="H607" s="17" t="s">
        <v>95</v>
      </c>
      <c r="I607" s="17"/>
      <c r="J607" s="17"/>
      <c r="K607" s="17" t="s">
        <v>96</v>
      </c>
      <c r="L607" s="17"/>
      <c r="M607" s="17"/>
      <c r="N607" s="17">
        <v>5</v>
      </c>
      <c r="O607" s="17"/>
      <c r="P607" s="17"/>
      <c r="Q607" s="17">
        <v>5</v>
      </c>
      <c r="R607" s="17" t="s">
        <v>115</v>
      </c>
      <c r="S607" s="17"/>
      <c r="T607" s="17" t="s">
        <v>78</v>
      </c>
      <c r="U607" s="17" t="s">
        <v>61</v>
      </c>
      <c r="V607" s="17" t="s">
        <v>62</v>
      </c>
      <c r="W607" s="19" t="s">
        <v>2584</v>
      </c>
      <c r="X607" s="18">
        <v>40920.333333333299</v>
      </c>
      <c r="Y607" s="18">
        <v>40920.333333333299</v>
      </c>
      <c r="Z607" s="17" t="s">
        <v>74</v>
      </c>
      <c r="AA607" s="17" t="s">
        <v>103</v>
      </c>
      <c r="AB607" s="17" t="s">
        <v>103</v>
      </c>
      <c r="AC607" s="17" t="s">
        <v>103</v>
      </c>
      <c r="AD607" s="17"/>
      <c r="AE607" s="17"/>
    </row>
    <row r="608" spans="1:31" s="3" customFormat="1" ht="25.5" x14ac:dyDescent="0.3">
      <c r="A608" s="35" t="s">
        <v>2585</v>
      </c>
      <c r="B608" s="17">
        <v>666</v>
      </c>
      <c r="C608" s="18">
        <v>40602</v>
      </c>
      <c r="D608" s="18">
        <v>40633.291666666701</v>
      </c>
      <c r="E608" s="16" t="s">
        <v>1375</v>
      </c>
      <c r="F608" s="36">
        <v>41185.291666666701</v>
      </c>
      <c r="G608" s="16" t="s">
        <v>200</v>
      </c>
      <c r="H608" s="17" t="s">
        <v>95</v>
      </c>
      <c r="I608" s="17"/>
      <c r="J608" s="17"/>
      <c r="K608" s="17" t="s">
        <v>96</v>
      </c>
      <c r="L608" s="17"/>
      <c r="M608" s="17"/>
      <c r="N608" s="17">
        <v>5</v>
      </c>
      <c r="O608" s="17"/>
      <c r="P608" s="17"/>
      <c r="Q608" s="17">
        <v>5</v>
      </c>
      <c r="R608" s="17" t="s">
        <v>115</v>
      </c>
      <c r="S608" s="17"/>
      <c r="T608" s="17" t="s">
        <v>144</v>
      </c>
      <c r="U608" s="17" t="s">
        <v>61</v>
      </c>
      <c r="V608" s="17" t="s">
        <v>62</v>
      </c>
      <c r="W608" s="19" t="s">
        <v>2586</v>
      </c>
      <c r="X608" s="18">
        <v>41274.333333333299</v>
      </c>
      <c r="Y608" s="18">
        <v>41274.333333333299</v>
      </c>
      <c r="Z608" s="17" t="s">
        <v>74</v>
      </c>
      <c r="AA608" s="17" t="s">
        <v>103</v>
      </c>
      <c r="AB608" s="17" t="s">
        <v>103</v>
      </c>
      <c r="AC608" s="17" t="s">
        <v>103</v>
      </c>
      <c r="AD608" s="17"/>
      <c r="AE608" s="17"/>
    </row>
    <row r="609" spans="1:31" s="3" customFormat="1" ht="13" x14ac:dyDescent="0.3">
      <c r="A609" s="35" t="s">
        <v>2587</v>
      </c>
      <c r="B609" s="17">
        <v>667</v>
      </c>
      <c r="C609" s="18">
        <v>40633</v>
      </c>
      <c r="D609" s="18">
        <v>40633.291666666701</v>
      </c>
      <c r="E609" s="16" t="s">
        <v>1375</v>
      </c>
      <c r="F609" s="36">
        <v>43270.291666666701</v>
      </c>
      <c r="G609" s="16" t="s">
        <v>141</v>
      </c>
      <c r="H609" s="17" t="s">
        <v>95</v>
      </c>
      <c r="I609" s="17"/>
      <c r="J609" s="17"/>
      <c r="K609" s="17" t="s">
        <v>96</v>
      </c>
      <c r="L609" s="17"/>
      <c r="M609" s="17"/>
      <c r="N609" s="17">
        <v>150</v>
      </c>
      <c r="O609" s="17"/>
      <c r="P609" s="17"/>
      <c r="Q609" s="17">
        <v>150</v>
      </c>
      <c r="R609" s="17" t="s">
        <v>83</v>
      </c>
      <c r="S609" s="17"/>
      <c r="T609" s="17" t="s">
        <v>229</v>
      </c>
      <c r="U609" s="17" t="s">
        <v>61</v>
      </c>
      <c r="V609" s="17" t="s">
        <v>71</v>
      </c>
      <c r="W609" s="19" t="s">
        <v>2228</v>
      </c>
      <c r="X609" s="18">
        <v>42004.333333333299</v>
      </c>
      <c r="Y609" s="18">
        <v>44561.333333333299</v>
      </c>
      <c r="Z609" s="17" t="s">
        <v>103</v>
      </c>
      <c r="AA609" s="17" t="s">
        <v>65</v>
      </c>
      <c r="AB609" s="17" t="s">
        <v>65</v>
      </c>
      <c r="AC609" s="17" t="s">
        <v>103</v>
      </c>
      <c r="AD609" s="17" t="s">
        <v>66</v>
      </c>
      <c r="AE609" s="17"/>
    </row>
    <row r="610" spans="1:31" s="3" customFormat="1" ht="13" x14ac:dyDescent="0.3">
      <c r="A610" s="35" t="s">
        <v>2588</v>
      </c>
      <c r="B610" s="17">
        <v>668</v>
      </c>
      <c r="C610" s="18">
        <v>40633</v>
      </c>
      <c r="D610" s="18">
        <v>40633.291666666701</v>
      </c>
      <c r="E610" s="16" t="s">
        <v>1375</v>
      </c>
      <c r="F610" s="36">
        <v>41016.291666666701</v>
      </c>
      <c r="G610" s="16" t="s">
        <v>141</v>
      </c>
      <c r="H610" s="17" t="s">
        <v>95</v>
      </c>
      <c r="I610" s="17"/>
      <c r="J610" s="17"/>
      <c r="K610" s="17" t="s">
        <v>96</v>
      </c>
      <c r="L610" s="17"/>
      <c r="M610" s="17"/>
      <c r="N610" s="17">
        <v>118</v>
      </c>
      <c r="O610" s="17"/>
      <c r="P610" s="17"/>
      <c r="Q610" s="17">
        <v>118</v>
      </c>
      <c r="R610" s="17" t="s">
        <v>83</v>
      </c>
      <c r="S610" s="17"/>
      <c r="T610" s="17" t="s">
        <v>78</v>
      </c>
      <c r="U610" s="17" t="s">
        <v>61</v>
      </c>
      <c r="V610" s="17" t="s">
        <v>62</v>
      </c>
      <c r="W610" s="19" t="s">
        <v>2589</v>
      </c>
      <c r="X610" s="18">
        <v>41883.291666666701</v>
      </c>
      <c r="Y610" s="18">
        <v>41883.291666666701</v>
      </c>
      <c r="Z610" s="17" t="s">
        <v>103</v>
      </c>
      <c r="AA610" s="17" t="s">
        <v>65</v>
      </c>
      <c r="AB610" s="17" t="s">
        <v>74</v>
      </c>
      <c r="AC610" s="17" t="s">
        <v>103</v>
      </c>
      <c r="AD610" s="17"/>
      <c r="AE610" s="17"/>
    </row>
    <row r="611" spans="1:31" s="3" customFormat="1" ht="13" x14ac:dyDescent="0.3">
      <c r="A611" s="35" t="s">
        <v>2590</v>
      </c>
      <c r="B611" s="17">
        <v>669</v>
      </c>
      <c r="C611" s="18">
        <v>40633</v>
      </c>
      <c r="D611" s="18">
        <v>40633.291666666701</v>
      </c>
      <c r="E611" s="16" t="s">
        <v>1375</v>
      </c>
      <c r="F611" s="36">
        <v>40975.025162037004</v>
      </c>
      <c r="G611" s="16" t="s">
        <v>141</v>
      </c>
      <c r="H611" s="17" t="s">
        <v>55</v>
      </c>
      <c r="I611" s="17"/>
      <c r="J611" s="17"/>
      <c r="K611" s="17" t="s">
        <v>55</v>
      </c>
      <c r="L611" s="17"/>
      <c r="M611" s="17"/>
      <c r="N611" s="17">
        <v>502</v>
      </c>
      <c r="O611" s="17"/>
      <c r="P611" s="17"/>
      <c r="Q611" s="17">
        <v>502</v>
      </c>
      <c r="R611" s="17" t="s">
        <v>83</v>
      </c>
      <c r="S611" s="17"/>
      <c r="T611" s="17" t="s">
        <v>88</v>
      </c>
      <c r="U611" s="17" t="s">
        <v>61</v>
      </c>
      <c r="V611" s="17" t="s">
        <v>89</v>
      </c>
      <c r="W611" s="19" t="s">
        <v>2591</v>
      </c>
      <c r="X611" s="18">
        <v>41958.333333333299</v>
      </c>
      <c r="Y611" s="18">
        <v>41958.333333333299</v>
      </c>
      <c r="Z611" s="17" t="s">
        <v>103</v>
      </c>
      <c r="AA611" s="17" t="s">
        <v>74</v>
      </c>
      <c r="AB611" s="17" t="s">
        <v>74</v>
      </c>
      <c r="AC611" s="17" t="s">
        <v>103</v>
      </c>
      <c r="AD611" s="17"/>
      <c r="AE611" s="17"/>
    </row>
    <row r="612" spans="1:31" s="3" customFormat="1" ht="13" x14ac:dyDescent="0.3">
      <c r="A612" s="35" t="s">
        <v>2592</v>
      </c>
      <c r="B612" s="17">
        <v>672</v>
      </c>
      <c r="C612" s="18">
        <v>40633</v>
      </c>
      <c r="D612" s="18">
        <v>40633.291666666701</v>
      </c>
      <c r="E612" s="16" t="s">
        <v>1375</v>
      </c>
      <c r="F612" s="36">
        <v>40730.291666666701</v>
      </c>
      <c r="G612" s="16" t="s">
        <v>141</v>
      </c>
      <c r="H612" s="17" t="s">
        <v>95</v>
      </c>
      <c r="I612" s="17"/>
      <c r="J612" s="17"/>
      <c r="K612" s="17" t="s">
        <v>96</v>
      </c>
      <c r="L612" s="17"/>
      <c r="M612" s="17"/>
      <c r="N612" s="17">
        <v>51.2</v>
      </c>
      <c r="O612" s="17"/>
      <c r="P612" s="17"/>
      <c r="Q612" s="17">
        <v>51.2</v>
      </c>
      <c r="R612" s="17" t="s">
        <v>83</v>
      </c>
      <c r="S612" s="17"/>
      <c r="T612" s="17" t="s">
        <v>88</v>
      </c>
      <c r="U612" s="17" t="s">
        <v>61</v>
      </c>
      <c r="V612" s="17" t="s">
        <v>89</v>
      </c>
      <c r="W612" s="19" t="s">
        <v>2593</v>
      </c>
      <c r="X612" s="18">
        <v>41364.291666666701</v>
      </c>
      <c r="Y612" s="18">
        <v>41364.291666666701</v>
      </c>
      <c r="Z612" s="17" t="s">
        <v>103</v>
      </c>
      <c r="AA612" s="17" t="s">
        <v>74</v>
      </c>
      <c r="AB612" s="17" t="s">
        <v>74</v>
      </c>
      <c r="AC612" s="17" t="s">
        <v>103</v>
      </c>
      <c r="AD612" s="17"/>
      <c r="AE612" s="17"/>
    </row>
    <row r="613" spans="1:31" s="3" customFormat="1" ht="13" x14ac:dyDescent="0.3">
      <c r="A613" s="35" t="s">
        <v>2594</v>
      </c>
      <c r="B613" s="17">
        <v>673</v>
      </c>
      <c r="C613" s="18">
        <v>40632</v>
      </c>
      <c r="D613" s="18">
        <v>40633.291666666701</v>
      </c>
      <c r="E613" s="16" t="s">
        <v>1375</v>
      </c>
      <c r="F613" s="36">
        <v>40998.660254629598</v>
      </c>
      <c r="G613" s="16" t="s">
        <v>141</v>
      </c>
      <c r="H613" s="17" t="s">
        <v>95</v>
      </c>
      <c r="I613" s="17"/>
      <c r="J613" s="17"/>
      <c r="K613" s="17" t="s">
        <v>96</v>
      </c>
      <c r="L613" s="17"/>
      <c r="M613" s="17"/>
      <c r="N613" s="17">
        <v>250</v>
      </c>
      <c r="O613" s="17"/>
      <c r="P613" s="17"/>
      <c r="Q613" s="17">
        <v>250</v>
      </c>
      <c r="R613" s="17" t="s">
        <v>115</v>
      </c>
      <c r="S613" s="17"/>
      <c r="T613" s="17" t="s">
        <v>257</v>
      </c>
      <c r="U613" s="17" t="s">
        <v>189</v>
      </c>
      <c r="V613" s="17" t="s">
        <v>71</v>
      </c>
      <c r="W613" s="19" t="s">
        <v>2595</v>
      </c>
      <c r="X613" s="18">
        <v>42125.291666666701</v>
      </c>
      <c r="Y613" s="18">
        <v>42125.291666666701</v>
      </c>
      <c r="Z613" s="17" t="s">
        <v>103</v>
      </c>
      <c r="AA613" s="17" t="s">
        <v>65</v>
      </c>
      <c r="AB613" s="17" t="s">
        <v>74</v>
      </c>
      <c r="AC613" s="17" t="s">
        <v>103</v>
      </c>
      <c r="AD613" s="17"/>
      <c r="AE613" s="17"/>
    </row>
    <row r="614" spans="1:31" s="3" customFormat="1" ht="13" x14ac:dyDescent="0.3">
      <c r="A614" s="35" t="s">
        <v>2596</v>
      </c>
      <c r="B614" s="17">
        <v>674</v>
      </c>
      <c r="C614" s="18">
        <v>40633</v>
      </c>
      <c r="D614" s="18">
        <v>40633.291666666701</v>
      </c>
      <c r="E614" s="16" t="s">
        <v>1375</v>
      </c>
      <c r="F614" s="36">
        <v>40960.333333333299</v>
      </c>
      <c r="G614" s="16" t="s">
        <v>141</v>
      </c>
      <c r="H614" s="17" t="s">
        <v>95</v>
      </c>
      <c r="I614" s="17"/>
      <c r="J614" s="17"/>
      <c r="K614" s="17" t="s">
        <v>96</v>
      </c>
      <c r="L614" s="17"/>
      <c r="M614" s="17"/>
      <c r="N614" s="17">
        <v>20</v>
      </c>
      <c r="O614" s="17"/>
      <c r="P614" s="17"/>
      <c r="Q614" s="17">
        <v>20</v>
      </c>
      <c r="R614" s="17" t="s">
        <v>83</v>
      </c>
      <c r="S614" s="17"/>
      <c r="T614" s="17" t="s">
        <v>88</v>
      </c>
      <c r="U614" s="17" t="s">
        <v>61</v>
      </c>
      <c r="V614" s="17" t="s">
        <v>62</v>
      </c>
      <c r="W614" s="19" t="s">
        <v>2597</v>
      </c>
      <c r="X614" s="18">
        <v>41579.291666666701</v>
      </c>
      <c r="Y614" s="18">
        <v>41579.291666666701</v>
      </c>
      <c r="Z614" s="17" t="s">
        <v>103</v>
      </c>
      <c r="AA614" s="17" t="s">
        <v>74</v>
      </c>
      <c r="AB614" s="17" t="s">
        <v>74</v>
      </c>
      <c r="AC614" s="17" t="s">
        <v>103</v>
      </c>
      <c r="AD614" s="17"/>
      <c r="AE614" s="17"/>
    </row>
    <row r="615" spans="1:31" s="3" customFormat="1" ht="13" x14ac:dyDescent="0.3">
      <c r="A615" s="35" t="s">
        <v>2598</v>
      </c>
      <c r="B615" s="17">
        <v>675</v>
      </c>
      <c r="C615" s="18">
        <v>40633</v>
      </c>
      <c r="D615" s="18">
        <v>40633.291666666701</v>
      </c>
      <c r="E615" s="16" t="s">
        <v>1375</v>
      </c>
      <c r="F615" s="36">
        <v>40962.333333333299</v>
      </c>
      <c r="G615" s="16" t="s">
        <v>141</v>
      </c>
      <c r="H615" s="17" t="s">
        <v>95</v>
      </c>
      <c r="I615" s="17"/>
      <c r="J615" s="17"/>
      <c r="K615" s="17" t="s">
        <v>96</v>
      </c>
      <c r="L615" s="17"/>
      <c r="M615" s="17"/>
      <c r="N615" s="17">
        <v>100</v>
      </c>
      <c r="O615" s="17"/>
      <c r="P615" s="17"/>
      <c r="Q615" s="17">
        <v>100</v>
      </c>
      <c r="R615" s="17" t="s">
        <v>83</v>
      </c>
      <c r="S615" s="17"/>
      <c r="T615" s="17" t="s">
        <v>211</v>
      </c>
      <c r="U615" s="17" t="s">
        <v>61</v>
      </c>
      <c r="V615" s="17" t="s">
        <v>62</v>
      </c>
      <c r="W615" s="19" t="s">
        <v>2599</v>
      </c>
      <c r="X615" s="18">
        <v>41791.291666666701</v>
      </c>
      <c r="Y615" s="18">
        <v>41791.291666666701</v>
      </c>
      <c r="Z615" s="17" t="s">
        <v>103</v>
      </c>
      <c r="AA615" s="17" t="s">
        <v>74</v>
      </c>
      <c r="AB615" s="17" t="s">
        <v>74</v>
      </c>
      <c r="AC615" s="17" t="s">
        <v>103</v>
      </c>
      <c r="AD615" s="17"/>
      <c r="AE615" s="17"/>
    </row>
    <row r="616" spans="1:31" s="3" customFormat="1" ht="13" x14ac:dyDescent="0.3">
      <c r="A616" s="35" t="s">
        <v>2600</v>
      </c>
      <c r="B616" s="17">
        <v>676</v>
      </c>
      <c r="C616" s="18">
        <v>40633</v>
      </c>
      <c r="D616" s="18">
        <v>40633.291666666701</v>
      </c>
      <c r="E616" s="16" t="s">
        <v>1375</v>
      </c>
      <c r="F616" s="36">
        <v>40940.6147569444</v>
      </c>
      <c r="G616" s="16" t="s">
        <v>141</v>
      </c>
      <c r="H616" s="17" t="s">
        <v>95</v>
      </c>
      <c r="I616" s="17"/>
      <c r="J616" s="17"/>
      <c r="K616" s="17" t="s">
        <v>96</v>
      </c>
      <c r="L616" s="17"/>
      <c r="M616" s="17"/>
      <c r="N616" s="17">
        <v>30</v>
      </c>
      <c r="O616" s="17"/>
      <c r="P616" s="17"/>
      <c r="Q616" s="17">
        <v>30</v>
      </c>
      <c r="R616" s="17" t="s">
        <v>83</v>
      </c>
      <c r="S616" s="17"/>
      <c r="T616" s="17" t="s">
        <v>70</v>
      </c>
      <c r="U616" s="17" t="s">
        <v>61</v>
      </c>
      <c r="V616" s="17" t="s">
        <v>71</v>
      </c>
      <c r="W616" s="19" t="s">
        <v>2601</v>
      </c>
      <c r="X616" s="18">
        <v>42004.333333333299</v>
      </c>
      <c r="Y616" s="18">
        <v>42004.333333333299</v>
      </c>
      <c r="Z616" s="17" t="s">
        <v>103</v>
      </c>
      <c r="AA616" s="17" t="s">
        <v>74</v>
      </c>
      <c r="AB616" s="17" t="s">
        <v>74</v>
      </c>
      <c r="AC616" s="17" t="s">
        <v>103</v>
      </c>
      <c r="AD616" s="17"/>
      <c r="AE616" s="17"/>
    </row>
    <row r="617" spans="1:31" s="3" customFormat="1" ht="13" x14ac:dyDescent="0.3">
      <c r="A617" s="35" t="s">
        <v>2602</v>
      </c>
      <c r="B617" s="17">
        <v>677</v>
      </c>
      <c r="C617" s="18">
        <v>40527</v>
      </c>
      <c r="D617" s="18">
        <v>40633.291666666701</v>
      </c>
      <c r="E617" s="16" t="s">
        <v>1375</v>
      </c>
      <c r="F617" s="36">
        <v>40988.291666666701</v>
      </c>
      <c r="G617" s="16" t="s">
        <v>141</v>
      </c>
      <c r="H617" s="17" t="s">
        <v>76</v>
      </c>
      <c r="I617" s="17"/>
      <c r="J617" s="17"/>
      <c r="K617" s="17" t="s">
        <v>653</v>
      </c>
      <c r="L617" s="17"/>
      <c r="M617" s="17"/>
      <c r="N617" s="17">
        <v>470</v>
      </c>
      <c r="O617" s="17"/>
      <c r="P617" s="17"/>
      <c r="Q617" s="17">
        <v>470</v>
      </c>
      <c r="R617" s="17" t="s">
        <v>83</v>
      </c>
      <c r="S617" s="17"/>
      <c r="T617" s="17" t="s">
        <v>229</v>
      </c>
      <c r="U617" s="17" t="s">
        <v>61</v>
      </c>
      <c r="V617" s="17" t="s">
        <v>71</v>
      </c>
      <c r="W617" s="19" t="s">
        <v>2603</v>
      </c>
      <c r="X617" s="18">
        <v>42171.291666666701</v>
      </c>
      <c r="Y617" s="18">
        <v>42171.291666666701</v>
      </c>
      <c r="Z617" s="17" t="s">
        <v>103</v>
      </c>
      <c r="AA617" s="17" t="s">
        <v>74</v>
      </c>
      <c r="AB617" s="17" t="s">
        <v>74</v>
      </c>
      <c r="AC617" s="17" t="s">
        <v>103</v>
      </c>
      <c r="AD617" s="17"/>
      <c r="AE617" s="17"/>
    </row>
    <row r="618" spans="1:31" s="3" customFormat="1" ht="25.5" x14ac:dyDescent="0.3">
      <c r="A618" s="35" t="s">
        <v>2604</v>
      </c>
      <c r="B618" s="17">
        <v>680</v>
      </c>
      <c r="C618" s="18">
        <v>40633</v>
      </c>
      <c r="D618" s="18">
        <v>40633.291666666701</v>
      </c>
      <c r="E618" s="16" t="s">
        <v>1375</v>
      </c>
      <c r="F618" s="36">
        <v>41409.291666666701</v>
      </c>
      <c r="G618" s="16" t="s">
        <v>141</v>
      </c>
      <c r="H618" s="17" t="s">
        <v>95</v>
      </c>
      <c r="I618" s="17"/>
      <c r="J618" s="17"/>
      <c r="K618" s="17" t="s">
        <v>96</v>
      </c>
      <c r="L618" s="17"/>
      <c r="M618" s="17"/>
      <c r="N618" s="17">
        <v>1000</v>
      </c>
      <c r="O618" s="17"/>
      <c r="P618" s="17"/>
      <c r="Q618" s="17">
        <v>1000</v>
      </c>
      <c r="R618" s="17" t="s">
        <v>83</v>
      </c>
      <c r="S618" s="17"/>
      <c r="T618" s="17" t="s">
        <v>88</v>
      </c>
      <c r="U618" s="17" t="s">
        <v>61</v>
      </c>
      <c r="V618" s="17" t="s">
        <v>62</v>
      </c>
      <c r="W618" s="19" t="s">
        <v>2605</v>
      </c>
      <c r="X618" s="18">
        <v>43190.291666666701</v>
      </c>
      <c r="Y618" s="18">
        <v>43190.291666666701</v>
      </c>
      <c r="Z618" s="17" t="s">
        <v>103</v>
      </c>
      <c r="AA618" s="17" t="s">
        <v>65</v>
      </c>
      <c r="AB618" s="17" t="s">
        <v>74</v>
      </c>
      <c r="AC618" s="17" t="s">
        <v>103</v>
      </c>
      <c r="AD618" s="17"/>
      <c r="AE618" s="17"/>
    </row>
    <row r="619" spans="1:31" s="3" customFormat="1" ht="13" x14ac:dyDescent="0.3">
      <c r="A619" s="35" t="s">
        <v>2606</v>
      </c>
      <c r="B619" s="17">
        <v>681</v>
      </c>
      <c r="C619" s="18">
        <v>40633</v>
      </c>
      <c r="D619" s="18">
        <v>40633.291666666701</v>
      </c>
      <c r="E619" s="16" t="s">
        <v>1375</v>
      </c>
      <c r="F619" s="36">
        <v>40962.333333333299</v>
      </c>
      <c r="G619" s="16" t="s">
        <v>141</v>
      </c>
      <c r="H619" s="17" t="s">
        <v>95</v>
      </c>
      <c r="I619" s="17" t="s">
        <v>55</v>
      </c>
      <c r="J619" s="17"/>
      <c r="K619" s="17" t="s">
        <v>96</v>
      </c>
      <c r="L619" s="17" t="s">
        <v>55</v>
      </c>
      <c r="M619" s="17"/>
      <c r="N619" s="17">
        <v>100</v>
      </c>
      <c r="O619" s="17">
        <v>383</v>
      </c>
      <c r="P619" s="17"/>
      <c r="Q619" s="17">
        <v>483</v>
      </c>
      <c r="R619" s="17" t="s">
        <v>83</v>
      </c>
      <c r="S619" s="17"/>
      <c r="T619" s="17" t="s">
        <v>88</v>
      </c>
      <c r="U619" s="17" t="s">
        <v>61</v>
      </c>
      <c r="V619" s="17" t="s">
        <v>89</v>
      </c>
      <c r="W619" s="19" t="s">
        <v>2607</v>
      </c>
      <c r="X619" s="18">
        <v>42125.291666666701</v>
      </c>
      <c r="Y619" s="18">
        <v>42125.291666666701</v>
      </c>
      <c r="Z619" s="17" t="s">
        <v>103</v>
      </c>
      <c r="AA619" s="17" t="s">
        <v>74</v>
      </c>
      <c r="AB619" s="17" t="s">
        <v>74</v>
      </c>
      <c r="AC619" s="17" t="s">
        <v>103</v>
      </c>
      <c r="AD619" s="17"/>
      <c r="AE619" s="17"/>
    </row>
    <row r="620" spans="1:31" s="3" customFormat="1" ht="13" x14ac:dyDescent="0.3">
      <c r="A620" s="35" t="s">
        <v>2608</v>
      </c>
      <c r="B620" s="17">
        <v>682</v>
      </c>
      <c r="C620" s="18">
        <v>40633</v>
      </c>
      <c r="D620" s="18">
        <v>40633.291666666701</v>
      </c>
      <c r="E620" s="16" t="s">
        <v>1375</v>
      </c>
      <c r="F620" s="36">
        <v>41001.291666666701</v>
      </c>
      <c r="G620" s="16" t="s">
        <v>141</v>
      </c>
      <c r="H620" s="17" t="s">
        <v>95</v>
      </c>
      <c r="I620" s="17"/>
      <c r="J620" s="17"/>
      <c r="K620" s="17" t="s">
        <v>96</v>
      </c>
      <c r="L620" s="17"/>
      <c r="M620" s="17"/>
      <c r="N620" s="17">
        <v>1.25</v>
      </c>
      <c r="O620" s="17"/>
      <c r="P620" s="17"/>
      <c r="Q620" s="17">
        <v>1.25</v>
      </c>
      <c r="R620" s="17" t="s">
        <v>83</v>
      </c>
      <c r="S620" s="17"/>
      <c r="T620" s="17" t="s">
        <v>78</v>
      </c>
      <c r="U620" s="17" t="s">
        <v>61</v>
      </c>
      <c r="V620" s="17" t="s">
        <v>62</v>
      </c>
      <c r="W620" s="19" t="s">
        <v>2609</v>
      </c>
      <c r="X620" s="18">
        <v>41306.333333333299</v>
      </c>
      <c r="Y620" s="18">
        <v>41275.333333333299</v>
      </c>
      <c r="Z620" s="17" t="s">
        <v>103</v>
      </c>
      <c r="AA620" s="17" t="s">
        <v>74</v>
      </c>
      <c r="AB620" s="17" t="s">
        <v>74</v>
      </c>
      <c r="AC620" s="17" t="s">
        <v>103</v>
      </c>
      <c r="AD620" s="17"/>
      <c r="AE620" s="17"/>
    </row>
    <row r="621" spans="1:31" s="3" customFormat="1" ht="13" x14ac:dyDescent="0.3">
      <c r="A621" s="35" t="s">
        <v>2610</v>
      </c>
      <c r="B621" s="17">
        <v>683</v>
      </c>
      <c r="C621" s="18">
        <v>40633</v>
      </c>
      <c r="D621" s="18">
        <v>40633.291666666701</v>
      </c>
      <c r="E621" s="16" t="s">
        <v>1375</v>
      </c>
      <c r="F621" s="36">
        <v>41016.291666666701</v>
      </c>
      <c r="G621" s="16" t="s">
        <v>141</v>
      </c>
      <c r="H621" s="17" t="s">
        <v>95</v>
      </c>
      <c r="I621" s="17"/>
      <c r="J621" s="17"/>
      <c r="K621" s="17" t="s">
        <v>96</v>
      </c>
      <c r="L621" s="17"/>
      <c r="M621" s="17"/>
      <c r="N621" s="17">
        <v>14</v>
      </c>
      <c r="O621" s="17"/>
      <c r="P621" s="17"/>
      <c r="Q621" s="17">
        <v>14</v>
      </c>
      <c r="R621" s="17" t="s">
        <v>83</v>
      </c>
      <c r="S621" s="17"/>
      <c r="T621" s="17" t="s">
        <v>78</v>
      </c>
      <c r="U621" s="17" t="s">
        <v>61</v>
      </c>
      <c r="V621" s="17" t="s">
        <v>62</v>
      </c>
      <c r="W621" s="19" t="s">
        <v>2611</v>
      </c>
      <c r="X621" s="18">
        <v>41830.291666666701</v>
      </c>
      <c r="Y621" s="18">
        <v>41830.291666666701</v>
      </c>
      <c r="Z621" s="17" t="s">
        <v>103</v>
      </c>
      <c r="AA621" s="17" t="s">
        <v>74</v>
      </c>
      <c r="AB621" s="17" t="s">
        <v>74</v>
      </c>
      <c r="AC621" s="17" t="s">
        <v>103</v>
      </c>
      <c r="AD621" s="17"/>
      <c r="AE621" s="17"/>
    </row>
    <row r="622" spans="1:31" s="3" customFormat="1" ht="13" x14ac:dyDescent="0.3">
      <c r="A622" s="35" t="s">
        <v>2612</v>
      </c>
      <c r="B622" s="17">
        <v>684</v>
      </c>
      <c r="C622" s="18">
        <v>40633</v>
      </c>
      <c r="D622" s="18">
        <v>40633.291666666701</v>
      </c>
      <c r="E622" s="16" t="s">
        <v>1375</v>
      </c>
      <c r="F622" s="36">
        <v>41016.291666666701</v>
      </c>
      <c r="G622" s="16" t="s">
        <v>141</v>
      </c>
      <c r="H622" s="17" t="s">
        <v>95</v>
      </c>
      <c r="I622" s="17"/>
      <c r="J622" s="17"/>
      <c r="K622" s="17" t="s">
        <v>96</v>
      </c>
      <c r="L622" s="17"/>
      <c r="M622" s="17"/>
      <c r="N622" s="17">
        <v>7</v>
      </c>
      <c r="O622" s="17"/>
      <c r="P622" s="17"/>
      <c r="Q622" s="17">
        <v>7</v>
      </c>
      <c r="R622" s="17" t="s">
        <v>83</v>
      </c>
      <c r="S622" s="17"/>
      <c r="T622" s="17" t="s">
        <v>78</v>
      </c>
      <c r="U622" s="17" t="s">
        <v>61</v>
      </c>
      <c r="V622" s="17" t="s">
        <v>62</v>
      </c>
      <c r="W622" s="19" t="s">
        <v>2613</v>
      </c>
      <c r="X622" s="18">
        <v>41830.291666666701</v>
      </c>
      <c r="Y622" s="18">
        <v>41830.291666666701</v>
      </c>
      <c r="Z622" s="17" t="s">
        <v>103</v>
      </c>
      <c r="AA622" s="17" t="s">
        <v>65</v>
      </c>
      <c r="AB622" s="17" t="s">
        <v>74</v>
      </c>
      <c r="AC622" s="17" t="s">
        <v>103</v>
      </c>
      <c r="AD622" s="17"/>
      <c r="AE622" s="17"/>
    </row>
    <row r="623" spans="1:31" s="3" customFormat="1" ht="13" x14ac:dyDescent="0.3">
      <c r="A623" s="35" t="s">
        <v>2614</v>
      </c>
      <c r="B623" s="17">
        <v>685</v>
      </c>
      <c r="C623" s="18">
        <v>40633</v>
      </c>
      <c r="D623" s="18">
        <v>40633.291666666701</v>
      </c>
      <c r="E623" s="16" t="s">
        <v>1375</v>
      </c>
      <c r="F623" s="36">
        <v>41009.291666666701</v>
      </c>
      <c r="G623" s="16" t="s">
        <v>141</v>
      </c>
      <c r="H623" s="17" t="s">
        <v>95</v>
      </c>
      <c r="I623" s="17"/>
      <c r="J623" s="17"/>
      <c r="K623" s="17" t="s">
        <v>96</v>
      </c>
      <c r="L623" s="17"/>
      <c r="M623" s="17"/>
      <c r="N623" s="17">
        <v>45</v>
      </c>
      <c r="O623" s="17"/>
      <c r="P623" s="17"/>
      <c r="Q623" s="17">
        <v>45</v>
      </c>
      <c r="R623" s="17" t="s">
        <v>115</v>
      </c>
      <c r="S623" s="17"/>
      <c r="T623" s="17" t="s">
        <v>229</v>
      </c>
      <c r="U623" s="17" t="s">
        <v>61</v>
      </c>
      <c r="V623" s="17" t="s">
        <v>71</v>
      </c>
      <c r="W623" s="19" t="s">
        <v>2615</v>
      </c>
      <c r="X623" s="18">
        <v>41883.291666666701</v>
      </c>
      <c r="Y623" s="18">
        <v>41883.291666666701</v>
      </c>
      <c r="Z623" s="17" t="s">
        <v>103</v>
      </c>
      <c r="AA623" s="17" t="s">
        <v>65</v>
      </c>
      <c r="AB623" s="17" t="s">
        <v>74</v>
      </c>
      <c r="AC623" s="17" t="s">
        <v>103</v>
      </c>
      <c r="AD623" s="17"/>
      <c r="AE623" s="17"/>
    </row>
    <row r="624" spans="1:31" s="3" customFormat="1" ht="13" x14ac:dyDescent="0.3">
      <c r="A624" s="35" t="s">
        <v>2616</v>
      </c>
      <c r="B624" s="17">
        <v>686</v>
      </c>
      <c r="C624" s="18">
        <v>40633</v>
      </c>
      <c r="D624" s="18">
        <v>40633.291666666701</v>
      </c>
      <c r="E624" s="16" t="s">
        <v>1375</v>
      </c>
      <c r="F624" s="36">
        <v>41025.665960648097</v>
      </c>
      <c r="G624" s="16" t="s">
        <v>141</v>
      </c>
      <c r="H624" s="17" t="s">
        <v>95</v>
      </c>
      <c r="I624" s="17"/>
      <c r="J624" s="17"/>
      <c r="K624" s="17" t="s">
        <v>96</v>
      </c>
      <c r="L624" s="17"/>
      <c r="M624" s="17"/>
      <c r="N624" s="17">
        <v>48</v>
      </c>
      <c r="O624" s="17"/>
      <c r="P624" s="17"/>
      <c r="Q624" s="17">
        <v>48</v>
      </c>
      <c r="R624" s="17" t="s">
        <v>83</v>
      </c>
      <c r="S624" s="17"/>
      <c r="T624" s="17" t="s">
        <v>84</v>
      </c>
      <c r="U624" s="17" t="s">
        <v>61</v>
      </c>
      <c r="V624" s="17" t="s">
        <v>89</v>
      </c>
      <c r="W624" s="19" t="s">
        <v>239</v>
      </c>
      <c r="X624" s="18">
        <v>41883.291666666701</v>
      </c>
      <c r="Y624" s="18">
        <v>41883.291666666701</v>
      </c>
      <c r="Z624" s="17" t="s">
        <v>103</v>
      </c>
      <c r="AA624" s="17" t="s">
        <v>74</v>
      </c>
      <c r="AB624" s="17" t="s">
        <v>74</v>
      </c>
      <c r="AC624" s="17" t="s">
        <v>103</v>
      </c>
      <c r="AD624" s="17"/>
      <c r="AE624" s="17"/>
    </row>
    <row r="625" spans="1:31" s="3" customFormat="1" ht="13" x14ac:dyDescent="0.3">
      <c r="A625" s="35" t="s">
        <v>2617</v>
      </c>
      <c r="B625" s="17">
        <v>688</v>
      </c>
      <c r="C625" s="18">
        <v>40633</v>
      </c>
      <c r="D625" s="18">
        <v>40633.291666666701</v>
      </c>
      <c r="E625" s="16" t="s">
        <v>1375</v>
      </c>
      <c r="F625" s="36">
        <v>41396.291666666701</v>
      </c>
      <c r="G625" s="16" t="s">
        <v>141</v>
      </c>
      <c r="H625" s="17" t="s">
        <v>95</v>
      </c>
      <c r="I625" s="17"/>
      <c r="J625" s="17"/>
      <c r="K625" s="17" t="s">
        <v>96</v>
      </c>
      <c r="L625" s="17"/>
      <c r="M625" s="17"/>
      <c r="N625" s="17">
        <v>19.2</v>
      </c>
      <c r="O625" s="17"/>
      <c r="P625" s="17"/>
      <c r="Q625" s="17">
        <v>19.2</v>
      </c>
      <c r="R625" s="17" t="s">
        <v>83</v>
      </c>
      <c r="S625" s="17"/>
      <c r="T625" s="17" t="s">
        <v>133</v>
      </c>
      <c r="U625" s="17" t="s">
        <v>61</v>
      </c>
      <c r="V625" s="17" t="s">
        <v>62</v>
      </c>
      <c r="W625" s="19" t="s">
        <v>2618</v>
      </c>
      <c r="X625" s="18">
        <v>41516.291666666701</v>
      </c>
      <c r="Y625" s="18">
        <v>41883.291666666701</v>
      </c>
      <c r="Z625" s="17" t="s">
        <v>103</v>
      </c>
      <c r="AA625" s="17" t="s">
        <v>65</v>
      </c>
      <c r="AB625" s="17" t="s">
        <v>65</v>
      </c>
      <c r="AC625" s="17" t="s">
        <v>103</v>
      </c>
      <c r="AD625" s="17"/>
      <c r="AE625" s="17"/>
    </row>
    <row r="626" spans="1:31" s="3" customFormat="1" ht="13" x14ac:dyDescent="0.3">
      <c r="A626" s="35" t="s">
        <v>2619</v>
      </c>
      <c r="B626" s="17">
        <v>689</v>
      </c>
      <c r="C626" s="18">
        <v>40633</v>
      </c>
      <c r="D626" s="18">
        <v>40633.291666666701</v>
      </c>
      <c r="E626" s="16" t="s">
        <v>1375</v>
      </c>
      <c r="F626" s="36">
        <v>40765.291666666701</v>
      </c>
      <c r="G626" s="16" t="s">
        <v>141</v>
      </c>
      <c r="H626" s="17" t="s">
        <v>55</v>
      </c>
      <c r="I626" s="17"/>
      <c r="J626" s="17"/>
      <c r="K626" s="17" t="s">
        <v>55</v>
      </c>
      <c r="L626" s="17"/>
      <c r="M626" s="17"/>
      <c r="N626" s="17">
        <v>1700</v>
      </c>
      <c r="O626" s="17"/>
      <c r="P626" s="17"/>
      <c r="Q626" s="17">
        <v>1700</v>
      </c>
      <c r="R626" s="17" t="s">
        <v>83</v>
      </c>
      <c r="S626" s="17"/>
      <c r="T626" s="17" t="s">
        <v>2124</v>
      </c>
      <c r="U626" s="17" t="s">
        <v>2620</v>
      </c>
      <c r="V626" s="17" t="s">
        <v>89</v>
      </c>
      <c r="W626" s="19" t="s">
        <v>2621</v>
      </c>
      <c r="X626" s="18">
        <v>42491.291666666701</v>
      </c>
      <c r="Y626" s="18">
        <v>42491.291666666701</v>
      </c>
      <c r="Z626" s="17" t="s">
        <v>103</v>
      </c>
      <c r="AA626" s="17" t="s">
        <v>74</v>
      </c>
      <c r="AB626" s="17" t="s">
        <v>74</v>
      </c>
      <c r="AC626" s="17" t="s">
        <v>103</v>
      </c>
      <c r="AD626" s="17"/>
      <c r="AE626" s="17"/>
    </row>
    <row r="627" spans="1:31" s="3" customFormat="1" ht="50.5" x14ac:dyDescent="0.3">
      <c r="A627" s="35" t="s">
        <v>2622</v>
      </c>
      <c r="B627" s="17">
        <v>690</v>
      </c>
      <c r="C627" s="18">
        <v>40686</v>
      </c>
      <c r="D627" s="18">
        <v>40633.291666666701</v>
      </c>
      <c r="E627" s="16" t="s">
        <v>1375</v>
      </c>
      <c r="F627" s="36">
        <v>40708.669513888897</v>
      </c>
      <c r="G627" s="16" t="s">
        <v>141</v>
      </c>
      <c r="H627" s="17" t="s">
        <v>1035</v>
      </c>
      <c r="I627" s="17"/>
      <c r="J627" s="17"/>
      <c r="K627" s="17" t="s">
        <v>77</v>
      </c>
      <c r="L627" s="17"/>
      <c r="M627" s="17"/>
      <c r="N627" s="17">
        <v>300</v>
      </c>
      <c r="O627" s="17"/>
      <c r="P627" s="17"/>
      <c r="Q627" s="17">
        <v>300</v>
      </c>
      <c r="R627" s="17" t="s">
        <v>83</v>
      </c>
      <c r="S627" s="17"/>
      <c r="T627" s="17" t="s">
        <v>70</v>
      </c>
      <c r="U627" s="17" t="s">
        <v>61</v>
      </c>
      <c r="V627" s="17" t="s">
        <v>71</v>
      </c>
      <c r="W627" s="19" t="s">
        <v>2623</v>
      </c>
      <c r="X627" s="18">
        <v>42185.291666666701</v>
      </c>
      <c r="Y627" s="18">
        <v>42185.291666666701</v>
      </c>
      <c r="Z627" s="17" t="s">
        <v>103</v>
      </c>
      <c r="AA627" s="17" t="s">
        <v>74</v>
      </c>
      <c r="AB627" s="17" t="s">
        <v>74</v>
      </c>
      <c r="AC627" s="17" t="s">
        <v>103</v>
      </c>
      <c r="AD627" s="17"/>
      <c r="AE627" s="17"/>
    </row>
    <row r="628" spans="1:31" s="3" customFormat="1" ht="13" x14ac:dyDescent="0.3">
      <c r="A628" s="35" t="s">
        <v>2624</v>
      </c>
      <c r="B628" s="17">
        <v>691</v>
      </c>
      <c r="C628" s="18">
        <v>40633</v>
      </c>
      <c r="D628" s="18">
        <v>40633.291666666701</v>
      </c>
      <c r="E628" s="16" t="s">
        <v>1375</v>
      </c>
      <c r="F628" s="36">
        <v>40906.002268518503</v>
      </c>
      <c r="G628" s="16" t="s">
        <v>141</v>
      </c>
      <c r="H628" s="17" t="s">
        <v>95</v>
      </c>
      <c r="I628" s="17"/>
      <c r="J628" s="17"/>
      <c r="K628" s="17" t="s">
        <v>96</v>
      </c>
      <c r="L628" s="17"/>
      <c r="M628" s="17"/>
      <c r="N628" s="17">
        <v>3</v>
      </c>
      <c r="O628" s="17"/>
      <c r="P628" s="17"/>
      <c r="Q628" s="17">
        <v>3</v>
      </c>
      <c r="R628" s="17" t="s">
        <v>83</v>
      </c>
      <c r="S628" s="17"/>
      <c r="T628" s="17" t="s">
        <v>60</v>
      </c>
      <c r="U628" s="17" t="s">
        <v>61</v>
      </c>
      <c r="V628" s="17" t="s">
        <v>62</v>
      </c>
      <c r="W628" s="19" t="s">
        <v>2625</v>
      </c>
      <c r="X628" s="18">
        <v>41608.333333333299</v>
      </c>
      <c r="Y628" s="18">
        <v>41577.291666666701</v>
      </c>
      <c r="Z628" s="17" t="s">
        <v>103</v>
      </c>
      <c r="AA628" s="17" t="s">
        <v>74</v>
      </c>
      <c r="AB628" s="17" t="s">
        <v>74</v>
      </c>
      <c r="AC628" s="17" t="s">
        <v>103</v>
      </c>
      <c r="AD628" s="17"/>
      <c r="AE628" s="17"/>
    </row>
    <row r="629" spans="1:31" s="3" customFormat="1" ht="13" x14ac:dyDescent="0.3">
      <c r="A629" s="35" t="s">
        <v>2626</v>
      </c>
      <c r="B629" s="17">
        <v>692</v>
      </c>
      <c r="C629" s="18">
        <v>40648</v>
      </c>
      <c r="D629" s="18">
        <v>40633.291666666701</v>
      </c>
      <c r="E629" s="16" t="s">
        <v>1375</v>
      </c>
      <c r="F629" s="36">
        <v>40996.291666666701</v>
      </c>
      <c r="G629" s="16" t="s">
        <v>141</v>
      </c>
      <c r="H629" s="17" t="s">
        <v>76</v>
      </c>
      <c r="I629" s="17"/>
      <c r="J629" s="17"/>
      <c r="K629" s="17" t="s">
        <v>653</v>
      </c>
      <c r="L629" s="17"/>
      <c r="M629" s="17"/>
      <c r="N629" s="17">
        <v>27</v>
      </c>
      <c r="O629" s="17"/>
      <c r="P629" s="17"/>
      <c r="Q629" s="17">
        <v>27</v>
      </c>
      <c r="R629" s="17" t="s">
        <v>83</v>
      </c>
      <c r="S629" s="17"/>
      <c r="T629" s="17" t="s">
        <v>1437</v>
      </c>
      <c r="U629" s="17" t="s">
        <v>120</v>
      </c>
      <c r="V629" s="17" t="s">
        <v>89</v>
      </c>
      <c r="W629" s="19" t="s">
        <v>2627</v>
      </c>
      <c r="X629" s="18">
        <v>41639.333333333299</v>
      </c>
      <c r="Y629" s="18">
        <v>41639.333333333299</v>
      </c>
      <c r="Z629" s="17" t="s">
        <v>103</v>
      </c>
      <c r="AA629" s="17" t="s">
        <v>65</v>
      </c>
      <c r="AB629" s="17" t="s">
        <v>74</v>
      </c>
      <c r="AC629" s="17" t="s">
        <v>103</v>
      </c>
      <c r="AD629" s="17"/>
      <c r="AE629" s="17"/>
    </row>
    <row r="630" spans="1:31" s="3" customFormat="1" ht="13" x14ac:dyDescent="0.3">
      <c r="A630" s="35" t="s">
        <v>2628</v>
      </c>
      <c r="B630" s="17">
        <v>693</v>
      </c>
      <c r="C630" s="18">
        <v>40633</v>
      </c>
      <c r="D630" s="18">
        <v>40633.291666666701</v>
      </c>
      <c r="E630" s="16" t="s">
        <v>1375</v>
      </c>
      <c r="F630" s="36">
        <v>41012.937129629601</v>
      </c>
      <c r="G630" s="16" t="s">
        <v>141</v>
      </c>
      <c r="H630" s="17" t="s">
        <v>95</v>
      </c>
      <c r="I630" s="17"/>
      <c r="J630" s="17"/>
      <c r="K630" s="17" t="s">
        <v>96</v>
      </c>
      <c r="L630" s="17"/>
      <c r="M630" s="17"/>
      <c r="N630" s="17">
        <v>38</v>
      </c>
      <c r="O630" s="17"/>
      <c r="P630" s="17"/>
      <c r="Q630" s="17">
        <v>38</v>
      </c>
      <c r="R630" s="17" t="s">
        <v>83</v>
      </c>
      <c r="S630" s="17"/>
      <c r="T630" s="17" t="s">
        <v>107</v>
      </c>
      <c r="U630" s="17" t="s">
        <v>61</v>
      </c>
      <c r="V630" s="17" t="s">
        <v>89</v>
      </c>
      <c r="W630" s="19" t="s">
        <v>2629</v>
      </c>
      <c r="X630" s="18">
        <v>41061.291666666701</v>
      </c>
      <c r="Y630" s="18">
        <v>41334.333333333299</v>
      </c>
      <c r="Z630" s="17" t="s">
        <v>103</v>
      </c>
      <c r="AA630" s="17" t="s">
        <v>65</v>
      </c>
      <c r="AB630" s="17" t="s">
        <v>74</v>
      </c>
      <c r="AC630" s="17" t="s">
        <v>103</v>
      </c>
      <c r="AD630" s="17"/>
      <c r="AE630" s="17"/>
    </row>
    <row r="631" spans="1:31" s="3" customFormat="1" ht="25.5" x14ac:dyDescent="0.3">
      <c r="A631" s="35" t="s">
        <v>2630</v>
      </c>
      <c r="B631" s="17">
        <v>694</v>
      </c>
      <c r="C631" s="18">
        <v>40633</v>
      </c>
      <c r="D631" s="18">
        <v>40633.291666666701</v>
      </c>
      <c r="E631" s="16" t="s">
        <v>1375</v>
      </c>
      <c r="F631" s="36">
        <v>40739.877754629597</v>
      </c>
      <c r="G631" s="16" t="s">
        <v>141</v>
      </c>
      <c r="H631" s="17" t="s">
        <v>95</v>
      </c>
      <c r="I631" s="17"/>
      <c r="J631" s="17"/>
      <c r="K631" s="17" t="s">
        <v>96</v>
      </c>
      <c r="L631" s="17"/>
      <c r="M631" s="17"/>
      <c r="N631" s="17">
        <v>200</v>
      </c>
      <c r="O631" s="17"/>
      <c r="P631" s="17"/>
      <c r="Q631" s="17">
        <v>200</v>
      </c>
      <c r="R631" s="17" t="s">
        <v>83</v>
      </c>
      <c r="S631" s="17"/>
      <c r="T631" s="17" t="s">
        <v>84</v>
      </c>
      <c r="U631" s="17" t="s">
        <v>61</v>
      </c>
      <c r="V631" s="17" t="s">
        <v>89</v>
      </c>
      <c r="W631" s="19" t="s">
        <v>2631</v>
      </c>
      <c r="X631" s="18">
        <v>41640.333333333299</v>
      </c>
      <c r="Y631" s="18"/>
      <c r="Z631" s="17" t="s">
        <v>103</v>
      </c>
      <c r="AA631" s="17" t="s">
        <v>74</v>
      </c>
      <c r="AB631" s="17" t="s">
        <v>74</v>
      </c>
      <c r="AC631" s="17" t="s">
        <v>103</v>
      </c>
      <c r="AD631" s="17"/>
      <c r="AE631" s="17"/>
    </row>
    <row r="632" spans="1:31" s="3" customFormat="1" ht="13" x14ac:dyDescent="0.3">
      <c r="A632" s="35" t="s">
        <v>2632</v>
      </c>
      <c r="B632" s="17">
        <v>695</v>
      </c>
      <c r="C632" s="18">
        <v>40633</v>
      </c>
      <c r="D632" s="18">
        <v>40633.291666666701</v>
      </c>
      <c r="E632" s="16" t="s">
        <v>1375</v>
      </c>
      <c r="F632" s="36">
        <v>41397.291666666701</v>
      </c>
      <c r="G632" s="16" t="s">
        <v>141</v>
      </c>
      <c r="H632" s="17" t="s">
        <v>76</v>
      </c>
      <c r="I632" s="17"/>
      <c r="J632" s="17"/>
      <c r="K632" s="17" t="s">
        <v>653</v>
      </c>
      <c r="L632" s="17"/>
      <c r="M632" s="17"/>
      <c r="N632" s="17">
        <v>38</v>
      </c>
      <c r="O632" s="17"/>
      <c r="P632" s="17"/>
      <c r="Q632" s="17">
        <v>38</v>
      </c>
      <c r="R632" s="17" t="s">
        <v>83</v>
      </c>
      <c r="S632" s="17"/>
      <c r="T632" s="17" t="s">
        <v>1032</v>
      </c>
      <c r="U632" s="17" t="s">
        <v>120</v>
      </c>
      <c r="V632" s="17" t="s">
        <v>89</v>
      </c>
      <c r="W632" s="19" t="s">
        <v>2633</v>
      </c>
      <c r="X632" s="18">
        <v>42004.333333333299</v>
      </c>
      <c r="Y632" s="18">
        <v>42004.333333333299</v>
      </c>
      <c r="Z632" s="17" t="s">
        <v>103</v>
      </c>
      <c r="AA632" s="17" t="s">
        <v>65</v>
      </c>
      <c r="AB632" s="17" t="s">
        <v>65</v>
      </c>
      <c r="AC632" s="17" t="s">
        <v>103</v>
      </c>
      <c r="AD632" s="17"/>
      <c r="AE632" s="17"/>
    </row>
    <row r="633" spans="1:31" s="3" customFormat="1" ht="38" x14ac:dyDescent="0.3">
      <c r="A633" s="35" t="s">
        <v>2634</v>
      </c>
      <c r="B633" s="17">
        <v>696</v>
      </c>
      <c r="C633" s="18">
        <v>40633</v>
      </c>
      <c r="D633" s="18">
        <v>40633.291666666701</v>
      </c>
      <c r="E633" s="16" t="s">
        <v>1375</v>
      </c>
      <c r="F633" s="36">
        <v>41016.291666666701</v>
      </c>
      <c r="G633" s="16" t="s">
        <v>141</v>
      </c>
      <c r="H633" s="17" t="s">
        <v>55</v>
      </c>
      <c r="I633" s="17"/>
      <c r="J633" s="17"/>
      <c r="K633" s="17" t="s">
        <v>55</v>
      </c>
      <c r="L633" s="17"/>
      <c r="M633" s="17"/>
      <c r="N633" s="17">
        <v>301.35000000000002</v>
      </c>
      <c r="O633" s="17"/>
      <c r="P633" s="17"/>
      <c r="Q633" s="17">
        <v>301.35000000000002</v>
      </c>
      <c r="R633" s="17" t="s">
        <v>83</v>
      </c>
      <c r="S633" s="17"/>
      <c r="T633" s="17" t="s">
        <v>138</v>
      </c>
      <c r="U633" s="17" t="s">
        <v>61</v>
      </c>
      <c r="V633" s="17" t="s">
        <v>62</v>
      </c>
      <c r="W633" s="19" t="s">
        <v>2635</v>
      </c>
      <c r="X633" s="18">
        <v>41650.333333333299</v>
      </c>
      <c r="Y633" s="18">
        <v>41944.291666666701</v>
      </c>
      <c r="Z633" s="17" t="s">
        <v>103</v>
      </c>
      <c r="AA633" s="17" t="s">
        <v>65</v>
      </c>
      <c r="AB633" s="17" t="s">
        <v>74</v>
      </c>
      <c r="AC633" s="17" t="s">
        <v>103</v>
      </c>
      <c r="AD633" s="17"/>
      <c r="AE633" s="17"/>
    </row>
    <row r="634" spans="1:31" s="3" customFormat="1" ht="13" x14ac:dyDescent="0.3">
      <c r="A634" s="35" t="s">
        <v>2636</v>
      </c>
      <c r="B634" s="17">
        <v>697</v>
      </c>
      <c r="C634" s="18">
        <v>40633</v>
      </c>
      <c r="D634" s="18">
        <v>40633.291666666701</v>
      </c>
      <c r="E634" s="16" t="s">
        <v>1375</v>
      </c>
      <c r="F634" s="36">
        <v>40921.042893518497</v>
      </c>
      <c r="G634" s="16" t="s">
        <v>141</v>
      </c>
      <c r="H634" s="17" t="s">
        <v>147</v>
      </c>
      <c r="I634" s="17"/>
      <c r="J634" s="17"/>
      <c r="K634" s="17" t="s">
        <v>148</v>
      </c>
      <c r="L634" s="17"/>
      <c r="M634" s="17"/>
      <c r="N634" s="17">
        <v>1400</v>
      </c>
      <c r="O634" s="17"/>
      <c r="P634" s="17"/>
      <c r="Q634" s="17">
        <v>1400</v>
      </c>
      <c r="R634" s="17" t="s">
        <v>83</v>
      </c>
      <c r="S634" s="17"/>
      <c r="T634" s="17" t="s">
        <v>84</v>
      </c>
      <c r="U634" s="17" t="s">
        <v>61</v>
      </c>
      <c r="V634" s="17" t="s">
        <v>89</v>
      </c>
      <c r="W634" s="19" t="s">
        <v>97</v>
      </c>
      <c r="X634" s="18">
        <v>42917.291666666701</v>
      </c>
      <c r="Y634" s="18">
        <v>42917.291666666701</v>
      </c>
      <c r="Z634" s="17" t="s">
        <v>103</v>
      </c>
      <c r="AA634" s="17" t="s">
        <v>74</v>
      </c>
      <c r="AB634" s="17" t="s">
        <v>74</v>
      </c>
      <c r="AC634" s="17" t="s">
        <v>103</v>
      </c>
      <c r="AD634" s="17"/>
      <c r="AE634" s="17"/>
    </row>
    <row r="635" spans="1:31" s="3" customFormat="1" ht="13" x14ac:dyDescent="0.3">
      <c r="A635" s="35" t="s">
        <v>2637</v>
      </c>
      <c r="B635" s="17">
        <v>698</v>
      </c>
      <c r="C635" s="18">
        <v>40633</v>
      </c>
      <c r="D635" s="18">
        <v>40633.291666666701</v>
      </c>
      <c r="E635" s="16" t="s">
        <v>1375</v>
      </c>
      <c r="F635" s="36">
        <v>40996.291666666701</v>
      </c>
      <c r="G635" s="16" t="s">
        <v>141</v>
      </c>
      <c r="H635" s="17" t="s">
        <v>76</v>
      </c>
      <c r="I635" s="17"/>
      <c r="J635" s="17"/>
      <c r="K635" s="17" t="s">
        <v>653</v>
      </c>
      <c r="L635" s="17"/>
      <c r="M635" s="17"/>
      <c r="N635" s="17">
        <v>38</v>
      </c>
      <c r="O635" s="17"/>
      <c r="P635" s="17"/>
      <c r="Q635" s="17">
        <v>38</v>
      </c>
      <c r="R635" s="17" t="s">
        <v>83</v>
      </c>
      <c r="S635" s="17"/>
      <c r="T635" s="17" t="s">
        <v>1032</v>
      </c>
      <c r="U635" s="17" t="s">
        <v>120</v>
      </c>
      <c r="V635" s="17" t="s">
        <v>89</v>
      </c>
      <c r="W635" s="19" t="s">
        <v>1979</v>
      </c>
      <c r="X635" s="18">
        <v>42004.333333333299</v>
      </c>
      <c r="Y635" s="18">
        <v>42004.333333333299</v>
      </c>
      <c r="Z635" s="17" t="s">
        <v>103</v>
      </c>
      <c r="AA635" s="17" t="s">
        <v>65</v>
      </c>
      <c r="AB635" s="17" t="s">
        <v>74</v>
      </c>
      <c r="AC635" s="17" t="s">
        <v>103</v>
      </c>
      <c r="AD635" s="17"/>
      <c r="AE635" s="17"/>
    </row>
    <row r="636" spans="1:31" s="3" customFormat="1" ht="13" x14ac:dyDescent="0.3">
      <c r="A636" s="35" t="s">
        <v>2638</v>
      </c>
      <c r="B636" s="17">
        <v>699</v>
      </c>
      <c r="C636" s="18">
        <v>40633</v>
      </c>
      <c r="D636" s="18">
        <v>40633.291666666701</v>
      </c>
      <c r="E636" s="16" t="s">
        <v>1375</v>
      </c>
      <c r="F636" s="36">
        <v>40981.586909722202</v>
      </c>
      <c r="G636" s="16" t="s">
        <v>141</v>
      </c>
      <c r="H636" s="17" t="s">
        <v>95</v>
      </c>
      <c r="I636" s="17"/>
      <c r="J636" s="17"/>
      <c r="K636" s="17" t="s">
        <v>96</v>
      </c>
      <c r="L636" s="17"/>
      <c r="M636" s="17"/>
      <c r="N636" s="17">
        <v>45</v>
      </c>
      <c r="O636" s="17"/>
      <c r="P636" s="17"/>
      <c r="Q636" s="17">
        <v>45</v>
      </c>
      <c r="R636" s="17" t="s">
        <v>83</v>
      </c>
      <c r="S636" s="17"/>
      <c r="T636" s="17" t="s">
        <v>70</v>
      </c>
      <c r="U636" s="17" t="s">
        <v>61</v>
      </c>
      <c r="V636" s="17" t="s">
        <v>71</v>
      </c>
      <c r="W636" s="19" t="s">
        <v>2639</v>
      </c>
      <c r="X636" s="18">
        <v>42156.291666666701</v>
      </c>
      <c r="Y636" s="18">
        <v>42156.291666666701</v>
      </c>
      <c r="Z636" s="17" t="s">
        <v>103</v>
      </c>
      <c r="AA636" s="17" t="s">
        <v>74</v>
      </c>
      <c r="AB636" s="17" t="s">
        <v>74</v>
      </c>
      <c r="AC636" s="17" t="s">
        <v>103</v>
      </c>
      <c r="AD636" s="17"/>
      <c r="AE636" s="17"/>
    </row>
    <row r="637" spans="1:31" s="3" customFormat="1" ht="13" x14ac:dyDescent="0.3">
      <c r="A637" s="35" t="s">
        <v>2640</v>
      </c>
      <c r="B637" s="17">
        <v>700</v>
      </c>
      <c r="C637" s="18">
        <v>40633</v>
      </c>
      <c r="D637" s="18">
        <v>40633.291666666701</v>
      </c>
      <c r="E637" s="16" t="s">
        <v>1375</v>
      </c>
      <c r="F637" s="36">
        <v>41025.675081018497</v>
      </c>
      <c r="G637" s="16" t="s">
        <v>141</v>
      </c>
      <c r="H637" s="17" t="s">
        <v>95</v>
      </c>
      <c r="I637" s="17"/>
      <c r="J637" s="17"/>
      <c r="K637" s="17" t="s">
        <v>96</v>
      </c>
      <c r="L637" s="17"/>
      <c r="M637" s="17"/>
      <c r="N637" s="17">
        <v>20</v>
      </c>
      <c r="O637" s="17"/>
      <c r="P637" s="17"/>
      <c r="Q637" s="17">
        <v>20</v>
      </c>
      <c r="R637" s="17" t="s">
        <v>83</v>
      </c>
      <c r="S637" s="17"/>
      <c r="T637" s="17" t="s">
        <v>88</v>
      </c>
      <c r="U637" s="17" t="s">
        <v>61</v>
      </c>
      <c r="V637" s="17" t="s">
        <v>89</v>
      </c>
      <c r="W637" s="19" t="s">
        <v>2641</v>
      </c>
      <c r="X637" s="18">
        <v>42369.333333333299</v>
      </c>
      <c r="Y637" s="18">
        <v>42369.333333333299</v>
      </c>
      <c r="Z637" s="17" t="s">
        <v>103</v>
      </c>
      <c r="AA637" s="17" t="s">
        <v>65</v>
      </c>
      <c r="AB637" s="17" t="s">
        <v>74</v>
      </c>
      <c r="AC637" s="17" t="s">
        <v>103</v>
      </c>
      <c r="AD637" s="17"/>
      <c r="AE637" s="17"/>
    </row>
    <row r="638" spans="1:31" s="3" customFormat="1" ht="13" x14ac:dyDescent="0.3">
      <c r="A638" s="35" t="s">
        <v>2642</v>
      </c>
      <c r="B638" s="17">
        <v>701</v>
      </c>
      <c r="C638" s="18">
        <v>40633</v>
      </c>
      <c r="D638" s="18">
        <v>40633.291666666701</v>
      </c>
      <c r="E638" s="16" t="s">
        <v>1375</v>
      </c>
      <c r="F638" s="36">
        <v>40927.610219907401</v>
      </c>
      <c r="G638" s="16" t="s">
        <v>141</v>
      </c>
      <c r="H638" s="17" t="s">
        <v>95</v>
      </c>
      <c r="I638" s="17"/>
      <c r="J638" s="17"/>
      <c r="K638" s="17" t="s">
        <v>96</v>
      </c>
      <c r="L638" s="17"/>
      <c r="M638" s="17"/>
      <c r="N638" s="17">
        <v>28</v>
      </c>
      <c r="O638" s="17"/>
      <c r="P638" s="17"/>
      <c r="Q638" s="17">
        <v>28</v>
      </c>
      <c r="R638" s="17" t="s">
        <v>83</v>
      </c>
      <c r="S638" s="17"/>
      <c r="T638" s="17" t="s">
        <v>70</v>
      </c>
      <c r="U638" s="17" t="s">
        <v>61</v>
      </c>
      <c r="V638" s="17" t="s">
        <v>71</v>
      </c>
      <c r="W638" s="19" t="s">
        <v>1884</v>
      </c>
      <c r="X638" s="18">
        <v>41639.333333333299</v>
      </c>
      <c r="Y638" s="18">
        <v>41639.333333333299</v>
      </c>
      <c r="Z638" s="17" t="s">
        <v>103</v>
      </c>
      <c r="AA638" s="17" t="s">
        <v>74</v>
      </c>
      <c r="AB638" s="17" t="s">
        <v>74</v>
      </c>
      <c r="AC638" s="17" t="s">
        <v>103</v>
      </c>
      <c r="AD638" s="17"/>
      <c r="AE638" s="17"/>
    </row>
    <row r="639" spans="1:31" s="3" customFormat="1" ht="13" x14ac:dyDescent="0.3">
      <c r="A639" s="35" t="s">
        <v>2643</v>
      </c>
      <c r="B639" s="17">
        <v>702</v>
      </c>
      <c r="C639" s="18">
        <v>40633</v>
      </c>
      <c r="D639" s="18">
        <v>40633.291666666701</v>
      </c>
      <c r="E639" s="16" t="s">
        <v>1375</v>
      </c>
      <c r="F639" s="36">
        <v>42839.291666666701</v>
      </c>
      <c r="G639" s="16" t="s">
        <v>141</v>
      </c>
      <c r="H639" s="17" t="s">
        <v>111</v>
      </c>
      <c r="I639" s="17"/>
      <c r="J639" s="17"/>
      <c r="K639" s="17" t="s">
        <v>77</v>
      </c>
      <c r="L639" s="17"/>
      <c r="M639" s="17"/>
      <c r="N639" s="17">
        <v>435</v>
      </c>
      <c r="O639" s="17"/>
      <c r="P639" s="17"/>
      <c r="Q639" s="17">
        <v>435</v>
      </c>
      <c r="R639" s="17" t="s">
        <v>83</v>
      </c>
      <c r="S639" s="17"/>
      <c r="T639" s="17" t="s">
        <v>107</v>
      </c>
      <c r="U639" s="17" t="s">
        <v>61</v>
      </c>
      <c r="V639" s="17" t="s">
        <v>89</v>
      </c>
      <c r="W639" s="19" t="s">
        <v>2644</v>
      </c>
      <c r="X639" s="18">
        <v>42887.291666666701</v>
      </c>
      <c r="Y639" s="18">
        <v>43921.291666666701</v>
      </c>
      <c r="Z639" s="17" t="s">
        <v>103</v>
      </c>
      <c r="AA639" s="17" t="s">
        <v>65</v>
      </c>
      <c r="AB639" s="17" t="s">
        <v>65</v>
      </c>
      <c r="AC639" s="17" t="s">
        <v>103</v>
      </c>
      <c r="AD639" s="17" t="s">
        <v>66</v>
      </c>
      <c r="AE639" s="17" t="s">
        <v>1509</v>
      </c>
    </row>
    <row r="640" spans="1:31" s="3" customFormat="1" ht="13" x14ac:dyDescent="0.3">
      <c r="A640" s="35" t="s">
        <v>2645</v>
      </c>
      <c r="B640" s="17">
        <v>703</v>
      </c>
      <c r="C640" s="18">
        <v>40633</v>
      </c>
      <c r="D640" s="18">
        <v>40633.291666666701</v>
      </c>
      <c r="E640" s="16" t="s">
        <v>1375</v>
      </c>
      <c r="F640" s="36">
        <v>41016.291666666701</v>
      </c>
      <c r="G640" s="16" t="s">
        <v>141</v>
      </c>
      <c r="H640" s="17" t="s">
        <v>95</v>
      </c>
      <c r="I640" s="17"/>
      <c r="J640" s="17"/>
      <c r="K640" s="17" t="s">
        <v>96</v>
      </c>
      <c r="L640" s="17"/>
      <c r="M640" s="17"/>
      <c r="N640" s="17">
        <v>100</v>
      </c>
      <c r="O640" s="17"/>
      <c r="P640" s="17"/>
      <c r="Q640" s="17">
        <v>100</v>
      </c>
      <c r="R640" s="17" t="s">
        <v>83</v>
      </c>
      <c r="S640" s="17"/>
      <c r="T640" s="17" t="s">
        <v>78</v>
      </c>
      <c r="U640" s="17" t="s">
        <v>61</v>
      </c>
      <c r="V640" s="17" t="s">
        <v>62</v>
      </c>
      <c r="W640" s="19" t="s">
        <v>2646</v>
      </c>
      <c r="X640" s="18">
        <v>41813.291666666701</v>
      </c>
      <c r="Y640" s="18">
        <v>42005.333333333299</v>
      </c>
      <c r="Z640" s="17" t="s">
        <v>103</v>
      </c>
      <c r="AA640" s="17" t="s">
        <v>65</v>
      </c>
      <c r="AB640" s="17" t="s">
        <v>74</v>
      </c>
      <c r="AC640" s="17" t="s">
        <v>103</v>
      </c>
      <c r="AD640" s="17"/>
      <c r="AE640" s="17"/>
    </row>
    <row r="641" spans="1:31" s="3" customFormat="1" ht="25.5" x14ac:dyDescent="0.3">
      <c r="A641" s="35" t="s">
        <v>2647</v>
      </c>
      <c r="B641" s="17">
        <v>704</v>
      </c>
      <c r="C641" s="18">
        <v>40633</v>
      </c>
      <c r="D641" s="18">
        <v>40633.291666666701</v>
      </c>
      <c r="E641" s="16" t="s">
        <v>1375</v>
      </c>
      <c r="F641" s="36">
        <v>40980.291666666701</v>
      </c>
      <c r="G641" s="16" t="s">
        <v>141</v>
      </c>
      <c r="H641" s="17" t="s">
        <v>95</v>
      </c>
      <c r="I641" s="17"/>
      <c r="J641" s="17"/>
      <c r="K641" s="17" t="s">
        <v>96</v>
      </c>
      <c r="L641" s="17"/>
      <c r="M641" s="17"/>
      <c r="N641" s="17">
        <v>240</v>
      </c>
      <c r="O641" s="17"/>
      <c r="P641" s="17"/>
      <c r="Q641" s="17">
        <v>240</v>
      </c>
      <c r="R641" s="17" t="s">
        <v>83</v>
      </c>
      <c r="S641" s="17"/>
      <c r="T641" s="17" t="s">
        <v>163</v>
      </c>
      <c r="U641" s="17" t="s">
        <v>61</v>
      </c>
      <c r="V641" s="17" t="s">
        <v>89</v>
      </c>
      <c r="W641" s="19" t="s">
        <v>2648</v>
      </c>
      <c r="X641" s="18">
        <v>42735.333333333299</v>
      </c>
      <c r="Y641" s="18">
        <v>41639.333333333299</v>
      </c>
      <c r="Z641" s="17" t="s">
        <v>103</v>
      </c>
      <c r="AA641" s="17" t="s">
        <v>74</v>
      </c>
      <c r="AB641" s="17" t="s">
        <v>74</v>
      </c>
      <c r="AC641" s="17" t="s">
        <v>103</v>
      </c>
      <c r="AD641" s="17"/>
      <c r="AE641" s="17"/>
    </row>
    <row r="642" spans="1:31" s="3" customFormat="1" ht="13" x14ac:dyDescent="0.3">
      <c r="A642" s="35" t="s">
        <v>2649</v>
      </c>
      <c r="B642" s="17">
        <v>706</v>
      </c>
      <c r="C642" s="18">
        <v>40633</v>
      </c>
      <c r="D642" s="18">
        <v>40633.291666666701</v>
      </c>
      <c r="E642" s="16" t="s">
        <v>1375</v>
      </c>
      <c r="F642" s="36">
        <v>41016.291666666701</v>
      </c>
      <c r="G642" s="16" t="s">
        <v>141</v>
      </c>
      <c r="H642" s="17" t="s">
        <v>95</v>
      </c>
      <c r="I642" s="17"/>
      <c r="J642" s="17"/>
      <c r="K642" s="17" t="s">
        <v>96</v>
      </c>
      <c r="L642" s="17"/>
      <c r="M642" s="17"/>
      <c r="N642" s="17">
        <v>17.899999999999999</v>
      </c>
      <c r="O642" s="17"/>
      <c r="P642" s="17"/>
      <c r="Q642" s="17">
        <v>17.899999999999999</v>
      </c>
      <c r="R642" s="17" t="s">
        <v>83</v>
      </c>
      <c r="S642" s="17"/>
      <c r="T642" s="17" t="s">
        <v>78</v>
      </c>
      <c r="U642" s="17" t="s">
        <v>61</v>
      </c>
      <c r="V642" s="17" t="s">
        <v>62</v>
      </c>
      <c r="W642" s="19" t="s">
        <v>2650</v>
      </c>
      <c r="X642" s="18">
        <v>41699.333333333299</v>
      </c>
      <c r="Y642" s="18">
        <v>41699.333333333299</v>
      </c>
      <c r="Z642" s="17" t="s">
        <v>103</v>
      </c>
      <c r="AA642" s="17" t="s">
        <v>65</v>
      </c>
      <c r="AB642" s="17" t="s">
        <v>74</v>
      </c>
      <c r="AC642" s="17" t="s">
        <v>103</v>
      </c>
      <c r="AD642" s="17"/>
      <c r="AE642" s="17"/>
    </row>
    <row r="643" spans="1:31" s="3" customFormat="1" ht="13" x14ac:dyDescent="0.3">
      <c r="A643" s="35" t="s">
        <v>2651</v>
      </c>
      <c r="B643" s="17">
        <v>707</v>
      </c>
      <c r="C643" s="18">
        <v>40633</v>
      </c>
      <c r="D643" s="18">
        <v>40633.291666666701</v>
      </c>
      <c r="E643" s="16" t="s">
        <v>1375</v>
      </c>
      <c r="F643" s="36">
        <v>41397.291666666701</v>
      </c>
      <c r="G643" s="16" t="s">
        <v>141</v>
      </c>
      <c r="H643" s="17" t="s">
        <v>95</v>
      </c>
      <c r="I643" s="17"/>
      <c r="J643" s="17"/>
      <c r="K643" s="17" t="s">
        <v>96</v>
      </c>
      <c r="L643" s="17"/>
      <c r="M643" s="17"/>
      <c r="N643" s="17">
        <v>70</v>
      </c>
      <c r="O643" s="17"/>
      <c r="P643" s="17"/>
      <c r="Q643" s="17">
        <v>70</v>
      </c>
      <c r="R643" s="17" t="s">
        <v>83</v>
      </c>
      <c r="S643" s="17"/>
      <c r="T643" s="17" t="s">
        <v>128</v>
      </c>
      <c r="U643" s="17" t="s">
        <v>61</v>
      </c>
      <c r="V643" s="17" t="s">
        <v>62</v>
      </c>
      <c r="W643" s="19" t="s">
        <v>2652</v>
      </c>
      <c r="X643" s="18">
        <v>41821.291666666701</v>
      </c>
      <c r="Y643" s="18">
        <v>41821.291666666701</v>
      </c>
      <c r="Z643" s="17" t="s">
        <v>103</v>
      </c>
      <c r="AA643" s="17" t="s">
        <v>65</v>
      </c>
      <c r="AB643" s="17" t="s">
        <v>74</v>
      </c>
      <c r="AC643" s="17" t="s">
        <v>103</v>
      </c>
      <c r="AD643" s="17"/>
      <c r="AE643" s="17"/>
    </row>
    <row r="644" spans="1:31" s="3" customFormat="1" ht="13" x14ac:dyDescent="0.3">
      <c r="A644" s="35" t="s">
        <v>2653</v>
      </c>
      <c r="B644" s="17">
        <v>708</v>
      </c>
      <c r="C644" s="18">
        <v>40633</v>
      </c>
      <c r="D644" s="18">
        <v>40633.291666666701</v>
      </c>
      <c r="E644" s="16" t="s">
        <v>1375</v>
      </c>
      <c r="F644" s="36">
        <v>41397.291666666701</v>
      </c>
      <c r="G644" s="16" t="s">
        <v>141</v>
      </c>
      <c r="H644" s="17" t="s">
        <v>55</v>
      </c>
      <c r="I644" s="17"/>
      <c r="J644" s="17"/>
      <c r="K644" s="17" t="s">
        <v>55</v>
      </c>
      <c r="L644" s="17"/>
      <c r="M644" s="17"/>
      <c r="N644" s="17">
        <v>50</v>
      </c>
      <c r="O644" s="17"/>
      <c r="P644" s="17"/>
      <c r="Q644" s="17">
        <v>50</v>
      </c>
      <c r="R644" s="17" t="s">
        <v>83</v>
      </c>
      <c r="S644" s="17"/>
      <c r="T644" s="17" t="s">
        <v>201</v>
      </c>
      <c r="U644" s="17" t="s">
        <v>61</v>
      </c>
      <c r="V644" s="17" t="s">
        <v>62</v>
      </c>
      <c r="W644" s="19" t="s">
        <v>2654</v>
      </c>
      <c r="X644" s="18">
        <v>41639.333333333299</v>
      </c>
      <c r="Y644" s="18">
        <v>41639.333333333299</v>
      </c>
      <c r="Z644" s="17" t="s">
        <v>103</v>
      </c>
      <c r="AA644" s="17" t="s">
        <v>65</v>
      </c>
      <c r="AB644" s="17" t="s">
        <v>65</v>
      </c>
      <c r="AC644" s="17" t="s">
        <v>103</v>
      </c>
      <c r="AD644" s="17"/>
      <c r="AE644" s="17"/>
    </row>
    <row r="645" spans="1:31" s="3" customFormat="1" ht="13" x14ac:dyDescent="0.3">
      <c r="A645" s="35" t="s">
        <v>2655</v>
      </c>
      <c r="B645" s="17">
        <v>710</v>
      </c>
      <c r="C645" s="18">
        <v>40633</v>
      </c>
      <c r="D645" s="18">
        <v>40633.291666666701</v>
      </c>
      <c r="E645" s="16" t="s">
        <v>1375</v>
      </c>
      <c r="F645" s="36">
        <v>40906.003449074102</v>
      </c>
      <c r="G645" s="16" t="s">
        <v>141</v>
      </c>
      <c r="H645" s="17" t="s">
        <v>95</v>
      </c>
      <c r="I645" s="17"/>
      <c r="J645" s="17"/>
      <c r="K645" s="17" t="s">
        <v>96</v>
      </c>
      <c r="L645" s="17"/>
      <c r="M645" s="17"/>
      <c r="N645" s="17">
        <v>3</v>
      </c>
      <c r="O645" s="17"/>
      <c r="P645" s="17"/>
      <c r="Q645" s="17">
        <v>3</v>
      </c>
      <c r="R645" s="17" t="s">
        <v>83</v>
      </c>
      <c r="S645" s="17"/>
      <c r="T645" s="17" t="s">
        <v>60</v>
      </c>
      <c r="U645" s="17" t="s">
        <v>61</v>
      </c>
      <c r="V645" s="17" t="s">
        <v>62</v>
      </c>
      <c r="W645" s="19" t="s">
        <v>2625</v>
      </c>
      <c r="X645" s="18">
        <v>41608.333333333299</v>
      </c>
      <c r="Y645" s="18">
        <v>41608.333333333299</v>
      </c>
      <c r="Z645" s="17" t="s">
        <v>103</v>
      </c>
      <c r="AA645" s="17" t="s">
        <v>74</v>
      </c>
      <c r="AB645" s="17" t="s">
        <v>74</v>
      </c>
      <c r="AC645" s="17" t="s">
        <v>103</v>
      </c>
      <c r="AD645" s="17"/>
      <c r="AE645" s="17"/>
    </row>
    <row r="646" spans="1:31" s="3" customFormat="1" ht="13" x14ac:dyDescent="0.3">
      <c r="A646" s="35" t="s">
        <v>2320</v>
      </c>
      <c r="B646" s="17">
        <v>711</v>
      </c>
      <c r="C646" s="18">
        <v>40633</v>
      </c>
      <c r="D646" s="18">
        <v>40633.291666666701</v>
      </c>
      <c r="E646" s="16" t="s">
        <v>1375</v>
      </c>
      <c r="F646" s="36">
        <v>40998.578043981499</v>
      </c>
      <c r="G646" s="16" t="s">
        <v>141</v>
      </c>
      <c r="H646" s="17" t="s">
        <v>95</v>
      </c>
      <c r="I646" s="17"/>
      <c r="J646" s="17"/>
      <c r="K646" s="17" t="s">
        <v>96</v>
      </c>
      <c r="L646" s="17"/>
      <c r="M646" s="17"/>
      <c r="N646" s="17">
        <v>120</v>
      </c>
      <c r="O646" s="17"/>
      <c r="P646" s="17"/>
      <c r="Q646" s="17">
        <v>120</v>
      </c>
      <c r="R646" s="17" t="s">
        <v>83</v>
      </c>
      <c r="S646" s="17"/>
      <c r="T646" s="17" t="s">
        <v>226</v>
      </c>
      <c r="U646" s="17" t="s">
        <v>61</v>
      </c>
      <c r="V646" s="17" t="s">
        <v>62</v>
      </c>
      <c r="W646" s="19" t="s">
        <v>2656</v>
      </c>
      <c r="X646" s="18">
        <v>41639.333333333299</v>
      </c>
      <c r="Y646" s="18">
        <v>41639.333333333299</v>
      </c>
      <c r="Z646" s="17" t="s">
        <v>103</v>
      </c>
      <c r="AA646" s="17" t="s">
        <v>74</v>
      </c>
      <c r="AB646" s="17" t="s">
        <v>74</v>
      </c>
      <c r="AC646" s="17" t="s">
        <v>103</v>
      </c>
      <c r="AD646" s="17"/>
      <c r="AE646" s="17"/>
    </row>
    <row r="647" spans="1:31" s="3" customFormat="1" ht="13" x14ac:dyDescent="0.3">
      <c r="A647" s="35" t="s">
        <v>2657</v>
      </c>
      <c r="B647" s="17">
        <v>712</v>
      </c>
      <c r="C647" s="18">
        <v>40633</v>
      </c>
      <c r="D647" s="18">
        <v>40633.291666666701</v>
      </c>
      <c r="E647" s="16" t="s">
        <v>1375</v>
      </c>
      <c r="F647" s="36">
        <v>41015.954456018502</v>
      </c>
      <c r="G647" s="16" t="s">
        <v>141</v>
      </c>
      <c r="H647" s="17" t="s">
        <v>111</v>
      </c>
      <c r="I647" s="17"/>
      <c r="J647" s="17"/>
      <c r="K647" s="17" t="s">
        <v>77</v>
      </c>
      <c r="L647" s="17"/>
      <c r="M647" s="17"/>
      <c r="N647" s="17">
        <v>28</v>
      </c>
      <c r="O647" s="17"/>
      <c r="P647" s="17"/>
      <c r="Q647" s="17">
        <v>28</v>
      </c>
      <c r="R647" s="17" t="s">
        <v>83</v>
      </c>
      <c r="S647" s="17"/>
      <c r="T647" s="17" t="s">
        <v>107</v>
      </c>
      <c r="U647" s="17" t="s">
        <v>61</v>
      </c>
      <c r="V647" s="17" t="s">
        <v>89</v>
      </c>
      <c r="W647" s="19" t="s">
        <v>2658</v>
      </c>
      <c r="X647" s="18">
        <v>42125.291666666701</v>
      </c>
      <c r="Y647" s="18">
        <v>42125.291666666701</v>
      </c>
      <c r="Z647" s="17" t="s">
        <v>103</v>
      </c>
      <c r="AA647" s="17" t="s">
        <v>65</v>
      </c>
      <c r="AB647" s="17" t="s">
        <v>74</v>
      </c>
      <c r="AC647" s="17" t="s">
        <v>103</v>
      </c>
      <c r="AD647" s="17"/>
      <c r="AE647" s="17"/>
    </row>
    <row r="648" spans="1:31" s="3" customFormat="1" ht="13" x14ac:dyDescent="0.3">
      <c r="A648" s="35" t="s">
        <v>2659</v>
      </c>
      <c r="B648" s="17">
        <v>713</v>
      </c>
      <c r="C648" s="18">
        <v>40633</v>
      </c>
      <c r="D648" s="18">
        <v>40633.291666666701</v>
      </c>
      <c r="E648" s="16" t="s">
        <v>1375</v>
      </c>
      <c r="F648" s="36">
        <v>40710.291666666701</v>
      </c>
      <c r="G648" s="16" t="s">
        <v>141</v>
      </c>
      <c r="H648" s="17" t="s">
        <v>95</v>
      </c>
      <c r="I648" s="17"/>
      <c r="J648" s="17"/>
      <c r="K648" s="17" t="s">
        <v>96</v>
      </c>
      <c r="L648" s="17"/>
      <c r="M648" s="17"/>
      <c r="N648" s="17">
        <v>400</v>
      </c>
      <c r="O648" s="17"/>
      <c r="P648" s="17"/>
      <c r="Q648" s="17">
        <v>400</v>
      </c>
      <c r="R648" s="17" t="s">
        <v>83</v>
      </c>
      <c r="S648" s="17"/>
      <c r="T648" s="17" t="s">
        <v>229</v>
      </c>
      <c r="U648" s="17" t="s">
        <v>61</v>
      </c>
      <c r="V648" s="17" t="s">
        <v>71</v>
      </c>
      <c r="W648" s="19" t="s">
        <v>2660</v>
      </c>
      <c r="X648" s="18">
        <v>41821.291666666701</v>
      </c>
      <c r="Y648" s="18">
        <v>41821.291666666701</v>
      </c>
      <c r="Z648" s="17" t="s">
        <v>103</v>
      </c>
      <c r="AA648" s="17" t="s">
        <v>74</v>
      </c>
      <c r="AB648" s="17" t="s">
        <v>74</v>
      </c>
      <c r="AC648" s="17" t="s">
        <v>103</v>
      </c>
      <c r="AD648" s="17"/>
      <c r="AE648" s="17"/>
    </row>
    <row r="649" spans="1:31" s="3" customFormat="1" ht="13" x14ac:dyDescent="0.3">
      <c r="A649" s="35" t="s">
        <v>2661</v>
      </c>
      <c r="B649" s="17">
        <v>714</v>
      </c>
      <c r="C649" s="18">
        <v>40633</v>
      </c>
      <c r="D649" s="18">
        <v>40633.291666666701</v>
      </c>
      <c r="E649" s="16" t="s">
        <v>1375</v>
      </c>
      <c r="F649" s="36">
        <v>41390.291666666701</v>
      </c>
      <c r="G649" s="16" t="s">
        <v>141</v>
      </c>
      <c r="H649" s="17" t="s">
        <v>541</v>
      </c>
      <c r="I649" s="17"/>
      <c r="J649" s="17"/>
      <c r="K649" s="17" t="s">
        <v>96</v>
      </c>
      <c r="L649" s="17"/>
      <c r="M649" s="17"/>
      <c r="N649" s="17">
        <v>540</v>
      </c>
      <c r="O649" s="17"/>
      <c r="P649" s="17"/>
      <c r="Q649" s="17">
        <v>540</v>
      </c>
      <c r="R649" s="17" t="s">
        <v>83</v>
      </c>
      <c r="S649" s="17"/>
      <c r="T649" s="17" t="s">
        <v>172</v>
      </c>
      <c r="U649" s="17" t="s">
        <v>120</v>
      </c>
      <c r="V649" s="17" t="s">
        <v>173</v>
      </c>
      <c r="W649" s="19" t="s">
        <v>2662</v>
      </c>
      <c r="X649" s="18">
        <v>41820.291666666701</v>
      </c>
      <c r="Y649" s="18">
        <v>41974.333333333299</v>
      </c>
      <c r="Z649" s="17" t="s">
        <v>103</v>
      </c>
      <c r="AA649" s="17" t="s">
        <v>65</v>
      </c>
      <c r="AB649" s="17" t="s">
        <v>65</v>
      </c>
      <c r="AC649" s="17" t="s">
        <v>103</v>
      </c>
      <c r="AD649" s="17"/>
      <c r="AE649" s="17" t="s">
        <v>74</v>
      </c>
    </row>
    <row r="650" spans="1:31" s="3" customFormat="1" ht="13" x14ac:dyDescent="0.3">
      <c r="A650" s="35" t="s">
        <v>2663</v>
      </c>
      <c r="B650" s="17">
        <v>715</v>
      </c>
      <c r="C650" s="18">
        <v>40633</v>
      </c>
      <c r="D650" s="18">
        <v>40633.291666666701</v>
      </c>
      <c r="E650" s="16" t="s">
        <v>1375</v>
      </c>
      <c r="F650" s="36">
        <v>40980.291666666701</v>
      </c>
      <c r="G650" s="16" t="s">
        <v>141</v>
      </c>
      <c r="H650" s="17" t="s">
        <v>95</v>
      </c>
      <c r="I650" s="17"/>
      <c r="J650" s="17"/>
      <c r="K650" s="17" t="s">
        <v>96</v>
      </c>
      <c r="L650" s="17"/>
      <c r="M650" s="17"/>
      <c r="N650" s="17">
        <v>13.5</v>
      </c>
      <c r="O650" s="17"/>
      <c r="P650" s="17"/>
      <c r="Q650" s="17">
        <v>13.5</v>
      </c>
      <c r="R650" s="17" t="s">
        <v>83</v>
      </c>
      <c r="S650" s="17"/>
      <c r="T650" s="17" t="s">
        <v>133</v>
      </c>
      <c r="U650" s="17" t="s">
        <v>61</v>
      </c>
      <c r="V650" s="17" t="s">
        <v>62</v>
      </c>
      <c r="W650" s="19" t="s">
        <v>2664</v>
      </c>
      <c r="X650" s="18">
        <v>41306.333333333299</v>
      </c>
      <c r="Y650" s="18">
        <v>41306.333333333299</v>
      </c>
      <c r="Z650" s="17" t="s">
        <v>103</v>
      </c>
      <c r="AA650" s="17" t="s">
        <v>74</v>
      </c>
      <c r="AB650" s="17" t="s">
        <v>74</v>
      </c>
      <c r="AC650" s="17" t="s">
        <v>103</v>
      </c>
      <c r="AD650" s="17"/>
      <c r="AE650" s="17"/>
    </row>
    <row r="651" spans="1:31" s="3" customFormat="1" ht="25.5" x14ac:dyDescent="0.3">
      <c r="A651" s="35" t="s">
        <v>2665</v>
      </c>
      <c r="B651" s="17">
        <v>716</v>
      </c>
      <c r="C651" s="18">
        <v>40633</v>
      </c>
      <c r="D651" s="18">
        <v>40633.291666666701</v>
      </c>
      <c r="E651" s="16" t="s">
        <v>1375</v>
      </c>
      <c r="F651" s="36">
        <v>40990.967245370397</v>
      </c>
      <c r="G651" s="16" t="s">
        <v>141</v>
      </c>
      <c r="H651" s="17" t="s">
        <v>95</v>
      </c>
      <c r="I651" s="17"/>
      <c r="J651" s="17"/>
      <c r="K651" s="17" t="s">
        <v>96</v>
      </c>
      <c r="L651" s="17"/>
      <c r="M651" s="17"/>
      <c r="N651" s="17">
        <v>100</v>
      </c>
      <c r="O651" s="17"/>
      <c r="P651" s="17"/>
      <c r="Q651" s="17">
        <v>100</v>
      </c>
      <c r="R651" s="17" t="s">
        <v>83</v>
      </c>
      <c r="S651" s="17"/>
      <c r="T651" s="17" t="s">
        <v>84</v>
      </c>
      <c r="U651" s="17" t="s">
        <v>61</v>
      </c>
      <c r="V651" s="17" t="s">
        <v>89</v>
      </c>
      <c r="W651" s="19" t="s">
        <v>2666</v>
      </c>
      <c r="X651" s="18">
        <v>41821.291666666701</v>
      </c>
      <c r="Y651" s="18">
        <v>41821.291666666701</v>
      </c>
      <c r="Z651" s="17" t="s">
        <v>103</v>
      </c>
      <c r="AA651" s="17" t="s">
        <v>65</v>
      </c>
      <c r="AB651" s="17" t="s">
        <v>74</v>
      </c>
      <c r="AC651" s="17" t="s">
        <v>103</v>
      </c>
      <c r="AD651" s="17"/>
      <c r="AE651" s="17"/>
    </row>
    <row r="652" spans="1:31" s="3" customFormat="1" ht="13" x14ac:dyDescent="0.3">
      <c r="A652" s="35" t="s">
        <v>2667</v>
      </c>
      <c r="B652" s="17">
        <v>717</v>
      </c>
      <c r="C652" s="18">
        <v>40633</v>
      </c>
      <c r="D652" s="18">
        <v>40633.291666666701</v>
      </c>
      <c r="E652" s="16" t="s">
        <v>1375</v>
      </c>
      <c r="F652" s="36">
        <v>41016.291666666701</v>
      </c>
      <c r="G652" s="16" t="s">
        <v>141</v>
      </c>
      <c r="H652" s="17" t="s">
        <v>95</v>
      </c>
      <c r="I652" s="17"/>
      <c r="J652" s="17"/>
      <c r="K652" s="17" t="s">
        <v>96</v>
      </c>
      <c r="L652" s="17"/>
      <c r="M652" s="17"/>
      <c r="N652" s="17">
        <v>20</v>
      </c>
      <c r="O652" s="17"/>
      <c r="P652" s="17"/>
      <c r="Q652" s="17">
        <v>20</v>
      </c>
      <c r="R652" s="17" t="s">
        <v>115</v>
      </c>
      <c r="S652" s="17"/>
      <c r="T652" s="17" t="s">
        <v>133</v>
      </c>
      <c r="U652" s="17" t="s">
        <v>61</v>
      </c>
      <c r="V652" s="17" t="s">
        <v>62</v>
      </c>
      <c r="W652" s="19" t="s">
        <v>2668</v>
      </c>
      <c r="X652" s="18">
        <v>41333.333333333299</v>
      </c>
      <c r="Y652" s="18">
        <v>41426.291666666701</v>
      </c>
      <c r="Z652" s="17" t="s">
        <v>103</v>
      </c>
      <c r="AA652" s="17" t="s">
        <v>65</v>
      </c>
      <c r="AB652" s="17" t="s">
        <v>74</v>
      </c>
      <c r="AC652" s="17" t="s">
        <v>103</v>
      </c>
      <c r="AD652" s="17"/>
      <c r="AE652" s="17"/>
    </row>
    <row r="653" spans="1:31" s="3" customFormat="1" ht="13" x14ac:dyDescent="0.3">
      <c r="A653" s="35" t="s">
        <v>2669</v>
      </c>
      <c r="B653" s="17">
        <v>718</v>
      </c>
      <c r="C653" s="18">
        <v>40633</v>
      </c>
      <c r="D653" s="18">
        <v>40633.291666666701</v>
      </c>
      <c r="E653" s="16" t="s">
        <v>1375</v>
      </c>
      <c r="F653" s="36">
        <v>41016.291666666701</v>
      </c>
      <c r="G653" s="16" t="s">
        <v>141</v>
      </c>
      <c r="H653" s="17" t="s">
        <v>95</v>
      </c>
      <c r="I653" s="17"/>
      <c r="J653" s="17"/>
      <c r="K653" s="17" t="s">
        <v>96</v>
      </c>
      <c r="L653" s="17"/>
      <c r="M653" s="17"/>
      <c r="N653" s="17">
        <v>20</v>
      </c>
      <c r="O653" s="17"/>
      <c r="P653" s="17"/>
      <c r="Q653" s="17">
        <v>20</v>
      </c>
      <c r="R653" s="17" t="s">
        <v>115</v>
      </c>
      <c r="S653" s="17"/>
      <c r="T653" s="17" t="s">
        <v>133</v>
      </c>
      <c r="U653" s="17" t="s">
        <v>61</v>
      </c>
      <c r="V653" s="17" t="s">
        <v>62</v>
      </c>
      <c r="W653" s="19" t="s">
        <v>2668</v>
      </c>
      <c r="X653" s="18">
        <v>41333.333333333299</v>
      </c>
      <c r="Y653" s="18">
        <v>41791.291666666701</v>
      </c>
      <c r="Z653" s="17" t="s">
        <v>103</v>
      </c>
      <c r="AA653" s="17" t="s">
        <v>65</v>
      </c>
      <c r="AB653" s="17" t="s">
        <v>74</v>
      </c>
      <c r="AC653" s="17" t="s">
        <v>103</v>
      </c>
      <c r="AD653" s="17"/>
      <c r="AE653" s="17"/>
    </row>
    <row r="654" spans="1:31" s="3" customFormat="1" ht="13" x14ac:dyDescent="0.3">
      <c r="A654" s="35" t="s">
        <v>2670</v>
      </c>
      <c r="B654" s="17">
        <v>719</v>
      </c>
      <c r="C654" s="18">
        <v>40633</v>
      </c>
      <c r="D654" s="18">
        <v>40633.291666666701</v>
      </c>
      <c r="E654" s="16" t="s">
        <v>1375</v>
      </c>
      <c r="F654" s="36">
        <v>40906.004085648201</v>
      </c>
      <c r="G654" s="16" t="s">
        <v>141</v>
      </c>
      <c r="H654" s="17" t="s">
        <v>95</v>
      </c>
      <c r="I654" s="17"/>
      <c r="J654" s="17"/>
      <c r="K654" s="17" t="s">
        <v>96</v>
      </c>
      <c r="L654" s="17"/>
      <c r="M654" s="17"/>
      <c r="N654" s="17">
        <v>3</v>
      </c>
      <c r="O654" s="17"/>
      <c r="P654" s="17"/>
      <c r="Q654" s="17">
        <v>3</v>
      </c>
      <c r="R654" s="17" t="s">
        <v>83</v>
      </c>
      <c r="S654" s="17"/>
      <c r="T654" s="17" t="s">
        <v>60</v>
      </c>
      <c r="U654" s="17" t="s">
        <v>61</v>
      </c>
      <c r="V654" s="17" t="s">
        <v>62</v>
      </c>
      <c r="W654" s="19" t="s">
        <v>2625</v>
      </c>
      <c r="X654" s="18">
        <v>41608.333333333299</v>
      </c>
      <c r="Y654" s="18">
        <v>41608.333333333299</v>
      </c>
      <c r="Z654" s="17" t="s">
        <v>103</v>
      </c>
      <c r="AA654" s="17" t="s">
        <v>74</v>
      </c>
      <c r="AB654" s="17" t="s">
        <v>74</v>
      </c>
      <c r="AC654" s="17" t="s">
        <v>103</v>
      </c>
      <c r="AD654" s="17"/>
      <c r="AE654" s="17"/>
    </row>
    <row r="655" spans="1:31" s="3" customFormat="1" ht="13" x14ac:dyDescent="0.3">
      <c r="A655" s="35" t="s">
        <v>2671</v>
      </c>
      <c r="B655" s="17">
        <v>721</v>
      </c>
      <c r="C655" s="18">
        <v>40633</v>
      </c>
      <c r="D655" s="18">
        <v>40633.291666666701</v>
      </c>
      <c r="E655" s="16" t="s">
        <v>1375</v>
      </c>
      <c r="F655" s="36">
        <v>40961.333333333299</v>
      </c>
      <c r="G655" s="16" t="s">
        <v>141</v>
      </c>
      <c r="H655" s="17" t="s">
        <v>55</v>
      </c>
      <c r="I655" s="17"/>
      <c r="J655" s="17"/>
      <c r="K655" s="17" t="s">
        <v>55</v>
      </c>
      <c r="L655" s="17"/>
      <c r="M655" s="17"/>
      <c r="N655" s="17">
        <v>299</v>
      </c>
      <c r="O655" s="17"/>
      <c r="P655" s="17"/>
      <c r="Q655" s="17">
        <v>299</v>
      </c>
      <c r="R655" s="17" t="s">
        <v>83</v>
      </c>
      <c r="S655" s="17"/>
      <c r="T655" s="17" t="s">
        <v>201</v>
      </c>
      <c r="U655" s="17" t="s">
        <v>61</v>
      </c>
      <c r="V655" s="17" t="s">
        <v>62</v>
      </c>
      <c r="W655" s="19" t="s">
        <v>2672</v>
      </c>
      <c r="X655" s="18">
        <v>41639.333333333299</v>
      </c>
      <c r="Y655" s="18">
        <v>41639.333333333299</v>
      </c>
      <c r="Z655" s="17" t="s">
        <v>103</v>
      </c>
      <c r="AA655" s="17" t="s">
        <v>74</v>
      </c>
      <c r="AB655" s="17" t="s">
        <v>74</v>
      </c>
      <c r="AC655" s="17" t="s">
        <v>103</v>
      </c>
      <c r="AD655" s="17"/>
      <c r="AE655" s="17"/>
    </row>
    <row r="656" spans="1:31" s="3" customFormat="1" ht="13" x14ac:dyDescent="0.3">
      <c r="A656" s="35" t="s">
        <v>2673</v>
      </c>
      <c r="B656" s="17">
        <v>722</v>
      </c>
      <c r="C656" s="18">
        <v>40633</v>
      </c>
      <c r="D656" s="18">
        <v>40633.291666666701</v>
      </c>
      <c r="E656" s="16" t="s">
        <v>1375</v>
      </c>
      <c r="F656" s="36">
        <v>40911.8151967593</v>
      </c>
      <c r="G656" s="16" t="s">
        <v>141</v>
      </c>
      <c r="H656" s="17" t="s">
        <v>55</v>
      </c>
      <c r="I656" s="17"/>
      <c r="J656" s="17"/>
      <c r="K656" s="17" t="s">
        <v>55</v>
      </c>
      <c r="L656" s="17"/>
      <c r="M656" s="17"/>
      <c r="N656" s="17">
        <v>299</v>
      </c>
      <c r="O656" s="17"/>
      <c r="P656" s="17"/>
      <c r="Q656" s="17">
        <v>299</v>
      </c>
      <c r="R656" s="17" t="s">
        <v>83</v>
      </c>
      <c r="S656" s="17"/>
      <c r="T656" s="17" t="s">
        <v>88</v>
      </c>
      <c r="U656" s="17" t="s">
        <v>61</v>
      </c>
      <c r="V656" s="17" t="s">
        <v>89</v>
      </c>
      <c r="W656" s="19" t="s">
        <v>294</v>
      </c>
      <c r="X656" s="18">
        <v>41639.333333333299</v>
      </c>
      <c r="Y656" s="18">
        <v>41639.333333333299</v>
      </c>
      <c r="Z656" s="17" t="s">
        <v>103</v>
      </c>
      <c r="AA656" s="17" t="s">
        <v>74</v>
      </c>
      <c r="AB656" s="17" t="s">
        <v>74</v>
      </c>
      <c r="AC656" s="17" t="s">
        <v>103</v>
      </c>
      <c r="AD656" s="17"/>
      <c r="AE656" s="17"/>
    </row>
    <row r="657" spans="1:31" s="3" customFormat="1" ht="13" x14ac:dyDescent="0.3">
      <c r="A657" s="35" t="s">
        <v>2674</v>
      </c>
      <c r="B657" s="17">
        <v>724</v>
      </c>
      <c r="C657" s="18">
        <v>40633</v>
      </c>
      <c r="D657" s="18">
        <v>40633.291666666701</v>
      </c>
      <c r="E657" s="16" t="s">
        <v>1375</v>
      </c>
      <c r="F657" s="36">
        <v>40962.333333333299</v>
      </c>
      <c r="G657" s="16" t="s">
        <v>141</v>
      </c>
      <c r="H657" s="17" t="s">
        <v>95</v>
      </c>
      <c r="I657" s="17"/>
      <c r="J657" s="17"/>
      <c r="K657" s="17" t="s">
        <v>96</v>
      </c>
      <c r="L657" s="17"/>
      <c r="M657" s="17"/>
      <c r="N657" s="17">
        <v>500</v>
      </c>
      <c r="O657" s="17"/>
      <c r="P657" s="17"/>
      <c r="Q657" s="17">
        <v>500</v>
      </c>
      <c r="R657" s="17" t="s">
        <v>83</v>
      </c>
      <c r="S657" s="17"/>
      <c r="T657" s="17" t="s">
        <v>133</v>
      </c>
      <c r="U657" s="17" t="s">
        <v>61</v>
      </c>
      <c r="V657" s="17" t="s">
        <v>62</v>
      </c>
      <c r="W657" s="19" t="s">
        <v>2675</v>
      </c>
      <c r="X657" s="18">
        <v>43100.333333333299</v>
      </c>
      <c r="Y657" s="18">
        <v>43100.333333333299</v>
      </c>
      <c r="Z657" s="17" t="s">
        <v>103</v>
      </c>
      <c r="AA657" s="17" t="s">
        <v>74</v>
      </c>
      <c r="AB657" s="17" t="s">
        <v>74</v>
      </c>
      <c r="AC657" s="17" t="s">
        <v>103</v>
      </c>
      <c r="AD657" s="17"/>
      <c r="AE657" s="17"/>
    </row>
    <row r="658" spans="1:31" s="3" customFormat="1" ht="13" x14ac:dyDescent="0.3">
      <c r="A658" s="35" t="s">
        <v>2676</v>
      </c>
      <c r="B658" s="17">
        <v>725</v>
      </c>
      <c r="C658" s="18">
        <v>40633</v>
      </c>
      <c r="D658" s="18">
        <v>40633.291666666701</v>
      </c>
      <c r="E658" s="16" t="s">
        <v>1375</v>
      </c>
      <c r="F658" s="36">
        <v>41312.333333333299</v>
      </c>
      <c r="G658" s="16" t="s">
        <v>141</v>
      </c>
      <c r="H658" s="17" t="s">
        <v>95</v>
      </c>
      <c r="I658" s="17"/>
      <c r="J658" s="17"/>
      <c r="K658" s="17" t="s">
        <v>96</v>
      </c>
      <c r="L658" s="17"/>
      <c r="M658" s="17"/>
      <c r="N658" s="17">
        <v>90</v>
      </c>
      <c r="O658" s="17"/>
      <c r="P658" s="17"/>
      <c r="Q658" s="17">
        <v>90</v>
      </c>
      <c r="R658" s="17" t="s">
        <v>83</v>
      </c>
      <c r="S658" s="17"/>
      <c r="T658" s="17" t="s">
        <v>78</v>
      </c>
      <c r="U658" s="17" t="s">
        <v>61</v>
      </c>
      <c r="V658" s="17" t="s">
        <v>62</v>
      </c>
      <c r="W658" s="19" t="s">
        <v>2677</v>
      </c>
      <c r="X658" s="18">
        <v>41821.291666666701</v>
      </c>
      <c r="Y658" s="18">
        <v>41821.291666666701</v>
      </c>
      <c r="Z658" s="17" t="s">
        <v>103</v>
      </c>
      <c r="AA658" s="17" t="s">
        <v>65</v>
      </c>
      <c r="AB658" s="17" t="s">
        <v>74</v>
      </c>
      <c r="AC658" s="17" t="s">
        <v>103</v>
      </c>
      <c r="AD658" s="17"/>
      <c r="AE658" s="17"/>
    </row>
    <row r="659" spans="1:31" s="3" customFormat="1" ht="25.5" x14ac:dyDescent="0.3">
      <c r="A659" s="35" t="s">
        <v>2678</v>
      </c>
      <c r="B659" s="17">
        <v>726</v>
      </c>
      <c r="C659" s="18">
        <v>40633</v>
      </c>
      <c r="D659" s="18">
        <v>40633.291666666701</v>
      </c>
      <c r="E659" s="16" t="s">
        <v>1375</v>
      </c>
      <c r="F659" s="36">
        <v>41001.291666666701</v>
      </c>
      <c r="G659" s="16" t="s">
        <v>141</v>
      </c>
      <c r="H659" s="17" t="s">
        <v>95</v>
      </c>
      <c r="I659" s="17"/>
      <c r="J659" s="17"/>
      <c r="K659" s="17" t="s">
        <v>96</v>
      </c>
      <c r="L659" s="17"/>
      <c r="M659" s="17"/>
      <c r="N659" s="17">
        <v>150</v>
      </c>
      <c r="O659" s="17"/>
      <c r="P659" s="17"/>
      <c r="Q659" s="17">
        <v>150</v>
      </c>
      <c r="R659" s="17" t="s">
        <v>83</v>
      </c>
      <c r="S659" s="17"/>
      <c r="T659" s="17" t="s">
        <v>88</v>
      </c>
      <c r="U659" s="17" t="s">
        <v>61</v>
      </c>
      <c r="V659" s="17" t="s">
        <v>62</v>
      </c>
      <c r="W659" s="19" t="s">
        <v>2679</v>
      </c>
      <c r="X659" s="18">
        <v>41577.291666666701</v>
      </c>
      <c r="Y659" s="18">
        <v>42297.291666666701</v>
      </c>
      <c r="Z659" s="17" t="s">
        <v>103</v>
      </c>
      <c r="AA659" s="17" t="s">
        <v>74</v>
      </c>
      <c r="AB659" s="17" t="s">
        <v>74</v>
      </c>
      <c r="AC659" s="17" t="s">
        <v>103</v>
      </c>
      <c r="AD659" s="17"/>
      <c r="AE659" s="17"/>
    </row>
    <row r="660" spans="1:31" s="3" customFormat="1" ht="25.5" x14ac:dyDescent="0.3">
      <c r="A660" s="35" t="s">
        <v>2680</v>
      </c>
      <c r="B660" s="17">
        <v>727</v>
      </c>
      <c r="C660" s="18">
        <v>40633</v>
      </c>
      <c r="D660" s="18">
        <v>40633.291666666701</v>
      </c>
      <c r="E660" s="16" t="s">
        <v>1375</v>
      </c>
      <c r="F660" s="36">
        <v>41001.291666666701</v>
      </c>
      <c r="G660" s="16" t="s">
        <v>141</v>
      </c>
      <c r="H660" s="17" t="s">
        <v>95</v>
      </c>
      <c r="I660" s="17"/>
      <c r="J660" s="17"/>
      <c r="K660" s="17" t="s">
        <v>96</v>
      </c>
      <c r="L660" s="17"/>
      <c r="M660" s="17"/>
      <c r="N660" s="17">
        <v>150</v>
      </c>
      <c r="O660" s="17"/>
      <c r="P660" s="17"/>
      <c r="Q660" s="17">
        <v>150</v>
      </c>
      <c r="R660" s="17" t="s">
        <v>83</v>
      </c>
      <c r="S660" s="17"/>
      <c r="T660" s="17" t="s">
        <v>88</v>
      </c>
      <c r="U660" s="17" t="s">
        <v>61</v>
      </c>
      <c r="V660" s="17" t="s">
        <v>62</v>
      </c>
      <c r="W660" s="19" t="s">
        <v>2681</v>
      </c>
      <c r="X660" s="18">
        <v>41577.291666666701</v>
      </c>
      <c r="Y660" s="18">
        <v>41577.291666666701</v>
      </c>
      <c r="Z660" s="17" t="s">
        <v>103</v>
      </c>
      <c r="AA660" s="17" t="s">
        <v>74</v>
      </c>
      <c r="AB660" s="17" t="s">
        <v>74</v>
      </c>
      <c r="AC660" s="17" t="s">
        <v>103</v>
      </c>
      <c r="AD660" s="17"/>
      <c r="AE660" s="17"/>
    </row>
    <row r="661" spans="1:31" s="3" customFormat="1" ht="25.5" x14ac:dyDescent="0.3">
      <c r="A661" s="35" t="s">
        <v>2682</v>
      </c>
      <c r="B661" s="17">
        <v>728</v>
      </c>
      <c r="C661" s="18">
        <v>40633</v>
      </c>
      <c r="D661" s="18">
        <v>40633.291666666701</v>
      </c>
      <c r="E661" s="16" t="s">
        <v>1375</v>
      </c>
      <c r="F661" s="36">
        <v>40707.291666666701</v>
      </c>
      <c r="G661" s="16" t="s">
        <v>141</v>
      </c>
      <c r="H661" s="17" t="s">
        <v>95</v>
      </c>
      <c r="I661" s="17"/>
      <c r="J661" s="17"/>
      <c r="K661" s="17" t="s">
        <v>96</v>
      </c>
      <c r="L661" s="17"/>
      <c r="M661" s="17"/>
      <c r="N661" s="17">
        <v>20</v>
      </c>
      <c r="O661" s="17"/>
      <c r="P661" s="17"/>
      <c r="Q661" s="17">
        <v>20</v>
      </c>
      <c r="R661" s="17" t="s">
        <v>83</v>
      </c>
      <c r="S661" s="17"/>
      <c r="T661" s="17" t="s">
        <v>133</v>
      </c>
      <c r="U661" s="17" t="s">
        <v>61</v>
      </c>
      <c r="V661" s="17" t="s">
        <v>62</v>
      </c>
      <c r="W661" s="19" t="s">
        <v>2683</v>
      </c>
      <c r="X661" s="18">
        <v>41334.333333333299</v>
      </c>
      <c r="Y661" s="18">
        <v>41334.333333333299</v>
      </c>
      <c r="Z661" s="17" t="s">
        <v>103</v>
      </c>
      <c r="AA661" s="17" t="s">
        <v>74</v>
      </c>
      <c r="AB661" s="17" t="s">
        <v>74</v>
      </c>
      <c r="AC661" s="17" t="s">
        <v>103</v>
      </c>
      <c r="AD661" s="17"/>
      <c r="AE661" s="17"/>
    </row>
    <row r="662" spans="1:31" s="3" customFormat="1" ht="13" x14ac:dyDescent="0.3">
      <c r="A662" s="35" t="s">
        <v>2684</v>
      </c>
      <c r="B662" s="17">
        <v>729</v>
      </c>
      <c r="C662" s="18">
        <v>40633</v>
      </c>
      <c r="D662" s="18">
        <v>40633.291666666701</v>
      </c>
      <c r="E662" s="16" t="s">
        <v>1375</v>
      </c>
      <c r="F662" s="36">
        <v>41016.291666666701</v>
      </c>
      <c r="G662" s="16" t="s">
        <v>141</v>
      </c>
      <c r="H662" s="17" t="s">
        <v>95</v>
      </c>
      <c r="I662" s="17"/>
      <c r="J662" s="17"/>
      <c r="K662" s="17" t="s">
        <v>96</v>
      </c>
      <c r="L662" s="17"/>
      <c r="M662" s="17"/>
      <c r="N662" s="17">
        <v>75</v>
      </c>
      <c r="O662" s="17"/>
      <c r="P662" s="17"/>
      <c r="Q662" s="17">
        <v>75</v>
      </c>
      <c r="R662" s="17" t="s">
        <v>83</v>
      </c>
      <c r="S662" s="17"/>
      <c r="T662" s="17" t="s">
        <v>78</v>
      </c>
      <c r="U662" s="17" t="s">
        <v>61</v>
      </c>
      <c r="V662" s="17" t="s">
        <v>62</v>
      </c>
      <c r="W662" s="19" t="s">
        <v>2685</v>
      </c>
      <c r="X662" s="18">
        <v>41548.291666666701</v>
      </c>
      <c r="Y662" s="18">
        <v>41548.291666666701</v>
      </c>
      <c r="Z662" s="17" t="s">
        <v>103</v>
      </c>
      <c r="AA662" s="17" t="s">
        <v>74</v>
      </c>
      <c r="AB662" s="17" t="s">
        <v>74</v>
      </c>
      <c r="AC662" s="17" t="s">
        <v>103</v>
      </c>
      <c r="AD662" s="17"/>
      <c r="AE662" s="17"/>
    </row>
    <row r="663" spans="1:31" s="3" customFormat="1" ht="13" x14ac:dyDescent="0.3">
      <c r="A663" s="35" t="s">
        <v>2686</v>
      </c>
      <c r="B663" s="17">
        <v>730</v>
      </c>
      <c r="C663" s="18">
        <v>40633</v>
      </c>
      <c r="D663" s="18">
        <v>40633.291666666701</v>
      </c>
      <c r="E663" s="16" t="s">
        <v>1375</v>
      </c>
      <c r="F663" s="36">
        <v>41017.820486111101</v>
      </c>
      <c r="G663" s="16" t="s">
        <v>141</v>
      </c>
      <c r="H663" s="17" t="s">
        <v>95</v>
      </c>
      <c r="I663" s="17"/>
      <c r="J663" s="17"/>
      <c r="K663" s="17" t="s">
        <v>96</v>
      </c>
      <c r="L663" s="17"/>
      <c r="M663" s="17"/>
      <c r="N663" s="17">
        <v>500</v>
      </c>
      <c r="O663" s="17"/>
      <c r="P663" s="17"/>
      <c r="Q663" s="17">
        <v>500</v>
      </c>
      <c r="R663" s="17" t="s">
        <v>83</v>
      </c>
      <c r="S663" s="17"/>
      <c r="T663" s="17" t="s">
        <v>84</v>
      </c>
      <c r="U663" s="17" t="s">
        <v>61</v>
      </c>
      <c r="V663" s="17" t="s">
        <v>89</v>
      </c>
      <c r="W663" s="19" t="s">
        <v>239</v>
      </c>
      <c r="X663" s="18">
        <v>43465.333333333299</v>
      </c>
      <c r="Y663" s="18">
        <v>43465.333333333299</v>
      </c>
      <c r="Z663" s="17" t="s">
        <v>103</v>
      </c>
      <c r="AA663" s="17" t="s">
        <v>65</v>
      </c>
      <c r="AB663" s="17" t="s">
        <v>74</v>
      </c>
      <c r="AC663" s="17" t="s">
        <v>103</v>
      </c>
      <c r="AD663" s="17"/>
      <c r="AE663" s="17"/>
    </row>
    <row r="664" spans="1:31" s="3" customFormat="1" ht="13" x14ac:dyDescent="0.3">
      <c r="A664" s="35" t="s">
        <v>2687</v>
      </c>
      <c r="B664" s="17">
        <v>731</v>
      </c>
      <c r="C664" s="18">
        <v>40633</v>
      </c>
      <c r="D664" s="18">
        <v>40633.291666666701</v>
      </c>
      <c r="E664" s="16" t="s">
        <v>1375</v>
      </c>
      <c r="F664" s="36">
        <v>40716.291666666701</v>
      </c>
      <c r="G664" s="16" t="s">
        <v>141</v>
      </c>
      <c r="H664" s="17" t="s">
        <v>95</v>
      </c>
      <c r="I664" s="17"/>
      <c r="J664" s="17"/>
      <c r="K664" s="17" t="s">
        <v>96</v>
      </c>
      <c r="L664" s="17"/>
      <c r="M664" s="17"/>
      <c r="N664" s="17">
        <v>75</v>
      </c>
      <c r="O664" s="17"/>
      <c r="P664" s="17"/>
      <c r="Q664" s="17">
        <v>75</v>
      </c>
      <c r="R664" s="17" t="s">
        <v>83</v>
      </c>
      <c r="S664" s="17"/>
      <c r="T664" s="17" t="s">
        <v>78</v>
      </c>
      <c r="U664" s="17" t="s">
        <v>61</v>
      </c>
      <c r="V664" s="17" t="s">
        <v>62</v>
      </c>
      <c r="W664" s="19" t="s">
        <v>2688</v>
      </c>
      <c r="X664" s="18">
        <v>41821.291666666701</v>
      </c>
      <c r="Y664" s="18">
        <v>41821.291666666701</v>
      </c>
      <c r="Z664" s="17" t="s">
        <v>103</v>
      </c>
      <c r="AA664" s="17" t="s">
        <v>74</v>
      </c>
      <c r="AB664" s="17" t="s">
        <v>74</v>
      </c>
      <c r="AC664" s="17" t="s">
        <v>103</v>
      </c>
      <c r="AD664" s="17"/>
      <c r="AE664" s="17"/>
    </row>
    <row r="665" spans="1:31" s="3" customFormat="1" ht="13" x14ac:dyDescent="0.3">
      <c r="A665" s="35" t="s">
        <v>2689</v>
      </c>
      <c r="B665" s="17">
        <v>732</v>
      </c>
      <c r="C665" s="18">
        <v>40633</v>
      </c>
      <c r="D665" s="18">
        <v>40633.291666666701</v>
      </c>
      <c r="E665" s="16" t="s">
        <v>1375</v>
      </c>
      <c r="F665" s="36">
        <v>40980.752303240697</v>
      </c>
      <c r="G665" s="16" t="s">
        <v>141</v>
      </c>
      <c r="H665" s="17" t="s">
        <v>95</v>
      </c>
      <c r="I665" s="17"/>
      <c r="J665" s="17"/>
      <c r="K665" s="17" t="s">
        <v>96</v>
      </c>
      <c r="L665" s="17"/>
      <c r="M665" s="17"/>
      <c r="N665" s="17">
        <v>200</v>
      </c>
      <c r="O665" s="17"/>
      <c r="P665" s="17"/>
      <c r="Q665" s="17">
        <v>200</v>
      </c>
      <c r="R665" s="17" t="s">
        <v>83</v>
      </c>
      <c r="S665" s="17"/>
      <c r="T665" s="17" t="s">
        <v>88</v>
      </c>
      <c r="U665" s="17" t="s">
        <v>61</v>
      </c>
      <c r="V665" s="17" t="s">
        <v>89</v>
      </c>
      <c r="W665" s="19" t="s">
        <v>2690</v>
      </c>
      <c r="X665" s="18">
        <v>41639.333333333299</v>
      </c>
      <c r="Y665" s="18">
        <v>41639.333333333299</v>
      </c>
      <c r="Z665" s="17" t="s">
        <v>103</v>
      </c>
      <c r="AA665" s="17" t="s">
        <v>74</v>
      </c>
      <c r="AB665" s="17" t="s">
        <v>74</v>
      </c>
      <c r="AC665" s="17" t="s">
        <v>103</v>
      </c>
      <c r="AD665" s="17"/>
      <c r="AE665" s="17"/>
    </row>
    <row r="666" spans="1:31" s="3" customFormat="1" ht="13" x14ac:dyDescent="0.3">
      <c r="A666" s="35" t="s">
        <v>2691</v>
      </c>
      <c r="B666" s="17">
        <v>733</v>
      </c>
      <c r="C666" s="18">
        <v>40633</v>
      </c>
      <c r="D666" s="18">
        <v>40633.291666666701</v>
      </c>
      <c r="E666" s="16" t="s">
        <v>1375</v>
      </c>
      <c r="F666" s="36">
        <v>40927.333333333299</v>
      </c>
      <c r="G666" s="16" t="s">
        <v>141</v>
      </c>
      <c r="H666" s="17" t="s">
        <v>55</v>
      </c>
      <c r="I666" s="17"/>
      <c r="J666" s="17"/>
      <c r="K666" s="17" t="s">
        <v>55</v>
      </c>
      <c r="L666" s="17"/>
      <c r="M666" s="17"/>
      <c r="N666" s="17">
        <v>150</v>
      </c>
      <c r="O666" s="17"/>
      <c r="P666" s="17"/>
      <c r="Q666" s="17">
        <v>150</v>
      </c>
      <c r="R666" s="17" t="s">
        <v>83</v>
      </c>
      <c r="S666" s="17"/>
      <c r="T666" s="17" t="s">
        <v>411</v>
      </c>
      <c r="U666" s="17" t="s">
        <v>61</v>
      </c>
      <c r="V666" s="17" t="s">
        <v>62</v>
      </c>
      <c r="W666" s="19" t="s">
        <v>2692</v>
      </c>
      <c r="X666" s="18">
        <v>41639.333333333299</v>
      </c>
      <c r="Y666" s="18">
        <v>41639.333333333299</v>
      </c>
      <c r="Z666" s="17" t="s">
        <v>103</v>
      </c>
      <c r="AA666" s="17" t="s">
        <v>74</v>
      </c>
      <c r="AB666" s="17" t="s">
        <v>74</v>
      </c>
      <c r="AC666" s="17" t="s">
        <v>103</v>
      </c>
      <c r="AD666" s="17"/>
      <c r="AE666" s="17"/>
    </row>
    <row r="667" spans="1:31" s="3" customFormat="1" ht="13" x14ac:dyDescent="0.3">
      <c r="A667" s="35" t="s">
        <v>2693</v>
      </c>
      <c r="B667" s="17">
        <v>734</v>
      </c>
      <c r="C667" s="18">
        <v>40633</v>
      </c>
      <c r="D667" s="18">
        <v>40633.291666666701</v>
      </c>
      <c r="E667" s="16" t="s">
        <v>1375</v>
      </c>
      <c r="F667" s="36">
        <v>41016.291666666701</v>
      </c>
      <c r="G667" s="16" t="s">
        <v>141</v>
      </c>
      <c r="H667" s="17" t="s">
        <v>55</v>
      </c>
      <c r="I667" s="17"/>
      <c r="J667" s="17"/>
      <c r="K667" s="17" t="s">
        <v>55</v>
      </c>
      <c r="L667" s="17"/>
      <c r="M667" s="17"/>
      <c r="N667" s="17">
        <v>250</v>
      </c>
      <c r="O667" s="17"/>
      <c r="P667" s="17"/>
      <c r="Q667" s="17">
        <v>250</v>
      </c>
      <c r="R667" s="17" t="s">
        <v>83</v>
      </c>
      <c r="S667" s="17"/>
      <c r="T667" s="17" t="s">
        <v>60</v>
      </c>
      <c r="U667" s="17" t="s">
        <v>61</v>
      </c>
      <c r="V667" s="17" t="s">
        <v>62</v>
      </c>
      <c r="W667" s="19" t="s">
        <v>2694</v>
      </c>
      <c r="X667" s="18">
        <v>41214.291666666701</v>
      </c>
      <c r="Y667" s="18">
        <v>41214.291666666701</v>
      </c>
      <c r="Z667" s="17" t="s">
        <v>103</v>
      </c>
      <c r="AA667" s="17" t="s">
        <v>65</v>
      </c>
      <c r="AB667" s="17" t="s">
        <v>74</v>
      </c>
      <c r="AC667" s="17" t="s">
        <v>103</v>
      </c>
      <c r="AD667" s="17"/>
      <c r="AE667" s="17"/>
    </row>
    <row r="668" spans="1:31" s="3" customFormat="1" ht="13" x14ac:dyDescent="0.3">
      <c r="A668" s="35" t="s">
        <v>2695</v>
      </c>
      <c r="B668" s="17">
        <v>735</v>
      </c>
      <c r="C668" s="18">
        <v>40484</v>
      </c>
      <c r="D668" s="18">
        <v>40633.291666666701</v>
      </c>
      <c r="E668" s="16" t="s">
        <v>1375</v>
      </c>
      <c r="F668" s="36">
        <v>40898.892650463</v>
      </c>
      <c r="G668" s="16" t="s">
        <v>141</v>
      </c>
      <c r="H668" s="17" t="s">
        <v>95</v>
      </c>
      <c r="I668" s="17"/>
      <c r="J668" s="17"/>
      <c r="K668" s="17" t="s">
        <v>96</v>
      </c>
      <c r="L668" s="17"/>
      <c r="M668" s="17"/>
      <c r="N668" s="17">
        <v>200</v>
      </c>
      <c r="O668" s="17"/>
      <c r="P668" s="17"/>
      <c r="Q668" s="17">
        <v>200</v>
      </c>
      <c r="R668" s="17" t="s">
        <v>83</v>
      </c>
      <c r="S668" s="17"/>
      <c r="T668" s="17" t="s">
        <v>1997</v>
      </c>
      <c r="U668" s="17" t="s">
        <v>61</v>
      </c>
      <c r="V668" s="17" t="s">
        <v>71</v>
      </c>
      <c r="W668" s="19" t="s">
        <v>2228</v>
      </c>
      <c r="X668" s="18">
        <v>41791.291666666701</v>
      </c>
      <c r="Y668" s="18">
        <v>41791.291666666701</v>
      </c>
      <c r="Z668" s="17" t="s">
        <v>103</v>
      </c>
      <c r="AA668" s="17" t="s">
        <v>74</v>
      </c>
      <c r="AB668" s="17" t="s">
        <v>74</v>
      </c>
      <c r="AC668" s="17" t="s">
        <v>103</v>
      </c>
      <c r="AD668" s="17"/>
      <c r="AE668" s="17"/>
    </row>
    <row r="669" spans="1:31" s="3" customFormat="1" ht="25.5" x14ac:dyDescent="0.3">
      <c r="A669" s="35" t="s">
        <v>2696</v>
      </c>
      <c r="B669" s="17">
        <v>736</v>
      </c>
      <c r="C669" s="18">
        <v>40633</v>
      </c>
      <c r="D669" s="18">
        <v>40633.291666666701</v>
      </c>
      <c r="E669" s="16" t="s">
        <v>1375</v>
      </c>
      <c r="F669" s="36">
        <v>40990.612604166701</v>
      </c>
      <c r="G669" s="16" t="s">
        <v>141</v>
      </c>
      <c r="H669" s="17" t="s">
        <v>95</v>
      </c>
      <c r="I669" s="17"/>
      <c r="J669" s="17"/>
      <c r="K669" s="17" t="s">
        <v>96</v>
      </c>
      <c r="L669" s="17"/>
      <c r="M669" s="17"/>
      <c r="N669" s="17">
        <v>150</v>
      </c>
      <c r="O669" s="17"/>
      <c r="P669" s="17"/>
      <c r="Q669" s="17">
        <v>150</v>
      </c>
      <c r="R669" s="17" t="s">
        <v>83</v>
      </c>
      <c r="S669" s="17"/>
      <c r="T669" s="17" t="s">
        <v>84</v>
      </c>
      <c r="U669" s="17" t="s">
        <v>61</v>
      </c>
      <c r="V669" s="17" t="s">
        <v>89</v>
      </c>
      <c r="W669" s="19" t="s">
        <v>2697</v>
      </c>
      <c r="X669" s="18">
        <v>41640.333333333299</v>
      </c>
      <c r="Y669" s="18">
        <v>41640.333333333299</v>
      </c>
      <c r="Z669" s="17" t="s">
        <v>103</v>
      </c>
      <c r="AA669" s="17" t="s">
        <v>65</v>
      </c>
      <c r="AB669" s="17" t="s">
        <v>74</v>
      </c>
      <c r="AC669" s="17" t="s">
        <v>103</v>
      </c>
      <c r="AD669" s="17"/>
      <c r="AE669" s="17"/>
    </row>
    <row r="670" spans="1:31" s="3" customFormat="1" ht="13" x14ac:dyDescent="0.3">
      <c r="A670" s="35" t="s">
        <v>2698</v>
      </c>
      <c r="B670" s="17">
        <v>737</v>
      </c>
      <c r="C670" s="18">
        <v>40633</v>
      </c>
      <c r="D670" s="18">
        <v>40633.291666666701</v>
      </c>
      <c r="E670" s="16" t="s">
        <v>1375</v>
      </c>
      <c r="F670" s="36">
        <v>43860.333333333299</v>
      </c>
      <c r="G670" s="16" t="s">
        <v>141</v>
      </c>
      <c r="H670" s="17" t="s">
        <v>1035</v>
      </c>
      <c r="I670" s="17"/>
      <c r="J670" s="17"/>
      <c r="K670" s="17" t="s">
        <v>77</v>
      </c>
      <c r="L670" s="17"/>
      <c r="M670" s="17"/>
      <c r="N670" s="17">
        <v>4.7</v>
      </c>
      <c r="O670" s="17"/>
      <c r="P670" s="17"/>
      <c r="Q670" s="17">
        <v>4.7</v>
      </c>
      <c r="R670" s="17" t="s">
        <v>83</v>
      </c>
      <c r="S670" s="17"/>
      <c r="T670" s="17" t="s">
        <v>70</v>
      </c>
      <c r="U670" s="17" t="s">
        <v>61</v>
      </c>
      <c r="V670" s="17" t="s">
        <v>71</v>
      </c>
      <c r="W670" s="19" t="s">
        <v>2699</v>
      </c>
      <c r="X670" s="18">
        <v>40878.333333333299</v>
      </c>
      <c r="Y670" s="18">
        <v>41834.291666666701</v>
      </c>
      <c r="Z670" s="17" t="s">
        <v>103</v>
      </c>
      <c r="AA670" s="17" t="s">
        <v>65</v>
      </c>
      <c r="AB670" s="17" t="s">
        <v>65</v>
      </c>
      <c r="AC670" s="17" t="s">
        <v>103</v>
      </c>
      <c r="AD670" s="17" t="s">
        <v>66</v>
      </c>
      <c r="AE670" s="17"/>
    </row>
    <row r="671" spans="1:31" s="3" customFormat="1" ht="13" x14ac:dyDescent="0.3">
      <c r="A671" s="35" t="s">
        <v>2700</v>
      </c>
      <c r="B671" s="17">
        <v>739</v>
      </c>
      <c r="C671" s="18">
        <v>40633</v>
      </c>
      <c r="D671" s="18">
        <v>40633.291666666701</v>
      </c>
      <c r="E671" s="16" t="s">
        <v>1375</v>
      </c>
      <c r="F671" s="36">
        <v>40990.597546296303</v>
      </c>
      <c r="G671" s="16" t="s">
        <v>141</v>
      </c>
      <c r="H671" s="17" t="s">
        <v>111</v>
      </c>
      <c r="I671" s="17"/>
      <c r="J671" s="17"/>
      <c r="K671" s="17" t="s">
        <v>77</v>
      </c>
      <c r="L671" s="17"/>
      <c r="M671" s="17"/>
      <c r="N671" s="17">
        <v>20</v>
      </c>
      <c r="O671" s="17"/>
      <c r="P671" s="17"/>
      <c r="Q671" s="17">
        <v>20</v>
      </c>
      <c r="R671" s="17" t="s">
        <v>83</v>
      </c>
      <c r="S671" s="17"/>
      <c r="T671" s="17" t="s">
        <v>70</v>
      </c>
      <c r="U671" s="17" t="s">
        <v>61</v>
      </c>
      <c r="V671" s="17" t="s">
        <v>71</v>
      </c>
      <c r="W671" s="19" t="s">
        <v>2701</v>
      </c>
      <c r="X671" s="18">
        <v>41340.333333333299</v>
      </c>
      <c r="Y671" s="18">
        <v>41340.333333333299</v>
      </c>
      <c r="Z671" s="17" t="s">
        <v>103</v>
      </c>
      <c r="AA671" s="17" t="s">
        <v>65</v>
      </c>
      <c r="AB671" s="17" t="s">
        <v>74</v>
      </c>
      <c r="AC671" s="17" t="s">
        <v>103</v>
      </c>
      <c r="AD671" s="17"/>
      <c r="AE671" s="17"/>
    </row>
    <row r="672" spans="1:31" s="3" customFormat="1" ht="13" x14ac:dyDescent="0.3">
      <c r="A672" s="35" t="s">
        <v>2702</v>
      </c>
      <c r="B672" s="17">
        <v>740</v>
      </c>
      <c r="C672" s="18">
        <v>40633</v>
      </c>
      <c r="D672" s="18">
        <v>40633.291666666701</v>
      </c>
      <c r="E672" s="16" t="s">
        <v>1375</v>
      </c>
      <c r="F672" s="36">
        <v>41402.291666666701</v>
      </c>
      <c r="G672" s="16" t="s">
        <v>141</v>
      </c>
      <c r="H672" s="17" t="s">
        <v>76</v>
      </c>
      <c r="I672" s="17"/>
      <c r="J672" s="17"/>
      <c r="K672" s="17" t="s">
        <v>96</v>
      </c>
      <c r="L672" s="17"/>
      <c r="M672" s="17"/>
      <c r="N672" s="17">
        <v>270</v>
      </c>
      <c r="O672" s="17"/>
      <c r="P672" s="17"/>
      <c r="Q672" s="17">
        <v>270</v>
      </c>
      <c r="R672" s="17" t="s">
        <v>83</v>
      </c>
      <c r="S672" s="17"/>
      <c r="T672" s="17" t="s">
        <v>119</v>
      </c>
      <c r="U672" s="17" t="s">
        <v>120</v>
      </c>
      <c r="V672" s="17" t="s">
        <v>173</v>
      </c>
      <c r="W672" s="19" t="s">
        <v>2703</v>
      </c>
      <c r="X672" s="18">
        <v>42277.291666666701</v>
      </c>
      <c r="Y672" s="18">
        <v>42643.291666666701</v>
      </c>
      <c r="Z672" s="17" t="s">
        <v>103</v>
      </c>
      <c r="AA672" s="17" t="s">
        <v>65</v>
      </c>
      <c r="AB672" s="17" t="s">
        <v>65</v>
      </c>
      <c r="AC672" s="17" t="s">
        <v>103</v>
      </c>
      <c r="AD672" s="17"/>
      <c r="AE672" s="17" t="s">
        <v>74</v>
      </c>
    </row>
    <row r="673" spans="1:31" s="3" customFormat="1" ht="13" x14ac:dyDescent="0.3">
      <c r="A673" s="35" t="s">
        <v>2704</v>
      </c>
      <c r="B673" s="17">
        <v>741</v>
      </c>
      <c r="C673" s="18">
        <v>40633</v>
      </c>
      <c r="D673" s="18">
        <v>40633.291666666701</v>
      </c>
      <c r="E673" s="16" t="s">
        <v>1375</v>
      </c>
      <c r="F673" s="36">
        <v>41017.732233796298</v>
      </c>
      <c r="G673" s="16" t="s">
        <v>141</v>
      </c>
      <c r="H673" s="17" t="s">
        <v>55</v>
      </c>
      <c r="I673" s="17"/>
      <c r="J673" s="17"/>
      <c r="K673" s="17" t="s">
        <v>55</v>
      </c>
      <c r="L673" s="17"/>
      <c r="M673" s="17"/>
      <c r="N673" s="17">
        <v>3000</v>
      </c>
      <c r="O673" s="17"/>
      <c r="P673" s="17"/>
      <c r="Q673" s="17">
        <v>3000</v>
      </c>
      <c r="R673" s="17" t="s">
        <v>83</v>
      </c>
      <c r="S673" s="17"/>
      <c r="T673" s="17" t="s">
        <v>2705</v>
      </c>
      <c r="U673" s="17" t="s">
        <v>2706</v>
      </c>
      <c r="V673" s="17" t="s">
        <v>89</v>
      </c>
      <c r="W673" s="19" t="s">
        <v>2707</v>
      </c>
      <c r="X673" s="18">
        <v>42432.333333333299</v>
      </c>
      <c r="Y673" s="18">
        <v>43831.333333333299</v>
      </c>
      <c r="Z673" s="17" t="s">
        <v>103</v>
      </c>
      <c r="AA673" s="17" t="s">
        <v>65</v>
      </c>
      <c r="AB673" s="17" t="s">
        <v>74</v>
      </c>
      <c r="AC673" s="17" t="s">
        <v>103</v>
      </c>
      <c r="AD673" s="17"/>
      <c r="AE673" s="17"/>
    </row>
    <row r="674" spans="1:31" s="3" customFormat="1" ht="13" x14ac:dyDescent="0.3">
      <c r="A674" s="35" t="s">
        <v>2708</v>
      </c>
      <c r="B674" s="17">
        <v>742</v>
      </c>
      <c r="C674" s="18">
        <v>40633</v>
      </c>
      <c r="D674" s="18">
        <v>40633.291666666701</v>
      </c>
      <c r="E674" s="16" t="s">
        <v>1375</v>
      </c>
      <c r="F674" s="36">
        <v>40707.291666666701</v>
      </c>
      <c r="G674" s="16" t="s">
        <v>141</v>
      </c>
      <c r="H674" s="17" t="s">
        <v>95</v>
      </c>
      <c r="I674" s="17"/>
      <c r="J674" s="17"/>
      <c r="K674" s="17" t="s">
        <v>96</v>
      </c>
      <c r="L674" s="17"/>
      <c r="M674" s="17"/>
      <c r="N674" s="17">
        <v>20</v>
      </c>
      <c r="O674" s="17"/>
      <c r="P674" s="17"/>
      <c r="Q674" s="17">
        <v>20</v>
      </c>
      <c r="R674" s="17" t="s">
        <v>83</v>
      </c>
      <c r="S674" s="17"/>
      <c r="T674" s="17" t="s">
        <v>138</v>
      </c>
      <c r="U674" s="17" t="s">
        <v>61</v>
      </c>
      <c r="V674" s="17" t="s">
        <v>62</v>
      </c>
      <c r="W674" s="19" t="s">
        <v>2709</v>
      </c>
      <c r="X674" s="18">
        <v>41334.333333333299</v>
      </c>
      <c r="Y674" s="18">
        <v>41334.333333333299</v>
      </c>
      <c r="Z674" s="17" t="s">
        <v>103</v>
      </c>
      <c r="AA674" s="17" t="s">
        <v>74</v>
      </c>
      <c r="AB674" s="17" t="s">
        <v>74</v>
      </c>
      <c r="AC674" s="17" t="s">
        <v>103</v>
      </c>
      <c r="AD674" s="17"/>
      <c r="AE674" s="17"/>
    </row>
    <row r="675" spans="1:31" s="3" customFormat="1" ht="25.5" x14ac:dyDescent="0.3">
      <c r="A675" s="35" t="s">
        <v>2710</v>
      </c>
      <c r="B675" s="17">
        <v>743</v>
      </c>
      <c r="C675" s="18">
        <v>40633</v>
      </c>
      <c r="D675" s="18">
        <v>40633.291666666701</v>
      </c>
      <c r="E675" s="16" t="s">
        <v>1375</v>
      </c>
      <c r="F675" s="36">
        <v>41016.291666666701</v>
      </c>
      <c r="G675" s="16" t="s">
        <v>141</v>
      </c>
      <c r="H675" s="17" t="s">
        <v>95</v>
      </c>
      <c r="I675" s="17"/>
      <c r="J675" s="17"/>
      <c r="K675" s="17" t="s">
        <v>96</v>
      </c>
      <c r="L675" s="17"/>
      <c r="M675" s="17"/>
      <c r="N675" s="17">
        <v>100</v>
      </c>
      <c r="O675" s="17"/>
      <c r="P675" s="17"/>
      <c r="Q675" s="17">
        <v>100</v>
      </c>
      <c r="R675" s="17" t="s">
        <v>83</v>
      </c>
      <c r="S675" s="17"/>
      <c r="T675" s="17" t="s">
        <v>88</v>
      </c>
      <c r="U675" s="17" t="s">
        <v>61</v>
      </c>
      <c r="V675" s="17" t="s">
        <v>62</v>
      </c>
      <c r="W675" s="19" t="s">
        <v>2711</v>
      </c>
      <c r="X675" s="18">
        <v>42126.291666666701</v>
      </c>
      <c r="Y675" s="18">
        <v>42126.291666666701</v>
      </c>
      <c r="Z675" s="17" t="s">
        <v>103</v>
      </c>
      <c r="AA675" s="17" t="s">
        <v>74</v>
      </c>
      <c r="AB675" s="17" t="s">
        <v>74</v>
      </c>
      <c r="AC675" s="17" t="s">
        <v>103</v>
      </c>
      <c r="AD675" s="17"/>
      <c r="AE675" s="17"/>
    </row>
    <row r="676" spans="1:31" s="3" customFormat="1" ht="13" x14ac:dyDescent="0.3">
      <c r="A676" s="35" t="s">
        <v>2712</v>
      </c>
      <c r="B676" s="17">
        <v>745</v>
      </c>
      <c r="C676" s="18">
        <v>40633</v>
      </c>
      <c r="D676" s="18">
        <v>40633.291666666701</v>
      </c>
      <c r="E676" s="16" t="s">
        <v>1375</v>
      </c>
      <c r="F676" s="36">
        <v>40714.291666666701</v>
      </c>
      <c r="G676" s="16" t="s">
        <v>141</v>
      </c>
      <c r="H676" s="17" t="s">
        <v>95</v>
      </c>
      <c r="I676" s="17"/>
      <c r="J676" s="17"/>
      <c r="K676" s="17" t="s">
        <v>96</v>
      </c>
      <c r="L676" s="17"/>
      <c r="M676" s="17"/>
      <c r="N676" s="17">
        <v>20</v>
      </c>
      <c r="O676" s="17"/>
      <c r="P676" s="17"/>
      <c r="Q676" s="17">
        <v>20</v>
      </c>
      <c r="R676" s="17" t="s">
        <v>83</v>
      </c>
      <c r="S676" s="17"/>
      <c r="T676" s="17" t="s">
        <v>78</v>
      </c>
      <c r="U676" s="17" t="s">
        <v>61</v>
      </c>
      <c r="V676" s="17" t="s">
        <v>62</v>
      </c>
      <c r="W676" s="19" t="s">
        <v>2713</v>
      </c>
      <c r="X676" s="18">
        <v>41639.333333333299</v>
      </c>
      <c r="Y676" s="18">
        <v>41639.333333333299</v>
      </c>
      <c r="Z676" s="17" t="s">
        <v>103</v>
      </c>
      <c r="AA676" s="17" t="s">
        <v>74</v>
      </c>
      <c r="AB676" s="17" t="s">
        <v>74</v>
      </c>
      <c r="AC676" s="17" t="s">
        <v>103</v>
      </c>
      <c r="AD676" s="17"/>
      <c r="AE676" s="17"/>
    </row>
    <row r="677" spans="1:31" s="3" customFormat="1" ht="25.5" x14ac:dyDescent="0.3">
      <c r="A677" s="35" t="s">
        <v>2714</v>
      </c>
      <c r="B677" s="17">
        <v>747</v>
      </c>
      <c r="C677" s="18">
        <v>40633</v>
      </c>
      <c r="D677" s="18">
        <v>40633.291666666701</v>
      </c>
      <c r="E677" s="16" t="s">
        <v>1375</v>
      </c>
      <c r="F677" s="36">
        <v>40988.291666666701</v>
      </c>
      <c r="G677" s="16" t="s">
        <v>141</v>
      </c>
      <c r="H677" s="17" t="s">
        <v>95</v>
      </c>
      <c r="I677" s="17"/>
      <c r="J677" s="17"/>
      <c r="K677" s="17" t="s">
        <v>96</v>
      </c>
      <c r="L677" s="17"/>
      <c r="M677" s="17"/>
      <c r="N677" s="17">
        <v>20</v>
      </c>
      <c r="O677" s="17"/>
      <c r="P677" s="17"/>
      <c r="Q677" s="17">
        <v>20</v>
      </c>
      <c r="R677" s="17" t="s">
        <v>83</v>
      </c>
      <c r="S677" s="17"/>
      <c r="T677" s="17" t="s">
        <v>88</v>
      </c>
      <c r="U677" s="17" t="s">
        <v>61</v>
      </c>
      <c r="V677" s="17" t="s">
        <v>62</v>
      </c>
      <c r="W677" s="19" t="s">
        <v>2715</v>
      </c>
      <c r="X677" s="18">
        <v>41639.333333333299</v>
      </c>
      <c r="Y677" s="18">
        <v>41639.333333333299</v>
      </c>
      <c r="Z677" s="17" t="s">
        <v>103</v>
      </c>
      <c r="AA677" s="17" t="s">
        <v>74</v>
      </c>
      <c r="AB677" s="17" t="s">
        <v>74</v>
      </c>
      <c r="AC677" s="17" t="s">
        <v>103</v>
      </c>
      <c r="AD677" s="17"/>
      <c r="AE677" s="17"/>
    </row>
    <row r="678" spans="1:31" s="3" customFormat="1" ht="25.5" x14ac:dyDescent="0.3">
      <c r="A678" s="35" t="s">
        <v>2716</v>
      </c>
      <c r="B678" s="17">
        <v>748</v>
      </c>
      <c r="C678" s="18">
        <v>40633</v>
      </c>
      <c r="D678" s="18">
        <v>40633.291666666701</v>
      </c>
      <c r="E678" s="16" t="s">
        <v>1375</v>
      </c>
      <c r="F678" s="36">
        <v>40988.291666666701</v>
      </c>
      <c r="G678" s="16" t="s">
        <v>141</v>
      </c>
      <c r="H678" s="17" t="s">
        <v>95</v>
      </c>
      <c r="I678" s="17"/>
      <c r="J678" s="17"/>
      <c r="K678" s="17" t="s">
        <v>96</v>
      </c>
      <c r="L678" s="17"/>
      <c r="M678" s="17"/>
      <c r="N678" s="17">
        <v>20</v>
      </c>
      <c r="O678" s="17"/>
      <c r="P678" s="17"/>
      <c r="Q678" s="17">
        <v>20</v>
      </c>
      <c r="R678" s="17" t="s">
        <v>83</v>
      </c>
      <c r="S678" s="17"/>
      <c r="T678" s="17" t="s">
        <v>88</v>
      </c>
      <c r="U678" s="17" t="s">
        <v>61</v>
      </c>
      <c r="V678" s="17" t="s">
        <v>62</v>
      </c>
      <c r="W678" s="19" t="s">
        <v>2717</v>
      </c>
      <c r="X678" s="18">
        <v>41639.333333333299</v>
      </c>
      <c r="Y678" s="18">
        <v>41639.333333333299</v>
      </c>
      <c r="Z678" s="17" t="s">
        <v>103</v>
      </c>
      <c r="AA678" s="17" t="s">
        <v>74</v>
      </c>
      <c r="AB678" s="17" t="s">
        <v>74</v>
      </c>
      <c r="AC678" s="17" t="s">
        <v>103</v>
      </c>
      <c r="AD678" s="17"/>
      <c r="AE678" s="17"/>
    </row>
    <row r="679" spans="1:31" s="3" customFormat="1" ht="13" x14ac:dyDescent="0.3">
      <c r="A679" s="35" t="s">
        <v>2718</v>
      </c>
      <c r="B679" s="17">
        <v>749</v>
      </c>
      <c r="C679" s="18">
        <v>40633</v>
      </c>
      <c r="D679" s="18">
        <v>40633.291666666701</v>
      </c>
      <c r="E679" s="16" t="s">
        <v>1375</v>
      </c>
      <c r="F679" s="36">
        <v>40988.291666666701</v>
      </c>
      <c r="G679" s="16" t="s">
        <v>141</v>
      </c>
      <c r="H679" s="17" t="s">
        <v>95</v>
      </c>
      <c r="I679" s="17"/>
      <c r="J679" s="17"/>
      <c r="K679" s="17" t="s">
        <v>96</v>
      </c>
      <c r="L679" s="17"/>
      <c r="M679" s="17"/>
      <c r="N679" s="17">
        <v>5</v>
      </c>
      <c r="O679" s="17"/>
      <c r="P679" s="17"/>
      <c r="Q679" s="17">
        <v>5</v>
      </c>
      <c r="R679" s="17" t="s">
        <v>83</v>
      </c>
      <c r="S679" s="17"/>
      <c r="T679" s="17" t="s">
        <v>88</v>
      </c>
      <c r="U679" s="17" t="s">
        <v>61</v>
      </c>
      <c r="V679" s="17" t="s">
        <v>62</v>
      </c>
      <c r="W679" s="19" t="s">
        <v>2719</v>
      </c>
      <c r="X679" s="18">
        <v>41639.333333333299</v>
      </c>
      <c r="Y679" s="18">
        <v>41639.333333333299</v>
      </c>
      <c r="Z679" s="17" t="s">
        <v>103</v>
      </c>
      <c r="AA679" s="17" t="s">
        <v>74</v>
      </c>
      <c r="AB679" s="17" t="s">
        <v>74</v>
      </c>
      <c r="AC679" s="17" t="s">
        <v>103</v>
      </c>
      <c r="AD679" s="17"/>
      <c r="AE679" s="17"/>
    </row>
    <row r="680" spans="1:31" s="3" customFormat="1" ht="38" x14ac:dyDescent="0.3">
      <c r="A680" s="35" t="s">
        <v>2720</v>
      </c>
      <c r="B680" s="17">
        <v>750</v>
      </c>
      <c r="C680" s="18">
        <v>40633</v>
      </c>
      <c r="D680" s="18">
        <v>40633.291666666701</v>
      </c>
      <c r="E680" s="16" t="s">
        <v>1375</v>
      </c>
      <c r="F680" s="36">
        <v>40721.291666666701</v>
      </c>
      <c r="G680" s="16" t="s">
        <v>141</v>
      </c>
      <c r="H680" s="17" t="s">
        <v>95</v>
      </c>
      <c r="I680" s="17"/>
      <c r="J680" s="17"/>
      <c r="K680" s="17" t="s">
        <v>96</v>
      </c>
      <c r="L680" s="17"/>
      <c r="M680" s="17"/>
      <c r="N680" s="17">
        <v>20</v>
      </c>
      <c r="O680" s="17"/>
      <c r="P680" s="17"/>
      <c r="Q680" s="17">
        <v>20</v>
      </c>
      <c r="R680" s="17" t="s">
        <v>83</v>
      </c>
      <c r="S680" s="17"/>
      <c r="T680" s="17" t="s">
        <v>88</v>
      </c>
      <c r="U680" s="17" t="s">
        <v>61</v>
      </c>
      <c r="V680" s="17" t="s">
        <v>89</v>
      </c>
      <c r="W680" s="19" t="s">
        <v>2721</v>
      </c>
      <c r="X680" s="18">
        <v>42004.333333333299</v>
      </c>
      <c r="Y680" s="18">
        <v>42004.333333333299</v>
      </c>
      <c r="Z680" s="17" t="s">
        <v>103</v>
      </c>
      <c r="AA680" s="17" t="s">
        <v>74</v>
      </c>
      <c r="AB680" s="17" t="s">
        <v>74</v>
      </c>
      <c r="AC680" s="17" t="s">
        <v>103</v>
      </c>
      <c r="AD680" s="17"/>
      <c r="AE680" s="17"/>
    </row>
    <row r="681" spans="1:31" s="3" customFormat="1" ht="13" x14ac:dyDescent="0.3">
      <c r="A681" s="35" t="s">
        <v>2722</v>
      </c>
      <c r="B681" s="17">
        <v>751</v>
      </c>
      <c r="C681" s="18">
        <v>40633</v>
      </c>
      <c r="D681" s="18">
        <v>40633.291666666701</v>
      </c>
      <c r="E681" s="16" t="s">
        <v>1375</v>
      </c>
      <c r="F681" s="36">
        <v>41353.291666666701</v>
      </c>
      <c r="G681" s="16" t="s">
        <v>141</v>
      </c>
      <c r="H681" s="17" t="s">
        <v>95</v>
      </c>
      <c r="I681" s="17"/>
      <c r="J681" s="17"/>
      <c r="K681" s="17" t="s">
        <v>96</v>
      </c>
      <c r="L681" s="17"/>
      <c r="M681" s="17"/>
      <c r="N681" s="17">
        <v>5</v>
      </c>
      <c r="O681" s="17"/>
      <c r="P681" s="17"/>
      <c r="Q681" s="17">
        <v>5</v>
      </c>
      <c r="R681" s="17" t="s">
        <v>83</v>
      </c>
      <c r="S681" s="17"/>
      <c r="T681" s="17" t="s">
        <v>78</v>
      </c>
      <c r="U681" s="17" t="s">
        <v>61</v>
      </c>
      <c r="V681" s="17" t="s">
        <v>62</v>
      </c>
      <c r="W681" s="19" t="s">
        <v>2360</v>
      </c>
      <c r="X681" s="18">
        <v>41639.333333333299</v>
      </c>
      <c r="Y681" s="18">
        <v>41639.333333333299</v>
      </c>
      <c r="Z681" s="17" t="s">
        <v>103</v>
      </c>
      <c r="AA681" s="17" t="s">
        <v>65</v>
      </c>
      <c r="AB681" s="17" t="s">
        <v>74</v>
      </c>
      <c r="AC681" s="17" t="s">
        <v>103</v>
      </c>
      <c r="AD681" s="17"/>
      <c r="AE681" s="17"/>
    </row>
    <row r="682" spans="1:31" s="3" customFormat="1" ht="13" x14ac:dyDescent="0.3">
      <c r="A682" s="35" t="s">
        <v>2723</v>
      </c>
      <c r="B682" s="17">
        <v>752</v>
      </c>
      <c r="C682" s="18">
        <v>40633</v>
      </c>
      <c r="D682" s="18">
        <v>40633.291666666701</v>
      </c>
      <c r="E682" s="16" t="s">
        <v>1375</v>
      </c>
      <c r="F682" s="36">
        <v>41837.291666666701</v>
      </c>
      <c r="G682" s="16" t="s">
        <v>141</v>
      </c>
      <c r="H682" s="17" t="s">
        <v>95</v>
      </c>
      <c r="I682" s="17"/>
      <c r="J682" s="17"/>
      <c r="K682" s="17" t="s">
        <v>96</v>
      </c>
      <c r="L682" s="17"/>
      <c r="M682" s="17"/>
      <c r="N682" s="17">
        <v>12</v>
      </c>
      <c r="O682" s="17"/>
      <c r="P682" s="17"/>
      <c r="Q682" s="17">
        <v>12</v>
      </c>
      <c r="R682" s="17" t="s">
        <v>83</v>
      </c>
      <c r="S682" s="17"/>
      <c r="T682" s="17" t="s">
        <v>133</v>
      </c>
      <c r="U682" s="17" t="s">
        <v>61</v>
      </c>
      <c r="V682" s="17" t="s">
        <v>62</v>
      </c>
      <c r="W682" s="19" t="s">
        <v>2724</v>
      </c>
      <c r="X682" s="18">
        <v>41639.333333333299</v>
      </c>
      <c r="Y682" s="18">
        <v>42004.333333333299</v>
      </c>
      <c r="Z682" s="17" t="s">
        <v>103</v>
      </c>
      <c r="AA682" s="17" t="s">
        <v>65</v>
      </c>
      <c r="AB682" s="17" t="s">
        <v>65</v>
      </c>
      <c r="AC682" s="17" t="s">
        <v>103</v>
      </c>
      <c r="AD682" s="17"/>
      <c r="AE682" s="17"/>
    </row>
    <row r="683" spans="1:31" s="3" customFormat="1" ht="13" x14ac:dyDescent="0.3">
      <c r="A683" s="35" t="s">
        <v>2725</v>
      </c>
      <c r="B683" s="17">
        <v>753</v>
      </c>
      <c r="C683" s="18">
        <v>40633</v>
      </c>
      <c r="D683" s="18">
        <v>40633.291666666701</v>
      </c>
      <c r="E683" s="16" t="s">
        <v>1375</v>
      </c>
      <c r="F683" s="36">
        <v>40988.291666666701</v>
      </c>
      <c r="G683" s="16" t="s">
        <v>141</v>
      </c>
      <c r="H683" s="17" t="s">
        <v>95</v>
      </c>
      <c r="I683" s="17"/>
      <c r="J683" s="17"/>
      <c r="K683" s="17" t="s">
        <v>96</v>
      </c>
      <c r="L683" s="17"/>
      <c r="M683" s="17"/>
      <c r="N683" s="17">
        <v>3</v>
      </c>
      <c r="O683" s="17"/>
      <c r="P683" s="17"/>
      <c r="Q683" s="17">
        <v>3</v>
      </c>
      <c r="R683" s="17" t="s">
        <v>83</v>
      </c>
      <c r="S683" s="17"/>
      <c r="T683" s="17" t="s">
        <v>78</v>
      </c>
      <c r="U683" s="17" t="s">
        <v>61</v>
      </c>
      <c r="V683" s="17" t="s">
        <v>62</v>
      </c>
      <c r="W683" s="19" t="s">
        <v>2726</v>
      </c>
      <c r="X683" s="18">
        <v>41639.333333333299</v>
      </c>
      <c r="Y683" s="18">
        <v>41639.333333333299</v>
      </c>
      <c r="Z683" s="17" t="s">
        <v>103</v>
      </c>
      <c r="AA683" s="17" t="s">
        <v>74</v>
      </c>
      <c r="AB683" s="17" t="s">
        <v>74</v>
      </c>
      <c r="AC683" s="17" t="s">
        <v>103</v>
      </c>
      <c r="AD683" s="17"/>
      <c r="AE683" s="17"/>
    </row>
    <row r="684" spans="1:31" s="3" customFormat="1" ht="13" x14ac:dyDescent="0.3">
      <c r="A684" s="35" t="s">
        <v>2727</v>
      </c>
      <c r="B684" s="17">
        <v>754</v>
      </c>
      <c r="C684" s="18">
        <v>40633</v>
      </c>
      <c r="D684" s="18">
        <v>40633.291666666701</v>
      </c>
      <c r="E684" s="16" t="s">
        <v>1375</v>
      </c>
      <c r="F684" s="36">
        <v>40721.291666666701</v>
      </c>
      <c r="G684" s="16" t="s">
        <v>141</v>
      </c>
      <c r="H684" s="17" t="s">
        <v>95</v>
      </c>
      <c r="I684" s="17"/>
      <c r="J684" s="17"/>
      <c r="K684" s="17" t="s">
        <v>96</v>
      </c>
      <c r="L684" s="17"/>
      <c r="M684" s="17"/>
      <c r="N684" s="17">
        <v>300</v>
      </c>
      <c r="O684" s="17"/>
      <c r="P684" s="17"/>
      <c r="Q684" s="17">
        <v>300</v>
      </c>
      <c r="R684" s="17" t="s">
        <v>83</v>
      </c>
      <c r="S684" s="17"/>
      <c r="T684" s="17" t="s">
        <v>84</v>
      </c>
      <c r="U684" s="17" t="s">
        <v>61</v>
      </c>
      <c r="V684" s="17" t="s">
        <v>89</v>
      </c>
      <c r="W684" s="19" t="s">
        <v>2728</v>
      </c>
      <c r="X684" s="18">
        <v>42004.333333333299</v>
      </c>
      <c r="Y684" s="18">
        <v>42004.333333333299</v>
      </c>
      <c r="Z684" s="17" t="s">
        <v>103</v>
      </c>
      <c r="AA684" s="17" t="s">
        <v>74</v>
      </c>
      <c r="AB684" s="17" t="s">
        <v>74</v>
      </c>
      <c r="AC684" s="17" t="s">
        <v>103</v>
      </c>
      <c r="AD684" s="17"/>
      <c r="AE684" s="17"/>
    </row>
    <row r="685" spans="1:31" s="3" customFormat="1" ht="13" x14ac:dyDescent="0.3">
      <c r="A685" s="35" t="s">
        <v>2729</v>
      </c>
      <c r="B685" s="17">
        <v>755</v>
      </c>
      <c r="C685" s="18">
        <v>40633</v>
      </c>
      <c r="D685" s="18">
        <v>40633.291666666701</v>
      </c>
      <c r="E685" s="16" t="s">
        <v>1375</v>
      </c>
      <c r="F685" s="36">
        <v>40714.291666666701</v>
      </c>
      <c r="G685" s="16" t="s">
        <v>141</v>
      </c>
      <c r="H685" s="17" t="s">
        <v>95</v>
      </c>
      <c r="I685" s="17"/>
      <c r="J685" s="17"/>
      <c r="K685" s="17" t="s">
        <v>96</v>
      </c>
      <c r="L685" s="17"/>
      <c r="M685" s="17"/>
      <c r="N685" s="17">
        <v>20</v>
      </c>
      <c r="O685" s="17"/>
      <c r="P685" s="17"/>
      <c r="Q685" s="17">
        <v>20</v>
      </c>
      <c r="R685" s="17" t="s">
        <v>83</v>
      </c>
      <c r="S685" s="17"/>
      <c r="T685" s="17" t="s">
        <v>78</v>
      </c>
      <c r="U685" s="17" t="s">
        <v>61</v>
      </c>
      <c r="V685" s="17" t="s">
        <v>62</v>
      </c>
      <c r="W685" s="19" t="s">
        <v>2726</v>
      </c>
      <c r="X685" s="18">
        <v>41639.333333333299</v>
      </c>
      <c r="Y685" s="18">
        <v>41639.333333333299</v>
      </c>
      <c r="Z685" s="17" t="s">
        <v>103</v>
      </c>
      <c r="AA685" s="17" t="s">
        <v>74</v>
      </c>
      <c r="AB685" s="17" t="s">
        <v>74</v>
      </c>
      <c r="AC685" s="17" t="s">
        <v>103</v>
      </c>
      <c r="AD685" s="17"/>
      <c r="AE685" s="17"/>
    </row>
    <row r="686" spans="1:31" s="3" customFormat="1" ht="13" x14ac:dyDescent="0.3">
      <c r="A686" s="35" t="s">
        <v>2730</v>
      </c>
      <c r="B686" s="17">
        <v>756</v>
      </c>
      <c r="C686" s="18">
        <v>40633</v>
      </c>
      <c r="D686" s="18">
        <v>40633.291666666701</v>
      </c>
      <c r="E686" s="16" t="s">
        <v>1375</v>
      </c>
      <c r="F686" s="36">
        <v>40967.333333333299</v>
      </c>
      <c r="G686" s="16" t="s">
        <v>141</v>
      </c>
      <c r="H686" s="17" t="s">
        <v>95</v>
      </c>
      <c r="I686" s="17"/>
      <c r="J686" s="17"/>
      <c r="K686" s="17" t="s">
        <v>96</v>
      </c>
      <c r="L686" s="17"/>
      <c r="M686" s="17"/>
      <c r="N686" s="17">
        <v>60</v>
      </c>
      <c r="O686" s="17"/>
      <c r="P686" s="17"/>
      <c r="Q686" s="17">
        <v>60</v>
      </c>
      <c r="R686" s="17" t="s">
        <v>83</v>
      </c>
      <c r="S686" s="17"/>
      <c r="T686" s="17" t="s">
        <v>70</v>
      </c>
      <c r="U686" s="17" t="s">
        <v>61</v>
      </c>
      <c r="V686" s="17" t="s">
        <v>71</v>
      </c>
      <c r="W686" s="19" t="s">
        <v>2731</v>
      </c>
      <c r="X686" s="18">
        <v>41639.333333333299</v>
      </c>
      <c r="Y686" s="18">
        <v>41639.333333333299</v>
      </c>
      <c r="Z686" s="17" t="s">
        <v>103</v>
      </c>
      <c r="AA686" s="17" t="s">
        <v>74</v>
      </c>
      <c r="AB686" s="17" t="s">
        <v>74</v>
      </c>
      <c r="AC686" s="17" t="s">
        <v>103</v>
      </c>
      <c r="AD686" s="17"/>
      <c r="AE686" s="17"/>
    </row>
    <row r="687" spans="1:31" s="3" customFormat="1" ht="13" x14ac:dyDescent="0.3">
      <c r="A687" s="35" t="s">
        <v>2732</v>
      </c>
      <c r="B687" s="17">
        <v>757</v>
      </c>
      <c r="C687" s="18">
        <v>40633</v>
      </c>
      <c r="D687" s="18">
        <v>40633.291666666701</v>
      </c>
      <c r="E687" s="16" t="s">
        <v>1375</v>
      </c>
      <c r="F687" s="36">
        <v>40714.291666666701</v>
      </c>
      <c r="G687" s="16" t="s">
        <v>141</v>
      </c>
      <c r="H687" s="17" t="s">
        <v>95</v>
      </c>
      <c r="I687" s="17"/>
      <c r="J687" s="17"/>
      <c r="K687" s="17" t="s">
        <v>96</v>
      </c>
      <c r="L687" s="17"/>
      <c r="M687" s="17"/>
      <c r="N687" s="17">
        <v>20</v>
      </c>
      <c r="O687" s="17"/>
      <c r="P687" s="17"/>
      <c r="Q687" s="17">
        <v>20</v>
      </c>
      <c r="R687" s="17" t="s">
        <v>83</v>
      </c>
      <c r="S687" s="17"/>
      <c r="T687" s="17" t="s">
        <v>78</v>
      </c>
      <c r="U687" s="17" t="s">
        <v>61</v>
      </c>
      <c r="V687" s="17" t="s">
        <v>62</v>
      </c>
      <c r="W687" s="19" t="s">
        <v>2726</v>
      </c>
      <c r="X687" s="18">
        <v>41639.333333333299</v>
      </c>
      <c r="Y687" s="18">
        <v>41639.333333333299</v>
      </c>
      <c r="Z687" s="17" t="s">
        <v>103</v>
      </c>
      <c r="AA687" s="17" t="s">
        <v>74</v>
      </c>
      <c r="AB687" s="17" t="s">
        <v>74</v>
      </c>
      <c r="AC687" s="17" t="s">
        <v>103</v>
      </c>
      <c r="AD687" s="17"/>
      <c r="AE687" s="17"/>
    </row>
    <row r="688" spans="1:31" s="3" customFormat="1" ht="25.5" x14ac:dyDescent="0.3">
      <c r="A688" s="35" t="s">
        <v>2733</v>
      </c>
      <c r="B688" s="17">
        <v>758</v>
      </c>
      <c r="C688" s="18">
        <v>40633</v>
      </c>
      <c r="D688" s="18">
        <v>40633.291666666701</v>
      </c>
      <c r="E688" s="16" t="s">
        <v>1375</v>
      </c>
      <c r="F688" s="36">
        <v>40721.291666666701</v>
      </c>
      <c r="G688" s="16" t="s">
        <v>141</v>
      </c>
      <c r="H688" s="17" t="s">
        <v>95</v>
      </c>
      <c r="I688" s="17"/>
      <c r="J688" s="17"/>
      <c r="K688" s="17" t="s">
        <v>96</v>
      </c>
      <c r="L688" s="17"/>
      <c r="M688" s="17"/>
      <c r="N688" s="17">
        <v>19.98</v>
      </c>
      <c r="O688" s="17"/>
      <c r="P688" s="17"/>
      <c r="Q688" s="17">
        <v>19.98</v>
      </c>
      <c r="R688" s="17" t="s">
        <v>83</v>
      </c>
      <c r="S688" s="17"/>
      <c r="T688" s="17" t="s">
        <v>88</v>
      </c>
      <c r="U688" s="17" t="s">
        <v>61</v>
      </c>
      <c r="V688" s="17" t="s">
        <v>89</v>
      </c>
      <c r="W688" s="19" t="s">
        <v>2734</v>
      </c>
      <c r="X688" s="18">
        <v>42004.333333333299</v>
      </c>
      <c r="Y688" s="18">
        <v>42004.333333333299</v>
      </c>
      <c r="Z688" s="17" t="s">
        <v>103</v>
      </c>
      <c r="AA688" s="17" t="s">
        <v>74</v>
      </c>
      <c r="AB688" s="17" t="s">
        <v>74</v>
      </c>
      <c r="AC688" s="17" t="s">
        <v>103</v>
      </c>
      <c r="AD688" s="17"/>
      <c r="AE688" s="17"/>
    </row>
    <row r="689" spans="1:31" s="3" customFormat="1" ht="13" x14ac:dyDescent="0.3">
      <c r="A689" s="35" t="s">
        <v>2735</v>
      </c>
      <c r="B689" s="17">
        <v>759</v>
      </c>
      <c r="C689" s="18">
        <v>40633</v>
      </c>
      <c r="D689" s="18">
        <v>40633.291666666701</v>
      </c>
      <c r="E689" s="16" t="s">
        <v>1375</v>
      </c>
      <c r="F689" s="36">
        <v>40714.291666666701</v>
      </c>
      <c r="G689" s="16" t="s">
        <v>141</v>
      </c>
      <c r="H689" s="17" t="s">
        <v>95</v>
      </c>
      <c r="I689" s="17"/>
      <c r="J689" s="17"/>
      <c r="K689" s="17" t="s">
        <v>96</v>
      </c>
      <c r="L689" s="17"/>
      <c r="M689" s="17"/>
      <c r="N689" s="17">
        <v>20</v>
      </c>
      <c r="O689" s="17"/>
      <c r="P689" s="17"/>
      <c r="Q689" s="17">
        <v>20</v>
      </c>
      <c r="R689" s="17" t="s">
        <v>83</v>
      </c>
      <c r="S689" s="17"/>
      <c r="T689" s="17" t="s">
        <v>78</v>
      </c>
      <c r="U689" s="17" t="s">
        <v>61</v>
      </c>
      <c r="V689" s="17" t="s">
        <v>62</v>
      </c>
      <c r="W689" s="19" t="s">
        <v>2726</v>
      </c>
      <c r="X689" s="18">
        <v>41639.333333333299</v>
      </c>
      <c r="Y689" s="18">
        <v>41639.333333333299</v>
      </c>
      <c r="Z689" s="17" t="s">
        <v>103</v>
      </c>
      <c r="AA689" s="17" t="s">
        <v>74</v>
      </c>
      <c r="AB689" s="17" t="s">
        <v>74</v>
      </c>
      <c r="AC689" s="17" t="s">
        <v>103</v>
      </c>
      <c r="AD689" s="17"/>
      <c r="AE689" s="17"/>
    </row>
    <row r="690" spans="1:31" s="3" customFormat="1" ht="25.5" x14ac:dyDescent="0.3">
      <c r="A690" s="35" t="s">
        <v>2736</v>
      </c>
      <c r="B690" s="17">
        <v>760</v>
      </c>
      <c r="C690" s="18">
        <v>40633</v>
      </c>
      <c r="D690" s="18">
        <v>40633.291666666701</v>
      </c>
      <c r="E690" s="16" t="s">
        <v>1375</v>
      </c>
      <c r="F690" s="36">
        <v>40988.291666666701</v>
      </c>
      <c r="G690" s="16" t="s">
        <v>141</v>
      </c>
      <c r="H690" s="17" t="s">
        <v>95</v>
      </c>
      <c r="I690" s="17"/>
      <c r="J690" s="17"/>
      <c r="K690" s="17" t="s">
        <v>96</v>
      </c>
      <c r="L690" s="17"/>
      <c r="M690" s="17"/>
      <c r="N690" s="17">
        <v>20</v>
      </c>
      <c r="O690" s="17"/>
      <c r="P690" s="17"/>
      <c r="Q690" s="17">
        <v>20</v>
      </c>
      <c r="R690" s="17" t="s">
        <v>83</v>
      </c>
      <c r="S690" s="17"/>
      <c r="T690" s="17" t="s">
        <v>88</v>
      </c>
      <c r="U690" s="17" t="s">
        <v>61</v>
      </c>
      <c r="V690" s="17" t="s">
        <v>62</v>
      </c>
      <c r="W690" s="19" t="s">
        <v>2737</v>
      </c>
      <c r="X690" s="18">
        <v>41639.333333333299</v>
      </c>
      <c r="Y690" s="18">
        <v>41639.333333333299</v>
      </c>
      <c r="Z690" s="17" t="s">
        <v>103</v>
      </c>
      <c r="AA690" s="17" t="s">
        <v>74</v>
      </c>
      <c r="AB690" s="17" t="s">
        <v>74</v>
      </c>
      <c r="AC690" s="17" t="s">
        <v>103</v>
      </c>
      <c r="AD690" s="17"/>
      <c r="AE690" s="17"/>
    </row>
    <row r="691" spans="1:31" s="3" customFormat="1" ht="13" x14ac:dyDescent="0.3">
      <c r="A691" s="35" t="s">
        <v>2738</v>
      </c>
      <c r="B691" s="17">
        <v>761</v>
      </c>
      <c r="C691" s="18">
        <v>40633</v>
      </c>
      <c r="D691" s="18">
        <v>40633.291666666701</v>
      </c>
      <c r="E691" s="16" t="s">
        <v>1375</v>
      </c>
      <c r="F691" s="36">
        <v>40721.291666666701</v>
      </c>
      <c r="G691" s="16" t="s">
        <v>141</v>
      </c>
      <c r="H691" s="17" t="s">
        <v>95</v>
      </c>
      <c r="I691" s="17"/>
      <c r="J691" s="17"/>
      <c r="K691" s="17" t="s">
        <v>96</v>
      </c>
      <c r="L691" s="17"/>
      <c r="M691" s="17"/>
      <c r="N691" s="17">
        <v>20</v>
      </c>
      <c r="O691" s="17"/>
      <c r="P691" s="17"/>
      <c r="Q691" s="17">
        <v>20</v>
      </c>
      <c r="R691" s="17" t="s">
        <v>83</v>
      </c>
      <c r="S691" s="17"/>
      <c r="T691" s="17" t="s">
        <v>88</v>
      </c>
      <c r="U691" s="17" t="s">
        <v>61</v>
      </c>
      <c r="V691" s="17" t="s">
        <v>89</v>
      </c>
      <c r="W691" s="19" t="s">
        <v>2739</v>
      </c>
      <c r="X691" s="18">
        <v>42004.333333333299</v>
      </c>
      <c r="Y691" s="18">
        <v>42004.333333333299</v>
      </c>
      <c r="Z691" s="17" t="s">
        <v>103</v>
      </c>
      <c r="AA691" s="17" t="s">
        <v>74</v>
      </c>
      <c r="AB691" s="17" t="s">
        <v>74</v>
      </c>
      <c r="AC691" s="17" t="s">
        <v>103</v>
      </c>
      <c r="AD691" s="17"/>
      <c r="AE691" s="17"/>
    </row>
    <row r="692" spans="1:31" s="3" customFormat="1" ht="25.5" x14ac:dyDescent="0.3">
      <c r="A692" s="35" t="s">
        <v>2740</v>
      </c>
      <c r="B692" s="17">
        <v>762</v>
      </c>
      <c r="C692" s="18">
        <v>40633</v>
      </c>
      <c r="D692" s="18">
        <v>40633.291666666701</v>
      </c>
      <c r="E692" s="16" t="s">
        <v>1375</v>
      </c>
      <c r="F692" s="36">
        <v>41397.291666666701</v>
      </c>
      <c r="G692" s="16" t="s">
        <v>141</v>
      </c>
      <c r="H692" s="17" t="s">
        <v>95</v>
      </c>
      <c r="I692" s="17"/>
      <c r="J692" s="17"/>
      <c r="K692" s="17" t="s">
        <v>96</v>
      </c>
      <c r="L692" s="17"/>
      <c r="M692" s="17"/>
      <c r="N692" s="17">
        <v>70</v>
      </c>
      <c r="O692" s="17"/>
      <c r="P692" s="17"/>
      <c r="Q692" s="17">
        <v>70</v>
      </c>
      <c r="R692" s="17" t="s">
        <v>83</v>
      </c>
      <c r="S692" s="17"/>
      <c r="T692" s="17" t="s">
        <v>144</v>
      </c>
      <c r="U692" s="17" t="s">
        <v>61</v>
      </c>
      <c r="V692" s="17" t="s">
        <v>62</v>
      </c>
      <c r="W692" s="19" t="s">
        <v>2741</v>
      </c>
      <c r="X692" s="18">
        <v>41821.291666666701</v>
      </c>
      <c r="Y692" s="18">
        <v>41821.291666666701</v>
      </c>
      <c r="Z692" s="17" t="s">
        <v>103</v>
      </c>
      <c r="AA692" s="17" t="s">
        <v>65</v>
      </c>
      <c r="AB692" s="17" t="s">
        <v>74</v>
      </c>
      <c r="AC692" s="17" t="s">
        <v>103</v>
      </c>
      <c r="AD692" s="17"/>
      <c r="AE692" s="17"/>
    </row>
    <row r="693" spans="1:31" s="3" customFormat="1" ht="13" x14ac:dyDescent="0.3">
      <c r="A693" s="35" t="s">
        <v>2742</v>
      </c>
      <c r="B693" s="17">
        <v>763</v>
      </c>
      <c r="C693" s="18">
        <v>40633</v>
      </c>
      <c r="D693" s="18">
        <v>40633.291666666701</v>
      </c>
      <c r="E693" s="16" t="s">
        <v>1375</v>
      </c>
      <c r="F693" s="36">
        <v>41016.291666666701</v>
      </c>
      <c r="G693" s="16" t="s">
        <v>141</v>
      </c>
      <c r="H693" s="17" t="s">
        <v>95</v>
      </c>
      <c r="I693" s="17"/>
      <c r="J693" s="17"/>
      <c r="K693" s="17" t="s">
        <v>96</v>
      </c>
      <c r="L693" s="17"/>
      <c r="M693" s="17"/>
      <c r="N693" s="17">
        <v>20</v>
      </c>
      <c r="O693" s="17"/>
      <c r="P693" s="17"/>
      <c r="Q693" s="17">
        <v>20</v>
      </c>
      <c r="R693" s="17" t="s">
        <v>83</v>
      </c>
      <c r="S693" s="17"/>
      <c r="T693" s="17" t="s">
        <v>78</v>
      </c>
      <c r="U693" s="17" t="s">
        <v>61</v>
      </c>
      <c r="V693" s="17" t="s">
        <v>62</v>
      </c>
      <c r="W693" s="19" t="s">
        <v>2743</v>
      </c>
      <c r="X693" s="18">
        <v>41609.333333333299</v>
      </c>
      <c r="Y693" s="18">
        <v>41609.333333333299</v>
      </c>
      <c r="Z693" s="17" t="s">
        <v>103</v>
      </c>
      <c r="AA693" s="17" t="s">
        <v>74</v>
      </c>
      <c r="AB693" s="17" t="s">
        <v>74</v>
      </c>
      <c r="AC693" s="17" t="s">
        <v>103</v>
      </c>
      <c r="AD693" s="17"/>
      <c r="AE693" s="17"/>
    </row>
    <row r="694" spans="1:31" s="3" customFormat="1" ht="25.5" x14ac:dyDescent="0.3">
      <c r="A694" s="35" t="s">
        <v>2744</v>
      </c>
      <c r="B694" s="17">
        <v>764</v>
      </c>
      <c r="C694" s="18">
        <v>40633</v>
      </c>
      <c r="D694" s="18">
        <v>40633.291666666701</v>
      </c>
      <c r="E694" s="16" t="s">
        <v>1375</v>
      </c>
      <c r="F694" s="36">
        <v>40981.657893518503</v>
      </c>
      <c r="G694" s="16" t="s">
        <v>141</v>
      </c>
      <c r="H694" s="17" t="s">
        <v>55</v>
      </c>
      <c r="I694" s="17"/>
      <c r="J694" s="17"/>
      <c r="K694" s="17" t="s">
        <v>55</v>
      </c>
      <c r="L694" s="17"/>
      <c r="M694" s="17"/>
      <c r="N694" s="17">
        <v>508</v>
      </c>
      <c r="O694" s="17"/>
      <c r="P694" s="17"/>
      <c r="Q694" s="17">
        <v>508</v>
      </c>
      <c r="R694" s="17" t="s">
        <v>83</v>
      </c>
      <c r="S694" s="17"/>
      <c r="T694" s="17" t="s">
        <v>2745</v>
      </c>
      <c r="U694" s="17" t="s">
        <v>484</v>
      </c>
      <c r="V694" s="17" t="s">
        <v>71</v>
      </c>
      <c r="W694" s="19" t="s">
        <v>2746</v>
      </c>
      <c r="X694" s="18">
        <v>42004.333333333299</v>
      </c>
      <c r="Y694" s="18">
        <v>42004.333333333299</v>
      </c>
      <c r="Z694" s="17" t="s">
        <v>103</v>
      </c>
      <c r="AA694" s="17" t="s">
        <v>74</v>
      </c>
      <c r="AB694" s="17" t="s">
        <v>74</v>
      </c>
      <c r="AC694" s="17" t="s">
        <v>103</v>
      </c>
      <c r="AD694" s="17"/>
      <c r="AE694" s="17"/>
    </row>
    <row r="695" spans="1:31" s="3" customFormat="1" ht="13" x14ac:dyDescent="0.3">
      <c r="A695" s="35" t="s">
        <v>2747</v>
      </c>
      <c r="B695" s="17">
        <v>765</v>
      </c>
      <c r="C695" s="18">
        <v>40633</v>
      </c>
      <c r="D695" s="18">
        <v>40633.291666666701</v>
      </c>
      <c r="E695" s="16" t="s">
        <v>1375</v>
      </c>
      <c r="F695" s="36">
        <v>41390.291666666701</v>
      </c>
      <c r="G695" s="16" t="s">
        <v>141</v>
      </c>
      <c r="H695" s="17" t="s">
        <v>95</v>
      </c>
      <c r="I695" s="17"/>
      <c r="J695" s="17"/>
      <c r="K695" s="17" t="s">
        <v>96</v>
      </c>
      <c r="L695" s="17"/>
      <c r="M695" s="17"/>
      <c r="N695" s="17">
        <v>30</v>
      </c>
      <c r="O695" s="17"/>
      <c r="P695" s="17"/>
      <c r="Q695" s="17">
        <v>30</v>
      </c>
      <c r="R695" s="17" t="s">
        <v>83</v>
      </c>
      <c r="S695" s="17"/>
      <c r="T695" s="17" t="s">
        <v>128</v>
      </c>
      <c r="U695" s="17" t="s">
        <v>61</v>
      </c>
      <c r="V695" s="17" t="s">
        <v>62</v>
      </c>
      <c r="W695" s="19" t="s">
        <v>2748</v>
      </c>
      <c r="X695" s="18">
        <v>41548.291666666701</v>
      </c>
      <c r="Y695" s="18">
        <v>41548.291666666701</v>
      </c>
      <c r="Z695" s="17" t="s">
        <v>103</v>
      </c>
      <c r="AA695" s="17" t="s">
        <v>65</v>
      </c>
      <c r="AB695" s="17" t="s">
        <v>65</v>
      </c>
      <c r="AC695" s="17" t="s">
        <v>103</v>
      </c>
      <c r="AD695" s="17"/>
      <c r="AE695" s="17"/>
    </row>
    <row r="696" spans="1:31" s="3" customFormat="1" ht="25.5" x14ac:dyDescent="0.3">
      <c r="A696" s="35" t="s">
        <v>2749</v>
      </c>
      <c r="B696" s="17">
        <v>766</v>
      </c>
      <c r="C696" s="18">
        <v>40633</v>
      </c>
      <c r="D696" s="18">
        <v>40633.291666666701</v>
      </c>
      <c r="E696" s="16" t="s">
        <v>1375</v>
      </c>
      <c r="F696" s="36">
        <v>40998.659525463001</v>
      </c>
      <c r="G696" s="16" t="s">
        <v>141</v>
      </c>
      <c r="H696" s="17" t="s">
        <v>95</v>
      </c>
      <c r="I696" s="17"/>
      <c r="J696" s="17"/>
      <c r="K696" s="17" t="s">
        <v>96</v>
      </c>
      <c r="L696" s="17"/>
      <c r="M696" s="17"/>
      <c r="N696" s="17">
        <v>150</v>
      </c>
      <c r="O696" s="17"/>
      <c r="P696" s="17"/>
      <c r="Q696" s="17">
        <v>150</v>
      </c>
      <c r="R696" s="17" t="s">
        <v>83</v>
      </c>
      <c r="S696" s="17"/>
      <c r="T696" s="17" t="s">
        <v>229</v>
      </c>
      <c r="U696" s="17" t="s">
        <v>61</v>
      </c>
      <c r="V696" s="17" t="s">
        <v>71</v>
      </c>
      <c r="W696" s="19" t="s">
        <v>2008</v>
      </c>
      <c r="X696" s="18">
        <v>42004.333333333299</v>
      </c>
      <c r="Y696" s="18">
        <v>42004.333333333299</v>
      </c>
      <c r="Z696" s="17" t="s">
        <v>103</v>
      </c>
      <c r="AA696" s="17" t="s">
        <v>65</v>
      </c>
      <c r="AB696" s="17" t="s">
        <v>74</v>
      </c>
      <c r="AC696" s="17" t="s">
        <v>103</v>
      </c>
      <c r="AD696" s="17"/>
      <c r="AE696" s="17"/>
    </row>
    <row r="697" spans="1:31" s="3" customFormat="1" ht="13" x14ac:dyDescent="0.3">
      <c r="A697" s="35" t="s">
        <v>2750</v>
      </c>
      <c r="B697" s="17">
        <v>767</v>
      </c>
      <c r="C697" s="18">
        <v>40633</v>
      </c>
      <c r="D697" s="18">
        <v>40633.291666666701</v>
      </c>
      <c r="E697" s="16" t="s">
        <v>1375</v>
      </c>
      <c r="F697" s="36">
        <v>40962.678217592598</v>
      </c>
      <c r="G697" s="16" t="s">
        <v>141</v>
      </c>
      <c r="H697" s="17" t="s">
        <v>55</v>
      </c>
      <c r="I697" s="17"/>
      <c r="J697" s="17"/>
      <c r="K697" s="17" t="s">
        <v>55</v>
      </c>
      <c r="L697" s="17"/>
      <c r="M697" s="17"/>
      <c r="N697" s="17">
        <v>400</v>
      </c>
      <c r="O697" s="17"/>
      <c r="P697" s="17"/>
      <c r="Q697" s="17">
        <v>400</v>
      </c>
      <c r="R697" s="17" t="s">
        <v>83</v>
      </c>
      <c r="S697" s="17"/>
      <c r="T697" s="17" t="s">
        <v>88</v>
      </c>
      <c r="U697" s="17" t="s">
        <v>61</v>
      </c>
      <c r="V697" s="17" t="s">
        <v>89</v>
      </c>
      <c r="W697" s="19" t="s">
        <v>1087</v>
      </c>
      <c r="X697" s="18">
        <v>42186.291666666701</v>
      </c>
      <c r="Y697" s="18">
        <v>42186.291666666701</v>
      </c>
      <c r="Z697" s="17" t="s">
        <v>103</v>
      </c>
      <c r="AA697" s="17" t="s">
        <v>74</v>
      </c>
      <c r="AB697" s="17" t="s">
        <v>74</v>
      </c>
      <c r="AC697" s="17" t="s">
        <v>103</v>
      </c>
      <c r="AD697" s="17"/>
      <c r="AE697" s="17"/>
    </row>
    <row r="698" spans="1:31" s="3" customFormat="1" ht="13" x14ac:dyDescent="0.3">
      <c r="A698" s="35" t="s">
        <v>2751</v>
      </c>
      <c r="B698" s="17">
        <v>770</v>
      </c>
      <c r="C698" s="18">
        <v>40633</v>
      </c>
      <c r="D698" s="18">
        <v>40633.291666666701</v>
      </c>
      <c r="E698" s="16" t="s">
        <v>1375</v>
      </c>
      <c r="F698" s="36">
        <v>40955.333333333299</v>
      </c>
      <c r="G698" s="16" t="s">
        <v>141</v>
      </c>
      <c r="H698" s="17" t="s">
        <v>76</v>
      </c>
      <c r="I698" s="17"/>
      <c r="J698" s="17"/>
      <c r="K698" s="17" t="s">
        <v>96</v>
      </c>
      <c r="L698" s="17"/>
      <c r="M698" s="17"/>
      <c r="N698" s="17">
        <v>1080</v>
      </c>
      <c r="O698" s="17"/>
      <c r="P698" s="17"/>
      <c r="Q698" s="17">
        <v>1080</v>
      </c>
      <c r="R698" s="17" t="s">
        <v>83</v>
      </c>
      <c r="S698" s="17"/>
      <c r="T698" s="17" t="s">
        <v>229</v>
      </c>
      <c r="U698" s="17" t="s">
        <v>61</v>
      </c>
      <c r="V698" s="17" t="s">
        <v>71</v>
      </c>
      <c r="W698" s="19" t="s">
        <v>2752</v>
      </c>
      <c r="X698" s="18">
        <v>42185.291666666701</v>
      </c>
      <c r="Y698" s="18">
        <v>42185.291666666701</v>
      </c>
      <c r="Z698" s="17" t="s">
        <v>103</v>
      </c>
      <c r="AA698" s="17" t="s">
        <v>74</v>
      </c>
      <c r="AB698" s="17" t="s">
        <v>74</v>
      </c>
      <c r="AC698" s="17" t="s">
        <v>103</v>
      </c>
      <c r="AD698" s="17"/>
      <c r="AE698" s="17"/>
    </row>
    <row r="699" spans="1:31" s="3" customFormat="1" ht="13" x14ac:dyDescent="0.3">
      <c r="A699" s="35" t="s">
        <v>2753</v>
      </c>
      <c r="B699" s="17">
        <v>771</v>
      </c>
      <c r="C699" s="18">
        <v>40633</v>
      </c>
      <c r="D699" s="18">
        <v>40633.291666666701</v>
      </c>
      <c r="E699" s="16" t="s">
        <v>1375</v>
      </c>
      <c r="F699" s="36">
        <v>40960.996331018498</v>
      </c>
      <c r="G699" s="16" t="s">
        <v>141</v>
      </c>
      <c r="H699" s="17" t="s">
        <v>95</v>
      </c>
      <c r="I699" s="17"/>
      <c r="J699" s="17"/>
      <c r="K699" s="17" t="s">
        <v>96</v>
      </c>
      <c r="L699" s="17"/>
      <c r="M699" s="17"/>
      <c r="N699" s="17">
        <v>14</v>
      </c>
      <c r="O699" s="17"/>
      <c r="P699" s="17"/>
      <c r="Q699" s="17">
        <v>14</v>
      </c>
      <c r="R699" s="17" t="s">
        <v>83</v>
      </c>
      <c r="S699" s="17"/>
      <c r="T699" s="17" t="s">
        <v>107</v>
      </c>
      <c r="U699" s="17" t="s">
        <v>61</v>
      </c>
      <c r="V699" s="17" t="s">
        <v>89</v>
      </c>
      <c r="W699" s="19" t="s">
        <v>2754</v>
      </c>
      <c r="X699" s="18">
        <v>40971.333333333299</v>
      </c>
      <c r="Y699" s="18">
        <v>41334.333333333299</v>
      </c>
      <c r="Z699" s="17" t="s">
        <v>103</v>
      </c>
      <c r="AA699" s="17" t="s">
        <v>74</v>
      </c>
      <c r="AB699" s="17" t="s">
        <v>74</v>
      </c>
      <c r="AC699" s="17" t="s">
        <v>103</v>
      </c>
      <c r="AD699" s="17"/>
      <c r="AE699" s="17"/>
    </row>
    <row r="700" spans="1:31" s="3" customFormat="1" ht="25.5" x14ac:dyDescent="0.3">
      <c r="A700" s="35" t="s">
        <v>2755</v>
      </c>
      <c r="B700" s="17">
        <v>772</v>
      </c>
      <c r="C700" s="18">
        <v>40633</v>
      </c>
      <c r="D700" s="18">
        <v>40633.291666666701</v>
      </c>
      <c r="E700" s="16" t="s">
        <v>1375</v>
      </c>
      <c r="F700" s="36">
        <v>40962.333333333299</v>
      </c>
      <c r="G700" s="16" t="s">
        <v>141</v>
      </c>
      <c r="H700" s="17" t="s">
        <v>95</v>
      </c>
      <c r="I700" s="17"/>
      <c r="J700" s="17"/>
      <c r="K700" s="17" t="s">
        <v>96</v>
      </c>
      <c r="L700" s="17"/>
      <c r="M700" s="17"/>
      <c r="N700" s="17">
        <v>100</v>
      </c>
      <c r="O700" s="17"/>
      <c r="P700" s="17"/>
      <c r="Q700" s="17">
        <v>100</v>
      </c>
      <c r="R700" s="17" t="s">
        <v>83</v>
      </c>
      <c r="S700" s="17"/>
      <c r="T700" s="17" t="s">
        <v>211</v>
      </c>
      <c r="U700" s="17" t="s">
        <v>61</v>
      </c>
      <c r="V700" s="17" t="s">
        <v>62</v>
      </c>
      <c r="W700" s="19" t="s">
        <v>2756</v>
      </c>
      <c r="X700" s="18">
        <v>41791.291666666701</v>
      </c>
      <c r="Y700" s="18">
        <v>41791.291666666701</v>
      </c>
      <c r="Z700" s="17" t="s">
        <v>103</v>
      </c>
      <c r="AA700" s="17" t="s">
        <v>74</v>
      </c>
      <c r="AB700" s="17" t="s">
        <v>74</v>
      </c>
      <c r="AC700" s="17" t="s">
        <v>103</v>
      </c>
      <c r="AD700" s="17"/>
      <c r="AE700" s="17"/>
    </row>
    <row r="701" spans="1:31" s="3" customFormat="1" ht="13" x14ac:dyDescent="0.3">
      <c r="A701" s="35" t="s">
        <v>2757</v>
      </c>
      <c r="B701" s="17">
        <v>773</v>
      </c>
      <c r="C701" s="18">
        <v>40633</v>
      </c>
      <c r="D701" s="18">
        <v>40633.291666666701</v>
      </c>
      <c r="E701" s="16" t="s">
        <v>1375</v>
      </c>
      <c r="F701" s="36">
        <v>41016.291666666701</v>
      </c>
      <c r="G701" s="16" t="s">
        <v>141</v>
      </c>
      <c r="H701" s="17" t="s">
        <v>95</v>
      </c>
      <c r="I701" s="17"/>
      <c r="J701" s="17"/>
      <c r="K701" s="17" t="s">
        <v>96</v>
      </c>
      <c r="L701" s="17"/>
      <c r="M701" s="17"/>
      <c r="N701" s="17">
        <v>18</v>
      </c>
      <c r="O701" s="17"/>
      <c r="P701" s="17"/>
      <c r="Q701" s="17">
        <v>18</v>
      </c>
      <c r="R701" s="17" t="s">
        <v>83</v>
      </c>
      <c r="S701" s="17"/>
      <c r="T701" s="17" t="s">
        <v>630</v>
      </c>
      <c r="U701" s="17" t="s">
        <v>61</v>
      </c>
      <c r="V701" s="17" t="s">
        <v>62</v>
      </c>
      <c r="W701" s="19" t="s">
        <v>2758</v>
      </c>
      <c r="X701" s="18">
        <v>41426.291666666701</v>
      </c>
      <c r="Y701" s="18">
        <v>41426.291666666701</v>
      </c>
      <c r="Z701" s="17" t="s">
        <v>103</v>
      </c>
      <c r="AA701" s="17" t="s">
        <v>74</v>
      </c>
      <c r="AB701" s="17" t="s">
        <v>74</v>
      </c>
      <c r="AC701" s="17" t="s">
        <v>103</v>
      </c>
      <c r="AD701" s="17"/>
      <c r="AE701" s="17"/>
    </row>
    <row r="702" spans="1:31" s="3" customFormat="1" ht="13" x14ac:dyDescent="0.3">
      <c r="A702" s="35" t="s">
        <v>2759</v>
      </c>
      <c r="B702" s="17">
        <v>774</v>
      </c>
      <c r="C702" s="18">
        <v>40633</v>
      </c>
      <c r="D702" s="18">
        <v>40633.291666666701</v>
      </c>
      <c r="E702" s="16" t="s">
        <v>1375</v>
      </c>
      <c r="F702" s="36">
        <v>40994.291666666701</v>
      </c>
      <c r="G702" s="16" t="s">
        <v>141</v>
      </c>
      <c r="H702" s="17" t="s">
        <v>76</v>
      </c>
      <c r="I702" s="17"/>
      <c r="J702" s="17"/>
      <c r="K702" s="17" t="s">
        <v>653</v>
      </c>
      <c r="L702" s="17"/>
      <c r="M702" s="17"/>
      <c r="N702" s="17">
        <v>38</v>
      </c>
      <c r="O702" s="17"/>
      <c r="P702" s="17"/>
      <c r="Q702" s="17">
        <v>38</v>
      </c>
      <c r="R702" s="17" t="s">
        <v>83</v>
      </c>
      <c r="S702" s="17"/>
      <c r="T702" s="17" t="s">
        <v>1032</v>
      </c>
      <c r="U702" s="17" t="s">
        <v>120</v>
      </c>
      <c r="V702" s="17" t="s">
        <v>89</v>
      </c>
      <c r="W702" s="19" t="s">
        <v>2760</v>
      </c>
      <c r="X702" s="18">
        <v>41639.333333333299</v>
      </c>
      <c r="Y702" s="18">
        <v>41639.333333333299</v>
      </c>
      <c r="Z702" s="17" t="s">
        <v>103</v>
      </c>
      <c r="AA702" s="17" t="s">
        <v>65</v>
      </c>
      <c r="AB702" s="17" t="s">
        <v>74</v>
      </c>
      <c r="AC702" s="17" t="s">
        <v>103</v>
      </c>
      <c r="AD702" s="17"/>
      <c r="AE702" s="17"/>
    </row>
    <row r="703" spans="1:31" s="3" customFormat="1" ht="13" x14ac:dyDescent="0.3">
      <c r="A703" s="35" t="s">
        <v>2761</v>
      </c>
      <c r="B703" s="17">
        <v>776</v>
      </c>
      <c r="C703" s="18">
        <v>40633</v>
      </c>
      <c r="D703" s="18">
        <v>40633.291666666701</v>
      </c>
      <c r="E703" s="16" t="s">
        <v>1375</v>
      </c>
      <c r="F703" s="36">
        <v>40934.333333333299</v>
      </c>
      <c r="G703" s="16" t="s">
        <v>141</v>
      </c>
      <c r="H703" s="17" t="s">
        <v>95</v>
      </c>
      <c r="I703" s="17"/>
      <c r="J703" s="17"/>
      <c r="K703" s="17" t="s">
        <v>96</v>
      </c>
      <c r="L703" s="17"/>
      <c r="M703" s="17"/>
      <c r="N703" s="17">
        <v>25</v>
      </c>
      <c r="O703" s="17"/>
      <c r="P703" s="17"/>
      <c r="Q703" s="17">
        <v>25</v>
      </c>
      <c r="R703" s="17" t="s">
        <v>83</v>
      </c>
      <c r="S703" s="17"/>
      <c r="T703" s="17" t="s">
        <v>133</v>
      </c>
      <c r="U703" s="17" t="s">
        <v>61</v>
      </c>
      <c r="V703" s="17" t="s">
        <v>62</v>
      </c>
      <c r="W703" s="19" t="s">
        <v>2762</v>
      </c>
      <c r="X703" s="18">
        <v>42004.333333333299</v>
      </c>
      <c r="Y703" s="18">
        <v>42004.333333333299</v>
      </c>
      <c r="Z703" s="17" t="s">
        <v>103</v>
      </c>
      <c r="AA703" s="17" t="s">
        <v>74</v>
      </c>
      <c r="AB703" s="17" t="s">
        <v>74</v>
      </c>
      <c r="AC703" s="17" t="s">
        <v>103</v>
      </c>
      <c r="AD703" s="17"/>
      <c r="AE703" s="17"/>
    </row>
    <row r="704" spans="1:31" s="3" customFormat="1" ht="13" x14ac:dyDescent="0.3">
      <c r="A704" s="35" t="s">
        <v>2763</v>
      </c>
      <c r="B704" s="17">
        <v>777</v>
      </c>
      <c r="C704" s="18">
        <v>40633</v>
      </c>
      <c r="D704" s="18">
        <v>40633.291666666701</v>
      </c>
      <c r="E704" s="16" t="s">
        <v>1375</v>
      </c>
      <c r="F704" s="36">
        <v>40704.291666666701</v>
      </c>
      <c r="G704" s="16" t="s">
        <v>141</v>
      </c>
      <c r="H704" s="17" t="s">
        <v>1035</v>
      </c>
      <c r="I704" s="17"/>
      <c r="J704" s="17"/>
      <c r="K704" s="17" t="s">
        <v>77</v>
      </c>
      <c r="L704" s="17"/>
      <c r="M704" s="17"/>
      <c r="N704" s="17">
        <v>400</v>
      </c>
      <c r="O704" s="17"/>
      <c r="P704" s="17"/>
      <c r="Q704" s="17">
        <v>400</v>
      </c>
      <c r="R704" s="17" t="s">
        <v>83</v>
      </c>
      <c r="S704" s="17"/>
      <c r="T704" s="17" t="s">
        <v>88</v>
      </c>
      <c r="U704" s="17" t="s">
        <v>61</v>
      </c>
      <c r="V704" s="17" t="s">
        <v>89</v>
      </c>
      <c r="W704" s="19" t="s">
        <v>2764</v>
      </c>
      <c r="X704" s="18">
        <v>42186.291666666701</v>
      </c>
      <c r="Y704" s="18">
        <v>42186.291666666701</v>
      </c>
      <c r="Z704" s="17" t="s">
        <v>103</v>
      </c>
      <c r="AA704" s="17" t="s">
        <v>74</v>
      </c>
      <c r="AB704" s="17" t="s">
        <v>74</v>
      </c>
      <c r="AC704" s="17" t="s">
        <v>103</v>
      </c>
      <c r="AD704" s="17"/>
      <c r="AE704" s="17"/>
    </row>
    <row r="705" spans="1:31" s="3" customFormat="1" ht="25.5" x14ac:dyDescent="0.3">
      <c r="A705" s="35" t="s">
        <v>2765</v>
      </c>
      <c r="B705" s="17">
        <v>780</v>
      </c>
      <c r="C705" s="18">
        <v>40633</v>
      </c>
      <c r="D705" s="18">
        <v>40633.291666666701</v>
      </c>
      <c r="E705" s="16" t="s">
        <v>1375</v>
      </c>
      <c r="F705" s="36">
        <v>40994.291666666701</v>
      </c>
      <c r="G705" s="16" t="s">
        <v>141</v>
      </c>
      <c r="H705" s="17" t="s">
        <v>95</v>
      </c>
      <c r="I705" s="17"/>
      <c r="J705" s="17"/>
      <c r="K705" s="17" t="s">
        <v>96</v>
      </c>
      <c r="L705" s="17"/>
      <c r="M705" s="17"/>
      <c r="N705" s="17">
        <v>30</v>
      </c>
      <c r="O705" s="17"/>
      <c r="P705" s="17"/>
      <c r="Q705" s="17">
        <v>30</v>
      </c>
      <c r="R705" s="17" t="s">
        <v>83</v>
      </c>
      <c r="S705" s="17"/>
      <c r="T705" s="17" t="s">
        <v>138</v>
      </c>
      <c r="U705" s="17" t="s">
        <v>61</v>
      </c>
      <c r="V705" s="17" t="s">
        <v>62</v>
      </c>
      <c r="W705" s="19" t="s">
        <v>2766</v>
      </c>
      <c r="X705" s="18">
        <v>41334.333333333299</v>
      </c>
      <c r="Y705" s="18">
        <v>41334.333333333299</v>
      </c>
      <c r="Z705" s="17" t="s">
        <v>103</v>
      </c>
      <c r="AA705" s="17" t="s">
        <v>74</v>
      </c>
      <c r="AB705" s="17" t="s">
        <v>74</v>
      </c>
      <c r="AC705" s="17" t="s">
        <v>103</v>
      </c>
      <c r="AD705" s="17"/>
      <c r="AE705" s="17"/>
    </row>
    <row r="706" spans="1:31" s="3" customFormat="1" ht="13" x14ac:dyDescent="0.3">
      <c r="A706" s="35" t="s">
        <v>2767</v>
      </c>
      <c r="B706" s="17">
        <v>781</v>
      </c>
      <c r="C706" s="18">
        <v>40633</v>
      </c>
      <c r="D706" s="18">
        <v>40633.291666666701</v>
      </c>
      <c r="E706" s="16" t="s">
        <v>1375</v>
      </c>
      <c r="F706" s="36">
        <v>42222.291666666701</v>
      </c>
      <c r="G706" s="16" t="s">
        <v>141</v>
      </c>
      <c r="H706" s="17" t="s">
        <v>95</v>
      </c>
      <c r="I706" s="17"/>
      <c r="J706" s="17"/>
      <c r="K706" s="17" t="s">
        <v>96</v>
      </c>
      <c r="L706" s="17"/>
      <c r="M706" s="17"/>
      <c r="N706" s="17">
        <v>0.1</v>
      </c>
      <c r="O706" s="17"/>
      <c r="P706" s="17"/>
      <c r="Q706" s="17">
        <v>0.1</v>
      </c>
      <c r="R706" s="17" t="s">
        <v>83</v>
      </c>
      <c r="S706" s="17"/>
      <c r="T706" s="17" t="s">
        <v>70</v>
      </c>
      <c r="U706" s="17" t="s">
        <v>61</v>
      </c>
      <c r="V706" s="17" t="s">
        <v>71</v>
      </c>
      <c r="W706" s="19" t="s">
        <v>2768</v>
      </c>
      <c r="X706" s="18">
        <v>42004.333333333299</v>
      </c>
      <c r="Y706" s="18">
        <v>42338.333333333299</v>
      </c>
      <c r="Z706" s="17" t="s">
        <v>103</v>
      </c>
      <c r="AA706" s="17" t="s">
        <v>65</v>
      </c>
      <c r="AB706" s="17" t="s">
        <v>65</v>
      </c>
      <c r="AC706" s="17" t="s">
        <v>103</v>
      </c>
      <c r="AD706" s="17"/>
      <c r="AE706" s="17"/>
    </row>
    <row r="707" spans="1:31" s="3" customFormat="1" ht="13" x14ac:dyDescent="0.3">
      <c r="A707" s="35" t="s">
        <v>2769</v>
      </c>
      <c r="B707" s="17">
        <v>782</v>
      </c>
      <c r="C707" s="18">
        <v>40633</v>
      </c>
      <c r="D707" s="18">
        <v>40633.291666666701</v>
      </c>
      <c r="E707" s="16" t="s">
        <v>1375</v>
      </c>
      <c r="F707" s="36">
        <v>41026.635798611103</v>
      </c>
      <c r="G707" s="16" t="s">
        <v>141</v>
      </c>
      <c r="H707" s="17" t="s">
        <v>95</v>
      </c>
      <c r="I707" s="17"/>
      <c r="J707" s="17"/>
      <c r="K707" s="17" t="s">
        <v>96</v>
      </c>
      <c r="L707" s="17"/>
      <c r="M707" s="17"/>
      <c r="N707" s="17">
        <v>100</v>
      </c>
      <c r="O707" s="17"/>
      <c r="P707" s="17"/>
      <c r="Q707" s="17">
        <v>100</v>
      </c>
      <c r="R707" s="17" t="s">
        <v>83</v>
      </c>
      <c r="S707" s="17"/>
      <c r="T707" s="17" t="s">
        <v>163</v>
      </c>
      <c r="U707" s="17" t="s">
        <v>61</v>
      </c>
      <c r="V707" s="17" t="s">
        <v>89</v>
      </c>
      <c r="W707" s="19" t="s">
        <v>2770</v>
      </c>
      <c r="X707" s="18">
        <v>41791.291666666701</v>
      </c>
      <c r="Y707" s="18">
        <v>41791.291666666701</v>
      </c>
      <c r="Z707" s="17" t="s">
        <v>103</v>
      </c>
      <c r="AA707" s="17" t="s">
        <v>65</v>
      </c>
      <c r="AB707" s="17" t="s">
        <v>74</v>
      </c>
      <c r="AC707" s="17" t="s">
        <v>103</v>
      </c>
      <c r="AD707" s="17"/>
      <c r="AE707" s="17"/>
    </row>
    <row r="708" spans="1:31" s="3" customFormat="1" ht="13" x14ac:dyDescent="0.3">
      <c r="A708" s="35" t="s">
        <v>2771</v>
      </c>
      <c r="B708" s="17">
        <v>783</v>
      </c>
      <c r="C708" s="18">
        <v>40633</v>
      </c>
      <c r="D708" s="18">
        <v>40633.291666666701</v>
      </c>
      <c r="E708" s="16" t="s">
        <v>1375</v>
      </c>
      <c r="F708" s="36">
        <v>41010.696006944403</v>
      </c>
      <c r="G708" s="16" t="s">
        <v>141</v>
      </c>
      <c r="H708" s="17" t="s">
        <v>95</v>
      </c>
      <c r="I708" s="17"/>
      <c r="J708" s="17"/>
      <c r="K708" s="17" t="s">
        <v>96</v>
      </c>
      <c r="L708" s="17"/>
      <c r="M708" s="17"/>
      <c r="N708" s="17">
        <v>200</v>
      </c>
      <c r="O708" s="17"/>
      <c r="P708" s="17"/>
      <c r="Q708" s="17">
        <v>200</v>
      </c>
      <c r="R708" s="17" t="s">
        <v>83</v>
      </c>
      <c r="S708" s="17"/>
      <c r="T708" s="17" t="s">
        <v>163</v>
      </c>
      <c r="U708" s="17" t="s">
        <v>61</v>
      </c>
      <c r="V708" s="17" t="s">
        <v>89</v>
      </c>
      <c r="W708" s="19" t="s">
        <v>2772</v>
      </c>
      <c r="X708" s="18">
        <v>41791.291666666701</v>
      </c>
      <c r="Y708" s="18">
        <v>43252.291666666701</v>
      </c>
      <c r="Z708" s="17" t="s">
        <v>103</v>
      </c>
      <c r="AA708" s="17" t="s">
        <v>65</v>
      </c>
      <c r="AB708" s="17" t="s">
        <v>74</v>
      </c>
      <c r="AC708" s="17" t="s">
        <v>103</v>
      </c>
      <c r="AD708" s="17"/>
      <c r="AE708" s="17"/>
    </row>
    <row r="709" spans="1:31" s="3" customFormat="1" ht="13" x14ac:dyDescent="0.3">
      <c r="A709" s="35" t="s">
        <v>2773</v>
      </c>
      <c r="B709" s="17">
        <v>784</v>
      </c>
      <c r="C709" s="18">
        <v>40633</v>
      </c>
      <c r="D709" s="18">
        <v>40633.291666666701</v>
      </c>
      <c r="E709" s="16" t="s">
        <v>1375</v>
      </c>
      <c r="F709" s="36">
        <v>41019.665300925903</v>
      </c>
      <c r="G709" s="16" t="s">
        <v>141</v>
      </c>
      <c r="H709" s="17" t="s">
        <v>95</v>
      </c>
      <c r="I709" s="17"/>
      <c r="J709" s="17"/>
      <c r="K709" s="17" t="s">
        <v>96</v>
      </c>
      <c r="L709" s="17"/>
      <c r="M709" s="17"/>
      <c r="N709" s="17">
        <v>50</v>
      </c>
      <c r="O709" s="17"/>
      <c r="P709" s="17"/>
      <c r="Q709" s="17">
        <v>50</v>
      </c>
      <c r="R709" s="17" t="s">
        <v>83</v>
      </c>
      <c r="S709" s="17"/>
      <c r="T709" s="17" t="s">
        <v>211</v>
      </c>
      <c r="U709" s="17" t="s">
        <v>61</v>
      </c>
      <c r="V709" s="17" t="s">
        <v>62</v>
      </c>
      <c r="W709" s="19" t="s">
        <v>2774</v>
      </c>
      <c r="X709" s="18">
        <v>41792.291666666701</v>
      </c>
      <c r="Y709" s="18">
        <v>41792.291666666701</v>
      </c>
      <c r="Z709" s="17" t="s">
        <v>103</v>
      </c>
      <c r="AA709" s="17" t="s">
        <v>65</v>
      </c>
      <c r="AB709" s="17" t="s">
        <v>74</v>
      </c>
      <c r="AC709" s="17" t="s">
        <v>103</v>
      </c>
      <c r="AD709" s="17"/>
      <c r="AE709" s="17"/>
    </row>
    <row r="710" spans="1:31" s="3" customFormat="1" ht="13" x14ac:dyDescent="0.3">
      <c r="A710" s="35" t="s">
        <v>2775</v>
      </c>
      <c r="B710" s="17">
        <v>785</v>
      </c>
      <c r="C710" s="18">
        <v>40633</v>
      </c>
      <c r="D710" s="18">
        <v>40633.291666666701</v>
      </c>
      <c r="E710" s="16" t="s">
        <v>1375</v>
      </c>
      <c r="F710" s="36">
        <v>40980.7518865741</v>
      </c>
      <c r="G710" s="16" t="s">
        <v>141</v>
      </c>
      <c r="H710" s="17" t="s">
        <v>95</v>
      </c>
      <c r="I710" s="17"/>
      <c r="J710" s="17"/>
      <c r="K710" s="17" t="s">
        <v>96</v>
      </c>
      <c r="L710" s="17"/>
      <c r="M710" s="17"/>
      <c r="N710" s="17">
        <v>16</v>
      </c>
      <c r="O710" s="17"/>
      <c r="P710" s="17"/>
      <c r="Q710" s="17">
        <v>16</v>
      </c>
      <c r="R710" s="17" t="s">
        <v>83</v>
      </c>
      <c r="S710" s="17"/>
      <c r="T710" s="17" t="s">
        <v>88</v>
      </c>
      <c r="U710" s="17" t="s">
        <v>61</v>
      </c>
      <c r="V710" s="17" t="s">
        <v>89</v>
      </c>
      <c r="W710" s="19" t="s">
        <v>2776</v>
      </c>
      <c r="X710" s="18">
        <v>41279.333333333299</v>
      </c>
      <c r="Y710" s="18">
        <v>41279.333333333299</v>
      </c>
      <c r="Z710" s="17" t="s">
        <v>103</v>
      </c>
      <c r="AA710" s="17" t="s">
        <v>74</v>
      </c>
      <c r="AB710" s="17" t="s">
        <v>74</v>
      </c>
      <c r="AC710" s="17" t="s">
        <v>103</v>
      </c>
      <c r="AD710" s="17"/>
      <c r="AE710" s="17"/>
    </row>
    <row r="711" spans="1:31" s="3" customFormat="1" ht="13" x14ac:dyDescent="0.3">
      <c r="A711" s="35" t="s">
        <v>2777</v>
      </c>
      <c r="B711" s="17">
        <v>786</v>
      </c>
      <c r="C711" s="18">
        <v>40633</v>
      </c>
      <c r="D711" s="18">
        <v>40633.291666666701</v>
      </c>
      <c r="E711" s="16" t="s">
        <v>1375</v>
      </c>
      <c r="F711" s="36">
        <v>40968.333333333299</v>
      </c>
      <c r="G711" s="16" t="s">
        <v>141</v>
      </c>
      <c r="H711" s="17" t="s">
        <v>95</v>
      </c>
      <c r="I711" s="17"/>
      <c r="J711" s="17"/>
      <c r="K711" s="17" t="s">
        <v>96</v>
      </c>
      <c r="L711" s="17"/>
      <c r="M711" s="17"/>
      <c r="N711" s="17">
        <v>80</v>
      </c>
      <c r="O711" s="17"/>
      <c r="P711" s="17"/>
      <c r="Q711" s="17">
        <v>80</v>
      </c>
      <c r="R711" s="17" t="s">
        <v>83</v>
      </c>
      <c r="S711" s="17"/>
      <c r="T711" s="17" t="s">
        <v>88</v>
      </c>
      <c r="U711" s="17" t="s">
        <v>61</v>
      </c>
      <c r="V711" s="17" t="s">
        <v>89</v>
      </c>
      <c r="W711" s="19" t="s">
        <v>2778</v>
      </c>
      <c r="X711" s="18">
        <v>41974.333333333299</v>
      </c>
      <c r="Y711" s="18">
        <v>41974.333333333299</v>
      </c>
      <c r="Z711" s="17" t="s">
        <v>103</v>
      </c>
      <c r="AA711" s="17" t="s">
        <v>74</v>
      </c>
      <c r="AB711" s="17" t="s">
        <v>74</v>
      </c>
      <c r="AC711" s="17" t="s">
        <v>103</v>
      </c>
      <c r="AD711" s="17"/>
      <c r="AE711" s="17"/>
    </row>
    <row r="712" spans="1:31" s="3" customFormat="1" ht="13" x14ac:dyDescent="0.3">
      <c r="A712" s="35" t="s">
        <v>2779</v>
      </c>
      <c r="B712" s="17">
        <v>787</v>
      </c>
      <c r="C712" s="18">
        <v>40633</v>
      </c>
      <c r="D712" s="18">
        <v>40633.291666666701</v>
      </c>
      <c r="E712" s="16" t="s">
        <v>1375</v>
      </c>
      <c r="F712" s="36">
        <v>41016.291666666701</v>
      </c>
      <c r="G712" s="16" t="s">
        <v>141</v>
      </c>
      <c r="H712" s="17" t="s">
        <v>95</v>
      </c>
      <c r="I712" s="17"/>
      <c r="J712" s="17"/>
      <c r="K712" s="17" t="s">
        <v>96</v>
      </c>
      <c r="L712" s="17"/>
      <c r="M712" s="17"/>
      <c r="N712" s="17">
        <v>8</v>
      </c>
      <c r="O712" s="17"/>
      <c r="P712" s="17"/>
      <c r="Q712" s="17">
        <v>8</v>
      </c>
      <c r="R712" s="17" t="s">
        <v>83</v>
      </c>
      <c r="S712" s="17"/>
      <c r="T712" s="17" t="s">
        <v>88</v>
      </c>
      <c r="U712" s="17" t="s">
        <v>61</v>
      </c>
      <c r="V712" s="17" t="s">
        <v>62</v>
      </c>
      <c r="W712" s="19" t="s">
        <v>1156</v>
      </c>
      <c r="X712" s="18">
        <v>41919.291666666701</v>
      </c>
      <c r="Y712" s="18">
        <v>42005.333333333299</v>
      </c>
      <c r="Z712" s="17" t="s">
        <v>103</v>
      </c>
      <c r="AA712" s="17" t="s">
        <v>74</v>
      </c>
      <c r="AB712" s="17" t="s">
        <v>74</v>
      </c>
      <c r="AC712" s="17" t="s">
        <v>103</v>
      </c>
      <c r="AD712" s="17"/>
      <c r="AE712" s="17"/>
    </row>
    <row r="713" spans="1:31" s="3" customFormat="1" ht="13" x14ac:dyDescent="0.3">
      <c r="A713" s="35" t="s">
        <v>2780</v>
      </c>
      <c r="B713" s="17">
        <v>788</v>
      </c>
      <c r="C713" s="18">
        <v>40633</v>
      </c>
      <c r="D713" s="18">
        <v>40633.291666666701</v>
      </c>
      <c r="E713" s="16" t="s">
        <v>1375</v>
      </c>
      <c r="F713" s="36">
        <v>41011.595428240696</v>
      </c>
      <c r="G713" s="16" t="s">
        <v>141</v>
      </c>
      <c r="H713" s="17" t="s">
        <v>95</v>
      </c>
      <c r="I713" s="17"/>
      <c r="J713" s="17"/>
      <c r="K713" s="17" t="s">
        <v>96</v>
      </c>
      <c r="L713" s="17"/>
      <c r="M713" s="17"/>
      <c r="N713" s="17">
        <v>100</v>
      </c>
      <c r="O713" s="17"/>
      <c r="P713" s="17"/>
      <c r="Q713" s="17">
        <v>100</v>
      </c>
      <c r="R713" s="17" t="s">
        <v>83</v>
      </c>
      <c r="S713" s="17"/>
      <c r="T713" s="17" t="s">
        <v>107</v>
      </c>
      <c r="U713" s="17" t="s">
        <v>61</v>
      </c>
      <c r="V713" s="17" t="s">
        <v>89</v>
      </c>
      <c r="W713" s="19" t="s">
        <v>2781</v>
      </c>
      <c r="X713" s="18">
        <v>41791.291666666701</v>
      </c>
      <c r="Y713" s="18">
        <v>43252.291666666701</v>
      </c>
      <c r="Z713" s="17" t="s">
        <v>103</v>
      </c>
      <c r="AA713" s="17" t="s">
        <v>65</v>
      </c>
      <c r="AB713" s="17" t="s">
        <v>74</v>
      </c>
      <c r="AC713" s="17" t="s">
        <v>103</v>
      </c>
      <c r="AD713" s="17"/>
      <c r="AE713" s="17"/>
    </row>
    <row r="714" spans="1:31" s="3" customFormat="1" ht="13" x14ac:dyDescent="0.3">
      <c r="A714" s="35" t="s">
        <v>2782</v>
      </c>
      <c r="B714" s="17">
        <v>790</v>
      </c>
      <c r="C714" s="18">
        <v>40633</v>
      </c>
      <c r="D714" s="18">
        <v>40633.291666666701</v>
      </c>
      <c r="E714" s="16" t="s">
        <v>1375</v>
      </c>
      <c r="F714" s="36">
        <v>40961.6688194444</v>
      </c>
      <c r="G714" s="16" t="s">
        <v>141</v>
      </c>
      <c r="H714" s="17" t="s">
        <v>95</v>
      </c>
      <c r="I714" s="17"/>
      <c r="J714" s="17"/>
      <c r="K714" s="17" t="s">
        <v>96</v>
      </c>
      <c r="L714" s="17"/>
      <c r="M714" s="17"/>
      <c r="N714" s="17">
        <v>45</v>
      </c>
      <c r="O714" s="17"/>
      <c r="P714" s="17"/>
      <c r="Q714" s="17">
        <v>45</v>
      </c>
      <c r="R714" s="17" t="s">
        <v>83</v>
      </c>
      <c r="S714" s="17"/>
      <c r="T714" s="17" t="s">
        <v>88</v>
      </c>
      <c r="U714" s="17" t="s">
        <v>61</v>
      </c>
      <c r="V714" s="17" t="s">
        <v>89</v>
      </c>
      <c r="W714" s="19" t="s">
        <v>1852</v>
      </c>
      <c r="X714" s="18">
        <v>41791.291666666701</v>
      </c>
      <c r="Y714" s="18">
        <v>41791.291666666701</v>
      </c>
      <c r="Z714" s="17" t="s">
        <v>103</v>
      </c>
      <c r="AA714" s="17" t="s">
        <v>74</v>
      </c>
      <c r="AB714" s="17" t="s">
        <v>74</v>
      </c>
      <c r="AC714" s="17" t="s">
        <v>103</v>
      </c>
      <c r="AD714" s="17"/>
      <c r="AE714" s="17"/>
    </row>
    <row r="715" spans="1:31" s="3" customFormat="1" ht="13" x14ac:dyDescent="0.3">
      <c r="A715" s="35" t="s">
        <v>2783</v>
      </c>
      <c r="B715" s="17">
        <v>791</v>
      </c>
      <c r="C715" s="18">
        <v>40633</v>
      </c>
      <c r="D715" s="18">
        <v>40633.291666666701</v>
      </c>
      <c r="E715" s="16" t="s">
        <v>1375</v>
      </c>
      <c r="F715" s="36">
        <v>40980.753275463001</v>
      </c>
      <c r="G715" s="16" t="s">
        <v>141</v>
      </c>
      <c r="H715" s="17" t="s">
        <v>95</v>
      </c>
      <c r="I715" s="17"/>
      <c r="J715" s="17"/>
      <c r="K715" s="17" t="s">
        <v>96</v>
      </c>
      <c r="L715" s="17"/>
      <c r="M715" s="17"/>
      <c r="N715" s="17">
        <v>150</v>
      </c>
      <c r="O715" s="17"/>
      <c r="P715" s="17"/>
      <c r="Q715" s="17">
        <v>150</v>
      </c>
      <c r="R715" s="17" t="s">
        <v>83</v>
      </c>
      <c r="S715" s="17"/>
      <c r="T715" s="17" t="s">
        <v>107</v>
      </c>
      <c r="U715" s="17" t="s">
        <v>61</v>
      </c>
      <c r="V715" s="17" t="s">
        <v>89</v>
      </c>
      <c r="W715" s="19" t="s">
        <v>2784</v>
      </c>
      <c r="X715" s="18">
        <v>41486.291666666701</v>
      </c>
      <c r="Y715" s="18">
        <v>41486.291666666701</v>
      </c>
      <c r="Z715" s="17" t="s">
        <v>103</v>
      </c>
      <c r="AA715" s="17" t="s">
        <v>74</v>
      </c>
      <c r="AB715" s="17" t="s">
        <v>74</v>
      </c>
      <c r="AC715" s="17" t="s">
        <v>103</v>
      </c>
      <c r="AD715" s="17"/>
      <c r="AE715" s="17"/>
    </row>
    <row r="716" spans="1:31" s="3" customFormat="1" ht="13" x14ac:dyDescent="0.3">
      <c r="A716" s="35" t="s">
        <v>2785</v>
      </c>
      <c r="B716" s="17">
        <v>792</v>
      </c>
      <c r="C716" s="18">
        <v>40633</v>
      </c>
      <c r="D716" s="18">
        <v>40633.291666666701</v>
      </c>
      <c r="E716" s="16" t="s">
        <v>1375</v>
      </c>
      <c r="F716" s="36">
        <v>41012.938680555599</v>
      </c>
      <c r="G716" s="16" t="s">
        <v>141</v>
      </c>
      <c r="H716" s="17" t="s">
        <v>55</v>
      </c>
      <c r="I716" s="17"/>
      <c r="J716" s="17"/>
      <c r="K716" s="17" t="s">
        <v>55</v>
      </c>
      <c r="L716" s="17"/>
      <c r="M716" s="17"/>
      <c r="N716" s="17">
        <v>200</v>
      </c>
      <c r="O716" s="17"/>
      <c r="P716" s="17"/>
      <c r="Q716" s="17">
        <v>200</v>
      </c>
      <c r="R716" s="17" t="s">
        <v>83</v>
      </c>
      <c r="S716" s="17"/>
      <c r="T716" s="17" t="s">
        <v>163</v>
      </c>
      <c r="U716" s="17" t="s">
        <v>61</v>
      </c>
      <c r="V716" s="17" t="s">
        <v>89</v>
      </c>
      <c r="W716" s="19" t="s">
        <v>2786</v>
      </c>
      <c r="X716" s="18">
        <v>41883.291666666701</v>
      </c>
      <c r="Y716" s="18">
        <v>42353.333333333299</v>
      </c>
      <c r="Z716" s="17" t="s">
        <v>103</v>
      </c>
      <c r="AA716" s="17" t="s">
        <v>65</v>
      </c>
      <c r="AB716" s="17" t="s">
        <v>74</v>
      </c>
      <c r="AC716" s="17" t="s">
        <v>103</v>
      </c>
      <c r="AD716" s="17"/>
      <c r="AE716" s="17"/>
    </row>
    <row r="717" spans="1:31" s="3" customFormat="1" ht="13" x14ac:dyDescent="0.3">
      <c r="A717" s="35" t="s">
        <v>2787</v>
      </c>
      <c r="B717" s="17">
        <v>793</v>
      </c>
      <c r="C717" s="18">
        <v>40633</v>
      </c>
      <c r="D717" s="18">
        <v>40633.291666666701</v>
      </c>
      <c r="E717" s="16" t="s">
        <v>1375</v>
      </c>
      <c r="F717" s="36">
        <v>40994.684872685197</v>
      </c>
      <c r="G717" s="16" t="s">
        <v>141</v>
      </c>
      <c r="H717" s="17" t="s">
        <v>95</v>
      </c>
      <c r="I717" s="17"/>
      <c r="J717" s="17"/>
      <c r="K717" s="17" t="s">
        <v>96</v>
      </c>
      <c r="L717" s="17"/>
      <c r="M717" s="17"/>
      <c r="N717" s="17">
        <v>75</v>
      </c>
      <c r="O717" s="17"/>
      <c r="P717" s="17"/>
      <c r="Q717" s="17">
        <v>75</v>
      </c>
      <c r="R717" s="17" t="s">
        <v>83</v>
      </c>
      <c r="S717" s="17"/>
      <c r="T717" s="17" t="s">
        <v>88</v>
      </c>
      <c r="U717" s="17" t="s">
        <v>61</v>
      </c>
      <c r="V717" s="17" t="s">
        <v>89</v>
      </c>
      <c r="W717" s="19" t="s">
        <v>2788</v>
      </c>
      <c r="X717" s="18">
        <v>41365.291666666701</v>
      </c>
      <c r="Y717" s="18">
        <v>42369.333333333299</v>
      </c>
      <c r="Z717" s="17" t="s">
        <v>103</v>
      </c>
      <c r="AA717" s="17" t="s">
        <v>65</v>
      </c>
      <c r="AB717" s="17" t="s">
        <v>74</v>
      </c>
      <c r="AC717" s="17" t="s">
        <v>103</v>
      </c>
      <c r="AD717" s="17"/>
      <c r="AE717" s="17"/>
    </row>
    <row r="718" spans="1:31" s="3" customFormat="1" ht="13" x14ac:dyDescent="0.3">
      <c r="A718" s="35" t="s">
        <v>2789</v>
      </c>
      <c r="B718" s="17">
        <v>794</v>
      </c>
      <c r="C718" s="18">
        <v>40632</v>
      </c>
      <c r="D718" s="18">
        <v>40633.291666666701</v>
      </c>
      <c r="E718" s="16" t="s">
        <v>1375</v>
      </c>
      <c r="F718" s="36">
        <v>42054.333333333299</v>
      </c>
      <c r="G718" s="16" t="s">
        <v>141</v>
      </c>
      <c r="H718" s="17" t="s">
        <v>95</v>
      </c>
      <c r="I718" s="17"/>
      <c r="J718" s="17"/>
      <c r="K718" s="17" t="s">
        <v>96</v>
      </c>
      <c r="L718" s="17"/>
      <c r="M718" s="17"/>
      <c r="N718" s="17">
        <v>45</v>
      </c>
      <c r="O718" s="17"/>
      <c r="P718" s="17"/>
      <c r="Q718" s="17">
        <v>45</v>
      </c>
      <c r="R718" s="17" t="s">
        <v>83</v>
      </c>
      <c r="S718" s="17"/>
      <c r="T718" s="17" t="s">
        <v>70</v>
      </c>
      <c r="U718" s="17" t="s">
        <v>61</v>
      </c>
      <c r="V718" s="17" t="s">
        <v>71</v>
      </c>
      <c r="W718" s="19" t="s">
        <v>1508</v>
      </c>
      <c r="X718" s="18">
        <v>42124.291666666701</v>
      </c>
      <c r="Y718" s="18">
        <v>42521.291666666701</v>
      </c>
      <c r="Z718" s="17" t="s">
        <v>103</v>
      </c>
      <c r="AA718" s="17" t="s">
        <v>65</v>
      </c>
      <c r="AB718" s="17" t="s">
        <v>65</v>
      </c>
      <c r="AC718" s="17" t="s">
        <v>103</v>
      </c>
      <c r="AD718" s="17"/>
      <c r="AE718" s="17"/>
    </row>
    <row r="719" spans="1:31" s="3" customFormat="1" ht="13" x14ac:dyDescent="0.3">
      <c r="A719" s="35" t="s">
        <v>2790</v>
      </c>
      <c r="B719" s="17">
        <v>797</v>
      </c>
      <c r="C719" s="18">
        <v>40633</v>
      </c>
      <c r="D719" s="18">
        <v>40633.291666666701</v>
      </c>
      <c r="E719" s="16" t="s">
        <v>1375</v>
      </c>
      <c r="F719" s="36">
        <v>41743.291666666701</v>
      </c>
      <c r="G719" s="16" t="s">
        <v>141</v>
      </c>
      <c r="H719" s="17" t="s">
        <v>95</v>
      </c>
      <c r="I719" s="17"/>
      <c r="J719" s="17"/>
      <c r="K719" s="17" t="s">
        <v>96</v>
      </c>
      <c r="L719" s="17"/>
      <c r="M719" s="17"/>
      <c r="N719" s="17">
        <v>0.5</v>
      </c>
      <c r="O719" s="17"/>
      <c r="P719" s="17"/>
      <c r="Q719" s="17">
        <v>0.5</v>
      </c>
      <c r="R719" s="17" t="s">
        <v>83</v>
      </c>
      <c r="S719" s="17"/>
      <c r="T719" s="17" t="s">
        <v>84</v>
      </c>
      <c r="U719" s="17" t="s">
        <v>61</v>
      </c>
      <c r="V719" s="17" t="s">
        <v>89</v>
      </c>
      <c r="W719" s="19" t="s">
        <v>97</v>
      </c>
      <c r="X719" s="18">
        <v>42004.333333333299</v>
      </c>
      <c r="Y719" s="18">
        <v>42004.333333333299</v>
      </c>
      <c r="Z719" s="17" t="s">
        <v>103</v>
      </c>
      <c r="AA719" s="17" t="s">
        <v>65</v>
      </c>
      <c r="AB719" s="17" t="s">
        <v>65</v>
      </c>
      <c r="AC719" s="17" t="s">
        <v>103</v>
      </c>
      <c r="AD719" s="17"/>
      <c r="AE719" s="17"/>
    </row>
    <row r="720" spans="1:31" s="3" customFormat="1" ht="13" x14ac:dyDescent="0.3">
      <c r="A720" s="35" t="s">
        <v>2791</v>
      </c>
      <c r="B720" s="17">
        <v>798</v>
      </c>
      <c r="C720" s="18">
        <v>40527</v>
      </c>
      <c r="D720" s="18">
        <v>40633.291666666701</v>
      </c>
      <c r="E720" s="16" t="s">
        <v>1375</v>
      </c>
      <c r="F720" s="36">
        <v>42683.333333333299</v>
      </c>
      <c r="G720" s="16" t="s">
        <v>141</v>
      </c>
      <c r="H720" s="17" t="s">
        <v>95</v>
      </c>
      <c r="I720" s="17"/>
      <c r="J720" s="17"/>
      <c r="K720" s="17" t="s">
        <v>96</v>
      </c>
      <c r="L720" s="17"/>
      <c r="M720" s="17"/>
      <c r="N720" s="17">
        <v>221</v>
      </c>
      <c r="O720" s="17"/>
      <c r="P720" s="17"/>
      <c r="Q720" s="17">
        <v>221</v>
      </c>
      <c r="R720" s="17" t="s">
        <v>115</v>
      </c>
      <c r="S720" s="17"/>
      <c r="T720" s="17" t="s">
        <v>84</v>
      </c>
      <c r="U720" s="17" t="s">
        <v>61</v>
      </c>
      <c r="V720" s="17" t="s">
        <v>89</v>
      </c>
      <c r="W720" s="19" t="s">
        <v>239</v>
      </c>
      <c r="X720" s="18">
        <v>42004.333333333299</v>
      </c>
      <c r="Y720" s="18">
        <v>43373.291666666701</v>
      </c>
      <c r="Z720" s="17" t="s">
        <v>103</v>
      </c>
      <c r="AA720" s="17" t="s">
        <v>65</v>
      </c>
      <c r="AB720" s="17" t="s">
        <v>65</v>
      </c>
      <c r="AC720" s="17" t="s">
        <v>103</v>
      </c>
      <c r="AD720" s="17"/>
      <c r="AE720" s="17" t="s">
        <v>1509</v>
      </c>
    </row>
    <row r="721" spans="1:31" s="3" customFormat="1" ht="13" x14ac:dyDescent="0.3">
      <c r="A721" s="35" t="s">
        <v>2792</v>
      </c>
      <c r="B721" s="17">
        <v>799</v>
      </c>
      <c r="C721" s="18">
        <v>40633</v>
      </c>
      <c r="D721" s="18">
        <v>40633.291666666701</v>
      </c>
      <c r="E721" s="16" t="s">
        <v>1375</v>
      </c>
      <c r="F721" s="36">
        <v>42579.291666666701</v>
      </c>
      <c r="G721" s="16" t="s">
        <v>141</v>
      </c>
      <c r="H721" s="17" t="s">
        <v>95</v>
      </c>
      <c r="I721" s="17"/>
      <c r="J721" s="17"/>
      <c r="K721" s="17" t="s">
        <v>96</v>
      </c>
      <c r="L721" s="17"/>
      <c r="M721" s="17"/>
      <c r="N721" s="17">
        <v>0.1</v>
      </c>
      <c r="O721" s="17"/>
      <c r="P721" s="17"/>
      <c r="Q721" s="17">
        <v>0.1</v>
      </c>
      <c r="R721" s="17" t="s">
        <v>83</v>
      </c>
      <c r="S721" s="17"/>
      <c r="T721" s="17" t="s">
        <v>78</v>
      </c>
      <c r="U721" s="17" t="s">
        <v>61</v>
      </c>
      <c r="V721" s="17" t="s">
        <v>62</v>
      </c>
      <c r="W721" s="19" t="s">
        <v>2793</v>
      </c>
      <c r="X721" s="18">
        <v>42004.333333333299</v>
      </c>
      <c r="Y721" s="18">
        <v>42338.333333333299</v>
      </c>
      <c r="Z721" s="17" t="s">
        <v>103</v>
      </c>
      <c r="AA721" s="17" t="s">
        <v>65</v>
      </c>
      <c r="AB721" s="17" t="s">
        <v>65</v>
      </c>
      <c r="AC721" s="17" t="s">
        <v>103</v>
      </c>
      <c r="AD721" s="17"/>
      <c r="AE721" s="17" t="s">
        <v>74</v>
      </c>
    </row>
    <row r="722" spans="1:31" s="3" customFormat="1" ht="13" x14ac:dyDescent="0.3">
      <c r="A722" s="35" t="s">
        <v>2794</v>
      </c>
      <c r="B722" s="17">
        <v>800</v>
      </c>
      <c r="C722" s="18">
        <v>40633</v>
      </c>
      <c r="D722" s="18">
        <v>40633.291666666701</v>
      </c>
      <c r="E722" s="16" t="s">
        <v>1375</v>
      </c>
      <c r="F722" s="36">
        <v>42579.291666666701</v>
      </c>
      <c r="G722" s="16" t="s">
        <v>141</v>
      </c>
      <c r="H722" s="17" t="s">
        <v>95</v>
      </c>
      <c r="I722" s="17"/>
      <c r="J722" s="17"/>
      <c r="K722" s="17" t="s">
        <v>96</v>
      </c>
      <c r="L722" s="17"/>
      <c r="M722" s="17"/>
      <c r="N722" s="17">
        <v>0.1</v>
      </c>
      <c r="O722" s="17"/>
      <c r="P722" s="17"/>
      <c r="Q722" s="17">
        <v>0.1</v>
      </c>
      <c r="R722" s="17" t="s">
        <v>83</v>
      </c>
      <c r="S722" s="17"/>
      <c r="T722" s="17" t="s">
        <v>78</v>
      </c>
      <c r="U722" s="17" t="s">
        <v>61</v>
      </c>
      <c r="V722" s="17" t="s">
        <v>62</v>
      </c>
      <c r="W722" s="19" t="s">
        <v>2793</v>
      </c>
      <c r="X722" s="18">
        <v>42004.333333333299</v>
      </c>
      <c r="Y722" s="18">
        <v>42338.333333333299</v>
      </c>
      <c r="Z722" s="17" t="s">
        <v>103</v>
      </c>
      <c r="AA722" s="17" t="s">
        <v>65</v>
      </c>
      <c r="AB722" s="17" t="s">
        <v>65</v>
      </c>
      <c r="AC722" s="17" t="s">
        <v>103</v>
      </c>
      <c r="AD722" s="17"/>
      <c r="AE722" s="17" t="s">
        <v>74</v>
      </c>
    </row>
    <row r="723" spans="1:31" s="3" customFormat="1" ht="13" x14ac:dyDescent="0.3">
      <c r="A723" s="35" t="s">
        <v>2795</v>
      </c>
      <c r="B723" s="17">
        <v>801</v>
      </c>
      <c r="C723" s="18">
        <v>40633</v>
      </c>
      <c r="D723" s="18">
        <v>40633.291666666701</v>
      </c>
      <c r="E723" s="16" t="s">
        <v>1375</v>
      </c>
      <c r="F723" s="36">
        <v>40724.291666666701</v>
      </c>
      <c r="G723" s="16" t="s">
        <v>141</v>
      </c>
      <c r="H723" s="17" t="s">
        <v>95</v>
      </c>
      <c r="I723" s="17"/>
      <c r="J723" s="17"/>
      <c r="K723" s="17" t="s">
        <v>96</v>
      </c>
      <c r="L723" s="17"/>
      <c r="M723" s="17"/>
      <c r="N723" s="17">
        <v>75</v>
      </c>
      <c r="O723" s="17"/>
      <c r="P723" s="17"/>
      <c r="Q723" s="17">
        <v>75</v>
      </c>
      <c r="R723" s="17" t="s">
        <v>83</v>
      </c>
      <c r="S723" s="17"/>
      <c r="T723" s="17" t="s">
        <v>641</v>
      </c>
      <c r="U723" s="17" t="s">
        <v>61</v>
      </c>
      <c r="V723" s="17" t="s">
        <v>62</v>
      </c>
      <c r="W723" s="19" t="s">
        <v>2796</v>
      </c>
      <c r="X723" s="18">
        <v>41698.333333333299</v>
      </c>
      <c r="Y723" s="18">
        <v>41698.333333333299</v>
      </c>
      <c r="Z723" s="17" t="s">
        <v>103</v>
      </c>
      <c r="AA723" s="17" t="s">
        <v>74</v>
      </c>
      <c r="AB723" s="17" t="s">
        <v>74</v>
      </c>
      <c r="AC723" s="17" t="s">
        <v>103</v>
      </c>
      <c r="AD723" s="17"/>
      <c r="AE723" s="17"/>
    </row>
    <row r="724" spans="1:31" s="3" customFormat="1" ht="13" x14ac:dyDescent="0.3">
      <c r="A724" s="35" t="s">
        <v>2797</v>
      </c>
      <c r="B724" s="17">
        <v>802</v>
      </c>
      <c r="C724" s="18">
        <v>40633</v>
      </c>
      <c r="D724" s="18">
        <v>40633.291666666701</v>
      </c>
      <c r="E724" s="16" t="s">
        <v>1375</v>
      </c>
      <c r="F724" s="36">
        <v>40717.291666666701</v>
      </c>
      <c r="G724" s="16" t="s">
        <v>1219</v>
      </c>
      <c r="H724" s="17" t="s">
        <v>55</v>
      </c>
      <c r="I724" s="17"/>
      <c r="J724" s="17"/>
      <c r="K724" s="17" t="s">
        <v>55</v>
      </c>
      <c r="L724" s="17"/>
      <c r="M724" s="17"/>
      <c r="N724" s="17">
        <v>150</v>
      </c>
      <c r="O724" s="17"/>
      <c r="P724" s="17"/>
      <c r="Q724" s="17">
        <v>150</v>
      </c>
      <c r="R724" s="17" t="s">
        <v>115</v>
      </c>
      <c r="S724" s="17"/>
      <c r="T724" s="17" t="s">
        <v>229</v>
      </c>
      <c r="U724" s="17" t="s">
        <v>61</v>
      </c>
      <c r="V724" s="17" t="s">
        <v>71</v>
      </c>
      <c r="W724" s="19" t="s">
        <v>2798</v>
      </c>
      <c r="X724" s="18">
        <v>41639.333333333299</v>
      </c>
      <c r="Y724" s="18">
        <v>41639.333333333299</v>
      </c>
      <c r="Z724" s="17" t="s">
        <v>103</v>
      </c>
      <c r="AA724" s="17" t="s">
        <v>74</v>
      </c>
      <c r="AB724" s="17" t="s">
        <v>74</v>
      </c>
      <c r="AC724" s="17" t="s">
        <v>103</v>
      </c>
      <c r="AD724" s="17"/>
      <c r="AE724" s="17"/>
    </row>
    <row r="725" spans="1:31" s="3" customFormat="1" ht="25.5" x14ac:dyDescent="0.3">
      <c r="A725" s="35" t="s">
        <v>2799</v>
      </c>
      <c r="B725" s="17">
        <v>803</v>
      </c>
      <c r="C725" s="18">
        <v>40633</v>
      </c>
      <c r="D725" s="18">
        <v>40633.291666666701</v>
      </c>
      <c r="E725" s="16" t="s">
        <v>1375</v>
      </c>
      <c r="F725" s="36">
        <v>40998.616099537001</v>
      </c>
      <c r="G725" s="16" t="s">
        <v>141</v>
      </c>
      <c r="H725" s="17" t="s">
        <v>76</v>
      </c>
      <c r="I725" s="17"/>
      <c r="J725" s="17"/>
      <c r="K725" s="17" t="s">
        <v>96</v>
      </c>
      <c r="L725" s="17"/>
      <c r="M725" s="17"/>
      <c r="N725" s="17">
        <v>1080</v>
      </c>
      <c r="O725" s="17"/>
      <c r="P725" s="17"/>
      <c r="Q725" s="17">
        <v>1080</v>
      </c>
      <c r="R725" s="17" t="s">
        <v>83</v>
      </c>
      <c r="S725" s="17"/>
      <c r="T725" s="17" t="s">
        <v>88</v>
      </c>
      <c r="U725" s="17" t="s">
        <v>61</v>
      </c>
      <c r="V725" s="17" t="s">
        <v>62</v>
      </c>
      <c r="W725" s="19" t="s">
        <v>2681</v>
      </c>
      <c r="X725" s="18">
        <v>42185.291666666701</v>
      </c>
      <c r="Y725" s="18">
        <v>42185.291666666701</v>
      </c>
      <c r="Z725" s="17" t="s">
        <v>103</v>
      </c>
      <c r="AA725" s="17" t="s">
        <v>74</v>
      </c>
      <c r="AB725" s="17" t="s">
        <v>74</v>
      </c>
      <c r="AC725" s="17" t="s">
        <v>103</v>
      </c>
      <c r="AD725" s="17"/>
      <c r="AE725" s="17"/>
    </row>
    <row r="726" spans="1:31" s="3" customFormat="1" ht="13" x14ac:dyDescent="0.3">
      <c r="A726" s="35" t="s">
        <v>2800</v>
      </c>
      <c r="B726" s="17">
        <v>804</v>
      </c>
      <c r="C726" s="18">
        <v>40633</v>
      </c>
      <c r="D726" s="18">
        <v>40633.291666666701</v>
      </c>
      <c r="E726" s="16" t="s">
        <v>1375</v>
      </c>
      <c r="F726" s="36">
        <v>40998.895497685196</v>
      </c>
      <c r="G726" s="16" t="s">
        <v>141</v>
      </c>
      <c r="H726" s="17" t="s">
        <v>76</v>
      </c>
      <c r="I726" s="17"/>
      <c r="J726" s="17"/>
      <c r="K726" s="17" t="s">
        <v>96</v>
      </c>
      <c r="L726" s="17"/>
      <c r="M726" s="17"/>
      <c r="N726" s="17">
        <v>540</v>
      </c>
      <c r="O726" s="17"/>
      <c r="P726" s="17"/>
      <c r="Q726" s="17">
        <v>540</v>
      </c>
      <c r="R726" s="17" t="s">
        <v>83</v>
      </c>
      <c r="S726" s="17"/>
      <c r="T726" s="17" t="s">
        <v>88</v>
      </c>
      <c r="U726" s="17" t="s">
        <v>61</v>
      </c>
      <c r="V726" s="17" t="s">
        <v>62</v>
      </c>
      <c r="W726" s="19" t="s">
        <v>2801</v>
      </c>
      <c r="X726" s="18">
        <v>42185.291666666701</v>
      </c>
      <c r="Y726" s="18">
        <v>42339.333333333299</v>
      </c>
      <c r="Z726" s="17" t="s">
        <v>103</v>
      </c>
      <c r="AA726" s="17" t="s">
        <v>74</v>
      </c>
      <c r="AB726" s="17" t="s">
        <v>74</v>
      </c>
      <c r="AC726" s="17" t="s">
        <v>103</v>
      </c>
      <c r="AD726" s="17"/>
      <c r="AE726" s="17"/>
    </row>
    <row r="727" spans="1:31" s="3" customFormat="1" ht="13" x14ac:dyDescent="0.3">
      <c r="A727" s="35" t="s">
        <v>2802</v>
      </c>
      <c r="B727" s="17">
        <v>805</v>
      </c>
      <c r="C727" s="18">
        <v>40633</v>
      </c>
      <c r="D727" s="18">
        <v>40633.291666666701</v>
      </c>
      <c r="E727" s="16" t="s">
        <v>1375</v>
      </c>
      <c r="F727" s="36">
        <v>42579.291666666701</v>
      </c>
      <c r="G727" s="16" t="s">
        <v>141</v>
      </c>
      <c r="H727" s="17" t="s">
        <v>95</v>
      </c>
      <c r="I727" s="17"/>
      <c r="J727" s="17"/>
      <c r="K727" s="17" t="s">
        <v>96</v>
      </c>
      <c r="L727" s="17"/>
      <c r="M727" s="17"/>
      <c r="N727" s="17">
        <v>0.1</v>
      </c>
      <c r="O727" s="17"/>
      <c r="P727" s="17"/>
      <c r="Q727" s="17">
        <v>0.1</v>
      </c>
      <c r="R727" s="17" t="s">
        <v>83</v>
      </c>
      <c r="S727" s="17"/>
      <c r="T727" s="17" t="s">
        <v>78</v>
      </c>
      <c r="U727" s="17" t="s">
        <v>61</v>
      </c>
      <c r="V727" s="17" t="s">
        <v>62</v>
      </c>
      <c r="W727" s="19" t="s">
        <v>2803</v>
      </c>
      <c r="X727" s="18">
        <v>42004.333333333299</v>
      </c>
      <c r="Y727" s="18">
        <v>42338.333333333299</v>
      </c>
      <c r="Z727" s="17" t="s">
        <v>103</v>
      </c>
      <c r="AA727" s="17" t="s">
        <v>65</v>
      </c>
      <c r="AB727" s="17" t="s">
        <v>65</v>
      </c>
      <c r="AC727" s="17" t="s">
        <v>103</v>
      </c>
      <c r="AD727" s="17"/>
      <c r="AE727" s="17" t="s">
        <v>74</v>
      </c>
    </row>
    <row r="728" spans="1:31" s="3" customFormat="1" ht="13" x14ac:dyDescent="0.3">
      <c r="A728" s="35" t="s">
        <v>2804</v>
      </c>
      <c r="B728" s="17">
        <v>806</v>
      </c>
      <c r="C728" s="18">
        <v>40633</v>
      </c>
      <c r="D728" s="18">
        <v>40633.291666666701</v>
      </c>
      <c r="E728" s="16" t="s">
        <v>1375</v>
      </c>
      <c r="F728" s="36">
        <v>42579.291666666701</v>
      </c>
      <c r="G728" s="16" t="s">
        <v>141</v>
      </c>
      <c r="H728" s="17" t="s">
        <v>95</v>
      </c>
      <c r="I728" s="17"/>
      <c r="J728" s="17"/>
      <c r="K728" s="17" t="s">
        <v>96</v>
      </c>
      <c r="L728" s="17"/>
      <c r="M728" s="17"/>
      <c r="N728" s="17">
        <v>0.1</v>
      </c>
      <c r="O728" s="17"/>
      <c r="P728" s="17"/>
      <c r="Q728" s="17">
        <v>0.1</v>
      </c>
      <c r="R728" s="17" t="s">
        <v>83</v>
      </c>
      <c r="S728" s="17"/>
      <c r="T728" s="17" t="s">
        <v>78</v>
      </c>
      <c r="U728" s="17" t="s">
        <v>61</v>
      </c>
      <c r="V728" s="17" t="s">
        <v>62</v>
      </c>
      <c r="W728" s="19" t="s">
        <v>2805</v>
      </c>
      <c r="X728" s="18">
        <v>42004.333333333299</v>
      </c>
      <c r="Y728" s="18">
        <v>42338.333333333299</v>
      </c>
      <c r="Z728" s="17" t="s">
        <v>103</v>
      </c>
      <c r="AA728" s="17" t="s">
        <v>65</v>
      </c>
      <c r="AB728" s="17" t="s">
        <v>65</v>
      </c>
      <c r="AC728" s="17" t="s">
        <v>103</v>
      </c>
      <c r="AD728" s="17"/>
      <c r="AE728" s="17" t="s">
        <v>74</v>
      </c>
    </row>
    <row r="729" spans="1:31" s="3" customFormat="1" ht="13" x14ac:dyDescent="0.3">
      <c r="A729" s="35" t="s">
        <v>2806</v>
      </c>
      <c r="B729" s="17">
        <v>807</v>
      </c>
      <c r="C729" s="18">
        <v>40631</v>
      </c>
      <c r="D729" s="18">
        <v>40633.291666666701</v>
      </c>
      <c r="E729" s="16" t="s">
        <v>1375</v>
      </c>
      <c r="F729" s="36">
        <v>41025.672361111101</v>
      </c>
      <c r="G729" s="16" t="s">
        <v>141</v>
      </c>
      <c r="H729" s="17" t="s">
        <v>95</v>
      </c>
      <c r="I729" s="17"/>
      <c r="J729" s="17"/>
      <c r="K729" s="17" t="s">
        <v>96</v>
      </c>
      <c r="L729" s="17"/>
      <c r="M729" s="17"/>
      <c r="N729" s="17">
        <v>300</v>
      </c>
      <c r="O729" s="17"/>
      <c r="P729" s="17"/>
      <c r="Q729" s="17">
        <v>300</v>
      </c>
      <c r="R729" s="17" t="s">
        <v>83</v>
      </c>
      <c r="S729" s="17"/>
      <c r="T729" s="17" t="s">
        <v>257</v>
      </c>
      <c r="U729" s="17" t="s">
        <v>189</v>
      </c>
      <c r="V729" s="17" t="s">
        <v>89</v>
      </c>
      <c r="W729" s="19" t="s">
        <v>2807</v>
      </c>
      <c r="X729" s="18">
        <v>41897.291666666701</v>
      </c>
      <c r="Y729" s="18">
        <v>41897.291666666701</v>
      </c>
      <c r="Z729" s="17" t="s">
        <v>103</v>
      </c>
      <c r="AA729" s="17" t="s">
        <v>74</v>
      </c>
      <c r="AB729" s="17" t="s">
        <v>74</v>
      </c>
      <c r="AC729" s="17" t="s">
        <v>103</v>
      </c>
      <c r="AD729" s="17"/>
      <c r="AE729" s="17"/>
    </row>
    <row r="730" spans="1:31" s="3" customFormat="1" ht="13" x14ac:dyDescent="0.3">
      <c r="A730" s="35" t="s">
        <v>2808</v>
      </c>
      <c r="B730" s="17">
        <v>808</v>
      </c>
      <c r="C730" s="18">
        <v>40631</v>
      </c>
      <c r="D730" s="18">
        <v>40633.291666666701</v>
      </c>
      <c r="E730" s="16" t="s">
        <v>1375</v>
      </c>
      <c r="F730" s="36">
        <v>40760.959479166697</v>
      </c>
      <c r="G730" s="16" t="s">
        <v>141</v>
      </c>
      <c r="H730" s="17" t="s">
        <v>95</v>
      </c>
      <c r="I730" s="17"/>
      <c r="J730" s="17"/>
      <c r="K730" s="17" t="s">
        <v>96</v>
      </c>
      <c r="L730" s="17"/>
      <c r="M730" s="17"/>
      <c r="N730" s="17">
        <v>700</v>
      </c>
      <c r="O730" s="17"/>
      <c r="P730" s="17"/>
      <c r="Q730" s="17">
        <v>700</v>
      </c>
      <c r="R730" s="17" t="s">
        <v>83</v>
      </c>
      <c r="S730" s="17"/>
      <c r="T730" s="17" t="s">
        <v>257</v>
      </c>
      <c r="U730" s="17" t="s">
        <v>189</v>
      </c>
      <c r="V730" s="17" t="s">
        <v>89</v>
      </c>
      <c r="W730" s="19" t="s">
        <v>2809</v>
      </c>
      <c r="X730" s="18">
        <v>41897.291666666701</v>
      </c>
      <c r="Y730" s="18">
        <v>41897.291666666701</v>
      </c>
      <c r="Z730" s="17" t="s">
        <v>103</v>
      </c>
      <c r="AA730" s="17" t="s">
        <v>74</v>
      </c>
      <c r="AB730" s="17" t="s">
        <v>74</v>
      </c>
      <c r="AC730" s="17" t="s">
        <v>103</v>
      </c>
      <c r="AD730" s="17"/>
      <c r="AE730" s="17"/>
    </row>
    <row r="731" spans="1:31" s="3" customFormat="1" ht="13" x14ac:dyDescent="0.3">
      <c r="A731" s="35" t="s">
        <v>2810</v>
      </c>
      <c r="B731" s="17">
        <v>809</v>
      </c>
      <c r="C731" s="18">
        <v>40633</v>
      </c>
      <c r="D731" s="18">
        <v>40633.291666666701</v>
      </c>
      <c r="E731" s="16" t="s">
        <v>1375</v>
      </c>
      <c r="F731" s="36">
        <v>42579.291666666701</v>
      </c>
      <c r="G731" s="16" t="s">
        <v>141</v>
      </c>
      <c r="H731" s="17" t="s">
        <v>95</v>
      </c>
      <c r="I731" s="17"/>
      <c r="J731" s="17"/>
      <c r="K731" s="17" t="s">
        <v>96</v>
      </c>
      <c r="L731" s="17"/>
      <c r="M731" s="17"/>
      <c r="N731" s="17">
        <v>0.1</v>
      </c>
      <c r="O731" s="17"/>
      <c r="P731" s="17"/>
      <c r="Q731" s="17">
        <v>0.1</v>
      </c>
      <c r="R731" s="17" t="s">
        <v>83</v>
      </c>
      <c r="S731" s="17"/>
      <c r="T731" s="17" t="s">
        <v>78</v>
      </c>
      <c r="U731" s="17" t="s">
        <v>61</v>
      </c>
      <c r="V731" s="17" t="s">
        <v>62</v>
      </c>
      <c r="W731" s="19" t="s">
        <v>1210</v>
      </c>
      <c r="X731" s="18">
        <v>42004.333333333299</v>
      </c>
      <c r="Y731" s="18">
        <v>42885.291666666701</v>
      </c>
      <c r="Z731" s="17" t="s">
        <v>103</v>
      </c>
      <c r="AA731" s="17" t="s">
        <v>65</v>
      </c>
      <c r="AB731" s="17" t="s">
        <v>65</v>
      </c>
      <c r="AC731" s="17" t="s">
        <v>103</v>
      </c>
      <c r="AD731" s="17"/>
      <c r="AE731" s="17" t="s">
        <v>74</v>
      </c>
    </row>
    <row r="732" spans="1:31" s="3" customFormat="1" ht="13" x14ac:dyDescent="0.3">
      <c r="A732" s="35" t="s">
        <v>2811</v>
      </c>
      <c r="B732" s="17">
        <v>810</v>
      </c>
      <c r="C732" s="18">
        <v>40633</v>
      </c>
      <c r="D732" s="18">
        <v>40633.291666666701</v>
      </c>
      <c r="E732" s="16" t="s">
        <v>1375</v>
      </c>
      <c r="F732" s="36">
        <v>40998.946875000001</v>
      </c>
      <c r="G732" s="16" t="s">
        <v>141</v>
      </c>
      <c r="H732" s="17" t="s">
        <v>95</v>
      </c>
      <c r="I732" s="17"/>
      <c r="J732" s="17"/>
      <c r="K732" s="17" t="s">
        <v>96</v>
      </c>
      <c r="L732" s="17"/>
      <c r="M732" s="17"/>
      <c r="N732" s="17">
        <v>100</v>
      </c>
      <c r="O732" s="17"/>
      <c r="P732" s="17"/>
      <c r="Q732" s="17">
        <v>100</v>
      </c>
      <c r="R732" s="17" t="s">
        <v>83</v>
      </c>
      <c r="S732" s="17"/>
      <c r="T732" s="17" t="s">
        <v>78</v>
      </c>
      <c r="U732" s="17" t="s">
        <v>61</v>
      </c>
      <c r="V732" s="17" t="s">
        <v>62</v>
      </c>
      <c r="W732" s="19" t="s">
        <v>2812</v>
      </c>
      <c r="X732" s="18">
        <v>41698.333333333299</v>
      </c>
      <c r="Y732" s="18">
        <v>41698.333333333299</v>
      </c>
      <c r="Z732" s="17" t="s">
        <v>103</v>
      </c>
      <c r="AA732" s="17" t="s">
        <v>74</v>
      </c>
      <c r="AB732" s="17" t="s">
        <v>74</v>
      </c>
      <c r="AC732" s="17" t="s">
        <v>103</v>
      </c>
      <c r="AD732" s="17"/>
      <c r="AE732" s="17"/>
    </row>
    <row r="733" spans="1:31" s="3" customFormat="1" ht="13" x14ac:dyDescent="0.3">
      <c r="A733" s="35" t="s">
        <v>2813</v>
      </c>
      <c r="B733" s="17">
        <v>811</v>
      </c>
      <c r="C733" s="18">
        <v>40633</v>
      </c>
      <c r="D733" s="18">
        <v>40633.291666666701</v>
      </c>
      <c r="E733" s="16" t="s">
        <v>1375</v>
      </c>
      <c r="F733" s="36">
        <v>41016.291666666701</v>
      </c>
      <c r="G733" s="16" t="s">
        <v>141</v>
      </c>
      <c r="H733" s="17" t="s">
        <v>95</v>
      </c>
      <c r="I733" s="17"/>
      <c r="J733" s="17"/>
      <c r="K733" s="17" t="s">
        <v>96</v>
      </c>
      <c r="L733" s="17"/>
      <c r="M733" s="17"/>
      <c r="N733" s="17">
        <v>20</v>
      </c>
      <c r="O733" s="17"/>
      <c r="P733" s="17"/>
      <c r="Q733" s="17">
        <v>20</v>
      </c>
      <c r="R733" s="17" t="s">
        <v>83</v>
      </c>
      <c r="S733" s="17"/>
      <c r="T733" s="17" t="s">
        <v>78</v>
      </c>
      <c r="U733" s="17" t="s">
        <v>61</v>
      </c>
      <c r="V733" s="17" t="s">
        <v>62</v>
      </c>
      <c r="W733" s="19" t="s">
        <v>2814</v>
      </c>
      <c r="X733" s="18">
        <v>41455.291666666701</v>
      </c>
      <c r="Y733" s="18">
        <v>41633.333333333299</v>
      </c>
      <c r="Z733" s="17" t="s">
        <v>103</v>
      </c>
      <c r="AA733" s="17" t="s">
        <v>65</v>
      </c>
      <c r="AB733" s="17" t="s">
        <v>74</v>
      </c>
      <c r="AC733" s="17" t="s">
        <v>103</v>
      </c>
      <c r="AD733" s="17"/>
      <c r="AE733" s="17"/>
    </row>
    <row r="734" spans="1:31" s="3" customFormat="1" ht="13" x14ac:dyDescent="0.3">
      <c r="A734" s="35" t="s">
        <v>2815</v>
      </c>
      <c r="B734" s="17">
        <v>812</v>
      </c>
      <c r="C734" s="18">
        <v>40633</v>
      </c>
      <c r="D734" s="18">
        <v>40633.291666666701</v>
      </c>
      <c r="E734" s="16" t="s">
        <v>1375</v>
      </c>
      <c r="F734" s="36">
        <v>41016.291666666701</v>
      </c>
      <c r="G734" s="16" t="s">
        <v>141</v>
      </c>
      <c r="H734" s="17" t="s">
        <v>95</v>
      </c>
      <c r="I734" s="17"/>
      <c r="J734" s="17"/>
      <c r="K734" s="17" t="s">
        <v>96</v>
      </c>
      <c r="L734" s="17"/>
      <c r="M734" s="17"/>
      <c r="N734" s="17">
        <v>20</v>
      </c>
      <c r="O734" s="17"/>
      <c r="P734" s="17"/>
      <c r="Q734" s="17">
        <v>20</v>
      </c>
      <c r="R734" s="17" t="s">
        <v>83</v>
      </c>
      <c r="S734" s="17"/>
      <c r="T734" s="17" t="s">
        <v>78</v>
      </c>
      <c r="U734" s="17" t="s">
        <v>61</v>
      </c>
      <c r="V734" s="17" t="s">
        <v>62</v>
      </c>
      <c r="W734" s="19" t="s">
        <v>2814</v>
      </c>
      <c r="X734" s="18">
        <v>41455.291666666701</v>
      </c>
      <c r="Y734" s="18">
        <v>41633.333333333299</v>
      </c>
      <c r="Z734" s="17" t="s">
        <v>103</v>
      </c>
      <c r="AA734" s="17" t="s">
        <v>65</v>
      </c>
      <c r="AB734" s="17" t="s">
        <v>74</v>
      </c>
      <c r="AC734" s="17" t="s">
        <v>103</v>
      </c>
      <c r="AD734" s="17"/>
      <c r="AE734" s="17"/>
    </row>
    <row r="735" spans="1:31" s="3" customFormat="1" ht="13" x14ac:dyDescent="0.3">
      <c r="A735" s="35" t="s">
        <v>2816</v>
      </c>
      <c r="B735" s="17">
        <v>813</v>
      </c>
      <c r="C735" s="18">
        <v>40633</v>
      </c>
      <c r="D735" s="18">
        <v>40633.291666666701</v>
      </c>
      <c r="E735" s="16" t="s">
        <v>1375</v>
      </c>
      <c r="F735" s="36">
        <v>41016.291666666701</v>
      </c>
      <c r="G735" s="16" t="s">
        <v>141</v>
      </c>
      <c r="H735" s="17" t="s">
        <v>95</v>
      </c>
      <c r="I735" s="17"/>
      <c r="J735" s="17"/>
      <c r="K735" s="17" t="s">
        <v>96</v>
      </c>
      <c r="L735" s="17"/>
      <c r="M735" s="17"/>
      <c r="N735" s="17">
        <v>20</v>
      </c>
      <c r="O735" s="17"/>
      <c r="P735" s="17"/>
      <c r="Q735" s="17">
        <v>20</v>
      </c>
      <c r="R735" s="17" t="s">
        <v>83</v>
      </c>
      <c r="S735" s="17"/>
      <c r="T735" s="17" t="s">
        <v>78</v>
      </c>
      <c r="U735" s="17" t="s">
        <v>61</v>
      </c>
      <c r="V735" s="17" t="s">
        <v>62</v>
      </c>
      <c r="W735" s="19" t="s">
        <v>2814</v>
      </c>
      <c r="X735" s="18">
        <v>41455.291666666701</v>
      </c>
      <c r="Y735" s="18">
        <v>41633.333333333299</v>
      </c>
      <c r="Z735" s="17" t="s">
        <v>103</v>
      </c>
      <c r="AA735" s="17" t="s">
        <v>65</v>
      </c>
      <c r="AB735" s="17" t="s">
        <v>74</v>
      </c>
      <c r="AC735" s="17" t="s">
        <v>103</v>
      </c>
      <c r="AD735" s="17"/>
      <c r="AE735" s="17"/>
    </row>
    <row r="736" spans="1:31" s="3" customFormat="1" ht="13" x14ac:dyDescent="0.3">
      <c r="A736" s="35" t="s">
        <v>2817</v>
      </c>
      <c r="B736" s="17">
        <v>814</v>
      </c>
      <c r="C736" s="18">
        <v>40633</v>
      </c>
      <c r="D736" s="18">
        <v>40633.291666666701</v>
      </c>
      <c r="E736" s="16" t="s">
        <v>1375</v>
      </c>
      <c r="F736" s="36">
        <v>42579.291666666701</v>
      </c>
      <c r="G736" s="16" t="s">
        <v>141</v>
      </c>
      <c r="H736" s="17" t="s">
        <v>95</v>
      </c>
      <c r="I736" s="17"/>
      <c r="J736" s="17"/>
      <c r="K736" s="17" t="s">
        <v>96</v>
      </c>
      <c r="L736" s="17"/>
      <c r="M736" s="17"/>
      <c r="N736" s="17">
        <v>0.1</v>
      </c>
      <c r="O736" s="17"/>
      <c r="P736" s="17"/>
      <c r="Q736" s="17">
        <v>0.1</v>
      </c>
      <c r="R736" s="17" t="s">
        <v>83</v>
      </c>
      <c r="S736" s="17"/>
      <c r="T736" s="17" t="s">
        <v>78</v>
      </c>
      <c r="U736" s="17" t="s">
        <v>61</v>
      </c>
      <c r="V736" s="17" t="s">
        <v>62</v>
      </c>
      <c r="W736" s="19" t="s">
        <v>1210</v>
      </c>
      <c r="X736" s="18">
        <v>42004.333333333299</v>
      </c>
      <c r="Y736" s="18">
        <v>42885.291666666701</v>
      </c>
      <c r="Z736" s="17" t="s">
        <v>103</v>
      </c>
      <c r="AA736" s="17" t="s">
        <v>65</v>
      </c>
      <c r="AB736" s="17" t="s">
        <v>65</v>
      </c>
      <c r="AC736" s="17" t="s">
        <v>103</v>
      </c>
      <c r="AD736" s="17"/>
      <c r="AE736" s="17" t="s">
        <v>74</v>
      </c>
    </row>
    <row r="737" spans="1:31" s="3" customFormat="1" ht="13" x14ac:dyDescent="0.3">
      <c r="A737" s="35" t="s">
        <v>2818</v>
      </c>
      <c r="B737" s="17">
        <v>815</v>
      </c>
      <c r="C737" s="18">
        <v>40633</v>
      </c>
      <c r="D737" s="18">
        <v>40633.291666666701</v>
      </c>
      <c r="E737" s="16" t="s">
        <v>1375</v>
      </c>
      <c r="F737" s="36">
        <v>42579.291666666701</v>
      </c>
      <c r="G737" s="16" t="s">
        <v>141</v>
      </c>
      <c r="H737" s="17" t="s">
        <v>95</v>
      </c>
      <c r="I737" s="17"/>
      <c r="J737" s="17"/>
      <c r="K737" s="17" t="s">
        <v>96</v>
      </c>
      <c r="L737" s="17"/>
      <c r="M737" s="17"/>
      <c r="N737" s="17">
        <v>0.1</v>
      </c>
      <c r="O737" s="17"/>
      <c r="P737" s="17"/>
      <c r="Q737" s="17">
        <v>0.1</v>
      </c>
      <c r="R737" s="17" t="s">
        <v>83</v>
      </c>
      <c r="S737" s="17"/>
      <c r="T737" s="17" t="s">
        <v>78</v>
      </c>
      <c r="U737" s="17" t="s">
        <v>61</v>
      </c>
      <c r="V737" s="17" t="s">
        <v>62</v>
      </c>
      <c r="W737" s="19" t="s">
        <v>1210</v>
      </c>
      <c r="X737" s="18">
        <v>42004.333333333299</v>
      </c>
      <c r="Y737" s="18">
        <v>42885.291666666701</v>
      </c>
      <c r="Z737" s="17" t="s">
        <v>103</v>
      </c>
      <c r="AA737" s="17" t="s">
        <v>65</v>
      </c>
      <c r="AB737" s="17" t="s">
        <v>65</v>
      </c>
      <c r="AC737" s="17" t="s">
        <v>103</v>
      </c>
      <c r="AD737" s="17"/>
      <c r="AE737" s="17" t="s">
        <v>74</v>
      </c>
    </row>
    <row r="738" spans="1:31" s="3" customFormat="1" ht="13" x14ac:dyDescent="0.3">
      <c r="A738" s="35" t="s">
        <v>2819</v>
      </c>
      <c r="B738" s="17">
        <v>816</v>
      </c>
      <c r="C738" s="18">
        <v>40633</v>
      </c>
      <c r="D738" s="18">
        <v>40633.291666666701</v>
      </c>
      <c r="E738" s="16" t="s">
        <v>1375</v>
      </c>
      <c r="F738" s="36">
        <v>42579.291666666701</v>
      </c>
      <c r="G738" s="16" t="s">
        <v>141</v>
      </c>
      <c r="H738" s="17" t="s">
        <v>95</v>
      </c>
      <c r="I738" s="17"/>
      <c r="J738" s="17"/>
      <c r="K738" s="17" t="s">
        <v>96</v>
      </c>
      <c r="L738" s="17"/>
      <c r="M738" s="17"/>
      <c r="N738" s="17">
        <v>0.1</v>
      </c>
      <c r="O738" s="17"/>
      <c r="P738" s="17"/>
      <c r="Q738" s="17">
        <v>0.1</v>
      </c>
      <c r="R738" s="17" t="s">
        <v>83</v>
      </c>
      <c r="S738" s="17"/>
      <c r="T738" s="17" t="s">
        <v>78</v>
      </c>
      <c r="U738" s="17" t="s">
        <v>61</v>
      </c>
      <c r="V738" s="17" t="s">
        <v>62</v>
      </c>
      <c r="W738" s="19" t="s">
        <v>1210</v>
      </c>
      <c r="X738" s="18">
        <v>42004.333333333299</v>
      </c>
      <c r="Y738" s="18">
        <v>42885.291666666701</v>
      </c>
      <c r="Z738" s="17" t="s">
        <v>103</v>
      </c>
      <c r="AA738" s="17" t="s">
        <v>65</v>
      </c>
      <c r="AB738" s="17" t="s">
        <v>65</v>
      </c>
      <c r="AC738" s="17" t="s">
        <v>103</v>
      </c>
      <c r="AD738" s="17"/>
      <c r="AE738" s="17" t="s">
        <v>74</v>
      </c>
    </row>
    <row r="739" spans="1:31" s="3" customFormat="1" ht="13" x14ac:dyDescent="0.3">
      <c r="A739" s="35" t="s">
        <v>2820</v>
      </c>
      <c r="B739" s="17">
        <v>817</v>
      </c>
      <c r="C739" s="18">
        <v>40633</v>
      </c>
      <c r="D739" s="18">
        <v>40633.291666666701</v>
      </c>
      <c r="E739" s="16" t="s">
        <v>1375</v>
      </c>
      <c r="F739" s="36">
        <v>40967.333333333299</v>
      </c>
      <c r="G739" s="16" t="s">
        <v>141</v>
      </c>
      <c r="H739" s="17" t="s">
        <v>95</v>
      </c>
      <c r="I739" s="17"/>
      <c r="J739" s="17"/>
      <c r="K739" s="17" t="s">
        <v>96</v>
      </c>
      <c r="L739" s="17"/>
      <c r="M739" s="17"/>
      <c r="N739" s="17">
        <v>20</v>
      </c>
      <c r="O739" s="17"/>
      <c r="P739" s="17"/>
      <c r="Q739" s="17">
        <v>20</v>
      </c>
      <c r="R739" s="17" t="s">
        <v>83</v>
      </c>
      <c r="S739" s="17"/>
      <c r="T739" s="17" t="s">
        <v>226</v>
      </c>
      <c r="U739" s="17" t="s">
        <v>61</v>
      </c>
      <c r="V739" s="17" t="s">
        <v>62</v>
      </c>
      <c r="W739" s="19" t="s">
        <v>2821</v>
      </c>
      <c r="X739" s="18">
        <v>41090.291666666701</v>
      </c>
      <c r="Y739" s="18">
        <v>41090.291666666701</v>
      </c>
      <c r="Z739" s="17" t="s">
        <v>103</v>
      </c>
      <c r="AA739" s="17" t="s">
        <v>74</v>
      </c>
      <c r="AB739" s="17" t="s">
        <v>74</v>
      </c>
      <c r="AC739" s="17" t="s">
        <v>103</v>
      </c>
      <c r="AD739" s="17"/>
      <c r="AE739" s="17"/>
    </row>
    <row r="740" spans="1:31" s="3" customFormat="1" ht="13" x14ac:dyDescent="0.3">
      <c r="A740" s="35" t="s">
        <v>2822</v>
      </c>
      <c r="B740" s="17">
        <v>818</v>
      </c>
      <c r="C740" s="18">
        <v>40633</v>
      </c>
      <c r="D740" s="18">
        <v>40633.291666666701</v>
      </c>
      <c r="E740" s="16" t="s">
        <v>1375</v>
      </c>
      <c r="F740" s="36">
        <v>40998.628576388903</v>
      </c>
      <c r="G740" s="16" t="s">
        <v>141</v>
      </c>
      <c r="H740" s="17" t="s">
        <v>95</v>
      </c>
      <c r="I740" s="17"/>
      <c r="J740" s="17"/>
      <c r="K740" s="17" t="s">
        <v>96</v>
      </c>
      <c r="L740" s="17"/>
      <c r="M740" s="17"/>
      <c r="N740" s="17">
        <v>20</v>
      </c>
      <c r="O740" s="17"/>
      <c r="P740" s="17"/>
      <c r="Q740" s="17">
        <v>20</v>
      </c>
      <c r="R740" s="17" t="s">
        <v>83</v>
      </c>
      <c r="S740" s="17"/>
      <c r="T740" s="17" t="s">
        <v>156</v>
      </c>
      <c r="U740" s="17" t="s">
        <v>61</v>
      </c>
      <c r="V740" s="17" t="s">
        <v>62</v>
      </c>
      <c r="W740" s="19" t="s">
        <v>2823</v>
      </c>
      <c r="X740" s="18">
        <v>41455.291666666701</v>
      </c>
      <c r="Y740" s="18">
        <v>41455.291666666701</v>
      </c>
      <c r="Z740" s="17" t="s">
        <v>103</v>
      </c>
      <c r="AA740" s="17" t="s">
        <v>74</v>
      </c>
      <c r="AB740" s="17" t="s">
        <v>74</v>
      </c>
      <c r="AC740" s="17" t="s">
        <v>103</v>
      </c>
      <c r="AD740" s="17"/>
      <c r="AE740" s="17"/>
    </row>
    <row r="741" spans="1:31" s="3" customFormat="1" ht="13" x14ac:dyDescent="0.3">
      <c r="A741" s="35" t="s">
        <v>2824</v>
      </c>
      <c r="B741" s="17">
        <v>819</v>
      </c>
      <c r="C741" s="18">
        <v>40633</v>
      </c>
      <c r="D741" s="18">
        <v>40633.291666666701</v>
      </c>
      <c r="E741" s="16" t="s">
        <v>1375</v>
      </c>
      <c r="F741" s="36">
        <v>40980.291666666701</v>
      </c>
      <c r="G741" s="16" t="s">
        <v>141</v>
      </c>
      <c r="H741" s="17" t="s">
        <v>95</v>
      </c>
      <c r="I741" s="17"/>
      <c r="J741" s="17"/>
      <c r="K741" s="17" t="s">
        <v>96</v>
      </c>
      <c r="L741" s="17"/>
      <c r="M741" s="17"/>
      <c r="N741" s="17">
        <v>250</v>
      </c>
      <c r="O741" s="17"/>
      <c r="P741" s="17"/>
      <c r="Q741" s="17">
        <v>250</v>
      </c>
      <c r="R741" s="17" t="s">
        <v>83</v>
      </c>
      <c r="S741" s="17"/>
      <c r="T741" s="17" t="s">
        <v>133</v>
      </c>
      <c r="U741" s="17" t="s">
        <v>61</v>
      </c>
      <c r="V741" s="17" t="s">
        <v>62</v>
      </c>
      <c r="W741" s="19" t="s">
        <v>2825</v>
      </c>
      <c r="X741" s="18">
        <v>42004.333333333299</v>
      </c>
      <c r="Y741" s="18">
        <v>42004.333333333299</v>
      </c>
      <c r="Z741" s="17" t="s">
        <v>103</v>
      </c>
      <c r="AA741" s="17" t="s">
        <v>74</v>
      </c>
      <c r="AB741" s="17" t="s">
        <v>74</v>
      </c>
      <c r="AC741" s="17" t="s">
        <v>103</v>
      </c>
      <c r="AD741" s="17"/>
      <c r="AE741" s="17"/>
    </row>
    <row r="742" spans="1:31" s="3" customFormat="1" ht="13" x14ac:dyDescent="0.3">
      <c r="A742" s="35" t="s">
        <v>2826</v>
      </c>
      <c r="B742" s="17">
        <v>820</v>
      </c>
      <c r="C742" s="18">
        <v>40633</v>
      </c>
      <c r="D742" s="18">
        <v>40633.291666666701</v>
      </c>
      <c r="E742" s="16" t="s">
        <v>1375</v>
      </c>
      <c r="F742" s="36">
        <v>42580.291666666701</v>
      </c>
      <c r="G742" s="16" t="s">
        <v>141</v>
      </c>
      <c r="H742" s="17" t="s">
        <v>95</v>
      </c>
      <c r="I742" s="17"/>
      <c r="J742" s="17"/>
      <c r="K742" s="17" t="s">
        <v>96</v>
      </c>
      <c r="L742" s="17"/>
      <c r="M742" s="17"/>
      <c r="N742" s="17">
        <v>0.1</v>
      </c>
      <c r="O742" s="17"/>
      <c r="P742" s="17"/>
      <c r="Q742" s="17">
        <v>0.1</v>
      </c>
      <c r="R742" s="17" t="s">
        <v>83</v>
      </c>
      <c r="S742" s="17"/>
      <c r="T742" s="17" t="s">
        <v>78</v>
      </c>
      <c r="U742" s="17" t="s">
        <v>61</v>
      </c>
      <c r="V742" s="17" t="s">
        <v>62</v>
      </c>
      <c r="W742" s="19" t="s">
        <v>2827</v>
      </c>
      <c r="X742" s="18">
        <v>42004.333333333299</v>
      </c>
      <c r="Y742" s="18">
        <v>42735.333333333299</v>
      </c>
      <c r="Z742" s="17" t="s">
        <v>103</v>
      </c>
      <c r="AA742" s="17" t="s">
        <v>65</v>
      </c>
      <c r="AB742" s="17" t="s">
        <v>65</v>
      </c>
      <c r="AC742" s="17" t="s">
        <v>103</v>
      </c>
      <c r="AD742" s="17"/>
      <c r="AE742" s="17" t="s">
        <v>74</v>
      </c>
    </row>
    <row r="743" spans="1:31" s="3" customFormat="1" ht="13" x14ac:dyDescent="0.3">
      <c r="A743" s="35" t="s">
        <v>2828</v>
      </c>
      <c r="B743" s="17">
        <v>821</v>
      </c>
      <c r="C743" s="18">
        <v>40633</v>
      </c>
      <c r="D743" s="18">
        <v>40633.291666666701</v>
      </c>
      <c r="E743" s="16" t="s">
        <v>1375</v>
      </c>
      <c r="F743" s="36">
        <v>40997.291666666701</v>
      </c>
      <c r="G743" s="16" t="s">
        <v>141</v>
      </c>
      <c r="H743" s="17" t="s">
        <v>95</v>
      </c>
      <c r="I743" s="17"/>
      <c r="J743" s="17"/>
      <c r="K743" s="17" t="s">
        <v>96</v>
      </c>
      <c r="L743" s="17"/>
      <c r="M743" s="17"/>
      <c r="N743" s="17">
        <v>60</v>
      </c>
      <c r="O743" s="17"/>
      <c r="P743" s="17"/>
      <c r="Q743" s="17">
        <v>60</v>
      </c>
      <c r="R743" s="17" t="s">
        <v>83</v>
      </c>
      <c r="S743" s="17"/>
      <c r="T743" s="17" t="s">
        <v>747</v>
      </c>
      <c r="U743" s="17" t="s">
        <v>61</v>
      </c>
      <c r="V743" s="17" t="s">
        <v>62</v>
      </c>
      <c r="W743" s="19" t="s">
        <v>2829</v>
      </c>
      <c r="X743" s="18">
        <v>41698.333333333299</v>
      </c>
      <c r="Y743" s="18">
        <v>41698.333333333299</v>
      </c>
      <c r="Z743" s="17" t="s">
        <v>103</v>
      </c>
      <c r="AA743" s="17" t="s">
        <v>74</v>
      </c>
      <c r="AB743" s="17" t="s">
        <v>74</v>
      </c>
      <c r="AC743" s="17" t="s">
        <v>103</v>
      </c>
      <c r="AD743" s="17"/>
      <c r="AE743" s="17"/>
    </row>
    <row r="744" spans="1:31" s="3" customFormat="1" ht="13" x14ac:dyDescent="0.3">
      <c r="A744" s="35" t="s">
        <v>2830</v>
      </c>
      <c r="B744" s="17">
        <v>822</v>
      </c>
      <c r="C744" s="18">
        <v>40633</v>
      </c>
      <c r="D744" s="18">
        <v>40633.291666666701</v>
      </c>
      <c r="E744" s="16" t="s">
        <v>1375</v>
      </c>
      <c r="F744" s="36">
        <v>40997.291666666701</v>
      </c>
      <c r="G744" s="16" t="s">
        <v>141</v>
      </c>
      <c r="H744" s="17" t="s">
        <v>95</v>
      </c>
      <c r="I744" s="17"/>
      <c r="J744" s="17"/>
      <c r="K744" s="17" t="s">
        <v>96</v>
      </c>
      <c r="L744" s="17"/>
      <c r="M744" s="17"/>
      <c r="N744" s="17">
        <v>110</v>
      </c>
      <c r="O744" s="17"/>
      <c r="P744" s="17"/>
      <c r="Q744" s="17">
        <v>110</v>
      </c>
      <c r="R744" s="17" t="s">
        <v>83</v>
      </c>
      <c r="S744" s="17"/>
      <c r="T744" s="17" t="s">
        <v>133</v>
      </c>
      <c r="U744" s="17" t="s">
        <v>61</v>
      </c>
      <c r="V744" s="17" t="s">
        <v>62</v>
      </c>
      <c r="W744" s="19" t="s">
        <v>2831</v>
      </c>
      <c r="X744" s="18">
        <v>41698.333333333299</v>
      </c>
      <c r="Y744" s="18">
        <v>41698.333333333299</v>
      </c>
      <c r="Z744" s="17" t="s">
        <v>103</v>
      </c>
      <c r="AA744" s="17" t="s">
        <v>74</v>
      </c>
      <c r="AB744" s="17" t="s">
        <v>74</v>
      </c>
      <c r="AC744" s="17" t="s">
        <v>103</v>
      </c>
      <c r="AD744" s="17"/>
      <c r="AE744" s="17"/>
    </row>
    <row r="745" spans="1:31" s="3" customFormat="1" ht="13" x14ac:dyDescent="0.3">
      <c r="A745" s="35" t="s">
        <v>2832</v>
      </c>
      <c r="B745" s="17">
        <v>823</v>
      </c>
      <c r="C745" s="18">
        <v>40633</v>
      </c>
      <c r="D745" s="18">
        <v>40633.291666666701</v>
      </c>
      <c r="E745" s="16" t="s">
        <v>1375</v>
      </c>
      <c r="F745" s="36">
        <v>42579.291666666701</v>
      </c>
      <c r="G745" s="16" t="s">
        <v>141</v>
      </c>
      <c r="H745" s="17" t="s">
        <v>95</v>
      </c>
      <c r="I745" s="17"/>
      <c r="J745" s="17"/>
      <c r="K745" s="17" t="s">
        <v>96</v>
      </c>
      <c r="L745" s="17"/>
      <c r="M745" s="17"/>
      <c r="N745" s="17">
        <v>0.1</v>
      </c>
      <c r="O745" s="17"/>
      <c r="P745" s="17"/>
      <c r="Q745" s="17">
        <v>0.1</v>
      </c>
      <c r="R745" s="17" t="s">
        <v>83</v>
      </c>
      <c r="S745" s="17"/>
      <c r="T745" s="17" t="s">
        <v>78</v>
      </c>
      <c r="U745" s="17" t="s">
        <v>61</v>
      </c>
      <c r="V745" s="17" t="s">
        <v>62</v>
      </c>
      <c r="W745" s="19" t="s">
        <v>2833</v>
      </c>
      <c r="X745" s="18">
        <v>42004.333333333299</v>
      </c>
      <c r="Y745" s="18">
        <v>42885.291666666701</v>
      </c>
      <c r="Z745" s="17" t="s">
        <v>103</v>
      </c>
      <c r="AA745" s="17" t="s">
        <v>65</v>
      </c>
      <c r="AB745" s="17" t="s">
        <v>65</v>
      </c>
      <c r="AC745" s="17" t="s">
        <v>103</v>
      </c>
      <c r="AD745" s="17"/>
      <c r="AE745" s="17" t="s">
        <v>74</v>
      </c>
    </row>
    <row r="746" spans="1:31" s="3" customFormat="1" ht="13" x14ac:dyDescent="0.3">
      <c r="A746" s="35" t="s">
        <v>2834</v>
      </c>
      <c r="B746" s="17">
        <v>824</v>
      </c>
      <c r="C746" s="18">
        <v>40633</v>
      </c>
      <c r="D746" s="18">
        <v>40633.291666666701</v>
      </c>
      <c r="E746" s="16" t="s">
        <v>1375</v>
      </c>
      <c r="F746" s="36">
        <v>42591.291666666701</v>
      </c>
      <c r="G746" s="16" t="s">
        <v>141</v>
      </c>
      <c r="H746" s="17" t="s">
        <v>95</v>
      </c>
      <c r="I746" s="17"/>
      <c r="J746" s="17"/>
      <c r="K746" s="17" t="s">
        <v>96</v>
      </c>
      <c r="L746" s="17"/>
      <c r="M746" s="17"/>
      <c r="N746" s="17">
        <v>20</v>
      </c>
      <c r="O746" s="17"/>
      <c r="P746" s="17"/>
      <c r="Q746" s="17">
        <v>20</v>
      </c>
      <c r="R746" s="17" t="s">
        <v>115</v>
      </c>
      <c r="S746" s="17"/>
      <c r="T746" s="17" t="s">
        <v>78</v>
      </c>
      <c r="U746" s="17" t="s">
        <v>61</v>
      </c>
      <c r="V746" s="17" t="s">
        <v>62</v>
      </c>
      <c r="W746" s="19" t="s">
        <v>2685</v>
      </c>
      <c r="X746" s="18">
        <v>42004.333333333299</v>
      </c>
      <c r="Y746" s="18">
        <v>43190.291666666701</v>
      </c>
      <c r="Z746" s="17" t="s">
        <v>103</v>
      </c>
      <c r="AA746" s="17" t="s">
        <v>65</v>
      </c>
      <c r="AB746" s="17" t="s">
        <v>65</v>
      </c>
      <c r="AC746" s="17" t="s">
        <v>103</v>
      </c>
      <c r="AD746" s="17"/>
      <c r="AE746" s="17" t="s">
        <v>74</v>
      </c>
    </row>
    <row r="747" spans="1:31" s="3" customFormat="1" ht="13" x14ac:dyDescent="0.3">
      <c r="A747" s="35" t="s">
        <v>2835</v>
      </c>
      <c r="B747" s="17">
        <v>825</v>
      </c>
      <c r="C747" s="18">
        <v>40633</v>
      </c>
      <c r="D747" s="18">
        <v>40633.291666666701</v>
      </c>
      <c r="E747" s="16" t="s">
        <v>1375</v>
      </c>
      <c r="F747" s="36">
        <v>42591.291666666701</v>
      </c>
      <c r="G747" s="16" t="s">
        <v>141</v>
      </c>
      <c r="H747" s="17" t="s">
        <v>95</v>
      </c>
      <c r="I747" s="17"/>
      <c r="J747" s="17"/>
      <c r="K747" s="17" t="s">
        <v>96</v>
      </c>
      <c r="L747" s="17"/>
      <c r="M747" s="17"/>
      <c r="N747" s="17">
        <v>20</v>
      </c>
      <c r="O747" s="17"/>
      <c r="P747" s="17"/>
      <c r="Q747" s="17">
        <v>20</v>
      </c>
      <c r="R747" s="17" t="s">
        <v>115</v>
      </c>
      <c r="S747" s="17"/>
      <c r="T747" s="17" t="s">
        <v>78</v>
      </c>
      <c r="U747" s="17" t="s">
        <v>61</v>
      </c>
      <c r="V747" s="17" t="s">
        <v>62</v>
      </c>
      <c r="W747" s="19" t="s">
        <v>2685</v>
      </c>
      <c r="X747" s="18">
        <v>42004.333333333299</v>
      </c>
      <c r="Y747" s="18">
        <v>43190.291666666701</v>
      </c>
      <c r="Z747" s="17" t="s">
        <v>103</v>
      </c>
      <c r="AA747" s="17" t="s">
        <v>65</v>
      </c>
      <c r="AB747" s="17" t="s">
        <v>65</v>
      </c>
      <c r="AC747" s="17" t="s">
        <v>103</v>
      </c>
      <c r="AD747" s="17"/>
      <c r="AE747" s="17" t="s">
        <v>74</v>
      </c>
    </row>
    <row r="748" spans="1:31" s="3" customFormat="1" ht="13" x14ac:dyDescent="0.3">
      <c r="A748" s="35" t="s">
        <v>2836</v>
      </c>
      <c r="B748" s="17">
        <v>826</v>
      </c>
      <c r="C748" s="18">
        <v>40633</v>
      </c>
      <c r="D748" s="18">
        <v>40633.291666666701</v>
      </c>
      <c r="E748" s="16" t="s">
        <v>1375</v>
      </c>
      <c r="F748" s="36">
        <v>40724.291666666701</v>
      </c>
      <c r="G748" s="16" t="s">
        <v>141</v>
      </c>
      <c r="H748" s="17" t="s">
        <v>95</v>
      </c>
      <c r="I748" s="17"/>
      <c r="J748" s="17"/>
      <c r="K748" s="17" t="s">
        <v>96</v>
      </c>
      <c r="L748" s="17"/>
      <c r="M748" s="17"/>
      <c r="N748" s="17">
        <v>20</v>
      </c>
      <c r="O748" s="17"/>
      <c r="P748" s="17"/>
      <c r="Q748" s="17">
        <v>20</v>
      </c>
      <c r="R748" s="17" t="s">
        <v>83</v>
      </c>
      <c r="S748" s="17"/>
      <c r="T748" s="17" t="s">
        <v>88</v>
      </c>
      <c r="U748" s="17" t="s">
        <v>61</v>
      </c>
      <c r="V748" s="17" t="s">
        <v>62</v>
      </c>
      <c r="W748" s="19" t="s">
        <v>2837</v>
      </c>
      <c r="X748" s="18">
        <v>41639.333333333299</v>
      </c>
      <c r="Y748" s="18">
        <v>41639.333333333299</v>
      </c>
      <c r="Z748" s="17" t="s">
        <v>103</v>
      </c>
      <c r="AA748" s="17" t="s">
        <v>74</v>
      </c>
      <c r="AB748" s="17" t="s">
        <v>74</v>
      </c>
      <c r="AC748" s="17" t="s">
        <v>103</v>
      </c>
      <c r="AD748" s="17"/>
      <c r="AE748" s="17"/>
    </row>
    <row r="749" spans="1:31" s="3" customFormat="1" ht="13" x14ac:dyDescent="0.3">
      <c r="A749" s="35" t="s">
        <v>2838</v>
      </c>
      <c r="B749" s="17">
        <v>827</v>
      </c>
      <c r="C749" s="18">
        <v>40633</v>
      </c>
      <c r="D749" s="18">
        <v>40633.291666666701</v>
      </c>
      <c r="E749" s="16" t="s">
        <v>1375</v>
      </c>
      <c r="F749" s="36">
        <v>40998.932546296302</v>
      </c>
      <c r="G749" s="16" t="s">
        <v>141</v>
      </c>
      <c r="H749" s="17" t="s">
        <v>95</v>
      </c>
      <c r="I749" s="17"/>
      <c r="J749" s="17"/>
      <c r="K749" s="17" t="s">
        <v>96</v>
      </c>
      <c r="L749" s="17"/>
      <c r="M749" s="17"/>
      <c r="N749" s="17">
        <v>100</v>
      </c>
      <c r="O749" s="17"/>
      <c r="P749" s="17"/>
      <c r="Q749" s="17">
        <v>100</v>
      </c>
      <c r="R749" s="17" t="s">
        <v>83</v>
      </c>
      <c r="S749" s="17"/>
      <c r="T749" s="17" t="s">
        <v>211</v>
      </c>
      <c r="U749" s="17" t="s">
        <v>61</v>
      </c>
      <c r="V749" s="17" t="s">
        <v>62</v>
      </c>
      <c r="W749" s="19" t="s">
        <v>2839</v>
      </c>
      <c r="X749" s="18">
        <v>41698.333333333299</v>
      </c>
      <c r="Y749" s="18">
        <v>41698.333333333299</v>
      </c>
      <c r="Z749" s="17" t="s">
        <v>103</v>
      </c>
      <c r="AA749" s="17" t="s">
        <v>74</v>
      </c>
      <c r="AB749" s="17" t="s">
        <v>74</v>
      </c>
      <c r="AC749" s="17" t="s">
        <v>103</v>
      </c>
      <c r="AD749" s="17"/>
      <c r="AE749" s="17"/>
    </row>
    <row r="750" spans="1:31" s="3" customFormat="1" ht="13" x14ac:dyDescent="0.3">
      <c r="A750" s="35" t="s">
        <v>2840</v>
      </c>
      <c r="B750" s="17">
        <v>828</v>
      </c>
      <c r="C750" s="18">
        <v>40633</v>
      </c>
      <c r="D750" s="18">
        <v>40633.291666666701</v>
      </c>
      <c r="E750" s="16" t="s">
        <v>1375</v>
      </c>
      <c r="F750" s="36">
        <v>41016.291666666701</v>
      </c>
      <c r="G750" s="16" t="s">
        <v>141</v>
      </c>
      <c r="H750" s="17" t="s">
        <v>95</v>
      </c>
      <c r="I750" s="17"/>
      <c r="J750" s="17"/>
      <c r="K750" s="17" t="s">
        <v>96</v>
      </c>
      <c r="L750" s="17"/>
      <c r="M750" s="17"/>
      <c r="N750" s="17">
        <v>50</v>
      </c>
      <c r="O750" s="17"/>
      <c r="P750" s="17"/>
      <c r="Q750" s="17">
        <v>50</v>
      </c>
      <c r="R750" s="17" t="s">
        <v>83</v>
      </c>
      <c r="S750" s="17"/>
      <c r="T750" s="17" t="s">
        <v>88</v>
      </c>
      <c r="U750" s="17" t="s">
        <v>61</v>
      </c>
      <c r="V750" s="17" t="s">
        <v>62</v>
      </c>
      <c r="W750" s="19" t="s">
        <v>2841</v>
      </c>
      <c r="X750" s="18">
        <v>41759.291666666701</v>
      </c>
      <c r="Y750" s="18">
        <v>41759.291666666701</v>
      </c>
      <c r="Z750" s="17" t="s">
        <v>103</v>
      </c>
      <c r="AA750" s="17" t="s">
        <v>74</v>
      </c>
      <c r="AB750" s="17" t="s">
        <v>74</v>
      </c>
      <c r="AC750" s="17" t="s">
        <v>103</v>
      </c>
      <c r="AD750" s="17"/>
      <c r="AE750" s="17"/>
    </row>
    <row r="751" spans="1:31" s="3" customFormat="1" ht="13" x14ac:dyDescent="0.3">
      <c r="A751" s="35" t="s">
        <v>2842</v>
      </c>
      <c r="B751" s="17">
        <v>830</v>
      </c>
      <c r="C751" s="18">
        <v>40633</v>
      </c>
      <c r="D751" s="18">
        <v>40633.291666666701</v>
      </c>
      <c r="E751" s="16" t="s">
        <v>1375</v>
      </c>
      <c r="F751" s="36">
        <v>40994.291666666701</v>
      </c>
      <c r="G751" s="16" t="s">
        <v>141</v>
      </c>
      <c r="H751" s="17" t="s">
        <v>95</v>
      </c>
      <c r="I751" s="17"/>
      <c r="J751" s="17"/>
      <c r="K751" s="17" t="s">
        <v>96</v>
      </c>
      <c r="L751" s="17"/>
      <c r="M751" s="17"/>
      <c r="N751" s="17">
        <v>80</v>
      </c>
      <c r="O751" s="17"/>
      <c r="P751" s="17"/>
      <c r="Q751" s="17">
        <v>80</v>
      </c>
      <c r="R751" s="17" t="s">
        <v>83</v>
      </c>
      <c r="S751" s="17"/>
      <c r="T751" s="17" t="s">
        <v>60</v>
      </c>
      <c r="U751" s="17" t="s">
        <v>61</v>
      </c>
      <c r="V751" s="17" t="s">
        <v>62</v>
      </c>
      <c r="W751" s="19" t="s">
        <v>2843</v>
      </c>
      <c r="X751" s="18">
        <v>41698.333333333299</v>
      </c>
      <c r="Y751" s="18">
        <v>41698.333333333299</v>
      </c>
      <c r="Z751" s="17" t="s">
        <v>103</v>
      </c>
      <c r="AA751" s="17" t="s">
        <v>74</v>
      </c>
      <c r="AB751" s="17" t="s">
        <v>74</v>
      </c>
      <c r="AC751" s="17" t="s">
        <v>103</v>
      </c>
      <c r="AD751" s="17"/>
      <c r="AE751" s="17"/>
    </row>
    <row r="752" spans="1:31" s="3" customFormat="1" ht="13" x14ac:dyDescent="0.3">
      <c r="A752" s="35" t="s">
        <v>2844</v>
      </c>
      <c r="B752" s="17">
        <v>831</v>
      </c>
      <c r="C752" s="18">
        <v>40633</v>
      </c>
      <c r="D752" s="18">
        <v>40633.291666666701</v>
      </c>
      <c r="E752" s="16" t="s">
        <v>1375</v>
      </c>
      <c r="F752" s="36">
        <v>41402.291666666701</v>
      </c>
      <c r="G752" s="16" t="s">
        <v>141</v>
      </c>
      <c r="H752" s="17" t="s">
        <v>76</v>
      </c>
      <c r="I752" s="17"/>
      <c r="J752" s="17"/>
      <c r="K752" s="17" t="s">
        <v>96</v>
      </c>
      <c r="L752" s="17"/>
      <c r="M752" s="17"/>
      <c r="N752" s="17">
        <v>270</v>
      </c>
      <c r="O752" s="17"/>
      <c r="P752" s="17"/>
      <c r="Q752" s="17">
        <v>270</v>
      </c>
      <c r="R752" s="17" t="s">
        <v>83</v>
      </c>
      <c r="S752" s="17"/>
      <c r="T752" s="17" t="s">
        <v>84</v>
      </c>
      <c r="U752" s="17" t="s">
        <v>61</v>
      </c>
      <c r="V752" s="17" t="s">
        <v>89</v>
      </c>
      <c r="W752" s="19" t="s">
        <v>2845</v>
      </c>
      <c r="X752" s="18">
        <v>42370.333333333299</v>
      </c>
      <c r="Y752" s="18">
        <v>42674.291666666701</v>
      </c>
      <c r="Z752" s="17" t="s">
        <v>103</v>
      </c>
      <c r="AA752" s="17" t="s">
        <v>65</v>
      </c>
      <c r="AB752" s="17" t="s">
        <v>65</v>
      </c>
      <c r="AC752" s="17" t="s">
        <v>103</v>
      </c>
      <c r="AD752" s="17"/>
      <c r="AE752" s="17"/>
    </row>
    <row r="753" spans="1:31" s="3" customFormat="1" ht="13" x14ac:dyDescent="0.3">
      <c r="A753" s="35" t="s">
        <v>2846</v>
      </c>
      <c r="B753" s="17">
        <v>832</v>
      </c>
      <c r="C753" s="18">
        <v>40633</v>
      </c>
      <c r="D753" s="18">
        <v>40633.291666666701</v>
      </c>
      <c r="E753" s="16" t="s">
        <v>1375</v>
      </c>
      <c r="F753" s="36">
        <v>40732.623564814799</v>
      </c>
      <c r="G753" s="16" t="s">
        <v>141</v>
      </c>
      <c r="H753" s="17" t="s">
        <v>95</v>
      </c>
      <c r="I753" s="17"/>
      <c r="J753" s="17"/>
      <c r="K753" s="17" t="s">
        <v>96</v>
      </c>
      <c r="L753" s="17"/>
      <c r="M753" s="17"/>
      <c r="N753" s="17">
        <v>75</v>
      </c>
      <c r="O753" s="17"/>
      <c r="P753" s="17"/>
      <c r="Q753" s="17">
        <v>75</v>
      </c>
      <c r="R753" s="17" t="s">
        <v>83</v>
      </c>
      <c r="S753" s="17"/>
      <c r="T753" s="17" t="s">
        <v>128</v>
      </c>
      <c r="U753" s="17" t="s">
        <v>61</v>
      </c>
      <c r="V753" s="17" t="s">
        <v>62</v>
      </c>
      <c r="W753" s="19" t="s">
        <v>2847</v>
      </c>
      <c r="X753" s="18">
        <v>41698.333333333299</v>
      </c>
      <c r="Y753" s="18">
        <v>41698.333333333299</v>
      </c>
      <c r="Z753" s="17" t="s">
        <v>103</v>
      </c>
      <c r="AA753" s="17" t="s">
        <v>74</v>
      </c>
      <c r="AB753" s="17" t="s">
        <v>74</v>
      </c>
      <c r="AC753" s="17" t="s">
        <v>103</v>
      </c>
      <c r="AD753" s="17"/>
      <c r="AE753" s="17"/>
    </row>
    <row r="754" spans="1:31" s="3" customFormat="1" ht="13" x14ac:dyDescent="0.3">
      <c r="A754" s="35" t="s">
        <v>2848</v>
      </c>
      <c r="B754" s="17">
        <v>833</v>
      </c>
      <c r="C754" s="18">
        <v>40633</v>
      </c>
      <c r="D754" s="18">
        <v>40633.291666666701</v>
      </c>
      <c r="E754" s="16" t="s">
        <v>1375</v>
      </c>
      <c r="F754" s="36">
        <v>40998.641597222202</v>
      </c>
      <c r="G754" s="16" t="s">
        <v>141</v>
      </c>
      <c r="H754" s="17" t="s">
        <v>95</v>
      </c>
      <c r="I754" s="17"/>
      <c r="J754" s="17"/>
      <c r="K754" s="17" t="s">
        <v>96</v>
      </c>
      <c r="L754" s="17"/>
      <c r="M754" s="17"/>
      <c r="N754" s="17">
        <v>20</v>
      </c>
      <c r="O754" s="17"/>
      <c r="P754" s="17"/>
      <c r="Q754" s="17">
        <v>20</v>
      </c>
      <c r="R754" s="17" t="s">
        <v>83</v>
      </c>
      <c r="S754" s="17"/>
      <c r="T754" s="17" t="s">
        <v>78</v>
      </c>
      <c r="U754" s="17" t="s">
        <v>61</v>
      </c>
      <c r="V754" s="17" t="s">
        <v>62</v>
      </c>
      <c r="W754" s="19" t="s">
        <v>2849</v>
      </c>
      <c r="X754" s="18">
        <v>41609.333333333299</v>
      </c>
      <c r="Y754" s="18">
        <v>41609.333333333299</v>
      </c>
      <c r="Z754" s="17" t="s">
        <v>103</v>
      </c>
      <c r="AA754" s="17" t="s">
        <v>74</v>
      </c>
      <c r="AB754" s="17" t="s">
        <v>74</v>
      </c>
      <c r="AC754" s="17" t="s">
        <v>103</v>
      </c>
      <c r="AD754" s="17"/>
      <c r="AE754" s="17"/>
    </row>
    <row r="755" spans="1:31" s="3" customFormat="1" ht="13" x14ac:dyDescent="0.3">
      <c r="A755" s="35" t="s">
        <v>2850</v>
      </c>
      <c r="B755" s="17">
        <v>834</v>
      </c>
      <c r="C755" s="18">
        <v>40633</v>
      </c>
      <c r="D755" s="18">
        <v>40633.291666666701</v>
      </c>
      <c r="E755" s="16" t="s">
        <v>1375</v>
      </c>
      <c r="F755" s="36">
        <v>41012.9368287037</v>
      </c>
      <c r="G755" s="16" t="s">
        <v>141</v>
      </c>
      <c r="H755" s="17" t="s">
        <v>1035</v>
      </c>
      <c r="I755" s="17"/>
      <c r="J755" s="17"/>
      <c r="K755" s="17" t="s">
        <v>77</v>
      </c>
      <c r="L755" s="17"/>
      <c r="M755" s="17"/>
      <c r="N755" s="17">
        <v>49</v>
      </c>
      <c r="O755" s="17"/>
      <c r="P755" s="17"/>
      <c r="Q755" s="17">
        <v>49</v>
      </c>
      <c r="R755" s="17" t="s">
        <v>83</v>
      </c>
      <c r="S755" s="17"/>
      <c r="T755" s="17" t="s">
        <v>88</v>
      </c>
      <c r="U755" s="17" t="s">
        <v>61</v>
      </c>
      <c r="V755" s="17" t="s">
        <v>89</v>
      </c>
      <c r="W755" s="19" t="s">
        <v>2851</v>
      </c>
      <c r="X755" s="18">
        <v>41426.291666666701</v>
      </c>
      <c r="Y755" s="18">
        <v>41426.291666666701</v>
      </c>
      <c r="Z755" s="17" t="s">
        <v>103</v>
      </c>
      <c r="AA755" s="17" t="s">
        <v>65</v>
      </c>
      <c r="AB755" s="17" t="s">
        <v>74</v>
      </c>
      <c r="AC755" s="17" t="s">
        <v>103</v>
      </c>
      <c r="AD755" s="17"/>
      <c r="AE755" s="17"/>
    </row>
    <row r="756" spans="1:31" s="3" customFormat="1" ht="13" x14ac:dyDescent="0.3">
      <c r="A756" s="35" t="s">
        <v>2852</v>
      </c>
      <c r="B756" s="17">
        <v>835</v>
      </c>
      <c r="C756" s="18">
        <v>40633</v>
      </c>
      <c r="D756" s="18">
        <v>40633.291666666701</v>
      </c>
      <c r="E756" s="16" t="s">
        <v>1375</v>
      </c>
      <c r="F756" s="36">
        <v>40975.333333333299</v>
      </c>
      <c r="G756" s="16" t="s">
        <v>141</v>
      </c>
      <c r="H756" s="17" t="s">
        <v>95</v>
      </c>
      <c r="I756" s="17"/>
      <c r="J756" s="17"/>
      <c r="K756" s="17" t="s">
        <v>96</v>
      </c>
      <c r="L756" s="17"/>
      <c r="M756" s="17"/>
      <c r="N756" s="17">
        <v>800</v>
      </c>
      <c r="O756" s="17"/>
      <c r="P756" s="17"/>
      <c r="Q756" s="17">
        <v>800</v>
      </c>
      <c r="R756" s="17" t="s">
        <v>83</v>
      </c>
      <c r="S756" s="17"/>
      <c r="T756" s="17" t="s">
        <v>133</v>
      </c>
      <c r="U756" s="17" t="s">
        <v>61</v>
      </c>
      <c r="V756" s="17" t="s">
        <v>62</v>
      </c>
      <c r="W756" s="19" t="s">
        <v>2853</v>
      </c>
      <c r="X756" s="18">
        <v>43132.333333333299</v>
      </c>
      <c r="Y756" s="18">
        <v>43132.333333333299</v>
      </c>
      <c r="Z756" s="17" t="s">
        <v>103</v>
      </c>
      <c r="AA756" s="17" t="s">
        <v>74</v>
      </c>
      <c r="AB756" s="17" t="s">
        <v>74</v>
      </c>
      <c r="AC756" s="17" t="s">
        <v>103</v>
      </c>
      <c r="AD756" s="17"/>
      <c r="AE756" s="17"/>
    </row>
    <row r="757" spans="1:31" s="3" customFormat="1" ht="13" x14ac:dyDescent="0.3">
      <c r="A757" s="35" t="s">
        <v>2854</v>
      </c>
      <c r="B757" s="17">
        <v>836</v>
      </c>
      <c r="C757" s="18">
        <v>40633</v>
      </c>
      <c r="D757" s="18">
        <v>40633.291666666701</v>
      </c>
      <c r="E757" s="16" t="s">
        <v>1375</v>
      </c>
      <c r="F757" s="36">
        <v>40994.291666666701</v>
      </c>
      <c r="G757" s="16" t="s">
        <v>141</v>
      </c>
      <c r="H757" s="17" t="s">
        <v>76</v>
      </c>
      <c r="I757" s="17"/>
      <c r="J757" s="17"/>
      <c r="K757" s="17" t="s">
        <v>96</v>
      </c>
      <c r="L757" s="17"/>
      <c r="M757" s="17"/>
      <c r="N757" s="17">
        <v>150</v>
      </c>
      <c r="O757" s="17"/>
      <c r="P757" s="17"/>
      <c r="Q757" s="17">
        <v>150</v>
      </c>
      <c r="R757" s="17" t="s">
        <v>83</v>
      </c>
      <c r="S757" s="17"/>
      <c r="T757" s="17" t="s">
        <v>188</v>
      </c>
      <c r="U757" s="17" t="s">
        <v>189</v>
      </c>
      <c r="V757" s="17" t="s">
        <v>71</v>
      </c>
      <c r="W757" s="19" t="s">
        <v>2855</v>
      </c>
      <c r="X757" s="18">
        <v>42339.333333333299</v>
      </c>
      <c r="Y757" s="18">
        <v>42339.333333333299</v>
      </c>
      <c r="Z757" s="17" t="s">
        <v>103</v>
      </c>
      <c r="AA757" s="17" t="s">
        <v>65</v>
      </c>
      <c r="AB757" s="17" t="s">
        <v>74</v>
      </c>
      <c r="AC757" s="17" t="s">
        <v>103</v>
      </c>
      <c r="AD757" s="17"/>
      <c r="AE757" s="17"/>
    </row>
    <row r="758" spans="1:31" s="3" customFormat="1" ht="25.5" x14ac:dyDescent="0.3">
      <c r="A758" s="35" t="s">
        <v>2856</v>
      </c>
      <c r="B758" s="17">
        <v>837</v>
      </c>
      <c r="C758" s="18">
        <v>40633</v>
      </c>
      <c r="D758" s="18">
        <v>40633.291666666701</v>
      </c>
      <c r="E758" s="16" t="s">
        <v>1375</v>
      </c>
      <c r="F758" s="36">
        <v>41402.291666666701</v>
      </c>
      <c r="G758" s="16" t="s">
        <v>141</v>
      </c>
      <c r="H758" s="17" t="s">
        <v>95</v>
      </c>
      <c r="I758" s="17"/>
      <c r="J758" s="17"/>
      <c r="K758" s="17" t="s">
        <v>96</v>
      </c>
      <c r="L758" s="17"/>
      <c r="M758" s="17"/>
      <c r="N758" s="17">
        <v>20</v>
      </c>
      <c r="O758" s="17"/>
      <c r="P758" s="17"/>
      <c r="Q758" s="17">
        <v>20</v>
      </c>
      <c r="R758" s="17" t="s">
        <v>83</v>
      </c>
      <c r="S758" s="17"/>
      <c r="T758" s="17" t="s">
        <v>70</v>
      </c>
      <c r="U758" s="17" t="s">
        <v>61</v>
      </c>
      <c r="V758" s="17" t="s">
        <v>71</v>
      </c>
      <c r="W758" s="19" t="s">
        <v>2857</v>
      </c>
      <c r="X758" s="18">
        <v>41395.291666666701</v>
      </c>
      <c r="Y758" s="18">
        <v>42401.333333333299</v>
      </c>
      <c r="Z758" s="17" t="s">
        <v>103</v>
      </c>
      <c r="AA758" s="17" t="s">
        <v>65</v>
      </c>
      <c r="AB758" s="17" t="s">
        <v>74</v>
      </c>
      <c r="AC758" s="17" t="s">
        <v>103</v>
      </c>
      <c r="AD758" s="17"/>
      <c r="AE758" s="17"/>
    </row>
    <row r="759" spans="1:31" s="3" customFormat="1" ht="25.5" x14ac:dyDescent="0.3">
      <c r="A759" s="35" t="s">
        <v>2858</v>
      </c>
      <c r="B759" s="17">
        <v>839</v>
      </c>
      <c r="C759" s="18">
        <v>40633</v>
      </c>
      <c r="D759" s="18">
        <v>40633.291666666701</v>
      </c>
      <c r="E759" s="16" t="s">
        <v>1375</v>
      </c>
      <c r="F759" s="36">
        <v>40996.701631944401</v>
      </c>
      <c r="G759" s="16" t="s">
        <v>141</v>
      </c>
      <c r="H759" s="17" t="s">
        <v>95</v>
      </c>
      <c r="I759" s="17"/>
      <c r="J759" s="17"/>
      <c r="K759" s="17" t="s">
        <v>96</v>
      </c>
      <c r="L759" s="17"/>
      <c r="M759" s="17"/>
      <c r="N759" s="17">
        <v>100</v>
      </c>
      <c r="O759" s="17"/>
      <c r="P759" s="17"/>
      <c r="Q759" s="17">
        <v>100</v>
      </c>
      <c r="R759" s="17" t="s">
        <v>83</v>
      </c>
      <c r="S759" s="17"/>
      <c r="T759" s="17" t="s">
        <v>229</v>
      </c>
      <c r="U759" s="17" t="s">
        <v>61</v>
      </c>
      <c r="V759" s="17" t="s">
        <v>89</v>
      </c>
      <c r="W759" s="19" t="s">
        <v>2697</v>
      </c>
      <c r="X759" s="18">
        <v>42338.333333333299</v>
      </c>
      <c r="Y759" s="18">
        <v>42338.333333333299</v>
      </c>
      <c r="Z759" s="17" t="s">
        <v>103</v>
      </c>
      <c r="AA759" s="17" t="s">
        <v>65</v>
      </c>
      <c r="AB759" s="17" t="s">
        <v>74</v>
      </c>
      <c r="AC759" s="17" t="s">
        <v>103</v>
      </c>
      <c r="AD759" s="17"/>
      <c r="AE759" s="17"/>
    </row>
    <row r="760" spans="1:31" s="3" customFormat="1" ht="25.5" x14ac:dyDescent="0.3">
      <c r="A760" s="35" t="s">
        <v>2859</v>
      </c>
      <c r="B760" s="17">
        <v>840</v>
      </c>
      <c r="C760" s="18">
        <v>40633</v>
      </c>
      <c r="D760" s="18">
        <v>40633.291666666701</v>
      </c>
      <c r="E760" s="16" t="s">
        <v>1375</v>
      </c>
      <c r="F760" s="36">
        <v>40990.677893518499</v>
      </c>
      <c r="G760" s="16" t="s">
        <v>141</v>
      </c>
      <c r="H760" s="17" t="s">
        <v>95</v>
      </c>
      <c r="I760" s="17"/>
      <c r="J760" s="17"/>
      <c r="K760" s="17" t="s">
        <v>96</v>
      </c>
      <c r="L760" s="17"/>
      <c r="M760" s="17"/>
      <c r="N760" s="17">
        <v>300</v>
      </c>
      <c r="O760" s="17"/>
      <c r="P760" s="17"/>
      <c r="Q760" s="17">
        <v>300</v>
      </c>
      <c r="R760" s="17" t="s">
        <v>83</v>
      </c>
      <c r="S760" s="17"/>
      <c r="T760" s="17" t="s">
        <v>84</v>
      </c>
      <c r="U760" s="17" t="s">
        <v>61</v>
      </c>
      <c r="V760" s="17" t="s">
        <v>89</v>
      </c>
      <c r="W760" s="19" t="s">
        <v>2697</v>
      </c>
      <c r="X760" s="18">
        <v>42369.333333333299</v>
      </c>
      <c r="Y760" s="18">
        <v>42369.333333333299</v>
      </c>
      <c r="Z760" s="17" t="s">
        <v>103</v>
      </c>
      <c r="AA760" s="17" t="s">
        <v>65</v>
      </c>
      <c r="AB760" s="17" t="s">
        <v>74</v>
      </c>
      <c r="AC760" s="17" t="s">
        <v>103</v>
      </c>
      <c r="AD760" s="17"/>
      <c r="AE760" s="17"/>
    </row>
    <row r="761" spans="1:31" s="3" customFormat="1" ht="13" x14ac:dyDescent="0.3">
      <c r="A761" s="35" t="s">
        <v>2860</v>
      </c>
      <c r="B761" s="17">
        <v>841</v>
      </c>
      <c r="C761" s="18">
        <v>40633</v>
      </c>
      <c r="D761" s="18">
        <v>40633.291666666701</v>
      </c>
      <c r="E761" s="16" t="s">
        <v>1375</v>
      </c>
      <c r="F761" s="36">
        <v>40998.6463194444</v>
      </c>
      <c r="G761" s="16" t="s">
        <v>141</v>
      </c>
      <c r="H761" s="17" t="s">
        <v>76</v>
      </c>
      <c r="I761" s="17"/>
      <c r="J761" s="17"/>
      <c r="K761" s="17" t="s">
        <v>96</v>
      </c>
      <c r="L761" s="17"/>
      <c r="M761" s="17"/>
      <c r="N761" s="17">
        <v>250</v>
      </c>
      <c r="O761" s="17"/>
      <c r="P761" s="17"/>
      <c r="Q761" s="17">
        <v>250</v>
      </c>
      <c r="R761" s="17" t="s">
        <v>83</v>
      </c>
      <c r="S761" s="17"/>
      <c r="T761" s="17" t="s">
        <v>188</v>
      </c>
      <c r="U761" s="17" t="s">
        <v>189</v>
      </c>
      <c r="V761" s="17" t="s">
        <v>71</v>
      </c>
      <c r="W761" s="19" t="s">
        <v>2861</v>
      </c>
      <c r="X761" s="18">
        <v>41883.291666666701</v>
      </c>
      <c r="Y761" s="18">
        <v>41883.291666666701</v>
      </c>
      <c r="Z761" s="17" t="s">
        <v>103</v>
      </c>
      <c r="AA761" s="17" t="s">
        <v>65</v>
      </c>
      <c r="AB761" s="17" t="s">
        <v>74</v>
      </c>
      <c r="AC761" s="17" t="s">
        <v>103</v>
      </c>
      <c r="AD761" s="17"/>
      <c r="AE761" s="17"/>
    </row>
    <row r="762" spans="1:31" s="3" customFormat="1" ht="13" x14ac:dyDescent="0.3">
      <c r="A762" s="35" t="s">
        <v>2862</v>
      </c>
      <c r="B762" s="17">
        <v>842</v>
      </c>
      <c r="C762" s="18">
        <v>40633</v>
      </c>
      <c r="D762" s="18">
        <v>40633.291666666701</v>
      </c>
      <c r="E762" s="16" t="s">
        <v>1375</v>
      </c>
      <c r="F762" s="36">
        <v>40998.895081018498</v>
      </c>
      <c r="G762" s="16" t="s">
        <v>141</v>
      </c>
      <c r="H762" s="17" t="s">
        <v>76</v>
      </c>
      <c r="I762" s="17"/>
      <c r="J762" s="17"/>
      <c r="K762" s="17" t="s">
        <v>96</v>
      </c>
      <c r="L762" s="17"/>
      <c r="M762" s="17"/>
      <c r="N762" s="17">
        <v>540</v>
      </c>
      <c r="O762" s="17"/>
      <c r="P762" s="17"/>
      <c r="Q762" s="17">
        <v>540</v>
      </c>
      <c r="R762" s="17" t="s">
        <v>83</v>
      </c>
      <c r="S762" s="17"/>
      <c r="T762" s="17" t="s">
        <v>163</v>
      </c>
      <c r="U762" s="17" t="s">
        <v>61</v>
      </c>
      <c r="V762" s="17" t="s">
        <v>89</v>
      </c>
      <c r="W762" s="19" t="s">
        <v>2863</v>
      </c>
      <c r="X762" s="18">
        <v>42370.333333333299</v>
      </c>
      <c r="Y762" s="18">
        <v>42674.291666666701</v>
      </c>
      <c r="Z762" s="17" t="s">
        <v>103</v>
      </c>
      <c r="AA762" s="17" t="s">
        <v>65</v>
      </c>
      <c r="AB762" s="17" t="s">
        <v>74</v>
      </c>
      <c r="AC762" s="17" t="s">
        <v>103</v>
      </c>
      <c r="AD762" s="17"/>
      <c r="AE762" s="17"/>
    </row>
    <row r="763" spans="1:31" s="3" customFormat="1" ht="13" x14ac:dyDescent="0.3">
      <c r="A763" s="35" t="s">
        <v>2864</v>
      </c>
      <c r="B763" s="17">
        <v>843</v>
      </c>
      <c r="C763" s="18">
        <v>40633</v>
      </c>
      <c r="D763" s="18">
        <v>40633.291666666701</v>
      </c>
      <c r="E763" s="16" t="s">
        <v>1375</v>
      </c>
      <c r="F763" s="36">
        <v>40994.964918981503</v>
      </c>
      <c r="G763" s="16" t="s">
        <v>141</v>
      </c>
      <c r="H763" s="17" t="s">
        <v>95</v>
      </c>
      <c r="I763" s="17"/>
      <c r="J763" s="17"/>
      <c r="K763" s="17" t="s">
        <v>96</v>
      </c>
      <c r="L763" s="17"/>
      <c r="M763" s="17"/>
      <c r="N763" s="17">
        <v>35.299999999999997</v>
      </c>
      <c r="O763" s="17"/>
      <c r="P763" s="17"/>
      <c r="Q763" s="17">
        <v>35.299999999999997</v>
      </c>
      <c r="R763" s="17" t="s">
        <v>83</v>
      </c>
      <c r="S763" s="17"/>
      <c r="T763" s="17" t="s">
        <v>88</v>
      </c>
      <c r="U763" s="17" t="s">
        <v>61</v>
      </c>
      <c r="V763" s="17" t="s">
        <v>89</v>
      </c>
      <c r="W763" s="19" t="s">
        <v>2865</v>
      </c>
      <c r="X763" s="18">
        <v>41973.333333333299</v>
      </c>
      <c r="Y763" s="18">
        <v>41609.333333333299</v>
      </c>
      <c r="Z763" s="17" t="s">
        <v>103</v>
      </c>
      <c r="AA763" s="17" t="s">
        <v>65</v>
      </c>
      <c r="AB763" s="17" t="s">
        <v>74</v>
      </c>
      <c r="AC763" s="17" t="s">
        <v>103</v>
      </c>
      <c r="AD763" s="17"/>
      <c r="AE763" s="17"/>
    </row>
    <row r="764" spans="1:31" s="3" customFormat="1" ht="13" x14ac:dyDescent="0.3">
      <c r="A764" s="35" t="s">
        <v>2866</v>
      </c>
      <c r="B764" s="17">
        <v>844</v>
      </c>
      <c r="C764" s="18">
        <v>40633</v>
      </c>
      <c r="D764" s="18">
        <v>40633.291666666701</v>
      </c>
      <c r="E764" s="16" t="s">
        <v>1375</v>
      </c>
      <c r="F764" s="36">
        <v>40721.291666666701</v>
      </c>
      <c r="G764" s="16" t="s">
        <v>141</v>
      </c>
      <c r="H764" s="17" t="s">
        <v>95</v>
      </c>
      <c r="I764" s="17"/>
      <c r="J764" s="17"/>
      <c r="K764" s="17" t="s">
        <v>96</v>
      </c>
      <c r="L764" s="17"/>
      <c r="M764" s="17"/>
      <c r="N764" s="17">
        <v>20</v>
      </c>
      <c r="O764" s="17"/>
      <c r="P764" s="17"/>
      <c r="Q764" s="17">
        <v>20</v>
      </c>
      <c r="R764" s="17" t="s">
        <v>83</v>
      </c>
      <c r="S764" s="17"/>
      <c r="T764" s="17" t="s">
        <v>88</v>
      </c>
      <c r="U764" s="17" t="s">
        <v>61</v>
      </c>
      <c r="V764" s="17" t="s">
        <v>89</v>
      </c>
      <c r="W764" s="19" t="s">
        <v>2867</v>
      </c>
      <c r="X764" s="18">
        <v>42004.333333333299</v>
      </c>
      <c r="Y764" s="18">
        <v>42004.333333333299</v>
      </c>
      <c r="Z764" s="17" t="s">
        <v>103</v>
      </c>
      <c r="AA764" s="17" t="s">
        <v>74</v>
      </c>
      <c r="AB764" s="17" t="s">
        <v>74</v>
      </c>
      <c r="AC764" s="17" t="s">
        <v>103</v>
      </c>
      <c r="AD764" s="17"/>
      <c r="AE764" s="17"/>
    </row>
    <row r="765" spans="1:31" s="3" customFormat="1" ht="13" x14ac:dyDescent="0.3">
      <c r="A765" s="35" t="s">
        <v>2868</v>
      </c>
      <c r="B765" s="17">
        <v>845</v>
      </c>
      <c r="C765" s="18">
        <v>40633</v>
      </c>
      <c r="D765" s="18">
        <v>40633.291666666701</v>
      </c>
      <c r="E765" s="16" t="s">
        <v>1375</v>
      </c>
      <c r="F765" s="36">
        <v>40991.880578703698</v>
      </c>
      <c r="G765" s="16" t="s">
        <v>141</v>
      </c>
      <c r="H765" s="17" t="s">
        <v>95</v>
      </c>
      <c r="I765" s="17"/>
      <c r="J765" s="17"/>
      <c r="K765" s="17" t="s">
        <v>96</v>
      </c>
      <c r="L765" s="17"/>
      <c r="M765" s="17"/>
      <c r="N765" s="17">
        <v>15</v>
      </c>
      <c r="O765" s="17"/>
      <c r="P765" s="17"/>
      <c r="Q765" s="17">
        <v>15</v>
      </c>
      <c r="R765" s="17" t="s">
        <v>83</v>
      </c>
      <c r="S765" s="17"/>
      <c r="T765" s="17" t="s">
        <v>88</v>
      </c>
      <c r="U765" s="17" t="s">
        <v>61</v>
      </c>
      <c r="V765" s="17" t="s">
        <v>89</v>
      </c>
      <c r="W765" s="19" t="s">
        <v>2869</v>
      </c>
      <c r="X765" s="18">
        <v>42262.291666666701</v>
      </c>
      <c r="Y765" s="18">
        <v>42262.291666666701</v>
      </c>
      <c r="Z765" s="17" t="s">
        <v>103</v>
      </c>
      <c r="AA765" s="17" t="s">
        <v>74</v>
      </c>
      <c r="AB765" s="17" t="s">
        <v>74</v>
      </c>
      <c r="AC765" s="17" t="s">
        <v>103</v>
      </c>
      <c r="AD765" s="17"/>
      <c r="AE765" s="17"/>
    </row>
    <row r="766" spans="1:31" s="3" customFormat="1" ht="13" x14ac:dyDescent="0.3">
      <c r="A766" s="35" t="s">
        <v>2870</v>
      </c>
      <c r="B766" s="17">
        <v>846</v>
      </c>
      <c r="C766" s="18">
        <v>40633</v>
      </c>
      <c r="D766" s="18">
        <v>40633.291666666701</v>
      </c>
      <c r="E766" s="16" t="s">
        <v>1375</v>
      </c>
      <c r="F766" s="36">
        <v>41011.916574074101</v>
      </c>
      <c r="G766" s="16" t="s">
        <v>141</v>
      </c>
      <c r="H766" s="17" t="s">
        <v>95</v>
      </c>
      <c r="I766" s="17"/>
      <c r="J766" s="17"/>
      <c r="K766" s="17" t="s">
        <v>96</v>
      </c>
      <c r="L766" s="17"/>
      <c r="M766" s="17"/>
      <c r="N766" s="17">
        <v>510</v>
      </c>
      <c r="O766" s="17"/>
      <c r="P766" s="17"/>
      <c r="Q766" s="17">
        <v>510</v>
      </c>
      <c r="R766" s="17" t="s">
        <v>83</v>
      </c>
      <c r="S766" s="17"/>
      <c r="T766" s="17" t="s">
        <v>229</v>
      </c>
      <c r="U766" s="17" t="s">
        <v>61</v>
      </c>
      <c r="V766" s="17" t="s">
        <v>71</v>
      </c>
      <c r="W766" s="19" t="s">
        <v>2871</v>
      </c>
      <c r="X766" s="18">
        <v>42855.291666666701</v>
      </c>
      <c r="Y766" s="18">
        <v>42855.291666666701</v>
      </c>
      <c r="Z766" s="17" t="s">
        <v>103</v>
      </c>
      <c r="AA766" s="17" t="s">
        <v>74</v>
      </c>
      <c r="AB766" s="17" t="s">
        <v>74</v>
      </c>
      <c r="AC766" s="17" t="s">
        <v>103</v>
      </c>
      <c r="AD766" s="17"/>
      <c r="AE766" s="17"/>
    </row>
    <row r="767" spans="1:31" s="3" customFormat="1" ht="13" x14ac:dyDescent="0.3">
      <c r="A767" s="35" t="s">
        <v>2872</v>
      </c>
      <c r="B767" s="17">
        <v>847</v>
      </c>
      <c r="C767" s="18">
        <v>40633</v>
      </c>
      <c r="D767" s="18">
        <v>40633.291666666701</v>
      </c>
      <c r="E767" s="16" t="s">
        <v>1375</v>
      </c>
      <c r="F767" s="36">
        <v>41001.644456018497</v>
      </c>
      <c r="G767" s="16" t="s">
        <v>141</v>
      </c>
      <c r="H767" s="17" t="s">
        <v>95</v>
      </c>
      <c r="I767" s="17"/>
      <c r="J767" s="17"/>
      <c r="K767" s="17" t="s">
        <v>96</v>
      </c>
      <c r="L767" s="17"/>
      <c r="M767" s="17"/>
      <c r="N767" s="17">
        <v>20</v>
      </c>
      <c r="O767" s="17"/>
      <c r="P767" s="17"/>
      <c r="Q767" s="17">
        <v>20</v>
      </c>
      <c r="R767" s="17" t="s">
        <v>83</v>
      </c>
      <c r="S767" s="17"/>
      <c r="T767" s="17" t="s">
        <v>163</v>
      </c>
      <c r="U767" s="17" t="s">
        <v>61</v>
      </c>
      <c r="V767" s="17" t="s">
        <v>89</v>
      </c>
      <c r="W767" s="19" t="s">
        <v>2873</v>
      </c>
      <c r="X767" s="18">
        <v>41455.291666666701</v>
      </c>
      <c r="Y767" s="18">
        <v>42370.333333333299</v>
      </c>
      <c r="Z767" s="17" t="s">
        <v>103</v>
      </c>
      <c r="AA767" s="17" t="s">
        <v>65</v>
      </c>
      <c r="AB767" s="17" t="s">
        <v>74</v>
      </c>
      <c r="AC767" s="17" t="s">
        <v>103</v>
      </c>
      <c r="AD767" s="17"/>
      <c r="AE767" s="17"/>
    </row>
    <row r="768" spans="1:31" s="3" customFormat="1" ht="25.5" x14ac:dyDescent="0.3">
      <c r="A768" s="35" t="s">
        <v>2874</v>
      </c>
      <c r="B768" s="17">
        <v>848</v>
      </c>
      <c r="C768" s="18">
        <v>40633</v>
      </c>
      <c r="D768" s="18">
        <v>40633.291666666701</v>
      </c>
      <c r="E768" s="16" t="s">
        <v>1375</v>
      </c>
      <c r="F768" s="36">
        <v>41003.733425925901</v>
      </c>
      <c r="G768" s="16" t="s">
        <v>141</v>
      </c>
      <c r="H768" s="17" t="s">
        <v>95</v>
      </c>
      <c r="I768" s="17"/>
      <c r="J768" s="17"/>
      <c r="K768" s="17" t="s">
        <v>96</v>
      </c>
      <c r="L768" s="17"/>
      <c r="M768" s="17"/>
      <c r="N768" s="17">
        <v>20</v>
      </c>
      <c r="O768" s="17"/>
      <c r="P768" s="17"/>
      <c r="Q768" s="17">
        <v>20</v>
      </c>
      <c r="R768" s="17" t="s">
        <v>83</v>
      </c>
      <c r="S768" s="17"/>
      <c r="T768" s="17" t="s">
        <v>229</v>
      </c>
      <c r="U768" s="17" t="s">
        <v>61</v>
      </c>
      <c r="V768" s="17" t="s">
        <v>71</v>
      </c>
      <c r="W768" s="19" t="s">
        <v>2875</v>
      </c>
      <c r="X768" s="18">
        <v>41609.333333333299</v>
      </c>
      <c r="Y768" s="18">
        <v>41609.333333333299</v>
      </c>
      <c r="Z768" s="17" t="s">
        <v>103</v>
      </c>
      <c r="AA768" s="17" t="s">
        <v>65</v>
      </c>
      <c r="AB768" s="17" t="s">
        <v>74</v>
      </c>
      <c r="AC768" s="17" t="s">
        <v>103</v>
      </c>
      <c r="AD768" s="17"/>
      <c r="AE768" s="17"/>
    </row>
    <row r="769" spans="1:31" s="3" customFormat="1" ht="13" x14ac:dyDescent="0.3">
      <c r="A769" s="35" t="s">
        <v>2876</v>
      </c>
      <c r="B769" s="17">
        <v>849</v>
      </c>
      <c r="C769" s="18">
        <v>40633</v>
      </c>
      <c r="D769" s="18">
        <v>40633.291666666701</v>
      </c>
      <c r="E769" s="16" t="s">
        <v>1375</v>
      </c>
      <c r="F769" s="36">
        <v>41002.669062499997</v>
      </c>
      <c r="G769" s="16" t="s">
        <v>141</v>
      </c>
      <c r="H769" s="17" t="s">
        <v>95</v>
      </c>
      <c r="I769" s="17"/>
      <c r="J769" s="17"/>
      <c r="K769" s="17" t="s">
        <v>96</v>
      </c>
      <c r="L769" s="17"/>
      <c r="M769" s="17"/>
      <c r="N769" s="17">
        <v>100</v>
      </c>
      <c r="O769" s="17"/>
      <c r="P769" s="17"/>
      <c r="Q769" s="17">
        <v>100</v>
      </c>
      <c r="R769" s="17" t="s">
        <v>83</v>
      </c>
      <c r="S769" s="17"/>
      <c r="T769" s="17" t="s">
        <v>88</v>
      </c>
      <c r="U769" s="17" t="s">
        <v>61</v>
      </c>
      <c r="V769" s="17" t="s">
        <v>89</v>
      </c>
      <c r="W769" s="19" t="s">
        <v>125</v>
      </c>
      <c r="X769" s="18">
        <v>42735.333333333299</v>
      </c>
      <c r="Y769" s="18">
        <v>42735.333333333299</v>
      </c>
      <c r="Z769" s="17" t="s">
        <v>103</v>
      </c>
      <c r="AA769" s="17" t="s">
        <v>65</v>
      </c>
      <c r="AB769" s="17" t="s">
        <v>74</v>
      </c>
      <c r="AC769" s="17" t="s">
        <v>103</v>
      </c>
      <c r="AD769" s="17"/>
      <c r="AE769" s="17"/>
    </row>
    <row r="770" spans="1:31" s="3" customFormat="1" ht="13" x14ac:dyDescent="0.3">
      <c r="A770" s="35" t="s">
        <v>2877</v>
      </c>
      <c r="B770" s="17">
        <v>850</v>
      </c>
      <c r="C770" s="18">
        <v>40633</v>
      </c>
      <c r="D770" s="18">
        <v>40633.291666666701</v>
      </c>
      <c r="E770" s="16" t="s">
        <v>1375</v>
      </c>
      <c r="F770" s="36">
        <v>41025.661423611098</v>
      </c>
      <c r="G770" s="16" t="s">
        <v>141</v>
      </c>
      <c r="H770" s="17" t="s">
        <v>95</v>
      </c>
      <c r="I770" s="17"/>
      <c r="J770" s="17"/>
      <c r="K770" s="17" t="s">
        <v>96</v>
      </c>
      <c r="L770" s="17"/>
      <c r="M770" s="17"/>
      <c r="N770" s="17">
        <v>25</v>
      </c>
      <c r="O770" s="17"/>
      <c r="P770" s="17"/>
      <c r="Q770" s="17">
        <v>25</v>
      </c>
      <c r="R770" s="17" t="s">
        <v>83</v>
      </c>
      <c r="S770" s="17"/>
      <c r="T770" s="17" t="s">
        <v>107</v>
      </c>
      <c r="U770" s="17" t="s">
        <v>61</v>
      </c>
      <c r="V770" s="17" t="s">
        <v>89</v>
      </c>
      <c r="W770" s="19" t="s">
        <v>2878</v>
      </c>
      <c r="X770" s="18">
        <v>42004.333333333299</v>
      </c>
      <c r="Y770" s="18">
        <v>42004.333333333299</v>
      </c>
      <c r="Z770" s="17" t="s">
        <v>103</v>
      </c>
      <c r="AA770" s="17" t="s">
        <v>74</v>
      </c>
      <c r="AB770" s="17" t="s">
        <v>74</v>
      </c>
      <c r="AC770" s="17" t="s">
        <v>103</v>
      </c>
      <c r="AD770" s="17"/>
      <c r="AE770" s="17"/>
    </row>
    <row r="771" spans="1:31" s="3" customFormat="1" ht="13" x14ac:dyDescent="0.3">
      <c r="A771" s="35" t="s">
        <v>2879</v>
      </c>
      <c r="B771" s="17">
        <v>851</v>
      </c>
      <c r="C771" s="18">
        <v>40632</v>
      </c>
      <c r="D771" s="18">
        <v>40633.291666666701</v>
      </c>
      <c r="E771" s="16" t="s">
        <v>1375</v>
      </c>
      <c r="F771" s="36">
        <v>40974.333333333299</v>
      </c>
      <c r="G771" s="16" t="s">
        <v>141</v>
      </c>
      <c r="H771" s="17" t="s">
        <v>76</v>
      </c>
      <c r="I771" s="17"/>
      <c r="J771" s="17"/>
      <c r="K771" s="17" t="s">
        <v>653</v>
      </c>
      <c r="L771" s="17"/>
      <c r="M771" s="17"/>
      <c r="N771" s="17">
        <v>70</v>
      </c>
      <c r="O771" s="17"/>
      <c r="P771" s="17"/>
      <c r="Q771" s="17">
        <v>70</v>
      </c>
      <c r="R771" s="17" t="s">
        <v>83</v>
      </c>
      <c r="S771" s="17"/>
      <c r="T771" s="17" t="s">
        <v>1032</v>
      </c>
      <c r="U771" s="17" t="s">
        <v>120</v>
      </c>
      <c r="V771" s="17" t="s">
        <v>89</v>
      </c>
      <c r="W771" s="19" t="s">
        <v>2880</v>
      </c>
      <c r="X771" s="18">
        <v>41487.291666666701</v>
      </c>
      <c r="Y771" s="18">
        <v>41487.291666666701</v>
      </c>
      <c r="Z771" s="17" t="s">
        <v>103</v>
      </c>
      <c r="AA771" s="17" t="s">
        <v>74</v>
      </c>
      <c r="AB771" s="17" t="s">
        <v>74</v>
      </c>
      <c r="AC771" s="17" t="s">
        <v>103</v>
      </c>
      <c r="AD771" s="17"/>
      <c r="AE771" s="17"/>
    </row>
    <row r="772" spans="1:31" s="3" customFormat="1" ht="13" x14ac:dyDescent="0.3">
      <c r="A772" s="35" t="s">
        <v>2881</v>
      </c>
      <c r="B772" s="17">
        <v>852</v>
      </c>
      <c r="C772" s="18">
        <v>40633</v>
      </c>
      <c r="D772" s="18">
        <v>40633.291666666701</v>
      </c>
      <c r="E772" s="16" t="s">
        <v>1375</v>
      </c>
      <c r="F772" s="36">
        <v>41025.677499999998</v>
      </c>
      <c r="G772" s="16" t="s">
        <v>141</v>
      </c>
      <c r="H772" s="17" t="s">
        <v>95</v>
      </c>
      <c r="I772" s="17"/>
      <c r="J772" s="17"/>
      <c r="K772" s="17" t="s">
        <v>96</v>
      </c>
      <c r="L772" s="17"/>
      <c r="M772" s="17"/>
      <c r="N772" s="17">
        <v>25</v>
      </c>
      <c r="O772" s="17"/>
      <c r="P772" s="17"/>
      <c r="Q772" s="17">
        <v>25</v>
      </c>
      <c r="R772" s="17" t="s">
        <v>83</v>
      </c>
      <c r="S772" s="17"/>
      <c r="T772" s="17" t="s">
        <v>88</v>
      </c>
      <c r="U772" s="17" t="s">
        <v>61</v>
      </c>
      <c r="V772" s="17" t="s">
        <v>89</v>
      </c>
      <c r="W772" s="19" t="s">
        <v>2882</v>
      </c>
      <c r="X772" s="18">
        <v>41820.291666666701</v>
      </c>
      <c r="Y772" s="18">
        <v>41820.291666666701</v>
      </c>
      <c r="Z772" s="17" t="s">
        <v>103</v>
      </c>
      <c r="AA772" s="17" t="s">
        <v>74</v>
      </c>
      <c r="AB772" s="17" t="s">
        <v>74</v>
      </c>
      <c r="AC772" s="17" t="s">
        <v>103</v>
      </c>
      <c r="AD772" s="17"/>
      <c r="AE772" s="17"/>
    </row>
    <row r="773" spans="1:31" s="3" customFormat="1" ht="13" x14ac:dyDescent="0.3">
      <c r="A773" s="35" t="s">
        <v>2883</v>
      </c>
      <c r="B773" s="17">
        <v>853</v>
      </c>
      <c r="C773" s="18">
        <v>40633</v>
      </c>
      <c r="D773" s="18">
        <v>40633.291666666701</v>
      </c>
      <c r="E773" s="16" t="s">
        <v>1375</v>
      </c>
      <c r="F773" s="36">
        <v>41012.936365740701</v>
      </c>
      <c r="G773" s="16" t="s">
        <v>141</v>
      </c>
      <c r="H773" s="17" t="s">
        <v>95</v>
      </c>
      <c r="I773" s="17"/>
      <c r="J773" s="17"/>
      <c r="K773" s="17" t="s">
        <v>96</v>
      </c>
      <c r="L773" s="17"/>
      <c r="M773" s="17"/>
      <c r="N773" s="17">
        <v>20</v>
      </c>
      <c r="O773" s="17"/>
      <c r="P773" s="17"/>
      <c r="Q773" s="17">
        <v>20</v>
      </c>
      <c r="R773" s="17" t="s">
        <v>83</v>
      </c>
      <c r="S773" s="17"/>
      <c r="T773" s="17" t="s">
        <v>88</v>
      </c>
      <c r="U773" s="17" t="s">
        <v>61</v>
      </c>
      <c r="V773" s="17" t="s">
        <v>89</v>
      </c>
      <c r="W773" s="19" t="s">
        <v>2884</v>
      </c>
      <c r="X773" s="18">
        <v>41548.291666666701</v>
      </c>
      <c r="Y773" s="18">
        <v>42004.333333333299</v>
      </c>
      <c r="Z773" s="17" t="s">
        <v>103</v>
      </c>
      <c r="AA773" s="17" t="s">
        <v>65</v>
      </c>
      <c r="AB773" s="17" t="s">
        <v>74</v>
      </c>
      <c r="AC773" s="17" t="s">
        <v>103</v>
      </c>
      <c r="AD773" s="17"/>
      <c r="AE773" s="17"/>
    </row>
    <row r="774" spans="1:31" s="3" customFormat="1" ht="13" x14ac:dyDescent="0.3">
      <c r="A774" s="35" t="s">
        <v>2885</v>
      </c>
      <c r="B774" s="17">
        <v>854</v>
      </c>
      <c r="C774" s="18">
        <v>40633</v>
      </c>
      <c r="D774" s="18">
        <v>40633.291666666701</v>
      </c>
      <c r="E774" s="16" t="s">
        <v>1375</v>
      </c>
      <c r="F774" s="36">
        <v>41012.935914351903</v>
      </c>
      <c r="G774" s="16" t="s">
        <v>141</v>
      </c>
      <c r="H774" s="17" t="s">
        <v>95</v>
      </c>
      <c r="I774" s="17"/>
      <c r="J774" s="17"/>
      <c r="K774" s="17" t="s">
        <v>96</v>
      </c>
      <c r="L774" s="17"/>
      <c r="M774" s="17"/>
      <c r="N774" s="17">
        <v>37</v>
      </c>
      <c r="O774" s="17"/>
      <c r="P774" s="17"/>
      <c r="Q774" s="17">
        <v>37</v>
      </c>
      <c r="R774" s="17" t="s">
        <v>83</v>
      </c>
      <c r="S774" s="17"/>
      <c r="T774" s="17" t="s">
        <v>84</v>
      </c>
      <c r="U774" s="17" t="s">
        <v>61</v>
      </c>
      <c r="V774" s="17" t="s">
        <v>89</v>
      </c>
      <c r="W774" s="19" t="s">
        <v>2886</v>
      </c>
      <c r="X774" s="18">
        <v>41813.291666666701</v>
      </c>
      <c r="Y774" s="18">
        <v>42005.333333333299</v>
      </c>
      <c r="Z774" s="17" t="s">
        <v>103</v>
      </c>
      <c r="AA774" s="17" t="s">
        <v>65</v>
      </c>
      <c r="AB774" s="17" t="s">
        <v>74</v>
      </c>
      <c r="AC774" s="17" t="s">
        <v>103</v>
      </c>
      <c r="AD774" s="17"/>
      <c r="AE774" s="17"/>
    </row>
    <row r="775" spans="1:31" s="3" customFormat="1" ht="13" x14ac:dyDescent="0.3">
      <c r="A775" s="35" t="s">
        <v>2887</v>
      </c>
      <c r="B775" s="17">
        <v>857</v>
      </c>
      <c r="C775" s="18">
        <v>40633</v>
      </c>
      <c r="D775" s="18">
        <v>40633.291666666701</v>
      </c>
      <c r="E775" s="16" t="s">
        <v>1375</v>
      </c>
      <c r="F775" s="36">
        <v>40975.049293981501</v>
      </c>
      <c r="G775" s="16" t="s">
        <v>141</v>
      </c>
      <c r="H775" s="17" t="s">
        <v>95</v>
      </c>
      <c r="I775" s="17"/>
      <c r="J775" s="17"/>
      <c r="K775" s="17" t="s">
        <v>96</v>
      </c>
      <c r="L775" s="17"/>
      <c r="M775" s="17"/>
      <c r="N775" s="17">
        <v>150</v>
      </c>
      <c r="O775" s="17"/>
      <c r="P775" s="17"/>
      <c r="Q775" s="17">
        <v>150</v>
      </c>
      <c r="R775" s="17" t="s">
        <v>83</v>
      </c>
      <c r="S775" s="17"/>
      <c r="T775" s="17" t="s">
        <v>226</v>
      </c>
      <c r="U775" s="17" t="s">
        <v>61</v>
      </c>
      <c r="V775" s="17" t="s">
        <v>89</v>
      </c>
      <c r="W775" s="19" t="s">
        <v>2888</v>
      </c>
      <c r="X775" s="18">
        <v>41698.333333333299</v>
      </c>
      <c r="Y775" s="18">
        <v>41698.333333333299</v>
      </c>
      <c r="Z775" s="17" t="s">
        <v>103</v>
      </c>
      <c r="AA775" s="17" t="s">
        <v>74</v>
      </c>
      <c r="AB775" s="17" t="s">
        <v>74</v>
      </c>
      <c r="AC775" s="17" t="s">
        <v>103</v>
      </c>
      <c r="AD775" s="17"/>
      <c r="AE775" s="17"/>
    </row>
    <row r="776" spans="1:31" s="3" customFormat="1" ht="13" x14ac:dyDescent="0.3">
      <c r="A776" s="35" t="s">
        <v>2889</v>
      </c>
      <c r="B776" s="17">
        <v>858</v>
      </c>
      <c r="C776" s="18">
        <v>40633</v>
      </c>
      <c r="D776" s="18">
        <v>40633.291666666701</v>
      </c>
      <c r="E776" s="16" t="s">
        <v>1375</v>
      </c>
      <c r="F776" s="36">
        <v>41012.935416666704</v>
      </c>
      <c r="G776" s="16" t="s">
        <v>141</v>
      </c>
      <c r="H776" s="17" t="s">
        <v>95</v>
      </c>
      <c r="I776" s="17"/>
      <c r="J776" s="17"/>
      <c r="K776" s="17" t="s">
        <v>96</v>
      </c>
      <c r="L776" s="17"/>
      <c r="M776" s="17"/>
      <c r="N776" s="17">
        <v>21</v>
      </c>
      <c r="O776" s="17"/>
      <c r="P776" s="17"/>
      <c r="Q776" s="17">
        <v>21</v>
      </c>
      <c r="R776" s="17" t="s">
        <v>83</v>
      </c>
      <c r="S776" s="17"/>
      <c r="T776" s="17" t="s">
        <v>84</v>
      </c>
      <c r="U776" s="17" t="s">
        <v>61</v>
      </c>
      <c r="V776" s="17" t="s">
        <v>89</v>
      </c>
      <c r="W776" s="19" t="s">
        <v>2890</v>
      </c>
      <c r="X776" s="18">
        <v>41274.333333333299</v>
      </c>
      <c r="Y776" s="18">
        <v>41883.291666666701</v>
      </c>
      <c r="Z776" s="17" t="s">
        <v>103</v>
      </c>
      <c r="AA776" s="17" t="s">
        <v>65</v>
      </c>
      <c r="AB776" s="17" t="s">
        <v>74</v>
      </c>
      <c r="AC776" s="17" t="s">
        <v>103</v>
      </c>
      <c r="AD776" s="17"/>
      <c r="AE776" s="17"/>
    </row>
    <row r="777" spans="1:31" s="3" customFormat="1" ht="38" x14ac:dyDescent="0.3">
      <c r="A777" s="35" t="s">
        <v>2891</v>
      </c>
      <c r="B777" s="17">
        <v>861</v>
      </c>
      <c r="C777" s="18">
        <v>40620</v>
      </c>
      <c r="D777" s="18">
        <v>40633.291666666701</v>
      </c>
      <c r="E777" s="16" t="s">
        <v>1375</v>
      </c>
      <c r="F777" s="36">
        <v>41213.291666666701</v>
      </c>
      <c r="G777" s="16" t="s">
        <v>200</v>
      </c>
      <c r="H777" s="17" t="s">
        <v>95</v>
      </c>
      <c r="I777" s="17"/>
      <c r="J777" s="17"/>
      <c r="K777" s="17" t="s">
        <v>96</v>
      </c>
      <c r="L777" s="17"/>
      <c r="M777" s="17"/>
      <c r="N777" s="17">
        <v>5</v>
      </c>
      <c r="O777" s="17"/>
      <c r="P777" s="17"/>
      <c r="Q777" s="17">
        <v>5</v>
      </c>
      <c r="R777" s="17" t="s">
        <v>115</v>
      </c>
      <c r="S777" s="17"/>
      <c r="T777" s="17" t="s">
        <v>211</v>
      </c>
      <c r="U777" s="17" t="s">
        <v>61</v>
      </c>
      <c r="V777" s="17" t="s">
        <v>62</v>
      </c>
      <c r="W777" s="19" t="s">
        <v>2892</v>
      </c>
      <c r="X777" s="18">
        <v>41258.333333333299</v>
      </c>
      <c r="Y777" s="18">
        <v>41258.333333333299</v>
      </c>
      <c r="Z777" s="17" t="s">
        <v>74</v>
      </c>
      <c r="AA777" s="17" t="s">
        <v>103</v>
      </c>
      <c r="AB777" s="17" t="s">
        <v>103</v>
      </c>
      <c r="AC777" s="17" t="s">
        <v>103</v>
      </c>
      <c r="AD777" s="17"/>
      <c r="AE777" s="17"/>
    </row>
    <row r="778" spans="1:31" s="3" customFormat="1" ht="50.5" x14ac:dyDescent="0.3">
      <c r="A778" s="35" t="s">
        <v>2893</v>
      </c>
      <c r="B778" s="17">
        <v>862</v>
      </c>
      <c r="C778" s="18">
        <v>40633</v>
      </c>
      <c r="D778" s="18">
        <v>40633.291666666701</v>
      </c>
      <c r="E778" s="16" t="s">
        <v>1375</v>
      </c>
      <c r="F778" s="36">
        <v>41138.291666666701</v>
      </c>
      <c r="G778" s="16" t="s">
        <v>200</v>
      </c>
      <c r="H778" s="17" t="s">
        <v>95</v>
      </c>
      <c r="I778" s="17"/>
      <c r="J778" s="17"/>
      <c r="K778" s="17" t="s">
        <v>96</v>
      </c>
      <c r="L778" s="17"/>
      <c r="M778" s="17"/>
      <c r="N778" s="17">
        <v>5</v>
      </c>
      <c r="O778" s="17"/>
      <c r="P778" s="17"/>
      <c r="Q778" s="17">
        <v>5</v>
      </c>
      <c r="R778" s="17" t="s">
        <v>115</v>
      </c>
      <c r="S778" s="17"/>
      <c r="T778" s="17" t="s">
        <v>133</v>
      </c>
      <c r="U778" s="17" t="s">
        <v>61</v>
      </c>
      <c r="V778" s="17" t="s">
        <v>62</v>
      </c>
      <c r="W778" s="19" t="s">
        <v>2894</v>
      </c>
      <c r="X778" s="18">
        <v>41090.291666666701</v>
      </c>
      <c r="Y778" s="18">
        <v>41090.291666666701</v>
      </c>
      <c r="Z778" s="17" t="s">
        <v>74</v>
      </c>
      <c r="AA778" s="17" t="s">
        <v>103</v>
      </c>
      <c r="AB778" s="17" t="s">
        <v>103</v>
      </c>
      <c r="AC778" s="17" t="s">
        <v>103</v>
      </c>
      <c r="AD778" s="17"/>
      <c r="AE778" s="17"/>
    </row>
    <row r="779" spans="1:31" s="3" customFormat="1" ht="13" x14ac:dyDescent="0.3">
      <c r="A779" s="35" t="s">
        <v>2895</v>
      </c>
      <c r="B779" s="17">
        <v>863</v>
      </c>
      <c r="C779" s="18">
        <v>40633</v>
      </c>
      <c r="D779" s="18">
        <v>40633.291666666701</v>
      </c>
      <c r="E779" s="16" t="s">
        <v>1375</v>
      </c>
      <c r="F779" s="36">
        <v>41017.291666666701</v>
      </c>
      <c r="G779" s="16" t="s">
        <v>141</v>
      </c>
      <c r="H779" s="17" t="s">
        <v>95</v>
      </c>
      <c r="I779" s="17"/>
      <c r="J779" s="17"/>
      <c r="K779" s="17" t="s">
        <v>96</v>
      </c>
      <c r="L779" s="17"/>
      <c r="M779" s="17"/>
      <c r="N779" s="17">
        <v>7.8</v>
      </c>
      <c r="O779" s="17"/>
      <c r="P779" s="17"/>
      <c r="Q779" s="17">
        <v>7.8</v>
      </c>
      <c r="R779" s="17" t="s">
        <v>83</v>
      </c>
      <c r="S779" s="17"/>
      <c r="T779" s="17" t="s">
        <v>133</v>
      </c>
      <c r="U779" s="17" t="s">
        <v>61</v>
      </c>
      <c r="V779" s="17" t="s">
        <v>62</v>
      </c>
      <c r="W779" s="19" t="s">
        <v>2896</v>
      </c>
      <c r="X779" s="18">
        <v>41121.291666666701</v>
      </c>
      <c r="Y779" s="18">
        <v>41364.291666666701</v>
      </c>
      <c r="Z779" s="17" t="s">
        <v>103</v>
      </c>
      <c r="AA779" s="17" t="s">
        <v>65</v>
      </c>
      <c r="AB779" s="17" t="s">
        <v>74</v>
      </c>
      <c r="AC779" s="17" t="s">
        <v>103</v>
      </c>
      <c r="AD779" s="17"/>
      <c r="AE779" s="17"/>
    </row>
    <row r="780" spans="1:31" s="3" customFormat="1" ht="13" x14ac:dyDescent="0.3">
      <c r="A780" s="35" t="s">
        <v>2897</v>
      </c>
      <c r="B780" s="17">
        <v>864</v>
      </c>
      <c r="C780" s="18">
        <v>40633</v>
      </c>
      <c r="D780" s="18">
        <v>40633.291666666701</v>
      </c>
      <c r="E780" s="16" t="s">
        <v>1375</v>
      </c>
      <c r="F780" s="36">
        <v>41017.291666666701</v>
      </c>
      <c r="G780" s="16" t="s">
        <v>141</v>
      </c>
      <c r="H780" s="17" t="s">
        <v>95</v>
      </c>
      <c r="I780" s="17"/>
      <c r="J780" s="17"/>
      <c r="K780" s="17" t="s">
        <v>96</v>
      </c>
      <c r="L780" s="17"/>
      <c r="M780" s="17"/>
      <c r="N780" s="17">
        <v>19.899999999999999</v>
      </c>
      <c r="O780" s="17"/>
      <c r="P780" s="17"/>
      <c r="Q780" s="17">
        <v>19.899999999999999</v>
      </c>
      <c r="R780" s="17" t="s">
        <v>83</v>
      </c>
      <c r="S780" s="17"/>
      <c r="T780" s="17" t="s">
        <v>78</v>
      </c>
      <c r="U780" s="17" t="s">
        <v>61</v>
      </c>
      <c r="V780" s="17" t="s">
        <v>62</v>
      </c>
      <c r="W780" s="19" t="s">
        <v>2898</v>
      </c>
      <c r="X780" s="18">
        <v>41152.291666666701</v>
      </c>
      <c r="Y780" s="18">
        <v>41455.291666666701</v>
      </c>
      <c r="Z780" s="17" t="s">
        <v>103</v>
      </c>
      <c r="AA780" s="17" t="s">
        <v>65</v>
      </c>
      <c r="AB780" s="17" t="s">
        <v>74</v>
      </c>
      <c r="AC780" s="17" t="s">
        <v>103</v>
      </c>
      <c r="AD780" s="17"/>
      <c r="AE780" s="17"/>
    </row>
    <row r="781" spans="1:31" s="3" customFormat="1" ht="13" x14ac:dyDescent="0.3">
      <c r="A781" s="35" t="s">
        <v>2899</v>
      </c>
      <c r="B781" s="17">
        <v>865</v>
      </c>
      <c r="C781" s="18">
        <v>40633</v>
      </c>
      <c r="D781" s="18">
        <v>40633.291666666701</v>
      </c>
      <c r="E781" s="16" t="s">
        <v>1375</v>
      </c>
      <c r="F781" s="36">
        <v>41017.291666666701</v>
      </c>
      <c r="G781" s="16" t="s">
        <v>141</v>
      </c>
      <c r="H781" s="17" t="s">
        <v>95</v>
      </c>
      <c r="I781" s="17"/>
      <c r="J781" s="17"/>
      <c r="K781" s="17" t="s">
        <v>96</v>
      </c>
      <c r="L781" s="17"/>
      <c r="M781" s="17"/>
      <c r="N781" s="17">
        <v>13.4</v>
      </c>
      <c r="O781" s="17"/>
      <c r="P781" s="17"/>
      <c r="Q781" s="17">
        <v>13.4</v>
      </c>
      <c r="R781" s="17" t="s">
        <v>83</v>
      </c>
      <c r="S781" s="17"/>
      <c r="T781" s="17" t="s">
        <v>133</v>
      </c>
      <c r="U781" s="17" t="s">
        <v>61</v>
      </c>
      <c r="V781" s="17" t="s">
        <v>62</v>
      </c>
      <c r="W781" s="19" t="s">
        <v>2900</v>
      </c>
      <c r="X781" s="18">
        <v>41121.291666666701</v>
      </c>
      <c r="Y781" s="18">
        <v>41364.291666666701</v>
      </c>
      <c r="Z781" s="17" t="s">
        <v>103</v>
      </c>
      <c r="AA781" s="17" t="s">
        <v>74</v>
      </c>
      <c r="AB781" s="17" t="s">
        <v>74</v>
      </c>
      <c r="AC781" s="17" t="s">
        <v>103</v>
      </c>
      <c r="AD781" s="17"/>
      <c r="AE781" s="17"/>
    </row>
    <row r="782" spans="1:31" s="3" customFormat="1" ht="13" x14ac:dyDescent="0.3">
      <c r="A782" s="35" t="s">
        <v>2901</v>
      </c>
      <c r="B782" s="17">
        <v>866</v>
      </c>
      <c r="C782" s="18">
        <v>40840</v>
      </c>
      <c r="D782" s="18">
        <v>40862.333333333299</v>
      </c>
      <c r="E782" s="16" t="s">
        <v>1375</v>
      </c>
      <c r="F782" s="36">
        <v>41032.291666666701</v>
      </c>
      <c r="G782" s="16" t="s">
        <v>162</v>
      </c>
      <c r="H782" s="17" t="s">
        <v>55</v>
      </c>
      <c r="I782" s="17"/>
      <c r="J782" s="17"/>
      <c r="K782" s="17" t="s">
        <v>55</v>
      </c>
      <c r="L782" s="17"/>
      <c r="M782" s="17"/>
      <c r="N782" s="17">
        <v>72</v>
      </c>
      <c r="O782" s="17"/>
      <c r="P782" s="17"/>
      <c r="Q782" s="17">
        <v>72</v>
      </c>
      <c r="R782" s="17" t="s">
        <v>83</v>
      </c>
      <c r="S782" s="17"/>
      <c r="T782" s="17" t="s">
        <v>377</v>
      </c>
      <c r="U782" s="17" t="s">
        <v>61</v>
      </c>
      <c r="V782" s="17" t="s">
        <v>62</v>
      </c>
      <c r="W782" s="19" t="s">
        <v>2902</v>
      </c>
      <c r="X782" s="18">
        <v>42278.291666666701</v>
      </c>
      <c r="Y782" s="18">
        <v>42278.291666666701</v>
      </c>
      <c r="Z782" s="17" t="s">
        <v>103</v>
      </c>
      <c r="AA782" s="17" t="s">
        <v>74</v>
      </c>
      <c r="AB782" s="17" t="s">
        <v>74</v>
      </c>
      <c r="AC782" s="17" t="s">
        <v>103</v>
      </c>
      <c r="AD782" s="17"/>
      <c r="AE782" s="17"/>
    </row>
    <row r="783" spans="1:31" s="3" customFormat="1" ht="13" x14ac:dyDescent="0.3">
      <c r="A783" s="35" t="s">
        <v>2903</v>
      </c>
      <c r="B783" s="17">
        <v>867</v>
      </c>
      <c r="C783" s="18">
        <v>40843</v>
      </c>
      <c r="D783" s="18">
        <v>40862.333333333299</v>
      </c>
      <c r="E783" s="16" t="s">
        <v>1375</v>
      </c>
      <c r="F783" s="36">
        <v>40935.333333333299</v>
      </c>
      <c r="G783" s="16" t="s">
        <v>162</v>
      </c>
      <c r="H783" s="17" t="s">
        <v>55</v>
      </c>
      <c r="I783" s="17"/>
      <c r="J783" s="17"/>
      <c r="K783" s="17" t="s">
        <v>55</v>
      </c>
      <c r="L783" s="17"/>
      <c r="M783" s="17"/>
      <c r="N783" s="17">
        <v>132</v>
      </c>
      <c r="O783" s="17"/>
      <c r="P783" s="17"/>
      <c r="Q783" s="17">
        <v>132</v>
      </c>
      <c r="R783" s="17" t="s">
        <v>83</v>
      </c>
      <c r="S783" s="17"/>
      <c r="T783" s="17" t="s">
        <v>2904</v>
      </c>
      <c r="U783" s="17" t="s">
        <v>61</v>
      </c>
      <c r="V783" s="17" t="s">
        <v>62</v>
      </c>
      <c r="W783" s="19" t="s">
        <v>2905</v>
      </c>
      <c r="X783" s="18">
        <v>42644.291666666701</v>
      </c>
      <c r="Y783" s="18"/>
      <c r="Z783" s="17" t="s">
        <v>103</v>
      </c>
      <c r="AA783" s="17" t="s">
        <v>74</v>
      </c>
      <c r="AB783" s="17" t="s">
        <v>74</v>
      </c>
      <c r="AC783" s="17" t="s">
        <v>103</v>
      </c>
      <c r="AD783" s="17"/>
      <c r="AE783" s="17"/>
    </row>
    <row r="784" spans="1:31" s="3" customFormat="1" ht="13" x14ac:dyDescent="0.3">
      <c r="A784" s="35" t="s">
        <v>2906</v>
      </c>
      <c r="B784" s="17">
        <v>868</v>
      </c>
      <c r="C784" s="18">
        <v>40857</v>
      </c>
      <c r="D784" s="18">
        <v>40862.333333333299</v>
      </c>
      <c r="E784" s="16" t="s">
        <v>1375</v>
      </c>
      <c r="F784" s="36">
        <v>41124.291666666701</v>
      </c>
      <c r="G784" s="16" t="s">
        <v>162</v>
      </c>
      <c r="H784" s="17" t="s">
        <v>55</v>
      </c>
      <c r="I784" s="17"/>
      <c r="J784" s="17"/>
      <c r="K784" s="17" t="s">
        <v>55</v>
      </c>
      <c r="L784" s="17"/>
      <c r="M784" s="17"/>
      <c r="N784" s="17">
        <v>301</v>
      </c>
      <c r="O784" s="17"/>
      <c r="P784" s="17"/>
      <c r="Q784" s="17">
        <v>301</v>
      </c>
      <c r="R784" s="17" t="s">
        <v>83</v>
      </c>
      <c r="S784" s="17"/>
      <c r="T784" s="17" t="s">
        <v>427</v>
      </c>
      <c r="U784" s="17" t="s">
        <v>61</v>
      </c>
      <c r="V784" s="17" t="s">
        <v>62</v>
      </c>
      <c r="W784" s="19" t="s">
        <v>2907</v>
      </c>
      <c r="X784" s="18">
        <v>42644.291666666701</v>
      </c>
      <c r="Y784" s="18">
        <v>42644.291666666701</v>
      </c>
      <c r="Z784" s="17" t="s">
        <v>103</v>
      </c>
      <c r="AA784" s="17" t="s">
        <v>74</v>
      </c>
      <c r="AB784" s="17" t="s">
        <v>74</v>
      </c>
      <c r="AC784" s="17" t="s">
        <v>103</v>
      </c>
      <c r="AD784" s="17"/>
      <c r="AE784" s="17"/>
    </row>
    <row r="785" spans="1:31" s="3" customFormat="1" ht="13" x14ac:dyDescent="0.3">
      <c r="A785" s="35" t="s">
        <v>2908</v>
      </c>
      <c r="B785" s="17">
        <v>869</v>
      </c>
      <c r="C785" s="18">
        <v>40862</v>
      </c>
      <c r="D785" s="18">
        <v>40862.333333333299</v>
      </c>
      <c r="E785" s="16" t="s">
        <v>1375</v>
      </c>
      <c r="F785" s="36">
        <v>41939.291666666701</v>
      </c>
      <c r="G785" s="16" t="s">
        <v>162</v>
      </c>
      <c r="H785" s="17" t="s">
        <v>95</v>
      </c>
      <c r="I785" s="17"/>
      <c r="J785" s="17"/>
      <c r="K785" s="17" t="s">
        <v>96</v>
      </c>
      <c r="L785" s="17"/>
      <c r="M785" s="17"/>
      <c r="N785" s="17">
        <v>23</v>
      </c>
      <c r="O785" s="17"/>
      <c r="P785" s="17"/>
      <c r="Q785" s="17">
        <v>23</v>
      </c>
      <c r="R785" s="17" t="s">
        <v>83</v>
      </c>
      <c r="S785" s="17"/>
      <c r="T785" s="17" t="s">
        <v>78</v>
      </c>
      <c r="U785" s="17" t="s">
        <v>61</v>
      </c>
      <c r="V785" s="17" t="s">
        <v>62</v>
      </c>
      <c r="W785" s="19" t="s">
        <v>2909</v>
      </c>
      <c r="X785" s="18">
        <v>42339.333333333299</v>
      </c>
      <c r="Y785" s="18">
        <v>42339.333333333299</v>
      </c>
      <c r="Z785" s="17" t="s">
        <v>103</v>
      </c>
      <c r="AA785" s="17" t="s">
        <v>65</v>
      </c>
      <c r="AB785" s="17" t="s">
        <v>65</v>
      </c>
      <c r="AC785" s="17" t="s">
        <v>103</v>
      </c>
      <c r="AD785" s="17"/>
      <c r="AE785" s="17"/>
    </row>
    <row r="786" spans="1:31" s="3" customFormat="1" ht="13" x14ac:dyDescent="0.3">
      <c r="A786" s="35" t="s">
        <v>2910</v>
      </c>
      <c r="B786" s="17">
        <v>870</v>
      </c>
      <c r="C786" s="18">
        <v>40857</v>
      </c>
      <c r="D786" s="18">
        <v>40862.333333333299</v>
      </c>
      <c r="E786" s="16" t="s">
        <v>1375</v>
      </c>
      <c r="F786" s="36">
        <v>41396.291666666701</v>
      </c>
      <c r="G786" s="16" t="s">
        <v>162</v>
      </c>
      <c r="H786" s="17" t="s">
        <v>111</v>
      </c>
      <c r="I786" s="17"/>
      <c r="J786" s="17"/>
      <c r="K786" s="17" t="s">
        <v>430</v>
      </c>
      <c r="L786" s="17"/>
      <c r="M786" s="17"/>
      <c r="N786" s="17">
        <v>340</v>
      </c>
      <c r="O786" s="17"/>
      <c r="P786" s="17"/>
      <c r="Q786" s="17">
        <v>300</v>
      </c>
      <c r="R786" s="17" t="s">
        <v>83</v>
      </c>
      <c r="S786" s="17"/>
      <c r="T786" s="17" t="s">
        <v>88</v>
      </c>
      <c r="U786" s="17" t="s">
        <v>61</v>
      </c>
      <c r="V786" s="17" t="s">
        <v>62</v>
      </c>
      <c r="W786" s="19" t="s">
        <v>2911</v>
      </c>
      <c r="X786" s="18">
        <v>42979.291666666701</v>
      </c>
      <c r="Y786" s="18">
        <v>42979.291666666701</v>
      </c>
      <c r="Z786" s="17" t="s">
        <v>103</v>
      </c>
      <c r="AA786" s="17" t="s">
        <v>65</v>
      </c>
      <c r="AB786" s="17" t="s">
        <v>74</v>
      </c>
      <c r="AC786" s="17" t="s">
        <v>103</v>
      </c>
      <c r="AD786" s="17"/>
      <c r="AE786" s="17"/>
    </row>
    <row r="787" spans="1:31" s="3" customFormat="1" ht="13" x14ac:dyDescent="0.3">
      <c r="A787" s="35" t="s">
        <v>2912</v>
      </c>
      <c r="B787" s="17">
        <v>871</v>
      </c>
      <c r="C787" s="18">
        <v>40862</v>
      </c>
      <c r="D787" s="18">
        <v>40862.333333333299</v>
      </c>
      <c r="E787" s="16" t="s">
        <v>1375</v>
      </c>
      <c r="F787" s="36">
        <v>41400.291666666701</v>
      </c>
      <c r="G787" s="16" t="s">
        <v>162</v>
      </c>
      <c r="H787" s="17" t="s">
        <v>95</v>
      </c>
      <c r="I787" s="17"/>
      <c r="J787" s="17"/>
      <c r="K787" s="17" t="s">
        <v>96</v>
      </c>
      <c r="L787" s="17"/>
      <c r="M787" s="17"/>
      <c r="N787" s="17">
        <v>80</v>
      </c>
      <c r="O787" s="17"/>
      <c r="P787" s="17"/>
      <c r="Q787" s="17">
        <v>80</v>
      </c>
      <c r="R787" s="17" t="s">
        <v>83</v>
      </c>
      <c r="S787" s="17"/>
      <c r="T787" s="17" t="s">
        <v>84</v>
      </c>
      <c r="U787" s="17" t="s">
        <v>61</v>
      </c>
      <c r="V787" s="17" t="s">
        <v>89</v>
      </c>
      <c r="W787" s="19" t="s">
        <v>239</v>
      </c>
      <c r="X787" s="18">
        <v>41699.333333333299</v>
      </c>
      <c r="Y787" s="18">
        <v>42308.291666666701</v>
      </c>
      <c r="Z787" s="17" t="s">
        <v>103</v>
      </c>
      <c r="AA787" s="17" t="s">
        <v>65</v>
      </c>
      <c r="AB787" s="17" t="s">
        <v>74</v>
      </c>
      <c r="AC787" s="17" t="s">
        <v>103</v>
      </c>
      <c r="AD787" s="17"/>
      <c r="AE787" s="17"/>
    </row>
    <row r="788" spans="1:31" s="3" customFormat="1" ht="13" x14ac:dyDescent="0.3">
      <c r="A788" s="35" t="s">
        <v>2913</v>
      </c>
      <c r="B788" s="17">
        <v>872</v>
      </c>
      <c r="C788" s="18">
        <v>40862</v>
      </c>
      <c r="D788" s="18">
        <v>40862.333333333299</v>
      </c>
      <c r="E788" s="16" t="s">
        <v>1375</v>
      </c>
      <c r="F788" s="36">
        <v>41120.291666666701</v>
      </c>
      <c r="G788" s="16" t="s">
        <v>162</v>
      </c>
      <c r="H788" s="17" t="s">
        <v>95</v>
      </c>
      <c r="I788" s="17"/>
      <c r="J788" s="17"/>
      <c r="K788" s="17" t="s">
        <v>96</v>
      </c>
      <c r="L788" s="17"/>
      <c r="M788" s="17"/>
      <c r="N788" s="17">
        <v>75</v>
      </c>
      <c r="O788" s="17"/>
      <c r="P788" s="17"/>
      <c r="Q788" s="17">
        <v>75</v>
      </c>
      <c r="R788" s="17" t="s">
        <v>83</v>
      </c>
      <c r="S788" s="17"/>
      <c r="T788" s="17" t="s">
        <v>88</v>
      </c>
      <c r="U788" s="17" t="s">
        <v>61</v>
      </c>
      <c r="V788" s="17" t="s">
        <v>62</v>
      </c>
      <c r="W788" s="19" t="s">
        <v>2914</v>
      </c>
      <c r="X788" s="18">
        <v>41988.333333333299</v>
      </c>
      <c r="Y788" s="18">
        <v>41988.333333333299</v>
      </c>
      <c r="Z788" s="17" t="s">
        <v>103</v>
      </c>
      <c r="AA788" s="17" t="s">
        <v>74</v>
      </c>
      <c r="AB788" s="17" t="s">
        <v>74</v>
      </c>
      <c r="AC788" s="17" t="s">
        <v>103</v>
      </c>
      <c r="AD788" s="17"/>
      <c r="AE788" s="17"/>
    </row>
    <row r="789" spans="1:31" s="3" customFormat="1" ht="13" x14ac:dyDescent="0.3">
      <c r="A789" s="35" t="s">
        <v>2915</v>
      </c>
      <c r="B789" s="17">
        <v>873</v>
      </c>
      <c r="C789" s="18">
        <v>40856</v>
      </c>
      <c r="D789" s="18">
        <v>40862.333333333299</v>
      </c>
      <c r="E789" s="16" t="s">
        <v>1375</v>
      </c>
      <c r="F789" s="36">
        <v>41348.291666666701</v>
      </c>
      <c r="G789" s="16" t="s">
        <v>162</v>
      </c>
      <c r="H789" s="17" t="s">
        <v>95</v>
      </c>
      <c r="I789" s="17"/>
      <c r="J789" s="17"/>
      <c r="K789" s="17" t="s">
        <v>96</v>
      </c>
      <c r="L789" s="17"/>
      <c r="M789" s="17"/>
      <c r="N789" s="17">
        <v>200</v>
      </c>
      <c r="O789" s="17"/>
      <c r="P789" s="17"/>
      <c r="Q789" s="17">
        <v>200</v>
      </c>
      <c r="R789" s="17" t="s">
        <v>83</v>
      </c>
      <c r="S789" s="17"/>
      <c r="T789" s="17" t="s">
        <v>257</v>
      </c>
      <c r="U789" s="17" t="s">
        <v>189</v>
      </c>
      <c r="V789" s="17" t="s">
        <v>89</v>
      </c>
      <c r="W789" s="19" t="s">
        <v>2916</v>
      </c>
      <c r="X789" s="18">
        <v>42277.291666666701</v>
      </c>
      <c r="Y789" s="18">
        <v>42705.333333333299</v>
      </c>
      <c r="Z789" s="17" t="s">
        <v>103</v>
      </c>
      <c r="AA789" s="17" t="s">
        <v>65</v>
      </c>
      <c r="AB789" s="17" t="s">
        <v>74</v>
      </c>
      <c r="AC789" s="17" t="s">
        <v>103</v>
      </c>
      <c r="AD789" s="17"/>
      <c r="AE789" s="17"/>
    </row>
    <row r="790" spans="1:31" s="3" customFormat="1" ht="13" x14ac:dyDescent="0.3">
      <c r="A790" s="35" t="s">
        <v>2917</v>
      </c>
      <c r="B790" s="17">
        <v>874</v>
      </c>
      <c r="C790" s="18">
        <v>40862</v>
      </c>
      <c r="D790" s="18">
        <v>40862.333333333299</v>
      </c>
      <c r="E790" s="16" t="s">
        <v>1375</v>
      </c>
      <c r="F790" s="36">
        <v>40962.944108796299</v>
      </c>
      <c r="G790" s="16" t="s">
        <v>162</v>
      </c>
      <c r="H790" s="17" t="s">
        <v>95</v>
      </c>
      <c r="I790" s="17"/>
      <c r="J790" s="17"/>
      <c r="K790" s="17" t="s">
        <v>96</v>
      </c>
      <c r="L790" s="17"/>
      <c r="M790" s="17"/>
      <c r="N790" s="17">
        <v>500</v>
      </c>
      <c r="O790" s="17"/>
      <c r="P790" s="17"/>
      <c r="Q790" s="17">
        <v>500</v>
      </c>
      <c r="R790" s="17" t="s">
        <v>83</v>
      </c>
      <c r="S790" s="17"/>
      <c r="T790" s="17" t="s">
        <v>84</v>
      </c>
      <c r="U790" s="17" t="s">
        <v>61</v>
      </c>
      <c r="V790" s="17" t="s">
        <v>89</v>
      </c>
      <c r="W790" s="19" t="s">
        <v>239</v>
      </c>
      <c r="X790" s="18">
        <v>42307.291666666701</v>
      </c>
      <c r="Y790" s="18">
        <v>42307.291666666701</v>
      </c>
      <c r="Z790" s="17" t="s">
        <v>103</v>
      </c>
      <c r="AA790" s="17" t="s">
        <v>74</v>
      </c>
      <c r="AB790" s="17" t="s">
        <v>74</v>
      </c>
      <c r="AC790" s="17" t="s">
        <v>103</v>
      </c>
      <c r="AD790" s="17"/>
      <c r="AE790" s="17"/>
    </row>
    <row r="791" spans="1:31" s="3" customFormat="1" ht="13" x14ac:dyDescent="0.3">
      <c r="A791" s="35" t="s">
        <v>2918</v>
      </c>
      <c r="B791" s="17">
        <v>875</v>
      </c>
      <c r="C791" s="18">
        <v>40856</v>
      </c>
      <c r="D791" s="18">
        <v>40862.333333333299</v>
      </c>
      <c r="E791" s="16" t="s">
        <v>1375</v>
      </c>
      <c r="F791" s="36">
        <v>41123.291666666701</v>
      </c>
      <c r="G791" s="16" t="s">
        <v>162</v>
      </c>
      <c r="H791" s="17" t="s">
        <v>95</v>
      </c>
      <c r="I791" s="17"/>
      <c r="J791" s="17"/>
      <c r="K791" s="17" t="s">
        <v>96</v>
      </c>
      <c r="L791" s="17"/>
      <c r="M791" s="17"/>
      <c r="N791" s="17">
        <v>60</v>
      </c>
      <c r="O791" s="17"/>
      <c r="P791" s="17"/>
      <c r="Q791" s="17">
        <v>60</v>
      </c>
      <c r="R791" s="17" t="s">
        <v>83</v>
      </c>
      <c r="S791" s="17"/>
      <c r="T791" s="17" t="s">
        <v>229</v>
      </c>
      <c r="U791" s="17" t="s">
        <v>61</v>
      </c>
      <c r="V791" s="17" t="s">
        <v>71</v>
      </c>
      <c r="W791" s="19" t="s">
        <v>2228</v>
      </c>
      <c r="X791" s="18">
        <v>42004.333333333299</v>
      </c>
      <c r="Y791" s="18">
        <v>42004.333333333299</v>
      </c>
      <c r="Z791" s="17" t="s">
        <v>103</v>
      </c>
      <c r="AA791" s="17" t="s">
        <v>74</v>
      </c>
      <c r="AB791" s="17" t="s">
        <v>74</v>
      </c>
      <c r="AC791" s="17" t="s">
        <v>103</v>
      </c>
      <c r="AD791" s="17"/>
      <c r="AE791" s="17"/>
    </row>
    <row r="792" spans="1:31" s="3" customFormat="1" ht="13" x14ac:dyDescent="0.3">
      <c r="A792" s="35" t="s">
        <v>2919</v>
      </c>
      <c r="B792" s="17">
        <v>876</v>
      </c>
      <c r="C792" s="18">
        <v>40883</v>
      </c>
      <c r="D792" s="18">
        <v>40868.333333333299</v>
      </c>
      <c r="E792" s="16" t="s">
        <v>1375</v>
      </c>
      <c r="F792" s="36">
        <v>41171.291666666701</v>
      </c>
      <c r="G792" s="16" t="s">
        <v>200</v>
      </c>
      <c r="H792" s="17" t="s">
        <v>95</v>
      </c>
      <c r="I792" s="17"/>
      <c r="J792" s="17"/>
      <c r="K792" s="17" t="s">
        <v>96</v>
      </c>
      <c r="L792" s="17"/>
      <c r="M792" s="17"/>
      <c r="N792" s="17">
        <v>5</v>
      </c>
      <c r="O792" s="17"/>
      <c r="P792" s="17"/>
      <c r="Q792" s="17">
        <v>5</v>
      </c>
      <c r="R792" s="17" t="s">
        <v>115</v>
      </c>
      <c r="S792" s="17"/>
      <c r="T792" s="17" t="s">
        <v>1389</v>
      </c>
      <c r="U792" s="17" t="s">
        <v>61</v>
      </c>
      <c r="V792" s="17" t="s">
        <v>62</v>
      </c>
      <c r="W792" s="19" t="s">
        <v>2920</v>
      </c>
      <c r="X792" s="18">
        <v>41560.291666666701</v>
      </c>
      <c r="Y792" s="18">
        <v>41560.291666666701</v>
      </c>
      <c r="Z792" s="17" t="s">
        <v>74</v>
      </c>
      <c r="AA792" s="17" t="s">
        <v>103</v>
      </c>
      <c r="AB792" s="17" t="s">
        <v>103</v>
      </c>
      <c r="AC792" s="17" t="s">
        <v>103</v>
      </c>
      <c r="AD792" s="17"/>
      <c r="AE792" s="17"/>
    </row>
    <row r="793" spans="1:31" s="3" customFormat="1" ht="13" x14ac:dyDescent="0.3">
      <c r="A793" s="35" t="s">
        <v>2921</v>
      </c>
      <c r="B793" s="17">
        <v>878</v>
      </c>
      <c r="C793" s="18">
        <v>40995</v>
      </c>
      <c r="D793" s="18">
        <v>41001.291666666701</v>
      </c>
      <c r="E793" s="16" t="s">
        <v>1375</v>
      </c>
      <c r="F793" s="36">
        <v>41340.333333333299</v>
      </c>
      <c r="G793" s="16" t="s">
        <v>162</v>
      </c>
      <c r="H793" s="17" t="s">
        <v>55</v>
      </c>
      <c r="I793" s="17"/>
      <c r="J793" s="17"/>
      <c r="K793" s="17" t="s">
        <v>55</v>
      </c>
      <c r="L793" s="17"/>
      <c r="M793" s="17"/>
      <c r="N793" s="17">
        <v>51</v>
      </c>
      <c r="O793" s="17"/>
      <c r="P793" s="17"/>
      <c r="Q793" s="17">
        <v>51</v>
      </c>
      <c r="R793" s="17" t="s">
        <v>83</v>
      </c>
      <c r="S793" s="17"/>
      <c r="T793" s="17" t="s">
        <v>1681</v>
      </c>
      <c r="U793" s="17" t="s">
        <v>61</v>
      </c>
      <c r="V793" s="17" t="s">
        <v>62</v>
      </c>
      <c r="W793" s="19" t="s">
        <v>2922</v>
      </c>
      <c r="X793" s="18">
        <v>41639.333333333299</v>
      </c>
      <c r="Y793" s="18">
        <v>41639.333333333299</v>
      </c>
      <c r="Z793" s="17" t="s">
        <v>103</v>
      </c>
      <c r="AA793" s="17" t="s">
        <v>74</v>
      </c>
      <c r="AB793" s="17" t="s">
        <v>74</v>
      </c>
      <c r="AC793" s="17" t="s">
        <v>103</v>
      </c>
      <c r="AD793" s="17"/>
      <c r="AE793" s="17"/>
    </row>
    <row r="794" spans="1:31" s="3" customFormat="1" ht="13" x14ac:dyDescent="0.3">
      <c r="A794" s="35" t="s">
        <v>2923</v>
      </c>
      <c r="B794" s="17">
        <v>879</v>
      </c>
      <c r="C794" s="18">
        <v>40996</v>
      </c>
      <c r="D794" s="18">
        <v>41001.291666666701</v>
      </c>
      <c r="E794" s="16" t="s">
        <v>1375</v>
      </c>
      <c r="F794" s="36">
        <v>41409.291666666701</v>
      </c>
      <c r="G794" s="16" t="s">
        <v>162</v>
      </c>
      <c r="H794" s="17" t="s">
        <v>147</v>
      </c>
      <c r="I794" s="17"/>
      <c r="J794" s="17"/>
      <c r="K794" s="17" t="s">
        <v>148</v>
      </c>
      <c r="L794" s="17"/>
      <c r="M794" s="17"/>
      <c r="N794" s="17">
        <v>1.35</v>
      </c>
      <c r="O794" s="17"/>
      <c r="P794" s="17"/>
      <c r="Q794" s="17">
        <v>1.35</v>
      </c>
      <c r="R794" s="17" t="s">
        <v>115</v>
      </c>
      <c r="S794" s="17"/>
      <c r="T794" s="17" t="s">
        <v>149</v>
      </c>
      <c r="U794" s="17" t="s">
        <v>61</v>
      </c>
      <c r="V794" s="17" t="s">
        <v>62</v>
      </c>
      <c r="W794" s="19" t="s">
        <v>2924</v>
      </c>
      <c r="X794" s="18">
        <v>41623.333333333299</v>
      </c>
      <c r="Y794" s="18">
        <v>41623.333333333299</v>
      </c>
      <c r="Z794" s="17" t="s">
        <v>103</v>
      </c>
      <c r="AA794" s="17" t="s">
        <v>74</v>
      </c>
      <c r="AB794" s="17" t="s">
        <v>74</v>
      </c>
      <c r="AC794" s="17" t="s">
        <v>103</v>
      </c>
      <c r="AD794" s="17"/>
      <c r="AE794" s="17"/>
    </row>
    <row r="795" spans="1:31" s="3" customFormat="1" ht="13" x14ac:dyDescent="0.3">
      <c r="A795" s="35" t="s">
        <v>2925</v>
      </c>
      <c r="B795" s="17">
        <v>880</v>
      </c>
      <c r="C795" s="18">
        <v>40991</v>
      </c>
      <c r="D795" s="18">
        <v>41001.291666666701</v>
      </c>
      <c r="E795" s="16" t="s">
        <v>1375</v>
      </c>
      <c r="F795" s="36">
        <v>41121.291666666701</v>
      </c>
      <c r="G795" s="16" t="s">
        <v>162</v>
      </c>
      <c r="H795" s="17" t="s">
        <v>95</v>
      </c>
      <c r="I795" s="17"/>
      <c r="J795" s="17"/>
      <c r="K795" s="17" t="s">
        <v>96</v>
      </c>
      <c r="L795" s="17"/>
      <c r="M795" s="17"/>
      <c r="N795" s="17">
        <v>180</v>
      </c>
      <c r="O795" s="17"/>
      <c r="P795" s="17"/>
      <c r="Q795" s="17">
        <v>180</v>
      </c>
      <c r="R795" s="17" t="s">
        <v>83</v>
      </c>
      <c r="S795" s="17"/>
      <c r="T795" s="17" t="s">
        <v>172</v>
      </c>
      <c r="U795" s="17" t="s">
        <v>120</v>
      </c>
      <c r="V795" s="17" t="s">
        <v>173</v>
      </c>
      <c r="W795" s="19" t="s">
        <v>2926</v>
      </c>
      <c r="X795" s="18">
        <v>41275.333333333299</v>
      </c>
      <c r="Y795" s="18">
        <v>41275.333333333299</v>
      </c>
      <c r="Z795" s="17" t="s">
        <v>103</v>
      </c>
      <c r="AA795" s="17" t="s">
        <v>74</v>
      </c>
      <c r="AB795" s="17" t="s">
        <v>74</v>
      </c>
      <c r="AC795" s="17" t="s">
        <v>103</v>
      </c>
      <c r="AD795" s="17"/>
      <c r="AE795" s="17" t="s">
        <v>74</v>
      </c>
    </row>
    <row r="796" spans="1:31" s="3" customFormat="1" ht="13" x14ac:dyDescent="0.3">
      <c r="A796" s="35" t="s">
        <v>2927</v>
      </c>
      <c r="B796" s="17">
        <v>881</v>
      </c>
      <c r="C796" s="18">
        <v>40996</v>
      </c>
      <c r="D796" s="18">
        <v>41001.291666666701</v>
      </c>
      <c r="E796" s="16" t="s">
        <v>1375</v>
      </c>
      <c r="F796" s="36">
        <v>41115.872662037</v>
      </c>
      <c r="G796" s="16" t="s">
        <v>162</v>
      </c>
      <c r="H796" s="17" t="s">
        <v>95</v>
      </c>
      <c r="I796" s="17"/>
      <c r="J796" s="17"/>
      <c r="K796" s="17" t="s">
        <v>96</v>
      </c>
      <c r="L796" s="17"/>
      <c r="M796" s="17"/>
      <c r="N796" s="17">
        <v>500</v>
      </c>
      <c r="O796" s="17"/>
      <c r="P796" s="17"/>
      <c r="Q796" s="17">
        <v>500</v>
      </c>
      <c r="R796" s="17" t="s">
        <v>83</v>
      </c>
      <c r="S796" s="17"/>
      <c r="T796" s="17" t="s">
        <v>84</v>
      </c>
      <c r="U796" s="17" t="s">
        <v>61</v>
      </c>
      <c r="V796" s="17" t="s">
        <v>89</v>
      </c>
      <c r="W796" s="19" t="s">
        <v>239</v>
      </c>
      <c r="X796" s="18">
        <v>42307.291666666701</v>
      </c>
      <c r="Y796" s="18">
        <v>42307.291666666701</v>
      </c>
      <c r="Z796" s="17" t="s">
        <v>103</v>
      </c>
      <c r="AA796" s="17" t="s">
        <v>74</v>
      </c>
      <c r="AB796" s="17" t="s">
        <v>74</v>
      </c>
      <c r="AC796" s="17" t="s">
        <v>103</v>
      </c>
      <c r="AD796" s="17"/>
      <c r="AE796" s="17"/>
    </row>
    <row r="797" spans="1:31" s="3" customFormat="1" ht="13" x14ac:dyDescent="0.3">
      <c r="A797" s="35" t="s">
        <v>2928</v>
      </c>
      <c r="B797" s="17">
        <v>882</v>
      </c>
      <c r="C797" s="18">
        <v>40991</v>
      </c>
      <c r="D797" s="18">
        <v>41001.291666666701</v>
      </c>
      <c r="E797" s="16" t="s">
        <v>1375</v>
      </c>
      <c r="F797" s="36">
        <v>41115.291666666701</v>
      </c>
      <c r="G797" s="16" t="s">
        <v>162</v>
      </c>
      <c r="H797" s="17" t="s">
        <v>95</v>
      </c>
      <c r="I797" s="17"/>
      <c r="J797" s="17"/>
      <c r="K797" s="17" t="s">
        <v>96</v>
      </c>
      <c r="L797" s="17"/>
      <c r="M797" s="17"/>
      <c r="N797" s="17">
        <v>120</v>
      </c>
      <c r="O797" s="17"/>
      <c r="P797" s="17"/>
      <c r="Q797" s="17">
        <v>120</v>
      </c>
      <c r="R797" s="17" t="s">
        <v>83</v>
      </c>
      <c r="S797" s="17"/>
      <c r="T797" s="17" t="s">
        <v>226</v>
      </c>
      <c r="U797" s="17" t="s">
        <v>61</v>
      </c>
      <c r="V797" s="17" t="s">
        <v>62</v>
      </c>
      <c r="W797" s="19" t="s">
        <v>2929</v>
      </c>
      <c r="X797" s="18">
        <v>42369.333333333299</v>
      </c>
      <c r="Y797" s="18">
        <v>42369.333333333299</v>
      </c>
      <c r="Z797" s="17" t="s">
        <v>103</v>
      </c>
      <c r="AA797" s="17" t="s">
        <v>74</v>
      </c>
      <c r="AB797" s="17" t="s">
        <v>74</v>
      </c>
      <c r="AC797" s="17" t="s">
        <v>103</v>
      </c>
      <c r="AD797" s="17"/>
      <c r="AE797" s="17"/>
    </row>
    <row r="798" spans="1:31" s="3" customFormat="1" ht="25.5" x14ac:dyDescent="0.3">
      <c r="A798" s="35" t="s">
        <v>2930</v>
      </c>
      <c r="B798" s="17">
        <v>883</v>
      </c>
      <c r="C798" s="18">
        <v>40996</v>
      </c>
      <c r="D798" s="18">
        <v>41001.291666666701</v>
      </c>
      <c r="E798" s="16" t="s">
        <v>1375</v>
      </c>
      <c r="F798" s="36">
        <v>41082.291666666701</v>
      </c>
      <c r="G798" s="16" t="s">
        <v>162</v>
      </c>
      <c r="H798" s="17" t="s">
        <v>111</v>
      </c>
      <c r="I798" s="17"/>
      <c r="J798" s="17"/>
      <c r="K798" s="17" t="s">
        <v>77</v>
      </c>
      <c r="L798" s="17"/>
      <c r="M798" s="17"/>
      <c r="N798" s="17">
        <v>11</v>
      </c>
      <c r="O798" s="17"/>
      <c r="P798" s="17"/>
      <c r="Q798" s="17">
        <v>11</v>
      </c>
      <c r="R798" s="17" t="s">
        <v>83</v>
      </c>
      <c r="S798" s="17"/>
      <c r="T798" s="17" t="s">
        <v>211</v>
      </c>
      <c r="U798" s="17" t="s">
        <v>61</v>
      </c>
      <c r="V798" s="17" t="s">
        <v>62</v>
      </c>
      <c r="W798" s="19" t="s">
        <v>2931</v>
      </c>
      <c r="X798" s="18">
        <v>43344.291666666701</v>
      </c>
      <c r="Y798" s="18">
        <v>43344.291666666701</v>
      </c>
      <c r="Z798" s="17" t="s">
        <v>103</v>
      </c>
      <c r="AA798" s="17" t="s">
        <v>74</v>
      </c>
      <c r="AB798" s="17" t="s">
        <v>74</v>
      </c>
      <c r="AC798" s="17" t="s">
        <v>103</v>
      </c>
      <c r="AD798" s="17"/>
      <c r="AE798" s="17"/>
    </row>
    <row r="799" spans="1:31" s="3" customFormat="1" ht="13" x14ac:dyDescent="0.3">
      <c r="A799" s="35" t="s">
        <v>2932</v>
      </c>
      <c r="B799" s="17">
        <v>884</v>
      </c>
      <c r="C799" s="18">
        <v>40997</v>
      </c>
      <c r="D799" s="18">
        <v>41001.291666666701</v>
      </c>
      <c r="E799" s="16" t="s">
        <v>1375</v>
      </c>
      <c r="F799" s="36">
        <v>41086.291666666701</v>
      </c>
      <c r="G799" s="16" t="s">
        <v>162</v>
      </c>
      <c r="H799" s="17" t="s">
        <v>95</v>
      </c>
      <c r="I799" s="17"/>
      <c r="J799" s="17"/>
      <c r="K799" s="17" t="s">
        <v>96</v>
      </c>
      <c r="L799" s="17"/>
      <c r="M799" s="17"/>
      <c r="N799" s="17">
        <v>250</v>
      </c>
      <c r="O799" s="17"/>
      <c r="P799" s="17"/>
      <c r="Q799" s="17">
        <v>250</v>
      </c>
      <c r="R799" s="17" t="s">
        <v>83</v>
      </c>
      <c r="S799" s="17"/>
      <c r="T799" s="17" t="s">
        <v>172</v>
      </c>
      <c r="U799" s="17" t="s">
        <v>120</v>
      </c>
      <c r="V799" s="17" t="s">
        <v>173</v>
      </c>
      <c r="W799" s="19" t="s">
        <v>2933</v>
      </c>
      <c r="X799" s="18">
        <v>43465.333333333299</v>
      </c>
      <c r="Y799" s="18">
        <v>43465.333333333299</v>
      </c>
      <c r="Z799" s="17" t="s">
        <v>103</v>
      </c>
      <c r="AA799" s="17" t="s">
        <v>74</v>
      </c>
      <c r="AB799" s="17" t="s">
        <v>74</v>
      </c>
      <c r="AC799" s="17" t="s">
        <v>103</v>
      </c>
      <c r="AD799" s="17"/>
      <c r="AE799" s="17" t="s">
        <v>74</v>
      </c>
    </row>
    <row r="800" spans="1:31" s="3" customFormat="1" ht="13" x14ac:dyDescent="0.3">
      <c r="A800" s="35" t="s">
        <v>2934</v>
      </c>
      <c r="B800" s="17">
        <v>886</v>
      </c>
      <c r="C800" s="18">
        <v>40998</v>
      </c>
      <c r="D800" s="18">
        <v>41001.291666666701</v>
      </c>
      <c r="E800" s="16" t="s">
        <v>1375</v>
      </c>
      <c r="F800" s="36">
        <v>41120.291666666701</v>
      </c>
      <c r="G800" s="16" t="s">
        <v>162</v>
      </c>
      <c r="H800" s="17" t="s">
        <v>76</v>
      </c>
      <c r="I800" s="17"/>
      <c r="J800" s="17"/>
      <c r="K800" s="17" t="s">
        <v>1058</v>
      </c>
      <c r="L800" s="17"/>
      <c r="M800" s="17"/>
      <c r="N800" s="17">
        <v>15</v>
      </c>
      <c r="O800" s="17"/>
      <c r="P800" s="17"/>
      <c r="Q800" s="17">
        <v>15</v>
      </c>
      <c r="R800" s="17" t="s">
        <v>83</v>
      </c>
      <c r="S800" s="17"/>
      <c r="T800" s="17" t="s">
        <v>211</v>
      </c>
      <c r="U800" s="17" t="s">
        <v>61</v>
      </c>
      <c r="V800" s="17" t="s">
        <v>62</v>
      </c>
      <c r="W800" s="19" t="s">
        <v>2935</v>
      </c>
      <c r="X800" s="18">
        <v>41882.291666666701</v>
      </c>
      <c r="Y800" s="18">
        <v>41882.291666666701</v>
      </c>
      <c r="Z800" s="17" t="s">
        <v>103</v>
      </c>
      <c r="AA800" s="17" t="s">
        <v>74</v>
      </c>
      <c r="AB800" s="17" t="s">
        <v>74</v>
      </c>
      <c r="AC800" s="17" t="s">
        <v>103</v>
      </c>
      <c r="AD800" s="17"/>
      <c r="AE800" s="17"/>
    </row>
    <row r="801" spans="1:31" s="3" customFormat="1" ht="13" x14ac:dyDescent="0.3">
      <c r="A801" s="35" t="s">
        <v>2936</v>
      </c>
      <c r="B801" s="17">
        <v>887</v>
      </c>
      <c r="C801" s="18">
        <v>40991</v>
      </c>
      <c r="D801" s="18">
        <v>41001.291666666701</v>
      </c>
      <c r="E801" s="16" t="s">
        <v>1375</v>
      </c>
      <c r="F801" s="36">
        <v>41400.291666666701</v>
      </c>
      <c r="G801" s="16" t="s">
        <v>162</v>
      </c>
      <c r="H801" s="17" t="s">
        <v>95</v>
      </c>
      <c r="I801" s="17"/>
      <c r="J801" s="17"/>
      <c r="K801" s="17" t="s">
        <v>96</v>
      </c>
      <c r="L801" s="17"/>
      <c r="M801" s="17"/>
      <c r="N801" s="17">
        <v>300</v>
      </c>
      <c r="O801" s="17"/>
      <c r="P801" s="17"/>
      <c r="Q801" s="17">
        <v>300</v>
      </c>
      <c r="R801" s="17" t="s">
        <v>83</v>
      </c>
      <c r="S801" s="17"/>
      <c r="T801" s="17" t="s">
        <v>119</v>
      </c>
      <c r="U801" s="17" t="s">
        <v>120</v>
      </c>
      <c r="V801" s="17" t="s">
        <v>89</v>
      </c>
      <c r="W801" s="19" t="s">
        <v>2937</v>
      </c>
      <c r="X801" s="18">
        <v>42005.333333333299</v>
      </c>
      <c r="Y801" s="18">
        <v>42675.291666666701</v>
      </c>
      <c r="Z801" s="17" t="s">
        <v>103</v>
      </c>
      <c r="AA801" s="17" t="s">
        <v>65</v>
      </c>
      <c r="AB801" s="17" t="s">
        <v>74</v>
      </c>
      <c r="AC801" s="17" t="s">
        <v>103</v>
      </c>
      <c r="AD801" s="17"/>
      <c r="AE801" s="17" t="s">
        <v>74</v>
      </c>
    </row>
    <row r="802" spans="1:31" s="3" customFormat="1" ht="13" x14ac:dyDescent="0.3">
      <c r="A802" s="35" t="s">
        <v>2938</v>
      </c>
      <c r="B802" s="17">
        <v>888</v>
      </c>
      <c r="C802" s="18">
        <v>40999</v>
      </c>
      <c r="D802" s="18">
        <v>41001.291666666701</v>
      </c>
      <c r="E802" s="16" t="s">
        <v>1375</v>
      </c>
      <c r="F802" s="36">
        <v>41346.291666666701</v>
      </c>
      <c r="G802" s="16" t="s">
        <v>162</v>
      </c>
      <c r="H802" s="17" t="s">
        <v>95</v>
      </c>
      <c r="I802" s="17"/>
      <c r="J802" s="17"/>
      <c r="K802" s="17" t="s">
        <v>96</v>
      </c>
      <c r="L802" s="17"/>
      <c r="M802" s="17"/>
      <c r="N802" s="17">
        <v>100</v>
      </c>
      <c r="O802" s="17"/>
      <c r="P802" s="17"/>
      <c r="Q802" s="17">
        <v>100</v>
      </c>
      <c r="R802" s="17" t="s">
        <v>83</v>
      </c>
      <c r="S802" s="17"/>
      <c r="T802" s="17" t="s">
        <v>163</v>
      </c>
      <c r="U802" s="17" t="s">
        <v>61</v>
      </c>
      <c r="V802" s="17" t="s">
        <v>89</v>
      </c>
      <c r="W802" s="19" t="s">
        <v>2939</v>
      </c>
      <c r="X802" s="18">
        <v>42292.291666666701</v>
      </c>
      <c r="Y802" s="18">
        <v>42292.291666666701</v>
      </c>
      <c r="Z802" s="17" t="s">
        <v>103</v>
      </c>
      <c r="AA802" s="17" t="s">
        <v>65</v>
      </c>
      <c r="AB802" s="17" t="s">
        <v>74</v>
      </c>
      <c r="AC802" s="17" t="s">
        <v>103</v>
      </c>
      <c r="AD802" s="17"/>
      <c r="AE802" s="17"/>
    </row>
    <row r="803" spans="1:31" s="3" customFormat="1" ht="13" x14ac:dyDescent="0.3">
      <c r="A803" s="35" t="s">
        <v>2940</v>
      </c>
      <c r="B803" s="17">
        <v>889</v>
      </c>
      <c r="C803" s="18">
        <v>40999</v>
      </c>
      <c r="D803" s="18">
        <v>41001.291666666701</v>
      </c>
      <c r="E803" s="16" t="s">
        <v>1375</v>
      </c>
      <c r="F803" s="36">
        <v>41079.291666666701</v>
      </c>
      <c r="G803" s="16" t="s">
        <v>162</v>
      </c>
      <c r="H803" s="17" t="s">
        <v>76</v>
      </c>
      <c r="I803" s="17"/>
      <c r="J803" s="17"/>
      <c r="K803" s="17" t="s">
        <v>77</v>
      </c>
      <c r="L803" s="17"/>
      <c r="M803" s="17"/>
      <c r="N803" s="17">
        <v>540</v>
      </c>
      <c r="O803" s="17"/>
      <c r="P803" s="17"/>
      <c r="Q803" s="17">
        <v>540</v>
      </c>
      <c r="R803" s="17" t="s">
        <v>83</v>
      </c>
      <c r="S803" s="17"/>
      <c r="T803" s="17" t="s">
        <v>119</v>
      </c>
      <c r="U803" s="17" t="s">
        <v>120</v>
      </c>
      <c r="V803" s="17" t="s">
        <v>89</v>
      </c>
      <c r="W803" s="19" t="s">
        <v>2941</v>
      </c>
      <c r="X803" s="18">
        <v>42551.291666666701</v>
      </c>
      <c r="Y803" s="18">
        <v>42551.291666666701</v>
      </c>
      <c r="Z803" s="17" t="s">
        <v>103</v>
      </c>
      <c r="AA803" s="17" t="s">
        <v>74</v>
      </c>
      <c r="AB803" s="17" t="s">
        <v>74</v>
      </c>
      <c r="AC803" s="17" t="s">
        <v>103</v>
      </c>
      <c r="AD803" s="17"/>
      <c r="AE803" s="17"/>
    </row>
    <row r="804" spans="1:31" s="3" customFormat="1" ht="13" x14ac:dyDescent="0.3">
      <c r="A804" s="35" t="s">
        <v>2942</v>
      </c>
      <c r="B804" s="17">
        <v>890</v>
      </c>
      <c r="C804" s="18">
        <v>40999</v>
      </c>
      <c r="D804" s="18">
        <v>41001.291666666701</v>
      </c>
      <c r="E804" s="16" t="s">
        <v>1375</v>
      </c>
      <c r="F804" s="36">
        <v>41362.291666666701</v>
      </c>
      <c r="G804" s="16" t="s">
        <v>162</v>
      </c>
      <c r="H804" s="17" t="s">
        <v>95</v>
      </c>
      <c r="I804" s="17"/>
      <c r="J804" s="17"/>
      <c r="K804" s="17" t="s">
        <v>96</v>
      </c>
      <c r="L804" s="17"/>
      <c r="M804" s="17"/>
      <c r="N804" s="17">
        <v>50</v>
      </c>
      <c r="O804" s="17"/>
      <c r="P804" s="17"/>
      <c r="Q804" s="17">
        <v>50</v>
      </c>
      <c r="R804" s="17" t="s">
        <v>83</v>
      </c>
      <c r="S804" s="17"/>
      <c r="T804" s="17" t="s">
        <v>88</v>
      </c>
      <c r="U804" s="17" t="s">
        <v>61</v>
      </c>
      <c r="V804" s="17" t="s">
        <v>89</v>
      </c>
      <c r="W804" s="19" t="s">
        <v>2943</v>
      </c>
      <c r="X804" s="18">
        <v>41699.333333333299</v>
      </c>
      <c r="Y804" s="18">
        <v>43343.291666666701</v>
      </c>
      <c r="Z804" s="17" t="s">
        <v>103</v>
      </c>
      <c r="AA804" s="17" t="s">
        <v>65</v>
      </c>
      <c r="AB804" s="17" t="s">
        <v>74</v>
      </c>
      <c r="AC804" s="17" t="s">
        <v>103</v>
      </c>
      <c r="AD804" s="17"/>
      <c r="AE804" s="17"/>
    </row>
    <row r="805" spans="1:31" s="3" customFormat="1" ht="13" x14ac:dyDescent="0.3">
      <c r="A805" s="35" t="s">
        <v>2944</v>
      </c>
      <c r="B805" s="17">
        <v>891</v>
      </c>
      <c r="C805" s="18">
        <v>40998</v>
      </c>
      <c r="D805" s="18">
        <v>41001.291666666701</v>
      </c>
      <c r="E805" s="16" t="s">
        <v>1375</v>
      </c>
      <c r="F805" s="36">
        <v>41395.291666666701</v>
      </c>
      <c r="G805" s="16" t="s">
        <v>162</v>
      </c>
      <c r="H805" s="17" t="s">
        <v>95</v>
      </c>
      <c r="I805" s="17"/>
      <c r="J805" s="17"/>
      <c r="K805" s="17" t="s">
        <v>96</v>
      </c>
      <c r="L805" s="17"/>
      <c r="M805" s="17"/>
      <c r="N805" s="17">
        <v>180</v>
      </c>
      <c r="O805" s="17"/>
      <c r="P805" s="17"/>
      <c r="Q805" s="17">
        <v>180</v>
      </c>
      <c r="R805" s="17" t="s">
        <v>83</v>
      </c>
      <c r="S805" s="17"/>
      <c r="T805" s="17" t="s">
        <v>119</v>
      </c>
      <c r="U805" s="17" t="s">
        <v>120</v>
      </c>
      <c r="V805" s="17" t="s">
        <v>89</v>
      </c>
      <c r="W805" s="19" t="s">
        <v>2945</v>
      </c>
      <c r="X805" s="18">
        <v>41791.291666666701</v>
      </c>
      <c r="Y805" s="18">
        <v>42552.291666666701</v>
      </c>
      <c r="Z805" s="17" t="s">
        <v>103</v>
      </c>
      <c r="AA805" s="17" t="s">
        <v>65</v>
      </c>
      <c r="AB805" s="17" t="s">
        <v>74</v>
      </c>
      <c r="AC805" s="17" t="s">
        <v>103</v>
      </c>
      <c r="AD805" s="17"/>
      <c r="AE805" s="17"/>
    </row>
    <row r="806" spans="1:31" s="3" customFormat="1" ht="13" x14ac:dyDescent="0.3">
      <c r="A806" s="35" t="s">
        <v>2946</v>
      </c>
      <c r="B806" s="17">
        <v>892</v>
      </c>
      <c r="C806" s="18">
        <v>40999</v>
      </c>
      <c r="D806" s="18">
        <v>41001.291666666701</v>
      </c>
      <c r="E806" s="16" t="s">
        <v>1375</v>
      </c>
      <c r="F806" s="36">
        <v>41395.291666666701</v>
      </c>
      <c r="G806" s="16" t="s">
        <v>162</v>
      </c>
      <c r="H806" s="17" t="s">
        <v>541</v>
      </c>
      <c r="I806" s="17"/>
      <c r="J806" s="17"/>
      <c r="K806" s="17" t="s">
        <v>96</v>
      </c>
      <c r="L806" s="17"/>
      <c r="M806" s="17"/>
      <c r="N806" s="17">
        <v>140</v>
      </c>
      <c r="O806" s="17"/>
      <c r="P806" s="17"/>
      <c r="Q806" s="17">
        <v>140</v>
      </c>
      <c r="R806" s="17" t="s">
        <v>83</v>
      </c>
      <c r="S806" s="17"/>
      <c r="T806" s="17" t="s">
        <v>163</v>
      </c>
      <c r="U806" s="17" t="s">
        <v>61</v>
      </c>
      <c r="V806" s="17" t="s">
        <v>89</v>
      </c>
      <c r="W806" s="19" t="s">
        <v>2947</v>
      </c>
      <c r="X806" s="18">
        <v>42369.333333333299</v>
      </c>
      <c r="Y806" s="18">
        <v>42369.333333333299</v>
      </c>
      <c r="Z806" s="17" t="s">
        <v>103</v>
      </c>
      <c r="AA806" s="17" t="s">
        <v>65</v>
      </c>
      <c r="AB806" s="17" t="s">
        <v>74</v>
      </c>
      <c r="AC806" s="17" t="s">
        <v>103</v>
      </c>
      <c r="AD806" s="17"/>
      <c r="AE806" s="17"/>
    </row>
    <row r="807" spans="1:31" s="3" customFormat="1" ht="25.5" x14ac:dyDescent="0.3">
      <c r="A807" s="35" t="s">
        <v>2948</v>
      </c>
      <c r="B807" s="17">
        <v>893</v>
      </c>
      <c r="C807" s="18">
        <v>41001</v>
      </c>
      <c r="D807" s="18">
        <v>41001.291666666701</v>
      </c>
      <c r="E807" s="16" t="s">
        <v>1375</v>
      </c>
      <c r="F807" s="36">
        <v>42978.291666666701</v>
      </c>
      <c r="G807" s="16" t="s">
        <v>162</v>
      </c>
      <c r="H807" s="17" t="s">
        <v>111</v>
      </c>
      <c r="I807" s="17"/>
      <c r="J807" s="17"/>
      <c r="K807" s="17" t="s">
        <v>77</v>
      </c>
      <c r="L807" s="17"/>
      <c r="M807" s="17"/>
      <c r="N807" s="17">
        <v>938.61199999999997</v>
      </c>
      <c r="O807" s="17"/>
      <c r="P807" s="17"/>
      <c r="Q807" s="17">
        <v>938.61</v>
      </c>
      <c r="R807" s="17" t="s">
        <v>115</v>
      </c>
      <c r="S807" s="17"/>
      <c r="T807" s="17" t="s">
        <v>480</v>
      </c>
      <c r="U807" s="17" t="s">
        <v>61</v>
      </c>
      <c r="V807" s="17" t="s">
        <v>89</v>
      </c>
      <c r="W807" s="19" t="s">
        <v>2949</v>
      </c>
      <c r="X807" s="18">
        <v>43983.291666666701</v>
      </c>
      <c r="Y807" s="18">
        <v>43983.291666666701</v>
      </c>
      <c r="Z807" s="17" t="s">
        <v>103</v>
      </c>
      <c r="AA807" s="17" t="s">
        <v>65</v>
      </c>
      <c r="AB807" s="17" t="s">
        <v>65</v>
      </c>
      <c r="AC807" s="17" t="s">
        <v>103</v>
      </c>
      <c r="AD807" s="17" t="s">
        <v>66</v>
      </c>
      <c r="AE807" s="17" t="s">
        <v>1509</v>
      </c>
    </row>
    <row r="808" spans="1:31" s="3" customFormat="1" ht="25.5" x14ac:dyDescent="0.3">
      <c r="A808" s="35" t="s">
        <v>2950</v>
      </c>
      <c r="B808" s="17">
        <v>894</v>
      </c>
      <c r="C808" s="18">
        <v>41001</v>
      </c>
      <c r="D808" s="18">
        <v>41001.291666666701</v>
      </c>
      <c r="E808" s="16" t="s">
        <v>1375</v>
      </c>
      <c r="F808" s="36">
        <v>41332.333333333299</v>
      </c>
      <c r="G808" s="16" t="s">
        <v>162</v>
      </c>
      <c r="H808" s="17" t="s">
        <v>1035</v>
      </c>
      <c r="I808" s="17"/>
      <c r="J808" s="17"/>
      <c r="K808" s="17" t="s">
        <v>77</v>
      </c>
      <c r="L808" s="17"/>
      <c r="M808" s="17"/>
      <c r="N808" s="17">
        <v>310</v>
      </c>
      <c r="O808" s="17"/>
      <c r="P808" s="17"/>
      <c r="Q808" s="17">
        <v>310</v>
      </c>
      <c r="R808" s="17" t="s">
        <v>83</v>
      </c>
      <c r="S808" s="17"/>
      <c r="T808" s="17" t="s">
        <v>2951</v>
      </c>
      <c r="U808" s="17" t="s">
        <v>61</v>
      </c>
      <c r="V808" s="17" t="s">
        <v>62</v>
      </c>
      <c r="W808" s="19" t="s">
        <v>2952</v>
      </c>
      <c r="X808" s="18">
        <v>42826.291666666701</v>
      </c>
      <c r="Y808" s="18">
        <v>42826.291666666701</v>
      </c>
      <c r="Z808" s="17" t="s">
        <v>103</v>
      </c>
      <c r="AA808" s="17" t="s">
        <v>74</v>
      </c>
      <c r="AB808" s="17" t="s">
        <v>74</v>
      </c>
      <c r="AC808" s="17" t="s">
        <v>103</v>
      </c>
      <c r="AD808" s="17"/>
      <c r="AE808" s="17"/>
    </row>
    <row r="809" spans="1:31" s="3" customFormat="1" ht="13" x14ac:dyDescent="0.3">
      <c r="A809" s="35" t="s">
        <v>2953</v>
      </c>
      <c r="B809" s="17">
        <v>895</v>
      </c>
      <c r="C809" s="18">
        <v>41001</v>
      </c>
      <c r="D809" s="18">
        <v>41001.291666666701</v>
      </c>
      <c r="E809" s="16" t="s">
        <v>1375</v>
      </c>
      <c r="F809" s="36">
        <v>42054.333333333299</v>
      </c>
      <c r="G809" s="16" t="s">
        <v>162</v>
      </c>
      <c r="H809" s="17" t="s">
        <v>95</v>
      </c>
      <c r="I809" s="17"/>
      <c r="J809" s="17"/>
      <c r="K809" s="17" t="s">
        <v>96</v>
      </c>
      <c r="L809" s="17"/>
      <c r="M809" s="17"/>
      <c r="N809" s="17">
        <v>15</v>
      </c>
      <c r="O809" s="17"/>
      <c r="P809" s="17"/>
      <c r="Q809" s="17">
        <v>15</v>
      </c>
      <c r="R809" s="17" t="s">
        <v>83</v>
      </c>
      <c r="S809" s="17"/>
      <c r="T809" s="17" t="s">
        <v>70</v>
      </c>
      <c r="U809" s="17" t="s">
        <v>61</v>
      </c>
      <c r="V809" s="17" t="s">
        <v>71</v>
      </c>
      <c r="W809" s="19" t="s">
        <v>1508</v>
      </c>
      <c r="X809" s="18">
        <v>42004.333333333299</v>
      </c>
      <c r="Y809" s="18">
        <v>42004.333333333299</v>
      </c>
      <c r="Z809" s="17" t="s">
        <v>103</v>
      </c>
      <c r="AA809" s="17" t="s">
        <v>65</v>
      </c>
      <c r="AB809" s="17" t="s">
        <v>65</v>
      </c>
      <c r="AC809" s="17" t="s">
        <v>103</v>
      </c>
      <c r="AD809" s="17"/>
      <c r="AE809" s="17"/>
    </row>
    <row r="810" spans="1:31" s="3" customFormat="1" ht="13" x14ac:dyDescent="0.3">
      <c r="A810" s="35" t="s">
        <v>2954</v>
      </c>
      <c r="B810" s="17">
        <v>896</v>
      </c>
      <c r="C810" s="18">
        <v>41001</v>
      </c>
      <c r="D810" s="18">
        <v>41001.291666666701</v>
      </c>
      <c r="E810" s="16" t="s">
        <v>1375</v>
      </c>
      <c r="F810" s="36">
        <v>41358.291666666701</v>
      </c>
      <c r="G810" s="16" t="s">
        <v>162</v>
      </c>
      <c r="H810" s="17" t="s">
        <v>95</v>
      </c>
      <c r="I810" s="17"/>
      <c r="J810" s="17"/>
      <c r="K810" s="17" t="s">
        <v>96</v>
      </c>
      <c r="L810" s="17"/>
      <c r="M810" s="17"/>
      <c r="N810" s="17">
        <v>100</v>
      </c>
      <c r="O810" s="17"/>
      <c r="P810" s="17"/>
      <c r="Q810" s="17">
        <v>100</v>
      </c>
      <c r="R810" s="17" t="s">
        <v>83</v>
      </c>
      <c r="S810" s="17"/>
      <c r="T810" s="17" t="s">
        <v>70</v>
      </c>
      <c r="U810" s="17" t="s">
        <v>61</v>
      </c>
      <c r="V810" s="17" t="s">
        <v>71</v>
      </c>
      <c r="W810" s="19" t="s">
        <v>1508</v>
      </c>
      <c r="X810" s="18">
        <v>42248.291666666701</v>
      </c>
      <c r="Y810" s="18">
        <v>42248.291666666701</v>
      </c>
      <c r="Z810" s="17" t="s">
        <v>103</v>
      </c>
      <c r="AA810" s="17" t="s">
        <v>65</v>
      </c>
      <c r="AB810" s="17" t="s">
        <v>74</v>
      </c>
      <c r="AC810" s="17" t="s">
        <v>103</v>
      </c>
      <c r="AD810" s="17"/>
      <c r="AE810" s="17"/>
    </row>
    <row r="811" spans="1:31" s="3" customFormat="1" ht="13" x14ac:dyDescent="0.3">
      <c r="A811" s="35" t="s">
        <v>2955</v>
      </c>
      <c r="B811" s="17">
        <v>898</v>
      </c>
      <c r="C811" s="18">
        <v>41001</v>
      </c>
      <c r="D811" s="18">
        <v>41001.291666666701</v>
      </c>
      <c r="E811" s="16" t="s">
        <v>1375</v>
      </c>
      <c r="F811" s="36">
        <v>41372.291666666701</v>
      </c>
      <c r="G811" s="16" t="s">
        <v>162</v>
      </c>
      <c r="H811" s="17" t="s">
        <v>1035</v>
      </c>
      <c r="I811" s="17"/>
      <c r="J811" s="17"/>
      <c r="K811" s="17" t="s">
        <v>77</v>
      </c>
      <c r="L811" s="17"/>
      <c r="M811" s="17"/>
      <c r="N811" s="17">
        <v>45</v>
      </c>
      <c r="O811" s="17"/>
      <c r="P811" s="17"/>
      <c r="Q811" s="17">
        <v>45</v>
      </c>
      <c r="R811" s="17" t="s">
        <v>83</v>
      </c>
      <c r="S811" s="17"/>
      <c r="T811" s="17" t="s">
        <v>88</v>
      </c>
      <c r="U811" s="17" t="s">
        <v>61</v>
      </c>
      <c r="V811" s="17" t="s">
        <v>62</v>
      </c>
      <c r="W811" s="19" t="s">
        <v>2956</v>
      </c>
      <c r="X811" s="18">
        <v>41640.333333333299</v>
      </c>
      <c r="Y811" s="18">
        <v>43738.291666666701</v>
      </c>
      <c r="Z811" s="17" t="s">
        <v>103</v>
      </c>
      <c r="AA811" s="17" t="s">
        <v>65</v>
      </c>
      <c r="AB811" s="17" t="s">
        <v>74</v>
      </c>
      <c r="AC811" s="17" t="s">
        <v>103</v>
      </c>
      <c r="AD811" s="17"/>
      <c r="AE811" s="17"/>
    </row>
    <row r="812" spans="1:31" s="3" customFormat="1" ht="25.5" x14ac:dyDescent="0.3">
      <c r="A812" s="35" t="s">
        <v>2957</v>
      </c>
      <c r="B812" s="17">
        <v>899</v>
      </c>
      <c r="C812" s="18">
        <v>41001</v>
      </c>
      <c r="D812" s="18">
        <v>41001.291666666701</v>
      </c>
      <c r="E812" s="16" t="s">
        <v>1375</v>
      </c>
      <c r="F812" s="36">
        <v>41409.291666666701</v>
      </c>
      <c r="G812" s="16" t="s">
        <v>162</v>
      </c>
      <c r="H812" s="17" t="s">
        <v>55</v>
      </c>
      <c r="I812" s="17"/>
      <c r="J812" s="17"/>
      <c r="K812" s="17" t="s">
        <v>55</v>
      </c>
      <c r="L812" s="17"/>
      <c r="M812" s="17"/>
      <c r="N812" s="17">
        <v>100</v>
      </c>
      <c r="O812" s="17"/>
      <c r="P812" s="17"/>
      <c r="Q812" s="17">
        <v>100</v>
      </c>
      <c r="R812" s="17" t="s">
        <v>83</v>
      </c>
      <c r="S812" s="17"/>
      <c r="T812" s="17" t="s">
        <v>138</v>
      </c>
      <c r="U812" s="17" t="s">
        <v>61</v>
      </c>
      <c r="V812" s="17" t="s">
        <v>62</v>
      </c>
      <c r="W812" s="19" t="s">
        <v>2958</v>
      </c>
      <c r="X812" s="18">
        <v>42247.291666666701</v>
      </c>
      <c r="Y812" s="18">
        <v>41608.333333333299</v>
      </c>
      <c r="Z812" s="17" t="s">
        <v>103</v>
      </c>
      <c r="AA812" s="17" t="s">
        <v>74</v>
      </c>
      <c r="AB812" s="17" t="s">
        <v>74</v>
      </c>
      <c r="AC812" s="17" t="s">
        <v>103</v>
      </c>
      <c r="AD812" s="17"/>
      <c r="AE812" s="17"/>
    </row>
    <row r="813" spans="1:31" s="3" customFormat="1" ht="13" x14ac:dyDescent="0.3">
      <c r="A813" s="35" t="s">
        <v>2959</v>
      </c>
      <c r="B813" s="17">
        <v>902</v>
      </c>
      <c r="C813" s="18">
        <v>41001</v>
      </c>
      <c r="D813" s="18">
        <v>41001.291666666701</v>
      </c>
      <c r="E813" s="16" t="s">
        <v>1375</v>
      </c>
      <c r="F813" s="36">
        <v>41400.291666666701</v>
      </c>
      <c r="G813" s="16" t="s">
        <v>162</v>
      </c>
      <c r="H813" s="17" t="s">
        <v>95</v>
      </c>
      <c r="I813" s="17"/>
      <c r="J813" s="17"/>
      <c r="K813" s="17" t="s">
        <v>96</v>
      </c>
      <c r="L813" s="17"/>
      <c r="M813" s="17"/>
      <c r="N813" s="17">
        <v>150</v>
      </c>
      <c r="O813" s="17"/>
      <c r="P813" s="17"/>
      <c r="Q813" s="17">
        <v>150</v>
      </c>
      <c r="R813" s="17" t="s">
        <v>83</v>
      </c>
      <c r="S813" s="17"/>
      <c r="T813" s="17" t="s">
        <v>84</v>
      </c>
      <c r="U813" s="17" t="s">
        <v>61</v>
      </c>
      <c r="V813" s="17" t="s">
        <v>89</v>
      </c>
      <c r="W813" s="19" t="s">
        <v>2960</v>
      </c>
      <c r="X813" s="18">
        <v>42735.333333333299</v>
      </c>
      <c r="Y813" s="18">
        <v>42735.333333333299</v>
      </c>
      <c r="Z813" s="17" t="s">
        <v>103</v>
      </c>
      <c r="AA813" s="17" t="s">
        <v>65</v>
      </c>
      <c r="AB813" s="17" t="s">
        <v>74</v>
      </c>
      <c r="AC813" s="17" t="s">
        <v>103</v>
      </c>
      <c r="AD813" s="17"/>
      <c r="AE813" s="17"/>
    </row>
    <row r="814" spans="1:31" s="3" customFormat="1" ht="13" x14ac:dyDescent="0.3">
      <c r="A814" s="35" t="s">
        <v>2961</v>
      </c>
      <c r="B814" s="17">
        <v>903</v>
      </c>
      <c r="C814" s="18">
        <v>41001</v>
      </c>
      <c r="D814" s="18">
        <v>41001.291666666701</v>
      </c>
      <c r="E814" s="16" t="s">
        <v>1375</v>
      </c>
      <c r="F814" s="36">
        <v>41400.291666666701</v>
      </c>
      <c r="G814" s="16" t="s">
        <v>162</v>
      </c>
      <c r="H814" s="17" t="s">
        <v>95</v>
      </c>
      <c r="I814" s="17"/>
      <c r="J814" s="17"/>
      <c r="K814" s="17" t="s">
        <v>96</v>
      </c>
      <c r="L814" s="17"/>
      <c r="M814" s="17"/>
      <c r="N814" s="17">
        <v>387</v>
      </c>
      <c r="O814" s="17"/>
      <c r="P814" s="17"/>
      <c r="Q814" s="17">
        <v>387</v>
      </c>
      <c r="R814" s="17" t="s">
        <v>83</v>
      </c>
      <c r="S814" s="17"/>
      <c r="T814" s="17" t="s">
        <v>107</v>
      </c>
      <c r="U814" s="17" t="s">
        <v>61</v>
      </c>
      <c r="V814" s="17" t="s">
        <v>89</v>
      </c>
      <c r="W814" s="19" t="s">
        <v>2962</v>
      </c>
      <c r="X814" s="18">
        <v>42724.333333333299</v>
      </c>
      <c r="Y814" s="18">
        <v>42724.333333333299</v>
      </c>
      <c r="Z814" s="17" t="s">
        <v>103</v>
      </c>
      <c r="AA814" s="17" t="s">
        <v>65</v>
      </c>
      <c r="AB814" s="17" t="s">
        <v>74</v>
      </c>
      <c r="AC814" s="17" t="s">
        <v>103</v>
      </c>
      <c r="AD814" s="17"/>
      <c r="AE814" s="17"/>
    </row>
    <row r="815" spans="1:31" s="3" customFormat="1" ht="13" x14ac:dyDescent="0.3">
      <c r="A815" s="35" t="s">
        <v>2963</v>
      </c>
      <c r="B815" s="17">
        <v>904</v>
      </c>
      <c r="C815" s="18">
        <v>41001</v>
      </c>
      <c r="D815" s="18">
        <v>41001.291666666701</v>
      </c>
      <c r="E815" s="16" t="s">
        <v>1375</v>
      </c>
      <c r="F815" s="36">
        <v>41333.333333333299</v>
      </c>
      <c r="G815" s="16" t="s">
        <v>162</v>
      </c>
      <c r="H815" s="17" t="s">
        <v>95</v>
      </c>
      <c r="I815" s="17"/>
      <c r="J815" s="17"/>
      <c r="K815" s="17" t="s">
        <v>96</v>
      </c>
      <c r="L815" s="17"/>
      <c r="M815" s="17"/>
      <c r="N815" s="17">
        <v>150</v>
      </c>
      <c r="O815" s="17"/>
      <c r="P815" s="17"/>
      <c r="Q815" s="17">
        <v>150</v>
      </c>
      <c r="R815" s="17" t="s">
        <v>83</v>
      </c>
      <c r="S815" s="17"/>
      <c r="T815" s="17" t="s">
        <v>84</v>
      </c>
      <c r="U815" s="17" t="s">
        <v>61</v>
      </c>
      <c r="V815" s="17" t="s">
        <v>89</v>
      </c>
      <c r="W815" s="19" t="s">
        <v>239</v>
      </c>
      <c r="X815" s="18">
        <v>42552.291666666701</v>
      </c>
      <c r="Y815" s="18">
        <v>42552.291666666701</v>
      </c>
      <c r="Z815" s="17" t="s">
        <v>103</v>
      </c>
      <c r="AA815" s="17" t="s">
        <v>74</v>
      </c>
      <c r="AB815" s="17" t="s">
        <v>74</v>
      </c>
      <c r="AC815" s="17" t="s">
        <v>103</v>
      </c>
      <c r="AD815" s="17"/>
      <c r="AE815" s="17"/>
    </row>
    <row r="816" spans="1:31" s="3" customFormat="1" ht="13" x14ac:dyDescent="0.3">
      <c r="A816" s="35" t="s">
        <v>2964</v>
      </c>
      <c r="B816" s="17">
        <v>905</v>
      </c>
      <c r="C816" s="18">
        <v>41001</v>
      </c>
      <c r="D816" s="18">
        <v>41001.291666666701</v>
      </c>
      <c r="E816" s="16" t="s">
        <v>1375</v>
      </c>
      <c r="F816" s="36">
        <v>41120.291666666701</v>
      </c>
      <c r="G816" s="16" t="s">
        <v>162</v>
      </c>
      <c r="H816" s="17" t="s">
        <v>95</v>
      </c>
      <c r="I816" s="17"/>
      <c r="J816" s="17"/>
      <c r="K816" s="17" t="s">
        <v>96</v>
      </c>
      <c r="L816" s="17"/>
      <c r="M816" s="17"/>
      <c r="N816" s="17">
        <v>80</v>
      </c>
      <c r="O816" s="17"/>
      <c r="P816" s="17"/>
      <c r="Q816" s="17">
        <v>80</v>
      </c>
      <c r="R816" s="17" t="s">
        <v>83</v>
      </c>
      <c r="S816" s="17"/>
      <c r="T816" s="17" t="s">
        <v>88</v>
      </c>
      <c r="U816" s="17" t="s">
        <v>61</v>
      </c>
      <c r="V816" s="17" t="s">
        <v>62</v>
      </c>
      <c r="W816" s="19" t="s">
        <v>2965</v>
      </c>
      <c r="X816" s="18">
        <v>42551.291666666701</v>
      </c>
      <c r="Y816" s="18">
        <v>42551.291666666701</v>
      </c>
      <c r="Z816" s="17" t="s">
        <v>103</v>
      </c>
      <c r="AA816" s="17" t="s">
        <v>74</v>
      </c>
      <c r="AB816" s="17" t="s">
        <v>74</v>
      </c>
      <c r="AC816" s="17" t="s">
        <v>103</v>
      </c>
      <c r="AD816" s="17"/>
      <c r="AE816" s="17"/>
    </row>
    <row r="817" spans="1:31" s="3" customFormat="1" ht="13" x14ac:dyDescent="0.3">
      <c r="A817" s="35" t="s">
        <v>2966</v>
      </c>
      <c r="B817" s="17">
        <v>906</v>
      </c>
      <c r="C817" s="18">
        <v>41001</v>
      </c>
      <c r="D817" s="18">
        <v>41001.291666666701</v>
      </c>
      <c r="E817" s="16" t="s">
        <v>1375</v>
      </c>
      <c r="F817" s="36">
        <v>41124.291666666701</v>
      </c>
      <c r="G817" s="16" t="s">
        <v>162</v>
      </c>
      <c r="H817" s="17" t="s">
        <v>95</v>
      </c>
      <c r="I817" s="17"/>
      <c r="J817" s="17"/>
      <c r="K817" s="17" t="s">
        <v>96</v>
      </c>
      <c r="L817" s="17"/>
      <c r="M817" s="17"/>
      <c r="N817" s="17">
        <v>100</v>
      </c>
      <c r="O817" s="17"/>
      <c r="P817" s="17"/>
      <c r="Q817" s="17">
        <v>100</v>
      </c>
      <c r="R817" s="17" t="s">
        <v>83</v>
      </c>
      <c r="S817" s="17"/>
      <c r="T817" s="17" t="s">
        <v>163</v>
      </c>
      <c r="U817" s="17" t="s">
        <v>61</v>
      </c>
      <c r="V817" s="17" t="s">
        <v>89</v>
      </c>
      <c r="W817" s="19" t="s">
        <v>2967</v>
      </c>
      <c r="X817" s="18">
        <v>42125.291666666701</v>
      </c>
      <c r="Y817" s="18">
        <v>42125.291666666701</v>
      </c>
      <c r="Z817" s="17" t="s">
        <v>103</v>
      </c>
      <c r="AA817" s="17" t="s">
        <v>74</v>
      </c>
      <c r="AB817" s="17" t="s">
        <v>74</v>
      </c>
      <c r="AC817" s="17" t="s">
        <v>103</v>
      </c>
      <c r="AD817" s="17"/>
      <c r="AE817" s="17"/>
    </row>
    <row r="818" spans="1:31" s="3" customFormat="1" ht="13" x14ac:dyDescent="0.3">
      <c r="A818" s="35" t="s">
        <v>2968</v>
      </c>
      <c r="B818" s="17">
        <v>907</v>
      </c>
      <c r="C818" s="18">
        <v>41001</v>
      </c>
      <c r="D818" s="18">
        <v>41001.291666666701</v>
      </c>
      <c r="E818" s="16" t="s">
        <v>1375</v>
      </c>
      <c r="F818" s="36">
        <v>41120.291666666701</v>
      </c>
      <c r="G818" s="16" t="s">
        <v>162</v>
      </c>
      <c r="H818" s="17" t="s">
        <v>95</v>
      </c>
      <c r="I818" s="17"/>
      <c r="J818" s="17"/>
      <c r="K818" s="17" t="s">
        <v>96</v>
      </c>
      <c r="L818" s="17"/>
      <c r="M818" s="17"/>
      <c r="N818" s="17">
        <v>80</v>
      </c>
      <c r="O818" s="17"/>
      <c r="P818" s="17"/>
      <c r="Q818" s="17">
        <v>80</v>
      </c>
      <c r="R818" s="17" t="s">
        <v>83</v>
      </c>
      <c r="S818" s="17"/>
      <c r="T818" s="17" t="s">
        <v>78</v>
      </c>
      <c r="U818" s="17" t="s">
        <v>61</v>
      </c>
      <c r="V818" s="17" t="s">
        <v>62</v>
      </c>
      <c r="W818" s="19" t="s">
        <v>2969</v>
      </c>
      <c r="X818" s="18">
        <v>41569.291666666701</v>
      </c>
      <c r="Y818" s="18">
        <v>41569.291666666701</v>
      </c>
      <c r="Z818" s="17" t="s">
        <v>103</v>
      </c>
      <c r="AA818" s="17" t="s">
        <v>74</v>
      </c>
      <c r="AB818" s="17" t="s">
        <v>74</v>
      </c>
      <c r="AC818" s="17" t="s">
        <v>103</v>
      </c>
      <c r="AD818" s="17"/>
      <c r="AE818" s="17"/>
    </row>
    <row r="819" spans="1:31" s="3" customFormat="1" ht="13" x14ac:dyDescent="0.3">
      <c r="A819" s="35" t="s">
        <v>2970</v>
      </c>
      <c r="B819" s="17">
        <v>908</v>
      </c>
      <c r="C819" s="18">
        <v>41001</v>
      </c>
      <c r="D819" s="18">
        <v>41001.291666666701</v>
      </c>
      <c r="E819" s="16" t="s">
        <v>1375</v>
      </c>
      <c r="F819" s="36">
        <v>42075.291666666701</v>
      </c>
      <c r="G819" s="16" t="s">
        <v>162</v>
      </c>
      <c r="H819" s="17" t="s">
        <v>95</v>
      </c>
      <c r="I819" s="17" t="s">
        <v>76</v>
      </c>
      <c r="J819" s="17"/>
      <c r="K819" s="17" t="s">
        <v>96</v>
      </c>
      <c r="L819" s="17" t="s">
        <v>96</v>
      </c>
      <c r="M819" s="17"/>
      <c r="N819" s="17">
        <v>50</v>
      </c>
      <c r="O819" s="17">
        <v>160</v>
      </c>
      <c r="P819" s="17"/>
      <c r="Q819" s="17">
        <v>210</v>
      </c>
      <c r="R819" s="17" t="s">
        <v>83</v>
      </c>
      <c r="S819" s="17"/>
      <c r="T819" s="17" t="s">
        <v>172</v>
      </c>
      <c r="U819" s="17" t="s">
        <v>120</v>
      </c>
      <c r="V819" s="17" t="s">
        <v>173</v>
      </c>
      <c r="W819" s="19" t="s">
        <v>2703</v>
      </c>
      <c r="X819" s="18">
        <v>42887.291666666701</v>
      </c>
      <c r="Y819" s="18">
        <v>43524.333333333299</v>
      </c>
      <c r="Z819" s="17" t="s">
        <v>103</v>
      </c>
      <c r="AA819" s="17" t="s">
        <v>65</v>
      </c>
      <c r="AB819" s="17" t="s">
        <v>65</v>
      </c>
      <c r="AC819" s="17" t="s">
        <v>103</v>
      </c>
      <c r="AD819" s="17"/>
      <c r="AE819" s="17" t="s">
        <v>74</v>
      </c>
    </row>
    <row r="820" spans="1:31" s="3" customFormat="1" ht="13" x14ac:dyDescent="0.3">
      <c r="A820" s="35" t="s">
        <v>2971</v>
      </c>
      <c r="B820" s="17">
        <v>910</v>
      </c>
      <c r="C820" s="18">
        <v>41001</v>
      </c>
      <c r="D820" s="18">
        <v>41001.291666666701</v>
      </c>
      <c r="E820" s="16" t="s">
        <v>1375</v>
      </c>
      <c r="F820" s="36">
        <v>41409.291666666701</v>
      </c>
      <c r="G820" s="16" t="s">
        <v>162</v>
      </c>
      <c r="H820" s="17" t="s">
        <v>76</v>
      </c>
      <c r="I820" s="17"/>
      <c r="J820" s="17"/>
      <c r="K820" s="17" t="s">
        <v>653</v>
      </c>
      <c r="L820" s="17"/>
      <c r="M820" s="17"/>
      <c r="N820" s="17">
        <v>20</v>
      </c>
      <c r="O820" s="17"/>
      <c r="P820" s="17"/>
      <c r="Q820" s="17">
        <v>20</v>
      </c>
      <c r="R820" s="17" t="s">
        <v>83</v>
      </c>
      <c r="S820" s="17"/>
      <c r="T820" s="17" t="s">
        <v>1681</v>
      </c>
      <c r="U820" s="17" t="s">
        <v>61</v>
      </c>
      <c r="V820" s="17" t="s">
        <v>62</v>
      </c>
      <c r="W820" s="19" t="s">
        <v>2972</v>
      </c>
      <c r="X820" s="18">
        <v>42005.333333333299</v>
      </c>
      <c r="Y820" s="18">
        <v>42522.291666666701</v>
      </c>
      <c r="Z820" s="17" t="s">
        <v>103</v>
      </c>
      <c r="AA820" s="17" t="s">
        <v>74</v>
      </c>
      <c r="AB820" s="17" t="s">
        <v>74</v>
      </c>
      <c r="AC820" s="17" t="s">
        <v>103</v>
      </c>
      <c r="AD820" s="17"/>
      <c r="AE820" s="17"/>
    </row>
    <row r="821" spans="1:31" s="3" customFormat="1" ht="13" x14ac:dyDescent="0.3">
      <c r="A821" s="35" t="s">
        <v>2157</v>
      </c>
      <c r="B821" s="17">
        <v>912</v>
      </c>
      <c r="C821" s="18">
        <v>41001</v>
      </c>
      <c r="D821" s="18">
        <v>41001.291666666701</v>
      </c>
      <c r="E821" s="16" t="s">
        <v>1375</v>
      </c>
      <c r="F821" s="36">
        <v>41080.621122685203</v>
      </c>
      <c r="G821" s="16" t="s">
        <v>162</v>
      </c>
      <c r="H821" s="17" t="s">
        <v>95</v>
      </c>
      <c r="I821" s="17"/>
      <c r="J821" s="17"/>
      <c r="K821" s="17" t="s">
        <v>96</v>
      </c>
      <c r="L821" s="17"/>
      <c r="M821" s="17"/>
      <c r="N821" s="17">
        <v>150</v>
      </c>
      <c r="O821" s="17"/>
      <c r="P821" s="17"/>
      <c r="Q821" s="17">
        <v>150</v>
      </c>
      <c r="R821" s="17" t="s">
        <v>83</v>
      </c>
      <c r="S821" s="17"/>
      <c r="T821" s="17" t="s">
        <v>88</v>
      </c>
      <c r="U821" s="17" t="s">
        <v>61</v>
      </c>
      <c r="V821" s="17" t="s">
        <v>89</v>
      </c>
      <c r="W821" s="19" t="s">
        <v>457</v>
      </c>
      <c r="X821" s="18">
        <v>42005.333333333299</v>
      </c>
      <c r="Y821" s="18">
        <v>42005.333333333299</v>
      </c>
      <c r="Z821" s="17" t="s">
        <v>103</v>
      </c>
      <c r="AA821" s="17" t="s">
        <v>74</v>
      </c>
      <c r="AB821" s="17" t="s">
        <v>74</v>
      </c>
      <c r="AC821" s="17" t="s">
        <v>103</v>
      </c>
      <c r="AD821" s="17"/>
      <c r="AE821" s="17"/>
    </row>
    <row r="822" spans="1:31" s="3" customFormat="1" ht="25.5" x14ac:dyDescent="0.3">
      <c r="A822" s="35" t="s">
        <v>2973</v>
      </c>
      <c r="B822" s="17">
        <v>913</v>
      </c>
      <c r="C822" s="18">
        <v>41001</v>
      </c>
      <c r="D822" s="18">
        <v>41001.291666666701</v>
      </c>
      <c r="E822" s="16" t="s">
        <v>1375</v>
      </c>
      <c r="F822" s="36">
        <v>41400.291666666701</v>
      </c>
      <c r="G822" s="16" t="s">
        <v>162</v>
      </c>
      <c r="H822" s="17" t="s">
        <v>95</v>
      </c>
      <c r="I822" s="17"/>
      <c r="J822" s="17"/>
      <c r="K822" s="17" t="s">
        <v>96</v>
      </c>
      <c r="L822" s="17"/>
      <c r="M822" s="17"/>
      <c r="N822" s="17">
        <v>150</v>
      </c>
      <c r="O822" s="17"/>
      <c r="P822" s="17"/>
      <c r="Q822" s="17">
        <v>150</v>
      </c>
      <c r="R822" s="17" t="s">
        <v>83</v>
      </c>
      <c r="S822" s="17"/>
      <c r="T822" s="17" t="s">
        <v>84</v>
      </c>
      <c r="U822" s="17" t="s">
        <v>61</v>
      </c>
      <c r="V822" s="17" t="s">
        <v>89</v>
      </c>
      <c r="W822" s="19" t="s">
        <v>2974</v>
      </c>
      <c r="X822" s="18">
        <v>42735.333333333299</v>
      </c>
      <c r="Y822" s="18">
        <v>42735.333333333299</v>
      </c>
      <c r="Z822" s="17" t="s">
        <v>103</v>
      </c>
      <c r="AA822" s="17" t="s">
        <v>65</v>
      </c>
      <c r="AB822" s="17" t="s">
        <v>74</v>
      </c>
      <c r="AC822" s="17" t="s">
        <v>103</v>
      </c>
      <c r="AD822" s="17"/>
      <c r="AE822" s="17"/>
    </row>
    <row r="823" spans="1:31" s="3" customFormat="1" ht="13" x14ac:dyDescent="0.3">
      <c r="A823" s="35" t="s">
        <v>2975</v>
      </c>
      <c r="B823" s="17">
        <v>914</v>
      </c>
      <c r="C823" s="18">
        <v>41001</v>
      </c>
      <c r="D823" s="18">
        <v>41001.291666666701</v>
      </c>
      <c r="E823" s="16" t="s">
        <v>1375</v>
      </c>
      <c r="F823" s="36">
        <v>41400.291666666701</v>
      </c>
      <c r="G823" s="16" t="s">
        <v>162</v>
      </c>
      <c r="H823" s="17" t="s">
        <v>95</v>
      </c>
      <c r="I823" s="17"/>
      <c r="J823" s="17"/>
      <c r="K823" s="17" t="s">
        <v>96</v>
      </c>
      <c r="L823" s="17"/>
      <c r="M823" s="17"/>
      <c r="N823" s="17">
        <v>20</v>
      </c>
      <c r="O823" s="17"/>
      <c r="P823" s="17"/>
      <c r="Q823" s="17">
        <v>20</v>
      </c>
      <c r="R823" s="17" t="s">
        <v>83</v>
      </c>
      <c r="S823" s="17"/>
      <c r="T823" s="17" t="s">
        <v>172</v>
      </c>
      <c r="U823" s="17" t="s">
        <v>120</v>
      </c>
      <c r="V823" s="17" t="s">
        <v>173</v>
      </c>
      <c r="W823" s="19" t="s">
        <v>2976</v>
      </c>
      <c r="X823" s="18">
        <v>41974.333333333299</v>
      </c>
      <c r="Y823" s="18">
        <v>42460.291666666701</v>
      </c>
      <c r="Z823" s="17" t="s">
        <v>103</v>
      </c>
      <c r="AA823" s="17" t="s">
        <v>65</v>
      </c>
      <c r="AB823" s="17" t="s">
        <v>74</v>
      </c>
      <c r="AC823" s="17" t="s">
        <v>103</v>
      </c>
      <c r="AD823" s="17"/>
      <c r="AE823" s="17" t="s">
        <v>74</v>
      </c>
    </row>
    <row r="824" spans="1:31" s="3" customFormat="1" ht="13" x14ac:dyDescent="0.3">
      <c r="A824" s="35" t="s">
        <v>2977</v>
      </c>
      <c r="B824" s="17">
        <v>915</v>
      </c>
      <c r="C824" s="18">
        <v>41001</v>
      </c>
      <c r="D824" s="18">
        <v>41001.291666666701</v>
      </c>
      <c r="E824" s="16" t="s">
        <v>1375</v>
      </c>
      <c r="F824" s="36">
        <v>41080.291666666701</v>
      </c>
      <c r="G824" s="16" t="s">
        <v>162</v>
      </c>
      <c r="H824" s="17" t="s">
        <v>95</v>
      </c>
      <c r="I824" s="17"/>
      <c r="J824" s="17"/>
      <c r="K824" s="17" t="s">
        <v>96</v>
      </c>
      <c r="L824" s="17"/>
      <c r="M824" s="17"/>
      <c r="N824" s="17">
        <v>20</v>
      </c>
      <c r="O824" s="17"/>
      <c r="P824" s="17"/>
      <c r="Q824" s="17">
        <v>20</v>
      </c>
      <c r="R824" s="17" t="s">
        <v>83</v>
      </c>
      <c r="S824" s="17"/>
      <c r="T824" s="17" t="s">
        <v>172</v>
      </c>
      <c r="U824" s="17" t="s">
        <v>120</v>
      </c>
      <c r="V824" s="17" t="s">
        <v>173</v>
      </c>
      <c r="W824" s="19" t="s">
        <v>2978</v>
      </c>
      <c r="X824" s="18">
        <v>41974.333333333299</v>
      </c>
      <c r="Y824" s="18">
        <v>41974.333333333299</v>
      </c>
      <c r="Z824" s="17" t="s">
        <v>103</v>
      </c>
      <c r="AA824" s="17" t="s">
        <v>74</v>
      </c>
      <c r="AB824" s="17" t="s">
        <v>74</v>
      </c>
      <c r="AC824" s="17" t="s">
        <v>103</v>
      </c>
      <c r="AD824" s="17"/>
      <c r="AE824" s="17"/>
    </row>
    <row r="825" spans="1:31" s="3" customFormat="1" ht="13" x14ac:dyDescent="0.3">
      <c r="A825" s="35" t="s">
        <v>2979</v>
      </c>
      <c r="B825" s="17">
        <v>916</v>
      </c>
      <c r="C825" s="18">
        <v>40998</v>
      </c>
      <c r="D825" s="18">
        <v>41001.291666666701</v>
      </c>
      <c r="E825" s="16" t="s">
        <v>1375</v>
      </c>
      <c r="F825" s="36">
        <v>41409.291666666701</v>
      </c>
      <c r="G825" s="16" t="s">
        <v>162</v>
      </c>
      <c r="H825" s="17" t="s">
        <v>95</v>
      </c>
      <c r="I825" s="17"/>
      <c r="J825" s="17"/>
      <c r="K825" s="17" t="s">
        <v>96</v>
      </c>
      <c r="L825" s="17"/>
      <c r="M825" s="17"/>
      <c r="N825" s="17">
        <v>20</v>
      </c>
      <c r="O825" s="17"/>
      <c r="P825" s="17"/>
      <c r="Q825" s="17">
        <v>20</v>
      </c>
      <c r="R825" s="17" t="s">
        <v>83</v>
      </c>
      <c r="S825" s="17"/>
      <c r="T825" s="17" t="s">
        <v>133</v>
      </c>
      <c r="U825" s="17" t="s">
        <v>61</v>
      </c>
      <c r="V825" s="17" t="s">
        <v>62</v>
      </c>
      <c r="W825" s="19" t="s">
        <v>2980</v>
      </c>
      <c r="X825" s="18">
        <v>41974.333333333299</v>
      </c>
      <c r="Y825" s="18">
        <v>41974.333333333299</v>
      </c>
      <c r="Z825" s="17" t="s">
        <v>103</v>
      </c>
      <c r="AA825" s="17" t="s">
        <v>65</v>
      </c>
      <c r="AB825" s="17" t="s">
        <v>74</v>
      </c>
      <c r="AC825" s="17" t="s">
        <v>103</v>
      </c>
      <c r="AD825" s="17"/>
      <c r="AE825" s="17"/>
    </row>
    <row r="826" spans="1:31" s="3" customFormat="1" ht="13" x14ac:dyDescent="0.3">
      <c r="A826" s="35" t="s">
        <v>2981</v>
      </c>
      <c r="B826" s="17">
        <v>917</v>
      </c>
      <c r="C826" s="18">
        <v>40998</v>
      </c>
      <c r="D826" s="18">
        <v>41001.291666666701</v>
      </c>
      <c r="E826" s="16" t="s">
        <v>1375</v>
      </c>
      <c r="F826" s="36">
        <v>41409.291666666701</v>
      </c>
      <c r="G826" s="16" t="s">
        <v>162</v>
      </c>
      <c r="H826" s="17" t="s">
        <v>95</v>
      </c>
      <c r="I826" s="17"/>
      <c r="J826" s="17"/>
      <c r="K826" s="17" t="s">
        <v>96</v>
      </c>
      <c r="L826" s="17"/>
      <c r="M826" s="17"/>
      <c r="N826" s="17">
        <v>20</v>
      </c>
      <c r="O826" s="17"/>
      <c r="P826" s="17"/>
      <c r="Q826" s="17">
        <v>20</v>
      </c>
      <c r="R826" s="17" t="s">
        <v>83</v>
      </c>
      <c r="S826" s="17"/>
      <c r="T826" s="17" t="s">
        <v>133</v>
      </c>
      <c r="U826" s="17" t="s">
        <v>61</v>
      </c>
      <c r="V826" s="17" t="s">
        <v>62</v>
      </c>
      <c r="W826" s="19" t="s">
        <v>2982</v>
      </c>
      <c r="X826" s="18">
        <v>41974.333333333299</v>
      </c>
      <c r="Y826" s="18">
        <v>41974.333333333299</v>
      </c>
      <c r="Z826" s="17" t="s">
        <v>103</v>
      </c>
      <c r="AA826" s="17" t="s">
        <v>65</v>
      </c>
      <c r="AB826" s="17" t="s">
        <v>74</v>
      </c>
      <c r="AC826" s="17" t="s">
        <v>103</v>
      </c>
      <c r="AD826" s="17"/>
      <c r="AE826" s="17"/>
    </row>
    <row r="827" spans="1:31" s="3" customFormat="1" ht="13" x14ac:dyDescent="0.3">
      <c r="A827" s="35" t="s">
        <v>2983</v>
      </c>
      <c r="B827" s="17">
        <v>918</v>
      </c>
      <c r="C827" s="18">
        <v>40998</v>
      </c>
      <c r="D827" s="18">
        <v>41001.291666666701</v>
      </c>
      <c r="E827" s="16" t="s">
        <v>1375</v>
      </c>
      <c r="F827" s="36">
        <v>41127.291666666701</v>
      </c>
      <c r="G827" s="16" t="s">
        <v>162</v>
      </c>
      <c r="H827" s="17" t="s">
        <v>95</v>
      </c>
      <c r="I827" s="17"/>
      <c r="J827" s="17"/>
      <c r="K827" s="17" t="s">
        <v>96</v>
      </c>
      <c r="L827" s="17"/>
      <c r="M827" s="17"/>
      <c r="N827" s="17">
        <v>200</v>
      </c>
      <c r="O827" s="17"/>
      <c r="P827" s="17"/>
      <c r="Q827" s="17">
        <v>200</v>
      </c>
      <c r="R827" s="17" t="s">
        <v>83</v>
      </c>
      <c r="S827" s="17"/>
      <c r="T827" s="17" t="s">
        <v>78</v>
      </c>
      <c r="U827" s="17" t="s">
        <v>61</v>
      </c>
      <c r="V827" s="17" t="s">
        <v>62</v>
      </c>
      <c r="W827" s="19" t="s">
        <v>2984</v>
      </c>
      <c r="X827" s="18">
        <v>42369.333333333299</v>
      </c>
      <c r="Y827" s="18">
        <v>42369.333333333299</v>
      </c>
      <c r="Z827" s="17" t="s">
        <v>103</v>
      </c>
      <c r="AA827" s="17" t="s">
        <v>74</v>
      </c>
      <c r="AB827" s="17" t="s">
        <v>74</v>
      </c>
      <c r="AC827" s="17" t="s">
        <v>103</v>
      </c>
      <c r="AD827" s="17"/>
      <c r="AE827" s="17"/>
    </row>
    <row r="828" spans="1:31" s="3" customFormat="1" ht="13" x14ac:dyDescent="0.3">
      <c r="A828" s="35" t="s">
        <v>2985</v>
      </c>
      <c r="B828" s="17">
        <v>919</v>
      </c>
      <c r="C828" s="18">
        <v>41001</v>
      </c>
      <c r="D828" s="18">
        <v>41001.291666666701</v>
      </c>
      <c r="E828" s="16" t="s">
        <v>1375</v>
      </c>
      <c r="F828" s="36">
        <v>41337.333333333299</v>
      </c>
      <c r="G828" s="16" t="s">
        <v>162</v>
      </c>
      <c r="H828" s="17" t="s">
        <v>95</v>
      </c>
      <c r="I828" s="17"/>
      <c r="J828" s="17"/>
      <c r="K828" s="17" t="s">
        <v>96</v>
      </c>
      <c r="L828" s="17"/>
      <c r="M828" s="17"/>
      <c r="N828" s="17">
        <v>75</v>
      </c>
      <c r="O828" s="17"/>
      <c r="P828" s="17"/>
      <c r="Q828" s="17">
        <v>75</v>
      </c>
      <c r="R828" s="17" t="s">
        <v>83</v>
      </c>
      <c r="S828" s="17"/>
      <c r="T828" s="17" t="s">
        <v>229</v>
      </c>
      <c r="U828" s="17" t="s">
        <v>61</v>
      </c>
      <c r="V828" s="17" t="s">
        <v>71</v>
      </c>
      <c r="W828" s="19" t="s">
        <v>2228</v>
      </c>
      <c r="X828" s="18">
        <v>42005.333333333299</v>
      </c>
      <c r="Y828" s="18">
        <v>42005.333333333299</v>
      </c>
      <c r="Z828" s="17" t="s">
        <v>103</v>
      </c>
      <c r="AA828" s="17" t="s">
        <v>74</v>
      </c>
      <c r="AB828" s="17" t="s">
        <v>74</v>
      </c>
      <c r="AC828" s="17" t="s">
        <v>103</v>
      </c>
      <c r="AD828" s="17"/>
      <c r="AE828" s="17"/>
    </row>
    <row r="829" spans="1:31" s="3" customFormat="1" ht="25.5" x14ac:dyDescent="0.3">
      <c r="A829" s="35" t="s">
        <v>2986</v>
      </c>
      <c r="B829" s="17">
        <v>920</v>
      </c>
      <c r="C829" s="18">
        <v>41001</v>
      </c>
      <c r="D829" s="18">
        <v>41001.291666666701</v>
      </c>
      <c r="E829" s="16" t="s">
        <v>1375</v>
      </c>
      <c r="F829" s="36">
        <v>41080.615393518499</v>
      </c>
      <c r="G829" s="16" t="s">
        <v>162</v>
      </c>
      <c r="H829" s="17" t="s">
        <v>95</v>
      </c>
      <c r="I829" s="17"/>
      <c r="J829" s="17"/>
      <c r="K829" s="17" t="s">
        <v>96</v>
      </c>
      <c r="L829" s="17"/>
      <c r="M829" s="17"/>
      <c r="N829" s="17">
        <v>75</v>
      </c>
      <c r="O829" s="17"/>
      <c r="P829" s="17"/>
      <c r="Q829" s="17">
        <v>75</v>
      </c>
      <c r="R829" s="17" t="s">
        <v>83</v>
      </c>
      <c r="S829" s="17"/>
      <c r="T829" s="17" t="s">
        <v>88</v>
      </c>
      <c r="U829" s="17" t="s">
        <v>61</v>
      </c>
      <c r="V829" s="17" t="s">
        <v>89</v>
      </c>
      <c r="W829" s="19" t="s">
        <v>2987</v>
      </c>
      <c r="X829" s="18">
        <v>42005.333333333299</v>
      </c>
      <c r="Y829" s="18">
        <v>42005.333333333299</v>
      </c>
      <c r="Z829" s="17" t="s">
        <v>103</v>
      </c>
      <c r="AA829" s="17" t="s">
        <v>74</v>
      </c>
      <c r="AB829" s="17" t="s">
        <v>74</v>
      </c>
      <c r="AC829" s="17" t="s">
        <v>103</v>
      </c>
      <c r="AD829" s="17"/>
      <c r="AE829" s="17"/>
    </row>
    <row r="830" spans="1:31" s="3" customFormat="1" ht="13" x14ac:dyDescent="0.3">
      <c r="A830" s="35" t="s">
        <v>2988</v>
      </c>
      <c r="B830" s="17">
        <v>921</v>
      </c>
      <c r="C830" s="18">
        <v>41001</v>
      </c>
      <c r="D830" s="18">
        <v>41001.291666666701</v>
      </c>
      <c r="E830" s="16" t="s">
        <v>1375</v>
      </c>
      <c r="F830" s="36">
        <v>41409.291666666701</v>
      </c>
      <c r="G830" s="16" t="s">
        <v>162</v>
      </c>
      <c r="H830" s="17" t="s">
        <v>95</v>
      </c>
      <c r="I830" s="17"/>
      <c r="J830" s="17"/>
      <c r="K830" s="17" t="s">
        <v>96</v>
      </c>
      <c r="L830" s="17"/>
      <c r="M830" s="17"/>
      <c r="N830" s="17">
        <v>40</v>
      </c>
      <c r="O830" s="17"/>
      <c r="P830" s="17"/>
      <c r="Q830" s="17">
        <v>40</v>
      </c>
      <c r="R830" s="17" t="s">
        <v>83</v>
      </c>
      <c r="S830" s="17"/>
      <c r="T830" s="17" t="s">
        <v>226</v>
      </c>
      <c r="U830" s="17" t="s">
        <v>61</v>
      </c>
      <c r="V830" s="17" t="s">
        <v>62</v>
      </c>
      <c r="W830" s="19" t="s">
        <v>2989</v>
      </c>
      <c r="X830" s="18">
        <v>42705.333333333299</v>
      </c>
      <c r="Y830" s="18">
        <v>42705.333333333299</v>
      </c>
      <c r="Z830" s="17" t="s">
        <v>103</v>
      </c>
      <c r="AA830" s="17" t="s">
        <v>65</v>
      </c>
      <c r="AB830" s="17" t="s">
        <v>74</v>
      </c>
      <c r="AC830" s="17" t="s">
        <v>103</v>
      </c>
      <c r="AD830" s="17"/>
      <c r="AE830" s="17"/>
    </row>
    <row r="831" spans="1:31" s="3" customFormat="1" ht="13" x14ac:dyDescent="0.3">
      <c r="A831" s="35" t="s">
        <v>2990</v>
      </c>
      <c r="B831" s="17">
        <v>922</v>
      </c>
      <c r="C831" s="18">
        <v>41001</v>
      </c>
      <c r="D831" s="18">
        <v>41001.291666666701</v>
      </c>
      <c r="E831" s="16" t="s">
        <v>1375</v>
      </c>
      <c r="F831" s="36">
        <v>41925.291666666701</v>
      </c>
      <c r="G831" s="16" t="s">
        <v>162</v>
      </c>
      <c r="H831" s="17" t="s">
        <v>1035</v>
      </c>
      <c r="I831" s="17"/>
      <c r="J831" s="17"/>
      <c r="K831" s="17" t="s">
        <v>77</v>
      </c>
      <c r="L831" s="17"/>
      <c r="M831" s="17"/>
      <c r="N831" s="17">
        <v>291</v>
      </c>
      <c r="O831" s="17"/>
      <c r="P831" s="17"/>
      <c r="Q831" s="17">
        <v>291</v>
      </c>
      <c r="R831" s="17" t="s">
        <v>83</v>
      </c>
      <c r="S831" s="17"/>
      <c r="T831" s="17" t="s">
        <v>88</v>
      </c>
      <c r="U831" s="17" t="s">
        <v>61</v>
      </c>
      <c r="V831" s="17" t="s">
        <v>89</v>
      </c>
      <c r="W831" s="19" t="s">
        <v>2002</v>
      </c>
      <c r="X831" s="18">
        <v>42370.333333333299</v>
      </c>
      <c r="Y831" s="18">
        <v>42736.333333333299</v>
      </c>
      <c r="Z831" s="17" t="s">
        <v>103</v>
      </c>
      <c r="AA831" s="17" t="s">
        <v>65</v>
      </c>
      <c r="AB831" s="17" t="s">
        <v>65</v>
      </c>
      <c r="AC831" s="17" t="s">
        <v>103</v>
      </c>
      <c r="AD831" s="17"/>
      <c r="AE831" s="17"/>
    </row>
    <row r="832" spans="1:31" s="3" customFormat="1" ht="13" x14ac:dyDescent="0.3">
      <c r="A832" s="35" t="s">
        <v>2991</v>
      </c>
      <c r="B832" s="17">
        <v>923</v>
      </c>
      <c r="C832" s="18">
        <v>41001</v>
      </c>
      <c r="D832" s="18">
        <v>41001.291666666701</v>
      </c>
      <c r="E832" s="16" t="s">
        <v>1375</v>
      </c>
      <c r="F832" s="36">
        <v>41381.291666666701</v>
      </c>
      <c r="G832" s="16" t="s">
        <v>162</v>
      </c>
      <c r="H832" s="17" t="s">
        <v>111</v>
      </c>
      <c r="I832" s="17"/>
      <c r="J832" s="17"/>
      <c r="K832" s="17" t="s">
        <v>77</v>
      </c>
      <c r="L832" s="17"/>
      <c r="M832" s="17"/>
      <c r="N832" s="17">
        <v>402</v>
      </c>
      <c r="O832" s="17"/>
      <c r="P832" s="17"/>
      <c r="Q832" s="17">
        <v>402</v>
      </c>
      <c r="R832" s="17" t="s">
        <v>83</v>
      </c>
      <c r="S832" s="17"/>
      <c r="T832" s="17" t="s">
        <v>163</v>
      </c>
      <c r="U832" s="17" t="s">
        <v>61</v>
      </c>
      <c r="V832" s="17" t="s">
        <v>89</v>
      </c>
      <c r="W832" s="19" t="s">
        <v>2992</v>
      </c>
      <c r="X832" s="18">
        <v>42736.333333333299</v>
      </c>
      <c r="Y832" s="18">
        <v>43101.333333333299</v>
      </c>
      <c r="Z832" s="17" t="s">
        <v>103</v>
      </c>
      <c r="AA832" s="17" t="s">
        <v>65</v>
      </c>
      <c r="AB832" s="17" t="s">
        <v>74</v>
      </c>
      <c r="AC832" s="17" t="s">
        <v>103</v>
      </c>
      <c r="AD832" s="17"/>
      <c r="AE832" s="17"/>
    </row>
    <row r="833" spans="1:31" s="3" customFormat="1" ht="13" x14ac:dyDescent="0.3">
      <c r="A833" s="35" t="s">
        <v>2993</v>
      </c>
      <c r="B833" s="17">
        <v>924</v>
      </c>
      <c r="C833" s="18">
        <v>41001</v>
      </c>
      <c r="D833" s="18">
        <v>41001.291666666701</v>
      </c>
      <c r="E833" s="16" t="s">
        <v>1375</v>
      </c>
      <c r="F833" s="36">
        <v>41127.291666666701</v>
      </c>
      <c r="G833" s="16" t="s">
        <v>162</v>
      </c>
      <c r="H833" s="17" t="s">
        <v>55</v>
      </c>
      <c r="I833" s="17"/>
      <c r="J833" s="17"/>
      <c r="K833" s="17" t="s">
        <v>55</v>
      </c>
      <c r="L833" s="17"/>
      <c r="M833" s="17"/>
      <c r="N833" s="17">
        <v>150</v>
      </c>
      <c r="O833" s="17"/>
      <c r="P833" s="17"/>
      <c r="Q833" s="17">
        <v>150</v>
      </c>
      <c r="R833" s="17" t="s">
        <v>83</v>
      </c>
      <c r="S833" s="17"/>
      <c r="T833" s="17" t="s">
        <v>156</v>
      </c>
      <c r="U833" s="17" t="s">
        <v>61</v>
      </c>
      <c r="V833" s="17" t="s">
        <v>62</v>
      </c>
      <c r="W833" s="19" t="s">
        <v>2994</v>
      </c>
      <c r="X833" s="18">
        <v>42339.333333333299</v>
      </c>
      <c r="Y833" s="18">
        <v>42339.333333333299</v>
      </c>
      <c r="Z833" s="17" t="s">
        <v>103</v>
      </c>
      <c r="AA833" s="17" t="s">
        <v>74</v>
      </c>
      <c r="AB833" s="17" t="s">
        <v>74</v>
      </c>
      <c r="AC833" s="17" t="s">
        <v>103</v>
      </c>
      <c r="AD833" s="17"/>
      <c r="AE833" s="17"/>
    </row>
    <row r="834" spans="1:31" s="3" customFormat="1" ht="13" x14ac:dyDescent="0.3">
      <c r="A834" s="35" t="s">
        <v>2995</v>
      </c>
      <c r="B834" s="17">
        <v>925</v>
      </c>
      <c r="C834" s="18">
        <v>41001</v>
      </c>
      <c r="D834" s="18">
        <v>41001.291666666701</v>
      </c>
      <c r="E834" s="16" t="s">
        <v>1375</v>
      </c>
      <c r="F834" s="36">
        <v>41404.291666666701</v>
      </c>
      <c r="G834" s="16" t="s">
        <v>162</v>
      </c>
      <c r="H834" s="17" t="s">
        <v>56</v>
      </c>
      <c r="I834" s="17"/>
      <c r="J834" s="17"/>
      <c r="K834" s="17" t="s">
        <v>2996</v>
      </c>
      <c r="L834" s="17"/>
      <c r="M834" s="17"/>
      <c r="N834" s="17">
        <v>20</v>
      </c>
      <c r="O834" s="17"/>
      <c r="P834" s="17"/>
      <c r="Q834" s="17">
        <v>20</v>
      </c>
      <c r="R834" s="17" t="s">
        <v>83</v>
      </c>
      <c r="S834" s="17"/>
      <c r="T834" s="17" t="s">
        <v>88</v>
      </c>
      <c r="U834" s="17" t="s">
        <v>61</v>
      </c>
      <c r="V834" s="17" t="s">
        <v>89</v>
      </c>
      <c r="W834" s="19" t="s">
        <v>2690</v>
      </c>
      <c r="X834" s="18">
        <v>41912.291666666701</v>
      </c>
      <c r="Y834" s="18">
        <v>41912.291666666701</v>
      </c>
      <c r="Z834" s="17" t="s">
        <v>103</v>
      </c>
      <c r="AA834" s="17" t="s">
        <v>65</v>
      </c>
      <c r="AB834" s="17" t="s">
        <v>74</v>
      </c>
      <c r="AC834" s="17" t="s">
        <v>103</v>
      </c>
      <c r="AD834" s="17"/>
      <c r="AE834" s="17"/>
    </row>
    <row r="835" spans="1:31" s="3" customFormat="1" ht="13" x14ac:dyDescent="0.3">
      <c r="A835" s="35" t="s">
        <v>2997</v>
      </c>
      <c r="B835" s="17">
        <v>926</v>
      </c>
      <c r="C835" s="18">
        <v>41001</v>
      </c>
      <c r="D835" s="18">
        <v>41001.291666666701</v>
      </c>
      <c r="E835" s="16" t="s">
        <v>1375</v>
      </c>
      <c r="F835" s="36">
        <v>41718.291666666701</v>
      </c>
      <c r="G835" s="16" t="s">
        <v>162</v>
      </c>
      <c r="H835" s="17" t="s">
        <v>111</v>
      </c>
      <c r="I835" s="17"/>
      <c r="J835" s="17"/>
      <c r="K835" s="17" t="s">
        <v>77</v>
      </c>
      <c r="L835" s="17"/>
      <c r="M835" s="17"/>
      <c r="N835" s="17">
        <v>550</v>
      </c>
      <c r="O835" s="17"/>
      <c r="P835" s="17"/>
      <c r="Q835" s="17">
        <v>550</v>
      </c>
      <c r="R835" s="17" t="s">
        <v>83</v>
      </c>
      <c r="S835" s="17"/>
      <c r="T835" s="17" t="s">
        <v>88</v>
      </c>
      <c r="U835" s="17" t="s">
        <v>61</v>
      </c>
      <c r="V835" s="17" t="s">
        <v>89</v>
      </c>
      <c r="W835" s="19" t="s">
        <v>1924</v>
      </c>
      <c r="X835" s="18">
        <v>42078.291666666701</v>
      </c>
      <c r="Y835" s="18">
        <v>43318.291666666701</v>
      </c>
      <c r="Z835" s="17" t="s">
        <v>103</v>
      </c>
      <c r="AA835" s="17" t="s">
        <v>65</v>
      </c>
      <c r="AB835" s="17" t="s">
        <v>65</v>
      </c>
      <c r="AC835" s="17" t="s">
        <v>103</v>
      </c>
      <c r="AD835" s="17"/>
      <c r="AE835" s="17"/>
    </row>
    <row r="836" spans="1:31" s="3" customFormat="1" ht="13" x14ac:dyDescent="0.3">
      <c r="A836" s="35" t="s">
        <v>2998</v>
      </c>
      <c r="B836" s="17">
        <v>927</v>
      </c>
      <c r="C836" s="18">
        <v>41001</v>
      </c>
      <c r="D836" s="18">
        <v>41001.291666666701</v>
      </c>
      <c r="E836" s="16" t="s">
        <v>1375</v>
      </c>
      <c r="F836" s="36">
        <v>42170.291666666701</v>
      </c>
      <c r="G836" s="16" t="s">
        <v>162</v>
      </c>
      <c r="H836" s="17" t="s">
        <v>95</v>
      </c>
      <c r="I836" s="17"/>
      <c r="J836" s="17"/>
      <c r="K836" s="17" t="s">
        <v>96</v>
      </c>
      <c r="L836" s="17"/>
      <c r="M836" s="17"/>
      <c r="N836" s="17">
        <v>45</v>
      </c>
      <c r="O836" s="17"/>
      <c r="P836" s="17"/>
      <c r="Q836" s="17">
        <v>45</v>
      </c>
      <c r="R836" s="17" t="s">
        <v>83</v>
      </c>
      <c r="S836" s="17"/>
      <c r="T836" s="17" t="s">
        <v>88</v>
      </c>
      <c r="U836" s="17" t="s">
        <v>61</v>
      </c>
      <c r="V836" s="17" t="s">
        <v>89</v>
      </c>
      <c r="W836" s="19" t="s">
        <v>1087</v>
      </c>
      <c r="X836" s="18">
        <v>42019.333333333299</v>
      </c>
      <c r="Y836" s="18">
        <v>42705.333333333299</v>
      </c>
      <c r="Z836" s="17" t="s">
        <v>103</v>
      </c>
      <c r="AA836" s="17" t="s">
        <v>65</v>
      </c>
      <c r="AB836" s="17" t="s">
        <v>65</v>
      </c>
      <c r="AC836" s="17" t="s">
        <v>103</v>
      </c>
      <c r="AD836" s="17"/>
      <c r="AE836" s="17"/>
    </row>
    <row r="837" spans="1:31" s="3" customFormat="1" ht="25.5" x14ac:dyDescent="0.3">
      <c r="A837" s="35" t="s">
        <v>2999</v>
      </c>
      <c r="B837" s="17">
        <v>928</v>
      </c>
      <c r="C837" s="18">
        <v>41001</v>
      </c>
      <c r="D837" s="18">
        <v>41001.291666666701</v>
      </c>
      <c r="E837" s="16" t="s">
        <v>1375</v>
      </c>
      <c r="F837" s="36">
        <v>41943.291666666701</v>
      </c>
      <c r="G837" s="16" t="s">
        <v>162</v>
      </c>
      <c r="H837" s="17" t="s">
        <v>55</v>
      </c>
      <c r="I837" s="17"/>
      <c r="J837" s="17"/>
      <c r="K837" s="17" t="s">
        <v>55</v>
      </c>
      <c r="L837" s="17"/>
      <c r="M837" s="17"/>
      <c r="N837" s="17">
        <v>175</v>
      </c>
      <c r="O837" s="17"/>
      <c r="P837" s="17"/>
      <c r="Q837" s="17">
        <v>175</v>
      </c>
      <c r="R837" s="17" t="s">
        <v>83</v>
      </c>
      <c r="S837" s="17"/>
      <c r="T837" s="17" t="s">
        <v>60</v>
      </c>
      <c r="U837" s="17" t="s">
        <v>61</v>
      </c>
      <c r="V837" s="17" t="s">
        <v>62</v>
      </c>
      <c r="W837" s="19" t="s">
        <v>3000</v>
      </c>
      <c r="X837" s="18">
        <v>42369.333333333299</v>
      </c>
      <c r="Y837" s="18">
        <v>42369.333333333299</v>
      </c>
      <c r="Z837" s="17" t="s">
        <v>103</v>
      </c>
      <c r="AA837" s="17" t="s">
        <v>65</v>
      </c>
      <c r="AB837" s="17" t="s">
        <v>65</v>
      </c>
      <c r="AC837" s="17" t="s">
        <v>103</v>
      </c>
      <c r="AD837" s="17"/>
      <c r="AE837" s="17"/>
    </row>
    <row r="838" spans="1:31" s="3" customFormat="1" ht="13" x14ac:dyDescent="0.3">
      <c r="A838" s="35" t="s">
        <v>3001</v>
      </c>
      <c r="B838" s="17">
        <v>929</v>
      </c>
      <c r="C838" s="18">
        <v>41001</v>
      </c>
      <c r="D838" s="18">
        <v>41001.291666666701</v>
      </c>
      <c r="E838" s="16" t="s">
        <v>1375</v>
      </c>
      <c r="F838" s="36">
        <v>41396.291666666701</v>
      </c>
      <c r="G838" s="16" t="s">
        <v>162</v>
      </c>
      <c r="H838" s="17" t="s">
        <v>1035</v>
      </c>
      <c r="I838" s="17" t="s">
        <v>95</v>
      </c>
      <c r="J838" s="17"/>
      <c r="K838" s="17" t="s">
        <v>77</v>
      </c>
      <c r="L838" s="17" t="s">
        <v>96</v>
      </c>
      <c r="M838" s="17"/>
      <c r="N838" s="17">
        <v>50</v>
      </c>
      <c r="O838" s="17">
        <v>200</v>
      </c>
      <c r="P838" s="17"/>
      <c r="Q838" s="17">
        <v>250</v>
      </c>
      <c r="R838" s="17" t="s">
        <v>83</v>
      </c>
      <c r="S838" s="17"/>
      <c r="T838" s="17" t="s">
        <v>119</v>
      </c>
      <c r="U838" s="17" t="s">
        <v>120</v>
      </c>
      <c r="V838" s="17" t="s">
        <v>89</v>
      </c>
      <c r="W838" s="19" t="s">
        <v>3002</v>
      </c>
      <c r="X838" s="18">
        <v>42339.333333333299</v>
      </c>
      <c r="Y838" s="18">
        <v>42735.333333333299</v>
      </c>
      <c r="Z838" s="17" t="s">
        <v>103</v>
      </c>
      <c r="AA838" s="17" t="s">
        <v>65</v>
      </c>
      <c r="AB838" s="17" t="s">
        <v>74</v>
      </c>
      <c r="AC838" s="17" t="s">
        <v>103</v>
      </c>
      <c r="AD838" s="17"/>
      <c r="AE838" s="17"/>
    </row>
    <row r="839" spans="1:31" s="3" customFormat="1" ht="13" x14ac:dyDescent="0.3">
      <c r="A839" s="35" t="s">
        <v>3003</v>
      </c>
      <c r="B839" s="17">
        <v>930</v>
      </c>
      <c r="C839" s="18">
        <v>41001</v>
      </c>
      <c r="D839" s="18">
        <v>41001.291666666701</v>
      </c>
      <c r="E839" s="16" t="s">
        <v>1375</v>
      </c>
      <c r="F839" s="36">
        <v>41396.291666666701</v>
      </c>
      <c r="G839" s="16" t="s">
        <v>162</v>
      </c>
      <c r="H839" s="17" t="s">
        <v>1035</v>
      </c>
      <c r="I839" s="17" t="s">
        <v>95</v>
      </c>
      <c r="J839" s="17"/>
      <c r="K839" s="17" t="s">
        <v>77</v>
      </c>
      <c r="L839" s="17" t="s">
        <v>96</v>
      </c>
      <c r="M839" s="17"/>
      <c r="N839" s="17">
        <v>50</v>
      </c>
      <c r="O839" s="17">
        <v>200</v>
      </c>
      <c r="P839" s="17"/>
      <c r="Q839" s="17">
        <v>250</v>
      </c>
      <c r="R839" s="17" t="s">
        <v>83</v>
      </c>
      <c r="S839" s="17"/>
      <c r="T839" s="17" t="s">
        <v>119</v>
      </c>
      <c r="U839" s="17" t="s">
        <v>120</v>
      </c>
      <c r="V839" s="17" t="s">
        <v>89</v>
      </c>
      <c r="W839" s="19" t="s">
        <v>3002</v>
      </c>
      <c r="X839" s="18">
        <v>42339.333333333299</v>
      </c>
      <c r="Y839" s="18">
        <v>42735.333333333299</v>
      </c>
      <c r="Z839" s="17" t="s">
        <v>103</v>
      </c>
      <c r="AA839" s="17" t="s">
        <v>65</v>
      </c>
      <c r="AB839" s="17" t="s">
        <v>74</v>
      </c>
      <c r="AC839" s="17" t="s">
        <v>103</v>
      </c>
      <c r="AD839" s="17"/>
      <c r="AE839" s="17"/>
    </row>
    <row r="840" spans="1:31" s="3" customFormat="1" ht="13" x14ac:dyDescent="0.3">
      <c r="A840" s="35" t="s">
        <v>3004</v>
      </c>
      <c r="B840" s="17">
        <v>931</v>
      </c>
      <c r="C840" s="18">
        <v>41001</v>
      </c>
      <c r="D840" s="18">
        <v>41001.291666666701</v>
      </c>
      <c r="E840" s="16" t="s">
        <v>1375</v>
      </c>
      <c r="F840" s="36">
        <v>41396.291666666701</v>
      </c>
      <c r="G840" s="16" t="s">
        <v>162</v>
      </c>
      <c r="H840" s="17" t="s">
        <v>95</v>
      </c>
      <c r="I840" s="17" t="s">
        <v>1035</v>
      </c>
      <c r="J840" s="17"/>
      <c r="K840" s="17" t="s">
        <v>96</v>
      </c>
      <c r="L840" s="17" t="s">
        <v>77</v>
      </c>
      <c r="M840" s="17"/>
      <c r="N840" s="17">
        <v>150</v>
      </c>
      <c r="O840" s="17">
        <v>150</v>
      </c>
      <c r="P840" s="17"/>
      <c r="Q840" s="17">
        <v>300</v>
      </c>
      <c r="R840" s="17" t="s">
        <v>83</v>
      </c>
      <c r="S840" s="17"/>
      <c r="T840" s="17" t="s">
        <v>119</v>
      </c>
      <c r="U840" s="17" t="s">
        <v>120</v>
      </c>
      <c r="V840" s="17" t="s">
        <v>89</v>
      </c>
      <c r="W840" s="19" t="s">
        <v>3005</v>
      </c>
      <c r="X840" s="18">
        <v>42339.333333333299</v>
      </c>
      <c r="Y840" s="18">
        <v>42735.333333333299</v>
      </c>
      <c r="Z840" s="17" t="s">
        <v>103</v>
      </c>
      <c r="AA840" s="17" t="s">
        <v>65</v>
      </c>
      <c r="AB840" s="17" t="s">
        <v>74</v>
      </c>
      <c r="AC840" s="17" t="s">
        <v>103</v>
      </c>
      <c r="AD840" s="17"/>
      <c r="AE840" s="17"/>
    </row>
    <row r="841" spans="1:31" s="3" customFormat="1" ht="13" x14ac:dyDescent="0.3">
      <c r="A841" s="35" t="s">
        <v>3006</v>
      </c>
      <c r="B841" s="17">
        <v>932</v>
      </c>
      <c r="C841" s="18">
        <v>41001</v>
      </c>
      <c r="D841" s="18">
        <v>41001.291666666701</v>
      </c>
      <c r="E841" s="16" t="s">
        <v>1375</v>
      </c>
      <c r="F841" s="36">
        <v>41396.291666666701</v>
      </c>
      <c r="G841" s="16" t="s">
        <v>162</v>
      </c>
      <c r="H841" s="17" t="s">
        <v>1035</v>
      </c>
      <c r="I841" s="17" t="s">
        <v>95</v>
      </c>
      <c r="J841" s="17"/>
      <c r="K841" s="17" t="s">
        <v>77</v>
      </c>
      <c r="L841" s="17" t="s">
        <v>96</v>
      </c>
      <c r="M841" s="17"/>
      <c r="N841" s="17">
        <v>100</v>
      </c>
      <c r="O841" s="17">
        <v>200</v>
      </c>
      <c r="P841" s="17"/>
      <c r="Q841" s="17">
        <v>300</v>
      </c>
      <c r="R841" s="17" t="s">
        <v>83</v>
      </c>
      <c r="S841" s="17"/>
      <c r="T841" s="17" t="s">
        <v>119</v>
      </c>
      <c r="U841" s="17" t="s">
        <v>120</v>
      </c>
      <c r="V841" s="17" t="s">
        <v>89</v>
      </c>
      <c r="W841" s="19" t="s">
        <v>3005</v>
      </c>
      <c r="X841" s="18">
        <v>42339.333333333299</v>
      </c>
      <c r="Y841" s="18">
        <v>42735.333333333299</v>
      </c>
      <c r="Z841" s="17" t="s">
        <v>103</v>
      </c>
      <c r="AA841" s="17" t="s">
        <v>65</v>
      </c>
      <c r="AB841" s="17" t="s">
        <v>74</v>
      </c>
      <c r="AC841" s="17" t="s">
        <v>103</v>
      </c>
      <c r="AD841" s="17"/>
      <c r="AE841" s="17"/>
    </row>
    <row r="842" spans="1:31" s="3" customFormat="1" ht="25.5" x14ac:dyDescent="0.3">
      <c r="A842" s="35" t="s">
        <v>3007</v>
      </c>
      <c r="B842" s="17">
        <v>933</v>
      </c>
      <c r="C842" s="18">
        <v>41001</v>
      </c>
      <c r="D842" s="18">
        <v>41001.291666666701</v>
      </c>
      <c r="E842" s="16" t="s">
        <v>1375</v>
      </c>
      <c r="F842" s="36">
        <v>41409.291666666701</v>
      </c>
      <c r="G842" s="16" t="s">
        <v>162</v>
      </c>
      <c r="H842" s="17" t="s">
        <v>430</v>
      </c>
      <c r="I842" s="17"/>
      <c r="J842" s="17"/>
      <c r="K842" s="17" t="s">
        <v>77</v>
      </c>
      <c r="L842" s="17"/>
      <c r="M842" s="17"/>
      <c r="N842" s="17">
        <v>49</v>
      </c>
      <c r="O842" s="17"/>
      <c r="P842" s="17"/>
      <c r="Q842" s="17">
        <v>49</v>
      </c>
      <c r="R842" s="17" t="s">
        <v>83</v>
      </c>
      <c r="S842" s="17"/>
      <c r="T842" s="17" t="s">
        <v>88</v>
      </c>
      <c r="U842" s="17" t="s">
        <v>61</v>
      </c>
      <c r="V842" s="17" t="s">
        <v>62</v>
      </c>
      <c r="W842" s="19" t="s">
        <v>3008</v>
      </c>
      <c r="X842" s="18">
        <v>41730.291666666701</v>
      </c>
      <c r="Y842" s="18">
        <v>41730.291666666701</v>
      </c>
      <c r="Z842" s="17" t="s">
        <v>103</v>
      </c>
      <c r="AA842" s="17" t="s">
        <v>65</v>
      </c>
      <c r="AB842" s="17" t="s">
        <v>74</v>
      </c>
      <c r="AC842" s="17" t="s">
        <v>103</v>
      </c>
      <c r="AD842" s="17"/>
      <c r="AE842" s="17"/>
    </row>
    <row r="843" spans="1:31" s="3" customFormat="1" ht="13" x14ac:dyDescent="0.3">
      <c r="A843" s="35" t="s">
        <v>3009</v>
      </c>
      <c r="B843" s="17">
        <v>934</v>
      </c>
      <c r="C843" s="18">
        <v>41001</v>
      </c>
      <c r="D843" s="18">
        <v>41001.291666666701</v>
      </c>
      <c r="E843" s="16" t="s">
        <v>1375</v>
      </c>
      <c r="F843" s="36">
        <v>41409.291666666701</v>
      </c>
      <c r="G843" s="16" t="s">
        <v>162</v>
      </c>
      <c r="H843" s="17" t="s">
        <v>430</v>
      </c>
      <c r="I843" s="17"/>
      <c r="J843" s="17"/>
      <c r="K843" s="17" t="s">
        <v>77</v>
      </c>
      <c r="L843" s="17"/>
      <c r="M843" s="17"/>
      <c r="N843" s="17">
        <v>49</v>
      </c>
      <c r="O843" s="17"/>
      <c r="P843" s="17"/>
      <c r="Q843" s="17">
        <v>49</v>
      </c>
      <c r="R843" s="17" t="s">
        <v>83</v>
      </c>
      <c r="S843" s="17"/>
      <c r="T843" s="17" t="s">
        <v>156</v>
      </c>
      <c r="U843" s="17" t="s">
        <v>61</v>
      </c>
      <c r="V843" s="17" t="s">
        <v>62</v>
      </c>
      <c r="W843" s="19" t="s">
        <v>3010</v>
      </c>
      <c r="X843" s="18">
        <v>41730.291666666701</v>
      </c>
      <c r="Y843" s="18">
        <v>41730.291666666701</v>
      </c>
      <c r="Z843" s="17" t="s">
        <v>103</v>
      </c>
      <c r="AA843" s="17" t="s">
        <v>65</v>
      </c>
      <c r="AB843" s="17" t="s">
        <v>74</v>
      </c>
      <c r="AC843" s="17" t="s">
        <v>103</v>
      </c>
      <c r="AD843" s="17"/>
      <c r="AE843" s="17"/>
    </row>
    <row r="844" spans="1:31" s="3" customFormat="1" ht="13" x14ac:dyDescent="0.3">
      <c r="A844" s="35" t="s">
        <v>3011</v>
      </c>
      <c r="B844" s="17">
        <v>935</v>
      </c>
      <c r="C844" s="18">
        <v>41001</v>
      </c>
      <c r="D844" s="18">
        <v>41001.291666666701</v>
      </c>
      <c r="E844" s="16" t="s">
        <v>1375</v>
      </c>
      <c r="F844" s="36">
        <v>41127.291666666701</v>
      </c>
      <c r="G844" s="16" t="s">
        <v>162</v>
      </c>
      <c r="H844" s="17" t="s">
        <v>430</v>
      </c>
      <c r="I844" s="17"/>
      <c r="J844" s="17"/>
      <c r="K844" s="17" t="s">
        <v>77</v>
      </c>
      <c r="L844" s="17"/>
      <c r="M844" s="17"/>
      <c r="N844" s="17">
        <v>49</v>
      </c>
      <c r="O844" s="17"/>
      <c r="P844" s="17"/>
      <c r="Q844" s="17">
        <v>49</v>
      </c>
      <c r="R844" s="17" t="s">
        <v>83</v>
      </c>
      <c r="S844" s="17"/>
      <c r="T844" s="17" t="s">
        <v>138</v>
      </c>
      <c r="U844" s="17" t="s">
        <v>61</v>
      </c>
      <c r="V844" s="17" t="s">
        <v>62</v>
      </c>
      <c r="W844" s="19" t="s">
        <v>3012</v>
      </c>
      <c r="X844" s="18">
        <v>41730.291666666701</v>
      </c>
      <c r="Y844" s="18">
        <v>41730.291666666701</v>
      </c>
      <c r="Z844" s="17" t="s">
        <v>103</v>
      </c>
      <c r="AA844" s="17" t="s">
        <v>74</v>
      </c>
      <c r="AB844" s="17" t="s">
        <v>74</v>
      </c>
      <c r="AC844" s="17" t="s">
        <v>103</v>
      </c>
      <c r="AD844" s="17"/>
      <c r="AE844" s="17"/>
    </row>
    <row r="845" spans="1:31" s="3" customFormat="1" ht="13" x14ac:dyDescent="0.3">
      <c r="A845" s="35" t="s">
        <v>3013</v>
      </c>
      <c r="B845" s="17">
        <v>936</v>
      </c>
      <c r="C845" s="18">
        <v>41001</v>
      </c>
      <c r="D845" s="18">
        <v>41001.291666666701</v>
      </c>
      <c r="E845" s="16" t="s">
        <v>1375</v>
      </c>
      <c r="F845" s="36">
        <v>41127.291666666701</v>
      </c>
      <c r="G845" s="16" t="s">
        <v>162</v>
      </c>
      <c r="H845" s="17" t="s">
        <v>95</v>
      </c>
      <c r="I845" s="17"/>
      <c r="J845" s="17"/>
      <c r="K845" s="17" t="s">
        <v>96</v>
      </c>
      <c r="L845" s="17"/>
      <c r="M845" s="17"/>
      <c r="N845" s="17">
        <v>20</v>
      </c>
      <c r="O845" s="17"/>
      <c r="P845" s="17"/>
      <c r="Q845" s="17">
        <v>20</v>
      </c>
      <c r="R845" s="17" t="s">
        <v>83</v>
      </c>
      <c r="S845" s="17"/>
      <c r="T845" s="17" t="s">
        <v>78</v>
      </c>
      <c r="U845" s="17" t="s">
        <v>61</v>
      </c>
      <c r="V845" s="17" t="s">
        <v>62</v>
      </c>
      <c r="W845" s="19" t="s">
        <v>3014</v>
      </c>
      <c r="X845" s="18">
        <v>42125.291666666701</v>
      </c>
      <c r="Y845" s="18">
        <v>42125.291666666701</v>
      </c>
      <c r="Z845" s="17" t="s">
        <v>103</v>
      </c>
      <c r="AA845" s="17" t="s">
        <v>74</v>
      </c>
      <c r="AB845" s="17" t="s">
        <v>74</v>
      </c>
      <c r="AC845" s="17" t="s">
        <v>103</v>
      </c>
      <c r="AD845" s="17"/>
      <c r="AE845" s="17"/>
    </row>
    <row r="846" spans="1:31" s="3" customFormat="1" ht="13" x14ac:dyDescent="0.3">
      <c r="A846" s="35" t="s">
        <v>3015</v>
      </c>
      <c r="B846" s="17">
        <v>937</v>
      </c>
      <c r="C846" s="18">
        <v>41001</v>
      </c>
      <c r="D846" s="18">
        <v>41001.291666666701</v>
      </c>
      <c r="E846" s="16" t="s">
        <v>1375</v>
      </c>
      <c r="F846" s="36">
        <v>41409.291666666701</v>
      </c>
      <c r="G846" s="16" t="s">
        <v>162</v>
      </c>
      <c r="H846" s="17" t="s">
        <v>430</v>
      </c>
      <c r="I846" s="17"/>
      <c r="J846" s="17"/>
      <c r="K846" s="17" t="s">
        <v>77</v>
      </c>
      <c r="L846" s="17"/>
      <c r="M846" s="17"/>
      <c r="N846" s="17">
        <v>49</v>
      </c>
      <c r="O846" s="17"/>
      <c r="P846" s="17"/>
      <c r="Q846" s="17">
        <v>49</v>
      </c>
      <c r="R846" s="17" t="s">
        <v>83</v>
      </c>
      <c r="S846" s="17"/>
      <c r="T846" s="17" t="s">
        <v>133</v>
      </c>
      <c r="U846" s="17" t="s">
        <v>61</v>
      </c>
      <c r="V846" s="17" t="s">
        <v>62</v>
      </c>
      <c r="W846" s="19" t="s">
        <v>3016</v>
      </c>
      <c r="X846" s="18">
        <v>41730.291666666701</v>
      </c>
      <c r="Y846" s="18">
        <v>41730.291666666701</v>
      </c>
      <c r="Z846" s="17" t="s">
        <v>103</v>
      </c>
      <c r="AA846" s="17" t="s">
        <v>65</v>
      </c>
      <c r="AB846" s="17" t="s">
        <v>74</v>
      </c>
      <c r="AC846" s="17" t="s">
        <v>103</v>
      </c>
      <c r="AD846" s="17"/>
      <c r="AE846" s="17"/>
    </row>
    <row r="847" spans="1:31" s="3" customFormat="1" ht="13" x14ac:dyDescent="0.3">
      <c r="A847" s="35" t="s">
        <v>3017</v>
      </c>
      <c r="B847" s="17">
        <v>938</v>
      </c>
      <c r="C847" s="18">
        <v>41001</v>
      </c>
      <c r="D847" s="18">
        <v>41001.291666666701</v>
      </c>
      <c r="E847" s="16" t="s">
        <v>1375</v>
      </c>
      <c r="F847" s="36">
        <v>41075.291666666701</v>
      </c>
      <c r="G847" s="16" t="s">
        <v>162</v>
      </c>
      <c r="H847" s="17" t="s">
        <v>1146</v>
      </c>
      <c r="I847" s="17"/>
      <c r="J847" s="17"/>
      <c r="K847" s="17" t="s">
        <v>77</v>
      </c>
      <c r="L847" s="17"/>
      <c r="M847" s="17"/>
      <c r="N847" s="17">
        <v>300</v>
      </c>
      <c r="O847" s="17"/>
      <c r="P847" s="17"/>
      <c r="Q847" s="17">
        <v>300</v>
      </c>
      <c r="R847" s="17" t="s">
        <v>83</v>
      </c>
      <c r="S847" s="17"/>
      <c r="T847" s="17" t="s">
        <v>88</v>
      </c>
      <c r="U847" s="17" t="s">
        <v>61</v>
      </c>
      <c r="V847" s="17" t="s">
        <v>89</v>
      </c>
      <c r="W847" s="19" t="s">
        <v>3018</v>
      </c>
      <c r="X847" s="18">
        <v>42522.291666666701</v>
      </c>
      <c r="Y847" s="18">
        <v>42522.291666666701</v>
      </c>
      <c r="Z847" s="17" t="s">
        <v>103</v>
      </c>
      <c r="AA847" s="17" t="s">
        <v>74</v>
      </c>
      <c r="AB847" s="17" t="s">
        <v>74</v>
      </c>
      <c r="AC847" s="17" t="s">
        <v>103</v>
      </c>
      <c r="AD847" s="17"/>
      <c r="AE847" s="17"/>
    </row>
    <row r="848" spans="1:31" s="3" customFormat="1" ht="13" x14ac:dyDescent="0.3">
      <c r="A848" s="35" t="s">
        <v>3019</v>
      </c>
      <c r="B848" s="17">
        <v>939</v>
      </c>
      <c r="C848" s="18">
        <v>40981</v>
      </c>
      <c r="D848" s="18">
        <v>41001.291666666701</v>
      </c>
      <c r="E848" s="16" t="s">
        <v>1375</v>
      </c>
      <c r="F848" s="36">
        <v>41122.291666666701</v>
      </c>
      <c r="G848" s="16" t="s">
        <v>162</v>
      </c>
      <c r="H848" s="17" t="s">
        <v>111</v>
      </c>
      <c r="I848" s="17"/>
      <c r="J848" s="17"/>
      <c r="K848" s="17" t="s">
        <v>77</v>
      </c>
      <c r="L848" s="17"/>
      <c r="M848" s="17"/>
      <c r="N848" s="17">
        <v>1902.867</v>
      </c>
      <c r="O848" s="17"/>
      <c r="P848" s="17"/>
      <c r="Q848" s="17">
        <v>1902.86</v>
      </c>
      <c r="R848" s="17" t="s">
        <v>83</v>
      </c>
      <c r="S848" s="17"/>
      <c r="T848" s="17" t="s">
        <v>107</v>
      </c>
      <c r="U848" s="17" t="s">
        <v>61</v>
      </c>
      <c r="V848" s="17" t="s">
        <v>89</v>
      </c>
      <c r="W848" s="19" t="s">
        <v>3020</v>
      </c>
      <c r="X848" s="18">
        <v>45962.291666666701</v>
      </c>
      <c r="Y848" s="18">
        <v>45962.291666666701</v>
      </c>
      <c r="Z848" s="17" t="s">
        <v>103</v>
      </c>
      <c r="AA848" s="17" t="s">
        <v>74</v>
      </c>
      <c r="AB848" s="17" t="s">
        <v>74</v>
      </c>
      <c r="AC848" s="17" t="s">
        <v>103</v>
      </c>
      <c r="AD848" s="17"/>
      <c r="AE848" s="17"/>
    </row>
    <row r="849" spans="1:31" s="3" customFormat="1" ht="13" x14ac:dyDescent="0.3">
      <c r="A849" s="35" t="s">
        <v>3021</v>
      </c>
      <c r="B849" s="17">
        <v>940</v>
      </c>
      <c r="C849" s="18">
        <v>41001</v>
      </c>
      <c r="D849" s="18">
        <v>41001.291666666701</v>
      </c>
      <c r="E849" s="16" t="s">
        <v>1375</v>
      </c>
      <c r="F849" s="36">
        <v>41075.675555555601</v>
      </c>
      <c r="G849" s="16" t="s">
        <v>162</v>
      </c>
      <c r="H849" s="17" t="s">
        <v>95</v>
      </c>
      <c r="I849" s="17"/>
      <c r="J849" s="17"/>
      <c r="K849" s="17" t="s">
        <v>96</v>
      </c>
      <c r="L849" s="17"/>
      <c r="M849" s="17"/>
      <c r="N849" s="17">
        <v>238</v>
      </c>
      <c r="O849" s="17"/>
      <c r="P849" s="17"/>
      <c r="Q849" s="17">
        <v>238</v>
      </c>
      <c r="R849" s="17" t="s">
        <v>83</v>
      </c>
      <c r="S849" s="17"/>
      <c r="T849" s="17" t="s">
        <v>972</v>
      </c>
      <c r="U849" s="17" t="s">
        <v>189</v>
      </c>
      <c r="V849" s="17" t="s">
        <v>71</v>
      </c>
      <c r="W849" s="19" t="s">
        <v>3022</v>
      </c>
      <c r="X849" s="18">
        <v>41821.291666666701</v>
      </c>
      <c r="Y849" s="18">
        <v>41821.291666666701</v>
      </c>
      <c r="Z849" s="17" t="s">
        <v>103</v>
      </c>
      <c r="AA849" s="17" t="s">
        <v>74</v>
      </c>
      <c r="AB849" s="17" t="s">
        <v>74</v>
      </c>
      <c r="AC849" s="17" t="s">
        <v>103</v>
      </c>
      <c r="AD849" s="17"/>
      <c r="AE849" s="17"/>
    </row>
    <row r="850" spans="1:31" s="3" customFormat="1" ht="25.5" x14ac:dyDescent="0.3">
      <c r="A850" s="35" t="s">
        <v>3023</v>
      </c>
      <c r="B850" s="17">
        <v>941</v>
      </c>
      <c r="C850" s="18">
        <v>40981</v>
      </c>
      <c r="D850" s="18">
        <v>41001.291666666701</v>
      </c>
      <c r="E850" s="16" t="s">
        <v>1375</v>
      </c>
      <c r="F850" s="36">
        <v>41599.333333333299</v>
      </c>
      <c r="G850" s="16" t="s">
        <v>162</v>
      </c>
      <c r="H850" s="17" t="s">
        <v>1035</v>
      </c>
      <c r="I850" s="17"/>
      <c r="J850" s="17"/>
      <c r="K850" s="17" t="s">
        <v>77</v>
      </c>
      <c r="L850" s="17"/>
      <c r="M850" s="17"/>
      <c r="N850" s="17">
        <v>475.71699999999998</v>
      </c>
      <c r="O850" s="17"/>
      <c r="P850" s="17"/>
      <c r="Q850" s="17">
        <v>475.71</v>
      </c>
      <c r="R850" s="17" t="s">
        <v>83</v>
      </c>
      <c r="S850" s="17"/>
      <c r="T850" s="17" t="s">
        <v>107</v>
      </c>
      <c r="U850" s="17" t="s">
        <v>61</v>
      </c>
      <c r="V850" s="17" t="s">
        <v>89</v>
      </c>
      <c r="W850" s="19" t="s">
        <v>3024</v>
      </c>
      <c r="X850" s="18">
        <v>43466.333333333299</v>
      </c>
      <c r="Y850" s="18">
        <v>43466.333333333299</v>
      </c>
      <c r="Z850" s="17" t="s">
        <v>103</v>
      </c>
      <c r="AA850" s="17" t="s">
        <v>65</v>
      </c>
      <c r="AB850" s="17" t="s">
        <v>74</v>
      </c>
      <c r="AC850" s="17" t="s">
        <v>103</v>
      </c>
      <c r="AD850" s="17"/>
      <c r="AE850" s="17"/>
    </row>
    <row r="851" spans="1:31" s="3" customFormat="1" ht="13" x14ac:dyDescent="0.3">
      <c r="A851" s="35" t="s">
        <v>3025</v>
      </c>
      <c r="B851" s="17">
        <v>942</v>
      </c>
      <c r="C851" s="18">
        <v>40997</v>
      </c>
      <c r="D851" s="18">
        <v>41001.291666666701</v>
      </c>
      <c r="E851" s="16" t="s">
        <v>1375</v>
      </c>
      <c r="F851" s="36">
        <v>41351.291666666701</v>
      </c>
      <c r="G851" s="16" t="s">
        <v>162</v>
      </c>
      <c r="H851" s="17" t="s">
        <v>95</v>
      </c>
      <c r="I851" s="17"/>
      <c r="J851" s="17"/>
      <c r="K851" s="17" t="s">
        <v>96</v>
      </c>
      <c r="L851" s="17"/>
      <c r="M851" s="17"/>
      <c r="N851" s="17">
        <v>250</v>
      </c>
      <c r="O851" s="17"/>
      <c r="P851" s="17"/>
      <c r="Q851" s="17">
        <v>250</v>
      </c>
      <c r="R851" s="17" t="s">
        <v>83</v>
      </c>
      <c r="S851" s="17"/>
      <c r="T851" s="17" t="s">
        <v>88</v>
      </c>
      <c r="U851" s="17" t="s">
        <v>61</v>
      </c>
      <c r="V851" s="17" t="s">
        <v>89</v>
      </c>
      <c r="W851" s="19" t="s">
        <v>3026</v>
      </c>
      <c r="X851" s="18">
        <v>42490.291666666701</v>
      </c>
      <c r="Y851" s="18">
        <v>42490.291666666701</v>
      </c>
      <c r="Z851" s="17" t="s">
        <v>103</v>
      </c>
      <c r="AA851" s="17" t="s">
        <v>65</v>
      </c>
      <c r="AB851" s="17" t="s">
        <v>74</v>
      </c>
      <c r="AC851" s="17" t="s">
        <v>103</v>
      </c>
      <c r="AD851" s="17"/>
      <c r="AE851" s="17"/>
    </row>
    <row r="852" spans="1:31" s="3" customFormat="1" ht="13" x14ac:dyDescent="0.3">
      <c r="A852" s="35" t="s">
        <v>3027</v>
      </c>
      <c r="B852" s="17">
        <v>943</v>
      </c>
      <c r="C852" s="18">
        <v>41379</v>
      </c>
      <c r="D852" s="18">
        <v>41394.291666666701</v>
      </c>
      <c r="E852" s="16" t="s">
        <v>1375</v>
      </c>
      <c r="F852" s="36">
        <v>41702.333333333299</v>
      </c>
      <c r="G852" s="16" t="s">
        <v>167</v>
      </c>
      <c r="H852" s="17" t="s">
        <v>95</v>
      </c>
      <c r="I852" s="17"/>
      <c r="J852" s="17"/>
      <c r="K852" s="17" t="s">
        <v>96</v>
      </c>
      <c r="L852" s="17"/>
      <c r="M852" s="17"/>
      <c r="N852" s="17">
        <v>50</v>
      </c>
      <c r="O852" s="17"/>
      <c r="P852" s="17"/>
      <c r="Q852" s="17">
        <v>50</v>
      </c>
      <c r="R852" s="17" t="s">
        <v>83</v>
      </c>
      <c r="S852" s="17"/>
      <c r="T852" s="17" t="s">
        <v>88</v>
      </c>
      <c r="U852" s="17" t="s">
        <v>61</v>
      </c>
      <c r="V852" s="17" t="s">
        <v>62</v>
      </c>
      <c r="W852" s="19" t="s">
        <v>3028</v>
      </c>
      <c r="X852" s="18">
        <v>42339.333333333299</v>
      </c>
      <c r="Y852" s="18">
        <v>42339.333333333299</v>
      </c>
      <c r="Z852" s="17" t="s">
        <v>103</v>
      </c>
      <c r="AA852" s="17" t="s">
        <v>65</v>
      </c>
      <c r="AB852" s="17" t="s">
        <v>74</v>
      </c>
      <c r="AC852" s="17" t="s">
        <v>103</v>
      </c>
      <c r="AD852" s="17"/>
      <c r="AE852" s="17"/>
    </row>
    <row r="853" spans="1:31" s="3" customFormat="1" ht="13" x14ac:dyDescent="0.3">
      <c r="A853" s="35" t="s">
        <v>3029</v>
      </c>
      <c r="B853" s="17">
        <v>944</v>
      </c>
      <c r="C853" s="18">
        <v>41379</v>
      </c>
      <c r="D853" s="18">
        <v>41394.291666666701</v>
      </c>
      <c r="E853" s="16" t="s">
        <v>1375</v>
      </c>
      <c r="F853" s="36">
        <v>42061.333333333299</v>
      </c>
      <c r="G853" s="16" t="s">
        <v>167</v>
      </c>
      <c r="H853" s="17" t="s">
        <v>95</v>
      </c>
      <c r="I853" s="17"/>
      <c r="J853" s="17"/>
      <c r="K853" s="17" t="s">
        <v>96</v>
      </c>
      <c r="L853" s="17"/>
      <c r="M853" s="17"/>
      <c r="N853" s="17">
        <v>20</v>
      </c>
      <c r="O853" s="17"/>
      <c r="P853" s="17"/>
      <c r="Q853" s="17">
        <v>20</v>
      </c>
      <c r="R853" s="17" t="s">
        <v>83</v>
      </c>
      <c r="S853" s="17"/>
      <c r="T853" s="17" t="s">
        <v>70</v>
      </c>
      <c r="U853" s="17" t="s">
        <v>61</v>
      </c>
      <c r="V853" s="17" t="s">
        <v>71</v>
      </c>
      <c r="W853" s="19" t="s">
        <v>3030</v>
      </c>
      <c r="X853" s="18">
        <v>42217.291666666701</v>
      </c>
      <c r="Y853" s="18">
        <v>42186.291666666701</v>
      </c>
      <c r="Z853" s="17" t="s">
        <v>103</v>
      </c>
      <c r="AA853" s="17" t="s">
        <v>65</v>
      </c>
      <c r="AB853" s="17" t="s">
        <v>74</v>
      </c>
      <c r="AC853" s="17" t="s">
        <v>103</v>
      </c>
      <c r="AD853" s="17"/>
      <c r="AE853" s="17"/>
    </row>
    <row r="854" spans="1:31" s="3" customFormat="1" ht="13" x14ac:dyDescent="0.3">
      <c r="A854" s="35" t="s">
        <v>3031</v>
      </c>
      <c r="B854" s="17">
        <v>947</v>
      </c>
      <c r="C854" s="18">
        <v>41388</v>
      </c>
      <c r="D854" s="18">
        <v>41394.291666666701</v>
      </c>
      <c r="E854" s="16" t="s">
        <v>1375</v>
      </c>
      <c r="F854" s="36">
        <v>41704.333333333299</v>
      </c>
      <c r="G854" s="16" t="s">
        <v>167</v>
      </c>
      <c r="H854" s="17" t="s">
        <v>95</v>
      </c>
      <c r="I854" s="17"/>
      <c r="J854" s="17"/>
      <c r="K854" s="17" t="s">
        <v>96</v>
      </c>
      <c r="L854" s="17"/>
      <c r="M854" s="17"/>
      <c r="N854" s="17">
        <v>120</v>
      </c>
      <c r="O854" s="17"/>
      <c r="P854" s="17"/>
      <c r="Q854" s="17">
        <v>120</v>
      </c>
      <c r="R854" s="17" t="s">
        <v>83</v>
      </c>
      <c r="S854" s="17"/>
      <c r="T854" s="17" t="s">
        <v>226</v>
      </c>
      <c r="U854" s="17" t="s">
        <v>61</v>
      </c>
      <c r="V854" s="17" t="s">
        <v>62</v>
      </c>
      <c r="W854" s="19" t="s">
        <v>2929</v>
      </c>
      <c r="X854" s="18">
        <v>43070.333333333299</v>
      </c>
      <c r="Y854" s="18">
        <v>43070.333333333299</v>
      </c>
      <c r="Z854" s="17" t="s">
        <v>103</v>
      </c>
      <c r="AA854" s="17" t="s">
        <v>74</v>
      </c>
      <c r="AB854" s="17" t="s">
        <v>74</v>
      </c>
      <c r="AC854" s="17" t="s">
        <v>103</v>
      </c>
      <c r="AD854" s="17"/>
      <c r="AE854" s="17"/>
    </row>
    <row r="855" spans="1:31" s="3" customFormat="1" ht="13" x14ac:dyDescent="0.3">
      <c r="A855" s="35" t="s">
        <v>3032</v>
      </c>
      <c r="B855" s="17">
        <v>948</v>
      </c>
      <c r="C855" s="18">
        <v>41393</v>
      </c>
      <c r="D855" s="18">
        <v>41394.291666666701</v>
      </c>
      <c r="E855" s="16" t="s">
        <v>1375</v>
      </c>
      <c r="F855" s="36">
        <v>41705.333333333299</v>
      </c>
      <c r="G855" s="16" t="s">
        <v>167</v>
      </c>
      <c r="H855" s="17" t="s">
        <v>95</v>
      </c>
      <c r="I855" s="17"/>
      <c r="J855" s="17"/>
      <c r="K855" s="17" t="s">
        <v>96</v>
      </c>
      <c r="L855" s="17"/>
      <c r="M855" s="17"/>
      <c r="N855" s="17">
        <v>20</v>
      </c>
      <c r="O855" s="17"/>
      <c r="P855" s="17"/>
      <c r="Q855" s="17">
        <v>20</v>
      </c>
      <c r="R855" s="17" t="s">
        <v>83</v>
      </c>
      <c r="S855" s="17"/>
      <c r="T855" s="17" t="s">
        <v>70</v>
      </c>
      <c r="U855" s="17" t="s">
        <v>61</v>
      </c>
      <c r="V855" s="17" t="s">
        <v>71</v>
      </c>
      <c r="W855" s="19" t="s">
        <v>3033</v>
      </c>
      <c r="X855" s="18">
        <v>42217.291666666701</v>
      </c>
      <c r="Y855" s="18">
        <v>42217.291666666701</v>
      </c>
      <c r="Z855" s="17" t="s">
        <v>103</v>
      </c>
      <c r="AA855" s="17" t="s">
        <v>74</v>
      </c>
      <c r="AB855" s="17" t="s">
        <v>74</v>
      </c>
      <c r="AC855" s="17" t="s">
        <v>103</v>
      </c>
      <c r="AD855" s="17"/>
      <c r="AE855" s="17"/>
    </row>
    <row r="856" spans="1:31" s="3" customFormat="1" ht="13" x14ac:dyDescent="0.3">
      <c r="A856" s="35" t="s">
        <v>3034</v>
      </c>
      <c r="B856" s="17">
        <v>949</v>
      </c>
      <c r="C856" s="18">
        <v>41393</v>
      </c>
      <c r="D856" s="18">
        <v>41394.291666666701</v>
      </c>
      <c r="E856" s="16" t="s">
        <v>1375</v>
      </c>
      <c r="F856" s="36">
        <v>41471.291666666701</v>
      </c>
      <c r="G856" s="16" t="s">
        <v>167</v>
      </c>
      <c r="H856" s="17" t="s">
        <v>95</v>
      </c>
      <c r="I856" s="17"/>
      <c r="J856" s="17"/>
      <c r="K856" s="17" t="s">
        <v>96</v>
      </c>
      <c r="L856" s="17"/>
      <c r="M856" s="17"/>
      <c r="N856" s="17">
        <v>20</v>
      </c>
      <c r="O856" s="17"/>
      <c r="P856" s="17"/>
      <c r="Q856" s="17">
        <v>20</v>
      </c>
      <c r="R856" s="17" t="s">
        <v>83</v>
      </c>
      <c r="S856" s="17"/>
      <c r="T856" s="17" t="s">
        <v>70</v>
      </c>
      <c r="U856" s="17" t="s">
        <v>61</v>
      </c>
      <c r="V856" s="17" t="s">
        <v>71</v>
      </c>
      <c r="W856" s="19" t="s">
        <v>3035</v>
      </c>
      <c r="X856" s="18">
        <v>42217.291666666701</v>
      </c>
      <c r="Y856" s="18">
        <v>42217.291666666701</v>
      </c>
      <c r="Z856" s="17" t="s">
        <v>103</v>
      </c>
      <c r="AA856" s="17" t="s">
        <v>74</v>
      </c>
      <c r="AB856" s="17" t="s">
        <v>74</v>
      </c>
      <c r="AC856" s="17" t="s">
        <v>103</v>
      </c>
      <c r="AD856" s="17"/>
      <c r="AE856" s="17"/>
    </row>
    <row r="857" spans="1:31" s="3" customFormat="1" ht="13" x14ac:dyDescent="0.3">
      <c r="A857" s="35" t="s">
        <v>3036</v>
      </c>
      <c r="B857" s="17">
        <v>950</v>
      </c>
      <c r="C857" s="18">
        <v>41393</v>
      </c>
      <c r="D857" s="18">
        <v>41394.291666666701</v>
      </c>
      <c r="E857" s="16" t="s">
        <v>1375</v>
      </c>
      <c r="F857" s="36">
        <v>41704.333333333299</v>
      </c>
      <c r="G857" s="16" t="s">
        <v>167</v>
      </c>
      <c r="H857" s="17" t="s">
        <v>95</v>
      </c>
      <c r="I857" s="17"/>
      <c r="J857" s="17"/>
      <c r="K857" s="17" t="s">
        <v>96</v>
      </c>
      <c r="L857" s="17"/>
      <c r="M857" s="17"/>
      <c r="N857" s="17">
        <v>200</v>
      </c>
      <c r="O857" s="17"/>
      <c r="P857" s="17"/>
      <c r="Q857" s="17">
        <v>200</v>
      </c>
      <c r="R857" s="17" t="s">
        <v>83</v>
      </c>
      <c r="S857" s="17"/>
      <c r="T857" s="17" t="s">
        <v>163</v>
      </c>
      <c r="U857" s="17" t="s">
        <v>61</v>
      </c>
      <c r="V857" s="17" t="s">
        <v>89</v>
      </c>
      <c r="W857" s="19" t="s">
        <v>245</v>
      </c>
      <c r="X857" s="18">
        <v>42644.291666666701</v>
      </c>
      <c r="Y857" s="18">
        <v>42644.291666666701</v>
      </c>
      <c r="Z857" s="17" t="s">
        <v>103</v>
      </c>
      <c r="AA857" s="17" t="s">
        <v>65</v>
      </c>
      <c r="AB857" s="17" t="s">
        <v>74</v>
      </c>
      <c r="AC857" s="17" t="s">
        <v>103</v>
      </c>
      <c r="AD857" s="17"/>
      <c r="AE857" s="17"/>
    </row>
    <row r="858" spans="1:31" s="3" customFormat="1" ht="13" x14ac:dyDescent="0.3">
      <c r="A858" s="35" t="s">
        <v>3037</v>
      </c>
      <c r="B858" s="17">
        <v>951</v>
      </c>
      <c r="C858" s="18">
        <v>41393</v>
      </c>
      <c r="D858" s="18">
        <v>41394.291666666701</v>
      </c>
      <c r="E858" s="16" t="s">
        <v>1375</v>
      </c>
      <c r="F858" s="36">
        <v>41702.333333333299</v>
      </c>
      <c r="G858" s="16" t="s">
        <v>167</v>
      </c>
      <c r="H858" s="17" t="s">
        <v>95</v>
      </c>
      <c r="I858" s="17"/>
      <c r="J858" s="17"/>
      <c r="K858" s="17" t="s">
        <v>96</v>
      </c>
      <c r="L858" s="17"/>
      <c r="M858" s="17"/>
      <c r="N858" s="17">
        <v>20</v>
      </c>
      <c r="O858" s="17"/>
      <c r="P858" s="17"/>
      <c r="Q858" s="17">
        <v>20</v>
      </c>
      <c r="R858" s="17" t="s">
        <v>83</v>
      </c>
      <c r="S858" s="17"/>
      <c r="T858" s="17" t="s">
        <v>201</v>
      </c>
      <c r="U858" s="17" t="s">
        <v>61</v>
      </c>
      <c r="V858" s="17" t="s">
        <v>62</v>
      </c>
      <c r="W858" s="19" t="s">
        <v>3038</v>
      </c>
      <c r="X858" s="18">
        <v>42217.291666666701</v>
      </c>
      <c r="Y858" s="18">
        <v>42217.291666666701</v>
      </c>
      <c r="Z858" s="17" t="s">
        <v>103</v>
      </c>
      <c r="AA858" s="17" t="s">
        <v>74</v>
      </c>
      <c r="AB858" s="17" t="s">
        <v>74</v>
      </c>
      <c r="AC858" s="17" t="s">
        <v>103</v>
      </c>
      <c r="AD858" s="17"/>
      <c r="AE858" s="17"/>
    </row>
    <row r="859" spans="1:31" s="3" customFormat="1" ht="13" x14ac:dyDescent="0.3">
      <c r="A859" s="35" t="s">
        <v>3039</v>
      </c>
      <c r="B859" s="17">
        <v>955</v>
      </c>
      <c r="C859" s="18">
        <v>41394</v>
      </c>
      <c r="D859" s="18">
        <v>41394.291666666701</v>
      </c>
      <c r="E859" s="16" t="s">
        <v>1375</v>
      </c>
      <c r="F859" s="36">
        <v>43922.291666666701</v>
      </c>
      <c r="G859" s="16" t="s">
        <v>167</v>
      </c>
      <c r="H859" s="17" t="s">
        <v>111</v>
      </c>
      <c r="I859" s="17" t="s">
        <v>111</v>
      </c>
      <c r="J859" s="17"/>
      <c r="K859" s="17" t="s">
        <v>77</v>
      </c>
      <c r="L859" s="17" t="s">
        <v>77</v>
      </c>
      <c r="M859" s="17"/>
      <c r="N859" s="17">
        <v>60</v>
      </c>
      <c r="O859" s="17">
        <v>48.3</v>
      </c>
      <c r="P859" s="17"/>
      <c r="Q859" s="17">
        <v>48.3</v>
      </c>
      <c r="R859" s="17" t="s">
        <v>83</v>
      </c>
      <c r="S859" s="17" t="s">
        <v>58</v>
      </c>
      <c r="T859" s="17"/>
      <c r="U859" s="17"/>
      <c r="V859" s="17" t="s">
        <v>62</v>
      </c>
      <c r="W859" s="19" t="s">
        <v>3040</v>
      </c>
      <c r="X859" s="18">
        <v>41760.291666666701</v>
      </c>
      <c r="Y859" s="18">
        <v>44136.291666666701</v>
      </c>
      <c r="Z859" s="17" t="s">
        <v>103</v>
      </c>
      <c r="AA859" s="17" t="s">
        <v>65</v>
      </c>
      <c r="AB859" s="17" t="s">
        <v>65</v>
      </c>
      <c r="AC859" s="17" t="s">
        <v>103</v>
      </c>
      <c r="AD859" s="17" t="s">
        <v>66</v>
      </c>
      <c r="AE859" s="17" t="s">
        <v>1509</v>
      </c>
    </row>
    <row r="860" spans="1:31" s="3" customFormat="1" ht="25.5" x14ac:dyDescent="0.3">
      <c r="A860" s="35" t="s">
        <v>3041</v>
      </c>
      <c r="B860" s="17">
        <v>956</v>
      </c>
      <c r="C860" s="18">
        <v>41394</v>
      </c>
      <c r="D860" s="18">
        <v>41394.291666666701</v>
      </c>
      <c r="E860" s="16" t="s">
        <v>1375</v>
      </c>
      <c r="F860" s="36">
        <v>41695.333333333299</v>
      </c>
      <c r="G860" s="16" t="s">
        <v>167</v>
      </c>
      <c r="H860" s="17" t="s">
        <v>55</v>
      </c>
      <c r="I860" s="17"/>
      <c r="J860" s="17"/>
      <c r="K860" s="17" t="s">
        <v>55</v>
      </c>
      <c r="L860" s="17"/>
      <c r="M860" s="17"/>
      <c r="N860" s="17">
        <v>65</v>
      </c>
      <c r="O860" s="17"/>
      <c r="P860" s="17"/>
      <c r="Q860" s="17">
        <v>65</v>
      </c>
      <c r="R860" s="17" t="s">
        <v>83</v>
      </c>
      <c r="S860" s="17"/>
      <c r="T860" s="17" t="s">
        <v>60</v>
      </c>
      <c r="U860" s="17" t="s">
        <v>61</v>
      </c>
      <c r="V860" s="17" t="s">
        <v>62</v>
      </c>
      <c r="W860" s="19" t="s">
        <v>3042</v>
      </c>
      <c r="X860" s="18">
        <v>42735.333333333299</v>
      </c>
      <c r="Y860" s="18">
        <v>42735.333333333299</v>
      </c>
      <c r="Z860" s="17" t="s">
        <v>103</v>
      </c>
      <c r="AA860" s="17" t="s">
        <v>74</v>
      </c>
      <c r="AB860" s="17" t="s">
        <v>74</v>
      </c>
      <c r="AC860" s="17" t="s">
        <v>103</v>
      </c>
      <c r="AD860" s="17"/>
      <c r="AE860" s="17"/>
    </row>
    <row r="861" spans="1:31" s="3" customFormat="1" ht="13" x14ac:dyDescent="0.3">
      <c r="A861" s="35" t="s">
        <v>3043</v>
      </c>
      <c r="B861" s="17">
        <v>957</v>
      </c>
      <c r="C861" s="18">
        <v>41394</v>
      </c>
      <c r="D861" s="18">
        <v>41394.291666666701</v>
      </c>
      <c r="E861" s="16" t="s">
        <v>1375</v>
      </c>
      <c r="F861" s="36">
        <v>41718.291666666701</v>
      </c>
      <c r="G861" s="16" t="s">
        <v>167</v>
      </c>
      <c r="H861" s="17" t="s">
        <v>1146</v>
      </c>
      <c r="I861" s="17"/>
      <c r="J861" s="17"/>
      <c r="K861" s="17" t="s">
        <v>77</v>
      </c>
      <c r="L861" s="17"/>
      <c r="M861" s="17"/>
      <c r="N861" s="17">
        <v>205</v>
      </c>
      <c r="O861" s="17"/>
      <c r="P861" s="17"/>
      <c r="Q861" s="17">
        <v>205</v>
      </c>
      <c r="R861" s="17" t="s">
        <v>83</v>
      </c>
      <c r="S861" s="17"/>
      <c r="T861" s="17" t="s">
        <v>70</v>
      </c>
      <c r="U861" s="17" t="s">
        <v>61</v>
      </c>
      <c r="V861" s="17" t="s">
        <v>71</v>
      </c>
      <c r="W861" s="19" t="s">
        <v>3044</v>
      </c>
      <c r="X861" s="18">
        <v>42887.291666666701</v>
      </c>
      <c r="Y861" s="18">
        <v>42887.291666666701</v>
      </c>
      <c r="Z861" s="17" t="s">
        <v>103</v>
      </c>
      <c r="AA861" s="17" t="s">
        <v>65</v>
      </c>
      <c r="AB861" s="17" t="s">
        <v>74</v>
      </c>
      <c r="AC861" s="17" t="s">
        <v>103</v>
      </c>
      <c r="AD861" s="17"/>
      <c r="AE861" s="17"/>
    </row>
    <row r="862" spans="1:31" s="3" customFormat="1" ht="13" x14ac:dyDescent="0.3">
      <c r="A862" s="35" t="s">
        <v>3045</v>
      </c>
      <c r="B862" s="17">
        <v>958</v>
      </c>
      <c r="C862" s="18">
        <v>41394</v>
      </c>
      <c r="D862" s="18">
        <v>41394.291666666701</v>
      </c>
      <c r="E862" s="16" t="s">
        <v>1375</v>
      </c>
      <c r="F862" s="36">
        <v>41456.291666666701</v>
      </c>
      <c r="G862" s="16" t="s">
        <v>167</v>
      </c>
      <c r="H862" s="17" t="s">
        <v>1035</v>
      </c>
      <c r="I862" s="17"/>
      <c r="J862" s="17"/>
      <c r="K862" s="17" t="s">
        <v>77</v>
      </c>
      <c r="L862" s="17"/>
      <c r="M862" s="17"/>
      <c r="N862" s="17">
        <v>49.9</v>
      </c>
      <c r="O862" s="17"/>
      <c r="P862" s="17"/>
      <c r="Q862" s="17">
        <v>49.9</v>
      </c>
      <c r="R862" s="17" t="s">
        <v>83</v>
      </c>
      <c r="S862" s="17"/>
      <c r="T862" s="17" t="s">
        <v>70</v>
      </c>
      <c r="U862" s="17" t="s">
        <v>61</v>
      </c>
      <c r="V862" s="17" t="s">
        <v>71</v>
      </c>
      <c r="W862" s="19" t="s">
        <v>3046</v>
      </c>
      <c r="X862" s="18">
        <v>42007.333333333299</v>
      </c>
      <c r="Y862" s="18">
        <v>42007.333333333299</v>
      </c>
      <c r="Z862" s="17" t="s">
        <v>103</v>
      </c>
      <c r="AA862" s="17" t="s">
        <v>74</v>
      </c>
      <c r="AB862" s="17" t="s">
        <v>74</v>
      </c>
      <c r="AC862" s="17" t="s">
        <v>103</v>
      </c>
      <c r="AD862" s="17"/>
      <c r="AE862" s="17"/>
    </row>
    <row r="863" spans="1:31" s="3" customFormat="1" ht="25.5" x14ac:dyDescent="0.3">
      <c r="A863" s="35" t="s">
        <v>3047</v>
      </c>
      <c r="B863" s="17">
        <v>959</v>
      </c>
      <c r="C863" s="18">
        <v>41394</v>
      </c>
      <c r="D863" s="18">
        <v>41394.291666666701</v>
      </c>
      <c r="E863" s="16" t="s">
        <v>1375</v>
      </c>
      <c r="F863" s="36">
        <v>41710.291666666701</v>
      </c>
      <c r="G863" s="16" t="s">
        <v>167</v>
      </c>
      <c r="H863" s="17" t="s">
        <v>95</v>
      </c>
      <c r="I863" s="17"/>
      <c r="J863" s="17"/>
      <c r="K863" s="17" t="s">
        <v>96</v>
      </c>
      <c r="L863" s="17"/>
      <c r="M863" s="17"/>
      <c r="N863" s="17">
        <v>30</v>
      </c>
      <c r="O863" s="17"/>
      <c r="P863" s="17"/>
      <c r="Q863" s="17">
        <v>30</v>
      </c>
      <c r="R863" s="17" t="s">
        <v>83</v>
      </c>
      <c r="S863" s="17"/>
      <c r="T863" s="17" t="s">
        <v>70</v>
      </c>
      <c r="U863" s="17" t="s">
        <v>61</v>
      </c>
      <c r="V863" s="17" t="s">
        <v>71</v>
      </c>
      <c r="W863" s="19" t="s">
        <v>3048</v>
      </c>
      <c r="X863" s="18">
        <v>42735.333333333299</v>
      </c>
      <c r="Y863" s="18">
        <v>42735.333333333299</v>
      </c>
      <c r="Z863" s="17" t="s">
        <v>103</v>
      </c>
      <c r="AA863" s="17" t="s">
        <v>65</v>
      </c>
      <c r="AB863" s="17" t="s">
        <v>74</v>
      </c>
      <c r="AC863" s="17" t="s">
        <v>103</v>
      </c>
      <c r="AD863" s="17"/>
      <c r="AE863" s="17"/>
    </row>
    <row r="864" spans="1:31" s="3" customFormat="1" ht="25.5" x14ac:dyDescent="0.3">
      <c r="A864" s="35" t="s">
        <v>3049</v>
      </c>
      <c r="B864" s="17">
        <v>960</v>
      </c>
      <c r="C864" s="18">
        <v>41394</v>
      </c>
      <c r="D864" s="18">
        <v>41394.291666666701</v>
      </c>
      <c r="E864" s="16" t="s">
        <v>1375</v>
      </c>
      <c r="F864" s="36">
        <v>42250.291666666701</v>
      </c>
      <c r="G864" s="16" t="s">
        <v>167</v>
      </c>
      <c r="H864" s="17" t="s">
        <v>111</v>
      </c>
      <c r="I864" s="17"/>
      <c r="J864" s="17"/>
      <c r="K864" s="17" t="s">
        <v>77</v>
      </c>
      <c r="L864" s="17"/>
      <c r="M864" s="17"/>
      <c r="N864" s="17">
        <v>59.328000000000003</v>
      </c>
      <c r="O864" s="17"/>
      <c r="P864" s="17"/>
      <c r="Q864" s="17">
        <v>59.32</v>
      </c>
      <c r="R864" s="17" t="s">
        <v>83</v>
      </c>
      <c r="S864" s="17"/>
      <c r="T864" s="17" t="s">
        <v>480</v>
      </c>
      <c r="U864" s="17" t="s">
        <v>61</v>
      </c>
      <c r="V864" s="17" t="s">
        <v>89</v>
      </c>
      <c r="W864" s="19" t="s">
        <v>3050</v>
      </c>
      <c r="X864" s="18">
        <v>43983.291666666701</v>
      </c>
      <c r="Y864" s="18">
        <v>44956.333333333299</v>
      </c>
      <c r="Z864" s="17" t="s">
        <v>103</v>
      </c>
      <c r="AA864" s="17" t="s">
        <v>65</v>
      </c>
      <c r="AB864" s="17" t="s">
        <v>74</v>
      </c>
      <c r="AC864" s="17" t="s">
        <v>103</v>
      </c>
      <c r="AD864" s="17"/>
      <c r="AE864" s="17"/>
    </row>
    <row r="865" spans="1:31" s="3" customFormat="1" ht="13" x14ac:dyDescent="0.3">
      <c r="A865" s="35" t="s">
        <v>3051</v>
      </c>
      <c r="B865" s="17">
        <v>961</v>
      </c>
      <c r="C865" s="18">
        <v>41394</v>
      </c>
      <c r="D865" s="18">
        <v>41394.291666666701</v>
      </c>
      <c r="E865" s="16" t="s">
        <v>1375</v>
      </c>
      <c r="F865" s="36">
        <v>43678.291666666701</v>
      </c>
      <c r="G865" s="16" t="s">
        <v>167</v>
      </c>
      <c r="H865" s="17" t="s">
        <v>95</v>
      </c>
      <c r="I865" s="17"/>
      <c r="J865" s="17"/>
      <c r="K865" s="17" t="s">
        <v>96</v>
      </c>
      <c r="L865" s="17"/>
      <c r="M865" s="17"/>
      <c r="N865" s="17">
        <v>200.62</v>
      </c>
      <c r="O865" s="17"/>
      <c r="P865" s="17"/>
      <c r="Q865" s="17">
        <v>200.62</v>
      </c>
      <c r="R865" s="17" t="s">
        <v>83</v>
      </c>
      <c r="S865" s="17"/>
      <c r="T865" s="17" t="s">
        <v>487</v>
      </c>
      <c r="U865" s="17" t="s">
        <v>484</v>
      </c>
      <c r="V865" s="17" t="s">
        <v>71</v>
      </c>
      <c r="W865" s="19" t="s">
        <v>2228</v>
      </c>
      <c r="X865" s="18">
        <v>42309.291666666701</v>
      </c>
      <c r="Y865" s="18">
        <v>43924.291666666701</v>
      </c>
      <c r="Z865" s="17" t="s">
        <v>103</v>
      </c>
      <c r="AA865" s="17" t="s">
        <v>65</v>
      </c>
      <c r="AB865" s="17" t="s">
        <v>65</v>
      </c>
      <c r="AC865" s="17" t="s">
        <v>103</v>
      </c>
      <c r="AD865" s="17" t="s">
        <v>66</v>
      </c>
      <c r="AE865" s="17" t="s">
        <v>1509</v>
      </c>
    </row>
    <row r="866" spans="1:31" s="3" customFormat="1" ht="13" x14ac:dyDescent="0.3">
      <c r="A866" s="35" t="s">
        <v>3052</v>
      </c>
      <c r="B866" s="17">
        <v>962</v>
      </c>
      <c r="C866" s="18">
        <v>41394</v>
      </c>
      <c r="D866" s="18">
        <v>41394.291666666701</v>
      </c>
      <c r="E866" s="16" t="s">
        <v>1375</v>
      </c>
      <c r="F866" s="36">
        <v>41754.291666666701</v>
      </c>
      <c r="G866" s="16" t="s">
        <v>167</v>
      </c>
      <c r="H866" s="17" t="s">
        <v>147</v>
      </c>
      <c r="I866" s="17"/>
      <c r="J866" s="17"/>
      <c r="K866" s="17" t="s">
        <v>148</v>
      </c>
      <c r="L866" s="17"/>
      <c r="M866" s="17"/>
      <c r="N866" s="17">
        <v>15.5</v>
      </c>
      <c r="O866" s="17"/>
      <c r="P866" s="17"/>
      <c r="Q866" s="17">
        <v>15.5</v>
      </c>
      <c r="R866" s="17" t="s">
        <v>83</v>
      </c>
      <c r="S866" s="17"/>
      <c r="T866" s="17" t="s">
        <v>519</v>
      </c>
      <c r="U866" s="17" t="s">
        <v>61</v>
      </c>
      <c r="V866" s="17" t="s">
        <v>62</v>
      </c>
      <c r="W866" s="19" t="s">
        <v>3053</v>
      </c>
      <c r="X866" s="18">
        <v>42750.333333333299</v>
      </c>
      <c r="Y866" s="18">
        <v>42750.333333333299</v>
      </c>
      <c r="Z866" s="17" t="s">
        <v>103</v>
      </c>
      <c r="AA866" s="17" t="s">
        <v>65</v>
      </c>
      <c r="AB866" s="17" t="s">
        <v>74</v>
      </c>
      <c r="AC866" s="17" t="s">
        <v>103</v>
      </c>
      <c r="AD866" s="17"/>
      <c r="AE866" s="17"/>
    </row>
    <row r="867" spans="1:31" s="3" customFormat="1" ht="13" x14ac:dyDescent="0.3">
      <c r="A867" s="35" t="s">
        <v>3054</v>
      </c>
      <c r="B867" s="17">
        <v>964</v>
      </c>
      <c r="C867" s="18">
        <v>41394</v>
      </c>
      <c r="D867" s="18">
        <v>41394.291666666701</v>
      </c>
      <c r="E867" s="16" t="s">
        <v>1375</v>
      </c>
      <c r="F867" s="36">
        <v>41745.291666666701</v>
      </c>
      <c r="G867" s="16" t="s">
        <v>167</v>
      </c>
      <c r="H867" s="17" t="s">
        <v>430</v>
      </c>
      <c r="I867" s="17"/>
      <c r="J867" s="17"/>
      <c r="K867" s="17" t="s">
        <v>77</v>
      </c>
      <c r="L867" s="17"/>
      <c r="M867" s="17"/>
      <c r="N867" s="17">
        <v>47.820999999999998</v>
      </c>
      <c r="O867" s="17"/>
      <c r="P867" s="17"/>
      <c r="Q867" s="17">
        <v>47.82</v>
      </c>
      <c r="R867" s="17" t="s">
        <v>83</v>
      </c>
      <c r="S867" s="17"/>
      <c r="T867" s="17" t="s">
        <v>88</v>
      </c>
      <c r="U867" s="17" t="s">
        <v>61</v>
      </c>
      <c r="V867" s="17" t="s">
        <v>62</v>
      </c>
      <c r="W867" s="19" t="s">
        <v>3055</v>
      </c>
      <c r="X867" s="18">
        <v>42795.333333333299</v>
      </c>
      <c r="Y867" s="18">
        <v>42825.291666666701</v>
      </c>
      <c r="Z867" s="17" t="s">
        <v>103</v>
      </c>
      <c r="AA867" s="17" t="s">
        <v>65</v>
      </c>
      <c r="AB867" s="17" t="s">
        <v>74</v>
      </c>
      <c r="AC867" s="17" t="s">
        <v>103</v>
      </c>
      <c r="AD867" s="17"/>
      <c r="AE867" s="17"/>
    </row>
    <row r="868" spans="1:31" s="3" customFormat="1" ht="13" x14ac:dyDescent="0.3">
      <c r="A868" s="35" t="s">
        <v>3056</v>
      </c>
      <c r="B868" s="17">
        <v>966</v>
      </c>
      <c r="C868" s="18">
        <v>41394</v>
      </c>
      <c r="D868" s="18">
        <v>41394.291666666701</v>
      </c>
      <c r="E868" s="16" t="s">
        <v>1375</v>
      </c>
      <c r="F868" s="36">
        <v>41702.333333333299</v>
      </c>
      <c r="G868" s="16" t="s">
        <v>167</v>
      </c>
      <c r="H868" s="17" t="s">
        <v>430</v>
      </c>
      <c r="I868" s="17"/>
      <c r="J868" s="17"/>
      <c r="K868" s="17" t="s">
        <v>77</v>
      </c>
      <c r="L868" s="17"/>
      <c r="M868" s="17"/>
      <c r="N868" s="17">
        <v>47.820999999999998</v>
      </c>
      <c r="O868" s="17"/>
      <c r="P868" s="17"/>
      <c r="Q868" s="17">
        <v>47.82</v>
      </c>
      <c r="R868" s="17" t="s">
        <v>83</v>
      </c>
      <c r="S868" s="17"/>
      <c r="T868" s="17" t="s">
        <v>88</v>
      </c>
      <c r="U868" s="17" t="s">
        <v>61</v>
      </c>
      <c r="V868" s="17" t="s">
        <v>62</v>
      </c>
      <c r="W868" s="19" t="s">
        <v>3057</v>
      </c>
      <c r="X868" s="18">
        <v>42825.291666666701</v>
      </c>
      <c r="Y868" s="18">
        <v>42825.291666666701</v>
      </c>
      <c r="Z868" s="17" t="s">
        <v>103</v>
      </c>
      <c r="AA868" s="17" t="s">
        <v>74</v>
      </c>
      <c r="AB868" s="17" t="s">
        <v>74</v>
      </c>
      <c r="AC868" s="17" t="s">
        <v>103</v>
      </c>
      <c r="AD868" s="17"/>
      <c r="AE868" s="17"/>
    </row>
    <row r="869" spans="1:31" s="3" customFormat="1" ht="13" x14ac:dyDescent="0.3">
      <c r="A869" s="35" t="s">
        <v>3058</v>
      </c>
      <c r="B869" s="17">
        <v>967</v>
      </c>
      <c r="C869" s="18">
        <v>41394</v>
      </c>
      <c r="D869" s="18">
        <v>41394.291666666701</v>
      </c>
      <c r="E869" s="16" t="s">
        <v>1375</v>
      </c>
      <c r="F869" s="36">
        <v>43558.291666666701</v>
      </c>
      <c r="G869" s="16" t="s">
        <v>167</v>
      </c>
      <c r="H869" s="17" t="s">
        <v>95</v>
      </c>
      <c r="I869" s="17"/>
      <c r="J869" s="17"/>
      <c r="K869" s="17" t="s">
        <v>96</v>
      </c>
      <c r="L869" s="17"/>
      <c r="M869" s="17"/>
      <c r="N869" s="17">
        <v>33</v>
      </c>
      <c r="O869" s="17"/>
      <c r="P869" s="17"/>
      <c r="Q869" s="17">
        <v>33</v>
      </c>
      <c r="R869" s="17" t="s">
        <v>83</v>
      </c>
      <c r="S869" s="17"/>
      <c r="T869" s="17" t="s">
        <v>88</v>
      </c>
      <c r="U869" s="17" t="s">
        <v>61</v>
      </c>
      <c r="V869" s="17" t="s">
        <v>89</v>
      </c>
      <c r="W869" s="19" t="s">
        <v>3059</v>
      </c>
      <c r="X869" s="18">
        <v>42430.333333333299</v>
      </c>
      <c r="Y869" s="18">
        <v>44316.291666666701</v>
      </c>
      <c r="Z869" s="17" t="s">
        <v>103</v>
      </c>
      <c r="AA869" s="17" t="s">
        <v>65</v>
      </c>
      <c r="AB869" s="17" t="s">
        <v>65</v>
      </c>
      <c r="AC869" s="17" t="s">
        <v>103</v>
      </c>
      <c r="AD869" s="17" t="s">
        <v>66</v>
      </c>
      <c r="AE869" s="17" t="s">
        <v>1509</v>
      </c>
    </row>
    <row r="870" spans="1:31" s="3" customFormat="1" ht="13" x14ac:dyDescent="0.3">
      <c r="A870" s="35" t="s">
        <v>3060</v>
      </c>
      <c r="B870" s="17">
        <v>969</v>
      </c>
      <c r="C870" s="18">
        <v>41394</v>
      </c>
      <c r="D870" s="18">
        <v>41394.291666666701</v>
      </c>
      <c r="E870" s="16" t="s">
        <v>1375</v>
      </c>
      <c r="F870" s="36">
        <v>41768.291666666701</v>
      </c>
      <c r="G870" s="16" t="s">
        <v>167</v>
      </c>
      <c r="H870" s="17" t="s">
        <v>1035</v>
      </c>
      <c r="I870" s="17"/>
      <c r="J870" s="17"/>
      <c r="K870" s="17" t="s">
        <v>77</v>
      </c>
      <c r="L870" s="17"/>
      <c r="M870" s="17"/>
      <c r="N870" s="17">
        <v>110</v>
      </c>
      <c r="O870" s="17"/>
      <c r="P870" s="17"/>
      <c r="Q870" s="17">
        <v>110</v>
      </c>
      <c r="R870" s="17" t="s">
        <v>83</v>
      </c>
      <c r="S870" s="17"/>
      <c r="T870" s="17" t="s">
        <v>70</v>
      </c>
      <c r="U870" s="17" t="s">
        <v>61</v>
      </c>
      <c r="V870" s="17" t="s">
        <v>71</v>
      </c>
      <c r="W870" s="19" t="s">
        <v>3061</v>
      </c>
      <c r="X870" s="18">
        <v>42826.291666666701</v>
      </c>
      <c r="Y870" s="18">
        <v>42826.291666666701</v>
      </c>
      <c r="Z870" s="17" t="s">
        <v>103</v>
      </c>
      <c r="AA870" s="17" t="s">
        <v>65</v>
      </c>
      <c r="AB870" s="17" t="s">
        <v>74</v>
      </c>
      <c r="AC870" s="17" t="s">
        <v>103</v>
      </c>
      <c r="AD870" s="17"/>
      <c r="AE870" s="17"/>
    </row>
    <row r="871" spans="1:31" s="3" customFormat="1" ht="25.5" x14ac:dyDescent="0.3">
      <c r="A871" s="35" t="s">
        <v>3062</v>
      </c>
      <c r="B871" s="17">
        <v>970</v>
      </c>
      <c r="C871" s="18">
        <v>41394</v>
      </c>
      <c r="D871" s="18">
        <v>41394.291666666701</v>
      </c>
      <c r="E871" s="16" t="s">
        <v>1375</v>
      </c>
      <c r="F871" s="36">
        <v>43529.333333333299</v>
      </c>
      <c r="G871" s="16" t="s">
        <v>167</v>
      </c>
      <c r="H871" s="17" t="s">
        <v>95</v>
      </c>
      <c r="I871" s="17"/>
      <c r="J871" s="17"/>
      <c r="K871" s="17" t="s">
        <v>96</v>
      </c>
      <c r="L871" s="17"/>
      <c r="M871" s="17"/>
      <c r="N871" s="17">
        <v>150</v>
      </c>
      <c r="O871" s="17"/>
      <c r="P871" s="17"/>
      <c r="Q871" s="17">
        <v>150</v>
      </c>
      <c r="R871" s="17" t="s">
        <v>115</v>
      </c>
      <c r="S871" s="17"/>
      <c r="T871" s="17" t="s">
        <v>84</v>
      </c>
      <c r="U871" s="17" t="s">
        <v>61</v>
      </c>
      <c r="V871" s="17" t="s">
        <v>89</v>
      </c>
      <c r="W871" s="19" t="s">
        <v>2697</v>
      </c>
      <c r="X871" s="18">
        <v>42735.333333333299</v>
      </c>
      <c r="Y871" s="18">
        <v>44270.291666666701</v>
      </c>
      <c r="Z871" s="17" t="s">
        <v>103</v>
      </c>
      <c r="AA871" s="17" t="s">
        <v>65</v>
      </c>
      <c r="AB871" s="17" t="s">
        <v>65</v>
      </c>
      <c r="AC871" s="17" t="s">
        <v>103</v>
      </c>
      <c r="AD871" s="17" t="s">
        <v>66</v>
      </c>
      <c r="AE871" s="17" t="s">
        <v>1509</v>
      </c>
    </row>
    <row r="872" spans="1:31" s="3" customFormat="1" ht="13" x14ac:dyDescent="0.3">
      <c r="A872" s="35" t="s">
        <v>3063</v>
      </c>
      <c r="B872" s="17">
        <v>973</v>
      </c>
      <c r="C872" s="18">
        <v>41394</v>
      </c>
      <c r="D872" s="18">
        <v>41394.291666666701</v>
      </c>
      <c r="E872" s="16" t="s">
        <v>1375</v>
      </c>
      <c r="F872" s="36">
        <v>41457.291666666701</v>
      </c>
      <c r="G872" s="16" t="s">
        <v>167</v>
      </c>
      <c r="H872" s="17" t="s">
        <v>95</v>
      </c>
      <c r="I872" s="17"/>
      <c r="J872" s="17"/>
      <c r="K872" s="17" t="s">
        <v>96</v>
      </c>
      <c r="L872" s="17"/>
      <c r="M872" s="17"/>
      <c r="N872" s="17">
        <v>150</v>
      </c>
      <c r="O872" s="17"/>
      <c r="P872" s="17"/>
      <c r="Q872" s="17">
        <v>150</v>
      </c>
      <c r="R872" s="17" t="s">
        <v>83</v>
      </c>
      <c r="S872" s="17"/>
      <c r="T872" s="17" t="s">
        <v>119</v>
      </c>
      <c r="U872" s="17" t="s">
        <v>120</v>
      </c>
      <c r="V872" s="17" t="s">
        <v>89</v>
      </c>
      <c r="W872" s="19" t="s">
        <v>3064</v>
      </c>
      <c r="X872" s="18">
        <v>42735.333333333299</v>
      </c>
      <c r="Y872" s="18">
        <v>42735.333333333299</v>
      </c>
      <c r="Z872" s="17" t="s">
        <v>103</v>
      </c>
      <c r="AA872" s="17" t="s">
        <v>74</v>
      </c>
      <c r="AB872" s="17" t="s">
        <v>74</v>
      </c>
      <c r="AC872" s="17" t="s">
        <v>103</v>
      </c>
      <c r="AD872" s="17"/>
      <c r="AE872" s="17" t="s">
        <v>74</v>
      </c>
    </row>
    <row r="873" spans="1:31" s="3" customFormat="1" ht="13" x14ac:dyDescent="0.3">
      <c r="A873" s="35" t="s">
        <v>3065</v>
      </c>
      <c r="B873" s="17">
        <v>974</v>
      </c>
      <c r="C873" s="18">
        <v>41394</v>
      </c>
      <c r="D873" s="18">
        <v>41394.291666666701</v>
      </c>
      <c r="E873" s="16" t="s">
        <v>1375</v>
      </c>
      <c r="F873" s="36">
        <v>41695.333333333299</v>
      </c>
      <c r="G873" s="16" t="s">
        <v>167</v>
      </c>
      <c r="H873" s="17" t="s">
        <v>55</v>
      </c>
      <c r="I873" s="17"/>
      <c r="J873" s="17"/>
      <c r="K873" s="17" t="s">
        <v>55</v>
      </c>
      <c r="L873" s="17"/>
      <c r="M873" s="17"/>
      <c r="N873" s="17">
        <v>150</v>
      </c>
      <c r="O873" s="17"/>
      <c r="P873" s="17"/>
      <c r="Q873" s="17">
        <v>150</v>
      </c>
      <c r="R873" s="17" t="s">
        <v>83</v>
      </c>
      <c r="S873" s="17"/>
      <c r="T873" s="17" t="s">
        <v>133</v>
      </c>
      <c r="U873" s="17" t="s">
        <v>61</v>
      </c>
      <c r="V873" s="17" t="s">
        <v>62</v>
      </c>
      <c r="W873" s="19" t="s">
        <v>3066</v>
      </c>
      <c r="X873" s="18">
        <v>42735.333333333299</v>
      </c>
      <c r="Y873" s="18">
        <v>42735.333333333299</v>
      </c>
      <c r="Z873" s="17" t="s">
        <v>103</v>
      </c>
      <c r="AA873" s="17" t="s">
        <v>74</v>
      </c>
      <c r="AB873" s="17" t="s">
        <v>74</v>
      </c>
      <c r="AC873" s="17" t="s">
        <v>103</v>
      </c>
      <c r="AD873" s="17"/>
      <c r="AE873" s="17"/>
    </row>
    <row r="874" spans="1:31" s="3" customFormat="1" ht="25.5" x14ac:dyDescent="0.3">
      <c r="A874" s="35" t="s">
        <v>3067</v>
      </c>
      <c r="B874" s="17">
        <v>975</v>
      </c>
      <c r="C874" s="18">
        <v>41394</v>
      </c>
      <c r="D874" s="18">
        <v>41394.291666666701</v>
      </c>
      <c r="E874" s="16" t="s">
        <v>1375</v>
      </c>
      <c r="F874" s="36">
        <v>41746.291666666701</v>
      </c>
      <c r="G874" s="16" t="s">
        <v>167</v>
      </c>
      <c r="H874" s="17" t="s">
        <v>95</v>
      </c>
      <c r="I874" s="17"/>
      <c r="J874" s="17"/>
      <c r="K874" s="17" t="s">
        <v>96</v>
      </c>
      <c r="L874" s="17"/>
      <c r="M874" s="17"/>
      <c r="N874" s="17">
        <v>20</v>
      </c>
      <c r="O874" s="17"/>
      <c r="P874" s="17"/>
      <c r="Q874" s="17">
        <v>20</v>
      </c>
      <c r="R874" s="17" t="s">
        <v>83</v>
      </c>
      <c r="S874" s="17"/>
      <c r="T874" s="17" t="s">
        <v>128</v>
      </c>
      <c r="U874" s="17" t="s">
        <v>61</v>
      </c>
      <c r="V874" s="17" t="s">
        <v>62</v>
      </c>
      <c r="W874" s="19" t="s">
        <v>3068</v>
      </c>
      <c r="X874" s="18">
        <v>42735.333333333299</v>
      </c>
      <c r="Y874" s="18">
        <v>42399.333333333299</v>
      </c>
      <c r="Z874" s="17" t="s">
        <v>103</v>
      </c>
      <c r="AA874" s="17" t="s">
        <v>65</v>
      </c>
      <c r="AB874" s="17" t="s">
        <v>74</v>
      </c>
      <c r="AC874" s="17" t="s">
        <v>103</v>
      </c>
      <c r="AD874" s="17"/>
      <c r="AE874" s="17"/>
    </row>
    <row r="875" spans="1:31" s="3" customFormat="1" ht="25.5" x14ac:dyDescent="0.3">
      <c r="A875" s="35" t="s">
        <v>3069</v>
      </c>
      <c r="B875" s="17">
        <v>976</v>
      </c>
      <c r="C875" s="18">
        <v>41394</v>
      </c>
      <c r="D875" s="18">
        <v>41394.291666666701</v>
      </c>
      <c r="E875" s="16" t="s">
        <v>1375</v>
      </c>
      <c r="F875" s="36">
        <v>41695.333333333299</v>
      </c>
      <c r="G875" s="16" t="s">
        <v>167</v>
      </c>
      <c r="H875" s="17" t="s">
        <v>55</v>
      </c>
      <c r="I875" s="17"/>
      <c r="J875" s="17"/>
      <c r="K875" s="17" t="s">
        <v>55</v>
      </c>
      <c r="L875" s="17"/>
      <c r="M875" s="17"/>
      <c r="N875" s="17">
        <v>60</v>
      </c>
      <c r="O875" s="17"/>
      <c r="P875" s="17"/>
      <c r="Q875" s="17">
        <v>60</v>
      </c>
      <c r="R875" s="17" t="s">
        <v>83</v>
      </c>
      <c r="S875" s="17"/>
      <c r="T875" s="17" t="s">
        <v>641</v>
      </c>
      <c r="U875" s="17" t="s">
        <v>61</v>
      </c>
      <c r="V875" s="17" t="s">
        <v>62</v>
      </c>
      <c r="W875" s="19" t="s">
        <v>3070</v>
      </c>
      <c r="X875" s="18">
        <v>42735.333333333299</v>
      </c>
      <c r="Y875" s="18">
        <v>42735.333333333299</v>
      </c>
      <c r="Z875" s="17" t="s">
        <v>103</v>
      </c>
      <c r="AA875" s="17" t="s">
        <v>74</v>
      </c>
      <c r="AB875" s="17" t="s">
        <v>74</v>
      </c>
      <c r="AC875" s="17" t="s">
        <v>103</v>
      </c>
      <c r="AD875" s="17"/>
      <c r="AE875" s="17"/>
    </row>
    <row r="876" spans="1:31" s="3" customFormat="1" ht="13" x14ac:dyDescent="0.3">
      <c r="A876" s="35" t="s">
        <v>3071</v>
      </c>
      <c r="B876" s="17">
        <v>977</v>
      </c>
      <c r="C876" s="18">
        <v>41394</v>
      </c>
      <c r="D876" s="18">
        <v>41394.291666666701</v>
      </c>
      <c r="E876" s="16" t="s">
        <v>1375</v>
      </c>
      <c r="F876" s="36">
        <v>41694.333333333299</v>
      </c>
      <c r="G876" s="16" t="s">
        <v>167</v>
      </c>
      <c r="H876" s="17" t="s">
        <v>111</v>
      </c>
      <c r="I876" s="17"/>
      <c r="J876" s="17"/>
      <c r="K876" s="17" t="s">
        <v>77</v>
      </c>
      <c r="L876" s="17"/>
      <c r="M876" s="17"/>
      <c r="N876" s="17">
        <v>778</v>
      </c>
      <c r="O876" s="17"/>
      <c r="P876" s="17"/>
      <c r="Q876" s="17">
        <v>778</v>
      </c>
      <c r="R876" s="17" t="s">
        <v>83</v>
      </c>
      <c r="S876" s="17"/>
      <c r="T876" s="17" t="s">
        <v>450</v>
      </c>
      <c r="U876" s="17" t="s">
        <v>61</v>
      </c>
      <c r="V876" s="17" t="s">
        <v>89</v>
      </c>
      <c r="W876" s="19" t="s">
        <v>3072</v>
      </c>
      <c r="X876" s="18">
        <v>43617.291666666701</v>
      </c>
      <c r="Y876" s="18">
        <v>43617.291666666701</v>
      </c>
      <c r="Z876" s="17" t="s">
        <v>103</v>
      </c>
      <c r="AA876" s="17" t="s">
        <v>65</v>
      </c>
      <c r="AB876" s="17" t="s">
        <v>74</v>
      </c>
      <c r="AC876" s="17" t="s">
        <v>103</v>
      </c>
      <c r="AD876" s="17"/>
      <c r="AE876" s="17"/>
    </row>
    <row r="877" spans="1:31" s="3" customFormat="1" ht="25.5" x14ac:dyDescent="0.3">
      <c r="A877" s="35" t="s">
        <v>3073</v>
      </c>
      <c r="B877" s="17">
        <v>978</v>
      </c>
      <c r="C877" s="18">
        <v>41394</v>
      </c>
      <c r="D877" s="18">
        <v>41394.291666666701</v>
      </c>
      <c r="E877" s="16" t="s">
        <v>1375</v>
      </c>
      <c r="F877" s="36">
        <v>41456.291666666701</v>
      </c>
      <c r="G877" s="16" t="s">
        <v>167</v>
      </c>
      <c r="H877" s="17" t="s">
        <v>1035</v>
      </c>
      <c r="I877" s="17"/>
      <c r="J877" s="17"/>
      <c r="K877" s="17" t="s">
        <v>77</v>
      </c>
      <c r="L877" s="17"/>
      <c r="M877" s="17"/>
      <c r="N877" s="17">
        <v>99</v>
      </c>
      <c r="O877" s="17"/>
      <c r="P877" s="17"/>
      <c r="Q877" s="17">
        <v>99</v>
      </c>
      <c r="R877" s="17" t="s">
        <v>83</v>
      </c>
      <c r="S877" s="17"/>
      <c r="T877" s="17" t="s">
        <v>70</v>
      </c>
      <c r="U877" s="17" t="s">
        <v>61</v>
      </c>
      <c r="V877" s="17" t="s">
        <v>71</v>
      </c>
      <c r="W877" s="19" t="s">
        <v>3074</v>
      </c>
      <c r="X877" s="18">
        <v>42505.291666666701</v>
      </c>
      <c r="Y877" s="18">
        <v>42505.291666666701</v>
      </c>
      <c r="Z877" s="17" t="s">
        <v>103</v>
      </c>
      <c r="AA877" s="17" t="s">
        <v>74</v>
      </c>
      <c r="AB877" s="17" t="s">
        <v>74</v>
      </c>
      <c r="AC877" s="17" t="s">
        <v>103</v>
      </c>
      <c r="AD877" s="17"/>
      <c r="AE877" s="17"/>
    </row>
    <row r="878" spans="1:31" s="3" customFormat="1" ht="13" x14ac:dyDescent="0.3">
      <c r="A878" s="35" t="s">
        <v>3075</v>
      </c>
      <c r="B878" s="17">
        <v>979</v>
      </c>
      <c r="C878" s="18">
        <v>41394</v>
      </c>
      <c r="D878" s="18">
        <v>41394.291666666701</v>
      </c>
      <c r="E878" s="16" t="s">
        <v>1375</v>
      </c>
      <c r="F878" s="36">
        <v>41456.291666666701</v>
      </c>
      <c r="G878" s="16" t="s">
        <v>167</v>
      </c>
      <c r="H878" s="17" t="s">
        <v>1035</v>
      </c>
      <c r="I878" s="17"/>
      <c r="J878" s="17"/>
      <c r="K878" s="17" t="s">
        <v>77</v>
      </c>
      <c r="L878" s="17"/>
      <c r="M878" s="17"/>
      <c r="N878" s="17">
        <v>99</v>
      </c>
      <c r="O878" s="17"/>
      <c r="P878" s="17"/>
      <c r="Q878" s="17">
        <v>99</v>
      </c>
      <c r="R878" s="17" t="s">
        <v>83</v>
      </c>
      <c r="S878" s="17"/>
      <c r="T878" s="17" t="s">
        <v>70</v>
      </c>
      <c r="U878" s="17" t="s">
        <v>61</v>
      </c>
      <c r="V878" s="17" t="s">
        <v>71</v>
      </c>
      <c r="W878" s="19" t="s">
        <v>3076</v>
      </c>
      <c r="X878" s="18">
        <v>42505.291666666701</v>
      </c>
      <c r="Y878" s="18">
        <v>42505.291666666701</v>
      </c>
      <c r="Z878" s="17" t="s">
        <v>103</v>
      </c>
      <c r="AA878" s="17" t="s">
        <v>74</v>
      </c>
      <c r="AB878" s="17" t="s">
        <v>74</v>
      </c>
      <c r="AC878" s="17" t="s">
        <v>103</v>
      </c>
      <c r="AD878" s="17"/>
      <c r="AE878" s="17"/>
    </row>
    <row r="879" spans="1:31" s="3" customFormat="1" ht="13" x14ac:dyDescent="0.3">
      <c r="A879" s="35" t="s">
        <v>3077</v>
      </c>
      <c r="B879" s="17">
        <v>980</v>
      </c>
      <c r="C879" s="18">
        <v>41394</v>
      </c>
      <c r="D879" s="18">
        <v>41394.291666666701</v>
      </c>
      <c r="E879" s="16" t="s">
        <v>1375</v>
      </c>
      <c r="F879" s="36">
        <v>41456.291666666701</v>
      </c>
      <c r="G879" s="16" t="s">
        <v>167</v>
      </c>
      <c r="H879" s="17" t="s">
        <v>1035</v>
      </c>
      <c r="I879" s="17"/>
      <c r="J879" s="17"/>
      <c r="K879" s="17" t="s">
        <v>77</v>
      </c>
      <c r="L879" s="17"/>
      <c r="M879" s="17"/>
      <c r="N879" s="17">
        <v>200</v>
      </c>
      <c r="O879" s="17"/>
      <c r="P879" s="17"/>
      <c r="Q879" s="17">
        <v>200</v>
      </c>
      <c r="R879" s="17" t="s">
        <v>83</v>
      </c>
      <c r="S879" s="17"/>
      <c r="T879" s="17" t="s">
        <v>70</v>
      </c>
      <c r="U879" s="17" t="s">
        <v>61</v>
      </c>
      <c r="V879" s="17" t="s">
        <v>71</v>
      </c>
      <c r="W879" s="19" t="s">
        <v>3078</v>
      </c>
      <c r="X879" s="18">
        <v>42870.291666666701</v>
      </c>
      <c r="Y879" s="18">
        <v>42870.291666666701</v>
      </c>
      <c r="Z879" s="17" t="s">
        <v>103</v>
      </c>
      <c r="AA879" s="17" t="s">
        <v>74</v>
      </c>
      <c r="AB879" s="17" t="s">
        <v>74</v>
      </c>
      <c r="AC879" s="17" t="s">
        <v>103</v>
      </c>
      <c r="AD879" s="17"/>
      <c r="AE879" s="17"/>
    </row>
    <row r="880" spans="1:31" s="3" customFormat="1" ht="13" x14ac:dyDescent="0.3">
      <c r="A880" s="35" t="s">
        <v>3079</v>
      </c>
      <c r="B880" s="17">
        <v>981</v>
      </c>
      <c r="C880" s="18">
        <v>41394</v>
      </c>
      <c r="D880" s="18">
        <v>41394.291666666701</v>
      </c>
      <c r="E880" s="16" t="s">
        <v>1375</v>
      </c>
      <c r="F880" s="36">
        <v>41471.291666666701</v>
      </c>
      <c r="G880" s="16" t="s">
        <v>167</v>
      </c>
      <c r="H880" s="17" t="s">
        <v>1035</v>
      </c>
      <c r="I880" s="17"/>
      <c r="J880" s="17"/>
      <c r="K880" s="17" t="s">
        <v>77</v>
      </c>
      <c r="L880" s="17"/>
      <c r="M880" s="17"/>
      <c r="N880" s="17">
        <v>200</v>
      </c>
      <c r="O880" s="17"/>
      <c r="P880" s="17"/>
      <c r="Q880" s="17">
        <v>200</v>
      </c>
      <c r="R880" s="17" t="s">
        <v>83</v>
      </c>
      <c r="S880" s="17"/>
      <c r="T880" s="17" t="s">
        <v>450</v>
      </c>
      <c r="U880" s="17" t="s">
        <v>61</v>
      </c>
      <c r="V880" s="17" t="s">
        <v>89</v>
      </c>
      <c r="W880" s="19" t="s">
        <v>3080</v>
      </c>
      <c r="X880" s="18">
        <v>43235.291666666701</v>
      </c>
      <c r="Y880" s="18">
        <v>43235.291666666701</v>
      </c>
      <c r="Z880" s="17" t="s">
        <v>103</v>
      </c>
      <c r="AA880" s="17" t="s">
        <v>74</v>
      </c>
      <c r="AB880" s="17" t="s">
        <v>74</v>
      </c>
      <c r="AC880" s="17" t="s">
        <v>103</v>
      </c>
      <c r="AD880" s="17"/>
      <c r="AE880" s="17"/>
    </row>
    <row r="881" spans="1:31" s="3" customFormat="1" ht="13" x14ac:dyDescent="0.3">
      <c r="A881" s="35" t="s">
        <v>3081</v>
      </c>
      <c r="B881" s="17">
        <v>982</v>
      </c>
      <c r="C881" s="18">
        <v>41394</v>
      </c>
      <c r="D881" s="18">
        <v>41394.291666666701</v>
      </c>
      <c r="E881" s="16" t="s">
        <v>1375</v>
      </c>
      <c r="F881" s="36">
        <v>41456.291666666701</v>
      </c>
      <c r="G881" s="16" t="s">
        <v>167</v>
      </c>
      <c r="H881" s="17" t="s">
        <v>1035</v>
      </c>
      <c r="I881" s="17"/>
      <c r="J881" s="17"/>
      <c r="K881" s="17" t="s">
        <v>77</v>
      </c>
      <c r="L881" s="17"/>
      <c r="M881" s="17"/>
      <c r="N881" s="17">
        <v>49.9</v>
      </c>
      <c r="O881" s="17"/>
      <c r="P881" s="17"/>
      <c r="Q881" s="17">
        <v>49.9</v>
      </c>
      <c r="R881" s="17" t="s">
        <v>83</v>
      </c>
      <c r="S881" s="17"/>
      <c r="T881" s="17" t="s">
        <v>70</v>
      </c>
      <c r="U881" s="17" t="s">
        <v>61</v>
      </c>
      <c r="V881" s="17" t="s">
        <v>71</v>
      </c>
      <c r="W881" s="19" t="s">
        <v>3082</v>
      </c>
      <c r="X881" s="18">
        <v>42505.291666666701</v>
      </c>
      <c r="Y881" s="18">
        <v>42505.291666666701</v>
      </c>
      <c r="Z881" s="17" t="s">
        <v>103</v>
      </c>
      <c r="AA881" s="17" t="s">
        <v>74</v>
      </c>
      <c r="AB881" s="17" t="s">
        <v>74</v>
      </c>
      <c r="AC881" s="17" t="s">
        <v>103</v>
      </c>
      <c r="AD881" s="17"/>
      <c r="AE881" s="17"/>
    </row>
    <row r="882" spans="1:31" s="3" customFormat="1" ht="13" x14ac:dyDescent="0.3">
      <c r="A882" s="35" t="s">
        <v>3083</v>
      </c>
      <c r="B882" s="17">
        <v>983</v>
      </c>
      <c r="C882" s="18">
        <v>41394</v>
      </c>
      <c r="D882" s="18">
        <v>41394.291666666701</v>
      </c>
      <c r="E882" s="16" t="s">
        <v>1375</v>
      </c>
      <c r="F882" s="36">
        <v>41471.291666666701</v>
      </c>
      <c r="G882" s="16" t="s">
        <v>167</v>
      </c>
      <c r="H882" s="17" t="s">
        <v>1035</v>
      </c>
      <c r="I882" s="17"/>
      <c r="J882" s="17"/>
      <c r="K882" s="17" t="s">
        <v>77</v>
      </c>
      <c r="L882" s="17"/>
      <c r="M882" s="17"/>
      <c r="N882" s="17">
        <v>200</v>
      </c>
      <c r="O882" s="17"/>
      <c r="P882" s="17"/>
      <c r="Q882" s="17">
        <v>200</v>
      </c>
      <c r="R882" s="17" t="s">
        <v>83</v>
      </c>
      <c r="S882" s="17"/>
      <c r="T882" s="17" t="s">
        <v>107</v>
      </c>
      <c r="U882" s="17" t="s">
        <v>61</v>
      </c>
      <c r="V882" s="17" t="s">
        <v>89</v>
      </c>
      <c r="W882" s="19" t="s">
        <v>3084</v>
      </c>
      <c r="X882" s="18">
        <v>42870.291666666701</v>
      </c>
      <c r="Y882" s="18">
        <v>42870.291666666701</v>
      </c>
      <c r="Z882" s="17" t="s">
        <v>103</v>
      </c>
      <c r="AA882" s="17" t="s">
        <v>74</v>
      </c>
      <c r="AB882" s="17" t="s">
        <v>74</v>
      </c>
      <c r="AC882" s="17" t="s">
        <v>103</v>
      </c>
      <c r="AD882" s="17"/>
      <c r="AE882" s="17"/>
    </row>
    <row r="883" spans="1:31" s="3" customFormat="1" ht="13" x14ac:dyDescent="0.3">
      <c r="A883" s="35" t="s">
        <v>3085</v>
      </c>
      <c r="B883" s="17">
        <v>984</v>
      </c>
      <c r="C883" s="18">
        <v>41394</v>
      </c>
      <c r="D883" s="18">
        <v>41394.291666666701</v>
      </c>
      <c r="E883" s="16" t="s">
        <v>1375</v>
      </c>
      <c r="F883" s="36">
        <v>41470.291666666701</v>
      </c>
      <c r="G883" s="16" t="s">
        <v>167</v>
      </c>
      <c r="H883" s="17" t="s">
        <v>1035</v>
      </c>
      <c r="I883" s="17"/>
      <c r="J883" s="17"/>
      <c r="K883" s="17" t="s">
        <v>77</v>
      </c>
      <c r="L883" s="17"/>
      <c r="M883" s="17"/>
      <c r="N883" s="17">
        <v>344</v>
      </c>
      <c r="O883" s="17"/>
      <c r="P883" s="17"/>
      <c r="Q883" s="17">
        <v>344</v>
      </c>
      <c r="R883" s="17" t="s">
        <v>83</v>
      </c>
      <c r="S883" s="17"/>
      <c r="T883" s="17" t="s">
        <v>229</v>
      </c>
      <c r="U883" s="17" t="s">
        <v>61</v>
      </c>
      <c r="V883" s="17" t="s">
        <v>71</v>
      </c>
      <c r="W883" s="19" t="s">
        <v>3086</v>
      </c>
      <c r="X883" s="18">
        <v>43101.333333333299</v>
      </c>
      <c r="Y883" s="18">
        <v>43101.333333333299</v>
      </c>
      <c r="Z883" s="17" t="s">
        <v>103</v>
      </c>
      <c r="AA883" s="17" t="s">
        <v>74</v>
      </c>
      <c r="AB883" s="17" t="s">
        <v>74</v>
      </c>
      <c r="AC883" s="17" t="s">
        <v>103</v>
      </c>
      <c r="AD883" s="17"/>
      <c r="AE883" s="17"/>
    </row>
    <row r="884" spans="1:31" s="3" customFormat="1" ht="13" x14ac:dyDescent="0.3">
      <c r="A884" s="35" t="s">
        <v>3087</v>
      </c>
      <c r="B884" s="17">
        <v>985</v>
      </c>
      <c r="C884" s="18">
        <v>41394</v>
      </c>
      <c r="D884" s="18">
        <v>41394.291666666701</v>
      </c>
      <c r="E884" s="16" t="s">
        <v>1375</v>
      </c>
      <c r="F884" s="36">
        <v>41717.291666666701</v>
      </c>
      <c r="G884" s="16" t="s">
        <v>167</v>
      </c>
      <c r="H884" s="17" t="s">
        <v>95</v>
      </c>
      <c r="I884" s="17"/>
      <c r="J884" s="17"/>
      <c r="K884" s="17" t="s">
        <v>96</v>
      </c>
      <c r="L884" s="17"/>
      <c r="M884" s="17"/>
      <c r="N884" s="17">
        <v>150</v>
      </c>
      <c r="O884" s="17"/>
      <c r="P884" s="17"/>
      <c r="Q884" s="17">
        <v>150</v>
      </c>
      <c r="R884" s="17" t="s">
        <v>83</v>
      </c>
      <c r="S884" s="17"/>
      <c r="T884" s="17" t="s">
        <v>229</v>
      </c>
      <c r="U884" s="17" t="s">
        <v>61</v>
      </c>
      <c r="V884" s="17" t="s">
        <v>71</v>
      </c>
      <c r="W884" s="19" t="s">
        <v>2615</v>
      </c>
      <c r="X884" s="18">
        <v>42735.333333333299</v>
      </c>
      <c r="Y884" s="18">
        <v>42735.333333333299</v>
      </c>
      <c r="Z884" s="17" t="s">
        <v>103</v>
      </c>
      <c r="AA884" s="17" t="s">
        <v>74</v>
      </c>
      <c r="AB884" s="17" t="s">
        <v>74</v>
      </c>
      <c r="AC884" s="17" t="s">
        <v>103</v>
      </c>
      <c r="AD884" s="17"/>
      <c r="AE884" s="17"/>
    </row>
    <row r="885" spans="1:31" s="3" customFormat="1" ht="13" x14ac:dyDescent="0.3">
      <c r="A885" s="35" t="s">
        <v>3088</v>
      </c>
      <c r="B885" s="17">
        <v>986</v>
      </c>
      <c r="C885" s="18">
        <v>41394</v>
      </c>
      <c r="D885" s="18">
        <v>41394.291666666701</v>
      </c>
      <c r="E885" s="16" t="s">
        <v>1375</v>
      </c>
      <c r="F885" s="36">
        <v>41746.291666666701</v>
      </c>
      <c r="G885" s="16" t="s">
        <v>167</v>
      </c>
      <c r="H885" s="17" t="s">
        <v>95</v>
      </c>
      <c r="I885" s="17"/>
      <c r="J885" s="17"/>
      <c r="K885" s="17" t="s">
        <v>96</v>
      </c>
      <c r="L885" s="17"/>
      <c r="M885" s="17"/>
      <c r="N885" s="17">
        <v>245</v>
      </c>
      <c r="O885" s="17"/>
      <c r="P885" s="17"/>
      <c r="Q885" s="17">
        <v>245</v>
      </c>
      <c r="R885" s="17" t="s">
        <v>83</v>
      </c>
      <c r="S885" s="17"/>
      <c r="T885" s="17" t="s">
        <v>88</v>
      </c>
      <c r="U885" s="17" t="s">
        <v>61</v>
      </c>
      <c r="V885" s="17" t="s">
        <v>89</v>
      </c>
      <c r="W885" s="19" t="s">
        <v>245</v>
      </c>
      <c r="X885" s="18">
        <v>42217.291666666701</v>
      </c>
      <c r="Y885" s="18">
        <v>42675.291666666701</v>
      </c>
      <c r="Z885" s="17" t="s">
        <v>103</v>
      </c>
      <c r="AA885" s="17" t="s">
        <v>65</v>
      </c>
      <c r="AB885" s="17" t="s">
        <v>74</v>
      </c>
      <c r="AC885" s="17" t="s">
        <v>103</v>
      </c>
      <c r="AD885" s="17"/>
      <c r="AE885" s="17"/>
    </row>
    <row r="886" spans="1:31" s="3" customFormat="1" ht="13" x14ac:dyDescent="0.3">
      <c r="A886" s="35" t="s">
        <v>3089</v>
      </c>
      <c r="B886" s="17">
        <v>987</v>
      </c>
      <c r="C886" s="18">
        <v>41394</v>
      </c>
      <c r="D886" s="18">
        <v>41394.291666666701</v>
      </c>
      <c r="E886" s="16" t="s">
        <v>1375</v>
      </c>
      <c r="F886" s="36">
        <v>41702.333333333299</v>
      </c>
      <c r="G886" s="16" t="s">
        <v>167</v>
      </c>
      <c r="H886" s="17" t="s">
        <v>95</v>
      </c>
      <c r="I886" s="17"/>
      <c r="J886" s="17"/>
      <c r="K886" s="17" t="s">
        <v>96</v>
      </c>
      <c r="L886" s="17"/>
      <c r="M886" s="17"/>
      <c r="N886" s="17">
        <v>20</v>
      </c>
      <c r="O886" s="17"/>
      <c r="P886" s="17"/>
      <c r="Q886" s="17">
        <v>20</v>
      </c>
      <c r="R886" s="17" t="s">
        <v>83</v>
      </c>
      <c r="S886" s="17"/>
      <c r="T886" s="17" t="s">
        <v>369</v>
      </c>
      <c r="U886" s="17" t="s">
        <v>61</v>
      </c>
      <c r="V886" s="17" t="s">
        <v>62</v>
      </c>
      <c r="W886" s="19" t="s">
        <v>3090</v>
      </c>
      <c r="X886" s="18">
        <v>42217.291666666701</v>
      </c>
      <c r="Y886" s="18">
        <v>42217.291666666701</v>
      </c>
      <c r="Z886" s="17" t="s">
        <v>103</v>
      </c>
      <c r="AA886" s="17" t="s">
        <v>74</v>
      </c>
      <c r="AB886" s="17" t="s">
        <v>74</v>
      </c>
      <c r="AC886" s="17" t="s">
        <v>103</v>
      </c>
      <c r="AD886" s="17"/>
      <c r="AE886" s="17"/>
    </row>
    <row r="887" spans="1:31" s="3" customFormat="1" ht="13" x14ac:dyDescent="0.3">
      <c r="A887" s="35" t="s">
        <v>3091</v>
      </c>
      <c r="B887" s="17">
        <v>988</v>
      </c>
      <c r="C887" s="18">
        <v>41394</v>
      </c>
      <c r="D887" s="18">
        <v>41394.291666666701</v>
      </c>
      <c r="E887" s="16" t="s">
        <v>1375</v>
      </c>
      <c r="F887" s="36">
        <v>42808.291666666701</v>
      </c>
      <c r="G887" s="16" t="s">
        <v>167</v>
      </c>
      <c r="H887" s="17" t="s">
        <v>95</v>
      </c>
      <c r="I887" s="17"/>
      <c r="J887" s="17"/>
      <c r="K887" s="17" t="s">
        <v>96</v>
      </c>
      <c r="L887" s="17"/>
      <c r="M887" s="17"/>
      <c r="N887" s="17">
        <v>20</v>
      </c>
      <c r="O887" s="17"/>
      <c r="P887" s="17"/>
      <c r="Q887" s="17">
        <v>20</v>
      </c>
      <c r="R887" s="17" t="s">
        <v>115</v>
      </c>
      <c r="S887" s="17"/>
      <c r="T887" s="17" t="s">
        <v>88</v>
      </c>
      <c r="U887" s="17" t="s">
        <v>61</v>
      </c>
      <c r="V887" s="17" t="s">
        <v>62</v>
      </c>
      <c r="W887" s="19" t="s">
        <v>3092</v>
      </c>
      <c r="X887" s="18">
        <v>42217.291666666701</v>
      </c>
      <c r="Y887" s="18">
        <v>42794.333333333299</v>
      </c>
      <c r="Z887" s="17" t="s">
        <v>103</v>
      </c>
      <c r="AA887" s="17" t="s">
        <v>65</v>
      </c>
      <c r="AB887" s="17" t="s">
        <v>65</v>
      </c>
      <c r="AC887" s="17" t="s">
        <v>103</v>
      </c>
      <c r="AD887" s="17" t="s">
        <v>66</v>
      </c>
      <c r="AE887" s="17" t="s">
        <v>74</v>
      </c>
    </row>
    <row r="888" spans="1:31" s="3" customFormat="1" ht="13" x14ac:dyDescent="0.3">
      <c r="A888" s="35" t="s">
        <v>3093</v>
      </c>
      <c r="B888" s="17">
        <v>989</v>
      </c>
      <c r="C888" s="18">
        <v>41394</v>
      </c>
      <c r="D888" s="18">
        <v>41394.291666666701</v>
      </c>
      <c r="E888" s="16" t="s">
        <v>1375</v>
      </c>
      <c r="F888" s="36">
        <v>42103.291666666701</v>
      </c>
      <c r="G888" s="16" t="s">
        <v>167</v>
      </c>
      <c r="H888" s="17" t="s">
        <v>95</v>
      </c>
      <c r="I888" s="17"/>
      <c r="J888" s="17"/>
      <c r="K888" s="17" t="s">
        <v>96</v>
      </c>
      <c r="L888" s="17"/>
      <c r="M888" s="17"/>
      <c r="N888" s="17">
        <v>20</v>
      </c>
      <c r="O888" s="17"/>
      <c r="P888" s="17"/>
      <c r="Q888" s="17">
        <v>20</v>
      </c>
      <c r="R888" s="17" t="s">
        <v>83</v>
      </c>
      <c r="S888" s="17"/>
      <c r="T888" s="17" t="s">
        <v>211</v>
      </c>
      <c r="U888" s="17" t="s">
        <v>61</v>
      </c>
      <c r="V888" s="17" t="s">
        <v>62</v>
      </c>
      <c r="W888" s="19" t="s">
        <v>3094</v>
      </c>
      <c r="X888" s="18">
        <v>42217.291666666701</v>
      </c>
      <c r="Y888" s="18">
        <v>43221.291666666701</v>
      </c>
      <c r="Z888" s="17" t="s">
        <v>103</v>
      </c>
      <c r="AA888" s="17" t="s">
        <v>65</v>
      </c>
      <c r="AB888" s="17" t="s">
        <v>65</v>
      </c>
      <c r="AC888" s="17" t="s">
        <v>103</v>
      </c>
      <c r="AD888" s="17"/>
      <c r="AE888" s="17"/>
    </row>
    <row r="889" spans="1:31" s="3" customFormat="1" ht="25.5" x14ac:dyDescent="0.3">
      <c r="A889" s="35" t="s">
        <v>3095</v>
      </c>
      <c r="B889" s="17">
        <v>990</v>
      </c>
      <c r="C889" s="18">
        <v>41394</v>
      </c>
      <c r="D889" s="18">
        <v>41394.291666666701</v>
      </c>
      <c r="E889" s="16" t="s">
        <v>1375</v>
      </c>
      <c r="F889" s="36">
        <v>42524.291666666701</v>
      </c>
      <c r="G889" s="16" t="s">
        <v>167</v>
      </c>
      <c r="H889" s="17" t="s">
        <v>1035</v>
      </c>
      <c r="I889" s="17"/>
      <c r="J889" s="17"/>
      <c r="K889" s="17" t="s">
        <v>77</v>
      </c>
      <c r="L889" s="17"/>
      <c r="M889" s="17"/>
      <c r="N889" s="17">
        <v>910</v>
      </c>
      <c r="O889" s="17"/>
      <c r="P889" s="17"/>
      <c r="Q889" s="17">
        <v>910</v>
      </c>
      <c r="R889" s="17" t="s">
        <v>115</v>
      </c>
      <c r="S889" s="17"/>
      <c r="T889" s="17" t="s">
        <v>107</v>
      </c>
      <c r="U889" s="17" t="s">
        <v>61</v>
      </c>
      <c r="V889" s="17" t="s">
        <v>89</v>
      </c>
      <c r="W889" s="19" t="s">
        <v>3096</v>
      </c>
      <c r="X889" s="18">
        <v>43101.333333333299</v>
      </c>
      <c r="Y889" s="18">
        <v>45517.291666666701</v>
      </c>
      <c r="Z889" s="17" t="s">
        <v>103</v>
      </c>
      <c r="AA889" s="17" t="s">
        <v>65</v>
      </c>
      <c r="AB889" s="17" t="s">
        <v>65</v>
      </c>
      <c r="AC889" s="17" t="s">
        <v>103</v>
      </c>
      <c r="AD889" s="17"/>
      <c r="AE889" s="17"/>
    </row>
    <row r="890" spans="1:31" s="3" customFormat="1" ht="13" x14ac:dyDescent="0.3">
      <c r="A890" s="35" t="s">
        <v>3097</v>
      </c>
      <c r="B890" s="17">
        <v>991</v>
      </c>
      <c r="C890" s="18">
        <v>41394</v>
      </c>
      <c r="D890" s="18">
        <v>41394.291666666701</v>
      </c>
      <c r="E890" s="16" t="s">
        <v>1375</v>
      </c>
      <c r="F890" s="36">
        <v>41757.291666666701</v>
      </c>
      <c r="G890" s="16" t="s">
        <v>167</v>
      </c>
      <c r="H890" s="17" t="s">
        <v>111</v>
      </c>
      <c r="I890" s="17"/>
      <c r="J890" s="17"/>
      <c r="K890" s="17" t="s">
        <v>77</v>
      </c>
      <c r="L890" s="17"/>
      <c r="M890" s="17"/>
      <c r="N890" s="17">
        <v>1047</v>
      </c>
      <c r="O890" s="17"/>
      <c r="P890" s="17"/>
      <c r="Q890" s="17">
        <v>1047</v>
      </c>
      <c r="R890" s="17" t="s">
        <v>83</v>
      </c>
      <c r="S890" s="17"/>
      <c r="T890" s="17" t="s">
        <v>107</v>
      </c>
      <c r="U890" s="17" t="s">
        <v>61</v>
      </c>
      <c r="V890" s="17" t="s">
        <v>89</v>
      </c>
      <c r="W890" s="19" t="s">
        <v>3098</v>
      </c>
      <c r="X890" s="18">
        <v>43466.333333333299</v>
      </c>
      <c r="Y890" s="18">
        <v>43466.333333333299</v>
      </c>
      <c r="Z890" s="17" t="s">
        <v>103</v>
      </c>
      <c r="AA890" s="17" t="s">
        <v>65</v>
      </c>
      <c r="AB890" s="17" t="s">
        <v>74</v>
      </c>
      <c r="AC890" s="17" t="s">
        <v>103</v>
      </c>
      <c r="AD890" s="17"/>
      <c r="AE890" s="17"/>
    </row>
    <row r="891" spans="1:31" s="3" customFormat="1" ht="13" x14ac:dyDescent="0.3">
      <c r="A891" s="35" t="s">
        <v>3099</v>
      </c>
      <c r="B891" s="17">
        <v>992</v>
      </c>
      <c r="C891" s="18">
        <v>41394</v>
      </c>
      <c r="D891" s="18">
        <v>41394.291666666701</v>
      </c>
      <c r="E891" s="16" t="s">
        <v>1375</v>
      </c>
      <c r="F891" s="36">
        <v>42145.291666666701</v>
      </c>
      <c r="G891" s="16" t="s">
        <v>167</v>
      </c>
      <c r="H891" s="17" t="s">
        <v>95</v>
      </c>
      <c r="I891" s="17"/>
      <c r="J891" s="17"/>
      <c r="K891" s="17" t="s">
        <v>96</v>
      </c>
      <c r="L891" s="17"/>
      <c r="M891" s="17"/>
      <c r="N891" s="17">
        <v>20</v>
      </c>
      <c r="O891" s="17"/>
      <c r="P891" s="17"/>
      <c r="Q891" s="17">
        <v>20</v>
      </c>
      <c r="R891" s="17" t="s">
        <v>83</v>
      </c>
      <c r="S891" s="17"/>
      <c r="T891" s="17" t="s">
        <v>658</v>
      </c>
      <c r="U891" s="17" t="s">
        <v>61</v>
      </c>
      <c r="V891" s="17" t="s">
        <v>62</v>
      </c>
      <c r="W891" s="19" t="s">
        <v>3100</v>
      </c>
      <c r="X891" s="18">
        <v>42217.291666666701</v>
      </c>
      <c r="Y891" s="18">
        <v>42217.291666666701</v>
      </c>
      <c r="Z891" s="17" t="s">
        <v>103</v>
      </c>
      <c r="AA891" s="17" t="s">
        <v>65</v>
      </c>
      <c r="AB891" s="17" t="s">
        <v>65</v>
      </c>
      <c r="AC891" s="17" t="s">
        <v>103</v>
      </c>
      <c r="AD891" s="17"/>
      <c r="AE891" s="17"/>
    </row>
    <row r="892" spans="1:31" s="3" customFormat="1" ht="13" x14ac:dyDescent="0.3">
      <c r="A892" s="35" t="s">
        <v>3101</v>
      </c>
      <c r="B892" s="17">
        <v>995</v>
      </c>
      <c r="C892" s="18">
        <v>41395</v>
      </c>
      <c r="D892" s="18">
        <v>41394.291666666701</v>
      </c>
      <c r="E892" s="16" t="s">
        <v>1375</v>
      </c>
      <c r="F892" s="36">
        <v>41457.291666666701</v>
      </c>
      <c r="G892" s="16" t="s">
        <v>167</v>
      </c>
      <c r="H892" s="17" t="s">
        <v>95</v>
      </c>
      <c r="I892" s="17"/>
      <c r="J892" s="17"/>
      <c r="K892" s="17" t="s">
        <v>96</v>
      </c>
      <c r="L892" s="17"/>
      <c r="M892" s="17"/>
      <c r="N892" s="17">
        <v>150</v>
      </c>
      <c r="O892" s="17"/>
      <c r="P892" s="17"/>
      <c r="Q892" s="17">
        <v>150</v>
      </c>
      <c r="R892" s="17" t="s">
        <v>83</v>
      </c>
      <c r="S892" s="17"/>
      <c r="T892" s="17" t="s">
        <v>133</v>
      </c>
      <c r="U892" s="17" t="s">
        <v>61</v>
      </c>
      <c r="V892" s="17" t="s">
        <v>62</v>
      </c>
      <c r="W892" s="19" t="s">
        <v>3102</v>
      </c>
      <c r="X892" s="18">
        <v>42522.291666666701</v>
      </c>
      <c r="Y892" s="18">
        <v>42522.291666666701</v>
      </c>
      <c r="Z892" s="17" t="s">
        <v>103</v>
      </c>
      <c r="AA892" s="17" t="s">
        <v>74</v>
      </c>
      <c r="AB892" s="17" t="s">
        <v>74</v>
      </c>
      <c r="AC892" s="17" t="s">
        <v>103</v>
      </c>
      <c r="AD892" s="17"/>
      <c r="AE892" s="17"/>
    </row>
    <row r="893" spans="1:31" s="3" customFormat="1" ht="25.5" x14ac:dyDescent="0.3">
      <c r="A893" s="35" t="s">
        <v>3103</v>
      </c>
      <c r="B893" s="17">
        <v>996</v>
      </c>
      <c r="C893" s="18">
        <v>41395</v>
      </c>
      <c r="D893" s="18">
        <v>41394.291666666701</v>
      </c>
      <c r="E893" s="16" t="s">
        <v>1375</v>
      </c>
      <c r="F893" s="36">
        <v>41457.291666666701</v>
      </c>
      <c r="G893" s="16" t="s">
        <v>167</v>
      </c>
      <c r="H893" s="17" t="s">
        <v>95</v>
      </c>
      <c r="I893" s="17"/>
      <c r="J893" s="17"/>
      <c r="K893" s="17" t="s">
        <v>96</v>
      </c>
      <c r="L893" s="17"/>
      <c r="M893" s="17"/>
      <c r="N893" s="17">
        <v>150</v>
      </c>
      <c r="O893" s="17"/>
      <c r="P893" s="17"/>
      <c r="Q893" s="17">
        <v>150</v>
      </c>
      <c r="R893" s="17" t="s">
        <v>83</v>
      </c>
      <c r="S893" s="17"/>
      <c r="T893" s="17" t="s">
        <v>88</v>
      </c>
      <c r="U893" s="17" t="s">
        <v>61</v>
      </c>
      <c r="V893" s="17" t="s">
        <v>62</v>
      </c>
      <c r="W893" s="19" t="s">
        <v>3104</v>
      </c>
      <c r="X893" s="18">
        <v>42522.291666666701</v>
      </c>
      <c r="Y893" s="18">
        <v>42522.291666666701</v>
      </c>
      <c r="Z893" s="17" t="s">
        <v>103</v>
      </c>
      <c r="AA893" s="17" t="s">
        <v>74</v>
      </c>
      <c r="AB893" s="17" t="s">
        <v>74</v>
      </c>
      <c r="AC893" s="17" t="s">
        <v>103</v>
      </c>
      <c r="AD893" s="17"/>
      <c r="AE893" s="17"/>
    </row>
    <row r="894" spans="1:31" s="3" customFormat="1" ht="25.5" x14ac:dyDescent="0.3">
      <c r="A894" s="35" t="s">
        <v>3105</v>
      </c>
      <c r="B894" s="17">
        <v>997</v>
      </c>
      <c r="C894" s="18">
        <v>41395</v>
      </c>
      <c r="D894" s="18">
        <v>41394.291666666701</v>
      </c>
      <c r="E894" s="16" t="s">
        <v>1375</v>
      </c>
      <c r="F894" s="36">
        <v>42159.291666666701</v>
      </c>
      <c r="G894" s="16" t="s">
        <v>167</v>
      </c>
      <c r="H894" s="17" t="s">
        <v>95</v>
      </c>
      <c r="I894" s="17"/>
      <c r="J894" s="17"/>
      <c r="K894" s="17" t="s">
        <v>96</v>
      </c>
      <c r="L894" s="17"/>
      <c r="M894" s="17"/>
      <c r="N894" s="17">
        <v>16</v>
      </c>
      <c r="O894" s="17"/>
      <c r="P894" s="17"/>
      <c r="Q894" s="17">
        <v>16</v>
      </c>
      <c r="R894" s="17" t="s">
        <v>83</v>
      </c>
      <c r="S894" s="17"/>
      <c r="T894" s="17" t="s">
        <v>522</v>
      </c>
      <c r="U894" s="17" t="s">
        <v>61</v>
      </c>
      <c r="V894" s="17" t="s">
        <v>62</v>
      </c>
      <c r="W894" s="19" t="s">
        <v>3106</v>
      </c>
      <c r="X894" s="18">
        <v>42185.291666666701</v>
      </c>
      <c r="Y894" s="18">
        <v>42262.291666666701</v>
      </c>
      <c r="Z894" s="17" t="s">
        <v>103</v>
      </c>
      <c r="AA894" s="17" t="s">
        <v>65</v>
      </c>
      <c r="AB894" s="17" t="s">
        <v>65</v>
      </c>
      <c r="AC894" s="17" t="s">
        <v>103</v>
      </c>
      <c r="AD894" s="17"/>
      <c r="AE894" s="17"/>
    </row>
    <row r="895" spans="1:31" s="3" customFormat="1" ht="38" x14ac:dyDescent="0.3">
      <c r="A895" s="35" t="s">
        <v>3107</v>
      </c>
      <c r="B895" s="17">
        <v>998</v>
      </c>
      <c r="C895" s="18">
        <v>41395</v>
      </c>
      <c r="D895" s="18">
        <v>41394.291666666701</v>
      </c>
      <c r="E895" s="16" t="s">
        <v>1375</v>
      </c>
      <c r="F895" s="36">
        <v>41760.291666666701</v>
      </c>
      <c r="G895" s="16" t="s">
        <v>167</v>
      </c>
      <c r="H895" s="17" t="s">
        <v>76</v>
      </c>
      <c r="I895" s="17"/>
      <c r="J895" s="17"/>
      <c r="K895" s="17" t="s">
        <v>96</v>
      </c>
      <c r="L895" s="17"/>
      <c r="M895" s="17"/>
      <c r="N895" s="17">
        <v>300</v>
      </c>
      <c r="O895" s="17"/>
      <c r="P895" s="17"/>
      <c r="Q895" s="17">
        <v>300</v>
      </c>
      <c r="R895" s="17" t="s">
        <v>83</v>
      </c>
      <c r="S895" s="17"/>
      <c r="T895" s="17" t="s">
        <v>257</v>
      </c>
      <c r="U895" s="17" t="s">
        <v>189</v>
      </c>
      <c r="V895" s="17" t="s">
        <v>71</v>
      </c>
      <c r="W895" s="19" t="s">
        <v>3108</v>
      </c>
      <c r="X895" s="18">
        <v>43191.291666666701</v>
      </c>
      <c r="Y895" s="18">
        <v>43191.291666666701</v>
      </c>
      <c r="Z895" s="17" t="s">
        <v>103</v>
      </c>
      <c r="AA895" s="17" t="s">
        <v>65</v>
      </c>
      <c r="AB895" s="17" t="s">
        <v>74</v>
      </c>
      <c r="AC895" s="17" t="s">
        <v>103</v>
      </c>
      <c r="AD895" s="17"/>
      <c r="AE895" s="17"/>
    </row>
    <row r="896" spans="1:31" s="3" customFormat="1" ht="13" x14ac:dyDescent="0.3">
      <c r="A896" s="35" t="s">
        <v>3109</v>
      </c>
      <c r="B896" s="17">
        <v>999</v>
      </c>
      <c r="C896" s="18">
        <v>41395</v>
      </c>
      <c r="D896" s="18">
        <v>41394.291666666701</v>
      </c>
      <c r="E896" s="16" t="s">
        <v>1375</v>
      </c>
      <c r="F896" s="36">
        <v>41533.291666666701</v>
      </c>
      <c r="G896" s="16" t="s">
        <v>167</v>
      </c>
      <c r="H896" s="17" t="s">
        <v>55</v>
      </c>
      <c r="I896" s="17"/>
      <c r="J896" s="17"/>
      <c r="K896" s="17" t="s">
        <v>55</v>
      </c>
      <c r="L896" s="17"/>
      <c r="M896" s="17"/>
      <c r="N896" s="17">
        <v>250</v>
      </c>
      <c r="O896" s="17"/>
      <c r="P896" s="17"/>
      <c r="Q896" s="17">
        <v>250</v>
      </c>
      <c r="R896" s="17" t="s">
        <v>83</v>
      </c>
      <c r="S896" s="17"/>
      <c r="T896" s="17" t="s">
        <v>88</v>
      </c>
      <c r="U896" s="17" t="s">
        <v>61</v>
      </c>
      <c r="V896" s="17" t="s">
        <v>62</v>
      </c>
      <c r="W896" s="19" t="s">
        <v>3110</v>
      </c>
      <c r="X896" s="18">
        <v>42736.333333333299</v>
      </c>
      <c r="Y896" s="18">
        <v>42736.333333333299</v>
      </c>
      <c r="Z896" s="17" t="s">
        <v>103</v>
      </c>
      <c r="AA896" s="17" t="s">
        <v>74</v>
      </c>
      <c r="AB896" s="17" t="s">
        <v>74</v>
      </c>
      <c r="AC896" s="17" t="s">
        <v>103</v>
      </c>
      <c r="AD896" s="17"/>
      <c r="AE896" s="17"/>
    </row>
    <row r="897" spans="1:31" s="3" customFormat="1" ht="13" x14ac:dyDescent="0.3">
      <c r="A897" s="35" t="s">
        <v>3111</v>
      </c>
      <c r="B897" s="17">
        <v>1000</v>
      </c>
      <c r="C897" s="18">
        <v>41395</v>
      </c>
      <c r="D897" s="18">
        <v>41394.291666666701</v>
      </c>
      <c r="E897" s="16" t="s">
        <v>1375</v>
      </c>
      <c r="F897" s="36">
        <v>41753.291666666701</v>
      </c>
      <c r="G897" s="16" t="s">
        <v>167</v>
      </c>
      <c r="H897" s="17" t="s">
        <v>111</v>
      </c>
      <c r="I897" s="17"/>
      <c r="J897" s="17"/>
      <c r="K897" s="17" t="s">
        <v>430</v>
      </c>
      <c r="L897" s="17"/>
      <c r="M897" s="17"/>
      <c r="N897" s="17">
        <v>300</v>
      </c>
      <c r="O897" s="17"/>
      <c r="P897" s="17"/>
      <c r="Q897" s="17">
        <v>300</v>
      </c>
      <c r="R897" s="17" t="s">
        <v>83</v>
      </c>
      <c r="S897" s="17"/>
      <c r="T897" s="17" t="s">
        <v>88</v>
      </c>
      <c r="U897" s="17" t="s">
        <v>61</v>
      </c>
      <c r="V897" s="17" t="s">
        <v>62</v>
      </c>
      <c r="W897" s="19" t="s">
        <v>3112</v>
      </c>
      <c r="X897" s="18">
        <v>43466.333333333299</v>
      </c>
      <c r="Y897" s="18">
        <v>43466.333333333299</v>
      </c>
      <c r="Z897" s="17" t="s">
        <v>103</v>
      </c>
      <c r="AA897" s="17" t="s">
        <v>65</v>
      </c>
      <c r="AB897" s="17" t="s">
        <v>74</v>
      </c>
      <c r="AC897" s="17" t="s">
        <v>103</v>
      </c>
      <c r="AD897" s="17"/>
      <c r="AE897" s="17"/>
    </row>
    <row r="898" spans="1:31" s="3" customFormat="1" ht="13" x14ac:dyDescent="0.3">
      <c r="A898" s="35" t="s">
        <v>3113</v>
      </c>
      <c r="B898" s="17">
        <v>1001</v>
      </c>
      <c r="C898" s="18">
        <v>41395</v>
      </c>
      <c r="D898" s="18">
        <v>41394.291666666701</v>
      </c>
      <c r="E898" s="16" t="s">
        <v>1375</v>
      </c>
      <c r="F898" s="36">
        <v>41697.333333333299</v>
      </c>
      <c r="G898" s="16" t="s">
        <v>167</v>
      </c>
      <c r="H898" s="17" t="s">
        <v>95</v>
      </c>
      <c r="I898" s="17"/>
      <c r="J898" s="17"/>
      <c r="K898" s="17" t="s">
        <v>96</v>
      </c>
      <c r="L898" s="17"/>
      <c r="M898" s="17"/>
      <c r="N898" s="17">
        <v>20</v>
      </c>
      <c r="O898" s="17"/>
      <c r="P898" s="17"/>
      <c r="Q898" s="17">
        <v>20</v>
      </c>
      <c r="R898" s="17" t="s">
        <v>83</v>
      </c>
      <c r="S898" s="17"/>
      <c r="T898" s="17" t="s">
        <v>133</v>
      </c>
      <c r="U898" s="17" t="s">
        <v>61</v>
      </c>
      <c r="V898" s="17" t="s">
        <v>62</v>
      </c>
      <c r="W898" s="19" t="s">
        <v>3114</v>
      </c>
      <c r="X898" s="18">
        <v>42644.291666666701</v>
      </c>
      <c r="Y898" s="18">
        <v>42644.291666666701</v>
      </c>
      <c r="Z898" s="17" t="s">
        <v>103</v>
      </c>
      <c r="AA898" s="17" t="s">
        <v>65</v>
      </c>
      <c r="AB898" s="17" t="s">
        <v>74</v>
      </c>
      <c r="AC898" s="17" t="s">
        <v>103</v>
      </c>
      <c r="AD898" s="17"/>
      <c r="AE898" s="17"/>
    </row>
    <row r="899" spans="1:31" s="3" customFormat="1" ht="13" x14ac:dyDescent="0.3">
      <c r="A899" s="35" t="s">
        <v>3115</v>
      </c>
      <c r="B899" s="17">
        <v>1003</v>
      </c>
      <c r="C899" s="18">
        <v>41394</v>
      </c>
      <c r="D899" s="18">
        <v>41394.291666666701</v>
      </c>
      <c r="E899" s="16" t="s">
        <v>1375</v>
      </c>
      <c r="F899" s="36">
        <v>41758.291666666701</v>
      </c>
      <c r="G899" s="16" t="s">
        <v>167</v>
      </c>
      <c r="H899" s="17" t="s">
        <v>1035</v>
      </c>
      <c r="I899" s="17"/>
      <c r="J899" s="17"/>
      <c r="K899" s="17" t="s">
        <v>77</v>
      </c>
      <c r="L899" s="17"/>
      <c r="M899" s="17"/>
      <c r="N899" s="17">
        <v>86</v>
      </c>
      <c r="O899" s="17"/>
      <c r="P899" s="17"/>
      <c r="Q899" s="17">
        <v>86</v>
      </c>
      <c r="R899" s="17" t="s">
        <v>83</v>
      </c>
      <c r="S899" s="17"/>
      <c r="T899" s="17" t="s">
        <v>88</v>
      </c>
      <c r="U899" s="17" t="s">
        <v>61</v>
      </c>
      <c r="V899" s="17" t="s">
        <v>89</v>
      </c>
      <c r="W899" s="19" t="s">
        <v>3116</v>
      </c>
      <c r="X899" s="18">
        <v>42736.333333333299</v>
      </c>
      <c r="Y899" s="18">
        <v>42736.333333333299</v>
      </c>
      <c r="Z899" s="17" t="s">
        <v>103</v>
      </c>
      <c r="AA899" s="17" t="s">
        <v>65</v>
      </c>
      <c r="AB899" s="17" t="s">
        <v>74</v>
      </c>
      <c r="AC899" s="17" t="s">
        <v>103</v>
      </c>
      <c r="AD899" s="17"/>
      <c r="AE899" s="17"/>
    </row>
    <row r="900" spans="1:31" s="3" customFormat="1" ht="13" x14ac:dyDescent="0.3">
      <c r="A900" s="35" t="s">
        <v>3117</v>
      </c>
      <c r="B900" s="17">
        <v>1004</v>
      </c>
      <c r="C900" s="18">
        <v>41632</v>
      </c>
      <c r="D900" s="18">
        <v>41662.333333333299</v>
      </c>
      <c r="E900" s="16" t="s">
        <v>1375</v>
      </c>
      <c r="F900" s="36">
        <v>41849.291666666701</v>
      </c>
      <c r="G900" s="16" t="s">
        <v>200</v>
      </c>
      <c r="H900" s="17" t="s">
        <v>95</v>
      </c>
      <c r="I900" s="17"/>
      <c r="J900" s="17"/>
      <c r="K900" s="17" t="s">
        <v>96</v>
      </c>
      <c r="L900" s="17"/>
      <c r="M900" s="17"/>
      <c r="N900" s="17">
        <v>5</v>
      </c>
      <c r="O900" s="17"/>
      <c r="P900" s="17"/>
      <c r="Q900" s="17">
        <v>5</v>
      </c>
      <c r="R900" s="17" t="s">
        <v>115</v>
      </c>
      <c r="S900" s="17"/>
      <c r="T900" s="17" t="s">
        <v>88</v>
      </c>
      <c r="U900" s="17" t="s">
        <v>61</v>
      </c>
      <c r="V900" s="17" t="s">
        <v>89</v>
      </c>
      <c r="W900" s="19" t="s">
        <v>3118</v>
      </c>
      <c r="X900" s="18">
        <v>41943.291666666701</v>
      </c>
      <c r="Y900" s="18">
        <v>41943.291666666701</v>
      </c>
      <c r="Z900" s="17" t="s">
        <v>74</v>
      </c>
      <c r="AA900" s="17" t="s">
        <v>103</v>
      </c>
      <c r="AB900" s="17" t="s">
        <v>103</v>
      </c>
      <c r="AC900" s="17" t="s">
        <v>103</v>
      </c>
      <c r="AD900" s="17"/>
      <c r="AE900" s="17"/>
    </row>
    <row r="901" spans="1:31" s="3" customFormat="1" ht="13" x14ac:dyDescent="0.3">
      <c r="A901" s="35" t="s">
        <v>3119</v>
      </c>
      <c r="B901" s="17">
        <v>1006</v>
      </c>
      <c r="C901" s="18">
        <v>41726</v>
      </c>
      <c r="D901" s="18">
        <v>41726.291666666701</v>
      </c>
      <c r="E901" s="16" t="s">
        <v>1375</v>
      </c>
      <c r="F901" s="36">
        <v>41927.291666666701</v>
      </c>
      <c r="G901" s="16" t="s">
        <v>256</v>
      </c>
      <c r="H901" s="17" t="s">
        <v>76</v>
      </c>
      <c r="I901" s="17"/>
      <c r="J901" s="17"/>
      <c r="K901" s="17" t="s">
        <v>653</v>
      </c>
      <c r="L901" s="17"/>
      <c r="M901" s="17"/>
      <c r="N901" s="17">
        <v>5</v>
      </c>
      <c r="O901" s="17"/>
      <c r="P901" s="17"/>
      <c r="Q901" s="17">
        <v>5</v>
      </c>
      <c r="R901" s="17" t="s">
        <v>115</v>
      </c>
      <c r="S901" s="17"/>
      <c r="T901" s="17" t="s">
        <v>1032</v>
      </c>
      <c r="U901" s="17" t="s">
        <v>120</v>
      </c>
      <c r="V901" s="17" t="s">
        <v>89</v>
      </c>
      <c r="W901" s="19" t="s">
        <v>2880</v>
      </c>
      <c r="X901" s="18">
        <v>41913.291666666701</v>
      </c>
      <c r="Y901" s="18">
        <v>41913.291666666701</v>
      </c>
      <c r="Z901" s="17" t="s">
        <v>103</v>
      </c>
      <c r="AA901" s="17" t="s">
        <v>74</v>
      </c>
      <c r="AB901" s="17" t="s">
        <v>74</v>
      </c>
      <c r="AC901" s="17" t="s">
        <v>103</v>
      </c>
      <c r="AD901" s="17"/>
      <c r="AE901" s="17"/>
    </row>
    <row r="902" spans="1:31" s="3" customFormat="1" ht="13" x14ac:dyDescent="0.3">
      <c r="A902" s="35" t="s">
        <v>3120</v>
      </c>
      <c r="B902" s="17">
        <v>1007</v>
      </c>
      <c r="C902" s="18">
        <v>41760</v>
      </c>
      <c r="D902" s="18">
        <v>41759.291666666701</v>
      </c>
      <c r="E902" s="16" t="s">
        <v>1375</v>
      </c>
      <c r="F902" s="36">
        <v>42083.291666666701</v>
      </c>
      <c r="G902" s="16" t="s">
        <v>178</v>
      </c>
      <c r="H902" s="17" t="s">
        <v>56</v>
      </c>
      <c r="I902" s="17"/>
      <c r="J902" s="17"/>
      <c r="K902" s="17" t="s">
        <v>57</v>
      </c>
      <c r="L902" s="17"/>
      <c r="M902" s="17"/>
      <c r="N902" s="17">
        <v>20</v>
      </c>
      <c r="O902" s="17"/>
      <c r="P902" s="17"/>
      <c r="Q902" s="17">
        <v>20</v>
      </c>
      <c r="R902" s="17" t="s">
        <v>83</v>
      </c>
      <c r="S902" s="17"/>
      <c r="T902" s="17" t="s">
        <v>112</v>
      </c>
      <c r="U902" s="17" t="s">
        <v>61</v>
      </c>
      <c r="V902" s="17" t="s">
        <v>62</v>
      </c>
      <c r="W902" s="19" t="s">
        <v>361</v>
      </c>
      <c r="X902" s="18">
        <v>43525.333333333299</v>
      </c>
      <c r="Y902" s="18">
        <v>43831.333333333299</v>
      </c>
      <c r="Z902" s="17" t="s">
        <v>103</v>
      </c>
      <c r="AA902" s="17" t="s">
        <v>65</v>
      </c>
      <c r="AB902" s="17" t="s">
        <v>74</v>
      </c>
      <c r="AC902" s="17" t="s">
        <v>103</v>
      </c>
      <c r="AD902" s="17"/>
      <c r="AE902" s="17" t="s">
        <v>74</v>
      </c>
    </row>
    <row r="903" spans="1:31" s="3" customFormat="1" ht="13" x14ac:dyDescent="0.3">
      <c r="A903" s="35" t="s">
        <v>3121</v>
      </c>
      <c r="B903" s="17">
        <v>1008</v>
      </c>
      <c r="C903" s="18">
        <v>41758</v>
      </c>
      <c r="D903" s="18">
        <v>41759.291666666701</v>
      </c>
      <c r="E903" s="16" t="s">
        <v>1375</v>
      </c>
      <c r="F903" s="36">
        <v>42034.333333333299</v>
      </c>
      <c r="G903" s="16" t="s">
        <v>178</v>
      </c>
      <c r="H903" s="17" t="s">
        <v>1035</v>
      </c>
      <c r="I903" s="17"/>
      <c r="J903" s="17"/>
      <c r="K903" s="17" t="s">
        <v>77</v>
      </c>
      <c r="L903" s="17"/>
      <c r="M903" s="17"/>
      <c r="N903" s="17">
        <v>309</v>
      </c>
      <c r="O903" s="17"/>
      <c r="P903" s="17"/>
      <c r="Q903" s="17">
        <v>309</v>
      </c>
      <c r="R903" s="17" t="s">
        <v>83</v>
      </c>
      <c r="S903" s="17"/>
      <c r="T903" s="17" t="s">
        <v>144</v>
      </c>
      <c r="U903" s="17" t="s">
        <v>61</v>
      </c>
      <c r="V903" s="17" t="s">
        <v>62</v>
      </c>
      <c r="W903" s="19" t="s">
        <v>673</v>
      </c>
      <c r="X903" s="18">
        <v>42887.291666666701</v>
      </c>
      <c r="Y903" s="18">
        <v>42887.291666666701</v>
      </c>
      <c r="Z903" s="17" t="s">
        <v>103</v>
      </c>
      <c r="AA903" s="17" t="s">
        <v>74</v>
      </c>
      <c r="AB903" s="17" t="s">
        <v>74</v>
      </c>
      <c r="AC903" s="17" t="s">
        <v>103</v>
      </c>
      <c r="AD903" s="17"/>
      <c r="AE903" s="17"/>
    </row>
    <row r="904" spans="1:31" s="3" customFormat="1" ht="13" x14ac:dyDescent="0.3">
      <c r="A904" s="35" t="s">
        <v>3122</v>
      </c>
      <c r="B904" s="17">
        <v>1009</v>
      </c>
      <c r="C904" s="18">
        <v>41758</v>
      </c>
      <c r="D904" s="18">
        <v>41759.291666666701</v>
      </c>
      <c r="E904" s="16" t="s">
        <v>1375</v>
      </c>
      <c r="F904" s="36">
        <v>42034.333333333299</v>
      </c>
      <c r="G904" s="16" t="s">
        <v>178</v>
      </c>
      <c r="H904" s="17" t="s">
        <v>56</v>
      </c>
      <c r="I904" s="17"/>
      <c r="J904" s="17"/>
      <c r="K904" s="17" t="s">
        <v>57</v>
      </c>
      <c r="L904" s="17"/>
      <c r="M904" s="17"/>
      <c r="N904" s="17">
        <v>20</v>
      </c>
      <c r="O904" s="17"/>
      <c r="P904" s="17"/>
      <c r="Q904" s="17">
        <v>20</v>
      </c>
      <c r="R904" s="17" t="s">
        <v>83</v>
      </c>
      <c r="S904" s="17"/>
      <c r="T904" s="17" t="s">
        <v>144</v>
      </c>
      <c r="U904" s="17" t="s">
        <v>61</v>
      </c>
      <c r="V904" s="17" t="s">
        <v>62</v>
      </c>
      <c r="W904" s="19" t="s">
        <v>3123</v>
      </c>
      <c r="X904" s="18">
        <v>42522.291666666701</v>
      </c>
      <c r="Y904" s="18">
        <v>42522.291666666701</v>
      </c>
      <c r="Z904" s="17" t="s">
        <v>103</v>
      </c>
      <c r="AA904" s="17" t="s">
        <v>74</v>
      </c>
      <c r="AB904" s="17" t="s">
        <v>74</v>
      </c>
      <c r="AC904" s="17" t="s">
        <v>103</v>
      </c>
      <c r="AD904" s="17"/>
      <c r="AE904" s="17"/>
    </row>
    <row r="905" spans="1:31" s="3" customFormat="1" ht="13" x14ac:dyDescent="0.3">
      <c r="A905" s="35" t="s">
        <v>3124</v>
      </c>
      <c r="B905" s="17">
        <v>1011</v>
      </c>
      <c r="C905" s="18">
        <v>41757</v>
      </c>
      <c r="D905" s="18">
        <v>41759.291666666701</v>
      </c>
      <c r="E905" s="16" t="s">
        <v>1375</v>
      </c>
      <c r="F905" s="36">
        <v>44207.333333333299</v>
      </c>
      <c r="G905" s="16" t="s">
        <v>178</v>
      </c>
      <c r="H905" s="17" t="s">
        <v>56</v>
      </c>
      <c r="I905" s="17"/>
      <c r="J905" s="17"/>
      <c r="K905" s="17" t="s">
        <v>57</v>
      </c>
      <c r="L905" s="17"/>
      <c r="M905" s="17"/>
      <c r="N905" s="17">
        <v>30</v>
      </c>
      <c r="O905" s="17"/>
      <c r="P905" s="17"/>
      <c r="Q905" s="17">
        <v>30</v>
      </c>
      <c r="R905" s="17" t="s">
        <v>83</v>
      </c>
      <c r="S905" s="17"/>
      <c r="T905" s="17" t="s">
        <v>201</v>
      </c>
      <c r="U905" s="17" t="s">
        <v>61</v>
      </c>
      <c r="V905" s="17" t="s">
        <v>62</v>
      </c>
      <c r="W905" s="19" t="s">
        <v>3125</v>
      </c>
      <c r="X905" s="18">
        <v>42705.333333333299</v>
      </c>
      <c r="Y905" s="18">
        <v>44256.333333333299</v>
      </c>
      <c r="Z905" s="17" t="s">
        <v>103</v>
      </c>
      <c r="AA905" s="17" t="s">
        <v>65</v>
      </c>
      <c r="AB905" s="17" t="s">
        <v>65</v>
      </c>
      <c r="AC905" s="17" t="s">
        <v>103</v>
      </c>
      <c r="AD905" s="17" t="s">
        <v>66</v>
      </c>
      <c r="AE905" s="17" t="s">
        <v>1509</v>
      </c>
    </row>
    <row r="906" spans="1:31" s="3" customFormat="1" ht="13" x14ac:dyDescent="0.3">
      <c r="A906" s="35" t="s">
        <v>3126</v>
      </c>
      <c r="B906" s="17">
        <v>1012</v>
      </c>
      <c r="C906" s="18">
        <v>41759</v>
      </c>
      <c r="D906" s="18">
        <v>41759.291666666701</v>
      </c>
      <c r="E906" s="16" t="s">
        <v>1375</v>
      </c>
      <c r="F906" s="36">
        <v>42031.333333333299</v>
      </c>
      <c r="G906" s="16" t="s">
        <v>178</v>
      </c>
      <c r="H906" s="17" t="s">
        <v>56</v>
      </c>
      <c r="I906" s="17"/>
      <c r="J906" s="17"/>
      <c r="K906" s="17" t="s">
        <v>57</v>
      </c>
      <c r="L906" s="17"/>
      <c r="M906" s="17"/>
      <c r="N906" s="17">
        <v>20</v>
      </c>
      <c r="O906" s="17"/>
      <c r="P906" s="17"/>
      <c r="Q906" s="17">
        <v>20</v>
      </c>
      <c r="R906" s="17" t="s">
        <v>83</v>
      </c>
      <c r="S906" s="17"/>
      <c r="T906" s="17" t="s">
        <v>112</v>
      </c>
      <c r="U906" s="17" t="s">
        <v>61</v>
      </c>
      <c r="V906" s="17" t="s">
        <v>62</v>
      </c>
      <c r="W906" s="19" t="s">
        <v>3127</v>
      </c>
      <c r="X906" s="18">
        <v>42522.291666666701</v>
      </c>
      <c r="Y906" s="18">
        <v>42522.291666666701</v>
      </c>
      <c r="Z906" s="17" t="s">
        <v>103</v>
      </c>
      <c r="AA906" s="17" t="s">
        <v>74</v>
      </c>
      <c r="AB906" s="17" t="s">
        <v>74</v>
      </c>
      <c r="AC906" s="17" t="s">
        <v>103</v>
      </c>
      <c r="AD906" s="17"/>
      <c r="AE906" s="17"/>
    </row>
    <row r="907" spans="1:31" s="3" customFormat="1" ht="13" x14ac:dyDescent="0.3">
      <c r="A907" s="35" t="s">
        <v>3128</v>
      </c>
      <c r="B907" s="17">
        <v>1013</v>
      </c>
      <c r="C907" s="18">
        <v>41760</v>
      </c>
      <c r="D907" s="18">
        <v>41759.291666666701</v>
      </c>
      <c r="E907" s="16" t="s">
        <v>1375</v>
      </c>
      <c r="F907" s="36">
        <v>42045.333333333299</v>
      </c>
      <c r="G907" s="16" t="s">
        <v>178</v>
      </c>
      <c r="H907" s="17" t="s">
        <v>147</v>
      </c>
      <c r="I907" s="17"/>
      <c r="J907" s="17"/>
      <c r="K907" s="17" t="s">
        <v>148</v>
      </c>
      <c r="L907" s="17"/>
      <c r="M907" s="17"/>
      <c r="N907" s="17">
        <v>15.5</v>
      </c>
      <c r="O907" s="17"/>
      <c r="P907" s="17"/>
      <c r="Q907" s="17">
        <v>15.5</v>
      </c>
      <c r="R907" s="17" t="s">
        <v>83</v>
      </c>
      <c r="S907" s="17"/>
      <c r="T907" s="17" t="s">
        <v>519</v>
      </c>
      <c r="U907" s="17" t="s">
        <v>61</v>
      </c>
      <c r="V907" s="17" t="s">
        <v>62</v>
      </c>
      <c r="W907" s="19" t="s">
        <v>3129</v>
      </c>
      <c r="X907" s="18">
        <v>43115.333333333299</v>
      </c>
      <c r="Y907" s="18">
        <v>43115.333333333299</v>
      </c>
      <c r="Z907" s="17" t="s">
        <v>103</v>
      </c>
      <c r="AA907" s="17" t="s">
        <v>74</v>
      </c>
      <c r="AB907" s="17" t="s">
        <v>74</v>
      </c>
      <c r="AC907" s="17" t="s">
        <v>103</v>
      </c>
      <c r="AD907" s="17"/>
      <c r="AE907" s="17"/>
    </row>
    <row r="908" spans="1:31" s="3" customFormat="1" ht="13" x14ac:dyDescent="0.3">
      <c r="A908" s="35" t="s">
        <v>3130</v>
      </c>
      <c r="B908" s="17">
        <v>1014</v>
      </c>
      <c r="C908" s="18">
        <v>41759</v>
      </c>
      <c r="D908" s="18">
        <v>41759.291666666701</v>
      </c>
      <c r="E908" s="16" t="s">
        <v>1375</v>
      </c>
      <c r="F908" s="36">
        <v>42704.333333333299</v>
      </c>
      <c r="G908" s="16" t="s">
        <v>178</v>
      </c>
      <c r="H908" s="17" t="s">
        <v>56</v>
      </c>
      <c r="I908" s="17"/>
      <c r="J908" s="17"/>
      <c r="K908" s="17" t="s">
        <v>57</v>
      </c>
      <c r="L908" s="17"/>
      <c r="M908" s="17"/>
      <c r="N908" s="17">
        <v>10</v>
      </c>
      <c r="O908" s="17"/>
      <c r="P908" s="17"/>
      <c r="Q908" s="17">
        <v>10</v>
      </c>
      <c r="R908" s="17" t="s">
        <v>83</v>
      </c>
      <c r="S908" s="17"/>
      <c r="T908" s="17" t="s">
        <v>211</v>
      </c>
      <c r="U908" s="17" t="s">
        <v>61</v>
      </c>
      <c r="V908" s="17" t="s">
        <v>62</v>
      </c>
      <c r="W908" s="19" t="s">
        <v>3131</v>
      </c>
      <c r="X908" s="18">
        <v>42522.291666666701</v>
      </c>
      <c r="Y908" s="18">
        <v>42522.291666666701</v>
      </c>
      <c r="Z908" s="17" t="s">
        <v>103</v>
      </c>
      <c r="AA908" s="17" t="s">
        <v>65</v>
      </c>
      <c r="AB908" s="17" t="s">
        <v>65</v>
      </c>
      <c r="AC908" s="17" t="s">
        <v>103</v>
      </c>
      <c r="AD908" s="17"/>
      <c r="AE908" s="17" t="s">
        <v>1509</v>
      </c>
    </row>
    <row r="909" spans="1:31" s="3" customFormat="1" ht="13" x14ac:dyDescent="0.3">
      <c r="A909" s="35" t="s">
        <v>3132</v>
      </c>
      <c r="B909" s="17">
        <v>1015</v>
      </c>
      <c r="C909" s="18">
        <v>41759</v>
      </c>
      <c r="D909" s="18">
        <v>41759.291666666701</v>
      </c>
      <c r="E909" s="16" t="s">
        <v>1375</v>
      </c>
      <c r="F909" s="36">
        <v>42038.333333333299</v>
      </c>
      <c r="G909" s="16" t="s">
        <v>178</v>
      </c>
      <c r="H909" s="17" t="s">
        <v>56</v>
      </c>
      <c r="I909" s="17"/>
      <c r="J909" s="17"/>
      <c r="K909" s="17" t="s">
        <v>57</v>
      </c>
      <c r="L909" s="17"/>
      <c r="M909" s="17"/>
      <c r="N909" s="17">
        <v>20</v>
      </c>
      <c r="O909" s="17"/>
      <c r="P909" s="17"/>
      <c r="Q909" s="17">
        <v>20</v>
      </c>
      <c r="R909" s="17" t="s">
        <v>83</v>
      </c>
      <c r="S909" s="17"/>
      <c r="T909" s="17" t="s">
        <v>519</v>
      </c>
      <c r="U909" s="17" t="s">
        <v>61</v>
      </c>
      <c r="V909" s="17" t="s">
        <v>62</v>
      </c>
      <c r="W909" s="19" t="s">
        <v>3133</v>
      </c>
      <c r="X909" s="18">
        <v>42735.333333333299</v>
      </c>
      <c r="Y909" s="18">
        <v>42735.333333333299</v>
      </c>
      <c r="Z909" s="17" t="s">
        <v>103</v>
      </c>
      <c r="AA909" s="17" t="s">
        <v>74</v>
      </c>
      <c r="AB909" s="17" t="s">
        <v>74</v>
      </c>
      <c r="AC909" s="17" t="s">
        <v>103</v>
      </c>
      <c r="AD909" s="17"/>
      <c r="AE909" s="17"/>
    </row>
    <row r="910" spans="1:31" s="3" customFormat="1" ht="13" x14ac:dyDescent="0.3">
      <c r="A910" s="35" t="s">
        <v>3134</v>
      </c>
      <c r="B910" s="17">
        <v>1017</v>
      </c>
      <c r="C910" s="18">
        <v>41759</v>
      </c>
      <c r="D910" s="18">
        <v>41759.291666666701</v>
      </c>
      <c r="E910" s="16" t="s">
        <v>1375</v>
      </c>
      <c r="F910" s="36">
        <v>42046.333333333299</v>
      </c>
      <c r="G910" s="16" t="s">
        <v>178</v>
      </c>
      <c r="H910" s="17" t="s">
        <v>56</v>
      </c>
      <c r="I910" s="17"/>
      <c r="J910" s="17"/>
      <c r="K910" s="17" t="s">
        <v>57</v>
      </c>
      <c r="L910" s="17"/>
      <c r="M910" s="17"/>
      <c r="N910" s="17">
        <v>50</v>
      </c>
      <c r="O910" s="17"/>
      <c r="P910" s="17"/>
      <c r="Q910" s="17">
        <v>50</v>
      </c>
      <c r="R910" s="17" t="s">
        <v>83</v>
      </c>
      <c r="S910" s="17"/>
      <c r="T910" s="17" t="s">
        <v>201</v>
      </c>
      <c r="U910" s="17" t="s">
        <v>61</v>
      </c>
      <c r="V910" s="17" t="s">
        <v>62</v>
      </c>
      <c r="W910" s="19" t="s">
        <v>3135</v>
      </c>
      <c r="X910" s="18">
        <v>43466.333333333299</v>
      </c>
      <c r="Y910" s="18">
        <v>43466.333333333299</v>
      </c>
      <c r="Z910" s="17" t="s">
        <v>103</v>
      </c>
      <c r="AA910" s="17" t="s">
        <v>74</v>
      </c>
      <c r="AB910" s="17" t="s">
        <v>74</v>
      </c>
      <c r="AC910" s="17" t="s">
        <v>103</v>
      </c>
      <c r="AD910" s="17"/>
      <c r="AE910" s="17"/>
    </row>
    <row r="911" spans="1:31" s="3" customFormat="1" ht="13" x14ac:dyDescent="0.3">
      <c r="A911" s="35" t="s">
        <v>3136</v>
      </c>
      <c r="B911" s="17">
        <v>1018</v>
      </c>
      <c r="C911" s="18">
        <v>41759</v>
      </c>
      <c r="D911" s="18">
        <v>41759.291666666701</v>
      </c>
      <c r="E911" s="16" t="s">
        <v>1375</v>
      </c>
      <c r="F911" s="36">
        <v>42135.291666666701</v>
      </c>
      <c r="G911" s="16" t="s">
        <v>178</v>
      </c>
      <c r="H911" s="17" t="s">
        <v>56</v>
      </c>
      <c r="I911" s="17"/>
      <c r="J911" s="17"/>
      <c r="K911" s="17" t="s">
        <v>57</v>
      </c>
      <c r="L911" s="17"/>
      <c r="M911" s="17"/>
      <c r="N911" s="17">
        <v>50</v>
      </c>
      <c r="O911" s="17"/>
      <c r="P911" s="17"/>
      <c r="Q911" s="17">
        <v>50</v>
      </c>
      <c r="R911" s="17" t="s">
        <v>83</v>
      </c>
      <c r="S911" s="17"/>
      <c r="T911" s="17" t="s">
        <v>704</v>
      </c>
      <c r="U911" s="17" t="s">
        <v>61</v>
      </c>
      <c r="V911" s="17" t="s">
        <v>62</v>
      </c>
      <c r="W911" s="19" t="s">
        <v>3137</v>
      </c>
      <c r="X911" s="18">
        <v>43466.333333333299</v>
      </c>
      <c r="Y911" s="18">
        <v>43466.333333333299</v>
      </c>
      <c r="Z911" s="17" t="s">
        <v>103</v>
      </c>
      <c r="AA911" s="17" t="s">
        <v>65</v>
      </c>
      <c r="AB911" s="17" t="s">
        <v>74</v>
      </c>
      <c r="AC911" s="17" t="s">
        <v>103</v>
      </c>
      <c r="AD911" s="17"/>
      <c r="AE911" s="17"/>
    </row>
    <row r="912" spans="1:31" s="3" customFormat="1" ht="13" x14ac:dyDescent="0.3">
      <c r="A912" s="35" t="s">
        <v>3138</v>
      </c>
      <c r="B912" s="17">
        <v>1019</v>
      </c>
      <c r="C912" s="18">
        <v>41759</v>
      </c>
      <c r="D912" s="18">
        <v>41759.291666666701</v>
      </c>
      <c r="E912" s="16" t="s">
        <v>1375</v>
      </c>
      <c r="F912" s="36">
        <v>42054.333333333299</v>
      </c>
      <c r="G912" s="16" t="s">
        <v>178</v>
      </c>
      <c r="H912" s="17" t="s">
        <v>56</v>
      </c>
      <c r="I912" s="17"/>
      <c r="J912" s="17"/>
      <c r="K912" s="17" t="s">
        <v>57</v>
      </c>
      <c r="L912" s="17"/>
      <c r="M912" s="17"/>
      <c r="N912" s="17">
        <v>40</v>
      </c>
      <c r="O912" s="17"/>
      <c r="P912" s="17"/>
      <c r="Q912" s="17">
        <v>40</v>
      </c>
      <c r="R912" s="17" t="s">
        <v>83</v>
      </c>
      <c r="S912" s="17"/>
      <c r="T912" s="17" t="s">
        <v>3139</v>
      </c>
      <c r="U912" s="17" t="s">
        <v>61</v>
      </c>
      <c r="V912" s="17" t="s">
        <v>62</v>
      </c>
      <c r="W912" s="19" t="s">
        <v>3140</v>
      </c>
      <c r="X912" s="18">
        <v>42735.333333333299</v>
      </c>
      <c r="Y912" s="18">
        <v>42735.333333333299</v>
      </c>
      <c r="Z912" s="17" t="s">
        <v>103</v>
      </c>
      <c r="AA912" s="17" t="s">
        <v>74</v>
      </c>
      <c r="AB912" s="17" t="s">
        <v>74</v>
      </c>
      <c r="AC912" s="17" t="s">
        <v>103</v>
      </c>
      <c r="AD912" s="17"/>
      <c r="AE912" s="17"/>
    </row>
    <row r="913" spans="1:31" s="3" customFormat="1" ht="25.5" x14ac:dyDescent="0.3">
      <c r="A913" s="35" t="s">
        <v>3141</v>
      </c>
      <c r="B913" s="17">
        <v>1020</v>
      </c>
      <c r="C913" s="18">
        <v>41757</v>
      </c>
      <c r="D913" s="18">
        <v>41759.291666666701</v>
      </c>
      <c r="E913" s="16" t="s">
        <v>1375</v>
      </c>
      <c r="F913" s="36">
        <v>42040.333333333299</v>
      </c>
      <c r="G913" s="16" t="s">
        <v>178</v>
      </c>
      <c r="H913" s="17" t="s">
        <v>55</v>
      </c>
      <c r="I913" s="17"/>
      <c r="J913" s="17"/>
      <c r="K913" s="17" t="s">
        <v>55</v>
      </c>
      <c r="L913" s="17"/>
      <c r="M913" s="17"/>
      <c r="N913" s="17">
        <v>50</v>
      </c>
      <c r="O913" s="17"/>
      <c r="P913" s="17"/>
      <c r="Q913" s="17">
        <v>50</v>
      </c>
      <c r="R913" s="17" t="s">
        <v>83</v>
      </c>
      <c r="S913" s="17"/>
      <c r="T913" s="17" t="s">
        <v>60</v>
      </c>
      <c r="U913" s="17" t="s">
        <v>61</v>
      </c>
      <c r="V913" s="17" t="s">
        <v>62</v>
      </c>
      <c r="W913" s="19" t="s">
        <v>3142</v>
      </c>
      <c r="X913" s="18">
        <v>43100.333333333299</v>
      </c>
      <c r="Y913" s="18">
        <v>43100.333333333299</v>
      </c>
      <c r="Z913" s="17" t="s">
        <v>103</v>
      </c>
      <c r="AA913" s="17" t="s">
        <v>74</v>
      </c>
      <c r="AB913" s="17" t="s">
        <v>74</v>
      </c>
      <c r="AC913" s="17" t="s">
        <v>103</v>
      </c>
      <c r="AD913" s="17"/>
      <c r="AE913" s="17"/>
    </row>
    <row r="914" spans="1:31" s="3" customFormat="1" ht="25.5" x14ac:dyDescent="0.3">
      <c r="A914" s="35" t="s">
        <v>3143</v>
      </c>
      <c r="B914" s="17">
        <v>1021</v>
      </c>
      <c r="C914" s="18">
        <v>41759</v>
      </c>
      <c r="D914" s="18">
        <v>41759.291666666701</v>
      </c>
      <c r="E914" s="16" t="s">
        <v>1375</v>
      </c>
      <c r="F914" s="36">
        <v>43398.291666666701</v>
      </c>
      <c r="G914" s="16" t="s">
        <v>178</v>
      </c>
      <c r="H914" s="17" t="s">
        <v>76</v>
      </c>
      <c r="I914" s="17"/>
      <c r="J914" s="17"/>
      <c r="K914" s="17" t="s">
        <v>1058</v>
      </c>
      <c r="L914" s="17"/>
      <c r="M914" s="17"/>
      <c r="N914" s="17">
        <v>5</v>
      </c>
      <c r="O914" s="17"/>
      <c r="P914" s="17"/>
      <c r="Q914" s="17">
        <v>5</v>
      </c>
      <c r="R914" s="17" t="s">
        <v>83</v>
      </c>
      <c r="S914" s="17"/>
      <c r="T914" s="17" t="s">
        <v>211</v>
      </c>
      <c r="U914" s="17" t="s">
        <v>61</v>
      </c>
      <c r="V914" s="17" t="s">
        <v>62</v>
      </c>
      <c r="W914" s="19" t="s">
        <v>3144</v>
      </c>
      <c r="X914" s="18">
        <v>42735.333333333299</v>
      </c>
      <c r="Y914" s="18">
        <v>43159.333333333299</v>
      </c>
      <c r="Z914" s="17" t="s">
        <v>103</v>
      </c>
      <c r="AA914" s="17" t="s">
        <v>65</v>
      </c>
      <c r="AB914" s="17" t="s">
        <v>65</v>
      </c>
      <c r="AC914" s="17" t="s">
        <v>103</v>
      </c>
      <c r="AD914" s="17" t="s">
        <v>66</v>
      </c>
      <c r="AE914" s="17"/>
    </row>
    <row r="915" spans="1:31" s="3" customFormat="1" ht="13" x14ac:dyDescent="0.3">
      <c r="A915" s="35" t="s">
        <v>3145</v>
      </c>
      <c r="B915" s="17">
        <v>1022</v>
      </c>
      <c r="C915" s="18">
        <v>41759</v>
      </c>
      <c r="D915" s="18">
        <v>41759.291666666701</v>
      </c>
      <c r="E915" s="16" t="s">
        <v>1375</v>
      </c>
      <c r="F915" s="36">
        <v>41822.291666666701</v>
      </c>
      <c r="G915" s="16" t="s">
        <v>178</v>
      </c>
      <c r="H915" s="17" t="s">
        <v>56</v>
      </c>
      <c r="I915" s="17"/>
      <c r="J915" s="17"/>
      <c r="K915" s="17" t="s">
        <v>57</v>
      </c>
      <c r="L915" s="17"/>
      <c r="M915" s="17"/>
      <c r="N915" s="17">
        <v>30</v>
      </c>
      <c r="O915" s="17"/>
      <c r="P915" s="17"/>
      <c r="Q915" s="17">
        <v>30</v>
      </c>
      <c r="R915" s="17" t="s">
        <v>83</v>
      </c>
      <c r="S915" s="17"/>
      <c r="T915" s="17" t="s">
        <v>201</v>
      </c>
      <c r="U915" s="17" t="s">
        <v>61</v>
      </c>
      <c r="V915" s="17" t="s">
        <v>62</v>
      </c>
      <c r="W915" s="19" t="s">
        <v>3146</v>
      </c>
      <c r="X915" s="18">
        <v>42705.333333333299</v>
      </c>
      <c r="Y915" s="18">
        <v>42705.333333333299</v>
      </c>
      <c r="Z915" s="17" t="s">
        <v>103</v>
      </c>
      <c r="AA915" s="17" t="s">
        <v>74</v>
      </c>
      <c r="AB915" s="17" t="s">
        <v>74</v>
      </c>
      <c r="AC915" s="17" t="s">
        <v>103</v>
      </c>
      <c r="AD915" s="17"/>
      <c r="AE915" s="17"/>
    </row>
    <row r="916" spans="1:31" s="3" customFormat="1" ht="13" x14ac:dyDescent="0.3">
      <c r="A916" s="35" t="s">
        <v>3147</v>
      </c>
      <c r="B916" s="17">
        <v>1023</v>
      </c>
      <c r="C916" s="18">
        <v>41759</v>
      </c>
      <c r="D916" s="18">
        <v>41759.291666666701</v>
      </c>
      <c r="E916" s="16" t="s">
        <v>1375</v>
      </c>
      <c r="F916" s="36">
        <v>42095.291666666701</v>
      </c>
      <c r="G916" s="16" t="s">
        <v>178</v>
      </c>
      <c r="H916" s="17" t="s">
        <v>56</v>
      </c>
      <c r="I916" s="17"/>
      <c r="J916" s="17"/>
      <c r="K916" s="17" t="s">
        <v>57</v>
      </c>
      <c r="L916" s="17"/>
      <c r="M916" s="17"/>
      <c r="N916" s="17">
        <v>20</v>
      </c>
      <c r="O916" s="17"/>
      <c r="P916" s="17"/>
      <c r="Q916" s="17">
        <v>20</v>
      </c>
      <c r="R916" s="17" t="s">
        <v>83</v>
      </c>
      <c r="S916" s="17"/>
      <c r="T916" s="17" t="s">
        <v>112</v>
      </c>
      <c r="U916" s="17" t="s">
        <v>61</v>
      </c>
      <c r="V916" s="17" t="s">
        <v>62</v>
      </c>
      <c r="W916" s="19" t="s">
        <v>3148</v>
      </c>
      <c r="X916" s="18">
        <v>42583.291666666701</v>
      </c>
      <c r="Y916" s="18">
        <v>42583.291666666701</v>
      </c>
      <c r="Z916" s="17" t="s">
        <v>103</v>
      </c>
      <c r="AA916" s="17" t="s">
        <v>65</v>
      </c>
      <c r="AB916" s="17" t="s">
        <v>74</v>
      </c>
      <c r="AC916" s="17" t="s">
        <v>103</v>
      </c>
      <c r="AD916" s="17"/>
      <c r="AE916" s="17" t="s">
        <v>1486</v>
      </c>
    </row>
    <row r="917" spans="1:31" s="3" customFormat="1" ht="13" x14ac:dyDescent="0.3">
      <c r="A917" s="35" t="s">
        <v>3149</v>
      </c>
      <c r="B917" s="17">
        <v>1024</v>
      </c>
      <c r="C917" s="18">
        <v>41759</v>
      </c>
      <c r="D917" s="18">
        <v>41759.291666666701</v>
      </c>
      <c r="E917" s="16" t="s">
        <v>1375</v>
      </c>
      <c r="F917" s="36">
        <v>42052.333333333299</v>
      </c>
      <c r="G917" s="16" t="s">
        <v>178</v>
      </c>
      <c r="H917" s="17" t="s">
        <v>56</v>
      </c>
      <c r="I917" s="17"/>
      <c r="J917" s="17"/>
      <c r="K917" s="17" t="s">
        <v>57</v>
      </c>
      <c r="L917" s="17"/>
      <c r="M917" s="17"/>
      <c r="N917" s="17">
        <v>30</v>
      </c>
      <c r="O917" s="17"/>
      <c r="P917" s="17"/>
      <c r="Q917" s="17">
        <v>30</v>
      </c>
      <c r="R917" s="17" t="s">
        <v>83</v>
      </c>
      <c r="S917" s="17"/>
      <c r="T917" s="17" t="s">
        <v>211</v>
      </c>
      <c r="U917" s="17" t="s">
        <v>61</v>
      </c>
      <c r="V917" s="17" t="s">
        <v>62</v>
      </c>
      <c r="W917" s="19" t="s">
        <v>3150</v>
      </c>
      <c r="X917" s="18">
        <v>42735.333333333299</v>
      </c>
      <c r="Y917" s="18">
        <v>42735.333333333299</v>
      </c>
      <c r="Z917" s="17" t="s">
        <v>103</v>
      </c>
      <c r="AA917" s="17" t="s">
        <v>65</v>
      </c>
      <c r="AB917" s="17" t="s">
        <v>74</v>
      </c>
      <c r="AC917" s="17" t="s">
        <v>103</v>
      </c>
      <c r="AD917" s="17"/>
      <c r="AE917" s="17"/>
    </row>
    <row r="918" spans="1:31" s="3" customFormat="1" ht="13" x14ac:dyDescent="0.3">
      <c r="A918" s="35" t="s">
        <v>3151</v>
      </c>
      <c r="B918" s="17">
        <v>1025</v>
      </c>
      <c r="C918" s="18">
        <v>41759</v>
      </c>
      <c r="D918" s="18">
        <v>41759.291666666701</v>
      </c>
      <c r="E918" s="16" t="s">
        <v>1375</v>
      </c>
      <c r="F918" s="36">
        <v>42031.333333333299</v>
      </c>
      <c r="G918" s="16" t="s">
        <v>178</v>
      </c>
      <c r="H918" s="17" t="s">
        <v>56</v>
      </c>
      <c r="I918" s="17"/>
      <c r="J918" s="17"/>
      <c r="K918" s="17" t="s">
        <v>57</v>
      </c>
      <c r="L918" s="17"/>
      <c r="M918" s="17"/>
      <c r="N918" s="17">
        <v>15</v>
      </c>
      <c r="O918" s="17"/>
      <c r="P918" s="17"/>
      <c r="Q918" s="17">
        <v>15</v>
      </c>
      <c r="R918" s="17" t="s">
        <v>83</v>
      </c>
      <c r="S918" s="17"/>
      <c r="T918" s="17" t="s">
        <v>60</v>
      </c>
      <c r="U918" s="17" t="s">
        <v>61</v>
      </c>
      <c r="V918" s="17" t="s">
        <v>62</v>
      </c>
      <c r="W918" s="19" t="s">
        <v>3152</v>
      </c>
      <c r="X918" s="18">
        <v>42736.333333333299</v>
      </c>
      <c r="Y918" s="18">
        <v>42736.333333333299</v>
      </c>
      <c r="Z918" s="17" t="s">
        <v>103</v>
      </c>
      <c r="AA918" s="17" t="s">
        <v>74</v>
      </c>
      <c r="AB918" s="17" t="s">
        <v>74</v>
      </c>
      <c r="AC918" s="17" t="s">
        <v>103</v>
      </c>
      <c r="AD918" s="17"/>
      <c r="AE918" s="17"/>
    </row>
    <row r="919" spans="1:31" s="3" customFormat="1" ht="13" x14ac:dyDescent="0.3">
      <c r="A919" s="35" t="s">
        <v>3153</v>
      </c>
      <c r="B919" s="17">
        <v>1026</v>
      </c>
      <c r="C919" s="18">
        <v>41759</v>
      </c>
      <c r="D919" s="18">
        <v>41759.291666666701</v>
      </c>
      <c r="E919" s="16" t="s">
        <v>1375</v>
      </c>
      <c r="F919" s="36">
        <v>42173.291666666701</v>
      </c>
      <c r="G919" s="16" t="s">
        <v>178</v>
      </c>
      <c r="H919" s="17" t="s">
        <v>56</v>
      </c>
      <c r="I919" s="17"/>
      <c r="J919" s="17"/>
      <c r="K919" s="17" t="s">
        <v>57</v>
      </c>
      <c r="L919" s="17"/>
      <c r="M919" s="17"/>
      <c r="N919" s="17">
        <v>25</v>
      </c>
      <c r="O919" s="17"/>
      <c r="P919" s="17"/>
      <c r="Q919" s="17">
        <v>25</v>
      </c>
      <c r="R919" s="17" t="s">
        <v>83</v>
      </c>
      <c r="S919" s="17"/>
      <c r="T919" s="17" t="s">
        <v>211</v>
      </c>
      <c r="U919" s="17" t="s">
        <v>61</v>
      </c>
      <c r="V919" s="17" t="s">
        <v>62</v>
      </c>
      <c r="W919" s="19" t="s">
        <v>3154</v>
      </c>
      <c r="X919" s="18">
        <v>42735.333333333299</v>
      </c>
      <c r="Y919" s="18">
        <v>42735.333333333299</v>
      </c>
      <c r="Z919" s="17" t="s">
        <v>103</v>
      </c>
      <c r="AA919" s="17" t="s">
        <v>65</v>
      </c>
      <c r="AB919" s="17" t="s">
        <v>74</v>
      </c>
      <c r="AC919" s="17" t="s">
        <v>103</v>
      </c>
      <c r="AD919" s="17"/>
      <c r="AE919" s="17"/>
    </row>
    <row r="920" spans="1:31" s="3" customFormat="1" ht="13" x14ac:dyDescent="0.3">
      <c r="A920" s="35" t="s">
        <v>3155</v>
      </c>
      <c r="B920" s="17">
        <v>1030</v>
      </c>
      <c r="C920" s="18">
        <v>41759</v>
      </c>
      <c r="D920" s="18">
        <v>41759.291666666701</v>
      </c>
      <c r="E920" s="16" t="s">
        <v>1375</v>
      </c>
      <c r="F920" s="36">
        <v>43978.291666666701</v>
      </c>
      <c r="G920" s="16" t="s">
        <v>178</v>
      </c>
      <c r="H920" s="17" t="s">
        <v>95</v>
      </c>
      <c r="I920" s="17" t="s">
        <v>56</v>
      </c>
      <c r="J920" s="17"/>
      <c r="K920" s="17" t="s">
        <v>96</v>
      </c>
      <c r="L920" s="17" t="s">
        <v>57</v>
      </c>
      <c r="M920" s="17"/>
      <c r="N920" s="17">
        <v>15</v>
      </c>
      <c r="O920" s="17">
        <v>5</v>
      </c>
      <c r="P920" s="17"/>
      <c r="Q920" s="17">
        <v>20</v>
      </c>
      <c r="R920" s="17" t="s">
        <v>115</v>
      </c>
      <c r="S920" s="17"/>
      <c r="T920" s="17" t="s">
        <v>78</v>
      </c>
      <c r="U920" s="17" t="s">
        <v>61</v>
      </c>
      <c r="V920" s="17" t="s">
        <v>62</v>
      </c>
      <c r="W920" s="19" t="s">
        <v>3156</v>
      </c>
      <c r="X920" s="18">
        <v>42719.333333333299</v>
      </c>
      <c r="Y920" s="18">
        <v>44301.291666666701</v>
      </c>
      <c r="Z920" s="17" t="s">
        <v>103</v>
      </c>
      <c r="AA920" s="17" t="s">
        <v>65</v>
      </c>
      <c r="AB920" s="17" t="s">
        <v>65</v>
      </c>
      <c r="AC920" s="17" t="s">
        <v>103</v>
      </c>
      <c r="AD920" s="17" t="s">
        <v>66</v>
      </c>
      <c r="AE920" s="17" t="s">
        <v>1509</v>
      </c>
    </row>
    <row r="921" spans="1:31" s="3" customFormat="1" ht="13" x14ac:dyDescent="0.3">
      <c r="A921" s="35" t="s">
        <v>3157</v>
      </c>
      <c r="B921" s="17">
        <v>1031</v>
      </c>
      <c r="C921" s="18">
        <v>41759</v>
      </c>
      <c r="D921" s="18">
        <v>41759.291666666701</v>
      </c>
      <c r="E921" s="16" t="s">
        <v>1375</v>
      </c>
      <c r="F921" s="36">
        <v>42632.291666666701</v>
      </c>
      <c r="G921" s="16" t="s">
        <v>178</v>
      </c>
      <c r="H921" s="17" t="s">
        <v>95</v>
      </c>
      <c r="I921" s="17"/>
      <c r="J921" s="17"/>
      <c r="K921" s="17" t="s">
        <v>96</v>
      </c>
      <c r="L921" s="17"/>
      <c r="M921" s="17"/>
      <c r="N921" s="17">
        <v>20</v>
      </c>
      <c r="O921" s="17"/>
      <c r="P921" s="17"/>
      <c r="Q921" s="17">
        <v>20</v>
      </c>
      <c r="R921" s="17" t="s">
        <v>83</v>
      </c>
      <c r="S921" s="17"/>
      <c r="T921" s="17" t="s">
        <v>78</v>
      </c>
      <c r="U921" s="17" t="s">
        <v>61</v>
      </c>
      <c r="V921" s="17" t="s">
        <v>62</v>
      </c>
      <c r="W921" s="19" t="s">
        <v>179</v>
      </c>
      <c r="X921" s="18">
        <v>42675.291666666701</v>
      </c>
      <c r="Y921" s="18">
        <v>43661.291666666701</v>
      </c>
      <c r="Z921" s="17" t="s">
        <v>103</v>
      </c>
      <c r="AA921" s="17" t="s">
        <v>65</v>
      </c>
      <c r="AB921" s="17" t="s">
        <v>65</v>
      </c>
      <c r="AC921" s="17" t="s">
        <v>103</v>
      </c>
      <c r="AD921" s="17"/>
      <c r="AE921" s="17" t="s">
        <v>1509</v>
      </c>
    </row>
    <row r="922" spans="1:31" s="3" customFormat="1" ht="13" x14ac:dyDescent="0.3">
      <c r="A922" s="35" t="s">
        <v>3158</v>
      </c>
      <c r="B922" s="17">
        <v>1033</v>
      </c>
      <c r="C922" s="18">
        <v>41760</v>
      </c>
      <c r="D922" s="18">
        <v>41759.291666666701</v>
      </c>
      <c r="E922" s="16" t="s">
        <v>1375</v>
      </c>
      <c r="F922" s="36">
        <v>42482.291666666701</v>
      </c>
      <c r="G922" s="16" t="s">
        <v>178</v>
      </c>
      <c r="H922" s="17" t="s">
        <v>95</v>
      </c>
      <c r="I922" s="17"/>
      <c r="J922" s="17"/>
      <c r="K922" s="17" t="s">
        <v>96</v>
      </c>
      <c r="L922" s="17"/>
      <c r="M922" s="17"/>
      <c r="N922" s="17">
        <v>20</v>
      </c>
      <c r="O922" s="17"/>
      <c r="P922" s="17"/>
      <c r="Q922" s="17">
        <v>20</v>
      </c>
      <c r="R922" s="17" t="s">
        <v>83</v>
      </c>
      <c r="S922" s="17"/>
      <c r="T922" s="17" t="s">
        <v>88</v>
      </c>
      <c r="U922" s="17" t="s">
        <v>61</v>
      </c>
      <c r="V922" s="17" t="s">
        <v>62</v>
      </c>
      <c r="W922" s="19" t="s">
        <v>3159</v>
      </c>
      <c r="X922" s="18">
        <v>42675.291666666701</v>
      </c>
      <c r="Y922" s="18">
        <v>42675.291666666701</v>
      </c>
      <c r="Z922" s="17" t="s">
        <v>103</v>
      </c>
      <c r="AA922" s="17" t="s">
        <v>65</v>
      </c>
      <c r="AB922" s="17" t="s">
        <v>65</v>
      </c>
      <c r="AC922" s="17" t="s">
        <v>103</v>
      </c>
      <c r="AD922" s="17"/>
      <c r="AE922" s="17"/>
    </row>
    <row r="923" spans="1:31" s="3" customFormat="1" ht="13" x14ac:dyDescent="0.3">
      <c r="A923" s="35" t="s">
        <v>3160</v>
      </c>
      <c r="B923" s="17">
        <v>1034</v>
      </c>
      <c r="C923" s="18">
        <v>41759</v>
      </c>
      <c r="D923" s="18">
        <v>41759.291666666701</v>
      </c>
      <c r="E923" s="16" t="s">
        <v>1375</v>
      </c>
      <c r="F923" s="36">
        <v>42031.333333333299</v>
      </c>
      <c r="G923" s="16" t="s">
        <v>178</v>
      </c>
      <c r="H923" s="17" t="s">
        <v>95</v>
      </c>
      <c r="I923" s="17"/>
      <c r="J923" s="17"/>
      <c r="K923" s="17" t="s">
        <v>96</v>
      </c>
      <c r="L923" s="17"/>
      <c r="M923" s="17"/>
      <c r="N923" s="17">
        <v>20</v>
      </c>
      <c r="O923" s="17"/>
      <c r="P923" s="17"/>
      <c r="Q923" s="17">
        <v>20</v>
      </c>
      <c r="R923" s="17" t="s">
        <v>83</v>
      </c>
      <c r="S923" s="17"/>
      <c r="T923" s="17" t="s">
        <v>133</v>
      </c>
      <c r="U923" s="17" t="s">
        <v>61</v>
      </c>
      <c r="V923" s="17" t="s">
        <v>62</v>
      </c>
      <c r="W923" s="19" t="s">
        <v>3161</v>
      </c>
      <c r="X923" s="18">
        <v>42675.291666666701</v>
      </c>
      <c r="Y923" s="18">
        <v>42675.291666666701</v>
      </c>
      <c r="Z923" s="17" t="s">
        <v>103</v>
      </c>
      <c r="AA923" s="17" t="s">
        <v>74</v>
      </c>
      <c r="AB923" s="17" t="s">
        <v>74</v>
      </c>
      <c r="AC923" s="17" t="s">
        <v>103</v>
      </c>
      <c r="AD923" s="17"/>
      <c r="AE923" s="17"/>
    </row>
    <row r="924" spans="1:31" s="3" customFormat="1" ht="13" x14ac:dyDescent="0.3">
      <c r="A924" s="35" t="s">
        <v>3162</v>
      </c>
      <c r="B924" s="17">
        <v>1035</v>
      </c>
      <c r="C924" s="18">
        <v>41754</v>
      </c>
      <c r="D924" s="18">
        <v>41759.291666666701</v>
      </c>
      <c r="E924" s="16" t="s">
        <v>1375</v>
      </c>
      <c r="F924" s="36">
        <v>42087.291666666701</v>
      </c>
      <c r="G924" s="16" t="s">
        <v>178</v>
      </c>
      <c r="H924" s="17" t="s">
        <v>95</v>
      </c>
      <c r="I924" s="17"/>
      <c r="J924" s="17"/>
      <c r="K924" s="17" t="s">
        <v>96</v>
      </c>
      <c r="L924" s="17"/>
      <c r="M924" s="17"/>
      <c r="N924" s="17">
        <v>20</v>
      </c>
      <c r="O924" s="17"/>
      <c r="P924" s="17"/>
      <c r="Q924" s="17">
        <v>20</v>
      </c>
      <c r="R924" s="17" t="s">
        <v>83</v>
      </c>
      <c r="S924" s="17"/>
      <c r="T924" s="17" t="s">
        <v>88</v>
      </c>
      <c r="U924" s="17" t="s">
        <v>61</v>
      </c>
      <c r="V924" s="17" t="s">
        <v>62</v>
      </c>
      <c r="W924" s="19" t="s">
        <v>3163</v>
      </c>
      <c r="X924" s="18">
        <v>43070.333333333299</v>
      </c>
      <c r="Y924" s="18">
        <v>43252.291666666701</v>
      </c>
      <c r="Z924" s="17" t="s">
        <v>103</v>
      </c>
      <c r="AA924" s="17" t="s">
        <v>65</v>
      </c>
      <c r="AB924" s="17" t="s">
        <v>74</v>
      </c>
      <c r="AC924" s="17" t="s">
        <v>103</v>
      </c>
      <c r="AD924" s="17"/>
      <c r="AE924" s="17" t="s">
        <v>1509</v>
      </c>
    </row>
    <row r="925" spans="1:31" s="3" customFormat="1" ht="13" x14ac:dyDescent="0.3">
      <c r="A925" s="35" t="s">
        <v>3164</v>
      </c>
      <c r="B925" s="17">
        <v>1037</v>
      </c>
      <c r="C925" s="18">
        <v>41757</v>
      </c>
      <c r="D925" s="18">
        <v>41759.291666666701</v>
      </c>
      <c r="E925" s="16" t="s">
        <v>1375</v>
      </c>
      <c r="F925" s="36">
        <v>42095.291666666701</v>
      </c>
      <c r="G925" s="16" t="s">
        <v>178</v>
      </c>
      <c r="H925" s="17" t="s">
        <v>76</v>
      </c>
      <c r="I925" s="17"/>
      <c r="J925" s="17"/>
      <c r="K925" s="17" t="s">
        <v>77</v>
      </c>
      <c r="L925" s="17"/>
      <c r="M925" s="17"/>
      <c r="N925" s="17">
        <v>300</v>
      </c>
      <c r="O925" s="17"/>
      <c r="P925" s="17"/>
      <c r="Q925" s="17">
        <v>300</v>
      </c>
      <c r="R925" s="17" t="s">
        <v>83</v>
      </c>
      <c r="S925" s="17"/>
      <c r="T925" s="17" t="s">
        <v>88</v>
      </c>
      <c r="U925" s="17" t="s">
        <v>61</v>
      </c>
      <c r="V925" s="17" t="s">
        <v>62</v>
      </c>
      <c r="W925" s="19" t="s">
        <v>2911</v>
      </c>
      <c r="X925" s="18">
        <v>43831.333333333299</v>
      </c>
      <c r="Y925" s="18">
        <v>43861.333333333299</v>
      </c>
      <c r="Z925" s="17" t="s">
        <v>103</v>
      </c>
      <c r="AA925" s="17" t="s">
        <v>65</v>
      </c>
      <c r="AB925" s="17" t="s">
        <v>74</v>
      </c>
      <c r="AC925" s="17" t="s">
        <v>103</v>
      </c>
      <c r="AD925" s="17"/>
      <c r="AE925" s="17"/>
    </row>
    <row r="926" spans="1:31" s="3" customFormat="1" ht="13" x14ac:dyDescent="0.3">
      <c r="A926" s="35" t="s">
        <v>3165</v>
      </c>
      <c r="B926" s="17">
        <v>1038</v>
      </c>
      <c r="C926" s="18">
        <v>41754</v>
      </c>
      <c r="D926" s="18">
        <v>41759.291666666701</v>
      </c>
      <c r="E926" s="16" t="s">
        <v>1375</v>
      </c>
      <c r="F926" s="36">
        <v>42524.291666666701</v>
      </c>
      <c r="G926" s="16" t="s">
        <v>178</v>
      </c>
      <c r="H926" s="17" t="s">
        <v>95</v>
      </c>
      <c r="I926" s="17"/>
      <c r="J926" s="17"/>
      <c r="K926" s="17" t="s">
        <v>96</v>
      </c>
      <c r="L926" s="17"/>
      <c r="M926" s="17"/>
      <c r="N926" s="17">
        <v>60</v>
      </c>
      <c r="O926" s="17"/>
      <c r="P926" s="17"/>
      <c r="Q926" s="17">
        <v>60</v>
      </c>
      <c r="R926" s="17" t="s">
        <v>83</v>
      </c>
      <c r="S926" s="17"/>
      <c r="T926" s="17" t="s">
        <v>88</v>
      </c>
      <c r="U926" s="17" t="s">
        <v>61</v>
      </c>
      <c r="V926" s="17" t="s">
        <v>62</v>
      </c>
      <c r="W926" s="19" t="s">
        <v>3163</v>
      </c>
      <c r="X926" s="18">
        <v>43070.333333333299</v>
      </c>
      <c r="Y926" s="18">
        <v>43252.291666666701</v>
      </c>
      <c r="Z926" s="17" t="s">
        <v>103</v>
      </c>
      <c r="AA926" s="17" t="s">
        <v>65</v>
      </c>
      <c r="AB926" s="17" t="s">
        <v>65</v>
      </c>
      <c r="AC926" s="17" t="s">
        <v>103</v>
      </c>
      <c r="AD926" s="17"/>
      <c r="AE926" s="17" t="s">
        <v>1486</v>
      </c>
    </row>
    <row r="927" spans="1:31" s="3" customFormat="1" ht="13" x14ac:dyDescent="0.3">
      <c r="A927" s="35" t="s">
        <v>3166</v>
      </c>
      <c r="B927" s="17">
        <v>1039</v>
      </c>
      <c r="C927" s="18">
        <v>41759</v>
      </c>
      <c r="D927" s="18">
        <v>41759.291666666701</v>
      </c>
      <c r="E927" s="16" t="s">
        <v>1375</v>
      </c>
      <c r="F927" s="36">
        <v>42031.333333333299</v>
      </c>
      <c r="G927" s="16" t="s">
        <v>178</v>
      </c>
      <c r="H927" s="17" t="s">
        <v>95</v>
      </c>
      <c r="I927" s="17"/>
      <c r="J927" s="17"/>
      <c r="K927" s="17" t="s">
        <v>96</v>
      </c>
      <c r="L927" s="17"/>
      <c r="M927" s="17"/>
      <c r="N927" s="17">
        <v>20</v>
      </c>
      <c r="O927" s="17"/>
      <c r="P927" s="17"/>
      <c r="Q927" s="17">
        <v>20</v>
      </c>
      <c r="R927" s="17" t="s">
        <v>83</v>
      </c>
      <c r="S927" s="17"/>
      <c r="T927" s="17" t="s">
        <v>88</v>
      </c>
      <c r="U927" s="17" t="s">
        <v>61</v>
      </c>
      <c r="V927" s="17" t="s">
        <v>62</v>
      </c>
      <c r="W927" s="19" t="s">
        <v>809</v>
      </c>
      <c r="X927" s="18">
        <v>42675.291666666701</v>
      </c>
      <c r="Y927" s="18">
        <v>42675.291666666701</v>
      </c>
      <c r="Z927" s="17" t="s">
        <v>103</v>
      </c>
      <c r="AA927" s="17" t="s">
        <v>74</v>
      </c>
      <c r="AB927" s="17" t="s">
        <v>74</v>
      </c>
      <c r="AC927" s="17" t="s">
        <v>103</v>
      </c>
      <c r="AD927" s="17"/>
      <c r="AE927" s="17"/>
    </row>
    <row r="928" spans="1:31" s="3" customFormat="1" ht="13" x14ac:dyDescent="0.3">
      <c r="A928" s="35" t="s">
        <v>3167</v>
      </c>
      <c r="B928" s="17">
        <v>1041</v>
      </c>
      <c r="C928" s="18">
        <v>41759</v>
      </c>
      <c r="D928" s="18">
        <v>41759.291666666701</v>
      </c>
      <c r="E928" s="16" t="s">
        <v>1375</v>
      </c>
      <c r="F928" s="36">
        <v>42026.333333333299</v>
      </c>
      <c r="G928" s="16" t="s">
        <v>178</v>
      </c>
      <c r="H928" s="17" t="s">
        <v>95</v>
      </c>
      <c r="I928" s="17" t="s">
        <v>56</v>
      </c>
      <c r="J928" s="17"/>
      <c r="K928" s="17" t="s">
        <v>96</v>
      </c>
      <c r="L928" s="17" t="s">
        <v>57</v>
      </c>
      <c r="M928" s="17"/>
      <c r="N928" s="17">
        <v>20</v>
      </c>
      <c r="O928" s="17">
        <v>20</v>
      </c>
      <c r="P928" s="17"/>
      <c r="Q928" s="17">
        <v>20</v>
      </c>
      <c r="R928" s="17" t="s">
        <v>83</v>
      </c>
      <c r="S928" s="17"/>
      <c r="T928" s="17" t="s">
        <v>229</v>
      </c>
      <c r="U928" s="17" t="s">
        <v>61</v>
      </c>
      <c r="V928" s="17" t="s">
        <v>71</v>
      </c>
      <c r="W928" s="19" t="s">
        <v>230</v>
      </c>
      <c r="X928" s="18">
        <v>42156.291666666701</v>
      </c>
      <c r="Y928" s="18">
        <v>42156.291666666701</v>
      </c>
      <c r="Z928" s="17" t="s">
        <v>103</v>
      </c>
      <c r="AA928" s="17" t="s">
        <v>74</v>
      </c>
      <c r="AB928" s="17" t="s">
        <v>74</v>
      </c>
      <c r="AC928" s="17" t="s">
        <v>103</v>
      </c>
      <c r="AD928" s="17"/>
      <c r="AE928" s="17"/>
    </row>
    <row r="929" spans="1:31" s="3" customFormat="1" ht="13" x14ac:dyDescent="0.3">
      <c r="A929" s="35" t="s">
        <v>3168</v>
      </c>
      <c r="B929" s="17">
        <v>1042</v>
      </c>
      <c r="C929" s="18">
        <v>41758</v>
      </c>
      <c r="D929" s="18">
        <v>41759.291666666701</v>
      </c>
      <c r="E929" s="16" t="s">
        <v>1375</v>
      </c>
      <c r="F929" s="36">
        <v>42040.333333333299</v>
      </c>
      <c r="G929" s="16" t="s">
        <v>178</v>
      </c>
      <c r="H929" s="17" t="s">
        <v>95</v>
      </c>
      <c r="I929" s="17"/>
      <c r="J929" s="17"/>
      <c r="K929" s="17" t="s">
        <v>96</v>
      </c>
      <c r="L929" s="17"/>
      <c r="M929" s="17"/>
      <c r="N929" s="17">
        <v>20</v>
      </c>
      <c r="O929" s="17"/>
      <c r="P929" s="17"/>
      <c r="Q929" s="17">
        <v>20</v>
      </c>
      <c r="R929" s="17" t="s">
        <v>83</v>
      </c>
      <c r="S929" s="17"/>
      <c r="T929" s="17" t="s">
        <v>70</v>
      </c>
      <c r="U929" s="17" t="s">
        <v>61</v>
      </c>
      <c r="V929" s="17" t="s">
        <v>71</v>
      </c>
      <c r="W929" s="19" t="s">
        <v>2078</v>
      </c>
      <c r="X929" s="18">
        <v>42675.291666666701</v>
      </c>
      <c r="Y929" s="18">
        <v>42675.291666666701</v>
      </c>
      <c r="Z929" s="17" t="s">
        <v>103</v>
      </c>
      <c r="AA929" s="17" t="s">
        <v>74</v>
      </c>
      <c r="AB929" s="17" t="s">
        <v>74</v>
      </c>
      <c r="AC929" s="17" t="s">
        <v>103</v>
      </c>
      <c r="AD929" s="17"/>
      <c r="AE929" s="17"/>
    </row>
    <row r="930" spans="1:31" s="3" customFormat="1" ht="13" x14ac:dyDescent="0.3">
      <c r="A930" s="35" t="s">
        <v>3169</v>
      </c>
      <c r="B930" s="17">
        <v>1043</v>
      </c>
      <c r="C930" s="18">
        <v>41758</v>
      </c>
      <c r="D930" s="18">
        <v>41759.291666666701</v>
      </c>
      <c r="E930" s="16" t="s">
        <v>1375</v>
      </c>
      <c r="F930" s="36">
        <v>42031.333333333299</v>
      </c>
      <c r="G930" s="16" t="s">
        <v>178</v>
      </c>
      <c r="H930" s="17" t="s">
        <v>95</v>
      </c>
      <c r="I930" s="17"/>
      <c r="J930" s="17"/>
      <c r="K930" s="17" t="s">
        <v>96</v>
      </c>
      <c r="L930" s="17"/>
      <c r="M930" s="17"/>
      <c r="N930" s="17">
        <v>20</v>
      </c>
      <c r="O930" s="17"/>
      <c r="P930" s="17"/>
      <c r="Q930" s="17">
        <v>20</v>
      </c>
      <c r="R930" s="17" t="s">
        <v>83</v>
      </c>
      <c r="S930" s="17"/>
      <c r="T930" s="17" t="s">
        <v>70</v>
      </c>
      <c r="U930" s="17" t="s">
        <v>61</v>
      </c>
      <c r="V930" s="17" t="s">
        <v>71</v>
      </c>
      <c r="W930" s="19" t="s">
        <v>591</v>
      </c>
      <c r="X930" s="18">
        <v>42675.291666666701</v>
      </c>
      <c r="Y930" s="18">
        <v>42675.291666666701</v>
      </c>
      <c r="Z930" s="17" t="s">
        <v>103</v>
      </c>
      <c r="AA930" s="17" t="s">
        <v>74</v>
      </c>
      <c r="AB930" s="17" t="s">
        <v>74</v>
      </c>
      <c r="AC930" s="17" t="s">
        <v>103</v>
      </c>
      <c r="AD930" s="17"/>
      <c r="AE930" s="17"/>
    </row>
    <row r="931" spans="1:31" s="3" customFormat="1" ht="13" x14ac:dyDescent="0.3">
      <c r="A931" s="35" t="s">
        <v>3170</v>
      </c>
      <c r="B931" s="17">
        <v>1044</v>
      </c>
      <c r="C931" s="18">
        <v>41759</v>
      </c>
      <c r="D931" s="18">
        <v>41759.291666666701</v>
      </c>
      <c r="E931" s="16" t="s">
        <v>1375</v>
      </c>
      <c r="F931" s="36">
        <v>41829.291666666701</v>
      </c>
      <c r="G931" s="16" t="s">
        <v>178</v>
      </c>
      <c r="H931" s="17" t="s">
        <v>1035</v>
      </c>
      <c r="I931" s="17" t="s">
        <v>56</v>
      </c>
      <c r="J931" s="17"/>
      <c r="K931" s="17" t="s">
        <v>77</v>
      </c>
      <c r="L931" s="17" t="s">
        <v>57</v>
      </c>
      <c r="M931" s="17"/>
      <c r="N931" s="17">
        <v>448</v>
      </c>
      <c r="O931" s="17">
        <v>60</v>
      </c>
      <c r="P931" s="17"/>
      <c r="Q931" s="17">
        <v>508</v>
      </c>
      <c r="R931" s="17" t="s">
        <v>83</v>
      </c>
      <c r="S931" s="17"/>
      <c r="T931" s="17" t="s">
        <v>70</v>
      </c>
      <c r="U931" s="17" t="s">
        <v>61</v>
      </c>
      <c r="V931" s="17" t="s">
        <v>71</v>
      </c>
      <c r="W931" s="19" t="s">
        <v>3171</v>
      </c>
      <c r="X931" s="18">
        <v>43617.291666666701</v>
      </c>
      <c r="Y931" s="18">
        <v>43617.291666666701</v>
      </c>
      <c r="Z931" s="17" t="s">
        <v>103</v>
      </c>
      <c r="AA931" s="17" t="s">
        <v>74</v>
      </c>
      <c r="AB931" s="17" t="s">
        <v>74</v>
      </c>
      <c r="AC931" s="17" t="s">
        <v>103</v>
      </c>
      <c r="AD931" s="17"/>
      <c r="AE931" s="17"/>
    </row>
    <row r="932" spans="1:31" s="3" customFormat="1" ht="13" x14ac:dyDescent="0.3">
      <c r="A932" s="35" t="s">
        <v>3172</v>
      </c>
      <c r="B932" s="17">
        <v>1046</v>
      </c>
      <c r="C932" s="18">
        <v>41757</v>
      </c>
      <c r="D932" s="18">
        <v>41759.291666666701</v>
      </c>
      <c r="E932" s="16" t="s">
        <v>1375</v>
      </c>
      <c r="F932" s="36">
        <v>42051.333333333299</v>
      </c>
      <c r="G932" s="16" t="s">
        <v>178</v>
      </c>
      <c r="H932" s="17" t="s">
        <v>56</v>
      </c>
      <c r="I932" s="17"/>
      <c r="J932" s="17"/>
      <c r="K932" s="17" t="s">
        <v>57</v>
      </c>
      <c r="L932" s="17"/>
      <c r="M932" s="17"/>
      <c r="N932" s="17">
        <v>10</v>
      </c>
      <c r="O932" s="17"/>
      <c r="P932" s="17"/>
      <c r="Q932" s="17">
        <v>10</v>
      </c>
      <c r="R932" s="17" t="s">
        <v>83</v>
      </c>
      <c r="S932" s="17"/>
      <c r="T932" s="17" t="s">
        <v>70</v>
      </c>
      <c r="U932" s="17" t="s">
        <v>61</v>
      </c>
      <c r="V932" s="17" t="s">
        <v>71</v>
      </c>
      <c r="W932" s="19" t="s">
        <v>3173</v>
      </c>
      <c r="X932" s="18">
        <v>42719.333333333299</v>
      </c>
      <c r="Y932" s="18">
        <v>42719.333333333299</v>
      </c>
      <c r="Z932" s="17" t="s">
        <v>103</v>
      </c>
      <c r="AA932" s="17" t="s">
        <v>74</v>
      </c>
      <c r="AB932" s="17" t="s">
        <v>74</v>
      </c>
      <c r="AC932" s="17" t="s">
        <v>103</v>
      </c>
      <c r="AD932" s="17"/>
      <c r="AE932" s="17"/>
    </row>
    <row r="933" spans="1:31" s="3" customFormat="1" ht="13" x14ac:dyDescent="0.3">
      <c r="A933" s="35" t="s">
        <v>3174</v>
      </c>
      <c r="B933" s="17">
        <v>1049</v>
      </c>
      <c r="C933" s="18">
        <v>41758</v>
      </c>
      <c r="D933" s="18">
        <v>41759.291666666701</v>
      </c>
      <c r="E933" s="16" t="s">
        <v>1375</v>
      </c>
      <c r="F933" s="36">
        <v>42031.333333333299</v>
      </c>
      <c r="G933" s="16" t="s">
        <v>178</v>
      </c>
      <c r="H933" s="17" t="s">
        <v>95</v>
      </c>
      <c r="I933" s="17"/>
      <c r="J933" s="17"/>
      <c r="K933" s="17" t="s">
        <v>96</v>
      </c>
      <c r="L933" s="17"/>
      <c r="M933" s="17"/>
      <c r="N933" s="17">
        <v>20</v>
      </c>
      <c r="O933" s="17"/>
      <c r="P933" s="17"/>
      <c r="Q933" s="17">
        <v>20</v>
      </c>
      <c r="R933" s="17" t="s">
        <v>83</v>
      </c>
      <c r="S933" s="17"/>
      <c r="T933" s="17" t="s">
        <v>70</v>
      </c>
      <c r="U933" s="17" t="s">
        <v>61</v>
      </c>
      <c r="V933" s="17" t="s">
        <v>71</v>
      </c>
      <c r="W933" s="19" t="s">
        <v>3175</v>
      </c>
      <c r="X933" s="18">
        <v>42675.291666666701</v>
      </c>
      <c r="Y933" s="18">
        <v>42675.291666666701</v>
      </c>
      <c r="Z933" s="17" t="s">
        <v>103</v>
      </c>
      <c r="AA933" s="17" t="s">
        <v>74</v>
      </c>
      <c r="AB933" s="17" t="s">
        <v>74</v>
      </c>
      <c r="AC933" s="17" t="s">
        <v>103</v>
      </c>
      <c r="AD933" s="17"/>
      <c r="AE933" s="17"/>
    </row>
    <row r="934" spans="1:31" s="3" customFormat="1" ht="13" x14ac:dyDescent="0.3">
      <c r="A934" s="35" t="s">
        <v>3176</v>
      </c>
      <c r="B934" s="17">
        <v>1050</v>
      </c>
      <c r="C934" s="18">
        <v>41758</v>
      </c>
      <c r="D934" s="18">
        <v>41759.291666666701</v>
      </c>
      <c r="E934" s="16" t="s">
        <v>1375</v>
      </c>
      <c r="F934" s="36">
        <v>42376.333333333299</v>
      </c>
      <c r="G934" s="16" t="s">
        <v>178</v>
      </c>
      <c r="H934" s="17" t="s">
        <v>95</v>
      </c>
      <c r="I934" s="17"/>
      <c r="J934" s="17"/>
      <c r="K934" s="17" t="s">
        <v>96</v>
      </c>
      <c r="L934" s="17"/>
      <c r="M934" s="17"/>
      <c r="N934" s="17">
        <v>20</v>
      </c>
      <c r="O934" s="17"/>
      <c r="P934" s="17"/>
      <c r="Q934" s="17">
        <v>20</v>
      </c>
      <c r="R934" s="17" t="s">
        <v>83</v>
      </c>
      <c r="S934" s="17"/>
      <c r="T934" s="17" t="s">
        <v>70</v>
      </c>
      <c r="U934" s="17" t="s">
        <v>61</v>
      </c>
      <c r="V934" s="17" t="s">
        <v>71</v>
      </c>
      <c r="W934" s="19" t="s">
        <v>3177</v>
      </c>
      <c r="X934" s="18">
        <v>42675.291666666701</v>
      </c>
      <c r="Y934" s="18">
        <v>42675.291666666701</v>
      </c>
      <c r="Z934" s="17" t="s">
        <v>103</v>
      </c>
      <c r="AA934" s="17" t="s">
        <v>65</v>
      </c>
      <c r="AB934" s="17" t="s">
        <v>74</v>
      </c>
      <c r="AC934" s="17" t="s">
        <v>103</v>
      </c>
      <c r="AD934" s="17"/>
      <c r="AE934" s="17"/>
    </row>
    <row r="935" spans="1:31" s="3" customFormat="1" ht="13" x14ac:dyDescent="0.3">
      <c r="A935" s="35" t="s">
        <v>3178</v>
      </c>
      <c r="B935" s="17">
        <v>1051</v>
      </c>
      <c r="C935" s="18">
        <v>41759</v>
      </c>
      <c r="D935" s="18">
        <v>41759.291666666701</v>
      </c>
      <c r="E935" s="16" t="s">
        <v>1375</v>
      </c>
      <c r="F935" s="36">
        <v>42030.333333333299</v>
      </c>
      <c r="G935" s="16" t="s">
        <v>178</v>
      </c>
      <c r="H935" s="17" t="s">
        <v>56</v>
      </c>
      <c r="I935" s="17" t="s">
        <v>95</v>
      </c>
      <c r="J935" s="17"/>
      <c r="K935" s="17" t="s">
        <v>57</v>
      </c>
      <c r="L935" s="17" t="s">
        <v>96</v>
      </c>
      <c r="M935" s="17"/>
      <c r="N935" s="17">
        <v>30</v>
      </c>
      <c r="O935" s="17">
        <v>90</v>
      </c>
      <c r="P935" s="17"/>
      <c r="Q935" s="17">
        <v>120</v>
      </c>
      <c r="R935" s="17" t="s">
        <v>83</v>
      </c>
      <c r="S935" s="17"/>
      <c r="T935" s="17" t="s">
        <v>70</v>
      </c>
      <c r="U935" s="17" t="s">
        <v>61</v>
      </c>
      <c r="V935" s="17" t="s">
        <v>71</v>
      </c>
      <c r="W935" s="19" t="s">
        <v>3179</v>
      </c>
      <c r="X935" s="18">
        <v>43617.291666666701</v>
      </c>
      <c r="Y935" s="18">
        <v>43617.291666666701</v>
      </c>
      <c r="Z935" s="17" t="s">
        <v>103</v>
      </c>
      <c r="AA935" s="17" t="s">
        <v>74</v>
      </c>
      <c r="AB935" s="17" t="s">
        <v>74</v>
      </c>
      <c r="AC935" s="17" t="s">
        <v>103</v>
      </c>
      <c r="AD935" s="17"/>
      <c r="AE935" s="17"/>
    </row>
    <row r="936" spans="1:31" s="3" customFormat="1" ht="13" x14ac:dyDescent="0.3">
      <c r="A936" s="35" t="s">
        <v>3180</v>
      </c>
      <c r="B936" s="17">
        <v>1052</v>
      </c>
      <c r="C936" s="18">
        <v>41758</v>
      </c>
      <c r="D936" s="18">
        <v>41759.291666666701</v>
      </c>
      <c r="E936" s="16" t="s">
        <v>1375</v>
      </c>
      <c r="F936" s="36">
        <v>42032.333333333299</v>
      </c>
      <c r="G936" s="16" t="s">
        <v>178</v>
      </c>
      <c r="H936" s="17" t="s">
        <v>95</v>
      </c>
      <c r="I936" s="17"/>
      <c r="J936" s="17"/>
      <c r="K936" s="17" t="s">
        <v>96</v>
      </c>
      <c r="L936" s="17"/>
      <c r="M936" s="17"/>
      <c r="N936" s="17">
        <v>20</v>
      </c>
      <c r="O936" s="17"/>
      <c r="P936" s="17"/>
      <c r="Q936" s="17">
        <v>20</v>
      </c>
      <c r="R936" s="17" t="s">
        <v>83</v>
      </c>
      <c r="S936" s="17"/>
      <c r="T936" s="17" t="s">
        <v>70</v>
      </c>
      <c r="U936" s="17" t="s">
        <v>61</v>
      </c>
      <c r="V936" s="17" t="s">
        <v>71</v>
      </c>
      <c r="W936" s="19" t="s">
        <v>3181</v>
      </c>
      <c r="X936" s="18">
        <v>42675.291666666701</v>
      </c>
      <c r="Y936" s="18">
        <v>42675.291666666701</v>
      </c>
      <c r="Z936" s="17" t="s">
        <v>103</v>
      </c>
      <c r="AA936" s="17" t="s">
        <v>74</v>
      </c>
      <c r="AB936" s="17" t="s">
        <v>74</v>
      </c>
      <c r="AC936" s="17" t="s">
        <v>103</v>
      </c>
      <c r="AD936" s="17"/>
      <c r="AE936" s="17"/>
    </row>
    <row r="937" spans="1:31" s="3" customFormat="1" ht="13" x14ac:dyDescent="0.3">
      <c r="A937" s="35" t="s">
        <v>3182</v>
      </c>
      <c r="B937" s="17">
        <v>1054</v>
      </c>
      <c r="C937" s="18">
        <v>41759</v>
      </c>
      <c r="D937" s="18">
        <v>41759.291666666701</v>
      </c>
      <c r="E937" s="16" t="s">
        <v>1375</v>
      </c>
      <c r="F937" s="36">
        <v>41827.291666666701</v>
      </c>
      <c r="G937" s="16" t="s">
        <v>178</v>
      </c>
      <c r="H937" s="17" t="s">
        <v>56</v>
      </c>
      <c r="I937" s="17"/>
      <c r="J937" s="17"/>
      <c r="K937" s="17" t="s">
        <v>57</v>
      </c>
      <c r="L937" s="17"/>
      <c r="M937" s="17"/>
      <c r="N937" s="17">
        <v>150</v>
      </c>
      <c r="O937" s="17"/>
      <c r="P937" s="17"/>
      <c r="Q937" s="17">
        <v>150</v>
      </c>
      <c r="R937" s="17" t="s">
        <v>83</v>
      </c>
      <c r="S937" s="17"/>
      <c r="T937" s="17" t="s">
        <v>70</v>
      </c>
      <c r="U937" s="17" t="s">
        <v>61</v>
      </c>
      <c r="V937" s="17" t="s">
        <v>71</v>
      </c>
      <c r="W937" s="19" t="s">
        <v>3183</v>
      </c>
      <c r="X937" s="18">
        <v>42735.333333333299</v>
      </c>
      <c r="Y937" s="18">
        <v>42735.333333333299</v>
      </c>
      <c r="Z937" s="17" t="s">
        <v>103</v>
      </c>
      <c r="AA937" s="17" t="s">
        <v>74</v>
      </c>
      <c r="AB937" s="17" t="s">
        <v>74</v>
      </c>
      <c r="AC937" s="17" t="s">
        <v>103</v>
      </c>
      <c r="AD937" s="17"/>
      <c r="AE937" s="17"/>
    </row>
    <row r="938" spans="1:31" s="3" customFormat="1" ht="13" x14ac:dyDescent="0.3">
      <c r="A938" s="35" t="s">
        <v>3184</v>
      </c>
      <c r="B938" s="17">
        <v>1055</v>
      </c>
      <c r="C938" s="18">
        <v>41759</v>
      </c>
      <c r="D938" s="18">
        <v>41759.291666666701</v>
      </c>
      <c r="E938" s="16" t="s">
        <v>1375</v>
      </c>
      <c r="F938" s="36">
        <v>42030.333333333299</v>
      </c>
      <c r="G938" s="16" t="s">
        <v>178</v>
      </c>
      <c r="H938" s="17" t="s">
        <v>56</v>
      </c>
      <c r="I938" s="17" t="s">
        <v>1035</v>
      </c>
      <c r="J938" s="17"/>
      <c r="K938" s="17" t="s">
        <v>57</v>
      </c>
      <c r="L938" s="17" t="s">
        <v>77</v>
      </c>
      <c r="M938" s="17"/>
      <c r="N938" s="17">
        <v>60</v>
      </c>
      <c r="O938" s="17">
        <v>384</v>
      </c>
      <c r="P938" s="17"/>
      <c r="Q938" s="17">
        <v>444</v>
      </c>
      <c r="R938" s="17" t="s">
        <v>83</v>
      </c>
      <c r="S938" s="17"/>
      <c r="T938" s="17" t="s">
        <v>70</v>
      </c>
      <c r="U938" s="17" t="s">
        <v>61</v>
      </c>
      <c r="V938" s="17" t="s">
        <v>71</v>
      </c>
      <c r="W938" s="19" t="s">
        <v>987</v>
      </c>
      <c r="X938" s="18">
        <v>43617.291666666701</v>
      </c>
      <c r="Y938" s="18">
        <v>43617.291666666701</v>
      </c>
      <c r="Z938" s="17" t="s">
        <v>103</v>
      </c>
      <c r="AA938" s="17" t="s">
        <v>74</v>
      </c>
      <c r="AB938" s="17" t="s">
        <v>74</v>
      </c>
      <c r="AC938" s="17" t="s">
        <v>103</v>
      </c>
      <c r="AD938" s="17"/>
      <c r="AE938" s="17"/>
    </row>
    <row r="939" spans="1:31" s="3" customFormat="1" ht="13" x14ac:dyDescent="0.3">
      <c r="A939" s="35" t="s">
        <v>3185</v>
      </c>
      <c r="B939" s="17">
        <v>1056</v>
      </c>
      <c r="C939" s="18">
        <v>41759</v>
      </c>
      <c r="D939" s="18">
        <v>41759.291666666701</v>
      </c>
      <c r="E939" s="16" t="s">
        <v>1375</v>
      </c>
      <c r="F939" s="36">
        <v>42083.291666666701</v>
      </c>
      <c r="G939" s="16" t="s">
        <v>178</v>
      </c>
      <c r="H939" s="17" t="s">
        <v>95</v>
      </c>
      <c r="I939" s="17" t="s">
        <v>56</v>
      </c>
      <c r="J939" s="17" t="s">
        <v>1035</v>
      </c>
      <c r="K939" s="17" t="s">
        <v>96</v>
      </c>
      <c r="L939" s="17" t="s">
        <v>57</v>
      </c>
      <c r="M939" s="17" t="s">
        <v>77</v>
      </c>
      <c r="N939" s="17">
        <v>30</v>
      </c>
      <c r="O939" s="17">
        <v>60</v>
      </c>
      <c r="P939" s="17">
        <v>448</v>
      </c>
      <c r="Q939" s="17">
        <v>538</v>
      </c>
      <c r="R939" s="17" t="s">
        <v>83</v>
      </c>
      <c r="S939" s="17"/>
      <c r="T939" s="17" t="s">
        <v>70</v>
      </c>
      <c r="U939" s="17" t="s">
        <v>61</v>
      </c>
      <c r="V939" s="17" t="s">
        <v>71</v>
      </c>
      <c r="W939" s="19" t="s">
        <v>3186</v>
      </c>
      <c r="X939" s="18">
        <v>43617.291666666701</v>
      </c>
      <c r="Y939" s="18">
        <v>43617.291666666701</v>
      </c>
      <c r="Z939" s="17" t="s">
        <v>103</v>
      </c>
      <c r="AA939" s="17" t="s">
        <v>65</v>
      </c>
      <c r="AB939" s="17" t="s">
        <v>74</v>
      </c>
      <c r="AC939" s="17" t="s">
        <v>103</v>
      </c>
      <c r="AD939" s="17"/>
      <c r="AE939" s="17"/>
    </row>
    <row r="940" spans="1:31" s="3" customFormat="1" ht="13" x14ac:dyDescent="0.3">
      <c r="A940" s="35" t="s">
        <v>3187</v>
      </c>
      <c r="B940" s="17">
        <v>1057</v>
      </c>
      <c r="C940" s="18">
        <v>41759</v>
      </c>
      <c r="D940" s="18">
        <v>41759.291666666701</v>
      </c>
      <c r="E940" s="16" t="s">
        <v>1375</v>
      </c>
      <c r="F940" s="36">
        <v>42087.291666666701</v>
      </c>
      <c r="G940" s="16" t="s">
        <v>178</v>
      </c>
      <c r="H940" s="17" t="s">
        <v>111</v>
      </c>
      <c r="I940" s="17"/>
      <c r="J940" s="17"/>
      <c r="K940" s="17" t="s">
        <v>77</v>
      </c>
      <c r="L940" s="17"/>
      <c r="M940" s="17"/>
      <c r="N940" s="17">
        <v>35</v>
      </c>
      <c r="O940" s="17"/>
      <c r="P940" s="17"/>
      <c r="Q940" s="17">
        <v>35</v>
      </c>
      <c r="R940" s="17" t="s">
        <v>83</v>
      </c>
      <c r="S940" s="17"/>
      <c r="T940" s="17" t="s">
        <v>70</v>
      </c>
      <c r="U940" s="17" t="s">
        <v>61</v>
      </c>
      <c r="V940" s="17" t="s">
        <v>71</v>
      </c>
      <c r="W940" s="19" t="s">
        <v>234</v>
      </c>
      <c r="X940" s="18">
        <v>42491.291666666701</v>
      </c>
      <c r="Y940" s="18">
        <v>42491.291666666701</v>
      </c>
      <c r="Z940" s="17" t="s">
        <v>103</v>
      </c>
      <c r="AA940" s="17" t="s">
        <v>65</v>
      </c>
      <c r="AB940" s="17" t="s">
        <v>74</v>
      </c>
      <c r="AC940" s="17" t="s">
        <v>103</v>
      </c>
      <c r="AD940" s="17"/>
      <c r="AE940" s="17"/>
    </row>
    <row r="941" spans="1:31" s="3" customFormat="1" ht="13" x14ac:dyDescent="0.3">
      <c r="A941" s="35" t="s">
        <v>3188</v>
      </c>
      <c r="B941" s="17">
        <v>1059</v>
      </c>
      <c r="C941" s="18">
        <v>41759</v>
      </c>
      <c r="D941" s="18">
        <v>41759.291666666701</v>
      </c>
      <c r="E941" s="16" t="s">
        <v>1375</v>
      </c>
      <c r="F941" s="36">
        <v>42093.291666666701</v>
      </c>
      <c r="G941" s="16" t="s">
        <v>178</v>
      </c>
      <c r="H941" s="17" t="s">
        <v>56</v>
      </c>
      <c r="I941" s="17"/>
      <c r="J941" s="17"/>
      <c r="K941" s="17" t="s">
        <v>57</v>
      </c>
      <c r="L941" s="17"/>
      <c r="M941" s="17"/>
      <c r="N941" s="17">
        <v>20</v>
      </c>
      <c r="O941" s="17"/>
      <c r="P941" s="17"/>
      <c r="Q941" s="17">
        <v>20</v>
      </c>
      <c r="R941" s="17" t="s">
        <v>83</v>
      </c>
      <c r="S941" s="17"/>
      <c r="T941" s="17" t="s">
        <v>70</v>
      </c>
      <c r="U941" s="17" t="s">
        <v>61</v>
      </c>
      <c r="V941" s="17" t="s">
        <v>71</v>
      </c>
      <c r="W941" s="19" t="s">
        <v>3189</v>
      </c>
      <c r="X941" s="18">
        <v>42736.333333333299</v>
      </c>
      <c r="Y941" s="18">
        <v>42736.333333333299</v>
      </c>
      <c r="Z941" s="17" t="s">
        <v>103</v>
      </c>
      <c r="AA941" s="17" t="s">
        <v>65</v>
      </c>
      <c r="AB941" s="17" t="s">
        <v>74</v>
      </c>
      <c r="AC941" s="17" t="s">
        <v>103</v>
      </c>
      <c r="AD941" s="17"/>
      <c r="AE941" s="17"/>
    </row>
    <row r="942" spans="1:31" s="3" customFormat="1" ht="13" x14ac:dyDescent="0.3">
      <c r="A942" s="35" t="s">
        <v>3190</v>
      </c>
      <c r="B942" s="17">
        <v>1060</v>
      </c>
      <c r="C942" s="18">
        <v>41759</v>
      </c>
      <c r="D942" s="18">
        <v>41759.291666666701</v>
      </c>
      <c r="E942" s="16" t="s">
        <v>1375</v>
      </c>
      <c r="F942" s="36">
        <v>42095.291666666701</v>
      </c>
      <c r="G942" s="16" t="s">
        <v>178</v>
      </c>
      <c r="H942" s="17" t="s">
        <v>55</v>
      </c>
      <c r="I942" s="17"/>
      <c r="J942" s="17"/>
      <c r="K942" s="17" t="s">
        <v>55</v>
      </c>
      <c r="L942" s="17"/>
      <c r="M942" s="17"/>
      <c r="N942" s="17">
        <v>160</v>
      </c>
      <c r="O942" s="17"/>
      <c r="P942" s="17"/>
      <c r="Q942" s="17">
        <v>160</v>
      </c>
      <c r="R942" s="17" t="s">
        <v>83</v>
      </c>
      <c r="S942" s="17"/>
      <c r="T942" s="17" t="s">
        <v>70</v>
      </c>
      <c r="U942" s="17" t="s">
        <v>61</v>
      </c>
      <c r="V942" s="17" t="s">
        <v>71</v>
      </c>
      <c r="W942" s="19" t="s">
        <v>1508</v>
      </c>
      <c r="X942" s="18">
        <v>43100.333333333299</v>
      </c>
      <c r="Y942" s="18">
        <v>43100.333333333299</v>
      </c>
      <c r="Z942" s="17" t="s">
        <v>103</v>
      </c>
      <c r="AA942" s="17" t="s">
        <v>65</v>
      </c>
      <c r="AB942" s="17" t="s">
        <v>74</v>
      </c>
      <c r="AC942" s="17" t="s">
        <v>103</v>
      </c>
      <c r="AD942" s="17"/>
      <c r="AE942" s="17"/>
    </row>
    <row r="943" spans="1:31" s="3" customFormat="1" ht="13" x14ac:dyDescent="0.3">
      <c r="A943" s="35" t="s">
        <v>3191</v>
      </c>
      <c r="B943" s="17">
        <v>1063</v>
      </c>
      <c r="C943" s="18">
        <v>41758</v>
      </c>
      <c r="D943" s="18">
        <v>41759.291666666701</v>
      </c>
      <c r="E943" s="16" t="s">
        <v>1375</v>
      </c>
      <c r="F943" s="36">
        <v>42032.333333333299</v>
      </c>
      <c r="G943" s="16" t="s">
        <v>178</v>
      </c>
      <c r="H943" s="17" t="s">
        <v>95</v>
      </c>
      <c r="I943" s="17"/>
      <c r="J943" s="17"/>
      <c r="K943" s="17" t="s">
        <v>96</v>
      </c>
      <c r="L943" s="17"/>
      <c r="M943" s="17"/>
      <c r="N943" s="17">
        <v>20</v>
      </c>
      <c r="O943" s="17"/>
      <c r="P943" s="17"/>
      <c r="Q943" s="17">
        <v>20</v>
      </c>
      <c r="R943" s="17" t="s">
        <v>83</v>
      </c>
      <c r="S943" s="17"/>
      <c r="T943" s="17" t="s">
        <v>70</v>
      </c>
      <c r="U943" s="17" t="s">
        <v>61</v>
      </c>
      <c r="V943" s="17" t="s">
        <v>71</v>
      </c>
      <c r="W943" s="19" t="s">
        <v>3192</v>
      </c>
      <c r="X943" s="18">
        <v>42675.291666666701</v>
      </c>
      <c r="Y943" s="18">
        <v>42675.291666666701</v>
      </c>
      <c r="Z943" s="17" t="s">
        <v>103</v>
      </c>
      <c r="AA943" s="17" t="s">
        <v>74</v>
      </c>
      <c r="AB943" s="17" t="s">
        <v>74</v>
      </c>
      <c r="AC943" s="17" t="s">
        <v>103</v>
      </c>
      <c r="AD943" s="17"/>
      <c r="AE943" s="17"/>
    </row>
    <row r="944" spans="1:31" s="3" customFormat="1" ht="13" x14ac:dyDescent="0.3">
      <c r="A944" s="35" t="s">
        <v>3193</v>
      </c>
      <c r="B944" s="17">
        <v>1065</v>
      </c>
      <c r="C944" s="18">
        <v>41758</v>
      </c>
      <c r="D944" s="18">
        <v>41759.291666666701</v>
      </c>
      <c r="E944" s="16" t="s">
        <v>1375</v>
      </c>
      <c r="F944" s="36">
        <v>42524.291666666701</v>
      </c>
      <c r="G944" s="16" t="s">
        <v>178</v>
      </c>
      <c r="H944" s="17" t="s">
        <v>95</v>
      </c>
      <c r="I944" s="17"/>
      <c r="J944" s="17"/>
      <c r="K944" s="17" t="s">
        <v>96</v>
      </c>
      <c r="L944" s="17"/>
      <c r="M944" s="17"/>
      <c r="N944" s="17">
        <v>50</v>
      </c>
      <c r="O944" s="17"/>
      <c r="P944" s="17"/>
      <c r="Q944" s="17">
        <v>50</v>
      </c>
      <c r="R944" s="17" t="s">
        <v>115</v>
      </c>
      <c r="S944" s="17"/>
      <c r="T944" s="17" t="s">
        <v>172</v>
      </c>
      <c r="U944" s="17" t="s">
        <v>120</v>
      </c>
      <c r="V944" s="17" t="s">
        <v>173</v>
      </c>
      <c r="W944" s="19" t="s">
        <v>2976</v>
      </c>
      <c r="X944" s="18">
        <v>42675.291666666701</v>
      </c>
      <c r="Y944" s="18">
        <v>43560.291666666701</v>
      </c>
      <c r="Z944" s="17" t="s">
        <v>103</v>
      </c>
      <c r="AA944" s="17" t="s">
        <v>65</v>
      </c>
      <c r="AB944" s="17" t="s">
        <v>65</v>
      </c>
      <c r="AC944" s="17" t="s">
        <v>103</v>
      </c>
      <c r="AD944" s="17"/>
      <c r="AE944" s="17" t="s">
        <v>1486</v>
      </c>
    </row>
    <row r="945" spans="1:31" s="3" customFormat="1" ht="13" x14ac:dyDescent="0.3">
      <c r="A945" s="35" t="s">
        <v>3194</v>
      </c>
      <c r="B945" s="17">
        <v>1066</v>
      </c>
      <c r="C945" s="18">
        <v>41758</v>
      </c>
      <c r="D945" s="18">
        <v>41759.291666666701</v>
      </c>
      <c r="E945" s="16" t="s">
        <v>1375</v>
      </c>
      <c r="F945" s="36">
        <v>43161.333333333299</v>
      </c>
      <c r="G945" s="16" t="s">
        <v>178</v>
      </c>
      <c r="H945" s="17" t="s">
        <v>95</v>
      </c>
      <c r="I945" s="17"/>
      <c r="J945" s="17"/>
      <c r="K945" s="17" t="s">
        <v>96</v>
      </c>
      <c r="L945" s="17"/>
      <c r="M945" s="17"/>
      <c r="N945" s="17">
        <v>50</v>
      </c>
      <c r="O945" s="17"/>
      <c r="P945" s="17"/>
      <c r="Q945" s="17">
        <v>50</v>
      </c>
      <c r="R945" s="17" t="s">
        <v>115</v>
      </c>
      <c r="S945" s="17"/>
      <c r="T945" s="17" t="s">
        <v>172</v>
      </c>
      <c r="U945" s="17" t="s">
        <v>120</v>
      </c>
      <c r="V945" s="17" t="s">
        <v>173</v>
      </c>
      <c r="W945" s="19" t="s">
        <v>2976</v>
      </c>
      <c r="X945" s="18">
        <v>42675.291666666701</v>
      </c>
      <c r="Y945" s="18">
        <v>43560.291666666701</v>
      </c>
      <c r="Z945" s="17" t="s">
        <v>103</v>
      </c>
      <c r="AA945" s="17" t="s">
        <v>65</v>
      </c>
      <c r="AB945" s="17" t="s">
        <v>65</v>
      </c>
      <c r="AC945" s="17" t="s">
        <v>103</v>
      </c>
      <c r="AD945" s="17"/>
      <c r="AE945" s="17" t="s">
        <v>1509</v>
      </c>
    </row>
    <row r="946" spans="1:31" s="3" customFormat="1" ht="13" x14ac:dyDescent="0.3">
      <c r="A946" s="35" t="s">
        <v>3195</v>
      </c>
      <c r="B946" s="17">
        <v>1067</v>
      </c>
      <c r="C946" s="18">
        <v>41759</v>
      </c>
      <c r="D946" s="18">
        <v>41759.291666666701</v>
      </c>
      <c r="E946" s="16" t="s">
        <v>1375</v>
      </c>
      <c r="F946" s="36">
        <v>42052.333333333299</v>
      </c>
      <c r="G946" s="16" t="s">
        <v>178</v>
      </c>
      <c r="H946" s="17" t="s">
        <v>95</v>
      </c>
      <c r="I946" s="17"/>
      <c r="J946" s="17"/>
      <c r="K946" s="17" t="s">
        <v>96</v>
      </c>
      <c r="L946" s="17"/>
      <c r="M946" s="17"/>
      <c r="N946" s="17">
        <v>100</v>
      </c>
      <c r="O946" s="17"/>
      <c r="P946" s="17"/>
      <c r="Q946" s="17">
        <v>100</v>
      </c>
      <c r="R946" s="17" t="s">
        <v>83</v>
      </c>
      <c r="S946" s="17"/>
      <c r="T946" s="17" t="s">
        <v>172</v>
      </c>
      <c r="U946" s="17" t="s">
        <v>120</v>
      </c>
      <c r="V946" s="17" t="s">
        <v>173</v>
      </c>
      <c r="W946" s="19" t="s">
        <v>2926</v>
      </c>
      <c r="X946" s="18">
        <v>43070.333333333299</v>
      </c>
      <c r="Y946" s="18">
        <v>43070.333333333299</v>
      </c>
      <c r="Z946" s="17" t="s">
        <v>103</v>
      </c>
      <c r="AA946" s="17" t="s">
        <v>65</v>
      </c>
      <c r="AB946" s="17" t="s">
        <v>74</v>
      </c>
      <c r="AC946" s="17" t="s">
        <v>103</v>
      </c>
      <c r="AD946" s="17"/>
      <c r="AE946" s="17" t="s">
        <v>1509</v>
      </c>
    </row>
    <row r="947" spans="1:31" s="3" customFormat="1" ht="13" x14ac:dyDescent="0.3">
      <c r="A947" s="35" t="s">
        <v>3196</v>
      </c>
      <c r="B947" s="17">
        <v>1068</v>
      </c>
      <c r="C947" s="18">
        <v>41759</v>
      </c>
      <c r="D947" s="18">
        <v>41759.291666666701</v>
      </c>
      <c r="E947" s="16" t="s">
        <v>1375</v>
      </c>
      <c r="F947" s="36">
        <v>42052.333333333299</v>
      </c>
      <c r="G947" s="16" t="s">
        <v>178</v>
      </c>
      <c r="H947" s="17" t="s">
        <v>95</v>
      </c>
      <c r="I947" s="17"/>
      <c r="J947" s="17"/>
      <c r="K947" s="17" t="s">
        <v>96</v>
      </c>
      <c r="L947" s="17"/>
      <c r="M947" s="17"/>
      <c r="N947" s="17">
        <v>65</v>
      </c>
      <c r="O947" s="17"/>
      <c r="P947" s="17"/>
      <c r="Q947" s="17">
        <v>65</v>
      </c>
      <c r="R947" s="17" t="s">
        <v>83</v>
      </c>
      <c r="S947" s="17"/>
      <c r="T947" s="17" t="s">
        <v>172</v>
      </c>
      <c r="U947" s="17" t="s">
        <v>120</v>
      </c>
      <c r="V947" s="17" t="s">
        <v>173</v>
      </c>
      <c r="W947" s="19" t="s">
        <v>174</v>
      </c>
      <c r="X947" s="18">
        <v>43070.333333333299</v>
      </c>
      <c r="Y947" s="18">
        <v>43070.333333333299</v>
      </c>
      <c r="Z947" s="17" t="s">
        <v>103</v>
      </c>
      <c r="AA947" s="17" t="s">
        <v>65</v>
      </c>
      <c r="AB947" s="17" t="s">
        <v>74</v>
      </c>
      <c r="AC947" s="17" t="s">
        <v>103</v>
      </c>
      <c r="AD947" s="17"/>
      <c r="AE947" s="17" t="s">
        <v>1509</v>
      </c>
    </row>
    <row r="948" spans="1:31" s="3" customFormat="1" ht="13" x14ac:dyDescent="0.3">
      <c r="A948" s="35" t="s">
        <v>3197</v>
      </c>
      <c r="B948" s="17">
        <v>1069</v>
      </c>
      <c r="C948" s="18">
        <v>41759</v>
      </c>
      <c r="D948" s="18">
        <v>41759.291666666701</v>
      </c>
      <c r="E948" s="16" t="s">
        <v>1375</v>
      </c>
      <c r="F948" s="36">
        <v>42733.333333333299</v>
      </c>
      <c r="G948" s="16" t="s">
        <v>178</v>
      </c>
      <c r="H948" s="17" t="s">
        <v>95</v>
      </c>
      <c r="I948" s="17"/>
      <c r="J948" s="17"/>
      <c r="K948" s="17" t="s">
        <v>96</v>
      </c>
      <c r="L948" s="17"/>
      <c r="M948" s="17"/>
      <c r="N948" s="17">
        <v>250</v>
      </c>
      <c r="O948" s="17"/>
      <c r="P948" s="17"/>
      <c r="Q948" s="17">
        <v>250</v>
      </c>
      <c r="R948" s="17" t="s">
        <v>115</v>
      </c>
      <c r="S948" s="17"/>
      <c r="T948" s="17" t="s">
        <v>119</v>
      </c>
      <c r="U948" s="17" t="s">
        <v>120</v>
      </c>
      <c r="V948" s="17" t="s">
        <v>89</v>
      </c>
      <c r="W948" s="19" t="s">
        <v>3198</v>
      </c>
      <c r="X948" s="18">
        <v>42628.291666666701</v>
      </c>
      <c r="Y948" s="18">
        <v>43313.291666666701</v>
      </c>
      <c r="Z948" s="17" t="s">
        <v>103</v>
      </c>
      <c r="AA948" s="17" t="s">
        <v>65</v>
      </c>
      <c r="AB948" s="17" t="s">
        <v>65</v>
      </c>
      <c r="AC948" s="17" t="s">
        <v>103</v>
      </c>
      <c r="AD948" s="17"/>
      <c r="AE948" s="17" t="s">
        <v>1509</v>
      </c>
    </row>
    <row r="949" spans="1:31" s="3" customFormat="1" ht="13" x14ac:dyDescent="0.3">
      <c r="A949" s="35" t="s">
        <v>3199</v>
      </c>
      <c r="B949" s="17">
        <v>1070</v>
      </c>
      <c r="C949" s="18">
        <v>41754</v>
      </c>
      <c r="D949" s="18">
        <v>41759.291666666701</v>
      </c>
      <c r="E949" s="16" t="s">
        <v>1375</v>
      </c>
      <c r="F949" s="36">
        <v>42524.291666666701</v>
      </c>
      <c r="G949" s="16" t="s">
        <v>178</v>
      </c>
      <c r="H949" s="17" t="s">
        <v>95</v>
      </c>
      <c r="I949" s="17"/>
      <c r="J949" s="17"/>
      <c r="K949" s="17" t="s">
        <v>96</v>
      </c>
      <c r="L949" s="17"/>
      <c r="M949" s="17"/>
      <c r="N949" s="17">
        <v>250</v>
      </c>
      <c r="O949" s="17"/>
      <c r="P949" s="17"/>
      <c r="Q949" s="17">
        <v>250</v>
      </c>
      <c r="R949" s="17" t="s">
        <v>83</v>
      </c>
      <c r="S949" s="17"/>
      <c r="T949" s="17" t="s">
        <v>84</v>
      </c>
      <c r="U949" s="17" t="s">
        <v>61</v>
      </c>
      <c r="V949" s="17" t="s">
        <v>89</v>
      </c>
      <c r="W949" s="19" t="s">
        <v>846</v>
      </c>
      <c r="X949" s="18">
        <v>43070.333333333299</v>
      </c>
      <c r="Y949" s="18">
        <v>43435.333333333299</v>
      </c>
      <c r="Z949" s="17" t="s">
        <v>103</v>
      </c>
      <c r="AA949" s="17" t="s">
        <v>65</v>
      </c>
      <c r="AB949" s="17" t="s">
        <v>65</v>
      </c>
      <c r="AC949" s="17" t="s">
        <v>103</v>
      </c>
      <c r="AD949" s="17"/>
      <c r="AE949" s="17" t="s">
        <v>1486</v>
      </c>
    </row>
    <row r="950" spans="1:31" s="3" customFormat="1" ht="13" x14ac:dyDescent="0.3">
      <c r="A950" s="35" t="s">
        <v>3200</v>
      </c>
      <c r="B950" s="17">
        <v>1071</v>
      </c>
      <c r="C950" s="18">
        <v>41760</v>
      </c>
      <c r="D950" s="18">
        <v>41759.291666666701</v>
      </c>
      <c r="E950" s="16" t="s">
        <v>1375</v>
      </c>
      <c r="F950" s="36">
        <v>43517.333333333299</v>
      </c>
      <c r="G950" s="16" t="s">
        <v>178</v>
      </c>
      <c r="H950" s="17" t="s">
        <v>95</v>
      </c>
      <c r="I950" s="17"/>
      <c r="J950" s="17"/>
      <c r="K950" s="17" t="s">
        <v>96</v>
      </c>
      <c r="L950" s="17"/>
      <c r="M950" s="17"/>
      <c r="N950" s="17">
        <v>150</v>
      </c>
      <c r="O950" s="17"/>
      <c r="P950" s="17"/>
      <c r="Q950" s="17">
        <v>150</v>
      </c>
      <c r="R950" s="17" t="s">
        <v>115</v>
      </c>
      <c r="S950" s="17"/>
      <c r="T950" s="17" t="s">
        <v>84</v>
      </c>
      <c r="U950" s="17" t="s">
        <v>61</v>
      </c>
      <c r="V950" s="17" t="s">
        <v>89</v>
      </c>
      <c r="W950" s="19" t="s">
        <v>838</v>
      </c>
      <c r="X950" s="18">
        <v>42735.333333333299</v>
      </c>
      <c r="Y950" s="18">
        <v>43800.333333333299</v>
      </c>
      <c r="Z950" s="17" t="s">
        <v>103</v>
      </c>
      <c r="AA950" s="17" t="s">
        <v>65</v>
      </c>
      <c r="AB950" s="17" t="s">
        <v>65</v>
      </c>
      <c r="AC950" s="17" t="s">
        <v>103</v>
      </c>
      <c r="AD950" s="17"/>
      <c r="AE950" s="17"/>
    </row>
    <row r="951" spans="1:31" s="3" customFormat="1" ht="13" x14ac:dyDescent="0.3">
      <c r="A951" s="35" t="s">
        <v>3201</v>
      </c>
      <c r="B951" s="17">
        <v>1072</v>
      </c>
      <c r="C951" s="18">
        <v>41759</v>
      </c>
      <c r="D951" s="18">
        <v>41759.291666666701</v>
      </c>
      <c r="E951" s="16" t="s">
        <v>1375</v>
      </c>
      <c r="F951" s="36">
        <v>42031.333333333299</v>
      </c>
      <c r="G951" s="16" t="s">
        <v>178</v>
      </c>
      <c r="H951" s="17" t="s">
        <v>95</v>
      </c>
      <c r="I951" s="17"/>
      <c r="J951" s="17"/>
      <c r="K951" s="17" t="s">
        <v>96</v>
      </c>
      <c r="L951" s="17"/>
      <c r="M951" s="17"/>
      <c r="N951" s="17">
        <v>100</v>
      </c>
      <c r="O951" s="17"/>
      <c r="P951" s="17"/>
      <c r="Q951" s="17">
        <v>100</v>
      </c>
      <c r="R951" s="17" t="s">
        <v>83</v>
      </c>
      <c r="S951" s="17"/>
      <c r="T951" s="17" t="s">
        <v>84</v>
      </c>
      <c r="U951" s="17" t="s">
        <v>61</v>
      </c>
      <c r="V951" s="17" t="s">
        <v>89</v>
      </c>
      <c r="W951" s="19" t="s">
        <v>283</v>
      </c>
      <c r="X951" s="18">
        <v>43040.291666666701</v>
      </c>
      <c r="Y951" s="18">
        <v>43040.291666666701</v>
      </c>
      <c r="Z951" s="17" t="s">
        <v>103</v>
      </c>
      <c r="AA951" s="17" t="s">
        <v>65</v>
      </c>
      <c r="AB951" s="17" t="s">
        <v>74</v>
      </c>
      <c r="AC951" s="17" t="s">
        <v>103</v>
      </c>
      <c r="AD951" s="17"/>
      <c r="AE951" s="17" t="s">
        <v>1509</v>
      </c>
    </row>
    <row r="952" spans="1:31" s="3" customFormat="1" ht="13" x14ac:dyDescent="0.3">
      <c r="A952" s="35" t="s">
        <v>3202</v>
      </c>
      <c r="B952" s="17">
        <v>1073</v>
      </c>
      <c r="C952" s="18">
        <v>41759</v>
      </c>
      <c r="D952" s="18">
        <v>41759.291666666701</v>
      </c>
      <c r="E952" s="16" t="s">
        <v>1375</v>
      </c>
      <c r="F952" s="36">
        <v>42087.291666666701</v>
      </c>
      <c r="G952" s="16" t="s">
        <v>178</v>
      </c>
      <c r="H952" s="17" t="s">
        <v>111</v>
      </c>
      <c r="I952" s="17"/>
      <c r="J952" s="17"/>
      <c r="K952" s="17" t="s">
        <v>77</v>
      </c>
      <c r="L952" s="17"/>
      <c r="M952" s="17"/>
      <c r="N952" s="17">
        <v>305</v>
      </c>
      <c r="O952" s="17"/>
      <c r="P952" s="17"/>
      <c r="Q952" s="17">
        <v>305</v>
      </c>
      <c r="R952" s="17" t="s">
        <v>83</v>
      </c>
      <c r="S952" s="17"/>
      <c r="T952" s="17" t="s">
        <v>450</v>
      </c>
      <c r="U952" s="17" t="s">
        <v>61</v>
      </c>
      <c r="V952" s="17" t="s">
        <v>89</v>
      </c>
      <c r="W952" s="19" t="s">
        <v>3203</v>
      </c>
      <c r="X952" s="18">
        <v>43525.333333333299</v>
      </c>
      <c r="Y952" s="18">
        <v>43525.333333333299</v>
      </c>
      <c r="Z952" s="17" t="s">
        <v>103</v>
      </c>
      <c r="AA952" s="17" t="s">
        <v>65</v>
      </c>
      <c r="AB952" s="17" t="s">
        <v>74</v>
      </c>
      <c r="AC952" s="17" t="s">
        <v>103</v>
      </c>
      <c r="AD952" s="17"/>
      <c r="AE952" s="17"/>
    </row>
    <row r="953" spans="1:31" s="3" customFormat="1" ht="13" x14ac:dyDescent="0.3">
      <c r="A953" s="35" t="s">
        <v>3204</v>
      </c>
      <c r="B953" s="17">
        <v>1075</v>
      </c>
      <c r="C953" s="18">
        <v>41759</v>
      </c>
      <c r="D953" s="18">
        <v>41759.291666666701</v>
      </c>
      <c r="E953" s="16" t="s">
        <v>1375</v>
      </c>
      <c r="F953" s="36">
        <v>42095.291666666701</v>
      </c>
      <c r="G953" s="16" t="s">
        <v>178</v>
      </c>
      <c r="H953" s="17" t="s">
        <v>56</v>
      </c>
      <c r="I953" s="17"/>
      <c r="J953" s="17"/>
      <c r="K953" s="17" t="s">
        <v>57</v>
      </c>
      <c r="L953" s="17"/>
      <c r="M953" s="17"/>
      <c r="N953" s="17">
        <v>50</v>
      </c>
      <c r="O953" s="17"/>
      <c r="P953" s="17"/>
      <c r="Q953" s="17">
        <v>50</v>
      </c>
      <c r="R953" s="17" t="s">
        <v>83</v>
      </c>
      <c r="S953" s="17"/>
      <c r="T953" s="17" t="s">
        <v>88</v>
      </c>
      <c r="U953" s="17" t="s">
        <v>61</v>
      </c>
      <c r="V953" s="17" t="s">
        <v>89</v>
      </c>
      <c r="W953" s="19" t="s">
        <v>3205</v>
      </c>
      <c r="X953" s="18">
        <v>42705.333333333299</v>
      </c>
      <c r="Y953" s="18">
        <v>44713.291666666701</v>
      </c>
      <c r="Z953" s="17" t="s">
        <v>103</v>
      </c>
      <c r="AA953" s="17" t="s">
        <v>65</v>
      </c>
      <c r="AB953" s="17" t="s">
        <v>74</v>
      </c>
      <c r="AC953" s="17" t="s">
        <v>103</v>
      </c>
      <c r="AD953" s="17"/>
      <c r="AE953" s="17"/>
    </row>
    <row r="954" spans="1:31" s="3" customFormat="1" ht="13" x14ac:dyDescent="0.3">
      <c r="A954" s="35" t="s">
        <v>3206</v>
      </c>
      <c r="B954" s="17">
        <v>1077</v>
      </c>
      <c r="C954" s="18">
        <v>41758</v>
      </c>
      <c r="D954" s="18">
        <v>41759.291666666701</v>
      </c>
      <c r="E954" s="16" t="s">
        <v>1375</v>
      </c>
      <c r="F954" s="36">
        <v>42081.291666666701</v>
      </c>
      <c r="G954" s="16" t="s">
        <v>178</v>
      </c>
      <c r="H954" s="17" t="s">
        <v>56</v>
      </c>
      <c r="I954" s="17"/>
      <c r="J954" s="17"/>
      <c r="K954" s="17" t="s">
        <v>57</v>
      </c>
      <c r="L954" s="17"/>
      <c r="M954" s="17"/>
      <c r="N954" s="17">
        <v>300</v>
      </c>
      <c r="O954" s="17"/>
      <c r="P954" s="17"/>
      <c r="Q954" s="17">
        <v>300</v>
      </c>
      <c r="R954" s="17" t="s">
        <v>83</v>
      </c>
      <c r="S954" s="17"/>
      <c r="T954" s="17" t="s">
        <v>107</v>
      </c>
      <c r="U954" s="17" t="s">
        <v>61</v>
      </c>
      <c r="V954" s="17" t="s">
        <v>89</v>
      </c>
      <c r="W954" s="19" t="s">
        <v>3207</v>
      </c>
      <c r="X954" s="18">
        <v>43160.333333333299</v>
      </c>
      <c r="Y954" s="18">
        <v>43160.333333333299</v>
      </c>
      <c r="Z954" s="17" t="s">
        <v>103</v>
      </c>
      <c r="AA954" s="17" t="s">
        <v>65</v>
      </c>
      <c r="AB954" s="17" t="s">
        <v>74</v>
      </c>
      <c r="AC954" s="17" t="s">
        <v>103</v>
      </c>
      <c r="AD954" s="17"/>
      <c r="AE954" s="17"/>
    </row>
    <row r="955" spans="1:31" s="3" customFormat="1" ht="13" x14ac:dyDescent="0.3">
      <c r="A955" s="35" t="s">
        <v>3208</v>
      </c>
      <c r="B955" s="17">
        <v>1078</v>
      </c>
      <c r="C955" s="18">
        <v>41746</v>
      </c>
      <c r="D955" s="18">
        <v>41759.291666666701</v>
      </c>
      <c r="E955" s="16" t="s">
        <v>1375</v>
      </c>
      <c r="F955" s="36">
        <v>41816.291666666701</v>
      </c>
      <c r="G955" s="16" t="s">
        <v>178</v>
      </c>
      <c r="H955" s="17" t="s">
        <v>56</v>
      </c>
      <c r="I955" s="17"/>
      <c r="J955" s="17"/>
      <c r="K955" s="17" t="s">
        <v>57</v>
      </c>
      <c r="L955" s="17"/>
      <c r="M955" s="17"/>
      <c r="N955" s="17">
        <v>118</v>
      </c>
      <c r="O955" s="17"/>
      <c r="P955" s="17"/>
      <c r="Q955" s="17">
        <v>118</v>
      </c>
      <c r="R955" s="17" t="s">
        <v>69</v>
      </c>
      <c r="S955" s="17"/>
      <c r="T955" s="17" t="s">
        <v>480</v>
      </c>
      <c r="U955" s="17" t="s">
        <v>61</v>
      </c>
      <c r="V955" s="17" t="s">
        <v>89</v>
      </c>
      <c r="W955" s="19" t="s">
        <v>3209</v>
      </c>
      <c r="X955" s="18">
        <v>43221.291666666701</v>
      </c>
      <c r="Y955" s="18">
        <v>43221.291666666701</v>
      </c>
      <c r="Z955" s="17" t="s">
        <v>103</v>
      </c>
      <c r="AA955" s="17" t="s">
        <v>74</v>
      </c>
      <c r="AB955" s="17" t="s">
        <v>74</v>
      </c>
      <c r="AC955" s="17" t="s">
        <v>103</v>
      </c>
      <c r="AD955" s="17"/>
      <c r="AE955" s="17" t="s">
        <v>1509</v>
      </c>
    </row>
    <row r="956" spans="1:31" s="3" customFormat="1" ht="13" x14ac:dyDescent="0.3">
      <c r="A956" s="35" t="s">
        <v>3210</v>
      </c>
      <c r="B956" s="17">
        <v>1079</v>
      </c>
      <c r="C956" s="18">
        <v>41746</v>
      </c>
      <c r="D956" s="18">
        <v>41759.291666666701</v>
      </c>
      <c r="E956" s="16" t="s">
        <v>1375</v>
      </c>
      <c r="F956" s="36">
        <v>41816.291666666701</v>
      </c>
      <c r="G956" s="16" t="s">
        <v>178</v>
      </c>
      <c r="H956" s="17" t="s">
        <v>111</v>
      </c>
      <c r="I956" s="17"/>
      <c r="J956" s="17"/>
      <c r="K956" s="17" t="s">
        <v>77</v>
      </c>
      <c r="L956" s="17"/>
      <c r="M956" s="17"/>
      <c r="N956" s="17">
        <v>378</v>
      </c>
      <c r="O956" s="17"/>
      <c r="P956" s="17"/>
      <c r="Q956" s="17">
        <v>378</v>
      </c>
      <c r="R956" s="17" t="s">
        <v>83</v>
      </c>
      <c r="S956" s="17"/>
      <c r="T956" s="17" t="s">
        <v>480</v>
      </c>
      <c r="U956" s="17" t="s">
        <v>61</v>
      </c>
      <c r="V956" s="17" t="s">
        <v>89</v>
      </c>
      <c r="W956" s="19" t="s">
        <v>3211</v>
      </c>
      <c r="X956" s="18">
        <v>43282.291666666701</v>
      </c>
      <c r="Y956" s="18">
        <v>43282.291666666701</v>
      </c>
      <c r="Z956" s="17" t="s">
        <v>103</v>
      </c>
      <c r="AA956" s="17" t="s">
        <v>74</v>
      </c>
      <c r="AB956" s="17" t="s">
        <v>74</v>
      </c>
      <c r="AC956" s="17" t="s">
        <v>103</v>
      </c>
      <c r="AD956" s="17"/>
      <c r="AE956" s="17"/>
    </row>
    <row r="957" spans="1:31" s="3" customFormat="1" ht="13" x14ac:dyDescent="0.3">
      <c r="A957" s="35" t="s">
        <v>3212</v>
      </c>
      <c r="B957" s="17">
        <v>1080</v>
      </c>
      <c r="C957" s="18">
        <v>41746</v>
      </c>
      <c r="D957" s="18">
        <v>41759.291666666701</v>
      </c>
      <c r="E957" s="16" t="s">
        <v>1375</v>
      </c>
      <c r="F957" s="36">
        <v>42038.333333333299</v>
      </c>
      <c r="G957" s="16" t="s">
        <v>178</v>
      </c>
      <c r="H957" s="17" t="s">
        <v>1035</v>
      </c>
      <c r="I957" s="17" t="s">
        <v>56</v>
      </c>
      <c r="J957" s="17"/>
      <c r="K957" s="17" t="s">
        <v>77</v>
      </c>
      <c r="L957" s="17" t="s">
        <v>57</v>
      </c>
      <c r="M957" s="17"/>
      <c r="N957" s="17">
        <v>507.4</v>
      </c>
      <c r="O957" s="17">
        <v>118</v>
      </c>
      <c r="P957" s="17"/>
      <c r="Q957" s="17">
        <v>625.4</v>
      </c>
      <c r="R957" s="17" t="s">
        <v>69</v>
      </c>
      <c r="S957" s="17"/>
      <c r="T957" s="17" t="s">
        <v>480</v>
      </c>
      <c r="U957" s="17" t="s">
        <v>61</v>
      </c>
      <c r="V957" s="17" t="s">
        <v>89</v>
      </c>
      <c r="W957" s="19" t="s">
        <v>3211</v>
      </c>
      <c r="X957" s="18">
        <v>43160.333333333299</v>
      </c>
      <c r="Y957" s="18">
        <v>43160.333333333299</v>
      </c>
      <c r="Z957" s="17" t="s">
        <v>103</v>
      </c>
      <c r="AA957" s="17" t="s">
        <v>74</v>
      </c>
      <c r="AB957" s="17" t="s">
        <v>74</v>
      </c>
      <c r="AC957" s="17" t="s">
        <v>103</v>
      </c>
      <c r="AD957" s="17"/>
      <c r="AE957" s="17"/>
    </row>
    <row r="958" spans="1:31" s="3" customFormat="1" ht="13" x14ac:dyDescent="0.3">
      <c r="A958" s="35" t="s">
        <v>3213</v>
      </c>
      <c r="B958" s="17">
        <v>1081</v>
      </c>
      <c r="C958" s="18">
        <v>41758</v>
      </c>
      <c r="D958" s="18">
        <v>41759.291666666701</v>
      </c>
      <c r="E958" s="16" t="s">
        <v>1375</v>
      </c>
      <c r="F958" s="36">
        <v>41816.291666666701</v>
      </c>
      <c r="G958" s="16" t="s">
        <v>178</v>
      </c>
      <c r="H958" s="17" t="s">
        <v>56</v>
      </c>
      <c r="I958" s="17"/>
      <c r="J958" s="17"/>
      <c r="K958" s="17" t="s">
        <v>57</v>
      </c>
      <c r="L958" s="17"/>
      <c r="M958" s="17"/>
      <c r="N958" s="17">
        <v>118</v>
      </c>
      <c r="O958" s="17"/>
      <c r="P958" s="17"/>
      <c r="Q958" s="17">
        <v>118</v>
      </c>
      <c r="R958" s="17" t="s">
        <v>69</v>
      </c>
      <c r="S958" s="17"/>
      <c r="T958" s="17" t="s">
        <v>480</v>
      </c>
      <c r="U958" s="17" t="s">
        <v>61</v>
      </c>
      <c r="V958" s="17" t="s">
        <v>89</v>
      </c>
      <c r="W958" s="19" t="s">
        <v>3214</v>
      </c>
      <c r="X958" s="18">
        <v>43221.291666666701</v>
      </c>
      <c r="Y958" s="18">
        <v>43221.291666666701</v>
      </c>
      <c r="Z958" s="17" t="s">
        <v>103</v>
      </c>
      <c r="AA958" s="17" t="s">
        <v>74</v>
      </c>
      <c r="AB958" s="17" t="s">
        <v>74</v>
      </c>
      <c r="AC958" s="17" t="s">
        <v>103</v>
      </c>
      <c r="AD958" s="17"/>
      <c r="AE958" s="17" t="s">
        <v>1509</v>
      </c>
    </row>
    <row r="959" spans="1:31" s="3" customFormat="1" ht="13" x14ac:dyDescent="0.3">
      <c r="A959" s="35" t="s">
        <v>3215</v>
      </c>
      <c r="B959" s="17">
        <v>1082</v>
      </c>
      <c r="C959" s="18">
        <v>41758</v>
      </c>
      <c r="D959" s="18">
        <v>41759.291666666701</v>
      </c>
      <c r="E959" s="16" t="s">
        <v>1375</v>
      </c>
      <c r="F959" s="36">
        <v>41816.291666666701</v>
      </c>
      <c r="G959" s="16" t="s">
        <v>178</v>
      </c>
      <c r="H959" s="17" t="s">
        <v>111</v>
      </c>
      <c r="I959" s="17"/>
      <c r="J959" s="17"/>
      <c r="K959" s="17" t="s">
        <v>77</v>
      </c>
      <c r="L959" s="17"/>
      <c r="M959" s="17"/>
      <c r="N959" s="17">
        <v>378</v>
      </c>
      <c r="O959" s="17"/>
      <c r="P959" s="17"/>
      <c r="Q959" s="17">
        <v>378</v>
      </c>
      <c r="R959" s="17" t="s">
        <v>83</v>
      </c>
      <c r="S959" s="17"/>
      <c r="T959" s="17" t="s">
        <v>480</v>
      </c>
      <c r="U959" s="17" t="s">
        <v>61</v>
      </c>
      <c r="V959" s="17" t="s">
        <v>89</v>
      </c>
      <c r="W959" s="19" t="s">
        <v>3214</v>
      </c>
      <c r="X959" s="18">
        <v>43282.291666666701</v>
      </c>
      <c r="Y959" s="18">
        <v>43282.291666666701</v>
      </c>
      <c r="Z959" s="17" t="s">
        <v>103</v>
      </c>
      <c r="AA959" s="17" t="s">
        <v>74</v>
      </c>
      <c r="AB959" s="17" t="s">
        <v>74</v>
      </c>
      <c r="AC959" s="17" t="s">
        <v>103</v>
      </c>
      <c r="AD959" s="17"/>
      <c r="AE959" s="17"/>
    </row>
    <row r="960" spans="1:31" s="3" customFormat="1" ht="13" x14ac:dyDescent="0.3">
      <c r="A960" s="35" t="s">
        <v>3216</v>
      </c>
      <c r="B960" s="17">
        <v>1083</v>
      </c>
      <c r="C960" s="18">
        <v>41758</v>
      </c>
      <c r="D960" s="18">
        <v>41759.291666666701</v>
      </c>
      <c r="E960" s="16" t="s">
        <v>1375</v>
      </c>
      <c r="F960" s="36">
        <v>42038.333333333299</v>
      </c>
      <c r="G960" s="16" t="s">
        <v>178</v>
      </c>
      <c r="H960" s="17" t="s">
        <v>1035</v>
      </c>
      <c r="I960" s="17" t="s">
        <v>56</v>
      </c>
      <c r="J960" s="17"/>
      <c r="K960" s="17" t="s">
        <v>77</v>
      </c>
      <c r="L960" s="17" t="s">
        <v>57</v>
      </c>
      <c r="M960" s="17"/>
      <c r="N960" s="17">
        <v>507.4</v>
      </c>
      <c r="O960" s="17">
        <v>118</v>
      </c>
      <c r="P960" s="17"/>
      <c r="Q960" s="17">
        <v>625.4</v>
      </c>
      <c r="R960" s="17" t="s">
        <v>69</v>
      </c>
      <c r="S960" s="17"/>
      <c r="T960" s="17" t="s">
        <v>480</v>
      </c>
      <c r="U960" s="17" t="s">
        <v>61</v>
      </c>
      <c r="V960" s="17" t="s">
        <v>89</v>
      </c>
      <c r="W960" s="19" t="s">
        <v>3217</v>
      </c>
      <c r="X960" s="18">
        <v>43282.291666666701</v>
      </c>
      <c r="Y960" s="18">
        <v>43282.291666666701</v>
      </c>
      <c r="Z960" s="17" t="s">
        <v>103</v>
      </c>
      <c r="AA960" s="17" t="s">
        <v>74</v>
      </c>
      <c r="AB960" s="17" t="s">
        <v>74</v>
      </c>
      <c r="AC960" s="17" t="s">
        <v>103</v>
      </c>
      <c r="AD960" s="17"/>
      <c r="AE960" s="17"/>
    </row>
    <row r="961" spans="1:31" s="3" customFormat="1" ht="13" x14ac:dyDescent="0.3">
      <c r="A961" s="35" t="s">
        <v>3218</v>
      </c>
      <c r="B961" s="17">
        <v>1084</v>
      </c>
      <c r="C961" s="18">
        <v>41759</v>
      </c>
      <c r="D961" s="18">
        <v>41759.291666666701</v>
      </c>
      <c r="E961" s="16" t="s">
        <v>1375</v>
      </c>
      <c r="F961" s="36">
        <v>42053.333333333299</v>
      </c>
      <c r="G961" s="16" t="s">
        <v>178</v>
      </c>
      <c r="H961" s="17" t="s">
        <v>1035</v>
      </c>
      <c r="I961" s="17"/>
      <c r="J961" s="17"/>
      <c r="K961" s="17" t="s">
        <v>77</v>
      </c>
      <c r="L961" s="17"/>
      <c r="M961" s="17"/>
      <c r="N961" s="17">
        <v>220</v>
      </c>
      <c r="O961" s="17"/>
      <c r="P961" s="17"/>
      <c r="Q961" s="17">
        <v>220</v>
      </c>
      <c r="R961" s="17" t="s">
        <v>83</v>
      </c>
      <c r="S961" s="17"/>
      <c r="T961" s="17" t="s">
        <v>480</v>
      </c>
      <c r="U961" s="17" t="s">
        <v>61</v>
      </c>
      <c r="V961" s="17" t="s">
        <v>89</v>
      </c>
      <c r="W961" s="19" t="s">
        <v>929</v>
      </c>
      <c r="X961" s="18">
        <v>43525.333333333299</v>
      </c>
      <c r="Y961" s="18">
        <v>43525.333333333299</v>
      </c>
      <c r="Z961" s="17" t="s">
        <v>103</v>
      </c>
      <c r="AA961" s="17" t="s">
        <v>74</v>
      </c>
      <c r="AB961" s="17" t="s">
        <v>74</v>
      </c>
      <c r="AC961" s="17" t="s">
        <v>103</v>
      </c>
      <c r="AD961" s="17"/>
      <c r="AE961" s="17"/>
    </row>
    <row r="962" spans="1:31" s="3" customFormat="1" ht="13" x14ac:dyDescent="0.3">
      <c r="A962" s="35" t="s">
        <v>3219</v>
      </c>
      <c r="B962" s="17">
        <v>1085</v>
      </c>
      <c r="C962" s="18">
        <v>41759</v>
      </c>
      <c r="D962" s="18">
        <v>41759.291666666701</v>
      </c>
      <c r="E962" s="16" t="s">
        <v>1375</v>
      </c>
      <c r="F962" s="36">
        <v>41837.291666666701</v>
      </c>
      <c r="G962" s="16" t="s">
        <v>178</v>
      </c>
      <c r="H962" s="17" t="s">
        <v>1035</v>
      </c>
      <c r="I962" s="17" t="s">
        <v>56</v>
      </c>
      <c r="J962" s="17" t="s">
        <v>76</v>
      </c>
      <c r="K962" s="17" t="s">
        <v>77</v>
      </c>
      <c r="L962" s="17" t="s">
        <v>57</v>
      </c>
      <c r="M962" s="17" t="s">
        <v>77</v>
      </c>
      <c r="N962" s="17">
        <v>455</v>
      </c>
      <c r="O962" s="17">
        <v>50</v>
      </c>
      <c r="P962" s="17">
        <v>405</v>
      </c>
      <c r="Q962" s="17">
        <v>910</v>
      </c>
      <c r="R962" s="17" t="s">
        <v>83</v>
      </c>
      <c r="S962" s="17"/>
      <c r="T962" s="17" t="s">
        <v>163</v>
      </c>
      <c r="U962" s="17" t="s">
        <v>61</v>
      </c>
      <c r="V962" s="17" t="s">
        <v>89</v>
      </c>
      <c r="W962" s="19" t="s">
        <v>3220</v>
      </c>
      <c r="X962" s="18">
        <v>43983.291666666701</v>
      </c>
      <c r="Y962" s="18">
        <v>43983.291666666701</v>
      </c>
      <c r="Z962" s="17" t="s">
        <v>103</v>
      </c>
      <c r="AA962" s="17" t="s">
        <v>74</v>
      </c>
      <c r="AB962" s="17" t="s">
        <v>74</v>
      </c>
      <c r="AC962" s="17" t="s">
        <v>103</v>
      </c>
      <c r="AD962" s="17"/>
      <c r="AE962" s="17"/>
    </row>
    <row r="963" spans="1:31" s="3" customFormat="1" ht="13" x14ac:dyDescent="0.3">
      <c r="A963" s="35" t="s">
        <v>3221</v>
      </c>
      <c r="B963" s="17">
        <v>1087</v>
      </c>
      <c r="C963" s="18">
        <v>41757</v>
      </c>
      <c r="D963" s="18">
        <v>41759.291666666701</v>
      </c>
      <c r="E963" s="16" t="s">
        <v>1375</v>
      </c>
      <c r="F963" s="36">
        <v>42045.333333333299</v>
      </c>
      <c r="G963" s="16" t="s">
        <v>178</v>
      </c>
      <c r="H963" s="17" t="s">
        <v>1035</v>
      </c>
      <c r="I963" s="17"/>
      <c r="J963" s="17"/>
      <c r="K963" s="17" t="s">
        <v>77</v>
      </c>
      <c r="L963" s="17"/>
      <c r="M963" s="17"/>
      <c r="N963" s="17">
        <v>700</v>
      </c>
      <c r="O963" s="17"/>
      <c r="P963" s="17"/>
      <c r="Q963" s="17">
        <v>700</v>
      </c>
      <c r="R963" s="17" t="s">
        <v>83</v>
      </c>
      <c r="S963" s="17"/>
      <c r="T963" s="17" t="s">
        <v>480</v>
      </c>
      <c r="U963" s="17" t="s">
        <v>61</v>
      </c>
      <c r="V963" s="17" t="s">
        <v>89</v>
      </c>
      <c r="W963" s="19" t="s">
        <v>3222</v>
      </c>
      <c r="X963" s="18">
        <v>43465.333333333299</v>
      </c>
      <c r="Y963" s="18">
        <v>43465.333333333299</v>
      </c>
      <c r="Z963" s="17" t="s">
        <v>103</v>
      </c>
      <c r="AA963" s="17" t="s">
        <v>65</v>
      </c>
      <c r="AB963" s="17" t="s">
        <v>74</v>
      </c>
      <c r="AC963" s="17" t="s">
        <v>103</v>
      </c>
      <c r="AD963" s="17"/>
      <c r="AE963" s="17"/>
    </row>
    <row r="964" spans="1:31" s="3" customFormat="1" ht="13" x14ac:dyDescent="0.3">
      <c r="A964" s="35" t="s">
        <v>3223</v>
      </c>
      <c r="B964" s="17">
        <v>1088</v>
      </c>
      <c r="C964" s="18">
        <v>41759</v>
      </c>
      <c r="D964" s="18">
        <v>41759.291666666701</v>
      </c>
      <c r="E964" s="16" t="s">
        <v>1375</v>
      </c>
      <c r="F964" s="36">
        <v>42030.333333333299</v>
      </c>
      <c r="G964" s="16" t="s">
        <v>178</v>
      </c>
      <c r="H964" s="17" t="s">
        <v>56</v>
      </c>
      <c r="I964" s="17" t="s">
        <v>76</v>
      </c>
      <c r="J964" s="17" t="s">
        <v>1035</v>
      </c>
      <c r="K964" s="17" t="s">
        <v>57</v>
      </c>
      <c r="L964" s="17" t="s">
        <v>77</v>
      </c>
      <c r="M964" s="17" t="s">
        <v>77</v>
      </c>
      <c r="N964" s="17">
        <v>50</v>
      </c>
      <c r="O964" s="17">
        <v>405</v>
      </c>
      <c r="P964" s="17">
        <v>455</v>
      </c>
      <c r="Q964" s="17">
        <v>910</v>
      </c>
      <c r="R964" s="17" t="s">
        <v>83</v>
      </c>
      <c r="S964" s="17"/>
      <c r="T964" s="17" t="s">
        <v>84</v>
      </c>
      <c r="U964" s="17" t="s">
        <v>61</v>
      </c>
      <c r="V964" s="17" t="s">
        <v>89</v>
      </c>
      <c r="W964" s="19" t="s">
        <v>3224</v>
      </c>
      <c r="X964" s="18">
        <v>43617.291666666701</v>
      </c>
      <c r="Y964" s="18">
        <v>43617.291666666701</v>
      </c>
      <c r="Z964" s="17" t="s">
        <v>103</v>
      </c>
      <c r="AA964" s="17" t="s">
        <v>65</v>
      </c>
      <c r="AB964" s="17" t="s">
        <v>74</v>
      </c>
      <c r="AC964" s="17" t="s">
        <v>103</v>
      </c>
      <c r="AD964" s="17"/>
      <c r="AE964" s="17" t="s">
        <v>1509</v>
      </c>
    </row>
    <row r="965" spans="1:31" s="3" customFormat="1" ht="13" x14ac:dyDescent="0.3">
      <c r="A965" s="35" t="s">
        <v>3225</v>
      </c>
      <c r="B965" s="17">
        <v>1089</v>
      </c>
      <c r="C965" s="18">
        <v>41759</v>
      </c>
      <c r="D965" s="18">
        <v>41759.291666666701</v>
      </c>
      <c r="E965" s="16" t="s">
        <v>1375</v>
      </c>
      <c r="F965" s="36">
        <v>42095.291666666701</v>
      </c>
      <c r="G965" s="16" t="s">
        <v>178</v>
      </c>
      <c r="H965" s="17" t="s">
        <v>95</v>
      </c>
      <c r="I965" s="17"/>
      <c r="J965" s="17"/>
      <c r="K965" s="17" t="s">
        <v>96</v>
      </c>
      <c r="L965" s="17"/>
      <c r="M965" s="17"/>
      <c r="N965" s="17">
        <v>89.95</v>
      </c>
      <c r="O965" s="17"/>
      <c r="P965" s="17"/>
      <c r="Q965" s="17">
        <v>89.95</v>
      </c>
      <c r="R965" s="17" t="s">
        <v>83</v>
      </c>
      <c r="S965" s="17"/>
      <c r="T965" s="17" t="s">
        <v>163</v>
      </c>
      <c r="U965" s="17" t="s">
        <v>61</v>
      </c>
      <c r="V965" s="17" t="s">
        <v>89</v>
      </c>
      <c r="W965" s="19" t="s">
        <v>3226</v>
      </c>
      <c r="X965" s="18">
        <v>43327.291666666701</v>
      </c>
      <c r="Y965" s="18">
        <v>43220.291666666701</v>
      </c>
      <c r="Z965" s="17" t="s">
        <v>103</v>
      </c>
      <c r="AA965" s="17" t="s">
        <v>65</v>
      </c>
      <c r="AB965" s="17" t="s">
        <v>74</v>
      </c>
      <c r="AC965" s="17" t="s">
        <v>103</v>
      </c>
      <c r="AD965" s="17"/>
      <c r="AE965" s="17"/>
    </row>
    <row r="966" spans="1:31" s="3" customFormat="1" ht="13" x14ac:dyDescent="0.3">
      <c r="A966" s="35" t="s">
        <v>3227</v>
      </c>
      <c r="B966" s="17">
        <v>1090</v>
      </c>
      <c r="C966" s="18">
        <v>41801</v>
      </c>
      <c r="D966" s="18">
        <v>41801.291666666701</v>
      </c>
      <c r="E966" s="16" t="s">
        <v>1375</v>
      </c>
      <c r="F966" s="36">
        <v>41886.291666666701</v>
      </c>
      <c r="G966" s="16" t="s">
        <v>200</v>
      </c>
      <c r="H966" s="17" t="s">
        <v>56</v>
      </c>
      <c r="I966" s="17"/>
      <c r="J966" s="17"/>
      <c r="K966" s="17" t="s">
        <v>96</v>
      </c>
      <c r="L966" s="17"/>
      <c r="M966" s="17"/>
      <c r="N966" s="17">
        <v>2</v>
      </c>
      <c r="O966" s="17"/>
      <c r="P966" s="17"/>
      <c r="Q966" s="17">
        <v>2</v>
      </c>
      <c r="R966" s="17" t="s">
        <v>115</v>
      </c>
      <c r="S966" s="17"/>
      <c r="T966" s="17" t="s">
        <v>229</v>
      </c>
      <c r="U966" s="17" t="s">
        <v>61</v>
      </c>
      <c r="V966" s="17" t="s">
        <v>71</v>
      </c>
      <c r="W966" s="19" t="s">
        <v>3228</v>
      </c>
      <c r="X966" s="18">
        <v>42019.333333333299</v>
      </c>
      <c r="Y966" s="18">
        <v>42019.333333333299</v>
      </c>
      <c r="Z966" s="17" t="s">
        <v>74</v>
      </c>
      <c r="AA966" s="17" t="s">
        <v>103</v>
      </c>
      <c r="AB966" s="17" t="s">
        <v>103</v>
      </c>
      <c r="AC966" s="17" t="s">
        <v>103</v>
      </c>
      <c r="AD966" s="17"/>
      <c r="AE966" s="17"/>
    </row>
    <row r="967" spans="1:31" s="3" customFormat="1" ht="13" x14ac:dyDescent="0.3">
      <c r="A967" s="35" t="s">
        <v>3229</v>
      </c>
      <c r="B967" s="17">
        <v>1091</v>
      </c>
      <c r="C967" s="18">
        <v>41781</v>
      </c>
      <c r="D967" s="18">
        <v>41773.291666666701</v>
      </c>
      <c r="E967" s="16" t="s">
        <v>1375</v>
      </c>
      <c r="F967" s="36">
        <v>42118.291666666701</v>
      </c>
      <c r="G967" s="16" t="s">
        <v>200</v>
      </c>
      <c r="H967" s="17" t="s">
        <v>95</v>
      </c>
      <c r="I967" s="17"/>
      <c r="J967" s="17"/>
      <c r="K967" s="17" t="s">
        <v>96</v>
      </c>
      <c r="L967" s="17"/>
      <c r="M967" s="17"/>
      <c r="N967" s="17">
        <v>1.5</v>
      </c>
      <c r="O967" s="17"/>
      <c r="P967" s="17"/>
      <c r="Q967" s="17">
        <v>1.5</v>
      </c>
      <c r="R967" s="17" t="s">
        <v>115</v>
      </c>
      <c r="S967" s="17"/>
      <c r="T967" s="17" t="s">
        <v>78</v>
      </c>
      <c r="U967" s="17" t="s">
        <v>61</v>
      </c>
      <c r="V967" s="17" t="s">
        <v>62</v>
      </c>
      <c r="W967" s="19" t="s">
        <v>1212</v>
      </c>
      <c r="X967" s="18">
        <v>42050.333333333299</v>
      </c>
      <c r="Y967" s="18">
        <v>42217.291666666701</v>
      </c>
      <c r="Z967" s="17" t="s">
        <v>74</v>
      </c>
      <c r="AA967" s="17" t="s">
        <v>103</v>
      </c>
      <c r="AB967" s="17" t="s">
        <v>103</v>
      </c>
      <c r="AC967" s="17" t="s">
        <v>103</v>
      </c>
      <c r="AD967" s="17"/>
      <c r="AE967" s="17"/>
    </row>
    <row r="968" spans="1:31" s="3" customFormat="1" ht="13" x14ac:dyDescent="0.3">
      <c r="A968" s="35" t="s">
        <v>3230</v>
      </c>
      <c r="B968" s="17">
        <v>1092</v>
      </c>
      <c r="C968" s="18">
        <v>41652</v>
      </c>
      <c r="D968" s="18">
        <v>41876.291666666701</v>
      </c>
      <c r="E968" s="16" t="s">
        <v>1375</v>
      </c>
      <c r="F968" s="36">
        <v>42892.291666666701</v>
      </c>
      <c r="G968" s="16" t="s">
        <v>256</v>
      </c>
      <c r="H968" s="17" t="s">
        <v>95</v>
      </c>
      <c r="I968" s="17"/>
      <c r="J968" s="17"/>
      <c r="K968" s="17" t="s">
        <v>96</v>
      </c>
      <c r="L968" s="17"/>
      <c r="M968" s="17"/>
      <c r="N968" s="17">
        <v>49</v>
      </c>
      <c r="O968" s="17"/>
      <c r="P968" s="17"/>
      <c r="Q968" s="17">
        <v>49</v>
      </c>
      <c r="R968" s="17" t="s">
        <v>83</v>
      </c>
      <c r="S968" s="17"/>
      <c r="T968" s="17" t="s">
        <v>78</v>
      </c>
      <c r="U968" s="17" t="s">
        <v>61</v>
      </c>
      <c r="V968" s="17" t="s">
        <v>62</v>
      </c>
      <c r="W968" s="19" t="s">
        <v>3231</v>
      </c>
      <c r="X968" s="18">
        <v>42277.291666666701</v>
      </c>
      <c r="Y968" s="18">
        <v>42977.291666666701</v>
      </c>
      <c r="Z968" s="17" t="s">
        <v>103</v>
      </c>
      <c r="AA968" s="17" t="s">
        <v>74</v>
      </c>
      <c r="AB968" s="17" t="s">
        <v>74</v>
      </c>
      <c r="AC968" s="17" t="s">
        <v>103</v>
      </c>
      <c r="AD968" s="17"/>
      <c r="AE968" s="17" t="s">
        <v>1509</v>
      </c>
    </row>
    <row r="969" spans="1:31" s="3" customFormat="1" ht="13" x14ac:dyDescent="0.3">
      <c r="A969" s="35" t="s">
        <v>3232</v>
      </c>
      <c r="B969" s="17">
        <v>1093</v>
      </c>
      <c r="C969" s="18">
        <v>41947</v>
      </c>
      <c r="D969" s="18">
        <v>41943.291666666701</v>
      </c>
      <c r="E969" s="16" t="s">
        <v>1375</v>
      </c>
      <c r="F969" s="36">
        <v>42002.333333333299</v>
      </c>
      <c r="G969" s="16" t="s">
        <v>200</v>
      </c>
      <c r="H969" s="17" t="s">
        <v>56</v>
      </c>
      <c r="I969" s="17"/>
      <c r="J969" s="17"/>
      <c r="K969" s="17" t="s">
        <v>57</v>
      </c>
      <c r="L969" s="17"/>
      <c r="M969" s="17"/>
      <c r="N969" s="17">
        <v>5</v>
      </c>
      <c r="O969" s="17"/>
      <c r="P969" s="17"/>
      <c r="Q969" s="17">
        <v>5</v>
      </c>
      <c r="R969" s="17" t="s">
        <v>115</v>
      </c>
      <c r="S969" s="17"/>
      <c r="T969" s="17" t="s">
        <v>70</v>
      </c>
      <c r="U969" s="17" t="s">
        <v>61</v>
      </c>
      <c r="V969" s="17" t="s">
        <v>71</v>
      </c>
      <c r="W969" s="19" t="s">
        <v>3233</v>
      </c>
      <c r="X969" s="18">
        <v>42430.333333333299</v>
      </c>
      <c r="Y969" s="18">
        <v>42430.333333333299</v>
      </c>
      <c r="Z969" s="17" t="s">
        <v>1360</v>
      </c>
      <c r="AA969" s="17" t="s">
        <v>103</v>
      </c>
      <c r="AB969" s="17" t="s">
        <v>103</v>
      </c>
      <c r="AC969" s="17" t="s">
        <v>103</v>
      </c>
      <c r="AD969" s="17"/>
      <c r="AE969" s="17"/>
    </row>
    <row r="970" spans="1:31" s="3" customFormat="1" ht="25.5" x14ac:dyDescent="0.3">
      <c r="A970" s="35" t="s">
        <v>3234</v>
      </c>
      <c r="B970" s="17">
        <v>1094</v>
      </c>
      <c r="C970" s="18">
        <v>42054</v>
      </c>
      <c r="D970" s="18">
        <v>42089.291666666701</v>
      </c>
      <c r="E970" s="16" t="s">
        <v>1375</v>
      </c>
      <c r="F970" s="36">
        <v>42495.291666666701</v>
      </c>
      <c r="G970" s="16" t="s">
        <v>256</v>
      </c>
      <c r="H970" s="17" t="s">
        <v>56</v>
      </c>
      <c r="I970" s="17"/>
      <c r="J970" s="17"/>
      <c r="K970" s="17" t="s">
        <v>57</v>
      </c>
      <c r="L970" s="17"/>
      <c r="M970" s="17"/>
      <c r="N970" s="17">
        <v>25</v>
      </c>
      <c r="O970" s="17"/>
      <c r="P970" s="17"/>
      <c r="Q970" s="17">
        <v>25</v>
      </c>
      <c r="R970" s="17" t="s">
        <v>83</v>
      </c>
      <c r="S970" s="17"/>
      <c r="T970" s="17" t="s">
        <v>138</v>
      </c>
      <c r="U970" s="17" t="s">
        <v>61</v>
      </c>
      <c r="V970" s="17" t="s">
        <v>62</v>
      </c>
      <c r="W970" s="19" t="s">
        <v>3235</v>
      </c>
      <c r="X970" s="18">
        <v>42979.291666666701</v>
      </c>
      <c r="Y970" s="18">
        <v>42979.291666666701</v>
      </c>
      <c r="Z970" s="17" t="s">
        <v>103</v>
      </c>
      <c r="AA970" s="17" t="s">
        <v>74</v>
      </c>
      <c r="AB970" s="17" t="s">
        <v>74</v>
      </c>
      <c r="AC970" s="17" t="s">
        <v>103</v>
      </c>
      <c r="AD970" s="17"/>
      <c r="AE970" s="17"/>
    </row>
    <row r="971" spans="1:31" s="3" customFormat="1" ht="13" x14ac:dyDescent="0.3">
      <c r="A971" s="35" t="s">
        <v>3236</v>
      </c>
      <c r="B971" s="17">
        <v>1095</v>
      </c>
      <c r="C971" s="18">
        <v>42040</v>
      </c>
      <c r="D971" s="18">
        <v>42101.291666666701</v>
      </c>
      <c r="E971" s="16" t="s">
        <v>1375</v>
      </c>
      <c r="F971" s="36">
        <v>42220.291666666701</v>
      </c>
      <c r="G971" s="16" t="s">
        <v>200</v>
      </c>
      <c r="H971" s="17" t="s">
        <v>95</v>
      </c>
      <c r="I971" s="17"/>
      <c r="J971" s="17"/>
      <c r="K971" s="17" t="s">
        <v>96</v>
      </c>
      <c r="L971" s="17"/>
      <c r="M971" s="17"/>
      <c r="N971" s="17">
        <v>5</v>
      </c>
      <c r="O971" s="17"/>
      <c r="P971" s="17"/>
      <c r="Q971" s="17">
        <v>5</v>
      </c>
      <c r="R971" s="17" t="s">
        <v>115</v>
      </c>
      <c r="S971" s="17"/>
      <c r="T971" s="17" t="s">
        <v>172</v>
      </c>
      <c r="U971" s="17" t="s">
        <v>120</v>
      </c>
      <c r="V971" s="17" t="s">
        <v>173</v>
      </c>
      <c r="W971" s="19" t="s">
        <v>174</v>
      </c>
      <c r="X971" s="18">
        <v>42339.333333333299</v>
      </c>
      <c r="Y971" s="18">
        <v>42339.333333333299</v>
      </c>
      <c r="Z971" s="17" t="s">
        <v>74</v>
      </c>
      <c r="AA971" s="17" t="s">
        <v>103</v>
      </c>
      <c r="AB971" s="17" t="s">
        <v>103</v>
      </c>
      <c r="AC971" s="17" t="s">
        <v>103</v>
      </c>
      <c r="AD971" s="17"/>
      <c r="AE971" s="17" t="s">
        <v>74</v>
      </c>
    </row>
    <row r="972" spans="1:31" s="3" customFormat="1" ht="13" x14ac:dyDescent="0.3">
      <c r="A972" s="35" t="s">
        <v>3237</v>
      </c>
      <c r="B972" s="17">
        <v>1098</v>
      </c>
      <c r="C972" s="18">
        <v>42124</v>
      </c>
      <c r="D972" s="18">
        <v>42124.291666666701</v>
      </c>
      <c r="E972" s="16" t="s">
        <v>1375</v>
      </c>
      <c r="F972" s="36">
        <v>42718.333333333299</v>
      </c>
      <c r="G972" s="16" t="s">
        <v>204</v>
      </c>
      <c r="H972" s="17" t="s">
        <v>55</v>
      </c>
      <c r="I972" s="17"/>
      <c r="J972" s="17"/>
      <c r="K972" s="17" t="s">
        <v>55</v>
      </c>
      <c r="L972" s="17"/>
      <c r="M972" s="17"/>
      <c r="N972" s="17">
        <v>1.84</v>
      </c>
      <c r="O972" s="17"/>
      <c r="P972" s="17"/>
      <c r="Q972" s="17">
        <v>1.84</v>
      </c>
      <c r="R972" s="17" t="s">
        <v>83</v>
      </c>
      <c r="S972" s="17"/>
      <c r="T972" s="17" t="s">
        <v>60</v>
      </c>
      <c r="U972" s="17" t="s">
        <v>61</v>
      </c>
      <c r="V972" s="17" t="s">
        <v>62</v>
      </c>
      <c r="W972" s="19" t="s">
        <v>102</v>
      </c>
      <c r="X972" s="18">
        <v>42705.333333333299</v>
      </c>
      <c r="Y972" s="18">
        <v>43070.333333333299</v>
      </c>
      <c r="Z972" s="17" t="s">
        <v>103</v>
      </c>
      <c r="AA972" s="17" t="s">
        <v>74</v>
      </c>
      <c r="AB972" s="17" t="s">
        <v>74</v>
      </c>
      <c r="AC972" s="17" t="s">
        <v>103</v>
      </c>
      <c r="AD972" s="17"/>
      <c r="AE972" s="17" t="s">
        <v>1509</v>
      </c>
    </row>
    <row r="973" spans="1:31" s="3" customFormat="1" ht="13" x14ac:dyDescent="0.3">
      <c r="A973" s="35" t="s">
        <v>3238</v>
      </c>
      <c r="B973" s="17">
        <v>1099</v>
      </c>
      <c r="C973" s="18">
        <v>42123</v>
      </c>
      <c r="D973" s="18">
        <v>42124.291666666701</v>
      </c>
      <c r="E973" s="16" t="s">
        <v>1375</v>
      </c>
      <c r="F973" s="36">
        <v>42431.333333333299</v>
      </c>
      <c r="G973" s="16" t="s">
        <v>204</v>
      </c>
      <c r="H973" s="17" t="s">
        <v>56</v>
      </c>
      <c r="I973" s="17"/>
      <c r="J973" s="17"/>
      <c r="K973" s="17" t="s">
        <v>57</v>
      </c>
      <c r="L973" s="17"/>
      <c r="M973" s="17"/>
      <c r="N973" s="17">
        <v>103</v>
      </c>
      <c r="O973" s="17"/>
      <c r="P973" s="17"/>
      <c r="Q973" s="17">
        <v>103</v>
      </c>
      <c r="R973" s="17" t="s">
        <v>83</v>
      </c>
      <c r="S973" s="17"/>
      <c r="T973" s="17" t="s">
        <v>144</v>
      </c>
      <c r="U973" s="17" t="s">
        <v>61</v>
      </c>
      <c r="V973" s="17" t="s">
        <v>62</v>
      </c>
      <c r="W973" s="19" t="s">
        <v>3239</v>
      </c>
      <c r="X973" s="18">
        <v>44561.333333333299</v>
      </c>
      <c r="Y973" s="18">
        <v>44561.333333333299</v>
      </c>
      <c r="Z973" s="17" t="s">
        <v>103</v>
      </c>
      <c r="AA973" s="17" t="s">
        <v>74</v>
      </c>
      <c r="AB973" s="17" t="s">
        <v>74</v>
      </c>
      <c r="AC973" s="17" t="s">
        <v>103</v>
      </c>
      <c r="AD973" s="17"/>
      <c r="AE973" s="17"/>
    </row>
    <row r="974" spans="1:31" s="3" customFormat="1" ht="13" x14ac:dyDescent="0.3">
      <c r="A974" s="35" t="s">
        <v>3240</v>
      </c>
      <c r="B974" s="17">
        <v>1100</v>
      </c>
      <c r="C974" s="18">
        <v>42123</v>
      </c>
      <c r="D974" s="18">
        <v>42124.291666666701</v>
      </c>
      <c r="E974" s="16" t="s">
        <v>1375</v>
      </c>
      <c r="F974" s="36">
        <v>42202.291666666701</v>
      </c>
      <c r="G974" s="16" t="s">
        <v>204</v>
      </c>
      <c r="H974" s="17" t="s">
        <v>56</v>
      </c>
      <c r="I974" s="17"/>
      <c r="J974" s="17"/>
      <c r="K974" s="17" t="s">
        <v>57</v>
      </c>
      <c r="L974" s="17"/>
      <c r="M974" s="17"/>
      <c r="N974" s="17">
        <v>412</v>
      </c>
      <c r="O974" s="17"/>
      <c r="P974" s="17"/>
      <c r="Q974" s="17">
        <v>412</v>
      </c>
      <c r="R974" s="17" t="s">
        <v>83</v>
      </c>
      <c r="S974" s="17"/>
      <c r="T974" s="17" t="s">
        <v>704</v>
      </c>
      <c r="U974" s="17" t="s">
        <v>61</v>
      </c>
      <c r="V974" s="17" t="s">
        <v>62</v>
      </c>
      <c r="W974" s="19" t="s">
        <v>3241</v>
      </c>
      <c r="X974" s="18">
        <v>44561.333333333299</v>
      </c>
      <c r="Y974" s="18">
        <v>44561.333333333299</v>
      </c>
      <c r="Z974" s="17" t="s">
        <v>103</v>
      </c>
      <c r="AA974" s="17" t="s">
        <v>74</v>
      </c>
      <c r="AB974" s="17" t="s">
        <v>74</v>
      </c>
      <c r="AC974" s="17" t="s">
        <v>103</v>
      </c>
      <c r="AD974" s="17"/>
      <c r="AE974" s="17"/>
    </row>
    <row r="975" spans="1:31" s="3" customFormat="1" ht="13" x14ac:dyDescent="0.3">
      <c r="A975" s="35" t="s">
        <v>3242</v>
      </c>
      <c r="B975" s="17">
        <v>1101</v>
      </c>
      <c r="C975" s="18">
        <v>42124</v>
      </c>
      <c r="D975" s="18">
        <v>42124.291666666701</v>
      </c>
      <c r="E975" s="16" t="s">
        <v>1375</v>
      </c>
      <c r="F975" s="36">
        <v>42475.291666666701</v>
      </c>
      <c r="G975" s="16" t="s">
        <v>204</v>
      </c>
      <c r="H975" s="17" t="s">
        <v>56</v>
      </c>
      <c r="I975" s="17"/>
      <c r="J975" s="17"/>
      <c r="K975" s="17" t="s">
        <v>57</v>
      </c>
      <c r="L975" s="17"/>
      <c r="M975" s="17"/>
      <c r="N975" s="17">
        <v>20</v>
      </c>
      <c r="O975" s="17"/>
      <c r="P975" s="17"/>
      <c r="Q975" s="17">
        <v>20</v>
      </c>
      <c r="R975" s="17" t="s">
        <v>83</v>
      </c>
      <c r="S975" s="17"/>
      <c r="T975" s="17" t="s">
        <v>704</v>
      </c>
      <c r="U975" s="17" t="s">
        <v>61</v>
      </c>
      <c r="V975" s="17" t="s">
        <v>62</v>
      </c>
      <c r="W975" s="19" t="s">
        <v>3243</v>
      </c>
      <c r="X975" s="18">
        <v>42979.291666666701</v>
      </c>
      <c r="Y975" s="18">
        <v>43252.291666666701</v>
      </c>
      <c r="Z975" s="17" t="s">
        <v>103</v>
      </c>
      <c r="AA975" s="17" t="s">
        <v>74</v>
      </c>
      <c r="AB975" s="17" t="s">
        <v>74</v>
      </c>
      <c r="AC975" s="17" t="s">
        <v>103</v>
      </c>
      <c r="AD975" s="17"/>
      <c r="AE975" s="17" t="s">
        <v>1509</v>
      </c>
    </row>
    <row r="976" spans="1:31" s="3" customFormat="1" ht="13" x14ac:dyDescent="0.3">
      <c r="A976" s="35" t="s">
        <v>3244</v>
      </c>
      <c r="B976" s="17">
        <v>1102</v>
      </c>
      <c r="C976" s="18">
        <v>42124</v>
      </c>
      <c r="D976" s="18">
        <v>42124.291666666701</v>
      </c>
      <c r="E976" s="16" t="s">
        <v>1375</v>
      </c>
      <c r="F976" s="36">
        <v>42422.333333333299</v>
      </c>
      <c r="G976" s="16" t="s">
        <v>204</v>
      </c>
      <c r="H976" s="17" t="s">
        <v>56</v>
      </c>
      <c r="I976" s="17"/>
      <c r="J976" s="17"/>
      <c r="K976" s="17" t="s">
        <v>57</v>
      </c>
      <c r="L976" s="17"/>
      <c r="M976" s="17"/>
      <c r="N976" s="17">
        <v>20</v>
      </c>
      <c r="O976" s="17"/>
      <c r="P976" s="17"/>
      <c r="Q976" s="17">
        <v>20</v>
      </c>
      <c r="R976" s="17" t="s">
        <v>83</v>
      </c>
      <c r="S976" s="17"/>
      <c r="T976" s="17" t="s">
        <v>144</v>
      </c>
      <c r="U976" s="17" t="s">
        <v>61</v>
      </c>
      <c r="V976" s="17" t="s">
        <v>62</v>
      </c>
      <c r="W976" s="19" t="s">
        <v>3245</v>
      </c>
      <c r="X976" s="18">
        <v>43252.291666666701</v>
      </c>
      <c r="Y976" s="18">
        <v>43252.291666666701</v>
      </c>
      <c r="Z976" s="17" t="s">
        <v>103</v>
      </c>
      <c r="AA976" s="17" t="s">
        <v>74</v>
      </c>
      <c r="AB976" s="17" t="s">
        <v>74</v>
      </c>
      <c r="AC976" s="17" t="s">
        <v>103</v>
      </c>
      <c r="AD976" s="17"/>
      <c r="AE976" s="17"/>
    </row>
    <row r="977" spans="1:31" s="3" customFormat="1" ht="25.5" x14ac:dyDescent="0.3">
      <c r="A977" s="35" t="s">
        <v>3246</v>
      </c>
      <c r="B977" s="17">
        <v>1104</v>
      </c>
      <c r="C977" s="18">
        <v>42123</v>
      </c>
      <c r="D977" s="18">
        <v>42124.291666666701</v>
      </c>
      <c r="E977" s="16" t="s">
        <v>1375</v>
      </c>
      <c r="F977" s="36">
        <v>42405.333333333299</v>
      </c>
      <c r="G977" s="16" t="s">
        <v>204</v>
      </c>
      <c r="H977" s="17" t="s">
        <v>76</v>
      </c>
      <c r="I977" s="17"/>
      <c r="J977" s="17"/>
      <c r="K977" s="17" t="s">
        <v>653</v>
      </c>
      <c r="L977" s="17"/>
      <c r="M977" s="17"/>
      <c r="N977" s="17">
        <v>0.1</v>
      </c>
      <c r="O977" s="17"/>
      <c r="P977" s="17"/>
      <c r="Q977" s="17">
        <v>74</v>
      </c>
      <c r="R977" s="17" t="s">
        <v>83</v>
      </c>
      <c r="S977" s="17"/>
      <c r="T977" s="17" t="s">
        <v>522</v>
      </c>
      <c r="U977" s="17" t="s">
        <v>61</v>
      </c>
      <c r="V977" s="17" t="s">
        <v>62</v>
      </c>
      <c r="W977" s="19" t="s">
        <v>3247</v>
      </c>
      <c r="X977" s="18">
        <v>42797.333333333299</v>
      </c>
      <c r="Y977" s="18">
        <v>42797.333333333299</v>
      </c>
      <c r="Z977" s="17" t="s">
        <v>103</v>
      </c>
      <c r="AA977" s="17" t="s">
        <v>74</v>
      </c>
      <c r="AB977" s="17" t="s">
        <v>74</v>
      </c>
      <c r="AC977" s="17" t="s">
        <v>103</v>
      </c>
      <c r="AD977" s="17"/>
      <c r="AE977" s="17"/>
    </row>
    <row r="978" spans="1:31" s="3" customFormat="1" ht="38" x14ac:dyDescent="0.3">
      <c r="A978" s="35" t="s">
        <v>3248</v>
      </c>
      <c r="B978" s="17">
        <v>1105</v>
      </c>
      <c r="C978" s="18">
        <v>42124</v>
      </c>
      <c r="D978" s="18">
        <v>42124.291666666701</v>
      </c>
      <c r="E978" s="16" t="s">
        <v>1375</v>
      </c>
      <c r="F978" s="36">
        <v>42486.291666666701</v>
      </c>
      <c r="G978" s="16" t="s">
        <v>204</v>
      </c>
      <c r="H978" s="17" t="s">
        <v>56</v>
      </c>
      <c r="I978" s="17"/>
      <c r="J978" s="17"/>
      <c r="K978" s="17" t="s">
        <v>57</v>
      </c>
      <c r="L978" s="17"/>
      <c r="M978" s="17"/>
      <c r="N978" s="17">
        <v>20</v>
      </c>
      <c r="O978" s="17"/>
      <c r="P978" s="17"/>
      <c r="Q978" s="17">
        <v>20</v>
      </c>
      <c r="R978" s="17" t="s">
        <v>83</v>
      </c>
      <c r="S978" s="17"/>
      <c r="T978" s="17" t="s">
        <v>144</v>
      </c>
      <c r="U978" s="17" t="s">
        <v>61</v>
      </c>
      <c r="V978" s="17" t="s">
        <v>62</v>
      </c>
      <c r="W978" s="19" t="s">
        <v>3249</v>
      </c>
      <c r="X978" s="18">
        <v>43435.333333333299</v>
      </c>
      <c r="Y978" s="18">
        <v>44409.291666666701</v>
      </c>
      <c r="Z978" s="17" t="s">
        <v>103</v>
      </c>
      <c r="AA978" s="17" t="s">
        <v>74</v>
      </c>
      <c r="AB978" s="17" t="s">
        <v>74</v>
      </c>
      <c r="AC978" s="17" t="s">
        <v>103</v>
      </c>
      <c r="AD978" s="17"/>
      <c r="AE978" s="17"/>
    </row>
    <row r="979" spans="1:31" s="3" customFormat="1" ht="13" x14ac:dyDescent="0.3">
      <c r="A979" s="35" t="s">
        <v>3250</v>
      </c>
      <c r="B979" s="17">
        <v>1107</v>
      </c>
      <c r="C979" s="18">
        <v>42124</v>
      </c>
      <c r="D979" s="18">
        <v>42124.291666666701</v>
      </c>
      <c r="E979" s="16" t="s">
        <v>1375</v>
      </c>
      <c r="F979" s="36">
        <v>42489.291666666701</v>
      </c>
      <c r="G979" s="16" t="s">
        <v>204</v>
      </c>
      <c r="H979" s="17" t="s">
        <v>56</v>
      </c>
      <c r="I979" s="17"/>
      <c r="J979" s="17"/>
      <c r="K979" s="17" t="s">
        <v>57</v>
      </c>
      <c r="L979" s="17"/>
      <c r="M979" s="17"/>
      <c r="N979" s="17">
        <v>10</v>
      </c>
      <c r="O979" s="17"/>
      <c r="P979" s="17"/>
      <c r="Q979" s="17">
        <v>10</v>
      </c>
      <c r="R979" s="17" t="s">
        <v>83</v>
      </c>
      <c r="S979" s="17"/>
      <c r="T979" s="17" t="s">
        <v>522</v>
      </c>
      <c r="U979" s="17" t="s">
        <v>61</v>
      </c>
      <c r="V979" s="17" t="s">
        <v>62</v>
      </c>
      <c r="W979" s="19" t="s">
        <v>3251</v>
      </c>
      <c r="X979" s="18">
        <v>43891.333333333299</v>
      </c>
      <c r="Y979" s="18">
        <v>43891.333333333299</v>
      </c>
      <c r="Z979" s="17" t="s">
        <v>103</v>
      </c>
      <c r="AA979" s="17" t="s">
        <v>65</v>
      </c>
      <c r="AB979" s="17" t="s">
        <v>74</v>
      </c>
      <c r="AC979" s="17" t="s">
        <v>103</v>
      </c>
      <c r="AD979" s="17"/>
      <c r="AE979" s="17"/>
    </row>
    <row r="980" spans="1:31" s="3" customFormat="1" ht="13" x14ac:dyDescent="0.3">
      <c r="A980" s="35" t="s">
        <v>3252</v>
      </c>
      <c r="B980" s="17">
        <v>1108</v>
      </c>
      <c r="C980" s="18">
        <v>42124</v>
      </c>
      <c r="D980" s="18">
        <v>42124.291666666701</v>
      </c>
      <c r="E980" s="16" t="s">
        <v>1375</v>
      </c>
      <c r="F980" s="36">
        <v>42886.291666666701</v>
      </c>
      <c r="G980" s="16" t="s">
        <v>204</v>
      </c>
      <c r="H980" s="17" t="s">
        <v>56</v>
      </c>
      <c r="I980" s="17"/>
      <c r="J980" s="17"/>
      <c r="K980" s="17" t="s">
        <v>57</v>
      </c>
      <c r="L980" s="17"/>
      <c r="M980" s="17"/>
      <c r="N980" s="17">
        <v>64</v>
      </c>
      <c r="O980" s="17"/>
      <c r="P980" s="17"/>
      <c r="Q980" s="17">
        <v>64</v>
      </c>
      <c r="R980" s="17" t="s">
        <v>83</v>
      </c>
      <c r="S980" s="17"/>
      <c r="T980" s="17" t="s">
        <v>658</v>
      </c>
      <c r="U980" s="17" t="s">
        <v>61</v>
      </c>
      <c r="V980" s="17" t="s">
        <v>62</v>
      </c>
      <c r="W980" s="19" t="s">
        <v>3253</v>
      </c>
      <c r="X980" s="18">
        <v>44166.333333333299</v>
      </c>
      <c r="Y980" s="18">
        <v>44166.333333333299</v>
      </c>
      <c r="Z980" s="17" t="s">
        <v>103</v>
      </c>
      <c r="AA980" s="17" t="s">
        <v>74</v>
      </c>
      <c r="AB980" s="17" t="s">
        <v>65</v>
      </c>
      <c r="AC980" s="17" t="s">
        <v>103</v>
      </c>
      <c r="AD980" s="17"/>
      <c r="AE980" s="17" t="s">
        <v>1509</v>
      </c>
    </row>
    <row r="981" spans="1:31" s="3" customFormat="1" ht="13" x14ac:dyDescent="0.3">
      <c r="A981" s="35" t="s">
        <v>3254</v>
      </c>
      <c r="B981" s="17">
        <v>1110</v>
      </c>
      <c r="C981" s="18">
        <v>42123</v>
      </c>
      <c r="D981" s="18">
        <v>42124.291666666701</v>
      </c>
      <c r="E981" s="16" t="s">
        <v>1375</v>
      </c>
      <c r="F981" s="36">
        <v>42187.291666666701</v>
      </c>
      <c r="G981" s="16" t="s">
        <v>204</v>
      </c>
      <c r="H981" s="17" t="s">
        <v>56</v>
      </c>
      <c r="I981" s="17"/>
      <c r="J981" s="17"/>
      <c r="K981" s="17" t="s">
        <v>57</v>
      </c>
      <c r="L981" s="17"/>
      <c r="M981" s="17"/>
      <c r="N981" s="17">
        <v>156</v>
      </c>
      <c r="O981" s="17"/>
      <c r="P981" s="17"/>
      <c r="Q981" s="17">
        <v>153</v>
      </c>
      <c r="R981" s="17" t="s">
        <v>83</v>
      </c>
      <c r="S981" s="17"/>
      <c r="T981" s="17" t="s">
        <v>201</v>
      </c>
      <c r="U981" s="17" t="s">
        <v>61</v>
      </c>
      <c r="V981" s="17" t="s">
        <v>62</v>
      </c>
      <c r="W981" s="19" t="s">
        <v>3255</v>
      </c>
      <c r="X981" s="18">
        <v>44561.333333333299</v>
      </c>
      <c r="Y981" s="18">
        <v>44561.333333333299</v>
      </c>
      <c r="Z981" s="17" t="s">
        <v>103</v>
      </c>
      <c r="AA981" s="17" t="s">
        <v>74</v>
      </c>
      <c r="AB981" s="17" t="s">
        <v>74</v>
      </c>
      <c r="AC981" s="17" t="s">
        <v>103</v>
      </c>
      <c r="AD981" s="17"/>
      <c r="AE981" s="17"/>
    </row>
    <row r="982" spans="1:31" s="3" customFormat="1" ht="13" x14ac:dyDescent="0.3">
      <c r="A982" s="35" t="s">
        <v>3256</v>
      </c>
      <c r="B982" s="17">
        <v>1112</v>
      </c>
      <c r="C982" s="18">
        <v>42124</v>
      </c>
      <c r="D982" s="18">
        <v>42124.291666666701</v>
      </c>
      <c r="E982" s="16" t="s">
        <v>1375</v>
      </c>
      <c r="F982" s="36">
        <v>42489.291666666701</v>
      </c>
      <c r="G982" s="16" t="s">
        <v>204</v>
      </c>
      <c r="H982" s="17" t="s">
        <v>56</v>
      </c>
      <c r="I982" s="17"/>
      <c r="J982" s="17"/>
      <c r="K982" s="17" t="s">
        <v>57</v>
      </c>
      <c r="L982" s="17"/>
      <c r="M982" s="17"/>
      <c r="N982" s="17">
        <v>10</v>
      </c>
      <c r="O982" s="17"/>
      <c r="P982" s="17"/>
      <c r="Q982" s="17">
        <v>10</v>
      </c>
      <c r="R982" s="17" t="s">
        <v>83</v>
      </c>
      <c r="S982" s="17"/>
      <c r="T982" s="17" t="s">
        <v>1791</v>
      </c>
      <c r="U982" s="17" t="s">
        <v>61</v>
      </c>
      <c r="V982" s="17" t="s">
        <v>62</v>
      </c>
      <c r="W982" s="19" t="s">
        <v>3257</v>
      </c>
      <c r="X982" s="18">
        <v>43891.333333333299</v>
      </c>
      <c r="Y982" s="18">
        <v>43891.333333333299</v>
      </c>
      <c r="Z982" s="17" t="s">
        <v>103</v>
      </c>
      <c r="AA982" s="17" t="s">
        <v>65</v>
      </c>
      <c r="AB982" s="17" t="s">
        <v>74</v>
      </c>
      <c r="AC982" s="17" t="s">
        <v>103</v>
      </c>
      <c r="AD982" s="17"/>
      <c r="AE982" s="17"/>
    </row>
    <row r="983" spans="1:31" s="3" customFormat="1" ht="25.5" x14ac:dyDescent="0.3">
      <c r="A983" s="35" t="s">
        <v>3258</v>
      </c>
      <c r="B983" s="17">
        <v>1114</v>
      </c>
      <c r="C983" s="18">
        <v>42124</v>
      </c>
      <c r="D983" s="18">
        <v>42124.291666666701</v>
      </c>
      <c r="E983" s="16" t="s">
        <v>1375</v>
      </c>
      <c r="F983" s="36">
        <v>42492.291666666701</v>
      </c>
      <c r="G983" s="16" t="s">
        <v>204</v>
      </c>
      <c r="H983" s="17" t="s">
        <v>55</v>
      </c>
      <c r="I983" s="17"/>
      <c r="J983" s="17"/>
      <c r="K983" s="17" t="s">
        <v>55</v>
      </c>
      <c r="L983" s="17"/>
      <c r="M983" s="17"/>
      <c r="N983" s="17">
        <v>52.5</v>
      </c>
      <c r="O983" s="17"/>
      <c r="P983" s="17"/>
      <c r="Q983" s="17">
        <v>52.5</v>
      </c>
      <c r="R983" s="17" t="s">
        <v>83</v>
      </c>
      <c r="S983" s="17"/>
      <c r="T983" s="17" t="s">
        <v>201</v>
      </c>
      <c r="U983" s="17" t="s">
        <v>61</v>
      </c>
      <c r="V983" s="17" t="s">
        <v>62</v>
      </c>
      <c r="W983" s="19" t="s">
        <v>3259</v>
      </c>
      <c r="X983" s="18">
        <v>42916.291666666701</v>
      </c>
      <c r="Y983" s="18">
        <v>42916.291666666701</v>
      </c>
      <c r="Z983" s="17" t="s">
        <v>103</v>
      </c>
      <c r="AA983" s="17" t="s">
        <v>65</v>
      </c>
      <c r="AB983" s="17" t="s">
        <v>74</v>
      </c>
      <c r="AC983" s="17" t="s">
        <v>103</v>
      </c>
      <c r="AD983" s="17"/>
      <c r="AE983" s="17"/>
    </row>
    <row r="984" spans="1:31" s="3" customFormat="1" ht="13" x14ac:dyDescent="0.3">
      <c r="A984" s="35" t="s">
        <v>3260</v>
      </c>
      <c r="B984" s="17">
        <v>1115</v>
      </c>
      <c r="C984" s="18">
        <v>42124</v>
      </c>
      <c r="D984" s="18">
        <v>42124.291666666701</v>
      </c>
      <c r="E984" s="16" t="s">
        <v>1375</v>
      </c>
      <c r="F984" s="36">
        <v>42489.291666666701</v>
      </c>
      <c r="G984" s="16" t="s">
        <v>204</v>
      </c>
      <c r="H984" s="17" t="s">
        <v>56</v>
      </c>
      <c r="I984" s="17"/>
      <c r="J984" s="17"/>
      <c r="K984" s="17" t="s">
        <v>57</v>
      </c>
      <c r="L984" s="17"/>
      <c r="M984" s="17"/>
      <c r="N984" s="17">
        <v>10</v>
      </c>
      <c r="O984" s="17"/>
      <c r="P984" s="17"/>
      <c r="Q984" s="17">
        <v>10</v>
      </c>
      <c r="R984" s="17" t="s">
        <v>83</v>
      </c>
      <c r="S984" s="17"/>
      <c r="T984" s="17" t="s">
        <v>3139</v>
      </c>
      <c r="U984" s="17" t="s">
        <v>61</v>
      </c>
      <c r="V984" s="17" t="s">
        <v>62</v>
      </c>
      <c r="W984" s="19" t="s">
        <v>3261</v>
      </c>
      <c r="X984" s="18">
        <v>43891.333333333299</v>
      </c>
      <c r="Y984" s="18">
        <v>43891.333333333299</v>
      </c>
      <c r="Z984" s="17" t="s">
        <v>103</v>
      </c>
      <c r="AA984" s="17" t="s">
        <v>65</v>
      </c>
      <c r="AB984" s="17" t="s">
        <v>74</v>
      </c>
      <c r="AC984" s="17" t="s">
        <v>103</v>
      </c>
      <c r="AD984" s="17"/>
      <c r="AE984" s="17"/>
    </row>
    <row r="985" spans="1:31" s="3" customFormat="1" ht="13" x14ac:dyDescent="0.3">
      <c r="A985" s="35" t="s">
        <v>3262</v>
      </c>
      <c r="B985" s="17">
        <v>1118</v>
      </c>
      <c r="C985" s="18">
        <v>42124</v>
      </c>
      <c r="D985" s="18">
        <v>42124.291666666701</v>
      </c>
      <c r="E985" s="16" t="s">
        <v>1375</v>
      </c>
      <c r="F985" s="36">
        <v>42492.291666666701</v>
      </c>
      <c r="G985" s="16" t="s">
        <v>204</v>
      </c>
      <c r="H985" s="17" t="s">
        <v>95</v>
      </c>
      <c r="I985" s="17"/>
      <c r="J985" s="17"/>
      <c r="K985" s="17" t="s">
        <v>96</v>
      </c>
      <c r="L985" s="17"/>
      <c r="M985" s="17"/>
      <c r="N985" s="17">
        <v>300</v>
      </c>
      <c r="O985" s="17"/>
      <c r="P985" s="17"/>
      <c r="Q985" s="17">
        <v>300</v>
      </c>
      <c r="R985" s="17" t="s">
        <v>83</v>
      </c>
      <c r="S985" s="17"/>
      <c r="T985" s="17" t="s">
        <v>128</v>
      </c>
      <c r="U985" s="17" t="s">
        <v>61</v>
      </c>
      <c r="V985" s="17" t="s">
        <v>62</v>
      </c>
      <c r="W985" s="19" t="s">
        <v>3263</v>
      </c>
      <c r="X985" s="18">
        <v>42705.333333333299</v>
      </c>
      <c r="Y985" s="18">
        <v>43344.291666666701</v>
      </c>
      <c r="Z985" s="17" t="s">
        <v>103</v>
      </c>
      <c r="AA985" s="17" t="s">
        <v>65</v>
      </c>
      <c r="AB985" s="17" t="s">
        <v>74</v>
      </c>
      <c r="AC985" s="17" t="s">
        <v>103</v>
      </c>
      <c r="AD985" s="17"/>
      <c r="AE985" s="17" t="s">
        <v>1486</v>
      </c>
    </row>
    <row r="986" spans="1:31" s="3" customFormat="1" ht="13" x14ac:dyDescent="0.3">
      <c r="A986" s="35" t="s">
        <v>3264</v>
      </c>
      <c r="B986" s="17">
        <v>1119</v>
      </c>
      <c r="C986" s="18">
        <v>42124</v>
      </c>
      <c r="D986" s="18">
        <v>42124.291666666701</v>
      </c>
      <c r="E986" s="16" t="s">
        <v>1375</v>
      </c>
      <c r="F986" s="36">
        <v>42416.333333333299</v>
      </c>
      <c r="G986" s="16" t="s">
        <v>204</v>
      </c>
      <c r="H986" s="17" t="s">
        <v>95</v>
      </c>
      <c r="I986" s="17"/>
      <c r="J986" s="17"/>
      <c r="K986" s="17" t="s">
        <v>96</v>
      </c>
      <c r="L986" s="17"/>
      <c r="M986" s="17"/>
      <c r="N986" s="17">
        <v>60</v>
      </c>
      <c r="O986" s="17"/>
      <c r="P986" s="17"/>
      <c r="Q986" s="17">
        <v>60</v>
      </c>
      <c r="R986" s="17" t="s">
        <v>83</v>
      </c>
      <c r="S986" s="17"/>
      <c r="T986" s="17" t="s">
        <v>78</v>
      </c>
      <c r="U986" s="17" t="s">
        <v>61</v>
      </c>
      <c r="V986" s="17" t="s">
        <v>62</v>
      </c>
      <c r="W986" s="19" t="s">
        <v>3265</v>
      </c>
      <c r="X986" s="18">
        <v>44348.291666666701</v>
      </c>
      <c r="Y986" s="18">
        <v>44348.291666666701</v>
      </c>
      <c r="Z986" s="17" t="s">
        <v>103</v>
      </c>
      <c r="AA986" s="17" t="s">
        <v>74</v>
      </c>
      <c r="AB986" s="17" t="s">
        <v>74</v>
      </c>
      <c r="AC986" s="17" t="s">
        <v>103</v>
      </c>
      <c r="AD986" s="17"/>
      <c r="AE986" s="17"/>
    </row>
    <row r="987" spans="1:31" s="3" customFormat="1" ht="13" x14ac:dyDescent="0.3">
      <c r="A987" s="35" t="s">
        <v>3266</v>
      </c>
      <c r="B987" s="17">
        <v>1121</v>
      </c>
      <c r="C987" s="18">
        <v>42123</v>
      </c>
      <c r="D987" s="18">
        <v>42124.291666666701</v>
      </c>
      <c r="E987" s="16" t="s">
        <v>1375</v>
      </c>
      <c r="F987" s="36">
        <v>42871.291666666701</v>
      </c>
      <c r="G987" s="16" t="s">
        <v>204</v>
      </c>
      <c r="H987" s="17" t="s">
        <v>95</v>
      </c>
      <c r="I987" s="17" t="s">
        <v>56</v>
      </c>
      <c r="J987" s="17"/>
      <c r="K987" s="17" t="s">
        <v>96</v>
      </c>
      <c r="L987" s="17" t="s">
        <v>57</v>
      </c>
      <c r="M987" s="17"/>
      <c r="N987" s="17">
        <v>19.75</v>
      </c>
      <c r="O987" s="17">
        <v>3</v>
      </c>
      <c r="P987" s="17"/>
      <c r="Q987" s="17">
        <v>19.75</v>
      </c>
      <c r="R987" s="17" t="s">
        <v>83</v>
      </c>
      <c r="S987" s="17"/>
      <c r="T987" s="17" t="s">
        <v>133</v>
      </c>
      <c r="U987" s="17" t="s">
        <v>61</v>
      </c>
      <c r="V987" s="17" t="s">
        <v>62</v>
      </c>
      <c r="W987" s="19" t="s">
        <v>3267</v>
      </c>
      <c r="X987" s="18">
        <v>43465.333333333299</v>
      </c>
      <c r="Y987" s="18">
        <v>43465.333333333299</v>
      </c>
      <c r="Z987" s="17" t="s">
        <v>103</v>
      </c>
      <c r="AA987" s="17" t="s">
        <v>65</v>
      </c>
      <c r="AB987" s="17" t="s">
        <v>74</v>
      </c>
      <c r="AC987" s="17" t="s">
        <v>103</v>
      </c>
      <c r="AD987" s="17"/>
      <c r="AE987" s="17" t="s">
        <v>1509</v>
      </c>
    </row>
    <row r="988" spans="1:31" s="3" customFormat="1" ht="25.5" x14ac:dyDescent="0.3">
      <c r="A988" s="35" t="s">
        <v>3268</v>
      </c>
      <c r="B988" s="17">
        <v>1122</v>
      </c>
      <c r="C988" s="18">
        <v>42124</v>
      </c>
      <c r="D988" s="18">
        <v>42124.291666666701</v>
      </c>
      <c r="E988" s="16" t="s">
        <v>1375</v>
      </c>
      <c r="F988" s="36">
        <v>42858.291666666701</v>
      </c>
      <c r="G988" s="16" t="s">
        <v>204</v>
      </c>
      <c r="H988" s="17" t="s">
        <v>95</v>
      </c>
      <c r="I988" s="17"/>
      <c r="J988" s="17"/>
      <c r="K988" s="17" t="s">
        <v>96</v>
      </c>
      <c r="L988" s="17"/>
      <c r="M988" s="17"/>
      <c r="N988" s="17">
        <v>81.8</v>
      </c>
      <c r="O988" s="17"/>
      <c r="P988" s="17"/>
      <c r="Q988" s="17">
        <v>81.8</v>
      </c>
      <c r="R988" s="17" t="s">
        <v>115</v>
      </c>
      <c r="S988" s="17"/>
      <c r="T988" s="17" t="s">
        <v>156</v>
      </c>
      <c r="U988" s="17" t="s">
        <v>61</v>
      </c>
      <c r="V988" s="17" t="s">
        <v>62</v>
      </c>
      <c r="W988" s="19" t="s">
        <v>3269</v>
      </c>
      <c r="X988" s="18">
        <v>43830.333333333299</v>
      </c>
      <c r="Y988" s="18">
        <v>44166.333333333299</v>
      </c>
      <c r="Z988" s="17" t="s">
        <v>103</v>
      </c>
      <c r="AA988" s="17" t="s">
        <v>65</v>
      </c>
      <c r="AB988" s="17" t="s">
        <v>74</v>
      </c>
      <c r="AC988" s="17" t="s">
        <v>103</v>
      </c>
      <c r="AD988" s="17"/>
      <c r="AE988" s="17" t="s">
        <v>1509</v>
      </c>
    </row>
    <row r="989" spans="1:31" s="3" customFormat="1" ht="25.5" x14ac:dyDescent="0.3">
      <c r="A989" s="35" t="s">
        <v>3270</v>
      </c>
      <c r="B989" s="17">
        <v>1123</v>
      </c>
      <c r="C989" s="18">
        <v>42124</v>
      </c>
      <c r="D989" s="18">
        <v>42124.291666666701</v>
      </c>
      <c r="E989" s="16" t="s">
        <v>1375</v>
      </c>
      <c r="F989" s="36">
        <v>42437.333333333299</v>
      </c>
      <c r="G989" s="16" t="s">
        <v>204</v>
      </c>
      <c r="H989" s="17" t="s">
        <v>56</v>
      </c>
      <c r="I989" s="17"/>
      <c r="J989" s="17"/>
      <c r="K989" s="17" t="s">
        <v>57</v>
      </c>
      <c r="L989" s="17"/>
      <c r="M989" s="17"/>
      <c r="N989" s="17">
        <v>50</v>
      </c>
      <c r="O989" s="17"/>
      <c r="P989" s="17"/>
      <c r="Q989" s="17">
        <v>50</v>
      </c>
      <c r="R989" s="17" t="s">
        <v>83</v>
      </c>
      <c r="S989" s="17"/>
      <c r="T989" s="17" t="s">
        <v>78</v>
      </c>
      <c r="U989" s="17" t="s">
        <v>61</v>
      </c>
      <c r="V989" s="17" t="s">
        <v>62</v>
      </c>
      <c r="W989" s="19" t="s">
        <v>3271</v>
      </c>
      <c r="X989" s="18">
        <v>43221.291666666701</v>
      </c>
      <c r="Y989" s="18">
        <v>43221.291666666701</v>
      </c>
      <c r="Z989" s="17" t="s">
        <v>103</v>
      </c>
      <c r="AA989" s="17" t="s">
        <v>74</v>
      </c>
      <c r="AB989" s="17" t="s">
        <v>74</v>
      </c>
      <c r="AC989" s="17" t="s">
        <v>103</v>
      </c>
      <c r="AD989" s="17"/>
      <c r="AE989" s="17"/>
    </row>
    <row r="990" spans="1:31" s="3" customFormat="1" ht="13" x14ac:dyDescent="0.3">
      <c r="A990" s="35" t="s">
        <v>3272</v>
      </c>
      <c r="B990" s="17">
        <v>1124</v>
      </c>
      <c r="C990" s="18">
        <v>42124</v>
      </c>
      <c r="D990" s="18">
        <v>42124.291666666701</v>
      </c>
      <c r="E990" s="16" t="s">
        <v>1375</v>
      </c>
      <c r="F990" s="36">
        <v>42180.291666666701</v>
      </c>
      <c r="G990" s="16" t="s">
        <v>204</v>
      </c>
      <c r="H990" s="17" t="s">
        <v>95</v>
      </c>
      <c r="I990" s="17"/>
      <c r="J990" s="17"/>
      <c r="K990" s="17" t="s">
        <v>96</v>
      </c>
      <c r="L990" s="17"/>
      <c r="M990" s="17"/>
      <c r="N990" s="17">
        <v>247</v>
      </c>
      <c r="O990" s="17"/>
      <c r="P990" s="17"/>
      <c r="Q990" s="17">
        <v>247</v>
      </c>
      <c r="R990" s="17" t="s">
        <v>83</v>
      </c>
      <c r="S990" s="17"/>
      <c r="T990" s="17" t="s">
        <v>78</v>
      </c>
      <c r="U990" s="17" t="s">
        <v>61</v>
      </c>
      <c r="V990" s="17" t="s">
        <v>62</v>
      </c>
      <c r="W990" s="19" t="s">
        <v>3273</v>
      </c>
      <c r="X990" s="18">
        <v>43465.333333333299</v>
      </c>
      <c r="Y990" s="18">
        <v>43465.333333333299</v>
      </c>
      <c r="Z990" s="17" t="s">
        <v>103</v>
      </c>
      <c r="AA990" s="17" t="s">
        <v>74</v>
      </c>
      <c r="AB990" s="17" t="s">
        <v>74</v>
      </c>
      <c r="AC990" s="17" t="s">
        <v>103</v>
      </c>
      <c r="AD990" s="17"/>
      <c r="AE990" s="17"/>
    </row>
    <row r="991" spans="1:31" s="3" customFormat="1" ht="13" x14ac:dyDescent="0.3">
      <c r="A991" s="35" t="s">
        <v>3274</v>
      </c>
      <c r="B991" s="17">
        <v>1125</v>
      </c>
      <c r="C991" s="18">
        <v>42116</v>
      </c>
      <c r="D991" s="18">
        <v>42124.291666666701</v>
      </c>
      <c r="E991" s="16" t="s">
        <v>1375</v>
      </c>
      <c r="F991" s="36">
        <v>42187.291666666701</v>
      </c>
      <c r="G991" s="16" t="s">
        <v>204</v>
      </c>
      <c r="H991" s="17" t="s">
        <v>95</v>
      </c>
      <c r="I991" s="17"/>
      <c r="J991" s="17"/>
      <c r="K991" s="17" t="s">
        <v>96</v>
      </c>
      <c r="L991" s="17"/>
      <c r="M991" s="17"/>
      <c r="N991" s="17">
        <v>50</v>
      </c>
      <c r="O991" s="17"/>
      <c r="P991" s="17"/>
      <c r="Q991" s="17">
        <v>50</v>
      </c>
      <c r="R991" s="17" t="s">
        <v>83</v>
      </c>
      <c r="S991" s="17"/>
      <c r="T991" s="17" t="s">
        <v>78</v>
      </c>
      <c r="U991" s="17" t="s">
        <v>61</v>
      </c>
      <c r="V991" s="17" t="s">
        <v>62</v>
      </c>
      <c r="W991" s="19" t="s">
        <v>3275</v>
      </c>
      <c r="X991" s="18">
        <v>43465.333333333299</v>
      </c>
      <c r="Y991" s="18">
        <v>43465.333333333299</v>
      </c>
      <c r="Z991" s="17" t="s">
        <v>103</v>
      </c>
      <c r="AA991" s="17" t="s">
        <v>74</v>
      </c>
      <c r="AB991" s="17" t="s">
        <v>74</v>
      </c>
      <c r="AC991" s="17" t="s">
        <v>103</v>
      </c>
      <c r="AD991" s="17"/>
      <c r="AE991" s="17"/>
    </row>
    <row r="992" spans="1:31" s="3" customFormat="1" ht="13" x14ac:dyDescent="0.3">
      <c r="A992" s="35" t="s">
        <v>3276</v>
      </c>
      <c r="B992" s="17">
        <v>1126</v>
      </c>
      <c r="C992" s="18">
        <v>42124</v>
      </c>
      <c r="D992" s="18">
        <v>42124.291666666701</v>
      </c>
      <c r="E992" s="16" t="s">
        <v>1375</v>
      </c>
      <c r="F992" s="36">
        <v>42389.333333333299</v>
      </c>
      <c r="G992" s="16" t="s">
        <v>204</v>
      </c>
      <c r="H992" s="17" t="s">
        <v>56</v>
      </c>
      <c r="I992" s="17"/>
      <c r="J992" s="17"/>
      <c r="K992" s="17" t="s">
        <v>57</v>
      </c>
      <c r="L992" s="17"/>
      <c r="M992" s="17"/>
      <c r="N992" s="17">
        <v>25</v>
      </c>
      <c r="O992" s="17"/>
      <c r="P992" s="17"/>
      <c r="Q992" s="17">
        <v>25</v>
      </c>
      <c r="R992" s="17" t="s">
        <v>83</v>
      </c>
      <c r="S992" s="17"/>
      <c r="T992" s="17" t="s">
        <v>133</v>
      </c>
      <c r="U992" s="17" t="s">
        <v>61</v>
      </c>
      <c r="V992" s="17" t="s">
        <v>62</v>
      </c>
      <c r="W992" s="19" t="s">
        <v>3277</v>
      </c>
      <c r="X992" s="18">
        <v>43952.291666666701</v>
      </c>
      <c r="Y992" s="18">
        <v>43952.291666666701</v>
      </c>
      <c r="Z992" s="17" t="s">
        <v>103</v>
      </c>
      <c r="AA992" s="17" t="s">
        <v>74</v>
      </c>
      <c r="AB992" s="17" t="s">
        <v>74</v>
      </c>
      <c r="AC992" s="17" t="s">
        <v>103</v>
      </c>
      <c r="AD992" s="17"/>
      <c r="AE992" s="17"/>
    </row>
    <row r="993" spans="1:31" s="3" customFormat="1" ht="13" x14ac:dyDescent="0.3">
      <c r="A993" s="35" t="s">
        <v>3278</v>
      </c>
      <c r="B993" s="17">
        <v>1130</v>
      </c>
      <c r="C993" s="18">
        <v>42124</v>
      </c>
      <c r="D993" s="18">
        <v>42124.291666666701</v>
      </c>
      <c r="E993" s="16" t="s">
        <v>1375</v>
      </c>
      <c r="F993" s="36">
        <v>43237.291666666701</v>
      </c>
      <c r="G993" s="16" t="s">
        <v>204</v>
      </c>
      <c r="H993" s="17" t="s">
        <v>56</v>
      </c>
      <c r="I993" s="17"/>
      <c r="J993" s="17"/>
      <c r="K993" s="17" t="s">
        <v>57</v>
      </c>
      <c r="L993" s="17"/>
      <c r="M993" s="17"/>
      <c r="N993" s="17">
        <v>19.940000000000001</v>
      </c>
      <c r="O993" s="17"/>
      <c r="P993" s="17"/>
      <c r="Q993" s="17">
        <v>19.940000000000001</v>
      </c>
      <c r="R993" s="17" t="s">
        <v>115</v>
      </c>
      <c r="S993" s="17"/>
      <c r="T993" s="17" t="s">
        <v>78</v>
      </c>
      <c r="U993" s="17" t="s">
        <v>61</v>
      </c>
      <c r="V993" s="17" t="s">
        <v>62</v>
      </c>
      <c r="W993" s="19" t="s">
        <v>219</v>
      </c>
      <c r="X993" s="18">
        <v>43465.333333333299</v>
      </c>
      <c r="Y993" s="18">
        <v>44136.291666666701</v>
      </c>
      <c r="Z993" s="17" t="s">
        <v>103</v>
      </c>
      <c r="AA993" s="17" t="s">
        <v>65</v>
      </c>
      <c r="AB993" s="17" t="s">
        <v>65</v>
      </c>
      <c r="AC993" s="17" t="s">
        <v>103</v>
      </c>
      <c r="AD993" s="17"/>
      <c r="AE993" s="17" t="s">
        <v>1509</v>
      </c>
    </row>
    <row r="994" spans="1:31" s="3" customFormat="1" ht="13" x14ac:dyDescent="0.3">
      <c r="A994" s="35" t="s">
        <v>3279</v>
      </c>
      <c r="B994" s="17">
        <v>1131</v>
      </c>
      <c r="C994" s="18">
        <v>42110</v>
      </c>
      <c r="D994" s="18">
        <v>42124.291666666701</v>
      </c>
      <c r="E994" s="16" t="s">
        <v>1375</v>
      </c>
      <c r="F994" s="36">
        <v>42892.291666666701</v>
      </c>
      <c r="G994" s="16" t="s">
        <v>204</v>
      </c>
      <c r="H994" s="17" t="s">
        <v>56</v>
      </c>
      <c r="I994" s="17"/>
      <c r="J994" s="17"/>
      <c r="K994" s="17" t="s">
        <v>2996</v>
      </c>
      <c r="L994" s="17"/>
      <c r="M994" s="17"/>
      <c r="N994" s="17">
        <v>20</v>
      </c>
      <c r="O994" s="17"/>
      <c r="P994" s="17"/>
      <c r="Q994" s="17">
        <v>20</v>
      </c>
      <c r="R994" s="17" t="s">
        <v>83</v>
      </c>
      <c r="S994" s="17"/>
      <c r="T994" s="17" t="s">
        <v>78</v>
      </c>
      <c r="U994" s="17" t="s">
        <v>61</v>
      </c>
      <c r="V994" s="17" t="s">
        <v>62</v>
      </c>
      <c r="W994" s="19" t="s">
        <v>3280</v>
      </c>
      <c r="X994" s="18">
        <v>43952.291666666701</v>
      </c>
      <c r="Y994" s="18">
        <v>44075.291666666701</v>
      </c>
      <c r="Z994" s="17" t="s">
        <v>103</v>
      </c>
      <c r="AA994" s="17" t="s">
        <v>65</v>
      </c>
      <c r="AB994" s="17" t="s">
        <v>74</v>
      </c>
      <c r="AC994" s="17" t="s">
        <v>103</v>
      </c>
      <c r="AD994" s="17"/>
      <c r="AE994" s="17" t="s">
        <v>1486</v>
      </c>
    </row>
    <row r="995" spans="1:31" s="3" customFormat="1" ht="13" x14ac:dyDescent="0.3">
      <c r="A995" s="35" t="s">
        <v>3281</v>
      </c>
      <c r="B995" s="17">
        <v>1132</v>
      </c>
      <c r="C995" s="18">
        <v>42124</v>
      </c>
      <c r="D995" s="18">
        <v>42124.291666666701</v>
      </c>
      <c r="E995" s="16" t="s">
        <v>1375</v>
      </c>
      <c r="F995" s="36">
        <v>42489.291666666701</v>
      </c>
      <c r="G995" s="16" t="s">
        <v>204</v>
      </c>
      <c r="H995" s="17" t="s">
        <v>56</v>
      </c>
      <c r="I995" s="17"/>
      <c r="J995" s="17"/>
      <c r="K995" s="17" t="s">
        <v>57</v>
      </c>
      <c r="L995" s="17"/>
      <c r="M995" s="17"/>
      <c r="N995" s="17">
        <v>10</v>
      </c>
      <c r="O995" s="17"/>
      <c r="P995" s="17"/>
      <c r="Q995" s="17">
        <v>10</v>
      </c>
      <c r="R995" s="17" t="s">
        <v>83</v>
      </c>
      <c r="S995" s="17"/>
      <c r="T995" s="17" t="s">
        <v>78</v>
      </c>
      <c r="U995" s="17" t="s">
        <v>61</v>
      </c>
      <c r="V995" s="17" t="s">
        <v>62</v>
      </c>
      <c r="W995" s="19" t="s">
        <v>3282</v>
      </c>
      <c r="X995" s="18">
        <v>43891.333333333299</v>
      </c>
      <c r="Y995" s="18">
        <v>43891.333333333299</v>
      </c>
      <c r="Z995" s="17" t="s">
        <v>103</v>
      </c>
      <c r="AA995" s="17" t="s">
        <v>65</v>
      </c>
      <c r="AB995" s="17" t="s">
        <v>74</v>
      </c>
      <c r="AC995" s="17" t="s">
        <v>103</v>
      </c>
      <c r="AD995" s="17"/>
      <c r="AE995" s="17"/>
    </row>
    <row r="996" spans="1:31" s="3" customFormat="1" ht="13" x14ac:dyDescent="0.3">
      <c r="A996" s="35" t="s">
        <v>3283</v>
      </c>
      <c r="B996" s="17">
        <v>1133</v>
      </c>
      <c r="C996" s="18">
        <v>42124</v>
      </c>
      <c r="D996" s="18">
        <v>42124.291666666701</v>
      </c>
      <c r="E996" s="16" t="s">
        <v>1375</v>
      </c>
      <c r="F996" s="36">
        <v>42471.291666666701</v>
      </c>
      <c r="G996" s="16" t="s">
        <v>204</v>
      </c>
      <c r="H996" s="17" t="s">
        <v>95</v>
      </c>
      <c r="I996" s="17"/>
      <c r="J996" s="17"/>
      <c r="K996" s="17" t="s">
        <v>96</v>
      </c>
      <c r="L996" s="17"/>
      <c r="M996" s="17"/>
      <c r="N996" s="17">
        <v>50</v>
      </c>
      <c r="O996" s="17"/>
      <c r="P996" s="17"/>
      <c r="Q996" s="17">
        <v>50</v>
      </c>
      <c r="R996" s="17" t="s">
        <v>83</v>
      </c>
      <c r="S996" s="17"/>
      <c r="T996" s="17" t="s">
        <v>156</v>
      </c>
      <c r="U996" s="17" t="s">
        <v>61</v>
      </c>
      <c r="V996" s="17" t="s">
        <v>62</v>
      </c>
      <c r="W996" s="19" t="s">
        <v>3284</v>
      </c>
      <c r="X996" s="18">
        <v>43983.291666666701</v>
      </c>
      <c r="Y996" s="18">
        <v>43983.291666666701</v>
      </c>
      <c r="Z996" s="17" t="s">
        <v>103</v>
      </c>
      <c r="AA996" s="17" t="s">
        <v>74</v>
      </c>
      <c r="AB996" s="17" t="s">
        <v>74</v>
      </c>
      <c r="AC996" s="17" t="s">
        <v>103</v>
      </c>
      <c r="AD996" s="17"/>
      <c r="AE996" s="17"/>
    </row>
    <row r="997" spans="1:31" s="3" customFormat="1" ht="25.5" x14ac:dyDescent="0.3">
      <c r="A997" s="35" t="s">
        <v>3285</v>
      </c>
      <c r="B997" s="17">
        <v>1134</v>
      </c>
      <c r="C997" s="18">
        <v>42118</v>
      </c>
      <c r="D997" s="18">
        <v>42124.291666666701</v>
      </c>
      <c r="E997" s="16" t="s">
        <v>1375</v>
      </c>
      <c r="F997" s="36">
        <v>42187.291666666701</v>
      </c>
      <c r="G997" s="16" t="s">
        <v>204</v>
      </c>
      <c r="H997" s="17" t="s">
        <v>95</v>
      </c>
      <c r="I997" s="17"/>
      <c r="J997" s="17"/>
      <c r="K997" s="17" t="s">
        <v>96</v>
      </c>
      <c r="L997" s="17"/>
      <c r="M997" s="17"/>
      <c r="N997" s="17">
        <v>40</v>
      </c>
      <c r="O997" s="17"/>
      <c r="P997" s="17"/>
      <c r="Q997" s="17">
        <v>40</v>
      </c>
      <c r="R997" s="17" t="s">
        <v>83</v>
      </c>
      <c r="S997" s="17"/>
      <c r="T997" s="17" t="s">
        <v>78</v>
      </c>
      <c r="U997" s="17" t="s">
        <v>61</v>
      </c>
      <c r="V997" s="17" t="s">
        <v>62</v>
      </c>
      <c r="W997" s="19" t="s">
        <v>3286</v>
      </c>
      <c r="X997" s="18">
        <v>43465.333333333299</v>
      </c>
      <c r="Y997" s="18">
        <v>43465.333333333299</v>
      </c>
      <c r="Z997" s="17" t="s">
        <v>103</v>
      </c>
      <c r="AA997" s="17" t="s">
        <v>74</v>
      </c>
      <c r="AB997" s="17" t="s">
        <v>74</v>
      </c>
      <c r="AC997" s="17" t="s">
        <v>103</v>
      </c>
      <c r="AD997" s="17"/>
      <c r="AE997" s="17"/>
    </row>
    <row r="998" spans="1:31" s="3" customFormat="1" ht="13" x14ac:dyDescent="0.3">
      <c r="A998" s="35" t="s">
        <v>3287</v>
      </c>
      <c r="B998" s="17">
        <v>1137</v>
      </c>
      <c r="C998" s="18">
        <v>42124</v>
      </c>
      <c r="D998" s="18">
        <v>42124.291666666701</v>
      </c>
      <c r="E998" s="16" t="s">
        <v>1375</v>
      </c>
      <c r="F998" s="36">
        <v>42866.291666666701</v>
      </c>
      <c r="G998" s="16" t="s">
        <v>204</v>
      </c>
      <c r="H998" s="17" t="s">
        <v>95</v>
      </c>
      <c r="I998" s="17"/>
      <c r="J998" s="17"/>
      <c r="K998" s="17" t="s">
        <v>96</v>
      </c>
      <c r="L998" s="17"/>
      <c r="M998" s="17"/>
      <c r="N998" s="17">
        <v>20</v>
      </c>
      <c r="O998" s="17"/>
      <c r="P998" s="17"/>
      <c r="Q998" s="17">
        <v>20</v>
      </c>
      <c r="R998" s="17" t="s">
        <v>83</v>
      </c>
      <c r="S998" s="17"/>
      <c r="T998" s="17" t="s">
        <v>133</v>
      </c>
      <c r="U998" s="17" t="s">
        <v>61</v>
      </c>
      <c r="V998" s="17" t="s">
        <v>62</v>
      </c>
      <c r="W998" s="19" t="s">
        <v>223</v>
      </c>
      <c r="X998" s="18">
        <v>42709.333333333299</v>
      </c>
      <c r="Y998" s="18">
        <v>44484.291666666701</v>
      </c>
      <c r="Z998" s="17" t="s">
        <v>103</v>
      </c>
      <c r="AA998" s="17" t="s">
        <v>74</v>
      </c>
      <c r="AB998" s="17" t="s">
        <v>74</v>
      </c>
      <c r="AC998" s="17" t="s">
        <v>103</v>
      </c>
      <c r="AD998" s="17"/>
      <c r="AE998" s="17" t="s">
        <v>74</v>
      </c>
    </row>
    <row r="999" spans="1:31" s="3" customFormat="1" ht="13" x14ac:dyDescent="0.3">
      <c r="A999" s="35" t="s">
        <v>3288</v>
      </c>
      <c r="B999" s="17">
        <v>1138</v>
      </c>
      <c r="C999" s="18">
        <v>42124</v>
      </c>
      <c r="D999" s="18">
        <v>42124.291666666701</v>
      </c>
      <c r="E999" s="16" t="s">
        <v>1375</v>
      </c>
      <c r="F999" s="36">
        <v>42866.291666666701</v>
      </c>
      <c r="G999" s="16" t="s">
        <v>204</v>
      </c>
      <c r="H999" s="17" t="s">
        <v>95</v>
      </c>
      <c r="I999" s="17"/>
      <c r="J999" s="17"/>
      <c r="K999" s="17" t="s">
        <v>96</v>
      </c>
      <c r="L999" s="17"/>
      <c r="M999" s="17"/>
      <c r="N999" s="17">
        <v>50</v>
      </c>
      <c r="O999" s="17"/>
      <c r="P999" s="17"/>
      <c r="Q999" s="17">
        <v>50</v>
      </c>
      <c r="R999" s="17" t="s">
        <v>83</v>
      </c>
      <c r="S999" s="17"/>
      <c r="T999" s="17" t="s">
        <v>133</v>
      </c>
      <c r="U999" s="17" t="s">
        <v>61</v>
      </c>
      <c r="V999" s="17" t="s">
        <v>62</v>
      </c>
      <c r="W999" s="19" t="s">
        <v>223</v>
      </c>
      <c r="X999" s="18">
        <v>42723.333333333299</v>
      </c>
      <c r="Y999" s="18">
        <v>44503.291666666701</v>
      </c>
      <c r="Z999" s="17" t="s">
        <v>103</v>
      </c>
      <c r="AA999" s="17" t="s">
        <v>74</v>
      </c>
      <c r="AB999" s="17" t="s">
        <v>74</v>
      </c>
      <c r="AC999" s="17" t="s">
        <v>103</v>
      </c>
      <c r="AD999" s="17"/>
      <c r="AE999" s="17" t="s">
        <v>74</v>
      </c>
    </row>
    <row r="1000" spans="1:31" s="3" customFormat="1" ht="13" x14ac:dyDescent="0.3">
      <c r="A1000" s="35" t="s">
        <v>3289</v>
      </c>
      <c r="B1000" s="17">
        <v>1140</v>
      </c>
      <c r="C1000" s="18">
        <v>42124</v>
      </c>
      <c r="D1000" s="18">
        <v>42124.291666666701</v>
      </c>
      <c r="E1000" s="16" t="s">
        <v>1375</v>
      </c>
      <c r="F1000" s="36">
        <v>42461.291666666701</v>
      </c>
      <c r="G1000" s="16" t="s">
        <v>204</v>
      </c>
      <c r="H1000" s="17" t="s">
        <v>95</v>
      </c>
      <c r="I1000" s="17"/>
      <c r="J1000" s="17"/>
      <c r="K1000" s="17" t="s">
        <v>96</v>
      </c>
      <c r="L1000" s="17"/>
      <c r="M1000" s="17"/>
      <c r="N1000" s="17">
        <v>50</v>
      </c>
      <c r="O1000" s="17"/>
      <c r="P1000" s="17"/>
      <c r="Q1000" s="17">
        <v>50</v>
      </c>
      <c r="R1000" s="17" t="s">
        <v>83</v>
      </c>
      <c r="S1000" s="17"/>
      <c r="T1000" s="17" t="s">
        <v>156</v>
      </c>
      <c r="U1000" s="17" t="s">
        <v>61</v>
      </c>
      <c r="V1000" s="17" t="s">
        <v>62</v>
      </c>
      <c r="W1000" s="19" t="s">
        <v>3290</v>
      </c>
      <c r="X1000" s="18">
        <v>43983.291666666701</v>
      </c>
      <c r="Y1000" s="18">
        <v>43983.291666666701</v>
      </c>
      <c r="Z1000" s="17" t="s">
        <v>103</v>
      </c>
      <c r="AA1000" s="17" t="s">
        <v>65</v>
      </c>
      <c r="AB1000" s="17" t="s">
        <v>74</v>
      </c>
      <c r="AC1000" s="17" t="s">
        <v>103</v>
      </c>
      <c r="AD1000" s="17"/>
      <c r="AE1000" s="17"/>
    </row>
    <row r="1001" spans="1:31" s="3" customFormat="1" ht="13" x14ac:dyDescent="0.3">
      <c r="A1001" s="35" t="s">
        <v>3291</v>
      </c>
      <c r="B1001" s="17">
        <v>1141</v>
      </c>
      <c r="C1001" s="18">
        <v>42124</v>
      </c>
      <c r="D1001" s="18">
        <v>42124.291666666701</v>
      </c>
      <c r="E1001" s="16" t="s">
        <v>1375</v>
      </c>
      <c r="F1001" s="36">
        <v>44399.291666666701</v>
      </c>
      <c r="G1001" s="16" t="s">
        <v>204</v>
      </c>
      <c r="H1001" s="17" t="s">
        <v>95</v>
      </c>
      <c r="I1001" s="17" t="s">
        <v>56</v>
      </c>
      <c r="J1001" s="17"/>
      <c r="K1001" s="17" t="s">
        <v>96</v>
      </c>
      <c r="L1001" s="17" t="s">
        <v>57</v>
      </c>
      <c r="M1001" s="17"/>
      <c r="N1001" s="17">
        <v>80</v>
      </c>
      <c r="O1001" s="17">
        <v>73.599999999999994</v>
      </c>
      <c r="P1001" s="17"/>
      <c r="Q1001" s="17">
        <v>80</v>
      </c>
      <c r="R1001" s="17" t="s">
        <v>69</v>
      </c>
      <c r="S1001" s="17" t="s">
        <v>58</v>
      </c>
      <c r="T1001" s="17" t="s">
        <v>88</v>
      </c>
      <c r="U1001" s="17" t="s">
        <v>61</v>
      </c>
      <c r="V1001" s="17" t="s">
        <v>62</v>
      </c>
      <c r="W1001" s="19" t="s">
        <v>3163</v>
      </c>
      <c r="X1001" s="18">
        <v>43465.333333333299</v>
      </c>
      <c r="Y1001" s="18">
        <v>45275.333333333299</v>
      </c>
      <c r="Z1001" s="17" t="s">
        <v>103</v>
      </c>
      <c r="AA1001" s="17" t="s">
        <v>65</v>
      </c>
      <c r="AB1001" s="17" t="s">
        <v>65</v>
      </c>
      <c r="AC1001" s="17" t="s">
        <v>103</v>
      </c>
      <c r="AD1001" s="17" t="s">
        <v>66</v>
      </c>
      <c r="AE1001" s="17" t="s">
        <v>1486</v>
      </c>
    </row>
    <row r="1002" spans="1:31" s="3" customFormat="1" ht="13" x14ac:dyDescent="0.3">
      <c r="A1002" s="35" t="s">
        <v>3292</v>
      </c>
      <c r="B1002" s="17">
        <v>1142</v>
      </c>
      <c r="C1002" s="18">
        <v>42123</v>
      </c>
      <c r="D1002" s="18">
        <v>42124.291666666701</v>
      </c>
      <c r="E1002" s="16" t="s">
        <v>1375</v>
      </c>
      <c r="F1002" s="36">
        <v>42431.333333333299</v>
      </c>
      <c r="G1002" s="16" t="s">
        <v>204</v>
      </c>
      <c r="H1002" s="17" t="s">
        <v>56</v>
      </c>
      <c r="I1002" s="17"/>
      <c r="J1002" s="17"/>
      <c r="K1002" s="17" t="s">
        <v>57</v>
      </c>
      <c r="L1002" s="17"/>
      <c r="M1002" s="17"/>
      <c r="N1002" s="17">
        <v>206</v>
      </c>
      <c r="O1002" s="17"/>
      <c r="P1002" s="17"/>
      <c r="Q1002" s="17">
        <v>206</v>
      </c>
      <c r="R1002" s="17" t="s">
        <v>83</v>
      </c>
      <c r="S1002" s="17"/>
      <c r="T1002" s="17" t="s">
        <v>88</v>
      </c>
      <c r="U1002" s="17" t="s">
        <v>61</v>
      </c>
      <c r="V1002" s="17" t="s">
        <v>62</v>
      </c>
      <c r="W1002" s="19" t="s">
        <v>3293</v>
      </c>
      <c r="X1002" s="18">
        <v>44561.333333333299</v>
      </c>
      <c r="Y1002" s="18">
        <v>44561.333333333299</v>
      </c>
      <c r="Z1002" s="17" t="s">
        <v>103</v>
      </c>
      <c r="AA1002" s="17" t="s">
        <v>74</v>
      </c>
      <c r="AB1002" s="17" t="s">
        <v>74</v>
      </c>
      <c r="AC1002" s="17" t="s">
        <v>103</v>
      </c>
      <c r="AD1002" s="17"/>
      <c r="AE1002" s="17" t="s">
        <v>1509</v>
      </c>
    </row>
    <row r="1003" spans="1:31" s="3" customFormat="1" ht="13" x14ac:dyDescent="0.3">
      <c r="A1003" s="35" t="s">
        <v>3294</v>
      </c>
      <c r="B1003" s="17">
        <v>1144</v>
      </c>
      <c r="C1003" s="18">
        <v>42122</v>
      </c>
      <c r="D1003" s="18">
        <v>42124.291666666701</v>
      </c>
      <c r="E1003" s="16" t="s">
        <v>1375</v>
      </c>
      <c r="F1003" s="36">
        <v>42426.333333333299</v>
      </c>
      <c r="G1003" s="16" t="s">
        <v>204</v>
      </c>
      <c r="H1003" s="17" t="s">
        <v>95</v>
      </c>
      <c r="I1003" s="17"/>
      <c r="J1003" s="17"/>
      <c r="K1003" s="17" t="s">
        <v>96</v>
      </c>
      <c r="L1003" s="17"/>
      <c r="M1003" s="17"/>
      <c r="N1003" s="17">
        <v>120</v>
      </c>
      <c r="O1003" s="17"/>
      <c r="P1003" s="17"/>
      <c r="Q1003" s="17">
        <v>120</v>
      </c>
      <c r="R1003" s="17" t="s">
        <v>83</v>
      </c>
      <c r="S1003" s="17"/>
      <c r="T1003" s="17" t="s">
        <v>133</v>
      </c>
      <c r="U1003" s="17" t="s">
        <v>61</v>
      </c>
      <c r="V1003" s="17" t="s">
        <v>62</v>
      </c>
      <c r="W1003" s="19" t="s">
        <v>3295</v>
      </c>
      <c r="X1003" s="18">
        <v>44136.291666666701</v>
      </c>
      <c r="Y1003" s="18">
        <v>44136.291666666701</v>
      </c>
      <c r="Z1003" s="17" t="s">
        <v>103</v>
      </c>
      <c r="AA1003" s="17" t="s">
        <v>74</v>
      </c>
      <c r="AB1003" s="17" t="s">
        <v>74</v>
      </c>
      <c r="AC1003" s="17" t="s">
        <v>103</v>
      </c>
      <c r="AD1003" s="17"/>
      <c r="AE1003" s="17" t="s">
        <v>1509</v>
      </c>
    </row>
    <row r="1004" spans="1:31" s="3" customFormat="1" ht="13" x14ac:dyDescent="0.3">
      <c r="A1004" s="35" t="s">
        <v>3296</v>
      </c>
      <c r="B1004" s="17">
        <v>1145</v>
      </c>
      <c r="C1004" s="18">
        <v>42124</v>
      </c>
      <c r="D1004" s="18">
        <v>42124.291666666701</v>
      </c>
      <c r="E1004" s="16" t="s">
        <v>1375</v>
      </c>
      <c r="F1004" s="36">
        <v>42194.291666666701</v>
      </c>
      <c r="G1004" s="16" t="s">
        <v>204</v>
      </c>
      <c r="H1004" s="17" t="s">
        <v>95</v>
      </c>
      <c r="I1004" s="17"/>
      <c r="J1004" s="17"/>
      <c r="K1004" s="17" t="s">
        <v>96</v>
      </c>
      <c r="L1004" s="17"/>
      <c r="M1004" s="17"/>
      <c r="N1004" s="17">
        <v>200</v>
      </c>
      <c r="O1004" s="17"/>
      <c r="P1004" s="17"/>
      <c r="Q1004" s="17">
        <v>200</v>
      </c>
      <c r="R1004" s="17" t="s">
        <v>83</v>
      </c>
      <c r="S1004" s="17"/>
      <c r="T1004" s="17" t="s">
        <v>88</v>
      </c>
      <c r="U1004" s="17" t="s">
        <v>61</v>
      </c>
      <c r="V1004" s="17" t="s">
        <v>62</v>
      </c>
      <c r="W1004" s="19" t="s">
        <v>3297</v>
      </c>
      <c r="X1004" s="18">
        <v>43465.333333333299</v>
      </c>
      <c r="Y1004" s="18">
        <v>43465.333333333299</v>
      </c>
      <c r="Z1004" s="17" t="s">
        <v>103</v>
      </c>
      <c r="AA1004" s="17" t="s">
        <v>74</v>
      </c>
      <c r="AB1004" s="17" t="s">
        <v>74</v>
      </c>
      <c r="AC1004" s="17" t="s">
        <v>103</v>
      </c>
      <c r="AD1004" s="17"/>
      <c r="AE1004" s="17" t="s">
        <v>1509</v>
      </c>
    </row>
    <row r="1005" spans="1:31" s="3" customFormat="1" ht="25.5" x14ac:dyDescent="0.3">
      <c r="A1005" s="35" t="s">
        <v>3298</v>
      </c>
      <c r="B1005" s="17">
        <v>1146</v>
      </c>
      <c r="C1005" s="18">
        <v>42123</v>
      </c>
      <c r="D1005" s="18">
        <v>42124.291666666701</v>
      </c>
      <c r="E1005" s="16" t="s">
        <v>1375</v>
      </c>
      <c r="F1005" s="36">
        <v>42871.291666666701</v>
      </c>
      <c r="G1005" s="16" t="s">
        <v>204</v>
      </c>
      <c r="H1005" s="17" t="s">
        <v>95</v>
      </c>
      <c r="I1005" s="17" t="s">
        <v>56</v>
      </c>
      <c r="J1005" s="17"/>
      <c r="K1005" s="17" t="s">
        <v>96</v>
      </c>
      <c r="L1005" s="17" t="s">
        <v>57</v>
      </c>
      <c r="M1005" s="17"/>
      <c r="N1005" s="17">
        <v>20</v>
      </c>
      <c r="O1005" s="17">
        <v>3</v>
      </c>
      <c r="P1005" s="17"/>
      <c r="Q1005" s="17">
        <v>20</v>
      </c>
      <c r="R1005" s="17" t="s">
        <v>83</v>
      </c>
      <c r="S1005" s="17"/>
      <c r="T1005" s="17" t="s">
        <v>226</v>
      </c>
      <c r="U1005" s="17" t="s">
        <v>61</v>
      </c>
      <c r="V1005" s="17" t="s">
        <v>62</v>
      </c>
      <c r="W1005" s="19" t="s">
        <v>3299</v>
      </c>
      <c r="X1005" s="18">
        <v>43465.333333333299</v>
      </c>
      <c r="Y1005" s="18">
        <v>43830.333333333299</v>
      </c>
      <c r="Z1005" s="17" t="s">
        <v>103</v>
      </c>
      <c r="AA1005" s="17" t="s">
        <v>65</v>
      </c>
      <c r="AB1005" s="17" t="s">
        <v>74</v>
      </c>
      <c r="AC1005" s="17" t="s">
        <v>103</v>
      </c>
      <c r="AD1005" s="17"/>
      <c r="AE1005" s="17" t="s">
        <v>1509</v>
      </c>
    </row>
    <row r="1006" spans="1:31" s="3" customFormat="1" ht="13" x14ac:dyDescent="0.3">
      <c r="A1006" s="35" t="s">
        <v>3300</v>
      </c>
      <c r="B1006" s="17">
        <v>1147</v>
      </c>
      <c r="C1006" s="18">
        <v>42124</v>
      </c>
      <c r="D1006" s="18">
        <v>42124.291666666701</v>
      </c>
      <c r="E1006" s="16" t="s">
        <v>1375</v>
      </c>
      <c r="F1006" s="36">
        <v>42424.333333333299</v>
      </c>
      <c r="G1006" s="16" t="s">
        <v>204</v>
      </c>
      <c r="H1006" s="17" t="s">
        <v>95</v>
      </c>
      <c r="I1006" s="17"/>
      <c r="J1006" s="17"/>
      <c r="K1006" s="17" t="s">
        <v>96</v>
      </c>
      <c r="L1006" s="17"/>
      <c r="M1006" s="17"/>
      <c r="N1006" s="17">
        <v>80</v>
      </c>
      <c r="O1006" s="17"/>
      <c r="P1006" s="17"/>
      <c r="Q1006" s="17">
        <v>80</v>
      </c>
      <c r="R1006" s="17" t="s">
        <v>83</v>
      </c>
      <c r="S1006" s="17"/>
      <c r="T1006" s="17" t="s">
        <v>88</v>
      </c>
      <c r="U1006" s="17" t="s">
        <v>61</v>
      </c>
      <c r="V1006" s="17" t="s">
        <v>62</v>
      </c>
      <c r="W1006" s="19" t="s">
        <v>3301</v>
      </c>
      <c r="X1006" s="18">
        <v>43465.333333333299</v>
      </c>
      <c r="Y1006" s="18">
        <v>43465.333333333299</v>
      </c>
      <c r="Z1006" s="17" t="s">
        <v>103</v>
      </c>
      <c r="AA1006" s="17" t="s">
        <v>74</v>
      </c>
      <c r="AB1006" s="17" t="s">
        <v>74</v>
      </c>
      <c r="AC1006" s="17" t="s">
        <v>103</v>
      </c>
      <c r="AD1006" s="17"/>
      <c r="AE1006" s="17"/>
    </row>
    <row r="1007" spans="1:31" s="3" customFormat="1" ht="13" x14ac:dyDescent="0.3">
      <c r="A1007" s="35" t="s">
        <v>3302</v>
      </c>
      <c r="B1007" s="17">
        <v>1148</v>
      </c>
      <c r="C1007" s="18">
        <v>42123</v>
      </c>
      <c r="D1007" s="18">
        <v>42124.291666666701</v>
      </c>
      <c r="E1007" s="16" t="s">
        <v>1375</v>
      </c>
      <c r="F1007" s="36">
        <v>42426.333333333299</v>
      </c>
      <c r="G1007" s="16" t="s">
        <v>204</v>
      </c>
      <c r="H1007" s="17" t="s">
        <v>95</v>
      </c>
      <c r="I1007" s="17"/>
      <c r="J1007" s="17"/>
      <c r="K1007" s="17" t="s">
        <v>96</v>
      </c>
      <c r="L1007" s="17"/>
      <c r="M1007" s="17"/>
      <c r="N1007" s="17">
        <v>21.7</v>
      </c>
      <c r="O1007" s="17"/>
      <c r="P1007" s="17"/>
      <c r="Q1007" s="17">
        <v>21.7</v>
      </c>
      <c r="R1007" s="17" t="s">
        <v>83</v>
      </c>
      <c r="S1007" s="17"/>
      <c r="T1007" s="17" t="s">
        <v>88</v>
      </c>
      <c r="U1007" s="17" t="s">
        <v>61</v>
      </c>
      <c r="V1007" s="17" t="s">
        <v>62</v>
      </c>
      <c r="W1007" s="19" t="s">
        <v>3303</v>
      </c>
      <c r="X1007" s="18">
        <v>43190.291666666701</v>
      </c>
      <c r="Y1007" s="18">
        <v>43190.291666666701</v>
      </c>
      <c r="Z1007" s="17" t="s">
        <v>103</v>
      </c>
      <c r="AA1007" s="17" t="s">
        <v>74</v>
      </c>
      <c r="AB1007" s="17" t="s">
        <v>74</v>
      </c>
      <c r="AC1007" s="17" t="s">
        <v>103</v>
      </c>
      <c r="AD1007" s="17"/>
      <c r="AE1007" s="17"/>
    </row>
    <row r="1008" spans="1:31" s="3" customFormat="1" ht="13" x14ac:dyDescent="0.3">
      <c r="A1008" s="35" t="s">
        <v>3304</v>
      </c>
      <c r="B1008" s="17">
        <v>1150</v>
      </c>
      <c r="C1008" s="18">
        <v>42116</v>
      </c>
      <c r="D1008" s="18">
        <v>42124.291666666701</v>
      </c>
      <c r="E1008" s="16" t="s">
        <v>1375</v>
      </c>
      <c r="F1008" s="36">
        <v>42187.291666666701</v>
      </c>
      <c r="G1008" s="16" t="s">
        <v>204</v>
      </c>
      <c r="H1008" s="17" t="s">
        <v>95</v>
      </c>
      <c r="I1008" s="17"/>
      <c r="J1008" s="17"/>
      <c r="K1008" s="17" t="s">
        <v>96</v>
      </c>
      <c r="L1008" s="17"/>
      <c r="M1008" s="17"/>
      <c r="N1008" s="17">
        <v>20</v>
      </c>
      <c r="O1008" s="17"/>
      <c r="P1008" s="17"/>
      <c r="Q1008" s="17">
        <v>20</v>
      </c>
      <c r="R1008" s="17" t="s">
        <v>83</v>
      </c>
      <c r="S1008" s="17"/>
      <c r="T1008" s="17" t="s">
        <v>88</v>
      </c>
      <c r="U1008" s="17" t="s">
        <v>61</v>
      </c>
      <c r="V1008" s="17" t="s">
        <v>62</v>
      </c>
      <c r="W1008" s="19" t="s">
        <v>3305</v>
      </c>
      <c r="X1008" s="18">
        <v>43465.333333333299</v>
      </c>
      <c r="Y1008" s="18">
        <v>43465.333333333299</v>
      </c>
      <c r="Z1008" s="17" t="s">
        <v>103</v>
      </c>
      <c r="AA1008" s="17" t="s">
        <v>74</v>
      </c>
      <c r="AB1008" s="17" t="s">
        <v>74</v>
      </c>
      <c r="AC1008" s="17" t="s">
        <v>103</v>
      </c>
      <c r="AD1008" s="17"/>
      <c r="AE1008" s="17"/>
    </row>
    <row r="1009" spans="1:31" s="3" customFormat="1" ht="13" x14ac:dyDescent="0.3">
      <c r="A1009" s="35" t="s">
        <v>3306</v>
      </c>
      <c r="B1009" s="17">
        <v>1151</v>
      </c>
      <c r="C1009" s="18">
        <v>42124</v>
      </c>
      <c r="D1009" s="18">
        <v>42124.291666666701</v>
      </c>
      <c r="E1009" s="16" t="s">
        <v>1375</v>
      </c>
      <c r="F1009" s="36">
        <v>42194.291666666701</v>
      </c>
      <c r="G1009" s="16" t="s">
        <v>204</v>
      </c>
      <c r="H1009" s="17" t="s">
        <v>95</v>
      </c>
      <c r="I1009" s="17"/>
      <c r="J1009" s="17"/>
      <c r="K1009" s="17" t="s">
        <v>96</v>
      </c>
      <c r="L1009" s="17"/>
      <c r="M1009" s="17"/>
      <c r="N1009" s="17">
        <v>100</v>
      </c>
      <c r="O1009" s="17"/>
      <c r="P1009" s="17"/>
      <c r="Q1009" s="17">
        <v>100</v>
      </c>
      <c r="R1009" s="17" t="s">
        <v>83</v>
      </c>
      <c r="S1009" s="17"/>
      <c r="T1009" s="17" t="s">
        <v>88</v>
      </c>
      <c r="U1009" s="17" t="s">
        <v>61</v>
      </c>
      <c r="V1009" s="17" t="s">
        <v>62</v>
      </c>
      <c r="W1009" s="19" t="s">
        <v>3307</v>
      </c>
      <c r="X1009" s="18">
        <v>43465.333333333299</v>
      </c>
      <c r="Y1009" s="18">
        <v>43465.333333333299</v>
      </c>
      <c r="Z1009" s="17" t="s">
        <v>103</v>
      </c>
      <c r="AA1009" s="17" t="s">
        <v>74</v>
      </c>
      <c r="AB1009" s="17" t="s">
        <v>74</v>
      </c>
      <c r="AC1009" s="17" t="s">
        <v>103</v>
      </c>
      <c r="AD1009" s="17"/>
      <c r="AE1009" s="17" t="s">
        <v>1509</v>
      </c>
    </row>
    <row r="1010" spans="1:31" s="3" customFormat="1" ht="13" x14ac:dyDescent="0.3">
      <c r="A1010" s="35" t="s">
        <v>3308</v>
      </c>
      <c r="B1010" s="17">
        <v>1152</v>
      </c>
      <c r="C1010" s="18">
        <v>42124</v>
      </c>
      <c r="D1010" s="18">
        <v>42124.291666666701</v>
      </c>
      <c r="E1010" s="16" t="s">
        <v>1375</v>
      </c>
      <c r="F1010" s="36">
        <v>42485.291666666701</v>
      </c>
      <c r="G1010" s="16" t="s">
        <v>204</v>
      </c>
      <c r="H1010" s="17" t="s">
        <v>95</v>
      </c>
      <c r="I1010" s="17"/>
      <c r="J1010" s="17"/>
      <c r="K1010" s="17" t="s">
        <v>96</v>
      </c>
      <c r="L1010" s="17"/>
      <c r="M1010" s="17"/>
      <c r="N1010" s="17">
        <v>20</v>
      </c>
      <c r="O1010" s="17"/>
      <c r="P1010" s="17"/>
      <c r="Q1010" s="17">
        <v>20</v>
      </c>
      <c r="R1010" s="17" t="s">
        <v>83</v>
      </c>
      <c r="S1010" s="17"/>
      <c r="T1010" s="17" t="s">
        <v>88</v>
      </c>
      <c r="U1010" s="17" t="s">
        <v>61</v>
      </c>
      <c r="V1010" s="17" t="s">
        <v>62</v>
      </c>
      <c r="W1010" s="19" t="s">
        <v>3092</v>
      </c>
      <c r="X1010" s="18">
        <v>43100.333333333299</v>
      </c>
      <c r="Y1010" s="18">
        <v>43100.333333333299</v>
      </c>
      <c r="Z1010" s="17" t="s">
        <v>103</v>
      </c>
      <c r="AA1010" s="17" t="s">
        <v>65</v>
      </c>
      <c r="AB1010" s="17" t="s">
        <v>74</v>
      </c>
      <c r="AC1010" s="17" t="s">
        <v>103</v>
      </c>
      <c r="AD1010" s="17"/>
      <c r="AE1010" s="17"/>
    </row>
    <row r="1011" spans="1:31" s="3" customFormat="1" ht="13" x14ac:dyDescent="0.3">
      <c r="A1011" s="35" t="s">
        <v>3309</v>
      </c>
      <c r="B1011" s="17">
        <v>1153</v>
      </c>
      <c r="C1011" s="18">
        <v>42122</v>
      </c>
      <c r="D1011" s="18">
        <v>42124.291666666701</v>
      </c>
      <c r="E1011" s="16" t="s">
        <v>1375</v>
      </c>
      <c r="F1011" s="36">
        <v>42417.333333333299</v>
      </c>
      <c r="G1011" s="16" t="s">
        <v>204</v>
      </c>
      <c r="H1011" s="17" t="s">
        <v>430</v>
      </c>
      <c r="I1011" s="17"/>
      <c r="J1011" s="17"/>
      <c r="K1011" s="17" t="s">
        <v>148</v>
      </c>
      <c r="L1011" s="17"/>
      <c r="M1011" s="17"/>
      <c r="N1011" s="17">
        <v>650</v>
      </c>
      <c r="O1011" s="17"/>
      <c r="P1011" s="17"/>
      <c r="Q1011" s="17">
        <v>650</v>
      </c>
      <c r="R1011" s="17" t="s">
        <v>83</v>
      </c>
      <c r="S1011" s="17"/>
      <c r="T1011" s="17" t="s">
        <v>369</v>
      </c>
      <c r="U1011" s="17" t="s">
        <v>61</v>
      </c>
      <c r="V1011" s="17" t="s">
        <v>62</v>
      </c>
      <c r="W1011" s="19" t="s">
        <v>3310</v>
      </c>
      <c r="X1011" s="18">
        <v>43921.291666666701</v>
      </c>
      <c r="Y1011" s="18">
        <v>43921.291666666701</v>
      </c>
      <c r="Z1011" s="17" t="s">
        <v>103</v>
      </c>
      <c r="AA1011" s="17" t="s">
        <v>74</v>
      </c>
      <c r="AB1011" s="17" t="s">
        <v>74</v>
      </c>
      <c r="AC1011" s="17" t="s">
        <v>103</v>
      </c>
      <c r="AD1011" s="17"/>
      <c r="AE1011" s="17"/>
    </row>
    <row r="1012" spans="1:31" s="3" customFormat="1" ht="25.5" x14ac:dyDescent="0.3">
      <c r="A1012" s="35" t="s">
        <v>3311</v>
      </c>
      <c r="B1012" s="17">
        <v>1154</v>
      </c>
      <c r="C1012" s="18">
        <v>42124</v>
      </c>
      <c r="D1012" s="18">
        <v>42124.291666666701</v>
      </c>
      <c r="E1012" s="16" t="s">
        <v>1375</v>
      </c>
      <c r="F1012" s="36">
        <v>43236.291666666701</v>
      </c>
      <c r="G1012" s="16" t="s">
        <v>204</v>
      </c>
      <c r="H1012" s="17" t="s">
        <v>95</v>
      </c>
      <c r="I1012" s="17"/>
      <c r="J1012" s="17"/>
      <c r="K1012" s="17" t="s">
        <v>96</v>
      </c>
      <c r="L1012" s="17"/>
      <c r="M1012" s="17"/>
      <c r="N1012" s="17">
        <v>200</v>
      </c>
      <c r="O1012" s="17"/>
      <c r="P1012" s="17"/>
      <c r="Q1012" s="17">
        <v>200</v>
      </c>
      <c r="R1012" s="17" t="s">
        <v>115</v>
      </c>
      <c r="S1012" s="17"/>
      <c r="T1012" s="17" t="s">
        <v>88</v>
      </c>
      <c r="U1012" s="17" t="s">
        <v>61</v>
      </c>
      <c r="V1012" s="17" t="s">
        <v>62</v>
      </c>
      <c r="W1012" s="19" t="s">
        <v>3312</v>
      </c>
      <c r="X1012" s="18">
        <v>43465.333333333299</v>
      </c>
      <c r="Y1012" s="18">
        <v>44166.333333333299</v>
      </c>
      <c r="Z1012" s="17" t="s">
        <v>103</v>
      </c>
      <c r="AA1012" s="17" t="s">
        <v>65</v>
      </c>
      <c r="AB1012" s="17" t="s">
        <v>65</v>
      </c>
      <c r="AC1012" s="17" t="s">
        <v>103</v>
      </c>
      <c r="AD1012" s="17"/>
      <c r="AE1012" s="17" t="s">
        <v>1509</v>
      </c>
    </row>
    <row r="1013" spans="1:31" s="3" customFormat="1" ht="13" x14ac:dyDescent="0.3">
      <c r="A1013" s="35" t="s">
        <v>3313</v>
      </c>
      <c r="B1013" s="17">
        <v>1155</v>
      </c>
      <c r="C1013" s="18">
        <v>42123</v>
      </c>
      <c r="D1013" s="18">
        <v>42124.291666666701</v>
      </c>
      <c r="E1013" s="16" t="s">
        <v>1375</v>
      </c>
      <c r="F1013" s="36">
        <v>42202.291666666701</v>
      </c>
      <c r="G1013" s="16" t="s">
        <v>204</v>
      </c>
      <c r="H1013" s="17" t="s">
        <v>95</v>
      </c>
      <c r="I1013" s="17" t="s">
        <v>56</v>
      </c>
      <c r="J1013" s="17"/>
      <c r="K1013" s="17" t="s">
        <v>96</v>
      </c>
      <c r="L1013" s="17" t="s">
        <v>57</v>
      </c>
      <c r="M1013" s="17"/>
      <c r="N1013" s="17">
        <v>77.3</v>
      </c>
      <c r="O1013" s="17">
        <v>77.5</v>
      </c>
      <c r="P1013" s="17"/>
      <c r="Q1013" s="17">
        <v>77.5</v>
      </c>
      <c r="R1013" s="17" t="s">
        <v>83</v>
      </c>
      <c r="S1013" s="17"/>
      <c r="T1013" s="17" t="s">
        <v>88</v>
      </c>
      <c r="U1013" s="17" t="s">
        <v>61</v>
      </c>
      <c r="V1013" s="17" t="s">
        <v>62</v>
      </c>
      <c r="W1013" s="19" t="s">
        <v>3314</v>
      </c>
      <c r="X1013" s="18">
        <v>43465.333333333299</v>
      </c>
      <c r="Y1013" s="18">
        <v>43465.333333333299</v>
      </c>
      <c r="Z1013" s="17" t="s">
        <v>103</v>
      </c>
      <c r="AA1013" s="17" t="s">
        <v>74</v>
      </c>
      <c r="AB1013" s="17" t="s">
        <v>74</v>
      </c>
      <c r="AC1013" s="17" t="s">
        <v>103</v>
      </c>
      <c r="AD1013" s="17"/>
      <c r="AE1013" s="17"/>
    </row>
    <row r="1014" spans="1:31" s="3" customFormat="1" ht="13" x14ac:dyDescent="0.3">
      <c r="A1014" s="35" t="s">
        <v>3315</v>
      </c>
      <c r="B1014" s="17">
        <v>1156</v>
      </c>
      <c r="C1014" s="18">
        <v>42124</v>
      </c>
      <c r="D1014" s="18">
        <v>42124.291666666701</v>
      </c>
      <c r="E1014" s="16" t="s">
        <v>1375</v>
      </c>
      <c r="F1014" s="36">
        <v>42437.333333333299</v>
      </c>
      <c r="G1014" s="16" t="s">
        <v>204</v>
      </c>
      <c r="H1014" s="17" t="s">
        <v>56</v>
      </c>
      <c r="I1014" s="17"/>
      <c r="J1014" s="17"/>
      <c r="K1014" s="17" t="s">
        <v>57</v>
      </c>
      <c r="L1014" s="17"/>
      <c r="M1014" s="17"/>
      <c r="N1014" s="17">
        <v>42</v>
      </c>
      <c r="O1014" s="17"/>
      <c r="P1014" s="17"/>
      <c r="Q1014" s="17">
        <v>42</v>
      </c>
      <c r="R1014" s="17" t="s">
        <v>83</v>
      </c>
      <c r="S1014" s="17"/>
      <c r="T1014" s="17" t="s">
        <v>1389</v>
      </c>
      <c r="U1014" s="17" t="s">
        <v>61</v>
      </c>
      <c r="V1014" s="17" t="s">
        <v>62</v>
      </c>
      <c r="W1014" s="19" t="s">
        <v>3316</v>
      </c>
      <c r="X1014" s="18">
        <v>43221.291666666701</v>
      </c>
      <c r="Y1014" s="18">
        <v>43221.291666666701</v>
      </c>
      <c r="Z1014" s="17" t="s">
        <v>103</v>
      </c>
      <c r="AA1014" s="17" t="s">
        <v>74</v>
      </c>
      <c r="AB1014" s="17" t="s">
        <v>74</v>
      </c>
      <c r="AC1014" s="17" t="s">
        <v>103</v>
      </c>
      <c r="AD1014" s="17"/>
      <c r="AE1014" s="17"/>
    </row>
    <row r="1015" spans="1:31" s="3" customFormat="1" ht="13" x14ac:dyDescent="0.3">
      <c r="A1015" s="35" t="s">
        <v>3317</v>
      </c>
      <c r="B1015" s="17">
        <v>1157</v>
      </c>
      <c r="C1015" s="18">
        <v>42116</v>
      </c>
      <c r="D1015" s="18">
        <v>42124.291666666701</v>
      </c>
      <c r="E1015" s="16" t="s">
        <v>1375</v>
      </c>
      <c r="F1015" s="36">
        <v>44399.291666666701</v>
      </c>
      <c r="G1015" s="16" t="s">
        <v>204</v>
      </c>
      <c r="H1015" s="17" t="s">
        <v>95</v>
      </c>
      <c r="I1015" s="17" t="s">
        <v>56</v>
      </c>
      <c r="J1015" s="17"/>
      <c r="K1015" s="17" t="s">
        <v>96</v>
      </c>
      <c r="L1015" s="17" t="s">
        <v>57</v>
      </c>
      <c r="M1015" s="17"/>
      <c r="N1015" s="17">
        <v>50</v>
      </c>
      <c r="O1015" s="17">
        <v>46</v>
      </c>
      <c r="P1015" s="17"/>
      <c r="Q1015" s="17">
        <v>50</v>
      </c>
      <c r="R1015" s="17" t="s">
        <v>69</v>
      </c>
      <c r="S1015" s="17" t="s">
        <v>58</v>
      </c>
      <c r="T1015" s="17" t="s">
        <v>88</v>
      </c>
      <c r="U1015" s="17" t="s">
        <v>61</v>
      </c>
      <c r="V1015" s="17" t="s">
        <v>62</v>
      </c>
      <c r="W1015" s="19" t="s">
        <v>3163</v>
      </c>
      <c r="X1015" s="18">
        <v>43465.333333333299</v>
      </c>
      <c r="Y1015" s="18">
        <v>45275.333333333299</v>
      </c>
      <c r="Z1015" s="17" t="s">
        <v>103</v>
      </c>
      <c r="AA1015" s="17" t="s">
        <v>65</v>
      </c>
      <c r="AB1015" s="17" t="s">
        <v>65</v>
      </c>
      <c r="AC1015" s="17" t="s">
        <v>103</v>
      </c>
      <c r="AD1015" s="17" t="s">
        <v>66</v>
      </c>
      <c r="AE1015" s="17" t="s">
        <v>1486</v>
      </c>
    </row>
    <row r="1016" spans="1:31" s="3" customFormat="1" ht="13" x14ac:dyDescent="0.3">
      <c r="A1016" s="35" t="s">
        <v>3318</v>
      </c>
      <c r="B1016" s="17">
        <v>1159</v>
      </c>
      <c r="C1016" s="18">
        <v>42124</v>
      </c>
      <c r="D1016" s="18">
        <v>42124.291666666701</v>
      </c>
      <c r="E1016" s="16" t="s">
        <v>1375</v>
      </c>
      <c r="F1016" s="36">
        <v>42879.291666666701</v>
      </c>
      <c r="G1016" s="16" t="s">
        <v>204</v>
      </c>
      <c r="H1016" s="17" t="s">
        <v>95</v>
      </c>
      <c r="I1016" s="17"/>
      <c r="J1016" s="17"/>
      <c r="K1016" s="17" t="s">
        <v>96</v>
      </c>
      <c r="L1016" s="17"/>
      <c r="M1016" s="17"/>
      <c r="N1016" s="17">
        <v>21.7</v>
      </c>
      <c r="O1016" s="17"/>
      <c r="P1016" s="17"/>
      <c r="Q1016" s="17">
        <v>21.7</v>
      </c>
      <c r="R1016" s="17" t="s">
        <v>83</v>
      </c>
      <c r="S1016" s="17"/>
      <c r="T1016" s="17" t="s">
        <v>133</v>
      </c>
      <c r="U1016" s="17" t="s">
        <v>61</v>
      </c>
      <c r="V1016" s="17" t="s">
        <v>62</v>
      </c>
      <c r="W1016" s="19" t="s">
        <v>3319</v>
      </c>
      <c r="X1016" s="18">
        <v>43190.291666666701</v>
      </c>
      <c r="Y1016" s="18">
        <v>44012.291666666701</v>
      </c>
      <c r="Z1016" s="17" t="s">
        <v>103</v>
      </c>
      <c r="AA1016" s="17" t="s">
        <v>65</v>
      </c>
      <c r="AB1016" s="17" t="s">
        <v>74</v>
      </c>
      <c r="AC1016" s="17" t="s">
        <v>103</v>
      </c>
      <c r="AD1016" s="17"/>
      <c r="AE1016" s="17" t="s">
        <v>1509</v>
      </c>
    </row>
    <row r="1017" spans="1:31" s="3" customFormat="1" ht="13" x14ac:dyDescent="0.3">
      <c r="A1017" s="35" t="s">
        <v>3320</v>
      </c>
      <c r="B1017" s="17">
        <v>1160</v>
      </c>
      <c r="C1017" s="18">
        <v>42123</v>
      </c>
      <c r="D1017" s="18">
        <v>42124.291666666701</v>
      </c>
      <c r="E1017" s="16" t="s">
        <v>1375</v>
      </c>
      <c r="F1017" s="36">
        <v>42426.333333333299</v>
      </c>
      <c r="G1017" s="16" t="s">
        <v>204</v>
      </c>
      <c r="H1017" s="17" t="s">
        <v>95</v>
      </c>
      <c r="I1017" s="17"/>
      <c r="J1017" s="17"/>
      <c r="K1017" s="17" t="s">
        <v>96</v>
      </c>
      <c r="L1017" s="17"/>
      <c r="M1017" s="17"/>
      <c r="N1017" s="17">
        <v>20</v>
      </c>
      <c r="O1017" s="17"/>
      <c r="P1017" s="17"/>
      <c r="Q1017" s="17">
        <v>20</v>
      </c>
      <c r="R1017" s="17" t="s">
        <v>83</v>
      </c>
      <c r="S1017" s="17"/>
      <c r="T1017" s="17" t="s">
        <v>88</v>
      </c>
      <c r="U1017" s="17" t="s">
        <v>61</v>
      </c>
      <c r="V1017" s="17" t="s">
        <v>62</v>
      </c>
      <c r="W1017" s="19" t="s">
        <v>3321</v>
      </c>
      <c r="X1017" s="18">
        <v>43190.291666666701</v>
      </c>
      <c r="Y1017" s="18">
        <v>43190.291666666701</v>
      </c>
      <c r="Z1017" s="17" t="s">
        <v>103</v>
      </c>
      <c r="AA1017" s="17" t="s">
        <v>74</v>
      </c>
      <c r="AB1017" s="17" t="s">
        <v>74</v>
      </c>
      <c r="AC1017" s="17" t="s">
        <v>103</v>
      </c>
      <c r="AD1017" s="17"/>
      <c r="AE1017" s="17"/>
    </row>
    <row r="1018" spans="1:31" s="3" customFormat="1" ht="13" x14ac:dyDescent="0.3">
      <c r="A1018" s="35" t="s">
        <v>3322</v>
      </c>
      <c r="B1018" s="17">
        <v>1161</v>
      </c>
      <c r="C1018" s="18">
        <v>42123</v>
      </c>
      <c r="D1018" s="18">
        <v>42124.291666666701</v>
      </c>
      <c r="E1018" s="16" t="s">
        <v>1375</v>
      </c>
      <c r="F1018" s="36">
        <v>42202.291666666701</v>
      </c>
      <c r="G1018" s="16" t="s">
        <v>204</v>
      </c>
      <c r="H1018" s="17" t="s">
        <v>56</v>
      </c>
      <c r="I1018" s="17" t="s">
        <v>95</v>
      </c>
      <c r="J1018" s="17"/>
      <c r="K1018" s="17" t="s">
        <v>57</v>
      </c>
      <c r="L1018" s="17" t="s">
        <v>96</v>
      </c>
      <c r="M1018" s="17"/>
      <c r="N1018" s="17">
        <v>180.5</v>
      </c>
      <c r="O1018" s="17">
        <v>179.8</v>
      </c>
      <c r="P1018" s="17"/>
      <c r="Q1018" s="17">
        <v>180.5</v>
      </c>
      <c r="R1018" s="17" t="s">
        <v>83</v>
      </c>
      <c r="S1018" s="17"/>
      <c r="T1018" s="17" t="s">
        <v>88</v>
      </c>
      <c r="U1018" s="17" t="s">
        <v>61</v>
      </c>
      <c r="V1018" s="17" t="s">
        <v>62</v>
      </c>
      <c r="W1018" s="19" t="s">
        <v>3323</v>
      </c>
      <c r="X1018" s="18">
        <v>43556.291666666701</v>
      </c>
      <c r="Y1018" s="18">
        <v>43556.291666666701</v>
      </c>
      <c r="Z1018" s="17" t="s">
        <v>103</v>
      </c>
      <c r="AA1018" s="17" t="s">
        <v>74</v>
      </c>
      <c r="AB1018" s="17" t="s">
        <v>74</v>
      </c>
      <c r="AC1018" s="17" t="s">
        <v>103</v>
      </c>
      <c r="AD1018" s="17"/>
      <c r="AE1018" s="17"/>
    </row>
    <row r="1019" spans="1:31" s="3" customFormat="1" ht="13" x14ac:dyDescent="0.3">
      <c r="A1019" s="35" t="s">
        <v>3324</v>
      </c>
      <c r="B1019" s="17">
        <v>1162</v>
      </c>
      <c r="C1019" s="18">
        <v>42124</v>
      </c>
      <c r="D1019" s="18">
        <v>42124.291666666701</v>
      </c>
      <c r="E1019" s="16" t="s">
        <v>1375</v>
      </c>
      <c r="F1019" s="36">
        <v>42871.291666666701</v>
      </c>
      <c r="G1019" s="16" t="s">
        <v>204</v>
      </c>
      <c r="H1019" s="17" t="s">
        <v>56</v>
      </c>
      <c r="I1019" s="17"/>
      <c r="J1019" s="17"/>
      <c r="K1019" s="17" t="s">
        <v>57</v>
      </c>
      <c r="L1019" s="17"/>
      <c r="M1019" s="17"/>
      <c r="N1019" s="17">
        <v>10</v>
      </c>
      <c r="O1019" s="17"/>
      <c r="P1019" s="17"/>
      <c r="Q1019" s="17">
        <v>10</v>
      </c>
      <c r="R1019" s="17" t="s">
        <v>83</v>
      </c>
      <c r="S1019" s="17"/>
      <c r="T1019" s="17" t="s">
        <v>226</v>
      </c>
      <c r="U1019" s="17" t="s">
        <v>61</v>
      </c>
      <c r="V1019" s="17" t="s">
        <v>62</v>
      </c>
      <c r="W1019" s="19" t="s">
        <v>350</v>
      </c>
      <c r="X1019" s="18">
        <v>43100.333333333299</v>
      </c>
      <c r="Y1019" s="18">
        <v>43830.333333333299</v>
      </c>
      <c r="Z1019" s="17" t="s">
        <v>103</v>
      </c>
      <c r="AA1019" s="17" t="s">
        <v>74</v>
      </c>
      <c r="AB1019" s="17" t="s">
        <v>74</v>
      </c>
      <c r="AC1019" s="17" t="s">
        <v>103</v>
      </c>
      <c r="AD1019" s="17"/>
      <c r="AE1019" s="17" t="s">
        <v>1509</v>
      </c>
    </row>
    <row r="1020" spans="1:31" s="3" customFormat="1" ht="13" x14ac:dyDescent="0.3">
      <c r="A1020" s="35" t="s">
        <v>3325</v>
      </c>
      <c r="B1020" s="17">
        <v>1163</v>
      </c>
      <c r="C1020" s="18">
        <v>42124</v>
      </c>
      <c r="D1020" s="18">
        <v>42124.291666666701</v>
      </c>
      <c r="E1020" s="16" t="s">
        <v>1375</v>
      </c>
      <c r="F1020" s="36">
        <v>43236.291666666701</v>
      </c>
      <c r="G1020" s="16" t="s">
        <v>204</v>
      </c>
      <c r="H1020" s="17" t="s">
        <v>95</v>
      </c>
      <c r="I1020" s="17"/>
      <c r="J1020" s="17"/>
      <c r="K1020" s="17" t="s">
        <v>96</v>
      </c>
      <c r="L1020" s="17"/>
      <c r="M1020" s="17"/>
      <c r="N1020" s="17">
        <v>100</v>
      </c>
      <c r="O1020" s="17"/>
      <c r="P1020" s="17"/>
      <c r="Q1020" s="17">
        <v>100</v>
      </c>
      <c r="R1020" s="17" t="s">
        <v>115</v>
      </c>
      <c r="S1020" s="17"/>
      <c r="T1020" s="17" t="s">
        <v>88</v>
      </c>
      <c r="U1020" s="17" t="s">
        <v>61</v>
      </c>
      <c r="V1020" s="17" t="s">
        <v>62</v>
      </c>
      <c r="W1020" s="19" t="s">
        <v>3326</v>
      </c>
      <c r="X1020" s="18">
        <v>43465.333333333299</v>
      </c>
      <c r="Y1020" s="18">
        <v>43861.333333333299</v>
      </c>
      <c r="Z1020" s="17" t="s">
        <v>103</v>
      </c>
      <c r="AA1020" s="17" t="s">
        <v>65</v>
      </c>
      <c r="AB1020" s="17" t="s">
        <v>65</v>
      </c>
      <c r="AC1020" s="17" t="s">
        <v>103</v>
      </c>
      <c r="AD1020" s="17"/>
      <c r="AE1020" s="17" t="s">
        <v>1509</v>
      </c>
    </row>
    <row r="1021" spans="1:31" s="3" customFormat="1" ht="13" x14ac:dyDescent="0.3">
      <c r="A1021" s="35" t="s">
        <v>3327</v>
      </c>
      <c r="B1021" s="17">
        <v>1164</v>
      </c>
      <c r="C1021" s="18">
        <v>42124</v>
      </c>
      <c r="D1021" s="18">
        <v>42124.291666666701</v>
      </c>
      <c r="E1021" s="16" t="s">
        <v>1375</v>
      </c>
      <c r="F1021" s="36">
        <v>42486.291666666701</v>
      </c>
      <c r="G1021" s="16" t="s">
        <v>204</v>
      </c>
      <c r="H1021" s="17" t="s">
        <v>56</v>
      </c>
      <c r="I1021" s="17"/>
      <c r="J1021" s="17"/>
      <c r="K1021" s="17" t="s">
        <v>57</v>
      </c>
      <c r="L1021" s="17"/>
      <c r="M1021" s="17"/>
      <c r="N1021" s="17">
        <v>20</v>
      </c>
      <c r="O1021" s="17"/>
      <c r="P1021" s="17"/>
      <c r="Q1021" s="17">
        <v>20</v>
      </c>
      <c r="R1021" s="17" t="s">
        <v>83</v>
      </c>
      <c r="S1021" s="17"/>
      <c r="T1021" s="17" t="s">
        <v>88</v>
      </c>
      <c r="U1021" s="17" t="s">
        <v>61</v>
      </c>
      <c r="V1021" s="17" t="s">
        <v>62</v>
      </c>
      <c r="W1021" s="19" t="s">
        <v>3328</v>
      </c>
      <c r="X1021" s="18">
        <v>43435.333333333299</v>
      </c>
      <c r="Y1021" s="18">
        <v>44409.291666666701</v>
      </c>
      <c r="Z1021" s="17" t="s">
        <v>103</v>
      </c>
      <c r="AA1021" s="17" t="s">
        <v>74</v>
      </c>
      <c r="AB1021" s="17" t="s">
        <v>74</v>
      </c>
      <c r="AC1021" s="17" t="s">
        <v>103</v>
      </c>
      <c r="AD1021" s="17"/>
      <c r="AE1021" s="17"/>
    </row>
    <row r="1022" spans="1:31" s="3" customFormat="1" ht="13" x14ac:dyDescent="0.3">
      <c r="A1022" s="35" t="s">
        <v>3329</v>
      </c>
      <c r="B1022" s="17">
        <v>1165</v>
      </c>
      <c r="C1022" s="18">
        <v>42124</v>
      </c>
      <c r="D1022" s="18">
        <v>42124.291666666701</v>
      </c>
      <c r="E1022" s="16" t="s">
        <v>1375</v>
      </c>
      <c r="F1022" s="36">
        <v>42739.333333333299</v>
      </c>
      <c r="G1022" s="16" t="s">
        <v>204</v>
      </c>
      <c r="H1022" s="17" t="s">
        <v>56</v>
      </c>
      <c r="I1022" s="17"/>
      <c r="J1022" s="17"/>
      <c r="K1022" s="17" t="s">
        <v>57</v>
      </c>
      <c r="L1022" s="17"/>
      <c r="M1022" s="17"/>
      <c r="N1022" s="17">
        <v>20</v>
      </c>
      <c r="O1022" s="17"/>
      <c r="P1022" s="17"/>
      <c r="Q1022" s="17">
        <v>20</v>
      </c>
      <c r="R1022" s="17" t="s">
        <v>83</v>
      </c>
      <c r="S1022" s="17"/>
      <c r="T1022" s="17" t="s">
        <v>70</v>
      </c>
      <c r="U1022" s="17" t="s">
        <v>61</v>
      </c>
      <c r="V1022" s="17" t="s">
        <v>71</v>
      </c>
      <c r="W1022" s="19" t="s">
        <v>3330</v>
      </c>
      <c r="X1022" s="18">
        <v>43101.333333333299</v>
      </c>
      <c r="Y1022" s="18">
        <v>43466.333333333299</v>
      </c>
      <c r="Z1022" s="17" t="s">
        <v>103</v>
      </c>
      <c r="AA1022" s="17" t="s">
        <v>74</v>
      </c>
      <c r="AB1022" s="17" t="s">
        <v>74</v>
      </c>
      <c r="AC1022" s="17" t="s">
        <v>103</v>
      </c>
      <c r="AD1022" s="17"/>
      <c r="AE1022" s="17" t="s">
        <v>1509</v>
      </c>
    </row>
    <row r="1023" spans="1:31" s="3" customFormat="1" ht="25.5" x14ac:dyDescent="0.3">
      <c r="A1023" s="35" t="s">
        <v>3331</v>
      </c>
      <c r="B1023" s="17">
        <v>1167</v>
      </c>
      <c r="C1023" s="18">
        <v>42124</v>
      </c>
      <c r="D1023" s="18">
        <v>42124.291666666701</v>
      </c>
      <c r="E1023" s="16" t="s">
        <v>1375</v>
      </c>
      <c r="F1023" s="36">
        <v>42199.291666666701</v>
      </c>
      <c r="G1023" s="16" t="s">
        <v>204</v>
      </c>
      <c r="H1023" s="17" t="s">
        <v>56</v>
      </c>
      <c r="I1023" s="17" t="s">
        <v>95</v>
      </c>
      <c r="J1023" s="17"/>
      <c r="K1023" s="17" t="s">
        <v>57</v>
      </c>
      <c r="L1023" s="17" t="s">
        <v>96</v>
      </c>
      <c r="M1023" s="17"/>
      <c r="N1023" s="17">
        <v>20</v>
      </c>
      <c r="O1023" s="17">
        <v>64</v>
      </c>
      <c r="P1023" s="17"/>
      <c r="Q1023" s="17">
        <v>84</v>
      </c>
      <c r="R1023" s="17" t="s">
        <v>83</v>
      </c>
      <c r="S1023" s="17"/>
      <c r="T1023" s="17" t="s">
        <v>70</v>
      </c>
      <c r="U1023" s="17" t="s">
        <v>61</v>
      </c>
      <c r="V1023" s="17" t="s">
        <v>71</v>
      </c>
      <c r="W1023" s="19" t="s">
        <v>3332</v>
      </c>
      <c r="X1023" s="18">
        <v>43100.333333333299</v>
      </c>
      <c r="Y1023" s="18">
        <v>43100.333333333299</v>
      </c>
      <c r="Z1023" s="17" t="s">
        <v>103</v>
      </c>
      <c r="AA1023" s="17" t="s">
        <v>74</v>
      </c>
      <c r="AB1023" s="17" t="s">
        <v>74</v>
      </c>
      <c r="AC1023" s="17" t="s">
        <v>103</v>
      </c>
      <c r="AD1023" s="17"/>
      <c r="AE1023" s="17"/>
    </row>
    <row r="1024" spans="1:31" s="3" customFormat="1" ht="13" x14ac:dyDescent="0.3">
      <c r="A1024" s="35" t="s">
        <v>3333</v>
      </c>
      <c r="B1024" s="17">
        <v>1168</v>
      </c>
      <c r="C1024" s="18">
        <v>42124</v>
      </c>
      <c r="D1024" s="18">
        <v>42124.291666666701</v>
      </c>
      <c r="E1024" s="16" t="s">
        <v>1375</v>
      </c>
      <c r="F1024" s="36">
        <v>42423.333333333299</v>
      </c>
      <c r="G1024" s="16" t="s">
        <v>204</v>
      </c>
      <c r="H1024" s="17" t="s">
        <v>56</v>
      </c>
      <c r="I1024" s="17"/>
      <c r="J1024" s="17"/>
      <c r="K1024" s="17" t="s">
        <v>57</v>
      </c>
      <c r="L1024" s="17"/>
      <c r="M1024" s="17"/>
      <c r="N1024" s="17">
        <v>40</v>
      </c>
      <c r="O1024" s="17"/>
      <c r="P1024" s="17"/>
      <c r="Q1024" s="17">
        <v>40</v>
      </c>
      <c r="R1024" s="17" t="s">
        <v>83</v>
      </c>
      <c r="S1024" s="17"/>
      <c r="T1024" s="17" t="s">
        <v>70</v>
      </c>
      <c r="U1024" s="17" t="s">
        <v>61</v>
      </c>
      <c r="V1024" s="17" t="s">
        <v>71</v>
      </c>
      <c r="W1024" s="19" t="s">
        <v>589</v>
      </c>
      <c r="X1024" s="18">
        <v>43830.333333333299</v>
      </c>
      <c r="Y1024" s="18">
        <v>43830.333333333299</v>
      </c>
      <c r="Z1024" s="17" t="s">
        <v>103</v>
      </c>
      <c r="AA1024" s="17" t="s">
        <v>74</v>
      </c>
      <c r="AB1024" s="17" t="s">
        <v>74</v>
      </c>
      <c r="AC1024" s="17" t="s">
        <v>103</v>
      </c>
      <c r="AD1024" s="17"/>
      <c r="AE1024" s="17"/>
    </row>
    <row r="1025" spans="1:31" s="3" customFormat="1" ht="13" x14ac:dyDescent="0.3">
      <c r="A1025" s="35" t="s">
        <v>3334</v>
      </c>
      <c r="B1025" s="17">
        <v>1172</v>
      </c>
      <c r="C1025" s="18">
        <v>42124</v>
      </c>
      <c r="D1025" s="18">
        <v>42124.291666666701</v>
      </c>
      <c r="E1025" s="16" t="s">
        <v>1375</v>
      </c>
      <c r="F1025" s="36">
        <v>42346.333333333299</v>
      </c>
      <c r="G1025" s="16" t="s">
        <v>204</v>
      </c>
      <c r="H1025" s="17" t="s">
        <v>56</v>
      </c>
      <c r="I1025" s="17"/>
      <c r="J1025" s="17"/>
      <c r="K1025" s="17" t="s">
        <v>430</v>
      </c>
      <c r="L1025" s="17"/>
      <c r="M1025" s="17"/>
      <c r="N1025" s="17">
        <v>110</v>
      </c>
      <c r="O1025" s="17"/>
      <c r="P1025" s="17"/>
      <c r="Q1025" s="17">
        <v>110</v>
      </c>
      <c r="R1025" s="17" t="s">
        <v>83</v>
      </c>
      <c r="S1025" s="17"/>
      <c r="T1025" s="17" t="s">
        <v>70</v>
      </c>
      <c r="U1025" s="17" t="s">
        <v>61</v>
      </c>
      <c r="V1025" s="17" t="s">
        <v>71</v>
      </c>
      <c r="W1025" s="19" t="s">
        <v>3335</v>
      </c>
      <c r="X1025" s="18">
        <v>43799.333333333299</v>
      </c>
      <c r="Y1025" s="18">
        <v>43799.333333333299</v>
      </c>
      <c r="Z1025" s="17" t="s">
        <v>103</v>
      </c>
      <c r="AA1025" s="17" t="s">
        <v>74</v>
      </c>
      <c r="AB1025" s="17" t="s">
        <v>74</v>
      </c>
      <c r="AC1025" s="17" t="s">
        <v>103</v>
      </c>
      <c r="AD1025" s="17"/>
      <c r="AE1025" s="17"/>
    </row>
    <row r="1026" spans="1:31" s="3" customFormat="1" ht="38" x14ac:dyDescent="0.3">
      <c r="A1026" s="35" t="s">
        <v>3336</v>
      </c>
      <c r="B1026" s="17">
        <v>1173</v>
      </c>
      <c r="C1026" s="18">
        <v>42124</v>
      </c>
      <c r="D1026" s="18">
        <v>42124.291666666701</v>
      </c>
      <c r="E1026" s="16" t="s">
        <v>1375</v>
      </c>
      <c r="F1026" s="36">
        <v>42199.291666666701</v>
      </c>
      <c r="G1026" s="16" t="s">
        <v>204</v>
      </c>
      <c r="H1026" s="17" t="s">
        <v>56</v>
      </c>
      <c r="I1026" s="17" t="s">
        <v>95</v>
      </c>
      <c r="J1026" s="17"/>
      <c r="K1026" s="17" t="s">
        <v>57</v>
      </c>
      <c r="L1026" s="17" t="s">
        <v>96</v>
      </c>
      <c r="M1026" s="17"/>
      <c r="N1026" s="17">
        <v>20</v>
      </c>
      <c r="O1026" s="17">
        <v>64</v>
      </c>
      <c r="P1026" s="17"/>
      <c r="Q1026" s="17">
        <v>84</v>
      </c>
      <c r="R1026" s="17" t="s">
        <v>83</v>
      </c>
      <c r="S1026" s="17"/>
      <c r="T1026" s="17" t="s">
        <v>70</v>
      </c>
      <c r="U1026" s="17" t="s">
        <v>61</v>
      </c>
      <c r="V1026" s="17" t="s">
        <v>71</v>
      </c>
      <c r="W1026" s="19" t="s">
        <v>3337</v>
      </c>
      <c r="X1026" s="18">
        <v>43100.333333333299</v>
      </c>
      <c r="Y1026" s="18">
        <v>43100.333333333299</v>
      </c>
      <c r="Z1026" s="17" t="s">
        <v>103</v>
      </c>
      <c r="AA1026" s="17" t="s">
        <v>74</v>
      </c>
      <c r="AB1026" s="17" t="s">
        <v>74</v>
      </c>
      <c r="AC1026" s="17" t="s">
        <v>103</v>
      </c>
      <c r="AD1026" s="17"/>
      <c r="AE1026" s="17"/>
    </row>
    <row r="1027" spans="1:31" s="3" customFormat="1" ht="13" x14ac:dyDescent="0.3">
      <c r="A1027" s="35" t="s">
        <v>3338</v>
      </c>
      <c r="B1027" s="17">
        <v>1174</v>
      </c>
      <c r="C1027" s="18">
        <v>42124</v>
      </c>
      <c r="D1027" s="18">
        <v>42124.291666666701</v>
      </c>
      <c r="E1027" s="16" t="s">
        <v>1375</v>
      </c>
      <c r="F1027" s="36">
        <v>43693.291666666701</v>
      </c>
      <c r="G1027" s="16" t="s">
        <v>204</v>
      </c>
      <c r="H1027" s="17" t="s">
        <v>56</v>
      </c>
      <c r="I1027" s="17" t="s">
        <v>95</v>
      </c>
      <c r="J1027" s="17"/>
      <c r="K1027" s="17" t="s">
        <v>57</v>
      </c>
      <c r="L1027" s="17" t="s">
        <v>96</v>
      </c>
      <c r="M1027" s="17"/>
      <c r="N1027" s="17">
        <v>10</v>
      </c>
      <c r="O1027" s="17">
        <v>50.25</v>
      </c>
      <c r="P1027" s="17"/>
      <c r="Q1027" s="17">
        <v>60.25</v>
      </c>
      <c r="R1027" s="17" t="s">
        <v>115</v>
      </c>
      <c r="S1027" s="17"/>
      <c r="T1027" s="17" t="s">
        <v>70</v>
      </c>
      <c r="U1027" s="17" t="s">
        <v>61</v>
      </c>
      <c r="V1027" s="17" t="s">
        <v>71</v>
      </c>
      <c r="W1027" s="19" t="s">
        <v>1243</v>
      </c>
      <c r="X1027" s="18">
        <v>44348.291666666701</v>
      </c>
      <c r="Y1027" s="18">
        <v>44348.291666666701</v>
      </c>
      <c r="Z1027" s="17" t="s">
        <v>103</v>
      </c>
      <c r="AA1027" s="17" t="s">
        <v>65</v>
      </c>
      <c r="AB1027" s="17" t="s">
        <v>65</v>
      </c>
      <c r="AC1027" s="17" t="s">
        <v>103</v>
      </c>
      <c r="AD1027" s="17" t="s">
        <v>186</v>
      </c>
      <c r="AE1027" s="17"/>
    </row>
    <row r="1028" spans="1:31" s="3" customFormat="1" ht="13" x14ac:dyDescent="0.3">
      <c r="A1028" s="35" t="s">
        <v>3339</v>
      </c>
      <c r="B1028" s="17">
        <v>1176</v>
      </c>
      <c r="C1028" s="18">
        <v>42114</v>
      </c>
      <c r="D1028" s="18">
        <v>42124.291666666701</v>
      </c>
      <c r="E1028" s="16" t="s">
        <v>1375</v>
      </c>
      <c r="F1028" s="36">
        <v>42193.291666666701</v>
      </c>
      <c r="G1028" s="16" t="s">
        <v>204</v>
      </c>
      <c r="H1028" s="17" t="s">
        <v>56</v>
      </c>
      <c r="I1028" s="17"/>
      <c r="J1028" s="17"/>
      <c r="K1028" s="17" t="s">
        <v>57</v>
      </c>
      <c r="L1028" s="17"/>
      <c r="M1028" s="17"/>
      <c r="N1028" s="17">
        <v>25</v>
      </c>
      <c r="O1028" s="17"/>
      <c r="P1028" s="17"/>
      <c r="Q1028" s="17">
        <v>25</v>
      </c>
      <c r="R1028" s="17" t="s">
        <v>83</v>
      </c>
      <c r="S1028" s="17"/>
      <c r="T1028" s="17" t="s">
        <v>70</v>
      </c>
      <c r="U1028" s="17" t="s">
        <v>61</v>
      </c>
      <c r="V1028" s="17" t="s">
        <v>71</v>
      </c>
      <c r="W1028" s="19" t="s">
        <v>234</v>
      </c>
      <c r="X1028" s="18">
        <v>43312.291666666701</v>
      </c>
      <c r="Y1028" s="18">
        <v>43312.291666666701</v>
      </c>
      <c r="Z1028" s="17" t="s">
        <v>103</v>
      </c>
      <c r="AA1028" s="17" t="s">
        <v>74</v>
      </c>
      <c r="AB1028" s="17" t="s">
        <v>74</v>
      </c>
      <c r="AC1028" s="17" t="s">
        <v>103</v>
      </c>
      <c r="AD1028" s="17"/>
      <c r="AE1028" s="17"/>
    </row>
    <row r="1029" spans="1:31" s="3" customFormat="1" ht="13" x14ac:dyDescent="0.3">
      <c r="A1029" s="35" t="s">
        <v>3340</v>
      </c>
      <c r="B1029" s="17">
        <v>1177</v>
      </c>
      <c r="C1029" s="18">
        <v>42111</v>
      </c>
      <c r="D1029" s="18">
        <v>42124.291666666701</v>
      </c>
      <c r="E1029" s="16" t="s">
        <v>1375</v>
      </c>
      <c r="F1029" s="36">
        <v>42191.291666666701</v>
      </c>
      <c r="G1029" s="16" t="s">
        <v>204</v>
      </c>
      <c r="H1029" s="17" t="s">
        <v>56</v>
      </c>
      <c r="I1029" s="17"/>
      <c r="J1029" s="17"/>
      <c r="K1029" s="17" t="s">
        <v>57</v>
      </c>
      <c r="L1029" s="17"/>
      <c r="M1029" s="17"/>
      <c r="N1029" s="17">
        <v>100</v>
      </c>
      <c r="O1029" s="17"/>
      <c r="P1029" s="17"/>
      <c r="Q1029" s="17">
        <v>100</v>
      </c>
      <c r="R1029" s="17" t="s">
        <v>83</v>
      </c>
      <c r="S1029" s="17"/>
      <c r="T1029" s="17" t="s">
        <v>70</v>
      </c>
      <c r="U1029" s="17" t="s">
        <v>61</v>
      </c>
      <c r="V1029" s="17" t="s">
        <v>71</v>
      </c>
      <c r="W1029" s="19" t="s">
        <v>1609</v>
      </c>
      <c r="X1029" s="18">
        <v>43586.291666666701</v>
      </c>
      <c r="Y1029" s="18">
        <v>43586.291666666701</v>
      </c>
      <c r="Z1029" s="17" t="s">
        <v>103</v>
      </c>
      <c r="AA1029" s="17" t="s">
        <v>74</v>
      </c>
      <c r="AB1029" s="17" t="s">
        <v>74</v>
      </c>
      <c r="AC1029" s="17" t="s">
        <v>103</v>
      </c>
      <c r="AD1029" s="17"/>
      <c r="AE1029" s="17"/>
    </row>
    <row r="1030" spans="1:31" s="3" customFormat="1" ht="13" x14ac:dyDescent="0.3">
      <c r="A1030" s="35" t="s">
        <v>3341</v>
      </c>
      <c r="B1030" s="17">
        <v>1178</v>
      </c>
      <c r="C1030" s="18">
        <v>42111</v>
      </c>
      <c r="D1030" s="18">
        <v>42124.291666666701</v>
      </c>
      <c r="E1030" s="16" t="s">
        <v>1375</v>
      </c>
      <c r="F1030" s="36">
        <v>42191.291666666701</v>
      </c>
      <c r="G1030" s="16" t="s">
        <v>204</v>
      </c>
      <c r="H1030" s="17" t="s">
        <v>1035</v>
      </c>
      <c r="I1030" s="17"/>
      <c r="J1030" s="17"/>
      <c r="K1030" s="17" t="s">
        <v>77</v>
      </c>
      <c r="L1030" s="17"/>
      <c r="M1030" s="17"/>
      <c r="N1030" s="17">
        <v>507.4</v>
      </c>
      <c r="O1030" s="17"/>
      <c r="P1030" s="17"/>
      <c r="Q1030" s="17">
        <v>507.4</v>
      </c>
      <c r="R1030" s="17" t="s">
        <v>83</v>
      </c>
      <c r="S1030" s="17"/>
      <c r="T1030" s="17" t="s">
        <v>70</v>
      </c>
      <c r="U1030" s="17" t="s">
        <v>61</v>
      </c>
      <c r="V1030" s="17" t="s">
        <v>71</v>
      </c>
      <c r="W1030" s="19" t="s">
        <v>3342</v>
      </c>
      <c r="X1030" s="18">
        <v>43525.333333333299</v>
      </c>
      <c r="Y1030" s="18">
        <v>43525.333333333299</v>
      </c>
      <c r="Z1030" s="17" t="s">
        <v>103</v>
      </c>
      <c r="AA1030" s="17" t="s">
        <v>74</v>
      </c>
      <c r="AB1030" s="17" t="s">
        <v>74</v>
      </c>
      <c r="AC1030" s="17" t="s">
        <v>103</v>
      </c>
      <c r="AD1030" s="17"/>
      <c r="AE1030" s="17"/>
    </row>
    <row r="1031" spans="1:31" s="3" customFormat="1" ht="13" x14ac:dyDescent="0.3">
      <c r="A1031" s="35" t="s">
        <v>3343</v>
      </c>
      <c r="B1031" s="17">
        <v>1179</v>
      </c>
      <c r="C1031" s="18">
        <v>42124</v>
      </c>
      <c r="D1031" s="18">
        <v>42124.291666666701</v>
      </c>
      <c r="E1031" s="16" t="s">
        <v>1375</v>
      </c>
      <c r="F1031" s="36">
        <v>42409.333333333299</v>
      </c>
      <c r="G1031" s="16" t="s">
        <v>204</v>
      </c>
      <c r="H1031" s="17" t="s">
        <v>56</v>
      </c>
      <c r="I1031" s="17"/>
      <c r="J1031" s="17"/>
      <c r="K1031" s="17" t="s">
        <v>57</v>
      </c>
      <c r="L1031" s="17"/>
      <c r="M1031" s="17"/>
      <c r="N1031" s="17">
        <v>30</v>
      </c>
      <c r="O1031" s="17"/>
      <c r="P1031" s="17"/>
      <c r="Q1031" s="17">
        <v>30</v>
      </c>
      <c r="R1031" s="17" t="s">
        <v>83</v>
      </c>
      <c r="S1031" s="17"/>
      <c r="T1031" s="17" t="s">
        <v>2085</v>
      </c>
      <c r="U1031" s="17" t="s">
        <v>61</v>
      </c>
      <c r="V1031" s="17" t="s">
        <v>71</v>
      </c>
      <c r="W1031" s="19" t="s">
        <v>3344</v>
      </c>
      <c r="X1031" s="18">
        <v>42947.291666666701</v>
      </c>
      <c r="Y1031" s="18">
        <v>43677.291666666701</v>
      </c>
      <c r="Z1031" s="17" t="s">
        <v>103</v>
      </c>
      <c r="AA1031" s="17" t="s">
        <v>74</v>
      </c>
      <c r="AB1031" s="17" t="s">
        <v>74</v>
      </c>
      <c r="AC1031" s="17" t="s">
        <v>103</v>
      </c>
      <c r="AD1031" s="17"/>
      <c r="AE1031" s="17"/>
    </row>
    <row r="1032" spans="1:31" s="3" customFormat="1" ht="25.5" x14ac:dyDescent="0.3">
      <c r="A1032" s="35" t="s">
        <v>3345</v>
      </c>
      <c r="B1032" s="17">
        <v>1180</v>
      </c>
      <c r="C1032" s="18">
        <v>42124</v>
      </c>
      <c r="D1032" s="18">
        <v>42124.291666666701</v>
      </c>
      <c r="E1032" s="16" t="s">
        <v>1375</v>
      </c>
      <c r="F1032" s="36">
        <v>42432.333333333299</v>
      </c>
      <c r="G1032" s="16" t="s">
        <v>204</v>
      </c>
      <c r="H1032" s="17" t="s">
        <v>56</v>
      </c>
      <c r="I1032" s="17"/>
      <c r="J1032" s="17"/>
      <c r="K1032" s="17" t="s">
        <v>57</v>
      </c>
      <c r="L1032" s="17"/>
      <c r="M1032" s="17"/>
      <c r="N1032" s="17">
        <v>50</v>
      </c>
      <c r="O1032" s="17"/>
      <c r="P1032" s="17"/>
      <c r="Q1032" s="17">
        <v>50</v>
      </c>
      <c r="R1032" s="17" t="s">
        <v>83</v>
      </c>
      <c r="S1032" s="17"/>
      <c r="T1032" s="17" t="s">
        <v>70</v>
      </c>
      <c r="U1032" s="17" t="s">
        <v>61</v>
      </c>
      <c r="V1032" s="17" t="s">
        <v>71</v>
      </c>
      <c r="W1032" s="19" t="s">
        <v>3346</v>
      </c>
      <c r="X1032" s="18">
        <v>43784.333333333299</v>
      </c>
      <c r="Y1032" s="18">
        <v>43784.333333333299</v>
      </c>
      <c r="Z1032" s="17" t="s">
        <v>103</v>
      </c>
      <c r="AA1032" s="17" t="s">
        <v>74</v>
      </c>
      <c r="AB1032" s="17" t="s">
        <v>74</v>
      </c>
      <c r="AC1032" s="17" t="s">
        <v>103</v>
      </c>
      <c r="AD1032" s="17"/>
      <c r="AE1032" s="17" t="s">
        <v>74</v>
      </c>
    </row>
    <row r="1033" spans="1:31" s="3" customFormat="1" ht="13" x14ac:dyDescent="0.3">
      <c r="A1033" s="35" t="s">
        <v>3347</v>
      </c>
      <c r="B1033" s="17">
        <v>1181</v>
      </c>
      <c r="C1033" s="18">
        <v>42124</v>
      </c>
      <c r="D1033" s="18">
        <v>42124.291666666701</v>
      </c>
      <c r="E1033" s="16" t="s">
        <v>1375</v>
      </c>
      <c r="F1033" s="36">
        <v>42207.291666666701</v>
      </c>
      <c r="G1033" s="16" t="s">
        <v>204</v>
      </c>
      <c r="H1033" s="17" t="s">
        <v>56</v>
      </c>
      <c r="I1033" s="17"/>
      <c r="J1033" s="17"/>
      <c r="K1033" s="17" t="s">
        <v>57</v>
      </c>
      <c r="L1033" s="17"/>
      <c r="M1033" s="17"/>
      <c r="N1033" s="17">
        <v>200</v>
      </c>
      <c r="O1033" s="17"/>
      <c r="P1033" s="17"/>
      <c r="Q1033" s="17">
        <v>200</v>
      </c>
      <c r="R1033" s="17" t="s">
        <v>83</v>
      </c>
      <c r="S1033" s="17"/>
      <c r="T1033" s="17" t="s">
        <v>70</v>
      </c>
      <c r="U1033" s="17" t="s">
        <v>61</v>
      </c>
      <c r="V1033" s="17" t="s">
        <v>71</v>
      </c>
      <c r="W1033" s="19" t="s">
        <v>3348</v>
      </c>
      <c r="X1033" s="18">
        <v>43101.333333333299</v>
      </c>
      <c r="Y1033" s="18">
        <v>43101.333333333299</v>
      </c>
      <c r="Z1033" s="17" t="s">
        <v>103</v>
      </c>
      <c r="AA1033" s="17" t="s">
        <v>74</v>
      </c>
      <c r="AB1033" s="17" t="s">
        <v>74</v>
      </c>
      <c r="AC1033" s="17" t="s">
        <v>103</v>
      </c>
      <c r="AD1033" s="17"/>
      <c r="AE1033" s="17"/>
    </row>
    <row r="1034" spans="1:31" s="3" customFormat="1" ht="25.5" x14ac:dyDescent="0.3">
      <c r="A1034" s="35" t="s">
        <v>3349</v>
      </c>
      <c r="B1034" s="17">
        <v>1182</v>
      </c>
      <c r="C1034" s="18">
        <v>42124</v>
      </c>
      <c r="D1034" s="18">
        <v>42124.291666666701</v>
      </c>
      <c r="E1034" s="16" t="s">
        <v>1375</v>
      </c>
      <c r="F1034" s="36">
        <v>42184.291666666701</v>
      </c>
      <c r="G1034" s="16" t="s">
        <v>204</v>
      </c>
      <c r="H1034" s="17" t="s">
        <v>56</v>
      </c>
      <c r="I1034" s="17"/>
      <c r="J1034" s="17"/>
      <c r="K1034" s="17" t="s">
        <v>57</v>
      </c>
      <c r="L1034" s="17"/>
      <c r="M1034" s="17"/>
      <c r="N1034" s="17">
        <v>5</v>
      </c>
      <c r="O1034" s="17"/>
      <c r="P1034" s="17"/>
      <c r="Q1034" s="17">
        <v>5</v>
      </c>
      <c r="R1034" s="17" t="s">
        <v>83</v>
      </c>
      <c r="S1034" s="17"/>
      <c r="T1034" s="17" t="s">
        <v>70</v>
      </c>
      <c r="U1034" s="17" t="s">
        <v>61</v>
      </c>
      <c r="V1034" s="17" t="s">
        <v>71</v>
      </c>
      <c r="W1034" s="19" t="s">
        <v>3350</v>
      </c>
      <c r="X1034" s="18">
        <v>42955.291666666701</v>
      </c>
      <c r="Y1034" s="18">
        <v>42955.291666666701</v>
      </c>
      <c r="Z1034" s="17" t="s">
        <v>103</v>
      </c>
      <c r="AA1034" s="17" t="s">
        <v>74</v>
      </c>
      <c r="AB1034" s="17" t="s">
        <v>74</v>
      </c>
      <c r="AC1034" s="17" t="s">
        <v>103</v>
      </c>
      <c r="AD1034" s="17"/>
      <c r="AE1034" s="17"/>
    </row>
    <row r="1035" spans="1:31" s="3" customFormat="1" ht="13" x14ac:dyDescent="0.3">
      <c r="A1035" s="35" t="s">
        <v>3351</v>
      </c>
      <c r="B1035" s="17">
        <v>1183</v>
      </c>
      <c r="C1035" s="18">
        <v>42124</v>
      </c>
      <c r="D1035" s="18">
        <v>42124.291666666701</v>
      </c>
      <c r="E1035" s="16" t="s">
        <v>1375</v>
      </c>
      <c r="F1035" s="36">
        <v>42199.291666666701</v>
      </c>
      <c r="G1035" s="16" t="s">
        <v>204</v>
      </c>
      <c r="H1035" s="17" t="s">
        <v>95</v>
      </c>
      <c r="I1035" s="17" t="s">
        <v>56</v>
      </c>
      <c r="J1035" s="17"/>
      <c r="K1035" s="17" t="s">
        <v>96</v>
      </c>
      <c r="L1035" s="17" t="s">
        <v>57</v>
      </c>
      <c r="M1035" s="17"/>
      <c r="N1035" s="17">
        <v>28</v>
      </c>
      <c r="O1035" s="17">
        <v>9</v>
      </c>
      <c r="P1035" s="17"/>
      <c r="Q1035" s="17">
        <v>37</v>
      </c>
      <c r="R1035" s="17" t="s">
        <v>83</v>
      </c>
      <c r="S1035" s="17"/>
      <c r="T1035" s="17" t="s">
        <v>70</v>
      </c>
      <c r="U1035" s="17" t="s">
        <v>61</v>
      </c>
      <c r="V1035" s="17" t="s">
        <v>71</v>
      </c>
      <c r="W1035" s="19" t="s">
        <v>3352</v>
      </c>
      <c r="X1035" s="18">
        <v>43100.333333333299</v>
      </c>
      <c r="Y1035" s="18">
        <v>43100.333333333299</v>
      </c>
      <c r="Z1035" s="17" t="s">
        <v>103</v>
      </c>
      <c r="AA1035" s="17" t="s">
        <v>74</v>
      </c>
      <c r="AB1035" s="17" t="s">
        <v>74</v>
      </c>
      <c r="AC1035" s="17" t="s">
        <v>103</v>
      </c>
      <c r="AD1035" s="17"/>
      <c r="AE1035" s="17"/>
    </row>
    <row r="1036" spans="1:31" s="3" customFormat="1" ht="13" x14ac:dyDescent="0.3">
      <c r="A1036" s="35" t="s">
        <v>3353</v>
      </c>
      <c r="B1036" s="17">
        <v>1184</v>
      </c>
      <c r="C1036" s="18">
        <v>42124</v>
      </c>
      <c r="D1036" s="18">
        <v>42124.291666666701</v>
      </c>
      <c r="E1036" s="16" t="s">
        <v>1375</v>
      </c>
      <c r="F1036" s="36">
        <v>42433.333333333299</v>
      </c>
      <c r="G1036" s="16" t="s">
        <v>204</v>
      </c>
      <c r="H1036" s="17" t="s">
        <v>95</v>
      </c>
      <c r="I1036" s="17"/>
      <c r="J1036" s="17"/>
      <c r="K1036" s="17" t="s">
        <v>96</v>
      </c>
      <c r="L1036" s="17"/>
      <c r="M1036" s="17"/>
      <c r="N1036" s="17">
        <v>200</v>
      </c>
      <c r="O1036" s="17"/>
      <c r="P1036" s="17"/>
      <c r="Q1036" s="17">
        <v>200</v>
      </c>
      <c r="R1036" s="17" t="s">
        <v>83</v>
      </c>
      <c r="S1036" s="17"/>
      <c r="T1036" s="17" t="s">
        <v>188</v>
      </c>
      <c r="U1036" s="17" t="s">
        <v>189</v>
      </c>
      <c r="V1036" s="17" t="s">
        <v>71</v>
      </c>
      <c r="W1036" s="19" t="s">
        <v>190</v>
      </c>
      <c r="X1036" s="18">
        <v>43435.333333333299</v>
      </c>
      <c r="Y1036" s="18">
        <v>43435.333333333299</v>
      </c>
      <c r="Z1036" s="17" t="s">
        <v>103</v>
      </c>
      <c r="AA1036" s="17" t="s">
        <v>74</v>
      </c>
      <c r="AB1036" s="17" t="s">
        <v>74</v>
      </c>
      <c r="AC1036" s="17" t="s">
        <v>103</v>
      </c>
      <c r="AD1036" s="17"/>
      <c r="AE1036" s="17"/>
    </row>
    <row r="1037" spans="1:31" s="3" customFormat="1" ht="13" x14ac:dyDescent="0.3">
      <c r="A1037" s="35" t="s">
        <v>3354</v>
      </c>
      <c r="B1037" s="17">
        <v>1185</v>
      </c>
      <c r="C1037" s="18">
        <v>42114</v>
      </c>
      <c r="D1037" s="18">
        <v>42124.291666666701</v>
      </c>
      <c r="E1037" s="16" t="s">
        <v>1375</v>
      </c>
      <c r="F1037" s="36">
        <v>42193.291666666701</v>
      </c>
      <c r="G1037" s="16" t="s">
        <v>204</v>
      </c>
      <c r="H1037" s="17" t="s">
        <v>1035</v>
      </c>
      <c r="I1037" s="17"/>
      <c r="J1037" s="17"/>
      <c r="K1037" s="17" t="s">
        <v>77</v>
      </c>
      <c r="L1037" s="17"/>
      <c r="M1037" s="17"/>
      <c r="N1037" s="17">
        <v>110</v>
      </c>
      <c r="O1037" s="17"/>
      <c r="P1037" s="17"/>
      <c r="Q1037" s="17">
        <v>110</v>
      </c>
      <c r="R1037" s="17" t="s">
        <v>83</v>
      </c>
      <c r="S1037" s="17"/>
      <c r="T1037" s="17" t="s">
        <v>70</v>
      </c>
      <c r="U1037" s="17" t="s">
        <v>61</v>
      </c>
      <c r="V1037" s="17" t="s">
        <v>71</v>
      </c>
      <c r="W1037" s="19" t="s">
        <v>234</v>
      </c>
      <c r="X1037" s="18">
        <v>43449.333333333299</v>
      </c>
      <c r="Y1037" s="18">
        <v>43449.333333333299</v>
      </c>
      <c r="Z1037" s="17" t="s">
        <v>103</v>
      </c>
      <c r="AA1037" s="17" t="s">
        <v>74</v>
      </c>
      <c r="AB1037" s="17" t="s">
        <v>74</v>
      </c>
      <c r="AC1037" s="17" t="s">
        <v>103</v>
      </c>
      <c r="AD1037" s="17"/>
      <c r="AE1037" s="17"/>
    </row>
    <row r="1038" spans="1:31" s="3" customFormat="1" ht="25.5" x14ac:dyDescent="0.3">
      <c r="A1038" s="35" t="s">
        <v>3355</v>
      </c>
      <c r="B1038" s="17">
        <v>1186</v>
      </c>
      <c r="C1038" s="18">
        <v>42124</v>
      </c>
      <c r="D1038" s="18">
        <v>42124.291666666701</v>
      </c>
      <c r="E1038" s="16" t="s">
        <v>1375</v>
      </c>
      <c r="F1038" s="36">
        <v>42419.333333333299</v>
      </c>
      <c r="G1038" s="16" t="s">
        <v>204</v>
      </c>
      <c r="H1038" s="17" t="s">
        <v>1035</v>
      </c>
      <c r="I1038" s="17" t="s">
        <v>56</v>
      </c>
      <c r="J1038" s="17"/>
      <c r="K1038" s="17" t="s">
        <v>77</v>
      </c>
      <c r="L1038" s="17" t="s">
        <v>57</v>
      </c>
      <c r="M1038" s="17"/>
      <c r="N1038" s="17">
        <v>462</v>
      </c>
      <c r="O1038" s="17">
        <v>61</v>
      </c>
      <c r="P1038" s="17"/>
      <c r="Q1038" s="17">
        <v>523</v>
      </c>
      <c r="R1038" s="17" t="s">
        <v>83</v>
      </c>
      <c r="S1038" s="17"/>
      <c r="T1038" s="17" t="s">
        <v>70</v>
      </c>
      <c r="U1038" s="17" t="s">
        <v>61</v>
      </c>
      <c r="V1038" s="17" t="s">
        <v>71</v>
      </c>
      <c r="W1038" s="19" t="s">
        <v>3356</v>
      </c>
      <c r="X1038" s="18">
        <v>43281.291666666701</v>
      </c>
      <c r="Y1038" s="18">
        <v>43281.291666666701</v>
      </c>
      <c r="Z1038" s="17" t="s">
        <v>103</v>
      </c>
      <c r="AA1038" s="17" t="s">
        <v>74</v>
      </c>
      <c r="AB1038" s="17" t="s">
        <v>74</v>
      </c>
      <c r="AC1038" s="17" t="s">
        <v>103</v>
      </c>
      <c r="AD1038" s="17"/>
      <c r="AE1038" s="17"/>
    </row>
    <row r="1039" spans="1:31" s="3" customFormat="1" ht="13" x14ac:dyDescent="0.3">
      <c r="A1039" s="35" t="s">
        <v>3357</v>
      </c>
      <c r="B1039" s="17">
        <v>1187</v>
      </c>
      <c r="C1039" s="18">
        <v>42117</v>
      </c>
      <c r="D1039" s="18">
        <v>42124.291666666701</v>
      </c>
      <c r="E1039" s="16" t="s">
        <v>1375</v>
      </c>
      <c r="F1039" s="36">
        <v>43185.291666666701</v>
      </c>
      <c r="G1039" s="16" t="s">
        <v>204</v>
      </c>
      <c r="H1039" s="17" t="s">
        <v>56</v>
      </c>
      <c r="I1039" s="17"/>
      <c r="J1039" s="17"/>
      <c r="K1039" s="17" t="s">
        <v>57</v>
      </c>
      <c r="L1039" s="17"/>
      <c r="M1039" s="17"/>
      <c r="N1039" s="17">
        <v>20</v>
      </c>
      <c r="O1039" s="17"/>
      <c r="P1039" s="17"/>
      <c r="Q1039" s="17">
        <v>20</v>
      </c>
      <c r="R1039" s="17" t="s">
        <v>83</v>
      </c>
      <c r="S1039" s="17"/>
      <c r="T1039" s="17" t="s">
        <v>70</v>
      </c>
      <c r="U1039" s="17" t="s">
        <v>61</v>
      </c>
      <c r="V1039" s="17" t="s">
        <v>71</v>
      </c>
      <c r="W1039" s="19" t="s">
        <v>3189</v>
      </c>
      <c r="X1039" s="18">
        <v>43101.333333333299</v>
      </c>
      <c r="Y1039" s="18">
        <v>43556.291666666701</v>
      </c>
      <c r="Z1039" s="17" t="s">
        <v>103</v>
      </c>
      <c r="AA1039" s="17" t="s">
        <v>65</v>
      </c>
      <c r="AB1039" s="17" t="s">
        <v>65</v>
      </c>
      <c r="AC1039" s="17" t="s">
        <v>103</v>
      </c>
      <c r="AD1039" s="17"/>
      <c r="AE1039" s="17" t="s">
        <v>1486</v>
      </c>
    </row>
    <row r="1040" spans="1:31" s="3" customFormat="1" ht="13" x14ac:dyDescent="0.3">
      <c r="A1040" s="35" t="s">
        <v>3358</v>
      </c>
      <c r="B1040" s="17">
        <v>1188</v>
      </c>
      <c r="C1040" s="18">
        <v>42124</v>
      </c>
      <c r="D1040" s="18">
        <v>42124.291666666701</v>
      </c>
      <c r="E1040" s="16" t="s">
        <v>1375</v>
      </c>
      <c r="F1040" s="36">
        <v>42193.291666666701</v>
      </c>
      <c r="G1040" s="16" t="s">
        <v>204</v>
      </c>
      <c r="H1040" s="17" t="s">
        <v>56</v>
      </c>
      <c r="I1040" s="17"/>
      <c r="J1040" s="17"/>
      <c r="K1040" s="17" t="s">
        <v>57</v>
      </c>
      <c r="L1040" s="17"/>
      <c r="M1040" s="17"/>
      <c r="N1040" s="17">
        <v>25</v>
      </c>
      <c r="O1040" s="17"/>
      <c r="P1040" s="17"/>
      <c r="Q1040" s="17">
        <v>25</v>
      </c>
      <c r="R1040" s="17" t="s">
        <v>83</v>
      </c>
      <c r="S1040" s="17"/>
      <c r="T1040" s="17" t="s">
        <v>70</v>
      </c>
      <c r="U1040" s="17" t="s">
        <v>61</v>
      </c>
      <c r="V1040" s="17" t="s">
        <v>71</v>
      </c>
      <c r="W1040" s="19" t="s">
        <v>496</v>
      </c>
      <c r="X1040" s="18">
        <v>43784.333333333299</v>
      </c>
      <c r="Y1040" s="18">
        <v>43784.333333333299</v>
      </c>
      <c r="Z1040" s="17" t="s">
        <v>103</v>
      </c>
      <c r="AA1040" s="17" t="s">
        <v>74</v>
      </c>
      <c r="AB1040" s="17" t="s">
        <v>74</v>
      </c>
      <c r="AC1040" s="17" t="s">
        <v>103</v>
      </c>
      <c r="AD1040" s="17"/>
      <c r="AE1040" s="17"/>
    </row>
    <row r="1041" spans="1:31" s="3" customFormat="1" ht="13" x14ac:dyDescent="0.3">
      <c r="A1041" s="35" t="s">
        <v>3359</v>
      </c>
      <c r="B1041" s="17">
        <v>1190</v>
      </c>
      <c r="C1041" s="18">
        <v>42124</v>
      </c>
      <c r="D1041" s="18">
        <v>42124.291666666701</v>
      </c>
      <c r="E1041" s="16" t="s">
        <v>1375</v>
      </c>
      <c r="F1041" s="36">
        <v>42198.291666666701</v>
      </c>
      <c r="G1041" s="16" t="s">
        <v>204</v>
      </c>
      <c r="H1041" s="17" t="s">
        <v>76</v>
      </c>
      <c r="I1041" s="17"/>
      <c r="J1041" s="17"/>
      <c r="K1041" s="17" t="s">
        <v>77</v>
      </c>
      <c r="L1041" s="17"/>
      <c r="M1041" s="17"/>
      <c r="N1041" s="17">
        <v>300</v>
      </c>
      <c r="O1041" s="17"/>
      <c r="P1041" s="17"/>
      <c r="Q1041" s="17">
        <v>300</v>
      </c>
      <c r="R1041" s="17" t="s">
        <v>83</v>
      </c>
      <c r="S1041" s="17"/>
      <c r="T1041" s="17" t="s">
        <v>257</v>
      </c>
      <c r="U1041" s="17" t="s">
        <v>189</v>
      </c>
      <c r="V1041" s="17" t="s">
        <v>71</v>
      </c>
      <c r="W1041" s="19" t="s">
        <v>3360</v>
      </c>
      <c r="X1041" s="18">
        <v>44104.291666666701</v>
      </c>
      <c r="Y1041" s="18">
        <v>44104.291666666701</v>
      </c>
      <c r="Z1041" s="17" t="s">
        <v>103</v>
      </c>
      <c r="AA1041" s="17" t="s">
        <v>74</v>
      </c>
      <c r="AB1041" s="17" t="s">
        <v>74</v>
      </c>
      <c r="AC1041" s="17" t="s">
        <v>103</v>
      </c>
      <c r="AD1041" s="17"/>
      <c r="AE1041" s="17"/>
    </row>
    <row r="1042" spans="1:31" s="3" customFormat="1" ht="13" x14ac:dyDescent="0.3">
      <c r="A1042" s="35" t="s">
        <v>3361</v>
      </c>
      <c r="B1042" s="17">
        <v>1193</v>
      </c>
      <c r="C1042" s="18">
        <v>42124</v>
      </c>
      <c r="D1042" s="18">
        <v>42124.291666666701</v>
      </c>
      <c r="E1042" s="16" t="s">
        <v>1375</v>
      </c>
      <c r="F1042" s="36">
        <v>42412.333333333299</v>
      </c>
      <c r="G1042" s="16" t="s">
        <v>204</v>
      </c>
      <c r="H1042" s="17" t="s">
        <v>56</v>
      </c>
      <c r="I1042" s="17"/>
      <c r="J1042" s="17"/>
      <c r="K1042" s="17" t="s">
        <v>148</v>
      </c>
      <c r="L1042" s="17"/>
      <c r="M1042" s="17"/>
      <c r="N1042" s="17">
        <v>1408</v>
      </c>
      <c r="O1042" s="17"/>
      <c r="P1042" s="17"/>
      <c r="Q1042" s="17">
        <v>1408</v>
      </c>
      <c r="R1042" s="17" t="s">
        <v>83</v>
      </c>
      <c r="S1042" s="17"/>
      <c r="T1042" s="17" t="s">
        <v>84</v>
      </c>
      <c r="U1042" s="17" t="s">
        <v>61</v>
      </c>
      <c r="V1042" s="17" t="s">
        <v>89</v>
      </c>
      <c r="W1042" s="19" t="s">
        <v>849</v>
      </c>
      <c r="X1042" s="18">
        <v>44562.333333333299</v>
      </c>
      <c r="Y1042" s="18">
        <v>44562.333333333299</v>
      </c>
      <c r="Z1042" s="17" t="s">
        <v>103</v>
      </c>
      <c r="AA1042" s="17" t="s">
        <v>65</v>
      </c>
      <c r="AB1042" s="17" t="s">
        <v>74</v>
      </c>
      <c r="AC1042" s="17" t="s">
        <v>103</v>
      </c>
      <c r="AD1042" s="17"/>
      <c r="AE1042" s="17" t="s">
        <v>1509</v>
      </c>
    </row>
    <row r="1043" spans="1:31" s="3" customFormat="1" ht="13" x14ac:dyDescent="0.3">
      <c r="A1043" s="35" t="s">
        <v>3362</v>
      </c>
      <c r="B1043" s="17">
        <v>1194</v>
      </c>
      <c r="C1043" s="18">
        <v>42124</v>
      </c>
      <c r="D1043" s="18">
        <v>42124.291666666701</v>
      </c>
      <c r="E1043" s="16" t="s">
        <v>1375</v>
      </c>
      <c r="F1043" s="36">
        <v>42983.291666666701</v>
      </c>
      <c r="G1043" s="16" t="s">
        <v>204</v>
      </c>
      <c r="H1043" s="17" t="s">
        <v>1035</v>
      </c>
      <c r="I1043" s="17"/>
      <c r="J1043" s="17"/>
      <c r="K1043" s="17" t="s">
        <v>77</v>
      </c>
      <c r="L1043" s="17"/>
      <c r="M1043" s="17"/>
      <c r="N1043" s="17">
        <v>600</v>
      </c>
      <c r="O1043" s="17"/>
      <c r="P1043" s="17"/>
      <c r="Q1043" s="17">
        <v>600</v>
      </c>
      <c r="R1043" s="17" t="s">
        <v>115</v>
      </c>
      <c r="S1043" s="17"/>
      <c r="T1043" s="17" t="s">
        <v>84</v>
      </c>
      <c r="U1043" s="17" t="s">
        <v>61</v>
      </c>
      <c r="V1043" s="17" t="s">
        <v>89</v>
      </c>
      <c r="W1043" s="19" t="s">
        <v>239</v>
      </c>
      <c r="X1043" s="18">
        <v>43983.291666666701</v>
      </c>
      <c r="Y1043" s="18">
        <v>44135.291666666701</v>
      </c>
      <c r="Z1043" s="17" t="s">
        <v>103</v>
      </c>
      <c r="AA1043" s="17" t="s">
        <v>65</v>
      </c>
      <c r="AB1043" s="17" t="s">
        <v>65</v>
      </c>
      <c r="AC1043" s="17" t="s">
        <v>103</v>
      </c>
      <c r="AD1043" s="17"/>
      <c r="AE1043" s="17" t="s">
        <v>1509</v>
      </c>
    </row>
    <row r="1044" spans="1:31" s="3" customFormat="1" ht="25.5" x14ac:dyDescent="0.3">
      <c r="A1044" s="35" t="s">
        <v>3363</v>
      </c>
      <c r="B1044" s="17">
        <v>1195</v>
      </c>
      <c r="C1044" s="18">
        <v>42124</v>
      </c>
      <c r="D1044" s="18">
        <v>42124.291666666701</v>
      </c>
      <c r="E1044" s="16" t="s">
        <v>1375</v>
      </c>
      <c r="F1044" s="36">
        <v>42180.291666666701</v>
      </c>
      <c r="G1044" s="16" t="s">
        <v>204</v>
      </c>
      <c r="H1044" s="17" t="s">
        <v>1035</v>
      </c>
      <c r="I1044" s="17"/>
      <c r="J1044" s="17"/>
      <c r="K1044" s="17" t="s">
        <v>77</v>
      </c>
      <c r="L1044" s="17"/>
      <c r="M1044" s="17"/>
      <c r="N1044" s="17">
        <v>49</v>
      </c>
      <c r="O1044" s="17"/>
      <c r="P1044" s="17"/>
      <c r="Q1044" s="17">
        <v>49</v>
      </c>
      <c r="R1044" s="17" t="s">
        <v>83</v>
      </c>
      <c r="S1044" s="17"/>
      <c r="T1044" s="17" t="s">
        <v>84</v>
      </c>
      <c r="U1044" s="17" t="s">
        <v>61</v>
      </c>
      <c r="V1044" s="17" t="s">
        <v>89</v>
      </c>
      <c r="W1044" s="19" t="s">
        <v>3364</v>
      </c>
      <c r="X1044" s="18">
        <v>43983.291666666701</v>
      </c>
      <c r="Y1044" s="18">
        <v>43983.291666666701</v>
      </c>
      <c r="Z1044" s="17" t="s">
        <v>103</v>
      </c>
      <c r="AA1044" s="17" t="s">
        <v>74</v>
      </c>
      <c r="AB1044" s="17" t="s">
        <v>74</v>
      </c>
      <c r="AC1044" s="17" t="s">
        <v>103</v>
      </c>
      <c r="AD1044" s="17"/>
      <c r="AE1044" s="17" t="s">
        <v>1509</v>
      </c>
    </row>
    <row r="1045" spans="1:31" s="3" customFormat="1" ht="13" x14ac:dyDescent="0.3">
      <c r="A1045" s="35" t="s">
        <v>3365</v>
      </c>
      <c r="B1045" s="17">
        <v>1197</v>
      </c>
      <c r="C1045" s="18">
        <v>42124</v>
      </c>
      <c r="D1045" s="18">
        <v>42124.291666666701</v>
      </c>
      <c r="E1045" s="16" t="s">
        <v>1375</v>
      </c>
      <c r="F1045" s="36">
        <v>43098.333333333299</v>
      </c>
      <c r="G1045" s="16" t="s">
        <v>204</v>
      </c>
      <c r="H1045" s="17" t="s">
        <v>56</v>
      </c>
      <c r="I1045" s="17"/>
      <c r="J1045" s="17"/>
      <c r="K1045" s="17" t="s">
        <v>57</v>
      </c>
      <c r="L1045" s="17"/>
      <c r="M1045" s="17"/>
      <c r="N1045" s="17">
        <v>400</v>
      </c>
      <c r="O1045" s="17"/>
      <c r="P1045" s="17"/>
      <c r="Q1045" s="17">
        <v>400</v>
      </c>
      <c r="R1045" s="17" t="s">
        <v>83</v>
      </c>
      <c r="S1045" s="17"/>
      <c r="T1045" s="17" t="s">
        <v>84</v>
      </c>
      <c r="U1045" s="17" t="s">
        <v>61</v>
      </c>
      <c r="V1045" s="17" t="s">
        <v>89</v>
      </c>
      <c r="W1045" s="19" t="s">
        <v>3366</v>
      </c>
      <c r="X1045" s="18">
        <v>43344.291666666701</v>
      </c>
      <c r="Y1045" s="18">
        <v>43891.333333333299</v>
      </c>
      <c r="Z1045" s="17" t="s">
        <v>103</v>
      </c>
      <c r="AA1045" s="17" t="s">
        <v>65</v>
      </c>
      <c r="AB1045" s="17" t="s">
        <v>65</v>
      </c>
      <c r="AC1045" s="17" t="s">
        <v>103</v>
      </c>
      <c r="AD1045" s="17"/>
      <c r="AE1045" s="17" t="s">
        <v>1509</v>
      </c>
    </row>
    <row r="1046" spans="1:31" s="3" customFormat="1" ht="13" x14ac:dyDescent="0.3">
      <c r="A1046" s="35" t="s">
        <v>3367</v>
      </c>
      <c r="B1046" s="17">
        <v>1199</v>
      </c>
      <c r="C1046" s="18">
        <v>42124</v>
      </c>
      <c r="D1046" s="18">
        <v>42124.291666666701</v>
      </c>
      <c r="E1046" s="16" t="s">
        <v>1375</v>
      </c>
      <c r="F1046" s="36">
        <v>42209.291666666701</v>
      </c>
      <c r="G1046" s="16" t="s">
        <v>204</v>
      </c>
      <c r="H1046" s="17" t="s">
        <v>95</v>
      </c>
      <c r="I1046" s="17"/>
      <c r="J1046" s="17"/>
      <c r="K1046" s="17" t="s">
        <v>96</v>
      </c>
      <c r="L1046" s="17"/>
      <c r="M1046" s="17"/>
      <c r="N1046" s="17">
        <v>108.8</v>
      </c>
      <c r="O1046" s="17"/>
      <c r="P1046" s="17"/>
      <c r="Q1046" s="17">
        <v>108.8</v>
      </c>
      <c r="R1046" s="17" t="s">
        <v>115</v>
      </c>
      <c r="S1046" s="17"/>
      <c r="T1046" s="17" t="s">
        <v>84</v>
      </c>
      <c r="U1046" s="17" t="s">
        <v>61</v>
      </c>
      <c r="V1046" s="17" t="s">
        <v>89</v>
      </c>
      <c r="W1046" s="19" t="s">
        <v>3368</v>
      </c>
      <c r="X1046" s="18">
        <v>43830.333333333299</v>
      </c>
      <c r="Y1046" s="18">
        <v>43830.333333333299</v>
      </c>
      <c r="Z1046" s="17" t="s">
        <v>103</v>
      </c>
      <c r="AA1046" s="17" t="s">
        <v>74</v>
      </c>
      <c r="AB1046" s="17" t="s">
        <v>74</v>
      </c>
      <c r="AC1046" s="17" t="s">
        <v>103</v>
      </c>
      <c r="AD1046" s="17"/>
      <c r="AE1046" s="17" t="s">
        <v>1509</v>
      </c>
    </row>
    <row r="1047" spans="1:31" s="3" customFormat="1" ht="13" x14ac:dyDescent="0.3">
      <c r="A1047" s="35" t="s">
        <v>3369</v>
      </c>
      <c r="B1047" s="17">
        <v>1202</v>
      </c>
      <c r="C1047" s="18">
        <v>42124</v>
      </c>
      <c r="D1047" s="18">
        <v>42124.291666666701</v>
      </c>
      <c r="E1047" s="16" t="s">
        <v>1375</v>
      </c>
      <c r="F1047" s="36">
        <v>42439.333333333299</v>
      </c>
      <c r="G1047" s="16" t="s">
        <v>204</v>
      </c>
      <c r="H1047" s="17" t="s">
        <v>56</v>
      </c>
      <c r="I1047" s="17"/>
      <c r="J1047" s="17"/>
      <c r="K1047" s="17" t="s">
        <v>430</v>
      </c>
      <c r="L1047" s="17"/>
      <c r="M1047" s="17"/>
      <c r="N1047" s="17">
        <v>140</v>
      </c>
      <c r="O1047" s="17"/>
      <c r="P1047" s="17"/>
      <c r="Q1047" s="17">
        <v>140</v>
      </c>
      <c r="R1047" s="17" t="s">
        <v>83</v>
      </c>
      <c r="S1047" s="17"/>
      <c r="T1047" s="17" t="s">
        <v>163</v>
      </c>
      <c r="U1047" s="17" t="s">
        <v>61</v>
      </c>
      <c r="V1047" s="17" t="s">
        <v>89</v>
      </c>
      <c r="W1047" s="19" t="s">
        <v>3370</v>
      </c>
      <c r="X1047" s="18">
        <v>44074.291666666701</v>
      </c>
      <c r="Y1047" s="18">
        <v>44440.291666666701</v>
      </c>
      <c r="Z1047" s="17" t="s">
        <v>103</v>
      </c>
      <c r="AA1047" s="17" t="s">
        <v>74</v>
      </c>
      <c r="AB1047" s="17" t="s">
        <v>74</v>
      </c>
      <c r="AC1047" s="17" t="s">
        <v>103</v>
      </c>
      <c r="AD1047" s="17"/>
      <c r="AE1047" s="17"/>
    </row>
    <row r="1048" spans="1:31" s="3" customFormat="1" ht="13" x14ac:dyDescent="0.3">
      <c r="A1048" s="35" t="s">
        <v>3371</v>
      </c>
      <c r="B1048" s="17">
        <v>1203</v>
      </c>
      <c r="C1048" s="18">
        <v>42124</v>
      </c>
      <c r="D1048" s="18">
        <v>42124.291666666701</v>
      </c>
      <c r="E1048" s="16" t="s">
        <v>1375</v>
      </c>
      <c r="F1048" s="36">
        <v>42493.291666666701</v>
      </c>
      <c r="G1048" s="16" t="s">
        <v>204</v>
      </c>
      <c r="H1048" s="17" t="s">
        <v>95</v>
      </c>
      <c r="I1048" s="17" t="s">
        <v>56</v>
      </c>
      <c r="J1048" s="17"/>
      <c r="K1048" s="17" t="s">
        <v>96</v>
      </c>
      <c r="L1048" s="17" t="s">
        <v>57</v>
      </c>
      <c r="M1048" s="17"/>
      <c r="N1048" s="17">
        <v>136.75</v>
      </c>
      <c r="O1048" s="17">
        <v>30.8</v>
      </c>
      <c r="P1048" s="17"/>
      <c r="Q1048" s="17">
        <v>167.55</v>
      </c>
      <c r="R1048" s="17" t="s">
        <v>83</v>
      </c>
      <c r="S1048" s="17"/>
      <c r="T1048" s="17" t="s">
        <v>163</v>
      </c>
      <c r="U1048" s="17" t="s">
        <v>61</v>
      </c>
      <c r="V1048" s="17" t="s">
        <v>89</v>
      </c>
      <c r="W1048" s="19" t="s">
        <v>3372</v>
      </c>
      <c r="X1048" s="18">
        <v>43221.291666666701</v>
      </c>
      <c r="Y1048" s="18">
        <v>43616.291666666701</v>
      </c>
      <c r="Z1048" s="17" t="s">
        <v>103</v>
      </c>
      <c r="AA1048" s="17" t="s">
        <v>74</v>
      </c>
      <c r="AB1048" s="17" t="s">
        <v>74</v>
      </c>
      <c r="AC1048" s="17" t="s">
        <v>103</v>
      </c>
      <c r="AD1048" s="17"/>
      <c r="AE1048" s="17"/>
    </row>
    <row r="1049" spans="1:31" s="3" customFormat="1" ht="13" x14ac:dyDescent="0.3">
      <c r="A1049" s="35" t="s">
        <v>3373</v>
      </c>
      <c r="B1049" s="17">
        <v>1205</v>
      </c>
      <c r="C1049" s="18">
        <v>42123</v>
      </c>
      <c r="D1049" s="18">
        <v>42124.291666666701</v>
      </c>
      <c r="E1049" s="16" t="s">
        <v>1375</v>
      </c>
      <c r="F1049" s="36">
        <v>42440.333333333299</v>
      </c>
      <c r="G1049" s="16" t="s">
        <v>204</v>
      </c>
      <c r="H1049" s="17" t="s">
        <v>56</v>
      </c>
      <c r="I1049" s="17" t="s">
        <v>95</v>
      </c>
      <c r="J1049" s="17"/>
      <c r="K1049" s="17" t="s">
        <v>57</v>
      </c>
      <c r="L1049" s="17" t="s">
        <v>96</v>
      </c>
      <c r="M1049" s="17"/>
      <c r="N1049" s="17">
        <v>66.7</v>
      </c>
      <c r="O1049" s="17">
        <v>66.5</v>
      </c>
      <c r="P1049" s="17"/>
      <c r="Q1049" s="17">
        <v>66.7</v>
      </c>
      <c r="R1049" s="17" t="s">
        <v>83</v>
      </c>
      <c r="S1049" s="17"/>
      <c r="T1049" s="17" t="s">
        <v>163</v>
      </c>
      <c r="U1049" s="17" t="s">
        <v>61</v>
      </c>
      <c r="V1049" s="17" t="s">
        <v>89</v>
      </c>
      <c r="W1049" s="19" t="s">
        <v>3374</v>
      </c>
      <c r="X1049" s="18">
        <v>43465.333333333299</v>
      </c>
      <c r="Y1049" s="18">
        <v>43465.333333333299</v>
      </c>
      <c r="Z1049" s="17" t="s">
        <v>103</v>
      </c>
      <c r="AA1049" s="17" t="s">
        <v>65</v>
      </c>
      <c r="AB1049" s="17" t="s">
        <v>74</v>
      </c>
      <c r="AC1049" s="17" t="s">
        <v>103</v>
      </c>
      <c r="AD1049" s="17"/>
      <c r="AE1049" s="17" t="s">
        <v>1509</v>
      </c>
    </row>
    <row r="1050" spans="1:31" s="3" customFormat="1" ht="13" x14ac:dyDescent="0.3">
      <c r="A1050" s="35" t="s">
        <v>3375</v>
      </c>
      <c r="B1050" s="17">
        <v>1206</v>
      </c>
      <c r="C1050" s="18">
        <v>42124</v>
      </c>
      <c r="D1050" s="18">
        <v>42124.291666666701</v>
      </c>
      <c r="E1050" s="16" t="s">
        <v>1375</v>
      </c>
      <c r="F1050" s="36">
        <v>43235.291666666701</v>
      </c>
      <c r="G1050" s="16" t="s">
        <v>204</v>
      </c>
      <c r="H1050" s="17" t="s">
        <v>95</v>
      </c>
      <c r="I1050" s="17"/>
      <c r="J1050" s="17"/>
      <c r="K1050" s="17" t="s">
        <v>96</v>
      </c>
      <c r="L1050" s="17"/>
      <c r="M1050" s="17"/>
      <c r="N1050" s="17">
        <v>150</v>
      </c>
      <c r="O1050" s="17"/>
      <c r="P1050" s="17"/>
      <c r="Q1050" s="17">
        <v>150</v>
      </c>
      <c r="R1050" s="17" t="s">
        <v>115</v>
      </c>
      <c r="S1050" s="17"/>
      <c r="T1050" s="17" t="s">
        <v>163</v>
      </c>
      <c r="U1050" s="17" t="s">
        <v>61</v>
      </c>
      <c r="V1050" s="17" t="s">
        <v>89</v>
      </c>
      <c r="W1050" s="19" t="s">
        <v>2967</v>
      </c>
      <c r="X1050" s="18">
        <v>43465.333333333299</v>
      </c>
      <c r="Y1050" s="18">
        <v>44286.291666666701</v>
      </c>
      <c r="Z1050" s="17" t="s">
        <v>103</v>
      </c>
      <c r="AA1050" s="17" t="s">
        <v>65</v>
      </c>
      <c r="AB1050" s="17" t="s">
        <v>65</v>
      </c>
      <c r="AC1050" s="17" t="s">
        <v>103</v>
      </c>
      <c r="AD1050" s="17"/>
      <c r="AE1050" s="17" t="s">
        <v>1509</v>
      </c>
    </row>
    <row r="1051" spans="1:31" s="3" customFormat="1" ht="13" x14ac:dyDescent="0.3">
      <c r="A1051" s="35" t="s">
        <v>3376</v>
      </c>
      <c r="B1051" s="17">
        <v>1209</v>
      </c>
      <c r="C1051" s="18">
        <v>42123</v>
      </c>
      <c r="D1051" s="18">
        <v>42124.291666666701</v>
      </c>
      <c r="E1051" s="16" t="s">
        <v>1375</v>
      </c>
      <c r="F1051" s="36">
        <v>43606.291666666701</v>
      </c>
      <c r="G1051" s="16" t="s">
        <v>204</v>
      </c>
      <c r="H1051" s="17" t="s">
        <v>56</v>
      </c>
      <c r="I1051" s="17"/>
      <c r="J1051" s="17"/>
      <c r="K1051" s="17" t="s">
        <v>57</v>
      </c>
      <c r="L1051" s="17"/>
      <c r="M1051" s="17"/>
      <c r="N1051" s="17">
        <v>412</v>
      </c>
      <c r="O1051" s="17"/>
      <c r="P1051" s="17"/>
      <c r="Q1051" s="17">
        <v>412</v>
      </c>
      <c r="R1051" s="17" t="s">
        <v>83</v>
      </c>
      <c r="S1051" s="17"/>
      <c r="T1051" s="17" t="s">
        <v>107</v>
      </c>
      <c r="U1051" s="17" t="s">
        <v>61</v>
      </c>
      <c r="V1051" s="17" t="s">
        <v>89</v>
      </c>
      <c r="W1051" s="19" t="s">
        <v>3377</v>
      </c>
      <c r="X1051" s="18">
        <v>44561.333333333299</v>
      </c>
      <c r="Y1051" s="18">
        <v>44561.333333333299</v>
      </c>
      <c r="Z1051" s="17" t="s">
        <v>103</v>
      </c>
      <c r="AA1051" s="17" t="s">
        <v>65</v>
      </c>
      <c r="AB1051" s="17" t="s">
        <v>65</v>
      </c>
      <c r="AC1051" s="17" t="s">
        <v>103</v>
      </c>
      <c r="AD1051" s="17" t="s">
        <v>186</v>
      </c>
      <c r="AE1051" s="17" t="s">
        <v>1509</v>
      </c>
    </row>
    <row r="1052" spans="1:31" s="3" customFormat="1" ht="13" x14ac:dyDescent="0.3">
      <c r="A1052" s="35" t="s">
        <v>3378</v>
      </c>
      <c r="B1052" s="17">
        <v>1210</v>
      </c>
      <c r="C1052" s="18">
        <v>42123</v>
      </c>
      <c r="D1052" s="18">
        <v>42124.291666666701</v>
      </c>
      <c r="E1052" s="16" t="s">
        <v>1375</v>
      </c>
      <c r="F1052" s="36">
        <v>42440.333333333299</v>
      </c>
      <c r="G1052" s="16" t="s">
        <v>204</v>
      </c>
      <c r="H1052" s="17" t="s">
        <v>56</v>
      </c>
      <c r="I1052" s="17"/>
      <c r="J1052" s="17"/>
      <c r="K1052" s="17" t="s">
        <v>57</v>
      </c>
      <c r="L1052" s="17"/>
      <c r="M1052" s="17"/>
      <c r="N1052" s="17">
        <v>420</v>
      </c>
      <c r="O1052" s="17"/>
      <c r="P1052" s="17"/>
      <c r="Q1052" s="17">
        <v>412</v>
      </c>
      <c r="R1052" s="17" t="s">
        <v>83</v>
      </c>
      <c r="S1052" s="17"/>
      <c r="T1052" s="17" t="s">
        <v>226</v>
      </c>
      <c r="U1052" s="17" t="s">
        <v>61</v>
      </c>
      <c r="V1052" s="17" t="s">
        <v>89</v>
      </c>
      <c r="W1052" s="19" t="s">
        <v>3379</v>
      </c>
      <c r="X1052" s="18">
        <v>44561.333333333299</v>
      </c>
      <c r="Y1052" s="18">
        <v>44561.333333333299</v>
      </c>
      <c r="Z1052" s="17" t="s">
        <v>103</v>
      </c>
      <c r="AA1052" s="17" t="s">
        <v>74</v>
      </c>
      <c r="AB1052" s="17" t="s">
        <v>74</v>
      </c>
      <c r="AC1052" s="17" t="s">
        <v>103</v>
      </c>
      <c r="AD1052" s="17"/>
      <c r="AE1052" s="17"/>
    </row>
    <row r="1053" spans="1:31" s="3" customFormat="1" ht="13" x14ac:dyDescent="0.3">
      <c r="A1053" s="35" t="s">
        <v>3380</v>
      </c>
      <c r="B1053" s="17">
        <v>1213</v>
      </c>
      <c r="C1053" s="18">
        <v>42124</v>
      </c>
      <c r="D1053" s="18">
        <v>42124.291666666701</v>
      </c>
      <c r="E1053" s="16" t="s">
        <v>1375</v>
      </c>
      <c r="F1053" s="36">
        <v>42193.291666666701</v>
      </c>
      <c r="G1053" s="16" t="s">
        <v>204</v>
      </c>
      <c r="H1053" s="17" t="s">
        <v>95</v>
      </c>
      <c r="I1053" s="17"/>
      <c r="J1053" s="17"/>
      <c r="K1053" s="17" t="s">
        <v>96</v>
      </c>
      <c r="L1053" s="17"/>
      <c r="M1053" s="17"/>
      <c r="N1053" s="17">
        <v>100</v>
      </c>
      <c r="O1053" s="17"/>
      <c r="P1053" s="17"/>
      <c r="Q1053" s="17">
        <v>100</v>
      </c>
      <c r="R1053" s="17" t="s">
        <v>83</v>
      </c>
      <c r="S1053" s="17"/>
      <c r="T1053" s="17" t="s">
        <v>88</v>
      </c>
      <c r="U1053" s="17" t="s">
        <v>61</v>
      </c>
      <c r="V1053" s="17" t="s">
        <v>89</v>
      </c>
      <c r="W1053" s="19" t="s">
        <v>3381</v>
      </c>
      <c r="X1053" s="18">
        <v>43281.291666666701</v>
      </c>
      <c r="Y1053" s="18">
        <v>43281.291666666701</v>
      </c>
      <c r="Z1053" s="17" t="s">
        <v>103</v>
      </c>
      <c r="AA1053" s="17" t="s">
        <v>74</v>
      </c>
      <c r="AB1053" s="17" t="s">
        <v>74</v>
      </c>
      <c r="AC1053" s="17" t="s">
        <v>103</v>
      </c>
      <c r="AD1053" s="17"/>
      <c r="AE1053" s="17" t="s">
        <v>1509</v>
      </c>
    </row>
    <row r="1054" spans="1:31" s="3" customFormat="1" ht="13" x14ac:dyDescent="0.3">
      <c r="A1054" s="35" t="s">
        <v>3382</v>
      </c>
      <c r="B1054" s="17">
        <v>1214</v>
      </c>
      <c r="C1054" s="18">
        <v>42124</v>
      </c>
      <c r="D1054" s="18">
        <v>42124.291666666701</v>
      </c>
      <c r="E1054" s="16" t="s">
        <v>1375</v>
      </c>
      <c r="F1054" s="36">
        <v>43542.291666666701</v>
      </c>
      <c r="G1054" s="16" t="s">
        <v>204</v>
      </c>
      <c r="H1054" s="17" t="s">
        <v>56</v>
      </c>
      <c r="I1054" s="17"/>
      <c r="J1054" s="17"/>
      <c r="K1054" s="17" t="s">
        <v>57</v>
      </c>
      <c r="L1054" s="17"/>
      <c r="M1054" s="17"/>
      <c r="N1054" s="17">
        <v>6</v>
      </c>
      <c r="O1054" s="17"/>
      <c r="P1054" s="17"/>
      <c r="Q1054" s="17">
        <v>5.98</v>
      </c>
      <c r="R1054" s="17" t="s">
        <v>83</v>
      </c>
      <c r="S1054" s="17"/>
      <c r="T1054" s="17" t="s">
        <v>88</v>
      </c>
      <c r="U1054" s="17" t="s">
        <v>61</v>
      </c>
      <c r="V1054" s="17" t="s">
        <v>89</v>
      </c>
      <c r="W1054" s="19" t="s">
        <v>125</v>
      </c>
      <c r="X1054" s="18">
        <v>43281.291666666701</v>
      </c>
      <c r="Y1054" s="18">
        <v>43861.333333333299</v>
      </c>
      <c r="Z1054" s="17" t="s">
        <v>103</v>
      </c>
      <c r="AA1054" s="17" t="s">
        <v>65</v>
      </c>
      <c r="AB1054" s="17" t="s">
        <v>65</v>
      </c>
      <c r="AC1054" s="17" t="s">
        <v>103</v>
      </c>
      <c r="AD1054" s="17"/>
      <c r="AE1054" s="17" t="s">
        <v>1509</v>
      </c>
    </row>
    <row r="1055" spans="1:31" s="3" customFormat="1" ht="13" x14ac:dyDescent="0.3">
      <c r="A1055" s="35" t="s">
        <v>3383</v>
      </c>
      <c r="B1055" s="17">
        <v>1216</v>
      </c>
      <c r="C1055" s="18">
        <v>42123</v>
      </c>
      <c r="D1055" s="18">
        <v>42124.291666666701</v>
      </c>
      <c r="E1055" s="16" t="s">
        <v>1375</v>
      </c>
      <c r="F1055" s="36">
        <v>43668.291666666701</v>
      </c>
      <c r="G1055" s="16" t="s">
        <v>204</v>
      </c>
      <c r="H1055" s="17" t="s">
        <v>111</v>
      </c>
      <c r="I1055" s="17"/>
      <c r="J1055" s="17"/>
      <c r="K1055" s="17" t="s">
        <v>77</v>
      </c>
      <c r="L1055" s="17"/>
      <c r="M1055" s="17"/>
      <c r="N1055" s="17">
        <v>130</v>
      </c>
      <c r="O1055" s="17"/>
      <c r="P1055" s="17"/>
      <c r="Q1055" s="17">
        <v>130</v>
      </c>
      <c r="R1055" s="17" t="s">
        <v>83</v>
      </c>
      <c r="S1055" s="17"/>
      <c r="T1055" s="17" t="s">
        <v>107</v>
      </c>
      <c r="U1055" s="17" t="s">
        <v>61</v>
      </c>
      <c r="V1055" s="17" t="s">
        <v>89</v>
      </c>
      <c r="W1055" s="19" t="s">
        <v>3384</v>
      </c>
      <c r="X1055" s="18">
        <v>43617.291666666701</v>
      </c>
      <c r="Y1055" s="18">
        <v>44652.291666666701</v>
      </c>
      <c r="Z1055" s="17" t="s">
        <v>103</v>
      </c>
      <c r="AA1055" s="17" t="s">
        <v>65</v>
      </c>
      <c r="AB1055" s="17" t="s">
        <v>65</v>
      </c>
      <c r="AC1055" s="17" t="s">
        <v>103</v>
      </c>
      <c r="AD1055" s="17" t="s">
        <v>66</v>
      </c>
      <c r="AE1055" s="17" t="s">
        <v>1486</v>
      </c>
    </row>
    <row r="1056" spans="1:31" s="3" customFormat="1" ht="25.5" x14ac:dyDescent="0.3">
      <c r="A1056" s="35" t="s">
        <v>3385</v>
      </c>
      <c r="B1056" s="17">
        <v>1218</v>
      </c>
      <c r="C1056" s="18">
        <v>42122</v>
      </c>
      <c r="D1056" s="18">
        <v>42124.291666666701</v>
      </c>
      <c r="E1056" s="16" t="s">
        <v>1375</v>
      </c>
      <c r="F1056" s="36">
        <v>44215.333333333299</v>
      </c>
      <c r="G1056" s="16" t="s">
        <v>204</v>
      </c>
      <c r="H1056" s="17" t="s">
        <v>95</v>
      </c>
      <c r="I1056" s="17"/>
      <c r="J1056" s="17"/>
      <c r="K1056" s="17" t="s">
        <v>96</v>
      </c>
      <c r="L1056" s="17"/>
      <c r="M1056" s="17"/>
      <c r="N1056" s="17">
        <v>400</v>
      </c>
      <c r="O1056" s="17"/>
      <c r="P1056" s="17"/>
      <c r="Q1056" s="17">
        <v>400</v>
      </c>
      <c r="R1056" s="17" t="s">
        <v>115</v>
      </c>
      <c r="S1056" s="17"/>
      <c r="T1056" s="17" t="s">
        <v>119</v>
      </c>
      <c r="U1056" s="17" t="s">
        <v>120</v>
      </c>
      <c r="V1056" s="17" t="s">
        <v>89</v>
      </c>
      <c r="W1056" s="19" t="s">
        <v>3386</v>
      </c>
      <c r="X1056" s="18">
        <v>43800.333333333299</v>
      </c>
      <c r="Y1056" s="18">
        <v>45458.291666666701</v>
      </c>
      <c r="Z1056" s="17" t="s">
        <v>103</v>
      </c>
      <c r="AA1056" s="17" t="s">
        <v>65</v>
      </c>
      <c r="AB1056" s="17" t="s">
        <v>65</v>
      </c>
      <c r="AC1056" s="17" t="s">
        <v>103</v>
      </c>
      <c r="AD1056" s="17" t="s">
        <v>186</v>
      </c>
      <c r="AE1056" s="17" t="s">
        <v>1486</v>
      </c>
    </row>
    <row r="1057" spans="1:31" s="3" customFormat="1" ht="13" x14ac:dyDescent="0.3">
      <c r="A1057" s="35" t="s">
        <v>3387</v>
      </c>
      <c r="B1057" s="17">
        <v>1219</v>
      </c>
      <c r="C1057" s="18">
        <v>42122</v>
      </c>
      <c r="D1057" s="18">
        <v>42124.291666666701</v>
      </c>
      <c r="E1057" s="16" t="s">
        <v>1375</v>
      </c>
      <c r="F1057" s="36">
        <v>43242.291666666701</v>
      </c>
      <c r="G1057" s="16" t="s">
        <v>204</v>
      </c>
      <c r="H1057" s="17" t="s">
        <v>95</v>
      </c>
      <c r="I1057" s="17"/>
      <c r="J1057" s="17"/>
      <c r="K1057" s="17" t="s">
        <v>96</v>
      </c>
      <c r="L1057" s="17"/>
      <c r="M1057" s="17"/>
      <c r="N1057" s="17">
        <v>100</v>
      </c>
      <c r="O1057" s="17"/>
      <c r="P1057" s="17"/>
      <c r="Q1057" s="17">
        <v>100</v>
      </c>
      <c r="R1057" s="17" t="s">
        <v>115</v>
      </c>
      <c r="S1057" s="17"/>
      <c r="T1057" s="17" t="s">
        <v>119</v>
      </c>
      <c r="U1057" s="17" t="s">
        <v>120</v>
      </c>
      <c r="V1057" s="17" t="s">
        <v>193</v>
      </c>
      <c r="W1057" s="19" t="s">
        <v>3388</v>
      </c>
      <c r="X1057" s="18">
        <v>43313.291666666701</v>
      </c>
      <c r="Y1057" s="18">
        <v>43617.291666666701</v>
      </c>
      <c r="Z1057" s="17" t="s">
        <v>103</v>
      </c>
      <c r="AA1057" s="17" t="s">
        <v>65</v>
      </c>
      <c r="AB1057" s="17" t="s">
        <v>65</v>
      </c>
      <c r="AC1057" s="17" t="s">
        <v>103</v>
      </c>
      <c r="AD1057" s="17"/>
      <c r="AE1057" s="17" t="s">
        <v>1509</v>
      </c>
    </row>
    <row r="1058" spans="1:31" s="3" customFormat="1" ht="13" x14ac:dyDescent="0.3">
      <c r="A1058" s="35" t="s">
        <v>3389</v>
      </c>
      <c r="B1058" s="17">
        <v>1220</v>
      </c>
      <c r="C1058" s="18">
        <v>42123</v>
      </c>
      <c r="D1058" s="18">
        <v>42124.291666666701</v>
      </c>
      <c r="E1058" s="16" t="s">
        <v>1375</v>
      </c>
      <c r="F1058" s="36">
        <v>42390.333333333299</v>
      </c>
      <c r="G1058" s="16" t="s">
        <v>204</v>
      </c>
      <c r="H1058" s="17" t="s">
        <v>56</v>
      </c>
      <c r="I1058" s="17" t="s">
        <v>95</v>
      </c>
      <c r="J1058" s="17"/>
      <c r="K1058" s="17" t="s">
        <v>57</v>
      </c>
      <c r="L1058" s="17" t="s">
        <v>96</v>
      </c>
      <c r="M1058" s="17"/>
      <c r="N1058" s="17">
        <v>103</v>
      </c>
      <c r="O1058" s="17">
        <v>102.5</v>
      </c>
      <c r="P1058" s="17"/>
      <c r="Q1058" s="17">
        <v>103</v>
      </c>
      <c r="R1058" s="17" t="s">
        <v>83</v>
      </c>
      <c r="S1058" s="17"/>
      <c r="T1058" s="17" t="s">
        <v>229</v>
      </c>
      <c r="U1058" s="17" t="s">
        <v>61</v>
      </c>
      <c r="V1058" s="17" t="s">
        <v>3390</v>
      </c>
      <c r="W1058" s="19" t="s">
        <v>3391</v>
      </c>
      <c r="X1058" s="18">
        <v>43465.333333333299</v>
      </c>
      <c r="Y1058" s="18">
        <v>43465.333333333299</v>
      </c>
      <c r="Z1058" s="17" t="s">
        <v>103</v>
      </c>
      <c r="AA1058" s="17" t="s">
        <v>74</v>
      </c>
      <c r="AB1058" s="17" t="s">
        <v>74</v>
      </c>
      <c r="AC1058" s="17" t="s">
        <v>103</v>
      </c>
      <c r="AD1058" s="17"/>
      <c r="AE1058" s="17" t="s">
        <v>1509</v>
      </c>
    </row>
    <row r="1059" spans="1:31" s="3" customFormat="1" ht="25.5" x14ac:dyDescent="0.3">
      <c r="A1059" s="35" t="s">
        <v>3392</v>
      </c>
      <c r="B1059" s="17">
        <v>1221</v>
      </c>
      <c r="C1059" s="18">
        <v>42002</v>
      </c>
      <c r="D1059" s="18">
        <v>42058.333333333299</v>
      </c>
      <c r="E1059" s="16" t="s">
        <v>1375</v>
      </c>
      <c r="F1059" s="36">
        <v>43067.333333333299</v>
      </c>
      <c r="G1059" s="16" t="s">
        <v>256</v>
      </c>
      <c r="H1059" s="17" t="s">
        <v>76</v>
      </c>
      <c r="I1059" s="17"/>
      <c r="J1059" s="17"/>
      <c r="K1059" s="17" t="s">
        <v>653</v>
      </c>
      <c r="L1059" s="17"/>
      <c r="M1059" s="17"/>
      <c r="N1059" s="17">
        <v>35</v>
      </c>
      <c r="O1059" s="17"/>
      <c r="P1059" s="17"/>
      <c r="Q1059" s="17">
        <v>35</v>
      </c>
      <c r="R1059" s="17" t="s">
        <v>83</v>
      </c>
      <c r="S1059" s="17"/>
      <c r="T1059" s="17" t="s">
        <v>522</v>
      </c>
      <c r="U1059" s="17" t="s">
        <v>61</v>
      </c>
      <c r="V1059" s="17" t="s">
        <v>62</v>
      </c>
      <c r="W1059" s="19" t="s">
        <v>3393</v>
      </c>
      <c r="X1059" s="18">
        <v>43252.291666666701</v>
      </c>
      <c r="Y1059" s="18">
        <v>43252.291666666701</v>
      </c>
      <c r="Z1059" s="17" t="s">
        <v>103</v>
      </c>
      <c r="AA1059" s="17" t="s">
        <v>74</v>
      </c>
      <c r="AB1059" s="17" t="s">
        <v>74</v>
      </c>
      <c r="AC1059" s="17" t="s">
        <v>103</v>
      </c>
      <c r="AD1059" s="17" t="s">
        <v>66</v>
      </c>
      <c r="AE1059" s="17" t="s">
        <v>1509</v>
      </c>
    </row>
    <row r="1060" spans="1:31" s="3" customFormat="1" ht="13" x14ac:dyDescent="0.3">
      <c r="A1060" s="35" t="s">
        <v>3394</v>
      </c>
      <c r="B1060" s="17">
        <v>1224</v>
      </c>
      <c r="C1060" s="18">
        <v>42487</v>
      </c>
      <c r="D1060" s="18">
        <v>42492.291666666701</v>
      </c>
      <c r="E1060" s="16" t="s">
        <v>1375</v>
      </c>
      <c r="F1060" s="36">
        <v>42858.291666666701</v>
      </c>
      <c r="G1060" s="16" t="s">
        <v>259</v>
      </c>
      <c r="H1060" s="17" t="s">
        <v>95</v>
      </c>
      <c r="I1060" s="17"/>
      <c r="J1060" s="17"/>
      <c r="K1060" s="17" t="s">
        <v>96</v>
      </c>
      <c r="L1060" s="17"/>
      <c r="M1060" s="17"/>
      <c r="N1060" s="17">
        <v>153.30000000000001</v>
      </c>
      <c r="O1060" s="17"/>
      <c r="P1060" s="17"/>
      <c r="Q1060" s="17">
        <v>153.30000000000001</v>
      </c>
      <c r="R1060" s="17" t="s">
        <v>83</v>
      </c>
      <c r="S1060" s="17"/>
      <c r="T1060" s="17" t="s">
        <v>133</v>
      </c>
      <c r="U1060" s="17" t="s">
        <v>61</v>
      </c>
      <c r="V1060" s="17" t="s">
        <v>62</v>
      </c>
      <c r="W1060" s="19" t="s">
        <v>3395</v>
      </c>
      <c r="X1060" s="18">
        <v>44166.333333333299</v>
      </c>
      <c r="Y1060" s="18">
        <v>44166.333333333299</v>
      </c>
      <c r="Z1060" s="17" t="s">
        <v>103</v>
      </c>
      <c r="AA1060" s="17" t="s">
        <v>65</v>
      </c>
      <c r="AB1060" s="17"/>
      <c r="AC1060" s="17" t="s">
        <v>103</v>
      </c>
      <c r="AD1060" s="17"/>
      <c r="AE1060" s="17" t="s">
        <v>74</v>
      </c>
    </row>
    <row r="1061" spans="1:31" s="3" customFormat="1" ht="13" x14ac:dyDescent="0.3">
      <c r="A1061" s="35" t="s">
        <v>3396</v>
      </c>
      <c r="B1061" s="17">
        <v>1225</v>
      </c>
      <c r="C1061" s="18">
        <v>42487</v>
      </c>
      <c r="D1061" s="18">
        <v>42492.291666666701</v>
      </c>
      <c r="E1061" s="16" t="s">
        <v>1375</v>
      </c>
      <c r="F1061" s="36">
        <v>44673.291666666701</v>
      </c>
      <c r="G1061" s="16" t="s">
        <v>259</v>
      </c>
      <c r="H1061" s="17" t="s">
        <v>56</v>
      </c>
      <c r="I1061" s="17" t="s">
        <v>95</v>
      </c>
      <c r="J1061" s="17"/>
      <c r="K1061" s="17" t="s">
        <v>57</v>
      </c>
      <c r="L1061" s="17" t="s">
        <v>96</v>
      </c>
      <c r="M1061" s="17"/>
      <c r="N1061" s="17">
        <v>10.45</v>
      </c>
      <c r="O1061" s="17">
        <v>53.2</v>
      </c>
      <c r="P1061" s="17"/>
      <c r="Q1061" s="17">
        <v>60</v>
      </c>
      <c r="R1061" s="17" t="s">
        <v>115</v>
      </c>
      <c r="S1061" s="17" t="s">
        <v>58</v>
      </c>
      <c r="T1061" s="17" t="s">
        <v>78</v>
      </c>
      <c r="U1061" s="17" t="s">
        <v>61</v>
      </c>
      <c r="V1061" s="17" t="s">
        <v>62</v>
      </c>
      <c r="W1061" s="19" t="s">
        <v>3397</v>
      </c>
      <c r="X1061" s="18">
        <v>43617.291666666701</v>
      </c>
      <c r="Y1061" s="18">
        <v>44561.333333333299</v>
      </c>
      <c r="Z1061" s="17" t="s">
        <v>103</v>
      </c>
      <c r="AA1061" s="17" t="s">
        <v>65</v>
      </c>
      <c r="AB1061" s="17" t="s">
        <v>65</v>
      </c>
      <c r="AC1061" s="17" t="s">
        <v>103</v>
      </c>
      <c r="AD1061" s="17" t="s">
        <v>186</v>
      </c>
      <c r="AE1061" s="17" t="s">
        <v>1509</v>
      </c>
    </row>
    <row r="1062" spans="1:31" s="3" customFormat="1" ht="13" x14ac:dyDescent="0.3">
      <c r="A1062" s="35" t="s">
        <v>3398</v>
      </c>
      <c r="B1062" s="17">
        <v>1226</v>
      </c>
      <c r="C1062" s="18">
        <v>42481</v>
      </c>
      <c r="D1062" s="18">
        <v>42492.291666666701</v>
      </c>
      <c r="E1062" s="16" t="s">
        <v>1375</v>
      </c>
      <c r="F1062" s="36">
        <v>42814.291666666701</v>
      </c>
      <c r="G1062" s="16" t="s">
        <v>259</v>
      </c>
      <c r="H1062" s="17" t="s">
        <v>95</v>
      </c>
      <c r="I1062" s="17"/>
      <c r="J1062" s="17"/>
      <c r="K1062" s="17" t="s">
        <v>96</v>
      </c>
      <c r="L1062" s="17"/>
      <c r="M1062" s="17"/>
      <c r="N1062" s="17">
        <v>102</v>
      </c>
      <c r="O1062" s="17"/>
      <c r="P1062" s="17"/>
      <c r="Q1062" s="17">
        <v>102</v>
      </c>
      <c r="R1062" s="17" t="s">
        <v>83</v>
      </c>
      <c r="S1062" s="17"/>
      <c r="T1062" s="17" t="s">
        <v>78</v>
      </c>
      <c r="U1062" s="17" t="s">
        <v>61</v>
      </c>
      <c r="V1062" s="17" t="s">
        <v>62</v>
      </c>
      <c r="W1062" s="19" t="s">
        <v>3399</v>
      </c>
      <c r="X1062" s="18">
        <v>44166.333333333299</v>
      </c>
      <c r="Y1062" s="18">
        <v>44166.333333333299</v>
      </c>
      <c r="Z1062" s="17" t="s">
        <v>103</v>
      </c>
      <c r="AA1062" s="17"/>
      <c r="AB1062" s="17"/>
      <c r="AC1062" s="17" t="s">
        <v>103</v>
      </c>
      <c r="AD1062" s="17"/>
      <c r="AE1062" s="17" t="s">
        <v>1509</v>
      </c>
    </row>
    <row r="1063" spans="1:31" s="3" customFormat="1" ht="25.5" x14ac:dyDescent="0.3">
      <c r="A1063" s="35" t="s">
        <v>3400</v>
      </c>
      <c r="B1063" s="17">
        <v>1227</v>
      </c>
      <c r="C1063" s="18">
        <v>42489</v>
      </c>
      <c r="D1063" s="18">
        <v>42492.291666666701</v>
      </c>
      <c r="E1063" s="16" t="s">
        <v>1375</v>
      </c>
      <c r="F1063" s="36">
        <v>42856.291666666701</v>
      </c>
      <c r="G1063" s="16" t="s">
        <v>259</v>
      </c>
      <c r="H1063" s="17" t="s">
        <v>95</v>
      </c>
      <c r="I1063" s="17"/>
      <c r="J1063" s="17"/>
      <c r="K1063" s="17" t="s">
        <v>96</v>
      </c>
      <c r="L1063" s="17"/>
      <c r="M1063" s="17"/>
      <c r="N1063" s="17">
        <v>42.2</v>
      </c>
      <c r="O1063" s="17"/>
      <c r="P1063" s="17"/>
      <c r="Q1063" s="17">
        <v>42.1</v>
      </c>
      <c r="R1063" s="17" t="s">
        <v>83</v>
      </c>
      <c r="S1063" s="17"/>
      <c r="T1063" s="17" t="s">
        <v>78</v>
      </c>
      <c r="U1063" s="17" t="s">
        <v>61</v>
      </c>
      <c r="V1063" s="17" t="s">
        <v>62</v>
      </c>
      <c r="W1063" s="19" t="s">
        <v>3401</v>
      </c>
      <c r="X1063" s="18">
        <v>44136.291666666701</v>
      </c>
      <c r="Y1063" s="18">
        <v>44136.291666666701</v>
      </c>
      <c r="Z1063" s="17" t="s">
        <v>103</v>
      </c>
      <c r="AA1063" s="17" t="s">
        <v>65</v>
      </c>
      <c r="AB1063" s="17"/>
      <c r="AC1063" s="17" t="s">
        <v>103</v>
      </c>
      <c r="AD1063" s="17"/>
      <c r="AE1063" s="17" t="s">
        <v>1509</v>
      </c>
    </row>
    <row r="1064" spans="1:31" s="3" customFormat="1" ht="38" x14ac:dyDescent="0.3">
      <c r="A1064" s="35" t="s">
        <v>3402</v>
      </c>
      <c r="B1064" s="17">
        <v>1228</v>
      </c>
      <c r="C1064" s="18">
        <v>42493</v>
      </c>
      <c r="D1064" s="18">
        <v>42492.291666666701</v>
      </c>
      <c r="E1064" s="16" t="s">
        <v>1375</v>
      </c>
      <c r="F1064" s="36">
        <v>42795.333333333299</v>
      </c>
      <c r="G1064" s="16" t="s">
        <v>259</v>
      </c>
      <c r="H1064" s="17" t="s">
        <v>56</v>
      </c>
      <c r="I1064" s="17"/>
      <c r="J1064" s="17"/>
      <c r="K1064" s="17" t="s">
        <v>57</v>
      </c>
      <c r="L1064" s="17"/>
      <c r="M1064" s="17"/>
      <c r="N1064" s="17">
        <v>52.2</v>
      </c>
      <c r="O1064" s="17"/>
      <c r="P1064" s="17"/>
      <c r="Q1064" s="17">
        <v>50.83</v>
      </c>
      <c r="R1064" s="17" t="s">
        <v>83</v>
      </c>
      <c r="S1064" s="17"/>
      <c r="T1064" s="17" t="s">
        <v>78</v>
      </c>
      <c r="U1064" s="17" t="s">
        <v>61</v>
      </c>
      <c r="V1064" s="17" t="s">
        <v>62</v>
      </c>
      <c r="W1064" s="19" t="s">
        <v>3403</v>
      </c>
      <c r="X1064" s="18">
        <v>43983.291666666701</v>
      </c>
      <c r="Y1064" s="18">
        <v>43983.291666666701</v>
      </c>
      <c r="Z1064" s="17" t="s">
        <v>103</v>
      </c>
      <c r="AA1064" s="17" t="s">
        <v>65</v>
      </c>
      <c r="AB1064" s="17"/>
      <c r="AC1064" s="17" t="s">
        <v>103</v>
      </c>
      <c r="AD1064" s="17"/>
      <c r="AE1064" s="17" t="s">
        <v>1509</v>
      </c>
    </row>
    <row r="1065" spans="1:31" s="3" customFormat="1" ht="50.5" x14ac:dyDescent="0.3">
      <c r="A1065" s="35" t="s">
        <v>3404</v>
      </c>
      <c r="B1065" s="17">
        <v>1229</v>
      </c>
      <c r="C1065" s="18">
        <v>42483</v>
      </c>
      <c r="D1065" s="18">
        <v>42492.291666666701</v>
      </c>
      <c r="E1065" s="16" t="s">
        <v>1375</v>
      </c>
      <c r="F1065" s="36">
        <v>42807.291666666701</v>
      </c>
      <c r="G1065" s="16" t="s">
        <v>259</v>
      </c>
      <c r="H1065" s="17" t="s">
        <v>95</v>
      </c>
      <c r="I1065" s="17"/>
      <c r="J1065" s="17"/>
      <c r="K1065" s="17" t="s">
        <v>96</v>
      </c>
      <c r="L1065" s="17"/>
      <c r="M1065" s="17"/>
      <c r="N1065" s="17">
        <v>61.62</v>
      </c>
      <c r="O1065" s="17"/>
      <c r="P1065" s="17"/>
      <c r="Q1065" s="17">
        <v>60.85</v>
      </c>
      <c r="R1065" s="17" t="s">
        <v>83</v>
      </c>
      <c r="S1065" s="17"/>
      <c r="T1065" s="17" t="s">
        <v>78</v>
      </c>
      <c r="U1065" s="17" t="s">
        <v>61</v>
      </c>
      <c r="V1065" s="17" t="s">
        <v>62</v>
      </c>
      <c r="W1065" s="19" t="s">
        <v>3405</v>
      </c>
      <c r="X1065" s="18">
        <v>44196.333333333299</v>
      </c>
      <c r="Y1065" s="18">
        <v>44196.333333333299</v>
      </c>
      <c r="Z1065" s="17" t="s">
        <v>103</v>
      </c>
      <c r="AA1065" s="17" t="s">
        <v>65</v>
      </c>
      <c r="AB1065" s="17"/>
      <c r="AC1065" s="17" t="s">
        <v>103</v>
      </c>
      <c r="AD1065" s="17"/>
      <c r="AE1065" s="17" t="s">
        <v>1509</v>
      </c>
    </row>
    <row r="1066" spans="1:31" s="3" customFormat="1" ht="13" x14ac:dyDescent="0.3">
      <c r="A1066" s="35" t="s">
        <v>3406</v>
      </c>
      <c r="B1066" s="17">
        <v>1230</v>
      </c>
      <c r="C1066" s="18">
        <v>42488</v>
      </c>
      <c r="D1066" s="18">
        <v>42492.291666666701</v>
      </c>
      <c r="E1066" s="16" t="s">
        <v>1375</v>
      </c>
      <c r="F1066" s="36">
        <v>42859.291666666701</v>
      </c>
      <c r="G1066" s="16" t="s">
        <v>259</v>
      </c>
      <c r="H1066" s="17" t="s">
        <v>95</v>
      </c>
      <c r="I1066" s="17" t="s">
        <v>56</v>
      </c>
      <c r="J1066" s="17"/>
      <c r="K1066" s="17" t="s">
        <v>96</v>
      </c>
      <c r="L1066" s="17" t="s">
        <v>57</v>
      </c>
      <c r="M1066" s="17"/>
      <c r="N1066" s="17">
        <v>121.6</v>
      </c>
      <c r="O1066" s="17">
        <v>30.9</v>
      </c>
      <c r="P1066" s="17"/>
      <c r="Q1066" s="17">
        <v>152.19999999999999</v>
      </c>
      <c r="R1066" s="17" t="s">
        <v>83</v>
      </c>
      <c r="S1066" s="17"/>
      <c r="T1066" s="17" t="s">
        <v>78</v>
      </c>
      <c r="U1066" s="17" t="s">
        <v>61</v>
      </c>
      <c r="V1066" s="17" t="s">
        <v>62</v>
      </c>
      <c r="W1066" s="19" t="s">
        <v>3407</v>
      </c>
      <c r="X1066" s="18">
        <v>44531.333333333299</v>
      </c>
      <c r="Y1066" s="18">
        <v>44531.333333333299</v>
      </c>
      <c r="Z1066" s="17" t="s">
        <v>103</v>
      </c>
      <c r="AA1066" s="17" t="s">
        <v>65</v>
      </c>
      <c r="AB1066" s="17"/>
      <c r="AC1066" s="17" t="s">
        <v>103</v>
      </c>
      <c r="AD1066" s="17"/>
      <c r="AE1066" s="17" t="s">
        <v>1509</v>
      </c>
    </row>
    <row r="1067" spans="1:31" s="3" customFormat="1" ht="13" x14ac:dyDescent="0.3">
      <c r="A1067" s="35" t="s">
        <v>3408</v>
      </c>
      <c r="B1067" s="17">
        <v>1231</v>
      </c>
      <c r="C1067" s="18">
        <v>42482</v>
      </c>
      <c r="D1067" s="18">
        <v>42492.291666666701</v>
      </c>
      <c r="E1067" s="16" t="s">
        <v>1375</v>
      </c>
      <c r="F1067" s="36">
        <v>42557.291666666701</v>
      </c>
      <c r="G1067" s="16" t="s">
        <v>259</v>
      </c>
      <c r="H1067" s="17" t="s">
        <v>95</v>
      </c>
      <c r="I1067" s="17"/>
      <c r="J1067" s="17"/>
      <c r="K1067" s="17" t="s">
        <v>96</v>
      </c>
      <c r="L1067" s="17"/>
      <c r="M1067" s="17"/>
      <c r="N1067" s="17">
        <v>1044.7625</v>
      </c>
      <c r="O1067" s="17"/>
      <c r="P1067" s="17"/>
      <c r="Q1067" s="17">
        <v>1043.0705</v>
      </c>
      <c r="R1067" s="17" t="s">
        <v>83</v>
      </c>
      <c r="S1067" s="17"/>
      <c r="T1067" s="17" t="s">
        <v>78</v>
      </c>
      <c r="U1067" s="17" t="s">
        <v>61</v>
      </c>
      <c r="V1067" s="17" t="s">
        <v>62</v>
      </c>
      <c r="W1067" s="19" t="s">
        <v>3409</v>
      </c>
      <c r="X1067" s="18">
        <v>44196.333333333299</v>
      </c>
      <c r="Y1067" s="18">
        <v>44196.333333333299</v>
      </c>
      <c r="Z1067" s="17" t="s">
        <v>103</v>
      </c>
      <c r="AA1067" s="17" t="s">
        <v>74</v>
      </c>
      <c r="AB1067" s="17"/>
      <c r="AC1067" s="17" t="s">
        <v>103</v>
      </c>
      <c r="AD1067" s="17"/>
      <c r="AE1067" s="17" t="s">
        <v>1509</v>
      </c>
    </row>
    <row r="1068" spans="1:31" s="3" customFormat="1" ht="13" x14ac:dyDescent="0.3">
      <c r="A1068" s="35" t="s">
        <v>3410</v>
      </c>
      <c r="B1068" s="17">
        <v>1232</v>
      </c>
      <c r="C1068" s="18">
        <v>42482</v>
      </c>
      <c r="D1068" s="18">
        <v>42492.291666666701</v>
      </c>
      <c r="E1068" s="16" t="s">
        <v>1375</v>
      </c>
      <c r="F1068" s="36">
        <v>42807.291666666701</v>
      </c>
      <c r="G1068" s="16" t="s">
        <v>259</v>
      </c>
      <c r="H1068" s="17" t="s">
        <v>95</v>
      </c>
      <c r="I1068" s="17"/>
      <c r="J1068" s="17"/>
      <c r="K1068" s="17" t="s">
        <v>96</v>
      </c>
      <c r="L1068" s="17"/>
      <c r="M1068" s="17"/>
      <c r="N1068" s="17">
        <v>1044.7625</v>
      </c>
      <c r="O1068" s="17"/>
      <c r="P1068" s="17"/>
      <c r="Q1068" s="17">
        <v>1042.4945</v>
      </c>
      <c r="R1068" s="17" t="s">
        <v>83</v>
      </c>
      <c r="S1068" s="17"/>
      <c r="T1068" s="17" t="s">
        <v>78</v>
      </c>
      <c r="U1068" s="17" t="s">
        <v>61</v>
      </c>
      <c r="V1068" s="17" t="s">
        <v>62</v>
      </c>
      <c r="W1068" s="19" t="s">
        <v>319</v>
      </c>
      <c r="X1068" s="18">
        <v>44196.333333333299</v>
      </c>
      <c r="Y1068" s="18">
        <v>44196.333333333299</v>
      </c>
      <c r="Z1068" s="17" t="s">
        <v>103</v>
      </c>
      <c r="AA1068" s="17" t="s">
        <v>65</v>
      </c>
      <c r="AB1068" s="17"/>
      <c r="AC1068" s="17" t="s">
        <v>103</v>
      </c>
      <c r="AD1068" s="17"/>
      <c r="AE1068" s="17" t="s">
        <v>1509</v>
      </c>
    </row>
    <row r="1069" spans="1:31" s="3" customFormat="1" ht="13" x14ac:dyDescent="0.3">
      <c r="A1069" s="35" t="s">
        <v>3411</v>
      </c>
      <c r="B1069" s="17">
        <v>1233</v>
      </c>
      <c r="C1069" s="18">
        <v>42492</v>
      </c>
      <c r="D1069" s="18">
        <v>42492.291666666701</v>
      </c>
      <c r="E1069" s="16" t="s">
        <v>1375</v>
      </c>
      <c r="F1069" s="36">
        <v>43221.291666666701</v>
      </c>
      <c r="G1069" s="16" t="s">
        <v>259</v>
      </c>
      <c r="H1069" s="17" t="s">
        <v>56</v>
      </c>
      <c r="I1069" s="17"/>
      <c r="J1069" s="17"/>
      <c r="K1069" s="17" t="s">
        <v>57</v>
      </c>
      <c r="L1069" s="17"/>
      <c r="M1069" s="17"/>
      <c r="N1069" s="17">
        <v>50.5</v>
      </c>
      <c r="O1069" s="17"/>
      <c r="P1069" s="17"/>
      <c r="Q1069" s="17">
        <v>50.5</v>
      </c>
      <c r="R1069" s="17" t="s">
        <v>83</v>
      </c>
      <c r="S1069" s="17"/>
      <c r="T1069" s="17" t="s">
        <v>747</v>
      </c>
      <c r="U1069" s="17" t="s">
        <v>61</v>
      </c>
      <c r="V1069" s="17" t="s">
        <v>62</v>
      </c>
      <c r="W1069" s="19" t="s">
        <v>3412</v>
      </c>
      <c r="X1069" s="18">
        <v>43251.291666666701</v>
      </c>
      <c r="Y1069" s="18">
        <v>43251.291666666701</v>
      </c>
      <c r="Z1069" s="17" t="s">
        <v>103</v>
      </c>
      <c r="AA1069" s="17" t="s">
        <v>65</v>
      </c>
      <c r="AB1069" s="17" t="s">
        <v>65</v>
      </c>
      <c r="AC1069" s="17" t="s">
        <v>103</v>
      </c>
      <c r="AD1069" s="17"/>
      <c r="AE1069" s="17" t="s">
        <v>1509</v>
      </c>
    </row>
    <row r="1070" spans="1:31" s="3" customFormat="1" ht="38" x14ac:dyDescent="0.3">
      <c r="A1070" s="35" t="s">
        <v>3413</v>
      </c>
      <c r="B1070" s="17">
        <v>1234</v>
      </c>
      <c r="C1070" s="18">
        <v>42481</v>
      </c>
      <c r="D1070" s="18">
        <v>42492.291666666701</v>
      </c>
      <c r="E1070" s="16" t="s">
        <v>1375</v>
      </c>
      <c r="F1070" s="36">
        <v>42814.291666666701</v>
      </c>
      <c r="G1070" s="16" t="s">
        <v>259</v>
      </c>
      <c r="H1070" s="17" t="s">
        <v>95</v>
      </c>
      <c r="I1070" s="17"/>
      <c r="J1070" s="17"/>
      <c r="K1070" s="17" t="s">
        <v>96</v>
      </c>
      <c r="L1070" s="17"/>
      <c r="M1070" s="17"/>
      <c r="N1070" s="17">
        <v>50</v>
      </c>
      <c r="O1070" s="17"/>
      <c r="P1070" s="17"/>
      <c r="Q1070" s="17">
        <v>51</v>
      </c>
      <c r="R1070" s="17" t="s">
        <v>83</v>
      </c>
      <c r="S1070" s="17"/>
      <c r="T1070" s="17" t="s">
        <v>78</v>
      </c>
      <c r="U1070" s="17" t="s">
        <v>61</v>
      </c>
      <c r="V1070" s="17" t="s">
        <v>62</v>
      </c>
      <c r="W1070" s="19" t="s">
        <v>3414</v>
      </c>
      <c r="X1070" s="18">
        <v>44078.291666666701</v>
      </c>
      <c r="Y1070" s="18">
        <v>44078.291666666701</v>
      </c>
      <c r="Z1070" s="17" t="s">
        <v>103</v>
      </c>
      <c r="AA1070" s="17"/>
      <c r="AB1070" s="17"/>
      <c r="AC1070" s="17" t="s">
        <v>103</v>
      </c>
      <c r="AD1070" s="17"/>
      <c r="AE1070" s="17" t="s">
        <v>1509</v>
      </c>
    </row>
    <row r="1071" spans="1:31" s="3" customFormat="1" ht="13" x14ac:dyDescent="0.3">
      <c r="A1071" s="35" t="s">
        <v>3415</v>
      </c>
      <c r="B1071" s="17">
        <v>1235</v>
      </c>
      <c r="C1071" s="18">
        <v>42481</v>
      </c>
      <c r="D1071" s="18">
        <v>42492.291666666701</v>
      </c>
      <c r="E1071" s="16" t="s">
        <v>1375</v>
      </c>
      <c r="F1071" s="36">
        <v>44209.333333333299</v>
      </c>
      <c r="G1071" s="16" t="s">
        <v>259</v>
      </c>
      <c r="H1071" s="17" t="s">
        <v>95</v>
      </c>
      <c r="I1071" s="17" t="s">
        <v>56</v>
      </c>
      <c r="J1071" s="17"/>
      <c r="K1071" s="17" t="s">
        <v>96</v>
      </c>
      <c r="L1071" s="17" t="s">
        <v>57</v>
      </c>
      <c r="M1071" s="17"/>
      <c r="N1071" s="17">
        <v>86.64</v>
      </c>
      <c r="O1071" s="17">
        <v>99</v>
      </c>
      <c r="P1071" s="17"/>
      <c r="Q1071" s="17">
        <v>85</v>
      </c>
      <c r="R1071" s="17" t="s">
        <v>115</v>
      </c>
      <c r="S1071" s="17"/>
      <c r="T1071" s="17" t="s">
        <v>78</v>
      </c>
      <c r="U1071" s="17" t="s">
        <v>61</v>
      </c>
      <c r="V1071" s="17" t="s">
        <v>62</v>
      </c>
      <c r="W1071" s="19" t="s">
        <v>3416</v>
      </c>
      <c r="X1071" s="18">
        <v>43830.333333333299</v>
      </c>
      <c r="Y1071" s="18">
        <v>45657.333333333299</v>
      </c>
      <c r="Z1071" s="17" t="s">
        <v>103</v>
      </c>
      <c r="AA1071" s="17" t="s">
        <v>65</v>
      </c>
      <c r="AB1071" s="17" t="s">
        <v>65</v>
      </c>
      <c r="AC1071" s="17" t="s">
        <v>103</v>
      </c>
      <c r="AD1071" s="17" t="s">
        <v>66</v>
      </c>
      <c r="AE1071" s="17" t="s">
        <v>1509</v>
      </c>
    </row>
    <row r="1072" spans="1:31" s="3" customFormat="1" ht="25.5" x14ac:dyDescent="0.3">
      <c r="A1072" s="35" t="s">
        <v>3417</v>
      </c>
      <c r="B1072" s="17">
        <v>1236</v>
      </c>
      <c r="C1072" s="18">
        <v>42489</v>
      </c>
      <c r="D1072" s="18">
        <v>42492.291666666701</v>
      </c>
      <c r="E1072" s="16" t="s">
        <v>1375</v>
      </c>
      <c r="F1072" s="36">
        <v>42856.291666666701</v>
      </c>
      <c r="G1072" s="16" t="s">
        <v>259</v>
      </c>
      <c r="H1072" s="17" t="s">
        <v>95</v>
      </c>
      <c r="I1072" s="17"/>
      <c r="J1072" s="17"/>
      <c r="K1072" s="17" t="s">
        <v>96</v>
      </c>
      <c r="L1072" s="17"/>
      <c r="M1072" s="17"/>
      <c r="N1072" s="17">
        <v>105.5</v>
      </c>
      <c r="O1072" s="17"/>
      <c r="P1072" s="17"/>
      <c r="Q1072" s="17">
        <v>105.3</v>
      </c>
      <c r="R1072" s="17" t="s">
        <v>83</v>
      </c>
      <c r="S1072" s="17"/>
      <c r="T1072" s="17" t="s">
        <v>78</v>
      </c>
      <c r="U1072" s="17" t="s">
        <v>61</v>
      </c>
      <c r="V1072" s="17" t="s">
        <v>62</v>
      </c>
      <c r="W1072" s="19" t="s">
        <v>3418</v>
      </c>
      <c r="X1072" s="18">
        <v>44136.291666666701</v>
      </c>
      <c r="Y1072" s="18">
        <v>44136.291666666701</v>
      </c>
      <c r="Z1072" s="17" t="s">
        <v>103</v>
      </c>
      <c r="AA1072" s="17" t="s">
        <v>65</v>
      </c>
      <c r="AB1072" s="17"/>
      <c r="AC1072" s="17" t="s">
        <v>103</v>
      </c>
      <c r="AD1072" s="17"/>
      <c r="AE1072" s="17" t="s">
        <v>1509</v>
      </c>
    </row>
    <row r="1073" spans="1:31" s="3" customFormat="1" ht="38" x14ac:dyDescent="0.3">
      <c r="A1073" s="35" t="s">
        <v>3419</v>
      </c>
      <c r="B1073" s="17">
        <v>1237</v>
      </c>
      <c r="C1073" s="18">
        <v>42482</v>
      </c>
      <c r="D1073" s="18">
        <v>42492.291666666701</v>
      </c>
      <c r="E1073" s="16" t="s">
        <v>1375</v>
      </c>
      <c r="F1073" s="36">
        <v>42859.291666666701</v>
      </c>
      <c r="G1073" s="16" t="s">
        <v>259</v>
      </c>
      <c r="H1073" s="17" t="s">
        <v>95</v>
      </c>
      <c r="I1073" s="17" t="s">
        <v>56</v>
      </c>
      <c r="J1073" s="17"/>
      <c r="K1073" s="17" t="s">
        <v>96</v>
      </c>
      <c r="L1073" s="17" t="s">
        <v>57</v>
      </c>
      <c r="M1073" s="17"/>
      <c r="N1073" s="17">
        <v>82.367999999999995</v>
      </c>
      <c r="O1073" s="17">
        <v>20.7</v>
      </c>
      <c r="P1073" s="17"/>
      <c r="Q1073" s="17">
        <v>80.77</v>
      </c>
      <c r="R1073" s="17" t="s">
        <v>83</v>
      </c>
      <c r="S1073" s="17"/>
      <c r="T1073" s="17" t="s">
        <v>78</v>
      </c>
      <c r="U1073" s="17" t="s">
        <v>61</v>
      </c>
      <c r="V1073" s="17" t="s">
        <v>62</v>
      </c>
      <c r="W1073" s="19" t="s">
        <v>3420</v>
      </c>
      <c r="X1073" s="18">
        <v>43830.333333333299</v>
      </c>
      <c r="Y1073" s="18">
        <v>43830.333333333299</v>
      </c>
      <c r="Z1073" s="17" t="s">
        <v>103</v>
      </c>
      <c r="AA1073" s="17" t="s">
        <v>65</v>
      </c>
      <c r="AB1073" s="17"/>
      <c r="AC1073" s="17" t="s">
        <v>103</v>
      </c>
      <c r="AD1073" s="17"/>
      <c r="AE1073" s="17" t="s">
        <v>1509</v>
      </c>
    </row>
    <row r="1074" spans="1:31" s="3" customFormat="1" ht="13" x14ac:dyDescent="0.3">
      <c r="A1074" s="35" t="s">
        <v>3421</v>
      </c>
      <c r="B1074" s="17">
        <v>1238</v>
      </c>
      <c r="C1074" s="18">
        <v>42488</v>
      </c>
      <c r="D1074" s="18">
        <v>42492.291666666701</v>
      </c>
      <c r="E1074" s="16" t="s">
        <v>1375</v>
      </c>
      <c r="F1074" s="36">
        <v>42815.291666666701</v>
      </c>
      <c r="G1074" s="16" t="s">
        <v>259</v>
      </c>
      <c r="H1074" s="17" t="s">
        <v>95</v>
      </c>
      <c r="I1074" s="17"/>
      <c r="J1074" s="17"/>
      <c r="K1074" s="17" t="s">
        <v>96</v>
      </c>
      <c r="L1074" s="17"/>
      <c r="M1074" s="17"/>
      <c r="N1074" s="17">
        <v>61</v>
      </c>
      <c r="O1074" s="17"/>
      <c r="P1074" s="17"/>
      <c r="Q1074" s="17">
        <v>61</v>
      </c>
      <c r="R1074" s="17" t="s">
        <v>83</v>
      </c>
      <c r="S1074" s="17"/>
      <c r="T1074" s="17" t="s">
        <v>78</v>
      </c>
      <c r="U1074" s="17" t="s">
        <v>61</v>
      </c>
      <c r="V1074" s="17" t="s">
        <v>62</v>
      </c>
      <c r="W1074" s="19" t="s">
        <v>3422</v>
      </c>
      <c r="X1074" s="18">
        <v>43435.333333333299</v>
      </c>
      <c r="Y1074" s="18">
        <v>43435.333333333299</v>
      </c>
      <c r="Z1074" s="17" t="s">
        <v>103</v>
      </c>
      <c r="AA1074" s="17" t="s">
        <v>65</v>
      </c>
      <c r="AB1074" s="17"/>
      <c r="AC1074" s="17" t="s">
        <v>103</v>
      </c>
      <c r="AD1074" s="17"/>
      <c r="AE1074" s="17" t="s">
        <v>1509</v>
      </c>
    </row>
    <row r="1075" spans="1:31" s="3" customFormat="1" ht="25.5" x14ac:dyDescent="0.3">
      <c r="A1075" s="35" t="s">
        <v>3423</v>
      </c>
      <c r="B1075" s="17">
        <v>1240</v>
      </c>
      <c r="C1075" s="18">
        <v>42481</v>
      </c>
      <c r="D1075" s="18">
        <v>42492.291666666701</v>
      </c>
      <c r="E1075" s="16" t="s">
        <v>1375</v>
      </c>
      <c r="F1075" s="36">
        <v>42859.291666666701</v>
      </c>
      <c r="G1075" s="16" t="s">
        <v>259</v>
      </c>
      <c r="H1075" s="17" t="s">
        <v>95</v>
      </c>
      <c r="I1075" s="17"/>
      <c r="J1075" s="17"/>
      <c r="K1075" s="17" t="s">
        <v>96</v>
      </c>
      <c r="L1075" s="17"/>
      <c r="M1075" s="17"/>
      <c r="N1075" s="17">
        <v>20.52</v>
      </c>
      <c r="O1075" s="17"/>
      <c r="P1075" s="17"/>
      <c r="Q1075" s="17">
        <v>20.22</v>
      </c>
      <c r="R1075" s="17" t="s">
        <v>83</v>
      </c>
      <c r="S1075" s="17"/>
      <c r="T1075" s="17" t="s">
        <v>133</v>
      </c>
      <c r="U1075" s="17" t="s">
        <v>61</v>
      </c>
      <c r="V1075" s="17" t="s">
        <v>62</v>
      </c>
      <c r="W1075" s="19" t="s">
        <v>3424</v>
      </c>
      <c r="X1075" s="18">
        <v>43830.333333333299</v>
      </c>
      <c r="Y1075" s="18">
        <v>43830.333333333299</v>
      </c>
      <c r="Z1075" s="17" t="s">
        <v>103</v>
      </c>
      <c r="AA1075" s="17" t="s">
        <v>65</v>
      </c>
      <c r="AB1075" s="17"/>
      <c r="AC1075" s="17" t="s">
        <v>103</v>
      </c>
      <c r="AD1075" s="17"/>
      <c r="AE1075" s="17" t="s">
        <v>1509</v>
      </c>
    </row>
    <row r="1076" spans="1:31" s="3" customFormat="1" ht="13" x14ac:dyDescent="0.3">
      <c r="A1076" s="35" t="s">
        <v>3425</v>
      </c>
      <c r="B1076" s="17">
        <v>1241</v>
      </c>
      <c r="C1076" s="18">
        <v>42486</v>
      </c>
      <c r="D1076" s="18">
        <v>42492.291666666701</v>
      </c>
      <c r="E1076" s="16" t="s">
        <v>1375</v>
      </c>
      <c r="F1076" s="36">
        <v>42804.333333333299</v>
      </c>
      <c r="G1076" s="16" t="s">
        <v>259</v>
      </c>
      <c r="H1076" s="17" t="s">
        <v>95</v>
      </c>
      <c r="I1076" s="17"/>
      <c r="J1076" s="17"/>
      <c r="K1076" s="17" t="s">
        <v>96</v>
      </c>
      <c r="L1076" s="17"/>
      <c r="M1076" s="17"/>
      <c r="N1076" s="17">
        <v>310.791</v>
      </c>
      <c r="O1076" s="17"/>
      <c r="P1076" s="17"/>
      <c r="Q1076" s="17">
        <v>307.62400000000002</v>
      </c>
      <c r="R1076" s="17" t="s">
        <v>83</v>
      </c>
      <c r="S1076" s="17"/>
      <c r="T1076" s="17" t="s">
        <v>78</v>
      </c>
      <c r="U1076" s="17" t="s">
        <v>61</v>
      </c>
      <c r="V1076" s="17" t="s">
        <v>62</v>
      </c>
      <c r="W1076" s="19" t="s">
        <v>3426</v>
      </c>
      <c r="X1076" s="18">
        <v>44196.333333333299</v>
      </c>
      <c r="Y1076" s="18">
        <v>44196.333333333299</v>
      </c>
      <c r="Z1076" s="17" t="s">
        <v>103</v>
      </c>
      <c r="AA1076" s="17" t="s">
        <v>65</v>
      </c>
      <c r="AB1076" s="17"/>
      <c r="AC1076" s="17" t="s">
        <v>103</v>
      </c>
      <c r="AD1076" s="17"/>
      <c r="AE1076" s="17" t="s">
        <v>1509</v>
      </c>
    </row>
    <row r="1077" spans="1:31" s="3" customFormat="1" ht="13" x14ac:dyDescent="0.3">
      <c r="A1077" s="35" t="s">
        <v>3427</v>
      </c>
      <c r="B1077" s="17">
        <v>1245</v>
      </c>
      <c r="C1077" s="18">
        <v>42480</v>
      </c>
      <c r="D1077" s="18">
        <v>42492.291666666701</v>
      </c>
      <c r="E1077" s="16" t="s">
        <v>1375</v>
      </c>
      <c r="F1077" s="36">
        <v>42867.291666666701</v>
      </c>
      <c r="G1077" s="16" t="s">
        <v>259</v>
      </c>
      <c r="H1077" s="17" t="s">
        <v>56</v>
      </c>
      <c r="I1077" s="17"/>
      <c r="J1077" s="17"/>
      <c r="K1077" s="17" t="s">
        <v>2996</v>
      </c>
      <c r="L1077" s="17"/>
      <c r="M1077" s="17"/>
      <c r="N1077" s="17">
        <v>122.4</v>
      </c>
      <c r="O1077" s="17"/>
      <c r="P1077" s="17"/>
      <c r="Q1077" s="17">
        <v>30.6</v>
      </c>
      <c r="R1077" s="17" t="s">
        <v>83</v>
      </c>
      <c r="S1077" s="17"/>
      <c r="T1077" s="17" t="s">
        <v>78</v>
      </c>
      <c r="U1077" s="17" t="s">
        <v>61</v>
      </c>
      <c r="V1077" s="17" t="s">
        <v>62</v>
      </c>
      <c r="W1077" s="19" t="s">
        <v>3428</v>
      </c>
      <c r="X1077" s="18">
        <v>44317.291666666701</v>
      </c>
      <c r="Y1077" s="18">
        <v>44317.291666666701</v>
      </c>
      <c r="Z1077" s="17" t="s">
        <v>103</v>
      </c>
      <c r="AA1077" s="17"/>
      <c r="AB1077" s="17"/>
      <c r="AC1077" s="17" t="s">
        <v>103</v>
      </c>
      <c r="AD1077" s="17"/>
      <c r="AE1077" s="17" t="s">
        <v>1509</v>
      </c>
    </row>
    <row r="1078" spans="1:31" s="3" customFormat="1" ht="25.5" x14ac:dyDescent="0.3">
      <c r="A1078" s="35" t="s">
        <v>3429</v>
      </c>
      <c r="B1078" s="17">
        <v>1246</v>
      </c>
      <c r="C1078" s="18">
        <v>42489</v>
      </c>
      <c r="D1078" s="18">
        <v>42492.291666666701</v>
      </c>
      <c r="E1078" s="16" t="s">
        <v>1375</v>
      </c>
      <c r="F1078" s="36">
        <v>43769.291666666701</v>
      </c>
      <c r="G1078" s="16" t="s">
        <v>259</v>
      </c>
      <c r="H1078" s="17" t="s">
        <v>56</v>
      </c>
      <c r="I1078" s="17" t="s">
        <v>55</v>
      </c>
      <c r="J1078" s="17"/>
      <c r="K1078" s="17" t="s">
        <v>57</v>
      </c>
      <c r="L1078" s="17" t="s">
        <v>55</v>
      </c>
      <c r="M1078" s="17"/>
      <c r="N1078" s="17">
        <v>28</v>
      </c>
      <c r="O1078" s="17">
        <v>178.2</v>
      </c>
      <c r="P1078" s="17"/>
      <c r="Q1078" s="17">
        <v>200</v>
      </c>
      <c r="R1078" s="17" t="s">
        <v>83</v>
      </c>
      <c r="S1078" s="17"/>
      <c r="T1078" s="17" t="s">
        <v>156</v>
      </c>
      <c r="U1078" s="17" t="s">
        <v>61</v>
      </c>
      <c r="V1078" s="17" t="s">
        <v>62</v>
      </c>
      <c r="W1078" s="19" t="s">
        <v>3430</v>
      </c>
      <c r="X1078" s="18">
        <v>43830.333333333299</v>
      </c>
      <c r="Y1078" s="18">
        <v>45044.291666666701</v>
      </c>
      <c r="Z1078" s="17" t="s">
        <v>103</v>
      </c>
      <c r="AA1078" s="17" t="s">
        <v>65</v>
      </c>
      <c r="AB1078" s="17" t="s">
        <v>65</v>
      </c>
      <c r="AC1078" s="17" t="s">
        <v>103</v>
      </c>
      <c r="AD1078" s="17" t="s">
        <v>186</v>
      </c>
      <c r="AE1078" s="17" t="s">
        <v>1509</v>
      </c>
    </row>
    <row r="1079" spans="1:31" s="3" customFormat="1" ht="13" x14ac:dyDescent="0.3">
      <c r="A1079" s="35" t="s">
        <v>3431</v>
      </c>
      <c r="B1079" s="17">
        <v>1247</v>
      </c>
      <c r="C1079" s="18">
        <v>42483</v>
      </c>
      <c r="D1079" s="18">
        <v>42492.291666666701</v>
      </c>
      <c r="E1079" s="16" t="s">
        <v>1375</v>
      </c>
      <c r="F1079" s="36">
        <v>42557.291666666701</v>
      </c>
      <c r="G1079" s="16" t="s">
        <v>259</v>
      </c>
      <c r="H1079" s="17" t="s">
        <v>95</v>
      </c>
      <c r="I1079" s="17"/>
      <c r="J1079" s="17"/>
      <c r="K1079" s="17" t="s">
        <v>96</v>
      </c>
      <c r="L1079" s="17"/>
      <c r="M1079" s="17"/>
      <c r="N1079" s="17">
        <v>41</v>
      </c>
      <c r="O1079" s="17"/>
      <c r="P1079" s="17"/>
      <c r="Q1079" s="17">
        <v>40.53</v>
      </c>
      <c r="R1079" s="17" t="s">
        <v>83</v>
      </c>
      <c r="S1079" s="17"/>
      <c r="T1079" s="17" t="s">
        <v>78</v>
      </c>
      <c r="U1079" s="17" t="s">
        <v>61</v>
      </c>
      <c r="V1079" s="17" t="s">
        <v>62</v>
      </c>
      <c r="W1079" s="19" t="s">
        <v>3432</v>
      </c>
      <c r="X1079" s="18">
        <v>44196.333333333299</v>
      </c>
      <c r="Y1079" s="18">
        <v>44196.333333333299</v>
      </c>
      <c r="Z1079" s="17" t="s">
        <v>103</v>
      </c>
      <c r="AA1079" s="17"/>
      <c r="AB1079" s="17"/>
      <c r="AC1079" s="17" t="s">
        <v>103</v>
      </c>
      <c r="AD1079" s="17"/>
      <c r="AE1079" s="17" t="s">
        <v>1509</v>
      </c>
    </row>
    <row r="1080" spans="1:31" s="3" customFormat="1" ht="13" x14ac:dyDescent="0.3">
      <c r="A1080" s="35" t="s">
        <v>3433</v>
      </c>
      <c r="B1080" s="17">
        <v>1248</v>
      </c>
      <c r="C1080" s="18">
        <v>42489</v>
      </c>
      <c r="D1080" s="18">
        <v>42492.291666666701</v>
      </c>
      <c r="E1080" s="16" t="s">
        <v>1375</v>
      </c>
      <c r="F1080" s="36">
        <v>42856.291666666701</v>
      </c>
      <c r="G1080" s="16" t="s">
        <v>259</v>
      </c>
      <c r="H1080" s="17" t="s">
        <v>95</v>
      </c>
      <c r="I1080" s="17"/>
      <c r="J1080" s="17"/>
      <c r="K1080" s="17" t="s">
        <v>96</v>
      </c>
      <c r="L1080" s="17"/>
      <c r="M1080" s="17"/>
      <c r="N1080" s="17">
        <v>105.5</v>
      </c>
      <c r="O1080" s="17"/>
      <c r="P1080" s="17"/>
      <c r="Q1080" s="17">
        <v>105.3</v>
      </c>
      <c r="R1080" s="17" t="s">
        <v>83</v>
      </c>
      <c r="S1080" s="17"/>
      <c r="T1080" s="17" t="s">
        <v>78</v>
      </c>
      <c r="U1080" s="17" t="s">
        <v>61</v>
      </c>
      <c r="V1080" s="17" t="s">
        <v>62</v>
      </c>
      <c r="W1080" s="19" t="s">
        <v>3434</v>
      </c>
      <c r="X1080" s="18">
        <v>44136.291666666701</v>
      </c>
      <c r="Y1080" s="18">
        <v>44136.291666666701</v>
      </c>
      <c r="Z1080" s="17" t="s">
        <v>103</v>
      </c>
      <c r="AA1080" s="17" t="s">
        <v>65</v>
      </c>
      <c r="AB1080" s="17"/>
      <c r="AC1080" s="17" t="s">
        <v>103</v>
      </c>
      <c r="AD1080" s="17"/>
      <c r="AE1080" s="17" t="s">
        <v>1509</v>
      </c>
    </row>
    <row r="1081" spans="1:31" s="3" customFormat="1" ht="13" x14ac:dyDescent="0.3">
      <c r="A1081" s="35" t="s">
        <v>3435</v>
      </c>
      <c r="B1081" s="17">
        <v>1249</v>
      </c>
      <c r="C1081" s="18">
        <v>42486</v>
      </c>
      <c r="D1081" s="18">
        <v>42492.291666666701</v>
      </c>
      <c r="E1081" s="16" t="s">
        <v>1375</v>
      </c>
      <c r="F1081" s="36">
        <v>42872.291666666701</v>
      </c>
      <c r="G1081" s="16" t="s">
        <v>259</v>
      </c>
      <c r="H1081" s="17" t="s">
        <v>95</v>
      </c>
      <c r="I1081" s="17"/>
      <c r="J1081" s="17"/>
      <c r="K1081" s="17" t="s">
        <v>96</v>
      </c>
      <c r="L1081" s="17"/>
      <c r="M1081" s="17"/>
      <c r="N1081" s="17">
        <v>202.922</v>
      </c>
      <c r="O1081" s="17"/>
      <c r="P1081" s="17"/>
      <c r="Q1081" s="17">
        <v>202.922</v>
      </c>
      <c r="R1081" s="17" t="s">
        <v>83</v>
      </c>
      <c r="S1081" s="17"/>
      <c r="T1081" s="17" t="s">
        <v>78</v>
      </c>
      <c r="U1081" s="17" t="s">
        <v>61</v>
      </c>
      <c r="V1081" s="17" t="s">
        <v>62</v>
      </c>
      <c r="W1081" s="19" t="s">
        <v>3436</v>
      </c>
      <c r="X1081" s="18">
        <v>43435.333333333299</v>
      </c>
      <c r="Y1081" s="18">
        <v>43435.333333333299</v>
      </c>
      <c r="Z1081" s="17" t="s">
        <v>103</v>
      </c>
      <c r="AA1081" s="17" t="s">
        <v>65</v>
      </c>
      <c r="AB1081" s="17"/>
      <c r="AC1081" s="17" t="s">
        <v>103</v>
      </c>
      <c r="AD1081" s="17"/>
      <c r="AE1081" s="17" t="s">
        <v>1486</v>
      </c>
    </row>
    <row r="1082" spans="1:31" s="3" customFormat="1" ht="13" x14ac:dyDescent="0.3">
      <c r="A1082" s="35" t="s">
        <v>3437</v>
      </c>
      <c r="B1082" s="17">
        <v>1250</v>
      </c>
      <c r="C1082" s="18">
        <v>42486</v>
      </c>
      <c r="D1082" s="18">
        <v>42492.291666666701</v>
      </c>
      <c r="E1082" s="16" t="s">
        <v>1375</v>
      </c>
      <c r="F1082" s="36">
        <v>42804.333333333299</v>
      </c>
      <c r="G1082" s="16" t="s">
        <v>259</v>
      </c>
      <c r="H1082" s="17" t="s">
        <v>95</v>
      </c>
      <c r="I1082" s="17"/>
      <c r="J1082" s="17"/>
      <c r="K1082" s="17" t="s">
        <v>96</v>
      </c>
      <c r="L1082" s="17"/>
      <c r="M1082" s="17"/>
      <c r="N1082" s="17">
        <v>102.75</v>
      </c>
      <c r="O1082" s="17"/>
      <c r="P1082" s="17"/>
      <c r="Q1082" s="17">
        <v>101.97</v>
      </c>
      <c r="R1082" s="17" t="s">
        <v>83</v>
      </c>
      <c r="S1082" s="17"/>
      <c r="T1082" s="17" t="s">
        <v>747</v>
      </c>
      <c r="U1082" s="17" t="s">
        <v>61</v>
      </c>
      <c r="V1082" s="17" t="s">
        <v>62</v>
      </c>
      <c r="W1082" s="19" t="s">
        <v>3438</v>
      </c>
      <c r="X1082" s="18">
        <v>44196.333333333299</v>
      </c>
      <c r="Y1082" s="18">
        <v>44196.333333333299</v>
      </c>
      <c r="Z1082" s="17" t="s">
        <v>103</v>
      </c>
      <c r="AA1082" s="17" t="s">
        <v>65</v>
      </c>
      <c r="AB1082" s="17"/>
      <c r="AC1082" s="17" t="s">
        <v>103</v>
      </c>
      <c r="AD1082" s="17"/>
      <c r="AE1082" s="17" t="s">
        <v>1509</v>
      </c>
    </row>
    <row r="1083" spans="1:31" s="3" customFormat="1" ht="13" x14ac:dyDescent="0.3">
      <c r="A1083" s="35" t="s">
        <v>3439</v>
      </c>
      <c r="B1083" s="17">
        <v>1251</v>
      </c>
      <c r="C1083" s="18">
        <v>42489</v>
      </c>
      <c r="D1083" s="18">
        <v>42492.291666666701</v>
      </c>
      <c r="E1083" s="16" t="s">
        <v>1375</v>
      </c>
      <c r="F1083" s="36">
        <v>42859.291666666701</v>
      </c>
      <c r="G1083" s="16" t="s">
        <v>259</v>
      </c>
      <c r="H1083" s="17" t="s">
        <v>95</v>
      </c>
      <c r="I1083" s="17"/>
      <c r="J1083" s="17"/>
      <c r="K1083" s="17" t="s">
        <v>96</v>
      </c>
      <c r="L1083" s="17"/>
      <c r="M1083" s="17"/>
      <c r="N1083" s="17">
        <v>42.2</v>
      </c>
      <c r="O1083" s="17"/>
      <c r="P1083" s="17"/>
      <c r="Q1083" s="17">
        <v>42.1</v>
      </c>
      <c r="R1083" s="17" t="s">
        <v>83</v>
      </c>
      <c r="S1083" s="17"/>
      <c r="T1083" s="17" t="s">
        <v>78</v>
      </c>
      <c r="U1083" s="17" t="s">
        <v>61</v>
      </c>
      <c r="V1083" s="17" t="s">
        <v>62</v>
      </c>
      <c r="W1083" s="19" t="s">
        <v>529</v>
      </c>
      <c r="X1083" s="18">
        <v>43770.291666666701</v>
      </c>
      <c r="Y1083" s="18">
        <v>43770.291666666701</v>
      </c>
      <c r="Z1083" s="17" t="s">
        <v>103</v>
      </c>
      <c r="AA1083" s="17" t="s">
        <v>65</v>
      </c>
      <c r="AB1083" s="17"/>
      <c r="AC1083" s="17" t="s">
        <v>103</v>
      </c>
      <c r="AD1083" s="17"/>
      <c r="AE1083" s="17" t="s">
        <v>1509</v>
      </c>
    </row>
    <row r="1084" spans="1:31" s="3" customFormat="1" ht="13" x14ac:dyDescent="0.3">
      <c r="A1084" s="35" t="s">
        <v>3440</v>
      </c>
      <c r="B1084" s="17">
        <v>1252</v>
      </c>
      <c r="C1084" s="18">
        <v>42483</v>
      </c>
      <c r="D1084" s="18">
        <v>42492.291666666701</v>
      </c>
      <c r="E1084" s="16" t="s">
        <v>1375</v>
      </c>
      <c r="F1084" s="36">
        <v>42804.333333333299</v>
      </c>
      <c r="G1084" s="16" t="s">
        <v>259</v>
      </c>
      <c r="H1084" s="17" t="s">
        <v>95</v>
      </c>
      <c r="I1084" s="17"/>
      <c r="J1084" s="17"/>
      <c r="K1084" s="17" t="s">
        <v>96</v>
      </c>
      <c r="L1084" s="17"/>
      <c r="M1084" s="17"/>
      <c r="N1084" s="17">
        <v>71.59</v>
      </c>
      <c r="O1084" s="17"/>
      <c r="P1084" s="17"/>
      <c r="Q1084" s="17">
        <v>71.08</v>
      </c>
      <c r="R1084" s="17" t="s">
        <v>83</v>
      </c>
      <c r="S1084" s="17"/>
      <c r="T1084" s="17" t="s">
        <v>78</v>
      </c>
      <c r="U1084" s="17" t="s">
        <v>61</v>
      </c>
      <c r="V1084" s="17" t="s">
        <v>62</v>
      </c>
      <c r="W1084" s="19" t="s">
        <v>3441</v>
      </c>
      <c r="X1084" s="18">
        <v>44195.333333333299</v>
      </c>
      <c r="Y1084" s="18">
        <v>44195.333333333299</v>
      </c>
      <c r="Z1084" s="17" t="s">
        <v>103</v>
      </c>
      <c r="AA1084" s="17" t="s">
        <v>65</v>
      </c>
      <c r="AB1084" s="17"/>
      <c r="AC1084" s="17" t="s">
        <v>103</v>
      </c>
      <c r="AD1084" s="17"/>
      <c r="AE1084" s="17" t="s">
        <v>1509</v>
      </c>
    </row>
    <row r="1085" spans="1:31" s="3" customFormat="1" ht="13" x14ac:dyDescent="0.3">
      <c r="A1085" s="35" t="s">
        <v>3442</v>
      </c>
      <c r="B1085" s="17">
        <v>1253</v>
      </c>
      <c r="C1085" s="18">
        <v>42478</v>
      </c>
      <c r="D1085" s="18">
        <v>42492.291666666701</v>
      </c>
      <c r="E1085" s="16" t="s">
        <v>1375</v>
      </c>
      <c r="F1085" s="36">
        <v>42859.291666666701</v>
      </c>
      <c r="G1085" s="16" t="s">
        <v>259</v>
      </c>
      <c r="H1085" s="17" t="s">
        <v>95</v>
      </c>
      <c r="I1085" s="17"/>
      <c r="J1085" s="17"/>
      <c r="K1085" s="17" t="s">
        <v>96</v>
      </c>
      <c r="L1085" s="17"/>
      <c r="M1085" s="17"/>
      <c r="N1085" s="17">
        <v>20.52</v>
      </c>
      <c r="O1085" s="17"/>
      <c r="P1085" s="17"/>
      <c r="Q1085" s="17">
        <v>20.2</v>
      </c>
      <c r="R1085" s="17" t="s">
        <v>83</v>
      </c>
      <c r="S1085" s="17"/>
      <c r="T1085" s="17" t="s">
        <v>78</v>
      </c>
      <c r="U1085" s="17" t="s">
        <v>61</v>
      </c>
      <c r="V1085" s="17" t="s">
        <v>62</v>
      </c>
      <c r="W1085" s="19" t="s">
        <v>3443</v>
      </c>
      <c r="X1085" s="18">
        <v>43830.333333333299</v>
      </c>
      <c r="Y1085" s="18">
        <v>43830.333333333299</v>
      </c>
      <c r="Z1085" s="17" t="s">
        <v>103</v>
      </c>
      <c r="AA1085" s="17" t="s">
        <v>65</v>
      </c>
      <c r="AB1085" s="17"/>
      <c r="AC1085" s="17" t="s">
        <v>103</v>
      </c>
      <c r="AD1085" s="17"/>
      <c r="AE1085" s="17" t="s">
        <v>1509</v>
      </c>
    </row>
    <row r="1086" spans="1:31" s="3" customFormat="1" ht="13" x14ac:dyDescent="0.3">
      <c r="A1086" s="35" t="s">
        <v>3444</v>
      </c>
      <c r="B1086" s="17">
        <v>1254</v>
      </c>
      <c r="C1086" s="18">
        <v>42486</v>
      </c>
      <c r="D1086" s="18">
        <v>42492.291666666701</v>
      </c>
      <c r="E1086" s="16" t="s">
        <v>1375</v>
      </c>
      <c r="F1086" s="36">
        <v>42807.291666666701</v>
      </c>
      <c r="G1086" s="16" t="s">
        <v>259</v>
      </c>
      <c r="H1086" s="17" t="s">
        <v>95</v>
      </c>
      <c r="I1086" s="17"/>
      <c r="J1086" s="17"/>
      <c r="K1086" s="17" t="s">
        <v>96</v>
      </c>
      <c r="L1086" s="17"/>
      <c r="M1086" s="17"/>
      <c r="N1086" s="17">
        <v>158.18</v>
      </c>
      <c r="O1086" s="17"/>
      <c r="P1086" s="17"/>
      <c r="Q1086" s="17">
        <v>158.13499999999999</v>
      </c>
      <c r="R1086" s="17" t="s">
        <v>83</v>
      </c>
      <c r="S1086" s="17"/>
      <c r="T1086" s="17" t="s">
        <v>88</v>
      </c>
      <c r="U1086" s="17" t="s">
        <v>61</v>
      </c>
      <c r="V1086" s="17" t="s">
        <v>62</v>
      </c>
      <c r="W1086" s="19" t="s">
        <v>3445</v>
      </c>
      <c r="X1086" s="18">
        <v>43647.291666666701</v>
      </c>
      <c r="Y1086" s="18">
        <v>43647.291666666701</v>
      </c>
      <c r="Z1086" s="17" t="s">
        <v>103</v>
      </c>
      <c r="AA1086" s="17" t="s">
        <v>65</v>
      </c>
      <c r="AB1086" s="17"/>
      <c r="AC1086" s="17" t="s">
        <v>103</v>
      </c>
      <c r="AD1086" s="17"/>
      <c r="AE1086" s="17" t="s">
        <v>1509</v>
      </c>
    </row>
    <row r="1087" spans="1:31" s="3" customFormat="1" ht="13" x14ac:dyDescent="0.3">
      <c r="A1087" s="35" t="s">
        <v>3446</v>
      </c>
      <c r="B1087" s="17">
        <v>1255</v>
      </c>
      <c r="C1087" s="18">
        <v>42492</v>
      </c>
      <c r="D1087" s="18">
        <v>42492.291666666701</v>
      </c>
      <c r="E1087" s="16" t="s">
        <v>1375</v>
      </c>
      <c r="F1087" s="36">
        <v>42809.291666666701</v>
      </c>
      <c r="G1087" s="16" t="s">
        <v>259</v>
      </c>
      <c r="H1087" s="17" t="s">
        <v>95</v>
      </c>
      <c r="I1087" s="17"/>
      <c r="J1087" s="17"/>
      <c r="K1087" s="17" t="s">
        <v>96</v>
      </c>
      <c r="L1087" s="17"/>
      <c r="M1087" s="17"/>
      <c r="N1087" s="17">
        <v>40</v>
      </c>
      <c r="O1087" s="17"/>
      <c r="P1087" s="17"/>
      <c r="Q1087" s="17">
        <v>40.9</v>
      </c>
      <c r="R1087" s="17" t="s">
        <v>83</v>
      </c>
      <c r="S1087" s="17"/>
      <c r="T1087" s="17" t="s">
        <v>88</v>
      </c>
      <c r="U1087" s="17" t="s">
        <v>61</v>
      </c>
      <c r="V1087" s="17" t="s">
        <v>62</v>
      </c>
      <c r="W1087" s="19" t="s">
        <v>3447</v>
      </c>
      <c r="X1087" s="18">
        <v>44196.333333333299</v>
      </c>
      <c r="Y1087" s="18">
        <v>44196.333333333299</v>
      </c>
      <c r="Z1087" s="17" t="s">
        <v>103</v>
      </c>
      <c r="AA1087" s="17" t="s">
        <v>65</v>
      </c>
      <c r="AB1087" s="17"/>
      <c r="AC1087" s="17" t="s">
        <v>103</v>
      </c>
      <c r="AD1087" s="17"/>
      <c r="AE1087" s="17" t="s">
        <v>1509</v>
      </c>
    </row>
    <row r="1088" spans="1:31" s="3" customFormat="1" ht="13" x14ac:dyDescent="0.3">
      <c r="A1088" s="35" t="s">
        <v>3448</v>
      </c>
      <c r="B1088" s="17">
        <v>1256</v>
      </c>
      <c r="C1088" s="18">
        <v>42483</v>
      </c>
      <c r="D1088" s="18">
        <v>42492.291666666701</v>
      </c>
      <c r="E1088" s="16" t="s">
        <v>1375</v>
      </c>
      <c r="F1088" s="36">
        <v>42807.291666666701</v>
      </c>
      <c r="G1088" s="16" t="s">
        <v>259</v>
      </c>
      <c r="H1088" s="17" t="s">
        <v>95</v>
      </c>
      <c r="I1088" s="17"/>
      <c r="J1088" s="17"/>
      <c r="K1088" s="17" t="s">
        <v>96</v>
      </c>
      <c r="L1088" s="17"/>
      <c r="M1088" s="17"/>
      <c r="N1088" s="17">
        <v>91.74</v>
      </c>
      <c r="O1088" s="17"/>
      <c r="P1088" s="17"/>
      <c r="Q1088" s="17">
        <v>91.74</v>
      </c>
      <c r="R1088" s="17" t="s">
        <v>83</v>
      </c>
      <c r="S1088" s="17"/>
      <c r="T1088" s="17" t="s">
        <v>88</v>
      </c>
      <c r="U1088" s="17" t="s">
        <v>61</v>
      </c>
      <c r="V1088" s="17" t="s">
        <v>62</v>
      </c>
      <c r="W1088" s="19" t="s">
        <v>3449</v>
      </c>
      <c r="X1088" s="18">
        <v>44196.333333333299</v>
      </c>
      <c r="Y1088" s="18">
        <v>44196.333333333299</v>
      </c>
      <c r="Z1088" s="17" t="s">
        <v>103</v>
      </c>
      <c r="AA1088" s="17" t="s">
        <v>65</v>
      </c>
      <c r="AB1088" s="17"/>
      <c r="AC1088" s="17" t="s">
        <v>103</v>
      </c>
      <c r="AD1088" s="17"/>
      <c r="AE1088" s="17" t="s">
        <v>1509</v>
      </c>
    </row>
    <row r="1089" spans="1:31" s="3" customFormat="1" ht="13" x14ac:dyDescent="0.3">
      <c r="A1089" s="35" t="s">
        <v>3450</v>
      </c>
      <c r="B1089" s="17">
        <v>1257</v>
      </c>
      <c r="C1089" s="18">
        <v>42486</v>
      </c>
      <c r="D1089" s="18">
        <v>42492.291666666701</v>
      </c>
      <c r="E1089" s="16" t="s">
        <v>1375</v>
      </c>
      <c r="F1089" s="36">
        <v>42557.291666666701</v>
      </c>
      <c r="G1089" s="16" t="s">
        <v>259</v>
      </c>
      <c r="H1089" s="17" t="s">
        <v>95</v>
      </c>
      <c r="I1089" s="17"/>
      <c r="J1089" s="17"/>
      <c r="K1089" s="17" t="s">
        <v>96</v>
      </c>
      <c r="L1089" s="17"/>
      <c r="M1089" s="17"/>
      <c r="N1089" s="17">
        <v>22.37</v>
      </c>
      <c r="O1089" s="17"/>
      <c r="P1089" s="17"/>
      <c r="Q1089" s="17">
        <v>20.29</v>
      </c>
      <c r="R1089" s="17" t="s">
        <v>83</v>
      </c>
      <c r="S1089" s="17"/>
      <c r="T1089" s="17" t="s">
        <v>88</v>
      </c>
      <c r="U1089" s="17" t="s">
        <v>61</v>
      </c>
      <c r="V1089" s="17" t="s">
        <v>62</v>
      </c>
      <c r="W1089" s="19" t="s">
        <v>387</v>
      </c>
      <c r="X1089" s="18">
        <v>44196.333333333299</v>
      </c>
      <c r="Y1089" s="18">
        <v>44196.333333333299</v>
      </c>
      <c r="Z1089" s="17" t="s">
        <v>103</v>
      </c>
      <c r="AA1089" s="17" t="s">
        <v>65</v>
      </c>
      <c r="AB1089" s="17"/>
      <c r="AC1089" s="17" t="s">
        <v>103</v>
      </c>
      <c r="AD1089" s="17"/>
      <c r="AE1089" s="17" t="s">
        <v>1509</v>
      </c>
    </row>
    <row r="1090" spans="1:31" s="3" customFormat="1" ht="25.5" x14ac:dyDescent="0.3">
      <c r="A1090" s="35" t="s">
        <v>3451</v>
      </c>
      <c r="B1090" s="17">
        <v>1258</v>
      </c>
      <c r="C1090" s="18">
        <v>42487</v>
      </c>
      <c r="D1090" s="18">
        <v>42492.291666666701</v>
      </c>
      <c r="E1090" s="16" t="s">
        <v>1375</v>
      </c>
      <c r="F1090" s="36">
        <v>42804.333333333299</v>
      </c>
      <c r="G1090" s="16" t="s">
        <v>259</v>
      </c>
      <c r="H1090" s="17" t="s">
        <v>95</v>
      </c>
      <c r="I1090" s="17"/>
      <c r="J1090" s="17"/>
      <c r="K1090" s="17" t="s">
        <v>96</v>
      </c>
      <c r="L1090" s="17"/>
      <c r="M1090" s="17"/>
      <c r="N1090" s="17">
        <v>232.16</v>
      </c>
      <c r="O1090" s="17"/>
      <c r="P1090" s="17"/>
      <c r="Q1090" s="17">
        <v>229.16</v>
      </c>
      <c r="R1090" s="17" t="s">
        <v>83</v>
      </c>
      <c r="S1090" s="17"/>
      <c r="T1090" s="17" t="s">
        <v>88</v>
      </c>
      <c r="U1090" s="17" t="s">
        <v>61</v>
      </c>
      <c r="V1090" s="17" t="s">
        <v>62</v>
      </c>
      <c r="W1090" s="19" t="s">
        <v>3452</v>
      </c>
      <c r="X1090" s="18">
        <v>44196.333333333299</v>
      </c>
      <c r="Y1090" s="18">
        <v>44196.333333333299</v>
      </c>
      <c r="Z1090" s="17" t="s">
        <v>103</v>
      </c>
      <c r="AA1090" s="17"/>
      <c r="AB1090" s="17"/>
      <c r="AC1090" s="17" t="s">
        <v>103</v>
      </c>
      <c r="AD1090" s="17"/>
      <c r="AE1090" s="17" t="s">
        <v>1509</v>
      </c>
    </row>
    <row r="1091" spans="1:31" s="3" customFormat="1" ht="13" x14ac:dyDescent="0.3">
      <c r="A1091" s="35" t="s">
        <v>3453</v>
      </c>
      <c r="B1091" s="17">
        <v>1261</v>
      </c>
      <c r="C1091" s="18">
        <v>42483</v>
      </c>
      <c r="D1091" s="18">
        <v>42492.291666666701</v>
      </c>
      <c r="E1091" s="16" t="s">
        <v>1375</v>
      </c>
      <c r="F1091" s="36">
        <v>42557.291666666701</v>
      </c>
      <c r="G1091" s="16" t="s">
        <v>259</v>
      </c>
      <c r="H1091" s="17" t="s">
        <v>95</v>
      </c>
      <c r="I1091" s="17"/>
      <c r="J1091" s="17"/>
      <c r="K1091" s="17" t="s">
        <v>96</v>
      </c>
      <c r="L1091" s="17"/>
      <c r="M1091" s="17"/>
      <c r="N1091" s="17">
        <v>206.27</v>
      </c>
      <c r="O1091" s="17"/>
      <c r="P1091" s="17"/>
      <c r="Q1091" s="17">
        <v>203.63499999999999</v>
      </c>
      <c r="R1091" s="17" t="s">
        <v>83</v>
      </c>
      <c r="S1091" s="17"/>
      <c r="T1091" s="17" t="s">
        <v>88</v>
      </c>
      <c r="U1091" s="17" t="s">
        <v>61</v>
      </c>
      <c r="V1091" s="17" t="s">
        <v>62</v>
      </c>
      <c r="W1091" s="19" t="s">
        <v>792</v>
      </c>
      <c r="X1091" s="18">
        <v>44195.333333333299</v>
      </c>
      <c r="Y1091" s="18">
        <v>44195.333333333299</v>
      </c>
      <c r="Z1091" s="17" t="s">
        <v>103</v>
      </c>
      <c r="AA1091" s="17"/>
      <c r="AB1091" s="17"/>
      <c r="AC1091" s="17" t="s">
        <v>103</v>
      </c>
      <c r="AD1091" s="17"/>
      <c r="AE1091" s="17" t="s">
        <v>1509</v>
      </c>
    </row>
    <row r="1092" spans="1:31" s="3" customFormat="1" ht="25.5" x14ac:dyDescent="0.3">
      <c r="A1092" s="35" t="s">
        <v>3454</v>
      </c>
      <c r="B1092" s="17">
        <v>1262</v>
      </c>
      <c r="C1092" s="18">
        <v>42487</v>
      </c>
      <c r="D1092" s="18">
        <v>42492.291666666701</v>
      </c>
      <c r="E1092" s="16" t="s">
        <v>1375</v>
      </c>
      <c r="F1092" s="36">
        <v>42835.291666666701</v>
      </c>
      <c r="G1092" s="16" t="s">
        <v>259</v>
      </c>
      <c r="H1092" s="17" t="s">
        <v>95</v>
      </c>
      <c r="I1092" s="17"/>
      <c r="J1092" s="17"/>
      <c r="K1092" s="17" t="s">
        <v>96</v>
      </c>
      <c r="L1092" s="17"/>
      <c r="M1092" s="17"/>
      <c r="N1092" s="17">
        <v>158.28</v>
      </c>
      <c r="O1092" s="17"/>
      <c r="P1092" s="17"/>
      <c r="Q1092" s="17">
        <v>157.73500000000001</v>
      </c>
      <c r="R1092" s="17" t="s">
        <v>83</v>
      </c>
      <c r="S1092" s="17"/>
      <c r="T1092" s="17" t="s">
        <v>88</v>
      </c>
      <c r="U1092" s="17" t="s">
        <v>61</v>
      </c>
      <c r="V1092" s="17" t="s">
        <v>62</v>
      </c>
      <c r="W1092" s="19" t="s">
        <v>3455</v>
      </c>
      <c r="X1092" s="18">
        <v>43647.291666666701</v>
      </c>
      <c r="Y1092" s="18">
        <v>43647.291666666701</v>
      </c>
      <c r="Z1092" s="17" t="s">
        <v>103</v>
      </c>
      <c r="AA1092" s="17"/>
      <c r="AB1092" s="17"/>
      <c r="AC1092" s="17" t="s">
        <v>103</v>
      </c>
      <c r="AD1092" s="17"/>
      <c r="AE1092" s="17" t="s">
        <v>1509</v>
      </c>
    </row>
    <row r="1093" spans="1:31" s="3" customFormat="1" ht="13" x14ac:dyDescent="0.3">
      <c r="A1093" s="35" t="s">
        <v>3456</v>
      </c>
      <c r="B1093" s="17">
        <v>1263</v>
      </c>
      <c r="C1093" s="18">
        <v>42492</v>
      </c>
      <c r="D1093" s="18">
        <v>42492.291666666701</v>
      </c>
      <c r="E1093" s="16" t="s">
        <v>1375</v>
      </c>
      <c r="F1093" s="36">
        <v>42803.333333333299</v>
      </c>
      <c r="G1093" s="16" t="s">
        <v>259</v>
      </c>
      <c r="H1093" s="17" t="s">
        <v>95</v>
      </c>
      <c r="I1093" s="17"/>
      <c r="J1093" s="17"/>
      <c r="K1093" s="17" t="s">
        <v>96</v>
      </c>
      <c r="L1093" s="17"/>
      <c r="M1093" s="17"/>
      <c r="N1093" s="17">
        <v>101.3</v>
      </c>
      <c r="O1093" s="17"/>
      <c r="P1093" s="17"/>
      <c r="Q1093" s="17">
        <v>101</v>
      </c>
      <c r="R1093" s="17" t="s">
        <v>83</v>
      </c>
      <c r="S1093" s="17"/>
      <c r="T1093" s="17" t="s">
        <v>88</v>
      </c>
      <c r="U1093" s="17" t="s">
        <v>61</v>
      </c>
      <c r="V1093" s="17" t="s">
        <v>62</v>
      </c>
      <c r="W1093" s="19" t="s">
        <v>3457</v>
      </c>
      <c r="X1093" s="18">
        <v>44196.333333333299</v>
      </c>
      <c r="Y1093" s="18">
        <v>44196.333333333299</v>
      </c>
      <c r="Z1093" s="17" t="s">
        <v>103</v>
      </c>
      <c r="AA1093" s="17"/>
      <c r="AB1093" s="17"/>
      <c r="AC1093" s="17" t="s">
        <v>103</v>
      </c>
      <c r="AD1093" s="17"/>
      <c r="AE1093" s="17" t="s">
        <v>1509</v>
      </c>
    </row>
    <row r="1094" spans="1:31" s="3" customFormat="1" ht="13" x14ac:dyDescent="0.3">
      <c r="A1094" s="35" t="s">
        <v>3458</v>
      </c>
      <c r="B1094" s="17">
        <v>1264</v>
      </c>
      <c r="C1094" s="18">
        <v>42486</v>
      </c>
      <c r="D1094" s="18">
        <v>42492.291666666701</v>
      </c>
      <c r="E1094" s="16" t="s">
        <v>1375</v>
      </c>
      <c r="F1094" s="36">
        <v>42804.333333333299</v>
      </c>
      <c r="G1094" s="16" t="s">
        <v>259</v>
      </c>
      <c r="H1094" s="17" t="s">
        <v>95</v>
      </c>
      <c r="I1094" s="17"/>
      <c r="J1094" s="17"/>
      <c r="K1094" s="17" t="s">
        <v>96</v>
      </c>
      <c r="L1094" s="17"/>
      <c r="M1094" s="17"/>
      <c r="N1094" s="17">
        <v>51.15</v>
      </c>
      <c r="O1094" s="17"/>
      <c r="P1094" s="17"/>
      <c r="Q1094" s="17">
        <v>50.75</v>
      </c>
      <c r="R1094" s="17" t="s">
        <v>83</v>
      </c>
      <c r="S1094" s="17"/>
      <c r="T1094" s="17" t="s">
        <v>88</v>
      </c>
      <c r="U1094" s="17" t="s">
        <v>61</v>
      </c>
      <c r="V1094" s="17" t="s">
        <v>62</v>
      </c>
      <c r="W1094" s="19" t="s">
        <v>3459</v>
      </c>
      <c r="X1094" s="18">
        <v>44196.333333333299</v>
      </c>
      <c r="Y1094" s="18">
        <v>44196.333333333299</v>
      </c>
      <c r="Z1094" s="17" t="s">
        <v>103</v>
      </c>
      <c r="AA1094" s="17"/>
      <c r="AB1094" s="17"/>
      <c r="AC1094" s="17" t="s">
        <v>103</v>
      </c>
      <c r="AD1094" s="17"/>
      <c r="AE1094" s="17" t="s">
        <v>1509</v>
      </c>
    </row>
    <row r="1095" spans="1:31" s="3" customFormat="1" ht="13" x14ac:dyDescent="0.3">
      <c r="A1095" s="35" t="s">
        <v>3460</v>
      </c>
      <c r="B1095" s="17">
        <v>1265</v>
      </c>
      <c r="C1095" s="18">
        <v>42476</v>
      </c>
      <c r="D1095" s="18">
        <v>42492.291666666701</v>
      </c>
      <c r="E1095" s="16" t="s">
        <v>1375</v>
      </c>
      <c r="F1095" s="36">
        <v>42871.291666666701</v>
      </c>
      <c r="G1095" s="16" t="s">
        <v>259</v>
      </c>
      <c r="H1095" s="17" t="s">
        <v>95</v>
      </c>
      <c r="I1095" s="17"/>
      <c r="J1095" s="17"/>
      <c r="K1095" s="17" t="s">
        <v>96</v>
      </c>
      <c r="L1095" s="17"/>
      <c r="M1095" s="17"/>
      <c r="N1095" s="17">
        <v>20</v>
      </c>
      <c r="O1095" s="17"/>
      <c r="P1095" s="17"/>
      <c r="Q1095" s="17">
        <v>21.192499999999999</v>
      </c>
      <c r="R1095" s="17" t="s">
        <v>83</v>
      </c>
      <c r="S1095" s="17"/>
      <c r="T1095" s="17" t="s">
        <v>133</v>
      </c>
      <c r="U1095" s="17" t="s">
        <v>61</v>
      </c>
      <c r="V1095" s="17" t="s">
        <v>62</v>
      </c>
      <c r="W1095" s="19" t="s">
        <v>3461</v>
      </c>
      <c r="X1095" s="18">
        <v>43555.291666666701</v>
      </c>
      <c r="Y1095" s="18">
        <v>43555.291666666701</v>
      </c>
      <c r="Z1095" s="17" t="s">
        <v>103</v>
      </c>
      <c r="AA1095" s="17" t="s">
        <v>65</v>
      </c>
      <c r="AB1095" s="17"/>
      <c r="AC1095" s="17" t="s">
        <v>103</v>
      </c>
      <c r="AD1095" s="17"/>
      <c r="AE1095" s="17" t="s">
        <v>1486</v>
      </c>
    </row>
    <row r="1096" spans="1:31" s="3" customFormat="1" ht="13" x14ac:dyDescent="0.3">
      <c r="A1096" s="35" t="s">
        <v>3462</v>
      </c>
      <c r="B1096" s="17">
        <v>1266</v>
      </c>
      <c r="C1096" s="18">
        <v>42492</v>
      </c>
      <c r="D1096" s="18">
        <v>42492.291666666701</v>
      </c>
      <c r="E1096" s="16" t="s">
        <v>1375</v>
      </c>
      <c r="F1096" s="36">
        <v>42543.291666666701</v>
      </c>
      <c r="G1096" s="16" t="s">
        <v>259</v>
      </c>
      <c r="H1096" s="17" t="s">
        <v>56</v>
      </c>
      <c r="I1096" s="17"/>
      <c r="J1096" s="17"/>
      <c r="K1096" s="17" t="s">
        <v>57</v>
      </c>
      <c r="L1096" s="17"/>
      <c r="M1096" s="17"/>
      <c r="N1096" s="17">
        <v>50.5</v>
      </c>
      <c r="O1096" s="17"/>
      <c r="P1096" s="17"/>
      <c r="Q1096" s="17">
        <v>50.5</v>
      </c>
      <c r="R1096" s="17" t="s">
        <v>83</v>
      </c>
      <c r="S1096" s="17"/>
      <c r="T1096" s="17" t="s">
        <v>3139</v>
      </c>
      <c r="U1096" s="17" t="s">
        <v>61</v>
      </c>
      <c r="V1096" s="17" t="s">
        <v>62</v>
      </c>
      <c r="W1096" s="19" t="s">
        <v>3463</v>
      </c>
      <c r="X1096" s="18">
        <v>43251.291666666701</v>
      </c>
      <c r="Y1096" s="18">
        <v>43251.291666666701</v>
      </c>
      <c r="Z1096" s="17" t="s">
        <v>103</v>
      </c>
      <c r="AA1096" s="17"/>
      <c r="AB1096" s="17"/>
      <c r="AC1096" s="17" t="s">
        <v>103</v>
      </c>
      <c r="AD1096" s="17"/>
      <c r="AE1096" s="17" t="s">
        <v>1509</v>
      </c>
    </row>
    <row r="1097" spans="1:31" s="3" customFormat="1" ht="13" x14ac:dyDescent="0.3">
      <c r="A1097" s="35" t="s">
        <v>3464</v>
      </c>
      <c r="B1097" s="17">
        <v>1267</v>
      </c>
      <c r="C1097" s="18">
        <v>42489</v>
      </c>
      <c r="D1097" s="18">
        <v>42492.291666666701</v>
      </c>
      <c r="E1097" s="16" t="s">
        <v>1375</v>
      </c>
      <c r="F1097" s="36">
        <v>42856.291666666701</v>
      </c>
      <c r="G1097" s="16" t="s">
        <v>259</v>
      </c>
      <c r="H1097" s="17" t="s">
        <v>55</v>
      </c>
      <c r="I1097" s="17"/>
      <c r="J1097" s="17"/>
      <c r="K1097" s="17" t="s">
        <v>55</v>
      </c>
      <c r="L1097" s="17"/>
      <c r="M1097" s="17"/>
      <c r="N1097" s="17">
        <v>158.4</v>
      </c>
      <c r="O1097" s="17"/>
      <c r="P1097" s="17"/>
      <c r="Q1097" s="17">
        <v>158.4</v>
      </c>
      <c r="R1097" s="17" t="s">
        <v>83</v>
      </c>
      <c r="S1097" s="17"/>
      <c r="T1097" s="17" t="s">
        <v>138</v>
      </c>
      <c r="U1097" s="17" t="s">
        <v>61</v>
      </c>
      <c r="V1097" s="17" t="s">
        <v>62</v>
      </c>
      <c r="W1097" s="19" t="s">
        <v>3465</v>
      </c>
      <c r="X1097" s="18">
        <v>43830.333333333299</v>
      </c>
      <c r="Y1097" s="18">
        <v>43830.333333333299</v>
      </c>
      <c r="Z1097" s="17" t="s">
        <v>103</v>
      </c>
      <c r="AA1097" s="17" t="s">
        <v>65</v>
      </c>
      <c r="AB1097" s="17"/>
      <c r="AC1097" s="17" t="s">
        <v>103</v>
      </c>
      <c r="AD1097" s="17"/>
      <c r="AE1097" s="17" t="s">
        <v>1509</v>
      </c>
    </row>
    <row r="1098" spans="1:31" s="3" customFormat="1" ht="25.5" x14ac:dyDescent="0.3">
      <c r="A1098" s="35" t="s">
        <v>3466</v>
      </c>
      <c r="B1098" s="17">
        <v>1268</v>
      </c>
      <c r="C1098" s="18">
        <v>42492</v>
      </c>
      <c r="D1098" s="18">
        <v>42492.291666666701</v>
      </c>
      <c r="E1098" s="16" t="s">
        <v>1375</v>
      </c>
      <c r="F1098" s="36">
        <v>42809.291666666701</v>
      </c>
      <c r="G1098" s="16" t="s">
        <v>259</v>
      </c>
      <c r="H1098" s="17" t="s">
        <v>95</v>
      </c>
      <c r="I1098" s="17" t="s">
        <v>56</v>
      </c>
      <c r="J1098" s="17"/>
      <c r="K1098" s="17" t="s">
        <v>96</v>
      </c>
      <c r="L1098" s="17" t="s">
        <v>57</v>
      </c>
      <c r="M1098" s="17"/>
      <c r="N1098" s="17">
        <v>20</v>
      </c>
      <c r="O1098" s="17">
        <v>20.5</v>
      </c>
      <c r="P1098" s="17"/>
      <c r="Q1098" s="17">
        <v>38.5</v>
      </c>
      <c r="R1098" s="17" t="s">
        <v>83</v>
      </c>
      <c r="S1098" s="17"/>
      <c r="T1098" s="17" t="s">
        <v>201</v>
      </c>
      <c r="U1098" s="17" t="s">
        <v>61</v>
      </c>
      <c r="V1098" s="17" t="s">
        <v>62</v>
      </c>
      <c r="W1098" s="19" t="s">
        <v>3467</v>
      </c>
      <c r="X1098" s="18">
        <v>43709.291666666701</v>
      </c>
      <c r="Y1098" s="18">
        <v>43709.291666666701</v>
      </c>
      <c r="Z1098" s="17" t="s">
        <v>103</v>
      </c>
      <c r="AA1098" s="17" t="s">
        <v>74</v>
      </c>
      <c r="AB1098" s="17"/>
      <c r="AC1098" s="17" t="s">
        <v>103</v>
      </c>
      <c r="AD1098" s="17"/>
      <c r="AE1098" s="17" t="s">
        <v>1509</v>
      </c>
    </row>
    <row r="1099" spans="1:31" s="3" customFormat="1" ht="13" x14ac:dyDescent="0.3">
      <c r="A1099" s="35" t="s">
        <v>3468</v>
      </c>
      <c r="B1099" s="17">
        <v>1269</v>
      </c>
      <c r="C1099" s="18">
        <v>42489</v>
      </c>
      <c r="D1099" s="18">
        <v>42492.291666666701</v>
      </c>
      <c r="E1099" s="16" t="s">
        <v>1375</v>
      </c>
      <c r="F1099" s="36">
        <v>43920.291666666701</v>
      </c>
      <c r="G1099" s="16" t="s">
        <v>259</v>
      </c>
      <c r="H1099" s="17" t="s">
        <v>55</v>
      </c>
      <c r="I1099" s="17"/>
      <c r="J1099" s="17"/>
      <c r="K1099" s="17" t="s">
        <v>55</v>
      </c>
      <c r="L1099" s="17"/>
      <c r="M1099" s="17"/>
      <c r="N1099" s="17">
        <v>135.30000000000001</v>
      </c>
      <c r="O1099" s="17"/>
      <c r="P1099" s="17"/>
      <c r="Q1099" s="17">
        <v>125</v>
      </c>
      <c r="R1099" s="17" t="s">
        <v>115</v>
      </c>
      <c r="S1099" s="17"/>
      <c r="T1099" s="17" t="s">
        <v>377</v>
      </c>
      <c r="U1099" s="17" t="s">
        <v>61</v>
      </c>
      <c r="V1099" s="17" t="s">
        <v>62</v>
      </c>
      <c r="W1099" s="19" t="s">
        <v>3469</v>
      </c>
      <c r="X1099" s="18">
        <v>43830.333333333299</v>
      </c>
      <c r="Y1099" s="18">
        <v>44819.291666666701</v>
      </c>
      <c r="Z1099" s="17" t="s">
        <v>103</v>
      </c>
      <c r="AA1099" s="17" t="s">
        <v>65</v>
      </c>
      <c r="AB1099" s="17" t="s">
        <v>65</v>
      </c>
      <c r="AC1099" s="17" t="s">
        <v>103</v>
      </c>
      <c r="AD1099" s="17" t="s">
        <v>66</v>
      </c>
      <c r="AE1099" s="17" t="s">
        <v>1509</v>
      </c>
    </row>
    <row r="1100" spans="1:31" s="3" customFormat="1" ht="13" x14ac:dyDescent="0.3">
      <c r="A1100" s="35" t="s">
        <v>3470</v>
      </c>
      <c r="B1100" s="17">
        <v>1271</v>
      </c>
      <c r="C1100" s="18">
        <v>42486</v>
      </c>
      <c r="D1100" s="18">
        <v>42492.291666666701</v>
      </c>
      <c r="E1100" s="16" t="s">
        <v>1375</v>
      </c>
      <c r="F1100" s="36">
        <v>42872.291666666701</v>
      </c>
      <c r="G1100" s="16" t="s">
        <v>259</v>
      </c>
      <c r="H1100" s="17" t="s">
        <v>56</v>
      </c>
      <c r="I1100" s="17"/>
      <c r="J1100" s="17"/>
      <c r="K1100" s="17" t="s">
        <v>57</v>
      </c>
      <c r="L1100" s="17"/>
      <c r="M1100" s="17"/>
      <c r="N1100" s="17">
        <v>418</v>
      </c>
      <c r="O1100" s="17"/>
      <c r="P1100" s="17"/>
      <c r="Q1100" s="17">
        <v>414</v>
      </c>
      <c r="R1100" s="17" t="s">
        <v>83</v>
      </c>
      <c r="S1100" s="17"/>
      <c r="T1100" s="17" t="s">
        <v>112</v>
      </c>
      <c r="U1100" s="17" t="s">
        <v>61</v>
      </c>
      <c r="V1100" s="17" t="s">
        <v>62</v>
      </c>
      <c r="W1100" s="19" t="s">
        <v>3471</v>
      </c>
      <c r="X1100" s="18">
        <v>44166.333333333299</v>
      </c>
      <c r="Y1100" s="18">
        <v>44166.333333333299</v>
      </c>
      <c r="Z1100" s="17" t="s">
        <v>103</v>
      </c>
      <c r="AA1100" s="17" t="s">
        <v>65</v>
      </c>
      <c r="AB1100" s="17"/>
      <c r="AC1100" s="17" t="s">
        <v>103</v>
      </c>
      <c r="AD1100" s="17"/>
      <c r="AE1100" s="17" t="s">
        <v>1486</v>
      </c>
    </row>
    <row r="1101" spans="1:31" s="3" customFormat="1" ht="25.5" x14ac:dyDescent="0.3">
      <c r="A1101" s="35" t="s">
        <v>3472</v>
      </c>
      <c r="B1101" s="17">
        <v>1273</v>
      </c>
      <c r="C1101" s="18">
        <v>42486</v>
      </c>
      <c r="D1101" s="18">
        <v>42492.291666666701</v>
      </c>
      <c r="E1101" s="16" t="s">
        <v>1375</v>
      </c>
      <c r="F1101" s="36">
        <v>42857.291666666701</v>
      </c>
      <c r="G1101" s="16" t="s">
        <v>259</v>
      </c>
      <c r="H1101" s="17" t="s">
        <v>95</v>
      </c>
      <c r="I1101" s="17"/>
      <c r="J1101" s="17"/>
      <c r="K1101" s="17" t="s">
        <v>96</v>
      </c>
      <c r="L1101" s="17"/>
      <c r="M1101" s="17"/>
      <c r="N1101" s="17">
        <v>252.9</v>
      </c>
      <c r="O1101" s="17"/>
      <c r="P1101" s="17"/>
      <c r="Q1101" s="17">
        <v>252.15</v>
      </c>
      <c r="R1101" s="17" t="s">
        <v>83</v>
      </c>
      <c r="S1101" s="17"/>
      <c r="T1101" s="17" t="s">
        <v>149</v>
      </c>
      <c r="U1101" s="17" t="s">
        <v>61</v>
      </c>
      <c r="V1101" s="17" t="s">
        <v>62</v>
      </c>
      <c r="W1101" s="19" t="s">
        <v>3473</v>
      </c>
      <c r="X1101" s="18">
        <v>43646.291666666701</v>
      </c>
      <c r="Y1101" s="18">
        <v>43646.291666666701</v>
      </c>
      <c r="Z1101" s="17" t="s">
        <v>103</v>
      </c>
      <c r="AA1101" s="17" t="s">
        <v>65</v>
      </c>
      <c r="AB1101" s="17"/>
      <c r="AC1101" s="17" t="s">
        <v>103</v>
      </c>
      <c r="AD1101" s="17"/>
      <c r="AE1101" s="17" t="s">
        <v>1509</v>
      </c>
    </row>
    <row r="1102" spans="1:31" s="3" customFormat="1" ht="13" x14ac:dyDescent="0.3">
      <c r="A1102" s="35" t="s">
        <v>3474</v>
      </c>
      <c r="B1102" s="17">
        <v>1274</v>
      </c>
      <c r="C1102" s="18">
        <v>42486</v>
      </c>
      <c r="D1102" s="18">
        <v>42492.291666666701</v>
      </c>
      <c r="E1102" s="16" t="s">
        <v>1375</v>
      </c>
      <c r="F1102" s="36">
        <v>42557.291666666701</v>
      </c>
      <c r="G1102" s="16" t="s">
        <v>259</v>
      </c>
      <c r="H1102" s="17" t="s">
        <v>95</v>
      </c>
      <c r="I1102" s="17"/>
      <c r="J1102" s="17"/>
      <c r="K1102" s="17" t="s">
        <v>96</v>
      </c>
      <c r="L1102" s="17"/>
      <c r="M1102" s="17"/>
      <c r="N1102" s="17">
        <v>41.09</v>
      </c>
      <c r="O1102" s="17"/>
      <c r="P1102" s="17"/>
      <c r="Q1102" s="17">
        <v>40.64</v>
      </c>
      <c r="R1102" s="17" t="s">
        <v>83</v>
      </c>
      <c r="S1102" s="17"/>
      <c r="T1102" s="17" t="s">
        <v>128</v>
      </c>
      <c r="U1102" s="17" t="s">
        <v>61</v>
      </c>
      <c r="V1102" s="17" t="s">
        <v>62</v>
      </c>
      <c r="W1102" s="19" t="s">
        <v>3475</v>
      </c>
      <c r="X1102" s="18">
        <v>44196.333333333299</v>
      </c>
      <c r="Y1102" s="18">
        <v>44196.333333333299</v>
      </c>
      <c r="Z1102" s="17" t="s">
        <v>103</v>
      </c>
      <c r="AA1102" s="17"/>
      <c r="AB1102" s="17"/>
      <c r="AC1102" s="17" t="s">
        <v>103</v>
      </c>
      <c r="AD1102" s="17"/>
      <c r="AE1102" s="17" t="s">
        <v>1509</v>
      </c>
    </row>
    <row r="1103" spans="1:31" s="3" customFormat="1" ht="13" x14ac:dyDescent="0.3">
      <c r="A1103" s="35" t="s">
        <v>3476</v>
      </c>
      <c r="B1103" s="17">
        <v>1276</v>
      </c>
      <c r="C1103" s="18">
        <v>42493</v>
      </c>
      <c r="D1103" s="18">
        <v>42492.291666666701</v>
      </c>
      <c r="E1103" s="16" t="s">
        <v>1375</v>
      </c>
      <c r="F1103" s="36">
        <v>42573.291666666701</v>
      </c>
      <c r="G1103" s="16" t="s">
        <v>259</v>
      </c>
      <c r="H1103" s="17" t="s">
        <v>56</v>
      </c>
      <c r="I1103" s="17"/>
      <c r="J1103" s="17"/>
      <c r="K1103" s="17" t="s">
        <v>57</v>
      </c>
      <c r="L1103" s="17"/>
      <c r="M1103" s="17"/>
      <c r="N1103" s="17">
        <v>110</v>
      </c>
      <c r="O1103" s="17"/>
      <c r="P1103" s="17"/>
      <c r="Q1103" s="17">
        <v>110</v>
      </c>
      <c r="R1103" s="17" t="s">
        <v>83</v>
      </c>
      <c r="S1103" s="17"/>
      <c r="T1103" s="17" t="s">
        <v>208</v>
      </c>
      <c r="U1103" s="17" t="s">
        <v>61</v>
      </c>
      <c r="V1103" s="17" t="s">
        <v>62</v>
      </c>
      <c r="W1103" s="19" t="s">
        <v>3477</v>
      </c>
      <c r="X1103" s="18">
        <v>43616.291666666701</v>
      </c>
      <c r="Y1103" s="18">
        <v>43616.291666666701</v>
      </c>
      <c r="Z1103" s="17" t="s">
        <v>103</v>
      </c>
      <c r="AA1103" s="17"/>
      <c r="AB1103" s="17"/>
      <c r="AC1103" s="17" t="s">
        <v>103</v>
      </c>
      <c r="AD1103" s="17"/>
      <c r="AE1103" s="17" t="s">
        <v>1509</v>
      </c>
    </row>
    <row r="1104" spans="1:31" s="3" customFormat="1" ht="13" x14ac:dyDescent="0.3">
      <c r="A1104" s="35" t="s">
        <v>3478</v>
      </c>
      <c r="B1104" s="17">
        <v>1278</v>
      </c>
      <c r="C1104" s="18">
        <v>42492</v>
      </c>
      <c r="D1104" s="18">
        <v>42492.291666666701</v>
      </c>
      <c r="E1104" s="16" t="s">
        <v>1375</v>
      </c>
      <c r="F1104" s="36">
        <v>43803.333333333299</v>
      </c>
      <c r="G1104" s="16" t="s">
        <v>259</v>
      </c>
      <c r="H1104" s="17" t="s">
        <v>95</v>
      </c>
      <c r="I1104" s="17" t="s">
        <v>56</v>
      </c>
      <c r="J1104" s="17"/>
      <c r="K1104" s="17" t="s">
        <v>96</v>
      </c>
      <c r="L1104" s="17" t="s">
        <v>57</v>
      </c>
      <c r="M1104" s="17"/>
      <c r="N1104" s="17">
        <v>20.6</v>
      </c>
      <c r="O1104" s="17">
        <v>27</v>
      </c>
      <c r="P1104" s="17"/>
      <c r="Q1104" s="17">
        <v>46.018000000000001</v>
      </c>
      <c r="R1104" s="17" t="s">
        <v>83</v>
      </c>
      <c r="S1104" s="17"/>
      <c r="T1104" s="17" t="s">
        <v>1681</v>
      </c>
      <c r="U1104" s="17" t="s">
        <v>61</v>
      </c>
      <c r="V1104" s="17" t="s">
        <v>62</v>
      </c>
      <c r="W1104" s="19" t="s">
        <v>3479</v>
      </c>
      <c r="X1104" s="18">
        <v>44196.333333333299</v>
      </c>
      <c r="Y1104" s="18">
        <v>44896.333333333299</v>
      </c>
      <c r="Z1104" s="17" t="s">
        <v>103</v>
      </c>
      <c r="AA1104" s="17" t="s">
        <v>65</v>
      </c>
      <c r="AB1104" s="17" t="s">
        <v>65</v>
      </c>
      <c r="AC1104" s="17" t="s">
        <v>103</v>
      </c>
      <c r="AD1104" s="17" t="s">
        <v>3480</v>
      </c>
      <c r="AE1104" s="17" t="s">
        <v>1509</v>
      </c>
    </row>
    <row r="1105" spans="1:31" s="3" customFormat="1" ht="13" x14ac:dyDescent="0.3">
      <c r="A1105" s="35" t="s">
        <v>3481</v>
      </c>
      <c r="B1105" s="17">
        <v>1279</v>
      </c>
      <c r="C1105" s="18">
        <v>42486</v>
      </c>
      <c r="D1105" s="18">
        <v>42492.291666666701</v>
      </c>
      <c r="E1105" s="16" t="s">
        <v>1375</v>
      </c>
      <c r="F1105" s="36">
        <v>42578.291666666701</v>
      </c>
      <c r="G1105" s="16" t="s">
        <v>259</v>
      </c>
      <c r="H1105" s="17" t="s">
        <v>95</v>
      </c>
      <c r="I1105" s="17"/>
      <c r="J1105" s="17"/>
      <c r="K1105" s="17" t="s">
        <v>96</v>
      </c>
      <c r="L1105" s="17"/>
      <c r="M1105" s="17"/>
      <c r="N1105" s="17">
        <v>20.9</v>
      </c>
      <c r="O1105" s="17"/>
      <c r="P1105" s="17"/>
      <c r="Q1105" s="17">
        <v>20.225999999999999</v>
      </c>
      <c r="R1105" s="17" t="s">
        <v>83</v>
      </c>
      <c r="S1105" s="17"/>
      <c r="T1105" s="17" t="s">
        <v>641</v>
      </c>
      <c r="U1105" s="17" t="s">
        <v>61</v>
      </c>
      <c r="V1105" s="17" t="s">
        <v>62</v>
      </c>
      <c r="W1105" s="19" t="s">
        <v>3482</v>
      </c>
      <c r="X1105" s="18">
        <v>43646.291666666701</v>
      </c>
      <c r="Y1105" s="18">
        <v>43646.291666666701</v>
      </c>
      <c r="Z1105" s="17" t="s">
        <v>103</v>
      </c>
      <c r="AA1105" s="17"/>
      <c r="AB1105" s="17"/>
      <c r="AC1105" s="17" t="s">
        <v>103</v>
      </c>
      <c r="AD1105" s="17"/>
      <c r="AE1105" s="17" t="s">
        <v>74</v>
      </c>
    </row>
    <row r="1106" spans="1:31" s="3" customFormat="1" ht="13" x14ac:dyDescent="0.3">
      <c r="A1106" s="35" t="s">
        <v>3483</v>
      </c>
      <c r="B1106" s="17">
        <v>1280</v>
      </c>
      <c r="C1106" s="18">
        <v>42493</v>
      </c>
      <c r="D1106" s="18">
        <v>42492.291666666701</v>
      </c>
      <c r="E1106" s="16" t="s">
        <v>1375</v>
      </c>
      <c r="F1106" s="36">
        <v>42570.291666666701</v>
      </c>
      <c r="G1106" s="16" t="s">
        <v>259</v>
      </c>
      <c r="H1106" s="17" t="s">
        <v>56</v>
      </c>
      <c r="I1106" s="17"/>
      <c r="J1106" s="17"/>
      <c r="K1106" s="17" t="s">
        <v>57</v>
      </c>
      <c r="L1106" s="17"/>
      <c r="M1106" s="17"/>
      <c r="N1106" s="17">
        <v>20</v>
      </c>
      <c r="O1106" s="17"/>
      <c r="P1106" s="17"/>
      <c r="Q1106" s="17">
        <v>20.23</v>
      </c>
      <c r="R1106" s="17" t="s">
        <v>83</v>
      </c>
      <c r="S1106" s="17"/>
      <c r="T1106" s="17" t="s">
        <v>704</v>
      </c>
      <c r="U1106" s="17" t="s">
        <v>61</v>
      </c>
      <c r="V1106" s="17" t="s">
        <v>62</v>
      </c>
      <c r="W1106" s="19" t="s">
        <v>3484</v>
      </c>
      <c r="X1106" s="18">
        <v>43983.291666666701</v>
      </c>
      <c r="Y1106" s="18">
        <v>43983.291666666701</v>
      </c>
      <c r="Z1106" s="17" t="s">
        <v>103</v>
      </c>
      <c r="AA1106" s="17"/>
      <c r="AB1106" s="17"/>
      <c r="AC1106" s="17" t="s">
        <v>103</v>
      </c>
      <c r="AD1106" s="17"/>
      <c r="AE1106" s="17" t="s">
        <v>1509</v>
      </c>
    </row>
    <row r="1107" spans="1:31" s="3" customFormat="1" ht="13" x14ac:dyDescent="0.3">
      <c r="A1107" s="35" t="s">
        <v>3485</v>
      </c>
      <c r="B1107" s="17">
        <v>1281</v>
      </c>
      <c r="C1107" s="18">
        <v>42486</v>
      </c>
      <c r="D1107" s="18">
        <v>42492.291666666701</v>
      </c>
      <c r="E1107" s="16" t="s">
        <v>1375</v>
      </c>
      <c r="F1107" s="36">
        <v>42804.333333333299</v>
      </c>
      <c r="G1107" s="16" t="s">
        <v>259</v>
      </c>
      <c r="H1107" s="17" t="s">
        <v>95</v>
      </c>
      <c r="I1107" s="17"/>
      <c r="J1107" s="17"/>
      <c r="K1107" s="17" t="s">
        <v>96</v>
      </c>
      <c r="L1107" s="17"/>
      <c r="M1107" s="17"/>
      <c r="N1107" s="17">
        <v>102.73</v>
      </c>
      <c r="O1107" s="17"/>
      <c r="P1107" s="17"/>
      <c r="Q1107" s="17">
        <v>101.908</v>
      </c>
      <c r="R1107" s="17" t="s">
        <v>83</v>
      </c>
      <c r="S1107" s="17"/>
      <c r="T1107" s="17" t="s">
        <v>128</v>
      </c>
      <c r="U1107" s="17" t="s">
        <v>61</v>
      </c>
      <c r="V1107" s="17" t="s">
        <v>62</v>
      </c>
      <c r="W1107" s="19" t="s">
        <v>3486</v>
      </c>
      <c r="X1107" s="18">
        <v>44196.333333333299</v>
      </c>
      <c r="Y1107" s="18">
        <v>44196.333333333299</v>
      </c>
      <c r="Z1107" s="17" t="s">
        <v>103</v>
      </c>
      <c r="AA1107" s="17"/>
      <c r="AB1107" s="17"/>
      <c r="AC1107" s="17" t="s">
        <v>103</v>
      </c>
      <c r="AD1107" s="17"/>
      <c r="AE1107" s="17" t="s">
        <v>1509</v>
      </c>
    </row>
    <row r="1108" spans="1:31" s="3" customFormat="1" ht="38" x14ac:dyDescent="0.3">
      <c r="A1108" s="35" t="s">
        <v>3487</v>
      </c>
      <c r="B1108" s="17">
        <v>1282</v>
      </c>
      <c r="C1108" s="18">
        <v>42488</v>
      </c>
      <c r="D1108" s="18">
        <v>42492.291666666701</v>
      </c>
      <c r="E1108" s="16" t="s">
        <v>1375</v>
      </c>
      <c r="F1108" s="36">
        <v>42787.333333333299</v>
      </c>
      <c r="G1108" s="16" t="s">
        <v>259</v>
      </c>
      <c r="H1108" s="17" t="s">
        <v>1342</v>
      </c>
      <c r="I1108" s="17"/>
      <c r="J1108" s="17"/>
      <c r="K1108" s="17" t="s">
        <v>1058</v>
      </c>
      <c r="L1108" s="17"/>
      <c r="M1108" s="17"/>
      <c r="N1108" s="17">
        <v>35.270000000000003</v>
      </c>
      <c r="O1108" s="17"/>
      <c r="P1108" s="17"/>
      <c r="Q1108" s="17">
        <v>24</v>
      </c>
      <c r="R1108" s="17" t="s">
        <v>83</v>
      </c>
      <c r="S1108" s="17"/>
      <c r="T1108" s="17" t="s">
        <v>1859</v>
      </c>
      <c r="U1108" s="17" t="s">
        <v>61</v>
      </c>
      <c r="V1108" s="17" t="s">
        <v>62</v>
      </c>
      <c r="W1108" s="19" t="s">
        <v>3488</v>
      </c>
      <c r="X1108" s="18">
        <v>42887.291666666701</v>
      </c>
      <c r="Y1108" s="18">
        <v>42887.291666666701</v>
      </c>
      <c r="Z1108" s="17" t="s">
        <v>103</v>
      </c>
      <c r="AA1108" s="17"/>
      <c r="AB1108" s="17"/>
      <c r="AC1108" s="17" t="s">
        <v>103</v>
      </c>
      <c r="AD1108" s="17"/>
      <c r="AE1108" s="17" t="s">
        <v>1509</v>
      </c>
    </row>
    <row r="1109" spans="1:31" s="3" customFormat="1" ht="25.5" x14ac:dyDescent="0.3">
      <c r="A1109" s="35" t="s">
        <v>3489</v>
      </c>
      <c r="B1109" s="17">
        <v>1284</v>
      </c>
      <c r="C1109" s="18">
        <v>42513</v>
      </c>
      <c r="D1109" s="18">
        <v>42492.291666666701</v>
      </c>
      <c r="E1109" s="16" t="s">
        <v>1375</v>
      </c>
      <c r="F1109" s="36">
        <v>44826.291666666701</v>
      </c>
      <c r="G1109" s="16" t="s">
        <v>259</v>
      </c>
      <c r="H1109" s="17" t="s">
        <v>55</v>
      </c>
      <c r="I1109" s="17"/>
      <c r="J1109" s="17"/>
      <c r="K1109" s="17" t="s">
        <v>55</v>
      </c>
      <c r="L1109" s="17"/>
      <c r="M1109" s="17"/>
      <c r="N1109" s="17">
        <v>144.9</v>
      </c>
      <c r="O1109" s="17"/>
      <c r="P1109" s="17"/>
      <c r="Q1109" s="17">
        <v>140.9</v>
      </c>
      <c r="R1109" s="17" t="s">
        <v>69</v>
      </c>
      <c r="S1109" s="17" t="s">
        <v>58</v>
      </c>
      <c r="T1109" s="17" t="s">
        <v>205</v>
      </c>
      <c r="U1109" s="17" t="s">
        <v>61</v>
      </c>
      <c r="V1109" s="17" t="s">
        <v>62</v>
      </c>
      <c r="W1109" s="19" t="s">
        <v>3490</v>
      </c>
      <c r="X1109" s="18">
        <v>43497.333333333299</v>
      </c>
      <c r="Y1109" s="18">
        <v>46372.333333333299</v>
      </c>
      <c r="Z1109" s="17" t="s">
        <v>103</v>
      </c>
      <c r="AA1109" s="17" t="s">
        <v>65</v>
      </c>
      <c r="AB1109" s="17" t="s">
        <v>65</v>
      </c>
      <c r="AC1109" s="17" t="s">
        <v>103</v>
      </c>
      <c r="AD1109" s="17" t="s">
        <v>66</v>
      </c>
      <c r="AE1109" s="17" t="s">
        <v>1509</v>
      </c>
    </row>
    <row r="1110" spans="1:31" s="3" customFormat="1" ht="13" x14ac:dyDescent="0.3">
      <c r="A1110" s="35" t="s">
        <v>3491</v>
      </c>
      <c r="B1110" s="17">
        <v>1285</v>
      </c>
      <c r="C1110" s="18">
        <v>42486</v>
      </c>
      <c r="D1110" s="18">
        <v>42492.291666666701</v>
      </c>
      <c r="E1110" s="16" t="s">
        <v>1375</v>
      </c>
      <c r="F1110" s="36">
        <v>42838.291666666701</v>
      </c>
      <c r="G1110" s="16" t="s">
        <v>259</v>
      </c>
      <c r="H1110" s="17" t="s">
        <v>95</v>
      </c>
      <c r="I1110" s="17"/>
      <c r="J1110" s="17"/>
      <c r="K1110" s="17" t="s">
        <v>96</v>
      </c>
      <c r="L1110" s="17"/>
      <c r="M1110" s="17"/>
      <c r="N1110" s="17">
        <v>205.2</v>
      </c>
      <c r="O1110" s="17"/>
      <c r="P1110" s="17"/>
      <c r="Q1110" s="17">
        <v>203.48</v>
      </c>
      <c r="R1110" s="17" t="s">
        <v>83</v>
      </c>
      <c r="S1110" s="17"/>
      <c r="T1110" s="17" t="s">
        <v>188</v>
      </c>
      <c r="U1110" s="17" t="s">
        <v>189</v>
      </c>
      <c r="V1110" s="17" t="s">
        <v>71</v>
      </c>
      <c r="W1110" s="19" t="s">
        <v>190</v>
      </c>
      <c r="X1110" s="18">
        <v>44561.333333333299</v>
      </c>
      <c r="Y1110" s="18">
        <v>44561.333333333299</v>
      </c>
      <c r="Z1110" s="17" t="s">
        <v>103</v>
      </c>
      <c r="AA1110" s="17"/>
      <c r="AB1110" s="17"/>
      <c r="AC1110" s="17" t="s">
        <v>103</v>
      </c>
      <c r="AD1110" s="17"/>
      <c r="AE1110" s="17" t="s">
        <v>1509</v>
      </c>
    </row>
    <row r="1111" spans="1:31" s="3" customFormat="1" ht="75.5" x14ac:dyDescent="0.3">
      <c r="A1111" s="35" t="s">
        <v>3492</v>
      </c>
      <c r="B1111" s="17">
        <v>1286</v>
      </c>
      <c r="C1111" s="18">
        <v>42486</v>
      </c>
      <c r="D1111" s="18">
        <v>42492.291666666701</v>
      </c>
      <c r="E1111" s="16" t="s">
        <v>1375</v>
      </c>
      <c r="F1111" s="36">
        <v>42803.333333333299</v>
      </c>
      <c r="G1111" s="16" t="s">
        <v>259</v>
      </c>
      <c r="H1111" s="17" t="s">
        <v>95</v>
      </c>
      <c r="I1111" s="17"/>
      <c r="J1111" s="17"/>
      <c r="K1111" s="17" t="s">
        <v>96</v>
      </c>
      <c r="L1111" s="17"/>
      <c r="M1111" s="17"/>
      <c r="N1111" s="17">
        <v>729.6</v>
      </c>
      <c r="O1111" s="17"/>
      <c r="P1111" s="17"/>
      <c r="Q1111" s="17">
        <v>726.41</v>
      </c>
      <c r="R1111" s="17" t="s">
        <v>83</v>
      </c>
      <c r="S1111" s="17"/>
      <c r="T1111" s="17" t="s">
        <v>229</v>
      </c>
      <c r="U1111" s="17" t="s">
        <v>61</v>
      </c>
      <c r="V1111" s="17" t="s">
        <v>71</v>
      </c>
      <c r="W1111" s="19" t="s">
        <v>3493</v>
      </c>
      <c r="X1111" s="18">
        <v>44196.333333333299</v>
      </c>
      <c r="Y1111" s="18">
        <v>44196.333333333299</v>
      </c>
      <c r="Z1111" s="17" t="s">
        <v>103</v>
      </c>
      <c r="AA1111" s="17"/>
      <c r="AB1111" s="17"/>
      <c r="AC1111" s="17" t="s">
        <v>103</v>
      </c>
      <c r="AD1111" s="17"/>
      <c r="AE1111" s="17" t="s">
        <v>1509</v>
      </c>
    </row>
    <row r="1112" spans="1:31" s="3" customFormat="1" ht="13" x14ac:dyDescent="0.3">
      <c r="A1112" s="35" t="s">
        <v>3494</v>
      </c>
      <c r="B1112" s="17">
        <v>1287</v>
      </c>
      <c r="C1112" s="18">
        <v>42489</v>
      </c>
      <c r="D1112" s="18">
        <v>42492.291666666701</v>
      </c>
      <c r="E1112" s="16" t="s">
        <v>1375</v>
      </c>
      <c r="F1112" s="36">
        <v>43242.291666666701</v>
      </c>
      <c r="G1112" s="16" t="s">
        <v>259</v>
      </c>
      <c r="H1112" s="17" t="s">
        <v>55</v>
      </c>
      <c r="I1112" s="17"/>
      <c r="J1112" s="17"/>
      <c r="K1112" s="17" t="s">
        <v>55</v>
      </c>
      <c r="L1112" s="17"/>
      <c r="M1112" s="17"/>
      <c r="N1112" s="17">
        <v>207.9</v>
      </c>
      <c r="O1112" s="17"/>
      <c r="P1112" s="17"/>
      <c r="Q1112" s="17">
        <v>207.9</v>
      </c>
      <c r="R1112" s="17" t="s">
        <v>83</v>
      </c>
      <c r="S1112" s="17"/>
      <c r="T1112" s="17" t="s">
        <v>70</v>
      </c>
      <c r="U1112" s="17" t="s">
        <v>61</v>
      </c>
      <c r="V1112" s="17" t="s">
        <v>71</v>
      </c>
      <c r="W1112" s="19" t="s">
        <v>3495</v>
      </c>
      <c r="X1112" s="18">
        <v>43830.333333333299</v>
      </c>
      <c r="Y1112" s="18">
        <v>45261.333333333299</v>
      </c>
      <c r="Z1112" s="17" t="s">
        <v>103</v>
      </c>
      <c r="AA1112" s="17" t="s">
        <v>65</v>
      </c>
      <c r="AB1112" s="17" t="s">
        <v>65</v>
      </c>
      <c r="AC1112" s="17" t="s">
        <v>103</v>
      </c>
      <c r="AD1112" s="17"/>
      <c r="AE1112" s="17" t="s">
        <v>1509</v>
      </c>
    </row>
    <row r="1113" spans="1:31" s="3" customFormat="1" ht="13" x14ac:dyDescent="0.3">
      <c r="A1113" s="35" t="s">
        <v>3496</v>
      </c>
      <c r="B1113" s="17">
        <v>1288</v>
      </c>
      <c r="C1113" s="18">
        <v>42486</v>
      </c>
      <c r="D1113" s="18">
        <v>42492.291666666701</v>
      </c>
      <c r="E1113" s="16" t="s">
        <v>1375</v>
      </c>
      <c r="F1113" s="36">
        <v>42803.333333333299</v>
      </c>
      <c r="G1113" s="16" t="s">
        <v>259</v>
      </c>
      <c r="H1113" s="17" t="s">
        <v>95</v>
      </c>
      <c r="I1113" s="17"/>
      <c r="J1113" s="17"/>
      <c r="K1113" s="17" t="s">
        <v>96</v>
      </c>
      <c r="L1113" s="17"/>
      <c r="M1113" s="17"/>
      <c r="N1113" s="17">
        <v>205.2</v>
      </c>
      <c r="O1113" s="17"/>
      <c r="P1113" s="17"/>
      <c r="Q1113" s="17">
        <v>203.48</v>
      </c>
      <c r="R1113" s="17" t="s">
        <v>83</v>
      </c>
      <c r="S1113" s="17"/>
      <c r="T1113" s="17" t="s">
        <v>188</v>
      </c>
      <c r="U1113" s="17" t="s">
        <v>189</v>
      </c>
      <c r="V1113" s="17" t="s">
        <v>71</v>
      </c>
      <c r="W1113" s="19" t="s">
        <v>190</v>
      </c>
      <c r="X1113" s="18">
        <v>44561.333333333299</v>
      </c>
      <c r="Y1113" s="18">
        <v>44561.333333333299</v>
      </c>
      <c r="Z1113" s="17" t="s">
        <v>103</v>
      </c>
      <c r="AA1113" s="17"/>
      <c r="AB1113" s="17"/>
      <c r="AC1113" s="17" t="s">
        <v>103</v>
      </c>
      <c r="AD1113" s="17"/>
      <c r="AE1113" s="17" t="s">
        <v>74</v>
      </c>
    </row>
    <row r="1114" spans="1:31" s="3" customFormat="1" ht="13" x14ac:dyDescent="0.3">
      <c r="A1114" s="35" t="s">
        <v>3497</v>
      </c>
      <c r="B1114" s="17">
        <v>1289</v>
      </c>
      <c r="C1114" s="18">
        <v>42494</v>
      </c>
      <c r="D1114" s="18">
        <v>42492.291666666701</v>
      </c>
      <c r="E1114" s="16" t="s">
        <v>1375</v>
      </c>
      <c r="F1114" s="36">
        <v>42566.291666666701</v>
      </c>
      <c r="G1114" s="16" t="s">
        <v>259</v>
      </c>
      <c r="H1114" s="17" t="s">
        <v>56</v>
      </c>
      <c r="I1114" s="17"/>
      <c r="J1114" s="17"/>
      <c r="K1114" s="17" t="s">
        <v>57</v>
      </c>
      <c r="L1114" s="17"/>
      <c r="M1114" s="17"/>
      <c r="N1114" s="17">
        <v>100</v>
      </c>
      <c r="O1114" s="17"/>
      <c r="P1114" s="17"/>
      <c r="Q1114" s="17">
        <v>101</v>
      </c>
      <c r="R1114" s="17" t="s">
        <v>83</v>
      </c>
      <c r="S1114" s="17"/>
      <c r="T1114" s="17" t="s">
        <v>70</v>
      </c>
      <c r="U1114" s="17" t="s">
        <v>61</v>
      </c>
      <c r="V1114" s="17" t="s">
        <v>71</v>
      </c>
      <c r="W1114" s="19" t="s">
        <v>3498</v>
      </c>
      <c r="X1114" s="18">
        <v>43617.291666666701</v>
      </c>
      <c r="Y1114" s="18">
        <v>43617.291666666701</v>
      </c>
      <c r="Z1114" s="17" t="s">
        <v>103</v>
      </c>
      <c r="AA1114" s="17"/>
      <c r="AB1114" s="17"/>
      <c r="AC1114" s="17" t="s">
        <v>103</v>
      </c>
      <c r="AD1114" s="17"/>
      <c r="AE1114" s="17" t="s">
        <v>74</v>
      </c>
    </row>
    <row r="1115" spans="1:31" s="3" customFormat="1" ht="25.5" x14ac:dyDescent="0.3">
      <c r="A1115" s="35" t="s">
        <v>985</v>
      </c>
      <c r="B1115" s="17">
        <v>1290</v>
      </c>
      <c r="C1115" s="18">
        <v>42490</v>
      </c>
      <c r="D1115" s="18">
        <v>42492.291666666701</v>
      </c>
      <c r="E1115" s="16" t="s">
        <v>1375</v>
      </c>
      <c r="F1115" s="36">
        <v>42573.291666666701</v>
      </c>
      <c r="G1115" s="16" t="s">
        <v>259</v>
      </c>
      <c r="H1115" s="17" t="s">
        <v>56</v>
      </c>
      <c r="I1115" s="17"/>
      <c r="J1115" s="17"/>
      <c r="K1115" s="17" t="s">
        <v>57</v>
      </c>
      <c r="L1115" s="17"/>
      <c r="M1115" s="17"/>
      <c r="N1115" s="17">
        <v>200</v>
      </c>
      <c r="O1115" s="17"/>
      <c r="P1115" s="17"/>
      <c r="Q1115" s="17">
        <v>201.2</v>
      </c>
      <c r="R1115" s="17" t="s">
        <v>83</v>
      </c>
      <c r="S1115" s="17"/>
      <c r="T1115" s="17" t="s">
        <v>70</v>
      </c>
      <c r="U1115" s="17" t="s">
        <v>61</v>
      </c>
      <c r="V1115" s="17" t="s">
        <v>71</v>
      </c>
      <c r="W1115" s="19" t="s">
        <v>3499</v>
      </c>
      <c r="X1115" s="18">
        <v>43678.291666666701</v>
      </c>
      <c r="Y1115" s="18">
        <v>43678.291666666701</v>
      </c>
      <c r="Z1115" s="17" t="s">
        <v>103</v>
      </c>
      <c r="AA1115" s="17"/>
      <c r="AB1115" s="17"/>
      <c r="AC1115" s="17" t="s">
        <v>103</v>
      </c>
      <c r="AD1115" s="17"/>
      <c r="AE1115" s="17" t="s">
        <v>1509</v>
      </c>
    </row>
    <row r="1116" spans="1:31" s="3" customFormat="1" ht="63" x14ac:dyDescent="0.3">
      <c r="A1116" s="35" t="s">
        <v>3500</v>
      </c>
      <c r="B1116" s="17">
        <v>1292</v>
      </c>
      <c r="C1116" s="18">
        <v>42492</v>
      </c>
      <c r="D1116" s="18">
        <v>42492.291666666701</v>
      </c>
      <c r="E1116" s="16" t="s">
        <v>1375</v>
      </c>
      <c r="F1116" s="36">
        <v>42760.333333333299</v>
      </c>
      <c r="G1116" s="16" t="s">
        <v>259</v>
      </c>
      <c r="H1116" s="17" t="s">
        <v>56</v>
      </c>
      <c r="I1116" s="17"/>
      <c r="J1116" s="17"/>
      <c r="K1116" s="17" t="s">
        <v>57</v>
      </c>
      <c r="L1116" s="17"/>
      <c r="M1116" s="17"/>
      <c r="N1116" s="17">
        <v>20</v>
      </c>
      <c r="O1116" s="17"/>
      <c r="P1116" s="17"/>
      <c r="Q1116" s="17">
        <v>20</v>
      </c>
      <c r="R1116" s="17" t="s">
        <v>83</v>
      </c>
      <c r="S1116" s="17"/>
      <c r="T1116" s="17" t="s">
        <v>70</v>
      </c>
      <c r="U1116" s="17" t="s">
        <v>61</v>
      </c>
      <c r="V1116" s="17" t="s">
        <v>71</v>
      </c>
      <c r="W1116" s="19" t="s">
        <v>3501</v>
      </c>
      <c r="X1116" s="18">
        <v>43525.333333333299</v>
      </c>
      <c r="Y1116" s="18">
        <v>43525.333333333299</v>
      </c>
      <c r="Z1116" s="17" t="s">
        <v>103</v>
      </c>
      <c r="AA1116" s="17"/>
      <c r="AB1116" s="17"/>
      <c r="AC1116" s="17" t="s">
        <v>103</v>
      </c>
      <c r="AD1116" s="17"/>
      <c r="AE1116" s="17" t="s">
        <v>1509</v>
      </c>
    </row>
    <row r="1117" spans="1:31" s="3" customFormat="1" ht="13" x14ac:dyDescent="0.3">
      <c r="A1117" s="35" t="s">
        <v>3502</v>
      </c>
      <c r="B1117" s="17">
        <v>1293</v>
      </c>
      <c r="C1117" s="18">
        <v>42488</v>
      </c>
      <c r="D1117" s="18">
        <v>42492.291666666701</v>
      </c>
      <c r="E1117" s="16" t="s">
        <v>1375</v>
      </c>
      <c r="F1117" s="36">
        <v>44020.291666666701</v>
      </c>
      <c r="G1117" s="16" t="s">
        <v>259</v>
      </c>
      <c r="H1117" s="17" t="s">
        <v>95</v>
      </c>
      <c r="I1117" s="17"/>
      <c r="J1117" s="17"/>
      <c r="K1117" s="17" t="s">
        <v>96</v>
      </c>
      <c r="L1117" s="17"/>
      <c r="M1117" s="17"/>
      <c r="N1117" s="17">
        <v>400</v>
      </c>
      <c r="O1117" s="17"/>
      <c r="P1117" s="17"/>
      <c r="Q1117" s="17">
        <v>400</v>
      </c>
      <c r="R1117" s="17" t="s">
        <v>115</v>
      </c>
      <c r="S1117" s="17"/>
      <c r="T1117" s="17" t="s">
        <v>188</v>
      </c>
      <c r="U1117" s="17" t="s">
        <v>189</v>
      </c>
      <c r="V1117" s="17" t="s">
        <v>71</v>
      </c>
      <c r="W1117" s="19" t="s">
        <v>190</v>
      </c>
      <c r="X1117" s="18">
        <v>44531.333333333299</v>
      </c>
      <c r="Y1117" s="18">
        <v>44531.333333333299</v>
      </c>
      <c r="Z1117" s="17" t="s">
        <v>103</v>
      </c>
      <c r="AA1117" s="17" t="s">
        <v>65</v>
      </c>
      <c r="AB1117" s="17" t="s">
        <v>65</v>
      </c>
      <c r="AC1117" s="17" t="s">
        <v>103</v>
      </c>
      <c r="AD1117" s="17" t="s">
        <v>186</v>
      </c>
      <c r="AE1117" s="17"/>
    </row>
    <row r="1118" spans="1:31" s="3" customFormat="1" ht="13" x14ac:dyDescent="0.3">
      <c r="A1118" s="35" t="s">
        <v>3503</v>
      </c>
      <c r="B1118" s="17">
        <v>1296</v>
      </c>
      <c r="C1118" s="18">
        <v>42486</v>
      </c>
      <c r="D1118" s="18">
        <v>42492.291666666701</v>
      </c>
      <c r="E1118" s="16" t="s">
        <v>1375</v>
      </c>
      <c r="F1118" s="36">
        <v>42803.333333333299</v>
      </c>
      <c r="G1118" s="16" t="s">
        <v>259</v>
      </c>
      <c r="H1118" s="17" t="s">
        <v>95</v>
      </c>
      <c r="I1118" s="17"/>
      <c r="J1118" s="17"/>
      <c r="K1118" s="17" t="s">
        <v>96</v>
      </c>
      <c r="L1118" s="17"/>
      <c r="M1118" s="17"/>
      <c r="N1118" s="17">
        <v>310.08</v>
      </c>
      <c r="O1118" s="17"/>
      <c r="P1118" s="17"/>
      <c r="Q1118" s="17">
        <v>306.87</v>
      </c>
      <c r="R1118" s="17" t="s">
        <v>83</v>
      </c>
      <c r="S1118" s="17"/>
      <c r="T1118" s="17" t="s">
        <v>257</v>
      </c>
      <c r="U1118" s="17" t="s">
        <v>189</v>
      </c>
      <c r="V1118" s="17" t="s">
        <v>334</v>
      </c>
      <c r="W1118" s="19" t="s">
        <v>3504</v>
      </c>
      <c r="X1118" s="18">
        <v>44561.333333333299</v>
      </c>
      <c r="Y1118" s="18">
        <v>44561.333333333299</v>
      </c>
      <c r="Z1118" s="17" t="s">
        <v>103</v>
      </c>
      <c r="AA1118" s="17" t="s">
        <v>65</v>
      </c>
      <c r="AB1118" s="17"/>
      <c r="AC1118" s="17" t="s">
        <v>103</v>
      </c>
      <c r="AD1118" s="17"/>
      <c r="AE1118" s="17" t="s">
        <v>1509</v>
      </c>
    </row>
    <row r="1119" spans="1:31" s="3" customFormat="1" ht="13" x14ac:dyDescent="0.3">
      <c r="A1119" s="35" t="s">
        <v>3505</v>
      </c>
      <c r="B1119" s="17">
        <v>1297</v>
      </c>
      <c r="C1119" s="18">
        <v>42483</v>
      </c>
      <c r="D1119" s="18">
        <v>42492.291666666701</v>
      </c>
      <c r="E1119" s="16" t="s">
        <v>1375</v>
      </c>
      <c r="F1119" s="36">
        <v>42803.333333333299</v>
      </c>
      <c r="G1119" s="16" t="s">
        <v>259</v>
      </c>
      <c r="H1119" s="17" t="s">
        <v>95</v>
      </c>
      <c r="I1119" s="17"/>
      <c r="J1119" s="17"/>
      <c r="K1119" s="17" t="s">
        <v>96</v>
      </c>
      <c r="L1119" s="17"/>
      <c r="M1119" s="17"/>
      <c r="N1119" s="17">
        <v>153.44999999999999</v>
      </c>
      <c r="O1119" s="17"/>
      <c r="P1119" s="17"/>
      <c r="Q1119" s="17">
        <v>153.44999999999999</v>
      </c>
      <c r="R1119" s="17" t="s">
        <v>83</v>
      </c>
      <c r="S1119" s="17"/>
      <c r="T1119" s="17" t="s">
        <v>84</v>
      </c>
      <c r="U1119" s="17" t="s">
        <v>61</v>
      </c>
      <c r="V1119" s="17" t="s">
        <v>89</v>
      </c>
      <c r="W1119" s="19" t="s">
        <v>3506</v>
      </c>
      <c r="X1119" s="18">
        <v>44561.333333333299</v>
      </c>
      <c r="Y1119" s="18">
        <v>44561.333333333299</v>
      </c>
      <c r="Z1119" s="17" t="s">
        <v>103</v>
      </c>
      <c r="AA1119" s="17"/>
      <c r="AB1119" s="17"/>
      <c r="AC1119" s="17" t="s">
        <v>103</v>
      </c>
      <c r="AD1119" s="17"/>
      <c r="AE1119" s="17" t="s">
        <v>1509</v>
      </c>
    </row>
    <row r="1120" spans="1:31" s="3" customFormat="1" ht="13" x14ac:dyDescent="0.3">
      <c r="A1120" s="35" t="s">
        <v>3507</v>
      </c>
      <c r="B1120" s="17">
        <v>1298</v>
      </c>
      <c r="C1120" s="18">
        <v>42486</v>
      </c>
      <c r="D1120" s="18">
        <v>42492.291666666701</v>
      </c>
      <c r="E1120" s="16" t="s">
        <v>1375</v>
      </c>
      <c r="F1120" s="36">
        <v>42570.291666666701</v>
      </c>
      <c r="G1120" s="16" t="s">
        <v>259</v>
      </c>
      <c r="H1120" s="17" t="s">
        <v>95</v>
      </c>
      <c r="I1120" s="17"/>
      <c r="J1120" s="17"/>
      <c r="K1120" s="17" t="s">
        <v>96</v>
      </c>
      <c r="L1120" s="17"/>
      <c r="M1120" s="17"/>
      <c r="N1120" s="17">
        <v>519.38199999999995</v>
      </c>
      <c r="O1120" s="17"/>
      <c r="P1120" s="17"/>
      <c r="Q1120" s="17">
        <v>515.12599999999998</v>
      </c>
      <c r="R1120" s="17" t="s">
        <v>83</v>
      </c>
      <c r="S1120" s="17"/>
      <c r="T1120" s="17" t="s">
        <v>257</v>
      </c>
      <c r="U1120" s="17" t="s">
        <v>189</v>
      </c>
      <c r="V1120" s="17" t="s">
        <v>334</v>
      </c>
      <c r="W1120" s="19" t="s">
        <v>3504</v>
      </c>
      <c r="X1120" s="18">
        <v>44561.333333333299</v>
      </c>
      <c r="Y1120" s="18">
        <v>44561.333333333299</v>
      </c>
      <c r="Z1120" s="17" t="s">
        <v>103</v>
      </c>
      <c r="AA1120" s="17"/>
      <c r="AB1120" s="17"/>
      <c r="AC1120" s="17" t="s">
        <v>103</v>
      </c>
      <c r="AD1120" s="17"/>
      <c r="AE1120" s="17" t="s">
        <v>1509</v>
      </c>
    </row>
    <row r="1121" spans="1:31" s="3" customFormat="1" ht="13" x14ac:dyDescent="0.3">
      <c r="A1121" s="35" t="s">
        <v>3508</v>
      </c>
      <c r="B1121" s="17">
        <v>1299</v>
      </c>
      <c r="C1121" s="18">
        <v>42489</v>
      </c>
      <c r="D1121" s="18">
        <v>42492.291666666701</v>
      </c>
      <c r="E1121" s="16" t="s">
        <v>1375</v>
      </c>
      <c r="F1121" s="36">
        <v>43178.291666666701</v>
      </c>
      <c r="G1121" s="16" t="s">
        <v>259</v>
      </c>
      <c r="H1121" s="17" t="s">
        <v>55</v>
      </c>
      <c r="I1121" s="17"/>
      <c r="J1121" s="17"/>
      <c r="K1121" s="17" t="s">
        <v>55</v>
      </c>
      <c r="L1121" s="17"/>
      <c r="M1121" s="17"/>
      <c r="N1121" s="17">
        <v>158.4</v>
      </c>
      <c r="O1121" s="17"/>
      <c r="P1121" s="17"/>
      <c r="Q1121" s="17">
        <v>150</v>
      </c>
      <c r="R1121" s="17" t="s">
        <v>83</v>
      </c>
      <c r="S1121" s="17"/>
      <c r="T1121" s="17" t="s">
        <v>84</v>
      </c>
      <c r="U1121" s="17" t="s">
        <v>61</v>
      </c>
      <c r="V1121" s="17" t="s">
        <v>89</v>
      </c>
      <c r="W1121" s="19" t="s">
        <v>3509</v>
      </c>
      <c r="X1121" s="18">
        <v>43830.333333333299</v>
      </c>
      <c r="Y1121" s="18">
        <v>44228.333333333299</v>
      </c>
      <c r="Z1121" s="17" t="s">
        <v>103</v>
      </c>
      <c r="AA1121" s="17" t="s">
        <v>65</v>
      </c>
      <c r="AB1121" s="17" t="s">
        <v>65</v>
      </c>
      <c r="AC1121" s="17" t="s">
        <v>103</v>
      </c>
      <c r="AD1121" s="17"/>
      <c r="AE1121" s="17" t="s">
        <v>1509</v>
      </c>
    </row>
    <row r="1122" spans="1:31" s="3" customFormat="1" ht="13" x14ac:dyDescent="0.3">
      <c r="A1122" s="35" t="s">
        <v>3510</v>
      </c>
      <c r="B1122" s="17">
        <v>1300</v>
      </c>
      <c r="C1122" s="18">
        <v>42490</v>
      </c>
      <c r="D1122" s="18">
        <v>42492.291666666701</v>
      </c>
      <c r="E1122" s="16" t="s">
        <v>1375</v>
      </c>
      <c r="F1122" s="36">
        <v>42856.291666666701</v>
      </c>
      <c r="G1122" s="16" t="s">
        <v>259</v>
      </c>
      <c r="H1122" s="17" t="s">
        <v>95</v>
      </c>
      <c r="I1122" s="17"/>
      <c r="J1122" s="17"/>
      <c r="K1122" s="17" t="s">
        <v>96</v>
      </c>
      <c r="L1122" s="17"/>
      <c r="M1122" s="17"/>
      <c r="N1122" s="17">
        <v>60.8</v>
      </c>
      <c r="O1122" s="17"/>
      <c r="P1122" s="17"/>
      <c r="Q1122" s="17">
        <v>60</v>
      </c>
      <c r="R1122" s="17" t="s">
        <v>83</v>
      </c>
      <c r="S1122" s="17"/>
      <c r="T1122" s="17" t="s">
        <v>84</v>
      </c>
      <c r="U1122" s="17" t="s">
        <v>61</v>
      </c>
      <c r="V1122" s="17" t="s">
        <v>89</v>
      </c>
      <c r="W1122" s="19" t="s">
        <v>3511</v>
      </c>
      <c r="X1122" s="18">
        <v>43646.291666666701</v>
      </c>
      <c r="Y1122" s="18">
        <v>43830.333333333299</v>
      </c>
      <c r="Z1122" s="17" t="s">
        <v>103</v>
      </c>
      <c r="AA1122" s="17" t="s">
        <v>65</v>
      </c>
      <c r="AB1122" s="17"/>
      <c r="AC1122" s="17" t="s">
        <v>103</v>
      </c>
      <c r="AD1122" s="17"/>
      <c r="AE1122" s="17" t="s">
        <v>1509</v>
      </c>
    </row>
    <row r="1123" spans="1:31" s="3" customFormat="1" ht="13" x14ac:dyDescent="0.3">
      <c r="A1123" s="35" t="s">
        <v>3367</v>
      </c>
      <c r="B1123" s="17">
        <v>1301</v>
      </c>
      <c r="C1123" s="18">
        <v>42492</v>
      </c>
      <c r="D1123" s="18">
        <v>42492.291666666701</v>
      </c>
      <c r="E1123" s="16" t="s">
        <v>1375</v>
      </c>
      <c r="F1123" s="36">
        <v>42842.291666666701</v>
      </c>
      <c r="G1123" s="16" t="s">
        <v>259</v>
      </c>
      <c r="H1123" s="17" t="s">
        <v>95</v>
      </c>
      <c r="I1123" s="17"/>
      <c r="J1123" s="17"/>
      <c r="K1123" s="17" t="s">
        <v>96</v>
      </c>
      <c r="L1123" s="17"/>
      <c r="M1123" s="17"/>
      <c r="N1123" s="17">
        <v>120</v>
      </c>
      <c r="O1123" s="17"/>
      <c r="P1123" s="17"/>
      <c r="Q1123" s="17">
        <v>118.5</v>
      </c>
      <c r="R1123" s="17" t="s">
        <v>83</v>
      </c>
      <c r="S1123" s="17"/>
      <c r="T1123" s="17" t="s">
        <v>84</v>
      </c>
      <c r="U1123" s="17" t="s">
        <v>61</v>
      </c>
      <c r="V1123" s="17" t="s">
        <v>89</v>
      </c>
      <c r="W1123" s="19" t="s">
        <v>3512</v>
      </c>
      <c r="X1123" s="18">
        <v>44196.333333333299</v>
      </c>
      <c r="Y1123" s="18">
        <v>44196.333333333299</v>
      </c>
      <c r="Z1123" s="17" t="s">
        <v>103</v>
      </c>
      <c r="AA1123" s="17" t="s">
        <v>65</v>
      </c>
      <c r="AB1123" s="17"/>
      <c r="AC1123" s="17" t="s">
        <v>103</v>
      </c>
      <c r="AD1123" s="17"/>
      <c r="AE1123" s="17" t="s">
        <v>1509</v>
      </c>
    </row>
    <row r="1124" spans="1:31" s="3" customFormat="1" ht="38" x14ac:dyDescent="0.3">
      <c r="A1124" s="35" t="s">
        <v>3513</v>
      </c>
      <c r="B1124" s="17">
        <v>1303</v>
      </c>
      <c r="C1124" s="18">
        <v>42490</v>
      </c>
      <c r="D1124" s="18">
        <v>42492.291666666701</v>
      </c>
      <c r="E1124" s="16" t="s">
        <v>1375</v>
      </c>
      <c r="F1124" s="36">
        <v>42556.291666666701</v>
      </c>
      <c r="G1124" s="16" t="s">
        <v>259</v>
      </c>
      <c r="H1124" s="17" t="s">
        <v>56</v>
      </c>
      <c r="I1124" s="17"/>
      <c r="J1124" s="17"/>
      <c r="K1124" s="17" t="s">
        <v>57</v>
      </c>
      <c r="L1124" s="17"/>
      <c r="M1124" s="17"/>
      <c r="N1124" s="17">
        <v>203.7</v>
      </c>
      <c r="O1124" s="17"/>
      <c r="P1124" s="17"/>
      <c r="Q1124" s="17">
        <v>201.5</v>
      </c>
      <c r="R1124" s="17" t="s">
        <v>83</v>
      </c>
      <c r="S1124" s="17"/>
      <c r="T1124" s="17" t="s">
        <v>107</v>
      </c>
      <c r="U1124" s="17" t="s">
        <v>61</v>
      </c>
      <c r="V1124" s="17" t="s">
        <v>89</v>
      </c>
      <c r="W1124" s="19" t="s">
        <v>3514</v>
      </c>
      <c r="X1124" s="18">
        <v>44044.291666666701</v>
      </c>
      <c r="Y1124" s="18">
        <v>44044.291666666701</v>
      </c>
      <c r="Z1124" s="17" t="s">
        <v>103</v>
      </c>
      <c r="AA1124" s="17"/>
      <c r="AB1124" s="17"/>
      <c r="AC1124" s="17" t="s">
        <v>103</v>
      </c>
      <c r="AD1124" s="17"/>
      <c r="AE1124" s="17" t="s">
        <v>1509</v>
      </c>
    </row>
    <row r="1125" spans="1:31" s="3" customFormat="1" ht="25.5" x14ac:dyDescent="0.3">
      <c r="A1125" s="35" t="s">
        <v>3515</v>
      </c>
      <c r="B1125" s="17">
        <v>1304</v>
      </c>
      <c r="C1125" s="18">
        <v>42475</v>
      </c>
      <c r="D1125" s="18">
        <v>42492.291666666701</v>
      </c>
      <c r="E1125" s="16" t="s">
        <v>1375</v>
      </c>
      <c r="F1125" s="36">
        <v>42550.291666666701</v>
      </c>
      <c r="G1125" s="16" t="s">
        <v>259</v>
      </c>
      <c r="H1125" s="17" t="s">
        <v>95</v>
      </c>
      <c r="I1125" s="17"/>
      <c r="J1125" s="17"/>
      <c r="K1125" s="17" t="s">
        <v>96</v>
      </c>
      <c r="L1125" s="17"/>
      <c r="M1125" s="17"/>
      <c r="N1125" s="17">
        <v>71.135999999999996</v>
      </c>
      <c r="O1125" s="17"/>
      <c r="P1125" s="17"/>
      <c r="Q1125" s="17">
        <v>70.736000000000004</v>
      </c>
      <c r="R1125" s="17" t="s">
        <v>83</v>
      </c>
      <c r="S1125" s="17"/>
      <c r="T1125" s="17" t="s">
        <v>3516</v>
      </c>
      <c r="U1125" s="17" t="s">
        <v>61</v>
      </c>
      <c r="V1125" s="17" t="s">
        <v>89</v>
      </c>
      <c r="W1125" s="19" t="s">
        <v>3517</v>
      </c>
      <c r="X1125" s="18">
        <v>43830.333333333299</v>
      </c>
      <c r="Y1125" s="18">
        <v>43830.333333333299</v>
      </c>
      <c r="Z1125" s="17" t="s">
        <v>103</v>
      </c>
      <c r="AA1125" s="17"/>
      <c r="AB1125" s="17"/>
      <c r="AC1125" s="17" t="s">
        <v>103</v>
      </c>
      <c r="AD1125" s="17"/>
      <c r="AE1125" s="17" t="s">
        <v>1509</v>
      </c>
    </row>
    <row r="1126" spans="1:31" s="3" customFormat="1" ht="13" x14ac:dyDescent="0.3">
      <c r="A1126" s="35" t="s">
        <v>3518</v>
      </c>
      <c r="B1126" s="17">
        <v>1305</v>
      </c>
      <c r="C1126" s="18">
        <v>42482</v>
      </c>
      <c r="D1126" s="18">
        <v>42492.291666666701</v>
      </c>
      <c r="E1126" s="16" t="s">
        <v>1375</v>
      </c>
      <c r="F1126" s="36">
        <v>44232.333333333299</v>
      </c>
      <c r="G1126" s="16" t="s">
        <v>259</v>
      </c>
      <c r="H1126" s="17" t="s">
        <v>95</v>
      </c>
      <c r="I1126" s="17" t="s">
        <v>56</v>
      </c>
      <c r="J1126" s="17"/>
      <c r="K1126" s="17" t="s">
        <v>96</v>
      </c>
      <c r="L1126" s="17" t="s">
        <v>57</v>
      </c>
      <c r="M1126" s="17"/>
      <c r="N1126" s="17">
        <v>102.85</v>
      </c>
      <c r="O1126" s="17">
        <v>20.7</v>
      </c>
      <c r="P1126" s="17"/>
      <c r="Q1126" s="17">
        <v>100</v>
      </c>
      <c r="R1126" s="17" t="s">
        <v>115</v>
      </c>
      <c r="S1126" s="17"/>
      <c r="T1126" s="17" t="s">
        <v>163</v>
      </c>
      <c r="U1126" s="17" t="s">
        <v>61</v>
      </c>
      <c r="V1126" s="17" t="s">
        <v>89</v>
      </c>
      <c r="W1126" s="19" t="s">
        <v>3519</v>
      </c>
      <c r="X1126" s="18">
        <v>44044.291666666701</v>
      </c>
      <c r="Y1126" s="18">
        <v>44561.333333333299</v>
      </c>
      <c r="Z1126" s="17" t="s">
        <v>103</v>
      </c>
      <c r="AA1126" s="17" t="s">
        <v>65</v>
      </c>
      <c r="AB1126" s="17" t="s">
        <v>65</v>
      </c>
      <c r="AC1126" s="17" t="s">
        <v>103</v>
      </c>
      <c r="AD1126" s="17" t="s">
        <v>186</v>
      </c>
      <c r="AE1126" s="17" t="s">
        <v>1509</v>
      </c>
    </row>
    <row r="1127" spans="1:31" s="3" customFormat="1" ht="13" x14ac:dyDescent="0.3">
      <c r="A1127" s="35" t="s">
        <v>3520</v>
      </c>
      <c r="B1127" s="17">
        <v>1306</v>
      </c>
      <c r="C1127" s="18">
        <v>42486</v>
      </c>
      <c r="D1127" s="18">
        <v>42492.291666666701</v>
      </c>
      <c r="E1127" s="16" t="s">
        <v>1375</v>
      </c>
      <c r="F1127" s="36">
        <v>42803.333333333299</v>
      </c>
      <c r="G1127" s="16" t="s">
        <v>259</v>
      </c>
      <c r="H1127" s="17" t="s">
        <v>95</v>
      </c>
      <c r="I1127" s="17"/>
      <c r="J1127" s="17"/>
      <c r="K1127" s="17" t="s">
        <v>96</v>
      </c>
      <c r="L1127" s="17"/>
      <c r="M1127" s="17"/>
      <c r="N1127" s="17">
        <v>205.4</v>
      </c>
      <c r="O1127" s="17"/>
      <c r="P1127" s="17"/>
      <c r="Q1127" s="17">
        <v>203.86</v>
      </c>
      <c r="R1127" s="17" t="s">
        <v>83</v>
      </c>
      <c r="S1127" s="17"/>
      <c r="T1127" s="17" t="s">
        <v>163</v>
      </c>
      <c r="U1127" s="17" t="s">
        <v>61</v>
      </c>
      <c r="V1127" s="17" t="s">
        <v>89</v>
      </c>
      <c r="W1127" s="19" t="s">
        <v>3521</v>
      </c>
      <c r="X1127" s="18">
        <v>44196.333333333299</v>
      </c>
      <c r="Y1127" s="18">
        <v>44196.333333333299</v>
      </c>
      <c r="Z1127" s="17" t="s">
        <v>103</v>
      </c>
      <c r="AA1127" s="17"/>
      <c r="AB1127" s="17"/>
      <c r="AC1127" s="17" t="s">
        <v>103</v>
      </c>
      <c r="AD1127" s="17"/>
      <c r="AE1127" s="17" t="s">
        <v>1509</v>
      </c>
    </row>
    <row r="1128" spans="1:31" s="3" customFormat="1" ht="13" x14ac:dyDescent="0.3">
      <c r="A1128" s="35" t="s">
        <v>3522</v>
      </c>
      <c r="B1128" s="17">
        <v>1307</v>
      </c>
      <c r="C1128" s="18">
        <v>42485</v>
      </c>
      <c r="D1128" s="18">
        <v>42492.291666666701</v>
      </c>
      <c r="E1128" s="16" t="s">
        <v>1375</v>
      </c>
      <c r="F1128" s="36">
        <v>43235.291666666701</v>
      </c>
      <c r="G1128" s="16" t="s">
        <v>259</v>
      </c>
      <c r="H1128" s="17" t="s">
        <v>95</v>
      </c>
      <c r="I1128" s="17"/>
      <c r="J1128" s="17"/>
      <c r="K1128" s="17" t="s">
        <v>96</v>
      </c>
      <c r="L1128" s="17"/>
      <c r="M1128" s="17"/>
      <c r="N1128" s="17">
        <v>309.27999999999997</v>
      </c>
      <c r="O1128" s="17"/>
      <c r="P1128" s="17"/>
      <c r="Q1128" s="17">
        <v>300</v>
      </c>
      <c r="R1128" s="17" t="s">
        <v>83</v>
      </c>
      <c r="S1128" s="17"/>
      <c r="T1128" s="17" t="s">
        <v>163</v>
      </c>
      <c r="U1128" s="17" t="s">
        <v>61</v>
      </c>
      <c r="V1128" s="17" t="s">
        <v>89</v>
      </c>
      <c r="W1128" s="19" t="s">
        <v>3523</v>
      </c>
      <c r="X1128" s="18">
        <v>44196.333333333299</v>
      </c>
      <c r="Y1128" s="18">
        <v>44561.333333333299</v>
      </c>
      <c r="Z1128" s="17" t="s">
        <v>103</v>
      </c>
      <c r="AA1128" s="17" t="s">
        <v>65</v>
      </c>
      <c r="AB1128" s="17" t="s">
        <v>65</v>
      </c>
      <c r="AC1128" s="17" t="s">
        <v>103</v>
      </c>
      <c r="AD1128" s="17"/>
      <c r="AE1128" s="17"/>
    </row>
    <row r="1129" spans="1:31" s="3" customFormat="1" ht="13" x14ac:dyDescent="0.3">
      <c r="A1129" s="35" t="s">
        <v>3524</v>
      </c>
      <c r="B1129" s="17">
        <v>1308</v>
      </c>
      <c r="C1129" s="18">
        <v>42488</v>
      </c>
      <c r="D1129" s="18">
        <v>42492.291666666701</v>
      </c>
      <c r="E1129" s="16" t="s">
        <v>1375</v>
      </c>
      <c r="F1129" s="36">
        <v>43542.291666666701</v>
      </c>
      <c r="G1129" s="16" t="s">
        <v>259</v>
      </c>
      <c r="H1129" s="17" t="s">
        <v>95</v>
      </c>
      <c r="I1129" s="17"/>
      <c r="J1129" s="17"/>
      <c r="K1129" s="17" t="s">
        <v>96</v>
      </c>
      <c r="L1129" s="17"/>
      <c r="M1129" s="17"/>
      <c r="N1129" s="17">
        <v>211</v>
      </c>
      <c r="O1129" s="17"/>
      <c r="P1129" s="17"/>
      <c r="Q1129" s="17">
        <v>210.94</v>
      </c>
      <c r="R1129" s="17" t="s">
        <v>83</v>
      </c>
      <c r="S1129" s="17"/>
      <c r="T1129" s="17" t="s">
        <v>163</v>
      </c>
      <c r="U1129" s="17" t="s">
        <v>61</v>
      </c>
      <c r="V1129" s="17" t="s">
        <v>89</v>
      </c>
      <c r="W1129" s="19" t="s">
        <v>287</v>
      </c>
      <c r="X1129" s="18">
        <v>43647.291666666701</v>
      </c>
      <c r="Y1129" s="18">
        <v>44377.291666666701</v>
      </c>
      <c r="Z1129" s="17" t="s">
        <v>103</v>
      </c>
      <c r="AA1129" s="17" t="s">
        <v>65</v>
      </c>
      <c r="AB1129" s="17" t="s">
        <v>65</v>
      </c>
      <c r="AC1129" s="17" t="s">
        <v>103</v>
      </c>
      <c r="AD1129" s="17"/>
      <c r="AE1129" s="17" t="s">
        <v>1509</v>
      </c>
    </row>
    <row r="1130" spans="1:31" s="3" customFormat="1" ht="13" x14ac:dyDescent="0.3">
      <c r="A1130" s="35" t="s">
        <v>3525</v>
      </c>
      <c r="B1130" s="17">
        <v>1309</v>
      </c>
      <c r="C1130" s="18">
        <v>42488</v>
      </c>
      <c r="D1130" s="18">
        <v>42492.291666666701</v>
      </c>
      <c r="E1130" s="16" t="s">
        <v>1375</v>
      </c>
      <c r="F1130" s="36">
        <v>42780.333333333299</v>
      </c>
      <c r="G1130" s="16" t="s">
        <v>259</v>
      </c>
      <c r="H1130" s="17" t="s">
        <v>95</v>
      </c>
      <c r="I1130" s="17"/>
      <c r="J1130" s="17"/>
      <c r="K1130" s="17" t="s">
        <v>96</v>
      </c>
      <c r="L1130" s="17"/>
      <c r="M1130" s="17"/>
      <c r="N1130" s="17">
        <v>81.400000000000006</v>
      </c>
      <c r="O1130" s="17"/>
      <c r="P1130" s="17"/>
      <c r="Q1130" s="17">
        <v>81.2</v>
      </c>
      <c r="R1130" s="17" t="s">
        <v>83</v>
      </c>
      <c r="S1130" s="17"/>
      <c r="T1130" s="17" t="s">
        <v>163</v>
      </c>
      <c r="U1130" s="17" t="s">
        <v>61</v>
      </c>
      <c r="V1130" s="17" t="s">
        <v>89</v>
      </c>
      <c r="W1130" s="19" t="s">
        <v>3526</v>
      </c>
      <c r="X1130" s="18">
        <v>43830.333333333299</v>
      </c>
      <c r="Y1130" s="18">
        <v>43830.333333333299</v>
      </c>
      <c r="Z1130" s="17" t="s">
        <v>103</v>
      </c>
      <c r="AA1130" s="17"/>
      <c r="AB1130" s="17"/>
      <c r="AC1130" s="17" t="s">
        <v>103</v>
      </c>
      <c r="AD1130" s="17"/>
      <c r="AE1130" s="17" t="s">
        <v>1509</v>
      </c>
    </row>
    <row r="1131" spans="1:31" s="3" customFormat="1" ht="50.5" x14ac:dyDescent="0.3">
      <c r="A1131" s="35" t="s">
        <v>3527</v>
      </c>
      <c r="B1131" s="17">
        <v>1310</v>
      </c>
      <c r="C1131" s="18">
        <v>42487</v>
      </c>
      <c r="D1131" s="18">
        <v>42492.291666666701</v>
      </c>
      <c r="E1131" s="16" t="s">
        <v>1375</v>
      </c>
      <c r="F1131" s="36">
        <v>42780.333333333299</v>
      </c>
      <c r="G1131" s="16" t="s">
        <v>259</v>
      </c>
      <c r="H1131" s="17" t="s">
        <v>95</v>
      </c>
      <c r="I1131" s="17"/>
      <c r="J1131" s="17"/>
      <c r="K1131" s="17" t="s">
        <v>96</v>
      </c>
      <c r="L1131" s="17"/>
      <c r="M1131" s="17"/>
      <c r="N1131" s="17">
        <v>206.7</v>
      </c>
      <c r="O1131" s="17"/>
      <c r="P1131" s="17"/>
      <c r="Q1131" s="17">
        <v>206.5</v>
      </c>
      <c r="R1131" s="17" t="s">
        <v>83</v>
      </c>
      <c r="S1131" s="17"/>
      <c r="T1131" s="17" t="s">
        <v>579</v>
      </c>
      <c r="U1131" s="17" t="s">
        <v>61</v>
      </c>
      <c r="V1131" s="17" t="s">
        <v>89</v>
      </c>
      <c r="W1131" s="19" t="s">
        <v>3528</v>
      </c>
      <c r="X1131" s="18">
        <v>43830.333333333299</v>
      </c>
      <c r="Y1131" s="18">
        <v>43830.333333333299</v>
      </c>
      <c r="Z1131" s="17" t="s">
        <v>103</v>
      </c>
      <c r="AA1131" s="17"/>
      <c r="AB1131" s="17"/>
      <c r="AC1131" s="17" t="s">
        <v>103</v>
      </c>
      <c r="AD1131" s="17"/>
      <c r="AE1131" s="17" t="s">
        <v>1509</v>
      </c>
    </row>
    <row r="1132" spans="1:31" s="3" customFormat="1" ht="13" x14ac:dyDescent="0.3">
      <c r="A1132" s="35" t="s">
        <v>3529</v>
      </c>
      <c r="B1132" s="17">
        <v>1311</v>
      </c>
      <c r="C1132" s="18">
        <v>42488</v>
      </c>
      <c r="D1132" s="18">
        <v>42492.291666666701</v>
      </c>
      <c r="E1132" s="16" t="s">
        <v>1375</v>
      </c>
      <c r="F1132" s="36">
        <v>42780.333333333299</v>
      </c>
      <c r="G1132" s="16" t="s">
        <v>259</v>
      </c>
      <c r="H1132" s="17" t="s">
        <v>95</v>
      </c>
      <c r="I1132" s="17"/>
      <c r="J1132" s="17"/>
      <c r="K1132" s="17" t="s">
        <v>96</v>
      </c>
      <c r="L1132" s="17"/>
      <c r="M1132" s="17"/>
      <c r="N1132" s="17">
        <v>78.2</v>
      </c>
      <c r="O1132" s="17"/>
      <c r="P1132" s="17"/>
      <c r="Q1132" s="17">
        <v>78.2</v>
      </c>
      <c r="R1132" s="17" t="s">
        <v>83</v>
      </c>
      <c r="S1132" s="17"/>
      <c r="T1132" s="17" t="s">
        <v>579</v>
      </c>
      <c r="U1132" s="17" t="s">
        <v>61</v>
      </c>
      <c r="V1132" s="17" t="s">
        <v>89</v>
      </c>
      <c r="W1132" s="19" t="s">
        <v>3530</v>
      </c>
      <c r="X1132" s="18">
        <v>43465.333333333299</v>
      </c>
      <c r="Y1132" s="18">
        <v>43465.333333333299</v>
      </c>
      <c r="Z1132" s="17" t="s">
        <v>103</v>
      </c>
      <c r="AA1132" s="17"/>
      <c r="AB1132" s="17"/>
      <c r="AC1132" s="17" t="s">
        <v>103</v>
      </c>
      <c r="AD1132" s="17"/>
      <c r="AE1132" s="17" t="s">
        <v>1509</v>
      </c>
    </row>
    <row r="1133" spans="1:31" s="3" customFormat="1" ht="13" x14ac:dyDescent="0.3">
      <c r="A1133" s="35" t="s">
        <v>3531</v>
      </c>
      <c r="B1133" s="17">
        <v>1315</v>
      </c>
      <c r="C1133" s="18">
        <v>42492</v>
      </c>
      <c r="D1133" s="18">
        <v>42492.291666666701</v>
      </c>
      <c r="E1133" s="16" t="s">
        <v>1375</v>
      </c>
      <c r="F1133" s="36">
        <v>42787.333333333299</v>
      </c>
      <c r="G1133" s="16" t="s">
        <v>259</v>
      </c>
      <c r="H1133" s="17" t="s">
        <v>95</v>
      </c>
      <c r="I1133" s="17" t="s">
        <v>56</v>
      </c>
      <c r="J1133" s="17"/>
      <c r="K1133" s="17" t="s">
        <v>96</v>
      </c>
      <c r="L1133" s="17" t="s">
        <v>57</v>
      </c>
      <c r="M1133" s="17"/>
      <c r="N1133" s="17">
        <v>514.79999999999995</v>
      </c>
      <c r="O1133" s="17">
        <v>100</v>
      </c>
      <c r="P1133" s="17"/>
      <c r="Q1133" s="17">
        <v>500</v>
      </c>
      <c r="R1133" s="17" t="s">
        <v>83</v>
      </c>
      <c r="S1133" s="17"/>
      <c r="T1133" s="17" t="s">
        <v>88</v>
      </c>
      <c r="U1133" s="17" t="s">
        <v>61</v>
      </c>
      <c r="V1133" s="17" t="s">
        <v>89</v>
      </c>
      <c r="W1133" s="19" t="s">
        <v>3532</v>
      </c>
      <c r="X1133" s="18">
        <v>45047.291666666701</v>
      </c>
      <c r="Y1133" s="18">
        <v>45047.291666666701</v>
      </c>
      <c r="Z1133" s="17" t="s">
        <v>103</v>
      </c>
      <c r="AA1133" s="17"/>
      <c r="AB1133" s="17"/>
      <c r="AC1133" s="17" t="s">
        <v>103</v>
      </c>
      <c r="AD1133" s="17"/>
      <c r="AE1133" s="17" t="s">
        <v>1509</v>
      </c>
    </row>
    <row r="1134" spans="1:31" s="3" customFormat="1" ht="13" x14ac:dyDescent="0.3">
      <c r="A1134" s="35" t="s">
        <v>3533</v>
      </c>
      <c r="B1134" s="17">
        <v>1316</v>
      </c>
      <c r="C1134" s="18">
        <v>42502</v>
      </c>
      <c r="D1134" s="18">
        <v>42492.291666666701</v>
      </c>
      <c r="E1134" s="16" t="s">
        <v>1375</v>
      </c>
      <c r="F1134" s="36">
        <v>42857.291666666701</v>
      </c>
      <c r="G1134" s="16" t="s">
        <v>259</v>
      </c>
      <c r="H1134" s="17" t="s">
        <v>56</v>
      </c>
      <c r="I1134" s="17" t="s">
        <v>95</v>
      </c>
      <c r="J1134" s="17"/>
      <c r="K1134" s="17" t="s">
        <v>57</v>
      </c>
      <c r="L1134" s="17" t="s">
        <v>96</v>
      </c>
      <c r="M1134" s="17"/>
      <c r="N1134" s="17">
        <v>30</v>
      </c>
      <c r="O1134" s="17">
        <v>136.75</v>
      </c>
      <c r="P1134" s="17"/>
      <c r="Q1134" s="17">
        <v>161.05000000000001</v>
      </c>
      <c r="R1134" s="17" t="s">
        <v>83</v>
      </c>
      <c r="S1134" s="17"/>
      <c r="T1134" s="17" t="s">
        <v>163</v>
      </c>
      <c r="U1134" s="17" t="s">
        <v>61</v>
      </c>
      <c r="V1134" s="17" t="s">
        <v>89</v>
      </c>
      <c r="W1134" s="19" t="s">
        <v>895</v>
      </c>
      <c r="X1134" s="18">
        <v>43616.291666666701</v>
      </c>
      <c r="Y1134" s="18">
        <v>43952.291666666701</v>
      </c>
      <c r="Z1134" s="17" t="s">
        <v>103</v>
      </c>
      <c r="AA1134" s="17" t="s">
        <v>65</v>
      </c>
      <c r="AB1134" s="17"/>
      <c r="AC1134" s="17" t="s">
        <v>103</v>
      </c>
      <c r="AD1134" s="17"/>
      <c r="AE1134" s="17" t="s">
        <v>1486</v>
      </c>
    </row>
    <row r="1135" spans="1:31" s="3" customFormat="1" ht="13" x14ac:dyDescent="0.3">
      <c r="A1135" s="35" t="s">
        <v>3534</v>
      </c>
      <c r="B1135" s="17">
        <v>1317</v>
      </c>
      <c r="C1135" s="18">
        <v>42486</v>
      </c>
      <c r="D1135" s="18">
        <v>42492.291666666701</v>
      </c>
      <c r="E1135" s="16" t="s">
        <v>1375</v>
      </c>
      <c r="F1135" s="36">
        <v>42850.291666666701</v>
      </c>
      <c r="G1135" s="16" t="s">
        <v>259</v>
      </c>
      <c r="H1135" s="17" t="s">
        <v>56</v>
      </c>
      <c r="I1135" s="17"/>
      <c r="J1135" s="17"/>
      <c r="K1135" s="17" t="s">
        <v>57</v>
      </c>
      <c r="L1135" s="17"/>
      <c r="M1135" s="17"/>
      <c r="N1135" s="17">
        <v>406</v>
      </c>
      <c r="O1135" s="17"/>
      <c r="P1135" s="17"/>
      <c r="Q1135" s="17">
        <v>402</v>
      </c>
      <c r="R1135" s="17" t="s">
        <v>83</v>
      </c>
      <c r="S1135" s="17"/>
      <c r="T1135" s="17" t="s">
        <v>88</v>
      </c>
      <c r="U1135" s="17" t="s">
        <v>61</v>
      </c>
      <c r="V1135" s="17" t="s">
        <v>89</v>
      </c>
      <c r="W1135" s="19" t="s">
        <v>2002</v>
      </c>
      <c r="X1135" s="18">
        <v>44166.333333333299</v>
      </c>
      <c r="Y1135" s="18">
        <v>44166.333333333299</v>
      </c>
      <c r="Z1135" s="17" t="s">
        <v>103</v>
      </c>
      <c r="AA1135" s="17" t="s">
        <v>65</v>
      </c>
      <c r="AB1135" s="17"/>
      <c r="AC1135" s="17" t="s">
        <v>103</v>
      </c>
      <c r="AD1135" s="17"/>
      <c r="AE1135" s="17" t="s">
        <v>1509</v>
      </c>
    </row>
    <row r="1136" spans="1:31" s="3" customFormat="1" ht="13" x14ac:dyDescent="0.3">
      <c r="A1136" s="35" t="s">
        <v>3535</v>
      </c>
      <c r="B1136" s="17">
        <v>1318</v>
      </c>
      <c r="C1136" s="18">
        <v>42483</v>
      </c>
      <c r="D1136" s="18">
        <v>42492.291666666701</v>
      </c>
      <c r="E1136" s="16" t="s">
        <v>1375</v>
      </c>
      <c r="F1136" s="36">
        <v>42857.291666666701</v>
      </c>
      <c r="G1136" s="16" t="s">
        <v>259</v>
      </c>
      <c r="H1136" s="17" t="s">
        <v>95</v>
      </c>
      <c r="I1136" s="17"/>
      <c r="J1136" s="17"/>
      <c r="K1136" s="17" t="s">
        <v>96</v>
      </c>
      <c r="L1136" s="17"/>
      <c r="M1136" s="17"/>
      <c r="N1136" s="17">
        <v>259.84199999999998</v>
      </c>
      <c r="O1136" s="17"/>
      <c r="P1136" s="17"/>
      <c r="Q1136" s="17">
        <v>250</v>
      </c>
      <c r="R1136" s="17" t="s">
        <v>83</v>
      </c>
      <c r="S1136" s="17"/>
      <c r="T1136" s="17" t="s">
        <v>88</v>
      </c>
      <c r="U1136" s="17" t="s">
        <v>61</v>
      </c>
      <c r="V1136" s="17" t="s">
        <v>89</v>
      </c>
      <c r="W1136" s="19" t="s">
        <v>3536</v>
      </c>
      <c r="X1136" s="18">
        <v>44196.333333333299</v>
      </c>
      <c r="Y1136" s="18">
        <v>44196.333333333299</v>
      </c>
      <c r="Z1136" s="17" t="s">
        <v>103</v>
      </c>
      <c r="AA1136" s="17" t="s">
        <v>65</v>
      </c>
      <c r="AB1136" s="17"/>
      <c r="AC1136" s="17" t="s">
        <v>103</v>
      </c>
      <c r="AD1136" s="17"/>
      <c r="AE1136" s="17" t="s">
        <v>1486</v>
      </c>
    </row>
    <row r="1137" spans="1:31" s="3" customFormat="1" ht="13" x14ac:dyDescent="0.3">
      <c r="A1137" s="35" t="s">
        <v>3537</v>
      </c>
      <c r="B1137" s="17">
        <v>1320</v>
      </c>
      <c r="C1137" s="18">
        <v>42485</v>
      </c>
      <c r="D1137" s="18">
        <v>42492.291666666701</v>
      </c>
      <c r="E1137" s="16" t="s">
        <v>1375</v>
      </c>
      <c r="F1137" s="36">
        <v>42857.291666666701</v>
      </c>
      <c r="G1137" s="16" t="s">
        <v>259</v>
      </c>
      <c r="H1137" s="17" t="s">
        <v>95</v>
      </c>
      <c r="I1137" s="17"/>
      <c r="J1137" s="17"/>
      <c r="K1137" s="17" t="s">
        <v>96</v>
      </c>
      <c r="L1137" s="17"/>
      <c r="M1137" s="17"/>
      <c r="N1137" s="17">
        <v>732.09569999999997</v>
      </c>
      <c r="O1137" s="17"/>
      <c r="P1137" s="17"/>
      <c r="Q1137" s="17">
        <v>700</v>
      </c>
      <c r="R1137" s="17" t="s">
        <v>83</v>
      </c>
      <c r="S1137" s="17"/>
      <c r="T1137" s="17" t="s">
        <v>88</v>
      </c>
      <c r="U1137" s="17" t="s">
        <v>61</v>
      </c>
      <c r="V1137" s="17" t="s">
        <v>89</v>
      </c>
      <c r="W1137" s="19" t="s">
        <v>3538</v>
      </c>
      <c r="X1137" s="18">
        <v>44196.333333333299</v>
      </c>
      <c r="Y1137" s="18">
        <v>44196.333333333299</v>
      </c>
      <c r="Z1137" s="17" t="s">
        <v>103</v>
      </c>
      <c r="AA1137" s="17" t="s">
        <v>65</v>
      </c>
      <c r="AB1137" s="17"/>
      <c r="AC1137" s="17" t="s">
        <v>103</v>
      </c>
      <c r="AD1137" s="17"/>
      <c r="AE1137" s="17" t="s">
        <v>1486</v>
      </c>
    </row>
    <row r="1138" spans="1:31" s="3" customFormat="1" ht="13" x14ac:dyDescent="0.3">
      <c r="A1138" s="35" t="s">
        <v>3539</v>
      </c>
      <c r="B1138" s="17">
        <v>1321</v>
      </c>
      <c r="C1138" s="18">
        <v>42486</v>
      </c>
      <c r="D1138" s="18">
        <v>42492.291666666701</v>
      </c>
      <c r="E1138" s="16" t="s">
        <v>1375</v>
      </c>
      <c r="F1138" s="36">
        <v>43111.333333333299</v>
      </c>
      <c r="G1138" s="16" t="s">
        <v>259</v>
      </c>
      <c r="H1138" s="17" t="s">
        <v>95</v>
      </c>
      <c r="I1138" s="17"/>
      <c r="J1138" s="17"/>
      <c r="K1138" s="17" t="s">
        <v>96</v>
      </c>
      <c r="L1138" s="17"/>
      <c r="M1138" s="17"/>
      <c r="N1138" s="17">
        <v>414.96</v>
      </c>
      <c r="O1138" s="17"/>
      <c r="P1138" s="17"/>
      <c r="Q1138" s="17">
        <v>400</v>
      </c>
      <c r="R1138" s="17" t="s">
        <v>83</v>
      </c>
      <c r="S1138" s="17"/>
      <c r="T1138" s="17" t="s">
        <v>88</v>
      </c>
      <c r="U1138" s="17" t="s">
        <v>61</v>
      </c>
      <c r="V1138" s="17" t="s">
        <v>89</v>
      </c>
      <c r="W1138" s="19" t="s">
        <v>3540</v>
      </c>
      <c r="X1138" s="18">
        <v>44196.333333333299</v>
      </c>
      <c r="Y1138" s="18">
        <v>44196.333333333299</v>
      </c>
      <c r="Z1138" s="17" t="s">
        <v>103</v>
      </c>
      <c r="AA1138" s="17" t="s">
        <v>65</v>
      </c>
      <c r="AB1138" s="17" t="s">
        <v>65</v>
      </c>
      <c r="AC1138" s="17" t="s">
        <v>103</v>
      </c>
      <c r="AD1138" s="17"/>
      <c r="AE1138" s="17" t="s">
        <v>74</v>
      </c>
    </row>
    <row r="1139" spans="1:31" s="3" customFormat="1" ht="13" x14ac:dyDescent="0.3">
      <c r="A1139" s="35" t="s">
        <v>3541</v>
      </c>
      <c r="B1139" s="17">
        <v>1326</v>
      </c>
      <c r="C1139" s="18">
        <v>42487</v>
      </c>
      <c r="D1139" s="18">
        <v>42492.291666666701</v>
      </c>
      <c r="E1139" s="16" t="s">
        <v>1375</v>
      </c>
      <c r="F1139" s="36">
        <v>43178.291666666701</v>
      </c>
      <c r="G1139" s="16" t="s">
        <v>259</v>
      </c>
      <c r="H1139" s="17" t="s">
        <v>95</v>
      </c>
      <c r="I1139" s="17"/>
      <c r="J1139" s="17"/>
      <c r="K1139" s="17" t="s">
        <v>96</v>
      </c>
      <c r="L1139" s="17"/>
      <c r="M1139" s="17"/>
      <c r="N1139" s="17">
        <v>83.3</v>
      </c>
      <c r="O1139" s="17"/>
      <c r="P1139" s="17"/>
      <c r="Q1139" s="17">
        <v>82</v>
      </c>
      <c r="R1139" s="17" t="s">
        <v>83</v>
      </c>
      <c r="S1139" s="17"/>
      <c r="T1139" s="17" t="s">
        <v>88</v>
      </c>
      <c r="U1139" s="17" t="s">
        <v>61</v>
      </c>
      <c r="V1139" s="17" t="s">
        <v>89</v>
      </c>
      <c r="W1139" s="19" t="s">
        <v>3542</v>
      </c>
      <c r="X1139" s="18">
        <v>43465.333333333299</v>
      </c>
      <c r="Y1139" s="18">
        <v>44180.333333333299</v>
      </c>
      <c r="Z1139" s="17" t="s">
        <v>103</v>
      </c>
      <c r="AA1139" s="17" t="s">
        <v>65</v>
      </c>
      <c r="AB1139" s="17" t="s">
        <v>65</v>
      </c>
      <c r="AC1139" s="17" t="s">
        <v>103</v>
      </c>
      <c r="AD1139" s="17"/>
      <c r="AE1139" s="17" t="s">
        <v>1509</v>
      </c>
    </row>
    <row r="1140" spans="1:31" s="3" customFormat="1" ht="13" x14ac:dyDescent="0.3">
      <c r="A1140" s="35" t="s">
        <v>3543</v>
      </c>
      <c r="B1140" s="17">
        <v>1328</v>
      </c>
      <c r="C1140" s="18">
        <v>42489</v>
      </c>
      <c r="D1140" s="18">
        <v>42492.291666666701</v>
      </c>
      <c r="E1140" s="16" t="s">
        <v>1375</v>
      </c>
      <c r="F1140" s="36">
        <v>42804.333333333299</v>
      </c>
      <c r="G1140" s="16" t="s">
        <v>259</v>
      </c>
      <c r="H1140" s="17" t="s">
        <v>95</v>
      </c>
      <c r="I1140" s="17"/>
      <c r="J1140" s="17"/>
      <c r="K1140" s="17" t="s">
        <v>96</v>
      </c>
      <c r="L1140" s="17"/>
      <c r="M1140" s="17"/>
      <c r="N1140" s="17">
        <v>265.08</v>
      </c>
      <c r="O1140" s="17"/>
      <c r="P1140" s="17"/>
      <c r="Q1140" s="17">
        <v>312.22000000000003</v>
      </c>
      <c r="R1140" s="17" t="s">
        <v>83</v>
      </c>
      <c r="S1140" s="17"/>
      <c r="T1140" s="17" t="s">
        <v>88</v>
      </c>
      <c r="U1140" s="17" t="s">
        <v>61</v>
      </c>
      <c r="V1140" s="17" t="s">
        <v>89</v>
      </c>
      <c r="W1140" s="19" t="s">
        <v>3544</v>
      </c>
      <c r="X1140" s="18">
        <v>43647.291666666701</v>
      </c>
      <c r="Y1140" s="18">
        <v>43647.291666666701</v>
      </c>
      <c r="Z1140" s="17" t="s">
        <v>103</v>
      </c>
      <c r="AA1140" s="17" t="s">
        <v>65</v>
      </c>
      <c r="AB1140" s="17"/>
      <c r="AC1140" s="17" t="s">
        <v>103</v>
      </c>
      <c r="AD1140" s="17"/>
      <c r="AE1140" s="17" t="s">
        <v>1509</v>
      </c>
    </row>
    <row r="1141" spans="1:31" s="3" customFormat="1" ht="13" x14ac:dyDescent="0.3">
      <c r="A1141" s="35" t="s">
        <v>3545</v>
      </c>
      <c r="B1141" s="17">
        <v>1330</v>
      </c>
      <c r="C1141" s="18">
        <v>42492</v>
      </c>
      <c r="D1141" s="18">
        <v>42492.291666666701</v>
      </c>
      <c r="E1141" s="16" t="s">
        <v>1375</v>
      </c>
      <c r="F1141" s="36">
        <v>44120.291666666701</v>
      </c>
      <c r="G1141" s="16" t="s">
        <v>259</v>
      </c>
      <c r="H1141" s="17" t="s">
        <v>56</v>
      </c>
      <c r="I1141" s="17"/>
      <c r="J1141" s="17"/>
      <c r="K1141" s="17" t="s">
        <v>57</v>
      </c>
      <c r="L1141" s="17"/>
      <c r="M1141" s="17"/>
      <c r="N1141" s="17">
        <v>300</v>
      </c>
      <c r="O1141" s="17"/>
      <c r="P1141" s="17"/>
      <c r="Q1141" s="17">
        <v>120</v>
      </c>
      <c r="R1141" s="17" t="s">
        <v>83</v>
      </c>
      <c r="S1141" s="17"/>
      <c r="T1141" s="17" t="s">
        <v>107</v>
      </c>
      <c r="U1141" s="17" t="s">
        <v>61</v>
      </c>
      <c r="V1141" s="17" t="s">
        <v>89</v>
      </c>
      <c r="W1141" s="19" t="s">
        <v>1840</v>
      </c>
      <c r="X1141" s="18">
        <v>43617.291666666701</v>
      </c>
      <c r="Y1141" s="18">
        <v>45061.291666666701</v>
      </c>
      <c r="Z1141" s="17" t="s">
        <v>103</v>
      </c>
      <c r="AA1141" s="17" t="s">
        <v>65</v>
      </c>
      <c r="AB1141" s="17" t="s">
        <v>65</v>
      </c>
      <c r="AC1141" s="17" t="s">
        <v>103</v>
      </c>
      <c r="AD1141" s="17" t="s">
        <v>66</v>
      </c>
      <c r="AE1141" s="17" t="s">
        <v>1509</v>
      </c>
    </row>
    <row r="1142" spans="1:31" s="3" customFormat="1" ht="13" x14ac:dyDescent="0.3">
      <c r="A1142" s="35" t="s">
        <v>3546</v>
      </c>
      <c r="B1142" s="17">
        <v>1331</v>
      </c>
      <c r="C1142" s="18">
        <v>42492</v>
      </c>
      <c r="D1142" s="18">
        <v>42492.291666666701</v>
      </c>
      <c r="E1142" s="16" t="s">
        <v>1375</v>
      </c>
      <c r="F1142" s="36">
        <v>43206.291666666701</v>
      </c>
      <c r="G1142" s="16" t="s">
        <v>259</v>
      </c>
      <c r="H1142" s="17" t="s">
        <v>56</v>
      </c>
      <c r="I1142" s="17" t="s">
        <v>95</v>
      </c>
      <c r="J1142" s="17"/>
      <c r="K1142" s="17" t="s">
        <v>57</v>
      </c>
      <c r="L1142" s="17" t="s">
        <v>96</v>
      </c>
      <c r="M1142" s="17"/>
      <c r="N1142" s="17">
        <v>300</v>
      </c>
      <c r="O1142" s="17">
        <v>309.60000000000002</v>
      </c>
      <c r="P1142" s="17"/>
      <c r="Q1142" s="17">
        <v>300</v>
      </c>
      <c r="R1142" s="17" t="s">
        <v>83</v>
      </c>
      <c r="S1142" s="17"/>
      <c r="T1142" s="17" t="s">
        <v>88</v>
      </c>
      <c r="U1142" s="17" t="s">
        <v>61</v>
      </c>
      <c r="V1142" s="17" t="s">
        <v>89</v>
      </c>
      <c r="W1142" s="19" t="s">
        <v>294</v>
      </c>
      <c r="X1142" s="18">
        <v>43617.291666666701</v>
      </c>
      <c r="Y1142" s="18">
        <v>44470.291666666701</v>
      </c>
      <c r="Z1142" s="17" t="s">
        <v>103</v>
      </c>
      <c r="AA1142" s="17" t="s">
        <v>65</v>
      </c>
      <c r="AB1142" s="17" t="s">
        <v>65</v>
      </c>
      <c r="AC1142" s="17" t="s">
        <v>103</v>
      </c>
      <c r="AD1142" s="17"/>
      <c r="AE1142" s="17" t="s">
        <v>1509</v>
      </c>
    </row>
    <row r="1143" spans="1:31" s="3" customFormat="1" ht="13" x14ac:dyDescent="0.3">
      <c r="A1143" s="35" t="s">
        <v>3547</v>
      </c>
      <c r="B1143" s="17">
        <v>1332</v>
      </c>
      <c r="C1143" s="18">
        <v>42492</v>
      </c>
      <c r="D1143" s="18">
        <v>42492.291666666701</v>
      </c>
      <c r="E1143" s="16" t="s">
        <v>1375</v>
      </c>
      <c r="F1143" s="36">
        <v>42844.291666666701</v>
      </c>
      <c r="G1143" s="16" t="s">
        <v>259</v>
      </c>
      <c r="H1143" s="17" t="s">
        <v>95</v>
      </c>
      <c r="I1143" s="17" t="s">
        <v>56</v>
      </c>
      <c r="J1143" s="17"/>
      <c r="K1143" s="17" t="s">
        <v>96</v>
      </c>
      <c r="L1143" s="17" t="s">
        <v>57</v>
      </c>
      <c r="M1143" s="17"/>
      <c r="N1143" s="17">
        <v>205.2</v>
      </c>
      <c r="O1143" s="17">
        <v>200</v>
      </c>
      <c r="P1143" s="17"/>
      <c r="Q1143" s="17">
        <v>205.15</v>
      </c>
      <c r="R1143" s="17" t="s">
        <v>83</v>
      </c>
      <c r="S1143" s="17"/>
      <c r="T1143" s="17" t="s">
        <v>88</v>
      </c>
      <c r="U1143" s="17" t="s">
        <v>61</v>
      </c>
      <c r="V1143" s="17" t="s">
        <v>89</v>
      </c>
      <c r="W1143" s="19" t="s">
        <v>125</v>
      </c>
      <c r="X1143" s="18">
        <v>43617.291666666701</v>
      </c>
      <c r="Y1143" s="18">
        <v>43617.291666666701</v>
      </c>
      <c r="Z1143" s="17" t="s">
        <v>103</v>
      </c>
      <c r="AA1143" s="17" t="s">
        <v>65</v>
      </c>
      <c r="AB1143" s="17"/>
      <c r="AC1143" s="17" t="s">
        <v>103</v>
      </c>
      <c r="AD1143" s="17"/>
      <c r="AE1143" s="17" t="s">
        <v>1509</v>
      </c>
    </row>
    <row r="1144" spans="1:31" s="3" customFormat="1" ht="13" x14ac:dyDescent="0.3">
      <c r="A1144" s="35" t="s">
        <v>3548</v>
      </c>
      <c r="B1144" s="17">
        <v>1333</v>
      </c>
      <c r="C1144" s="18">
        <v>42492</v>
      </c>
      <c r="D1144" s="18">
        <v>42492.291666666701</v>
      </c>
      <c r="E1144" s="16" t="s">
        <v>1375</v>
      </c>
      <c r="F1144" s="36">
        <v>42794.333333333299</v>
      </c>
      <c r="G1144" s="16" t="s">
        <v>259</v>
      </c>
      <c r="H1144" s="17" t="s">
        <v>55</v>
      </c>
      <c r="I1144" s="17"/>
      <c r="J1144" s="17"/>
      <c r="K1144" s="17" t="s">
        <v>55</v>
      </c>
      <c r="L1144" s="17"/>
      <c r="M1144" s="17"/>
      <c r="N1144" s="17">
        <v>280.5</v>
      </c>
      <c r="O1144" s="17"/>
      <c r="P1144" s="17"/>
      <c r="Q1144" s="17">
        <v>277.60000000000002</v>
      </c>
      <c r="R1144" s="17" t="s">
        <v>83</v>
      </c>
      <c r="S1144" s="17"/>
      <c r="T1144" s="17" t="s">
        <v>88</v>
      </c>
      <c r="U1144" s="17" t="s">
        <v>61</v>
      </c>
      <c r="V1144" s="17" t="s">
        <v>89</v>
      </c>
      <c r="W1144" s="19" t="s">
        <v>3549</v>
      </c>
      <c r="X1144" s="18">
        <v>43830.333333333299</v>
      </c>
      <c r="Y1144" s="18">
        <v>43830.333333333299</v>
      </c>
      <c r="Z1144" s="17" t="s">
        <v>103</v>
      </c>
      <c r="AA1144" s="17"/>
      <c r="AB1144" s="17"/>
      <c r="AC1144" s="17" t="s">
        <v>103</v>
      </c>
      <c r="AD1144" s="17"/>
      <c r="AE1144" s="17" t="s">
        <v>1509</v>
      </c>
    </row>
    <row r="1145" spans="1:31" s="3" customFormat="1" ht="13" x14ac:dyDescent="0.3">
      <c r="A1145" s="35" t="s">
        <v>3550</v>
      </c>
      <c r="B1145" s="17">
        <v>1334</v>
      </c>
      <c r="C1145" s="18">
        <v>42482</v>
      </c>
      <c r="D1145" s="18">
        <v>42492.291666666701</v>
      </c>
      <c r="E1145" s="16" t="s">
        <v>1375</v>
      </c>
      <c r="F1145" s="36">
        <v>42857.291666666701</v>
      </c>
      <c r="G1145" s="16" t="s">
        <v>259</v>
      </c>
      <c r="H1145" s="17" t="s">
        <v>56</v>
      </c>
      <c r="I1145" s="17" t="s">
        <v>374</v>
      </c>
      <c r="J1145" s="17"/>
      <c r="K1145" s="17" t="s">
        <v>57</v>
      </c>
      <c r="L1145" s="17" t="s">
        <v>77</v>
      </c>
      <c r="M1145" s="17"/>
      <c r="N1145" s="17">
        <v>26.125</v>
      </c>
      <c r="O1145" s="17">
        <v>300</v>
      </c>
      <c r="P1145" s="17"/>
      <c r="Q1145" s="17">
        <v>312</v>
      </c>
      <c r="R1145" s="17" t="s">
        <v>83</v>
      </c>
      <c r="S1145" s="17"/>
      <c r="T1145" s="17" t="s">
        <v>450</v>
      </c>
      <c r="U1145" s="17" t="s">
        <v>61</v>
      </c>
      <c r="V1145" s="17" t="s">
        <v>89</v>
      </c>
      <c r="W1145" s="19" t="s">
        <v>3551</v>
      </c>
      <c r="X1145" s="18">
        <v>44105.291666666701</v>
      </c>
      <c r="Y1145" s="18">
        <v>44105.291666666701</v>
      </c>
      <c r="Z1145" s="17" t="s">
        <v>103</v>
      </c>
      <c r="AA1145" s="17" t="s">
        <v>65</v>
      </c>
      <c r="AB1145" s="17"/>
      <c r="AC1145" s="17" t="s">
        <v>103</v>
      </c>
      <c r="AD1145" s="17"/>
      <c r="AE1145" s="17" t="s">
        <v>1486</v>
      </c>
    </row>
    <row r="1146" spans="1:31" s="3" customFormat="1" ht="13" x14ac:dyDescent="0.3">
      <c r="A1146" s="35" t="s">
        <v>3552</v>
      </c>
      <c r="B1146" s="17">
        <v>1336</v>
      </c>
      <c r="C1146" s="18">
        <v>42487</v>
      </c>
      <c r="D1146" s="18">
        <v>42492.291666666701</v>
      </c>
      <c r="E1146" s="16" t="s">
        <v>1375</v>
      </c>
      <c r="F1146" s="36">
        <v>44358.291666666701</v>
      </c>
      <c r="G1146" s="16" t="s">
        <v>259</v>
      </c>
      <c r="H1146" s="17" t="s">
        <v>95</v>
      </c>
      <c r="I1146" s="17"/>
      <c r="J1146" s="17"/>
      <c r="K1146" s="17" t="s">
        <v>96</v>
      </c>
      <c r="L1146" s="17"/>
      <c r="M1146" s="17"/>
      <c r="N1146" s="17">
        <v>380.1</v>
      </c>
      <c r="O1146" s="17"/>
      <c r="P1146" s="17"/>
      <c r="Q1146" s="17">
        <v>375</v>
      </c>
      <c r="R1146" s="17" t="s">
        <v>83</v>
      </c>
      <c r="S1146" s="17" t="s">
        <v>58</v>
      </c>
      <c r="T1146" s="17" t="s">
        <v>119</v>
      </c>
      <c r="U1146" s="17" t="s">
        <v>120</v>
      </c>
      <c r="V1146" s="17" t="s">
        <v>89</v>
      </c>
      <c r="W1146" s="19" t="s">
        <v>399</v>
      </c>
      <c r="X1146" s="18">
        <v>43800.333333333299</v>
      </c>
      <c r="Y1146" s="18">
        <v>45042.291666666701</v>
      </c>
      <c r="Z1146" s="17" t="s">
        <v>103</v>
      </c>
      <c r="AA1146" s="17" t="s">
        <v>65</v>
      </c>
      <c r="AB1146" s="17" t="s">
        <v>65</v>
      </c>
      <c r="AC1146" s="17" t="s">
        <v>103</v>
      </c>
      <c r="AD1146" s="17" t="s">
        <v>186</v>
      </c>
      <c r="AE1146" s="17" t="s">
        <v>1509</v>
      </c>
    </row>
    <row r="1147" spans="1:31" s="3" customFormat="1" ht="13" x14ac:dyDescent="0.3">
      <c r="A1147" s="35" t="s">
        <v>3553</v>
      </c>
      <c r="B1147" s="17">
        <v>1337</v>
      </c>
      <c r="C1147" s="18">
        <v>42486</v>
      </c>
      <c r="D1147" s="18">
        <v>42492.291666666701</v>
      </c>
      <c r="E1147" s="16" t="s">
        <v>1375</v>
      </c>
      <c r="F1147" s="36">
        <v>42803.333333333299</v>
      </c>
      <c r="G1147" s="16" t="s">
        <v>259</v>
      </c>
      <c r="H1147" s="17" t="s">
        <v>95</v>
      </c>
      <c r="I1147" s="17"/>
      <c r="J1147" s="17"/>
      <c r="K1147" s="17" t="s">
        <v>96</v>
      </c>
      <c r="L1147" s="17"/>
      <c r="M1147" s="17"/>
      <c r="N1147" s="17">
        <v>520.6</v>
      </c>
      <c r="O1147" s="17"/>
      <c r="P1147" s="17"/>
      <c r="Q1147" s="17">
        <v>514.84299999999996</v>
      </c>
      <c r="R1147" s="17" t="s">
        <v>83</v>
      </c>
      <c r="S1147" s="17"/>
      <c r="T1147" s="17" t="s">
        <v>1532</v>
      </c>
      <c r="U1147" s="17" t="s">
        <v>189</v>
      </c>
      <c r="V1147" s="17" t="s">
        <v>89</v>
      </c>
      <c r="W1147" s="19" t="s">
        <v>3554</v>
      </c>
      <c r="X1147" s="18">
        <v>44166.333333333299</v>
      </c>
      <c r="Y1147" s="18">
        <v>44166.333333333299</v>
      </c>
      <c r="Z1147" s="17" t="s">
        <v>103</v>
      </c>
      <c r="AA1147" s="17" t="s">
        <v>65</v>
      </c>
      <c r="AB1147" s="17"/>
      <c r="AC1147" s="17" t="s">
        <v>103</v>
      </c>
      <c r="AD1147" s="17"/>
      <c r="AE1147" s="17" t="s">
        <v>1509</v>
      </c>
    </row>
    <row r="1148" spans="1:31" s="3" customFormat="1" ht="13" x14ac:dyDescent="0.3">
      <c r="A1148" s="35" t="s">
        <v>3555</v>
      </c>
      <c r="B1148" s="17">
        <v>1338</v>
      </c>
      <c r="C1148" s="18">
        <v>42488</v>
      </c>
      <c r="D1148" s="18">
        <v>42492.291666666701</v>
      </c>
      <c r="E1148" s="16" t="s">
        <v>1375</v>
      </c>
      <c r="F1148" s="36">
        <v>42842.291666666701</v>
      </c>
      <c r="G1148" s="16" t="s">
        <v>259</v>
      </c>
      <c r="H1148" s="17" t="s">
        <v>95</v>
      </c>
      <c r="I1148" s="17" t="s">
        <v>56</v>
      </c>
      <c r="J1148" s="17"/>
      <c r="K1148" s="17" t="s">
        <v>96</v>
      </c>
      <c r="L1148" s="17" t="s">
        <v>57</v>
      </c>
      <c r="M1148" s="17"/>
      <c r="N1148" s="17">
        <v>256.8</v>
      </c>
      <c r="O1148" s="17">
        <v>20</v>
      </c>
      <c r="P1148" s="17"/>
      <c r="Q1148" s="17">
        <v>256.8</v>
      </c>
      <c r="R1148" s="17" t="s">
        <v>83</v>
      </c>
      <c r="S1148" s="17"/>
      <c r="T1148" s="17" t="s">
        <v>119</v>
      </c>
      <c r="U1148" s="17" t="s">
        <v>120</v>
      </c>
      <c r="V1148" s="17" t="s">
        <v>89</v>
      </c>
      <c r="W1148" s="19" t="s">
        <v>3556</v>
      </c>
      <c r="X1148" s="18">
        <v>45044.291666666701</v>
      </c>
      <c r="Y1148" s="18">
        <v>45044.291666666701</v>
      </c>
      <c r="Z1148" s="17" t="s">
        <v>103</v>
      </c>
      <c r="AA1148" s="17" t="s">
        <v>65</v>
      </c>
      <c r="AB1148" s="17"/>
      <c r="AC1148" s="17" t="s">
        <v>103</v>
      </c>
      <c r="AD1148" s="17"/>
      <c r="AE1148" s="17" t="s">
        <v>1509</v>
      </c>
    </row>
    <row r="1149" spans="1:31" s="3" customFormat="1" ht="13" x14ac:dyDescent="0.3">
      <c r="A1149" s="35" t="s">
        <v>3557</v>
      </c>
      <c r="B1149" s="17">
        <v>1340</v>
      </c>
      <c r="C1149" s="18">
        <v>42480</v>
      </c>
      <c r="D1149" s="18">
        <v>42492.291666666701</v>
      </c>
      <c r="E1149" s="16" t="s">
        <v>1375</v>
      </c>
      <c r="F1149" s="36">
        <v>42550.291666666701</v>
      </c>
      <c r="G1149" s="16" t="s">
        <v>259</v>
      </c>
      <c r="H1149" s="17" t="s">
        <v>95</v>
      </c>
      <c r="I1149" s="17"/>
      <c r="J1149" s="17"/>
      <c r="K1149" s="17" t="s">
        <v>96</v>
      </c>
      <c r="L1149" s="17"/>
      <c r="M1149" s="17"/>
      <c r="N1149" s="17">
        <v>152.66999999999999</v>
      </c>
      <c r="O1149" s="17"/>
      <c r="P1149" s="17"/>
      <c r="Q1149" s="17">
        <v>152.66999999999999</v>
      </c>
      <c r="R1149" s="17" t="s">
        <v>83</v>
      </c>
      <c r="S1149" s="17"/>
      <c r="T1149" s="17" t="s">
        <v>119</v>
      </c>
      <c r="U1149" s="17" t="s">
        <v>120</v>
      </c>
      <c r="V1149" s="17" t="s">
        <v>173</v>
      </c>
      <c r="W1149" s="19" t="s">
        <v>3558</v>
      </c>
      <c r="X1149" s="18">
        <v>43800.333333333299</v>
      </c>
      <c r="Y1149" s="18">
        <v>43800.333333333299</v>
      </c>
      <c r="Z1149" s="17" t="s">
        <v>103</v>
      </c>
      <c r="AA1149" s="17"/>
      <c r="AB1149" s="17"/>
      <c r="AC1149" s="17" t="s">
        <v>103</v>
      </c>
      <c r="AD1149" s="17"/>
      <c r="AE1149" s="17" t="s">
        <v>1509</v>
      </c>
    </row>
    <row r="1150" spans="1:31" s="3" customFormat="1" ht="13" x14ac:dyDescent="0.3">
      <c r="A1150" s="35" t="s">
        <v>3559</v>
      </c>
      <c r="B1150" s="17">
        <v>1342</v>
      </c>
      <c r="C1150" s="18">
        <v>42486</v>
      </c>
      <c r="D1150" s="18">
        <v>42492.291666666701</v>
      </c>
      <c r="E1150" s="16" t="s">
        <v>1375</v>
      </c>
      <c r="F1150" s="36">
        <v>42570.291666666701</v>
      </c>
      <c r="G1150" s="16" t="s">
        <v>259</v>
      </c>
      <c r="H1150" s="17" t="s">
        <v>95</v>
      </c>
      <c r="I1150" s="17"/>
      <c r="J1150" s="17"/>
      <c r="K1150" s="17" t="s">
        <v>96</v>
      </c>
      <c r="L1150" s="17"/>
      <c r="M1150" s="17"/>
      <c r="N1150" s="17">
        <v>87.45</v>
      </c>
      <c r="O1150" s="17"/>
      <c r="P1150" s="17"/>
      <c r="Q1150" s="17">
        <v>86.45</v>
      </c>
      <c r="R1150" s="17" t="s">
        <v>83</v>
      </c>
      <c r="S1150" s="17"/>
      <c r="T1150" s="17" t="s">
        <v>172</v>
      </c>
      <c r="U1150" s="17" t="s">
        <v>120</v>
      </c>
      <c r="V1150" s="17" t="s">
        <v>173</v>
      </c>
      <c r="W1150" s="19" t="s">
        <v>3560</v>
      </c>
      <c r="X1150" s="18">
        <v>44196.333333333299</v>
      </c>
      <c r="Y1150" s="18">
        <v>44196.333333333299</v>
      </c>
      <c r="Z1150" s="17" t="s">
        <v>103</v>
      </c>
      <c r="AA1150" s="17"/>
      <c r="AB1150" s="17"/>
      <c r="AC1150" s="17" t="s">
        <v>103</v>
      </c>
      <c r="AD1150" s="17"/>
      <c r="AE1150" s="17" t="s">
        <v>1509</v>
      </c>
    </row>
    <row r="1151" spans="1:31" s="3" customFormat="1" ht="13" x14ac:dyDescent="0.3">
      <c r="A1151" s="35" t="s">
        <v>3561</v>
      </c>
      <c r="B1151" s="17">
        <v>1343</v>
      </c>
      <c r="C1151" s="18">
        <v>42486</v>
      </c>
      <c r="D1151" s="18">
        <v>42492.291666666701</v>
      </c>
      <c r="E1151" s="16" t="s">
        <v>1375</v>
      </c>
      <c r="F1151" s="36">
        <v>42570.291666666701</v>
      </c>
      <c r="G1151" s="16" t="s">
        <v>259</v>
      </c>
      <c r="H1151" s="17" t="s">
        <v>95</v>
      </c>
      <c r="I1151" s="17"/>
      <c r="J1151" s="17"/>
      <c r="K1151" s="17" t="s">
        <v>96</v>
      </c>
      <c r="L1151" s="17"/>
      <c r="M1151" s="17"/>
      <c r="N1151" s="17">
        <v>67.17</v>
      </c>
      <c r="O1151" s="17"/>
      <c r="P1151" s="17"/>
      <c r="Q1151" s="17">
        <v>66.02</v>
      </c>
      <c r="R1151" s="17" t="s">
        <v>83</v>
      </c>
      <c r="S1151" s="17"/>
      <c r="T1151" s="17" t="s">
        <v>119</v>
      </c>
      <c r="U1151" s="17" t="s">
        <v>120</v>
      </c>
      <c r="V1151" s="17" t="s">
        <v>173</v>
      </c>
      <c r="W1151" s="19" t="s">
        <v>3562</v>
      </c>
      <c r="X1151" s="18">
        <v>44196.333333333299</v>
      </c>
      <c r="Y1151" s="18">
        <v>44196.333333333299</v>
      </c>
      <c r="Z1151" s="17" t="s">
        <v>103</v>
      </c>
      <c r="AA1151" s="17"/>
      <c r="AB1151" s="17"/>
      <c r="AC1151" s="17" t="s">
        <v>103</v>
      </c>
      <c r="AD1151" s="17"/>
      <c r="AE1151" s="17" t="s">
        <v>1509</v>
      </c>
    </row>
    <row r="1152" spans="1:31" s="3" customFormat="1" ht="13" x14ac:dyDescent="0.3">
      <c r="A1152" s="35" t="s">
        <v>3563</v>
      </c>
      <c r="B1152" s="17">
        <v>1344</v>
      </c>
      <c r="C1152" s="18">
        <v>42486</v>
      </c>
      <c r="D1152" s="18">
        <v>42492.291666666701</v>
      </c>
      <c r="E1152" s="16" t="s">
        <v>1375</v>
      </c>
      <c r="F1152" s="36">
        <v>42846.291666666701</v>
      </c>
      <c r="G1152" s="16" t="s">
        <v>259</v>
      </c>
      <c r="H1152" s="17" t="s">
        <v>95</v>
      </c>
      <c r="I1152" s="17"/>
      <c r="J1152" s="17"/>
      <c r="K1152" s="17" t="s">
        <v>96</v>
      </c>
      <c r="L1152" s="17"/>
      <c r="M1152" s="17"/>
      <c r="N1152" s="17">
        <v>722.39599999999996</v>
      </c>
      <c r="O1152" s="17"/>
      <c r="P1152" s="17"/>
      <c r="Q1152" s="17">
        <v>714.04200000000003</v>
      </c>
      <c r="R1152" s="17" t="s">
        <v>83</v>
      </c>
      <c r="S1152" s="17"/>
      <c r="T1152" s="17" t="s">
        <v>172</v>
      </c>
      <c r="U1152" s="17" t="s">
        <v>120</v>
      </c>
      <c r="V1152" s="17" t="s">
        <v>173</v>
      </c>
      <c r="W1152" s="19" t="s">
        <v>583</v>
      </c>
      <c r="X1152" s="18">
        <v>44561.333333333299</v>
      </c>
      <c r="Y1152" s="18">
        <v>44561.333333333299</v>
      </c>
      <c r="Z1152" s="17" t="s">
        <v>103</v>
      </c>
      <c r="AA1152" s="17"/>
      <c r="AB1152" s="17"/>
      <c r="AC1152" s="17" t="s">
        <v>103</v>
      </c>
      <c r="AD1152" s="17"/>
      <c r="AE1152" s="17" t="s">
        <v>1509</v>
      </c>
    </row>
    <row r="1153" spans="1:31" s="3" customFormat="1" ht="13" x14ac:dyDescent="0.3">
      <c r="A1153" s="35" t="s">
        <v>3564</v>
      </c>
      <c r="B1153" s="17">
        <v>1345</v>
      </c>
      <c r="C1153" s="18">
        <v>42488</v>
      </c>
      <c r="D1153" s="18">
        <v>42492.291666666701</v>
      </c>
      <c r="E1153" s="16" t="s">
        <v>1375</v>
      </c>
      <c r="F1153" s="36">
        <v>42846.291666666701</v>
      </c>
      <c r="G1153" s="16" t="s">
        <v>259</v>
      </c>
      <c r="H1153" s="17" t="s">
        <v>95</v>
      </c>
      <c r="I1153" s="17"/>
      <c r="J1153" s="17"/>
      <c r="K1153" s="17" t="s">
        <v>96</v>
      </c>
      <c r="L1153" s="17"/>
      <c r="M1153" s="17"/>
      <c r="N1153" s="17">
        <v>205.43</v>
      </c>
      <c r="O1153" s="17"/>
      <c r="P1153" s="17"/>
      <c r="Q1153" s="17">
        <v>203.30699999999999</v>
      </c>
      <c r="R1153" s="17" t="s">
        <v>83</v>
      </c>
      <c r="S1153" s="17"/>
      <c r="T1153" s="17" t="s">
        <v>172</v>
      </c>
      <c r="U1153" s="17" t="s">
        <v>120</v>
      </c>
      <c r="V1153" s="17" t="s">
        <v>173</v>
      </c>
      <c r="W1153" s="19" t="s">
        <v>3565</v>
      </c>
      <c r="X1153" s="18">
        <v>44561.333333333299</v>
      </c>
      <c r="Y1153" s="18">
        <v>44561.333333333299</v>
      </c>
      <c r="Z1153" s="17" t="s">
        <v>103</v>
      </c>
      <c r="AA1153" s="17"/>
      <c r="AB1153" s="17"/>
      <c r="AC1153" s="17" t="s">
        <v>103</v>
      </c>
      <c r="AD1153" s="17"/>
      <c r="AE1153" s="17" t="s">
        <v>1509</v>
      </c>
    </row>
    <row r="1154" spans="1:31" s="3" customFormat="1" ht="13" x14ac:dyDescent="0.3">
      <c r="A1154" s="35" t="s">
        <v>3566</v>
      </c>
      <c r="B1154" s="17">
        <v>1346</v>
      </c>
      <c r="C1154" s="18">
        <v>42492</v>
      </c>
      <c r="D1154" s="18">
        <v>42492.291666666701</v>
      </c>
      <c r="E1154" s="16" t="s">
        <v>1375</v>
      </c>
      <c r="F1154" s="36">
        <v>42576.291666666701</v>
      </c>
      <c r="G1154" s="16" t="s">
        <v>259</v>
      </c>
      <c r="H1154" s="17" t="s">
        <v>95</v>
      </c>
      <c r="I1154" s="17"/>
      <c r="J1154" s="17"/>
      <c r="K1154" s="17" t="s">
        <v>96</v>
      </c>
      <c r="L1154" s="17"/>
      <c r="M1154" s="17"/>
      <c r="N1154" s="17">
        <v>208.96</v>
      </c>
      <c r="O1154" s="17"/>
      <c r="P1154" s="17"/>
      <c r="Q1154" s="17">
        <v>204.96</v>
      </c>
      <c r="R1154" s="17" t="s">
        <v>83</v>
      </c>
      <c r="S1154" s="17"/>
      <c r="T1154" s="17" t="s">
        <v>172</v>
      </c>
      <c r="U1154" s="17" t="s">
        <v>120</v>
      </c>
      <c r="V1154" s="17" t="s">
        <v>173</v>
      </c>
      <c r="W1154" s="19" t="s">
        <v>583</v>
      </c>
      <c r="X1154" s="18">
        <v>43830.333333333299</v>
      </c>
      <c r="Y1154" s="18">
        <v>43830.333333333299</v>
      </c>
      <c r="Z1154" s="17" t="s">
        <v>103</v>
      </c>
      <c r="AA1154" s="17"/>
      <c r="AB1154" s="17"/>
      <c r="AC1154" s="17" t="s">
        <v>103</v>
      </c>
      <c r="AD1154" s="17"/>
      <c r="AE1154" s="17" t="s">
        <v>1509</v>
      </c>
    </row>
    <row r="1155" spans="1:31" s="3" customFormat="1" ht="13" x14ac:dyDescent="0.3">
      <c r="A1155" s="35" t="s">
        <v>3567</v>
      </c>
      <c r="B1155" s="17">
        <v>1351</v>
      </c>
      <c r="C1155" s="18">
        <v>42853</v>
      </c>
      <c r="D1155" s="18">
        <v>42856.291666666701</v>
      </c>
      <c r="E1155" s="16" t="s">
        <v>1375</v>
      </c>
      <c r="F1155" s="36">
        <v>43139.333333333299</v>
      </c>
      <c r="G1155" s="16" t="s">
        <v>307</v>
      </c>
      <c r="H1155" s="17" t="s">
        <v>56</v>
      </c>
      <c r="I1155" s="17"/>
      <c r="J1155" s="17"/>
      <c r="K1155" s="17" t="s">
        <v>57</v>
      </c>
      <c r="L1155" s="17"/>
      <c r="M1155" s="17"/>
      <c r="N1155" s="17">
        <v>45</v>
      </c>
      <c r="O1155" s="17"/>
      <c r="P1155" s="17"/>
      <c r="Q1155" s="17">
        <v>39.673000000000002</v>
      </c>
      <c r="R1155" s="17" t="s">
        <v>83</v>
      </c>
      <c r="S1155" s="17"/>
      <c r="T1155" s="17" t="s">
        <v>144</v>
      </c>
      <c r="U1155" s="17" t="s">
        <v>61</v>
      </c>
      <c r="V1155" s="17" t="s">
        <v>62</v>
      </c>
      <c r="W1155" s="19" t="s">
        <v>3568</v>
      </c>
      <c r="X1155" s="18">
        <v>44348.291666666701</v>
      </c>
      <c r="Y1155" s="18">
        <v>44348.291666666701</v>
      </c>
      <c r="Z1155" s="17" t="s">
        <v>103</v>
      </c>
      <c r="AA1155" s="17" t="s">
        <v>65</v>
      </c>
      <c r="AB1155" s="17"/>
      <c r="AC1155" s="17" t="s">
        <v>103</v>
      </c>
      <c r="AD1155" s="17"/>
      <c r="AE1155" s="17" t="s">
        <v>1509</v>
      </c>
    </row>
    <row r="1156" spans="1:31" s="3" customFormat="1" ht="13" x14ac:dyDescent="0.3">
      <c r="A1156" s="35" t="s">
        <v>3569</v>
      </c>
      <c r="B1156" s="17">
        <v>1352</v>
      </c>
      <c r="C1156" s="18">
        <v>42853</v>
      </c>
      <c r="D1156" s="18">
        <v>42856.291666666701</v>
      </c>
      <c r="E1156" s="16" t="s">
        <v>1375</v>
      </c>
      <c r="F1156" s="36">
        <v>42935.291666666701</v>
      </c>
      <c r="G1156" s="16" t="s">
        <v>307</v>
      </c>
      <c r="H1156" s="17" t="s">
        <v>95</v>
      </c>
      <c r="I1156" s="17" t="s">
        <v>56</v>
      </c>
      <c r="J1156" s="17"/>
      <c r="K1156" s="17" t="s">
        <v>96</v>
      </c>
      <c r="L1156" s="17" t="s">
        <v>57</v>
      </c>
      <c r="M1156" s="17"/>
      <c r="N1156" s="17">
        <v>20</v>
      </c>
      <c r="O1156" s="17">
        <v>20.5</v>
      </c>
      <c r="P1156" s="17"/>
      <c r="Q1156" s="17">
        <v>37.700000000000003</v>
      </c>
      <c r="R1156" s="17" t="s">
        <v>83</v>
      </c>
      <c r="S1156" s="17"/>
      <c r="T1156" s="17" t="s">
        <v>201</v>
      </c>
      <c r="U1156" s="17" t="s">
        <v>61</v>
      </c>
      <c r="V1156" s="17" t="s">
        <v>62</v>
      </c>
      <c r="W1156" s="19" t="s">
        <v>3570</v>
      </c>
      <c r="X1156" s="18">
        <v>43709.291666666701</v>
      </c>
      <c r="Y1156" s="18">
        <v>43709.291666666701</v>
      </c>
      <c r="Z1156" s="17" t="s">
        <v>103</v>
      </c>
      <c r="AA1156" s="17"/>
      <c r="AB1156" s="17"/>
      <c r="AC1156" s="17" t="s">
        <v>103</v>
      </c>
      <c r="AD1156" s="17"/>
      <c r="AE1156" s="17" t="s">
        <v>1509</v>
      </c>
    </row>
    <row r="1157" spans="1:31" s="3" customFormat="1" ht="13" x14ac:dyDescent="0.3">
      <c r="A1157" s="35" t="s">
        <v>3571</v>
      </c>
      <c r="B1157" s="17">
        <v>1353</v>
      </c>
      <c r="C1157" s="18">
        <v>42856</v>
      </c>
      <c r="D1157" s="18">
        <v>42856.291666666701</v>
      </c>
      <c r="E1157" s="16" t="s">
        <v>1375</v>
      </c>
      <c r="F1157" s="36">
        <v>43173.291666666701</v>
      </c>
      <c r="G1157" s="16" t="s">
        <v>307</v>
      </c>
      <c r="H1157" s="17" t="s">
        <v>56</v>
      </c>
      <c r="I1157" s="17"/>
      <c r="J1157" s="17"/>
      <c r="K1157" s="17" t="s">
        <v>57</v>
      </c>
      <c r="L1157" s="17"/>
      <c r="M1157" s="17"/>
      <c r="N1157" s="17">
        <v>100</v>
      </c>
      <c r="O1157" s="17"/>
      <c r="P1157" s="17"/>
      <c r="Q1157" s="17">
        <v>100</v>
      </c>
      <c r="R1157" s="17" t="s">
        <v>83</v>
      </c>
      <c r="S1157" s="17"/>
      <c r="T1157" s="17" t="s">
        <v>681</v>
      </c>
      <c r="U1157" s="17" t="s">
        <v>61</v>
      </c>
      <c r="V1157" s="17" t="s">
        <v>62</v>
      </c>
      <c r="W1157" s="19" t="s">
        <v>3572</v>
      </c>
      <c r="X1157" s="18">
        <v>44105.291666666701</v>
      </c>
      <c r="Y1157" s="18">
        <v>44105.291666666701</v>
      </c>
      <c r="Z1157" s="17" t="s">
        <v>103</v>
      </c>
      <c r="AA1157" s="17" t="s">
        <v>65</v>
      </c>
      <c r="AB1157" s="17"/>
      <c r="AC1157" s="17" t="s">
        <v>103</v>
      </c>
      <c r="AD1157" s="17"/>
      <c r="AE1157" s="17" t="s">
        <v>1509</v>
      </c>
    </row>
    <row r="1158" spans="1:31" s="3" customFormat="1" ht="13" x14ac:dyDescent="0.3">
      <c r="A1158" s="35" t="s">
        <v>3573</v>
      </c>
      <c r="B1158" s="17">
        <v>1354</v>
      </c>
      <c r="C1158" s="18">
        <v>42850</v>
      </c>
      <c r="D1158" s="18">
        <v>42856.291666666701</v>
      </c>
      <c r="E1158" s="16" t="s">
        <v>1375</v>
      </c>
      <c r="F1158" s="36">
        <v>44336.291666666701</v>
      </c>
      <c r="G1158" s="16" t="s">
        <v>307</v>
      </c>
      <c r="H1158" s="17" t="s">
        <v>55</v>
      </c>
      <c r="I1158" s="17"/>
      <c r="J1158" s="17"/>
      <c r="K1158" s="17" t="s">
        <v>55</v>
      </c>
      <c r="L1158" s="17"/>
      <c r="M1158" s="17"/>
      <c r="N1158" s="17">
        <v>153.02000000000001</v>
      </c>
      <c r="O1158" s="17"/>
      <c r="P1158" s="17"/>
      <c r="Q1158" s="17">
        <v>150</v>
      </c>
      <c r="R1158" s="17" t="s">
        <v>115</v>
      </c>
      <c r="S1158" s="17" t="s">
        <v>58</v>
      </c>
      <c r="T1158" s="17" t="s">
        <v>201</v>
      </c>
      <c r="U1158" s="17" t="s">
        <v>61</v>
      </c>
      <c r="V1158" s="17" t="s">
        <v>62</v>
      </c>
      <c r="W1158" s="19" t="s">
        <v>277</v>
      </c>
      <c r="X1158" s="18">
        <v>44166.333333333299</v>
      </c>
      <c r="Y1158" s="18">
        <v>44971.333333333299</v>
      </c>
      <c r="Z1158" s="17" t="s">
        <v>103</v>
      </c>
      <c r="AA1158" s="17" t="s">
        <v>65</v>
      </c>
      <c r="AB1158" s="17" t="s">
        <v>65</v>
      </c>
      <c r="AC1158" s="17" t="s">
        <v>103</v>
      </c>
      <c r="AD1158" s="17" t="s">
        <v>186</v>
      </c>
      <c r="AE1158" s="17" t="s">
        <v>1509</v>
      </c>
    </row>
    <row r="1159" spans="1:31" s="3" customFormat="1" ht="13" x14ac:dyDescent="0.3">
      <c r="A1159" s="35" t="s">
        <v>3574</v>
      </c>
      <c r="B1159" s="17">
        <v>1355</v>
      </c>
      <c r="C1159" s="18">
        <v>42852</v>
      </c>
      <c r="D1159" s="18">
        <v>42856.291666666701</v>
      </c>
      <c r="E1159" s="16" t="s">
        <v>1375</v>
      </c>
      <c r="F1159" s="36">
        <v>42877.291666666701</v>
      </c>
      <c r="G1159" s="16" t="s">
        <v>307</v>
      </c>
      <c r="H1159" s="17" t="s">
        <v>147</v>
      </c>
      <c r="I1159" s="17"/>
      <c r="J1159" s="17"/>
      <c r="K1159" s="17" t="s">
        <v>148</v>
      </c>
      <c r="L1159" s="17"/>
      <c r="M1159" s="17"/>
      <c r="N1159" s="17">
        <v>112</v>
      </c>
      <c r="O1159" s="17"/>
      <c r="P1159" s="17"/>
      <c r="Q1159" s="17">
        <v>110</v>
      </c>
      <c r="R1159" s="17" t="s">
        <v>83</v>
      </c>
      <c r="S1159" s="17"/>
      <c r="T1159" s="17" t="s">
        <v>3575</v>
      </c>
      <c r="U1159" s="17" t="s">
        <v>61</v>
      </c>
      <c r="V1159" s="17" t="s">
        <v>62</v>
      </c>
      <c r="W1159" s="19" t="s">
        <v>3576</v>
      </c>
      <c r="X1159" s="18">
        <v>43588.291666666701</v>
      </c>
      <c r="Y1159" s="18">
        <v>43588.291666666701</v>
      </c>
      <c r="Z1159" s="17" t="s">
        <v>103</v>
      </c>
      <c r="AA1159" s="17"/>
      <c r="AB1159" s="17"/>
      <c r="AC1159" s="17" t="s">
        <v>103</v>
      </c>
      <c r="AD1159" s="17"/>
      <c r="AE1159" s="17" t="s">
        <v>1509</v>
      </c>
    </row>
    <row r="1160" spans="1:31" s="3" customFormat="1" ht="13" x14ac:dyDescent="0.3">
      <c r="A1160" s="35" t="s">
        <v>3577</v>
      </c>
      <c r="B1160" s="17">
        <v>1356</v>
      </c>
      <c r="C1160" s="18">
        <v>42856</v>
      </c>
      <c r="D1160" s="18">
        <v>42856.291666666701</v>
      </c>
      <c r="E1160" s="16" t="s">
        <v>1375</v>
      </c>
      <c r="F1160" s="36">
        <v>42908.291666666701</v>
      </c>
      <c r="G1160" s="16" t="s">
        <v>307</v>
      </c>
      <c r="H1160" s="17" t="s">
        <v>56</v>
      </c>
      <c r="I1160" s="17"/>
      <c r="J1160" s="17"/>
      <c r="K1160" s="17" t="s">
        <v>57</v>
      </c>
      <c r="L1160" s="17"/>
      <c r="M1160" s="17"/>
      <c r="N1160" s="17">
        <v>60</v>
      </c>
      <c r="O1160" s="17"/>
      <c r="P1160" s="17"/>
      <c r="Q1160" s="17">
        <v>60</v>
      </c>
      <c r="R1160" s="17" t="s">
        <v>83</v>
      </c>
      <c r="S1160" s="17"/>
      <c r="T1160" s="17" t="s">
        <v>211</v>
      </c>
      <c r="U1160" s="17" t="s">
        <v>61</v>
      </c>
      <c r="V1160" s="17" t="s">
        <v>62</v>
      </c>
      <c r="W1160" s="19" t="s">
        <v>3578</v>
      </c>
      <c r="X1160" s="18">
        <v>44105.291666666701</v>
      </c>
      <c r="Y1160" s="18">
        <v>44105.291666666701</v>
      </c>
      <c r="Z1160" s="17" t="s">
        <v>103</v>
      </c>
      <c r="AA1160" s="17"/>
      <c r="AB1160" s="17"/>
      <c r="AC1160" s="17" t="s">
        <v>103</v>
      </c>
      <c r="AD1160" s="17"/>
      <c r="AE1160" s="17" t="s">
        <v>1509</v>
      </c>
    </row>
    <row r="1161" spans="1:31" s="3" customFormat="1" ht="13" x14ac:dyDescent="0.3">
      <c r="A1161" s="35" t="s">
        <v>3579</v>
      </c>
      <c r="B1161" s="17">
        <v>1357</v>
      </c>
      <c r="C1161" s="18">
        <v>42856</v>
      </c>
      <c r="D1161" s="18">
        <v>42856.291666666701</v>
      </c>
      <c r="E1161" s="16" t="s">
        <v>1375</v>
      </c>
      <c r="F1161" s="36">
        <v>43171.291666666701</v>
      </c>
      <c r="G1161" s="16" t="s">
        <v>307</v>
      </c>
      <c r="H1161" s="17" t="s">
        <v>55</v>
      </c>
      <c r="I1161" s="17"/>
      <c r="J1161" s="17"/>
      <c r="K1161" s="17" t="s">
        <v>55</v>
      </c>
      <c r="L1161" s="17"/>
      <c r="M1161" s="17"/>
      <c r="N1161" s="17">
        <v>152.25</v>
      </c>
      <c r="O1161" s="17"/>
      <c r="P1161" s="17"/>
      <c r="Q1161" s="17">
        <v>150</v>
      </c>
      <c r="R1161" s="17" t="s">
        <v>83</v>
      </c>
      <c r="S1161" s="17"/>
      <c r="T1161" s="17" t="s">
        <v>138</v>
      </c>
      <c r="U1161" s="17" t="s">
        <v>61</v>
      </c>
      <c r="V1161" s="17" t="s">
        <v>62</v>
      </c>
      <c r="W1161" s="19" t="s">
        <v>3580</v>
      </c>
      <c r="X1161" s="18">
        <v>43983.291666666701</v>
      </c>
      <c r="Y1161" s="18">
        <v>43983.291666666701</v>
      </c>
      <c r="Z1161" s="17" t="s">
        <v>103</v>
      </c>
      <c r="AA1161" s="17" t="s">
        <v>65</v>
      </c>
      <c r="AB1161" s="17"/>
      <c r="AC1161" s="17" t="s">
        <v>103</v>
      </c>
      <c r="AD1161" s="17"/>
      <c r="AE1161" s="17" t="s">
        <v>1509</v>
      </c>
    </row>
    <row r="1162" spans="1:31" s="3" customFormat="1" ht="13" x14ac:dyDescent="0.3">
      <c r="A1162" s="35" t="s">
        <v>3581</v>
      </c>
      <c r="B1162" s="17">
        <v>1358</v>
      </c>
      <c r="C1162" s="18">
        <v>42856</v>
      </c>
      <c r="D1162" s="18">
        <v>42856.291666666701</v>
      </c>
      <c r="E1162" s="16" t="s">
        <v>1375</v>
      </c>
      <c r="F1162" s="36">
        <v>43171.291666666701</v>
      </c>
      <c r="G1162" s="16" t="s">
        <v>307</v>
      </c>
      <c r="H1162" s="17" t="s">
        <v>55</v>
      </c>
      <c r="I1162" s="17"/>
      <c r="J1162" s="17"/>
      <c r="K1162" s="17" t="s">
        <v>55</v>
      </c>
      <c r="L1162" s="17"/>
      <c r="M1162" s="17"/>
      <c r="N1162" s="17">
        <v>101.5</v>
      </c>
      <c r="O1162" s="17"/>
      <c r="P1162" s="17"/>
      <c r="Q1162" s="17">
        <v>100</v>
      </c>
      <c r="R1162" s="17" t="s">
        <v>83</v>
      </c>
      <c r="S1162" s="17"/>
      <c r="T1162" s="17" t="s">
        <v>138</v>
      </c>
      <c r="U1162" s="17" t="s">
        <v>61</v>
      </c>
      <c r="V1162" s="17" t="s">
        <v>62</v>
      </c>
      <c r="W1162" s="19" t="s">
        <v>3582</v>
      </c>
      <c r="X1162" s="18">
        <v>43983.291666666701</v>
      </c>
      <c r="Y1162" s="18">
        <v>43983.291666666701</v>
      </c>
      <c r="Z1162" s="17" t="s">
        <v>103</v>
      </c>
      <c r="AA1162" s="17" t="s">
        <v>65</v>
      </c>
      <c r="AB1162" s="17"/>
      <c r="AC1162" s="17" t="s">
        <v>103</v>
      </c>
      <c r="AD1162" s="17"/>
      <c r="AE1162" s="17" t="s">
        <v>1509</v>
      </c>
    </row>
    <row r="1163" spans="1:31" s="3" customFormat="1" ht="13" x14ac:dyDescent="0.3">
      <c r="A1163" s="35" t="s">
        <v>3583</v>
      </c>
      <c r="B1163" s="17">
        <v>1359</v>
      </c>
      <c r="C1163" s="18">
        <v>42852</v>
      </c>
      <c r="D1163" s="18">
        <v>42856.291666666701</v>
      </c>
      <c r="E1163" s="16" t="s">
        <v>1375</v>
      </c>
      <c r="F1163" s="36">
        <v>43210.291666666701</v>
      </c>
      <c r="G1163" s="16" t="s">
        <v>307</v>
      </c>
      <c r="H1163" s="17" t="s">
        <v>56</v>
      </c>
      <c r="I1163" s="17"/>
      <c r="J1163" s="17"/>
      <c r="K1163" s="17" t="s">
        <v>57</v>
      </c>
      <c r="L1163" s="17"/>
      <c r="M1163" s="17"/>
      <c r="N1163" s="17">
        <v>22.99</v>
      </c>
      <c r="O1163" s="17"/>
      <c r="P1163" s="17"/>
      <c r="Q1163" s="17">
        <v>20</v>
      </c>
      <c r="R1163" s="17" t="s">
        <v>83</v>
      </c>
      <c r="S1163" s="17"/>
      <c r="T1163" s="17" t="s">
        <v>704</v>
      </c>
      <c r="U1163" s="17" t="s">
        <v>61</v>
      </c>
      <c r="V1163" s="17" t="s">
        <v>62</v>
      </c>
      <c r="W1163" s="19" t="s">
        <v>3584</v>
      </c>
      <c r="X1163" s="18">
        <v>44561.333333333299</v>
      </c>
      <c r="Y1163" s="18">
        <v>44561.333333333299</v>
      </c>
      <c r="Z1163" s="17" t="s">
        <v>103</v>
      </c>
      <c r="AA1163" s="17" t="s">
        <v>65</v>
      </c>
      <c r="AB1163" s="17"/>
      <c r="AC1163" s="17" t="s">
        <v>103</v>
      </c>
      <c r="AD1163" s="17"/>
      <c r="AE1163" s="17" t="s">
        <v>1509</v>
      </c>
    </row>
    <row r="1164" spans="1:31" s="3" customFormat="1" ht="13" x14ac:dyDescent="0.3">
      <c r="A1164" s="35" t="s">
        <v>3585</v>
      </c>
      <c r="B1164" s="17">
        <v>1360</v>
      </c>
      <c r="C1164" s="18">
        <v>42856</v>
      </c>
      <c r="D1164" s="18">
        <v>42856.291666666701</v>
      </c>
      <c r="E1164" s="16" t="s">
        <v>1375</v>
      </c>
      <c r="F1164" s="36">
        <v>42909.291666666701</v>
      </c>
      <c r="G1164" s="16" t="s">
        <v>307</v>
      </c>
      <c r="H1164" s="17" t="s">
        <v>56</v>
      </c>
      <c r="I1164" s="17"/>
      <c r="J1164" s="17"/>
      <c r="K1164" s="17" t="s">
        <v>57</v>
      </c>
      <c r="L1164" s="17"/>
      <c r="M1164" s="17"/>
      <c r="N1164" s="17">
        <v>101.55</v>
      </c>
      <c r="O1164" s="17"/>
      <c r="P1164" s="17"/>
      <c r="Q1164" s="17">
        <v>100</v>
      </c>
      <c r="R1164" s="17" t="s">
        <v>83</v>
      </c>
      <c r="S1164" s="17"/>
      <c r="T1164" s="17" t="s">
        <v>201</v>
      </c>
      <c r="U1164" s="17" t="s">
        <v>61</v>
      </c>
      <c r="V1164" s="17" t="s">
        <v>62</v>
      </c>
      <c r="W1164" s="19" t="s">
        <v>3586</v>
      </c>
      <c r="X1164" s="18">
        <v>43814.333333333299</v>
      </c>
      <c r="Y1164" s="18">
        <v>43814.333333333299</v>
      </c>
      <c r="Z1164" s="17" t="s">
        <v>103</v>
      </c>
      <c r="AA1164" s="17" t="s">
        <v>65</v>
      </c>
      <c r="AB1164" s="17"/>
      <c r="AC1164" s="17" t="s">
        <v>103</v>
      </c>
      <c r="AD1164" s="17"/>
      <c r="AE1164" s="17" t="s">
        <v>1509</v>
      </c>
    </row>
    <row r="1165" spans="1:31" s="3" customFormat="1" ht="25.5" x14ac:dyDescent="0.3">
      <c r="A1165" s="35" t="s">
        <v>3587</v>
      </c>
      <c r="B1165" s="17">
        <v>1361</v>
      </c>
      <c r="C1165" s="18">
        <v>42856</v>
      </c>
      <c r="D1165" s="18">
        <v>42856.291666666701</v>
      </c>
      <c r="E1165" s="16" t="s">
        <v>1375</v>
      </c>
      <c r="F1165" s="36">
        <v>43160.333333333299</v>
      </c>
      <c r="G1165" s="16" t="s">
        <v>307</v>
      </c>
      <c r="H1165" s="17" t="s">
        <v>95</v>
      </c>
      <c r="I1165" s="17"/>
      <c r="J1165" s="17"/>
      <c r="K1165" s="17" t="s">
        <v>96</v>
      </c>
      <c r="L1165" s="17"/>
      <c r="M1165" s="17"/>
      <c r="N1165" s="17">
        <v>20.23</v>
      </c>
      <c r="O1165" s="17"/>
      <c r="P1165" s="17"/>
      <c r="Q1165" s="17">
        <v>19.739999999999998</v>
      </c>
      <c r="R1165" s="17" t="s">
        <v>83</v>
      </c>
      <c r="S1165" s="17"/>
      <c r="T1165" s="17" t="s">
        <v>519</v>
      </c>
      <c r="U1165" s="17" t="s">
        <v>61</v>
      </c>
      <c r="V1165" s="17" t="s">
        <v>62</v>
      </c>
      <c r="W1165" s="19" t="s">
        <v>3588</v>
      </c>
      <c r="X1165" s="18">
        <v>44165.333333333299</v>
      </c>
      <c r="Y1165" s="18">
        <v>44165.333333333299</v>
      </c>
      <c r="Z1165" s="17" t="s">
        <v>103</v>
      </c>
      <c r="AA1165" s="17" t="s">
        <v>65</v>
      </c>
      <c r="AB1165" s="17"/>
      <c r="AC1165" s="17" t="s">
        <v>103</v>
      </c>
      <c r="AD1165" s="17"/>
      <c r="AE1165" s="17" t="s">
        <v>1509</v>
      </c>
    </row>
    <row r="1166" spans="1:31" s="3" customFormat="1" ht="13" x14ac:dyDescent="0.3">
      <c r="A1166" s="35" t="s">
        <v>3589</v>
      </c>
      <c r="B1166" s="17">
        <v>1362</v>
      </c>
      <c r="C1166" s="18">
        <v>42853</v>
      </c>
      <c r="D1166" s="18">
        <v>42856.291666666701</v>
      </c>
      <c r="E1166" s="16" t="s">
        <v>1375</v>
      </c>
      <c r="F1166" s="36">
        <v>42930.291666666701</v>
      </c>
      <c r="G1166" s="16" t="s">
        <v>307</v>
      </c>
      <c r="H1166" s="17" t="s">
        <v>95</v>
      </c>
      <c r="I1166" s="17"/>
      <c r="J1166" s="17"/>
      <c r="K1166" s="17" t="s">
        <v>96</v>
      </c>
      <c r="L1166" s="17"/>
      <c r="M1166" s="17"/>
      <c r="N1166" s="17">
        <v>103.01</v>
      </c>
      <c r="O1166" s="17"/>
      <c r="P1166" s="17"/>
      <c r="Q1166" s="17">
        <v>100</v>
      </c>
      <c r="R1166" s="17" t="s">
        <v>83</v>
      </c>
      <c r="S1166" s="17"/>
      <c r="T1166" s="17" t="s">
        <v>201</v>
      </c>
      <c r="U1166" s="17" t="s">
        <v>61</v>
      </c>
      <c r="V1166" s="17" t="s">
        <v>62</v>
      </c>
      <c r="W1166" s="19" t="s">
        <v>309</v>
      </c>
      <c r="X1166" s="18">
        <v>43983.291666666701</v>
      </c>
      <c r="Y1166" s="18">
        <v>43983.291666666701</v>
      </c>
      <c r="Z1166" s="17" t="s">
        <v>103</v>
      </c>
      <c r="AA1166" s="17" t="s">
        <v>65</v>
      </c>
      <c r="AB1166" s="17"/>
      <c r="AC1166" s="17" t="s">
        <v>103</v>
      </c>
      <c r="AD1166" s="17"/>
      <c r="AE1166" s="17" t="s">
        <v>1509</v>
      </c>
    </row>
    <row r="1167" spans="1:31" s="3" customFormat="1" ht="13" x14ac:dyDescent="0.3">
      <c r="A1167" s="35" t="s">
        <v>3590</v>
      </c>
      <c r="B1167" s="17">
        <v>1364</v>
      </c>
      <c r="C1167" s="18">
        <v>42856</v>
      </c>
      <c r="D1167" s="18">
        <v>42856.291666666701</v>
      </c>
      <c r="E1167" s="16" t="s">
        <v>1375</v>
      </c>
      <c r="F1167" s="36">
        <v>43160.333333333299</v>
      </c>
      <c r="G1167" s="16" t="s">
        <v>307</v>
      </c>
      <c r="H1167" s="17" t="s">
        <v>95</v>
      </c>
      <c r="I1167" s="17"/>
      <c r="J1167" s="17"/>
      <c r="K1167" s="17" t="s">
        <v>96</v>
      </c>
      <c r="L1167" s="17"/>
      <c r="M1167" s="17"/>
      <c r="N1167" s="17">
        <v>380</v>
      </c>
      <c r="O1167" s="17"/>
      <c r="P1167" s="17"/>
      <c r="Q1167" s="17">
        <v>350</v>
      </c>
      <c r="R1167" s="17" t="s">
        <v>83</v>
      </c>
      <c r="S1167" s="17"/>
      <c r="T1167" s="17" t="s">
        <v>149</v>
      </c>
      <c r="U1167" s="17" t="s">
        <v>61</v>
      </c>
      <c r="V1167" s="17" t="s">
        <v>62</v>
      </c>
      <c r="W1167" s="19" t="s">
        <v>3591</v>
      </c>
      <c r="X1167" s="18">
        <v>44196.333333333299</v>
      </c>
      <c r="Y1167" s="18">
        <v>44196.333333333299</v>
      </c>
      <c r="Z1167" s="17" t="s">
        <v>103</v>
      </c>
      <c r="AA1167" s="17" t="s">
        <v>65</v>
      </c>
      <c r="AB1167" s="17"/>
      <c r="AC1167" s="17" t="s">
        <v>103</v>
      </c>
      <c r="AD1167" s="17"/>
      <c r="AE1167" s="17" t="s">
        <v>1509</v>
      </c>
    </row>
    <row r="1168" spans="1:31" s="3" customFormat="1" ht="25.5" x14ac:dyDescent="0.3">
      <c r="A1168" s="35" t="s">
        <v>3592</v>
      </c>
      <c r="B1168" s="17">
        <v>1365</v>
      </c>
      <c r="C1168" s="18">
        <v>42856</v>
      </c>
      <c r="D1168" s="18">
        <v>42856.291666666701</v>
      </c>
      <c r="E1168" s="16" t="s">
        <v>1375</v>
      </c>
      <c r="F1168" s="36">
        <v>42899.291666666701</v>
      </c>
      <c r="G1168" s="16" t="s">
        <v>307</v>
      </c>
      <c r="H1168" s="17" t="s">
        <v>56</v>
      </c>
      <c r="I1168" s="17"/>
      <c r="J1168" s="17"/>
      <c r="K1168" s="17" t="s">
        <v>57</v>
      </c>
      <c r="L1168" s="17"/>
      <c r="M1168" s="17"/>
      <c r="N1168" s="17">
        <v>52.8</v>
      </c>
      <c r="O1168" s="17"/>
      <c r="P1168" s="17"/>
      <c r="Q1168" s="17">
        <v>50</v>
      </c>
      <c r="R1168" s="17" t="s">
        <v>83</v>
      </c>
      <c r="S1168" s="17"/>
      <c r="T1168" s="17" t="s">
        <v>2529</v>
      </c>
      <c r="U1168" s="17" t="s">
        <v>61</v>
      </c>
      <c r="V1168" s="17" t="s">
        <v>62</v>
      </c>
      <c r="W1168" s="19" t="s">
        <v>3593</v>
      </c>
      <c r="X1168" s="18">
        <v>43814.333333333299</v>
      </c>
      <c r="Y1168" s="18">
        <v>43814.333333333299</v>
      </c>
      <c r="Z1168" s="17" t="s">
        <v>103</v>
      </c>
      <c r="AA1168" s="17" t="s">
        <v>65</v>
      </c>
      <c r="AB1168" s="17"/>
      <c r="AC1168" s="17" t="s">
        <v>103</v>
      </c>
      <c r="AD1168" s="17"/>
      <c r="AE1168" s="17" t="s">
        <v>1509</v>
      </c>
    </row>
    <row r="1169" spans="1:31" s="3" customFormat="1" ht="13" x14ac:dyDescent="0.3">
      <c r="A1169" s="35" t="s">
        <v>3594</v>
      </c>
      <c r="B1169" s="17">
        <v>1366</v>
      </c>
      <c r="C1169" s="18">
        <v>42852</v>
      </c>
      <c r="D1169" s="18">
        <v>42856.291666666701</v>
      </c>
      <c r="E1169" s="16" t="s">
        <v>1375</v>
      </c>
      <c r="F1169" s="36">
        <v>43210.291666666701</v>
      </c>
      <c r="G1169" s="16" t="s">
        <v>307</v>
      </c>
      <c r="H1169" s="17" t="s">
        <v>56</v>
      </c>
      <c r="I1169" s="17"/>
      <c r="J1169" s="17"/>
      <c r="K1169" s="17" t="s">
        <v>57</v>
      </c>
      <c r="L1169" s="17"/>
      <c r="M1169" s="17"/>
      <c r="N1169" s="17">
        <v>313.5</v>
      </c>
      <c r="O1169" s="17"/>
      <c r="P1169" s="17"/>
      <c r="Q1169" s="17">
        <v>300</v>
      </c>
      <c r="R1169" s="17" t="s">
        <v>83</v>
      </c>
      <c r="S1169" s="17"/>
      <c r="T1169" s="17" t="s">
        <v>201</v>
      </c>
      <c r="U1169" s="17" t="s">
        <v>61</v>
      </c>
      <c r="V1169" s="17" t="s">
        <v>62</v>
      </c>
      <c r="W1169" s="19" t="s">
        <v>277</v>
      </c>
      <c r="X1169" s="18">
        <v>44926.333333333299</v>
      </c>
      <c r="Y1169" s="18">
        <v>44926.333333333299</v>
      </c>
      <c r="Z1169" s="17" t="s">
        <v>103</v>
      </c>
      <c r="AA1169" s="17" t="s">
        <v>65</v>
      </c>
      <c r="AB1169" s="17"/>
      <c r="AC1169" s="17" t="s">
        <v>103</v>
      </c>
      <c r="AD1169" s="17"/>
      <c r="AE1169" s="17" t="s">
        <v>1509</v>
      </c>
    </row>
    <row r="1170" spans="1:31" s="3" customFormat="1" ht="13" x14ac:dyDescent="0.3">
      <c r="A1170" s="35" t="s">
        <v>3595</v>
      </c>
      <c r="B1170" s="17">
        <v>1368</v>
      </c>
      <c r="C1170" s="18">
        <v>42856</v>
      </c>
      <c r="D1170" s="18">
        <v>42856.291666666701</v>
      </c>
      <c r="E1170" s="16" t="s">
        <v>1375</v>
      </c>
      <c r="F1170" s="36">
        <v>43915.291666666701</v>
      </c>
      <c r="G1170" s="16" t="s">
        <v>307</v>
      </c>
      <c r="H1170" s="17" t="s">
        <v>56</v>
      </c>
      <c r="I1170" s="17"/>
      <c r="J1170" s="17"/>
      <c r="K1170" s="17" t="s">
        <v>57</v>
      </c>
      <c r="L1170" s="17"/>
      <c r="M1170" s="17"/>
      <c r="N1170" s="17">
        <v>94.5</v>
      </c>
      <c r="O1170" s="17"/>
      <c r="P1170" s="17"/>
      <c r="Q1170" s="17">
        <v>91.3</v>
      </c>
      <c r="R1170" s="17" t="s">
        <v>83</v>
      </c>
      <c r="S1170" s="17"/>
      <c r="T1170" s="17" t="s">
        <v>144</v>
      </c>
      <c r="U1170" s="17" t="s">
        <v>61</v>
      </c>
      <c r="V1170" s="17" t="s">
        <v>62</v>
      </c>
      <c r="W1170" s="19" t="s">
        <v>3596</v>
      </c>
      <c r="X1170" s="18">
        <v>44135.291666666701</v>
      </c>
      <c r="Y1170" s="18">
        <v>45243.333333333299</v>
      </c>
      <c r="Z1170" s="17" t="s">
        <v>103</v>
      </c>
      <c r="AA1170" s="17" t="s">
        <v>65</v>
      </c>
      <c r="AB1170" s="17" t="s">
        <v>65</v>
      </c>
      <c r="AC1170" s="17" t="s">
        <v>103</v>
      </c>
      <c r="AD1170" s="17"/>
      <c r="AE1170" s="17" t="s">
        <v>1509</v>
      </c>
    </row>
    <row r="1171" spans="1:31" s="3" customFormat="1" ht="13" x14ac:dyDescent="0.3">
      <c r="A1171" s="35" t="s">
        <v>3597</v>
      </c>
      <c r="B1171" s="17">
        <v>1369</v>
      </c>
      <c r="C1171" s="18">
        <v>42851</v>
      </c>
      <c r="D1171" s="18">
        <v>42856.291666666701</v>
      </c>
      <c r="E1171" s="16" t="s">
        <v>1375</v>
      </c>
      <c r="F1171" s="36">
        <v>42930.291666666701</v>
      </c>
      <c r="G1171" s="16" t="s">
        <v>307</v>
      </c>
      <c r="H1171" s="17" t="s">
        <v>95</v>
      </c>
      <c r="I1171" s="17"/>
      <c r="J1171" s="17"/>
      <c r="K1171" s="17" t="s">
        <v>96</v>
      </c>
      <c r="L1171" s="17"/>
      <c r="M1171" s="17"/>
      <c r="N1171" s="17">
        <v>155.68</v>
      </c>
      <c r="O1171" s="17"/>
      <c r="P1171" s="17"/>
      <c r="Q1171" s="17">
        <v>150</v>
      </c>
      <c r="R1171" s="17" t="s">
        <v>83</v>
      </c>
      <c r="S1171" s="17"/>
      <c r="T1171" s="17" t="s">
        <v>78</v>
      </c>
      <c r="U1171" s="17" t="s">
        <v>61</v>
      </c>
      <c r="V1171" s="17" t="s">
        <v>62</v>
      </c>
      <c r="W1171" s="19" t="s">
        <v>260</v>
      </c>
      <c r="X1171" s="18">
        <v>44440.291666666701</v>
      </c>
      <c r="Y1171" s="18">
        <v>44440.291666666701</v>
      </c>
      <c r="Z1171" s="17" t="s">
        <v>103</v>
      </c>
      <c r="AA1171" s="17" t="s">
        <v>65</v>
      </c>
      <c r="AB1171" s="17"/>
      <c r="AC1171" s="17" t="s">
        <v>103</v>
      </c>
      <c r="AD1171" s="17"/>
      <c r="AE1171" s="17" t="s">
        <v>1509</v>
      </c>
    </row>
    <row r="1172" spans="1:31" s="3" customFormat="1" ht="13" x14ac:dyDescent="0.3">
      <c r="A1172" s="35" t="s">
        <v>3598</v>
      </c>
      <c r="B1172" s="17">
        <v>1370</v>
      </c>
      <c r="C1172" s="18">
        <v>42851</v>
      </c>
      <c r="D1172" s="18">
        <v>42856.291666666701</v>
      </c>
      <c r="E1172" s="16" t="s">
        <v>1375</v>
      </c>
      <c r="F1172" s="36">
        <v>43160.333333333299</v>
      </c>
      <c r="G1172" s="16" t="s">
        <v>307</v>
      </c>
      <c r="H1172" s="17" t="s">
        <v>95</v>
      </c>
      <c r="I1172" s="17"/>
      <c r="J1172" s="17"/>
      <c r="K1172" s="17" t="s">
        <v>96</v>
      </c>
      <c r="L1172" s="17"/>
      <c r="M1172" s="17"/>
      <c r="N1172" s="17">
        <v>51.25</v>
      </c>
      <c r="O1172" s="17"/>
      <c r="P1172" s="17"/>
      <c r="Q1172" s="17">
        <v>50</v>
      </c>
      <c r="R1172" s="17" t="s">
        <v>83</v>
      </c>
      <c r="S1172" s="17"/>
      <c r="T1172" s="17" t="s">
        <v>78</v>
      </c>
      <c r="U1172" s="17" t="s">
        <v>61</v>
      </c>
      <c r="V1172" s="17" t="s">
        <v>62</v>
      </c>
      <c r="W1172" s="19" t="s">
        <v>1335</v>
      </c>
      <c r="X1172" s="18">
        <v>43952.291666666701</v>
      </c>
      <c r="Y1172" s="18">
        <v>43952.291666666701</v>
      </c>
      <c r="Z1172" s="17" t="s">
        <v>103</v>
      </c>
      <c r="AA1172" s="17" t="s">
        <v>65</v>
      </c>
      <c r="AB1172" s="17"/>
      <c r="AC1172" s="17" t="s">
        <v>103</v>
      </c>
      <c r="AD1172" s="17"/>
      <c r="AE1172" s="17" t="s">
        <v>1509</v>
      </c>
    </row>
    <row r="1173" spans="1:31" s="3" customFormat="1" ht="13" x14ac:dyDescent="0.3">
      <c r="A1173" s="35" t="s">
        <v>3599</v>
      </c>
      <c r="B1173" s="17">
        <v>1371</v>
      </c>
      <c r="C1173" s="18">
        <v>42851</v>
      </c>
      <c r="D1173" s="18">
        <v>42856.291666666701</v>
      </c>
      <c r="E1173" s="16" t="s">
        <v>1375</v>
      </c>
      <c r="F1173" s="36">
        <v>43160.333333333299</v>
      </c>
      <c r="G1173" s="16" t="s">
        <v>307</v>
      </c>
      <c r="H1173" s="17" t="s">
        <v>95</v>
      </c>
      <c r="I1173" s="17" t="s">
        <v>56</v>
      </c>
      <c r="J1173" s="17"/>
      <c r="K1173" s="17" t="s">
        <v>96</v>
      </c>
      <c r="L1173" s="17" t="s">
        <v>57</v>
      </c>
      <c r="M1173" s="17"/>
      <c r="N1173" s="17">
        <v>22.41</v>
      </c>
      <c r="O1173" s="17">
        <v>22.355</v>
      </c>
      <c r="P1173" s="17"/>
      <c r="Q1173" s="17">
        <v>20</v>
      </c>
      <c r="R1173" s="17" t="s">
        <v>83</v>
      </c>
      <c r="S1173" s="17"/>
      <c r="T1173" s="17" t="s">
        <v>78</v>
      </c>
      <c r="U1173" s="17" t="s">
        <v>61</v>
      </c>
      <c r="V1173" s="17" t="s">
        <v>62</v>
      </c>
      <c r="W1173" s="19" t="s">
        <v>1335</v>
      </c>
      <c r="X1173" s="18">
        <v>44531.333333333299</v>
      </c>
      <c r="Y1173" s="18">
        <v>44531.333333333299</v>
      </c>
      <c r="Z1173" s="17" t="s">
        <v>103</v>
      </c>
      <c r="AA1173" s="17" t="s">
        <v>65</v>
      </c>
      <c r="AB1173" s="17"/>
      <c r="AC1173" s="17" t="s">
        <v>103</v>
      </c>
      <c r="AD1173" s="17"/>
      <c r="AE1173" s="17" t="s">
        <v>1509</v>
      </c>
    </row>
    <row r="1174" spans="1:31" s="3" customFormat="1" ht="13" x14ac:dyDescent="0.3">
      <c r="A1174" s="35" t="s">
        <v>3600</v>
      </c>
      <c r="B1174" s="17">
        <v>1372</v>
      </c>
      <c r="C1174" s="18">
        <v>42853</v>
      </c>
      <c r="D1174" s="18">
        <v>42856.291666666701</v>
      </c>
      <c r="E1174" s="16" t="s">
        <v>1375</v>
      </c>
      <c r="F1174" s="36">
        <v>43167.333333333299</v>
      </c>
      <c r="G1174" s="16" t="s">
        <v>307</v>
      </c>
      <c r="H1174" s="17" t="s">
        <v>95</v>
      </c>
      <c r="I1174" s="17"/>
      <c r="J1174" s="17"/>
      <c r="K1174" s="17" t="s">
        <v>96</v>
      </c>
      <c r="L1174" s="17"/>
      <c r="M1174" s="17"/>
      <c r="N1174" s="17">
        <v>71.45</v>
      </c>
      <c r="O1174" s="17"/>
      <c r="P1174" s="17"/>
      <c r="Q1174" s="17">
        <v>70</v>
      </c>
      <c r="R1174" s="17" t="s">
        <v>83</v>
      </c>
      <c r="S1174" s="17"/>
      <c r="T1174" s="17" t="s">
        <v>78</v>
      </c>
      <c r="U1174" s="17" t="s">
        <v>61</v>
      </c>
      <c r="V1174" s="17" t="s">
        <v>62</v>
      </c>
      <c r="W1174" s="19" t="s">
        <v>3601</v>
      </c>
      <c r="X1174" s="18">
        <v>44136.291666666701</v>
      </c>
      <c r="Y1174" s="18">
        <v>44136.291666666701</v>
      </c>
      <c r="Z1174" s="17" t="s">
        <v>103</v>
      </c>
      <c r="AA1174" s="17" t="s">
        <v>65</v>
      </c>
      <c r="AB1174" s="17"/>
      <c r="AC1174" s="17" t="s">
        <v>103</v>
      </c>
      <c r="AD1174" s="17"/>
      <c r="AE1174" s="17" t="s">
        <v>74</v>
      </c>
    </row>
    <row r="1175" spans="1:31" s="3" customFormat="1" ht="13" x14ac:dyDescent="0.3">
      <c r="A1175" s="35" t="s">
        <v>3602</v>
      </c>
      <c r="B1175" s="17">
        <v>1373</v>
      </c>
      <c r="C1175" s="18">
        <v>42851</v>
      </c>
      <c r="D1175" s="18">
        <v>42856.291666666701</v>
      </c>
      <c r="E1175" s="16" t="s">
        <v>1375</v>
      </c>
      <c r="F1175" s="36">
        <v>42930.291666666701</v>
      </c>
      <c r="G1175" s="16" t="s">
        <v>307</v>
      </c>
      <c r="H1175" s="17" t="s">
        <v>95</v>
      </c>
      <c r="I1175" s="17"/>
      <c r="J1175" s="17"/>
      <c r="K1175" s="17" t="s">
        <v>96</v>
      </c>
      <c r="L1175" s="17"/>
      <c r="M1175" s="17"/>
      <c r="N1175" s="17">
        <v>209.46</v>
      </c>
      <c r="O1175" s="17"/>
      <c r="P1175" s="17"/>
      <c r="Q1175" s="17">
        <v>200</v>
      </c>
      <c r="R1175" s="17" t="s">
        <v>83</v>
      </c>
      <c r="S1175" s="17"/>
      <c r="T1175" s="17" t="s">
        <v>156</v>
      </c>
      <c r="U1175" s="17" t="s">
        <v>61</v>
      </c>
      <c r="V1175" s="17" t="s">
        <v>62</v>
      </c>
      <c r="W1175" s="19" t="s">
        <v>3603</v>
      </c>
      <c r="X1175" s="18">
        <v>43983.291666666701</v>
      </c>
      <c r="Y1175" s="18">
        <v>43983.291666666701</v>
      </c>
      <c r="Z1175" s="17" t="s">
        <v>103</v>
      </c>
      <c r="AA1175" s="17" t="s">
        <v>65</v>
      </c>
      <c r="AB1175" s="17"/>
      <c r="AC1175" s="17" t="s">
        <v>103</v>
      </c>
      <c r="AD1175" s="17"/>
      <c r="AE1175" s="17" t="s">
        <v>1509</v>
      </c>
    </row>
    <row r="1176" spans="1:31" s="3" customFormat="1" ht="13" x14ac:dyDescent="0.3">
      <c r="A1176" s="35" t="s">
        <v>3604</v>
      </c>
      <c r="B1176" s="17">
        <v>1375</v>
      </c>
      <c r="C1176" s="18">
        <v>42836</v>
      </c>
      <c r="D1176" s="18">
        <v>42856.291666666701</v>
      </c>
      <c r="E1176" s="16" t="s">
        <v>1375</v>
      </c>
      <c r="F1176" s="36">
        <v>42905.291666666701</v>
      </c>
      <c r="G1176" s="16" t="s">
        <v>307</v>
      </c>
      <c r="H1176" s="17" t="s">
        <v>56</v>
      </c>
      <c r="I1176" s="17" t="s">
        <v>95</v>
      </c>
      <c r="J1176" s="17"/>
      <c r="K1176" s="17" t="s">
        <v>57</v>
      </c>
      <c r="L1176" s="17" t="s">
        <v>96</v>
      </c>
      <c r="M1176" s="17"/>
      <c r="N1176" s="17">
        <v>75</v>
      </c>
      <c r="O1176" s="17">
        <v>75</v>
      </c>
      <c r="P1176" s="17"/>
      <c r="Q1176" s="17">
        <v>75</v>
      </c>
      <c r="R1176" s="17" t="s">
        <v>83</v>
      </c>
      <c r="S1176" s="17"/>
      <c r="T1176" s="17" t="s">
        <v>88</v>
      </c>
      <c r="U1176" s="17" t="s">
        <v>61</v>
      </c>
      <c r="V1176" s="17" t="s">
        <v>62</v>
      </c>
      <c r="W1176" s="19" t="s">
        <v>3605</v>
      </c>
      <c r="X1176" s="18">
        <v>44196.333333333299</v>
      </c>
      <c r="Y1176" s="18">
        <v>44196.333333333299</v>
      </c>
      <c r="Z1176" s="17" t="s">
        <v>103</v>
      </c>
      <c r="AA1176" s="17"/>
      <c r="AB1176" s="17"/>
      <c r="AC1176" s="17" t="s">
        <v>103</v>
      </c>
      <c r="AD1176" s="17"/>
      <c r="AE1176" s="17" t="s">
        <v>1509</v>
      </c>
    </row>
    <row r="1177" spans="1:31" s="3" customFormat="1" ht="13" x14ac:dyDescent="0.3">
      <c r="A1177" s="35" t="s">
        <v>3606</v>
      </c>
      <c r="B1177" s="17">
        <v>1376</v>
      </c>
      <c r="C1177" s="18">
        <v>42852</v>
      </c>
      <c r="D1177" s="18">
        <v>42856.291666666701</v>
      </c>
      <c r="E1177" s="16" t="s">
        <v>1375</v>
      </c>
      <c r="F1177" s="36">
        <v>43210.291666666701</v>
      </c>
      <c r="G1177" s="16" t="s">
        <v>307</v>
      </c>
      <c r="H1177" s="17" t="s">
        <v>56</v>
      </c>
      <c r="I1177" s="17" t="s">
        <v>95</v>
      </c>
      <c r="J1177" s="17"/>
      <c r="K1177" s="17" t="s">
        <v>57</v>
      </c>
      <c r="L1177" s="17" t="s">
        <v>96</v>
      </c>
      <c r="M1177" s="17"/>
      <c r="N1177" s="17">
        <v>204.82</v>
      </c>
      <c r="O1177" s="17">
        <v>205.39</v>
      </c>
      <c r="P1177" s="17"/>
      <c r="Q1177" s="17">
        <v>400</v>
      </c>
      <c r="R1177" s="17" t="s">
        <v>83</v>
      </c>
      <c r="S1177" s="17"/>
      <c r="T1177" s="17" t="s">
        <v>78</v>
      </c>
      <c r="U1177" s="17" t="s">
        <v>61</v>
      </c>
      <c r="V1177" s="17" t="s">
        <v>62</v>
      </c>
      <c r="W1177" s="19" t="s">
        <v>3607</v>
      </c>
      <c r="X1177" s="18">
        <v>44440.291666666701</v>
      </c>
      <c r="Y1177" s="18">
        <v>44440.291666666701</v>
      </c>
      <c r="Z1177" s="17" t="s">
        <v>103</v>
      </c>
      <c r="AA1177" s="17" t="s">
        <v>65</v>
      </c>
      <c r="AB1177" s="17"/>
      <c r="AC1177" s="17" t="s">
        <v>103</v>
      </c>
      <c r="AD1177" s="17"/>
      <c r="AE1177" s="17" t="s">
        <v>1509</v>
      </c>
    </row>
    <row r="1178" spans="1:31" s="3" customFormat="1" ht="13" x14ac:dyDescent="0.3">
      <c r="A1178" s="35" t="s">
        <v>3608</v>
      </c>
      <c r="B1178" s="17">
        <v>1377</v>
      </c>
      <c r="C1178" s="18">
        <v>42856</v>
      </c>
      <c r="D1178" s="18">
        <v>42856.291666666701</v>
      </c>
      <c r="E1178" s="16" t="s">
        <v>1375</v>
      </c>
      <c r="F1178" s="36">
        <v>43173.291666666701</v>
      </c>
      <c r="G1178" s="16" t="s">
        <v>307</v>
      </c>
      <c r="H1178" s="17" t="s">
        <v>95</v>
      </c>
      <c r="I1178" s="17" t="s">
        <v>56</v>
      </c>
      <c r="J1178" s="17"/>
      <c r="K1178" s="17" t="s">
        <v>96</v>
      </c>
      <c r="L1178" s="17" t="s">
        <v>57</v>
      </c>
      <c r="M1178" s="17"/>
      <c r="N1178" s="17">
        <v>100</v>
      </c>
      <c r="O1178" s="17">
        <v>100</v>
      </c>
      <c r="P1178" s="17"/>
      <c r="Q1178" s="17">
        <v>101.44</v>
      </c>
      <c r="R1178" s="17" t="s">
        <v>83</v>
      </c>
      <c r="S1178" s="17"/>
      <c r="T1178" s="17" t="s">
        <v>128</v>
      </c>
      <c r="U1178" s="17" t="s">
        <v>61</v>
      </c>
      <c r="V1178" s="17" t="s">
        <v>62</v>
      </c>
      <c r="W1178" s="19" t="s">
        <v>3609</v>
      </c>
      <c r="X1178" s="18">
        <v>44105.291666666701</v>
      </c>
      <c r="Y1178" s="18">
        <v>44105.291666666701</v>
      </c>
      <c r="Z1178" s="17" t="s">
        <v>103</v>
      </c>
      <c r="AA1178" s="17" t="s">
        <v>65</v>
      </c>
      <c r="AB1178" s="17"/>
      <c r="AC1178" s="17" t="s">
        <v>103</v>
      </c>
      <c r="AD1178" s="17"/>
      <c r="AE1178" s="17" t="s">
        <v>1509</v>
      </c>
    </row>
    <row r="1179" spans="1:31" s="3" customFormat="1" ht="13" x14ac:dyDescent="0.3">
      <c r="A1179" s="35" t="s">
        <v>3610</v>
      </c>
      <c r="B1179" s="17">
        <v>1381</v>
      </c>
      <c r="C1179" s="18">
        <v>42856</v>
      </c>
      <c r="D1179" s="18">
        <v>42856.291666666701</v>
      </c>
      <c r="E1179" s="16" t="s">
        <v>1375</v>
      </c>
      <c r="F1179" s="36">
        <v>43208.291666666701</v>
      </c>
      <c r="G1179" s="16" t="s">
        <v>307</v>
      </c>
      <c r="H1179" s="17" t="s">
        <v>56</v>
      </c>
      <c r="I1179" s="17" t="s">
        <v>95</v>
      </c>
      <c r="J1179" s="17"/>
      <c r="K1179" s="17" t="s">
        <v>57</v>
      </c>
      <c r="L1179" s="17" t="s">
        <v>96</v>
      </c>
      <c r="M1179" s="17"/>
      <c r="N1179" s="17">
        <v>40</v>
      </c>
      <c r="O1179" s="17">
        <v>60</v>
      </c>
      <c r="P1179" s="17"/>
      <c r="Q1179" s="17">
        <v>40.200000000000003</v>
      </c>
      <c r="R1179" s="17" t="s">
        <v>83</v>
      </c>
      <c r="S1179" s="17"/>
      <c r="T1179" s="17" t="s">
        <v>3611</v>
      </c>
      <c r="U1179" s="17" t="s">
        <v>61</v>
      </c>
      <c r="V1179" s="17" t="s">
        <v>62</v>
      </c>
      <c r="W1179" s="19" t="s">
        <v>3612</v>
      </c>
      <c r="X1179" s="18">
        <v>43799.333333333299</v>
      </c>
      <c r="Y1179" s="18">
        <v>43799.333333333299</v>
      </c>
      <c r="Z1179" s="17" t="s">
        <v>103</v>
      </c>
      <c r="AA1179" s="17" t="s">
        <v>65</v>
      </c>
      <c r="AB1179" s="17"/>
      <c r="AC1179" s="17" t="s">
        <v>103</v>
      </c>
      <c r="AD1179" s="17"/>
      <c r="AE1179" s="17" t="s">
        <v>1486</v>
      </c>
    </row>
    <row r="1180" spans="1:31" s="3" customFormat="1" ht="13" x14ac:dyDescent="0.3">
      <c r="A1180" s="35" t="s">
        <v>3613</v>
      </c>
      <c r="B1180" s="17">
        <v>1383</v>
      </c>
      <c r="C1180" s="18">
        <v>42854</v>
      </c>
      <c r="D1180" s="18">
        <v>42856.291666666701</v>
      </c>
      <c r="E1180" s="16" t="s">
        <v>1375</v>
      </c>
      <c r="F1180" s="36">
        <v>43208.291666666701</v>
      </c>
      <c r="G1180" s="16" t="s">
        <v>307</v>
      </c>
      <c r="H1180" s="17" t="s">
        <v>95</v>
      </c>
      <c r="I1180" s="17"/>
      <c r="J1180" s="17"/>
      <c r="K1180" s="17" t="s">
        <v>96</v>
      </c>
      <c r="L1180" s="17"/>
      <c r="M1180" s="17"/>
      <c r="N1180" s="17">
        <v>102.5</v>
      </c>
      <c r="O1180" s="17"/>
      <c r="P1180" s="17"/>
      <c r="Q1180" s="17">
        <v>101.423</v>
      </c>
      <c r="R1180" s="17" t="s">
        <v>83</v>
      </c>
      <c r="S1180" s="17"/>
      <c r="T1180" s="17" t="s">
        <v>156</v>
      </c>
      <c r="U1180" s="17" t="s">
        <v>61</v>
      </c>
      <c r="V1180" s="17" t="s">
        <v>62</v>
      </c>
      <c r="W1180" s="19" t="s">
        <v>322</v>
      </c>
      <c r="X1180" s="18">
        <v>44530.333333333299</v>
      </c>
      <c r="Y1180" s="18">
        <v>44530.333333333299</v>
      </c>
      <c r="Z1180" s="17" t="s">
        <v>103</v>
      </c>
      <c r="AA1180" s="17" t="s">
        <v>65</v>
      </c>
      <c r="AB1180" s="17"/>
      <c r="AC1180" s="17" t="s">
        <v>103</v>
      </c>
      <c r="AD1180" s="17"/>
      <c r="AE1180" s="17" t="s">
        <v>1486</v>
      </c>
    </row>
    <row r="1181" spans="1:31" s="3" customFormat="1" ht="13" x14ac:dyDescent="0.3">
      <c r="A1181" s="35" t="s">
        <v>3614</v>
      </c>
      <c r="B1181" s="17">
        <v>1384</v>
      </c>
      <c r="C1181" s="18">
        <v>42856</v>
      </c>
      <c r="D1181" s="18">
        <v>42856.291666666701</v>
      </c>
      <c r="E1181" s="16" t="s">
        <v>1375</v>
      </c>
      <c r="F1181" s="36">
        <v>43173.291666666701</v>
      </c>
      <c r="G1181" s="16" t="s">
        <v>307</v>
      </c>
      <c r="H1181" s="17" t="s">
        <v>56</v>
      </c>
      <c r="I1181" s="17" t="s">
        <v>95</v>
      </c>
      <c r="J1181" s="17"/>
      <c r="K1181" s="17" t="s">
        <v>57</v>
      </c>
      <c r="L1181" s="17" t="s">
        <v>96</v>
      </c>
      <c r="M1181" s="17"/>
      <c r="N1181" s="17">
        <v>100</v>
      </c>
      <c r="O1181" s="17">
        <v>100</v>
      </c>
      <c r="P1181" s="17"/>
      <c r="Q1181" s="17">
        <v>102</v>
      </c>
      <c r="R1181" s="17" t="s">
        <v>83</v>
      </c>
      <c r="S1181" s="17"/>
      <c r="T1181" s="17" t="s">
        <v>747</v>
      </c>
      <c r="U1181" s="17" t="s">
        <v>61</v>
      </c>
      <c r="V1181" s="17" t="s">
        <v>62</v>
      </c>
      <c r="W1181" s="19" t="s">
        <v>3615</v>
      </c>
      <c r="X1181" s="18">
        <v>43891.333333333299</v>
      </c>
      <c r="Y1181" s="18">
        <v>43891.333333333299</v>
      </c>
      <c r="Z1181" s="17" t="s">
        <v>103</v>
      </c>
      <c r="AA1181" s="17" t="s">
        <v>65</v>
      </c>
      <c r="AB1181" s="17"/>
      <c r="AC1181" s="17" t="s">
        <v>103</v>
      </c>
      <c r="AD1181" s="17"/>
      <c r="AE1181" s="17" t="s">
        <v>1509</v>
      </c>
    </row>
    <row r="1182" spans="1:31" s="3" customFormat="1" ht="13" x14ac:dyDescent="0.3">
      <c r="A1182" s="35" t="s">
        <v>3616</v>
      </c>
      <c r="B1182" s="17">
        <v>1385</v>
      </c>
      <c r="C1182" s="18">
        <v>42854</v>
      </c>
      <c r="D1182" s="18">
        <v>42856.291666666701</v>
      </c>
      <c r="E1182" s="16" t="s">
        <v>1375</v>
      </c>
      <c r="F1182" s="36">
        <v>43818.333333333299</v>
      </c>
      <c r="G1182" s="16" t="s">
        <v>307</v>
      </c>
      <c r="H1182" s="17" t="s">
        <v>56</v>
      </c>
      <c r="I1182" s="17" t="s">
        <v>95</v>
      </c>
      <c r="J1182" s="17"/>
      <c r="K1182" s="17" t="s">
        <v>57</v>
      </c>
      <c r="L1182" s="17" t="s">
        <v>96</v>
      </c>
      <c r="M1182" s="17"/>
      <c r="N1182" s="17">
        <v>47</v>
      </c>
      <c r="O1182" s="17">
        <v>153.315</v>
      </c>
      <c r="P1182" s="17"/>
      <c r="Q1182" s="17">
        <v>150</v>
      </c>
      <c r="R1182" s="17" t="s">
        <v>83</v>
      </c>
      <c r="S1182" s="17"/>
      <c r="T1182" s="17" t="s">
        <v>78</v>
      </c>
      <c r="U1182" s="17" t="s">
        <v>61</v>
      </c>
      <c r="V1182" s="17" t="s">
        <v>62</v>
      </c>
      <c r="W1182" s="19" t="s">
        <v>3617</v>
      </c>
      <c r="X1182" s="18">
        <v>44013.291666666701</v>
      </c>
      <c r="Y1182" s="18">
        <v>45747.291666666701</v>
      </c>
      <c r="Z1182" s="17" t="s">
        <v>103</v>
      </c>
      <c r="AA1182" s="17" t="s">
        <v>65</v>
      </c>
      <c r="AB1182" s="17" t="s">
        <v>65</v>
      </c>
      <c r="AC1182" s="17" t="s">
        <v>103</v>
      </c>
      <c r="AD1182" s="17"/>
      <c r="AE1182" s="17" t="s">
        <v>1509</v>
      </c>
    </row>
    <row r="1183" spans="1:31" s="3" customFormat="1" ht="13" x14ac:dyDescent="0.3">
      <c r="A1183" s="35" t="s">
        <v>3618</v>
      </c>
      <c r="B1183" s="17">
        <v>1386</v>
      </c>
      <c r="C1183" s="18">
        <v>42853</v>
      </c>
      <c r="D1183" s="18">
        <v>42856.291666666701</v>
      </c>
      <c r="E1183" s="16" t="s">
        <v>1375</v>
      </c>
      <c r="F1183" s="36">
        <v>42907.291666666701</v>
      </c>
      <c r="G1183" s="16" t="s">
        <v>307</v>
      </c>
      <c r="H1183" s="17" t="s">
        <v>56</v>
      </c>
      <c r="I1183" s="17"/>
      <c r="J1183" s="17"/>
      <c r="K1183" s="17" t="s">
        <v>57</v>
      </c>
      <c r="L1183" s="17"/>
      <c r="M1183" s="17"/>
      <c r="N1183" s="17">
        <v>90</v>
      </c>
      <c r="O1183" s="17"/>
      <c r="P1183" s="17"/>
      <c r="Q1183" s="17">
        <v>81.11</v>
      </c>
      <c r="R1183" s="17" t="s">
        <v>83</v>
      </c>
      <c r="S1183" s="17"/>
      <c r="T1183" s="17" t="s">
        <v>144</v>
      </c>
      <c r="U1183" s="17" t="s">
        <v>61</v>
      </c>
      <c r="V1183" s="17" t="s">
        <v>62</v>
      </c>
      <c r="W1183" s="19" t="s">
        <v>3619</v>
      </c>
      <c r="X1183" s="18">
        <v>44348.291666666701</v>
      </c>
      <c r="Y1183" s="18">
        <v>44348.291666666701</v>
      </c>
      <c r="Z1183" s="17" t="s">
        <v>103</v>
      </c>
      <c r="AA1183" s="17"/>
      <c r="AB1183" s="17"/>
      <c r="AC1183" s="17" t="s">
        <v>103</v>
      </c>
      <c r="AD1183" s="17"/>
      <c r="AE1183" s="17" t="s">
        <v>1509</v>
      </c>
    </row>
    <row r="1184" spans="1:31" s="3" customFormat="1" ht="13" x14ac:dyDescent="0.3">
      <c r="A1184" s="35" t="s">
        <v>3620</v>
      </c>
      <c r="B1184" s="17">
        <v>1387</v>
      </c>
      <c r="C1184" s="18">
        <v>42851</v>
      </c>
      <c r="D1184" s="18">
        <v>42856.291666666701</v>
      </c>
      <c r="E1184" s="16" t="s">
        <v>1375</v>
      </c>
      <c r="F1184" s="36">
        <v>42930.291666666701</v>
      </c>
      <c r="G1184" s="16" t="s">
        <v>307</v>
      </c>
      <c r="H1184" s="17" t="s">
        <v>95</v>
      </c>
      <c r="I1184" s="17"/>
      <c r="J1184" s="17"/>
      <c r="K1184" s="17" t="s">
        <v>96</v>
      </c>
      <c r="L1184" s="17"/>
      <c r="M1184" s="17"/>
      <c r="N1184" s="17">
        <v>208.97</v>
      </c>
      <c r="O1184" s="17"/>
      <c r="P1184" s="17"/>
      <c r="Q1184" s="17">
        <v>206.37</v>
      </c>
      <c r="R1184" s="17" t="s">
        <v>83</v>
      </c>
      <c r="S1184" s="17"/>
      <c r="T1184" s="17" t="s">
        <v>156</v>
      </c>
      <c r="U1184" s="17" t="s">
        <v>61</v>
      </c>
      <c r="V1184" s="17" t="s">
        <v>62</v>
      </c>
      <c r="W1184" s="19" t="s">
        <v>3621</v>
      </c>
      <c r="X1184" s="18">
        <v>44409.291666666701</v>
      </c>
      <c r="Y1184" s="18">
        <v>44409.291666666701</v>
      </c>
      <c r="Z1184" s="17" t="s">
        <v>103</v>
      </c>
      <c r="AA1184" s="17" t="s">
        <v>65</v>
      </c>
      <c r="AB1184" s="17"/>
      <c r="AC1184" s="17" t="s">
        <v>103</v>
      </c>
      <c r="AD1184" s="17"/>
      <c r="AE1184" s="17" t="s">
        <v>1509</v>
      </c>
    </row>
    <row r="1185" spans="1:31" s="3" customFormat="1" ht="13" x14ac:dyDescent="0.3">
      <c r="A1185" s="35" t="s">
        <v>3622</v>
      </c>
      <c r="B1185" s="17">
        <v>1388</v>
      </c>
      <c r="C1185" s="18">
        <v>42856</v>
      </c>
      <c r="D1185" s="18">
        <v>42856.291666666701</v>
      </c>
      <c r="E1185" s="16" t="s">
        <v>1375</v>
      </c>
      <c r="F1185" s="36">
        <v>42921.291666666701</v>
      </c>
      <c r="G1185" s="16" t="s">
        <v>307</v>
      </c>
      <c r="H1185" s="17" t="s">
        <v>95</v>
      </c>
      <c r="I1185" s="17" t="s">
        <v>56</v>
      </c>
      <c r="J1185" s="17"/>
      <c r="K1185" s="17" t="s">
        <v>96</v>
      </c>
      <c r="L1185" s="17" t="s">
        <v>57</v>
      </c>
      <c r="M1185" s="17"/>
      <c r="N1185" s="17">
        <v>52</v>
      </c>
      <c r="O1185" s="17">
        <v>52.8</v>
      </c>
      <c r="P1185" s="17"/>
      <c r="Q1185" s="17">
        <v>76.56</v>
      </c>
      <c r="R1185" s="17" t="s">
        <v>83</v>
      </c>
      <c r="S1185" s="17"/>
      <c r="T1185" s="17" t="s">
        <v>78</v>
      </c>
      <c r="U1185" s="17" t="s">
        <v>61</v>
      </c>
      <c r="V1185" s="17" t="s">
        <v>62</v>
      </c>
      <c r="W1185" s="19" t="s">
        <v>3623</v>
      </c>
      <c r="X1185" s="18">
        <v>43617.291666666701</v>
      </c>
      <c r="Y1185" s="18">
        <v>43617.291666666701</v>
      </c>
      <c r="Z1185" s="17" t="s">
        <v>103</v>
      </c>
      <c r="AA1185" s="17" t="s">
        <v>65</v>
      </c>
      <c r="AB1185" s="17"/>
      <c r="AC1185" s="17" t="s">
        <v>103</v>
      </c>
      <c r="AD1185" s="17"/>
      <c r="AE1185" s="17" t="s">
        <v>1509</v>
      </c>
    </row>
    <row r="1186" spans="1:31" s="3" customFormat="1" ht="13" x14ac:dyDescent="0.3">
      <c r="A1186" s="35" t="s">
        <v>3624</v>
      </c>
      <c r="B1186" s="17">
        <v>1390</v>
      </c>
      <c r="C1186" s="18">
        <v>42853</v>
      </c>
      <c r="D1186" s="18">
        <v>42856.291666666701</v>
      </c>
      <c r="E1186" s="16" t="s">
        <v>1375</v>
      </c>
      <c r="F1186" s="36">
        <v>43220.291666666701</v>
      </c>
      <c r="G1186" s="16" t="s">
        <v>307</v>
      </c>
      <c r="H1186" s="17" t="s">
        <v>95</v>
      </c>
      <c r="I1186" s="17"/>
      <c r="J1186" s="17"/>
      <c r="K1186" s="17" t="s">
        <v>96</v>
      </c>
      <c r="L1186" s="17"/>
      <c r="M1186" s="17"/>
      <c r="N1186" s="17">
        <v>203.96</v>
      </c>
      <c r="O1186" s="17"/>
      <c r="P1186" s="17"/>
      <c r="Q1186" s="17">
        <v>200</v>
      </c>
      <c r="R1186" s="17" t="s">
        <v>83</v>
      </c>
      <c r="S1186" s="17"/>
      <c r="T1186" s="17" t="s">
        <v>156</v>
      </c>
      <c r="U1186" s="17" t="s">
        <v>61</v>
      </c>
      <c r="V1186" s="17" t="s">
        <v>62</v>
      </c>
      <c r="W1186" s="19" t="s">
        <v>3625</v>
      </c>
      <c r="X1186" s="18">
        <v>44926.333333333299</v>
      </c>
      <c r="Y1186" s="18">
        <v>44926.333333333299</v>
      </c>
      <c r="Z1186" s="17" t="s">
        <v>103</v>
      </c>
      <c r="AA1186" s="17" t="s">
        <v>65</v>
      </c>
      <c r="AB1186" s="17"/>
      <c r="AC1186" s="17" t="s">
        <v>103</v>
      </c>
      <c r="AD1186" s="17"/>
      <c r="AE1186" s="17"/>
    </row>
    <row r="1187" spans="1:31" s="3" customFormat="1" ht="13" x14ac:dyDescent="0.3">
      <c r="A1187" s="35" t="s">
        <v>3626</v>
      </c>
      <c r="B1187" s="17">
        <v>1392</v>
      </c>
      <c r="C1187" s="18">
        <v>42853</v>
      </c>
      <c r="D1187" s="18">
        <v>42856.291666666701</v>
      </c>
      <c r="E1187" s="16" t="s">
        <v>1375</v>
      </c>
      <c r="F1187" s="36">
        <v>43966.291666666701</v>
      </c>
      <c r="G1187" s="16" t="s">
        <v>307</v>
      </c>
      <c r="H1187" s="17" t="s">
        <v>95</v>
      </c>
      <c r="I1187" s="17"/>
      <c r="J1187" s="17"/>
      <c r="K1187" s="17" t="s">
        <v>96</v>
      </c>
      <c r="L1187" s="17"/>
      <c r="M1187" s="17"/>
      <c r="N1187" s="17">
        <v>40.69</v>
      </c>
      <c r="O1187" s="17"/>
      <c r="P1187" s="17"/>
      <c r="Q1187" s="17">
        <v>40</v>
      </c>
      <c r="R1187" s="17" t="s">
        <v>83</v>
      </c>
      <c r="S1187" s="17"/>
      <c r="T1187" s="17" t="s">
        <v>78</v>
      </c>
      <c r="U1187" s="17" t="s">
        <v>61</v>
      </c>
      <c r="V1187" s="17" t="s">
        <v>62</v>
      </c>
      <c r="W1187" s="19" t="s">
        <v>529</v>
      </c>
      <c r="X1187" s="18">
        <v>44501.291666666701</v>
      </c>
      <c r="Y1187" s="18">
        <v>44501.291666666701</v>
      </c>
      <c r="Z1187" s="17" t="s">
        <v>103</v>
      </c>
      <c r="AA1187" s="17" t="s">
        <v>65</v>
      </c>
      <c r="AB1187" s="17" t="s">
        <v>65</v>
      </c>
      <c r="AC1187" s="17" t="s">
        <v>103</v>
      </c>
      <c r="AD1187" s="17"/>
      <c r="AE1187" s="17" t="s">
        <v>1509</v>
      </c>
    </row>
    <row r="1188" spans="1:31" s="3" customFormat="1" ht="13" x14ac:dyDescent="0.3">
      <c r="A1188" s="35" t="s">
        <v>3627</v>
      </c>
      <c r="B1188" s="17">
        <v>1393</v>
      </c>
      <c r="C1188" s="18">
        <v>42851</v>
      </c>
      <c r="D1188" s="18">
        <v>42856.291666666701</v>
      </c>
      <c r="E1188" s="16" t="s">
        <v>1375</v>
      </c>
      <c r="F1188" s="36">
        <v>42930.291666666701</v>
      </c>
      <c r="G1188" s="16" t="s">
        <v>307</v>
      </c>
      <c r="H1188" s="17" t="s">
        <v>95</v>
      </c>
      <c r="I1188" s="17"/>
      <c r="J1188" s="17"/>
      <c r="K1188" s="17" t="s">
        <v>96</v>
      </c>
      <c r="L1188" s="17"/>
      <c r="M1188" s="17"/>
      <c r="N1188" s="17">
        <v>77.040000000000006</v>
      </c>
      <c r="O1188" s="17"/>
      <c r="P1188" s="17"/>
      <c r="Q1188" s="17">
        <v>76.12</v>
      </c>
      <c r="R1188" s="17" t="s">
        <v>83</v>
      </c>
      <c r="S1188" s="17"/>
      <c r="T1188" s="17" t="s">
        <v>88</v>
      </c>
      <c r="U1188" s="17" t="s">
        <v>61</v>
      </c>
      <c r="V1188" s="17" t="s">
        <v>62</v>
      </c>
      <c r="W1188" s="19" t="s">
        <v>3628</v>
      </c>
      <c r="X1188" s="18">
        <v>44409.291666666701</v>
      </c>
      <c r="Y1188" s="18">
        <v>44409.291666666701</v>
      </c>
      <c r="Z1188" s="17" t="s">
        <v>103</v>
      </c>
      <c r="AA1188" s="17" t="s">
        <v>65</v>
      </c>
      <c r="AB1188" s="17"/>
      <c r="AC1188" s="17" t="s">
        <v>103</v>
      </c>
      <c r="AD1188" s="17"/>
      <c r="AE1188" s="17" t="s">
        <v>1509</v>
      </c>
    </row>
    <row r="1189" spans="1:31" s="3" customFormat="1" ht="13" x14ac:dyDescent="0.3">
      <c r="A1189" s="35" t="s">
        <v>3629</v>
      </c>
      <c r="B1189" s="17">
        <v>1395</v>
      </c>
      <c r="C1189" s="18">
        <v>42853</v>
      </c>
      <c r="D1189" s="18">
        <v>42856.291666666701</v>
      </c>
      <c r="E1189" s="16" t="s">
        <v>1375</v>
      </c>
      <c r="F1189" s="36">
        <v>43145.333333333299</v>
      </c>
      <c r="G1189" s="16" t="s">
        <v>307</v>
      </c>
      <c r="H1189" s="17" t="s">
        <v>95</v>
      </c>
      <c r="I1189" s="17"/>
      <c r="J1189" s="17"/>
      <c r="K1189" s="17" t="s">
        <v>96</v>
      </c>
      <c r="L1189" s="17"/>
      <c r="M1189" s="17"/>
      <c r="N1189" s="17">
        <v>102.39</v>
      </c>
      <c r="O1189" s="17"/>
      <c r="P1189" s="17"/>
      <c r="Q1189" s="17">
        <v>102.29</v>
      </c>
      <c r="R1189" s="17" t="s">
        <v>83</v>
      </c>
      <c r="S1189" s="17"/>
      <c r="T1189" s="17" t="s">
        <v>156</v>
      </c>
      <c r="U1189" s="17" t="s">
        <v>61</v>
      </c>
      <c r="V1189" s="17" t="s">
        <v>62</v>
      </c>
      <c r="W1189" s="19" t="s">
        <v>3630</v>
      </c>
      <c r="X1189" s="18">
        <v>44501.291666666701</v>
      </c>
      <c r="Y1189" s="18">
        <v>44501.291666666701</v>
      </c>
      <c r="Z1189" s="17" t="s">
        <v>103</v>
      </c>
      <c r="AA1189" s="17" t="s">
        <v>65</v>
      </c>
      <c r="AB1189" s="17"/>
      <c r="AC1189" s="17" t="s">
        <v>103</v>
      </c>
      <c r="AD1189" s="17"/>
      <c r="AE1189" s="17" t="s">
        <v>1509</v>
      </c>
    </row>
    <row r="1190" spans="1:31" s="3" customFormat="1" ht="13" x14ac:dyDescent="0.3">
      <c r="A1190" s="35" t="s">
        <v>3631</v>
      </c>
      <c r="B1190" s="17">
        <v>1396</v>
      </c>
      <c r="C1190" s="18">
        <v>42853</v>
      </c>
      <c r="D1190" s="18">
        <v>42856.291666666701</v>
      </c>
      <c r="E1190" s="16" t="s">
        <v>1375</v>
      </c>
      <c r="F1190" s="36">
        <v>42930.291666666701</v>
      </c>
      <c r="G1190" s="16" t="s">
        <v>307</v>
      </c>
      <c r="H1190" s="17" t="s">
        <v>95</v>
      </c>
      <c r="I1190" s="17"/>
      <c r="J1190" s="17"/>
      <c r="K1190" s="17" t="s">
        <v>96</v>
      </c>
      <c r="L1190" s="17"/>
      <c r="M1190" s="17"/>
      <c r="N1190" s="17">
        <v>30.91</v>
      </c>
      <c r="O1190" s="17"/>
      <c r="P1190" s="17"/>
      <c r="Q1190" s="17">
        <v>30.42</v>
      </c>
      <c r="R1190" s="17" t="s">
        <v>83</v>
      </c>
      <c r="S1190" s="17"/>
      <c r="T1190" s="17" t="s">
        <v>1389</v>
      </c>
      <c r="U1190" s="17" t="s">
        <v>61</v>
      </c>
      <c r="V1190" s="17" t="s">
        <v>62</v>
      </c>
      <c r="W1190" s="19" t="s">
        <v>3632</v>
      </c>
      <c r="X1190" s="18">
        <v>44409.291666666701</v>
      </c>
      <c r="Y1190" s="18">
        <v>44409.291666666701</v>
      </c>
      <c r="Z1190" s="17" t="s">
        <v>103</v>
      </c>
      <c r="AA1190" s="17" t="s">
        <v>65</v>
      </c>
      <c r="AB1190" s="17"/>
      <c r="AC1190" s="17" t="s">
        <v>103</v>
      </c>
      <c r="AD1190" s="17"/>
      <c r="AE1190" s="17" t="s">
        <v>1509</v>
      </c>
    </row>
    <row r="1191" spans="1:31" s="3" customFormat="1" ht="13" x14ac:dyDescent="0.3">
      <c r="A1191" s="35" t="s">
        <v>3633</v>
      </c>
      <c r="B1191" s="17">
        <v>1399</v>
      </c>
      <c r="C1191" s="18">
        <v>42855</v>
      </c>
      <c r="D1191" s="18">
        <v>42856.291666666701</v>
      </c>
      <c r="E1191" s="16" t="s">
        <v>1375</v>
      </c>
      <c r="F1191" s="36">
        <v>42919.291666666701</v>
      </c>
      <c r="G1191" s="16" t="s">
        <v>307</v>
      </c>
      <c r="H1191" s="17" t="s">
        <v>95</v>
      </c>
      <c r="I1191" s="17"/>
      <c r="J1191" s="17"/>
      <c r="K1191" s="17" t="s">
        <v>96</v>
      </c>
      <c r="L1191" s="17"/>
      <c r="M1191" s="17"/>
      <c r="N1191" s="17">
        <v>16.350000000000001</v>
      </c>
      <c r="O1191" s="17"/>
      <c r="P1191" s="17"/>
      <c r="Q1191" s="17">
        <v>16.344999999999999</v>
      </c>
      <c r="R1191" s="17" t="s">
        <v>83</v>
      </c>
      <c r="S1191" s="17"/>
      <c r="T1191" s="17" t="s">
        <v>88</v>
      </c>
      <c r="U1191" s="17" t="s">
        <v>61</v>
      </c>
      <c r="V1191" s="17" t="s">
        <v>62</v>
      </c>
      <c r="W1191" s="19" t="s">
        <v>3305</v>
      </c>
      <c r="X1191" s="18">
        <v>43815.333333333299</v>
      </c>
      <c r="Y1191" s="18">
        <v>43815.333333333299</v>
      </c>
      <c r="Z1191" s="17" t="s">
        <v>103</v>
      </c>
      <c r="AA1191" s="17"/>
      <c r="AB1191" s="17"/>
      <c r="AC1191" s="17" t="s">
        <v>103</v>
      </c>
      <c r="AD1191" s="17"/>
      <c r="AE1191" s="17" t="s">
        <v>1509</v>
      </c>
    </row>
    <row r="1192" spans="1:31" s="3" customFormat="1" ht="25.5" x14ac:dyDescent="0.3">
      <c r="A1192" s="35" t="s">
        <v>3634</v>
      </c>
      <c r="B1192" s="17">
        <v>1400</v>
      </c>
      <c r="C1192" s="18">
        <v>42850</v>
      </c>
      <c r="D1192" s="18">
        <v>42856.291666666701</v>
      </c>
      <c r="E1192" s="16" t="s">
        <v>1375</v>
      </c>
      <c r="F1192" s="36">
        <v>43206.291666666701</v>
      </c>
      <c r="G1192" s="16" t="s">
        <v>307</v>
      </c>
      <c r="H1192" s="17" t="s">
        <v>95</v>
      </c>
      <c r="I1192" s="17"/>
      <c r="J1192" s="17"/>
      <c r="K1192" s="17" t="s">
        <v>96</v>
      </c>
      <c r="L1192" s="17"/>
      <c r="M1192" s="17"/>
      <c r="N1192" s="17">
        <v>305.5</v>
      </c>
      <c r="O1192" s="17"/>
      <c r="P1192" s="17"/>
      <c r="Q1192" s="17">
        <v>266.5</v>
      </c>
      <c r="R1192" s="17" t="s">
        <v>83</v>
      </c>
      <c r="S1192" s="17"/>
      <c r="T1192" s="17" t="s">
        <v>579</v>
      </c>
      <c r="U1192" s="17" t="s">
        <v>61</v>
      </c>
      <c r="V1192" s="17" t="s">
        <v>193</v>
      </c>
      <c r="W1192" s="19" t="s">
        <v>3635</v>
      </c>
      <c r="X1192" s="18">
        <v>44561.333333333299</v>
      </c>
      <c r="Y1192" s="18">
        <v>44561.333333333299</v>
      </c>
      <c r="Z1192" s="17" t="s">
        <v>103</v>
      </c>
      <c r="AA1192" s="17" t="s">
        <v>65</v>
      </c>
      <c r="AB1192" s="17"/>
      <c r="AC1192" s="17" t="s">
        <v>103</v>
      </c>
      <c r="AD1192" s="17"/>
      <c r="AE1192" s="17"/>
    </row>
    <row r="1193" spans="1:31" s="3" customFormat="1" ht="13" x14ac:dyDescent="0.3">
      <c r="A1193" s="35" t="s">
        <v>3636</v>
      </c>
      <c r="B1193" s="17">
        <v>1401</v>
      </c>
      <c r="C1193" s="18">
        <v>42856</v>
      </c>
      <c r="D1193" s="18">
        <v>42856.291666666701</v>
      </c>
      <c r="E1193" s="16" t="s">
        <v>1375</v>
      </c>
      <c r="F1193" s="36">
        <v>43224.291666666701</v>
      </c>
      <c r="G1193" s="16" t="s">
        <v>307</v>
      </c>
      <c r="H1193" s="17" t="s">
        <v>95</v>
      </c>
      <c r="I1193" s="17"/>
      <c r="J1193" s="17"/>
      <c r="K1193" s="17" t="s">
        <v>96</v>
      </c>
      <c r="L1193" s="17"/>
      <c r="M1193" s="17"/>
      <c r="N1193" s="17">
        <v>71.486999999999995</v>
      </c>
      <c r="O1193" s="17"/>
      <c r="P1193" s="17"/>
      <c r="Q1193" s="17">
        <v>69.260000000000005</v>
      </c>
      <c r="R1193" s="17" t="s">
        <v>83</v>
      </c>
      <c r="S1193" s="17"/>
      <c r="T1193" s="17" t="s">
        <v>172</v>
      </c>
      <c r="U1193" s="17" t="s">
        <v>120</v>
      </c>
      <c r="V1193" s="17" t="s">
        <v>173</v>
      </c>
      <c r="W1193" s="19" t="s">
        <v>3637</v>
      </c>
      <c r="X1193" s="18">
        <v>43891.333333333299</v>
      </c>
      <c r="Y1193" s="18">
        <v>43891.333333333299</v>
      </c>
      <c r="Z1193" s="17" t="s">
        <v>103</v>
      </c>
      <c r="AA1193" s="17" t="s">
        <v>65</v>
      </c>
      <c r="AB1193" s="17"/>
      <c r="AC1193" s="17" t="s">
        <v>103</v>
      </c>
      <c r="AD1193" s="17"/>
      <c r="AE1193" s="17" t="s">
        <v>1509</v>
      </c>
    </row>
    <row r="1194" spans="1:31" s="3" customFormat="1" ht="13" x14ac:dyDescent="0.3">
      <c r="A1194" s="35" t="s">
        <v>3638</v>
      </c>
      <c r="B1194" s="17">
        <v>1403</v>
      </c>
      <c r="C1194" s="18">
        <v>42856</v>
      </c>
      <c r="D1194" s="18">
        <v>42856.291666666701</v>
      </c>
      <c r="E1194" s="16" t="s">
        <v>1375</v>
      </c>
      <c r="F1194" s="36">
        <v>43985.291666666701</v>
      </c>
      <c r="G1194" s="16" t="s">
        <v>307</v>
      </c>
      <c r="H1194" s="17" t="s">
        <v>95</v>
      </c>
      <c r="I1194" s="17" t="s">
        <v>56</v>
      </c>
      <c r="J1194" s="17"/>
      <c r="K1194" s="17" t="s">
        <v>96</v>
      </c>
      <c r="L1194" s="17" t="s">
        <v>57</v>
      </c>
      <c r="M1194" s="17"/>
      <c r="N1194" s="17">
        <v>450</v>
      </c>
      <c r="O1194" s="17">
        <v>450</v>
      </c>
      <c r="P1194" s="17"/>
      <c r="Q1194" s="17">
        <v>450</v>
      </c>
      <c r="R1194" s="17" t="s">
        <v>115</v>
      </c>
      <c r="S1194" s="17"/>
      <c r="T1194" s="17" t="s">
        <v>257</v>
      </c>
      <c r="U1194" s="17" t="s">
        <v>189</v>
      </c>
      <c r="V1194" s="17" t="s">
        <v>334</v>
      </c>
      <c r="W1194" s="19" t="s">
        <v>3639</v>
      </c>
      <c r="X1194" s="18">
        <v>44911.333333333299</v>
      </c>
      <c r="Y1194" s="18">
        <v>44911.333333333299</v>
      </c>
      <c r="Z1194" s="17" t="s">
        <v>103</v>
      </c>
      <c r="AA1194" s="17" t="s">
        <v>65</v>
      </c>
      <c r="AB1194" s="17" t="s">
        <v>65</v>
      </c>
      <c r="AC1194" s="17" t="s">
        <v>103</v>
      </c>
      <c r="AD1194" s="17"/>
      <c r="AE1194" s="17"/>
    </row>
    <row r="1195" spans="1:31" s="3" customFormat="1" ht="13" x14ac:dyDescent="0.3">
      <c r="A1195" s="35" t="s">
        <v>3640</v>
      </c>
      <c r="B1195" s="17">
        <v>1404</v>
      </c>
      <c r="C1195" s="18">
        <v>42853</v>
      </c>
      <c r="D1195" s="18">
        <v>42856.291666666701</v>
      </c>
      <c r="E1195" s="16" t="s">
        <v>1375</v>
      </c>
      <c r="F1195" s="36">
        <v>43206.291666666701</v>
      </c>
      <c r="G1195" s="16" t="s">
        <v>307</v>
      </c>
      <c r="H1195" s="17" t="s">
        <v>56</v>
      </c>
      <c r="I1195" s="17" t="s">
        <v>95</v>
      </c>
      <c r="J1195" s="17"/>
      <c r="K1195" s="17" t="s">
        <v>57</v>
      </c>
      <c r="L1195" s="17" t="s">
        <v>96</v>
      </c>
      <c r="M1195" s="17"/>
      <c r="N1195" s="17">
        <v>162.5</v>
      </c>
      <c r="O1195" s="17">
        <v>150</v>
      </c>
      <c r="P1195" s="17"/>
      <c r="Q1195" s="17">
        <v>150</v>
      </c>
      <c r="R1195" s="17" t="s">
        <v>83</v>
      </c>
      <c r="S1195" s="17"/>
      <c r="T1195" s="17" t="s">
        <v>257</v>
      </c>
      <c r="U1195" s="17" t="s">
        <v>189</v>
      </c>
      <c r="V1195" s="17" t="s">
        <v>334</v>
      </c>
      <c r="W1195" s="19" t="s">
        <v>335</v>
      </c>
      <c r="X1195" s="18">
        <v>43983.291666666701</v>
      </c>
      <c r="Y1195" s="18">
        <v>43983.291666666701</v>
      </c>
      <c r="Z1195" s="17" t="s">
        <v>103</v>
      </c>
      <c r="AA1195" s="17" t="s">
        <v>65</v>
      </c>
      <c r="AB1195" s="17"/>
      <c r="AC1195" s="17" t="s">
        <v>103</v>
      </c>
      <c r="AD1195" s="17"/>
      <c r="AE1195" s="17" t="s">
        <v>1509</v>
      </c>
    </row>
    <row r="1196" spans="1:31" s="3" customFormat="1" ht="13" x14ac:dyDescent="0.3">
      <c r="A1196" s="35" t="s">
        <v>3641</v>
      </c>
      <c r="B1196" s="17">
        <v>1406</v>
      </c>
      <c r="C1196" s="18">
        <v>42856</v>
      </c>
      <c r="D1196" s="18">
        <v>42856.291666666701</v>
      </c>
      <c r="E1196" s="16" t="s">
        <v>1375</v>
      </c>
      <c r="F1196" s="36">
        <v>43962.291666666701</v>
      </c>
      <c r="G1196" s="16" t="s">
        <v>307</v>
      </c>
      <c r="H1196" s="17" t="s">
        <v>95</v>
      </c>
      <c r="I1196" s="17" t="s">
        <v>56</v>
      </c>
      <c r="J1196" s="17"/>
      <c r="K1196" s="17" t="s">
        <v>96</v>
      </c>
      <c r="L1196" s="17" t="s">
        <v>57</v>
      </c>
      <c r="M1196" s="17"/>
      <c r="N1196" s="17">
        <v>476.33</v>
      </c>
      <c r="O1196" s="17">
        <v>229.9</v>
      </c>
      <c r="P1196" s="17"/>
      <c r="Q1196" s="17">
        <v>675</v>
      </c>
      <c r="R1196" s="17" t="s">
        <v>115</v>
      </c>
      <c r="S1196" s="17"/>
      <c r="T1196" s="17" t="s">
        <v>84</v>
      </c>
      <c r="U1196" s="17" t="s">
        <v>61</v>
      </c>
      <c r="V1196" s="17" t="s">
        <v>89</v>
      </c>
      <c r="W1196" s="19" t="s">
        <v>239</v>
      </c>
      <c r="X1196" s="18">
        <v>44440.291666666701</v>
      </c>
      <c r="Y1196" s="18">
        <v>44576.333333333299</v>
      </c>
      <c r="Z1196" s="17" t="s">
        <v>103</v>
      </c>
      <c r="AA1196" s="17" t="s">
        <v>65</v>
      </c>
      <c r="AB1196" s="17" t="s">
        <v>65</v>
      </c>
      <c r="AC1196" s="17" t="s">
        <v>103</v>
      </c>
      <c r="AD1196" s="17" t="s">
        <v>186</v>
      </c>
      <c r="AE1196" s="17" t="s">
        <v>1509</v>
      </c>
    </row>
    <row r="1197" spans="1:31" s="3" customFormat="1" ht="13" x14ac:dyDescent="0.3">
      <c r="A1197" s="35" t="s">
        <v>3642</v>
      </c>
      <c r="B1197" s="17">
        <v>1408</v>
      </c>
      <c r="C1197" s="18">
        <v>42853</v>
      </c>
      <c r="D1197" s="18">
        <v>42856.291666666701</v>
      </c>
      <c r="E1197" s="16" t="s">
        <v>1375</v>
      </c>
      <c r="F1197" s="36">
        <v>42930.291666666701</v>
      </c>
      <c r="G1197" s="16" t="s">
        <v>307</v>
      </c>
      <c r="H1197" s="17" t="s">
        <v>95</v>
      </c>
      <c r="I1197" s="17"/>
      <c r="J1197" s="17"/>
      <c r="K1197" s="17" t="s">
        <v>96</v>
      </c>
      <c r="L1197" s="17"/>
      <c r="M1197" s="17"/>
      <c r="N1197" s="17">
        <v>154.59</v>
      </c>
      <c r="O1197" s="17"/>
      <c r="P1197" s="17"/>
      <c r="Q1197" s="17">
        <v>150</v>
      </c>
      <c r="R1197" s="17" t="s">
        <v>83</v>
      </c>
      <c r="S1197" s="17"/>
      <c r="T1197" s="17" t="s">
        <v>84</v>
      </c>
      <c r="U1197" s="17" t="s">
        <v>61</v>
      </c>
      <c r="V1197" s="17" t="s">
        <v>89</v>
      </c>
      <c r="W1197" s="19" t="s">
        <v>239</v>
      </c>
      <c r="X1197" s="18">
        <v>45261.333333333299</v>
      </c>
      <c r="Y1197" s="18">
        <v>45261.333333333299</v>
      </c>
      <c r="Z1197" s="17" t="s">
        <v>103</v>
      </c>
      <c r="AA1197" s="17"/>
      <c r="AB1197" s="17"/>
      <c r="AC1197" s="17" t="s">
        <v>103</v>
      </c>
      <c r="AD1197" s="17"/>
      <c r="AE1197" s="17" t="s">
        <v>1509</v>
      </c>
    </row>
    <row r="1198" spans="1:31" s="3" customFormat="1" ht="13" x14ac:dyDescent="0.3">
      <c r="A1198" s="35" t="s">
        <v>3643</v>
      </c>
      <c r="B1198" s="17">
        <v>1409</v>
      </c>
      <c r="C1198" s="18">
        <v>42853</v>
      </c>
      <c r="D1198" s="18">
        <v>42856.291666666701</v>
      </c>
      <c r="E1198" s="16" t="s">
        <v>1375</v>
      </c>
      <c r="F1198" s="36">
        <v>43168.333333333299</v>
      </c>
      <c r="G1198" s="16" t="s">
        <v>307</v>
      </c>
      <c r="H1198" s="17" t="s">
        <v>56</v>
      </c>
      <c r="I1198" s="17"/>
      <c r="J1198" s="17"/>
      <c r="K1198" s="17" t="s">
        <v>57</v>
      </c>
      <c r="L1198" s="17"/>
      <c r="M1198" s="17"/>
      <c r="N1198" s="17">
        <v>203.7</v>
      </c>
      <c r="O1198" s="17"/>
      <c r="P1198" s="17"/>
      <c r="Q1198" s="17">
        <v>200</v>
      </c>
      <c r="R1198" s="17" t="s">
        <v>83</v>
      </c>
      <c r="S1198" s="17"/>
      <c r="T1198" s="17" t="s">
        <v>84</v>
      </c>
      <c r="U1198" s="17" t="s">
        <v>61</v>
      </c>
      <c r="V1198" s="17" t="s">
        <v>89</v>
      </c>
      <c r="W1198" s="19" t="s">
        <v>402</v>
      </c>
      <c r="X1198" s="18">
        <v>44348.291666666701</v>
      </c>
      <c r="Y1198" s="18">
        <v>45078.291666666701</v>
      </c>
      <c r="Z1198" s="17" t="s">
        <v>103</v>
      </c>
      <c r="AA1198" s="17" t="s">
        <v>65</v>
      </c>
      <c r="AB1198" s="17"/>
      <c r="AC1198" s="17" t="s">
        <v>103</v>
      </c>
      <c r="AD1198" s="17"/>
      <c r="AE1198" s="17" t="s">
        <v>74</v>
      </c>
    </row>
    <row r="1199" spans="1:31" s="3" customFormat="1" ht="13" x14ac:dyDescent="0.3">
      <c r="A1199" s="35" t="s">
        <v>3644</v>
      </c>
      <c r="B1199" s="17">
        <v>1410</v>
      </c>
      <c r="C1199" s="18">
        <v>42853</v>
      </c>
      <c r="D1199" s="18">
        <v>42856.291666666701</v>
      </c>
      <c r="E1199" s="16" t="s">
        <v>1375</v>
      </c>
      <c r="F1199" s="36">
        <v>43769.291666666701</v>
      </c>
      <c r="G1199" s="16" t="s">
        <v>307</v>
      </c>
      <c r="H1199" s="17" t="s">
        <v>55</v>
      </c>
      <c r="I1199" s="17"/>
      <c r="J1199" s="17"/>
      <c r="K1199" s="17" t="s">
        <v>55</v>
      </c>
      <c r="L1199" s="17"/>
      <c r="M1199" s="17"/>
      <c r="N1199" s="17">
        <v>155.25</v>
      </c>
      <c r="O1199" s="17"/>
      <c r="P1199" s="17"/>
      <c r="Q1199" s="17">
        <v>150</v>
      </c>
      <c r="R1199" s="17" t="s">
        <v>83</v>
      </c>
      <c r="S1199" s="17"/>
      <c r="T1199" s="17" t="s">
        <v>84</v>
      </c>
      <c r="U1199" s="17" t="s">
        <v>61</v>
      </c>
      <c r="V1199" s="17" t="s">
        <v>89</v>
      </c>
      <c r="W1199" s="19" t="s">
        <v>3645</v>
      </c>
      <c r="X1199" s="18">
        <v>43983.291666666701</v>
      </c>
      <c r="Y1199" s="18">
        <v>45214.291666666701</v>
      </c>
      <c r="Z1199" s="17" t="s">
        <v>103</v>
      </c>
      <c r="AA1199" s="17" t="s">
        <v>65</v>
      </c>
      <c r="AB1199" s="17" t="s">
        <v>65</v>
      </c>
      <c r="AC1199" s="17" t="s">
        <v>103</v>
      </c>
      <c r="AD1199" s="17"/>
      <c r="AE1199" s="17" t="s">
        <v>1509</v>
      </c>
    </row>
    <row r="1200" spans="1:31" s="3" customFormat="1" ht="13" x14ac:dyDescent="0.3">
      <c r="A1200" s="35" t="s">
        <v>3646</v>
      </c>
      <c r="B1200" s="17">
        <v>1411</v>
      </c>
      <c r="C1200" s="18">
        <v>42809</v>
      </c>
      <c r="D1200" s="18">
        <v>42856.291666666701</v>
      </c>
      <c r="E1200" s="16" t="s">
        <v>1375</v>
      </c>
      <c r="F1200" s="36">
        <v>43216.291666666701</v>
      </c>
      <c r="G1200" s="16" t="s">
        <v>307</v>
      </c>
      <c r="H1200" s="17" t="s">
        <v>95</v>
      </c>
      <c r="I1200" s="17"/>
      <c r="J1200" s="17"/>
      <c r="K1200" s="17" t="s">
        <v>96</v>
      </c>
      <c r="L1200" s="17"/>
      <c r="M1200" s="17"/>
      <c r="N1200" s="17">
        <v>100</v>
      </c>
      <c r="O1200" s="17"/>
      <c r="P1200" s="17"/>
      <c r="Q1200" s="17">
        <v>100</v>
      </c>
      <c r="R1200" s="17" t="s">
        <v>83</v>
      </c>
      <c r="S1200" s="17"/>
      <c r="T1200" s="17" t="s">
        <v>3516</v>
      </c>
      <c r="U1200" s="17" t="s">
        <v>61</v>
      </c>
      <c r="V1200" s="17" t="s">
        <v>89</v>
      </c>
      <c r="W1200" s="19" t="s">
        <v>3647</v>
      </c>
      <c r="X1200" s="18">
        <v>43830.333333333299</v>
      </c>
      <c r="Y1200" s="18">
        <v>43830.333333333299</v>
      </c>
      <c r="Z1200" s="17" t="s">
        <v>103</v>
      </c>
      <c r="AA1200" s="17"/>
      <c r="AB1200" s="17"/>
      <c r="AC1200" s="17" t="s">
        <v>103</v>
      </c>
      <c r="AD1200" s="17"/>
      <c r="AE1200" s="17" t="s">
        <v>1486</v>
      </c>
    </row>
    <row r="1201" spans="1:31" s="3" customFormat="1" ht="13" x14ac:dyDescent="0.3">
      <c r="A1201" s="35" t="s">
        <v>3648</v>
      </c>
      <c r="B1201" s="17">
        <v>1412</v>
      </c>
      <c r="C1201" s="18">
        <v>42856</v>
      </c>
      <c r="D1201" s="18">
        <v>42856.291666666701</v>
      </c>
      <c r="E1201" s="16" t="s">
        <v>1375</v>
      </c>
      <c r="F1201" s="36">
        <v>43803.333333333299</v>
      </c>
      <c r="G1201" s="16" t="s">
        <v>307</v>
      </c>
      <c r="H1201" s="17" t="s">
        <v>56</v>
      </c>
      <c r="I1201" s="17"/>
      <c r="J1201" s="17"/>
      <c r="K1201" s="17" t="s">
        <v>57</v>
      </c>
      <c r="L1201" s="17"/>
      <c r="M1201" s="17"/>
      <c r="N1201" s="17">
        <v>80</v>
      </c>
      <c r="O1201" s="17"/>
      <c r="P1201" s="17"/>
      <c r="Q1201" s="17">
        <v>80</v>
      </c>
      <c r="R1201" s="17" t="s">
        <v>83</v>
      </c>
      <c r="S1201" s="17"/>
      <c r="T1201" s="17" t="s">
        <v>107</v>
      </c>
      <c r="U1201" s="17" t="s">
        <v>61</v>
      </c>
      <c r="V1201" s="17" t="s">
        <v>89</v>
      </c>
      <c r="W1201" s="19" t="s">
        <v>3649</v>
      </c>
      <c r="X1201" s="18">
        <v>44344.291666666701</v>
      </c>
      <c r="Y1201" s="18">
        <v>44516.333333333299</v>
      </c>
      <c r="Z1201" s="17" t="s">
        <v>103</v>
      </c>
      <c r="AA1201" s="17" t="s">
        <v>65</v>
      </c>
      <c r="AB1201" s="17" t="s">
        <v>65</v>
      </c>
      <c r="AC1201" s="17" t="s">
        <v>103</v>
      </c>
      <c r="AD1201" s="17" t="s">
        <v>3480</v>
      </c>
      <c r="AE1201" s="17"/>
    </row>
    <row r="1202" spans="1:31" s="3" customFormat="1" ht="25.5" x14ac:dyDescent="0.3">
      <c r="A1202" s="35" t="s">
        <v>3650</v>
      </c>
      <c r="B1202" s="17">
        <v>1415</v>
      </c>
      <c r="C1202" s="18">
        <v>42853</v>
      </c>
      <c r="D1202" s="18">
        <v>42856.291666666701</v>
      </c>
      <c r="E1202" s="16" t="s">
        <v>1375</v>
      </c>
      <c r="F1202" s="36">
        <v>43966.291666666701</v>
      </c>
      <c r="G1202" s="16" t="s">
        <v>307</v>
      </c>
      <c r="H1202" s="17" t="s">
        <v>95</v>
      </c>
      <c r="I1202" s="17"/>
      <c r="J1202" s="17"/>
      <c r="K1202" s="17" t="s">
        <v>96</v>
      </c>
      <c r="L1202" s="17"/>
      <c r="M1202" s="17"/>
      <c r="N1202" s="17">
        <v>102.18</v>
      </c>
      <c r="O1202" s="17"/>
      <c r="P1202" s="17"/>
      <c r="Q1202" s="17">
        <v>100</v>
      </c>
      <c r="R1202" s="17" t="s">
        <v>115</v>
      </c>
      <c r="S1202" s="17"/>
      <c r="T1202" s="17" t="s">
        <v>163</v>
      </c>
      <c r="U1202" s="17" t="s">
        <v>61</v>
      </c>
      <c r="V1202" s="17" t="s">
        <v>89</v>
      </c>
      <c r="W1202" s="19" t="s">
        <v>3651</v>
      </c>
      <c r="X1202" s="18">
        <v>44501.291666666701</v>
      </c>
      <c r="Y1202" s="18">
        <v>45214.291666666701</v>
      </c>
      <c r="Z1202" s="17" t="s">
        <v>103</v>
      </c>
      <c r="AA1202" s="17" t="s">
        <v>65</v>
      </c>
      <c r="AB1202" s="17" t="s">
        <v>65</v>
      </c>
      <c r="AC1202" s="17" t="s">
        <v>103</v>
      </c>
      <c r="AD1202" s="17"/>
      <c r="AE1202" s="17" t="s">
        <v>1509</v>
      </c>
    </row>
    <row r="1203" spans="1:31" s="3" customFormat="1" ht="13" x14ac:dyDescent="0.3">
      <c r="A1203" s="35" t="s">
        <v>3652</v>
      </c>
      <c r="B1203" s="17">
        <v>1416</v>
      </c>
      <c r="C1203" s="18">
        <v>42850</v>
      </c>
      <c r="D1203" s="18">
        <v>42856.291666666701</v>
      </c>
      <c r="E1203" s="16" t="s">
        <v>1375</v>
      </c>
      <c r="F1203" s="36">
        <v>43210.291666666701</v>
      </c>
      <c r="G1203" s="16" t="s">
        <v>307</v>
      </c>
      <c r="H1203" s="17" t="s">
        <v>55</v>
      </c>
      <c r="I1203" s="17"/>
      <c r="J1203" s="17"/>
      <c r="K1203" s="17" t="s">
        <v>55</v>
      </c>
      <c r="L1203" s="17"/>
      <c r="M1203" s="17"/>
      <c r="N1203" s="17">
        <v>108</v>
      </c>
      <c r="O1203" s="17"/>
      <c r="P1203" s="17"/>
      <c r="Q1203" s="17">
        <v>100</v>
      </c>
      <c r="R1203" s="17" t="s">
        <v>83</v>
      </c>
      <c r="S1203" s="17"/>
      <c r="T1203" s="17" t="s">
        <v>107</v>
      </c>
      <c r="U1203" s="17" t="s">
        <v>61</v>
      </c>
      <c r="V1203" s="17" t="s">
        <v>89</v>
      </c>
      <c r="W1203" s="19" t="s">
        <v>3653</v>
      </c>
      <c r="X1203" s="18">
        <v>44166.333333333299</v>
      </c>
      <c r="Y1203" s="18">
        <v>44166.333333333299</v>
      </c>
      <c r="Z1203" s="17" t="s">
        <v>103</v>
      </c>
      <c r="AA1203" s="17" t="s">
        <v>65</v>
      </c>
      <c r="AB1203" s="17"/>
      <c r="AC1203" s="17" t="s">
        <v>103</v>
      </c>
      <c r="AD1203" s="17"/>
      <c r="AE1203" s="17" t="s">
        <v>1509</v>
      </c>
    </row>
    <row r="1204" spans="1:31" s="3" customFormat="1" ht="13" x14ac:dyDescent="0.3">
      <c r="A1204" s="35" t="s">
        <v>3654</v>
      </c>
      <c r="B1204" s="17">
        <v>1417</v>
      </c>
      <c r="C1204" s="18">
        <v>42856</v>
      </c>
      <c r="D1204" s="18">
        <v>42856.291666666701</v>
      </c>
      <c r="E1204" s="16" t="s">
        <v>1375</v>
      </c>
      <c r="F1204" s="36">
        <v>43206.291666666701</v>
      </c>
      <c r="G1204" s="16" t="s">
        <v>307</v>
      </c>
      <c r="H1204" s="17" t="s">
        <v>95</v>
      </c>
      <c r="I1204" s="17" t="s">
        <v>56</v>
      </c>
      <c r="J1204" s="17"/>
      <c r="K1204" s="17" t="s">
        <v>96</v>
      </c>
      <c r="L1204" s="17" t="s">
        <v>57</v>
      </c>
      <c r="M1204" s="17"/>
      <c r="N1204" s="17">
        <v>100</v>
      </c>
      <c r="O1204" s="17">
        <v>100</v>
      </c>
      <c r="P1204" s="17"/>
      <c r="Q1204" s="17">
        <v>99</v>
      </c>
      <c r="R1204" s="17" t="s">
        <v>83</v>
      </c>
      <c r="S1204" s="17"/>
      <c r="T1204" s="17" t="s">
        <v>226</v>
      </c>
      <c r="U1204" s="17" t="s">
        <v>61</v>
      </c>
      <c r="V1204" s="17" t="s">
        <v>89</v>
      </c>
      <c r="W1204" s="19" t="s">
        <v>394</v>
      </c>
      <c r="X1204" s="18">
        <v>44105.291666666701</v>
      </c>
      <c r="Y1204" s="18">
        <v>44713.291666666701</v>
      </c>
      <c r="Z1204" s="17" t="s">
        <v>103</v>
      </c>
      <c r="AA1204" s="17" t="s">
        <v>65</v>
      </c>
      <c r="AB1204" s="17"/>
      <c r="AC1204" s="17" t="s">
        <v>103</v>
      </c>
      <c r="AD1204" s="17"/>
      <c r="AE1204" s="17"/>
    </row>
    <row r="1205" spans="1:31" s="3" customFormat="1" ht="13" x14ac:dyDescent="0.3">
      <c r="A1205" s="35" t="s">
        <v>3655</v>
      </c>
      <c r="B1205" s="17">
        <v>1418</v>
      </c>
      <c r="C1205" s="18">
        <v>42851</v>
      </c>
      <c r="D1205" s="18">
        <v>42856.291666666701</v>
      </c>
      <c r="E1205" s="16" t="s">
        <v>1375</v>
      </c>
      <c r="F1205" s="36">
        <v>43153.333333333299</v>
      </c>
      <c r="G1205" s="16" t="s">
        <v>307</v>
      </c>
      <c r="H1205" s="17" t="s">
        <v>95</v>
      </c>
      <c r="I1205" s="17"/>
      <c r="J1205" s="17"/>
      <c r="K1205" s="17" t="s">
        <v>96</v>
      </c>
      <c r="L1205" s="17"/>
      <c r="M1205" s="17"/>
      <c r="N1205" s="17">
        <v>418.95</v>
      </c>
      <c r="O1205" s="17"/>
      <c r="P1205" s="17"/>
      <c r="Q1205" s="17">
        <v>400</v>
      </c>
      <c r="R1205" s="17" t="s">
        <v>83</v>
      </c>
      <c r="S1205" s="17"/>
      <c r="T1205" s="17" t="s">
        <v>88</v>
      </c>
      <c r="U1205" s="17" t="s">
        <v>61</v>
      </c>
      <c r="V1205" s="17" t="s">
        <v>89</v>
      </c>
      <c r="W1205" s="19" t="s">
        <v>294</v>
      </c>
      <c r="X1205" s="18">
        <v>44409.291666666701</v>
      </c>
      <c r="Y1205" s="18">
        <v>44409.291666666701</v>
      </c>
      <c r="Z1205" s="17" t="s">
        <v>103</v>
      </c>
      <c r="AA1205" s="17" t="s">
        <v>65</v>
      </c>
      <c r="AB1205" s="17"/>
      <c r="AC1205" s="17" t="s">
        <v>103</v>
      </c>
      <c r="AD1205" s="17"/>
      <c r="AE1205" s="17" t="s">
        <v>74</v>
      </c>
    </row>
    <row r="1206" spans="1:31" s="3" customFormat="1" ht="13" x14ac:dyDescent="0.3">
      <c r="A1206" s="35" t="s">
        <v>3656</v>
      </c>
      <c r="B1206" s="17">
        <v>1420</v>
      </c>
      <c r="C1206" s="18">
        <v>42856</v>
      </c>
      <c r="D1206" s="18">
        <v>42856.291666666701</v>
      </c>
      <c r="E1206" s="16" t="s">
        <v>1375</v>
      </c>
      <c r="F1206" s="36">
        <v>43206.291666666701</v>
      </c>
      <c r="G1206" s="16" t="s">
        <v>307</v>
      </c>
      <c r="H1206" s="17" t="s">
        <v>95</v>
      </c>
      <c r="I1206" s="17" t="s">
        <v>56</v>
      </c>
      <c r="J1206" s="17"/>
      <c r="K1206" s="17" t="s">
        <v>96</v>
      </c>
      <c r="L1206" s="17" t="s">
        <v>57</v>
      </c>
      <c r="M1206" s="17"/>
      <c r="N1206" s="17">
        <v>200</v>
      </c>
      <c r="O1206" s="17">
        <v>200</v>
      </c>
      <c r="P1206" s="17"/>
      <c r="Q1206" s="17">
        <v>200</v>
      </c>
      <c r="R1206" s="17" t="s">
        <v>83</v>
      </c>
      <c r="S1206" s="17"/>
      <c r="T1206" s="17" t="s">
        <v>88</v>
      </c>
      <c r="U1206" s="17" t="s">
        <v>61</v>
      </c>
      <c r="V1206" s="17" t="s">
        <v>89</v>
      </c>
      <c r="W1206" s="19" t="s">
        <v>294</v>
      </c>
      <c r="X1206" s="18">
        <v>44105.291666666701</v>
      </c>
      <c r="Y1206" s="18">
        <v>44105.291666666701</v>
      </c>
      <c r="Z1206" s="17" t="s">
        <v>103</v>
      </c>
      <c r="AA1206" s="17" t="s">
        <v>65</v>
      </c>
      <c r="AB1206" s="17"/>
      <c r="AC1206" s="17" t="s">
        <v>103</v>
      </c>
      <c r="AD1206" s="17"/>
      <c r="AE1206" s="17"/>
    </row>
    <row r="1207" spans="1:31" s="3" customFormat="1" ht="13" x14ac:dyDescent="0.3">
      <c r="A1207" s="35" t="s">
        <v>3657</v>
      </c>
      <c r="B1207" s="17">
        <v>1421</v>
      </c>
      <c r="C1207" s="18">
        <v>42853</v>
      </c>
      <c r="D1207" s="18">
        <v>42856.291666666701</v>
      </c>
      <c r="E1207" s="16" t="s">
        <v>1375</v>
      </c>
      <c r="F1207" s="36">
        <v>43654.291666666701</v>
      </c>
      <c r="G1207" s="16" t="s">
        <v>307</v>
      </c>
      <c r="H1207" s="17" t="s">
        <v>55</v>
      </c>
      <c r="I1207" s="17"/>
      <c r="J1207" s="17"/>
      <c r="K1207" s="17" t="s">
        <v>55</v>
      </c>
      <c r="L1207" s="17"/>
      <c r="M1207" s="17"/>
      <c r="N1207" s="17">
        <v>37.4</v>
      </c>
      <c r="O1207" s="17"/>
      <c r="P1207" s="17"/>
      <c r="Q1207" s="17">
        <v>37.4</v>
      </c>
      <c r="R1207" s="17" t="s">
        <v>83</v>
      </c>
      <c r="S1207" s="17"/>
      <c r="T1207" s="17" t="s">
        <v>88</v>
      </c>
      <c r="U1207" s="17" t="s">
        <v>61</v>
      </c>
      <c r="V1207" s="17" t="s">
        <v>89</v>
      </c>
      <c r="W1207" s="19" t="s">
        <v>2002</v>
      </c>
      <c r="X1207" s="18">
        <v>43617.291666666701</v>
      </c>
      <c r="Y1207" s="18">
        <v>44545.333333333299</v>
      </c>
      <c r="Z1207" s="17" t="s">
        <v>103</v>
      </c>
      <c r="AA1207" s="17" t="s">
        <v>65</v>
      </c>
      <c r="AB1207" s="17" t="s">
        <v>65</v>
      </c>
      <c r="AC1207" s="17" t="s">
        <v>103</v>
      </c>
      <c r="AD1207" s="17"/>
      <c r="AE1207" s="17"/>
    </row>
    <row r="1208" spans="1:31" s="3" customFormat="1" ht="13" x14ac:dyDescent="0.3">
      <c r="A1208" s="35" t="s">
        <v>3658</v>
      </c>
      <c r="B1208" s="17">
        <v>1422</v>
      </c>
      <c r="C1208" s="18">
        <v>42853</v>
      </c>
      <c r="D1208" s="18">
        <v>42856.291666666701</v>
      </c>
      <c r="E1208" s="16" t="s">
        <v>1375</v>
      </c>
      <c r="F1208" s="36">
        <v>42930.291666666701</v>
      </c>
      <c r="G1208" s="16" t="s">
        <v>307</v>
      </c>
      <c r="H1208" s="17" t="s">
        <v>95</v>
      </c>
      <c r="I1208" s="17"/>
      <c r="J1208" s="17"/>
      <c r="K1208" s="17" t="s">
        <v>96</v>
      </c>
      <c r="L1208" s="17"/>
      <c r="M1208" s="17"/>
      <c r="N1208" s="17">
        <v>263.83999999999997</v>
      </c>
      <c r="O1208" s="17"/>
      <c r="P1208" s="17"/>
      <c r="Q1208" s="17">
        <v>250</v>
      </c>
      <c r="R1208" s="17" t="s">
        <v>83</v>
      </c>
      <c r="S1208" s="17"/>
      <c r="T1208" s="17" t="s">
        <v>88</v>
      </c>
      <c r="U1208" s="17" t="s">
        <v>61</v>
      </c>
      <c r="V1208" s="17" t="s">
        <v>89</v>
      </c>
      <c r="W1208" s="19" t="s">
        <v>3659</v>
      </c>
      <c r="X1208" s="18">
        <v>44561.333333333299</v>
      </c>
      <c r="Y1208" s="18">
        <v>44561.333333333299</v>
      </c>
      <c r="Z1208" s="17" t="s">
        <v>103</v>
      </c>
      <c r="AA1208" s="17"/>
      <c r="AB1208" s="17"/>
      <c r="AC1208" s="17" t="s">
        <v>103</v>
      </c>
      <c r="AD1208" s="17"/>
      <c r="AE1208" s="17" t="s">
        <v>1509</v>
      </c>
    </row>
    <row r="1209" spans="1:31" s="3" customFormat="1" ht="13" x14ac:dyDescent="0.3">
      <c r="A1209" s="35" t="s">
        <v>3660</v>
      </c>
      <c r="B1209" s="17">
        <v>1423</v>
      </c>
      <c r="C1209" s="18">
        <v>42829</v>
      </c>
      <c r="D1209" s="18">
        <v>42856.291666666701</v>
      </c>
      <c r="E1209" s="16" t="s">
        <v>1375</v>
      </c>
      <c r="F1209" s="36">
        <v>43159.333333333299</v>
      </c>
      <c r="G1209" s="16" t="s">
        <v>307</v>
      </c>
      <c r="H1209" s="17" t="s">
        <v>95</v>
      </c>
      <c r="I1209" s="17" t="s">
        <v>56</v>
      </c>
      <c r="J1209" s="17"/>
      <c r="K1209" s="17" t="s">
        <v>96</v>
      </c>
      <c r="L1209" s="17" t="s">
        <v>57</v>
      </c>
      <c r="M1209" s="17"/>
      <c r="N1209" s="17">
        <v>90</v>
      </c>
      <c r="O1209" s="17">
        <v>90</v>
      </c>
      <c r="P1209" s="17"/>
      <c r="Q1209" s="17">
        <v>90</v>
      </c>
      <c r="R1209" s="17" t="s">
        <v>83</v>
      </c>
      <c r="S1209" s="17"/>
      <c r="T1209" s="17" t="s">
        <v>107</v>
      </c>
      <c r="U1209" s="17" t="s">
        <v>61</v>
      </c>
      <c r="V1209" s="17" t="s">
        <v>89</v>
      </c>
      <c r="W1209" s="19" t="s">
        <v>1840</v>
      </c>
      <c r="X1209" s="18">
        <v>44196.333333333299</v>
      </c>
      <c r="Y1209" s="18">
        <v>44196.333333333299</v>
      </c>
      <c r="Z1209" s="17" t="s">
        <v>103</v>
      </c>
      <c r="AA1209" s="17"/>
      <c r="AB1209" s="17"/>
      <c r="AC1209" s="17" t="s">
        <v>103</v>
      </c>
      <c r="AD1209" s="17"/>
      <c r="AE1209" s="17" t="s">
        <v>1509</v>
      </c>
    </row>
    <row r="1210" spans="1:31" s="3" customFormat="1" ht="13" x14ac:dyDescent="0.3">
      <c r="A1210" s="35" t="s">
        <v>3661</v>
      </c>
      <c r="B1210" s="17">
        <v>1425</v>
      </c>
      <c r="C1210" s="18">
        <v>42853</v>
      </c>
      <c r="D1210" s="18">
        <v>42856.291666666701</v>
      </c>
      <c r="E1210" s="16" t="s">
        <v>1375</v>
      </c>
      <c r="F1210" s="36">
        <v>43171.291666666701</v>
      </c>
      <c r="G1210" s="16" t="s">
        <v>307</v>
      </c>
      <c r="H1210" s="17" t="s">
        <v>56</v>
      </c>
      <c r="I1210" s="17" t="s">
        <v>374</v>
      </c>
      <c r="J1210" s="17"/>
      <c r="K1210" s="17" t="s">
        <v>57</v>
      </c>
      <c r="L1210" s="17" t="s">
        <v>77</v>
      </c>
      <c r="M1210" s="17"/>
      <c r="N1210" s="17">
        <v>26.125</v>
      </c>
      <c r="O1210" s="17">
        <v>300</v>
      </c>
      <c r="P1210" s="17"/>
      <c r="Q1210" s="17">
        <v>312</v>
      </c>
      <c r="R1210" s="17" t="s">
        <v>83</v>
      </c>
      <c r="S1210" s="17"/>
      <c r="T1210" s="17" t="s">
        <v>450</v>
      </c>
      <c r="U1210" s="17" t="s">
        <v>61</v>
      </c>
      <c r="V1210" s="17" t="s">
        <v>89</v>
      </c>
      <c r="W1210" s="19" t="s">
        <v>3551</v>
      </c>
      <c r="X1210" s="18">
        <v>44105.291666666701</v>
      </c>
      <c r="Y1210" s="18">
        <v>44105.291666666701</v>
      </c>
      <c r="Z1210" s="17" t="s">
        <v>103</v>
      </c>
      <c r="AA1210" s="17" t="s">
        <v>65</v>
      </c>
      <c r="AB1210" s="17"/>
      <c r="AC1210" s="17" t="s">
        <v>103</v>
      </c>
      <c r="AD1210" s="17"/>
      <c r="AE1210" s="17" t="s">
        <v>1509</v>
      </c>
    </row>
    <row r="1211" spans="1:31" s="3" customFormat="1" ht="13" x14ac:dyDescent="0.3">
      <c r="A1211" s="35" t="s">
        <v>3662</v>
      </c>
      <c r="B1211" s="17">
        <v>1426</v>
      </c>
      <c r="C1211" s="18">
        <v>42854</v>
      </c>
      <c r="D1211" s="18">
        <v>42856.291666666701</v>
      </c>
      <c r="E1211" s="16" t="s">
        <v>1375</v>
      </c>
      <c r="F1211" s="36">
        <v>43769.291666666701</v>
      </c>
      <c r="G1211" s="16" t="s">
        <v>307</v>
      </c>
      <c r="H1211" s="17" t="s">
        <v>55</v>
      </c>
      <c r="I1211" s="17"/>
      <c r="J1211" s="17"/>
      <c r="K1211" s="17" t="s">
        <v>55</v>
      </c>
      <c r="L1211" s="17"/>
      <c r="M1211" s="17"/>
      <c r="N1211" s="17">
        <v>280.5</v>
      </c>
      <c r="O1211" s="17"/>
      <c r="P1211" s="17"/>
      <c r="Q1211" s="17">
        <v>275</v>
      </c>
      <c r="R1211" s="17" t="s">
        <v>83</v>
      </c>
      <c r="S1211" s="17"/>
      <c r="T1211" s="17" t="s">
        <v>88</v>
      </c>
      <c r="U1211" s="17" t="s">
        <v>61</v>
      </c>
      <c r="V1211" s="17" t="s">
        <v>89</v>
      </c>
      <c r="W1211" s="19" t="s">
        <v>1272</v>
      </c>
      <c r="X1211" s="18">
        <v>44196.333333333299</v>
      </c>
      <c r="Y1211" s="18">
        <v>45031.291666666701</v>
      </c>
      <c r="Z1211" s="17" t="s">
        <v>103</v>
      </c>
      <c r="AA1211" s="17" t="s">
        <v>65</v>
      </c>
      <c r="AB1211" s="17" t="s">
        <v>65</v>
      </c>
      <c r="AC1211" s="17" t="s">
        <v>103</v>
      </c>
      <c r="AD1211" s="17"/>
      <c r="AE1211" s="17" t="s">
        <v>1509</v>
      </c>
    </row>
    <row r="1212" spans="1:31" s="3" customFormat="1" ht="13" x14ac:dyDescent="0.3">
      <c r="A1212" s="35" t="s">
        <v>3663</v>
      </c>
      <c r="B1212" s="17">
        <v>1427</v>
      </c>
      <c r="C1212" s="18">
        <v>42856</v>
      </c>
      <c r="D1212" s="18">
        <v>42856.291666666701</v>
      </c>
      <c r="E1212" s="16" t="s">
        <v>1375</v>
      </c>
      <c r="F1212" s="36">
        <v>43909.291666666701</v>
      </c>
      <c r="G1212" s="16" t="s">
        <v>307</v>
      </c>
      <c r="H1212" s="17" t="s">
        <v>95</v>
      </c>
      <c r="I1212" s="17" t="s">
        <v>56</v>
      </c>
      <c r="J1212" s="17"/>
      <c r="K1212" s="17" t="s">
        <v>96</v>
      </c>
      <c r="L1212" s="17" t="s">
        <v>57</v>
      </c>
      <c r="M1212" s="17"/>
      <c r="N1212" s="17">
        <v>125</v>
      </c>
      <c r="O1212" s="17">
        <v>60</v>
      </c>
      <c r="P1212" s="17"/>
      <c r="Q1212" s="17">
        <v>125</v>
      </c>
      <c r="R1212" s="17" t="s">
        <v>83</v>
      </c>
      <c r="S1212" s="17"/>
      <c r="T1212" s="17" t="s">
        <v>257</v>
      </c>
      <c r="U1212" s="17" t="s">
        <v>189</v>
      </c>
      <c r="V1212" s="17" t="s">
        <v>71</v>
      </c>
      <c r="W1212" s="19" t="s">
        <v>3664</v>
      </c>
      <c r="X1212" s="18">
        <v>45412.291666666701</v>
      </c>
      <c r="Y1212" s="18">
        <v>45412.291666666701</v>
      </c>
      <c r="Z1212" s="17" t="s">
        <v>103</v>
      </c>
      <c r="AA1212" s="17" t="s">
        <v>65</v>
      </c>
      <c r="AB1212" s="17" t="s">
        <v>65</v>
      </c>
      <c r="AC1212" s="17" t="s">
        <v>103</v>
      </c>
      <c r="AD1212" s="17"/>
      <c r="AE1212" s="17" t="s">
        <v>1509</v>
      </c>
    </row>
    <row r="1213" spans="1:31" s="3" customFormat="1" ht="13" x14ac:dyDescent="0.3">
      <c r="A1213" s="35" t="s">
        <v>3665</v>
      </c>
      <c r="B1213" s="17">
        <v>1428</v>
      </c>
      <c r="C1213" s="18">
        <v>42852</v>
      </c>
      <c r="D1213" s="18">
        <v>42856.291666666701</v>
      </c>
      <c r="E1213" s="16" t="s">
        <v>1375</v>
      </c>
      <c r="F1213" s="36">
        <v>44280.291666666701</v>
      </c>
      <c r="G1213" s="16" t="s">
        <v>307</v>
      </c>
      <c r="H1213" s="17" t="s">
        <v>56</v>
      </c>
      <c r="I1213" s="17"/>
      <c r="J1213" s="17"/>
      <c r="K1213" s="17" t="s">
        <v>57</v>
      </c>
      <c r="L1213" s="17"/>
      <c r="M1213" s="17"/>
      <c r="N1213" s="17">
        <v>10</v>
      </c>
      <c r="O1213" s="17"/>
      <c r="P1213" s="17"/>
      <c r="Q1213" s="17">
        <v>10</v>
      </c>
      <c r="R1213" s="17" t="s">
        <v>83</v>
      </c>
      <c r="S1213" s="17"/>
      <c r="T1213" s="17" t="s">
        <v>70</v>
      </c>
      <c r="U1213" s="17" t="s">
        <v>61</v>
      </c>
      <c r="V1213" s="17" t="s">
        <v>71</v>
      </c>
      <c r="W1213" s="19" t="s">
        <v>3666</v>
      </c>
      <c r="X1213" s="18">
        <v>44561.333333333299</v>
      </c>
      <c r="Y1213" s="18">
        <v>44561.333333333299</v>
      </c>
      <c r="Z1213" s="17" t="s">
        <v>103</v>
      </c>
      <c r="AA1213" s="17" t="s">
        <v>65</v>
      </c>
      <c r="AB1213" s="17" t="s">
        <v>65</v>
      </c>
      <c r="AC1213" s="17" t="s">
        <v>103</v>
      </c>
      <c r="AD1213" s="17"/>
      <c r="AE1213" s="17" t="s">
        <v>1509</v>
      </c>
    </row>
    <row r="1214" spans="1:31" s="3" customFormat="1" ht="13" x14ac:dyDescent="0.3">
      <c r="A1214" s="35" t="s">
        <v>3667</v>
      </c>
      <c r="B1214" s="17">
        <v>1430</v>
      </c>
      <c r="C1214" s="18">
        <v>42856</v>
      </c>
      <c r="D1214" s="18">
        <v>42856.291666666701</v>
      </c>
      <c r="E1214" s="16" t="s">
        <v>1375</v>
      </c>
      <c r="F1214" s="36">
        <v>43161.333333333299</v>
      </c>
      <c r="G1214" s="16" t="s">
        <v>307</v>
      </c>
      <c r="H1214" s="17" t="s">
        <v>56</v>
      </c>
      <c r="I1214" s="17"/>
      <c r="J1214" s="17"/>
      <c r="K1214" s="17" t="s">
        <v>57</v>
      </c>
      <c r="L1214" s="17"/>
      <c r="M1214" s="17"/>
      <c r="N1214" s="17">
        <v>40</v>
      </c>
      <c r="O1214" s="17"/>
      <c r="P1214" s="17"/>
      <c r="Q1214" s="17">
        <v>40</v>
      </c>
      <c r="R1214" s="17" t="s">
        <v>83</v>
      </c>
      <c r="S1214" s="17"/>
      <c r="T1214" s="17" t="s">
        <v>70</v>
      </c>
      <c r="U1214" s="17" t="s">
        <v>61</v>
      </c>
      <c r="V1214" s="17" t="s">
        <v>71</v>
      </c>
      <c r="W1214" s="19" t="s">
        <v>3668</v>
      </c>
      <c r="X1214" s="18">
        <v>44344.291666666701</v>
      </c>
      <c r="Y1214" s="18">
        <v>44344.291666666701</v>
      </c>
      <c r="Z1214" s="17" t="s">
        <v>103</v>
      </c>
      <c r="AA1214" s="17" t="s">
        <v>65</v>
      </c>
      <c r="AB1214" s="17"/>
      <c r="AC1214" s="17" t="s">
        <v>103</v>
      </c>
      <c r="AD1214" s="17"/>
      <c r="AE1214" s="17" t="s">
        <v>1509</v>
      </c>
    </row>
    <row r="1215" spans="1:31" s="3" customFormat="1" ht="13" x14ac:dyDescent="0.3">
      <c r="A1215" s="35" t="s">
        <v>3669</v>
      </c>
      <c r="B1215" s="17">
        <v>1431</v>
      </c>
      <c r="C1215" s="18">
        <v>42852</v>
      </c>
      <c r="D1215" s="18">
        <v>42856.291666666701</v>
      </c>
      <c r="E1215" s="16" t="s">
        <v>1375</v>
      </c>
      <c r="F1215" s="36">
        <v>44280.291666666701</v>
      </c>
      <c r="G1215" s="16" t="s">
        <v>307</v>
      </c>
      <c r="H1215" s="17" t="s">
        <v>56</v>
      </c>
      <c r="I1215" s="17"/>
      <c r="J1215" s="17"/>
      <c r="K1215" s="17" t="s">
        <v>57</v>
      </c>
      <c r="L1215" s="17"/>
      <c r="M1215" s="17"/>
      <c r="N1215" s="17">
        <v>10</v>
      </c>
      <c r="O1215" s="17"/>
      <c r="P1215" s="17"/>
      <c r="Q1215" s="17">
        <v>10</v>
      </c>
      <c r="R1215" s="17" t="s">
        <v>83</v>
      </c>
      <c r="S1215" s="17"/>
      <c r="T1215" s="17" t="s">
        <v>70</v>
      </c>
      <c r="U1215" s="17" t="s">
        <v>61</v>
      </c>
      <c r="V1215" s="17" t="s">
        <v>71</v>
      </c>
      <c r="W1215" s="19" t="s">
        <v>3670</v>
      </c>
      <c r="X1215" s="18">
        <v>44561.333333333299</v>
      </c>
      <c r="Y1215" s="18">
        <v>44561.333333333299</v>
      </c>
      <c r="Z1215" s="17" t="s">
        <v>103</v>
      </c>
      <c r="AA1215" s="17" t="s">
        <v>65</v>
      </c>
      <c r="AB1215" s="17" t="s">
        <v>65</v>
      </c>
      <c r="AC1215" s="17" t="s">
        <v>103</v>
      </c>
      <c r="AD1215" s="17"/>
      <c r="AE1215" s="17" t="s">
        <v>1509</v>
      </c>
    </row>
    <row r="1216" spans="1:31" s="3" customFormat="1" ht="13" x14ac:dyDescent="0.3">
      <c r="A1216" s="35" t="s">
        <v>3671</v>
      </c>
      <c r="B1216" s="17">
        <v>1433</v>
      </c>
      <c r="C1216" s="18">
        <v>42852</v>
      </c>
      <c r="D1216" s="18">
        <v>42856.291666666701</v>
      </c>
      <c r="E1216" s="16" t="s">
        <v>1375</v>
      </c>
      <c r="F1216" s="36">
        <v>42914.291666666701</v>
      </c>
      <c r="G1216" s="16" t="s">
        <v>307</v>
      </c>
      <c r="H1216" s="17" t="s">
        <v>95</v>
      </c>
      <c r="I1216" s="17"/>
      <c r="J1216" s="17"/>
      <c r="K1216" s="17" t="s">
        <v>96</v>
      </c>
      <c r="L1216" s="17"/>
      <c r="M1216" s="17"/>
      <c r="N1216" s="17">
        <v>155.1</v>
      </c>
      <c r="O1216" s="17"/>
      <c r="P1216" s="17"/>
      <c r="Q1216" s="17">
        <v>150</v>
      </c>
      <c r="R1216" s="17" t="s">
        <v>83</v>
      </c>
      <c r="S1216" s="17"/>
      <c r="T1216" s="17" t="s">
        <v>257</v>
      </c>
      <c r="U1216" s="17" t="s">
        <v>189</v>
      </c>
      <c r="V1216" s="17" t="s">
        <v>71</v>
      </c>
      <c r="W1216" s="19" t="s">
        <v>3672</v>
      </c>
      <c r="X1216" s="18">
        <v>43983.291666666701</v>
      </c>
      <c r="Y1216" s="18">
        <v>43983.291666666701</v>
      </c>
      <c r="Z1216" s="17" t="s">
        <v>103</v>
      </c>
      <c r="AA1216" s="17"/>
      <c r="AB1216" s="17"/>
      <c r="AC1216" s="17" t="s">
        <v>103</v>
      </c>
      <c r="AD1216" s="17"/>
      <c r="AE1216" s="17" t="s">
        <v>1509</v>
      </c>
    </row>
    <row r="1217" spans="1:31" s="3" customFormat="1" ht="13" x14ac:dyDescent="0.3">
      <c r="A1217" s="35" t="s">
        <v>3673</v>
      </c>
      <c r="B1217" s="17">
        <v>1436</v>
      </c>
      <c r="C1217" s="18">
        <v>42853</v>
      </c>
      <c r="D1217" s="18">
        <v>42856.291666666701</v>
      </c>
      <c r="E1217" s="16" t="s">
        <v>1375</v>
      </c>
      <c r="F1217" s="36">
        <v>42891.291666666701</v>
      </c>
      <c r="G1217" s="16" t="s">
        <v>307</v>
      </c>
      <c r="H1217" s="17" t="s">
        <v>95</v>
      </c>
      <c r="I1217" s="17"/>
      <c r="J1217" s="17"/>
      <c r="K1217" s="17" t="s">
        <v>96</v>
      </c>
      <c r="L1217" s="17"/>
      <c r="M1217" s="17"/>
      <c r="N1217" s="17">
        <v>156</v>
      </c>
      <c r="O1217" s="17"/>
      <c r="P1217" s="17"/>
      <c r="Q1217" s="17">
        <v>150</v>
      </c>
      <c r="R1217" s="17" t="s">
        <v>83</v>
      </c>
      <c r="S1217" s="17"/>
      <c r="T1217" s="17" t="s">
        <v>229</v>
      </c>
      <c r="U1217" s="17" t="s">
        <v>61</v>
      </c>
      <c r="V1217" s="17" t="s">
        <v>71</v>
      </c>
      <c r="W1217" s="19" t="s">
        <v>2228</v>
      </c>
      <c r="X1217" s="18">
        <v>43830.333333333299</v>
      </c>
      <c r="Y1217" s="18">
        <v>43830.333333333299</v>
      </c>
      <c r="Z1217" s="17" t="s">
        <v>103</v>
      </c>
      <c r="AA1217" s="17"/>
      <c r="AB1217" s="17"/>
      <c r="AC1217" s="17" t="s">
        <v>103</v>
      </c>
      <c r="AD1217" s="17"/>
      <c r="AE1217" s="17" t="s">
        <v>1509</v>
      </c>
    </row>
    <row r="1218" spans="1:31" s="3" customFormat="1" ht="13" x14ac:dyDescent="0.3">
      <c r="A1218" s="35" t="s">
        <v>3674</v>
      </c>
      <c r="B1218" s="17">
        <v>1437</v>
      </c>
      <c r="C1218" s="18">
        <v>42856</v>
      </c>
      <c r="D1218" s="18">
        <v>42856.291666666701</v>
      </c>
      <c r="E1218" s="16" t="s">
        <v>1375</v>
      </c>
      <c r="F1218" s="36">
        <v>43992.291666666701</v>
      </c>
      <c r="G1218" s="16" t="s">
        <v>307</v>
      </c>
      <c r="H1218" s="17" t="s">
        <v>56</v>
      </c>
      <c r="I1218" s="17" t="s">
        <v>95</v>
      </c>
      <c r="J1218" s="17"/>
      <c r="K1218" s="17" t="s">
        <v>57</v>
      </c>
      <c r="L1218" s="17" t="s">
        <v>96</v>
      </c>
      <c r="M1218" s="17"/>
      <c r="N1218" s="17">
        <v>400</v>
      </c>
      <c r="O1218" s="17">
        <v>25</v>
      </c>
      <c r="P1218" s="17"/>
      <c r="Q1218" s="17">
        <v>425</v>
      </c>
      <c r="R1218" s="17" t="s">
        <v>115</v>
      </c>
      <c r="S1218" s="17"/>
      <c r="T1218" s="17" t="s">
        <v>229</v>
      </c>
      <c r="U1218" s="17" t="s">
        <v>61</v>
      </c>
      <c r="V1218" s="17" t="s">
        <v>71</v>
      </c>
      <c r="W1218" s="19" t="s">
        <v>2228</v>
      </c>
      <c r="X1218" s="18">
        <v>44561.333333333299</v>
      </c>
      <c r="Y1218" s="18">
        <v>44561.333333333299</v>
      </c>
      <c r="Z1218" s="17" t="s">
        <v>103</v>
      </c>
      <c r="AA1218" s="17" t="s">
        <v>65</v>
      </c>
      <c r="AB1218" s="17" t="s">
        <v>65</v>
      </c>
      <c r="AC1218" s="17" t="s">
        <v>103</v>
      </c>
      <c r="AD1218" s="17"/>
      <c r="AE1218" s="17" t="s">
        <v>1509</v>
      </c>
    </row>
    <row r="1219" spans="1:31" s="3" customFormat="1" ht="13" x14ac:dyDescent="0.3">
      <c r="A1219" s="35" t="s">
        <v>1044</v>
      </c>
      <c r="B1219" s="17">
        <v>1438</v>
      </c>
      <c r="C1219" s="18">
        <v>42853</v>
      </c>
      <c r="D1219" s="18">
        <v>43084.333333333299</v>
      </c>
      <c r="E1219" s="16" t="s">
        <v>1375</v>
      </c>
      <c r="F1219" s="36">
        <v>43202.291666666701</v>
      </c>
      <c r="G1219" s="16" t="s">
        <v>256</v>
      </c>
      <c r="H1219" s="17" t="s">
        <v>374</v>
      </c>
      <c r="I1219" s="17"/>
      <c r="J1219" s="17"/>
      <c r="K1219" s="17" t="s">
        <v>77</v>
      </c>
      <c r="L1219" s="17"/>
      <c r="M1219" s="17"/>
      <c r="N1219" s="17">
        <v>432</v>
      </c>
      <c r="O1219" s="17"/>
      <c r="P1219" s="17"/>
      <c r="Q1219" s="17">
        <v>15.6</v>
      </c>
      <c r="R1219" s="17" t="s">
        <v>83</v>
      </c>
      <c r="S1219" s="17"/>
      <c r="T1219" s="17" t="s">
        <v>78</v>
      </c>
      <c r="U1219" s="17" t="s">
        <v>61</v>
      </c>
      <c r="V1219" s="17" t="s">
        <v>62</v>
      </c>
      <c r="W1219" s="19" t="s">
        <v>1045</v>
      </c>
      <c r="X1219" s="18">
        <v>43132.333333333299</v>
      </c>
      <c r="Y1219" s="18">
        <v>43132.333333333299</v>
      </c>
      <c r="Z1219" s="17" t="s">
        <v>103</v>
      </c>
      <c r="AA1219" s="17"/>
      <c r="AB1219" s="17"/>
      <c r="AC1219" s="17" t="s">
        <v>103</v>
      </c>
      <c r="AD1219" s="17"/>
      <c r="AE1219" s="17" t="s">
        <v>1509</v>
      </c>
    </row>
    <row r="1220" spans="1:31" s="3" customFormat="1" ht="13" x14ac:dyDescent="0.3">
      <c r="A1220" s="35" t="s">
        <v>3675</v>
      </c>
      <c r="B1220" s="17">
        <v>1441</v>
      </c>
      <c r="C1220" s="18">
        <v>43151</v>
      </c>
      <c r="D1220" s="18">
        <v>43237.291666666701</v>
      </c>
      <c r="E1220" s="16" t="s">
        <v>1375</v>
      </c>
      <c r="F1220" s="36">
        <v>44091.291666666701</v>
      </c>
      <c r="G1220" s="16" t="s">
        <v>256</v>
      </c>
      <c r="H1220" s="17" t="s">
        <v>95</v>
      </c>
      <c r="I1220" s="17"/>
      <c r="J1220" s="17"/>
      <c r="K1220" s="17" t="s">
        <v>96</v>
      </c>
      <c r="L1220" s="17"/>
      <c r="M1220" s="17"/>
      <c r="N1220" s="17">
        <v>17.899999999999999</v>
      </c>
      <c r="O1220" s="17"/>
      <c r="P1220" s="17"/>
      <c r="Q1220" s="17">
        <v>0</v>
      </c>
      <c r="R1220" s="17" t="s">
        <v>115</v>
      </c>
      <c r="S1220" s="17"/>
      <c r="T1220" s="17" t="s">
        <v>88</v>
      </c>
      <c r="U1220" s="17" t="s">
        <v>61</v>
      </c>
      <c r="V1220" s="17" t="s">
        <v>62</v>
      </c>
      <c r="W1220" s="19" t="s">
        <v>3676</v>
      </c>
      <c r="X1220" s="18">
        <v>44211.333333333299</v>
      </c>
      <c r="Y1220" s="18">
        <v>44180.333333333299</v>
      </c>
      <c r="Z1220" s="17" t="s">
        <v>103</v>
      </c>
      <c r="AA1220" s="17" t="s">
        <v>65</v>
      </c>
      <c r="AB1220" s="17" t="s">
        <v>65</v>
      </c>
      <c r="AC1220" s="17" t="s">
        <v>103</v>
      </c>
      <c r="AD1220" s="17"/>
      <c r="AE1220" s="17" t="s">
        <v>1509</v>
      </c>
    </row>
    <row r="1221" spans="1:31" s="3" customFormat="1" ht="13" x14ac:dyDescent="0.3">
      <c r="A1221" s="35" t="s">
        <v>3677</v>
      </c>
      <c r="B1221" s="17">
        <v>1445</v>
      </c>
      <c r="C1221" s="18">
        <v>43206</v>
      </c>
      <c r="D1221" s="18">
        <v>43206.291666666701</v>
      </c>
      <c r="E1221" s="16" t="s">
        <v>1375</v>
      </c>
      <c r="F1221" s="36">
        <v>43523.333333333299</v>
      </c>
      <c r="G1221" s="16" t="s">
        <v>346</v>
      </c>
      <c r="H1221" s="17" t="s">
        <v>56</v>
      </c>
      <c r="I1221" s="17"/>
      <c r="J1221" s="17"/>
      <c r="K1221" s="17" t="s">
        <v>57</v>
      </c>
      <c r="L1221" s="17"/>
      <c r="M1221" s="17"/>
      <c r="N1221" s="17">
        <v>200</v>
      </c>
      <c r="O1221" s="17"/>
      <c r="P1221" s="17"/>
      <c r="Q1221" s="17">
        <v>200</v>
      </c>
      <c r="R1221" s="17" t="s">
        <v>83</v>
      </c>
      <c r="S1221" s="17"/>
      <c r="T1221" s="17" t="s">
        <v>144</v>
      </c>
      <c r="U1221" s="17" t="s">
        <v>61</v>
      </c>
      <c r="V1221" s="17" t="s">
        <v>62</v>
      </c>
      <c r="W1221" s="19" t="s">
        <v>3678</v>
      </c>
      <c r="X1221" s="18">
        <v>44317.291666666701</v>
      </c>
      <c r="Y1221" s="18">
        <v>44317.291666666701</v>
      </c>
      <c r="Z1221" s="17" t="s">
        <v>103</v>
      </c>
      <c r="AA1221" s="17"/>
      <c r="AB1221" s="17"/>
      <c r="AC1221" s="17" t="s">
        <v>103</v>
      </c>
      <c r="AD1221" s="17"/>
      <c r="AE1221" s="17"/>
    </row>
    <row r="1222" spans="1:31" s="3" customFormat="1" ht="13" x14ac:dyDescent="0.3">
      <c r="A1222" s="35" t="s">
        <v>3679</v>
      </c>
      <c r="B1222" s="17">
        <v>1446</v>
      </c>
      <c r="C1222" s="18">
        <v>43206</v>
      </c>
      <c r="D1222" s="18">
        <v>43206.291666666701</v>
      </c>
      <c r="E1222" s="16" t="s">
        <v>1375</v>
      </c>
      <c r="F1222" s="36">
        <v>43511.333333333299</v>
      </c>
      <c r="G1222" s="16" t="s">
        <v>346</v>
      </c>
      <c r="H1222" s="17" t="s">
        <v>56</v>
      </c>
      <c r="I1222" s="17"/>
      <c r="J1222" s="17"/>
      <c r="K1222" s="17" t="s">
        <v>57</v>
      </c>
      <c r="L1222" s="17"/>
      <c r="M1222" s="17"/>
      <c r="N1222" s="17">
        <v>50.7</v>
      </c>
      <c r="O1222" s="17"/>
      <c r="P1222" s="17"/>
      <c r="Q1222" s="17">
        <v>50</v>
      </c>
      <c r="R1222" s="17" t="s">
        <v>83</v>
      </c>
      <c r="S1222" s="17"/>
      <c r="T1222" s="17" t="s">
        <v>658</v>
      </c>
      <c r="U1222" s="17" t="s">
        <v>61</v>
      </c>
      <c r="V1222" s="17" t="s">
        <v>62</v>
      </c>
      <c r="W1222" s="19" t="s">
        <v>3680</v>
      </c>
      <c r="X1222" s="18">
        <v>44386.291666666701</v>
      </c>
      <c r="Y1222" s="18">
        <v>44386.291666666701</v>
      </c>
      <c r="Z1222" s="17" t="s">
        <v>103</v>
      </c>
      <c r="AA1222" s="17"/>
      <c r="AB1222" s="17"/>
      <c r="AC1222" s="17" t="s">
        <v>103</v>
      </c>
      <c r="AD1222" s="17"/>
      <c r="AE1222" s="17"/>
    </row>
    <row r="1223" spans="1:31" s="3" customFormat="1" ht="13" x14ac:dyDescent="0.3">
      <c r="A1223" s="35" t="s">
        <v>3681</v>
      </c>
      <c r="B1223" s="17">
        <v>1447</v>
      </c>
      <c r="C1223" s="18">
        <v>43203</v>
      </c>
      <c r="D1223" s="18">
        <v>43206.291666666701</v>
      </c>
      <c r="E1223" s="16" t="s">
        <v>1375</v>
      </c>
      <c r="F1223" s="36">
        <v>43518.333333333299</v>
      </c>
      <c r="G1223" s="16" t="s">
        <v>346</v>
      </c>
      <c r="H1223" s="17" t="s">
        <v>95</v>
      </c>
      <c r="I1223" s="17"/>
      <c r="J1223" s="17"/>
      <c r="K1223" s="17" t="s">
        <v>96</v>
      </c>
      <c r="L1223" s="17"/>
      <c r="M1223" s="17"/>
      <c r="N1223" s="17">
        <v>103.3</v>
      </c>
      <c r="O1223" s="17"/>
      <c r="P1223" s="17"/>
      <c r="Q1223" s="17">
        <v>100</v>
      </c>
      <c r="R1223" s="17" t="s">
        <v>83</v>
      </c>
      <c r="S1223" s="17"/>
      <c r="T1223" s="17" t="s">
        <v>78</v>
      </c>
      <c r="U1223" s="17" t="s">
        <v>61</v>
      </c>
      <c r="V1223" s="17" t="s">
        <v>62</v>
      </c>
      <c r="W1223" s="19" t="s">
        <v>3682</v>
      </c>
      <c r="X1223" s="18">
        <v>44530.333333333299</v>
      </c>
      <c r="Y1223" s="18">
        <v>44530.333333333299</v>
      </c>
      <c r="Z1223" s="17" t="s">
        <v>103</v>
      </c>
      <c r="AA1223" s="17" t="s">
        <v>65</v>
      </c>
      <c r="AB1223" s="17"/>
      <c r="AC1223" s="17" t="s">
        <v>103</v>
      </c>
      <c r="AD1223" s="17"/>
      <c r="AE1223" s="17" t="s">
        <v>1486</v>
      </c>
    </row>
    <row r="1224" spans="1:31" s="3" customFormat="1" ht="25.5" x14ac:dyDescent="0.3">
      <c r="A1224" s="35" t="s">
        <v>3683</v>
      </c>
      <c r="B1224" s="17">
        <v>1448</v>
      </c>
      <c r="C1224" s="18">
        <v>43201</v>
      </c>
      <c r="D1224" s="18">
        <v>43206.291666666701</v>
      </c>
      <c r="E1224" s="16" t="s">
        <v>1375</v>
      </c>
      <c r="F1224" s="36">
        <v>43532.333333333299</v>
      </c>
      <c r="G1224" s="16" t="s">
        <v>346</v>
      </c>
      <c r="H1224" s="17" t="s">
        <v>56</v>
      </c>
      <c r="I1224" s="17" t="s">
        <v>95</v>
      </c>
      <c r="J1224" s="17"/>
      <c r="K1224" s="17" t="s">
        <v>57</v>
      </c>
      <c r="L1224" s="17" t="s">
        <v>96</v>
      </c>
      <c r="M1224" s="17"/>
      <c r="N1224" s="17">
        <v>510</v>
      </c>
      <c r="O1224" s="17">
        <v>513.5</v>
      </c>
      <c r="P1224" s="17"/>
      <c r="Q1224" s="17">
        <v>500</v>
      </c>
      <c r="R1224" s="17" t="s">
        <v>83</v>
      </c>
      <c r="S1224" s="17"/>
      <c r="T1224" s="17" t="s">
        <v>352</v>
      </c>
      <c r="U1224" s="17" t="s">
        <v>61</v>
      </c>
      <c r="V1224" s="17" t="s">
        <v>62</v>
      </c>
      <c r="W1224" s="19" t="s">
        <v>3684</v>
      </c>
      <c r="X1224" s="18">
        <v>45261.333333333299</v>
      </c>
      <c r="Y1224" s="18">
        <v>45261.333333333299</v>
      </c>
      <c r="Z1224" s="17" t="s">
        <v>103</v>
      </c>
      <c r="AA1224" s="17"/>
      <c r="AB1224" s="17"/>
      <c r="AC1224" s="17" t="s">
        <v>103</v>
      </c>
      <c r="AD1224" s="17"/>
      <c r="AE1224" s="17" t="s">
        <v>1509</v>
      </c>
    </row>
    <row r="1225" spans="1:31" s="3" customFormat="1" ht="13" x14ac:dyDescent="0.3">
      <c r="A1225" s="35" t="s">
        <v>3685</v>
      </c>
      <c r="B1225" s="17">
        <v>1449</v>
      </c>
      <c r="C1225" s="18">
        <v>43203</v>
      </c>
      <c r="D1225" s="18">
        <v>43206.291666666701</v>
      </c>
      <c r="E1225" s="16" t="s">
        <v>1375</v>
      </c>
      <c r="F1225" s="36">
        <v>43577.291666666701</v>
      </c>
      <c r="G1225" s="16" t="s">
        <v>346</v>
      </c>
      <c r="H1225" s="17" t="s">
        <v>56</v>
      </c>
      <c r="I1225" s="17"/>
      <c r="J1225" s="17"/>
      <c r="K1225" s="17" t="s">
        <v>57</v>
      </c>
      <c r="L1225" s="17"/>
      <c r="M1225" s="17"/>
      <c r="N1225" s="17">
        <v>151.19999999999999</v>
      </c>
      <c r="O1225" s="17"/>
      <c r="P1225" s="17"/>
      <c r="Q1225" s="17">
        <v>148.84</v>
      </c>
      <c r="R1225" s="17" t="s">
        <v>83</v>
      </c>
      <c r="S1225" s="17"/>
      <c r="T1225" s="17" t="s">
        <v>211</v>
      </c>
      <c r="U1225" s="17" t="s">
        <v>61</v>
      </c>
      <c r="V1225" s="17" t="s">
        <v>62</v>
      </c>
      <c r="W1225" s="19" t="s">
        <v>3686</v>
      </c>
      <c r="X1225" s="18">
        <v>44440.291666666701</v>
      </c>
      <c r="Y1225" s="18">
        <v>44440.291666666701</v>
      </c>
      <c r="Z1225" s="17" t="s">
        <v>103</v>
      </c>
      <c r="AA1225" s="17" t="s">
        <v>65</v>
      </c>
      <c r="AB1225" s="17"/>
      <c r="AC1225" s="17" t="s">
        <v>103</v>
      </c>
      <c r="AD1225" s="17"/>
      <c r="AE1225" s="17" t="s">
        <v>1509</v>
      </c>
    </row>
    <row r="1226" spans="1:31" s="3" customFormat="1" ht="13" x14ac:dyDescent="0.3">
      <c r="A1226" s="35" t="s">
        <v>3687</v>
      </c>
      <c r="B1226" s="17">
        <v>1450</v>
      </c>
      <c r="C1226" s="18">
        <v>43203</v>
      </c>
      <c r="D1226" s="18">
        <v>43206.291666666701</v>
      </c>
      <c r="E1226" s="16" t="s">
        <v>1375</v>
      </c>
      <c r="F1226" s="36">
        <v>43535.291666666701</v>
      </c>
      <c r="G1226" s="16" t="s">
        <v>346</v>
      </c>
      <c r="H1226" s="17" t="s">
        <v>56</v>
      </c>
      <c r="I1226" s="17"/>
      <c r="J1226" s="17"/>
      <c r="K1226" s="17" t="s">
        <v>57</v>
      </c>
      <c r="L1226" s="17"/>
      <c r="M1226" s="17"/>
      <c r="N1226" s="17">
        <v>32.4</v>
      </c>
      <c r="O1226" s="17"/>
      <c r="P1226" s="17"/>
      <c r="Q1226" s="17">
        <v>30.8</v>
      </c>
      <c r="R1226" s="17" t="s">
        <v>83</v>
      </c>
      <c r="S1226" s="17"/>
      <c r="T1226" s="17" t="s">
        <v>1389</v>
      </c>
      <c r="U1226" s="17" t="s">
        <v>61</v>
      </c>
      <c r="V1226" s="17" t="s">
        <v>62</v>
      </c>
      <c r="W1226" s="19" t="s">
        <v>1749</v>
      </c>
      <c r="X1226" s="18">
        <v>44531.333333333299</v>
      </c>
      <c r="Y1226" s="18">
        <v>44531.333333333299</v>
      </c>
      <c r="Z1226" s="17" t="s">
        <v>103</v>
      </c>
      <c r="AA1226" s="17" t="s">
        <v>65</v>
      </c>
      <c r="AB1226" s="17"/>
      <c r="AC1226" s="17" t="s">
        <v>103</v>
      </c>
      <c r="AD1226" s="17"/>
      <c r="AE1226" s="17" t="s">
        <v>1509</v>
      </c>
    </row>
    <row r="1227" spans="1:31" s="3" customFormat="1" ht="13" x14ac:dyDescent="0.3">
      <c r="A1227" s="35" t="s">
        <v>3688</v>
      </c>
      <c r="B1227" s="17">
        <v>1451</v>
      </c>
      <c r="C1227" s="18">
        <v>43206</v>
      </c>
      <c r="D1227" s="18">
        <v>43206.291666666701</v>
      </c>
      <c r="E1227" s="16" t="s">
        <v>1375</v>
      </c>
      <c r="F1227" s="36">
        <v>43522.333333333299</v>
      </c>
      <c r="G1227" s="16" t="s">
        <v>346</v>
      </c>
      <c r="H1227" s="17" t="s">
        <v>56</v>
      </c>
      <c r="I1227" s="17"/>
      <c r="J1227" s="17"/>
      <c r="K1227" s="17" t="s">
        <v>57</v>
      </c>
      <c r="L1227" s="17"/>
      <c r="M1227" s="17"/>
      <c r="N1227" s="17">
        <v>40</v>
      </c>
      <c r="O1227" s="17"/>
      <c r="P1227" s="17"/>
      <c r="Q1227" s="17">
        <v>40</v>
      </c>
      <c r="R1227" s="17" t="s">
        <v>83</v>
      </c>
      <c r="S1227" s="17"/>
      <c r="T1227" s="17" t="s">
        <v>704</v>
      </c>
      <c r="U1227" s="17" t="s">
        <v>61</v>
      </c>
      <c r="V1227" s="17" t="s">
        <v>62</v>
      </c>
      <c r="W1227" s="19" t="s">
        <v>3689</v>
      </c>
      <c r="X1227" s="18">
        <v>44531.333333333299</v>
      </c>
      <c r="Y1227" s="18">
        <v>44531.333333333299</v>
      </c>
      <c r="Z1227" s="17" t="s">
        <v>103</v>
      </c>
      <c r="AA1227" s="17" t="s">
        <v>65</v>
      </c>
      <c r="AB1227" s="17"/>
      <c r="AC1227" s="17" t="s">
        <v>103</v>
      </c>
      <c r="AD1227" s="17"/>
      <c r="AE1227" s="17" t="s">
        <v>1509</v>
      </c>
    </row>
    <row r="1228" spans="1:31" s="3" customFormat="1" ht="13" x14ac:dyDescent="0.3">
      <c r="A1228" s="35" t="s">
        <v>3690</v>
      </c>
      <c r="B1228" s="17">
        <v>1452</v>
      </c>
      <c r="C1228" s="18">
        <v>43206</v>
      </c>
      <c r="D1228" s="18">
        <v>43206.291666666701</v>
      </c>
      <c r="E1228" s="16" t="s">
        <v>1375</v>
      </c>
      <c r="F1228" s="36">
        <v>43584.291666666701</v>
      </c>
      <c r="G1228" s="16" t="s">
        <v>346</v>
      </c>
      <c r="H1228" s="17" t="s">
        <v>95</v>
      </c>
      <c r="I1228" s="17"/>
      <c r="J1228" s="17"/>
      <c r="K1228" s="17" t="s">
        <v>96</v>
      </c>
      <c r="L1228" s="17"/>
      <c r="M1228" s="17"/>
      <c r="N1228" s="17">
        <v>220</v>
      </c>
      <c r="O1228" s="17"/>
      <c r="P1228" s="17"/>
      <c r="Q1228" s="17">
        <v>200</v>
      </c>
      <c r="R1228" s="17" t="s">
        <v>83</v>
      </c>
      <c r="S1228" s="17"/>
      <c r="T1228" s="17" t="s">
        <v>128</v>
      </c>
      <c r="U1228" s="17" t="s">
        <v>61</v>
      </c>
      <c r="V1228" s="17" t="s">
        <v>62</v>
      </c>
      <c r="W1228" s="19" t="s">
        <v>3691</v>
      </c>
      <c r="X1228" s="18">
        <v>44926.333333333299</v>
      </c>
      <c r="Y1228" s="18">
        <v>44926.333333333299</v>
      </c>
      <c r="Z1228" s="17" t="s">
        <v>103</v>
      </c>
      <c r="AA1228" s="17" t="s">
        <v>65</v>
      </c>
      <c r="AB1228" s="17"/>
      <c r="AC1228" s="17" t="s">
        <v>103</v>
      </c>
      <c r="AD1228" s="17"/>
      <c r="AE1228" s="17" t="s">
        <v>1509</v>
      </c>
    </row>
    <row r="1229" spans="1:31" s="3" customFormat="1" ht="13" x14ac:dyDescent="0.3">
      <c r="A1229" s="35" t="s">
        <v>3692</v>
      </c>
      <c r="B1229" s="17">
        <v>1453</v>
      </c>
      <c r="C1229" s="18">
        <v>43206</v>
      </c>
      <c r="D1229" s="18">
        <v>43206.291666666701</v>
      </c>
      <c r="E1229" s="16" t="s">
        <v>1375</v>
      </c>
      <c r="F1229" s="36">
        <v>43585.291666666701</v>
      </c>
      <c r="G1229" s="16" t="s">
        <v>346</v>
      </c>
      <c r="H1229" s="17" t="s">
        <v>95</v>
      </c>
      <c r="I1229" s="17"/>
      <c r="J1229" s="17"/>
      <c r="K1229" s="17" t="s">
        <v>96</v>
      </c>
      <c r="L1229" s="17"/>
      <c r="M1229" s="17"/>
      <c r="N1229" s="17">
        <v>220</v>
      </c>
      <c r="O1229" s="17"/>
      <c r="P1229" s="17"/>
      <c r="Q1229" s="17">
        <v>200</v>
      </c>
      <c r="R1229" s="17" t="s">
        <v>83</v>
      </c>
      <c r="S1229" s="17"/>
      <c r="T1229" s="17" t="s">
        <v>128</v>
      </c>
      <c r="U1229" s="17" t="s">
        <v>61</v>
      </c>
      <c r="V1229" s="17" t="s">
        <v>62</v>
      </c>
      <c r="W1229" s="19" t="s">
        <v>3691</v>
      </c>
      <c r="X1229" s="18">
        <v>44926.333333333299</v>
      </c>
      <c r="Y1229" s="18">
        <v>44926.333333333299</v>
      </c>
      <c r="Z1229" s="17" t="s">
        <v>103</v>
      </c>
      <c r="AA1229" s="17" t="s">
        <v>65</v>
      </c>
      <c r="AB1229" s="17"/>
      <c r="AC1229" s="17" t="s">
        <v>103</v>
      </c>
      <c r="AD1229" s="17"/>
      <c r="AE1229" s="17" t="s">
        <v>1486</v>
      </c>
    </row>
    <row r="1230" spans="1:31" s="3" customFormat="1" ht="13" x14ac:dyDescent="0.3">
      <c r="A1230" s="35" t="s">
        <v>3693</v>
      </c>
      <c r="B1230" s="17">
        <v>1458</v>
      </c>
      <c r="C1230" s="18">
        <v>43202</v>
      </c>
      <c r="D1230" s="18">
        <v>43206.291666666701</v>
      </c>
      <c r="E1230" s="16" t="s">
        <v>1375</v>
      </c>
      <c r="F1230" s="36">
        <v>43532.333333333299</v>
      </c>
      <c r="G1230" s="16" t="s">
        <v>346</v>
      </c>
      <c r="H1230" s="17" t="s">
        <v>56</v>
      </c>
      <c r="I1230" s="17"/>
      <c r="J1230" s="17"/>
      <c r="K1230" s="17" t="s">
        <v>57</v>
      </c>
      <c r="L1230" s="17"/>
      <c r="M1230" s="17"/>
      <c r="N1230" s="17">
        <v>65</v>
      </c>
      <c r="O1230" s="17"/>
      <c r="P1230" s="17"/>
      <c r="Q1230" s="17">
        <v>65</v>
      </c>
      <c r="R1230" s="17" t="s">
        <v>83</v>
      </c>
      <c r="S1230" s="17"/>
      <c r="T1230" s="17" t="s">
        <v>201</v>
      </c>
      <c r="U1230" s="17" t="s">
        <v>61</v>
      </c>
      <c r="V1230" s="17" t="s">
        <v>62</v>
      </c>
      <c r="W1230" s="19" t="s">
        <v>3694</v>
      </c>
      <c r="X1230" s="18">
        <v>44013.291666666701</v>
      </c>
      <c r="Y1230" s="18">
        <v>44013.291666666701</v>
      </c>
      <c r="Z1230" s="17" t="s">
        <v>103</v>
      </c>
      <c r="AA1230" s="17"/>
      <c r="AB1230" s="17"/>
      <c r="AC1230" s="17" t="s">
        <v>103</v>
      </c>
      <c r="AD1230" s="17"/>
      <c r="AE1230" s="17" t="s">
        <v>1509</v>
      </c>
    </row>
    <row r="1231" spans="1:31" s="3" customFormat="1" ht="13" x14ac:dyDescent="0.3">
      <c r="A1231" s="35" t="s">
        <v>3695</v>
      </c>
      <c r="B1231" s="17">
        <v>1460</v>
      </c>
      <c r="C1231" s="18">
        <v>43202</v>
      </c>
      <c r="D1231" s="18">
        <v>43206.291666666701</v>
      </c>
      <c r="E1231" s="16" t="s">
        <v>1375</v>
      </c>
      <c r="F1231" s="36">
        <v>44805.291666666701</v>
      </c>
      <c r="G1231" s="16" t="s">
        <v>346</v>
      </c>
      <c r="H1231" s="17" t="s">
        <v>56</v>
      </c>
      <c r="I1231" s="17"/>
      <c r="J1231" s="17"/>
      <c r="K1231" s="17" t="s">
        <v>57</v>
      </c>
      <c r="L1231" s="17"/>
      <c r="M1231" s="17"/>
      <c r="N1231" s="17">
        <v>20</v>
      </c>
      <c r="O1231" s="17"/>
      <c r="P1231" s="17"/>
      <c r="Q1231" s="17">
        <v>20</v>
      </c>
      <c r="R1231" s="17" t="s">
        <v>83</v>
      </c>
      <c r="S1231" s="17"/>
      <c r="T1231" s="17" t="s">
        <v>144</v>
      </c>
      <c r="U1231" s="17" t="s">
        <v>61</v>
      </c>
      <c r="V1231" s="17" t="s">
        <v>62</v>
      </c>
      <c r="W1231" s="19" t="s">
        <v>3696</v>
      </c>
      <c r="X1231" s="18">
        <v>44561.333333333299</v>
      </c>
      <c r="Y1231" s="18">
        <v>45291.333333333299</v>
      </c>
      <c r="Z1231" s="17" t="s">
        <v>103</v>
      </c>
      <c r="AA1231" s="17" t="s">
        <v>65</v>
      </c>
      <c r="AB1231" s="17" t="s">
        <v>65</v>
      </c>
      <c r="AC1231" s="17" t="s">
        <v>103</v>
      </c>
      <c r="AD1231" s="17" t="s">
        <v>66</v>
      </c>
      <c r="AE1231" s="17" t="s">
        <v>1509</v>
      </c>
    </row>
    <row r="1232" spans="1:31" s="3" customFormat="1" ht="13" x14ac:dyDescent="0.3">
      <c r="A1232" s="35" t="s">
        <v>3697</v>
      </c>
      <c r="B1232" s="17">
        <v>1462</v>
      </c>
      <c r="C1232" s="18">
        <v>43202</v>
      </c>
      <c r="D1232" s="18">
        <v>43206.291666666701</v>
      </c>
      <c r="E1232" s="16" t="s">
        <v>1375</v>
      </c>
      <c r="F1232" s="36">
        <v>43532.333333333299</v>
      </c>
      <c r="G1232" s="16" t="s">
        <v>346</v>
      </c>
      <c r="H1232" s="17" t="s">
        <v>56</v>
      </c>
      <c r="I1232" s="17"/>
      <c r="J1232" s="17"/>
      <c r="K1232" s="17" t="s">
        <v>57</v>
      </c>
      <c r="L1232" s="17"/>
      <c r="M1232" s="17"/>
      <c r="N1232" s="17">
        <v>41.8</v>
      </c>
      <c r="O1232" s="17"/>
      <c r="P1232" s="17"/>
      <c r="Q1232" s="17">
        <v>40</v>
      </c>
      <c r="R1232" s="17" t="s">
        <v>83</v>
      </c>
      <c r="S1232" s="17"/>
      <c r="T1232" s="17" t="s">
        <v>201</v>
      </c>
      <c r="U1232" s="17" t="s">
        <v>61</v>
      </c>
      <c r="V1232" s="17" t="s">
        <v>62</v>
      </c>
      <c r="W1232" s="19" t="s">
        <v>3698</v>
      </c>
      <c r="X1232" s="18">
        <v>44896.333333333299</v>
      </c>
      <c r="Y1232" s="18">
        <v>44896.333333333299</v>
      </c>
      <c r="Z1232" s="17" t="s">
        <v>103</v>
      </c>
      <c r="AA1232" s="17"/>
      <c r="AB1232" s="17"/>
      <c r="AC1232" s="17" t="s">
        <v>103</v>
      </c>
      <c r="AD1232" s="17"/>
      <c r="AE1232" s="17" t="s">
        <v>1509</v>
      </c>
    </row>
    <row r="1233" spans="1:31" s="3" customFormat="1" ht="13" x14ac:dyDescent="0.3">
      <c r="A1233" s="35" t="s">
        <v>3699</v>
      </c>
      <c r="B1233" s="17">
        <v>1464</v>
      </c>
      <c r="C1233" s="18">
        <v>43206</v>
      </c>
      <c r="D1233" s="18">
        <v>43206.291666666701</v>
      </c>
      <c r="E1233" s="16" t="s">
        <v>1375</v>
      </c>
      <c r="F1233" s="36">
        <v>43585.291666666701</v>
      </c>
      <c r="G1233" s="16" t="s">
        <v>346</v>
      </c>
      <c r="H1233" s="17" t="s">
        <v>56</v>
      </c>
      <c r="I1233" s="17"/>
      <c r="J1233" s="17"/>
      <c r="K1233" s="17" t="s">
        <v>57</v>
      </c>
      <c r="L1233" s="17"/>
      <c r="M1233" s="17"/>
      <c r="N1233" s="17">
        <v>45.8</v>
      </c>
      <c r="O1233" s="17"/>
      <c r="P1233" s="17"/>
      <c r="Q1233" s="17">
        <v>45</v>
      </c>
      <c r="R1233" s="17" t="s">
        <v>83</v>
      </c>
      <c r="S1233" s="17"/>
      <c r="T1233" s="17" t="s">
        <v>658</v>
      </c>
      <c r="U1233" s="17" t="s">
        <v>61</v>
      </c>
      <c r="V1233" s="17" t="s">
        <v>62</v>
      </c>
      <c r="W1233" s="19" t="s">
        <v>3700</v>
      </c>
      <c r="X1233" s="18">
        <v>44531.333333333299</v>
      </c>
      <c r="Y1233" s="18">
        <v>44531.333333333299</v>
      </c>
      <c r="Z1233" s="17" t="s">
        <v>103</v>
      </c>
      <c r="AA1233" s="17"/>
      <c r="AB1233" s="17"/>
      <c r="AC1233" s="17" t="s">
        <v>103</v>
      </c>
      <c r="AD1233" s="17"/>
      <c r="AE1233" s="17" t="s">
        <v>1486</v>
      </c>
    </row>
    <row r="1234" spans="1:31" s="3" customFormat="1" ht="13" x14ac:dyDescent="0.3">
      <c r="A1234" s="35" t="s">
        <v>3701</v>
      </c>
      <c r="B1234" s="17">
        <v>1465</v>
      </c>
      <c r="C1234" s="18">
        <v>43206</v>
      </c>
      <c r="D1234" s="18">
        <v>43206.291666666701</v>
      </c>
      <c r="E1234" s="16" t="s">
        <v>1375</v>
      </c>
      <c r="F1234" s="36">
        <v>43521.333333333299</v>
      </c>
      <c r="G1234" s="16" t="s">
        <v>346</v>
      </c>
      <c r="H1234" s="17" t="s">
        <v>95</v>
      </c>
      <c r="I1234" s="17"/>
      <c r="J1234" s="17"/>
      <c r="K1234" s="17" t="s">
        <v>96</v>
      </c>
      <c r="L1234" s="17"/>
      <c r="M1234" s="17"/>
      <c r="N1234" s="17">
        <v>153.5</v>
      </c>
      <c r="O1234" s="17"/>
      <c r="P1234" s="17"/>
      <c r="Q1234" s="17">
        <v>150</v>
      </c>
      <c r="R1234" s="17" t="s">
        <v>83</v>
      </c>
      <c r="S1234" s="17"/>
      <c r="T1234" s="17" t="s">
        <v>201</v>
      </c>
      <c r="U1234" s="17" t="s">
        <v>61</v>
      </c>
      <c r="V1234" s="17" t="s">
        <v>62</v>
      </c>
      <c r="W1234" s="19" t="s">
        <v>309</v>
      </c>
      <c r="X1234" s="18">
        <v>44531.333333333299</v>
      </c>
      <c r="Y1234" s="18">
        <v>44531.333333333299</v>
      </c>
      <c r="Z1234" s="17" t="s">
        <v>103</v>
      </c>
      <c r="AA1234" s="17"/>
      <c r="AB1234" s="17"/>
      <c r="AC1234" s="17" t="s">
        <v>103</v>
      </c>
      <c r="AD1234" s="17"/>
      <c r="AE1234" s="17" t="s">
        <v>1509</v>
      </c>
    </row>
    <row r="1235" spans="1:31" s="3" customFormat="1" ht="13" x14ac:dyDescent="0.3">
      <c r="A1235" s="35" t="s">
        <v>3702</v>
      </c>
      <c r="B1235" s="17">
        <v>1466</v>
      </c>
      <c r="C1235" s="18">
        <v>43203</v>
      </c>
      <c r="D1235" s="18">
        <v>43206.291666666701</v>
      </c>
      <c r="E1235" s="16" t="s">
        <v>1375</v>
      </c>
      <c r="F1235" s="36">
        <v>43577.291666666701</v>
      </c>
      <c r="G1235" s="16" t="s">
        <v>346</v>
      </c>
      <c r="H1235" s="17" t="s">
        <v>56</v>
      </c>
      <c r="I1235" s="17"/>
      <c r="J1235" s="17"/>
      <c r="K1235" s="17" t="s">
        <v>57</v>
      </c>
      <c r="L1235" s="17"/>
      <c r="M1235" s="17"/>
      <c r="N1235" s="17">
        <v>74.351299999999995</v>
      </c>
      <c r="O1235" s="17"/>
      <c r="P1235" s="17"/>
      <c r="Q1235" s="17">
        <v>74.351299999999995</v>
      </c>
      <c r="R1235" s="17" t="s">
        <v>83</v>
      </c>
      <c r="S1235" s="17"/>
      <c r="T1235" s="17" t="s">
        <v>658</v>
      </c>
      <c r="U1235" s="17" t="s">
        <v>61</v>
      </c>
      <c r="V1235" s="17" t="s">
        <v>62</v>
      </c>
      <c r="W1235" s="19" t="s">
        <v>3703</v>
      </c>
      <c r="X1235" s="18">
        <v>44440.291666666701</v>
      </c>
      <c r="Y1235" s="18">
        <v>44440.291666666701</v>
      </c>
      <c r="Z1235" s="17" t="s">
        <v>103</v>
      </c>
      <c r="AA1235" s="17" t="s">
        <v>65</v>
      </c>
      <c r="AB1235" s="17"/>
      <c r="AC1235" s="17" t="s">
        <v>103</v>
      </c>
      <c r="AD1235" s="17"/>
      <c r="AE1235" s="17" t="s">
        <v>1509</v>
      </c>
    </row>
    <row r="1236" spans="1:31" s="3" customFormat="1" ht="13" x14ac:dyDescent="0.3">
      <c r="A1236" s="35" t="s">
        <v>3704</v>
      </c>
      <c r="B1236" s="17">
        <v>1467</v>
      </c>
      <c r="C1236" s="18">
        <v>43203</v>
      </c>
      <c r="D1236" s="18">
        <v>43206.291666666701</v>
      </c>
      <c r="E1236" s="16" t="s">
        <v>1375</v>
      </c>
      <c r="F1236" s="36">
        <v>43521.333333333299</v>
      </c>
      <c r="G1236" s="16" t="s">
        <v>346</v>
      </c>
      <c r="H1236" s="17" t="s">
        <v>56</v>
      </c>
      <c r="I1236" s="17"/>
      <c r="J1236" s="17"/>
      <c r="K1236" s="17" t="s">
        <v>57</v>
      </c>
      <c r="L1236" s="17"/>
      <c r="M1236" s="17"/>
      <c r="N1236" s="17">
        <v>50</v>
      </c>
      <c r="O1236" s="17"/>
      <c r="P1236" s="17"/>
      <c r="Q1236" s="17">
        <v>50</v>
      </c>
      <c r="R1236" s="17" t="s">
        <v>83</v>
      </c>
      <c r="S1236" s="17"/>
      <c r="T1236" s="17" t="s">
        <v>211</v>
      </c>
      <c r="U1236" s="17" t="s">
        <v>61</v>
      </c>
      <c r="V1236" s="17" t="s">
        <v>62</v>
      </c>
      <c r="W1236" s="19" t="s">
        <v>3705</v>
      </c>
      <c r="X1236" s="18">
        <v>44013.291666666701</v>
      </c>
      <c r="Y1236" s="18">
        <v>44013.291666666701</v>
      </c>
      <c r="Z1236" s="17" t="s">
        <v>103</v>
      </c>
      <c r="AA1236" s="17"/>
      <c r="AB1236" s="17"/>
      <c r="AC1236" s="17" t="s">
        <v>103</v>
      </c>
      <c r="AD1236" s="17"/>
      <c r="AE1236" s="17" t="s">
        <v>1509</v>
      </c>
    </row>
    <row r="1237" spans="1:31" s="3" customFormat="1" ht="13" x14ac:dyDescent="0.3">
      <c r="A1237" s="35" t="s">
        <v>3706</v>
      </c>
      <c r="B1237" s="17">
        <v>1468</v>
      </c>
      <c r="C1237" s="18">
        <v>43206</v>
      </c>
      <c r="D1237" s="18">
        <v>43206.291666666701</v>
      </c>
      <c r="E1237" s="16" t="s">
        <v>1375</v>
      </c>
      <c r="F1237" s="36">
        <v>43341.291666666701</v>
      </c>
      <c r="G1237" s="16" t="s">
        <v>346</v>
      </c>
      <c r="H1237" s="17" t="s">
        <v>95</v>
      </c>
      <c r="I1237" s="17" t="s">
        <v>56</v>
      </c>
      <c r="J1237" s="17"/>
      <c r="K1237" s="17" t="s">
        <v>96</v>
      </c>
      <c r="L1237" s="17" t="s">
        <v>57</v>
      </c>
      <c r="M1237" s="17"/>
      <c r="N1237" s="17">
        <v>1036.8</v>
      </c>
      <c r="O1237" s="17">
        <v>1036.8</v>
      </c>
      <c r="P1237" s="17"/>
      <c r="Q1237" s="17">
        <v>1000</v>
      </c>
      <c r="R1237" s="17" t="s">
        <v>83</v>
      </c>
      <c r="S1237" s="17"/>
      <c r="T1237" s="17" t="s">
        <v>78</v>
      </c>
      <c r="U1237" s="17" t="s">
        <v>61</v>
      </c>
      <c r="V1237" s="17" t="s">
        <v>62</v>
      </c>
      <c r="W1237" s="19" t="s">
        <v>3707</v>
      </c>
      <c r="X1237" s="18">
        <v>44926.333333333299</v>
      </c>
      <c r="Y1237" s="18">
        <v>44926.333333333299</v>
      </c>
      <c r="Z1237" s="17" t="s">
        <v>103</v>
      </c>
      <c r="AA1237" s="17" t="s">
        <v>74</v>
      </c>
      <c r="AB1237" s="17"/>
      <c r="AC1237" s="17" t="s">
        <v>103</v>
      </c>
      <c r="AD1237" s="17"/>
      <c r="AE1237" s="17" t="s">
        <v>1509</v>
      </c>
    </row>
    <row r="1238" spans="1:31" s="3" customFormat="1" ht="13" x14ac:dyDescent="0.3">
      <c r="A1238" s="35" t="s">
        <v>3708</v>
      </c>
      <c r="B1238" s="17">
        <v>1469</v>
      </c>
      <c r="C1238" s="18">
        <v>43202</v>
      </c>
      <c r="D1238" s="18">
        <v>43206.291666666701</v>
      </c>
      <c r="E1238" s="16" t="s">
        <v>1375</v>
      </c>
      <c r="F1238" s="36">
        <v>43532.333333333299</v>
      </c>
      <c r="G1238" s="16" t="s">
        <v>346</v>
      </c>
      <c r="H1238" s="17" t="s">
        <v>56</v>
      </c>
      <c r="I1238" s="17"/>
      <c r="J1238" s="17"/>
      <c r="K1238" s="17" t="s">
        <v>57</v>
      </c>
      <c r="L1238" s="17"/>
      <c r="M1238" s="17"/>
      <c r="N1238" s="17">
        <v>41.8</v>
      </c>
      <c r="O1238" s="17"/>
      <c r="P1238" s="17"/>
      <c r="Q1238" s="17">
        <v>40</v>
      </c>
      <c r="R1238" s="17" t="s">
        <v>83</v>
      </c>
      <c r="S1238" s="17"/>
      <c r="T1238" s="17" t="s">
        <v>201</v>
      </c>
      <c r="U1238" s="17" t="s">
        <v>61</v>
      </c>
      <c r="V1238" s="17" t="s">
        <v>62</v>
      </c>
      <c r="W1238" s="19" t="s">
        <v>3709</v>
      </c>
      <c r="X1238" s="18">
        <v>44896.333333333299</v>
      </c>
      <c r="Y1238" s="18">
        <v>44896.333333333299</v>
      </c>
      <c r="Z1238" s="17" t="s">
        <v>103</v>
      </c>
      <c r="AA1238" s="17"/>
      <c r="AB1238" s="17"/>
      <c r="AC1238" s="17" t="s">
        <v>103</v>
      </c>
      <c r="AD1238" s="17"/>
      <c r="AE1238" s="17" t="s">
        <v>1509</v>
      </c>
    </row>
    <row r="1239" spans="1:31" s="3" customFormat="1" ht="13" x14ac:dyDescent="0.3">
      <c r="A1239" s="35" t="s">
        <v>3710</v>
      </c>
      <c r="B1239" s="17">
        <v>1471</v>
      </c>
      <c r="C1239" s="18">
        <v>43203</v>
      </c>
      <c r="D1239" s="18">
        <v>43206.291666666701</v>
      </c>
      <c r="E1239" s="16" t="s">
        <v>1375</v>
      </c>
      <c r="F1239" s="36">
        <v>43592.291666666701</v>
      </c>
      <c r="G1239" s="16" t="s">
        <v>346</v>
      </c>
      <c r="H1239" s="17" t="s">
        <v>95</v>
      </c>
      <c r="I1239" s="17" t="s">
        <v>56</v>
      </c>
      <c r="J1239" s="17"/>
      <c r="K1239" s="17" t="s">
        <v>96</v>
      </c>
      <c r="L1239" s="17" t="s">
        <v>57</v>
      </c>
      <c r="M1239" s="17"/>
      <c r="N1239" s="17">
        <v>203.5</v>
      </c>
      <c r="O1239" s="17">
        <v>104</v>
      </c>
      <c r="P1239" s="17"/>
      <c r="Q1239" s="17">
        <v>200</v>
      </c>
      <c r="R1239" s="17" t="s">
        <v>115</v>
      </c>
      <c r="S1239" s="17"/>
      <c r="T1239" s="17" t="s">
        <v>78</v>
      </c>
      <c r="U1239" s="17" t="s">
        <v>61</v>
      </c>
      <c r="V1239" s="17" t="s">
        <v>62</v>
      </c>
      <c r="W1239" s="19" t="s">
        <v>3711</v>
      </c>
      <c r="X1239" s="18">
        <v>44727.291666666701</v>
      </c>
      <c r="Y1239" s="18">
        <v>44727.291666666701</v>
      </c>
      <c r="Z1239" s="17" t="s">
        <v>103</v>
      </c>
      <c r="AA1239" s="17" t="s">
        <v>65</v>
      </c>
      <c r="AB1239" s="17"/>
      <c r="AC1239" s="17" t="s">
        <v>103</v>
      </c>
      <c r="AD1239" s="17"/>
      <c r="AE1239" s="17"/>
    </row>
    <row r="1240" spans="1:31" s="3" customFormat="1" ht="13" x14ac:dyDescent="0.3">
      <c r="A1240" s="35" t="s">
        <v>3712</v>
      </c>
      <c r="B1240" s="17">
        <v>1473</v>
      </c>
      <c r="C1240" s="18">
        <v>43206</v>
      </c>
      <c r="D1240" s="18">
        <v>43206.291666666701</v>
      </c>
      <c r="E1240" s="16" t="s">
        <v>1375</v>
      </c>
      <c r="F1240" s="36">
        <v>43481.333333333299</v>
      </c>
      <c r="G1240" s="16" t="s">
        <v>346</v>
      </c>
      <c r="H1240" s="17" t="s">
        <v>95</v>
      </c>
      <c r="I1240" s="17" t="s">
        <v>56</v>
      </c>
      <c r="J1240" s="17"/>
      <c r="K1240" s="17" t="s">
        <v>96</v>
      </c>
      <c r="L1240" s="17" t="s">
        <v>57</v>
      </c>
      <c r="M1240" s="17"/>
      <c r="N1240" s="17">
        <v>102.6</v>
      </c>
      <c r="O1240" s="17">
        <v>102.6</v>
      </c>
      <c r="P1240" s="17"/>
      <c r="Q1240" s="17">
        <v>100</v>
      </c>
      <c r="R1240" s="17" t="s">
        <v>83</v>
      </c>
      <c r="S1240" s="17"/>
      <c r="T1240" s="17" t="s">
        <v>144</v>
      </c>
      <c r="U1240" s="17" t="s">
        <v>61</v>
      </c>
      <c r="V1240" s="17" t="s">
        <v>62</v>
      </c>
      <c r="W1240" s="19" t="s">
        <v>3713</v>
      </c>
      <c r="X1240" s="18">
        <v>44561.333333333299</v>
      </c>
      <c r="Y1240" s="18">
        <v>44561.333333333299</v>
      </c>
      <c r="Z1240" s="17" t="s">
        <v>103</v>
      </c>
      <c r="AA1240" s="17" t="s">
        <v>65</v>
      </c>
      <c r="AB1240" s="17"/>
      <c r="AC1240" s="17" t="s">
        <v>103</v>
      </c>
      <c r="AD1240" s="17"/>
      <c r="AE1240" s="17" t="s">
        <v>1509</v>
      </c>
    </row>
    <row r="1241" spans="1:31" s="3" customFormat="1" ht="13" x14ac:dyDescent="0.3">
      <c r="A1241" s="35" t="s">
        <v>3714</v>
      </c>
      <c r="B1241" s="17">
        <v>1474</v>
      </c>
      <c r="C1241" s="18">
        <v>43206</v>
      </c>
      <c r="D1241" s="18">
        <v>43206.291666666701</v>
      </c>
      <c r="E1241" s="16" t="s">
        <v>1375</v>
      </c>
      <c r="F1241" s="36">
        <v>43577.291666666701</v>
      </c>
      <c r="G1241" s="16" t="s">
        <v>346</v>
      </c>
      <c r="H1241" s="17" t="s">
        <v>55</v>
      </c>
      <c r="I1241" s="17"/>
      <c r="J1241" s="17"/>
      <c r="K1241" s="17" t="s">
        <v>55</v>
      </c>
      <c r="L1241" s="17"/>
      <c r="M1241" s="17"/>
      <c r="N1241" s="17">
        <v>2005.8</v>
      </c>
      <c r="O1241" s="17"/>
      <c r="P1241" s="17"/>
      <c r="Q1241" s="17">
        <v>2005.8</v>
      </c>
      <c r="R1241" s="17" t="s">
        <v>83</v>
      </c>
      <c r="S1241" s="17"/>
      <c r="T1241" s="17" t="s">
        <v>1026</v>
      </c>
      <c r="U1241" s="17" t="s">
        <v>61</v>
      </c>
      <c r="V1241" s="17" t="s">
        <v>62</v>
      </c>
      <c r="W1241" s="19" t="s">
        <v>3715</v>
      </c>
      <c r="X1241" s="18">
        <v>45747.291666666701</v>
      </c>
      <c r="Y1241" s="18">
        <v>45747.291666666701</v>
      </c>
      <c r="Z1241" s="17" t="s">
        <v>103</v>
      </c>
      <c r="AA1241" s="17" t="s">
        <v>65</v>
      </c>
      <c r="AB1241" s="17"/>
      <c r="AC1241" s="17" t="s">
        <v>103</v>
      </c>
      <c r="AD1241" s="17"/>
      <c r="AE1241" s="17" t="s">
        <v>1486</v>
      </c>
    </row>
    <row r="1242" spans="1:31" s="3" customFormat="1" ht="13" x14ac:dyDescent="0.3">
      <c r="A1242" s="35" t="s">
        <v>3716</v>
      </c>
      <c r="B1242" s="17">
        <v>1475</v>
      </c>
      <c r="C1242" s="18">
        <v>43207</v>
      </c>
      <c r="D1242" s="18">
        <v>43206.291666666701</v>
      </c>
      <c r="E1242" s="16" t="s">
        <v>1375</v>
      </c>
      <c r="F1242" s="36">
        <v>43565.291666666701</v>
      </c>
      <c r="G1242" s="16" t="s">
        <v>346</v>
      </c>
      <c r="H1242" s="17" t="s">
        <v>55</v>
      </c>
      <c r="I1242" s="17"/>
      <c r="J1242" s="17"/>
      <c r="K1242" s="17" t="s">
        <v>55</v>
      </c>
      <c r="L1242" s="17"/>
      <c r="M1242" s="17"/>
      <c r="N1242" s="17">
        <v>61.28</v>
      </c>
      <c r="O1242" s="17"/>
      <c r="P1242" s="17"/>
      <c r="Q1242" s="17">
        <v>58.63</v>
      </c>
      <c r="R1242" s="17" t="s">
        <v>83</v>
      </c>
      <c r="S1242" s="17"/>
      <c r="T1242" s="17" t="s">
        <v>156</v>
      </c>
      <c r="U1242" s="17" t="s">
        <v>61</v>
      </c>
      <c r="V1242" s="17" t="s">
        <v>62</v>
      </c>
      <c r="W1242" s="19" t="s">
        <v>317</v>
      </c>
      <c r="X1242" s="18">
        <v>44186.333333333299</v>
      </c>
      <c r="Y1242" s="18">
        <v>44186.333333333299</v>
      </c>
      <c r="Z1242" s="17" t="s">
        <v>103</v>
      </c>
      <c r="AA1242" s="17" t="s">
        <v>65</v>
      </c>
      <c r="AB1242" s="17"/>
      <c r="AC1242" s="17" t="s">
        <v>103</v>
      </c>
      <c r="AD1242" s="17"/>
      <c r="AE1242" s="17" t="s">
        <v>1509</v>
      </c>
    </row>
    <row r="1243" spans="1:31" s="3" customFormat="1" ht="13" x14ac:dyDescent="0.3">
      <c r="A1243" s="35" t="s">
        <v>3717</v>
      </c>
      <c r="B1243" s="17">
        <v>1476</v>
      </c>
      <c r="C1243" s="18">
        <v>43202</v>
      </c>
      <c r="D1243" s="18">
        <v>43206.291666666701</v>
      </c>
      <c r="E1243" s="16" t="s">
        <v>1375</v>
      </c>
      <c r="F1243" s="36">
        <v>43532.333333333299</v>
      </c>
      <c r="G1243" s="16" t="s">
        <v>346</v>
      </c>
      <c r="H1243" s="17" t="s">
        <v>56</v>
      </c>
      <c r="I1243" s="17"/>
      <c r="J1243" s="17"/>
      <c r="K1243" s="17" t="s">
        <v>57</v>
      </c>
      <c r="L1243" s="17"/>
      <c r="M1243" s="17"/>
      <c r="N1243" s="17">
        <v>204.1</v>
      </c>
      <c r="O1243" s="17"/>
      <c r="P1243" s="17"/>
      <c r="Q1243" s="17">
        <v>200</v>
      </c>
      <c r="R1243" s="17" t="s">
        <v>83</v>
      </c>
      <c r="S1243" s="17"/>
      <c r="T1243" s="17" t="s">
        <v>60</v>
      </c>
      <c r="U1243" s="17" t="s">
        <v>61</v>
      </c>
      <c r="V1243" s="17" t="s">
        <v>62</v>
      </c>
      <c r="W1243" s="19" t="s">
        <v>3718</v>
      </c>
      <c r="X1243" s="18">
        <v>44896.333333333299</v>
      </c>
      <c r="Y1243" s="18">
        <v>44896.333333333299</v>
      </c>
      <c r="Z1243" s="17" t="s">
        <v>103</v>
      </c>
      <c r="AA1243" s="17"/>
      <c r="AB1243" s="17"/>
      <c r="AC1243" s="17" t="s">
        <v>103</v>
      </c>
      <c r="AD1243" s="17"/>
      <c r="AE1243" s="17" t="s">
        <v>1509</v>
      </c>
    </row>
    <row r="1244" spans="1:31" s="3" customFormat="1" ht="13" x14ac:dyDescent="0.3">
      <c r="A1244" s="35" t="s">
        <v>3719</v>
      </c>
      <c r="B1244" s="17">
        <v>1477</v>
      </c>
      <c r="C1244" s="18">
        <v>43201</v>
      </c>
      <c r="D1244" s="18">
        <v>43206.291666666701</v>
      </c>
      <c r="E1244" s="16" t="s">
        <v>1375</v>
      </c>
      <c r="F1244" s="36">
        <v>43531.333333333299</v>
      </c>
      <c r="G1244" s="16" t="s">
        <v>346</v>
      </c>
      <c r="H1244" s="17" t="s">
        <v>56</v>
      </c>
      <c r="I1244" s="17" t="s">
        <v>95</v>
      </c>
      <c r="J1244" s="17"/>
      <c r="K1244" s="17" t="s">
        <v>57</v>
      </c>
      <c r="L1244" s="17" t="s">
        <v>96</v>
      </c>
      <c r="M1244" s="17"/>
      <c r="N1244" s="17">
        <v>51.168999999999997</v>
      </c>
      <c r="O1244" s="17">
        <v>154.88999999999999</v>
      </c>
      <c r="P1244" s="17"/>
      <c r="Q1244" s="17">
        <v>150</v>
      </c>
      <c r="R1244" s="17" t="s">
        <v>83</v>
      </c>
      <c r="S1244" s="17"/>
      <c r="T1244" s="17" t="s">
        <v>78</v>
      </c>
      <c r="U1244" s="17" t="s">
        <v>61</v>
      </c>
      <c r="V1244" s="17" t="s">
        <v>62</v>
      </c>
      <c r="W1244" s="19" t="s">
        <v>319</v>
      </c>
      <c r="X1244" s="18">
        <v>44925.333333333299</v>
      </c>
      <c r="Y1244" s="18">
        <v>44925.333333333299</v>
      </c>
      <c r="Z1244" s="17" t="s">
        <v>103</v>
      </c>
      <c r="AA1244" s="17" t="s">
        <v>65</v>
      </c>
      <c r="AB1244" s="17"/>
      <c r="AC1244" s="17" t="s">
        <v>103</v>
      </c>
      <c r="AD1244" s="17"/>
      <c r="AE1244" s="17" t="s">
        <v>1509</v>
      </c>
    </row>
    <row r="1245" spans="1:31" s="3" customFormat="1" ht="13" x14ac:dyDescent="0.3">
      <c r="A1245" s="35" t="s">
        <v>3720</v>
      </c>
      <c r="B1245" s="17">
        <v>1478</v>
      </c>
      <c r="C1245" s="18">
        <v>43202</v>
      </c>
      <c r="D1245" s="18">
        <v>43206.291666666701</v>
      </c>
      <c r="E1245" s="16" t="s">
        <v>1375</v>
      </c>
      <c r="F1245" s="36">
        <v>43531.333333333299</v>
      </c>
      <c r="G1245" s="16" t="s">
        <v>346</v>
      </c>
      <c r="H1245" s="17" t="s">
        <v>56</v>
      </c>
      <c r="I1245" s="17" t="s">
        <v>95</v>
      </c>
      <c r="J1245" s="17"/>
      <c r="K1245" s="17" t="s">
        <v>57</v>
      </c>
      <c r="L1245" s="17" t="s">
        <v>96</v>
      </c>
      <c r="M1245" s="17"/>
      <c r="N1245" s="17">
        <v>102</v>
      </c>
      <c r="O1245" s="17">
        <v>102</v>
      </c>
      <c r="P1245" s="17"/>
      <c r="Q1245" s="17">
        <v>80</v>
      </c>
      <c r="R1245" s="17" t="s">
        <v>115</v>
      </c>
      <c r="S1245" s="17"/>
      <c r="T1245" s="17" t="s">
        <v>78</v>
      </c>
      <c r="U1245" s="17" t="s">
        <v>61</v>
      </c>
      <c r="V1245" s="17" t="s">
        <v>62</v>
      </c>
      <c r="W1245" s="19" t="s">
        <v>3721</v>
      </c>
      <c r="X1245" s="18">
        <v>44742.291666666701</v>
      </c>
      <c r="Y1245" s="18">
        <v>44742.291666666701</v>
      </c>
      <c r="Z1245" s="17" t="s">
        <v>103</v>
      </c>
      <c r="AA1245" s="17" t="s">
        <v>65</v>
      </c>
      <c r="AB1245" s="17"/>
      <c r="AC1245" s="17" t="s">
        <v>103</v>
      </c>
      <c r="AD1245" s="17"/>
      <c r="AE1245" s="17" t="s">
        <v>1509</v>
      </c>
    </row>
    <row r="1246" spans="1:31" s="3" customFormat="1" ht="13" x14ac:dyDescent="0.3">
      <c r="A1246" s="35" t="s">
        <v>3722</v>
      </c>
      <c r="B1246" s="17">
        <v>1480</v>
      </c>
      <c r="C1246" s="18">
        <v>43201</v>
      </c>
      <c r="D1246" s="18">
        <v>43206.291666666701</v>
      </c>
      <c r="E1246" s="16" t="s">
        <v>1375</v>
      </c>
      <c r="F1246" s="36">
        <v>43532.333333333299</v>
      </c>
      <c r="G1246" s="16" t="s">
        <v>346</v>
      </c>
      <c r="H1246" s="17" t="s">
        <v>56</v>
      </c>
      <c r="I1246" s="17"/>
      <c r="J1246" s="17"/>
      <c r="K1246" s="17" t="s">
        <v>57</v>
      </c>
      <c r="L1246" s="17"/>
      <c r="M1246" s="17"/>
      <c r="N1246" s="17">
        <v>309.3</v>
      </c>
      <c r="O1246" s="17"/>
      <c r="P1246" s="17"/>
      <c r="Q1246" s="17">
        <v>300</v>
      </c>
      <c r="R1246" s="17" t="s">
        <v>83</v>
      </c>
      <c r="S1246" s="17"/>
      <c r="T1246" s="17" t="s">
        <v>78</v>
      </c>
      <c r="U1246" s="17" t="s">
        <v>61</v>
      </c>
      <c r="V1246" s="17" t="s">
        <v>62</v>
      </c>
      <c r="W1246" s="19" t="s">
        <v>3723</v>
      </c>
      <c r="X1246" s="18">
        <v>45627.333333333299</v>
      </c>
      <c r="Y1246" s="18">
        <v>45627.333333333299</v>
      </c>
      <c r="Z1246" s="17" t="s">
        <v>103</v>
      </c>
      <c r="AA1246" s="17"/>
      <c r="AB1246" s="17"/>
      <c r="AC1246" s="17" t="s">
        <v>103</v>
      </c>
      <c r="AD1246" s="17"/>
      <c r="AE1246" s="17" t="s">
        <v>1509</v>
      </c>
    </row>
    <row r="1247" spans="1:31" s="3" customFormat="1" ht="13" x14ac:dyDescent="0.3">
      <c r="A1247" s="35" t="s">
        <v>3724</v>
      </c>
      <c r="B1247" s="17">
        <v>1481</v>
      </c>
      <c r="C1247" s="18">
        <v>43206</v>
      </c>
      <c r="D1247" s="18">
        <v>43206.291666666701</v>
      </c>
      <c r="E1247" s="16" t="s">
        <v>1375</v>
      </c>
      <c r="F1247" s="36">
        <v>43585.291666666701</v>
      </c>
      <c r="G1247" s="16" t="s">
        <v>346</v>
      </c>
      <c r="H1247" s="17" t="s">
        <v>56</v>
      </c>
      <c r="I1247" s="17"/>
      <c r="J1247" s="17"/>
      <c r="K1247" s="17" t="s">
        <v>57</v>
      </c>
      <c r="L1247" s="17"/>
      <c r="M1247" s="17"/>
      <c r="N1247" s="17">
        <v>50.74</v>
      </c>
      <c r="O1247" s="17"/>
      <c r="P1247" s="17"/>
      <c r="Q1247" s="17">
        <v>50</v>
      </c>
      <c r="R1247" s="17" t="s">
        <v>83</v>
      </c>
      <c r="S1247" s="17"/>
      <c r="T1247" s="17" t="s">
        <v>747</v>
      </c>
      <c r="U1247" s="17" t="s">
        <v>61</v>
      </c>
      <c r="V1247" s="17" t="s">
        <v>62</v>
      </c>
      <c r="W1247" s="19" t="s">
        <v>3615</v>
      </c>
      <c r="X1247" s="18">
        <v>44386.291666666701</v>
      </c>
      <c r="Y1247" s="18">
        <v>44386.291666666701</v>
      </c>
      <c r="Z1247" s="17" t="s">
        <v>103</v>
      </c>
      <c r="AA1247" s="17"/>
      <c r="AB1247" s="17"/>
      <c r="AC1247" s="17" t="s">
        <v>103</v>
      </c>
      <c r="AD1247" s="17"/>
      <c r="AE1247" s="17" t="s">
        <v>1486</v>
      </c>
    </row>
    <row r="1248" spans="1:31" s="3" customFormat="1" ht="13" x14ac:dyDescent="0.3">
      <c r="A1248" s="35" t="s">
        <v>3725</v>
      </c>
      <c r="B1248" s="17">
        <v>1482</v>
      </c>
      <c r="C1248" s="18">
        <v>43206</v>
      </c>
      <c r="D1248" s="18">
        <v>43206.291666666701</v>
      </c>
      <c r="E1248" s="16" t="s">
        <v>1375</v>
      </c>
      <c r="F1248" s="36">
        <v>43500.333333333299</v>
      </c>
      <c r="G1248" s="16" t="s">
        <v>346</v>
      </c>
      <c r="H1248" s="17" t="s">
        <v>56</v>
      </c>
      <c r="I1248" s="17" t="s">
        <v>95</v>
      </c>
      <c r="J1248" s="17"/>
      <c r="K1248" s="17" t="s">
        <v>57</v>
      </c>
      <c r="L1248" s="17" t="s">
        <v>96</v>
      </c>
      <c r="M1248" s="17"/>
      <c r="N1248" s="17">
        <v>518.4</v>
      </c>
      <c r="O1248" s="17">
        <v>518.4</v>
      </c>
      <c r="P1248" s="17"/>
      <c r="Q1248" s="17">
        <v>500</v>
      </c>
      <c r="R1248" s="17" t="s">
        <v>83</v>
      </c>
      <c r="S1248" s="17"/>
      <c r="T1248" s="17" t="s">
        <v>78</v>
      </c>
      <c r="U1248" s="17" t="s">
        <v>61</v>
      </c>
      <c r="V1248" s="17" t="s">
        <v>62</v>
      </c>
      <c r="W1248" s="19" t="s">
        <v>3726</v>
      </c>
      <c r="X1248" s="18">
        <v>44561.333333333299</v>
      </c>
      <c r="Y1248" s="18">
        <v>44561.333333333299</v>
      </c>
      <c r="Z1248" s="17" t="s">
        <v>103</v>
      </c>
      <c r="AA1248" s="17" t="s">
        <v>74</v>
      </c>
      <c r="AB1248" s="17"/>
      <c r="AC1248" s="17" t="s">
        <v>103</v>
      </c>
      <c r="AD1248" s="17"/>
      <c r="AE1248" s="17"/>
    </row>
    <row r="1249" spans="1:31" s="3" customFormat="1" ht="13" x14ac:dyDescent="0.3">
      <c r="A1249" s="35" t="s">
        <v>3727</v>
      </c>
      <c r="B1249" s="17">
        <v>1483</v>
      </c>
      <c r="C1249" s="18">
        <v>43203</v>
      </c>
      <c r="D1249" s="18">
        <v>43206.291666666701</v>
      </c>
      <c r="E1249" s="16" t="s">
        <v>1375</v>
      </c>
      <c r="F1249" s="36">
        <v>43535.291666666701</v>
      </c>
      <c r="G1249" s="16" t="s">
        <v>346</v>
      </c>
      <c r="H1249" s="17" t="s">
        <v>56</v>
      </c>
      <c r="I1249" s="17" t="s">
        <v>95</v>
      </c>
      <c r="J1249" s="17"/>
      <c r="K1249" s="17" t="s">
        <v>57</v>
      </c>
      <c r="L1249" s="17" t="s">
        <v>96</v>
      </c>
      <c r="M1249" s="17"/>
      <c r="N1249" s="17">
        <v>19.8</v>
      </c>
      <c r="O1249" s="17">
        <v>52.2</v>
      </c>
      <c r="P1249" s="17"/>
      <c r="Q1249" s="17">
        <v>50.3</v>
      </c>
      <c r="R1249" s="17" t="s">
        <v>83</v>
      </c>
      <c r="S1249" s="17"/>
      <c r="T1249" s="17" t="s">
        <v>78</v>
      </c>
      <c r="U1249" s="17" t="s">
        <v>61</v>
      </c>
      <c r="V1249" s="17" t="s">
        <v>62</v>
      </c>
      <c r="W1249" s="19" t="s">
        <v>3728</v>
      </c>
      <c r="X1249" s="18">
        <v>44531.333333333299</v>
      </c>
      <c r="Y1249" s="18">
        <v>44531.333333333299</v>
      </c>
      <c r="Z1249" s="17" t="s">
        <v>103</v>
      </c>
      <c r="AA1249" s="17"/>
      <c r="AB1249" s="17"/>
      <c r="AC1249" s="17" t="s">
        <v>103</v>
      </c>
      <c r="AD1249" s="17"/>
      <c r="AE1249" s="17" t="s">
        <v>1509</v>
      </c>
    </row>
    <row r="1250" spans="1:31" s="3" customFormat="1" ht="13" x14ac:dyDescent="0.3">
      <c r="A1250" s="35" t="s">
        <v>3729</v>
      </c>
      <c r="B1250" s="17">
        <v>1485</v>
      </c>
      <c r="C1250" s="18">
        <v>43200</v>
      </c>
      <c r="D1250" s="18">
        <v>43206.291666666701</v>
      </c>
      <c r="E1250" s="16" t="s">
        <v>1375</v>
      </c>
      <c r="F1250" s="36">
        <v>43530.333333333299</v>
      </c>
      <c r="G1250" s="16" t="s">
        <v>346</v>
      </c>
      <c r="H1250" s="17" t="s">
        <v>56</v>
      </c>
      <c r="I1250" s="17" t="s">
        <v>95</v>
      </c>
      <c r="J1250" s="17"/>
      <c r="K1250" s="17" t="s">
        <v>57</v>
      </c>
      <c r="L1250" s="17" t="s">
        <v>96</v>
      </c>
      <c r="M1250" s="17"/>
      <c r="N1250" s="17">
        <v>90</v>
      </c>
      <c r="O1250" s="17">
        <v>180</v>
      </c>
      <c r="P1250" s="17"/>
      <c r="Q1250" s="17">
        <v>200</v>
      </c>
      <c r="R1250" s="17" t="s">
        <v>83</v>
      </c>
      <c r="S1250" s="17"/>
      <c r="T1250" s="17" t="s">
        <v>78</v>
      </c>
      <c r="U1250" s="17" t="s">
        <v>61</v>
      </c>
      <c r="V1250" s="17" t="s">
        <v>62</v>
      </c>
      <c r="W1250" s="19" t="s">
        <v>1335</v>
      </c>
      <c r="X1250" s="18">
        <v>44317.291666666701</v>
      </c>
      <c r="Y1250" s="18">
        <v>44317.291666666701</v>
      </c>
      <c r="Z1250" s="17" t="s">
        <v>103</v>
      </c>
      <c r="AA1250" s="17" t="s">
        <v>65</v>
      </c>
      <c r="AB1250" s="17"/>
      <c r="AC1250" s="17" t="s">
        <v>103</v>
      </c>
      <c r="AD1250" s="17"/>
      <c r="AE1250" s="17" t="s">
        <v>1509</v>
      </c>
    </row>
    <row r="1251" spans="1:31" s="3" customFormat="1" ht="13" x14ac:dyDescent="0.3">
      <c r="A1251" s="35" t="s">
        <v>3730</v>
      </c>
      <c r="B1251" s="17">
        <v>1486</v>
      </c>
      <c r="C1251" s="18">
        <v>43201</v>
      </c>
      <c r="D1251" s="18">
        <v>43206.291666666701</v>
      </c>
      <c r="E1251" s="16" t="s">
        <v>1375</v>
      </c>
      <c r="F1251" s="36">
        <v>43532.333333333299</v>
      </c>
      <c r="G1251" s="16" t="s">
        <v>346</v>
      </c>
      <c r="H1251" s="17" t="s">
        <v>56</v>
      </c>
      <c r="I1251" s="17"/>
      <c r="J1251" s="17"/>
      <c r="K1251" s="17" t="s">
        <v>57</v>
      </c>
      <c r="L1251" s="17"/>
      <c r="M1251" s="17"/>
      <c r="N1251" s="17">
        <v>510</v>
      </c>
      <c r="O1251" s="17"/>
      <c r="P1251" s="17"/>
      <c r="Q1251" s="17">
        <v>500</v>
      </c>
      <c r="R1251" s="17" t="s">
        <v>83</v>
      </c>
      <c r="S1251" s="17"/>
      <c r="T1251" s="17" t="s">
        <v>411</v>
      </c>
      <c r="U1251" s="17" t="s">
        <v>61</v>
      </c>
      <c r="V1251" s="17" t="s">
        <v>62</v>
      </c>
      <c r="W1251" s="19" t="s">
        <v>3731</v>
      </c>
      <c r="X1251" s="18">
        <v>45261.333333333299</v>
      </c>
      <c r="Y1251" s="18">
        <v>45261.333333333299</v>
      </c>
      <c r="Z1251" s="17" t="s">
        <v>103</v>
      </c>
      <c r="AA1251" s="17"/>
      <c r="AB1251" s="17"/>
      <c r="AC1251" s="17" t="s">
        <v>103</v>
      </c>
      <c r="AD1251" s="17"/>
      <c r="AE1251" s="17" t="s">
        <v>1509</v>
      </c>
    </row>
    <row r="1252" spans="1:31" s="3" customFormat="1" ht="13" x14ac:dyDescent="0.3">
      <c r="A1252" s="35" t="s">
        <v>3732</v>
      </c>
      <c r="B1252" s="17">
        <v>1487</v>
      </c>
      <c r="C1252" s="18">
        <v>43201</v>
      </c>
      <c r="D1252" s="18">
        <v>43206.291666666701</v>
      </c>
      <c r="E1252" s="16" t="s">
        <v>1375</v>
      </c>
      <c r="F1252" s="36">
        <v>43532.333333333299</v>
      </c>
      <c r="G1252" s="16" t="s">
        <v>346</v>
      </c>
      <c r="H1252" s="17" t="s">
        <v>56</v>
      </c>
      <c r="I1252" s="17"/>
      <c r="J1252" s="17"/>
      <c r="K1252" s="17" t="s">
        <v>57</v>
      </c>
      <c r="L1252" s="17"/>
      <c r="M1252" s="17"/>
      <c r="N1252" s="17">
        <v>510</v>
      </c>
      <c r="O1252" s="17"/>
      <c r="P1252" s="17"/>
      <c r="Q1252" s="17">
        <v>500</v>
      </c>
      <c r="R1252" s="17" t="s">
        <v>83</v>
      </c>
      <c r="S1252" s="17"/>
      <c r="T1252" s="17" t="s">
        <v>411</v>
      </c>
      <c r="U1252" s="17" t="s">
        <v>61</v>
      </c>
      <c r="V1252" s="17" t="s">
        <v>62</v>
      </c>
      <c r="W1252" s="19" t="s">
        <v>3731</v>
      </c>
      <c r="X1252" s="18">
        <v>45627.333333333299</v>
      </c>
      <c r="Y1252" s="18">
        <v>45627.333333333299</v>
      </c>
      <c r="Z1252" s="17" t="s">
        <v>103</v>
      </c>
      <c r="AA1252" s="17"/>
      <c r="AB1252" s="17"/>
      <c r="AC1252" s="17" t="s">
        <v>103</v>
      </c>
      <c r="AD1252" s="17"/>
      <c r="AE1252" s="17" t="s">
        <v>1509</v>
      </c>
    </row>
    <row r="1253" spans="1:31" s="3" customFormat="1" ht="13" x14ac:dyDescent="0.3">
      <c r="A1253" s="35" t="s">
        <v>3733</v>
      </c>
      <c r="B1253" s="17">
        <v>1488</v>
      </c>
      <c r="C1253" s="18">
        <v>43201</v>
      </c>
      <c r="D1253" s="18">
        <v>43206.291666666701</v>
      </c>
      <c r="E1253" s="16" t="s">
        <v>1375</v>
      </c>
      <c r="F1253" s="36">
        <v>43530.333333333299</v>
      </c>
      <c r="G1253" s="16" t="s">
        <v>346</v>
      </c>
      <c r="H1253" s="17" t="s">
        <v>56</v>
      </c>
      <c r="I1253" s="17" t="s">
        <v>95</v>
      </c>
      <c r="J1253" s="17"/>
      <c r="K1253" s="17" t="s">
        <v>57</v>
      </c>
      <c r="L1253" s="17" t="s">
        <v>96</v>
      </c>
      <c r="M1253" s="17"/>
      <c r="N1253" s="17">
        <v>92.08</v>
      </c>
      <c r="O1253" s="17">
        <v>311.88499999999999</v>
      </c>
      <c r="P1253" s="17"/>
      <c r="Q1253" s="17">
        <v>300</v>
      </c>
      <c r="R1253" s="17" t="s">
        <v>83</v>
      </c>
      <c r="S1253" s="17"/>
      <c r="T1253" s="17" t="s">
        <v>78</v>
      </c>
      <c r="U1253" s="17" t="s">
        <v>61</v>
      </c>
      <c r="V1253" s="17" t="s">
        <v>62</v>
      </c>
      <c r="W1253" s="19" t="s">
        <v>179</v>
      </c>
      <c r="X1253" s="18">
        <v>44925.333333333299</v>
      </c>
      <c r="Y1253" s="18">
        <v>44925.333333333299</v>
      </c>
      <c r="Z1253" s="17" t="s">
        <v>103</v>
      </c>
      <c r="AA1253" s="17" t="s">
        <v>65</v>
      </c>
      <c r="AB1253" s="17"/>
      <c r="AC1253" s="17" t="s">
        <v>103</v>
      </c>
      <c r="AD1253" s="17"/>
      <c r="AE1253" s="17" t="s">
        <v>1509</v>
      </c>
    </row>
    <row r="1254" spans="1:31" s="3" customFormat="1" ht="13" x14ac:dyDescent="0.3">
      <c r="A1254" s="35" t="s">
        <v>3734</v>
      </c>
      <c r="B1254" s="17">
        <v>1489</v>
      </c>
      <c r="C1254" s="18">
        <v>43206</v>
      </c>
      <c r="D1254" s="18">
        <v>43206.291666666701</v>
      </c>
      <c r="E1254" s="16" t="s">
        <v>1375</v>
      </c>
      <c r="F1254" s="36">
        <v>43537.291666666701</v>
      </c>
      <c r="G1254" s="16" t="s">
        <v>346</v>
      </c>
      <c r="H1254" s="17" t="s">
        <v>95</v>
      </c>
      <c r="I1254" s="17"/>
      <c r="J1254" s="17"/>
      <c r="K1254" s="17" t="s">
        <v>96</v>
      </c>
      <c r="L1254" s="17"/>
      <c r="M1254" s="17"/>
      <c r="N1254" s="17">
        <v>102.73</v>
      </c>
      <c r="O1254" s="17"/>
      <c r="P1254" s="17"/>
      <c r="Q1254" s="17">
        <v>100</v>
      </c>
      <c r="R1254" s="17" t="s">
        <v>83</v>
      </c>
      <c r="S1254" s="17"/>
      <c r="T1254" s="17" t="s">
        <v>78</v>
      </c>
      <c r="U1254" s="17" t="s">
        <v>61</v>
      </c>
      <c r="V1254" s="17" t="s">
        <v>62</v>
      </c>
      <c r="W1254" s="19" t="s">
        <v>3735</v>
      </c>
      <c r="X1254" s="18">
        <v>44713.291666666701</v>
      </c>
      <c r="Y1254" s="18">
        <v>44713.291666666701</v>
      </c>
      <c r="Z1254" s="17" t="s">
        <v>103</v>
      </c>
      <c r="AA1254" s="17"/>
      <c r="AB1254" s="17"/>
      <c r="AC1254" s="17" t="s">
        <v>103</v>
      </c>
      <c r="AD1254" s="17"/>
      <c r="AE1254" s="17" t="s">
        <v>1509</v>
      </c>
    </row>
    <row r="1255" spans="1:31" s="3" customFormat="1" ht="13" x14ac:dyDescent="0.3">
      <c r="A1255" s="35" t="s">
        <v>3736</v>
      </c>
      <c r="B1255" s="17">
        <v>1490</v>
      </c>
      <c r="C1255" s="18">
        <v>43203</v>
      </c>
      <c r="D1255" s="18">
        <v>43206.291666666701</v>
      </c>
      <c r="E1255" s="16" t="s">
        <v>1375</v>
      </c>
      <c r="F1255" s="36">
        <v>43524.333333333299</v>
      </c>
      <c r="G1255" s="16" t="s">
        <v>346</v>
      </c>
      <c r="H1255" s="17" t="s">
        <v>56</v>
      </c>
      <c r="I1255" s="17"/>
      <c r="J1255" s="17"/>
      <c r="K1255" s="17" t="s">
        <v>430</v>
      </c>
      <c r="L1255" s="17"/>
      <c r="M1255" s="17"/>
      <c r="N1255" s="17">
        <v>100</v>
      </c>
      <c r="O1255" s="17"/>
      <c r="P1255" s="17"/>
      <c r="Q1255" s="17">
        <v>100</v>
      </c>
      <c r="R1255" s="17" t="s">
        <v>83</v>
      </c>
      <c r="S1255" s="17"/>
      <c r="T1255" s="17" t="s">
        <v>369</v>
      </c>
      <c r="U1255" s="17" t="s">
        <v>61</v>
      </c>
      <c r="V1255" s="17" t="s">
        <v>62</v>
      </c>
      <c r="W1255" s="19" t="s">
        <v>3737</v>
      </c>
      <c r="X1255" s="18">
        <v>45444.291666666701</v>
      </c>
      <c r="Y1255" s="18">
        <v>45444.291666666701</v>
      </c>
      <c r="Z1255" s="17" t="s">
        <v>103</v>
      </c>
      <c r="AA1255" s="17" t="s">
        <v>65</v>
      </c>
      <c r="AB1255" s="17"/>
      <c r="AC1255" s="17" t="s">
        <v>103</v>
      </c>
      <c r="AD1255" s="17"/>
      <c r="AE1255" s="17" t="s">
        <v>1509</v>
      </c>
    </row>
    <row r="1256" spans="1:31" s="3" customFormat="1" ht="13" x14ac:dyDescent="0.3">
      <c r="A1256" s="35" t="s">
        <v>3738</v>
      </c>
      <c r="B1256" s="17">
        <v>1492</v>
      </c>
      <c r="C1256" s="18">
        <v>43202</v>
      </c>
      <c r="D1256" s="18">
        <v>43206.291666666701</v>
      </c>
      <c r="E1256" s="16" t="s">
        <v>1375</v>
      </c>
      <c r="F1256" s="36">
        <v>44295.291666666701</v>
      </c>
      <c r="G1256" s="16" t="s">
        <v>346</v>
      </c>
      <c r="H1256" s="17" t="s">
        <v>56</v>
      </c>
      <c r="I1256" s="17"/>
      <c r="J1256" s="17"/>
      <c r="K1256" s="17" t="s">
        <v>57</v>
      </c>
      <c r="L1256" s="17"/>
      <c r="M1256" s="17"/>
      <c r="N1256" s="17">
        <v>150</v>
      </c>
      <c r="O1256" s="17"/>
      <c r="P1256" s="17"/>
      <c r="Q1256" s="17">
        <v>150</v>
      </c>
      <c r="R1256" s="17" t="s">
        <v>83</v>
      </c>
      <c r="S1256" s="17"/>
      <c r="T1256" s="17" t="s">
        <v>60</v>
      </c>
      <c r="U1256" s="17" t="s">
        <v>61</v>
      </c>
      <c r="V1256" s="17" t="s">
        <v>62</v>
      </c>
      <c r="W1256" s="19" t="s">
        <v>102</v>
      </c>
      <c r="X1256" s="18">
        <v>44531.333333333299</v>
      </c>
      <c r="Y1256" s="18">
        <v>44531.333333333299</v>
      </c>
      <c r="Z1256" s="17" t="s">
        <v>103</v>
      </c>
      <c r="AA1256" s="17" t="s">
        <v>65</v>
      </c>
      <c r="AB1256" s="17" t="s">
        <v>65</v>
      </c>
      <c r="AC1256" s="17" t="s">
        <v>103</v>
      </c>
      <c r="AD1256" s="17"/>
      <c r="AE1256" s="17" t="s">
        <v>1509</v>
      </c>
    </row>
    <row r="1257" spans="1:31" s="3" customFormat="1" ht="13" x14ac:dyDescent="0.3">
      <c r="A1257" s="35" t="s">
        <v>3739</v>
      </c>
      <c r="B1257" s="17">
        <v>1494</v>
      </c>
      <c r="C1257" s="18">
        <v>43250</v>
      </c>
      <c r="D1257" s="18">
        <v>43206.291666666701</v>
      </c>
      <c r="E1257" s="16" t="s">
        <v>1375</v>
      </c>
      <c r="F1257" s="36">
        <v>43563.291666666701</v>
      </c>
      <c r="G1257" s="16" t="s">
        <v>346</v>
      </c>
      <c r="H1257" s="17" t="s">
        <v>55</v>
      </c>
      <c r="I1257" s="17"/>
      <c r="J1257" s="17"/>
      <c r="K1257" s="17" t="s">
        <v>55</v>
      </c>
      <c r="L1257" s="17"/>
      <c r="M1257" s="17"/>
      <c r="N1257" s="17">
        <v>576</v>
      </c>
      <c r="O1257" s="17"/>
      <c r="P1257" s="17"/>
      <c r="Q1257" s="17">
        <v>559.29999999999995</v>
      </c>
      <c r="R1257" s="17" t="s">
        <v>83</v>
      </c>
      <c r="S1257" s="17"/>
      <c r="T1257" s="17" t="s">
        <v>369</v>
      </c>
      <c r="U1257" s="17" t="s">
        <v>61</v>
      </c>
      <c r="V1257" s="17" t="s">
        <v>62</v>
      </c>
      <c r="W1257" s="19" t="s">
        <v>3740</v>
      </c>
      <c r="X1257" s="18">
        <v>45746.291666666701</v>
      </c>
      <c r="Y1257" s="18">
        <v>45746.291666666701</v>
      </c>
      <c r="Z1257" s="17" t="s">
        <v>103</v>
      </c>
      <c r="AA1257" s="17" t="s">
        <v>65</v>
      </c>
      <c r="AB1257" s="17"/>
      <c r="AC1257" s="17" t="s">
        <v>103</v>
      </c>
      <c r="AD1257" s="17"/>
      <c r="AE1257" s="17" t="s">
        <v>1509</v>
      </c>
    </row>
    <row r="1258" spans="1:31" s="3" customFormat="1" ht="13" x14ac:dyDescent="0.3">
      <c r="A1258" s="35" t="s">
        <v>3741</v>
      </c>
      <c r="B1258" s="17">
        <v>1497</v>
      </c>
      <c r="C1258" s="18">
        <v>43206</v>
      </c>
      <c r="D1258" s="18">
        <v>43206.291666666701</v>
      </c>
      <c r="E1258" s="16" t="s">
        <v>1375</v>
      </c>
      <c r="F1258" s="36">
        <v>43537.291666666701</v>
      </c>
      <c r="G1258" s="16" t="s">
        <v>346</v>
      </c>
      <c r="H1258" s="17" t="s">
        <v>95</v>
      </c>
      <c r="I1258" s="17"/>
      <c r="J1258" s="17"/>
      <c r="K1258" s="17" t="s">
        <v>96</v>
      </c>
      <c r="L1258" s="17"/>
      <c r="M1258" s="17"/>
      <c r="N1258" s="17">
        <v>40.825000000000003</v>
      </c>
      <c r="O1258" s="17"/>
      <c r="P1258" s="17"/>
      <c r="Q1258" s="17">
        <v>40</v>
      </c>
      <c r="R1258" s="17" t="s">
        <v>83</v>
      </c>
      <c r="S1258" s="17"/>
      <c r="T1258" s="17" t="s">
        <v>133</v>
      </c>
      <c r="U1258" s="17" t="s">
        <v>61</v>
      </c>
      <c r="V1258" s="17" t="s">
        <v>62</v>
      </c>
      <c r="W1258" s="19" t="s">
        <v>3742</v>
      </c>
      <c r="X1258" s="18">
        <v>44501.291666666701</v>
      </c>
      <c r="Y1258" s="18">
        <v>44501.291666666701</v>
      </c>
      <c r="Z1258" s="17" t="s">
        <v>103</v>
      </c>
      <c r="AA1258" s="17"/>
      <c r="AB1258" s="17"/>
      <c r="AC1258" s="17" t="s">
        <v>103</v>
      </c>
      <c r="AD1258" s="17"/>
      <c r="AE1258" s="17" t="s">
        <v>1509</v>
      </c>
    </row>
    <row r="1259" spans="1:31" s="3" customFormat="1" ht="13" x14ac:dyDescent="0.3">
      <c r="A1259" s="35" t="s">
        <v>3743</v>
      </c>
      <c r="B1259" s="17">
        <v>1498</v>
      </c>
      <c r="C1259" s="18">
        <v>43206</v>
      </c>
      <c r="D1259" s="18">
        <v>43206.291666666701</v>
      </c>
      <c r="E1259" s="16" t="s">
        <v>1375</v>
      </c>
      <c r="F1259" s="36">
        <v>43531.333333333299</v>
      </c>
      <c r="G1259" s="16" t="s">
        <v>346</v>
      </c>
      <c r="H1259" s="17" t="s">
        <v>95</v>
      </c>
      <c r="I1259" s="17"/>
      <c r="J1259" s="17"/>
      <c r="K1259" s="17" t="s">
        <v>96</v>
      </c>
      <c r="L1259" s="17"/>
      <c r="M1259" s="17"/>
      <c r="N1259" s="17">
        <v>110</v>
      </c>
      <c r="O1259" s="17"/>
      <c r="P1259" s="17"/>
      <c r="Q1259" s="17">
        <v>100</v>
      </c>
      <c r="R1259" s="17" t="s">
        <v>83</v>
      </c>
      <c r="S1259" s="17"/>
      <c r="T1259" s="17" t="s">
        <v>226</v>
      </c>
      <c r="U1259" s="17" t="s">
        <v>61</v>
      </c>
      <c r="V1259" s="17" t="s">
        <v>62</v>
      </c>
      <c r="W1259" s="19" t="s">
        <v>3744</v>
      </c>
      <c r="X1259" s="18">
        <v>44926.333333333299</v>
      </c>
      <c r="Y1259" s="18">
        <v>44926.333333333299</v>
      </c>
      <c r="Z1259" s="17" t="s">
        <v>103</v>
      </c>
      <c r="AA1259" s="17" t="s">
        <v>65</v>
      </c>
      <c r="AB1259" s="17"/>
      <c r="AC1259" s="17" t="s">
        <v>103</v>
      </c>
      <c r="AD1259" s="17"/>
      <c r="AE1259" s="17" t="s">
        <v>1509</v>
      </c>
    </row>
    <row r="1260" spans="1:31" s="3" customFormat="1" ht="13" x14ac:dyDescent="0.3">
      <c r="A1260" s="35" t="s">
        <v>3745</v>
      </c>
      <c r="B1260" s="17">
        <v>1500</v>
      </c>
      <c r="C1260" s="18">
        <v>43206</v>
      </c>
      <c r="D1260" s="18">
        <v>43206.291666666701</v>
      </c>
      <c r="E1260" s="16" t="s">
        <v>1375</v>
      </c>
      <c r="F1260" s="36">
        <v>43530.333333333299</v>
      </c>
      <c r="G1260" s="16" t="s">
        <v>346</v>
      </c>
      <c r="H1260" s="17" t="s">
        <v>95</v>
      </c>
      <c r="I1260" s="17" t="s">
        <v>56</v>
      </c>
      <c r="J1260" s="17"/>
      <c r="K1260" s="17" t="s">
        <v>96</v>
      </c>
      <c r="L1260" s="17" t="s">
        <v>57</v>
      </c>
      <c r="M1260" s="17"/>
      <c r="N1260" s="17">
        <v>128.35</v>
      </c>
      <c r="O1260" s="17">
        <v>25</v>
      </c>
      <c r="P1260" s="17"/>
      <c r="Q1260" s="17">
        <v>125</v>
      </c>
      <c r="R1260" s="17" t="s">
        <v>83</v>
      </c>
      <c r="S1260" s="17"/>
      <c r="T1260" s="17" t="s">
        <v>88</v>
      </c>
      <c r="U1260" s="17" t="s">
        <v>61</v>
      </c>
      <c r="V1260" s="17" t="s">
        <v>62</v>
      </c>
      <c r="W1260" s="19" t="s">
        <v>544</v>
      </c>
      <c r="X1260" s="18">
        <v>44166.333333333299</v>
      </c>
      <c r="Y1260" s="18">
        <v>44166.333333333299</v>
      </c>
      <c r="Z1260" s="17" t="s">
        <v>103</v>
      </c>
      <c r="AA1260" s="17" t="s">
        <v>65</v>
      </c>
      <c r="AB1260" s="17"/>
      <c r="AC1260" s="17" t="s">
        <v>103</v>
      </c>
      <c r="AD1260" s="17"/>
      <c r="AE1260" s="17" t="s">
        <v>1509</v>
      </c>
    </row>
    <row r="1261" spans="1:31" s="3" customFormat="1" ht="13" x14ac:dyDescent="0.3">
      <c r="A1261" s="35" t="s">
        <v>3746</v>
      </c>
      <c r="B1261" s="17">
        <v>1501</v>
      </c>
      <c r="C1261" s="18">
        <v>43206</v>
      </c>
      <c r="D1261" s="18">
        <v>43206.291666666701</v>
      </c>
      <c r="E1261" s="16" t="s">
        <v>1375</v>
      </c>
      <c r="F1261" s="36">
        <v>43580.291666666701</v>
      </c>
      <c r="G1261" s="16" t="s">
        <v>346</v>
      </c>
      <c r="H1261" s="17" t="s">
        <v>56</v>
      </c>
      <c r="I1261" s="17"/>
      <c r="J1261" s="17"/>
      <c r="K1261" s="17" t="s">
        <v>57</v>
      </c>
      <c r="L1261" s="17"/>
      <c r="M1261" s="17"/>
      <c r="N1261" s="17">
        <v>101.4</v>
      </c>
      <c r="O1261" s="17"/>
      <c r="P1261" s="17"/>
      <c r="Q1261" s="17">
        <v>100</v>
      </c>
      <c r="R1261" s="17" t="s">
        <v>83</v>
      </c>
      <c r="S1261" s="17"/>
      <c r="T1261" s="17" t="s">
        <v>88</v>
      </c>
      <c r="U1261" s="17" t="s">
        <v>61</v>
      </c>
      <c r="V1261" s="17" t="s">
        <v>62</v>
      </c>
      <c r="W1261" s="19" t="s">
        <v>327</v>
      </c>
      <c r="X1261" s="18">
        <v>44386.291666666701</v>
      </c>
      <c r="Y1261" s="18">
        <v>44386.291666666701</v>
      </c>
      <c r="Z1261" s="17" t="s">
        <v>103</v>
      </c>
      <c r="AA1261" s="17"/>
      <c r="AB1261" s="17"/>
      <c r="AC1261" s="17" t="s">
        <v>103</v>
      </c>
      <c r="AD1261" s="17"/>
      <c r="AE1261" s="17" t="s">
        <v>1509</v>
      </c>
    </row>
    <row r="1262" spans="1:31" s="3" customFormat="1" ht="13" x14ac:dyDescent="0.3">
      <c r="A1262" s="35" t="s">
        <v>3747</v>
      </c>
      <c r="B1262" s="17">
        <v>1502</v>
      </c>
      <c r="C1262" s="18">
        <v>43206</v>
      </c>
      <c r="D1262" s="18">
        <v>43206.291666666701</v>
      </c>
      <c r="E1262" s="16" t="s">
        <v>1375</v>
      </c>
      <c r="F1262" s="36">
        <v>43521.333333333299</v>
      </c>
      <c r="G1262" s="16" t="s">
        <v>346</v>
      </c>
      <c r="H1262" s="17" t="s">
        <v>56</v>
      </c>
      <c r="I1262" s="17"/>
      <c r="J1262" s="17"/>
      <c r="K1262" s="17" t="s">
        <v>57</v>
      </c>
      <c r="L1262" s="17"/>
      <c r="M1262" s="17"/>
      <c r="N1262" s="17">
        <v>300</v>
      </c>
      <c r="O1262" s="17"/>
      <c r="P1262" s="17"/>
      <c r="Q1262" s="17">
        <v>300</v>
      </c>
      <c r="R1262" s="17" t="s">
        <v>83</v>
      </c>
      <c r="S1262" s="17"/>
      <c r="T1262" s="17" t="s">
        <v>201</v>
      </c>
      <c r="U1262" s="17" t="s">
        <v>61</v>
      </c>
      <c r="V1262" s="17" t="s">
        <v>62</v>
      </c>
      <c r="W1262" s="19" t="s">
        <v>3748</v>
      </c>
      <c r="X1262" s="18">
        <v>44378.291666666701</v>
      </c>
      <c r="Y1262" s="18">
        <v>44378.291666666701</v>
      </c>
      <c r="Z1262" s="17" t="s">
        <v>103</v>
      </c>
      <c r="AA1262" s="17"/>
      <c r="AB1262" s="17"/>
      <c r="AC1262" s="17" t="s">
        <v>103</v>
      </c>
      <c r="AD1262" s="17"/>
      <c r="AE1262" s="17" t="s">
        <v>1509</v>
      </c>
    </row>
    <row r="1263" spans="1:31" s="3" customFormat="1" ht="13" x14ac:dyDescent="0.3">
      <c r="A1263" s="35" t="s">
        <v>3749</v>
      </c>
      <c r="B1263" s="17">
        <v>1503</v>
      </c>
      <c r="C1263" s="18">
        <v>43203</v>
      </c>
      <c r="D1263" s="18">
        <v>43206.291666666701</v>
      </c>
      <c r="E1263" s="16" t="s">
        <v>1375</v>
      </c>
      <c r="F1263" s="36">
        <v>43529.333333333299</v>
      </c>
      <c r="G1263" s="16" t="s">
        <v>346</v>
      </c>
      <c r="H1263" s="17" t="s">
        <v>56</v>
      </c>
      <c r="I1263" s="17"/>
      <c r="J1263" s="17"/>
      <c r="K1263" s="17" t="s">
        <v>57</v>
      </c>
      <c r="L1263" s="17"/>
      <c r="M1263" s="17"/>
      <c r="N1263" s="17">
        <v>100</v>
      </c>
      <c r="O1263" s="17"/>
      <c r="P1263" s="17"/>
      <c r="Q1263" s="17">
        <v>100</v>
      </c>
      <c r="R1263" s="17" t="s">
        <v>83</v>
      </c>
      <c r="S1263" s="17"/>
      <c r="T1263" s="17" t="s">
        <v>522</v>
      </c>
      <c r="U1263" s="17" t="s">
        <v>61</v>
      </c>
      <c r="V1263" s="17" t="s">
        <v>62</v>
      </c>
      <c r="W1263" s="19" t="s">
        <v>3750</v>
      </c>
      <c r="X1263" s="18">
        <v>44377.291666666701</v>
      </c>
      <c r="Y1263" s="18">
        <v>44377.291666666701</v>
      </c>
      <c r="Z1263" s="17" t="s">
        <v>103</v>
      </c>
      <c r="AA1263" s="17"/>
      <c r="AB1263" s="17"/>
      <c r="AC1263" s="17" t="s">
        <v>103</v>
      </c>
      <c r="AD1263" s="17"/>
      <c r="AE1263" s="17" t="s">
        <v>1509</v>
      </c>
    </row>
    <row r="1264" spans="1:31" s="3" customFormat="1" ht="25.5" x14ac:dyDescent="0.3">
      <c r="A1264" s="35" t="s">
        <v>3751</v>
      </c>
      <c r="B1264" s="17">
        <v>1504</v>
      </c>
      <c r="C1264" s="18">
        <v>43207</v>
      </c>
      <c r="D1264" s="18">
        <v>42110.291666666701</v>
      </c>
      <c r="E1264" s="16" t="s">
        <v>1375</v>
      </c>
      <c r="F1264" s="36">
        <v>43530.333333333299</v>
      </c>
      <c r="G1264" s="16" t="s">
        <v>346</v>
      </c>
      <c r="H1264" s="17" t="s">
        <v>56</v>
      </c>
      <c r="I1264" s="17" t="s">
        <v>95</v>
      </c>
      <c r="J1264" s="17"/>
      <c r="K1264" s="17" t="s">
        <v>57</v>
      </c>
      <c r="L1264" s="17" t="s">
        <v>96</v>
      </c>
      <c r="M1264" s="17"/>
      <c r="N1264" s="17">
        <v>37</v>
      </c>
      <c r="O1264" s="17">
        <v>153.5</v>
      </c>
      <c r="P1264" s="17"/>
      <c r="Q1264" s="17">
        <v>150</v>
      </c>
      <c r="R1264" s="17" t="s">
        <v>83</v>
      </c>
      <c r="S1264" s="17"/>
      <c r="T1264" s="17" t="s">
        <v>88</v>
      </c>
      <c r="U1264" s="17" t="s">
        <v>61</v>
      </c>
      <c r="V1264" s="17" t="s">
        <v>62</v>
      </c>
      <c r="W1264" s="19" t="s">
        <v>3752</v>
      </c>
      <c r="X1264" s="18">
        <v>44166.333333333299</v>
      </c>
      <c r="Y1264" s="18">
        <v>44166.333333333299</v>
      </c>
      <c r="Z1264" s="17" t="s">
        <v>103</v>
      </c>
      <c r="AA1264" s="17" t="s">
        <v>65</v>
      </c>
      <c r="AB1264" s="17"/>
      <c r="AC1264" s="17" t="s">
        <v>103</v>
      </c>
      <c r="AD1264" s="17"/>
      <c r="AE1264" s="17" t="s">
        <v>1509</v>
      </c>
    </row>
    <row r="1265" spans="1:31" s="3" customFormat="1" ht="13" x14ac:dyDescent="0.3">
      <c r="A1265" s="35" t="s">
        <v>3753</v>
      </c>
      <c r="B1265" s="17">
        <v>1505</v>
      </c>
      <c r="C1265" s="18">
        <v>43206</v>
      </c>
      <c r="D1265" s="18">
        <v>43206.291666666701</v>
      </c>
      <c r="E1265" s="16" t="s">
        <v>1375</v>
      </c>
      <c r="F1265" s="36">
        <v>43585.291666666701</v>
      </c>
      <c r="G1265" s="16" t="s">
        <v>346</v>
      </c>
      <c r="H1265" s="17" t="s">
        <v>95</v>
      </c>
      <c r="I1265" s="17" t="s">
        <v>56</v>
      </c>
      <c r="J1265" s="17"/>
      <c r="K1265" s="17" t="s">
        <v>96</v>
      </c>
      <c r="L1265" s="17" t="s">
        <v>57</v>
      </c>
      <c r="M1265" s="17"/>
      <c r="N1265" s="17">
        <v>61.005000000000003</v>
      </c>
      <c r="O1265" s="17">
        <v>41.4</v>
      </c>
      <c r="P1265" s="17"/>
      <c r="Q1265" s="17">
        <v>99.995000000000005</v>
      </c>
      <c r="R1265" s="17" t="s">
        <v>83</v>
      </c>
      <c r="S1265" s="17"/>
      <c r="T1265" s="17" t="s">
        <v>3754</v>
      </c>
      <c r="U1265" s="17" t="s">
        <v>61</v>
      </c>
      <c r="V1265" s="17" t="s">
        <v>62</v>
      </c>
      <c r="W1265" s="19" t="s">
        <v>3755</v>
      </c>
      <c r="X1265" s="18">
        <v>44531.333333333299</v>
      </c>
      <c r="Y1265" s="18">
        <v>44531.333333333299</v>
      </c>
      <c r="Z1265" s="17" t="s">
        <v>103</v>
      </c>
      <c r="AA1265" s="17"/>
      <c r="AB1265" s="17"/>
      <c r="AC1265" s="17" t="s">
        <v>103</v>
      </c>
      <c r="AD1265" s="17"/>
      <c r="AE1265" s="17" t="s">
        <v>1486</v>
      </c>
    </row>
    <row r="1266" spans="1:31" s="3" customFormat="1" ht="13" x14ac:dyDescent="0.3">
      <c r="A1266" s="35" t="s">
        <v>3756</v>
      </c>
      <c r="B1266" s="17">
        <v>1506</v>
      </c>
      <c r="C1266" s="18">
        <v>43207</v>
      </c>
      <c r="D1266" s="18">
        <v>43206.291666666701</v>
      </c>
      <c r="E1266" s="16" t="s">
        <v>1375</v>
      </c>
      <c r="F1266" s="36">
        <v>43530.333333333299</v>
      </c>
      <c r="G1266" s="16" t="s">
        <v>346</v>
      </c>
      <c r="H1266" s="17" t="s">
        <v>95</v>
      </c>
      <c r="I1266" s="17" t="s">
        <v>56</v>
      </c>
      <c r="J1266" s="17"/>
      <c r="K1266" s="17" t="s">
        <v>96</v>
      </c>
      <c r="L1266" s="17" t="s">
        <v>57</v>
      </c>
      <c r="M1266" s="17"/>
      <c r="N1266" s="17">
        <v>206</v>
      </c>
      <c r="O1266" s="17">
        <v>50</v>
      </c>
      <c r="P1266" s="17"/>
      <c r="Q1266" s="17">
        <v>200</v>
      </c>
      <c r="R1266" s="17" t="s">
        <v>83</v>
      </c>
      <c r="S1266" s="17"/>
      <c r="T1266" s="17" t="s">
        <v>88</v>
      </c>
      <c r="U1266" s="17" t="s">
        <v>61</v>
      </c>
      <c r="V1266" s="17" t="s">
        <v>62</v>
      </c>
      <c r="W1266" s="19" t="s">
        <v>3757</v>
      </c>
      <c r="X1266" s="18">
        <v>44166.333333333299</v>
      </c>
      <c r="Y1266" s="18">
        <v>44166.333333333299</v>
      </c>
      <c r="Z1266" s="17" t="s">
        <v>103</v>
      </c>
      <c r="AA1266" s="17" t="s">
        <v>65</v>
      </c>
      <c r="AB1266" s="17"/>
      <c r="AC1266" s="17" t="s">
        <v>103</v>
      </c>
      <c r="AD1266" s="17"/>
      <c r="AE1266" s="17" t="s">
        <v>1509</v>
      </c>
    </row>
    <row r="1267" spans="1:31" s="3" customFormat="1" ht="13" x14ac:dyDescent="0.3">
      <c r="A1267" s="35" t="s">
        <v>3758</v>
      </c>
      <c r="B1267" s="17">
        <v>1508</v>
      </c>
      <c r="C1267" s="18">
        <v>43204</v>
      </c>
      <c r="D1267" s="18">
        <v>43206.291666666701</v>
      </c>
      <c r="E1267" s="16" t="s">
        <v>1375</v>
      </c>
      <c r="F1267" s="36">
        <v>43573.291666666701</v>
      </c>
      <c r="G1267" s="16" t="s">
        <v>346</v>
      </c>
      <c r="H1267" s="17" t="s">
        <v>56</v>
      </c>
      <c r="I1267" s="17"/>
      <c r="J1267" s="17"/>
      <c r="K1267" s="17" t="s">
        <v>57</v>
      </c>
      <c r="L1267" s="17"/>
      <c r="M1267" s="17"/>
      <c r="N1267" s="17">
        <v>500</v>
      </c>
      <c r="O1267" s="17"/>
      <c r="P1267" s="17"/>
      <c r="Q1267" s="17">
        <v>500</v>
      </c>
      <c r="R1267" s="17" t="s">
        <v>83</v>
      </c>
      <c r="S1267" s="17"/>
      <c r="T1267" s="17" t="s">
        <v>163</v>
      </c>
      <c r="U1267" s="17" t="s">
        <v>61</v>
      </c>
      <c r="V1267" s="17" t="s">
        <v>89</v>
      </c>
      <c r="W1267" s="19" t="s">
        <v>3759</v>
      </c>
      <c r="X1267" s="18">
        <v>44378.291666666701</v>
      </c>
      <c r="Y1267" s="18">
        <v>44552.333333333299</v>
      </c>
      <c r="Z1267" s="17" t="s">
        <v>103</v>
      </c>
      <c r="AA1267" s="17" t="s">
        <v>65</v>
      </c>
      <c r="AB1267" s="17"/>
      <c r="AC1267" s="17" t="s">
        <v>103</v>
      </c>
      <c r="AD1267" s="17"/>
      <c r="AE1267" s="17" t="s">
        <v>1509</v>
      </c>
    </row>
    <row r="1268" spans="1:31" s="3" customFormat="1" ht="13" x14ac:dyDescent="0.3">
      <c r="A1268" s="35" t="s">
        <v>3760</v>
      </c>
      <c r="B1268" s="17">
        <v>1509</v>
      </c>
      <c r="C1268" s="18">
        <v>43200</v>
      </c>
      <c r="D1268" s="18">
        <v>43206.291666666701</v>
      </c>
      <c r="E1268" s="16" t="s">
        <v>1375</v>
      </c>
      <c r="F1268" s="36">
        <v>43535.291666666701</v>
      </c>
      <c r="G1268" s="16" t="s">
        <v>346</v>
      </c>
      <c r="H1268" s="17" t="s">
        <v>56</v>
      </c>
      <c r="I1268" s="17" t="s">
        <v>95</v>
      </c>
      <c r="J1268" s="17"/>
      <c r="K1268" s="17" t="s">
        <v>57</v>
      </c>
      <c r="L1268" s="17" t="s">
        <v>96</v>
      </c>
      <c r="M1268" s="17"/>
      <c r="N1268" s="17">
        <v>29.47</v>
      </c>
      <c r="O1268" s="17">
        <v>225</v>
      </c>
      <c r="P1268" s="17"/>
      <c r="Q1268" s="17">
        <v>250</v>
      </c>
      <c r="R1268" s="17" t="s">
        <v>83</v>
      </c>
      <c r="S1268" s="17"/>
      <c r="T1268" s="17" t="s">
        <v>88</v>
      </c>
      <c r="U1268" s="17" t="s">
        <v>61</v>
      </c>
      <c r="V1268" s="17" t="s">
        <v>89</v>
      </c>
      <c r="W1268" s="19" t="s">
        <v>3761</v>
      </c>
      <c r="X1268" s="18">
        <v>44563.333333333299</v>
      </c>
      <c r="Y1268" s="18">
        <v>45566.291666666701</v>
      </c>
      <c r="Z1268" s="17" t="s">
        <v>103</v>
      </c>
      <c r="AA1268" s="17"/>
      <c r="AB1268" s="17"/>
      <c r="AC1268" s="17" t="s">
        <v>103</v>
      </c>
      <c r="AD1268" s="17"/>
      <c r="AE1268" s="17"/>
    </row>
    <row r="1269" spans="1:31" s="3" customFormat="1" ht="13" x14ac:dyDescent="0.3">
      <c r="A1269" s="35" t="s">
        <v>3762</v>
      </c>
      <c r="B1269" s="17">
        <v>1511</v>
      </c>
      <c r="C1269" s="18">
        <v>43203</v>
      </c>
      <c r="D1269" s="18">
        <v>43206.291666666701</v>
      </c>
      <c r="E1269" s="16" t="s">
        <v>1375</v>
      </c>
      <c r="F1269" s="36">
        <v>43585.291666666701</v>
      </c>
      <c r="G1269" s="16" t="s">
        <v>346</v>
      </c>
      <c r="H1269" s="17" t="s">
        <v>56</v>
      </c>
      <c r="I1269" s="17" t="s">
        <v>95</v>
      </c>
      <c r="J1269" s="17"/>
      <c r="K1269" s="17" t="s">
        <v>57</v>
      </c>
      <c r="L1269" s="17" t="s">
        <v>96</v>
      </c>
      <c r="M1269" s="17"/>
      <c r="N1269" s="17">
        <v>37.700000000000003</v>
      </c>
      <c r="O1269" s="17">
        <v>37.700000000000003</v>
      </c>
      <c r="P1269" s="17"/>
      <c r="Q1269" s="17">
        <v>37.5</v>
      </c>
      <c r="R1269" s="17" t="s">
        <v>69</v>
      </c>
      <c r="S1269" s="17"/>
      <c r="T1269" s="17" t="s">
        <v>107</v>
      </c>
      <c r="U1269" s="17" t="s">
        <v>61</v>
      </c>
      <c r="V1269" s="17" t="s">
        <v>89</v>
      </c>
      <c r="W1269" s="19" t="s">
        <v>2136</v>
      </c>
      <c r="X1269" s="18">
        <v>44180.333333333299</v>
      </c>
      <c r="Y1269" s="18">
        <v>44180.333333333299</v>
      </c>
      <c r="Z1269" s="17" t="s">
        <v>103</v>
      </c>
      <c r="AA1269" s="17" t="s">
        <v>65</v>
      </c>
      <c r="AB1269" s="17"/>
      <c r="AC1269" s="17" t="s">
        <v>103</v>
      </c>
      <c r="AD1269" s="17"/>
      <c r="AE1269" s="17" t="s">
        <v>1486</v>
      </c>
    </row>
    <row r="1270" spans="1:31" s="3" customFormat="1" ht="13" x14ac:dyDescent="0.3">
      <c r="A1270" s="35" t="s">
        <v>3763</v>
      </c>
      <c r="B1270" s="17">
        <v>1512</v>
      </c>
      <c r="C1270" s="18">
        <v>43206</v>
      </c>
      <c r="D1270" s="18">
        <v>43206.291666666701</v>
      </c>
      <c r="E1270" s="16" t="s">
        <v>1375</v>
      </c>
      <c r="F1270" s="36">
        <v>43531.333333333299</v>
      </c>
      <c r="G1270" s="16" t="s">
        <v>346</v>
      </c>
      <c r="H1270" s="17" t="s">
        <v>95</v>
      </c>
      <c r="I1270" s="17"/>
      <c r="J1270" s="17"/>
      <c r="K1270" s="17" t="s">
        <v>96</v>
      </c>
      <c r="L1270" s="17"/>
      <c r="M1270" s="17"/>
      <c r="N1270" s="17">
        <v>110</v>
      </c>
      <c r="O1270" s="17"/>
      <c r="P1270" s="17"/>
      <c r="Q1270" s="17">
        <v>100</v>
      </c>
      <c r="R1270" s="17" t="s">
        <v>83</v>
      </c>
      <c r="S1270" s="17"/>
      <c r="T1270" s="17" t="s">
        <v>88</v>
      </c>
      <c r="U1270" s="17" t="s">
        <v>61</v>
      </c>
      <c r="V1270" s="17" t="s">
        <v>89</v>
      </c>
      <c r="W1270" s="19" t="s">
        <v>3764</v>
      </c>
      <c r="X1270" s="18">
        <v>44926.333333333299</v>
      </c>
      <c r="Y1270" s="18">
        <v>44926.333333333299</v>
      </c>
      <c r="Z1270" s="17" t="s">
        <v>103</v>
      </c>
      <c r="AA1270" s="17" t="s">
        <v>74</v>
      </c>
      <c r="AB1270" s="17"/>
      <c r="AC1270" s="17" t="s">
        <v>103</v>
      </c>
      <c r="AD1270" s="17"/>
      <c r="AE1270" s="17" t="s">
        <v>1509</v>
      </c>
    </row>
    <row r="1271" spans="1:31" s="3" customFormat="1" ht="13" x14ac:dyDescent="0.3">
      <c r="A1271" s="35" t="s">
        <v>3765</v>
      </c>
      <c r="B1271" s="17">
        <v>1513</v>
      </c>
      <c r="C1271" s="18">
        <v>43206</v>
      </c>
      <c r="D1271" s="18">
        <v>43206.291666666701</v>
      </c>
      <c r="E1271" s="16" t="s">
        <v>1375</v>
      </c>
      <c r="F1271" s="36">
        <v>43522.333333333299</v>
      </c>
      <c r="G1271" s="16" t="s">
        <v>346</v>
      </c>
      <c r="H1271" s="17" t="s">
        <v>56</v>
      </c>
      <c r="I1271" s="17" t="s">
        <v>95</v>
      </c>
      <c r="J1271" s="17"/>
      <c r="K1271" s="17" t="s">
        <v>57</v>
      </c>
      <c r="L1271" s="17" t="s">
        <v>96</v>
      </c>
      <c r="M1271" s="17"/>
      <c r="N1271" s="17">
        <v>40</v>
      </c>
      <c r="O1271" s="17">
        <v>80</v>
      </c>
      <c r="P1271" s="17"/>
      <c r="Q1271" s="17">
        <v>74.900000000000006</v>
      </c>
      <c r="R1271" s="17" t="s">
        <v>83</v>
      </c>
      <c r="S1271" s="17"/>
      <c r="T1271" s="17" t="s">
        <v>88</v>
      </c>
      <c r="U1271" s="17" t="s">
        <v>61</v>
      </c>
      <c r="V1271" s="17" t="s">
        <v>89</v>
      </c>
      <c r="W1271" s="19" t="s">
        <v>2002</v>
      </c>
      <c r="X1271" s="18">
        <v>44531.333333333299</v>
      </c>
      <c r="Y1271" s="18">
        <v>44531.333333333299</v>
      </c>
      <c r="Z1271" s="17" t="s">
        <v>103</v>
      </c>
      <c r="AA1271" s="17"/>
      <c r="AB1271" s="17"/>
      <c r="AC1271" s="17" t="s">
        <v>103</v>
      </c>
      <c r="AD1271" s="17"/>
      <c r="AE1271" s="17" t="s">
        <v>1509</v>
      </c>
    </row>
    <row r="1272" spans="1:31" s="3" customFormat="1" ht="13" x14ac:dyDescent="0.3">
      <c r="A1272" s="35" t="s">
        <v>3766</v>
      </c>
      <c r="B1272" s="17">
        <v>1514</v>
      </c>
      <c r="C1272" s="18">
        <v>43201</v>
      </c>
      <c r="D1272" s="18">
        <v>43206.291666666701</v>
      </c>
      <c r="E1272" s="16" t="s">
        <v>1375</v>
      </c>
      <c r="F1272" s="36">
        <v>43536.291666666701</v>
      </c>
      <c r="G1272" s="16" t="s">
        <v>346</v>
      </c>
      <c r="H1272" s="17" t="s">
        <v>95</v>
      </c>
      <c r="I1272" s="17" t="s">
        <v>56</v>
      </c>
      <c r="J1272" s="17"/>
      <c r="K1272" s="17" t="s">
        <v>96</v>
      </c>
      <c r="L1272" s="17" t="s">
        <v>57</v>
      </c>
      <c r="M1272" s="17"/>
      <c r="N1272" s="17">
        <v>182.46</v>
      </c>
      <c r="O1272" s="17">
        <v>51.093000000000004</v>
      </c>
      <c r="P1272" s="17"/>
      <c r="Q1272" s="17">
        <v>175</v>
      </c>
      <c r="R1272" s="17" t="s">
        <v>83</v>
      </c>
      <c r="S1272" s="17"/>
      <c r="T1272" s="17" t="s">
        <v>88</v>
      </c>
      <c r="U1272" s="17" t="s">
        <v>61</v>
      </c>
      <c r="V1272" s="17" t="s">
        <v>89</v>
      </c>
      <c r="W1272" s="19" t="s">
        <v>125</v>
      </c>
      <c r="X1272" s="18">
        <v>44925.333333333299</v>
      </c>
      <c r="Y1272" s="18">
        <v>44925.333333333299</v>
      </c>
      <c r="Z1272" s="17" t="s">
        <v>103</v>
      </c>
      <c r="AA1272" s="17"/>
      <c r="AB1272" s="17"/>
      <c r="AC1272" s="17" t="s">
        <v>103</v>
      </c>
      <c r="AD1272" s="17"/>
      <c r="AE1272" s="17" t="s">
        <v>1509</v>
      </c>
    </row>
    <row r="1273" spans="1:31" s="3" customFormat="1" ht="13" x14ac:dyDescent="0.3">
      <c r="A1273" s="35" t="s">
        <v>3767</v>
      </c>
      <c r="B1273" s="17">
        <v>1515</v>
      </c>
      <c r="C1273" s="18">
        <v>43206</v>
      </c>
      <c r="D1273" s="18">
        <v>43206.291666666701</v>
      </c>
      <c r="E1273" s="16" t="s">
        <v>1375</v>
      </c>
      <c r="F1273" s="36">
        <v>43522.333333333299</v>
      </c>
      <c r="G1273" s="16" t="s">
        <v>346</v>
      </c>
      <c r="H1273" s="17" t="s">
        <v>56</v>
      </c>
      <c r="I1273" s="17"/>
      <c r="J1273" s="17"/>
      <c r="K1273" s="17" t="s">
        <v>57</v>
      </c>
      <c r="L1273" s="17"/>
      <c r="M1273" s="17"/>
      <c r="N1273" s="17">
        <v>100</v>
      </c>
      <c r="O1273" s="17"/>
      <c r="P1273" s="17"/>
      <c r="Q1273" s="17">
        <v>100</v>
      </c>
      <c r="R1273" s="17" t="s">
        <v>83</v>
      </c>
      <c r="S1273" s="17"/>
      <c r="T1273" s="17" t="s">
        <v>450</v>
      </c>
      <c r="U1273" s="17" t="s">
        <v>61</v>
      </c>
      <c r="V1273" s="17" t="s">
        <v>89</v>
      </c>
      <c r="W1273" s="19" t="s">
        <v>3768</v>
      </c>
      <c r="X1273" s="18">
        <v>44166.333333333299</v>
      </c>
      <c r="Y1273" s="18">
        <v>44166.333333333299</v>
      </c>
      <c r="Z1273" s="17" t="s">
        <v>103</v>
      </c>
      <c r="AA1273" s="17"/>
      <c r="AB1273" s="17"/>
      <c r="AC1273" s="17" t="s">
        <v>103</v>
      </c>
      <c r="AD1273" s="17"/>
      <c r="AE1273" s="17" t="s">
        <v>1509</v>
      </c>
    </row>
    <row r="1274" spans="1:31" s="3" customFormat="1" ht="13" x14ac:dyDescent="0.3">
      <c r="A1274" s="35" t="s">
        <v>3769</v>
      </c>
      <c r="B1274" s="17">
        <v>1517</v>
      </c>
      <c r="C1274" s="18">
        <v>43203</v>
      </c>
      <c r="D1274" s="18">
        <v>43206.291666666701</v>
      </c>
      <c r="E1274" s="16" t="s">
        <v>1375</v>
      </c>
      <c r="F1274" s="36">
        <v>43585.291666666701</v>
      </c>
      <c r="G1274" s="16" t="s">
        <v>346</v>
      </c>
      <c r="H1274" s="17" t="s">
        <v>95</v>
      </c>
      <c r="I1274" s="17"/>
      <c r="J1274" s="17"/>
      <c r="K1274" s="17" t="s">
        <v>96</v>
      </c>
      <c r="L1274" s="17"/>
      <c r="M1274" s="17"/>
      <c r="N1274" s="17">
        <v>223.56</v>
      </c>
      <c r="O1274" s="17"/>
      <c r="P1274" s="17"/>
      <c r="Q1274" s="17">
        <v>200</v>
      </c>
      <c r="R1274" s="17" t="s">
        <v>83</v>
      </c>
      <c r="S1274" s="17"/>
      <c r="T1274" s="17" t="s">
        <v>88</v>
      </c>
      <c r="U1274" s="17" t="s">
        <v>61</v>
      </c>
      <c r="V1274" s="17" t="s">
        <v>89</v>
      </c>
      <c r="W1274" s="19" t="s">
        <v>90</v>
      </c>
      <c r="X1274" s="18">
        <v>44926.333333333299</v>
      </c>
      <c r="Y1274" s="18">
        <v>44926.333333333299</v>
      </c>
      <c r="Z1274" s="17" t="s">
        <v>103</v>
      </c>
      <c r="AA1274" s="17" t="s">
        <v>65</v>
      </c>
      <c r="AB1274" s="17"/>
      <c r="AC1274" s="17" t="s">
        <v>103</v>
      </c>
      <c r="AD1274" s="17"/>
      <c r="AE1274" s="17" t="s">
        <v>1486</v>
      </c>
    </row>
    <row r="1275" spans="1:31" s="3" customFormat="1" ht="13" x14ac:dyDescent="0.3">
      <c r="A1275" s="35" t="s">
        <v>3770</v>
      </c>
      <c r="B1275" s="17">
        <v>1520</v>
      </c>
      <c r="C1275" s="18">
        <v>43204</v>
      </c>
      <c r="D1275" s="18">
        <v>43206.291666666701</v>
      </c>
      <c r="E1275" s="16" t="s">
        <v>1375</v>
      </c>
      <c r="F1275" s="36">
        <v>43312.291666666701</v>
      </c>
      <c r="G1275" s="16" t="s">
        <v>346</v>
      </c>
      <c r="H1275" s="17" t="s">
        <v>55</v>
      </c>
      <c r="I1275" s="17"/>
      <c r="J1275" s="17"/>
      <c r="K1275" s="17" t="s">
        <v>55</v>
      </c>
      <c r="L1275" s="17"/>
      <c r="M1275" s="17"/>
      <c r="N1275" s="17">
        <v>199</v>
      </c>
      <c r="O1275" s="17"/>
      <c r="P1275" s="17"/>
      <c r="Q1275" s="17">
        <v>199</v>
      </c>
      <c r="R1275" s="17" t="s">
        <v>83</v>
      </c>
      <c r="S1275" s="17"/>
      <c r="T1275" s="17" t="s">
        <v>163</v>
      </c>
      <c r="U1275" s="17" t="s">
        <v>61</v>
      </c>
      <c r="V1275" s="17" t="s">
        <v>89</v>
      </c>
      <c r="W1275" s="19" t="s">
        <v>1356</v>
      </c>
      <c r="X1275" s="18">
        <v>44896.333333333299</v>
      </c>
      <c r="Y1275" s="18">
        <v>44896.333333333299</v>
      </c>
      <c r="Z1275" s="17" t="s">
        <v>103</v>
      </c>
      <c r="AA1275" s="17"/>
      <c r="AB1275" s="17"/>
      <c r="AC1275" s="17" t="s">
        <v>103</v>
      </c>
      <c r="AD1275" s="17"/>
      <c r="AE1275" s="17" t="s">
        <v>1509</v>
      </c>
    </row>
    <row r="1276" spans="1:31" s="3" customFormat="1" ht="13" x14ac:dyDescent="0.3">
      <c r="A1276" s="35" t="s">
        <v>3771</v>
      </c>
      <c r="B1276" s="17">
        <v>1521</v>
      </c>
      <c r="C1276" s="18">
        <v>43203</v>
      </c>
      <c r="D1276" s="18">
        <v>43206.291666666701</v>
      </c>
      <c r="E1276" s="16" t="s">
        <v>1375</v>
      </c>
      <c r="F1276" s="36">
        <v>43563.291666666701</v>
      </c>
      <c r="G1276" s="16" t="s">
        <v>346</v>
      </c>
      <c r="H1276" s="17" t="s">
        <v>56</v>
      </c>
      <c r="I1276" s="17"/>
      <c r="J1276" s="17"/>
      <c r="K1276" s="17" t="s">
        <v>57</v>
      </c>
      <c r="L1276" s="17"/>
      <c r="M1276" s="17"/>
      <c r="N1276" s="17">
        <v>200</v>
      </c>
      <c r="O1276" s="17"/>
      <c r="P1276" s="17"/>
      <c r="Q1276" s="17">
        <v>200</v>
      </c>
      <c r="R1276" s="17" t="s">
        <v>83</v>
      </c>
      <c r="S1276" s="17"/>
      <c r="T1276" s="17" t="s">
        <v>163</v>
      </c>
      <c r="U1276" s="17" t="s">
        <v>61</v>
      </c>
      <c r="V1276" s="17" t="s">
        <v>89</v>
      </c>
      <c r="W1276" s="19" t="s">
        <v>3772</v>
      </c>
      <c r="X1276" s="18">
        <v>44377.291666666701</v>
      </c>
      <c r="Y1276" s="18">
        <v>44895.333333333299</v>
      </c>
      <c r="Z1276" s="17" t="s">
        <v>103</v>
      </c>
      <c r="AA1276" s="17" t="s">
        <v>65</v>
      </c>
      <c r="AB1276" s="17"/>
      <c r="AC1276" s="17" t="s">
        <v>103</v>
      </c>
      <c r="AD1276" s="17"/>
      <c r="AE1276" s="17" t="s">
        <v>1509</v>
      </c>
    </row>
    <row r="1277" spans="1:31" s="3" customFormat="1" ht="13" x14ac:dyDescent="0.3">
      <c r="A1277" s="35" t="s">
        <v>3773</v>
      </c>
      <c r="B1277" s="17">
        <v>1523</v>
      </c>
      <c r="C1277" s="18">
        <v>43206</v>
      </c>
      <c r="D1277" s="18">
        <v>43206.291666666701</v>
      </c>
      <c r="E1277" s="16" t="s">
        <v>1375</v>
      </c>
      <c r="F1277" s="36">
        <v>43565.291666666701</v>
      </c>
      <c r="G1277" s="16" t="s">
        <v>346</v>
      </c>
      <c r="H1277" s="17" t="s">
        <v>95</v>
      </c>
      <c r="I1277" s="17" t="s">
        <v>56</v>
      </c>
      <c r="J1277" s="17"/>
      <c r="K1277" s="17" t="s">
        <v>96</v>
      </c>
      <c r="L1277" s="17" t="s">
        <v>57</v>
      </c>
      <c r="M1277" s="17"/>
      <c r="N1277" s="17">
        <v>900</v>
      </c>
      <c r="O1277" s="17">
        <v>900</v>
      </c>
      <c r="P1277" s="17"/>
      <c r="Q1277" s="17">
        <v>900</v>
      </c>
      <c r="R1277" s="17" t="s">
        <v>83</v>
      </c>
      <c r="S1277" s="17"/>
      <c r="T1277" s="17" t="s">
        <v>84</v>
      </c>
      <c r="U1277" s="17" t="s">
        <v>61</v>
      </c>
      <c r="V1277" s="17" t="s">
        <v>89</v>
      </c>
      <c r="W1277" s="19" t="s">
        <v>2125</v>
      </c>
      <c r="X1277" s="18">
        <v>44926.333333333299</v>
      </c>
      <c r="Y1277" s="18">
        <v>44926.333333333299</v>
      </c>
      <c r="Z1277" s="17" t="s">
        <v>103</v>
      </c>
      <c r="AA1277" s="17" t="s">
        <v>65</v>
      </c>
      <c r="AB1277" s="17"/>
      <c r="AC1277" s="17" t="s">
        <v>103</v>
      </c>
      <c r="AD1277" s="17"/>
      <c r="AE1277" s="17" t="s">
        <v>1509</v>
      </c>
    </row>
    <row r="1278" spans="1:31" s="3" customFormat="1" ht="13" x14ac:dyDescent="0.3">
      <c r="A1278" s="35" t="s">
        <v>3774</v>
      </c>
      <c r="B1278" s="17">
        <v>1524</v>
      </c>
      <c r="C1278" s="18">
        <v>43206</v>
      </c>
      <c r="D1278" s="18">
        <v>43206.291666666701</v>
      </c>
      <c r="E1278" s="16" t="s">
        <v>1375</v>
      </c>
      <c r="F1278" s="36">
        <v>43965.291666666701</v>
      </c>
      <c r="G1278" s="16" t="s">
        <v>346</v>
      </c>
      <c r="H1278" s="17" t="s">
        <v>56</v>
      </c>
      <c r="I1278" s="17" t="s">
        <v>95</v>
      </c>
      <c r="J1278" s="17"/>
      <c r="K1278" s="17" t="s">
        <v>57</v>
      </c>
      <c r="L1278" s="17" t="s">
        <v>96</v>
      </c>
      <c r="M1278" s="17"/>
      <c r="N1278" s="17">
        <v>600</v>
      </c>
      <c r="O1278" s="17">
        <v>600</v>
      </c>
      <c r="P1278" s="17"/>
      <c r="Q1278" s="17">
        <v>600</v>
      </c>
      <c r="R1278" s="17" t="s">
        <v>83</v>
      </c>
      <c r="S1278" s="17"/>
      <c r="T1278" s="17" t="s">
        <v>119</v>
      </c>
      <c r="U1278" s="17" t="s">
        <v>120</v>
      </c>
      <c r="V1278" s="17" t="s">
        <v>89</v>
      </c>
      <c r="W1278" s="19" t="s">
        <v>2125</v>
      </c>
      <c r="X1278" s="18">
        <v>44835.291666666701</v>
      </c>
      <c r="Y1278" s="18">
        <v>44835.291666666701</v>
      </c>
      <c r="Z1278" s="17" t="s">
        <v>103</v>
      </c>
      <c r="AA1278" s="17" t="s">
        <v>65</v>
      </c>
      <c r="AB1278" s="17"/>
      <c r="AC1278" s="17" t="s">
        <v>103</v>
      </c>
      <c r="AD1278" s="17"/>
      <c r="AE1278" s="17" t="s">
        <v>1509</v>
      </c>
    </row>
    <row r="1279" spans="1:31" s="3" customFormat="1" ht="13" x14ac:dyDescent="0.3">
      <c r="A1279" s="35" t="s">
        <v>3775</v>
      </c>
      <c r="B1279" s="17">
        <v>1525</v>
      </c>
      <c r="C1279" s="18">
        <v>43202</v>
      </c>
      <c r="D1279" s="18">
        <v>43206.291666666701</v>
      </c>
      <c r="E1279" s="16" t="s">
        <v>1375</v>
      </c>
      <c r="F1279" s="36">
        <v>43532.333333333299</v>
      </c>
      <c r="G1279" s="16" t="s">
        <v>346</v>
      </c>
      <c r="H1279" s="17" t="s">
        <v>56</v>
      </c>
      <c r="I1279" s="17"/>
      <c r="J1279" s="17"/>
      <c r="K1279" s="17" t="s">
        <v>82</v>
      </c>
      <c r="L1279" s="17"/>
      <c r="M1279" s="17"/>
      <c r="N1279" s="17">
        <v>1407</v>
      </c>
      <c r="O1279" s="17"/>
      <c r="P1279" s="17"/>
      <c r="Q1279" s="17">
        <v>1400</v>
      </c>
      <c r="R1279" s="17" t="s">
        <v>83</v>
      </c>
      <c r="S1279" s="17"/>
      <c r="T1279" s="17" t="s">
        <v>84</v>
      </c>
      <c r="U1279" s="17" t="s">
        <v>61</v>
      </c>
      <c r="V1279" s="17" t="s">
        <v>89</v>
      </c>
      <c r="W1279" s="19" t="s">
        <v>464</v>
      </c>
      <c r="X1279" s="18">
        <v>45757.291666666701</v>
      </c>
      <c r="Y1279" s="18">
        <v>45757.291666666701</v>
      </c>
      <c r="Z1279" s="17" t="s">
        <v>103</v>
      </c>
      <c r="AA1279" s="17"/>
      <c r="AB1279" s="17"/>
      <c r="AC1279" s="17" t="s">
        <v>103</v>
      </c>
      <c r="AD1279" s="17"/>
      <c r="AE1279" s="17" t="s">
        <v>1509</v>
      </c>
    </row>
    <row r="1280" spans="1:31" s="3" customFormat="1" ht="13" x14ac:dyDescent="0.3">
      <c r="A1280" s="35" t="s">
        <v>3776</v>
      </c>
      <c r="B1280" s="17">
        <v>1527</v>
      </c>
      <c r="C1280" s="18">
        <v>43202</v>
      </c>
      <c r="D1280" s="18">
        <v>43206.291666666701</v>
      </c>
      <c r="E1280" s="16" t="s">
        <v>1375</v>
      </c>
      <c r="F1280" s="36">
        <v>43536.291666666701</v>
      </c>
      <c r="G1280" s="16" t="s">
        <v>346</v>
      </c>
      <c r="H1280" s="17" t="s">
        <v>56</v>
      </c>
      <c r="I1280" s="17" t="s">
        <v>95</v>
      </c>
      <c r="J1280" s="17"/>
      <c r="K1280" s="17" t="s">
        <v>57</v>
      </c>
      <c r="L1280" s="17" t="s">
        <v>96</v>
      </c>
      <c r="M1280" s="17"/>
      <c r="N1280" s="17">
        <v>156</v>
      </c>
      <c r="O1280" s="17">
        <v>156</v>
      </c>
      <c r="P1280" s="17"/>
      <c r="Q1280" s="17">
        <v>150</v>
      </c>
      <c r="R1280" s="17" t="s">
        <v>83</v>
      </c>
      <c r="S1280" s="17"/>
      <c r="T1280" s="17" t="s">
        <v>84</v>
      </c>
      <c r="U1280" s="17" t="s">
        <v>61</v>
      </c>
      <c r="V1280" s="17" t="s">
        <v>89</v>
      </c>
      <c r="W1280" s="19" t="s">
        <v>283</v>
      </c>
      <c r="X1280" s="18">
        <v>44561.333333333299</v>
      </c>
      <c r="Y1280" s="18">
        <v>44926.333333333299</v>
      </c>
      <c r="Z1280" s="17" t="s">
        <v>103</v>
      </c>
      <c r="AA1280" s="17"/>
      <c r="AB1280" s="17"/>
      <c r="AC1280" s="17" t="s">
        <v>103</v>
      </c>
      <c r="AD1280" s="17"/>
      <c r="AE1280" s="17" t="s">
        <v>1509</v>
      </c>
    </row>
    <row r="1281" spans="1:31" s="3" customFormat="1" ht="13" x14ac:dyDescent="0.3">
      <c r="A1281" s="35" t="s">
        <v>3777</v>
      </c>
      <c r="B1281" s="17">
        <v>1530</v>
      </c>
      <c r="C1281" s="18">
        <v>43202</v>
      </c>
      <c r="D1281" s="18">
        <v>43206.291666666701</v>
      </c>
      <c r="E1281" s="16" t="s">
        <v>1375</v>
      </c>
      <c r="F1281" s="36">
        <v>43532.333333333299</v>
      </c>
      <c r="G1281" s="16" t="s">
        <v>346</v>
      </c>
      <c r="H1281" s="17" t="s">
        <v>56</v>
      </c>
      <c r="I1281" s="17" t="s">
        <v>95</v>
      </c>
      <c r="J1281" s="17"/>
      <c r="K1281" s="17" t="s">
        <v>57</v>
      </c>
      <c r="L1281" s="17" t="s">
        <v>96</v>
      </c>
      <c r="M1281" s="17"/>
      <c r="N1281" s="17">
        <v>510</v>
      </c>
      <c r="O1281" s="17">
        <v>513.5</v>
      </c>
      <c r="P1281" s="17"/>
      <c r="Q1281" s="17">
        <v>500</v>
      </c>
      <c r="R1281" s="17" t="s">
        <v>83</v>
      </c>
      <c r="S1281" s="17"/>
      <c r="T1281" s="17" t="s">
        <v>257</v>
      </c>
      <c r="U1281" s="17" t="s">
        <v>189</v>
      </c>
      <c r="V1281" s="17" t="s">
        <v>334</v>
      </c>
      <c r="W1281" s="19" t="s">
        <v>3778</v>
      </c>
      <c r="X1281" s="18">
        <v>45627.333333333299</v>
      </c>
      <c r="Y1281" s="18">
        <v>45627.333333333299</v>
      </c>
      <c r="Z1281" s="17" t="s">
        <v>103</v>
      </c>
      <c r="AA1281" s="17"/>
      <c r="AB1281" s="17"/>
      <c r="AC1281" s="17" t="s">
        <v>103</v>
      </c>
      <c r="AD1281" s="17"/>
      <c r="AE1281" s="17" t="s">
        <v>1509</v>
      </c>
    </row>
    <row r="1282" spans="1:31" s="3" customFormat="1" ht="25.5" x14ac:dyDescent="0.3">
      <c r="A1282" s="35" t="s">
        <v>3779</v>
      </c>
      <c r="B1282" s="17">
        <v>1533</v>
      </c>
      <c r="C1282" s="18">
        <v>43193</v>
      </c>
      <c r="D1282" s="18">
        <v>43206.291666666701</v>
      </c>
      <c r="E1282" s="16" t="s">
        <v>1375</v>
      </c>
      <c r="F1282" s="36">
        <v>43535.291666666701</v>
      </c>
      <c r="G1282" s="16" t="s">
        <v>346</v>
      </c>
      <c r="H1282" s="17" t="s">
        <v>56</v>
      </c>
      <c r="I1282" s="17"/>
      <c r="J1282" s="17"/>
      <c r="K1282" s="17" t="s">
        <v>82</v>
      </c>
      <c r="L1282" s="17"/>
      <c r="M1282" s="17"/>
      <c r="N1282" s="17">
        <v>500</v>
      </c>
      <c r="O1282" s="17"/>
      <c r="P1282" s="17"/>
      <c r="Q1282" s="17">
        <v>500</v>
      </c>
      <c r="R1282" s="17" t="s">
        <v>83</v>
      </c>
      <c r="S1282" s="17"/>
      <c r="T1282" s="17" t="s">
        <v>70</v>
      </c>
      <c r="U1282" s="17" t="s">
        <v>61</v>
      </c>
      <c r="V1282" s="17" t="s">
        <v>71</v>
      </c>
      <c r="W1282" s="19" t="s">
        <v>3780</v>
      </c>
      <c r="X1282" s="18">
        <v>45750.291666666701</v>
      </c>
      <c r="Y1282" s="18">
        <v>45750.291666666701</v>
      </c>
      <c r="Z1282" s="17" t="s">
        <v>103</v>
      </c>
      <c r="AA1282" s="17" t="s">
        <v>65</v>
      </c>
      <c r="AB1282" s="17"/>
      <c r="AC1282" s="17" t="s">
        <v>103</v>
      </c>
      <c r="AD1282" s="17"/>
      <c r="AE1282" s="17"/>
    </row>
    <row r="1283" spans="1:31" s="3" customFormat="1" ht="25.5" x14ac:dyDescent="0.3">
      <c r="A1283" s="35" t="s">
        <v>3781</v>
      </c>
      <c r="B1283" s="17">
        <v>1535</v>
      </c>
      <c r="C1283" s="18">
        <v>43207</v>
      </c>
      <c r="D1283" s="18">
        <v>43206.291666666701</v>
      </c>
      <c r="E1283" s="16" t="s">
        <v>1375</v>
      </c>
      <c r="F1283" s="36">
        <v>43518.333333333299</v>
      </c>
      <c r="G1283" s="16" t="s">
        <v>346</v>
      </c>
      <c r="H1283" s="17" t="s">
        <v>55</v>
      </c>
      <c r="I1283" s="17"/>
      <c r="J1283" s="17"/>
      <c r="K1283" s="17" t="s">
        <v>55</v>
      </c>
      <c r="L1283" s="17"/>
      <c r="M1283" s="17"/>
      <c r="N1283" s="17">
        <v>76</v>
      </c>
      <c r="O1283" s="17"/>
      <c r="P1283" s="17"/>
      <c r="Q1283" s="17">
        <v>117.405</v>
      </c>
      <c r="R1283" s="17" t="s">
        <v>83</v>
      </c>
      <c r="S1283" s="17"/>
      <c r="T1283" s="17" t="s">
        <v>156</v>
      </c>
      <c r="U1283" s="17" t="s">
        <v>61</v>
      </c>
      <c r="V1283" s="17" t="s">
        <v>62</v>
      </c>
      <c r="W1283" s="19" t="s">
        <v>3782</v>
      </c>
      <c r="X1283" s="18">
        <v>44186.333333333299</v>
      </c>
      <c r="Y1283" s="18">
        <v>44186.333333333299</v>
      </c>
      <c r="Z1283" s="17" t="s">
        <v>103</v>
      </c>
      <c r="AA1283" s="17"/>
      <c r="AB1283" s="17"/>
      <c r="AC1283" s="17" t="s">
        <v>103</v>
      </c>
      <c r="AD1283" s="17"/>
      <c r="AE1283" s="17" t="s">
        <v>1509</v>
      </c>
    </row>
    <row r="1284" spans="1:31" s="3" customFormat="1" ht="13" x14ac:dyDescent="0.3">
      <c r="A1284" s="35" t="s">
        <v>3783</v>
      </c>
      <c r="B1284" s="17">
        <v>1536</v>
      </c>
      <c r="C1284" s="18">
        <v>43370</v>
      </c>
      <c r="D1284" s="18">
        <v>43440.333333333299</v>
      </c>
      <c r="E1284" s="16" t="s">
        <v>1375</v>
      </c>
      <c r="F1284" s="36">
        <v>43536.291666666701</v>
      </c>
      <c r="G1284" s="16" t="s">
        <v>200</v>
      </c>
      <c r="H1284" s="17" t="s">
        <v>76</v>
      </c>
      <c r="I1284" s="17"/>
      <c r="J1284" s="17"/>
      <c r="K1284" s="17" t="s">
        <v>1058</v>
      </c>
      <c r="L1284" s="17"/>
      <c r="M1284" s="17"/>
      <c r="N1284" s="17">
        <v>3.371</v>
      </c>
      <c r="O1284" s="17"/>
      <c r="P1284" s="17"/>
      <c r="Q1284" s="17">
        <v>3</v>
      </c>
      <c r="R1284" s="17" t="s">
        <v>115</v>
      </c>
      <c r="S1284" s="17"/>
      <c r="T1284" s="17" t="s">
        <v>2529</v>
      </c>
      <c r="U1284" s="17" t="s">
        <v>61</v>
      </c>
      <c r="V1284" s="17" t="s">
        <v>62</v>
      </c>
      <c r="W1284" s="19" t="s">
        <v>3784</v>
      </c>
      <c r="X1284" s="18">
        <v>44306.291666666701</v>
      </c>
      <c r="Y1284" s="18">
        <v>44306.291666666701</v>
      </c>
      <c r="Z1284" s="17"/>
      <c r="AA1284" s="17" t="s">
        <v>103</v>
      </c>
      <c r="AB1284" s="17" t="s">
        <v>103</v>
      </c>
      <c r="AC1284" s="17" t="s">
        <v>103</v>
      </c>
      <c r="AD1284" s="17"/>
      <c r="AE1284" s="17" t="s">
        <v>74</v>
      </c>
    </row>
    <row r="1285" spans="1:31" s="3" customFormat="1" ht="13" x14ac:dyDescent="0.3">
      <c r="A1285" s="35" t="s">
        <v>3785</v>
      </c>
      <c r="B1285" s="17">
        <v>1537</v>
      </c>
      <c r="C1285" s="18">
        <v>43528</v>
      </c>
      <c r="D1285" s="18">
        <v>43560.291666666701</v>
      </c>
      <c r="E1285" s="16" t="s">
        <v>1375</v>
      </c>
      <c r="F1285" s="36">
        <v>43907.291666666701</v>
      </c>
      <c r="G1285" s="16" t="s">
        <v>256</v>
      </c>
      <c r="H1285" s="17" t="s">
        <v>76</v>
      </c>
      <c r="I1285" s="17"/>
      <c r="J1285" s="17"/>
      <c r="K1285" s="17" t="s">
        <v>1058</v>
      </c>
      <c r="L1285" s="17"/>
      <c r="M1285" s="17"/>
      <c r="N1285" s="17">
        <v>5.5</v>
      </c>
      <c r="O1285" s="17"/>
      <c r="P1285" s="17"/>
      <c r="Q1285" s="17">
        <v>5</v>
      </c>
      <c r="R1285" s="17" t="s">
        <v>83</v>
      </c>
      <c r="S1285" s="17"/>
      <c r="T1285" s="17" t="s">
        <v>2529</v>
      </c>
      <c r="U1285" s="17" t="s">
        <v>61</v>
      </c>
      <c r="V1285" s="17" t="s">
        <v>62</v>
      </c>
      <c r="W1285" s="19" t="s">
        <v>3786</v>
      </c>
      <c r="X1285" s="18">
        <v>44638.291666666701</v>
      </c>
      <c r="Y1285" s="18">
        <v>44638.291666666701</v>
      </c>
      <c r="Z1285" s="17" t="s">
        <v>103</v>
      </c>
      <c r="AA1285" s="17"/>
      <c r="AB1285" s="17"/>
      <c r="AC1285" s="17" t="s">
        <v>103</v>
      </c>
      <c r="AD1285" s="17"/>
      <c r="AE1285" s="17"/>
    </row>
    <row r="1286" spans="1:31" s="3" customFormat="1" ht="13" x14ac:dyDescent="0.3">
      <c r="A1286" s="35" t="s">
        <v>3787</v>
      </c>
      <c r="B1286" s="17">
        <v>1538</v>
      </c>
      <c r="C1286" s="18">
        <v>43423</v>
      </c>
      <c r="D1286" s="18">
        <v>43560.291666666701</v>
      </c>
      <c r="E1286" s="16" t="s">
        <v>1375</v>
      </c>
      <c r="F1286" s="36">
        <v>43888.333333333299</v>
      </c>
      <c r="G1286" s="16" t="s">
        <v>256</v>
      </c>
      <c r="H1286" s="17" t="s">
        <v>56</v>
      </c>
      <c r="I1286" s="17"/>
      <c r="J1286" s="17"/>
      <c r="K1286" s="17" t="s">
        <v>57</v>
      </c>
      <c r="L1286" s="17"/>
      <c r="M1286" s="17"/>
      <c r="N1286" s="17">
        <v>40.5</v>
      </c>
      <c r="O1286" s="17"/>
      <c r="P1286" s="17"/>
      <c r="Q1286" s="17">
        <v>40</v>
      </c>
      <c r="R1286" s="17" t="s">
        <v>83</v>
      </c>
      <c r="S1286" s="17"/>
      <c r="T1286" s="17" t="s">
        <v>522</v>
      </c>
      <c r="U1286" s="17" t="s">
        <v>61</v>
      </c>
      <c r="V1286" s="17" t="s">
        <v>62</v>
      </c>
      <c r="W1286" s="19" t="s">
        <v>3788</v>
      </c>
      <c r="X1286" s="18">
        <v>44561.333333333299</v>
      </c>
      <c r="Y1286" s="18">
        <v>44561.333333333299</v>
      </c>
      <c r="Z1286" s="17" t="s">
        <v>103</v>
      </c>
      <c r="AA1286" s="17"/>
      <c r="AB1286" s="17"/>
      <c r="AC1286" s="17" t="s">
        <v>103</v>
      </c>
      <c r="AD1286" s="17"/>
      <c r="AE1286" s="17"/>
    </row>
    <row r="1287" spans="1:31" s="3" customFormat="1" ht="13" x14ac:dyDescent="0.3">
      <c r="A1287" s="35" t="s">
        <v>3789</v>
      </c>
      <c r="B1287" s="17">
        <v>1541</v>
      </c>
      <c r="C1287" s="18">
        <v>43560</v>
      </c>
      <c r="D1287" s="18">
        <v>43570.291666666701</v>
      </c>
      <c r="E1287" s="16" t="s">
        <v>1375</v>
      </c>
      <c r="F1287" s="36">
        <v>43931.291666666701</v>
      </c>
      <c r="G1287" s="16" t="s">
        <v>414</v>
      </c>
      <c r="H1287" s="17" t="s">
        <v>56</v>
      </c>
      <c r="I1287" s="17" t="s">
        <v>95</v>
      </c>
      <c r="J1287" s="17"/>
      <c r="K1287" s="17" t="s">
        <v>57</v>
      </c>
      <c r="L1287" s="17" t="s">
        <v>96</v>
      </c>
      <c r="M1287" s="17"/>
      <c r="N1287" s="17">
        <v>356.79599999999999</v>
      </c>
      <c r="O1287" s="17">
        <v>361.74</v>
      </c>
      <c r="P1287" s="17"/>
      <c r="Q1287" s="17">
        <v>350</v>
      </c>
      <c r="R1287" s="17" t="s">
        <v>83</v>
      </c>
      <c r="S1287" s="17"/>
      <c r="T1287" s="17" t="s">
        <v>211</v>
      </c>
      <c r="U1287" s="17" t="s">
        <v>61</v>
      </c>
      <c r="V1287" s="17" t="s">
        <v>62</v>
      </c>
      <c r="W1287" s="19" t="s">
        <v>3790</v>
      </c>
      <c r="X1287" s="18">
        <v>44926.333333333299</v>
      </c>
      <c r="Y1287" s="18">
        <v>44926.333333333299</v>
      </c>
      <c r="Z1287" s="17" t="s">
        <v>103</v>
      </c>
      <c r="AA1287" s="17" t="s">
        <v>65</v>
      </c>
      <c r="AB1287" s="17"/>
      <c r="AC1287" s="17" t="s">
        <v>103</v>
      </c>
      <c r="AD1287" s="17"/>
      <c r="AE1287" s="17" t="s">
        <v>1509</v>
      </c>
    </row>
    <row r="1288" spans="1:31" s="3" customFormat="1" ht="13" x14ac:dyDescent="0.3">
      <c r="A1288" s="35" t="s">
        <v>3791</v>
      </c>
      <c r="B1288" s="17">
        <v>1542</v>
      </c>
      <c r="C1288" s="18">
        <v>43560</v>
      </c>
      <c r="D1288" s="18">
        <v>43570.291666666701</v>
      </c>
      <c r="E1288" s="16" t="s">
        <v>1375</v>
      </c>
      <c r="F1288" s="36">
        <v>43949.291666666701</v>
      </c>
      <c r="G1288" s="16" t="s">
        <v>414</v>
      </c>
      <c r="H1288" s="17" t="s">
        <v>56</v>
      </c>
      <c r="I1288" s="17" t="s">
        <v>55</v>
      </c>
      <c r="J1288" s="17"/>
      <c r="K1288" s="17" t="s">
        <v>57</v>
      </c>
      <c r="L1288" s="17" t="s">
        <v>55</v>
      </c>
      <c r="M1288" s="17"/>
      <c r="N1288" s="17">
        <v>50.875</v>
      </c>
      <c r="O1288" s="17">
        <v>54.6</v>
      </c>
      <c r="P1288" s="17"/>
      <c r="Q1288" s="17">
        <v>100</v>
      </c>
      <c r="R1288" s="17" t="s">
        <v>83</v>
      </c>
      <c r="S1288" s="17"/>
      <c r="T1288" s="17" t="s">
        <v>377</v>
      </c>
      <c r="U1288" s="17" t="s">
        <v>61</v>
      </c>
      <c r="V1288" s="17" t="s">
        <v>62</v>
      </c>
      <c r="W1288" s="19" t="s">
        <v>3792</v>
      </c>
      <c r="X1288" s="18">
        <v>44377.291666666701</v>
      </c>
      <c r="Y1288" s="18">
        <v>44377.291666666701</v>
      </c>
      <c r="Z1288" s="17" t="s">
        <v>103</v>
      </c>
      <c r="AA1288" s="17" t="s">
        <v>65</v>
      </c>
      <c r="AB1288" s="17"/>
      <c r="AC1288" s="17" t="s">
        <v>103</v>
      </c>
      <c r="AD1288" s="17"/>
      <c r="AE1288" s="17" t="s">
        <v>1509</v>
      </c>
    </row>
    <row r="1289" spans="1:31" s="3" customFormat="1" ht="13" x14ac:dyDescent="0.3">
      <c r="A1289" s="35" t="s">
        <v>3793</v>
      </c>
      <c r="B1289" s="17">
        <v>1543</v>
      </c>
      <c r="C1289" s="18">
        <v>43559</v>
      </c>
      <c r="D1289" s="18">
        <v>43570.291666666701</v>
      </c>
      <c r="E1289" s="16" t="s">
        <v>1375</v>
      </c>
      <c r="F1289" s="36">
        <v>43894.333333333299</v>
      </c>
      <c r="G1289" s="16" t="s">
        <v>414</v>
      </c>
      <c r="H1289" s="17" t="s">
        <v>95</v>
      </c>
      <c r="I1289" s="17" t="s">
        <v>56</v>
      </c>
      <c r="J1289" s="17"/>
      <c r="K1289" s="17" t="s">
        <v>96</v>
      </c>
      <c r="L1289" s="17" t="s">
        <v>57</v>
      </c>
      <c r="M1289" s="17"/>
      <c r="N1289" s="17">
        <v>150</v>
      </c>
      <c r="O1289" s="17">
        <v>75</v>
      </c>
      <c r="P1289" s="17"/>
      <c r="Q1289" s="17">
        <v>150</v>
      </c>
      <c r="R1289" s="17" t="s">
        <v>83</v>
      </c>
      <c r="S1289" s="17"/>
      <c r="T1289" s="17" t="s">
        <v>352</v>
      </c>
      <c r="U1289" s="17" t="s">
        <v>61</v>
      </c>
      <c r="V1289" s="17" t="s">
        <v>62</v>
      </c>
      <c r="W1289" s="19" t="s">
        <v>353</v>
      </c>
      <c r="X1289" s="18">
        <v>45261.333333333299</v>
      </c>
      <c r="Y1289" s="18">
        <v>45261.333333333299</v>
      </c>
      <c r="Z1289" s="17" t="s">
        <v>103</v>
      </c>
      <c r="AA1289" s="17" t="s">
        <v>65</v>
      </c>
      <c r="AB1289" s="17"/>
      <c r="AC1289" s="17" t="s">
        <v>103</v>
      </c>
      <c r="AD1289" s="17"/>
      <c r="AE1289" s="17" t="s">
        <v>1509</v>
      </c>
    </row>
    <row r="1290" spans="1:31" s="3" customFormat="1" ht="13" x14ac:dyDescent="0.3">
      <c r="A1290" s="35" t="s">
        <v>3794</v>
      </c>
      <c r="B1290" s="17">
        <v>1544</v>
      </c>
      <c r="C1290" s="18">
        <v>43560</v>
      </c>
      <c r="D1290" s="18">
        <v>43570.291666666701</v>
      </c>
      <c r="E1290" s="16" t="s">
        <v>1375</v>
      </c>
      <c r="F1290" s="36">
        <v>43661.291666666701</v>
      </c>
      <c r="G1290" s="16" t="s">
        <v>414</v>
      </c>
      <c r="H1290" s="17" t="s">
        <v>56</v>
      </c>
      <c r="I1290" s="17" t="s">
        <v>95</v>
      </c>
      <c r="J1290" s="17"/>
      <c r="K1290" s="17" t="s">
        <v>57</v>
      </c>
      <c r="L1290" s="17" t="s">
        <v>96</v>
      </c>
      <c r="M1290" s="17"/>
      <c r="N1290" s="17">
        <v>150</v>
      </c>
      <c r="O1290" s="17">
        <v>300</v>
      </c>
      <c r="P1290" s="17"/>
      <c r="Q1290" s="17">
        <v>300</v>
      </c>
      <c r="R1290" s="17" t="s">
        <v>83</v>
      </c>
      <c r="S1290" s="17"/>
      <c r="T1290" s="17" t="s">
        <v>352</v>
      </c>
      <c r="U1290" s="17" t="s">
        <v>61</v>
      </c>
      <c r="V1290" s="17" t="s">
        <v>62</v>
      </c>
      <c r="W1290" s="19" t="s">
        <v>3795</v>
      </c>
      <c r="X1290" s="18">
        <v>45261.333333333299</v>
      </c>
      <c r="Y1290" s="18">
        <v>45261.333333333299</v>
      </c>
      <c r="Z1290" s="17" t="s">
        <v>103</v>
      </c>
      <c r="AA1290" s="17"/>
      <c r="AB1290" s="17"/>
      <c r="AC1290" s="17" t="s">
        <v>103</v>
      </c>
      <c r="AD1290" s="17"/>
      <c r="AE1290" s="17" t="s">
        <v>1509</v>
      </c>
    </row>
    <row r="1291" spans="1:31" s="3" customFormat="1" ht="13" x14ac:dyDescent="0.3">
      <c r="A1291" s="35" t="s">
        <v>3796</v>
      </c>
      <c r="B1291" s="17">
        <v>1545</v>
      </c>
      <c r="C1291" s="18">
        <v>43567</v>
      </c>
      <c r="D1291" s="18">
        <v>43570.291666666701</v>
      </c>
      <c r="E1291" s="16" t="s">
        <v>1375</v>
      </c>
      <c r="F1291" s="36">
        <v>43930.291666666701</v>
      </c>
      <c r="G1291" s="16" t="s">
        <v>414</v>
      </c>
      <c r="H1291" s="17" t="s">
        <v>56</v>
      </c>
      <c r="I1291" s="17"/>
      <c r="J1291" s="17"/>
      <c r="K1291" s="17" t="s">
        <v>57</v>
      </c>
      <c r="L1291" s="17"/>
      <c r="M1291" s="17"/>
      <c r="N1291" s="17">
        <v>99</v>
      </c>
      <c r="O1291" s="17"/>
      <c r="P1291" s="17"/>
      <c r="Q1291" s="17">
        <v>99</v>
      </c>
      <c r="R1291" s="17" t="s">
        <v>83</v>
      </c>
      <c r="S1291" s="17"/>
      <c r="T1291" s="17" t="s">
        <v>201</v>
      </c>
      <c r="U1291" s="17" t="s">
        <v>61</v>
      </c>
      <c r="V1291" s="17" t="s">
        <v>62</v>
      </c>
      <c r="W1291" s="19" t="s">
        <v>3797</v>
      </c>
      <c r="X1291" s="18">
        <v>45077.291666666701</v>
      </c>
      <c r="Y1291" s="18">
        <v>45077.291666666701</v>
      </c>
      <c r="Z1291" s="17" t="s">
        <v>103</v>
      </c>
      <c r="AA1291" s="17"/>
      <c r="AB1291" s="17"/>
      <c r="AC1291" s="17" t="s">
        <v>103</v>
      </c>
      <c r="AD1291" s="17"/>
      <c r="AE1291" s="17" t="s">
        <v>1509</v>
      </c>
    </row>
    <row r="1292" spans="1:31" s="3" customFormat="1" ht="13" x14ac:dyDescent="0.3">
      <c r="A1292" s="35" t="s">
        <v>3798</v>
      </c>
      <c r="B1292" s="17">
        <v>1546</v>
      </c>
      <c r="C1292" s="18">
        <v>43569</v>
      </c>
      <c r="D1292" s="18">
        <v>43570.291666666701</v>
      </c>
      <c r="E1292" s="16" t="s">
        <v>1375</v>
      </c>
      <c r="F1292" s="36">
        <v>43875.333333333299</v>
      </c>
      <c r="G1292" s="16" t="s">
        <v>414</v>
      </c>
      <c r="H1292" s="17" t="s">
        <v>56</v>
      </c>
      <c r="I1292" s="17"/>
      <c r="J1292" s="17"/>
      <c r="K1292" s="17" t="s">
        <v>57</v>
      </c>
      <c r="L1292" s="17"/>
      <c r="M1292" s="17"/>
      <c r="N1292" s="17">
        <v>30.58</v>
      </c>
      <c r="O1292" s="17"/>
      <c r="P1292" s="17"/>
      <c r="Q1292" s="17">
        <v>30</v>
      </c>
      <c r="R1292" s="17" t="s">
        <v>83</v>
      </c>
      <c r="S1292" s="17"/>
      <c r="T1292" s="17" t="s">
        <v>1791</v>
      </c>
      <c r="U1292" s="17" t="s">
        <v>61</v>
      </c>
      <c r="V1292" s="17" t="s">
        <v>62</v>
      </c>
      <c r="W1292" s="19" t="s">
        <v>3799</v>
      </c>
      <c r="X1292" s="18">
        <v>44531.333333333299</v>
      </c>
      <c r="Y1292" s="18">
        <v>44531.333333333299</v>
      </c>
      <c r="Z1292" s="17" t="s">
        <v>103</v>
      </c>
      <c r="AA1292" s="17" t="s">
        <v>65</v>
      </c>
      <c r="AB1292" s="17"/>
      <c r="AC1292" s="17" t="s">
        <v>103</v>
      </c>
      <c r="AD1292" s="17"/>
      <c r="AE1292" s="17"/>
    </row>
    <row r="1293" spans="1:31" s="3" customFormat="1" ht="25.5" x14ac:dyDescent="0.3">
      <c r="A1293" s="35" t="s">
        <v>3800</v>
      </c>
      <c r="B1293" s="17">
        <v>1547</v>
      </c>
      <c r="C1293" s="18">
        <v>43560</v>
      </c>
      <c r="D1293" s="18">
        <v>43570.291666666701</v>
      </c>
      <c r="E1293" s="16" t="s">
        <v>1375</v>
      </c>
      <c r="F1293" s="36">
        <v>43656.291666666701</v>
      </c>
      <c r="G1293" s="16" t="s">
        <v>414</v>
      </c>
      <c r="H1293" s="17" t="s">
        <v>95</v>
      </c>
      <c r="I1293" s="17" t="s">
        <v>56</v>
      </c>
      <c r="J1293" s="17"/>
      <c r="K1293" s="17" t="s">
        <v>96</v>
      </c>
      <c r="L1293" s="17" t="s">
        <v>57</v>
      </c>
      <c r="M1293" s="17"/>
      <c r="N1293" s="17">
        <v>361.74</v>
      </c>
      <c r="O1293" s="17">
        <v>356.79599999999999</v>
      </c>
      <c r="P1293" s="17"/>
      <c r="Q1293" s="17">
        <v>350</v>
      </c>
      <c r="R1293" s="17" t="s">
        <v>83</v>
      </c>
      <c r="S1293" s="17"/>
      <c r="T1293" s="17" t="s">
        <v>60</v>
      </c>
      <c r="U1293" s="17" t="s">
        <v>61</v>
      </c>
      <c r="V1293" s="17" t="s">
        <v>62</v>
      </c>
      <c r="W1293" s="19" t="s">
        <v>3801</v>
      </c>
      <c r="X1293" s="18">
        <v>44926.333333333299</v>
      </c>
      <c r="Y1293" s="18">
        <v>44926.333333333299</v>
      </c>
      <c r="Z1293" s="17" t="s">
        <v>103</v>
      </c>
      <c r="AA1293" s="17"/>
      <c r="AB1293" s="17"/>
      <c r="AC1293" s="17" t="s">
        <v>103</v>
      </c>
      <c r="AD1293" s="17"/>
      <c r="AE1293" s="17"/>
    </row>
    <row r="1294" spans="1:31" s="3" customFormat="1" ht="13" x14ac:dyDescent="0.3">
      <c r="A1294" s="35" t="s">
        <v>3802</v>
      </c>
      <c r="B1294" s="17">
        <v>1548</v>
      </c>
      <c r="C1294" s="18">
        <v>43561</v>
      </c>
      <c r="D1294" s="18">
        <v>43570.291666666701</v>
      </c>
      <c r="E1294" s="16" t="s">
        <v>1375</v>
      </c>
      <c r="F1294" s="36">
        <v>44244.333333333299</v>
      </c>
      <c r="G1294" s="16" t="s">
        <v>414</v>
      </c>
      <c r="H1294" s="17" t="s">
        <v>56</v>
      </c>
      <c r="I1294" s="17"/>
      <c r="J1294" s="17"/>
      <c r="K1294" s="17" t="s">
        <v>57</v>
      </c>
      <c r="L1294" s="17"/>
      <c r="M1294" s="17"/>
      <c r="N1294" s="17">
        <v>30.48</v>
      </c>
      <c r="O1294" s="17"/>
      <c r="P1294" s="17"/>
      <c r="Q1294" s="17">
        <v>30</v>
      </c>
      <c r="R1294" s="17" t="s">
        <v>83</v>
      </c>
      <c r="S1294" s="17"/>
      <c r="T1294" s="17" t="s">
        <v>112</v>
      </c>
      <c r="U1294" s="17" t="s">
        <v>61</v>
      </c>
      <c r="V1294" s="17" t="s">
        <v>62</v>
      </c>
      <c r="W1294" s="19" t="s">
        <v>3803</v>
      </c>
      <c r="X1294" s="18">
        <v>44895.333333333299</v>
      </c>
      <c r="Y1294" s="18">
        <v>44895.333333333299</v>
      </c>
      <c r="Z1294" s="17" t="s">
        <v>103</v>
      </c>
      <c r="AA1294" s="17" t="s">
        <v>65</v>
      </c>
      <c r="AB1294" s="17" t="s">
        <v>65</v>
      </c>
      <c r="AC1294" s="17" t="s">
        <v>103</v>
      </c>
      <c r="AD1294" s="17"/>
      <c r="AE1294" s="17" t="s">
        <v>1509</v>
      </c>
    </row>
    <row r="1295" spans="1:31" s="3" customFormat="1" ht="13" x14ac:dyDescent="0.3">
      <c r="A1295" s="35" t="s">
        <v>3804</v>
      </c>
      <c r="B1295" s="17">
        <v>1549</v>
      </c>
      <c r="C1295" s="18">
        <v>43559</v>
      </c>
      <c r="D1295" s="18">
        <v>43570.291666666701</v>
      </c>
      <c r="E1295" s="16" t="s">
        <v>1375</v>
      </c>
      <c r="F1295" s="36">
        <v>43930.291666666701</v>
      </c>
      <c r="G1295" s="16" t="s">
        <v>414</v>
      </c>
      <c r="H1295" s="17" t="s">
        <v>56</v>
      </c>
      <c r="I1295" s="17"/>
      <c r="J1295" s="17"/>
      <c r="K1295" s="17" t="s">
        <v>57</v>
      </c>
      <c r="L1295" s="17"/>
      <c r="M1295" s="17"/>
      <c r="N1295" s="17">
        <v>200</v>
      </c>
      <c r="O1295" s="17"/>
      <c r="P1295" s="17"/>
      <c r="Q1295" s="17">
        <v>200</v>
      </c>
      <c r="R1295" s="17" t="s">
        <v>83</v>
      </c>
      <c r="S1295" s="17"/>
      <c r="T1295" s="17" t="s">
        <v>112</v>
      </c>
      <c r="U1295" s="17" t="s">
        <v>61</v>
      </c>
      <c r="V1295" s="17" t="s">
        <v>62</v>
      </c>
      <c r="W1295" s="19" t="s">
        <v>361</v>
      </c>
      <c r="X1295" s="18">
        <v>45261.333333333299</v>
      </c>
      <c r="Y1295" s="18">
        <v>45261.333333333299</v>
      </c>
      <c r="Z1295" s="17" t="s">
        <v>103</v>
      </c>
      <c r="AA1295" s="17" t="s">
        <v>65</v>
      </c>
      <c r="AB1295" s="17"/>
      <c r="AC1295" s="17" t="s">
        <v>103</v>
      </c>
      <c r="AD1295" s="17"/>
      <c r="AE1295" s="17" t="s">
        <v>1509</v>
      </c>
    </row>
    <row r="1296" spans="1:31" s="3" customFormat="1" ht="13" x14ac:dyDescent="0.3">
      <c r="A1296" s="35" t="s">
        <v>3805</v>
      </c>
      <c r="B1296" s="17">
        <v>1551</v>
      </c>
      <c r="C1296" s="18">
        <v>43568</v>
      </c>
      <c r="D1296" s="18">
        <v>43570.291666666701</v>
      </c>
      <c r="E1296" s="16" t="s">
        <v>1375</v>
      </c>
      <c r="F1296" s="36">
        <v>43652.291666666701</v>
      </c>
      <c r="G1296" s="16" t="s">
        <v>414</v>
      </c>
      <c r="H1296" s="17" t="s">
        <v>56</v>
      </c>
      <c r="I1296" s="17"/>
      <c r="J1296" s="17"/>
      <c r="K1296" s="17" t="s">
        <v>57</v>
      </c>
      <c r="L1296" s="17"/>
      <c r="M1296" s="17"/>
      <c r="N1296" s="17">
        <v>100.4</v>
      </c>
      <c r="O1296" s="17"/>
      <c r="P1296" s="17"/>
      <c r="Q1296" s="17">
        <v>100</v>
      </c>
      <c r="R1296" s="17" t="s">
        <v>83</v>
      </c>
      <c r="S1296" s="17"/>
      <c r="T1296" s="17" t="s">
        <v>112</v>
      </c>
      <c r="U1296" s="17" t="s">
        <v>61</v>
      </c>
      <c r="V1296" s="17" t="s">
        <v>62</v>
      </c>
      <c r="W1296" s="19" t="s">
        <v>3806</v>
      </c>
      <c r="X1296" s="18">
        <v>45077.291666666701</v>
      </c>
      <c r="Y1296" s="18">
        <v>45077.291666666701</v>
      </c>
      <c r="Z1296" s="17" t="s">
        <v>103</v>
      </c>
      <c r="AA1296" s="17"/>
      <c r="AB1296" s="17"/>
      <c r="AC1296" s="17" t="s">
        <v>103</v>
      </c>
      <c r="AD1296" s="17"/>
      <c r="AE1296" s="17" t="s">
        <v>1509</v>
      </c>
    </row>
    <row r="1297" spans="1:31" s="3" customFormat="1" ht="13" x14ac:dyDescent="0.3">
      <c r="A1297" s="35" t="s">
        <v>3807</v>
      </c>
      <c r="B1297" s="17">
        <v>1554</v>
      </c>
      <c r="C1297" s="18">
        <v>43560</v>
      </c>
      <c r="D1297" s="18">
        <v>43570.291666666701</v>
      </c>
      <c r="E1297" s="16" t="s">
        <v>1375</v>
      </c>
      <c r="F1297" s="36">
        <v>43888.333333333299</v>
      </c>
      <c r="G1297" s="16" t="s">
        <v>414</v>
      </c>
      <c r="H1297" s="17" t="s">
        <v>56</v>
      </c>
      <c r="I1297" s="17"/>
      <c r="J1297" s="17"/>
      <c r="K1297" s="17" t="s">
        <v>57</v>
      </c>
      <c r="L1297" s="17"/>
      <c r="M1297" s="17"/>
      <c r="N1297" s="17">
        <v>101.2</v>
      </c>
      <c r="O1297" s="17"/>
      <c r="P1297" s="17"/>
      <c r="Q1297" s="17">
        <v>100</v>
      </c>
      <c r="R1297" s="17" t="s">
        <v>83</v>
      </c>
      <c r="S1297" s="17"/>
      <c r="T1297" s="17" t="s">
        <v>201</v>
      </c>
      <c r="U1297" s="17" t="s">
        <v>61</v>
      </c>
      <c r="V1297" s="17" t="s">
        <v>62</v>
      </c>
      <c r="W1297" s="19" t="s">
        <v>3808</v>
      </c>
      <c r="X1297" s="18">
        <v>44926.333333333299</v>
      </c>
      <c r="Y1297" s="18">
        <v>44926.333333333299</v>
      </c>
      <c r="Z1297" s="17" t="s">
        <v>103</v>
      </c>
      <c r="AA1297" s="17" t="s">
        <v>65</v>
      </c>
      <c r="AB1297" s="17"/>
      <c r="AC1297" s="17" t="s">
        <v>103</v>
      </c>
      <c r="AD1297" s="17"/>
      <c r="AE1297" s="17"/>
    </row>
    <row r="1298" spans="1:31" s="3" customFormat="1" ht="13" x14ac:dyDescent="0.3">
      <c r="A1298" s="35" t="s">
        <v>3809</v>
      </c>
      <c r="B1298" s="17">
        <v>1555</v>
      </c>
      <c r="C1298" s="18">
        <v>43559</v>
      </c>
      <c r="D1298" s="18">
        <v>43570.291666666701</v>
      </c>
      <c r="E1298" s="16" t="s">
        <v>1375</v>
      </c>
      <c r="F1298" s="36">
        <v>43950.291666666701</v>
      </c>
      <c r="G1298" s="16" t="s">
        <v>414</v>
      </c>
      <c r="H1298" s="17" t="s">
        <v>56</v>
      </c>
      <c r="I1298" s="17"/>
      <c r="J1298" s="17"/>
      <c r="K1298" s="17" t="s">
        <v>57</v>
      </c>
      <c r="L1298" s="17"/>
      <c r="M1298" s="17"/>
      <c r="N1298" s="17">
        <v>650</v>
      </c>
      <c r="O1298" s="17"/>
      <c r="P1298" s="17"/>
      <c r="Q1298" s="17">
        <v>650</v>
      </c>
      <c r="R1298" s="17" t="s">
        <v>83</v>
      </c>
      <c r="S1298" s="17"/>
      <c r="T1298" s="17" t="s">
        <v>144</v>
      </c>
      <c r="U1298" s="17" t="s">
        <v>61</v>
      </c>
      <c r="V1298" s="17" t="s">
        <v>62</v>
      </c>
      <c r="W1298" s="19" t="s">
        <v>527</v>
      </c>
      <c r="X1298" s="18">
        <v>44652.291666666701</v>
      </c>
      <c r="Y1298" s="18">
        <v>45838.291666666701</v>
      </c>
      <c r="Z1298" s="17" t="s">
        <v>103</v>
      </c>
      <c r="AA1298" s="17" t="s">
        <v>65</v>
      </c>
      <c r="AB1298" s="17"/>
      <c r="AC1298" s="17" t="s">
        <v>103</v>
      </c>
      <c r="AD1298" s="17"/>
      <c r="AE1298" s="17" t="s">
        <v>1486</v>
      </c>
    </row>
    <row r="1299" spans="1:31" s="3" customFormat="1" ht="13" x14ac:dyDescent="0.3">
      <c r="A1299" s="35" t="s">
        <v>3810</v>
      </c>
      <c r="B1299" s="17">
        <v>1556</v>
      </c>
      <c r="C1299" s="18">
        <v>43561</v>
      </c>
      <c r="D1299" s="18">
        <v>43570.291666666701</v>
      </c>
      <c r="E1299" s="16" t="s">
        <v>1375</v>
      </c>
      <c r="F1299" s="36">
        <v>43889.333333333299</v>
      </c>
      <c r="G1299" s="16" t="s">
        <v>414</v>
      </c>
      <c r="H1299" s="17" t="s">
        <v>56</v>
      </c>
      <c r="I1299" s="17" t="s">
        <v>95</v>
      </c>
      <c r="J1299" s="17"/>
      <c r="K1299" s="17" t="s">
        <v>57</v>
      </c>
      <c r="L1299" s="17" t="s">
        <v>96</v>
      </c>
      <c r="M1299" s="17"/>
      <c r="N1299" s="17">
        <v>101.72499999999999</v>
      </c>
      <c r="O1299" s="17">
        <v>101.72499999999999</v>
      </c>
      <c r="P1299" s="17"/>
      <c r="Q1299" s="17">
        <v>100</v>
      </c>
      <c r="R1299" s="17" t="s">
        <v>83</v>
      </c>
      <c r="S1299" s="17"/>
      <c r="T1299" s="17" t="s">
        <v>658</v>
      </c>
      <c r="U1299" s="17" t="s">
        <v>61</v>
      </c>
      <c r="V1299" s="17" t="s">
        <v>62</v>
      </c>
      <c r="W1299" s="19" t="s">
        <v>3811</v>
      </c>
      <c r="X1299" s="18">
        <v>44895.333333333299</v>
      </c>
      <c r="Y1299" s="18">
        <v>44895.333333333299</v>
      </c>
      <c r="Z1299" s="17" t="s">
        <v>103</v>
      </c>
      <c r="AA1299" s="17" t="s">
        <v>65</v>
      </c>
      <c r="AB1299" s="17"/>
      <c r="AC1299" s="17" t="s">
        <v>103</v>
      </c>
      <c r="AD1299" s="17"/>
      <c r="AE1299" s="17"/>
    </row>
    <row r="1300" spans="1:31" s="3" customFormat="1" ht="13" x14ac:dyDescent="0.3">
      <c r="A1300" s="35" t="s">
        <v>3812</v>
      </c>
      <c r="B1300" s="17">
        <v>1559</v>
      </c>
      <c r="C1300" s="18">
        <v>43563</v>
      </c>
      <c r="D1300" s="18">
        <v>43570.291666666701</v>
      </c>
      <c r="E1300" s="16" t="s">
        <v>1375</v>
      </c>
      <c r="F1300" s="36">
        <v>43871.333333333299</v>
      </c>
      <c r="G1300" s="16" t="s">
        <v>414</v>
      </c>
      <c r="H1300" s="17" t="s">
        <v>55</v>
      </c>
      <c r="I1300" s="17" t="s">
        <v>56</v>
      </c>
      <c r="J1300" s="17"/>
      <c r="K1300" s="17" t="s">
        <v>55</v>
      </c>
      <c r="L1300" s="17" t="s">
        <v>57</v>
      </c>
      <c r="M1300" s="17"/>
      <c r="N1300" s="17">
        <v>1568</v>
      </c>
      <c r="O1300" s="17">
        <v>319.35000000000002</v>
      </c>
      <c r="P1300" s="17"/>
      <c r="Q1300" s="17">
        <v>1500</v>
      </c>
      <c r="R1300" s="17" t="s">
        <v>83</v>
      </c>
      <c r="S1300" s="17"/>
      <c r="T1300" s="17" t="s">
        <v>377</v>
      </c>
      <c r="U1300" s="17" t="s">
        <v>61</v>
      </c>
      <c r="V1300" s="17" t="s">
        <v>62</v>
      </c>
      <c r="W1300" s="19" t="s">
        <v>3813</v>
      </c>
      <c r="X1300" s="18">
        <v>45961.291666666701</v>
      </c>
      <c r="Y1300" s="18">
        <v>45961.291666666701</v>
      </c>
      <c r="Z1300" s="17" t="s">
        <v>103</v>
      </c>
      <c r="AA1300" s="17" t="s">
        <v>65</v>
      </c>
      <c r="AB1300" s="17"/>
      <c r="AC1300" s="17" t="s">
        <v>103</v>
      </c>
      <c r="AD1300" s="17"/>
      <c r="AE1300" s="17" t="s">
        <v>1509</v>
      </c>
    </row>
    <row r="1301" spans="1:31" s="3" customFormat="1" ht="13" x14ac:dyDescent="0.3">
      <c r="A1301" s="35" t="s">
        <v>3814</v>
      </c>
      <c r="B1301" s="17">
        <v>1560</v>
      </c>
      <c r="C1301" s="18">
        <v>43568</v>
      </c>
      <c r="D1301" s="18">
        <v>43570.291666666701</v>
      </c>
      <c r="E1301" s="16" t="s">
        <v>1375</v>
      </c>
      <c r="F1301" s="36">
        <v>43652.291666666701</v>
      </c>
      <c r="G1301" s="16" t="s">
        <v>414</v>
      </c>
      <c r="H1301" s="17" t="s">
        <v>56</v>
      </c>
      <c r="I1301" s="17" t="s">
        <v>95</v>
      </c>
      <c r="J1301" s="17"/>
      <c r="K1301" s="17" t="s">
        <v>57</v>
      </c>
      <c r="L1301" s="17" t="s">
        <v>96</v>
      </c>
      <c r="M1301" s="17"/>
      <c r="N1301" s="17">
        <v>61.256</v>
      </c>
      <c r="O1301" s="17">
        <v>244.26</v>
      </c>
      <c r="P1301" s="17"/>
      <c r="Q1301" s="17">
        <v>240</v>
      </c>
      <c r="R1301" s="17" t="s">
        <v>83</v>
      </c>
      <c r="S1301" s="17"/>
      <c r="T1301" s="17" t="s">
        <v>211</v>
      </c>
      <c r="U1301" s="17" t="s">
        <v>61</v>
      </c>
      <c r="V1301" s="17" t="s">
        <v>62</v>
      </c>
      <c r="W1301" s="19" t="s">
        <v>3815</v>
      </c>
      <c r="X1301" s="18">
        <v>45031.291666666701</v>
      </c>
      <c r="Y1301" s="18">
        <v>45031.291666666701</v>
      </c>
      <c r="Z1301" s="17" t="s">
        <v>103</v>
      </c>
      <c r="AA1301" s="17"/>
      <c r="AB1301" s="17"/>
      <c r="AC1301" s="17" t="s">
        <v>103</v>
      </c>
      <c r="AD1301" s="17"/>
      <c r="AE1301" s="17" t="s">
        <v>1509</v>
      </c>
    </row>
    <row r="1302" spans="1:31" s="3" customFormat="1" ht="13" x14ac:dyDescent="0.3">
      <c r="A1302" s="35" t="s">
        <v>3816</v>
      </c>
      <c r="B1302" s="17">
        <v>1561</v>
      </c>
      <c r="C1302" s="18">
        <v>43568</v>
      </c>
      <c r="D1302" s="18">
        <v>43570.291666666701</v>
      </c>
      <c r="E1302" s="16" t="s">
        <v>1375</v>
      </c>
      <c r="F1302" s="36">
        <v>43886.333333333299</v>
      </c>
      <c r="G1302" s="16" t="s">
        <v>414</v>
      </c>
      <c r="H1302" s="17" t="s">
        <v>56</v>
      </c>
      <c r="I1302" s="17" t="s">
        <v>95</v>
      </c>
      <c r="J1302" s="17"/>
      <c r="K1302" s="17" t="s">
        <v>57</v>
      </c>
      <c r="L1302" s="17" t="s">
        <v>96</v>
      </c>
      <c r="M1302" s="17"/>
      <c r="N1302" s="17">
        <v>61.256</v>
      </c>
      <c r="O1302" s="17">
        <v>244.26</v>
      </c>
      <c r="P1302" s="17"/>
      <c r="Q1302" s="17">
        <v>240</v>
      </c>
      <c r="R1302" s="17" t="s">
        <v>83</v>
      </c>
      <c r="S1302" s="17"/>
      <c r="T1302" s="17" t="s">
        <v>211</v>
      </c>
      <c r="U1302" s="17" t="s">
        <v>61</v>
      </c>
      <c r="V1302" s="17" t="s">
        <v>62</v>
      </c>
      <c r="W1302" s="19" t="s">
        <v>3817</v>
      </c>
      <c r="X1302" s="18">
        <v>45031.291666666701</v>
      </c>
      <c r="Y1302" s="18">
        <v>45031.291666666701</v>
      </c>
      <c r="Z1302" s="17" t="s">
        <v>103</v>
      </c>
      <c r="AA1302" s="17" t="s">
        <v>65</v>
      </c>
      <c r="AB1302" s="17"/>
      <c r="AC1302" s="17" t="s">
        <v>103</v>
      </c>
      <c r="AD1302" s="17"/>
      <c r="AE1302" s="17" t="s">
        <v>1509</v>
      </c>
    </row>
    <row r="1303" spans="1:31" s="3" customFormat="1" ht="13" x14ac:dyDescent="0.3">
      <c r="A1303" s="35" t="s">
        <v>3818</v>
      </c>
      <c r="B1303" s="17">
        <v>1562</v>
      </c>
      <c r="C1303" s="18">
        <v>43568</v>
      </c>
      <c r="D1303" s="18">
        <v>43570.291666666701</v>
      </c>
      <c r="E1303" s="16" t="s">
        <v>1375</v>
      </c>
      <c r="F1303" s="36">
        <v>43652.291666666701</v>
      </c>
      <c r="G1303" s="16" t="s">
        <v>414</v>
      </c>
      <c r="H1303" s="17" t="s">
        <v>95</v>
      </c>
      <c r="I1303" s="17" t="s">
        <v>56</v>
      </c>
      <c r="J1303" s="17"/>
      <c r="K1303" s="17" t="s">
        <v>96</v>
      </c>
      <c r="L1303" s="17" t="s">
        <v>57</v>
      </c>
      <c r="M1303" s="17"/>
      <c r="N1303" s="17">
        <v>244.26</v>
      </c>
      <c r="O1303" s="17">
        <v>61.256</v>
      </c>
      <c r="P1303" s="17"/>
      <c r="Q1303" s="17">
        <v>240</v>
      </c>
      <c r="R1303" s="17" t="s">
        <v>83</v>
      </c>
      <c r="S1303" s="17"/>
      <c r="T1303" s="17" t="s">
        <v>128</v>
      </c>
      <c r="U1303" s="17" t="s">
        <v>61</v>
      </c>
      <c r="V1303" s="17" t="s">
        <v>62</v>
      </c>
      <c r="W1303" s="19" t="s">
        <v>3819</v>
      </c>
      <c r="X1303" s="18">
        <v>45031.291666666701</v>
      </c>
      <c r="Y1303" s="18">
        <v>45031.291666666701</v>
      </c>
      <c r="Z1303" s="17" t="s">
        <v>103</v>
      </c>
      <c r="AA1303" s="17"/>
      <c r="AB1303" s="17"/>
      <c r="AC1303" s="17" t="s">
        <v>103</v>
      </c>
      <c r="AD1303" s="17"/>
      <c r="AE1303" s="17" t="s">
        <v>1509</v>
      </c>
    </row>
    <row r="1304" spans="1:31" s="3" customFormat="1" ht="13" x14ac:dyDescent="0.3">
      <c r="A1304" s="35" t="s">
        <v>3820</v>
      </c>
      <c r="B1304" s="17">
        <v>1563</v>
      </c>
      <c r="C1304" s="18">
        <v>43570</v>
      </c>
      <c r="D1304" s="18">
        <v>43570.291666666701</v>
      </c>
      <c r="E1304" s="16" t="s">
        <v>1375</v>
      </c>
      <c r="F1304" s="36">
        <v>43655.291666666701</v>
      </c>
      <c r="G1304" s="16" t="s">
        <v>414</v>
      </c>
      <c r="H1304" s="17" t="s">
        <v>56</v>
      </c>
      <c r="I1304" s="17" t="s">
        <v>95</v>
      </c>
      <c r="J1304" s="17"/>
      <c r="K1304" s="17" t="s">
        <v>57</v>
      </c>
      <c r="L1304" s="17" t="s">
        <v>96</v>
      </c>
      <c r="M1304" s="17"/>
      <c r="N1304" s="17">
        <v>50.805</v>
      </c>
      <c r="O1304" s="17">
        <v>50.805</v>
      </c>
      <c r="P1304" s="17"/>
      <c r="Q1304" s="17">
        <v>50</v>
      </c>
      <c r="R1304" s="17" t="s">
        <v>83</v>
      </c>
      <c r="S1304" s="17"/>
      <c r="T1304" s="17" t="s">
        <v>211</v>
      </c>
      <c r="U1304" s="17" t="s">
        <v>61</v>
      </c>
      <c r="V1304" s="17" t="s">
        <v>62</v>
      </c>
      <c r="W1304" s="19" t="s">
        <v>3125</v>
      </c>
      <c r="X1304" s="18">
        <v>44895.333333333299</v>
      </c>
      <c r="Y1304" s="18">
        <v>44895.333333333299</v>
      </c>
      <c r="Z1304" s="17" t="s">
        <v>103</v>
      </c>
      <c r="AA1304" s="17"/>
      <c r="AB1304" s="17"/>
      <c r="AC1304" s="17" t="s">
        <v>103</v>
      </c>
      <c r="AD1304" s="17"/>
      <c r="AE1304" s="17" t="s">
        <v>1509</v>
      </c>
    </row>
    <row r="1305" spans="1:31" s="3" customFormat="1" ht="13" x14ac:dyDescent="0.3">
      <c r="A1305" s="35" t="s">
        <v>3821</v>
      </c>
      <c r="B1305" s="17">
        <v>1564</v>
      </c>
      <c r="C1305" s="18">
        <v>43568</v>
      </c>
      <c r="D1305" s="18">
        <v>43570.291666666701</v>
      </c>
      <c r="E1305" s="16" t="s">
        <v>1375</v>
      </c>
      <c r="F1305" s="36">
        <v>43886.333333333299</v>
      </c>
      <c r="G1305" s="16" t="s">
        <v>414</v>
      </c>
      <c r="H1305" s="17" t="s">
        <v>56</v>
      </c>
      <c r="I1305" s="17"/>
      <c r="J1305" s="17"/>
      <c r="K1305" s="17" t="s">
        <v>57</v>
      </c>
      <c r="L1305" s="17"/>
      <c r="M1305" s="17"/>
      <c r="N1305" s="17">
        <v>100.4</v>
      </c>
      <c r="O1305" s="17"/>
      <c r="P1305" s="17"/>
      <c r="Q1305" s="17">
        <v>100</v>
      </c>
      <c r="R1305" s="17" t="s">
        <v>83</v>
      </c>
      <c r="S1305" s="17"/>
      <c r="T1305" s="17" t="s">
        <v>112</v>
      </c>
      <c r="U1305" s="17" t="s">
        <v>61</v>
      </c>
      <c r="V1305" s="17" t="s">
        <v>62</v>
      </c>
      <c r="W1305" s="19" t="s">
        <v>3822</v>
      </c>
      <c r="X1305" s="18">
        <v>45077.291666666701</v>
      </c>
      <c r="Y1305" s="18">
        <v>45077.291666666701</v>
      </c>
      <c r="Z1305" s="17" t="s">
        <v>103</v>
      </c>
      <c r="AA1305" s="17" t="s">
        <v>65</v>
      </c>
      <c r="AB1305" s="17"/>
      <c r="AC1305" s="17" t="s">
        <v>103</v>
      </c>
      <c r="AD1305" s="17"/>
      <c r="AE1305" s="17" t="s">
        <v>1509</v>
      </c>
    </row>
    <row r="1306" spans="1:31" s="3" customFormat="1" ht="13" x14ac:dyDescent="0.3">
      <c r="A1306" s="35" t="s">
        <v>3823</v>
      </c>
      <c r="B1306" s="17">
        <v>1566</v>
      </c>
      <c r="C1306" s="18">
        <v>43559</v>
      </c>
      <c r="D1306" s="18">
        <v>43570.291666666701</v>
      </c>
      <c r="E1306" s="16" t="s">
        <v>1375</v>
      </c>
      <c r="F1306" s="36">
        <v>43893.333333333299</v>
      </c>
      <c r="G1306" s="16" t="s">
        <v>414</v>
      </c>
      <c r="H1306" s="17" t="s">
        <v>95</v>
      </c>
      <c r="I1306" s="17" t="s">
        <v>56</v>
      </c>
      <c r="J1306" s="17"/>
      <c r="K1306" s="17" t="s">
        <v>96</v>
      </c>
      <c r="L1306" s="17" t="s">
        <v>57</v>
      </c>
      <c r="M1306" s="17"/>
      <c r="N1306" s="17">
        <v>55.728999999999999</v>
      </c>
      <c r="O1306" s="17">
        <v>55.655999999999999</v>
      </c>
      <c r="P1306" s="17"/>
      <c r="Q1306" s="17">
        <v>55</v>
      </c>
      <c r="R1306" s="17" t="s">
        <v>83</v>
      </c>
      <c r="S1306" s="17"/>
      <c r="T1306" s="17" t="s">
        <v>211</v>
      </c>
      <c r="U1306" s="17" t="s">
        <v>61</v>
      </c>
      <c r="V1306" s="17" t="s">
        <v>62</v>
      </c>
      <c r="W1306" s="19" t="s">
        <v>3824</v>
      </c>
      <c r="X1306" s="18">
        <v>44926.333333333299</v>
      </c>
      <c r="Y1306" s="18">
        <v>44926.333333333299</v>
      </c>
      <c r="Z1306" s="17" t="s">
        <v>103</v>
      </c>
      <c r="AA1306" s="17" t="s">
        <v>65</v>
      </c>
      <c r="AB1306" s="17"/>
      <c r="AC1306" s="17" t="s">
        <v>103</v>
      </c>
      <c r="AD1306" s="17"/>
      <c r="AE1306" s="17"/>
    </row>
    <row r="1307" spans="1:31" s="3" customFormat="1" ht="13" x14ac:dyDescent="0.3">
      <c r="A1307" s="35" t="s">
        <v>3825</v>
      </c>
      <c r="B1307" s="17">
        <v>1567</v>
      </c>
      <c r="C1307" s="18">
        <v>43560</v>
      </c>
      <c r="D1307" s="18">
        <v>43570.291666666701</v>
      </c>
      <c r="E1307" s="16" t="s">
        <v>1375</v>
      </c>
      <c r="F1307" s="36">
        <v>43656.291666666701</v>
      </c>
      <c r="G1307" s="16" t="s">
        <v>414</v>
      </c>
      <c r="H1307" s="17" t="s">
        <v>95</v>
      </c>
      <c r="I1307" s="17" t="s">
        <v>56</v>
      </c>
      <c r="J1307" s="17"/>
      <c r="K1307" s="17" t="s">
        <v>96</v>
      </c>
      <c r="L1307" s="17" t="s">
        <v>57</v>
      </c>
      <c r="M1307" s="17"/>
      <c r="N1307" s="17">
        <v>153.08000000000001</v>
      </c>
      <c r="O1307" s="17">
        <v>77.34</v>
      </c>
      <c r="P1307" s="17"/>
      <c r="Q1307" s="17">
        <v>150</v>
      </c>
      <c r="R1307" s="17" t="s">
        <v>83</v>
      </c>
      <c r="S1307" s="17"/>
      <c r="T1307" s="17" t="s">
        <v>747</v>
      </c>
      <c r="U1307" s="17" t="s">
        <v>61</v>
      </c>
      <c r="V1307" s="17" t="s">
        <v>62</v>
      </c>
      <c r="W1307" s="19" t="s">
        <v>3621</v>
      </c>
      <c r="X1307" s="18">
        <v>45275.333333333299</v>
      </c>
      <c r="Y1307" s="18">
        <v>45275.333333333299</v>
      </c>
      <c r="Z1307" s="17" t="s">
        <v>103</v>
      </c>
      <c r="AA1307" s="17"/>
      <c r="AB1307" s="17"/>
      <c r="AC1307" s="17" t="s">
        <v>103</v>
      </c>
      <c r="AD1307" s="17"/>
      <c r="AE1307" s="17" t="s">
        <v>1509</v>
      </c>
    </row>
    <row r="1308" spans="1:31" s="3" customFormat="1" ht="13" x14ac:dyDescent="0.3">
      <c r="A1308" s="35" t="s">
        <v>3826</v>
      </c>
      <c r="B1308" s="17">
        <v>1569</v>
      </c>
      <c r="C1308" s="18">
        <v>43560</v>
      </c>
      <c r="D1308" s="18">
        <v>43570.291666666701</v>
      </c>
      <c r="E1308" s="16" t="s">
        <v>1375</v>
      </c>
      <c r="F1308" s="36">
        <v>43656.291666666701</v>
      </c>
      <c r="G1308" s="16" t="s">
        <v>414</v>
      </c>
      <c r="H1308" s="17" t="s">
        <v>95</v>
      </c>
      <c r="I1308" s="17"/>
      <c r="J1308" s="17"/>
      <c r="K1308" s="17" t="s">
        <v>96</v>
      </c>
      <c r="L1308" s="17"/>
      <c r="M1308" s="17"/>
      <c r="N1308" s="17">
        <v>65.782499999999999</v>
      </c>
      <c r="O1308" s="17"/>
      <c r="P1308" s="17"/>
      <c r="Q1308" s="17">
        <v>65</v>
      </c>
      <c r="R1308" s="17" t="s">
        <v>83</v>
      </c>
      <c r="S1308" s="17"/>
      <c r="T1308" s="17" t="s">
        <v>78</v>
      </c>
      <c r="U1308" s="17" t="s">
        <v>61</v>
      </c>
      <c r="V1308" s="17" t="s">
        <v>62</v>
      </c>
      <c r="W1308" s="19" t="s">
        <v>3827</v>
      </c>
      <c r="X1308" s="18">
        <v>44408.291666666701</v>
      </c>
      <c r="Y1308" s="18">
        <v>44408.291666666701</v>
      </c>
      <c r="Z1308" s="17" t="s">
        <v>103</v>
      </c>
      <c r="AA1308" s="17"/>
      <c r="AB1308" s="17"/>
      <c r="AC1308" s="17" t="s">
        <v>103</v>
      </c>
      <c r="AD1308" s="17"/>
      <c r="AE1308" s="17" t="s">
        <v>1509</v>
      </c>
    </row>
    <row r="1309" spans="1:31" s="3" customFormat="1" ht="13" x14ac:dyDescent="0.3">
      <c r="A1309" s="35" t="s">
        <v>3828</v>
      </c>
      <c r="B1309" s="17">
        <v>1570</v>
      </c>
      <c r="C1309" s="18">
        <v>43560</v>
      </c>
      <c r="D1309" s="18">
        <v>43570.291666666701</v>
      </c>
      <c r="E1309" s="16" t="s">
        <v>1375</v>
      </c>
      <c r="F1309" s="36">
        <v>43663.291666666701</v>
      </c>
      <c r="G1309" s="16" t="s">
        <v>414</v>
      </c>
      <c r="H1309" s="17" t="s">
        <v>56</v>
      </c>
      <c r="I1309" s="17" t="s">
        <v>95</v>
      </c>
      <c r="J1309" s="17"/>
      <c r="K1309" s="17" t="s">
        <v>57</v>
      </c>
      <c r="L1309" s="17" t="s">
        <v>96</v>
      </c>
      <c r="M1309" s="17"/>
      <c r="N1309" s="17">
        <v>50</v>
      </c>
      <c r="O1309" s="17">
        <v>50.75</v>
      </c>
      <c r="P1309" s="17"/>
      <c r="Q1309" s="17">
        <v>50</v>
      </c>
      <c r="R1309" s="17" t="s">
        <v>83</v>
      </c>
      <c r="S1309" s="17"/>
      <c r="T1309" s="17" t="s">
        <v>78</v>
      </c>
      <c r="U1309" s="17" t="s">
        <v>61</v>
      </c>
      <c r="V1309" s="17" t="s">
        <v>62</v>
      </c>
      <c r="W1309" s="19" t="s">
        <v>3829</v>
      </c>
      <c r="X1309" s="18">
        <v>44895.333333333299</v>
      </c>
      <c r="Y1309" s="18">
        <v>44895.333333333299</v>
      </c>
      <c r="Z1309" s="17" t="s">
        <v>103</v>
      </c>
      <c r="AA1309" s="17"/>
      <c r="AB1309" s="17"/>
      <c r="AC1309" s="17" t="s">
        <v>103</v>
      </c>
      <c r="AD1309" s="17"/>
      <c r="AE1309" s="17" t="s">
        <v>1509</v>
      </c>
    </row>
    <row r="1310" spans="1:31" s="3" customFormat="1" ht="13" x14ac:dyDescent="0.3">
      <c r="A1310" s="35" t="s">
        <v>3830</v>
      </c>
      <c r="B1310" s="17">
        <v>1571</v>
      </c>
      <c r="C1310" s="18">
        <v>43560</v>
      </c>
      <c r="D1310" s="18">
        <v>43570.291666666701</v>
      </c>
      <c r="E1310" s="16" t="s">
        <v>1375</v>
      </c>
      <c r="F1310" s="36">
        <v>43656.291666666701</v>
      </c>
      <c r="G1310" s="16" t="s">
        <v>414</v>
      </c>
      <c r="H1310" s="17" t="s">
        <v>95</v>
      </c>
      <c r="I1310" s="17" t="s">
        <v>56</v>
      </c>
      <c r="J1310" s="17"/>
      <c r="K1310" s="17" t="s">
        <v>96</v>
      </c>
      <c r="L1310" s="17" t="s">
        <v>57</v>
      </c>
      <c r="M1310" s="17"/>
      <c r="N1310" s="17">
        <v>82.29</v>
      </c>
      <c r="O1310" s="17">
        <v>41.89</v>
      </c>
      <c r="P1310" s="17"/>
      <c r="Q1310" s="17">
        <v>80</v>
      </c>
      <c r="R1310" s="17" t="s">
        <v>83</v>
      </c>
      <c r="S1310" s="17"/>
      <c r="T1310" s="17" t="s">
        <v>156</v>
      </c>
      <c r="U1310" s="17" t="s">
        <v>61</v>
      </c>
      <c r="V1310" s="17" t="s">
        <v>62</v>
      </c>
      <c r="W1310" s="19" t="s">
        <v>3831</v>
      </c>
      <c r="X1310" s="18">
        <v>45275.333333333299</v>
      </c>
      <c r="Y1310" s="18">
        <v>45275.333333333299</v>
      </c>
      <c r="Z1310" s="17" t="s">
        <v>103</v>
      </c>
      <c r="AA1310" s="17"/>
      <c r="AB1310" s="17"/>
      <c r="AC1310" s="17" t="s">
        <v>103</v>
      </c>
      <c r="AD1310" s="17"/>
      <c r="AE1310" s="17" t="s">
        <v>1509</v>
      </c>
    </row>
    <row r="1311" spans="1:31" s="3" customFormat="1" ht="13" x14ac:dyDescent="0.3">
      <c r="A1311" s="35" t="s">
        <v>3832</v>
      </c>
      <c r="B1311" s="17">
        <v>1572</v>
      </c>
      <c r="C1311" s="18">
        <v>43560</v>
      </c>
      <c r="D1311" s="18">
        <v>43570.291666666701</v>
      </c>
      <c r="E1311" s="16" t="s">
        <v>1375</v>
      </c>
      <c r="F1311" s="36">
        <v>43943.291666666701</v>
      </c>
      <c r="G1311" s="16" t="s">
        <v>414</v>
      </c>
      <c r="H1311" s="17" t="s">
        <v>95</v>
      </c>
      <c r="I1311" s="17"/>
      <c r="J1311" s="17"/>
      <c r="K1311" s="17" t="s">
        <v>96</v>
      </c>
      <c r="L1311" s="17"/>
      <c r="M1311" s="17"/>
      <c r="N1311" s="17">
        <v>184.5</v>
      </c>
      <c r="O1311" s="17"/>
      <c r="P1311" s="17"/>
      <c r="Q1311" s="17">
        <v>190</v>
      </c>
      <c r="R1311" s="17" t="s">
        <v>83</v>
      </c>
      <c r="S1311" s="17"/>
      <c r="T1311" s="17" t="s">
        <v>78</v>
      </c>
      <c r="U1311" s="17" t="s">
        <v>61</v>
      </c>
      <c r="V1311" s="17" t="s">
        <v>62</v>
      </c>
      <c r="W1311" s="19" t="s">
        <v>179</v>
      </c>
      <c r="X1311" s="18">
        <v>44408.291666666701</v>
      </c>
      <c r="Y1311" s="18">
        <v>44895.333333333299</v>
      </c>
      <c r="Z1311" s="17" t="s">
        <v>103</v>
      </c>
      <c r="AA1311" s="17"/>
      <c r="AB1311" s="17"/>
      <c r="AC1311" s="17" t="s">
        <v>103</v>
      </c>
      <c r="AD1311" s="17"/>
      <c r="AE1311" s="17" t="s">
        <v>1509</v>
      </c>
    </row>
    <row r="1312" spans="1:31" s="3" customFormat="1" ht="13" x14ac:dyDescent="0.3">
      <c r="A1312" s="35" t="s">
        <v>3833</v>
      </c>
      <c r="B1312" s="17">
        <v>1573</v>
      </c>
      <c r="C1312" s="18">
        <v>43570</v>
      </c>
      <c r="D1312" s="18">
        <v>43570.291666666701</v>
      </c>
      <c r="E1312" s="16" t="s">
        <v>1375</v>
      </c>
      <c r="F1312" s="36">
        <v>43950.291666666701</v>
      </c>
      <c r="G1312" s="16" t="s">
        <v>414</v>
      </c>
      <c r="H1312" s="17" t="s">
        <v>95</v>
      </c>
      <c r="I1312" s="17" t="s">
        <v>56</v>
      </c>
      <c r="J1312" s="17"/>
      <c r="K1312" s="17" t="s">
        <v>96</v>
      </c>
      <c r="L1312" s="17" t="s">
        <v>57</v>
      </c>
      <c r="M1312" s="17"/>
      <c r="N1312" s="17">
        <v>27.5</v>
      </c>
      <c r="O1312" s="17">
        <v>27.5</v>
      </c>
      <c r="P1312" s="17"/>
      <c r="Q1312" s="17">
        <v>23</v>
      </c>
      <c r="R1312" s="17" t="s">
        <v>115</v>
      </c>
      <c r="S1312" s="17"/>
      <c r="T1312" s="17" t="s">
        <v>78</v>
      </c>
      <c r="U1312" s="17" t="s">
        <v>61</v>
      </c>
      <c r="V1312" s="17" t="s">
        <v>62</v>
      </c>
      <c r="W1312" s="19" t="s">
        <v>3834</v>
      </c>
      <c r="X1312" s="18">
        <v>44758.291666666701</v>
      </c>
      <c r="Y1312" s="18">
        <v>44758.291666666701</v>
      </c>
      <c r="Z1312" s="17" t="s">
        <v>103</v>
      </c>
      <c r="AA1312" s="17" t="s">
        <v>65</v>
      </c>
      <c r="AB1312" s="17"/>
      <c r="AC1312" s="17" t="s">
        <v>103</v>
      </c>
      <c r="AD1312" s="17"/>
      <c r="AE1312" s="17" t="s">
        <v>1486</v>
      </c>
    </row>
    <row r="1313" spans="1:31" s="3" customFormat="1" ht="13" x14ac:dyDescent="0.3">
      <c r="A1313" s="35" t="s">
        <v>3835</v>
      </c>
      <c r="B1313" s="17">
        <v>1574</v>
      </c>
      <c r="C1313" s="18">
        <v>43570</v>
      </c>
      <c r="D1313" s="18">
        <v>43570.291666666701</v>
      </c>
      <c r="E1313" s="16" t="s">
        <v>1375</v>
      </c>
      <c r="F1313" s="36">
        <v>43872.333333333299</v>
      </c>
      <c r="G1313" s="16" t="s">
        <v>414</v>
      </c>
      <c r="H1313" s="17" t="s">
        <v>56</v>
      </c>
      <c r="I1313" s="17"/>
      <c r="J1313" s="17"/>
      <c r="K1313" s="17" t="s">
        <v>57</v>
      </c>
      <c r="L1313" s="17"/>
      <c r="M1313" s="17"/>
      <c r="N1313" s="17">
        <v>462</v>
      </c>
      <c r="O1313" s="17"/>
      <c r="P1313" s="17"/>
      <c r="Q1313" s="17">
        <v>400</v>
      </c>
      <c r="R1313" s="17" t="s">
        <v>83</v>
      </c>
      <c r="S1313" s="17"/>
      <c r="T1313" s="17" t="s">
        <v>78</v>
      </c>
      <c r="U1313" s="17" t="s">
        <v>61</v>
      </c>
      <c r="V1313" s="17" t="s">
        <v>62</v>
      </c>
      <c r="W1313" s="19" t="s">
        <v>3836</v>
      </c>
      <c r="X1313" s="18">
        <v>44743.291666666701</v>
      </c>
      <c r="Y1313" s="18">
        <v>44743.291666666701</v>
      </c>
      <c r="Z1313" s="17" t="s">
        <v>103</v>
      </c>
      <c r="AA1313" s="17" t="s">
        <v>65</v>
      </c>
      <c r="AB1313" s="17"/>
      <c r="AC1313" s="17" t="s">
        <v>103</v>
      </c>
      <c r="AD1313" s="17"/>
      <c r="AE1313" s="17" t="s">
        <v>1509</v>
      </c>
    </row>
    <row r="1314" spans="1:31" s="3" customFormat="1" ht="13" x14ac:dyDescent="0.3">
      <c r="A1314" s="35" t="s">
        <v>3837</v>
      </c>
      <c r="B1314" s="17">
        <v>1575</v>
      </c>
      <c r="C1314" s="18">
        <v>43570</v>
      </c>
      <c r="D1314" s="18">
        <v>43570.291666666701</v>
      </c>
      <c r="E1314" s="16" t="s">
        <v>1375</v>
      </c>
      <c r="F1314" s="36">
        <v>43655.291666666701</v>
      </c>
      <c r="G1314" s="16" t="s">
        <v>414</v>
      </c>
      <c r="H1314" s="17" t="s">
        <v>56</v>
      </c>
      <c r="I1314" s="17" t="s">
        <v>95</v>
      </c>
      <c r="J1314" s="17"/>
      <c r="K1314" s="17" t="s">
        <v>57</v>
      </c>
      <c r="L1314" s="17" t="s">
        <v>96</v>
      </c>
      <c r="M1314" s="17"/>
      <c r="N1314" s="17">
        <v>202.87700000000001</v>
      </c>
      <c r="O1314" s="17">
        <v>202.87700000000001</v>
      </c>
      <c r="P1314" s="17"/>
      <c r="Q1314" s="17">
        <v>200</v>
      </c>
      <c r="R1314" s="17" t="s">
        <v>83</v>
      </c>
      <c r="S1314" s="17"/>
      <c r="T1314" s="17" t="s">
        <v>78</v>
      </c>
      <c r="U1314" s="17" t="s">
        <v>61</v>
      </c>
      <c r="V1314" s="17" t="s">
        <v>62</v>
      </c>
      <c r="W1314" s="19" t="s">
        <v>179</v>
      </c>
      <c r="X1314" s="18">
        <v>44895.333333333299</v>
      </c>
      <c r="Y1314" s="18">
        <v>44895.333333333299</v>
      </c>
      <c r="Z1314" s="17" t="s">
        <v>103</v>
      </c>
      <c r="AA1314" s="17"/>
      <c r="AB1314" s="17"/>
      <c r="AC1314" s="17" t="s">
        <v>103</v>
      </c>
      <c r="AD1314" s="17"/>
      <c r="AE1314" s="17" t="s">
        <v>1509</v>
      </c>
    </row>
    <row r="1315" spans="1:31" s="3" customFormat="1" ht="13" x14ac:dyDescent="0.3">
      <c r="A1315" s="35" t="s">
        <v>3838</v>
      </c>
      <c r="B1315" s="17">
        <v>1576</v>
      </c>
      <c r="C1315" s="18">
        <v>43570</v>
      </c>
      <c r="D1315" s="18">
        <v>43570.291666666701</v>
      </c>
      <c r="E1315" s="16" t="s">
        <v>1375</v>
      </c>
      <c r="F1315" s="36">
        <v>43655.291666666701</v>
      </c>
      <c r="G1315" s="16" t="s">
        <v>414</v>
      </c>
      <c r="H1315" s="17" t="s">
        <v>95</v>
      </c>
      <c r="I1315" s="17" t="s">
        <v>56</v>
      </c>
      <c r="J1315" s="17"/>
      <c r="K1315" s="17" t="s">
        <v>96</v>
      </c>
      <c r="L1315" s="17" t="s">
        <v>57</v>
      </c>
      <c r="M1315" s="17"/>
      <c r="N1315" s="17">
        <v>202.76</v>
      </c>
      <c r="O1315" s="17">
        <v>200</v>
      </c>
      <c r="P1315" s="17"/>
      <c r="Q1315" s="17">
        <v>200</v>
      </c>
      <c r="R1315" s="17" t="s">
        <v>83</v>
      </c>
      <c r="S1315" s="17"/>
      <c r="T1315" s="17" t="s">
        <v>78</v>
      </c>
      <c r="U1315" s="17" t="s">
        <v>61</v>
      </c>
      <c r="V1315" s="17" t="s">
        <v>62</v>
      </c>
      <c r="W1315" s="19" t="s">
        <v>179</v>
      </c>
      <c r="X1315" s="18">
        <v>44895.333333333299</v>
      </c>
      <c r="Y1315" s="18">
        <v>44895.333333333299</v>
      </c>
      <c r="Z1315" s="17" t="s">
        <v>103</v>
      </c>
      <c r="AA1315" s="17"/>
      <c r="AB1315" s="17"/>
      <c r="AC1315" s="17" t="s">
        <v>103</v>
      </c>
      <c r="AD1315" s="17"/>
      <c r="AE1315" s="17" t="s">
        <v>1509</v>
      </c>
    </row>
    <row r="1316" spans="1:31" s="3" customFormat="1" ht="13" x14ac:dyDescent="0.3">
      <c r="A1316" s="35" t="s">
        <v>3839</v>
      </c>
      <c r="B1316" s="17">
        <v>1577</v>
      </c>
      <c r="C1316" s="18">
        <v>43560</v>
      </c>
      <c r="D1316" s="18">
        <v>43570.291666666701</v>
      </c>
      <c r="E1316" s="16" t="s">
        <v>1375</v>
      </c>
      <c r="F1316" s="36">
        <v>43655.291666666701</v>
      </c>
      <c r="G1316" s="16" t="s">
        <v>414</v>
      </c>
      <c r="H1316" s="17" t="s">
        <v>95</v>
      </c>
      <c r="I1316" s="17" t="s">
        <v>56</v>
      </c>
      <c r="J1316" s="17"/>
      <c r="K1316" s="17" t="s">
        <v>96</v>
      </c>
      <c r="L1316" s="17" t="s">
        <v>57</v>
      </c>
      <c r="M1316" s="17"/>
      <c r="N1316" s="17">
        <v>153.08000000000001</v>
      </c>
      <c r="O1316" s="17">
        <v>77.34</v>
      </c>
      <c r="P1316" s="17"/>
      <c r="Q1316" s="17">
        <v>150</v>
      </c>
      <c r="R1316" s="17" t="s">
        <v>83</v>
      </c>
      <c r="S1316" s="17"/>
      <c r="T1316" s="17" t="s">
        <v>747</v>
      </c>
      <c r="U1316" s="17" t="s">
        <v>61</v>
      </c>
      <c r="V1316" s="17" t="s">
        <v>62</v>
      </c>
      <c r="W1316" s="19" t="s">
        <v>3840</v>
      </c>
      <c r="X1316" s="18">
        <v>45275.333333333299</v>
      </c>
      <c r="Y1316" s="18">
        <v>45275.333333333299</v>
      </c>
      <c r="Z1316" s="17" t="s">
        <v>103</v>
      </c>
      <c r="AA1316" s="17"/>
      <c r="AB1316" s="17"/>
      <c r="AC1316" s="17" t="s">
        <v>103</v>
      </c>
      <c r="AD1316" s="17"/>
      <c r="AE1316" s="17" t="s">
        <v>1509</v>
      </c>
    </row>
    <row r="1317" spans="1:31" s="3" customFormat="1" ht="13" x14ac:dyDescent="0.3">
      <c r="A1317" s="35" t="s">
        <v>3841</v>
      </c>
      <c r="B1317" s="17">
        <v>1578</v>
      </c>
      <c r="C1317" s="18">
        <v>43560</v>
      </c>
      <c r="D1317" s="18">
        <v>43570.291666666701</v>
      </c>
      <c r="E1317" s="16" t="s">
        <v>1375</v>
      </c>
      <c r="F1317" s="36">
        <v>43888.333333333299</v>
      </c>
      <c r="G1317" s="16" t="s">
        <v>414</v>
      </c>
      <c r="H1317" s="17" t="s">
        <v>56</v>
      </c>
      <c r="I1317" s="17"/>
      <c r="J1317" s="17"/>
      <c r="K1317" s="17" t="s">
        <v>57</v>
      </c>
      <c r="L1317" s="17"/>
      <c r="M1317" s="17"/>
      <c r="N1317" s="17">
        <v>354.88</v>
      </c>
      <c r="O1317" s="17"/>
      <c r="P1317" s="17"/>
      <c r="Q1317" s="17">
        <v>350</v>
      </c>
      <c r="R1317" s="17" t="s">
        <v>83</v>
      </c>
      <c r="S1317" s="17"/>
      <c r="T1317" s="17" t="s">
        <v>133</v>
      </c>
      <c r="U1317" s="17" t="s">
        <v>61</v>
      </c>
      <c r="V1317" s="17" t="s">
        <v>62</v>
      </c>
      <c r="W1317" s="19" t="s">
        <v>3842</v>
      </c>
      <c r="X1317" s="18">
        <v>44926.333333333299</v>
      </c>
      <c r="Y1317" s="18">
        <v>44926.333333333299</v>
      </c>
      <c r="Z1317" s="17" t="s">
        <v>103</v>
      </c>
      <c r="AA1317" s="17"/>
      <c r="AB1317" s="17"/>
      <c r="AC1317" s="17" t="s">
        <v>103</v>
      </c>
      <c r="AD1317" s="17"/>
      <c r="AE1317" s="17" t="s">
        <v>1509</v>
      </c>
    </row>
    <row r="1318" spans="1:31" s="3" customFormat="1" ht="13" x14ac:dyDescent="0.3">
      <c r="A1318" s="35" t="s">
        <v>3843</v>
      </c>
      <c r="B1318" s="17">
        <v>1579</v>
      </c>
      <c r="C1318" s="18">
        <v>43559</v>
      </c>
      <c r="D1318" s="18">
        <v>43570.291666666701</v>
      </c>
      <c r="E1318" s="16" t="s">
        <v>1375</v>
      </c>
      <c r="F1318" s="36">
        <v>43656.291666666701</v>
      </c>
      <c r="G1318" s="16" t="s">
        <v>414</v>
      </c>
      <c r="H1318" s="17" t="s">
        <v>56</v>
      </c>
      <c r="I1318" s="17" t="s">
        <v>95</v>
      </c>
      <c r="J1318" s="17"/>
      <c r="K1318" s="17" t="s">
        <v>57</v>
      </c>
      <c r="L1318" s="17" t="s">
        <v>96</v>
      </c>
      <c r="M1318" s="17"/>
      <c r="N1318" s="17">
        <v>30.25</v>
      </c>
      <c r="O1318" s="17">
        <v>30.25</v>
      </c>
      <c r="P1318" s="17"/>
      <c r="Q1318" s="17">
        <v>27</v>
      </c>
      <c r="R1318" s="17" t="s">
        <v>83</v>
      </c>
      <c r="S1318" s="17"/>
      <c r="T1318" s="17" t="s">
        <v>411</v>
      </c>
      <c r="U1318" s="17" t="s">
        <v>61</v>
      </c>
      <c r="V1318" s="17" t="s">
        <v>62</v>
      </c>
      <c r="W1318" s="19" t="s">
        <v>3844</v>
      </c>
      <c r="X1318" s="18">
        <v>44911.333333333299</v>
      </c>
      <c r="Y1318" s="18">
        <v>44911.333333333299</v>
      </c>
      <c r="Z1318" s="17" t="s">
        <v>103</v>
      </c>
      <c r="AA1318" s="17"/>
      <c r="AB1318" s="17"/>
      <c r="AC1318" s="17" t="s">
        <v>103</v>
      </c>
      <c r="AD1318" s="17"/>
      <c r="AE1318" s="17" t="s">
        <v>1509</v>
      </c>
    </row>
    <row r="1319" spans="1:31" s="3" customFormat="1" ht="13" x14ac:dyDescent="0.3">
      <c r="A1319" s="35" t="s">
        <v>3845</v>
      </c>
      <c r="B1319" s="17">
        <v>1580</v>
      </c>
      <c r="C1319" s="18">
        <v>43560</v>
      </c>
      <c r="D1319" s="18">
        <v>43570.291666666701</v>
      </c>
      <c r="E1319" s="16" t="s">
        <v>1375</v>
      </c>
      <c r="F1319" s="36">
        <v>43656.291666666701</v>
      </c>
      <c r="G1319" s="16" t="s">
        <v>414</v>
      </c>
      <c r="H1319" s="17" t="s">
        <v>56</v>
      </c>
      <c r="I1319" s="17" t="s">
        <v>95</v>
      </c>
      <c r="J1319" s="17"/>
      <c r="K1319" s="17" t="s">
        <v>57</v>
      </c>
      <c r="L1319" s="17" t="s">
        <v>96</v>
      </c>
      <c r="M1319" s="17"/>
      <c r="N1319" s="17">
        <v>31.88</v>
      </c>
      <c r="O1319" s="17">
        <v>66.94</v>
      </c>
      <c r="P1319" s="17"/>
      <c r="Q1319" s="17">
        <v>65</v>
      </c>
      <c r="R1319" s="17" t="s">
        <v>83</v>
      </c>
      <c r="S1319" s="17"/>
      <c r="T1319" s="17" t="s">
        <v>156</v>
      </c>
      <c r="U1319" s="17" t="s">
        <v>61</v>
      </c>
      <c r="V1319" s="17" t="s">
        <v>62</v>
      </c>
      <c r="W1319" s="19" t="s">
        <v>3846</v>
      </c>
      <c r="X1319" s="18">
        <v>45275.333333333299</v>
      </c>
      <c r="Y1319" s="18">
        <v>45275.333333333299</v>
      </c>
      <c r="Z1319" s="17" t="s">
        <v>103</v>
      </c>
      <c r="AA1319" s="17"/>
      <c r="AB1319" s="17"/>
      <c r="AC1319" s="17" t="s">
        <v>103</v>
      </c>
      <c r="AD1319" s="17"/>
      <c r="AE1319" s="17" t="s">
        <v>1509</v>
      </c>
    </row>
    <row r="1320" spans="1:31" s="3" customFormat="1" ht="13" x14ac:dyDescent="0.3">
      <c r="A1320" s="35" t="s">
        <v>3847</v>
      </c>
      <c r="B1320" s="17">
        <v>1581</v>
      </c>
      <c r="C1320" s="18">
        <v>43556</v>
      </c>
      <c r="D1320" s="18">
        <v>43570.291666666701</v>
      </c>
      <c r="E1320" s="16" t="s">
        <v>1375</v>
      </c>
      <c r="F1320" s="36">
        <v>43935.291666666701</v>
      </c>
      <c r="G1320" s="16" t="s">
        <v>414</v>
      </c>
      <c r="H1320" s="17" t="s">
        <v>56</v>
      </c>
      <c r="I1320" s="17" t="s">
        <v>95</v>
      </c>
      <c r="J1320" s="17"/>
      <c r="K1320" s="17" t="s">
        <v>57</v>
      </c>
      <c r="L1320" s="17" t="s">
        <v>96</v>
      </c>
      <c r="M1320" s="17"/>
      <c r="N1320" s="17">
        <v>1537</v>
      </c>
      <c r="O1320" s="17">
        <v>1537</v>
      </c>
      <c r="P1320" s="17"/>
      <c r="Q1320" s="17">
        <v>1500</v>
      </c>
      <c r="R1320" s="17" t="s">
        <v>83</v>
      </c>
      <c r="S1320" s="17"/>
      <c r="T1320" s="17" t="s">
        <v>78</v>
      </c>
      <c r="U1320" s="17" t="s">
        <v>61</v>
      </c>
      <c r="V1320" s="17" t="s">
        <v>62</v>
      </c>
      <c r="W1320" s="19" t="s">
        <v>3848</v>
      </c>
      <c r="X1320" s="18">
        <v>45597.291666666701</v>
      </c>
      <c r="Y1320" s="18">
        <v>45597.291666666701</v>
      </c>
      <c r="Z1320" s="17" t="s">
        <v>103</v>
      </c>
      <c r="AA1320" s="17" t="s">
        <v>65</v>
      </c>
      <c r="AB1320" s="17"/>
      <c r="AC1320" s="17" t="s">
        <v>103</v>
      </c>
      <c r="AD1320" s="17"/>
      <c r="AE1320" s="17" t="s">
        <v>1509</v>
      </c>
    </row>
    <row r="1321" spans="1:31" s="3" customFormat="1" ht="13" x14ac:dyDescent="0.3">
      <c r="A1321" s="35" t="s">
        <v>3849</v>
      </c>
      <c r="B1321" s="17">
        <v>1582</v>
      </c>
      <c r="C1321" s="18">
        <v>43564</v>
      </c>
      <c r="D1321" s="18">
        <v>43570.291666666701</v>
      </c>
      <c r="E1321" s="16" t="s">
        <v>1375</v>
      </c>
      <c r="F1321" s="36">
        <v>43899.291666666701</v>
      </c>
      <c r="G1321" s="16" t="s">
        <v>414</v>
      </c>
      <c r="H1321" s="17" t="s">
        <v>95</v>
      </c>
      <c r="I1321" s="17" t="s">
        <v>56</v>
      </c>
      <c r="J1321" s="17"/>
      <c r="K1321" s="17" t="s">
        <v>96</v>
      </c>
      <c r="L1321" s="17" t="s">
        <v>57</v>
      </c>
      <c r="M1321" s="17"/>
      <c r="N1321" s="17">
        <v>152.80000000000001</v>
      </c>
      <c r="O1321" s="17">
        <v>150</v>
      </c>
      <c r="P1321" s="17"/>
      <c r="Q1321" s="17">
        <v>150</v>
      </c>
      <c r="R1321" s="17" t="s">
        <v>83</v>
      </c>
      <c r="S1321" s="17"/>
      <c r="T1321" s="17" t="s">
        <v>78</v>
      </c>
      <c r="U1321" s="17" t="s">
        <v>61</v>
      </c>
      <c r="V1321" s="17" t="s">
        <v>62</v>
      </c>
      <c r="W1321" s="19" t="s">
        <v>375</v>
      </c>
      <c r="X1321" s="18">
        <v>44895.333333333299</v>
      </c>
      <c r="Y1321" s="18">
        <v>44895.333333333299</v>
      </c>
      <c r="Z1321" s="17" t="s">
        <v>103</v>
      </c>
      <c r="AA1321" s="17" t="s">
        <v>65</v>
      </c>
      <c r="AB1321" s="17"/>
      <c r="AC1321" s="17" t="s">
        <v>103</v>
      </c>
      <c r="AD1321" s="17"/>
      <c r="AE1321" s="17" t="s">
        <v>1509</v>
      </c>
    </row>
    <row r="1322" spans="1:31" s="3" customFormat="1" ht="13" x14ac:dyDescent="0.3">
      <c r="A1322" s="35" t="s">
        <v>3850</v>
      </c>
      <c r="B1322" s="17">
        <v>1583</v>
      </c>
      <c r="C1322" s="18">
        <v>43564</v>
      </c>
      <c r="D1322" s="18">
        <v>43570.291666666701</v>
      </c>
      <c r="E1322" s="16" t="s">
        <v>1375</v>
      </c>
      <c r="F1322" s="36">
        <v>43654.291666666701</v>
      </c>
      <c r="G1322" s="16" t="s">
        <v>414</v>
      </c>
      <c r="H1322" s="17" t="s">
        <v>95</v>
      </c>
      <c r="I1322" s="17" t="s">
        <v>56</v>
      </c>
      <c r="J1322" s="17"/>
      <c r="K1322" s="17" t="s">
        <v>96</v>
      </c>
      <c r="L1322" s="17" t="s">
        <v>57</v>
      </c>
      <c r="M1322" s="17"/>
      <c r="N1322" s="17">
        <v>91.35</v>
      </c>
      <c r="O1322" s="17">
        <v>90</v>
      </c>
      <c r="P1322" s="17"/>
      <c r="Q1322" s="17">
        <v>90</v>
      </c>
      <c r="R1322" s="17" t="s">
        <v>83</v>
      </c>
      <c r="S1322" s="17"/>
      <c r="T1322" s="17" t="s">
        <v>133</v>
      </c>
      <c r="U1322" s="17" t="s">
        <v>61</v>
      </c>
      <c r="V1322" s="17" t="s">
        <v>62</v>
      </c>
      <c r="W1322" s="19" t="s">
        <v>3161</v>
      </c>
      <c r="X1322" s="18">
        <v>44895.333333333299</v>
      </c>
      <c r="Y1322" s="18">
        <v>44895.333333333299</v>
      </c>
      <c r="Z1322" s="17" t="s">
        <v>103</v>
      </c>
      <c r="AA1322" s="17"/>
      <c r="AB1322" s="17"/>
      <c r="AC1322" s="17" t="s">
        <v>103</v>
      </c>
      <c r="AD1322" s="17"/>
      <c r="AE1322" s="17" t="s">
        <v>1509</v>
      </c>
    </row>
    <row r="1323" spans="1:31" s="3" customFormat="1" ht="13" x14ac:dyDescent="0.3">
      <c r="A1323" s="35" t="s">
        <v>3851</v>
      </c>
      <c r="B1323" s="17">
        <v>1584</v>
      </c>
      <c r="C1323" s="18">
        <v>43461</v>
      </c>
      <c r="D1323" s="18">
        <v>43570.291666666701</v>
      </c>
      <c r="E1323" s="16" t="s">
        <v>1375</v>
      </c>
      <c r="F1323" s="36">
        <v>43873.333333333299</v>
      </c>
      <c r="G1323" s="16" t="s">
        <v>414</v>
      </c>
      <c r="H1323" s="17" t="s">
        <v>95</v>
      </c>
      <c r="I1323" s="17"/>
      <c r="J1323" s="17"/>
      <c r="K1323" s="17" t="s">
        <v>96</v>
      </c>
      <c r="L1323" s="17"/>
      <c r="M1323" s="17"/>
      <c r="N1323" s="17">
        <v>75</v>
      </c>
      <c r="O1323" s="17"/>
      <c r="P1323" s="17"/>
      <c r="Q1323" s="17">
        <v>75</v>
      </c>
      <c r="R1323" s="17" t="s">
        <v>83</v>
      </c>
      <c r="S1323" s="17"/>
      <c r="T1323" s="17" t="s">
        <v>747</v>
      </c>
      <c r="U1323" s="17" t="s">
        <v>61</v>
      </c>
      <c r="V1323" s="17" t="s">
        <v>62</v>
      </c>
      <c r="W1323" s="19" t="s">
        <v>3852</v>
      </c>
      <c r="X1323" s="18">
        <v>44926.333333333299</v>
      </c>
      <c r="Y1323" s="18">
        <v>44926.333333333299</v>
      </c>
      <c r="Z1323" s="17" t="s">
        <v>103</v>
      </c>
      <c r="AA1323" s="17"/>
      <c r="AB1323" s="17"/>
      <c r="AC1323" s="17" t="s">
        <v>103</v>
      </c>
      <c r="AD1323" s="17"/>
      <c r="AE1323" s="17"/>
    </row>
    <row r="1324" spans="1:31" s="3" customFormat="1" ht="13" x14ac:dyDescent="0.3">
      <c r="A1324" s="35" t="s">
        <v>3853</v>
      </c>
      <c r="B1324" s="17">
        <v>1585</v>
      </c>
      <c r="C1324" s="18">
        <v>43563</v>
      </c>
      <c r="D1324" s="18">
        <v>43570.291666666701</v>
      </c>
      <c r="E1324" s="16" t="s">
        <v>1375</v>
      </c>
      <c r="F1324" s="36">
        <v>43656.291666666701</v>
      </c>
      <c r="G1324" s="16" t="s">
        <v>414</v>
      </c>
      <c r="H1324" s="17" t="s">
        <v>95</v>
      </c>
      <c r="I1324" s="17"/>
      <c r="J1324" s="17"/>
      <c r="K1324" s="17" t="s">
        <v>96</v>
      </c>
      <c r="L1324" s="17"/>
      <c r="M1324" s="17"/>
      <c r="N1324" s="17">
        <v>50.8</v>
      </c>
      <c r="O1324" s="17"/>
      <c r="P1324" s="17"/>
      <c r="Q1324" s="17">
        <v>50</v>
      </c>
      <c r="R1324" s="17" t="s">
        <v>83</v>
      </c>
      <c r="S1324" s="17"/>
      <c r="T1324" s="17" t="s">
        <v>88</v>
      </c>
      <c r="U1324" s="17" t="s">
        <v>61</v>
      </c>
      <c r="V1324" s="17" t="s">
        <v>62</v>
      </c>
      <c r="W1324" s="19" t="s">
        <v>3854</v>
      </c>
      <c r="X1324" s="18">
        <v>44408.291666666701</v>
      </c>
      <c r="Y1324" s="18">
        <v>44408.291666666701</v>
      </c>
      <c r="Z1324" s="17" t="s">
        <v>103</v>
      </c>
      <c r="AA1324" s="17"/>
      <c r="AB1324" s="17"/>
      <c r="AC1324" s="17" t="s">
        <v>103</v>
      </c>
      <c r="AD1324" s="17"/>
      <c r="AE1324" s="17" t="s">
        <v>1509</v>
      </c>
    </row>
    <row r="1325" spans="1:31" s="3" customFormat="1" ht="25.5" x14ac:dyDescent="0.3">
      <c r="A1325" s="35" t="s">
        <v>3855</v>
      </c>
      <c r="B1325" s="17">
        <v>1588</v>
      </c>
      <c r="C1325" s="18">
        <v>43570</v>
      </c>
      <c r="D1325" s="18">
        <v>43570.291666666701</v>
      </c>
      <c r="E1325" s="16" t="s">
        <v>1375</v>
      </c>
      <c r="F1325" s="36">
        <v>43664.291666666701</v>
      </c>
      <c r="G1325" s="16" t="s">
        <v>414</v>
      </c>
      <c r="H1325" s="17" t="s">
        <v>55</v>
      </c>
      <c r="I1325" s="17"/>
      <c r="J1325" s="17"/>
      <c r="K1325" s="17" t="s">
        <v>55</v>
      </c>
      <c r="L1325" s="17"/>
      <c r="M1325" s="17"/>
      <c r="N1325" s="17">
        <v>1187.5</v>
      </c>
      <c r="O1325" s="17"/>
      <c r="P1325" s="17"/>
      <c r="Q1325" s="17">
        <v>1145</v>
      </c>
      <c r="R1325" s="17" t="s">
        <v>83</v>
      </c>
      <c r="S1325" s="17"/>
      <c r="T1325" s="17" t="s">
        <v>369</v>
      </c>
      <c r="U1325" s="17" t="s">
        <v>61</v>
      </c>
      <c r="V1325" s="17" t="s">
        <v>62</v>
      </c>
      <c r="W1325" s="19" t="s">
        <v>548</v>
      </c>
      <c r="X1325" s="18">
        <v>46113.291666666701</v>
      </c>
      <c r="Y1325" s="18">
        <v>46113.291666666701</v>
      </c>
      <c r="Z1325" s="17" t="s">
        <v>103</v>
      </c>
      <c r="AA1325" s="17"/>
      <c r="AB1325" s="17"/>
      <c r="AC1325" s="17" t="s">
        <v>103</v>
      </c>
      <c r="AD1325" s="17"/>
      <c r="AE1325" s="17" t="s">
        <v>1509</v>
      </c>
    </row>
    <row r="1326" spans="1:31" s="3" customFormat="1" ht="13" x14ac:dyDescent="0.3">
      <c r="A1326" s="35" t="s">
        <v>3856</v>
      </c>
      <c r="B1326" s="17">
        <v>1589</v>
      </c>
      <c r="C1326" s="18">
        <v>43561</v>
      </c>
      <c r="D1326" s="18">
        <v>43570.291666666701</v>
      </c>
      <c r="E1326" s="16" t="s">
        <v>1375</v>
      </c>
      <c r="F1326" s="36">
        <v>43664.291666666701</v>
      </c>
      <c r="G1326" s="16" t="s">
        <v>414</v>
      </c>
      <c r="H1326" s="17" t="s">
        <v>56</v>
      </c>
      <c r="I1326" s="17" t="s">
        <v>55</v>
      </c>
      <c r="J1326" s="17"/>
      <c r="K1326" s="17" t="s">
        <v>57</v>
      </c>
      <c r="L1326" s="17" t="s">
        <v>55</v>
      </c>
      <c r="M1326" s="17"/>
      <c r="N1326" s="17">
        <v>319.35000000000002</v>
      </c>
      <c r="O1326" s="17">
        <v>1568</v>
      </c>
      <c r="P1326" s="17"/>
      <c r="Q1326" s="17">
        <v>1500</v>
      </c>
      <c r="R1326" s="17" t="s">
        <v>83</v>
      </c>
      <c r="S1326" s="17"/>
      <c r="T1326" s="17" t="s">
        <v>369</v>
      </c>
      <c r="U1326" s="17" t="s">
        <v>61</v>
      </c>
      <c r="V1326" s="17" t="s">
        <v>62</v>
      </c>
      <c r="W1326" s="19" t="s">
        <v>3857</v>
      </c>
      <c r="X1326" s="18">
        <v>45596.291666666701</v>
      </c>
      <c r="Y1326" s="18">
        <v>45596.291666666701</v>
      </c>
      <c r="Z1326" s="17" t="s">
        <v>103</v>
      </c>
      <c r="AA1326" s="17"/>
      <c r="AB1326" s="17"/>
      <c r="AC1326" s="17" t="s">
        <v>103</v>
      </c>
      <c r="AD1326" s="17"/>
      <c r="AE1326" s="17" t="s">
        <v>1509</v>
      </c>
    </row>
    <row r="1327" spans="1:31" s="3" customFormat="1" ht="13" x14ac:dyDescent="0.3">
      <c r="A1327" s="35" t="s">
        <v>3858</v>
      </c>
      <c r="B1327" s="17">
        <v>1590</v>
      </c>
      <c r="C1327" s="18">
        <v>43563</v>
      </c>
      <c r="D1327" s="18">
        <v>43570.291666666701</v>
      </c>
      <c r="E1327" s="16" t="s">
        <v>1375</v>
      </c>
      <c r="F1327" s="36">
        <v>43871.333333333299</v>
      </c>
      <c r="G1327" s="16" t="s">
        <v>414</v>
      </c>
      <c r="H1327" s="17" t="s">
        <v>55</v>
      </c>
      <c r="I1327" s="17" t="s">
        <v>56</v>
      </c>
      <c r="J1327" s="17"/>
      <c r="K1327" s="17" t="s">
        <v>55</v>
      </c>
      <c r="L1327" s="17" t="s">
        <v>57</v>
      </c>
      <c r="M1327" s="17"/>
      <c r="N1327" s="17">
        <v>1568</v>
      </c>
      <c r="O1327" s="17">
        <v>319.35000000000002</v>
      </c>
      <c r="P1327" s="17"/>
      <c r="Q1327" s="17">
        <v>1500</v>
      </c>
      <c r="R1327" s="17" t="s">
        <v>83</v>
      </c>
      <c r="S1327" s="17"/>
      <c r="T1327" s="17" t="s">
        <v>369</v>
      </c>
      <c r="U1327" s="17" t="s">
        <v>61</v>
      </c>
      <c r="V1327" s="17" t="s">
        <v>62</v>
      </c>
      <c r="W1327" s="19" t="s">
        <v>3857</v>
      </c>
      <c r="X1327" s="18">
        <v>46113.291666666701</v>
      </c>
      <c r="Y1327" s="18">
        <v>46113.291666666701</v>
      </c>
      <c r="Z1327" s="17" t="s">
        <v>103</v>
      </c>
      <c r="AA1327" s="17" t="s">
        <v>65</v>
      </c>
      <c r="AB1327" s="17"/>
      <c r="AC1327" s="17" t="s">
        <v>103</v>
      </c>
      <c r="AD1327" s="17"/>
      <c r="AE1327" s="17" t="s">
        <v>1509</v>
      </c>
    </row>
    <row r="1328" spans="1:31" s="3" customFormat="1" ht="13" x14ac:dyDescent="0.3">
      <c r="A1328" s="35" t="s">
        <v>3859</v>
      </c>
      <c r="B1328" s="17">
        <v>1592</v>
      </c>
      <c r="C1328" s="18">
        <v>43560</v>
      </c>
      <c r="D1328" s="18">
        <v>43570.291666666701</v>
      </c>
      <c r="E1328" s="16" t="s">
        <v>1375</v>
      </c>
      <c r="F1328" s="36">
        <v>43903.291666666701</v>
      </c>
      <c r="G1328" s="16" t="s">
        <v>414</v>
      </c>
      <c r="H1328" s="17" t="s">
        <v>95</v>
      </c>
      <c r="I1328" s="17" t="s">
        <v>56</v>
      </c>
      <c r="J1328" s="17"/>
      <c r="K1328" s="17" t="s">
        <v>96</v>
      </c>
      <c r="L1328" s="17" t="s">
        <v>57</v>
      </c>
      <c r="M1328" s="17"/>
      <c r="N1328" s="17">
        <v>500</v>
      </c>
      <c r="O1328" s="17">
        <v>500</v>
      </c>
      <c r="P1328" s="17"/>
      <c r="Q1328" s="17">
        <v>500</v>
      </c>
      <c r="R1328" s="17" t="s">
        <v>83</v>
      </c>
      <c r="S1328" s="17"/>
      <c r="T1328" s="17" t="s">
        <v>133</v>
      </c>
      <c r="U1328" s="17" t="s">
        <v>61</v>
      </c>
      <c r="V1328" s="17" t="s">
        <v>62</v>
      </c>
      <c r="W1328" s="19" t="s">
        <v>769</v>
      </c>
      <c r="X1328" s="18">
        <v>44895.333333333299</v>
      </c>
      <c r="Y1328" s="18">
        <v>44895.333333333299</v>
      </c>
      <c r="Z1328" s="17" t="s">
        <v>103</v>
      </c>
      <c r="AA1328" s="17" t="s">
        <v>65</v>
      </c>
      <c r="AB1328" s="17"/>
      <c r="AC1328" s="17" t="s">
        <v>103</v>
      </c>
      <c r="AD1328" s="17"/>
      <c r="AE1328" s="17" t="s">
        <v>1509</v>
      </c>
    </row>
    <row r="1329" spans="1:31" s="3" customFormat="1" ht="13" x14ac:dyDescent="0.3">
      <c r="A1329" s="35" t="s">
        <v>3860</v>
      </c>
      <c r="B1329" s="17">
        <v>1594</v>
      </c>
      <c r="C1329" s="18">
        <v>43570</v>
      </c>
      <c r="D1329" s="18">
        <v>43570.291666666701</v>
      </c>
      <c r="E1329" s="16" t="s">
        <v>1375</v>
      </c>
      <c r="F1329" s="36">
        <v>44718.291666666701</v>
      </c>
      <c r="G1329" s="16" t="s">
        <v>414</v>
      </c>
      <c r="H1329" s="17" t="s">
        <v>56</v>
      </c>
      <c r="I1329" s="17" t="s">
        <v>95</v>
      </c>
      <c r="J1329" s="17"/>
      <c r="K1329" s="17" t="s">
        <v>57</v>
      </c>
      <c r="L1329" s="17" t="s">
        <v>96</v>
      </c>
      <c r="M1329" s="17"/>
      <c r="N1329" s="17">
        <v>250</v>
      </c>
      <c r="O1329" s="17">
        <v>254</v>
      </c>
      <c r="P1329" s="17"/>
      <c r="Q1329" s="17">
        <v>250</v>
      </c>
      <c r="R1329" s="17" t="s">
        <v>115</v>
      </c>
      <c r="S1329" s="17" t="s">
        <v>116</v>
      </c>
      <c r="T1329" s="17" t="s">
        <v>133</v>
      </c>
      <c r="U1329" s="17" t="s">
        <v>61</v>
      </c>
      <c r="V1329" s="17" t="s">
        <v>62</v>
      </c>
      <c r="W1329" s="19" t="s">
        <v>3861</v>
      </c>
      <c r="X1329" s="18">
        <v>45260.333333333299</v>
      </c>
      <c r="Y1329" s="18">
        <v>45260.333333333299</v>
      </c>
      <c r="Z1329" s="17" t="s">
        <v>103</v>
      </c>
      <c r="AA1329" s="17" t="s">
        <v>65</v>
      </c>
      <c r="AB1329" s="17" t="s">
        <v>65</v>
      </c>
      <c r="AC1329" s="17" t="s">
        <v>103</v>
      </c>
      <c r="AD1329" s="17"/>
      <c r="AE1329" s="17" t="s">
        <v>1486</v>
      </c>
    </row>
    <row r="1330" spans="1:31" s="3" customFormat="1" ht="13" x14ac:dyDescent="0.3">
      <c r="A1330" s="35" t="s">
        <v>3862</v>
      </c>
      <c r="B1330" s="17">
        <v>1595</v>
      </c>
      <c r="C1330" s="18">
        <v>43560</v>
      </c>
      <c r="D1330" s="18">
        <v>43570.291666666701</v>
      </c>
      <c r="E1330" s="16" t="s">
        <v>1375</v>
      </c>
      <c r="F1330" s="36">
        <v>43902.291666666701</v>
      </c>
      <c r="G1330" s="16" t="s">
        <v>414</v>
      </c>
      <c r="H1330" s="17" t="s">
        <v>95</v>
      </c>
      <c r="I1330" s="17"/>
      <c r="J1330" s="17"/>
      <c r="K1330" s="17" t="s">
        <v>96</v>
      </c>
      <c r="L1330" s="17"/>
      <c r="M1330" s="17"/>
      <c r="N1330" s="17">
        <v>358.875</v>
      </c>
      <c r="O1330" s="17"/>
      <c r="P1330" s="17"/>
      <c r="Q1330" s="17">
        <v>350</v>
      </c>
      <c r="R1330" s="17" t="s">
        <v>83</v>
      </c>
      <c r="S1330" s="17"/>
      <c r="T1330" s="17" t="s">
        <v>88</v>
      </c>
      <c r="U1330" s="17" t="s">
        <v>61</v>
      </c>
      <c r="V1330" s="17" t="s">
        <v>62</v>
      </c>
      <c r="W1330" s="19" t="s">
        <v>3863</v>
      </c>
      <c r="X1330" s="18">
        <v>44408.291666666701</v>
      </c>
      <c r="Y1330" s="18">
        <v>44895.333333333299</v>
      </c>
      <c r="Z1330" s="17" t="s">
        <v>103</v>
      </c>
      <c r="AA1330" s="17" t="s">
        <v>65</v>
      </c>
      <c r="AB1330" s="17"/>
      <c r="AC1330" s="17" t="s">
        <v>103</v>
      </c>
      <c r="AD1330" s="17"/>
      <c r="AE1330" s="17" t="s">
        <v>1509</v>
      </c>
    </row>
    <row r="1331" spans="1:31" s="3" customFormat="1" ht="13" x14ac:dyDescent="0.3">
      <c r="A1331" s="35" t="s">
        <v>3864</v>
      </c>
      <c r="B1331" s="17">
        <v>1597</v>
      </c>
      <c r="C1331" s="18">
        <v>43560</v>
      </c>
      <c r="D1331" s="18">
        <v>43570.291666666701</v>
      </c>
      <c r="E1331" s="16" t="s">
        <v>1375</v>
      </c>
      <c r="F1331" s="36">
        <v>43892.333333333299</v>
      </c>
      <c r="G1331" s="16" t="s">
        <v>414</v>
      </c>
      <c r="H1331" s="17" t="s">
        <v>95</v>
      </c>
      <c r="I1331" s="17"/>
      <c r="J1331" s="17"/>
      <c r="K1331" s="17" t="s">
        <v>96</v>
      </c>
      <c r="L1331" s="17"/>
      <c r="M1331" s="17"/>
      <c r="N1331" s="17">
        <v>139.69999999999999</v>
      </c>
      <c r="O1331" s="17"/>
      <c r="P1331" s="17"/>
      <c r="Q1331" s="17">
        <v>138</v>
      </c>
      <c r="R1331" s="17" t="s">
        <v>83</v>
      </c>
      <c r="S1331" s="17"/>
      <c r="T1331" s="17" t="s">
        <v>88</v>
      </c>
      <c r="U1331" s="17" t="s">
        <v>61</v>
      </c>
      <c r="V1331" s="17" t="s">
        <v>62</v>
      </c>
      <c r="W1331" s="19" t="s">
        <v>3865</v>
      </c>
      <c r="X1331" s="18">
        <v>44408.291666666701</v>
      </c>
      <c r="Y1331" s="18">
        <v>44408.291666666701</v>
      </c>
      <c r="Z1331" s="17" t="s">
        <v>103</v>
      </c>
      <c r="AA1331" s="17" t="s">
        <v>65</v>
      </c>
      <c r="AB1331" s="17"/>
      <c r="AC1331" s="17" t="s">
        <v>103</v>
      </c>
      <c r="AD1331" s="17"/>
      <c r="AE1331" s="17" t="s">
        <v>1509</v>
      </c>
    </row>
    <row r="1332" spans="1:31" s="3" customFormat="1" ht="13" x14ac:dyDescent="0.3">
      <c r="A1332" s="35" t="s">
        <v>3866</v>
      </c>
      <c r="B1332" s="17">
        <v>1598</v>
      </c>
      <c r="C1332" s="18">
        <v>43567</v>
      </c>
      <c r="D1332" s="18">
        <v>43570.291666666701</v>
      </c>
      <c r="E1332" s="16" t="s">
        <v>1375</v>
      </c>
      <c r="F1332" s="36">
        <v>43882.333333333299</v>
      </c>
      <c r="G1332" s="16" t="s">
        <v>414</v>
      </c>
      <c r="H1332" s="17" t="s">
        <v>55</v>
      </c>
      <c r="I1332" s="17"/>
      <c r="J1332" s="17"/>
      <c r="K1332" s="17" t="s">
        <v>55</v>
      </c>
      <c r="L1332" s="17"/>
      <c r="M1332" s="17"/>
      <c r="N1332" s="17">
        <v>403.2</v>
      </c>
      <c r="O1332" s="17"/>
      <c r="P1332" s="17"/>
      <c r="Q1332" s="17">
        <v>400</v>
      </c>
      <c r="R1332" s="17" t="s">
        <v>83</v>
      </c>
      <c r="S1332" s="17"/>
      <c r="T1332" s="17" t="s">
        <v>369</v>
      </c>
      <c r="U1332" s="17" t="s">
        <v>61</v>
      </c>
      <c r="V1332" s="17" t="s">
        <v>62</v>
      </c>
      <c r="W1332" s="19" t="s">
        <v>3867</v>
      </c>
      <c r="X1332" s="18">
        <v>45230.291666666701</v>
      </c>
      <c r="Y1332" s="18">
        <v>45230.291666666701</v>
      </c>
      <c r="Z1332" s="17" t="s">
        <v>103</v>
      </c>
      <c r="AA1332" s="17" t="s">
        <v>65</v>
      </c>
      <c r="AB1332" s="17"/>
      <c r="AC1332" s="17" t="s">
        <v>103</v>
      </c>
      <c r="AD1332" s="17"/>
      <c r="AE1332" s="17" t="s">
        <v>1509</v>
      </c>
    </row>
    <row r="1333" spans="1:31" s="3" customFormat="1" ht="13" x14ac:dyDescent="0.3">
      <c r="A1333" s="35" t="s">
        <v>3868</v>
      </c>
      <c r="B1333" s="17">
        <v>1599</v>
      </c>
      <c r="C1333" s="18">
        <v>43570</v>
      </c>
      <c r="D1333" s="18">
        <v>43570.291666666701</v>
      </c>
      <c r="E1333" s="16" t="s">
        <v>1375</v>
      </c>
      <c r="F1333" s="36">
        <v>43922.291666666701</v>
      </c>
      <c r="G1333" s="16" t="s">
        <v>414</v>
      </c>
      <c r="H1333" s="17" t="s">
        <v>55</v>
      </c>
      <c r="I1333" s="17"/>
      <c r="J1333" s="17"/>
      <c r="K1333" s="17" t="s">
        <v>55</v>
      </c>
      <c r="L1333" s="17"/>
      <c r="M1333" s="17"/>
      <c r="N1333" s="17">
        <v>627</v>
      </c>
      <c r="O1333" s="17"/>
      <c r="P1333" s="17"/>
      <c r="Q1333" s="17">
        <v>605</v>
      </c>
      <c r="R1333" s="17" t="s">
        <v>83</v>
      </c>
      <c r="S1333" s="17"/>
      <c r="T1333" s="17" t="s">
        <v>369</v>
      </c>
      <c r="U1333" s="17" t="s">
        <v>61</v>
      </c>
      <c r="V1333" s="17" t="s">
        <v>62</v>
      </c>
      <c r="W1333" s="19" t="s">
        <v>3869</v>
      </c>
      <c r="X1333" s="18">
        <v>46113.291666666701</v>
      </c>
      <c r="Y1333" s="18">
        <v>46113.291666666701</v>
      </c>
      <c r="Z1333" s="17" t="s">
        <v>103</v>
      </c>
      <c r="AA1333" s="17" t="s">
        <v>65</v>
      </c>
      <c r="AB1333" s="17"/>
      <c r="AC1333" s="17" t="s">
        <v>103</v>
      </c>
      <c r="AD1333" s="17"/>
      <c r="AE1333" s="17" t="s">
        <v>1509</v>
      </c>
    </row>
    <row r="1334" spans="1:31" s="3" customFormat="1" ht="13" x14ac:dyDescent="0.3">
      <c r="A1334" s="35" t="s">
        <v>3870</v>
      </c>
      <c r="B1334" s="17">
        <v>1600</v>
      </c>
      <c r="C1334" s="18">
        <v>43563</v>
      </c>
      <c r="D1334" s="18">
        <v>43570.291666666701</v>
      </c>
      <c r="E1334" s="16" t="s">
        <v>1375</v>
      </c>
      <c r="F1334" s="36">
        <v>43871.333333333299</v>
      </c>
      <c r="G1334" s="16" t="s">
        <v>414</v>
      </c>
      <c r="H1334" s="17" t="s">
        <v>56</v>
      </c>
      <c r="I1334" s="17" t="s">
        <v>55</v>
      </c>
      <c r="J1334" s="17"/>
      <c r="K1334" s="17" t="s">
        <v>57</v>
      </c>
      <c r="L1334" s="17" t="s">
        <v>55</v>
      </c>
      <c r="M1334" s="17"/>
      <c r="N1334" s="17">
        <v>319.35000000000002</v>
      </c>
      <c r="O1334" s="17">
        <v>1568</v>
      </c>
      <c r="P1334" s="17"/>
      <c r="Q1334" s="17">
        <v>1500</v>
      </c>
      <c r="R1334" s="17" t="s">
        <v>83</v>
      </c>
      <c r="S1334" s="17"/>
      <c r="T1334" s="17" t="s">
        <v>369</v>
      </c>
      <c r="U1334" s="17" t="s">
        <v>61</v>
      </c>
      <c r="V1334" s="17" t="s">
        <v>62</v>
      </c>
      <c r="W1334" s="19" t="s">
        <v>3871</v>
      </c>
      <c r="X1334" s="18">
        <v>45596.291666666701</v>
      </c>
      <c r="Y1334" s="18">
        <v>45596.291666666701</v>
      </c>
      <c r="Z1334" s="17" t="s">
        <v>103</v>
      </c>
      <c r="AA1334" s="17" t="s">
        <v>65</v>
      </c>
      <c r="AB1334" s="17"/>
      <c r="AC1334" s="17" t="s">
        <v>103</v>
      </c>
      <c r="AD1334" s="17"/>
      <c r="AE1334" s="17" t="s">
        <v>1509</v>
      </c>
    </row>
    <row r="1335" spans="1:31" s="3" customFormat="1" ht="13" x14ac:dyDescent="0.3">
      <c r="A1335" s="35" t="s">
        <v>3872</v>
      </c>
      <c r="B1335" s="17">
        <v>1601</v>
      </c>
      <c r="C1335" s="18">
        <v>43570</v>
      </c>
      <c r="D1335" s="18">
        <v>43570.291666666701</v>
      </c>
      <c r="E1335" s="16" t="s">
        <v>1375</v>
      </c>
      <c r="F1335" s="36">
        <v>43903.291666666701</v>
      </c>
      <c r="G1335" s="16" t="s">
        <v>414</v>
      </c>
      <c r="H1335" s="17" t="s">
        <v>95</v>
      </c>
      <c r="I1335" s="17" t="s">
        <v>56</v>
      </c>
      <c r="J1335" s="17"/>
      <c r="K1335" s="17" t="s">
        <v>96</v>
      </c>
      <c r="L1335" s="17" t="s">
        <v>57</v>
      </c>
      <c r="M1335" s="17"/>
      <c r="N1335" s="17">
        <v>202.5</v>
      </c>
      <c r="O1335" s="17">
        <v>202.5</v>
      </c>
      <c r="P1335" s="17"/>
      <c r="Q1335" s="17">
        <v>200</v>
      </c>
      <c r="R1335" s="17" t="s">
        <v>83</v>
      </c>
      <c r="S1335" s="17"/>
      <c r="T1335" s="17" t="s">
        <v>257</v>
      </c>
      <c r="U1335" s="17" t="s">
        <v>61</v>
      </c>
      <c r="V1335" s="17" t="s">
        <v>62</v>
      </c>
      <c r="W1335" s="19" t="s">
        <v>3873</v>
      </c>
      <c r="X1335" s="18">
        <v>44895.333333333299</v>
      </c>
      <c r="Y1335" s="18">
        <v>44895.333333333299</v>
      </c>
      <c r="Z1335" s="17" t="s">
        <v>103</v>
      </c>
      <c r="AA1335" s="17"/>
      <c r="AB1335" s="17"/>
      <c r="AC1335" s="17" t="s">
        <v>103</v>
      </c>
      <c r="AD1335" s="17"/>
      <c r="AE1335" s="17" t="s">
        <v>1509</v>
      </c>
    </row>
    <row r="1336" spans="1:31" s="3" customFormat="1" ht="13" x14ac:dyDescent="0.3">
      <c r="A1336" s="35" t="s">
        <v>3874</v>
      </c>
      <c r="B1336" s="17">
        <v>1602</v>
      </c>
      <c r="C1336" s="18">
        <v>43568</v>
      </c>
      <c r="D1336" s="18">
        <v>43570.291666666701</v>
      </c>
      <c r="E1336" s="16" t="s">
        <v>1375</v>
      </c>
      <c r="F1336" s="36">
        <v>43665.291666666701</v>
      </c>
      <c r="G1336" s="16" t="s">
        <v>414</v>
      </c>
      <c r="H1336" s="17" t="s">
        <v>56</v>
      </c>
      <c r="I1336" s="17" t="s">
        <v>95</v>
      </c>
      <c r="J1336" s="17" t="s">
        <v>55</v>
      </c>
      <c r="K1336" s="17" t="s">
        <v>57</v>
      </c>
      <c r="L1336" s="17" t="s">
        <v>96</v>
      </c>
      <c r="M1336" s="17" t="s">
        <v>55</v>
      </c>
      <c r="N1336" s="17">
        <v>151.6</v>
      </c>
      <c r="O1336" s="17">
        <v>152.4</v>
      </c>
      <c r="P1336" s="17">
        <v>168</v>
      </c>
      <c r="Q1336" s="17">
        <v>150</v>
      </c>
      <c r="R1336" s="17" t="s">
        <v>83</v>
      </c>
      <c r="S1336" s="17"/>
      <c r="T1336" s="17" t="s">
        <v>88</v>
      </c>
      <c r="U1336" s="17" t="s">
        <v>61</v>
      </c>
      <c r="V1336" s="17" t="s">
        <v>89</v>
      </c>
      <c r="W1336" s="19" t="s">
        <v>2002</v>
      </c>
      <c r="X1336" s="18">
        <v>45275.333333333299</v>
      </c>
      <c r="Y1336" s="18">
        <v>45275.333333333299</v>
      </c>
      <c r="Z1336" s="17" t="s">
        <v>103</v>
      </c>
      <c r="AA1336" s="17"/>
      <c r="AB1336" s="17"/>
      <c r="AC1336" s="17" t="s">
        <v>103</v>
      </c>
      <c r="AD1336" s="17"/>
      <c r="AE1336" s="17" t="s">
        <v>1509</v>
      </c>
    </row>
    <row r="1337" spans="1:31" s="3" customFormat="1" ht="13" x14ac:dyDescent="0.3">
      <c r="A1337" s="35" t="s">
        <v>3875</v>
      </c>
      <c r="B1337" s="17">
        <v>1603</v>
      </c>
      <c r="C1337" s="18">
        <v>43563</v>
      </c>
      <c r="D1337" s="18">
        <v>43570.291666666701</v>
      </c>
      <c r="E1337" s="16" t="s">
        <v>1375</v>
      </c>
      <c r="F1337" s="36">
        <v>43894.333333333299</v>
      </c>
      <c r="G1337" s="16" t="s">
        <v>414</v>
      </c>
      <c r="H1337" s="17" t="s">
        <v>56</v>
      </c>
      <c r="I1337" s="17" t="s">
        <v>95</v>
      </c>
      <c r="J1337" s="17"/>
      <c r="K1337" s="17" t="s">
        <v>57</v>
      </c>
      <c r="L1337" s="17" t="s">
        <v>96</v>
      </c>
      <c r="M1337" s="17"/>
      <c r="N1337" s="17">
        <v>202.98</v>
      </c>
      <c r="O1337" s="17">
        <v>202.99799999999999</v>
      </c>
      <c r="P1337" s="17"/>
      <c r="Q1337" s="17">
        <v>200</v>
      </c>
      <c r="R1337" s="17" t="s">
        <v>83</v>
      </c>
      <c r="S1337" s="17"/>
      <c r="T1337" s="17" t="s">
        <v>88</v>
      </c>
      <c r="U1337" s="17" t="s">
        <v>61</v>
      </c>
      <c r="V1337" s="17" t="s">
        <v>89</v>
      </c>
      <c r="W1337" s="19" t="s">
        <v>3876</v>
      </c>
      <c r="X1337" s="18">
        <v>44926.333333333299</v>
      </c>
      <c r="Y1337" s="18">
        <v>44926.333333333299</v>
      </c>
      <c r="Z1337" s="17" t="s">
        <v>103</v>
      </c>
      <c r="AA1337" s="17"/>
      <c r="AB1337" s="17"/>
      <c r="AC1337" s="17" t="s">
        <v>103</v>
      </c>
      <c r="AD1337" s="17"/>
      <c r="AE1337" s="17"/>
    </row>
    <row r="1338" spans="1:31" s="3" customFormat="1" ht="13" x14ac:dyDescent="0.3">
      <c r="A1338" s="35" t="s">
        <v>3877</v>
      </c>
      <c r="B1338" s="17">
        <v>1605</v>
      </c>
      <c r="C1338" s="18">
        <v>43571</v>
      </c>
      <c r="D1338" s="18">
        <v>43570.291666666701</v>
      </c>
      <c r="E1338" s="16" t="s">
        <v>1375</v>
      </c>
      <c r="F1338" s="36">
        <v>43887.333333333299</v>
      </c>
      <c r="G1338" s="16" t="s">
        <v>414</v>
      </c>
      <c r="H1338" s="17" t="s">
        <v>56</v>
      </c>
      <c r="I1338" s="17"/>
      <c r="J1338" s="17"/>
      <c r="K1338" s="17" t="s">
        <v>57</v>
      </c>
      <c r="L1338" s="17"/>
      <c r="M1338" s="17"/>
      <c r="N1338" s="17">
        <v>102.1</v>
      </c>
      <c r="O1338" s="17"/>
      <c r="P1338" s="17"/>
      <c r="Q1338" s="17">
        <v>100</v>
      </c>
      <c r="R1338" s="17" t="s">
        <v>83</v>
      </c>
      <c r="S1338" s="17"/>
      <c r="T1338" s="17" t="s">
        <v>107</v>
      </c>
      <c r="U1338" s="17" t="s">
        <v>61</v>
      </c>
      <c r="V1338" s="17" t="s">
        <v>89</v>
      </c>
      <c r="W1338" s="19" t="s">
        <v>3878</v>
      </c>
      <c r="X1338" s="18">
        <v>44911.333333333299</v>
      </c>
      <c r="Y1338" s="18">
        <v>44911.333333333299</v>
      </c>
      <c r="Z1338" s="17" t="s">
        <v>103</v>
      </c>
      <c r="AA1338" s="17"/>
      <c r="AB1338" s="17"/>
      <c r="AC1338" s="17" t="s">
        <v>103</v>
      </c>
      <c r="AD1338" s="17"/>
      <c r="AE1338" s="17" t="s">
        <v>1509</v>
      </c>
    </row>
    <row r="1339" spans="1:31" s="3" customFormat="1" ht="13" x14ac:dyDescent="0.3">
      <c r="A1339" s="35" t="s">
        <v>3879</v>
      </c>
      <c r="B1339" s="17">
        <v>1606</v>
      </c>
      <c r="C1339" s="18">
        <v>43565</v>
      </c>
      <c r="D1339" s="18">
        <v>43570.291666666701</v>
      </c>
      <c r="E1339" s="16" t="s">
        <v>1375</v>
      </c>
      <c r="F1339" s="36">
        <v>43663.291666666701</v>
      </c>
      <c r="G1339" s="16" t="s">
        <v>414</v>
      </c>
      <c r="H1339" s="17" t="s">
        <v>56</v>
      </c>
      <c r="I1339" s="17"/>
      <c r="J1339" s="17"/>
      <c r="K1339" s="17" t="s">
        <v>57</v>
      </c>
      <c r="L1339" s="17"/>
      <c r="M1339" s="17"/>
      <c r="N1339" s="17">
        <v>203.41</v>
      </c>
      <c r="O1339" s="17"/>
      <c r="P1339" s="17"/>
      <c r="Q1339" s="17">
        <v>200</v>
      </c>
      <c r="R1339" s="17" t="s">
        <v>83</v>
      </c>
      <c r="S1339" s="17"/>
      <c r="T1339" s="17" t="s">
        <v>480</v>
      </c>
      <c r="U1339" s="17" t="s">
        <v>61</v>
      </c>
      <c r="V1339" s="17" t="s">
        <v>89</v>
      </c>
      <c r="W1339" s="19" t="s">
        <v>3880</v>
      </c>
      <c r="X1339" s="18">
        <v>44500.291666666701</v>
      </c>
      <c r="Y1339" s="18">
        <v>44500.291666666701</v>
      </c>
      <c r="Z1339" s="17" t="s">
        <v>103</v>
      </c>
      <c r="AA1339" s="17"/>
      <c r="AB1339" s="17"/>
      <c r="AC1339" s="17" t="s">
        <v>103</v>
      </c>
      <c r="AD1339" s="17"/>
      <c r="AE1339" s="17" t="s">
        <v>1509</v>
      </c>
    </row>
    <row r="1340" spans="1:31" s="3" customFormat="1" ht="13" x14ac:dyDescent="0.3">
      <c r="A1340" s="35" t="s">
        <v>3881</v>
      </c>
      <c r="B1340" s="17">
        <v>1607</v>
      </c>
      <c r="C1340" s="18">
        <v>43564</v>
      </c>
      <c r="D1340" s="18">
        <v>43570.291666666701</v>
      </c>
      <c r="E1340" s="16" t="s">
        <v>1375</v>
      </c>
      <c r="F1340" s="36">
        <v>43664.291666666701</v>
      </c>
      <c r="G1340" s="16" t="s">
        <v>414</v>
      </c>
      <c r="H1340" s="17" t="s">
        <v>56</v>
      </c>
      <c r="I1340" s="17"/>
      <c r="J1340" s="17"/>
      <c r="K1340" s="17" t="s">
        <v>57</v>
      </c>
      <c r="L1340" s="17"/>
      <c r="M1340" s="17"/>
      <c r="N1340" s="17">
        <v>250</v>
      </c>
      <c r="O1340" s="17"/>
      <c r="P1340" s="17"/>
      <c r="Q1340" s="17">
        <v>250</v>
      </c>
      <c r="R1340" s="17" t="s">
        <v>83</v>
      </c>
      <c r="S1340" s="17"/>
      <c r="T1340" s="17" t="s">
        <v>163</v>
      </c>
      <c r="U1340" s="17" t="s">
        <v>61</v>
      </c>
      <c r="V1340" s="17" t="s">
        <v>89</v>
      </c>
      <c r="W1340" s="19" t="s">
        <v>462</v>
      </c>
      <c r="X1340" s="18">
        <v>44927.333333333299</v>
      </c>
      <c r="Y1340" s="18">
        <v>44927.333333333299</v>
      </c>
      <c r="Z1340" s="17" t="s">
        <v>103</v>
      </c>
      <c r="AA1340" s="17"/>
      <c r="AB1340" s="17"/>
      <c r="AC1340" s="17" t="s">
        <v>103</v>
      </c>
      <c r="AD1340" s="17"/>
      <c r="AE1340" s="17" t="s">
        <v>1509</v>
      </c>
    </row>
    <row r="1341" spans="1:31" s="3" customFormat="1" ht="13" x14ac:dyDescent="0.3">
      <c r="A1341" s="35" t="s">
        <v>3882</v>
      </c>
      <c r="B1341" s="17">
        <v>1609</v>
      </c>
      <c r="C1341" s="18">
        <v>43565</v>
      </c>
      <c r="D1341" s="18">
        <v>43570.291666666701</v>
      </c>
      <c r="E1341" s="16" t="s">
        <v>1375</v>
      </c>
      <c r="F1341" s="36">
        <v>43934.291666666701</v>
      </c>
      <c r="G1341" s="16" t="s">
        <v>414</v>
      </c>
      <c r="H1341" s="17" t="s">
        <v>56</v>
      </c>
      <c r="I1341" s="17"/>
      <c r="J1341" s="17"/>
      <c r="K1341" s="17" t="s">
        <v>57</v>
      </c>
      <c r="L1341" s="17"/>
      <c r="M1341" s="17"/>
      <c r="N1341" s="17">
        <v>308.10199999999998</v>
      </c>
      <c r="O1341" s="17"/>
      <c r="P1341" s="17"/>
      <c r="Q1341" s="17">
        <v>300</v>
      </c>
      <c r="R1341" s="17" t="s">
        <v>83</v>
      </c>
      <c r="S1341" s="17"/>
      <c r="T1341" s="17" t="s">
        <v>107</v>
      </c>
      <c r="U1341" s="17" t="s">
        <v>61</v>
      </c>
      <c r="V1341" s="17" t="s">
        <v>89</v>
      </c>
      <c r="W1341" s="19" t="s">
        <v>1764</v>
      </c>
      <c r="X1341" s="18">
        <v>44500.291666666701</v>
      </c>
      <c r="Y1341" s="18">
        <v>44774.291666666701</v>
      </c>
      <c r="Z1341" s="17" t="s">
        <v>103</v>
      </c>
      <c r="AA1341" s="17" t="s">
        <v>65</v>
      </c>
      <c r="AB1341" s="17"/>
      <c r="AC1341" s="17" t="s">
        <v>103</v>
      </c>
      <c r="AD1341" s="17"/>
      <c r="AE1341" s="17" t="s">
        <v>1509</v>
      </c>
    </row>
    <row r="1342" spans="1:31" s="3" customFormat="1" ht="13" x14ac:dyDescent="0.3">
      <c r="A1342" s="35" t="s">
        <v>3883</v>
      </c>
      <c r="B1342" s="17">
        <v>1610</v>
      </c>
      <c r="C1342" s="18">
        <v>43566</v>
      </c>
      <c r="D1342" s="18">
        <v>43570.291666666701</v>
      </c>
      <c r="E1342" s="16" t="s">
        <v>1375</v>
      </c>
      <c r="F1342" s="36">
        <v>43950.291666666701</v>
      </c>
      <c r="G1342" s="16" t="s">
        <v>414</v>
      </c>
      <c r="H1342" s="17" t="s">
        <v>56</v>
      </c>
      <c r="I1342" s="17"/>
      <c r="J1342" s="17"/>
      <c r="K1342" s="17" t="s">
        <v>57</v>
      </c>
      <c r="L1342" s="17"/>
      <c r="M1342" s="17"/>
      <c r="N1342" s="17">
        <v>305</v>
      </c>
      <c r="O1342" s="17"/>
      <c r="P1342" s="17"/>
      <c r="Q1342" s="17">
        <v>300</v>
      </c>
      <c r="R1342" s="17" t="s">
        <v>83</v>
      </c>
      <c r="S1342" s="17"/>
      <c r="T1342" s="17" t="s">
        <v>480</v>
      </c>
      <c r="U1342" s="17" t="s">
        <v>61</v>
      </c>
      <c r="V1342" s="17" t="s">
        <v>89</v>
      </c>
      <c r="W1342" s="19" t="s">
        <v>929</v>
      </c>
      <c r="X1342" s="18">
        <v>44531.333333333299</v>
      </c>
      <c r="Y1342" s="18">
        <v>44531.333333333299</v>
      </c>
      <c r="Z1342" s="17" t="s">
        <v>103</v>
      </c>
      <c r="AA1342" s="17" t="s">
        <v>65</v>
      </c>
      <c r="AB1342" s="17"/>
      <c r="AC1342" s="17" t="s">
        <v>103</v>
      </c>
      <c r="AD1342" s="17"/>
      <c r="AE1342" s="17" t="s">
        <v>1486</v>
      </c>
    </row>
    <row r="1343" spans="1:31" s="3" customFormat="1" ht="13" x14ac:dyDescent="0.3">
      <c r="A1343" s="35" t="s">
        <v>3884</v>
      </c>
      <c r="B1343" s="17">
        <v>1612</v>
      </c>
      <c r="C1343" s="18">
        <v>43560</v>
      </c>
      <c r="D1343" s="18">
        <v>43570.291666666701</v>
      </c>
      <c r="E1343" s="16" t="s">
        <v>1375</v>
      </c>
      <c r="F1343" s="36">
        <v>44517.333333333299</v>
      </c>
      <c r="G1343" s="16" t="s">
        <v>414</v>
      </c>
      <c r="H1343" s="17" t="s">
        <v>56</v>
      </c>
      <c r="I1343" s="17"/>
      <c r="J1343" s="17"/>
      <c r="K1343" s="17" t="s">
        <v>57</v>
      </c>
      <c r="L1343" s="17"/>
      <c r="M1343" s="17"/>
      <c r="N1343" s="17">
        <v>200</v>
      </c>
      <c r="O1343" s="17"/>
      <c r="P1343" s="17"/>
      <c r="Q1343" s="17">
        <v>200</v>
      </c>
      <c r="R1343" s="17" t="s">
        <v>83</v>
      </c>
      <c r="S1343" s="17" t="s">
        <v>58</v>
      </c>
      <c r="T1343" s="17" t="s">
        <v>107</v>
      </c>
      <c r="U1343" s="17" t="s">
        <v>61</v>
      </c>
      <c r="V1343" s="17" t="s">
        <v>89</v>
      </c>
      <c r="W1343" s="19" t="s">
        <v>3098</v>
      </c>
      <c r="X1343" s="18">
        <v>45261.333333333299</v>
      </c>
      <c r="Y1343" s="18">
        <v>45397.291666666701</v>
      </c>
      <c r="Z1343" s="17" t="s">
        <v>103</v>
      </c>
      <c r="AA1343" s="17" t="s">
        <v>65</v>
      </c>
      <c r="AB1343" s="17" t="s">
        <v>65</v>
      </c>
      <c r="AC1343" s="17" t="s">
        <v>103</v>
      </c>
      <c r="AD1343" s="17"/>
      <c r="AE1343" s="17"/>
    </row>
    <row r="1344" spans="1:31" s="3" customFormat="1" ht="13" x14ac:dyDescent="0.3">
      <c r="A1344" s="35" t="s">
        <v>3885</v>
      </c>
      <c r="B1344" s="17">
        <v>1613</v>
      </c>
      <c r="C1344" s="18">
        <v>43571</v>
      </c>
      <c r="D1344" s="18">
        <v>43570.291666666701</v>
      </c>
      <c r="E1344" s="16" t="s">
        <v>1375</v>
      </c>
      <c r="F1344" s="36">
        <v>43888.333333333299</v>
      </c>
      <c r="G1344" s="16" t="s">
        <v>414</v>
      </c>
      <c r="H1344" s="17" t="s">
        <v>56</v>
      </c>
      <c r="I1344" s="17"/>
      <c r="J1344" s="17"/>
      <c r="K1344" s="17" t="s">
        <v>57</v>
      </c>
      <c r="L1344" s="17"/>
      <c r="M1344" s="17"/>
      <c r="N1344" s="17">
        <v>433.75200000000001</v>
      </c>
      <c r="O1344" s="17"/>
      <c r="P1344" s="17"/>
      <c r="Q1344" s="17">
        <v>400</v>
      </c>
      <c r="R1344" s="17" t="s">
        <v>83</v>
      </c>
      <c r="S1344" s="17"/>
      <c r="T1344" s="17" t="s">
        <v>107</v>
      </c>
      <c r="U1344" s="17" t="s">
        <v>61</v>
      </c>
      <c r="V1344" s="17" t="s">
        <v>89</v>
      </c>
      <c r="W1344" s="19" t="s">
        <v>3886</v>
      </c>
      <c r="X1344" s="18">
        <v>44911.333333333299</v>
      </c>
      <c r="Y1344" s="18">
        <v>44911.333333333299</v>
      </c>
      <c r="Z1344" s="17" t="s">
        <v>103</v>
      </c>
      <c r="AA1344" s="17"/>
      <c r="AB1344" s="17"/>
      <c r="AC1344" s="17" t="s">
        <v>103</v>
      </c>
      <c r="AD1344" s="17"/>
      <c r="AE1344" s="17" t="s">
        <v>1509</v>
      </c>
    </row>
    <row r="1345" spans="1:31" s="3" customFormat="1" ht="13" x14ac:dyDescent="0.3">
      <c r="A1345" s="35" t="s">
        <v>3887</v>
      </c>
      <c r="B1345" s="17">
        <v>1614</v>
      </c>
      <c r="C1345" s="18">
        <v>43560</v>
      </c>
      <c r="D1345" s="18">
        <v>43570.291666666701</v>
      </c>
      <c r="E1345" s="16" t="s">
        <v>1375</v>
      </c>
      <c r="F1345" s="36">
        <v>43661.291666666701</v>
      </c>
      <c r="G1345" s="16" t="s">
        <v>414</v>
      </c>
      <c r="H1345" s="17" t="s">
        <v>56</v>
      </c>
      <c r="I1345" s="17"/>
      <c r="J1345" s="17"/>
      <c r="K1345" s="17" t="s">
        <v>57</v>
      </c>
      <c r="L1345" s="17"/>
      <c r="M1345" s="17"/>
      <c r="N1345" s="17">
        <v>200</v>
      </c>
      <c r="O1345" s="17"/>
      <c r="P1345" s="17"/>
      <c r="Q1345" s="17">
        <v>200</v>
      </c>
      <c r="R1345" s="17" t="s">
        <v>83</v>
      </c>
      <c r="S1345" s="17"/>
      <c r="T1345" s="17" t="s">
        <v>480</v>
      </c>
      <c r="U1345" s="17" t="s">
        <v>61</v>
      </c>
      <c r="V1345" s="17" t="s">
        <v>89</v>
      </c>
      <c r="W1345" s="19" t="s">
        <v>929</v>
      </c>
      <c r="X1345" s="18">
        <v>45261.333333333299</v>
      </c>
      <c r="Y1345" s="18">
        <v>45261.333333333299</v>
      </c>
      <c r="Z1345" s="17" t="s">
        <v>103</v>
      </c>
      <c r="AA1345" s="17"/>
      <c r="AB1345" s="17"/>
      <c r="AC1345" s="17" t="s">
        <v>103</v>
      </c>
      <c r="AD1345" s="17"/>
      <c r="AE1345" s="17" t="s">
        <v>1509</v>
      </c>
    </row>
    <row r="1346" spans="1:31" s="3" customFormat="1" ht="13" x14ac:dyDescent="0.3">
      <c r="A1346" s="35" t="s">
        <v>3888</v>
      </c>
      <c r="B1346" s="17">
        <v>1616</v>
      </c>
      <c r="C1346" s="18">
        <v>43568</v>
      </c>
      <c r="D1346" s="18">
        <v>43570.291666666701</v>
      </c>
      <c r="E1346" s="16" t="s">
        <v>1375</v>
      </c>
      <c r="F1346" s="36">
        <v>43888.333333333299</v>
      </c>
      <c r="G1346" s="16" t="s">
        <v>414</v>
      </c>
      <c r="H1346" s="17" t="s">
        <v>56</v>
      </c>
      <c r="I1346" s="17" t="s">
        <v>55</v>
      </c>
      <c r="J1346" s="17" t="s">
        <v>95</v>
      </c>
      <c r="K1346" s="17" t="s">
        <v>57</v>
      </c>
      <c r="L1346" s="17" t="s">
        <v>55</v>
      </c>
      <c r="M1346" s="17" t="s">
        <v>96</v>
      </c>
      <c r="N1346" s="17">
        <v>28.38</v>
      </c>
      <c r="O1346" s="17">
        <v>64.8</v>
      </c>
      <c r="P1346" s="17">
        <v>51.75</v>
      </c>
      <c r="Q1346" s="17">
        <v>115</v>
      </c>
      <c r="R1346" s="17" t="s">
        <v>83</v>
      </c>
      <c r="S1346" s="17"/>
      <c r="T1346" s="17" t="s">
        <v>88</v>
      </c>
      <c r="U1346" s="17" t="s">
        <v>61</v>
      </c>
      <c r="V1346" s="17" t="s">
        <v>89</v>
      </c>
      <c r="W1346" s="19" t="s">
        <v>2002</v>
      </c>
      <c r="X1346" s="18">
        <v>45291.333333333299</v>
      </c>
      <c r="Y1346" s="18">
        <v>45291.333333333299</v>
      </c>
      <c r="Z1346" s="17" t="s">
        <v>103</v>
      </c>
      <c r="AA1346" s="17"/>
      <c r="AB1346" s="17"/>
      <c r="AC1346" s="17" t="s">
        <v>103</v>
      </c>
      <c r="AD1346" s="17"/>
      <c r="AE1346" s="17" t="s">
        <v>1509</v>
      </c>
    </row>
    <row r="1347" spans="1:31" s="3" customFormat="1" ht="13" x14ac:dyDescent="0.3">
      <c r="A1347" s="35" t="s">
        <v>3889</v>
      </c>
      <c r="B1347" s="17">
        <v>1618</v>
      </c>
      <c r="C1347" s="18">
        <v>43559</v>
      </c>
      <c r="D1347" s="18">
        <v>43570.291666666701</v>
      </c>
      <c r="E1347" s="16" t="s">
        <v>1375</v>
      </c>
      <c r="F1347" s="36">
        <v>43894.333333333299</v>
      </c>
      <c r="G1347" s="16" t="s">
        <v>414</v>
      </c>
      <c r="H1347" s="17" t="s">
        <v>56</v>
      </c>
      <c r="I1347" s="17" t="s">
        <v>95</v>
      </c>
      <c r="J1347" s="17"/>
      <c r="K1347" s="17" t="s">
        <v>57</v>
      </c>
      <c r="L1347" s="17" t="s">
        <v>96</v>
      </c>
      <c r="M1347" s="17"/>
      <c r="N1347" s="17">
        <v>202.99799999999999</v>
      </c>
      <c r="O1347" s="17">
        <v>202.99799999999999</v>
      </c>
      <c r="P1347" s="17"/>
      <c r="Q1347" s="17">
        <v>200</v>
      </c>
      <c r="R1347" s="17" t="s">
        <v>83</v>
      </c>
      <c r="S1347" s="17"/>
      <c r="T1347" s="17" t="s">
        <v>88</v>
      </c>
      <c r="U1347" s="17" t="s">
        <v>61</v>
      </c>
      <c r="V1347" s="17" t="s">
        <v>89</v>
      </c>
      <c r="W1347" s="19" t="s">
        <v>3890</v>
      </c>
      <c r="X1347" s="18">
        <v>44926.333333333299</v>
      </c>
      <c r="Y1347" s="18">
        <v>44926.333333333299</v>
      </c>
      <c r="Z1347" s="17" t="s">
        <v>103</v>
      </c>
      <c r="AA1347" s="17" t="s">
        <v>65</v>
      </c>
      <c r="AB1347" s="17"/>
      <c r="AC1347" s="17" t="s">
        <v>103</v>
      </c>
      <c r="AD1347" s="17"/>
      <c r="AE1347" s="17" t="s">
        <v>1509</v>
      </c>
    </row>
    <row r="1348" spans="1:31" s="3" customFormat="1" ht="13" x14ac:dyDescent="0.3">
      <c r="A1348" s="35" t="s">
        <v>3891</v>
      </c>
      <c r="B1348" s="17">
        <v>1620</v>
      </c>
      <c r="C1348" s="18">
        <v>43560</v>
      </c>
      <c r="D1348" s="18">
        <v>43570.291666666701</v>
      </c>
      <c r="E1348" s="16" t="s">
        <v>1375</v>
      </c>
      <c r="F1348" s="36">
        <v>43901.291666666701</v>
      </c>
      <c r="G1348" s="16" t="s">
        <v>414</v>
      </c>
      <c r="H1348" s="17" t="s">
        <v>95</v>
      </c>
      <c r="I1348" s="17" t="s">
        <v>56</v>
      </c>
      <c r="J1348" s="17"/>
      <c r="K1348" s="17" t="s">
        <v>96</v>
      </c>
      <c r="L1348" s="17" t="s">
        <v>57</v>
      </c>
      <c r="M1348" s="17"/>
      <c r="N1348" s="17">
        <v>102.04</v>
      </c>
      <c r="O1348" s="17">
        <v>51.56</v>
      </c>
      <c r="P1348" s="17"/>
      <c r="Q1348" s="17">
        <v>100</v>
      </c>
      <c r="R1348" s="17" t="s">
        <v>83</v>
      </c>
      <c r="S1348" s="17"/>
      <c r="T1348" s="17" t="s">
        <v>226</v>
      </c>
      <c r="U1348" s="17" t="s">
        <v>61</v>
      </c>
      <c r="V1348" s="17" t="s">
        <v>89</v>
      </c>
      <c r="W1348" s="19" t="s">
        <v>3892</v>
      </c>
      <c r="X1348" s="18">
        <v>45275.333333333299</v>
      </c>
      <c r="Y1348" s="18">
        <v>45275.333333333299</v>
      </c>
      <c r="Z1348" s="17" t="s">
        <v>103</v>
      </c>
      <c r="AA1348" s="17"/>
      <c r="AB1348" s="17"/>
      <c r="AC1348" s="17" t="s">
        <v>103</v>
      </c>
      <c r="AD1348" s="17"/>
      <c r="AE1348" s="17"/>
    </row>
    <row r="1349" spans="1:31" s="3" customFormat="1" ht="13" x14ac:dyDescent="0.3">
      <c r="A1349" s="35" t="s">
        <v>3893</v>
      </c>
      <c r="B1349" s="17">
        <v>1621</v>
      </c>
      <c r="C1349" s="18">
        <v>43560</v>
      </c>
      <c r="D1349" s="18">
        <v>43570.291666666701</v>
      </c>
      <c r="E1349" s="16" t="s">
        <v>1375</v>
      </c>
      <c r="F1349" s="36">
        <v>43896.333333333299</v>
      </c>
      <c r="G1349" s="16" t="s">
        <v>414</v>
      </c>
      <c r="H1349" s="17" t="s">
        <v>95</v>
      </c>
      <c r="I1349" s="17" t="s">
        <v>56</v>
      </c>
      <c r="J1349" s="17"/>
      <c r="K1349" s="17" t="s">
        <v>96</v>
      </c>
      <c r="L1349" s="17" t="s">
        <v>57</v>
      </c>
      <c r="M1349" s="17"/>
      <c r="N1349" s="17">
        <v>200</v>
      </c>
      <c r="O1349" s="17">
        <v>200</v>
      </c>
      <c r="P1349" s="17"/>
      <c r="Q1349" s="17">
        <v>200</v>
      </c>
      <c r="R1349" s="17" t="s">
        <v>83</v>
      </c>
      <c r="S1349" s="17"/>
      <c r="T1349" s="17" t="s">
        <v>226</v>
      </c>
      <c r="U1349" s="17" t="s">
        <v>61</v>
      </c>
      <c r="V1349" s="17" t="s">
        <v>89</v>
      </c>
      <c r="W1349" s="19" t="s">
        <v>3894</v>
      </c>
      <c r="X1349" s="18">
        <v>44895.333333333299</v>
      </c>
      <c r="Y1349" s="18">
        <v>44895.333333333299</v>
      </c>
      <c r="Z1349" s="17" t="s">
        <v>103</v>
      </c>
      <c r="AA1349" s="17"/>
      <c r="AB1349" s="17"/>
      <c r="AC1349" s="17" t="s">
        <v>103</v>
      </c>
      <c r="AD1349" s="17"/>
      <c r="AE1349" s="17" t="s">
        <v>1509</v>
      </c>
    </row>
    <row r="1350" spans="1:31" s="3" customFormat="1" ht="13" x14ac:dyDescent="0.3">
      <c r="A1350" s="35" t="s">
        <v>3895</v>
      </c>
      <c r="B1350" s="17">
        <v>1622</v>
      </c>
      <c r="C1350" s="18">
        <v>43568</v>
      </c>
      <c r="D1350" s="18">
        <v>43570.291666666701</v>
      </c>
      <c r="E1350" s="16" t="s">
        <v>1375</v>
      </c>
      <c r="F1350" s="36">
        <v>43888.333333333299</v>
      </c>
      <c r="G1350" s="16" t="s">
        <v>414</v>
      </c>
      <c r="H1350" s="17" t="s">
        <v>56</v>
      </c>
      <c r="I1350" s="17" t="s">
        <v>95</v>
      </c>
      <c r="J1350" s="17"/>
      <c r="K1350" s="17" t="s">
        <v>57</v>
      </c>
      <c r="L1350" s="17" t="s">
        <v>96</v>
      </c>
      <c r="M1350" s="17"/>
      <c r="N1350" s="17">
        <v>64.17</v>
      </c>
      <c r="O1350" s="17">
        <v>244.26</v>
      </c>
      <c r="P1350" s="17"/>
      <c r="Q1350" s="17">
        <v>240</v>
      </c>
      <c r="R1350" s="17" t="s">
        <v>83</v>
      </c>
      <c r="S1350" s="17"/>
      <c r="T1350" s="17" t="s">
        <v>226</v>
      </c>
      <c r="U1350" s="17" t="s">
        <v>61</v>
      </c>
      <c r="V1350" s="17" t="s">
        <v>89</v>
      </c>
      <c r="W1350" s="19" t="s">
        <v>3896</v>
      </c>
      <c r="X1350" s="18">
        <v>45031.291666666701</v>
      </c>
      <c r="Y1350" s="18">
        <v>45031.291666666701</v>
      </c>
      <c r="Z1350" s="17" t="s">
        <v>103</v>
      </c>
      <c r="AA1350" s="17" t="s">
        <v>65</v>
      </c>
      <c r="AB1350" s="17"/>
      <c r="AC1350" s="17" t="s">
        <v>103</v>
      </c>
      <c r="AD1350" s="17"/>
      <c r="AE1350" s="17" t="s">
        <v>1509</v>
      </c>
    </row>
    <row r="1351" spans="1:31" s="3" customFormat="1" ht="13" x14ac:dyDescent="0.3">
      <c r="A1351" s="35" t="s">
        <v>3897</v>
      </c>
      <c r="B1351" s="17">
        <v>1623</v>
      </c>
      <c r="C1351" s="18">
        <v>43559</v>
      </c>
      <c r="D1351" s="18">
        <v>43570.291666666701</v>
      </c>
      <c r="E1351" s="16" t="s">
        <v>1375</v>
      </c>
      <c r="F1351" s="36">
        <v>43661.291666666701</v>
      </c>
      <c r="G1351" s="16" t="s">
        <v>414</v>
      </c>
      <c r="H1351" s="17" t="s">
        <v>56</v>
      </c>
      <c r="I1351" s="17" t="s">
        <v>95</v>
      </c>
      <c r="J1351" s="17"/>
      <c r="K1351" s="17" t="s">
        <v>57</v>
      </c>
      <c r="L1351" s="17" t="s">
        <v>96</v>
      </c>
      <c r="M1351" s="17"/>
      <c r="N1351" s="17">
        <v>150</v>
      </c>
      <c r="O1351" s="17">
        <v>300</v>
      </c>
      <c r="P1351" s="17"/>
      <c r="Q1351" s="17">
        <v>300</v>
      </c>
      <c r="R1351" s="17" t="s">
        <v>83</v>
      </c>
      <c r="S1351" s="17"/>
      <c r="T1351" s="17" t="s">
        <v>226</v>
      </c>
      <c r="U1351" s="17" t="s">
        <v>61</v>
      </c>
      <c r="V1351" s="17" t="s">
        <v>89</v>
      </c>
      <c r="W1351" s="19" t="s">
        <v>574</v>
      </c>
      <c r="X1351" s="18">
        <v>45261.333333333299</v>
      </c>
      <c r="Y1351" s="18">
        <v>45261.333333333299</v>
      </c>
      <c r="Z1351" s="17" t="s">
        <v>103</v>
      </c>
      <c r="AA1351" s="17"/>
      <c r="AB1351" s="17"/>
      <c r="AC1351" s="17" t="s">
        <v>103</v>
      </c>
      <c r="AD1351" s="17"/>
      <c r="AE1351" s="17" t="s">
        <v>1509</v>
      </c>
    </row>
    <row r="1352" spans="1:31" s="3" customFormat="1" ht="13" x14ac:dyDescent="0.3">
      <c r="A1352" s="35" t="s">
        <v>3898</v>
      </c>
      <c r="B1352" s="17">
        <v>1624</v>
      </c>
      <c r="C1352" s="18">
        <v>43568</v>
      </c>
      <c r="D1352" s="18">
        <v>43570.291666666701</v>
      </c>
      <c r="E1352" s="16" t="s">
        <v>1375</v>
      </c>
      <c r="F1352" s="36">
        <v>43672.291666666701</v>
      </c>
      <c r="G1352" s="16" t="s">
        <v>414</v>
      </c>
      <c r="H1352" s="17" t="s">
        <v>56</v>
      </c>
      <c r="I1352" s="17" t="s">
        <v>95</v>
      </c>
      <c r="J1352" s="17"/>
      <c r="K1352" s="17" t="s">
        <v>57</v>
      </c>
      <c r="L1352" s="17" t="s">
        <v>96</v>
      </c>
      <c r="M1352" s="17"/>
      <c r="N1352" s="17">
        <v>64.17</v>
      </c>
      <c r="O1352" s="17">
        <v>244.26</v>
      </c>
      <c r="P1352" s="17"/>
      <c r="Q1352" s="17">
        <v>240</v>
      </c>
      <c r="R1352" s="17" t="s">
        <v>83</v>
      </c>
      <c r="S1352" s="17"/>
      <c r="T1352" s="17" t="s">
        <v>226</v>
      </c>
      <c r="U1352" s="17" t="s">
        <v>61</v>
      </c>
      <c r="V1352" s="17" t="s">
        <v>89</v>
      </c>
      <c r="W1352" s="19" t="s">
        <v>3899</v>
      </c>
      <c r="X1352" s="18">
        <v>45031.291666666701</v>
      </c>
      <c r="Y1352" s="18">
        <v>45031.291666666701</v>
      </c>
      <c r="Z1352" s="17" t="s">
        <v>103</v>
      </c>
      <c r="AA1352" s="17"/>
      <c r="AB1352" s="17"/>
      <c r="AC1352" s="17" t="s">
        <v>103</v>
      </c>
      <c r="AD1352" s="17"/>
      <c r="AE1352" s="17" t="s">
        <v>1509</v>
      </c>
    </row>
    <row r="1353" spans="1:31" s="3" customFormat="1" ht="13" x14ac:dyDescent="0.3">
      <c r="A1353" s="35" t="s">
        <v>3900</v>
      </c>
      <c r="B1353" s="17">
        <v>1626</v>
      </c>
      <c r="C1353" s="18">
        <v>43560</v>
      </c>
      <c r="D1353" s="18">
        <v>43570.291666666701</v>
      </c>
      <c r="E1353" s="16" t="s">
        <v>1375</v>
      </c>
      <c r="F1353" s="36">
        <v>43950.291666666701</v>
      </c>
      <c r="G1353" s="16" t="s">
        <v>414</v>
      </c>
      <c r="H1353" s="17" t="s">
        <v>95</v>
      </c>
      <c r="I1353" s="17" t="s">
        <v>56</v>
      </c>
      <c r="J1353" s="17"/>
      <c r="K1353" s="17" t="s">
        <v>96</v>
      </c>
      <c r="L1353" s="17" t="s">
        <v>57</v>
      </c>
      <c r="M1353" s="17"/>
      <c r="N1353" s="17">
        <v>116.01855999999999</v>
      </c>
      <c r="O1353" s="17">
        <v>113.96</v>
      </c>
      <c r="P1353" s="17"/>
      <c r="Q1353" s="17">
        <v>200</v>
      </c>
      <c r="R1353" s="17" t="s">
        <v>83</v>
      </c>
      <c r="S1353" s="17"/>
      <c r="T1353" s="17" t="s">
        <v>88</v>
      </c>
      <c r="U1353" s="17" t="s">
        <v>61</v>
      </c>
      <c r="V1353" s="17" t="s">
        <v>89</v>
      </c>
      <c r="W1353" s="19" t="s">
        <v>90</v>
      </c>
      <c r="X1353" s="18">
        <v>44896.333333333299</v>
      </c>
      <c r="Y1353" s="18">
        <v>44896.333333333299</v>
      </c>
      <c r="Z1353" s="17" t="s">
        <v>103</v>
      </c>
      <c r="AA1353" s="17" t="s">
        <v>65</v>
      </c>
      <c r="AB1353" s="17"/>
      <c r="AC1353" s="17" t="s">
        <v>103</v>
      </c>
      <c r="AD1353" s="17"/>
      <c r="AE1353" s="17" t="s">
        <v>1486</v>
      </c>
    </row>
    <row r="1354" spans="1:31" s="3" customFormat="1" ht="13" x14ac:dyDescent="0.3">
      <c r="A1354" s="35" t="s">
        <v>3901</v>
      </c>
      <c r="B1354" s="17">
        <v>1627</v>
      </c>
      <c r="C1354" s="18">
        <v>43560</v>
      </c>
      <c r="D1354" s="18">
        <v>43570.291666666701</v>
      </c>
      <c r="E1354" s="16" t="s">
        <v>1375</v>
      </c>
      <c r="F1354" s="36">
        <v>43656.291666666701</v>
      </c>
      <c r="G1354" s="16" t="s">
        <v>414</v>
      </c>
      <c r="H1354" s="17" t="s">
        <v>56</v>
      </c>
      <c r="I1354" s="17" t="s">
        <v>95</v>
      </c>
      <c r="J1354" s="17"/>
      <c r="K1354" s="17" t="s">
        <v>57</v>
      </c>
      <c r="L1354" s="17" t="s">
        <v>96</v>
      </c>
      <c r="M1354" s="17"/>
      <c r="N1354" s="17">
        <v>615.9</v>
      </c>
      <c r="O1354" s="17">
        <v>627</v>
      </c>
      <c r="P1354" s="17"/>
      <c r="Q1354" s="17">
        <v>600</v>
      </c>
      <c r="R1354" s="17" t="s">
        <v>83</v>
      </c>
      <c r="S1354" s="17"/>
      <c r="T1354" s="17" t="s">
        <v>107</v>
      </c>
      <c r="U1354" s="17" t="s">
        <v>61</v>
      </c>
      <c r="V1354" s="17" t="s">
        <v>89</v>
      </c>
      <c r="W1354" s="19" t="s">
        <v>90</v>
      </c>
      <c r="X1354" s="18">
        <v>44926.333333333299</v>
      </c>
      <c r="Y1354" s="18">
        <v>44926.333333333299</v>
      </c>
      <c r="Z1354" s="17" t="s">
        <v>103</v>
      </c>
      <c r="AA1354" s="17"/>
      <c r="AB1354" s="17"/>
      <c r="AC1354" s="17" t="s">
        <v>103</v>
      </c>
      <c r="AD1354" s="17"/>
      <c r="AE1354" s="17" t="s">
        <v>1509</v>
      </c>
    </row>
    <row r="1355" spans="1:31" s="3" customFormat="1" ht="13" x14ac:dyDescent="0.3">
      <c r="A1355" s="35" t="s">
        <v>3902</v>
      </c>
      <c r="B1355" s="17">
        <v>1628</v>
      </c>
      <c r="C1355" s="18">
        <v>43560</v>
      </c>
      <c r="D1355" s="18">
        <v>43570.291666666701</v>
      </c>
      <c r="E1355" s="16" t="s">
        <v>1375</v>
      </c>
      <c r="F1355" s="36">
        <v>44321.291666666701</v>
      </c>
      <c r="G1355" s="16" t="s">
        <v>414</v>
      </c>
      <c r="H1355" s="17" t="s">
        <v>95</v>
      </c>
      <c r="I1355" s="17" t="s">
        <v>56</v>
      </c>
      <c r="J1355" s="17"/>
      <c r="K1355" s="17" t="s">
        <v>96</v>
      </c>
      <c r="L1355" s="17" t="s">
        <v>57</v>
      </c>
      <c r="M1355" s="17"/>
      <c r="N1355" s="17">
        <v>310.2</v>
      </c>
      <c r="O1355" s="17">
        <v>306.26</v>
      </c>
      <c r="P1355" s="17"/>
      <c r="Q1355" s="17">
        <v>300</v>
      </c>
      <c r="R1355" s="17" t="s">
        <v>83</v>
      </c>
      <c r="S1355" s="17" t="s">
        <v>58</v>
      </c>
      <c r="T1355" s="17" t="s">
        <v>107</v>
      </c>
      <c r="U1355" s="17" t="s">
        <v>61</v>
      </c>
      <c r="V1355" s="17" t="s">
        <v>89</v>
      </c>
      <c r="W1355" s="19" t="s">
        <v>90</v>
      </c>
      <c r="X1355" s="18">
        <v>45291.333333333299</v>
      </c>
      <c r="Y1355" s="18">
        <v>46249.291666666701</v>
      </c>
      <c r="Z1355" s="17" t="s">
        <v>103</v>
      </c>
      <c r="AA1355" s="17" t="s">
        <v>65</v>
      </c>
      <c r="AB1355" s="17" t="s">
        <v>65</v>
      </c>
      <c r="AC1355" s="17" t="s">
        <v>103</v>
      </c>
      <c r="AD1355" s="17"/>
      <c r="AE1355" s="17"/>
    </row>
    <row r="1356" spans="1:31" s="3" customFormat="1" ht="13" x14ac:dyDescent="0.3">
      <c r="A1356" s="35" t="s">
        <v>3903</v>
      </c>
      <c r="B1356" s="17">
        <v>1630</v>
      </c>
      <c r="C1356" s="18">
        <v>43560</v>
      </c>
      <c r="D1356" s="18">
        <v>43570.291666666701</v>
      </c>
      <c r="E1356" s="16" t="s">
        <v>1375</v>
      </c>
      <c r="F1356" s="36">
        <v>43661.291666666701</v>
      </c>
      <c r="G1356" s="16" t="s">
        <v>414</v>
      </c>
      <c r="H1356" s="17" t="s">
        <v>56</v>
      </c>
      <c r="I1356" s="17" t="s">
        <v>95</v>
      </c>
      <c r="J1356" s="17"/>
      <c r="K1356" s="17" t="s">
        <v>57</v>
      </c>
      <c r="L1356" s="17" t="s">
        <v>96</v>
      </c>
      <c r="M1356" s="17"/>
      <c r="N1356" s="17">
        <v>125</v>
      </c>
      <c r="O1356" s="17">
        <v>250</v>
      </c>
      <c r="P1356" s="17"/>
      <c r="Q1356" s="17">
        <v>250</v>
      </c>
      <c r="R1356" s="17" t="s">
        <v>83</v>
      </c>
      <c r="S1356" s="17"/>
      <c r="T1356" s="17" t="s">
        <v>88</v>
      </c>
      <c r="U1356" s="17" t="s">
        <v>61</v>
      </c>
      <c r="V1356" s="17" t="s">
        <v>89</v>
      </c>
      <c r="W1356" s="19" t="s">
        <v>198</v>
      </c>
      <c r="X1356" s="18">
        <v>45261.333333333299</v>
      </c>
      <c r="Y1356" s="18">
        <v>45261.333333333299</v>
      </c>
      <c r="Z1356" s="17" t="s">
        <v>103</v>
      </c>
      <c r="AA1356" s="17"/>
      <c r="AB1356" s="17"/>
      <c r="AC1356" s="17" t="s">
        <v>103</v>
      </c>
      <c r="AD1356" s="17"/>
      <c r="AE1356" s="17"/>
    </row>
    <row r="1357" spans="1:31" s="3" customFormat="1" ht="13" x14ac:dyDescent="0.3">
      <c r="A1357" s="35" t="s">
        <v>3904</v>
      </c>
      <c r="B1357" s="17">
        <v>1633</v>
      </c>
      <c r="C1357" s="18">
        <v>43568</v>
      </c>
      <c r="D1357" s="18">
        <v>43570.291666666701</v>
      </c>
      <c r="E1357" s="16" t="s">
        <v>1375</v>
      </c>
      <c r="F1357" s="36">
        <v>43776.333333333299</v>
      </c>
      <c r="G1357" s="16" t="s">
        <v>414</v>
      </c>
      <c r="H1357" s="17" t="s">
        <v>55</v>
      </c>
      <c r="I1357" s="17"/>
      <c r="J1357" s="17"/>
      <c r="K1357" s="17" t="s">
        <v>55</v>
      </c>
      <c r="L1357" s="17"/>
      <c r="M1357" s="17"/>
      <c r="N1357" s="17">
        <v>86.4</v>
      </c>
      <c r="O1357" s="17"/>
      <c r="P1357" s="17"/>
      <c r="Q1357" s="17">
        <v>85</v>
      </c>
      <c r="R1357" s="17" t="s">
        <v>83</v>
      </c>
      <c r="S1357" s="17"/>
      <c r="T1357" s="17" t="s">
        <v>88</v>
      </c>
      <c r="U1357" s="17" t="s">
        <v>61</v>
      </c>
      <c r="V1357" s="17" t="s">
        <v>89</v>
      </c>
      <c r="W1357" s="19" t="s">
        <v>1924</v>
      </c>
      <c r="X1357" s="18">
        <v>45291.333333333299</v>
      </c>
      <c r="Y1357" s="18">
        <v>45291.333333333299</v>
      </c>
      <c r="Z1357" s="17" t="s">
        <v>103</v>
      </c>
      <c r="AA1357" s="17"/>
      <c r="AB1357" s="17"/>
      <c r="AC1357" s="17" t="s">
        <v>103</v>
      </c>
      <c r="AD1357" s="17"/>
      <c r="AE1357" s="17"/>
    </row>
    <row r="1358" spans="1:31" s="3" customFormat="1" ht="13" x14ac:dyDescent="0.3">
      <c r="A1358" s="35" t="s">
        <v>3905</v>
      </c>
      <c r="B1358" s="17">
        <v>1634</v>
      </c>
      <c r="C1358" s="18">
        <v>43570</v>
      </c>
      <c r="D1358" s="18">
        <v>43570.291666666701</v>
      </c>
      <c r="E1358" s="16" t="s">
        <v>1375</v>
      </c>
      <c r="F1358" s="36">
        <v>43669.291666666701</v>
      </c>
      <c r="G1358" s="16" t="s">
        <v>414</v>
      </c>
      <c r="H1358" s="17" t="s">
        <v>95</v>
      </c>
      <c r="I1358" s="17" t="s">
        <v>56</v>
      </c>
      <c r="J1358" s="17"/>
      <c r="K1358" s="17" t="s">
        <v>96</v>
      </c>
      <c r="L1358" s="17" t="s">
        <v>57</v>
      </c>
      <c r="M1358" s="17"/>
      <c r="N1358" s="17">
        <v>203.434</v>
      </c>
      <c r="O1358" s="17">
        <v>200</v>
      </c>
      <c r="P1358" s="17"/>
      <c r="Q1358" s="17">
        <v>200</v>
      </c>
      <c r="R1358" s="17" t="s">
        <v>83</v>
      </c>
      <c r="S1358" s="17"/>
      <c r="T1358" s="17" t="s">
        <v>88</v>
      </c>
      <c r="U1358" s="17" t="s">
        <v>61</v>
      </c>
      <c r="V1358" s="17" t="s">
        <v>89</v>
      </c>
      <c r="W1358" s="19" t="s">
        <v>1924</v>
      </c>
      <c r="X1358" s="18">
        <v>44895.333333333299</v>
      </c>
      <c r="Y1358" s="18">
        <v>44895.333333333299</v>
      </c>
      <c r="Z1358" s="17" t="s">
        <v>103</v>
      </c>
      <c r="AA1358" s="17"/>
      <c r="AB1358" s="17"/>
      <c r="AC1358" s="17" t="s">
        <v>103</v>
      </c>
      <c r="AD1358" s="17"/>
      <c r="AE1358" s="17" t="s">
        <v>1509</v>
      </c>
    </row>
    <row r="1359" spans="1:31" s="3" customFormat="1" ht="13" x14ac:dyDescent="0.3">
      <c r="A1359" s="35" t="s">
        <v>3906</v>
      </c>
      <c r="B1359" s="17">
        <v>1635</v>
      </c>
      <c r="C1359" s="18">
        <v>43570</v>
      </c>
      <c r="D1359" s="18">
        <v>43570.291666666701</v>
      </c>
      <c r="E1359" s="16" t="s">
        <v>1375</v>
      </c>
      <c r="F1359" s="36">
        <v>43903.291666666701</v>
      </c>
      <c r="G1359" s="16" t="s">
        <v>414</v>
      </c>
      <c r="H1359" s="17" t="s">
        <v>95</v>
      </c>
      <c r="I1359" s="17" t="s">
        <v>56</v>
      </c>
      <c r="J1359" s="17"/>
      <c r="K1359" s="17" t="s">
        <v>96</v>
      </c>
      <c r="L1359" s="17" t="s">
        <v>57</v>
      </c>
      <c r="M1359" s="17"/>
      <c r="N1359" s="17">
        <v>406.56</v>
      </c>
      <c r="O1359" s="17">
        <v>406.56</v>
      </c>
      <c r="P1359" s="17"/>
      <c r="Q1359" s="17">
        <v>400</v>
      </c>
      <c r="R1359" s="17" t="s">
        <v>83</v>
      </c>
      <c r="S1359" s="17"/>
      <c r="T1359" s="17" t="s">
        <v>88</v>
      </c>
      <c r="U1359" s="17" t="s">
        <v>61</v>
      </c>
      <c r="V1359" s="17" t="s">
        <v>89</v>
      </c>
      <c r="W1359" s="19" t="s">
        <v>459</v>
      </c>
      <c r="X1359" s="18">
        <v>44895.333333333299</v>
      </c>
      <c r="Y1359" s="18">
        <v>44895.333333333299</v>
      </c>
      <c r="Z1359" s="17" t="s">
        <v>103</v>
      </c>
      <c r="AA1359" s="17"/>
      <c r="AB1359" s="17"/>
      <c r="AC1359" s="17" t="s">
        <v>103</v>
      </c>
      <c r="AD1359" s="17"/>
      <c r="AE1359" s="17" t="s">
        <v>1509</v>
      </c>
    </row>
    <row r="1360" spans="1:31" s="3" customFormat="1" ht="13" x14ac:dyDescent="0.3">
      <c r="A1360" s="35" t="s">
        <v>3907</v>
      </c>
      <c r="B1360" s="17">
        <v>1637</v>
      </c>
      <c r="C1360" s="18">
        <v>43560</v>
      </c>
      <c r="D1360" s="18">
        <v>43570.291666666701</v>
      </c>
      <c r="E1360" s="16" t="s">
        <v>1375</v>
      </c>
      <c r="F1360" s="36">
        <v>43916.291666666701</v>
      </c>
      <c r="G1360" s="16" t="s">
        <v>414</v>
      </c>
      <c r="H1360" s="17" t="s">
        <v>56</v>
      </c>
      <c r="I1360" s="17" t="s">
        <v>95</v>
      </c>
      <c r="J1360" s="17"/>
      <c r="K1360" s="17" t="s">
        <v>57</v>
      </c>
      <c r="L1360" s="17" t="s">
        <v>96</v>
      </c>
      <c r="M1360" s="17"/>
      <c r="N1360" s="17">
        <v>518.4</v>
      </c>
      <c r="O1360" s="17">
        <v>518.4</v>
      </c>
      <c r="P1360" s="17"/>
      <c r="Q1360" s="17">
        <v>500</v>
      </c>
      <c r="R1360" s="17" t="s">
        <v>83</v>
      </c>
      <c r="S1360" s="17"/>
      <c r="T1360" s="17" t="s">
        <v>84</v>
      </c>
      <c r="U1360" s="17" t="s">
        <v>61</v>
      </c>
      <c r="V1360" s="17" t="s">
        <v>89</v>
      </c>
      <c r="W1360" s="19" t="s">
        <v>105</v>
      </c>
      <c r="X1360" s="18">
        <v>44926.333333333299</v>
      </c>
      <c r="Y1360" s="18">
        <v>44926.333333333299</v>
      </c>
      <c r="Z1360" s="17" t="s">
        <v>103</v>
      </c>
      <c r="AA1360" s="17" t="s">
        <v>65</v>
      </c>
      <c r="AB1360" s="17"/>
      <c r="AC1360" s="17" t="s">
        <v>103</v>
      </c>
      <c r="AD1360" s="17"/>
      <c r="AE1360" s="17"/>
    </row>
    <row r="1361" spans="1:31" s="3" customFormat="1" ht="13" x14ac:dyDescent="0.3">
      <c r="A1361" s="35" t="s">
        <v>3908</v>
      </c>
      <c r="B1361" s="17">
        <v>1638</v>
      </c>
      <c r="C1361" s="18">
        <v>43567</v>
      </c>
      <c r="D1361" s="18">
        <v>43570.291666666701</v>
      </c>
      <c r="E1361" s="16" t="s">
        <v>1375</v>
      </c>
      <c r="F1361" s="36">
        <v>43665.291666666701</v>
      </c>
      <c r="G1361" s="16" t="s">
        <v>414</v>
      </c>
      <c r="H1361" s="17" t="s">
        <v>95</v>
      </c>
      <c r="I1361" s="17" t="s">
        <v>55</v>
      </c>
      <c r="J1361" s="17" t="s">
        <v>56</v>
      </c>
      <c r="K1361" s="17" t="s">
        <v>96</v>
      </c>
      <c r="L1361" s="17" t="s">
        <v>55</v>
      </c>
      <c r="M1361" s="17" t="s">
        <v>57</v>
      </c>
      <c r="N1361" s="17">
        <v>208.52699999999999</v>
      </c>
      <c r="O1361" s="17">
        <v>229.6</v>
      </c>
      <c r="P1361" s="17">
        <v>204.93</v>
      </c>
      <c r="Q1361" s="17">
        <v>200</v>
      </c>
      <c r="R1361" s="17" t="s">
        <v>83</v>
      </c>
      <c r="S1361" s="17"/>
      <c r="T1361" s="17" t="s">
        <v>84</v>
      </c>
      <c r="U1361" s="17" t="s">
        <v>61</v>
      </c>
      <c r="V1361" s="17" t="s">
        <v>89</v>
      </c>
      <c r="W1361" s="19" t="s">
        <v>283</v>
      </c>
      <c r="X1361" s="18">
        <v>45275.333333333299</v>
      </c>
      <c r="Y1361" s="18">
        <v>45275.333333333299</v>
      </c>
      <c r="Z1361" s="17" t="s">
        <v>103</v>
      </c>
      <c r="AA1361" s="17"/>
      <c r="AB1361" s="17"/>
      <c r="AC1361" s="17" t="s">
        <v>103</v>
      </c>
      <c r="AD1361" s="17"/>
      <c r="AE1361" s="17" t="s">
        <v>1509</v>
      </c>
    </row>
    <row r="1362" spans="1:31" s="3" customFormat="1" ht="13" x14ac:dyDescent="0.3">
      <c r="A1362" s="35" t="s">
        <v>3909</v>
      </c>
      <c r="B1362" s="17">
        <v>1639</v>
      </c>
      <c r="C1362" s="18">
        <v>43560</v>
      </c>
      <c r="D1362" s="18">
        <v>43570.291666666701</v>
      </c>
      <c r="E1362" s="16" t="s">
        <v>1375</v>
      </c>
      <c r="F1362" s="36">
        <v>43656.291666666701</v>
      </c>
      <c r="G1362" s="16" t="s">
        <v>414</v>
      </c>
      <c r="H1362" s="17" t="s">
        <v>56</v>
      </c>
      <c r="I1362" s="17"/>
      <c r="J1362" s="17"/>
      <c r="K1362" s="17" t="s">
        <v>57</v>
      </c>
      <c r="L1362" s="17"/>
      <c r="M1362" s="17"/>
      <c r="N1362" s="17">
        <v>100.98</v>
      </c>
      <c r="O1362" s="17"/>
      <c r="P1362" s="17"/>
      <c r="Q1362" s="17">
        <v>100</v>
      </c>
      <c r="R1362" s="17" t="s">
        <v>83</v>
      </c>
      <c r="S1362" s="17"/>
      <c r="T1362" s="17" t="s">
        <v>84</v>
      </c>
      <c r="U1362" s="17" t="s">
        <v>61</v>
      </c>
      <c r="V1362" s="17" t="s">
        <v>89</v>
      </c>
      <c r="W1362" s="19" t="s">
        <v>283</v>
      </c>
      <c r="X1362" s="18">
        <v>44926.333333333299</v>
      </c>
      <c r="Y1362" s="18">
        <v>44926.333333333299</v>
      </c>
      <c r="Z1362" s="17" t="s">
        <v>103</v>
      </c>
      <c r="AA1362" s="17"/>
      <c r="AB1362" s="17"/>
      <c r="AC1362" s="17" t="s">
        <v>103</v>
      </c>
      <c r="AD1362" s="17"/>
      <c r="AE1362" s="17" t="s">
        <v>1509</v>
      </c>
    </row>
    <row r="1363" spans="1:31" s="3" customFormat="1" ht="13" x14ac:dyDescent="0.3">
      <c r="A1363" s="35" t="s">
        <v>3910</v>
      </c>
      <c r="B1363" s="17">
        <v>1640</v>
      </c>
      <c r="C1363" s="18">
        <v>43567</v>
      </c>
      <c r="D1363" s="18">
        <v>43570.291666666701</v>
      </c>
      <c r="E1363" s="16" t="s">
        <v>1375</v>
      </c>
      <c r="F1363" s="36">
        <v>43935.291666666701</v>
      </c>
      <c r="G1363" s="16" t="s">
        <v>414</v>
      </c>
      <c r="H1363" s="17" t="s">
        <v>95</v>
      </c>
      <c r="I1363" s="17" t="s">
        <v>56</v>
      </c>
      <c r="J1363" s="17"/>
      <c r="K1363" s="17" t="s">
        <v>96</v>
      </c>
      <c r="L1363" s="17" t="s">
        <v>57</v>
      </c>
      <c r="M1363" s="17"/>
      <c r="N1363" s="17">
        <v>514.35</v>
      </c>
      <c r="O1363" s="17">
        <v>514.35</v>
      </c>
      <c r="P1363" s="17"/>
      <c r="Q1363" s="17">
        <v>500</v>
      </c>
      <c r="R1363" s="17" t="s">
        <v>83</v>
      </c>
      <c r="S1363" s="17"/>
      <c r="T1363" s="17" t="s">
        <v>84</v>
      </c>
      <c r="U1363" s="17" t="s">
        <v>61</v>
      </c>
      <c r="V1363" s="17" t="s">
        <v>89</v>
      </c>
      <c r="W1363" s="19" t="s">
        <v>3911</v>
      </c>
      <c r="X1363" s="18">
        <v>45078.291666666701</v>
      </c>
      <c r="Y1363" s="18">
        <v>46266.291666666701</v>
      </c>
      <c r="Z1363" s="17" t="s">
        <v>103</v>
      </c>
      <c r="AA1363" s="17" t="s">
        <v>65</v>
      </c>
      <c r="AB1363" s="17"/>
      <c r="AC1363" s="17" t="s">
        <v>103</v>
      </c>
      <c r="AD1363" s="17"/>
      <c r="AE1363" s="17" t="s">
        <v>1509</v>
      </c>
    </row>
    <row r="1364" spans="1:31" s="3" customFormat="1" ht="13" x14ac:dyDescent="0.3">
      <c r="A1364" s="35" t="s">
        <v>3912</v>
      </c>
      <c r="B1364" s="17">
        <v>1644</v>
      </c>
      <c r="C1364" s="18">
        <v>43565</v>
      </c>
      <c r="D1364" s="18">
        <v>43570.291666666701</v>
      </c>
      <c r="E1364" s="16" t="s">
        <v>1375</v>
      </c>
      <c r="F1364" s="36">
        <v>43934.291666666701</v>
      </c>
      <c r="G1364" s="16" t="s">
        <v>414</v>
      </c>
      <c r="H1364" s="17" t="s">
        <v>56</v>
      </c>
      <c r="I1364" s="17"/>
      <c r="J1364" s="17"/>
      <c r="K1364" s="17" t="s">
        <v>57</v>
      </c>
      <c r="L1364" s="17"/>
      <c r="M1364" s="17"/>
      <c r="N1364" s="17">
        <v>308.10000000000002</v>
      </c>
      <c r="O1364" s="17"/>
      <c r="P1364" s="17"/>
      <c r="Q1364" s="17">
        <v>300</v>
      </c>
      <c r="R1364" s="17" t="s">
        <v>83</v>
      </c>
      <c r="S1364" s="17"/>
      <c r="T1364" s="17" t="s">
        <v>163</v>
      </c>
      <c r="U1364" s="17" t="s">
        <v>61</v>
      </c>
      <c r="V1364" s="17" t="s">
        <v>89</v>
      </c>
      <c r="W1364" s="19" t="s">
        <v>3913</v>
      </c>
      <c r="X1364" s="18">
        <v>44500.291666666701</v>
      </c>
      <c r="Y1364" s="18">
        <v>44774.291666666701</v>
      </c>
      <c r="Z1364" s="17" t="s">
        <v>103</v>
      </c>
      <c r="AA1364" s="17" t="s">
        <v>65</v>
      </c>
      <c r="AB1364" s="17"/>
      <c r="AC1364" s="17" t="s">
        <v>103</v>
      </c>
      <c r="AD1364" s="17"/>
      <c r="AE1364" s="17" t="s">
        <v>1509</v>
      </c>
    </row>
    <row r="1365" spans="1:31" s="3" customFormat="1" ht="13" x14ac:dyDescent="0.3">
      <c r="A1365" s="35" t="s">
        <v>3914</v>
      </c>
      <c r="B1365" s="17">
        <v>1648</v>
      </c>
      <c r="C1365" s="18">
        <v>43560</v>
      </c>
      <c r="D1365" s="18">
        <v>43570.291666666701</v>
      </c>
      <c r="E1365" s="16" t="s">
        <v>1375</v>
      </c>
      <c r="F1365" s="36">
        <v>43894.333333333299</v>
      </c>
      <c r="G1365" s="16" t="s">
        <v>414</v>
      </c>
      <c r="H1365" s="17" t="s">
        <v>95</v>
      </c>
      <c r="I1365" s="17" t="s">
        <v>56</v>
      </c>
      <c r="J1365" s="17"/>
      <c r="K1365" s="17" t="s">
        <v>96</v>
      </c>
      <c r="L1365" s="17" t="s">
        <v>57</v>
      </c>
      <c r="M1365" s="17"/>
      <c r="N1365" s="17">
        <v>400</v>
      </c>
      <c r="O1365" s="17">
        <v>200</v>
      </c>
      <c r="P1365" s="17"/>
      <c r="Q1365" s="17">
        <v>400</v>
      </c>
      <c r="R1365" s="17" t="s">
        <v>83</v>
      </c>
      <c r="S1365" s="17"/>
      <c r="T1365" s="17" t="s">
        <v>119</v>
      </c>
      <c r="U1365" s="17" t="s">
        <v>120</v>
      </c>
      <c r="V1365" s="17" t="s">
        <v>89</v>
      </c>
      <c r="W1365" s="19" t="s">
        <v>399</v>
      </c>
      <c r="X1365" s="18">
        <v>45261.333333333299</v>
      </c>
      <c r="Y1365" s="18">
        <v>45261.333333333299</v>
      </c>
      <c r="Z1365" s="17" t="s">
        <v>103</v>
      </c>
      <c r="AA1365" s="17"/>
      <c r="AB1365" s="17"/>
      <c r="AC1365" s="17" t="s">
        <v>103</v>
      </c>
      <c r="AD1365" s="17"/>
      <c r="AE1365" s="17" t="s">
        <v>1509</v>
      </c>
    </row>
    <row r="1366" spans="1:31" s="3" customFormat="1" ht="25.5" x14ac:dyDescent="0.3">
      <c r="A1366" s="35" t="s">
        <v>3915</v>
      </c>
      <c r="B1366" s="17">
        <v>1651</v>
      </c>
      <c r="C1366" s="18">
        <v>43567</v>
      </c>
      <c r="D1366" s="18">
        <v>43570.291666666701</v>
      </c>
      <c r="E1366" s="16" t="s">
        <v>1375</v>
      </c>
      <c r="F1366" s="36">
        <v>43670.291666666701</v>
      </c>
      <c r="G1366" s="16" t="s">
        <v>414</v>
      </c>
      <c r="H1366" s="17" t="s">
        <v>56</v>
      </c>
      <c r="I1366" s="17" t="s">
        <v>95</v>
      </c>
      <c r="J1366" s="17"/>
      <c r="K1366" s="17" t="s">
        <v>57</v>
      </c>
      <c r="L1366" s="17" t="s">
        <v>96</v>
      </c>
      <c r="M1366" s="17"/>
      <c r="N1366" s="17">
        <v>51.15</v>
      </c>
      <c r="O1366" s="17">
        <v>102.3</v>
      </c>
      <c r="P1366" s="17"/>
      <c r="Q1366" s="17">
        <v>100</v>
      </c>
      <c r="R1366" s="17" t="s">
        <v>83</v>
      </c>
      <c r="S1366" s="17"/>
      <c r="T1366" s="17" t="s">
        <v>119</v>
      </c>
      <c r="U1366" s="17" t="s">
        <v>120</v>
      </c>
      <c r="V1366" s="17" t="s">
        <v>193</v>
      </c>
      <c r="W1366" s="19" t="s">
        <v>305</v>
      </c>
      <c r="X1366" s="18">
        <v>45275.333333333299</v>
      </c>
      <c r="Y1366" s="18">
        <v>45275.333333333299</v>
      </c>
      <c r="Z1366" s="17" t="s">
        <v>103</v>
      </c>
      <c r="AA1366" s="17"/>
      <c r="AB1366" s="17"/>
      <c r="AC1366" s="17" t="s">
        <v>103</v>
      </c>
      <c r="AD1366" s="17"/>
      <c r="AE1366" s="17"/>
    </row>
    <row r="1367" spans="1:31" s="3" customFormat="1" ht="25.5" x14ac:dyDescent="0.3">
      <c r="A1367" s="35" t="s">
        <v>3916</v>
      </c>
      <c r="B1367" s="17">
        <v>1652</v>
      </c>
      <c r="C1367" s="18">
        <v>43567</v>
      </c>
      <c r="D1367" s="18">
        <v>43570.291666666701</v>
      </c>
      <c r="E1367" s="16" t="s">
        <v>1375</v>
      </c>
      <c r="F1367" s="36">
        <v>43670.291666666701</v>
      </c>
      <c r="G1367" s="16" t="s">
        <v>414</v>
      </c>
      <c r="H1367" s="17" t="s">
        <v>56</v>
      </c>
      <c r="I1367" s="17" t="s">
        <v>95</v>
      </c>
      <c r="J1367" s="17"/>
      <c r="K1367" s="17" t="s">
        <v>57</v>
      </c>
      <c r="L1367" s="17" t="s">
        <v>96</v>
      </c>
      <c r="M1367" s="17"/>
      <c r="N1367" s="17">
        <v>51.15</v>
      </c>
      <c r="O1367" s="17">
        <v>102.3</v>
      </c>
      <c r="P1367" s="17"/>
      <c r="Q1367" s="17">
        <v>100</v>
      </c>
      <c r="R1367" s="17" t="s">
        <v>83</v>
      </c>
      <c r="S1367" s="17"/>
      <c r="T1367" s="17" t="s">
        <v>119</v>
      </c>
      <c r="U1367" s="17" t="s">
        <v>120</v>
      </c>
      <c r="V1367" s="17" t="s">
        <v>193</v>
      </c>
      <c r="W1367" s="19" t="s">
        <v>3917</v>
      </c>
      <c r="X1367" s="18">
        <v>45275.333333333299</v>
      </c>
      <c r="Y1367" s="18">
        <v>45275.333333333299</v>
      </c>
      <c r="Z1367" s="17" t="s">
        <v>103</v>
      </c>
      <c r="AA1367" s="17"/>
      <c r="AB1367" s="17"/>
      <c r="AC1367" s="17" t="s">
        <v>103</v>
      </c>
      <c r="AD1367" s="17"/>
      <c r="AE1367" s="17" t="s">
        <v>1509</v>
      </c>
    </row>
    <row r="1368" spans="1:31" s="3" customFormat="1" ht="25.5" x14ac:dyDescent="0.3">
      <c r="A1368" s="35" t="s">
        <v>3918</v>
      </c>
      <c r="B1368" s="17">
        <v>1653</v>
      </c>
      <c r="C1368" s="18">
        <v>43568</v>
      </c>
      <c r="D1368" s="18">
        <v>43570.291666666701</v>
      </c>
      <c r="E1368" s="16" t="s">
        <v>1375</v>
      </c>
      <c r="F1368" s="36">
        <v>43902.291666666701</v>
      </c>
      <c r="G1368" s="16" t="s">
        <v>414</v>
      </c>
      <c r="H1368" s="17" t="s">
        <v>56</v>
      </c>
      <c r="I1368" s="17" t="s">
        <v>95</v>
      </c>
      <c r="J1368" s="17"/>
      <c r="K1368" s="17" t="s">
        <v>57</v>
      </c>
      <c r="L1368" s="17" t="s">
        <v>96</v>
      </c>
      <c r="M1368" s="17"/>
      <c r="N1368" s="17">
        <v>118.56</v>
      </c>
      <c r="O1368" s="17">
        <v>459.54</v>
      </c>
      <c r="P1368" s="17"/>
      <c r="Q1368" s="17">
        <v>448</v>
      </c>
      <c r="R1368" s="17" t="s">
        <v>83</v>
      </c>
      <c r="S1368" s="17"/>
      <c r="T1368" s="17" t="s">
        <v>119</v>
      </c>
      <c r="U1368" s="17" t="s">
        <v>120</v>
      </c>
      <c r="V1368" s="17" t="s">
        <v>193</v>
      </c>
      <c r="W1368" s="19" t="s">
        <v>305</v>
      </c>
      <c r="X1368" s="18">
        <v>45077.291666666701</v>
      </c>
      <c r="Y1368" s="18">
        <v>45077.291666666701</v>
      </c>
      <c r="Z1368" s="17" t="s">
        <v>103</v>
      </c>
      <c r="AA1368" s="17" t="s">
        <v>65</v>
      </c>
      <c r="AB1368" s="17"/>
      <c r="AC1368" s="17" t="s">
        <v>103</v>
      </c>
      <c r="AD1368" s="17"/>
      <c r="AE1368" s="17" t="s">
        <v>1509</v>
      </c>
    </row>
    <row r="1369" spans="1:31" s="3" customFormat="1" ht="13" x14ac:dyDescent="0.3">
      <c r="A1369" s="35" t="s">
        <v>3919</v>
      </c>
      <c r="B1369" s="17">
        <v>1656</v>
      </c>
      <c r="C1369" s="18">
        <v>43559</v>
      </c>
      <c r="D1369" s="18">
        <v>43570.291666666701</v>
      </c>
      <c r="E1369" s="16" t="s">
        <v>1375</v>
      </c>
      <c r="F1369" s="36">
        <v>44335.291666666701</v>
      </c>
      <c r="G1369" s="16" t="s">
        <v>414</v>
      </c>
      <c r="H1369" s="17" t="s">
        <v>56</v>
      </c>
      <c r="I1369" s="17"/>
      <c r="J1369" s="17"/>
      <c r="K1369" s="17" t="s">
        <v>57</v>
      </c>
      <c r="L1369" s="17"/>
      <c r="M1369" s="17"/>
      <c r="N1369" s="17">
        <v>200</v>
      </c>
      <c r="O1369" s="17"/>
      <c r="P1369" s="17"/>
      <c r="Q1369" s="17">
        <v>200</v>
      </c>
      <c r="R1369" s="17" t="s">
        <v>83</v>
      </c>
      <c r="S1369" s="17" t="s">
        <v>58</v>
      </c>
      <c r="T1369" s="17" t="s">
        <v>70</v>
      </c>
      <c r="U1369" s="17" t="s">
        <v>61</v>
      </c>
      <c r="V1369" s="17" t="s">
        <v>71</v>
      </c>
      <c r="W1369" s="19" t="s">
        <v>3920</v>
      </c>
      <c r="X1369" s="18">
        <v>45261.333333333299</v>
      </c>
      <c r="Y1369" s="18">
        <v>45170.291666666701</v>
      </c>
      <c r="Z1369" s="17" t="s">
        <v>103</v>
      </c>
      <c r="AA1369" s="17" t="s">
        <v>65</v>
      </c>
      <c r="AB1369" s="17" t="s">
        <v>65</v>
      </c>
      <c r="AC1369" s="17" t="s">
        <v>103</v>
      </c>
      <c r="AD1369" s="17"/>
      <c r="AE1369" s="17" t="s">
        <v>1509</v>
      </c>
    </row>
    <row r="1370" spans="1:31" s="3" customFormat="1" ht="13" x14ac:dyDescent="0.3">
      <c r="A1370" s="35" t="s">
        <v>3921</v>
      </c>
      <c r="B1370" s="17">
        <v>1658</v>
      </c>
      <c r="C1370" s="18">
        <v>43556</v>
      </c>
      <c r="D1370" s="18">
        <v>43570.291666666701</v>
      </c>
      <c r="E1370" s="16" t="s">
        <v>1375</v>
      </c>
      <c r="F1370" s="36">
        <v>44669.291666666701</v>
      </c>
      <c r="G1370" s="16" t="s">
        <v>414</v>
      </c>
      <c r="H1370" s="17" t="s">
        <v>56</v>
      </c>
      <c r="I1370" s="17"/>
      <c r="J1370" s="17"/>
      <c r="K1370" s="17" t="s">
        <v>57</v>
      </c>
      <c r="L1370" s="17"/>
      <c r="M1370" s="17"/>
      <c r="N1370" s="17">
        <v>200</v>
      </c>
      <c r="O1370" s="17"/>
      <c r="P1370" s="17"/>
      <c r="Q1370" s="17">
        <v>200</v>
      </c>
      <c r="R1370" s="17" t="s">
        <v>115</v>
      </c>
      <c r="S1370" s="17" t="s">
        <v>58</v>
      </c>
      <c r="T1370" s="17" t="s">
        <v>229</v>
      </c>
      <c r="U1370" s="17" t="s">
        <v>61</v>
      </c>
      <c r="V1370" s="17" t="s">
        <v>71</v>
      </c>
      <c r="W1370" s="19" t="s">
        <v>2228</v>
      </c>
      <c r="X1370" s="18">
        <v>45107.291666666701</v>
      </c>
      <c r="Y1370" s="18">
        <v>47038.291666666701</v>
      </c>
      <c r="Z1370" s="17" t="s">
        <v>103</v>
      </c>
      <c r="AA1370" s="17" t="s">
        <v>65</v>
      </c>
      <c r="AB1370" s="17" t="s">
        <v>65</v>
      </c>
      <c r="AC1370" s="17" t="s">
        <v>103</v>
      </c>
      <c r="AD1370" s="17"/>
      <c r="AE1370" s="17" t="s">
        <v>1509</v>
      </c>
    </row>
    <row r="1371" spans="1:31" s="3" customFormat="1" ht="13" x14ac:dyDescent="0.3">
      <c r="A1371" s="35" t="s">
        <v>3922</v>
      </c>
      <c r="B1371" s="17">
        <v>1659</v>
      </c>
      <c r="C1371" s="18">
        <v>43559</v>
      </c>
      <c r="D1371" s="18">
        <v>43570.291666666701</v>
      </c>
      <c r="E1371" s="16" t="s">
        <v>1375</v>
      </c>
      <c r="F1371" s="36">
        <v>43661.291666666701</v>
      </c>
      <c r="G1371" s="16" t="s">
        <v>414</v>
      </c>
      <c r="H1371" s="17" t="s">
        <v>56</v>
      </c>
      <c r="I1371" s="17"/>
      <c r="J1371" s="17"/>
      <c r="K1371" s="17" t="s">
        <v>57</v>
      </c>
      <c r="L1371" s="17"/>
      <c r="M1371" s="17"/>
      <c r="N1371" s="17">
        <v>200</v>
      </c>
      <c r="O1371" s="17"/>
      <c r="P1371" s="17"/>
      <c r="Q1371" s="17">
        <v>200</v>
      </c>
      <c r="R1371" s="17" t="s">
        <v>83</v>
      </c>
      <c r="S1371" s="17"/>
      <c r="T1371" s="17" t="s">
        <v>70</v>
      </c>
      <c r="U1371" s="17" t="s">
        <v>61</v>
      </c>
      <c r="V1371" s="17" t="s">
        <v>71</v>
      </c>
      <c r="W1371" s="19" t="s">
        <v>3923</v>
      </c>
      <c r="X1371" s="18">
        <v>45261.333333333299</v>
      </c>
      <c r="Y1371" s="18">
        <v>45261.333333333299</v>
      </c>
      <c r="Z1371" s="17" t="s">
        <v>103</v>
      </c>
      <c r="AA1371" s="17"/>
      <c r="AB1371" s="17"/>
      <c r="AC1371" s="17" t="s">
        <v>103</v>
      </c>
      <c r="AD1371" s="17"/>
      <c r="AE1371" s="17" t="s">
        <v>1509</v>
      </c>
    </row>
    <row r="1372" spans="1:31" s="3" customFormat="1" ht="13" x14ac:dyDescent="0.3">
      <c r="A1372" s="35" t="s">
        <v>3924</v>
      </c>
      <c r="B1372" s="17">
        <v>1666</v>
      </c>
      <c r="C1372" s="18">
        <v>43560</v>
      </c>
      <c r="D1372" s="18">
        <v>43570.291666666701</v>
      </c>
      <c r="E1372" s="16" t="s">
        <v>1375</v>
      </c>
      <c r="F1372" s="36">
        <v>43894.333333333299</v>
      </c>
      <c r="G1372" s="16" t="s">
        <v>414</v>
      </c>
      <c r="H1372" s="17" t="s">
        <v>56</v>
      </c>
      <c r="I1372" s="17" t="s">
        <v>95</v>
      </c>
      <c r="J1372" s="17"/>
      <c r="K1372" s="17" t="s">
        <v>57</v>
      </c>
      <c r="L1372" s="17" t="s">
        <v>96</v>
      </c>
      <c r="M1372" s="17"/>
      <c r="N1372" s="17">
        <v>210.6</v>
      </c>
      <c r="O1372" s="17">
        <v>421.2</v>
      </c>
      <c r="P1372" s="17"/>
      <c r="Q1372" s="17">
        <v>400</v>
      </c>
      <c r="R1372" s="17" t="s">
        <v>83</v>
      </c>
      <c r="S1372" s="17"/>
      <c r="T1372" s="17" t="s">
        <v>229</v>
      </c>
      <c r="U1372" s="17" t="s">
        <v>61</v>
      </c>
      <c r="V1372" s="17" t="s">
        <v>71</v>
      </c>
      <c r="W1372" s="19" t="s">
        <v>2228</v>
      </c>
      <c r="X1372" s="18">
        <v>45261.333333333299</v>
      </c>
      <c r="Y1372" s="18">
        <v>45261.333333333299</v>
      </c>
      <c r="Z1372" s="17" t="s">
        <v>103</v>
      </c>
      <c r="AA1372" s="17" t="s">
        <v>65</v>
      </c>
      <c r="AB1372" s="17"/>
      <c r="AC1372" s="17" t="s">
        <v>103</v>
      </c>
      <c r="AD1372" s="17"/>
      <c r="AE1372" s="17"/>
    </row>
    <row r="1373" spans="1:31" s="3" customFormat="1" ht="13" x14ac:dyDescent="0.3">
      <c r="A1373" s="35" t="s">
        <v>3925</v>
      </c>
      <c r="B1373" s="17">
        <v>1668</v>
      </c>
      <c r="C1373" s="18">
        <v>43567</v>
      </c>
      <c r="D1373" s="18">
        <v>43570.291666666701</v>
      </c>
      <c r="E1373" s="16" t="s">
        <v>1375</v>
      </c>
      <c r="F1373" s="36">
        <v>43949.291666666701</v>
      </c>
      <c r="G1373" s="16" t="s">
        <v>414</v>
      </c>
      <c r="H1373" s="17" t="s">
        <v>56</v>
      </c>
      <c r="I1373" s="17"/>
      <c r="J1373" s="17"/>
      <c r="K1373" s="17" t="s">
        <v>57</v>
      </c>
      <c r="L1373" s="17"/>
      <c r="M1373" s="17"/>
      <c r="N1373" s="17">
        <v>51</v>
      </c>
      <c r="O1373" s="17"/>
      <c r="P1373" s="17"/>
      <c r="Q1373" s="17">
        <v>50</v>
      </c>
      <c r="R1373" s="17" t="s">
        <v>83</v>
      </c>
      <c r="S1373" s="17"/>
      <c r="T1373" s="17" t="s">
        <v>70</v>
      </c>
      <c r="U1373" s="17" t="s">
        <v>61</v>
      </c>
      <c r="V1373" s="17" t="s">
        <v>71</v>
      </c>
      <c r="W1373" s="19" t="s">
        <v>3926</v>
      </c>
      <c r="X1373" s="18">
        <v>44531.333333333299</v>
      </c>
      <c r="Y1373" s="18">
        <v>44531.333333333299</v>
      </c>
      <c r="Z1373" s="17" t="s">
        <v>103</v>
      </c>
      <c r="AA1373" s="17" t="s">
        <v>65</v>
      </c>
      <c r="AB1373" s="17"/>
      <c r="AC1373" s="17" t="s">
        <v>103</v>
      </c>
      <c r="AD1373" s="17"/>
      <c r="AE1373" s="17" t="s">
        <v>1509</v>
      </c>
    </row>
    <row r="1374" spans="1:31" s="3" customFormat="1" ht="13" x14ac:dyDescent="0.3">
      <c r="A1374" s="35" t="s">
        <v>3927</v>
      </c>
      <c r="B1374" s="17">
        <v>1672</v>
      </c>
      <c r="C1374" s="18">
        <v>43560</v>
      </c>
      <c r="D1374" s="18">
        <v>43570.291666666701</v>
      </c>
      <c r="E1374" s="16" t="s">
        <v>1375</v>
      </c>
      <c r="F1374" s="36">
        <v>43934.291666666701</v>
      </c>
      <c r="G1374" s="16" t="s">
        <v>414</v>
      </c>
      <c r="H1374" s="17" t="s">
        <v>55</v>
      </c>
      <c r="I1374" s="17" t="s">
        <v>56</v>
      </c>
      <c r="J1374" s="17"/>
      <c r="K1374" s="17" t="s">
        <v>55</v>
      </c>
      <c r="L1374" s="17" t="s">
        <v>57</v>
      </c>
      <c r="M1374" s="17"/>
      <c r="N1374" s="17">
        <v>205.8</v>
      </c>
      <c r="O1374" s="17">
        <v>205</v>
      </c>
      <c r="P1374" s="17"/>
      <c r="Q1374" s="17">
        <v>400</v>
      </c>
      <c r="R1374" s="17" t="s">
        <v>83</v>
      </c>
      <c r="S1374" s="17"/>
      <c r="T1374" s="17" t="s">
        <v>70</v>
      </c>
      <c r="U1374" s="17" t="s">
        <v>61</v>
      </c>
      <c r="V1374" s="17" t="s">
        <v>71</v>
      </c>
      <c r="W1374" s="19" t="s">
        <v>3928</v>
      </c>
      <c r="X1374" s="18">
        <v>44469.291666666701</v>
      </c>
      <c r="Y1374" s="18">
        <v>45078.291666666701</v>
      </c>
      <c r="Z1374" s="17" t="s">
        <v>103</v>
      </c>
      <c r="AA1374" s="17" t="s">
        <v>65</v>
      </c>
      <c r="AB1374" s="17"/>
      <c r="AC1374" s="17" t="s">
        <v>103</v>
      </c>
      <c r="AD1374" s="17"/>
      <c r="AE1374" s="17" t="s">
        <v>1509</v>
      </c>
    </row>
    <row r="1375" spans="1:31" s="3" customFormat="1" ht="25.5" x14ac:dyDescent="0.3">
      <c r="A1375" s="35" t="s">
        <v>3929</v>
      </c>
      <c r="B1375" s="17">
        <v>1674</v>
      </c>
      <c r="C1375" s="18">
        <v>43567</v>
      </c>
      <c r="D1375" s="18">
        <v>43570.291666666701</v>
      </c>
      <c r="E1375" s="16" t="s">
        <v>1375</v>
      </c>
      <c r="F1375" s="36">
        <v>43945.291666666701</v>
      </c>
      <c r="G1375" s="16" t="s">
        <v>414</v>
      </c>
      <c r="H1375" s="17" t="s">
        <v>56</v>
      </c>
      <c r="I1375" s="17"/>
      <c r="J1375" s="17"/>
      <c r="K1375" s="17" t="s">
        <v>82</v>
      </c>
      <c r="L1375" s="17"/>
      <c r="M1375" s="17"/>
      <c r="N1375" s="17">
        <v>500</v>
      </c>
      <c r="O1375" s="17"/>
      <c r="P1375" s="17"/>
      <c r="Q1375" s="17">
        <v>500</v>
      </c>
      <c r="R1375" s="17" t="s">
        <v>83</v>
      </c>
      <c r="S1375" s="17"/>
      <c r="T1375" s="17" t="s">
        <v>70</v>
      </c>
      <c r="U1375" s="17" t="s">
        <v>61</v>
      </c>
      <c r="V1375" s="17" t="s">
        <v>71</v>
      </c>
      <c r="W1375" s="19" t="s">
        <v>3780</v>
      </c>
      <c r="X1375" s="18">
        <v>46113.291666666701</v>
      </c>
      <c r="Y1375" s="18">
        <v>46113.291666666701</v>
      </c>
      <c r="Z1375" s="17" t="s">
        <v>103</v>
      </c>
      <c r="AA1375" s="17"/>
      <c r="AB1375" s="17"/>
      <c r="AC1375" s="17" t="s">
        <v>103</v>
      </c>
      <c r="AD1375" s="17"/>
      <c r="AE1375" s="17" t="s">
        <v>1509</v>
      </c>
    </row>
    <row r="1376" spans="1:31" s="3" customFormat="1" ht="13" x14ac:dyDescent="0.3">
      <c r="A1376" s="35" t="s">
        <v>3930</v>
      </c>
      <c r="B1376" s="17">
        <v>1676</v>
      </c>
      <c r="C1376" s="18">
        <v>43560</v>
      </c>
      <c r="D1376" s="18">
        <v>43570.291666666701</v>
      </c>
      <c r="E1376" s="16" t="s">
        <v>1375</v>
      </c>
      <c r="F1376" s="36">
        <v>43661.291666666701</v>
      </c>
      <c r="G1376" s="16" t="s">
        <v>414</v>
      </c>
      <c r="H1376" s="17" t="s">
        <v>56</v>
      </c>
      <c r="I1376" s="17"/>
      <c r="J1376" s="17"/>
      <c r="K1376" s="17" t="s">
        <v>57</v>
      </c>
      <c r="L1376" s="17"/>
      <c r="M1376" s="17"/>
      <c r="N1376" s="17">
        <v>50</v>
      </c>
      <c r="O1376" s="17"/>
      <c r="P1376" s="17"/>
      <c r="Q1376" s="17">
        <v>50</v>
      </c>
      <c r="R1376" s="17" t="s">
        <v>83</v>
      </c>
      <c r="S1376" s="17"/>
      <c r="T1376" s="17" t="s">
        <v>70</v>
      </c>
      <c r="U1376" s="17" t="s">
        <v>61</v>
      </c>
      <c r="V1376" s="17" t="s">
        <v>71</v>
      </c>
      <c r="W1376" s="19" t="s">
        <v>3931</v>
      </c>
      <c r="X1376" s="18">
        <v>45261.333333333299</v>
      </c>
      <c r="Y1376" s="18">
        <v>45261.333333333299</v>
      </c>
      <c r="Z1376" s="17" t="s">
        <v>103</v>
      </c>
      <c r="AA1376" s="17"/>
      <c r="AB1376" s="17"/>
      <c r="AC1376" s="17" t="s">
        <v>103</v>
      </c>
      <c r="AD1376" s="17"/>
      <c r="AE1376" s="17" t="s">
        <v>1509</v>
      </c>
    </row>
    <row r="1377" spans="1:31" s="3" customFormat="1" ht="13" x14ac:dyDescent="0.3">
      <c r="A1377" s="35" t="s">
        <v>3932</v>
      </c>
      <c r="B1377" s="17">
        <v>1677</v>
      </c>
      <c r="C1377" s="18">
        <v>43628</v>
      </c>
      <c r="D1377" s="18">
        <v>43922.291666666701</v>
      </c>
      <c r="E1377" s="16" t="s">
        <v>1375</v>
      </c>
      <c r="F1377" s="36">
        <v>44141.333333333299</v>
      </c>
      <c r="G1377" s="16" t="s">
        <v>256</v>
      </c>
      <c r="H1377" s="17" t="s">
        <v>1342</v>
      </c>
      <c r="I1377" s="17"/>
      <c r="J1377" s="17"/>
      <c r="K1377" s="17" t="s">
        <v>77</v>
      </c>
      <c r="L1377" s="17"/>
      <c r="M1377" s="17"/>
      <c r="N1377" s="17">
        <v>60</v>
      </c>
      <c r="O1377" s="17"/>
      <c r="P1377" s="17"/>
      <c r="Q1377" s="17">
        <v>60</v>
      </c>
      <c r="R1377" s="17" t="s">
        <v>83</v>
      </c>
      <c r="S1377" s="17"/>
      <c r="T1377" s="17" t="s">
        <v>88</v>
      </c>
      <c r="U1377" s="17" t="s">
        <v>61</v>
      </c>
      <c r="V1377" s="17" t="s">
        <v>89</v>
      </c>
      <c r="W1377" s="19" t="s">
        <v>3933</v>
      </c>
      <c r="X1377" s="18">
        <v>43800.333333333299</v>
      </c>
      <c r="Y1377" s="18">
        <v>43800.333333333299</v>
      </c>
      <c r="Z1377" s="17" t="s">
        <v>103</v>
      </c>
      <c r="AA1377" s="17"/>
      <c r="AB1377" s="17"/>
      <c r="AC1377" s="17" t="s">
        <v>103</v>
      </c>
      <c r="AD1377" s="17"/>
      <c r="AE1377" s="17"/>
    </row>
    <row r="1378" spans="1:31" s="3" customFormat="1" ht="13" x14ac:dyDescent="0.3">
      <c r="A1378" s="35" t="s">
        <v>3934</v>
      </c>
      <c r="B1378" s="17">
        <v>1682</v>
      </c>
      <c r="C1378" s="18">
        <v>43931</v>
      </c>
      <c r="D1378" s="18">
        <v>43936.291666666701</v>
      </c>
      <c r="E1378" s="16" t="s">
        <v>1375</v>
      </c>
      <c r="F1378" s="36">
        <v>44294.291666666701</v>
      </c>
      <c r="G1378" s="16" t="s">
        <v>505</v>
      </c>
      <c r="H1378" s="17" t="s">
        <v>56</v>
      </c>
      <c r="I1378" s="17"/>
      <c r="J1378" s="17"/>
      <c r="K1378" s="17" t="s">
        <v>57</v>
      </c>
      <c r="L1378" s="17"/>
      <c r="M1378" s="17"/>
      <c r="N1378" s="17">
        <v>253.68950000000001</v>
      </c>
      <c r="O1378" s="17"/>
      <c r="P1378" s="17"/>
      <c r="Q1378" s="17">
        <v>250</v>
      </c>
      <c r="R1378" s="17" t="s">
        <v>83</v>
      </c>
      <c r="S1378" s="17"/>
      <c r="T1378" s="17" t="s">
        <v>704</v>
      </c>
      <c r="U1378" s="17" t="s">
        <v>61</v>
      </c>
      <c r="V1378" s="17" t="s">
        <v>62</v>
      </c>
      <c r="W1378" s="19" t="s">
        <v>3935</v>
      </c>
      <c r="X1378" s="18">
        <v>45214.291666666701</v>
      </c>
      <c r="Y1378" s="18">
        <v>45214.291666666701</v>
      </c>
      <c r="Z1378" s="17" t="s">
        <v>103</v>
      </c>
      <c r="AA1378" s="17"/>
      <c r="AB1378" s="17"/>
      <c r="AC1378" s="17" t="s">
        <v>103</v>
      </c>
      <c r="AD1378" s="17"/>
      <c r="AE1378" s="17" t="s">
        <v>1509</v>
      </c>
    </row>
    <row r="1379" spans="1:31" s="3" customFormat="1" ht="13" x14ac:dyDescent="0.3">
      <c r="A1379" s="35" t="s">
        <v>3936</v>
      </c>
      <c r="B1379" s="17">
        <v>1684</v>
      </c>
      <c r="C1379" s="18">
        <v>43936</v>
      </c>
      <c r="D1379" s="18">
        <v>43936.291666666701</v>
      </c>
      <c r="E1379" s="16" t="s">
        <v>1375</v>
      </c>
      <c r="F1379" s="36">
        <v>44294.291666666701</v>
      </c>
      <c r="G1379" s="16" t="s">
        <v>505</v>
      </c>
      <c r="H1379" s="17" t="s">
        <v>55</v>
      </c>
      <c r="I1379" s="17" t="s">
        <v>56</v>
      </c>
      <c r="J1379" s="17"/>
      <c r="K1379" s="17" t="s">
        <v>55</v>
      </c>
      <c r="L1379" s="17" t="s">
        <v>57</v>
      </c>
      <c r="M1379" s="17"/>
      <c r="N1379" s="17">
        <v>97.2</v>
      </c>
      <c r="O1379" s="17">
        <v>61.013939999999998</v>
      </c>
      <c r="P1379" s="17"/>
      <c r="Q1379" s="17">
        <v>150</v>
      </c>
      <c r="R1379" s="17" t="s">
        <v>83</v>
      </c>
      <c r="S1379" s="17" t="s">
        <v>58</v>
      </c>
      <c r="T1379" s="17" t="s">
        <v>377</v>
      </c>
      <c r="U1379" s="17" t="s">
        <v>61</v>
      </c>
      <c r="V1379" s="17" t="s">
        <v>62</v>
      </c>
      <c r="W1379" s="19" t="s">
        <v>3792</v>
      </c>
      <c r="X1379" s="18">
        <v>45261.333333333299</v>
      </c>
      <c r="Y1379" s="18">
        <v>45261.333333333299</v>
      </c>
      <c r="Z1379" s="17" t="s">
        <v>103</v>
      </c>
      <c r="AA1379" s="17"/>
      <c r="AB1379" s="17"/>
      <c r="AC1379" s="17" t="s">
        <v>103</v>
      </c>
      <c r="AD1379" s="17"/>
      <c r="AE1379" s="17"/>
    </row>
    <row r="1380" spans="1:31" s="3" customFormat="1" ht="13" x14ac:dyDescent="0.3">
      <c r="A1380" s="35" t="s">
        <v>3937</v>
      </c>
      <c r="B1380" s="17">
        <v>1685</v>
      </c>
      <c r="C1380" s="18">
        <v>43928</v>
      </c>
      <c r="D1380" s="18">
        <v>43936.291666666701</v>
      </c>
      <c r="E1380" s="16" t="s">
        <v>1375</v>
      </c>
      <c r="F1380" s="36">
        <v>44288.291666666701</v>
      </c>
      <c r="G1380" s="16" t="s">
        <v>505</v>
      </c>
      <c r="H1380" s="17" t="s">
        <v>56</v>
      </c>
      <c r="I1380" s="17"/>
      <c r="J1380" s="17"/>
      <c r="K1380" s="17" t="s">
        <v>57</v>
      </c>
      <c r="L1380" s="17"/>
      <c r="M1380" s="17"/>
      <c r="N1380" s="17">
        <v>300</v>
      </c>
      <c r="O1380" s="17"/>
      <c r="P1380" s="17"/>
      <c r="Q1380" s="17">
        <v>300</v>
      </c>
      <c r="R1380" s="17" t="s">
        <v>83</v>
      </c>
      <c r="S1380" s="17"/>
      <c r="T1380" s="17" t="s">
        <v>201</v>
      </c>
      <c r="U1380" s="17" t="s">
        <v>61</v>
      </c>
      <c r="V1380" s="17" t="s">
        <v>62</v>
      </c>
      <c r="W1380" s="19" t="s">
        <v>309</v>
      </c>
      <c r="X1380" s="18">
        <v>45992.333333333299</v>
      </c>
      <c r="Y1380" s="18">
        <v>45992.333333333299</v>
      </c>
      <c r="Z1380" s="17" t="s">
        <v>103</v>
      </c>
      <c r="AA1380" s="17" t="s">
        <v>65</v>
      </c>
      <c r="AB1380" s="17"/>
      <c r="AC1380" s="17" t="s">
        <v>103</v>
      </c>
      <c r="AD1380" s="17"/>
      <c r="AE1380" s="17" t="s">
        <v>1509</v>
      </c>
    </row>
    <row r="1381" spans="1:31" s="3" customFormat="1" ht="13" x14ac:dyDescent="0.3">
      <c r="A1381" s="35" t="s">
        <v>3938</v>
      </c>
      <c r="B1381" s="17">
        <v>1686</v>
      </c>
      <c r="C1381" s="18">
        <v>43922</v>
      </c>
      <c r="D1381" s="18">
        <v>43936.291666666701</v>
      </c>
      <c r="E1381" s="16" t="s">
        <v>1375</v>
      </c>
      <c r="F1381" s="36">
        <v>44341.291666666701</v>
      </c>
      <c r="G1381" s="16" t="s">
        <v>505</v>
      </c>
      <c r="H1381" s="17" t="s">
        <v>95</v>
      </c>
      <c r="I1381" s="17" t="s">
        <v>56</v>
      </c>
      <c r="J1381" s="17"/>
      <c r="K1381" s="17" t="s">
        <v>96</v>
      </c>
      <c r="L1381" s="17" t="s">
        <v>57</v>
      </c>
      <c r="M1381" s="17"/>
      <c r="N1381" s="17">
        <v>86.7</v>
      </c>
      <c r="O1381" s="17">
        <v>86.7</v>
      </c>
      <c r="P1381" s="17"/>
      <c r="Q1381" s="17">
        <v>85</v>
      </c>
      <c r="R1381" s="17" t="s">
        <v>83</v>
      </c>
      <c r="S1381" s="17" t="s">
        <v>58</v>
      </c>
      <c r="T1381" s="17" t="s">
        <v>641</v>
      </c>
      <c r="U1381" s="17" t="s">
        <v>61</v>
      </c>
      <c r="V1381" s="17" t="s">
        <v>62</v>
      </c>
      <c r="W1381" s="19" t="s">
        <v>3939</v>
      </c>
      <c r="X1381" s="18">
        <v>45291.333333333299</v>
      </c>
      <c r="Y1381" s="18">
        <v>45291.333333333299</v>
      </c>
      <c r="Z1381" s="17" t="s">
        <v>103</v>
      </c>
      <c r="AA1381" s="17"/>
      <c r="AB1381" s="17"/>
      <c r="AC1381" s="17" t="s">
        <v>103</v>
      </c>
      <c r="AD1381" s="17"/>
      <c r="AE1381" s="17" t="s">
        <v>1509</v>
      </c>
    </row>
    <row r="1382" spans="1:31" s="3" customFormat="1" ht="13" x14ac:dyDescent="0.3">
      <c r="A1382" s="35" t="s">
        <v>3940</v>
      </c>
      <c r="B1382" s="17">
        <v>1689</v>
      </c>
      <c r="C1382" s="18">
        <v>43928</v>
      </c>
      <c r="D1382" s="18">
        <v>43936.291666666701</v>
      </c>
      <c r="E1382" s="16" t="s">
        <v>1375</v>
      </c>
      <c r="F1382" s="36">
        <v>44274.291666666701</v>
      </c>
      <c r="G1382" s="16" t="s">
        <v>505</v>
      </c>
      <c r="H1382" s="17" t="s">
        <v>95</v>
      </c>
      <c r="I1382" s="17" t="s">
        <v>56</v>
      </c>
      <c r="J1382" s="17"/>
      <c r="K1382" s="17" t="s">
        <v>96</v>
      </c>
      <c r="L1382" s="17" t="s">
        <v>57</v>
      </c>
      <c r="M1382" s="17"/>
      <c r="N1382" s="17">
        <v>20.2</v>
      </c>
      <c r="O1382" s="17">
        <v>10</v>
      </c>
      <c r="P1382" s="17"/>
      <c r="Q1382" s="17">
        <v>20</v>
      </c>
      <c r="R1382" s="17" t="s">
        <v>83</v>
      </c>
      <c r="S1382" s="17" t="s">
        <v>58</v>
      </c>
      <c r="T1382" s="17" t="s">
        <v>128</v>
      </c>
      <c r="U1382" s="17" t="s">
        <v>61</v>
      </c>
      <c r="V1382" s="17" t="s">
        <v>62</v>
      </c>
      <c r="W1382" s="19" t="s">
        <v>311</v>
      </c>
      <c r="X1382" s="18">
        <v>45290.333333333299</v>
      </c>
      <c r="Y1382" s="18">
        <v>45290.333333333299</v>
      </c>
      <c r="Z1382" s="17" t="s">
        <v>103</v>
      </c>
      <c r="AA1382" s="17"/>
      <c r="AB1382" s="17"/>
      <c r="AC1382" s="17" t="s">
        <v>103</v>
      </c>
      <c r="AD1382" s="17"/>
      <c r="AE1382" s="17" t="s">
        <v>1509</v>
      </c>
    </row>
    <row r="1383" spans="1:31" s="3" customFormat="1" ht="13" x14ac:dyDescent="0.3">
      <c r="A1383" s="35" t="s">
        <v>3941</v>
      </c>
      <c r="B1383" s="17">
        <v>1692</v>
      </c>
      <c r="C1383" s="18">
        <v>43933</v>
      </c>
      <c r="D1383" s="18">
        <v>43936.291666666701</v>
      </c>
      <c r="E1383" s="16" t="s">
        <v>1375</v>
      </c>
      <c r="F1383" s="36">
        <v>44295.291666666701</v>
      </c>
      <c r="G1383" s="16" t="s">
        <v>505</v>
      </c>
      <c r="H1383" s="17" t="s">
        <v>55</v>
      </c>
      <c r="I1383" s="17" t="s">
        <v>56</v>
      </c>
      <c r="J1383" s="17"/>
      <c r="K1383" s="17" t="s">
        <v>55</v>
      </c>
      <c r="L1383" s="17" t="s">
        <v>57</v>
      </c>
      <c r="M1383" s="17"/>
      <c r="N1383" s="17">
        <v>1568</v>
      </c>
      <c r="O1383" s="17">
        <v>319.35599999999999</v>
      </c>
      <c r="P1383" s="17"/>
      <c r="Q1383" s="17">
        <v>1500.12</v>
      </c>
      <c r="R1383" s="17" t="s">
        <v>83</v>
      </c>
      <c r="S1383" s="17" t="s">
        <v>58</v>
      </c>
      <c r="T1383" s="17" t="s">
        <v>377</v>
      </c>
      <c r="U1383" s="17" t="s">
        <v>61</v>
      </c>
      <c r="V1383" s="17" t="s">
        <v>62</v>
      </c>
      <c r="W1383" s="19" t="s">
        <v>3813</v>
      </c>
      <c r="X1383" s="18">
        <v>46492.291666666701</v>
      </c>
      <c r="Y1383" s="18">
        <v>46492.291666666701</v>
      </c>
      <c r="Z1383" s="17" t="s">
        <v>103</v>
      </c>
      <c r="AA1383" s="17"/>
      <c r="AB1383" s="17"/>
      <c r="AC1383" s="17" t="s">
        <v>103</v>
      </c>
      <c r="AD1383" s="17"/>
      <c r="AE1383" s="17"/>
    </row>
    <row r="1384" spans="1:31" s="3" customFormat="1" ht="13" x14ac:dyDescent="0.3">
      <c r="A1384" s="35" t="s">
        <v>3942</v>
      </c>
      <c r="B1384" s="17">
        <v>1693</v>
      </c>
      <c r="C1384" s="18">
        <v>43935</v>
      </c>
      <c r="D1384" s="18">
        <v>43936.291666666701</v>
      </c>
      <c r="E1384" s="16" t="s">
        <v>1375</v>
      </c>
      <c r="F1384" s="36">
        <v>44039.291666666701</v>
      </c>
      <c r="G1384" s="16" t="s">
        <v>505</v>
      </c>
      <c r="H1384" s="17" t="s">
        <v>56</v>
      </c>
      <c r="I1384" s="17" t="s">
        <v>374</v>
      </c>
      <c r="J1384" s="17"/>
      <c r="K1384" s="17" t="s">
        <v>57</v>
      </c>
      <c r="L1384" s="17" t="s">
        <v>77</v>
      </c>
      <c r="M1384" s="17"/>
      <c r="N1384" s="17">
        <v>26.21</v>
      </c>
      <c r="O1384" s="17">
        <v>14.1</v>
      </c>
      <c r="P1384" s="17"/>
      <c r="Q1384" s="17">
        <v>34.1</v>
      </c>
      <c r="R1384" s="17" t="s">
        <v>83</v>
      </c>
      <c r="S1384" s="17"/>
      <c r="T1384" s="17" t="s">
        <v>144</v>
      </c>
      <c r="U1384" s="17" t="s">
        <v>61</v>
      </c>
      <c r="V1384" s="17" t="s">
        <v>62</v>
      </c>
      <c r="W1384" s="19" t="s">
        <v>3943</v>
      </c>
      <c r="X1384" s="18">
        <v>46477.291666666701</v>
      </c>
      <c r="Y1384" s="18">
        <v>46477.291666666701</v>
      </c>
      <c r="Z1384" s="17" t="s">
        <v>103</v>
      </c>
      <c r="AA1384" s="17"/>
      <c r="AB1384" s="17"/>
      <c r="AC1384" s="17" t="s">
        <v>103</v>
      </c>
      <c r="AD1384" s="17"/>
      <c r="AE1384" s="17" t="s">
        <v>1486</v>
      </c>
    </row>
    <row r="1385" spans="1:31" s="3" customFormat="1" ht="13" x14ac:dyDescent="0.3">
      <c r="A1385" s="35" t="s">
        <v>3944</v>
      </c>
      <c r="B1385" s="17">
        <v>1694</v>
      </c>
      <c r="C1385" s="18">
        <v>43935</v>
      </c>
      <c r="D1385" s="18">
        <v>43936.291666666701</v>
      </c>
      <c r="E1385" s="16" t="s">
        <v>1375</v>
      </c>
      <c r="F1385" s="36">
        <v>44277.291666666701</v>
      </c>
      <c r="G1385" s="16" t="s">
        <v>505</v>
      </c>
      <c r="H1385" s="17" t="s">
        <v>56</v>
      </c>
      <c r="I1385" s="17"/>
      <c r="J1385" s="17"/>
      <c r="K1385" s="17" t="s">
        <v>57</v>
      </c>
      <c r="L1385" s="17"/>
      <c r="M1385" s="17"/>
      <c r="N1385" s="17">
        <v>102.8</v>
      </c>
      <c r="O1385" s="17"/>
      <c r="P1385" s="17"/>
      <c r="Q1385" s="17">
        <v>40</v>
      </c>
      <c r="R1385" s="17" t="s">
        <v>83</v>
      </c>
      <c r="S1385" s="17"/>
      <c r="T1385" s="17" t="s">
        <v>144</v>
      </c>
      <c r="U1385" s="17" t="s">
        <v>61</v>
      </c>
      <c r="V1385" s="17" t="s">
        <v>62</v>
      </c>
      <c r="W1385" s="19" t="s">
        <v>3123</v>
      </c>
      <c r="X1385" s="18">
        <v>45291.333333333299</v>
      </c>
      <c r="Y1385" s="18">
        <v>45291.333333333299</v>
      </c>
      <c r="Z1385" s="17" t="s">
        <v>103</v>
      </c>
      <c r="AA1385" s="17"/>
      <c r="AB1385" s="17"/>
      <c r="AC1385" s="17" t="s">
        <v>103</v>
      </c>
      <c r="AD1385" s="17"/>
      <c r="AE1385" s="17" t="s">
        <v>1509</v>
      </c>
    </row>
    <row r="1386" spans="1:31" s="3" customFormat="1" ht="13" x14ac:dyDescent="0.3">
      <c r="A1386" s="35" t="s">
        <v>3945</v>
      </c>
      <c r="B1386" s="17">
        <v>1696</v>
      </c>
      <c r="C1386" s="18">
        <v>43935</v>
      </c>
      <c r="D1386" s="18">
        <v>43936.291666666701</v>
      </c>
      <c r="E1386" s="16" t="s">
        <v>1375</v>
      </c>
      <c r="F1386" s="36">
        <v>44280.291666666701</v>
      </c>
      <c r="G1386" s="16" t="s">
        <v>505</v>
      </c>
      <c r="H1386" s="17" t="s">
        <v>56</v>
      </c>
      <c r="I1386" s="17"/>
      <c r="J1386" s="17"/>
      <c r="K1386" s="17" t="s">
        <v>57</v>
      </c>
      <c r="L1386" s="17"/>
      <c r="M1386" s="17"/>
      <c r="N1386" s="17">
        <v>950.4</v>
      </c>
      <c r="O1386" s="17"/>
      <c r="P1386" s="17"/>
      <c r="Q1386" s="17">
        <v>900</v>
      </c>
      <c r="R1386" s="17" t="s">
        <v>83</v>
      </c>
      <c r="S1386" s="17"/>
      <c r="T1386" s="17" t="s">
        <v>60</v>
      </c>
      <c r="U1386" s="17" t="s">
        <v>61</v>
      </c>
      <c r="V1386" s="17" t="s">
        <v>62</v>
      </c>
      <c r="W1386" s="19" t="s">
        <v>3946</v>
      </c>
      <c r="X1386" s="18">
        <v>45139.291666666701</v>
      </c>
      <c r="Y1386" s="18">
        <v>45139.291666666701</v>
      </c>
      <c r="Z1386" s="17" t="s">
        <v>103</v>
      </c>
      <c r="AA1386" s="17"/>
      <c r="AB1386" s="17"/>
      <c r="AC1386" s="17" t="s">
        <v>103</v>
      </c>
      <c r="AD1386" s="17"/>
      <c r="AE1386" s="17" t="s">
        <v>1509</v>
      </c>
    </row>
    <row r="1387" spans="1:31" s="3" customFormat="1" ht="13" x14ac:dyDescent="0.3">
      <c r="A1387" s="35" t="s">
        <v>3947</v>
      </c>
      <c r="B1387" s="17">
        <v>1697</v>
      </c>
      <c r="C1387" s="18">
        <v>43936</v>
      </c>
      <c r="D1387" s="18">
        <v>43936.291666666701</v>
      </c>
      <c r="E1387" s="16" t="s">
        <v>1375</v>
      </c>
      <c r="F1387" s="36">
        <v>44022.291666666701</v>
      </c>
      <c r="G1387" s="16" t="s">
        <v>505</v>
      </c>
      <c r="H1387" s="17" t="s">
        <v>56</v>
      </c>
      <c r="I1387" s="17"/>
      <c r="J1387" s="17"/>
      <c r="K1387" s="17" t="s">
        <v>57</v>
      </c>
      <c r="L1387" s="17"/>
      <c r="M1387" s="17"/>
      <c r="N1387" s="17">
        <v>305.25</v>
      </c>
      <c r="O1387" s="17"/>
      <c r="P1387" s="17"/>
      <c r="Q1387" s="17">
        <v>300</v>
      </c>
      <c r="R1387" s="17" t="s">
        <v>83</v>
      </c>
      <c r="S1387" s="17"/>
      <c r="T1387" s="17" t="s">
        <v>620</v>
      </c>
      <c r="U1387" s="17" t="s">
        <v>61</v>
      </c>
      <c r="V1387" s="17" t="s">
        <v>62</v>
      </c>
      <c r="W1387" s="19" t="s">
        <v>3948</v>
      </c>
      <c r="X1387" s="18">
        <v>45960.291666666701</v>
      </c>
      <c r="Y1387" s="18">
        <v>45960.291666666701</v>
      </c>
      <c r="Z1387" s="17" t="s">
        <v>103</v>
      </c>
      <c r="AA1387" s="17"/>
      <c r="AB1387" s="17"/>
      <c r="AC1387" s="17" t="s">
        <v>103</v>
      </c>
      <c r="AD1387" s="17"/>
      <c r="AE1387" s="17" t="s">
        <v>1509</v>
      </c>
    </row>
    <row r="1388" spans="1:31" s="3" customFormat="1" ht="13" x14ac:dyDescent="0.3">
      <c r="A1388" s="35" t="s">
        <v>3949</v>
      </c>
      <c r="B1388" s="17">
        <v>1698</v>
      </c>
      <c r="C1388" s="18">
        <v>43928</v>
      </c>
      <c r="D1388" s="18">
        <v>43936.291666666701</v>
      </c>
      <c r="E1388" s="16" t="s">
        <v>1375</v>
      </c>
      <c r="F1388" s="36">
        <v>44019.291666666701</v>
      </c>
      <c r="G1388" s="16" t="s">
        <v>505</v>
      </c>
      <c r="H1388" s="17" t="s">
        <v>56</v>
      </c>
      <c r="I1388" s="17"/>
      <c r="J1388" s="17"/>
      <c r="K1388" s="17" t="s">
        <v>57</v>
      </c>
      <c r="L1388" s="17"/>
      <c r="M1388" s="17"/>
      <c r="N1388" s="17">
        <v>300</v>
      </c>
      <c r="O1388" s="17"/>
      <c r="P1388" s="17"/>
      <c r="Q1388" s="17">
        <v>300</v>
      </c>
      <c r="R1388" s="17" t="s">
        <v>83</v>
      </c>
      <c r="S1388" s="17"/>
      <c r="T1388" s="17" t="s">
        <v>112</v>
      </c>
      <c r="U1388" s="17" t="s">
        <v>61</v>
      </c>
      <c r="V1388" s="17" t="s">
        <v>62</v>
      </c>
      <c r="W1388" s="19" t="s">
        <v>361</v>
      </c>
      <c r="X1388" s="18">
        <v>45627.333333333299</v>
      </c>
      <c r="Y1388" s="18">
        <v>45627.333333333299</v>
      </c>
      <c r="Z1388" s="17" t="s">
        <v>103</v>
      </c>
      <c r="AA1388" s="17"/>
      <c r="AB1388" s="17"/>
      <c r="AC1388" s="17" t="s">
        <v>103</v>
      </c>
      <c r="AD1388" s="17"/>
      <c r="AE1388" s="17" t="s">
        <v>1509</v>
      </c>
    </row>
    <row r="1389" spans="1:31" s="3" customFormat="1" ht="13" x14ac:dyDescent="0.3">
      <c r="A1389" s="35" t="s">
        <v>3950</v>
      </c>
      <c r="B1389" s="17">
        <v>1699</v>
      </c>
      <c r="C1389" s="18">
        <v>43930</v>
      </c>
      <c r="D1389" s="18">
        <v>43936.291666666701</v>
      </c>
      <c r="E1389" s="16" t="s">
        <v>1375</v>
      </c>
      <c r="F1389" s="36">
        <v>44019.291666666701</v>
      </c>
      <c r="G1389" s="16" t="s">
        <v>505</v>
      </c>
      <c r="H1389" s="17" t="s">
        <v>95</v>
      </c>
      <c r="I1389" s="17" t="s">
        <v>56</v>
      </c>
      <c r="J1389" s="17"/>
      <c r="K1389" s="17" t="s">
        <v>96</v>
      </c>
      <c r="L1389" s="17" t="s">
        <v>57</v>
      </c>
      <c r="M1389" s="17"/>
      <c r="N1389" s="17">
        <v>326.61290000000002</v>
      </c>
      <c r="O1389" s="17">
        <v>166.905</v>
      </c>
      <c r="P1389" s="17"/>
      <c r="Q1389" s="17">
        <v>300</v>
      </c>
      <c r="R1389" s="17" t="s">
        <v>83</v>
      </c>
      <c r="S1389" s="17" t="s">
        <v>58</v>
      </c>
      <c r="T1389" s="17" t="s">
        <v>352</v>
      </c>
      <c r="U1389" s="17" t="s">
        <v>61</v>
      </c>
      <c r="V1389" s="17" t="s">
        <v>62</v>
      </c>
      <c r="W1389" s="19" t="s">
        <v>3951</v>
      </c>
      <c r="X1389" s="18">
        <v>45261.333333333299</v>
      </c>
      <c r="Y1389" s="18">
        <v>45261.333333333299</v>
      </c>
      <c r="Z1389" s="17" t="s">
        <v>103</v>
      </c>
      <c r="AA1389" s="17"/>
      <c r="AB1389" s="17"/>
      <c r="AC1389" s="17" t="s">
        <v>103</v>
      </c>
      <c r="AD1389" s="17"/>
      <c r="AE1389" s="17" t="s">
        <v>1509</v>
      </c>
    </row>
    <row r="1390" spans="1:31" s="3" customFormat="1" ht="13" x14ac:dyDescent="0.3">
      <c r="A1390" s="35" t="s">
        <v>3952</v>
      </c>
      <c r="B1390" s="17">
        <v>1701</v>
      </c>
      <c r="C1390" s="18">
        <v>43935</v>
      </c>
      <c r="D1390" s="18">
        <v>43936.291666666701</v>
      </c>
      <c r="E1390" s="16" t="s">
        <v>1375</v>
      </c>
      <c r="F1390" s="36">
        <v>44027.291666666701</v>
      </c>
      <c r="G1390" s="16" t="s">
        <v>505</v>
      </c>
      <c r="H1390" s="17" t="s">
        <v>56</v>
      </c>
      <c r="I1390" s="17"/>
      <c r="J1390" s="17"/>
      <c r="K1390" s="17" t="s">
        <v>57</v>
      </c>
      <c r="L1390" s="17"/>
      <c r="M1390" s="17"/>
      <c r="N1390" s="17">
        <v>102</v>
      </c>
      <c r="O1390" s="17"/>
      <c r="P1390" s="17"/>
      <c r="Q1390" s="17">
        <v>101.1</v>
      </c>
      <c r="R1390" s="17" t="s">
        <v>83</v>
      </c>
      <c r="S1390" s="17"/>
      <c r="T1390" s="17" t="s">
        <v>208</v>
      </c>
      <c r="U1390" s="17" t="s">
        <v>61</v>
      </c>
      <c r="V1390" s="17" t="s">
        <v>62</v>
      </c>
      <c r="W1390" s="19" t="s">
        <v>3953</v>
      </c>
      <c r="X1390" s="18">
        <v>45092.291666666701</v>
      </c>
      <c r="Y1390" s="18">
        <v>45092.291666666701</v>
      </c>
      <c r="Z1390" s="17" t="s">
        <v>103</v>
      </c>
      <c r="AA1390" s="17"/>
      <c r="AB1390" s="17"/>
      <c r="AC1390" s="17" t="s">
        <v>103</v>
      </c>
      <c r="AD1390" s="17"/>
      <c r="AE1390" s="17"/>
    </row>
    <row r="1391" spans="1:31" s="3" customFormat="1" ht="25.5" x14ac:dyDescent="0.3">
      <c r="A1391" s="35" t="s">
        <v>3954</v>
      </c>
      <c r="B1391" s="17">
        <v>1703</v>
      </c>
      <c r="C1391" s="18">
        <v>43931</v>
      </c>
      <c r="D1391" s="18">
        <v>43936.291666666701</v>
      </c>
      <c r="E1391" s="16" t="s">
        <v>1375</v>
      </c>
      <c r="F1391" s="36">
        <v>44294.291666666701</v>
      </c>
      <c r="G1391" s="16" t="s">
        <v>505</v>
      </c>
      <c r="H1391" s="17" t="s">
        <v>56</v>
      </c>
      <c r="I1391" s="17"/>
      <c r="J1391" s="17"/>
      <c r="K1391" s="17" t="s">
        <v>57</v>
      </c>
      <c r="L1391" s="17"/>
      <c r="M1391" s="17"/>
      <c r="N1391" s="17">
        <v>150.929</v>
      </c>
      <c r="O1391" s="17"/>
      <c r="P1391" s="17"/>
      <c r="Q1391" s="17">
        <v>150</v>
      </c>
      <c r="R1391" s="17" t="s">
        <v>83</v>
      </c>
      <c r="S1391" s="17"/>
      <c r="T1391" s="17" t="s">
        <v>112</v>
      </c>
      <c r="U1391" s="17" t="s">
        <v>61</v>
      </c>
      <c r="V1391" s="17" t="s">
        <v>62</v>
      </c>
      <c r="W1391" s="19" t="s">
        <v>3955</v>
      </c>
      <c r="X1391" s="18">
        <v>45214.291666666701</v>
      </c>
      <c r="Y1391" s="18">
        <v>45214.291666666701</v>
      </c>
      <c r="Z1391" s="17" t="s">
        <v>103</v>
      </c>
      <c r="AA1391" s="17"/>
      <c r="AB1391" s="17"/>
      <c r="AC1391" s="17" t="s">
        <v>103</v>
      </c>
      <c r="AD1391" s="17"/>
      <c r="AE1391" s="17"/>
    </row>
    <row r="1392" spans="1:31" s="3" customFormat="1" ht="13" x14ac:dyDescent="0.3">
      <c r="A1392" s="35" t="s">
        <v>3956</v>
      </c>
      <c r="B1392" s="17">
        <v>1704</v>
      </c>
      <c r="C1392" s="18">
        <v>43935</v>
      </c>
      <c r="D1392" s="18">
        <v>43936.291666666701</v>
      </c>
      <c r="E1392" s="16" t="s">
        <v>1375</v>
      </c>
      <c r="F1392" s="36">
        <v>44039.291666666701</v>
      </c>
      <c r="G1392" s="16" t="s">
        <v>505</v>
      </c>
      <c r="H1392" s="17" t="s">
        <v>56</v>
      </c>
      <c r="I1392" s="17"/>
      <c r="J1392" s="17"/>
      <c r="K1392" s="17" t="s">
        <v>57</v>
      </c>
      <c r="L1392" s="17"/>
      <c r="M1392" s="17"/>
      <c r="N1392" s="17">
        <v>152.28749999999999</v>
      </c>
      <c r="O1392" s="17"/>
      <c r="P1392" s="17"/>
      <c r="Q1392" s="17">
        <v>150</v>
      </c>
      <c r="R1392" s="17" t="s">
        <v>83</v>
      </c>
      <c r="S1392" s="17"/>
      <c r="T1392" s="17" t="s">
        <v>658</v>
      </c>
      <c r="U1392" s="17" t="s">
        <v>61</v>
      </c>
      <c r="V1392" s="17" t="s">
        <v>62</v>
      </c>
      <c r="W1392" s="19" t="s">
        <v>3811</v>
      </c>
      <c r="X1392" s="18">
        <v>45170.291666666701</v>
      </c>
      <c r="Y1392" s="18">
        <v>45170.291666666701</v>
      </c>
      <c r="Z1392" s="17" t="s">
        <v>103</v>
      </c>
      <c r="AA1392" s="17"/>
      <c r="AB1392" s="17"/>
      <c r="AC1392" s="17" t="s">
        <v>103</v>
      </c>
      <c r="AD1392" s="17"/>
      <c r="AE1392" s="17" t="s">
        <v>1486</v>
      </c>
    </row>
    <row r="1393" spans="1:31" s="3" customFormat="1" ht="13" x14ac:dyDescent="0.3">
      <c r="A1393" s="35" t="s">
        <v>3957</v>
      </c>
      <c r="B1393" s="17">
        <v>1706</v>
      </c>
      <c r="C1393" s="18">
        <v>43935</v>
      </c>
      <c r="D1393" s="18">
        <v>43936.291666666701</v>
      </c>
      <c r="E1393" s="16" t="s">
        <v>1375</v>
      </c>
      <c r="F1393" s="36">
        <v>44027.291666666701</v>
      </c>
      <c r="G1393" s="16" t="s">
        <v>505</v>
      </c>
      <c r="H1393" s="17" t="s">
        <v>56</v>
      </c>
      <c r="I1393" s="17"/>
      <c r="J1393" s="17"/>
      <c r="K1393" s="17" t="s">
        <v>57</v>
      </c>
      <c r="L1393" s="17"/>
      <c r="M1393" s="17"/>
      <c r="N1393" s="17">
        <v>102</v>
      </c>
      <c r="O1393" s="17"/>
      <c r="P1393" s="17"/>
      <c r="Q1393" s="17">
        <v>101.2</v>
      </c>
      <c r="R1393" s="17" t="s">
        <v>83</v>
      </c>
      <c r="S1393" s="17"/>
      <c r="T1393" s="17" t="s">
        <v>641</v>
      </c>
      <c r="U1393" s="17" t="s">
        <v>61</v>
      </c>
      <c r="V1393" s="17" t="s">
        <v>62</v>
      </c>
      <c r="W1393" s="19" t="s">
        <v>3958</v>
      </c>
      <c r="X1393" s="18">
        <v>45122.291666666701</v>
      </c>
      <c r="Y1393" s="18">
        <v>45122.291666666701</v>
      </c>
      <c r="Z1393" s="17" t="s">
        <v>103</v>
      </c>
      <c r="AA1393" s="17"/>
      <c r="AB1393" s="17"/>
      <c r="AC1393" s="17" t="s">
        <v>103</v>
      </c>
      <c r="AD1393" s="17"/>
      <c r="AE1393" s="17"/>
    </row>
    <row r="1394" spans="1:31" s="3" customFormat="1" ht="38" x14ac:dyDescent="0.3">
      <c r="A1394" s="35" t="s">
        <v>3959</v>
      </c>
      <c r="B1394" s="17">
        <v>1707</v>
      </c>
      <c r="C1394" s="18">
        <v>43922</v>
      </c>
      <c r="D1394" s="18">
        <v>43936.291666666701</v>
      </c>
      <c r="E1394" s="16" t="s">
        <v>1375</v>
      </c>
      <c r="F1394" s="36">
        <v>43993.291666666701</v>
      </c>
      <c r="G1394" s="16" t="s">
        <v>505</v>
      </c>
      <c r="H1394" s="17" t="s">
        <v>95</v>
      </c>
      <c r="I1394" s="17" t="s">
        <v>56</v>
      </c>
      <c r="J1394" s="17"/>
      <c r="K1394" s="17" t="s">
        <v>96</v>
      </c>
      <c r="L1394" s="17" t="s">
        <v>57</v>
      </c>
      <c r="M1394" s="17"/>
      <c r="N1394" s="17">
        <v>86.6</v>
      </c>
      <c r="O1394" s="17">
        <v>86.6</v>
      </c>
      <c r="P1394" s="17"/>
      <c r="Q1394" s="17">
        <v>84.9</v>
      </c>
      <c r="R1394" s="17" t="s">
        <v>83</v>
      </c>
      <c r="S1394" s="17" t="s">
        <v>58</v>
      </c>
      <c r="T1394" s="17" t="s">
        <v>211</v>
      </c>
      <c r="U1394" s="17" t="s">
        <v>61</v>
      </c>
      <c r="V1394" s="17" t="s">
        <v>62</v>
      </c>
      <c r="W1394" s="19" t="s">
        <v>3960</v>
      </c>
      <c r="X1394" s="18">
        <v>45291.333333333299</v>
      </c>
      <c r="Y1394" s="18">
        <v>45291.333333333299</v>
      </c>
      <c r="Z1394" s="17" t="s">
        <v>103</v>
      </c>
      <c r="AA1394" s="17"/>
      <c r="AB1394" s="17"/>
      <c r="AC1394" s="17" t="s">
        <v>103</v>
      </c>
      <c r="AD1394" s="17"/>
      <c r="AE1394" s="17" t="s">
        <v>1509</v>
      </c>
    </row>
    <row r="1395" spans="1:31" s="3" customFormat="1" ht="13" x14ac:dyDescent="0.3">
      <c r="A1395" s="35" t="s">
        <v>3961</v>
      </c>
      <c r="B1395" s="17">
        <v>1708</v>
      </c>
      <c r="C1395" s="18">
        <v>43935</v>
      </c>
      <c r="D1395" s="18">
        <v>43936.291666666701</v>
      </c>
      <c r="E1395" s="16" t="s">
        <v>1375</v>
      </c>
      <c r="F1395" s="36">
        <v>43998.291666666701</v>
      </c>
      <c r="G1395" s="16" t="s">
        <v>505</v>
      </c>
      <c r="H1395" s="17" t="s">
        <v>56</v>
      </c>
      <c r="I1395" s="17"/>
      <c r="J1395" s="17"/>
      <c r="K1395" s="17" t="s">
        <v>57</v>
      </c>
      <c r="L1395" s="17"/>
      <c r="M1395" s="17"/>
      <c r="N1395" s="17">
        <v>250</v>
      </c>
      <c r="O1395" s="17"/>
      <c r="P1395" s="17"/>
      <c r="Q1395" s="17">
        <v>250</v>
      </c>
      <c r="R1395" s="17" t="s">
        <v>83</v>
      </c>
      <c r="S1395" s="17"/>
      <c r="T1395" s="17" t="s">
        <v>112</v>
      </c>
      <c r="U1395" s="17" t="s">
        <v>61</v>
      </c>
      <c r="V1395" s="17" t="s">
        <v>62</v>
      </c>
      <c r="W1395" s="19" t="s">
        <v>3962</v>
      </c>
      <c r="X1395" s="18">
        <v>45505.291666666701</v>
      </c>
      <c r="Y1395" s="18">
        <v>45505.291666666701</v>
      </c>
      <c r="Z1395" s="17" t="s">
        <v>103</v>
      </c>
      <c r="AA1395" s="17"/>
      <c r="AB1395" s="17"/>
      <c r="AC1395" s="17" t="s">
        <v>103</v>
      </c>
      <c r="AD1395" s="17"/>
      <c r="AE1395" s="17" t="s">
        <v>1509</v>
      </c>
    </row>
    <row r="1396" spans="1:31" s="3" customFormat="1" ht="13" x14ac:dyDescent="0.3">
      <c r="A1396" s="35" t="s">
        <v>3963</v>
      </c>
      <c r="B1396" s="17">
        <v>1710</v>
      </c>
      <c r="C1396" s="18">
        <v>43924</v>
      </c>
      <c r="D1396" s="18">
        <v>43936.291666666701</v>
      </c>
      <c r="E1396" s="16" t="s">
        <v>1375</v>
      </c>
      <c r="F1396" s="36">
        <v>44298.291666666701</v>
      </c>
      <c r="G1396" s="16" t="s">
        <v>505</v>
      </c>
      <c r="H1396" s="17" t="s">
        <v>95</v>
      </c>
      <c r="I1396" s="17" t="s">
        <v>56</v>
      </c>
      <c r="J1396" s="17"/>
      <c r="K1396" s="17" t="s">
        <v>96</v>
      </c>
      <c r="L1396" s="17" t="s">
        <v>57</v>
      </c>
      <c r="M1396" s="17"/>
      <c r="N1396" s="17">
        <v>154.83799999999999</v>
      </c>
      <c r="O1396" s="17">
        <v>77.638000000000005</v>
      </c>
      <c r="P1396" s="17"/>
      <c r="Q1396" s="17">
        <v>150</v>
      </c>
      <c r="R1396" s="17" t="s">
        <v>83</v>
      </c>
      <c r="S1396" s="17" t="s">
        <v>58</v>
      </c>
      <c r="T1396" s="17" t="s">
        <v>78</v>
      </c>
      <c r="U1396" s="17" t="s">
        <v>61</v>
      </c>
      <c r="V1396" s="17" t="s">
        <v>62</v>
      </c>
      <c r="W1396" s="19" t="s">
        <v>1335</v>
      </c>
      <c r="X1396" s="18">
        <v>45230.291666666701</v>
      </c>
      <c r="Y1396" s="18">
        <v>45230.291666666701</v>
      </c>
      <c r="Z1396" s="17" t="s">
        <v>103</v>
      </c>
      <c r="AA1396" s="17"/>
      <c r="AB1396" s="17"/>
      <c r="AC1396" s="17" t="s">
        <v>103</v>
      </c>
      <c r="AD1396" s="17"/>
      <c r="AE1396" s="17" t="s">
        <v>1509</v>
      </c>
    </row>
    <row r="1397" spans="1:31" s="3" customFormat="1" ht="13" x14ac:dyDescent="0.3">
      <c r="A1397" s="35" t="s">
        <v>732</v>
      </c>
      <c r="B1397" s="17">
        <v>1711</v>
      </c>
      <c r="C1397" s="18">
        <v>43931</v>
      </c>
      <c r="D1397" s="18">
        <v>43936.291666666701</v>
      </c>
      <c r="E1397" s="16" t="s">
        <v>1375</v>
      </c>
      <c r="F1397" s="36">
        <v>44300.291666666701</v>
      </c>
      <c r="G1397" s="16" t="s">
        <v>505</v>
      </c>
      <c r="H1397" s="17" t="s">
        <v>95</v>
      </c>
      <c r="I1397" s="17" t="s">
        <v>56</v>
      </c>
      <c r="J1397" s="17"/>
      <c r="K1397" s="17" t="s">
        <v>96</v>
      </c>
      <c r="L1397" s="17" t="s">
        <v>57</v>
      </c>
      <c r="M1397" s="17"/>
      <c r="N1397" s="17">
        <v>114.55289999999999</v>
      </c>
      <c r="O1397" s="17">
        <v>114.55289999999999</v>
      </c>
      <c r="P1397" s="17"/>
      <c r="Q1397" s="17">
        <v>110</v>
      </c>
      <c r="R1397" s="17" t="s">
        <v>83</v>
      </c>
      <c r="S1397" s="17" t="s">
        <v>58</v>
      </c>
      <c r="T1397" s="17" t="s">
        <v>733</v>
      </c>
      <c r="U1397" s="17" t="s">
        <v>61</v>
      </c>
      <c r="V1397" s="17" t="s">
        <v>62</v>
      </c>
      <c r="W1397" s="19" t="s">
        <v>3964</v>
      </c>
      <c r="X1397" s="18">
        <v>45261.333333333299</v>
      </c>
      <c r="Y1397" s="18">
        <v>45261.333333333299</v>
      </c>
      <c r="Z1397" s="17" t="s">
        <v>103</v>
      </c>
      <c r="AA1397" s="17"/>
      <c r="AB1397" s="17"/>
      <c r="AC1397" s="17" t="s">
        <v>103</v>
      </c>
      <c r="AD1397" s="17"/>
      <c r="AE1397" s="17" t="s">
        <v>1509</v>
      </c>
    </row>
    <row r="1398" spans="1:31" s="3" customFormat="1" ht="13" x14ac:dyDescent="0.3">
      <c r="A1398" s="35" t="s">
        <v>3965</v>
      </c>
      <c r="B1398" s="17">
        <v>1712</v>
      </c>
      <c r="C1398" s="18">
        <v>43936</v>
      </c>
      <c r="D1398" s="18">
        <v>43936.291666666701</v>
      </c>
      <c r="E1398" s="16" t="s">
        <v>1375</v>
      </c>
      <c r="F1398" s="36">
        <v>44293.291666666701</v>
      </c>
      <c r="G1398" s="16" t="s">
        <v>505</v>
      </c>
      <c r="H1398" s="17" t="s">
        <v>56</v>
      </c>
      <c r="I1398" s="17"/>
      <c r="J1398" s="17"/>
      <c r="K1398" s="17" t="s">
        <v>57</v>
      </c>
      <c r="L1398" s="17"/>
      <c r="M1398" s="17"/>
      <c r="N1398" s="17">
        <v>30.6</v>
      </c>
      <c r="O1398" s="17"/>
      <c r="P1398" s="17"/>
      <c r="Q1398" s="17">
        <v>30</v>
      </c>
      <c r="R1398" s="17" t="s">
        <v>83</v>
      </c>
      <c r="S1398" s="17"/>
      <c r="T1398" s="17" t="s">
        <v>78</v>
      </c>
      <c r="U1398" s="17" t="s">
        <v>61</v>
      </c>
      <c r="V1398" s="17" t="s">
        <v>62</v>
      </c>
      <c r="W1398" s="19" t="s">
        <v>3966</v>
      </c>
      <c r="X1398" s="18">
        <v>45108.291666666701</v>
      </c>
      <c r="Y1398" s="18">
        <v>45108.291666666701</v>
      </c>
      <c r="Z1398" s="17" t="s">
        <v>103</v>
      </c>
      <c r="AA1398" s="17" t="s">
        <v>65</v>
      </c>
      <c r="AB1398" s="17"/>
      <c r="AC1398" s="17" t="s">
        <v>103</v>
      </c>
      <c r="AD1398" s="17"/>
      <c r="AE1398" s="17" t="s">
        <v>1486</v>
      </c>
    </row>
    <row r="1399" spans="1:31" s="3" customFormat="1" ht="13" x14ac:dyDescent="0.3">
      <c r="A1399" s="35" t="s">
        <v>3967</v>
      </c>
      <c r="B1399" s="17">
        <v>1714</v>
      </c>
      <c r="C1399" s="18">
        <v>43923</v>
      </c>
      <c r="D1399" s="18">
        <v>43936.291666666701</v>
      </c>
      <c r="E1399" s="16" t="s">
        <v>1375</v>
      </c>
      <c r="F1399" s="36">
        <v>44285.291666666701</v>
      </c>
      <c r="G1399" s="16" t="s">
        <v>505</v>
      </c>
      <c r="H1399" s="17" t="s">
        <v>95</v>
      </c>
      <c r="I1399" s="17" t="s">
        <v>56</v>
      </c>
      <c r="J1399" s="17"/>
      <c r="K1399" s="17" t="s">
        <v>96</v>
      </c>
      <c r="L1399" s="17" t="s">
        <v>57</v>
      </c>
      <c r="M1399" s="17"/>
      <c r="N1399" s="17">
        <v>202.5</v>
      </c>
      <c r="O1399" s="17">
        <v>202.5</v>
      </c>
      <c r="P1399" s="17"/>
      <c r="Q1399" s="17">
        <v>200</v>
      </c>
      <c r="R1399" s="17" t="s">
        <v>83</v>
      </c>
      <c r="S1399" s="17" t="s">
        <v>58</v>
      </c>
      <c r="T1399" s="17" t="s">
        <v>78</v>
      </c>
      <c r="U1399" s="17" t="s">
        <v>61</v>
      </c>
      <c r="V1399" s="17" t="s">
        <v>62</v>
      </c>
      <c r="W1399" s="19" t="s">
        <v>179</v>
      </c>
      <c r="X1399" s="18">
        <v>45565.291666666701</v>
      </c>
      <c r="Y1399" s="18">
        <v>45565.291666666701</v>
      </c>
      <c r="Z1399" s="17" t="s">
        <v>103</v>
      </c>
      <c r="AA1399" s="17" t="s">
        <v>65</v>
      </c>
      <c r="AB1399" s="17"/>
      <c r="AC1399" s="17" t="s">
        <v>103</v>
      </c>
      <c r="AD1399" s="17"/>
      <c r="AE1399" s="17" t="s">
        <v>1509</v>
      </c>
    </row>
    <row r="1400" spans="1:31" s="3" customFormat="1" ht="13" x14ac:dyDescent="0.3">
      <c r="A1400" s="35" t="s">
        <v>3968</v>
      </c>
      <c r="B1400" s="17">
        <v>1715</v>
      </c>
      <c r="C1400" s="18">
        <v>43923</v>
      </c>
      <c r="D1400" s="18">
        <v>43936.291666666701</v>
      </c>
      <c r="E1400" s="16" t="s">
        <v>1375</v>
      </c>
      <c r="F1400" s="36">
        <v>44295.291666666701</v>
      </c>
      <c r="G1400" s="16" t="s">
        <v>505</v>
      </c>
      <c r="H1400" s="17" t="s">
        <v>56</v>
      </c>
      <c r="I1400" s="17" t="s">
        <v>95</v>
      </c>
      <c r="J1400" s="17"/>
      <c r="K1400" s="17" t="s">
        <v>57</v>
      </c>
      <c r="L1400" s="17" t="s">
        <v>96</v>
      </c>
      <c r="M1400" s="17"/>
      <c r="N1400" s="17">
        <v>1700</v>
      </c>
      <c r="O1400" s="17">
        <v>1700</v>
      </c>
      <c r="P1400" s="17"/>
      <c r="Q1400" s="17">
        <v>1700</v>
      </c>
      <c r="R1400" s="17" t="s">
        <v>83</v>
      </c>
      <c r="S1400" s="17" t="s">
        <v>58</v>
      </c>
      <c r="T1400" s="17" t="s">
        <v>78</v>
      </c>
      <c r="U1400" s="17" t="s">
        <v>61</v>
      </c>
      <c r="V1400" s="17" t="s">
        <v>62</v>
      </c>
      <c r="W1400" s="19" t="s">
        <v>3969</v>
      </c>
      <c r="X1400" s="18">
        <v>45597.291666666701</v>
      </c>
      <c r="Y1400" s="18">
        <v>45597.291666666701</v>
      </c>
      <c r="Z1400" s="17" t="s">
        <v>103</v>
      </c>
      <c r="AA1400" s="17"/>
      <c r="AB1400" s="17"/>
      <c r="AC1400" s="17" t="s">
        <v>103</v>
      </c>
      <c r="AD1400" s="17"/>
      <c r="AE1400" s="17" t="s">
        <v>1509</v>
      </c>
    </row>
    <row r="1401" spans="1:31" s="3" customFormat="1" ht="13" x14ac:dyDescent="0.3">
      <c r="A1401" s="35" t="s">
        <v>3970</v>
      </c>
      <c r="B1401" s="17">
        <v>1716</v>
      </c>
      <c r="C1401" s="18">
        <v>43928</v>
      </c>
      <c r="D1401" s="18">
        <v>43936.291666666701</v>
      </c>
      <c r="E1401" s="16" t="s">
        <v>1375</v>
      </c>
      <c r="F1401" s="36">
        <v>44020.291666666701</v>
      </c>
      <c r="G1401" s="16" t="s">
        <v>505</v>
      </c>
      <c r="H1401" s="17" t="s">
        <v>56</v>
      </c>
      <c r="I1401" s="17" t="s">
        <v>95</v>
      </c>
      <c r="J1401" s="17"/>
      <c r="K1401" s="17" t="s">
        <v>57</v>
      </c>
      <c r="L1401" s="17" t="s">
        <v>96</v>
      </c>
      <c r="M1401" s="17"/>
      <c r="N1401" s="17">
        <v>50</v>
      </c>
      <c r="O1401" s="17">
        <v>102.2</v>
      </c>
      <c r="P1401" s="17"/>
      <c r="Q1401" s="17">
        <v>100</v>
      </c>
      <c r="R1401" s="17" t="s">
        <v>83</v>
      </c>
      <c r="S1401" s="17" t="s">
        <v>58</v>
      </c>
      <c r="T1401" s="17" t="s">
        <v>747</v>
      </c>
      <c r="U1401" s="17" t="s">
        <v>61</v>
      </c>
      <c r="V1401" s="17" t="s">
        <v>62</v>
      </c>
      <c r="W1401" s="19" t="s">
        <v>3971</v>
      </c>
      <c r="X1401" s="18">
        <v>45260.333333333299</v>
      </c>
      <c r="Y1401" s="18">
        <v>45260.333333333299</v>
      </c>
      <c r="Z1401" s="17" t="s">
        <v>103</v>
      </c>
      <c r="AA1401" s="17"/>
      <c r="AB1401" s="17"/>
      <c r="AC1401" s="17" t="s">
        <v>103</v>
      </c>
      <c r="AD1401" s="17"/>
      <c r="AE1401" s="17" t="s">
        <v>1509</v>
      </c>
    </row>
    <row r="1402" spans="1:31" s="3" customFormat="1" ht="13" x14ac:dyDescent="0.3">
      <c r="A1402" s="35" t="s">
        <v>3972</v>
      </c>
      <c r="B1402" s="17">
        <v>1717</v>
      </c>
      <c r="C1402" s="18">
        <v>43922</v>
      </c>
      <c r="D1402" s="18">
        <v>43936.291666666701</v>
      </c>
      <c r="E1402" s="16" t="s">
        <v>1375</v>
      </c>
      <c r="F1402" s="36">
        <v>44168.333333333299</v>
      </c>
      <c r="G1402" s="16" t="s">
        <v>505</v>
      </c>
      <c r="H1402" s="17" t="s">
        <v>95</v>
      </c>
      <c r="I1402" s="17" t="s">
        <v>56</v>
      </c>
      <c r="J1402" s="17"/>
      <c r="K1402" s="17" t="s">
        <v>96</v>
      </c>
      <c r="L1402" s="17" t="s">
        <v>57</v>
      </c>
      <c r="M1402" s="17"/>
      <c r="N1402" s="17">
        <v>102.5</v>
      </c>
      <c r="O1402" s="17">
        <v>102.5</v>
      </c>
      <c r="P1402" s="17"/>
      <c r="Q1402" s="17">
        <v>100</v>
      </c>
      <c r="R1402" s="17" t="s">
        <v>83</v>
      </c>
      <c r="S1402" s="17" t="s">
        <v>58</v>
      </c>
      <c r="T1402" s="17" t="s">
        <v>747</v>
      </c>
      <c r="U1402" s="17" t="s">
        <v>61</v>
      </c>
      <c r="V1402" s="17" t="s">
        <v>62</v>
      </c>
      <c r="W1402" s="19" t="s">
        <v>3615</v>
      </c>
      <c r="X1402" s="18">
        <v>45291.333333333299</v>
      </c>
      <c r="Y1402" s="18">
        <v>45291.333333333299</v>
      </c>
      <c r="Z1402" s="17" t="s">
        <v>103</v>
      </c>
      <c r="AA1402" s="17"/>
      <c r="AB1402" s="17"/>
      <c r="AC1402" s="17" t="s">
        <v>103</v>
      </c>
      <c r="AD1402" s="17"/>
      <c r="AE1402" s="17"/>
    </row>
    <row r="1403" spans="1:31" s="3" customFormat="1" ht="13" x14ac:dyDescent="0.3">
      <c r="A1403" s="35" t="s">
        <v>3973</v>
      </c>
      <c r="B1403" s="17">
        <v>1719</v>
      </c>
      <c r="C1403" s="18">
        <v>43928</v>
      </c>
      <c r="D1403" s="18">
        <v>43936.291666666701</v>
      </c>
      <c r="E1403" s="16" t="s">
        <v>1375</v>
      </c>
      <c r="F1403" s="36">
        <v>44020.291666666701</v>
      </c>
      <c r="G1403" s="16" t="s">
        <v>505</v>
      </c>
      <c r="H1403" s="17" t="s">
        <v>56</v>
      </c>
      <c r="I1403" s="17" t="s">
        <v>95</v>
      </c>
      <c r="J1403" s="17"/>
      <c r="K1403" s="17" t="s">
        <v>57</v>
      </c>
      <c r="L1403" s="17" t="s">
        <v>96</v>
      </c>
      <c r="M1403" s="17"/>
      <c r="N1403" s="17">
        <v>50</v>
      </c>
      <c r="O1403" s="17">
        <v>101.8</v>
      </c>
      <c r="P1403" s="17"/>
      <c r="Q1403" s="17">
        <v>100</v>
      </c>
      <c r="R1403" s="17" t="s">
        <v>83</v>
      </c>
      <c r="S1403" s="17" t="s">
        <v>58</v>
      </c>
      <c r="T1403" s="17" t="s">
        <v>747</v>
      </c>
      <c r="U1403" s="17" t="s">
        <v>61</v>
      </c>
      <c r="V1403" s="17" t="s">
        <v>62</v>
      </c>
      <c r="W1403" s="19" t="s">
        <v>3974</v>
      </c>
      <c r="X1403" s="18">
        <v>45260.333333333299</v>
      </c>
      <c r="Y1403" s="18">
        <v>45260.333333333299</v>
      </c>
      <c r="Z1403" s="17" t="s">
        <v>103</v>
      </c>
      <c r="AA1403" s="17"/>
      <c r="AB1403" s="17"/>
      <c r="AC1403" s="17" t="s">
        <v>103</v>
      </c>
      <c r="AD1403" s="17"/>
      <c r="AE1403" s="17" t="s">
        <v>1509</v>
      </c>
    </row>
    <row r="1404" spans="1:31" s="3" customFormat="1" ht="13" x14ac:dyDescent="0.3">
      <c r="A1404" s="35" t="s">
        <v>3975</v>
      </c>
      <c r="B1404" s="17">
        <v>1720</v>
      </c>
      <c r="C1404" s="18">
        <v>43935</v>
      </c>
      <c r="D1404" s="18">
        <v>43936.291666666701</v>
      </c>
      <c r="E1404" s="16" t="s">
        <v>1375</v>
      </c>
      <c r="F1404" s="36">
        <v>44015.291666666701</v>
      </c>
      <c r="G1404" s="16" t="s">
        <v>505</v>
      </c>
      <c r="H1404" s="17" t="s">
        <v>56</v>
      </c>
      <c r="I1404" s="17"/>
      <c r="J1404" s="17"/>
      <c r="K1404" s="17" t="s">
        <v>57</v>
      </c>
      <c r="L1404" s="17"/>
      <c r="M1404" s="17"/>
      <c r="N1404" s="17">
        <v>31.757899999999999</v>
      </c>
      <c r="O1404" s="17"/>
      <c r="P1404" s="17"/>
      <c r="Q1404" s="17">
        <v>30</v>
      </c>
      <c r="R1404" s="17" t="s">
        <v>83</v>
      </c>
      <c r="S1404" s="17"/>
      <c r="T1404" s="17" t="s">
        <v>411</v>
      </c>
      <c r="U1404" s="17" t="s">
        <v>61</v>
      </c>
      <c r="V1404" s="17" t="s">
        <v>62</v>
      </c>
      <c r="W1404" s="19" t="s">
        <v>3976</v>
      </c>
      <c r="X1404" s="18">
        <v>44743.291666666701</v>
      </c>
      <c r="Y1404" s="18">
        <v>44743.291666666701</v>
      </c>
      <c r="Z1404" s="17" t="s">
        <v>103</v>
      </c>
      <c r="AA1404" s="17"/>
      <c r="AB1404" s="17"/>
      <c r="AC1404" s="17" t="s">
        <v>103</v>
      </c>
      <c r="AD1404" s="17"/>
      <c r="AE1404" s="17" t="s">
        <v>1509</v>
      </c>
    </row>
    <row r="1405" spans="1:31" s="3" customFormat="1" ht="13" x14ac:dyDescent="0.3">
      <c r="A1405" s="35" t="s">
        <v>3977</v>
      </c>
      <c r="B1405" s="17">
        <v>1721</v>
      </c>
      <c r="C1405" s="18">
        <v>43931</v>
      </c>
      <c r="D1405" s="18">
        <v>43936.291666666701</v>
      </c>
      <c r="E1405" s="16" t="s">
        <v>1375</v>
      </c>
      <c r="F1405" s="36">
        <v>44298.291666666701</v>
      </c>
      <c r="G1405" s="16" t="s">
        <v>505</v>
      </c>
      <c r="H1405" s="17" t="s">
        <v>56</v>
      </c>
      <c r="I1405" s="17" t="s">
        <v>95</v>
      </c>
      <c r="J1405" s="17"/>
      <c r="K1405" s="17" t="s">
        <v>57</v>
      </c>
      <c r="L1405" s="17" t="s">
        <v>96</v>
      </c>
      <c r="M1405" s="17"/>
      <c r="N1405" s="17">
        <v>175</v>
      </c>
      <c r="O1405" s="17">
        <v>355.2</v>
      </c>
      <c r="P1405" s="17"/>
      <c r="Q1405" s="17">
        <v>350</v>
      </c>
      <c r="R1405" s="17" t="s">
        <v>83</v>
      </c>
      <c r="S1405" s="17" t="s">
        <v>58</v>
      </c>
      <c r="T1405" s="17" t="s">
        <v>133</v>
      </c>
      <c r="U1405" s="17" t="s">
        <v>61</v>
      </c>
      <c r="V1405" s="17" t="s">
        <v>62</v>
      </c>
      <c r="W1405" s="19" t="s">
        <v>3978</v>
      </c>
      <c r="X1405" s="18">
        <v>45260.333333333299</v>
      </c>
      <c r="Y1405" s="18">
        <v>45260.333333333299</v>
      </c>
      <c r="Z1405" s="17" t="s">
        <v>103</v>
      </c>
      <c r="AA1405" s="17"/>
      <c r="AB1405" s="17"/>
      <c r="AC1405" s="17" t="s">
        <v>103</v>
      </c>
      <c r="AD1405" s="17"/>
      <c r="AE1405" s="17" t="s">
        <v>1509</v>
      </c>
    </row>
    <row r="1406" spans="1:31" s="3" customFormat="1" ht="13" x14ac:dyDescent="0.3">
      <c r="A1406" s="35" t="s">
        <v>3979</v>
      </c>
      <c r="B1406" s="17">
        <v>1722</v>
      </c>
      <c r="C1406" s="18">
        <v>43922</v>
      </c>
      <c r="D1406" s="18">
        <v>43936.291666666701</v>
      </c>
      <c r="E1406" s="16" t="s">
        <v>1375</v>
      </c>
      <c r="F1406" s="36">
        <v>44295.291666666701</v>
      </c>
      <c r="G1406" s="16" t="s">
        <v>505</v>
      </c>
      <c r="H1406" s="17" t="s">
        <v>56</v>
      </c>
      <c r="I1406" s="17" t="s">
        <v>95</v>
      </c>
      <c r="J1406" s="17"/>
      <c r="K1406" s="17" t="s">
        <v>57</v>
      </c>
      <c r="L1406" s="17" t="s">
        <v>96</v>
      </c>
      <c r="M1406" s="17"/>
      <c r="N1406" s="17">
        <v>250</v>
      </c>
      <c r="O1406" s="17">
        <v>250</v>
      </c>
      <c r="P1406" s="17"/>
      <c r="Q1406" s="17">
        <v>250</v>
      </c>
      <c r="R1406" s="17" t="s">
        <v>83</v>
      </c>
      <c r="S1406" s="17" t="s">
        <v>58</v>
      </c>
      <c r="T1406" s="17" t="s">
        <v>133</v>
      </c>
      <c r="U1406" s="17" t="s">
        <v>61</v>
      </c>
      <c r="V1406" s="17" t="s">
        <v>62</v>
      </c>
      <c r="W1406" s="19" t="s">
        <v>260</v>
      </c>
      <c r="X1406" s="18">
        <v>45383.291666666701</v>
      </c>
      <c r="Y1406" s="18">
        <v>45383.291666666701</v>
      </c>
      <c r="Z1406" s="17" t="s">
        <v>103</v>
      </c>
      <c r="AA1406" s="17"/>
      <c r="AB1406" s="17"/>
      <c r="AC1406" s="17" t="s">
        <v>103</v>
      </c>
      <c r="AD1406" s="17"/>
      <c r="AE1406" s="17" t="s">
        <v>1509</v>
      </c>
    </row>
    <row r="1407" spans="1:31" s="3" customFormat="1" ht="25.5" x14ac:dyDescent="0.3">
      <c r="A1407" s="35" t="s">
        <v>3980</v>
      </c>
      <c r="B1407" s="17">
        <v>1723</v>
      </c>
      <c r="C1407" s="18">
        <v>43928</v>
      </c>
      <c r="D1407" s="18">
        <v>43936.291666666701</v>
      </c>
      <c r="E1407" s="16" t="s">
        <v>1375</v>
      </c>
      <c r="F1407" s="36">
        <v>44015.291666666701</v>
      </c>
      <c r="G1407" s="16" t="s">
        <v>505</v>
      </c>
      <c r="H1407" s="17" t="s">
        <v>95</v>
      </c>
      <c r="I1407" s="17" t="s">
        <v>56</v>
      </c>
      <c r="J1407" s="17"/>
      <c r="K1407" s="17" t="s">
        <v>96</v>
      </c>
      <c r="L1407" s="17" t="s">
        <v>57</v>
      </c>
      <c r="M1407" s="17"/>
      <c r="N1407" s="17">
        <v>51.9</v>
      </c>
      <c r="O1407" s="17">
        <v>25</v>
      </c>
      <c r="P1407" s="17"/>
      <c r="Q1407" s="17">
        <v>50</v>
      </c>
      <c r="R1407" s="17" t="s">
        <v>83</v>
      </c>
      <c r="S1407" s="17" t="s">
        <v>58</v>
      </c>
      <c r="T1407" s="17" t="s">
        <v>78</v>
      </c>
      <c r="U1407" s="17" t="s">
        <v>61</v>
      </c>
      <c r="V1407" s="17" t="s">
        <v>62</v>
      </c>
      <c r="W1407" s="19" t="s">
        <v>3981</v>
      </c>
      <c r="X1407" s="18">
        <v>45260.333333333299</v>
      </c>
      <c r="Y1407" s="18">
        <v>45260.333333333299</v>
      </c>
      <c r="Z1407" s="17" t="s">
        <v>103</v>
      </c>
      <c r="AA1407" s="17"/>
      <c r="AB1407" s="17"/>
      <c r="AC1407" s="17" t="s">
        <v>103</v>
      </c>
      <c r="AD1407" s="17"/>
      <c r="AE1407" s="17" t="s">
        <v>1509</v>
      </c>
    </row>
    <row r="1408" spans="1:31" s="3" customFormat="1" ht="13" x14ac:dyDescent="0.3">
      <c r="A1408" s="35" t="s">
        <v>3982</v>
      </c>
      <c r="B1408" s="17">
        <v>1724</v>
      </c>
      <c r="C1408" s="18">
        <v>43936</v>
      </c>
      <c r="D1408" s="18">
        <v>43936.291666666701</v>
      </c>
      <c r="E1408" s="16" t="s">
        <v>1375</v>
      </c>
      <c r="F1408" s="36">
        <v>44337.291666666701</v>
      </c>
      <c r="G1408" s="16" t="s">
        <v>505</v>
      </c>
      <c r="H1408" s="17" t="s">
        <v>56</v>
      </c>
      <c r="I1408" s="17" t="s">
        <v>95</v>
      </c>
      <c r="J1408" s="17"/>
      <c r="K1408" s="17" t="s">
        <v>57</v>
      </c>
      <c r="L1408" s="17" t="s">
        <v>96</v>
      </c>
      <c r="M1408" s="17"/>
      <c r="N1408" s="17">
        <v>387.94</v>
      </c>
      <c r="O1408" s="17">
        <v>312.95999999999998</v>
      </c>
      <c r="P1408" s="17"/>
      <c r="Q1408" s="17">
        <v>300</v>
      </c>
      <c r="R1408" s="17" t="s">
        <v>83</v>
      </c>
      <c r="S1408" s="17" t="s">
        <v>58</v>
      </c>
      <c r="T1408" s="17" t="s">
        <v>88</v>
      </c>
      <c r="U1408" s="17" t="s">
        <v>61</v>
      </c>
      <c r="V1408" s="17" t="s">
        <v>62</v>
      </c>
      <c r="W1408" s="19" t="s">
        <v>3983</v>
      </c>
      <c r="X1408" s="18">
        <v>45626.333333333299</v>
      </c>
      <c r="Y1408" s="18">
        <v>45626.333333333299</v>
      </c>
      <c r="Z1408" s="17" t="s">
        <v>103</v>
      </c>
      <c r="AA1408" s="17" t="s">
        <v>65</v>
      </c>
      <c r="AB1408" s="17"/>
      <c r="AC1408" s="17" t="s">
        <v>103</v>
      </c>
      <c r="AD1408" s="17"/>
      <c r="AE1408" s="17"/>
    </row>
    <row r="1409" spans="1:31" s="3" customFormat="1" ht="13" x14ac:dyDescent="0.3">
      <c r="A1409" s="35" t="s">
        <v>3984</v>
      </c>
      <c r="B1409" s="17">
        <v>1725</v>
      </c>
      <c r="C1409" s="18">
        <v>43936</v>
      </c>
      <c r="D1409" s="18">
        <v>43936.291666666701</v>
      </c>
      <c r="E1409" s="16" t="s">
        <v>1375</v>
      </c>
      <c r="F1409" s="36">
        <v>44000.291666666701</v>
      </c>
      <c r="G1409" s="16" t="s">
        <v>505</v>
      </c>
      <c r="H1409" s="17" t="s">
        <v>56</v>
      </c>
      <c r="I1409" s="17" t="s">
        <v>95</v>
      </c>
      <c r="J1409" s="17"/>
      <c r="K1409" s="17" t="s">
        <v>57</v>
      </c>
      <c r="L1409" s="17" t="s">
        <v>96</v>
      </c>
      <c r="M1409" s="17"/>
      <c r="N1409" s="17">
        <v>387.94</v>
      </c>
      <c r="O1409" s="17">
        <v>312.95999999999998</v>
      </c>
      <c r="P1409" s="17"/>
      <c r="Q1409" s="17">
        <v>300</v>
      </c>
      <c r="R1409" s="17" t="s">
        <v>83</v>
      </c>
      <c r="S1409" s="17" t="s">
        <v>58</v>
      </c>
      <c r="T1409" s="17" t="s">
        <v>88</v>
      </c>
      <c r="U1409" s="17" t="s">
        <v>61</v>
      </c>
      <c r="V1409" s="17" t="s">
        <v>62</v>
      </c>
      <c r="W1409" s="19" t="s">
        <v>3985</v>
      </c>
      <c r="X1409" s="18">
        <v>45991.333333333299</v>
      </c>
      <c r="Y1409" s="18">
        <v>45991.333333333299</v>
      </c>
      <c r="Z1409" s="17" t="s">
        <v>103</v>
      </c>
      <c r="AA1409" s="17"/>
      <c r="AB1409" s="17"/>
      <c r="AC1409" s="17" t="s">
        <v>103</v>
      </c>
      <c r="AD1409" s="17"/>
      <c r="AE1409" s="17" t="s">
        <v>1509</v>
      </c>
    </row>
    <row r="1410" spans="1:31" s="3" customFormat="1" ht="13" x14ac:dyDescent="0.3">
      <c r="A1410" s="35" t="s">
        <v>3986</v>
      </c>
      <c r="B1410" s="17">
        <v>1726</v>
      </c>
      <c r="C1410" s="18">
        <v>43922</v>
      </c>
      <c r="D1410" s="18">
        <v>43936.291666666701</v>
      </c>
      <c r="E1410" s="16" t="s">
        <v>1375</v>
      </c>
      <c r="F1410" s="36">
        <v>44280.291666666701</v>
      </c>
      <c r="G1410" s="16" t="s">
        <v>505</v>
      </c>
      <c r="H1410" s="17" t="s">
        <v>95</v>
      </c>
      <c r="I1410" s="17" t="s">
        <v>56</v>
      </c>
      <c r="J1410" s="17"/>
      <c r="K1410" s="17" t="s">
        <v>96</v>
      </c>
      <c r="L1410" s="17" t="s">
        <v>57</v>
      </c>
      <c r="M1410" s="17"/>
      <c r="N1410" s="17">
        <v>102.5</v>
      </c>
      <c r="O1410" s="17">
        <v>102.5</v>
      </c>
      <c r="P1410" s="17"/>
      <c r="Q1410" s="17">
        <v>100</v>
      </c>
      <c r="R1410" s="17" t="s">
        <v>83</v>
      </c>
      <c r="S1410" s="17" t="s">
        <v>58</v>
      </c>
      <c r="T1410" s="17" t="s">
        <v>156</v>
      </c>
      <c r="U1410" s="17" t="s">
        <v>61</v>
      </c>
      <c r="V1410" s="17" t="s">
        <v>62</v>
      </c>
      <c r="W1410" s="19" t="s">
        <v>317</v>
      </c>
      <c r="X1410" s="18">
        <v>45291.333333333299</v>
      </c>
      <c r="Y1410" s="18">
        <v>45291.333333333299</v>
      </c>
      <c r="Z1410" s="17" t="s">
        <v>103</v>
      </c>
      <c r="AA1410" s="17"/>
      <c r="AB1410" s="17"/>
      <c r="AC1410" s="17" t="s">
        <v>103</v>
      </c>
      <c r="AD1410" s="17"/>
      <c r="AE1410" s="17" t="s">
        <v>1509</v>
      </c>
    </row>
    <row r="1411" spans="1:31" s="3" customFormat="1" ht="13" x14ac:dyDescent="0.3">
      <c r="A1411" s="35" t="s">
        <v>3987</v>
      </c>
      <c r="B1411" s="17">
        <v>1727</v>
      </c>
      <c r="C1411" s="18">
        <v>43936</v>
      </c>
      <c r="D1411" s="18">
        <v>43936.291666666701</v>
      </c>
      <c r="E1411" s="16" t="s">
        <v>1375</v>
      </c>
      <c r="F1411" s="36">
        <v>44007.291666666701</v>
      </c>
      <c r="G1411" s="16" t="s">
        <v>505</v>
      </c>
      <c r="H1411" s="17" t="s">
        <v>56</v>
      </c>
      <c r="I1411" s="17"/>
      <c r="J1411" s="17"/>
      <c r="K1411" s="17" t="s">
        <v>57</v>
      </c>
      <c r="L1411" s="17"/>
      <c r="M1411" s="17"/>
      <c r="N1411" s="17">
        <v>71.45</v>
      </c>
      <c r="O1411" s="17"/>
      <c r="P1411" s="17"/>
      <c r="Q1411" s="17">
        <v>70</v>
      </c>
      <c r="R1411" s="17" t="s">
        <v>83</v>
      </c>
      <c r="S1411" s="17"/>
      <c r="T1411" s="17" t="s">
        <v>78</v>
      </c>
      <c r="U1411" s="17" t="s">
        <v>61</v>
      </c>
      <c r="V1411" s="17" t="s">
        <v>62</v>
      </c>
      <c r="W1411" s="19" t="s">
        <v>3988</v>
      </c>
      <c r="X1411" s="18">
        <v>45108.291666666701</v>
      </c>
      <c r="Y1411" s="18">
        <v>45108.291666666701</v>
      </c>
      <c r="Z1411" s="17" t="s">
        <v>103</v>
      </c>
      <c r="AA1411" s="17"/>
      <c r="AB1411" s="17"/>
      <c r="AC1411" s="17" t="s">
        <v>103</v>
      </c>
      <c r="AD1411" s="17"/>
      <c r="AE1411" s="17" t="s">
        <v>1509</v>
      </c>
    </row>
    <row r="1412" spans="1:31" s="3" customFormat="1" ht="13" x14ac:dyDescent="0.3">
      <c r="A1412" s="35" t="s">
        <v>3989</v>
      </c>
      <c r="B1412" s="17">
        <v>1729</v>
      </c>
      <c r="C1412" s="18">
        <v>43924</v>
      </c>
      <c r="D1412" s="18">
        <v>43936.291666666701</v>
      </c>
      <c r="E1412" s="16" t="s">
        <v>1375</v>
      </c>
      <c r="F1412" s="36">
        <v>44328.291666666701</v>
      </c>
      <c r="G1412" s="16" t="s">
        <v>505</v>
      </c>
      <c r="H1412" s="17" t="s">
        <v>56</v>
      </c>
      <c r="I1412" s="17" t="s">
        <v>541</v>
      </c>
      <c r="J1412" s="17"/>
      <c r="K1412" s="17" t="s">
        <v>57</v>
      </c>
      <c r="L1412" s="17" t="s">
        <v>96</v>
      </c>
      <c r="M1412" s="17"/>
      <c r="N1412" s="17">
        <v>103.202</v>
      </c>
      <c r="O1412" s="17">
        <v>206.2</v>
      </c>
      <c r="P1412" s="17"/>
      <c r="Q1412" s="17">
        <v>200</v>
      </c>
      <c r="R1412" s="17" t="s">
        <v>83</v>
      </c>
      <c r="S1412" s="17" t="s">
        <v>58</v>
      </c>
      <c r="T1412" s="17" t="s">
        <v>1389</v>
      </c>
      <c r="U1412" s="17" t="s">
        <v>61</v>
      </c>
      <c r="V1412" s="17" t="s">
        <v>62</v>
      </c>
      <c r="W1412" s="19" t="s">
        <v>3990</v>
      </c>
      <c r="X1412" s="18">
        <v>45230.291666666701</v>
      </c>
      <c r="Y1412" s="18">
        <v>45230.291666666701</v>
      </c>
      <c r="Z1412" s="17" t="s">
        <v>103</v>
      </c>
      <c r="AA1412" s="17"/>
      <c r="AB1412" s="17"/>
      <c r="AC1412" s="17" t="s">
        <v>103</v>
      </c>
      <c r="AD1412" s="17"/>
      <c r="AE1412" s="17" t="s">
        <v>1509</v>
      </c>
    </row>
    <row r="1413" spans="1:31" s="3" customFormat="1" ht="13" x14ac:dyDescent="0.3">
      <c r="A1413" s="35" t="s">
        <v>3991</v>
      </c>
      <c r="B1413" s="17">
        <v>1730</v>
      </c>
      <c r="C1413" s="18">
        <v>43753</v>
      </c>
      <c r="D1413" s="18">
        <v>43936.291666666701</v>
      </c>
      <c r="E1413" s="16" t="s">
        <v>1375</v>
      </c>
      <c r="F1413" s="36">
        <v>45051.291666666701</v>
      </c>
      <c r="G1413" s="16" t="s">
        <v>505</v>
      </c>
      <c r="H1413" s="17" t="s">
        <v>56</v>
      </c>
      <c r="I1413" s="17"/>
      <c r="J1413" s="17"/>
      <c r="K1413" s="17" t="s">
        <v>57</v>
      </c>
      <c r="L1413" s="17"/>
      <c r="M1413" s="17"/>
      <c r="N1413" s="17">
        <v>203.6</v>
      </c>
      <c r="O1413" s="17"/>
      <c r="P1413" s="17"/>
      <c r="Q1413" s="17">
        <v>200</v>
      </c>
      <c r="R1413" s="17" t="s">
        <v>83</v>
      </c>
      <c r="S1413" s="17"/>
      <c r="T1413" s="17" t="s">
        <v>369</v>
      </c>
      <c r="U1413" s="17" t="s">
        <v>61</v>
      </c>
      <c r="V1413" s="17" t="s">
        <v>62</v>
      </c>
      <c r="W1413" s="19" t="s">
        <v>3869</v>
      </c>
      <c r="X1413" s="18">
        <v>45627.333333333299</v>
      </c>
      <c r="Y1413" s="18">
        <v>45627.333333333299</v>
      </c>
      <c r="Z1413" s="17" t="s">
        <v>103</v>
      </c>
      <c r="AA1413" s="17" t="s">
        <v>65</v>
      </c>
      <c r="AB1413" s="17" t="s">
        <v>65</v>
      </c>
      <c r="AC1413" s="17" t="s">
        <v>103</v>
      </c>
      <c r="AD1413" s="17"/>
      <c r="AE1413" s="17" t="s">
        <v>1509</v>
      </c>
    </row>
    <row r="1414" spans="1:31" s="3" customFormat="1" ht="13" x14ac:dyDescent="0.3">
      <c r="A1414" s="35" t="s">
        <v>3992</v>
      </c>
      <c r="B1414" s="17">
        <v>1731</v>
      </c>
      <c r="C1414" s="18">
        <v>43936</v>
      </c>
      <c r="D1414" s="18">
        <v>43936.291666666701</v>
      </c>
      <c r="E1414" s="16" t="s">
        <v>1375</v>
      </c>
      <c r="F1414" s="36">
        <v>44344.291666666701</v>
      </c>
      <c r="G1414" s="16" t="s">
        <v>505</v>
      </c>
      <c r="H1414" s="17" t="s">
        <v>56</v>
      </c>
      <c r="I1414" s="17"/>
      <c r="J1414" s="17"/>
      <c r="K1414" s="17" t="s">
        <v>57</v>
      </c>
      <c r="L1414" s="17"/>
      <c r="M1414" s="17"/>
      <c r="N1414" s="17">
        <v>102</v>
      </c>
      <c r="O1414" s="17"/>
      <c r="P1414" s="17"/>
      <c r="Q1414" s="17">
        <v>100</v>
      </c>
      <c r="R1414" s="17" t="s">
        <v>83</v>
      </c>
      <c r="S1414" s="17" t="s">
        <v>58</v>
      </c>
      <c r="T1414" s="17" t="s">
        <v>369</v>
      </c>
      <c r="U1414" s="17" t="s">
        <v>61</v>
      </c>
      <c r="V1414" s="17" t="s">
        <v>62</v>
      </c>
      <c r="W1414" s="19" t="s">
        <v>3993</v>
      </c>
      <c r="X1414" s="18">
        <v>44958.333333333299</v>
      </c>
      <c r="Y1414" s="18">
        <v>44958.333333333299</v>
      </c>
      <c r="Z1414" s="17" t="s">
        <v>103</v>
      </c>
      <c r="AA1414" s="17" t="s">
        <v>65</v>
      </c>
      <c r="AB1414" s="17"/>
      <c r="AC1414" s="17" t="s">
        <v>103</v>
      </c>
      <c r="AD1414" s="17"/>
      <c r="AE1414" s="17" t="s">
        <v>1486</v>
      </c>
    </row>
    <row r="1415" spans="1:31" s="3" customFormat="1" ht="13" x14ac:dyDescent="0.3">
      <c r="A1415" s="35" t="s">
        <v>3994</v>
      </c>
      <c r="B1415" s="17">
        <v>1732</v>
      </c>
      <c r="C1415" s="18">
        <v>43936</v>
      </c>
      <c r="D1415" s="18">
        <v>43936.291666666701</v>
      </c>
      <c r="E1415" s="16" t="s">
        <v>1375</v>
      </c>
      <c r="F1415" s="36">
        <v>44344.291666666701</v>
      </c>
      <c r="G1415" s="16" t="s">
        <v>505</v>
      </c>
      <c r="H1415" s="17" t="s">
        <v>56</v>
      </c>
      <c r="I1415" s="17"/>
      <c r="J1415" s="17"/>
      <c r="K1415" s="17" t="s">
        <v>57</v>
      </c>
      <c r="L1415" s="17"/>
      <c r="M1415" s="17"/>
      <c r="N1415" s="17">
        <v>102</v>
      </c>
      <c r="O1415" s="17"/>
      <c r="P1415" s="17"/>
      <c r="Q1415" s="17">
        <v>100</v>
      </c>
      <c r="R1415" s="17" t="s">
        <v>83</v>
      </c>
      <c r="S1415" s="17" t="s">
        <v>58</v>
      </c>
      <c r="T1415" s="17" t="s">
        <v>369</v>
      </c>
      <c r="U1415" s="17" t="s">
        <v>61</v>
      </c>
      <c r="V1415" s="17" t="s">
        <v>62</v>
      </c>
      <c r="W1415" s="19" t="s">
        <v>370</v>
      </c>
      <c r="X1415" s="18">
        <v>44958.333333333299</v>
      </c>
      <c r="Y1415" s="18">
        <v>44958.333333333299</v>
      </c>
      <c r="Z1415" s="17" t="s">
        <v>103</v>
      </c>
      <c r="AA1415" s="17" t="s">
        <v>65</v>
      </c>
      <c r="AB1415" s="17"/>
      <c r="AC1415" s="17" t="s">
        <v>103</v>
      </c>
      <c r="AD1415" s="17"/>
      <c r="AE1415" s="17" t="s">
        <v>1486</v>
      </c>
    </row>
    <row r="1416" spans="1:31" s="3" customFormat="1" ht="13" x14ac:dyDescent="0.3">
      <c r="A1416" s="35" t="s">
        <v>3995</v>
      </c>
      <c r="B1416" s="17">
        <v>1734</v>
      </c>
      <c r="C1416" s="18">
        <v>43925</v>
      </c>
      <c r="D1416" s="18">
        <v>43936.291666666701</v>
      </c>
      <c r="E1416" s="16" t="s">
        <v>1375</v>
      </c>
      <c r="F1416" s="36">
        <v>44019.291666666701</v>
      </c>
      <c r="G1416" s="16" t="s">
        <v>505</v>
      </c>
      <c r="H1416" s="17" t="s">
        <v>95</v>
      </c>
      <c r="I1416" s="17"/>
      <c r="J1416" s="17"/>
      <c r="K1416" s="17" t="s">
        <v>96</v>
      </c>
      <c r="L1416" s="17"/>
      <c r="M1416" s="17"/>
      <c r="N1416" s="17">
        <v>27.3</v>
      </c>
      <c r="O1416" s="17"/>
      <c r="P1416" s="17"/>
      <c r="Q1416" s="17">
        <v>27</v>
      </c>
      <c r="R1416" s="17" t="s">
        <v>83</v>
      </c>
      <c r="S1416" s="17" t="s">
        <v>58</v>
      </c>
      <c r="T1416" s="17" t="s">
        <v>88</v>
      </c>
      <c r="U1416" s="17" t="s">
        <v>61</v>
      </c>
      <c r="V1416" s="17" t="s">
        <v>62</v>
      </c>
      <c r="W1416" s="19" t="s">
        <v>3996</v>
      </c>
      <c r="X1416" s="18">
        <v>45290.333333333299</v>
      </c>
      <c r="Y1416" s="18">
        <v>45290.333333333299</v>
      </c>
      <c r="Z1416" s="17" t="s">
        <v>103</v>
      </c>
      <c r="AA1416" s="17"/>
      <c r="AB1416" s="17"/>
      <c r="AC1416" s="17" t="s">
        <v>103</v>
      </c>
      <c r="AD1416" s="17"/>
      <c r="AE1416" s="17"/>
    </row>
    <row r="1417" spans="1:31" s="3" customFormat="1" ht="13" x14ac:dyDescent="0.3">
      <c r="A1417" s="35" t="s">
        <v>3997</v>
      </c>
      <c r="B1417" s="17">
        <v>1735</v>
      </c>
      <c r="C1417" s="18">
        <v>43936</v>
      </c>
      <c r="D1417" s="18">
        <v>43936.291666666701</v>
      </c>
      <c r="E1417" s="16" t="s">
        <v>1375</v>
      </c>
      <c r="F1417" s="36">
        <v>44033.291666666701</v>
      </c>
      <c r="G1417" s="16" t="s">
        <v>505</v>
      </c>
      <c r="H1417" s="17" t="s">
        <v>56</v>
      </c>
      <c r="I1417" s="17"/>
      <c r="J1417" s="17"/>
      <c r="K1417" s="17" t="s">
        <v>57</v>
      </c>
      <c r="L1417" s="17"/>
      <c r="M1417" s="17"/>
      <c r="N1417" s="17">
        <v>30.8</v>
      </c>
      <c r="O1417" s="17"/>
      <c r="P1417" s="17"/>
      <c r="Q1417" s="17">
        <v>30</v>
      </c>
      <c r="R1417" s="17" t="s">
        <v>83</v>
      </c>
      <c r="S1417" s="17"/>
      <c r="T1417" s="17" t="s">
        <v>1389</v>
      </c>
      <c r="U1417" s="17" t="s">
        <v>61</v>
      </c>
      <c r="V1417" s="17" t="s">
        <v>62</v>
      </c>
      <c r="W1417" s="19" t="s">
        <v>3998</v>
      </c>
      <c r="X1417" s="18">
        <v>45108.291666666701</v>
      </c>
      <c r="Y1417" s="18">
        <v>45108.291666666701</v>
      </c>
      <c r="Z1417" s="17" t="s">
        <v>103</v>
      </c>
      <c r="AA1417" s="17"/>
      <c r="AB1417" s="17"/>
      <c r="AC1417" s="17" t="s">
        <v>103</v>
      </c>
      <c r="AD1417" s="17"/>
      <c r="AE1417" s="17" t="s">
        <v>1509</v>
      </c>
    </row>
    <row r="1418" spans="1:31" s="3" customFormat="1" ht="13" x14ac:dyDescent="0.3">
      <c r="A1418" s="35" t="s">
        <v>3999</v>
      </c>
      <c r="B1418" s="17">
        <v>1737</v>
      </c>
      <c r="C1418" s="18">
        <v>43936</v>
      </c>
      <c r="D1418" s="18">
        <v>43936.291666666701</v>
      </c>
      <c r="E1418" s="16" t="s">
        <v>1375</v>
      </c>
      <c r="F1418" s="36">
        <v>44322.291666666701</v>
      </c>
      <c r="G1418" s="16" t="s">
        <v>505</v>
      </c>
      <c r="H1418" s="17" t="s">
        <v>56</v>
      </c>
      <c r="I1418" s="17" t="s">
        <v>95</v>
      </c>
      <c r="J1418" s="17"/>
      <c r="K1418" s="17" t="s">
        <v>57</v>
      </c>
      <c r="L1418" s="17" t="s">
        <v>96</v>
      </c>
      <c r="M1418" s="17"/>
      <c r="N1418" s="17">
        <v>179.4</v>
      </c>
      <c r="O1418" s="17">
        <v>359.35199999999998</v>
      </c>
      <c r="P1418" s="17"/>
      <c r="Q1418" s="17">
        <v>350</v>
      </c>
      <c r="R1418" s="17" t="s">
        <v>83</v>
      </c>
      <c r="S1418" s="17" t="s">
        <v>58</v>
      </c>
      <c r="T1418" s="17" t="s">
        <v>88</v>
      </c>
      <c r="U1418" s="17" t="s">
        <v>61</v>
      </c>
      <c r="V1418" s="17" t="s">
        <v>62</v>
      </c>
      <c r="W1418" s="19" t="s">
        <v>544</v>
      </c>
      <c r="X1418" s="18">
        <v>45960.291666666701</v>
      </c>
      <c r="Y1418" s="18">
        <v>45960.291666666701</v>
      </c>
      <c r="Z1418" s="17" t="s">
        <v>103</v>
      </c>
      <c r="AA1418" s="17"/>
      <c r="AB1418" s="17"/>
      <c r="AC1418" s="17" t="s">
        <v>103</v>
      </c>
      <c r="AD1418" s="17"/>
      <c r="AE1418" s="17" t="s">
        <v>1509</v>
      </c>
    </row>
    <row r="1419" spans="1:31" s="3" customFormat="1" ht="25.5" x14ac:dyDescent="0.3">
      <c r="A1419" s="35" t="s">
        <v>4000</v>
      </c>
      <c r="B1419" s="17">
        <v>1738</v>
      </c>
      <c r="C1419" s="18">
        <v>43922</v>
      </c>
      <c r="D1419" s="18">
        <v>43936.291666666701</v>
      </c>
      <c r="E1419" s="16" t="s">
        <v>1375</v>
      </c>
      <c r="F1419" s="36">
        <v>44280.291666666701</v>
      </c>
      <c r="G1419" s="16" t="s">
        <v>505</v>
      </c>
      <c r="H1419" s="17" t="s">
        <v>55</v>
      </c>
      <c r="I1419" s="17"/>
      <c r="J1419" s="17"/>
      <c r="K1419" s="17" t="s">
        <v>55</v>
      </c>
      <c r="L1419" s="17"/>
      <c r="M1419" s="17"/>
      <c r="N1419" s="17">
        <v>1456</v>
      </c>
      <c r="O1419" s="17"/>
      <c r="P1419" s="17"/>
      <c r="Q1419" s="17">
        <v>1400</v>
      </c>
      <c r="R1419" s="17" t="s">
        <v>83</v>
      </c>
      <c r="S1419" s="17" t="s">
        <v>58</v>
      </c>
      <c r="T1419" s="17" t="s">
        <v>369</v>
      </c>
      <c r="U1419" s="17" t="s">
        <v>61</v>
      </c>
      <c r="V1419" s="17" t="s">
        <v>62</v>
      </c>
      <c r="W1419" s="19" t="s">
        <v>548</v>
      </c>
      <c r="X1419" s="18">
        <v>46447.333333333299</v>
      </c>
      <c r="Y1419" s="18">
        <v>46447.333333333299</v>
      </c>
      <c r="Z1419" s="17" t="s">
        <v>103</v>
      </c>
      <c r="AA1419" s="17"/>
      <c r="AB1419" s="17"/>
      <c r="AC1419" s="17" t="s">
        <v>103</v>
      </c>
      <c r="AD1419" s="17"/>
      <c r="AE1419" s="17" t="s">
        <v>1509</v>
      </c>
    </row>
    <row r="1420" spans="1:31" s="3" customFormat="1" ht="13" x14ac:dyDescent="0.3">
      <c r="A1420" s="35" t="s">
        <v>4001</v>
      </c>
      <c r="B1420" s="17">
        <v>1741</v>
      </c>
      <c r="C1420" s="18">
        <v>43929</v>
      </c>
      <c r="D1420" s="18">
        <v>43936.291666666701</v>
      </c>
      <c r="E1420" s="16" t="s">
        <v>1375</v>
      </c>
      <c r="F1420" s="36">
        <v>44319.291666666701</v>
      </c>
      <c r="G1420" s="16" t="s">
        <v>505</v>
      </c>
      <c r="H1420" s="17" t="s">
        <v>56</v>
      </c>
      <c r="I1420" s="17" t="s">
        <v>95</v>
      </c>
      <c r="J1420" s="17"/>
      <c r="K1420" s="17" t="s">
        <v>57</v>
      </c>
      <c r="L1420" s="17" t="s">
        <v>96</v>
      </c>
      <c r="M1420" s="17"/>
      <c r="N1420" s="17">
        <v>103.95</v>
      </c>
      <c r="O1420" s="17">
        <v>204.12</v>
      </c>
      <c r="P1420" s="17"/>
      <c r="Q1420" s="17">
        <v>200</v>
      </c>
      <c r="R1420" s="17" t="s">
        <v>83</v>
      </c>
      <c r="S1420" s="17" t="s">
        <v>58</v>
      </c>
      <c r="T1420" s="17" t="s">
        <v>369</v>
      </c>
      <c r="U1420" s="17" t="s">
        <v>61</v>
      </c>
      <c r="V1420" s="17" t="s">
        <v>62</v>
      </c>
      <c r="W1420" s="19" t="s">
        <v>4002</v>
      </c>
      <c r="X1420" s="18">
        <v>45261.333333333299</v>
      </c>
      <c r="Y1420" s="18">
        <v>45261.333333333299</v>
      </c>
      <c r="Z1420" s="17" t="s">
        <v>103</v>
      </c>
      <c r="AA1420" s="17"/>
      <c r="AB1420" s="17"/>
      <c r="AC1420" s="17" t="s">
        <v>103</v>
      </c>
      <c r="AD1420" s="17"/>
      <c r="AE1420" s="17" t="s">
        <v>1509</v>
      </c>
    </row>
    <row r="1421" spans="1:31" s="3" customFormat="1" ht="25.5" x14ac:dyDescent="0.3">
      <c r="A1421" s="35" t="s">
        <v>4003</v>
      </c>
      <c r="B1421" s="17">
        <v>1742</v>
      </c>
      <c r="C1421" s="18">
        <v>43929</v>
      </c>
      <c r="D1421" s="18">
        <v>43936.291666666701</v>
      </c>
      <c r="E1421" s="16" t="s">
        <v>1375</v>
      </c>
      <c r="F1421" s="36">
        <v>44288.291666666701</v>
      </c>
      <c r="G1421" s="16" t="s">
        <v>505</v>
      </c>
      <c r="H1421" s="17" t="s">
        <v>56</v>
      </c>
      <c r="I1421" s="17" t="s">
        <v>95</v>
      </c>
      <c r="J1421" s="17"/>
      <c r="K1421" s="17" t="s">
        <v>57</v>
      </c>
      <c r="L1421" s="17" t="s">
        <v>96</v>
      </c>
      <c r="M1421" s="17"/>
      <c r="N1421" s="17">
        <v>79.2</v>
      </c>
      <c r="O1421" s="17">
        <v>155.92500000000001</v>
      </c>
      <c r="P1421" s="17"/>
      <c r="Q1421" s="17">
        <v>150</v>
      </c>
      <c r="R1421" s="17" t="s">
        <v>83</v>
      </c>
      <c r="S1421" s="17" t="s">
        <v>58</v>
      </c>
      <c r="T1421" s="17" t="s">
        <v>369</v>
      </c>
      <c r="U1421" s="17" t="s">
        <v>61</v>
      </c>
      <c r="V1421" s="17" t="s">
        <v>62</v>
      </c>
      <c r="W1421" s="19" t="s">
        <v>4004</v>
      </c>
      <c r="X1421" s="18">
        <v>45261.333333333299</v>
      </c>
      <c r="Y1421" s="18">
        <v>45261.333333333299</v>
      </c>
      <c r="Z1421" s="17" t="s">
        <v>103</v>
      </c>
      <c r="AA1421" s="17"/>
      <c r="AB1421" s="17"/>
      <c r="AC1421" s="17" t="s">
        <v>103</v>
      </c>
      <c r="AD1421" s="17"/>
      <c r="AE1421" s="17"/>
    </row>
    <row r="1422" spans="1:31" s="3" customFormat="1" ht="13" x14ac:dyDescent="0.3">
      <c r="A1422" s="35" t="s">
        <v>4005</v>
      </c>
      <c r="B1422" s="17">
        <v>1743</v>
      </c>
      <c r="C1422" s="18">
        <v>43923</v>
      </c>
      <c r="D1422" s="18">
        <v>43936.291666666701</v>
      </c>
      <c r="E1422" s="16" t="s">
        <v>1375</v>
      </c>
      <c r="F1422" s="36">
        <v>44298.291666666701</v>
      </c>
      <c r="G1422" s="16" t="s">
        <v>505</v>
      </c>
      <c r="H1422" s="17" t="s">
        <v>56</v>
      </c>
      <c r="I1422" s="17" t="s">
        <v>95</v>
      </c>
      <c r="J1422" s="17"/>
      <c r="K1422" s="17" t="s">
        <v>57</v>
      </c>
      <c r="L1422" s="17" t="s">
        <v>96</v>
      </c>
      <c r="M1422" s="17"/>
      <c r="N1422" s="17">
        <v>51.401000000000003</v>
      </c>
      <c r="O1422" s="17">
        <v>103.456</v>
      </c>
      <c r="P1422" s="17"/>
      <c r="Q1422" s="17">
        <v>100</v>
      </c>
      <c r="R1422" s="17" t="s">
        <v>83</v>
      </c>
      <c r="S1422" s="17" t="s">
        <v>58</v>
      </c>
      <c r="T1422" s="17" t="s">
        <v>88</v>
      </c>
      <c r="U1422" s="17" t="s">
        <v>61</v>
      </c>
      <c r="V1422" s="17" t="s">
        <v>62</v>
      </c>
      <c r="W1422" s="19" t="s">
        <v>4006</v>
      </c>
      <c r="X1422" s="18">
        <v>45230.291666666701</v>
      </c>
      <c r="Y1422" s="18">
        <v>45230.291666666701</v>
      </c>
      <c r="Z1422" s="17" t="s">
        <v>103</v>
      </c>
      <c r="AA1422" s="17"/>
      <c r="AB1422" s="17"/>
      <c r="AC1422" s="17" t="s">
        <v>103</v>
      </c>
      <c r="AD1422" s="17"/>
      <c r="AE1422" s="17" t="s">
        <v>1509</v>
      </c>
    </row>
    <row r="1423" spans="1:31" s="3" customFormat="1" ht="13" x14ac:dyDescent="0.3">
      <c r="A1423" s="35" t="s">
        <v>4007</v>
      </c>
      <c r="B1423" s="17">
        <v>1746</v>
      </c>
      <c r="C1423" s="18">
        <v>43931</v>
      </c>
      <c r="D1423" s="18">
        <v>43936.291666666701</v>
      </c>
      <c r="E1423" s="16" t="s">
        <v>1375</v>
      </c>
      <c r="F1423" s="36">
        <v>44299.291666666701</v>
      </c>
      <c r="G1423" s="16" t="s">
        <v>505</v>
      </c>
      <c r="H1423" s="17" t="s">
        <v>95</v>
      </c>
      <c r="I1423" s="17" t="s">
        <v>56</v>
      </c>
      <c r="J1423" s="17"/>
      <c r="K1423" s="17" t="s">
        <v>96</v>
      </c>
      <c r="L1423" s="17" t="s">
        <v>57</v>
      </c>
      <c r="M1423" s="17"/>
      <c r="N1423" s="17">
        <v>123.59654999999999</v>
      </c>
      <c r="O1423" s="17">
        <v>123.59654999999999</v>
      </c>
      <c r="P1423" s="17"/>
      <c r="Q1423" s="17">
        <v>120</v>
      </c>
      <c r="R1423" s="17" t="s">
        <v>83</v>
      </c>
      <c r="S1423" s="17" t="s">
        <v>58</v>
      </c>
      <c r="T1423" s="17" t="s">
        <v>88</v>
      </c>
      <c r="U1423" s="17" t="s">
        <v>61</v>
      </c>
      <c r="V1423" s="17" t="s">
        <v>62</v>
      </c>
      <c r="W1423" s="19" t="s">
        <v>4008</v>
      </c>
      <c r="X1423" s="18">
        <v>45261.333333333299</v>
      </c>
      <c r="Y1423" s="18">
        <v>45261.333333333299</v>
      </c>
      <c r="Z1423" s="17" t="s">
        <v>103</v>
      </c>
      <c r="AA1423" s="17"/>
      <c r="AB1423" s="17"/>
      <c r="AC1423" s="17" t="s">
        <v>103</v>
      </c>
      <c r="AD1423" s="17"/>
      <c r="AE1423" s="17" t="s">
        <v>1509</v>
      </c>
    </row>
    <row r="1424" spans="1:31" s="3" customFormat="1" ht="13" x14ac:dyDescent="0.3">
      <c r="A1424" s="35" t="s">
        <v>4009</v>
      </c>
      <c r="B1424" s="17">
        <v>1747</v>
      </c>
      <c r="C1424" s="18">
        <v>43929</v>
      </c>
      <c r="D1424" s="18">
        <v>43936.291666666701</v>
      </c>
      <c r="E1424" s="16" t="s">
        <v>1375</v>
      </c>
      <c r="F1424" s="36">
        <v>44295.291666666701</v>
      </c>
      <c r="G1424" s="16" t="s">
        <v>505</v>
      </c>
      <c r="H1424" s="17" t="s">
        <v>55</v>
      </c>
      <c r="I1424" s="17" t="s">
        <v>56</v>
      </c>
      <c r="J1424" s="17"/>
      <c r="K1424" s="17" t="s">
        <v>55</v>
      </c>
      <c r="L1424" s="17" t="s">
        <v>57</v>
      </c>
      <c r="M1424" s="17"/>
      <c r="N1424" s="17">
        <v>1568</v>
      </c>
      <c r="O1424" s="17">
        <v>319.35000000000002</v>
      </c>
      <c r="P1424" s="17"/>
      <c r="Q1424" s="17">
        <v>1499.94</v>
      </c>
      <c r="R1424" s="17" t="s">
        <v>83</v>
      </c>
      <c r="S1424" s="17" t="s">
        <v>58</v>
      </c>
      <c r="T1424" s="17" t="s">
        <v>369</v>
      </c>
      <c r="U1424" s="17" t="s">
        <v>61</v>
      </c>
      <c r="V1424" s="17" t="s">
        <v>62</v>
      </c>
      <c r="W1424" s="19" t="s">
        <v>4010</v>
      </c>
      <c r="X1424" s="18">
        <v>46490.291666666701</v>
      </c>
      <c r="Y1424" s="18">
        <v>46490.291666666701</v>
      </c>
      <c r="Z1424" s="17" t="s">
        <v>103</v>
      </c>
      <c r="AA1424" s="17"/>
      <c r="AB1424" s="17"/>
      <c r="AC1424" s="17" t="s">
        <v>103</v>
      </c>
      <c r="AD1424" s="17"/>
      <c r="AE1424" s="17"/>
    </row>
    <row r="1425" spans="1:31" s="3" customFormat="1" ht="38" x14ac:dyDescent="0.3">
      <c r="A1425" s="35" t="s">
        <v>4011</v>
      </c>
      <c r="B1425" s="17">
        <v>1748</v>
      </c>
      <c r="C1425" s="18">
        <v>43936</v>
      </c>
      <c r="D1425" s="18">
        <v>43936.291666666701</v>
      </c>
      <c r="E1425" s="16" t="s">
        <v>1375</v>
      </c>
      <c r="F1425" s="36">
        <v>44285.291666666701</v>
      </c>
      <c r="G1425" s="16" t="s">
        <v>505</v>
      </c>
      <c r="H1425" s="17" t="s">
        <v>55</v>
      </c>
      <c r="I1425" s="17"/>
      <c r="J1425" s="17"/>
      <c r="K1425" s="17" t="s">
        <v>55</v>
      </c>
      <c r="L1425" s="17"/>
      <c r="M1425" s="17"/>
      <c r="N1425" s="17">
        <v>1021.125</v>
      </c>
      <c r="O1425" s="17"/>
      <c r="P1425" s="17"/>
      <c r="Q1425" s="17">
        <v>1000</v>
      </c>
      <c r="R1425" s="17" t="s">
        <v>83</v>
      </c>
      <c r="S1425" s="17" t="s">
        <v>58</v>
      </c>
      <c r="T1425" s="17" t="s">
        <v>369</v>
      </c>
      <c r="U1425" s="17" t="s">
        <v>61</v>
      </c>
      <c r="V1425" s="17" t="s">
        <v>62</v>
      </c>
      <c r="W1425" s="19" t="s">
        <v>4012</v>
      </c>
      <c r="X1425" s="18">
        <v>46484.291666666701</v>
      </c>
      <c r="Y1425" s="18">
        <v>46484.291666666701</v>
      </c>
      <c r="Z1425" s="17" t="s">
        <v>103</v>
      </c>
      <c r="AA1425" s="17" t="s">
        <v>65</v>
      </c>
      <c r="AB1425" s="17"/>
      <c r="AC1425" s="17" t="s">
        <v>103</v>
      </c>
      <c r="AD1425" s="17"/>
      <c r="AE1425" s="17" t="s">
        <v>1509</v>
      </c>
    </row>
    <row r="1426" spans="1:31" s="3" customFormat="1" ht="13" x14ac:dyDescent="0.3">
      <c r="A1426" s="35" t="s">
        <v>4013</v>
      </c>
      <c r="B1426" s="17">
        <v>1752</v>
      </c>
      <c r="C1426" s="18">
        <v>43936</v>
      </c>
      <c r="D1426" s="18">
        <v>43936.291666666701</v>
      </c>
      <c r="E1426" s="16" t="s">
        <v>1375</v>
      </c>
      <c r="F1426" s="36">
        <v>44319.291666666701</v>
      </c>
      <c r="G1426" s="16" t="s">
        <v>505</v>
      </c>
      <c r="H1426" s="17" t="s">
        <v>56</v>
      </c>
      <c r="I1426" s="17" t="s">
        <v>95</v>
      </c>
      <c r="J1426" s="17"/>
      <c r="K1426" s="17" t="s">
        <v>57</v>
      </c>
      <c r="L1426" s="17" t="s">
        <v>96</v>
      </c>
      <c r="M1426" s="17"/>
      <c r="N1426" s="17">
        <v>1572.2</v>
      </c>
      <c r="O1426" s="17">
        <v>2072.52</v>
      </c>
      <c r="P1426" s="17"/>
      <c r="Q1426" s="17">
        <v>2000</v>
      </c>
      <c r="R1426" s="17" t="s">
        <v>83</v>
      </c>
      <c r="S1426" s="17" t="s">
        <v>58</v>
      </c>
      <c r="T1426" s="17" t="s">
        <v>257</v>
      </c>
      <c r="U1426" s="17" t="s">
        <v>189</v>
      </c>
      <c r="V1426" s="17" t="s">
        <v>334</v>
      </c>
      <c r="W1426" s="19" t="s">
        <v>3778</v>
      </c>
      <c r="X1426" s="18">
        <v>45693.333333333299</v>
      </c>
      <c r="Y1426" s="18">
        <v>45693.333333333299</v>
      </c>
      <c r="Z1426" s="17" t="s">
        <v>103</v>
      </c>
      <c r="AA1426" s="17" t="s">
        <v>65</v>
      </c>
      <c r="AB1426" s="17"/>
      <c r="AC1426" s="17" t="s">
        <v>103</v>
      </c>
      <c r="AD1426" s="17"/>
      <c r="AE1426" s="17" t="s">
        <v>1509</v>
      </c>
    </row>
    <row r="1427" spans="1:31" s="3" customFormat="1" ht="25.5" x14ac:dyDescent="0.3">
      <c r="A1427" s="35" t="s">
        <v>333</v>
      </c>
      <c r="B1427" s="17">
        <v>1753</v>
      </c>
      <c r="C1427" s="18">
        <v>43923</v>
      </c>
      <c r="D1427" s="18">
        <v>43936.291666666701</v>
      </c>
      <c r="E1427" s="16" t="s">
        <v>1375</v>
      </c>
      <c r="F1427" s="36">
        <v>44273.291666666701</v>
      </c>
      <c r="G1427" s="16" t="s">
        <v>505</v>
      </c>
      <c r="H1427" s="17" t="s">
        <v>95</v>
      </c>
      <c r="I1427" s="17" t="s">
        <v>56</v>
      </c>
      <c r="J1427" s="17"/>
      <c r="K1427" s="17" t="s">
        <v>96</v>
      </c>
      <c r="L1427" s="17" t="s">
        <v>57</v>
      </c>
      <c r="M1427" s="17"/>
      <c r="N1427" s="17">
        <v>526.67999999999995</v>
      </c>
      <c r="O1427" s="17">
        <v>415.96</v>
      </c>
      <c r="P1427" s="17"/>
      <c r="Q1427" s="17">
        <v>500</v>
      </c>
      <c r="R1427" s="17" t="s">
        <v>83</v>
      </c>
      <c r="S1427" s="17" t="s">
        <v>58</v>
      </c>
      <c r="T1427" s="17" t="s">
        <v>257</v>
      </c>
      <c r="U1427" s="17" t="s">
        <v>189</v>
      </c>
      <c r="V1427" s="17" t="s">
        <v>334</v>
      </c>
      <c r="W1427" s="19" t="s">
        <v>4014</v>
      </c>
      <c r="X1427" s="18">
        <v>45627.333333333299</v>
      </c>
      <c r="Y1427" s="18">
        <v>45627.333333333299</v>
      </c>
      <c r="Z1427" s="17" t="s">
        <v>103</v>
      </c>
      <c r="AA1427" s="17"/>
      <c r="AB1427" s="17"/>
      <c r="AC1427" s="17" t="s">
        <v>103</v>
      </c>
      <c r="AD1427" s="17"/>
      <c r="AE1427" s="17" t="s">
        <v>1509</v>
      </c>
    </row>
    <row r="1428" spans="1:31" s="3" customFormat="1" ht="13" x14ac:dyDescent="0.3">
      <c r="A1428" s="35" t="s">
        <v>4015</v>
      </c>
      <c r="B1428" s="17">
        <v>1754</v>
      </c>
      <c r="C1428" s="18">
        <v>43932</v>
      </c>
      <c r="D1428" s="18">
        <v>43936.291666666701</v>
      </c>
      <c r="E1428" s="16" t="s">
        <v>1375</v>
      </c>
      <c r="F1428" s="36">
        <v>44274.291666666701</v>
      </c>
      <c r="G1428" s="16" t="s">
        <v>505</v>
      </c>
      <c r="H1428" s="17" t="s">
        <v>95</v>
      </c>
      <c r="I1428" s="17" t="s">
        <v>56</v>
      </c>
      <c r="J1428" s="17"/>
      <c r="K1428" s="17" t="s">
        <v>96</v>
      </c>
      <c r="L1428" s="17" t="s">
        <v>57</v>
      </c>
      <c r="M1428" s="17"/>
      <c r="N1428" s="17">
        <v>307.18799999999999</v>
      </c>
      <c r="O1428" s="17">
        <v>306.18</v>
      </c>
      <c r="P1428" s="17"/>
      <c r="Q1428" s="17">
        <v>300</v>
      </c>
      <c r="R1428" s="17" t="s">
        <v>83</v>
      </c>
      <c r="S1428" s="17" t="s">
        <v>58</v>
      </c>
      <c r="T1428" s="17" t="s">
        <v>257</v>
      </c>
      <c r="U1428" s="17" t="s">
        <v>189</v>
      </c>
      <c r="V1428" s="17" t="s">
        <v>334</v>
      </c>
      <c r="W1428" s="19" t="s">
        <v>3778</v>
      </c>
      <c r="X1428" s="18">
        <v>45230.291666666701</v>
      </c>
      <c r="Y1428" s="18">
        <v>45230.291666666701</v>
      </c>
      <c r="Z1428" s="17" t="s">
        <v>103</v>
      </c>
      <c r="AA1428" s="17" t="s">
        <v>65</v>
      </c>
      <c r="AB1428" s="17"/>
      <c r="AC1428" s="17" t="s">
        <v>103</v>
      </c>
      <c r="AD1428" s="17"/>
      <c r="AE1428" s="17" t="s">
        <v>1509</v>
      </c>
    </row>
    <row r="1429" spans="1:31" s="3" customFormat="1" ht="13" x14ac:dyDescent="0.3">
      <c r="A1429" s="35" t="s">
        <v>4016</v>
      </c>
      <c r="B1429" s="17">
        <v>1755</v>
      </c>
      <c r="C1429" s="18">
        <v>43927</v>
      </c>
      <c r="D1429" s="18">
        <v>43936.291666666701</v>
      </c>
      <c r="E1429" s="16" t="s">
        <v>1375</v>
      </c>
      <c r="F1429" s="36">
        <v>44018.291666666701</v>
      </c>
      <c r="G1429" s="16" t="s">
        <v>505</v>
      </c>
      <c r="H1429" s="17" t="s">
        <v>56</v>
      </c>
      <c r="I1429" s="17" t="s">
        <v>95</v>
      </c>
      <c r="J1429" s="17"/>
      <c r="K1429" s="17" t="s">
        <v>57</v>
      </c>
      <c r="L1429" s="17" t="s">
        <v>96</v>
      </c>
      <c r="M1429" s="17"/>
      <c r="N1429" s="17">
        <v>100</v>
      </c>
      <c r="O1429" s="17">
        <v>200</v>
      </c>
      <c r="P1429" s="17"/>
      <c r="Q1429" s="17">
        <v>200</v>
      </c>
      <c r="R1429" s="17" t="s">
        <v>83</v>
      </c>
      <c r="S1429" s="17" t="s">
        <v>58</v>
      </c>
      <c r="T1429" s="17" t="s">
        <v>84</v>
      </c>
      <c r="U1429" s="17" t="s">
        <v>61</v>
      </c>
      <c r="V1429" s="17" t="s">
        <v>89</v>
      </c>
      <c r="W1429" s="19" t="s">
        <v>239</v>
      </c>
      <c r="X1429" s="18">
        <v>45261.333333333299</v>
      </c>
      <c r="Y1429" s="18">
        <v>45261.333333333299</v>
      </c>
      <c r="Z1429" s="17" t="s">
        <v>103</v>
      </c>
      <c r="AA1429" s="17"/>
      <c r="AB1429" s="17"/>
      <c r="AC1429" s="17" t="s">
        <v>103</v>
      </c>
      <c r="AD1429" s="17"/>
      <c r="AE1429" s="17" t="s">
        <v>1509</v>
      </c>
    </row>
    <row r="1430" spans="1:31" s="3" customFormat="1" ht="13" x14ac:dyDescent="0.3">
      <c r="A1430" s="35" t="s">
        <v>4017</v>
      </c>
      <c r="B1430" s="17">
        <v>1756</v>
      </c>
      <c r="C1430" s="18">
        <v>43930</v>
      </c>
      <c r="D1430" s="18">
        <v>43936.291666666701</v>
      </c>
      <c r="E1430" s="16" t="s">
        <v>1375</v>
      </c>
      <c r="F1430" s="36">
        <v>44278.291666666701</v>
      </c>
      <c r="G1430" s="16" t="s">
        <v>505</v>
      </c>
      <c r="H1430" s="17" t="s">
        <v>56</v>
      </c>
      <c r="I1430" s="17" t="s">
        <v>55</v>
      </c>
      <c r="J1430" s="17" t="s">
        <v>95</v>
      </c>
      <c r="K1430" s="17" t="s">
        <v>57</v>
      </c>
      <c r="L1430" s="17" t="s">
        <v>55</v>
      </c>
      <c r="M1430" s="17" t="s">
        <v>96</v>
      </c>
      <c r="N1430" s="17">
        <v>205.92</v>
      </c>
      <c r="O1430" s="17">
        <v>207.2</v>
      </c>
      <c r="P1430" s="17">
        <v>206.59</v>
      </c>
      <c r="Q1430" s="17">
        <v>200</v>
      </c>
      <c r="R1430" s="17" t="s">
        <v>83</v>
      </c>
      <c r="S1430" s="17" t="s">
        <v>58</v>
      </c>
      <c r="T1430" s="17" t="s">
        <v>84</v>
      </c>
      <c r="U1430" s="17" t="s">
        <v>61</v>
      </c>
      <c r="V1430" s="17" t="s">
        <v>89</v>
      </c>
      <c r="W1430" s="19" t="s">
        <v>4018</v>
      </c>
      <c r="X1430" s="18">
        <v>45641.333333333299</v>
      </c>
      <c r="Y1430" s="18">
        <v>45641.333333333299</v>
      </c>
      <c r="Z1430" s="17" t="s">
        <v>103</v>
      </c>
      <c r="AA1430" s="17"/>
      <c r="AB1430" s="17"/>
      <c r="AC1430" s="17" t="s">
        <v>103</v>
      </c>
      <c r="AD1430" s="17"/>
      <c r="AE1430" s="17" t="s">
        <v>1509</v>
      </c>
    </row>
    <row r="1431" spans="1:31" s="3" customFormat="1" ht="13" x14ac:dyDescent="0.3">
      <c r="A1431" s="35" t="s">
        <v>4019</v>
      </c>
      <c r="B1431" s="17">
        <v>1760</v>
      </c>
      <c r="C1431" s="18">
        <v>43932</v>
      </c>
      <c r="D1431" s="18">
        <v>43936.291666666701</v>
      </c>
      <c r="E1431" s="16" t="s">
        <v>1375</v>
      </c>
      <c r="F1431" s="36">
        <v>44279.291666666701</v>
      </c>
      <c r="G1431" s="16" t="s">
        <v>505</v>
      </c>
      <c r="H1431" s="17" t="s">
        <v>55</v>
      </c>
      <c r="I1431" s="17" t="s">
        <v>56</v>
      </c>
      <c r="J1431" s="17" t="s">
        <v>95</v>
      </c>
      <c r="K1431" s="17" t="s">
        <v>55</v>
      </c>
      <c r="L1431" s="17" t="s">
        <v>57</v>
      </c>
      <c r="M1431" s="17" t="s">
        <v>96</v>
      </c>
      <c r="N1431" s="17">
        <v>207.2</v>
      </c>
      <c r="O1431" s="17">
        <v>205.92</v>
      </c>
      <c r="P1431" s="17">
        <v>206.59</v>
      </c>
      <c r="Q1431" s="17">
        <v>200</v>
      </c>
      <c r="R1431" s="17" t="s">
        <v>83</v>
      </c>
      <c r="S1431" s="17" t="s">
        <v>58</v>
      </c>
      <c r="T1431" s="17" t="s">
        <v>84</v>
      </c>
      <c r="U1431" s="17" t="s">
        <v>61</v>
      </c>
      <c r="V1431" s="17" t="s">
        <v>89</v>
      </c>
      <c r="W1431" s="19" t="s">
        <v>555</v>
      </c>
      <c r="X1431" s="18">
        <v>45641.333333333299</v>
      </c>
      <c r="Y1431" s="18">
        <v>45641.333333333299</v>
      </c>
      <c r="Z1431" s="17" t="s">
        <v>103</v>
      </c>
      <c r="AA1431" s="17" t="s">
        <v>65</v>
      </c>
      <c r="AB1431" s="17"/>
      <c r="AC1431" s="17" t="s">
        <v>103</v>
      </c>
      <c r="AD1431" s="17"/>
      <c r="AE1431" s="17" t="s">
        <v>1509</v>
      </c>
    </row>
    <row r="1432" spans="1:31" s="3" customFormat="1" ht="13" x14ac:dyDescent="0.3">
      <c r="A1432" s="35" t="s">
        <v>4020</v>
      </c>
      <c r="B1432" s="17">
        <v>1762</v>
      </c>
      <c r="C1432" s="18">
        <v>43934</v>
      </c>
      <c r="D1432" s="18">
        <v>43936.291666666701</v>
      </c>
      <c r="E1432" s="16" t="s">
        <v>1375</v>
      </c>
      <c r="F1432" s="36">
        <v>44326.291666666701</v>
      </c>
      <c r="G1432" s="16" t="s">
        <v>505</v>
      </c>
      <c r="H1432" s="17" t="s">
        <v>56</v>
      </c>
      <c r="I1432" s="17"/>
      <c r="J1432" s="17"/>
      <c r="K1432" s="17" t="s">
        <v>57</v>
      </c>
      <c r="L1432" s="17"/>
      <c r="M1432" s="17"/>
      <c r="N1432" s="17">
        <v>510</v>
      </c>
      <c r="O1432" s="17"/>
      <c r="P1432" s="17"/>
      <c r="Q1432" s="17">
        <v>500</v>
      </c>
      <c r="R1432" s="17" t="s">
        <v>83</v>
      </c>
      <c r="S1432" s="17" t="s">
        <v>58</v>
      </c>
      <c r="T1432" s="17" t="s">
        <v>84</v>
      </c>
      <c r="U1432" s="17" t="s">
        <v>61</v>
      </c>
      <c r="V1432" s="17" t="s">
        <v>89</v>
      </c>
      <c r="W1432" s="19" t="s">
        <v>283</v>
      </c>
      <c r="X1432" s="18">
        <v>44880.333333333299</v>
      </c>
      <c r="Y1432" s="18">
        <v>44880.333333333299</v>
      </c>
      <c r="Z1432" s="17" t="s">
        <v>103</v>
      </c>
      <c r="AA1432" s="17" t="s">
        <v>65</v>
      </c>
      <c r="AB1432" s="17"/>
      <c r="AC1432" s="17" t="s">
        <v>103</v>
      </c>
      <c r="AD1432" s="17"/>
      <c r="AE1432" s="17" t="s">
        <v>1486</v>
      </c>
    </row>
    <row r="1433" spans="1:31" s="3" customFormat="1" ht="13" x14ac:dyDescent="0.3">
      <c r="A1433" s="35" t="s">
        <v>4021</v>
      </c>
      <c r="B1433" s="17">
        <v>1765</v>
      </c>
      <c r="C1433" s="18">
        <v>43935</v>
      </c>
      <c r="D1433" s="18">
        <v>43936.291666666701</v>
      </c>
      <c r="E1433" s="16" t="s">
        <v>1375</v>
      </c>
      <c r="F1433" s="36">
        <v>44267.333333333299</v>
      </c>
      <c r="G1433" s="16" t="s">
        <v>505</v>
      </c>
      <c r="H1433" s="17" t="s">
        <v>56</v>
      </c>
      <c r="I1433" s="17"/>
      <c r="J1433" s="17"/>
      <c r="K1433" s="17" t="s">
        <v>57</v>
      </c>
      <c r="L1433" s="17"/>
      <c r="M1433" s="17"/>
      <c r="N1433" s="17">
        <v>408.07</v>
      </c>
      <c r="O1433" s="17"/>
      <c r="P1433" s="17"/>
      <c r="Q1433" s="17">
        <v>400</v>
      </c>
      <c r="R1433" s="17" t="s">
        <v>83</v>
      </c>
      <c r="S1433" s="17"/>
      <c r="T1433" s="17" t="s">
        <v>107</v>
      </c>
      <c r="U1433" s="17" t="s">
        <v>61</v>
      </c>
      <c r="V1433" s="17" t="s">
        <v>89</v>
      </c>
      <c r="W1433" s="19" t="s">
        <v>3886</v>
      </c>
      <c r="X1433" s="18">
        <v>45078.291666666701</v>
      </c>
      <c r="Y1433" s="18">
        <v>45078.291666666701</v>
      </c>
      <c r="Z1433" s="17" t="s">
        <v>103</v>
      </c>
      <c r="AA1433" s="17"/>
      <c r="AB1433" s="17"/>
      <c r="AC1433" s="17" t="s">
        <v>103</v>
      </c>
      <c r="AD1433" s="17"/>
      <c r="AE1433" s="17" t="s">
        <v>1509</v>
      </c>
    </row>
    <row r="1434" spans="1:31" s="3" customFormat="1" ht="13" x14ac:dyDescent="0.3">
      <c r="A1434" s="35" t="s">
        <v>4022</v>
      </c>
      <c r="B1434" s="17">
        <v>1767</v>
      </c>
      <c r="C1434" s="18">
        <v>43923</v>
      </c>
      <c r="D1434" s="18">
        <v>43936.291666666701</v>
      </c>
      <c r="E1434" s="16" t="s">
        <v>1375</v>
      </c>
      <c r="F1434" s="36">
        <v>44013.291666666701</v>
      </c>
      <c r="G1434" s="16" t="s">
        <v>505</v>
      </c>
      <c r="H1434" s="17" t="s">
        <v>56</v>
      </c>
      <c r="I1434" s="17"/>
      <c r="J1434" s="17"/>
      <c r="K1434" s="17" t="s">
        <v>57</v>
      </c>
      <c r="L1434" s="17"/>
      <c r="M1434" s="17"/>
      <c r="N1434" s="17">
        <v>152.5</v>
      </c>
      <c r="O1434" s="17"/>
      <c r="P1434" s="17"/>
      <c r="Q1434" s="17">
        <v>150</v>
      </c>
      <c r="R1434" s="17" t="s">
        <v>83</v>
      </c>
      <c r="S1434" s="17"/>
      <c r="T1434" s="17" t="s">
        <v>107</v>
      </c>
      <c r="U1434" s="17" t="s">
        <v>61</v>
      </c>
      <c r="V1434" s="17" t="s">
        <v>89</v>
      </c>
      <c r="W1434" s="19" t="s">
        <v>4023</v>
      </c>
      <c r="X1434" s="18">
        <v>45291.333333333299</v>
      </c>
      <c r="Y1434" s="18">
        <v>45291.333333333299</v>
      </c>
      <c r="Z1434" s="17" t="s">
        <v>103</v>
      </c>
      <c r="AA1434" s="17"/>
      <c r="AB1434" s="17"/>
      <c r="AC1434" s="17" t="s">
        <v>103</v>
      </c>
      <c r="AD1434" s="17"/>
      <c r="AE1434" s="17" t="s">
        <v>1509</v>
      </c>
    </row>
    <row r="1435" spans="1:31" s="3" customFormat="1" ht="13" x14ac:dyDescent="0.3">
      <c r="A1435" s="35" t="s">
        <v>4024</v>
      </c>
      <c r="B1435" s="17">
        <v>1769</v>
      </c>
      <c r="C1435" s="18">
        <v>43928</v>
      </c>
      <c r="D1435" s="18">
        <v>43936.291666666701</v>
      </c>
      <c r="E1435" s="16" t="s">
        <v>1375</v>
      </c>
      <c r="F1435" s="36">
        <v>44018.291666666701</v>
      </c>
      <c r="G1435" s="16" t="s">
        <v>505</v>
      </c>
      <c r="H1435" s="17" t="s">
        <v>56</v>
      </c>
      <c r="I1435" s="17"/>
      <c r="J1435" s="17"/>
      <c r="K1435" s="17" t="s">
        <v>57</v>
      </c>
      <c r="L1435" s="17"/>
      <c r="M1435" s="17"/>
      <c r="N1435" s="17">
        <v>300</v>
      </c>
      <c r="O1435" s="17"/>
      <c r="P1435" s="17"/>
      <c r="Q1435" s="17">
        <v>300</v>
      </c>
      <c r="R1435" s="17" t="s">
        <v>83</v>
      </c>
      <c r="S1435" s="17"/>
      <c r="T1435" s="17" t="s">
        <v>107</v>
      </c>
      <c r="U1435" s="17" t="s">
        <v>61</v>
      </c>
      <c r="V1435" s="17" t="s">
        <v>89</v>
      </c>
      <c r="W1435" s="19" t="s">
        <v>3098</v>
      </c>
      <c r="X1435" s="18">
        <v>45627.333333333299</v>
      </c>
      <c r="Y1435" s="18">
        <v>45627.333333333299</v>
      </c>
      <c r="Z1435" s="17" t="s">
        <v>103</v>
      </c>
      <c r="AA1435" s="17"/>
      <c r="AB1435" s="17"/>
      <c r="AC1435" s="17" t="s">
        <v>103</v>
      </c>
      <c r="AD1435" s="17"/>
      <c r="AE1435" s="17" t="s">
        <v>1509</v>
      </c>
    </row>
    <row r="1436" spans="1:31" s="3" customFormat="1" ht="13" x14ac:dyDescent="0.3">
      <c r="A1436" s="35" t="s">
        <v>4025</v>
      </c>
      <c r="B1436" s="17">
        <v>1770</v>
      </c>
      <c r="C1436" s="18">
        <v>43928</v>
      </c>
      <c r="D1436" s="18">
        <v>43936.291666666701</v>
      </c>
      <c r="E1436" s="16" t="s">
        <v>1375</v>
      </c>
      <c r="F1436" s="36">
        <v>44312.291666666701</v>
      </c>
      <c r="G1436" s="16" t="s">
        <v>505</v>
      </c>
      <c r="H1436" s="17" t="s">
        <v>56</v>
      </c>
      <c r="I1436" s="17"/>
      <c r="J1436" s="17"/>
      <c r="K1436" s="17" t="s">
        <v>57</v>
      </c>
      <c r="L1436" s="17"/>
      <c r="M1436" s="17"/>
      <c r="N1436" s="17">
        <v>300</v>
      </c>
      <c r="O1436" s="17"/>
      <c r="P1436" s="17"/>
      <c r="Q1436" s="17">
        <v>300</v>
      </c>
      <c r="R1436" s="17" t="s">
        <v>83</v>
      </c>
      <c r="S1436" s="17" t="s">
        <v>58</v>
      </c>
      <c r="T1436" s="17" t="s">
        <v>163</v>
      </c>
      <c r="U1436" s="17" t="s">
        <v>61</v>
      </c>
      <c r="V1436" s="17" t="s">
        <v>89</v>
      </c>
      <c r="W1436" s="19" t="s">
        <v>559</v>
      </c>
      <c r="X1436" s="18">
        <v>45992.333333333299</v>
      </c>
      <c r="Y1436" s="18">
        <v>45992.333333333299</v>
      </c>
      <c r="Z1436" s="17" t="s">
        <v>103</v>
      </c>
      <c r="AA1436" s="17" t="s">
        <v>65</v>
      </c>
      <c r="AB1436" s="17"/>
      <c r="AC1436" s="17" t="s">
        <v>103</v>
      </c>
      <c r="AD1436" s="17"/>
      <c r="AE1436" s="17" t="s">
        <v>1509</v>
      </c>
    </row>
    <row r="1437" spans="1:31" s="3" customFormat="1" ht="13" x14ac:dyDescent="0.3">
      <c r="A1437" s="35" t="s">
        <v>4026</v>
      </c>
      <c r="B1437" s="17">
        <v>1771</v>
      </c>
      <c r="C1437" s="18">
        <v>43934</v>
      </c>
      <c r="D1437" s="18">
        <v>43936.291666666701</v>
      </c>
      <c r="E1437" s="16" t="s">
        <v>1375</v>
      </c>
      <c r="F1437" s="36">
        <v>44082.291666666701</v>
      </c>
      <c r="G1437" s="16" t="s">
        <v>505</v>
      </c>
      <c r="H1437" s="17" t="s">
        <v>56</v>
      </c>
      <c r="I1437" s="17" t="s">
        <v>95</v>
      </c>
      <c r="J1437" s="17"/>
      <c r="K1437" s="17" t="s">
        <v>57</v>
      </c>
      <c r="L1437" s="17" t="s">
        <v>96</v>
      </c>
      <c r="M1437" s="17"/>
      <c r="N1437" s="17">
        <v>508.56</v>
      </c>
      <c r="O1437" s="17">
        <v>508.56</v>
      </c>
      <c r="P1437" s="17"/>
      <c r="Q1437" s="17">
        <v>500</v>
      </c>
      <c r="R1437" s="17" t="s">
        <v>83</v>
      </c>
      <c r="S1437" s="17" t="s">
        <v>58</v>
      </c>
      <c r="T1437" s="17" t="s">
        <v>163</v>
      </c>
      <c r="U1437" s="17" t="s">
        <v>61</v>
      </c>
      <c r="V1437" s="17" t="s">
        <v>89</v>
      </c>
      <c r="W1437" s="19" t="s">
        <v>562</v>
      </c>
      <c r="X1437" s="18">
        <v>45626.333333333299</v>
      </c>
      <c r="Y1437" s="18">
        <v>45626.333333333299</v>
      </c>
      <c r="Z1437" s="17" t="s">
        <v>103</v>
      </c>
      <c r="AA1437" s="17"/>
      <c r="AB1437" s="17"/>
      <c r="AC1437" s="17" t="s">
        <v>103</v>
      </c>
      <c r="AD1437" s="17"/>
      <c r="AE1437" s="17"/>
    </row>
    <row r="1438" spans="1:31" s="3" customFormat="1" ht="13" x14ac:dyDescent="0.3">
      <c r="A1438" s="35" t="s">
        <v>4027</v>
      </c>
      <c r="B1438" s="17">
        <v>1772</v>
      </c>
      <c r="C1438" s="18">
        <v>43936</v>
      </c>
      <c r="D1438" s="18">
        <v>43936.291666666701</v>
      </c>
      <c r="E1438" s="16" t="s">
        <v>1375</v>
      </c>
      <c r="F1438" s="36">
        <v>44012.291666666701</v>
      </c>
      <c r="G1438" s="16" t="s">
        <v>505</v>
      </c>
      <c r="H1438" s="17" t="s">
        <v>56</v>
      </c>
      <c r="I1438" s="17" t="s">
        <v>95</v>
      </c>
      <c r="J1438" s="17"/>
      <c r="K1438" s="17" t="s">
        <v>57</v>
      </c>
      <c r="L1438" s="17" t="s">
        <v>96</v>
      </c>
      <c r="M1438" s="17"/>
      <c r="N1438" s="17">
        <v>156.47999999999999</v>
      </c>
      <c r="O1438" s="17">
        <v>156.47999999999999</v>
      </c>
      <c r="P1438" s="17"/>
      <c r="Q1438" s="17">
        <v>150</v>
      </c>
      <c r="R1438" s="17" t="s">
        <v>83</v>
      </c>
      <c r="S1438" s="17" t="s">
        <v>58</v>
      </c>
      <c r="T1438" s="17" t="s">
        <v>163</v>
      </c>
      <c r="U1438" s="17" t="s">
        <v>61</v>
      </c>
      <c r="V1438" s="17" t="s">
        <v>89</v>
      </c>
      <c r="W1438" s="19" t="s">
        <v>4028</v>
      </c>
      <c r="X1438" s="18">
        <v>44895.333333333299</v>
      </c>
      <c r="Y1438" s="18">
        <v>44895.333333333299</v>
      </c>
      <c r="Z1438" s="17" t="s">
        <v>103</v>
      </c>
      <c r="AA1438" s="17"/>
      <c r="AB1438" s="17"/>
      <c r="AC1438" s="17" t="s">
        <v>103</v>
      </c>
      <c r="AD1438" s="17"/>
      <c r="AE1438" s="17" t="s">
        <v>1509</v>
      </c>
    </row>
    <row r="1439" spans="1:31" s="3" customFormat="1" ht="25.5" x14ac:dyDescent="0.3">
      <c r="A1439" s="35" t="s">
        <v>4029</v>
      </c>
      <c r="B1439" s="17">
        <v>1773</v>
      </c>
      <c r="C1439" s="18">
        <v>43935</v>
      </c>
      <c r="D1439" s="18">
        <v>43936.291666666701</v>
      </c>
      <c r="E1439" s="16" t="s">
        <v>1375</v>
      </c>
      <c r="F1439" s="36">
        <v>44012.291666666701</v>
      </c>
      <c r="G1439" s="16" t="s">
        <v>505</v>
      </c>
      <c r="H1439" s="17" t="s">
        <v>95</v>
      </c>
      <c r="I1439" s="17" t="s">
        <v>56</v>
      </c>
      <c r="J1439" s="17"/>
      <c r="K1439" s="17" t="s">
        <v>96</v>
      </c>
      <c r="L1439" s="17" t="s">
        <v>57</v>
      </c>
      <c r="M1439" s="17"/>
      <c r="N1439" s="17">
        <v>78.378</v>
      </c>
      <c r="O1439" s="17">
        <v>78.378</v>
      </c>
      <c r="P1439" s="17"/>
      <c r="Q1439" s="17">
        <v>75</v>
      </c>
      <c r="R1439" s="17" t="s">
        <v>83</v>
      </c>
      <c r="S1439" s="17" t="s">
        <v>58</v>
      </c>
      <c r="T1439" s="17" t="s">
        <v>88</v>
      </c>
      <c r="U1439" s="17" t="s">
        <v>61</v>
      </c>
      <c r="V1439" s="17" t="s">
        <v>89</v>
      </c>
      <c r="W1439" s="19" t="s">
        <v>4030</v>
      </c>
      <c r="X1439" s="18">
        <v>45291.333333333299</v>
      </c>
      <c r="Y1439" s="18">
        <v>45291.333333333299</v>
      </c>
      <c r="Z1439" s="17" t="s">
        <v>103</v>
      </c>
      <c r="AA1439" s="17"/>
      <c r="AB1439" s="17"/>
      <c r="AC1439" s="17" t="s">
        <v>103</v>
      </c>
      <c r="AD1439" s="17"/>
      <c r="AE1439" s="17" t="s">
        <v>1509</v>
      </c>
    </row>
    <row r="1440" spans="1:31" s="3" customFormat="1" ht="13" x14ac:dyDescent="0.3">
      <c r="A1440" s="35" t="s">
        <v>4031</v>
      </c>
      <c r="B1440" s="17">
        <v>1777</v>
      </c>
      <c r="C1440" s="18">
        <v>43930</v>
      </c>
      <c r="D1440" s="18">
        <v>43936.291666666701</v>
      </c>
      <c r="E1440" s="16" t="s">
        <v>1375</v>
      </c>
      <c r="F1440" s="36">
        <v>44020.291666666701</v>
      </c>
      <c r="G1440" s="16" t="s">
        <v>505</v>
      </c>
      <c r="H1440" s="17" t="s">
        <v>95</v>
      </c>
      <c r="I1440" s="17" t="s">
        <v>56</v>
      </c>
      <c r="J1440" s="17"/>
      <c r="K1440" s="17" t="s">
        <v>96</v>
      </c>
      <c r="L1440" s="17" t="s">
        <v>57</v>
      </c>
      <c r="M1440" s="17"/>
      <c r="N1440" s="17">
        <v>152.4</v>
      </c>
      <c r="O1440" s="17">
        <v>75</v>
      </c>
      <c r="P1440" s="17"/>
      <c r="Q1440" s="17">
        <v>150</v>
      </c>
      <c r="R1440" s="17" t="s">
        <v>83</v>
      </c>
      <c r="S1440" s="17" t="s">
        <v>58</v>
      </c>
      <c r="T1440" s="17" t="s">
        <v>88</v>
      </c>
      <c r="U1440" s="17" t="s">
        <v>61</v>
      </c>
      <c r="V1440" s="17" t="s">
        <v>89</v>
      </c>
      <c r="W1440" s="19" t="s">
        <v>3118</v>
      </c>
      <c r="X1440" s="18">
        <v>45260.333333333299</v>
      </c>
      <c r="Y1440" s="18">
        <v>45260.333333333299</v>
      </c>
      <c r="Z1440" s="17" t="s">
        <v>103</v>
      </c>
      <c r="AA1440" s="17"/>
      <c r="AB1440" s="17"/>
      <c r="AC1440" s="17" t="s">
        <v>103</v>
      </c>
      <c r="AD1440" s="17"/>
      <c r="AE1440" s="17" t="s">
        <v>1509</v>
      </c>
    </row>
    <row r="1441" spans="1:31" s="3" customFormat="1" ht="13" x14ac:dyDescent="0.3">
      <c r="A1441" s="35" t="s">
        <v>4032</v>
      </c>
      <c r="B1441" s="17">
        <v>1778</v>
      </c>
      <c r="C1441" s="18">
        <v>43935</v>
      </c>
      <c r="D1441" s="18">
        <v>43936.291666666701</v>
      </c>
      <c r="E1441" s="16" t="s">
        <v>1375</v>
      </c>
      <c r="F1441" s="36">
        <v>44265.333333333299</v>
      </c>
      <c r="G1441" s="16" t="s">
        <v>505</v>
      </c>
      <c r="H1441" s="17" t="s">
        <v>55</v>
      </c>
      <c r="I1441" s="17"/>
      <c r="J1441" s="17"/>
      <c r="K1441" s="17" t="s">
        <v>55</v>
      </c>
      <c r="L1441" s="17"/>
      <c r="M1441" s="17"/>
      <c r="N1441" s="17">
        <v>257.60000000000002</v>
      </c>
      <c r="O1441" s="17"/>
      <c r="P1441" s="17"/>
      <c r="Q1441" s="17">
        <v>250</v>
      </c>
      <c r="R1441" s="17" t="s">
        <v>83</v>
      </c>
      <c r="S1441" s="17" t="s">
        <v>58</v>
      </c>
      <c r="T1441" s="17" t="s">
        <v>88</v>
      </c>
      <c r="U1441" s="17" t="s">
        <v>61</v>
      </c>
      <c r="V1441" s="17" t="s">
        <v>89</v>
      </c>
      <c r="W1441" s="19" t="s">
        <v>294</v>
      </c>
      <c r="X1441" s="18">
        <v>45214.291666666701</v>
      </c>
      <c r="Y1441" s="18">
        <v>46006.333333333299</v>
      </c>
      <c r="Z1441" s="17" t="s">
        <v>103</v>
      </c>
      <c r="AA1441" s="17" t="s">
        <v>65</v>
      </c>
      <c r="AB1441" s="17"/>
      <c r="AC1441" s="17" t="s">
        <v>103</v>
      </c>
      <c r="AD1441" s="17"/>
      <c r="AE1441" s="17" t="s">
        <v>1509</v>
      </c>
    </row>
    <row r="1442" spans="1:31" s="3" customFormat="1" ht="13" x14ac:dyDescent="0.3">
      <c r="A1442" s="35" t="s">
        <v>4033</v>
      </c>
      <c r="B1442" s="17">
        <v>1780</v>
      </c>
      <c r="C1442" s="18">
        <v>43931</v>
      </c>
      <c r="D1442" s="18">
        <v>43936.291666666701</v>
      </c>
      <c r="E1442" s="16" t="s">
        <v>1375</v>
      </c>
      <c r="F1442" s="36">
        <v>44260.333333333299</v>
      </c>
      <c r="G1442" s="16" t="s">
        <v>505</v>
      </c>
      <c r="H1442" s="17" t="s">
        <v>56</v>
      </c>
      <c r="I1442" s="17"/>
      <c r="J1442" s="17"/>
      <c r="K1442" s="17" t="s">
        <v>57</v>
      </c>
      <c r="L1442" s="17"/>
      <c r="M1442" s="17"/>
      <c r="N1442" s="17">
        <v>75</v>
      </c>
      <c r="O1442" s="17"/>
      <c r="P1442" s="17"/>
      <c r="Q1442" s="17">
        <v>75</v>
      </c>
      <c r="R1442" s="17" t="s">
        <v>83</v>
      </c>
      <c r="S1442" s="17"/>
      <c r="T1442" s="17" t="s">
        <v>107</v>
      </c>
      <c r="U1442" s="17" t="s">
        <v>61</v>
      </c>
      <c r="V1442" s="17" t="s">
        <v>89</v>
      </c>
      <c r="W1442" s="19" t="s">
        <v>1840</v>
      </c>
      <c r="X1442" s="18">
        <v>44743.291666666701</v>
      </c>
      <c r="Y1442" s="18">
        <v>44743.291666666701</v>
      </c>
      <c r="Z1442" s="17" t="s">
        <v>103</v>
      </c>
      <c r="AA1442" s="17"/>
      <c r="AB1442" s="17"/>
      <c r="AC1442" s="17" t="s">
        <v>103</v>
      </c>
      <c r="AD1442" s="17"/>
      <c r="AE1442" s="17" t="s">
        <v>1509</v>
      </c>
    </row>
    <row r="1443" spans="1:31" s="3" customFormat="1" ht="13" x14ac:dyDescent="0.3">
      <c r="A1443" s="35" t="s">
        <v>4034</v>
      </c>
      <c r="B1443" s="17">
        <v>1781</v>
      </c>
      <c r="C1443" s="18">
        <v>43936</v>
      </c>
      <c r="D1443" s="18">
        <v>43936.291666666701</v>
      </c>
      <c r="E1443" s="16" t="s">
        <v>1375</v>
      </c>
      <c r="F1443" s="36">
        <v>44019.291666666701</v>
      </c>
      <c r="G1443" s="16" t="s">
        <v>505</v>
      </c>
      <c r="H1443" s="17" t="s">
        <v>55</v>
      </c>
      <c r="I1443" s="17"/>
      <c r="J1443" s="17"/>
      <c r="K1443" s="17" t="s">
        <v>55</v>
      </c>
      <c r="L1443" s="17"/>
      <c r="M1443" s="17"/>
      <c r="N1443" s="17">
        <v>771.75</v>
      </c>
      <c r="O1443" s="17"/>
      <c r="P1443" s="17"/>
      <c r="Q1443" s="17">
        <v>750</v>
      </c>
      <c r="R1443" s="17" t="s">
        <v>83</v>
      </c>
      <c r="S1443" s="17" t="s">
        <v>58</v>
      </c>
      <c r="T1443" s="17" t="s">
        <v>1389</v>
      </c>
      <c r="U1443" s="17" t="s">
        <v>61</v>
      </c>
      <c r="V1443" s="17" t="s">
        <v>89</v>
      </c>
      <c r="W1443" s="19" t="s">
        <v>4035</v>
      </c>
      <c r="X1443" s="18">
        <v>46484.291666666701</v>
      </c>
      <c r="Y1443" s="18">
        <v>46484.291666666701</v>
      </c>
      <c r="Z1443" s="17" t="s">
        <v>103</v>
      </c>
      <c r="AA1443" s="17"/>
      <c r="AB1443" s="17"/>
      <c r="AC1443" s="17" t="s">
        <v>103</v>
      </c>
      <c r="AD1443" s="17"/>
      <c r="AE1443" s="17" t="s">
        <v>1509</v>
      </c>
    </row>
    <row r="1444" spans="1:31" s="3" customFormat="1" ht="13" x14ac:dyDescent="0.3">
      <c r="A1444" s="35" t="s">
        <v>4036</v>
      </c>
      <c r="B1444" s="17">
        <v>1785</v>
      </c>
      <c r="C1444" s="18">
        <v>43927</v>
      </c>
      <c r="D1444" s="18">
        <v>43936.291666666701</v>
      </c>
      <c r="E1444" s="16" t="s">
        <v>1375</v>
      </c>
      <c r="F1444" s="36">
        <v>44007.291666666701</v>
      </c>
      <c r="G1444" s="16" t="s">
        <v>505</v>
      </c>
      <c r="H1444" s="17" t="s">
        <v>55</v>
      </c>
      <c r="I1444" s="17"/>
      <c r="J1444" s="17"/>
      <c r="K1444" s="17" t="s">
        <v>55</v>
      </c>
      <c r="L1444" s="17"/>
      <c r="M1444" s="17"/>
      <c r="N1444" s="17">
        <v>100</v>
      </c>
      <c r="O1444" s="17"/>
      <c r="P1444" s="17"/>
      <c r="Q1444" s="17">
        <v>100</v>
      </c>
      <c r="R1444" s="17" t="s">
        <v>83</v>
      </c>
      <c r="S1444" s="17" t="s">
        <v>58</v>
      </c>
      <c r="T1444" s="17" t="s">
        <v>88</v>
      </c>
      <c r="U1444" s="17" t="s">
        <v>61</v>
      </c>
      <c r="V1444" s="17" t="s">
        <v>89</v>
      </c>
      <c r="W1444" s="19" t="s">
        <v>125</v>
      </c>
      <c r="X1444" s="18">
        <v>45627.333333333299</v>
      </c>
      <c r="Y1444" s="18">
        <v>45627.333333333299</v>
      </c>
      <c r="Z1444" s="17" t="s">
        <v>103</v>
      </c>
      <c r="AA1444" s="17"/>
      <c r="AB1444" s="17"/>
      <c r="AC1444" s="17" t="s">
        <v>103</v>
      </c>
      <c r="AD1444" s="17"/>
      <c r="AE1444" s="17" t="s">
        <v>1509</v>
      </c>
    </row>
    <row r="1445" spans="1:31" s="3" customFormat="1" ht="13" x14ac:dyDescent="0.3">
      <c r="A1445" s="35" t="s">
        <v>4037</v>
      </c>
      <c r="B1445" s="17">
        <v>1786</v>
      </c>
      <c r="C1445" s="18">
        <v>43923</v>
      </c>
      <c r="D1445" s="18">
        <v>43936.291666666701</v>
      </c>
      <c r="E1445" s="16" t="s">
        <v>1375</v>
      </c>
      <c r="F1445" s="36">
        <v>44266.333333333299</v>
      </c>
      <c r="G1445" s="16" t="s">
        <v>505</v>
      </c>
      <c r="H1445" s="17" t="s">
        <v>56</v>
      </c>
      <c r="I1445" s="17" t="s">
        <v>95</v>
      </c>
      <c r="J1445" s="17"/>
      <c r="K1445" s="17" t="s">
        <v>57</v>
      </c>
      <c r="L1445" s="17" t="s">
        <v>96</v>
      </c>
      <c r="M1445" s="17"/>
      <c r="N1445" s="17">
        <v>405.8</v>
      </c>
      <c r="O1445" s="17">
        <v>405.8</v>
      </c>
      <c r="P1445" s="17"/>
      <c r="Q1445" s="17">
        <v>400</v>
      </c>
      <c r="R1445" s="17" t="s">
        <v>83</v>
      </c>
      <c r="S1445" s="17" t="s">
        <v>58</v>
      </c>
      <c r="T1445" s="17" t="s">
        <v>88</v>
      </c>
      <c r="U1445" s="17" t="s">
        <v>61</v>
      </c>
      <c r="V1445" s="17" t="s">
        <v>89</v>
      </c>
      <c r="W1445" s="19" t="s">
        <v>294</v>
      </c>
      <c r="X1445" s="18">
        <v>45565.291666666701</v>
      </c>
      <c r="Y1445" s="18">
        <v>45565.291666666701</v>
      </c>
      <c r="Z1445" s="17" t="s">
        <v>103</v>
      </c>
      <c r="AA1445" s="17"/>
      <c r="AB1445" s="17"/>
      <c r="AC1445" s="17" t="s">
        <v>103</v>
      </c>
      <c r="AD1445" s="17"/>
      <c r="AE1445" s="17" t="s">
        <v>1509</v>
      </c>
    </row>
    <row r="1446" spans="1:31" s="3" customFormat="1" ht="13" x14ac:dyDescent="0.3">
      <c r="A1446" s="35" t="s">
        <v>4038</v>
      </c>
      <c r="B1446" s="17">
        <v>1787</v>
      </c>
      <c r="C1446" s="18">
        <v>43932</v>
      </c>
      <c r="D1446" s="18">
        <v>43936.291666666701</v>
      </c>
      <c r="E1446" s="16" t="s">
        <v>1375</v>
      </c>
      <c r="F1446" s="36">
        <v>44273.291666666701</v>
      </c>
      <c r="G1446" s="16" t="s">
        <v>505</v>
      </c>
      <c r="H1446" s="17" t="s">
        <v>56</v>
      </c>
      <c r="I1446" s="17" t="s">
        <v>95</v>
      </c>
      <c r="J1446" s="17"/>
      <c r="K1446" s="17" t="s">
        <v>57</v>
      </c>
      <c r="L1446" s="17" t="s">
        <v>96</v>
      </c>
      <c r="M1446" s="17"/>
      <c r="N1446" s="17">
        <v>122.512</v>
      </c>
      <c r="O1446" s="17">
        <v>464.42</v>
      </c>
      <c r="P1446" s="17"/>
      <c r="Q1446" s="17">
        <v>460</v>
      </c>
      <c r="R1446" s="17" t="s">
        <v>83</v>
      </c>
      <c r="S1446" s="17" t="s">
        <v>58</v>
      </c>
      <c r="T1446" s="17" t="s">
        <v>226</v>
      </c>
      <c r="U1446" s="17" t="s">
        <v>61</v>
      </c>
      <c r="V1446" s="17" t="s">
        <v>89</v>
      </c>
      <c r="W1446" s="19" t="s">
        <v>4039</v>
      </c>
      <c r="X1446" s="18">
        <v>45397.291666666701</v>
      </c>
      <c r="Y1446" s="18">
        <v>45397.291666666701</v>
      </c>
      <c r="Z1446" s="17" t="s">
        <v>103</v>
      </c>
      <c r="AA1446" s="17" t="s">
        <v>65</v>
      </c>
      <c r="AB1446" s="17"/>
      <c r="AC1446" s="17" t="s">
        <v>103</v>
      </c>
      <c r="AD1446" s="17"/>
      <c r="AE1446" s="17" t="s">
        <v>1509</v>
      </c>
    </row>
    <row r="1447" spans="1:31" s="3" customFormat="1" ht="13" x14ac:dyDescent="0.3">
      <c r="A1447" s="35" t="s">
        <v>4040</v>
      </c>
      <c r="B1447" s="17">
        <v>1788</v>
      </c>
      <c r="C1447" s="18">
        <v>43927</v>
      </c>
      <c r="D1447" s="18">
        <v>43936.291666666701</v>
      </c>
      <c r="E1447" s="16" t="s">
        <v>1375</v>
      </c>
      <c r="F1447" s="36">
        <v>44312.291666666701</v>
      </c>
      <c r="G1447" s="16" t="s">
        <v>505</v>
      </c>
      <c r="H1447" s="17" t="s">
        <v>95</v>
      </c>
      <c r="I1447" s="17" t="s">
        <v>56</v>
      </c>
      <c r="J1447" s="17"/>
      <c r="K1447" s="17" t="s">
        <v>96</v>
      </c>
      <c r="L1447" s="17" t="s">
        <v>57</v>
      </c>
      <c r="M1447" s="17"/>
      <c r="N1447" s="17">
        <v>400</v>
      </c>
      <c r="O1447" s="17">
        <v>200</v>
      </c>
      <c r="P1447" s="17"/>
      <c r="Q1447" s="17">
        <v>400</v>
      </c>
      <c r="R1447" s="17" t="s">
        <v>83</v>
      </c>
      <c r="S1447" s="17" t="s">
        <v>58</v>
      </c>
      <c r="T1447" s="17" t="s">
        <v>88</v>
      </c>
      <c r="U1447" s="17" t="s">
        <v>61</v>
      </c>
      <c r="V1447" s="17" t="s">
        <v>89</v>
      </c>
      <c r="W1447" s="19" t="s">
        <v>198</v>
      </c>
      <c r="X1447" s="18">
        <v>45627.333333333299</v>
      </c>
      <c r="Y1447" s="18">
        <v>45627.333333333299</v>
      </c>
      <c r="Z1447" s="17" t="s">
        <v>103</v>
      </c>
      <c r="AA1447" s="17" t="s">
        <v>65</v>
      </c>
      <c r="AB1447" s="17"/>
      <c r="AC1447" s="17" t="s">
        <v>103</v>
      </c>
      <c r="AD1447" s="17"/>
      <c r="AE1447" s="17" t="s">
        <v>1509</v>
      </c>
    </row>
    <row r="1448" spans="1:31" s="3" customFormat="1" ht="13" x14ac:dyDescent="0.3">
      <c r="A1448" s="35" t="s">
        <v>4041</v>
      </c>
      <c r="B1448" s="17">
        <v>1793</v>
      </c>
      <c r="C1448" s="18">
        <v>43932</v>
      </c>
      <c r="D1448" s="18">
        <v>43936.291666666701</v>
      </c>
      <c r="E1448" s="16" t="s">
        <v>1375</v>
      </c>
      <c r="F1448" s="36">
        <v>44326.291666666701</v>
      </c>
      <c r="G1448" s="16" t="s">
        <v>505</v>
      </c>
      <c r="H1448" s="17" t="s">
        <v>56</v>
      </c>
      <c r="I1448" s="17" t="s">
        <v>55</v>
      </c>
      <c r="J1448" s="17" t="s">
        <v>95</v>
      </c>
      <c r="K1448" s="17" t="s">
        <v>57</v>
      </c>
      <c r="L1448" s="17" t="s">
        <v>55</v>
      </c>
      <c r="M1448" s="17" t="s">
        <v>96</v>
      </c>
      <c r="N1448" s="17">
        <v>203.94</v>
      </c>
      <c r="O1448" s="17">
        <v>207.2</v>
      </c>
      <c r="P1448" s="17">
        <v>208.08</v>
      </c>
      <c r="Q1448" s="17">
        <v>200</v>
      </c>
      <c r="R1448" s="17" t="s">
        <v>83</v>
      </c>
      <c r="S1448" s="17" t="s">
        <v>58</v>
      </c>
      <c r="T1448" s="17" t="s">
        <v>88</v>
      </c>
      <c r="U1448" s="17" t="s">
        <v>61</v>
      </c>
      <c r="V1448" s="17" t="s">
        <v>89</v>
      </c>
      <c r="W1448" s="19" t="s">
        <v>4042</v>
      </c>
      <c r="X1448" s="18">
        <v>45641.333333333299</v>
      </c>
      <c r="Y1448" s="18">
        <v>45641.333333333299</v>
      </c>
      <c r="Z1448" s="17" t="s">
        <v>103</v>
      </c>
      <c r="AA1448" s="17" t="s">
        <v>65</v>
      </c>
      <c r="AB1448" s="17"/>
      <c r="AC1448" s="17" t="s">
        <v>103</v>
      </c>
      <c r="AD1448" s="17"/>
      <c r="AE1448" s="17" t="s">
        <v>1486</v>
      </c>
    </row>
    <row r="1449" spans="1:31" s="3" customFormat="1" ht="13" x14ac:dyDescent="0.3">
      <c r="A1449" s="35" t="s">
        <v>4043</v>
      </c>
      <c r="B1449" s="17">
        <v>1794</v>
      </c>
      <c r="C1449" s="18">
        <v>43923</v>
      </c>
      <c r="D1449" s="18">
        <v>43936.291666666701</v>
      </c>
      <c r="E1449" s="16" t="s">
        <v>1375</v>
      </c>
      <c r="F1449" s="36">
        <v>44267.333333333299</v>
      </c>
      <c r="G1449" s="16" t="s">
        <v>505</v>
      </c>
      <c r="H1449" s="17" t="s">
        <v>56</v>
      </c>
      <c r="I1449" s="17" t="s">
        <v>95</v>
      </c>
      <c r="J1449" s="17"/>
      <c r="K1449" s="17" t="s">
        <v>57</v>
      </c>
      <c r="L1449" s="17" t="s">
        <v>96</v>
      </c>
      <c r="M1449" s="17"/>
      <c r="N1449" s="17">
        <v>305.2</v>
      </c>
      <c r="O1449" s="17">
        <v>305.2</v>
      </c>
      <c r="P1449" s="17"/>
      <c r="Q1449" s="17">
        <v>300</v>
      </c>
      <c r="R1449" s="17" t="s">
        <v>83</v>
      </c>
      <c r="S1449" s="17" t="s">
        <v>58</v>
      </c>
      <c r="T1449" s="17" t="s">
        <v>4044</v>
      </c>
      <c r="U1449" s="17" t="s">
        <v>61</v>
      </c>
      <c r="V1449" s="17" t="s">
        <v>89</v>
      </c>
      <c r="W1449" s="19" t="s">
        <v>4045</v>
      </c>
      <c r="X1449" s="18">
        <v>45565.291666666701</v>
      </c>
      <c r="Y1449" s="18">
        <v>45565.291666666701</v>
      </c>
      <c r="Z1449" s="17" t="s">
        <v>103</v>
      </c>
      <c r="AA1449" s="17"/>
      <c r="AB1449" s="17"/>
      <c r="AC1449" s="17" t="s">
        <v>103</v>
      </c>
      <c r="AD1449" s="17"/>
      <c r="AE1449" s="17" t="s">
        <v>1509</v>
      </c>
    </row>
    <row r="1450" spans="1:31" s="3" customFormat="1" ht="13" x14ac:dyDescent="0.3">
      <c r="A1450" s="35" t="s">
        <v>4046</v>
      </c>
      <c r="B1450" s="17">
        <v>1797</v>
      </c>
      <c r="C1450" s="18">
        <v>43927</v>
      </c>
      <c r="D1450" s="18">
        <v>43936.291666666701</v>
      </c>
      <c r="E1450" s="16" t="s">
        <v>1375</v>
      </c>
      <c r="F1450" s="36">
        <v>44312.291666666701</v>
      </c>
      <c r="G1450" s="16" t="s">
        <v>505</v>
      </c>
      <c r="H1450" s="17" t="s">
        <v>95</v>
      </c>
      <c r="I1450" s="17" t="s">
        <v>56</v>
      </c>
      <c r="J1450" s="17"/>
      <c r="K1450" s="17" t="s">
        <v>96</v>
      </c>
      <c r="L1450" s="17" t="s">
        <v>57</v>
      </c>
      <c r="M1450" s="17"/>
      <c r="N1450" s="17">
        <v>300</v>
      </c>
      <c r="O1450" s="17">
        <v>150</v>
      </c>
      <c r="P1450" s="17"/>
      <c r="Q1450" s="17">
        <v>300</v>
      </c>
      <c r="R1450" s="17" t="s">
        <v>83</v>
      </c>
      <c r="S1450" s="17" t="s">
        <v>58</v>
      </c>
      <c r="T1450" s="17" t="s">
        <v>472</v>
      </c>
      <c r="U1450" s="17" t="s">
        <v>120</v>
      </c>
      <c r="V1450" s="17" t="s">
        <v>193</v>
      </c>
      <c r="W1450" s="19" t="s">
        <v>3565</v>
      </c>
      <c r="X1450" s="18">
        <v>45627.333333333299</v>
      </c>
      <c r="Y1450" s="18">
        <v>45627.333333333299</v>
      </c>
      <c r="Z1450" s="17" t="s">
        <v>103</v>
      </c>
      <c r="AA1450" s="17" t="s">
        <v>65</v>
      </c>
      <c r="AB1450" s="17"/>
      <c r="AC1450" s="17" t="s">
        <v>103</v>
      </c>
      <c r="AD1450" s="17"/>
      <c r="AE1450" s="17" t="s">
        <v>1509</v>
      </c>
    </row>
    <row r="1451" spans="1:31" s="3" customFormat="1" ht="13" x14ac:dyDescent="0.3">
      <c r="A1451" s="35" t="s">
        <v>4047</v>
      </c>
      <c r="B1451" s="17">
        <v>1802</v>
      </c>
      <c r="C1451" s="18">
        <v>43923</v>
      </c>
      <c r="D1451" s="18">
        <v>43936.291666666701</v>
      </c>
      <c r="E1451" s="16" t="s">
        <v>1375</v>
      </c>
      <c r="F1451" s="36">
        <v>45051.291666666701</v>
      </c>
      <c r="G1451" s="16" t="s">
        <v>505</v>
      </c>
      <c r="H1451" s="17" t="s">
        <v>56</v>
      </c>
      <c r="I1451" s="17"/>
      <c r="J1451" s="17"/>
      <c r="K1451" s="17" t="s">
        <v>57</v>
      </c>
      <c r="L1451" s="17"/>
      <c r="M1451" s="17"/>
      <c r="N1451" s="17">
        <v>20.8</v>
      </c>
      <c r="O1451" s="17"/>
      <c r="P1451" s="17"/>
      <c r="Q1451" s="17">
        <v>20</v>
      </c>
      <c r="R1451" s="17" t="s">
        <v>115</v>
      </c>
      <c r="S1451" s="17"/>
      <c r="T1451" s="17" t="s">
        <v>70</v>
      </c>
      <c r="U1451" s="17" t="s">
        <v>61</v>
      </c>
      <c r="V1451" s="17" t="s">
        <v>71</v>
      </c>
      <c r="W1451" s="19" t="s">
        <v>181</v>
      </c>
      <c r="X1451" s="18">
        <v>45291.333333333299</v>
      </c>
      <c r="Y1451" s="18">
        <v>45634.333333333299</v>
      </c>
      <c r="Z1451" s="17" t="s">
        <v>103</v>
      </c>
      <c r="AA1451" s="17" t="s">
        <v>65</v>
      </c>
      <c r="AB1451" s="17" t="s">
        <v>65</v>
      </c>
      <c r="AC1451" s="17" t="s">
        <v>103</v>
      </c>
      <c r="AD1451" s="17"/>
      <c r="AE1451" s="17" t="s">
        <v>1509</v>
      </c>
    </row>
    <row r="1452" spans="1:31" s="3" customFormat="1" ht="25.5" x14ac:dyDescent="0.3">
      <c r="A1452" s="35" t="s">
        <v>4048</v>
      </c>
      <c r="B1452" s="17">
        <v>1803</v>
      </c>
      <c r="C1452" s="18">
        <v>43936</v>
      </c>
      <c r="D1452" s="18">
        <v>43936.291666666701</v>
      </c>
      <c r="E1452" s="16" t="s">
        <v>1375</v>
      </c>
      <c r="F1452" s="36">
        <v>44264.333333333299</v>
      </c>
      <c r="G1452" s="16" t="s">
        <v>505</v>
      </c>
      <c r="H1452" s="17" t="s">
        <v>56</v>
      </c>
      <c r="I1452" s="17"/>
      <c r="J1452" s="17"/>
      <c r="K1452" s="17" t="s">
        <v>57</v>
      </c>
      <c r="L1452" s="17"/>
      <c r="M1452" s="17"/>
      <c r="N1452" s="17">
        <v>81.375</v>
      </c>
      <c r="O1452" s="17"/>
      <c r="P1452" s="17"/>
      <c r="Q1452" s="17">
        <v>80</v>
      </c>
      <c r="R1452" s="17" t="s">
        <v>83</v>
      </c>
      <c r="S1452" s="17"/>
      <c r="T1452" s="17" t="s">
        <v>70</v>
      </c>
      <c r="U1452" s="17" t="s">
        <v>61</v>
      </c>
      <c r="V1452" s="17" t="s">
        <v>71</v>
      </c>
      <c r="W1452" s="19" t="s">
        <v>4049</v>
      </c>
      <c r="X1452" s="18">
        <v>45960.291666666701</v>
      </c>
      <c r="Y1452" s="18">
        <v>45960.291666666701</v>
      </c>
      <c r="Z1452" s="17" t="s">
        <v>103</v>
      </c>
      <c r="AA1452" s="17"/>
      <c r="AB1452" s="17"/>
      <c r="AC1452" s="17" t="s">
        <v>103</v>
      </c>
      <c r="AD1452" s="17"/>
      <c r="AE1452" s="17" t="s">
        <v>1509</v>
      </c>
    </row>
    <row r="1453" spans="1:31" s="3" customFormat="1" ht="25.5" x14ac:dyDescent="0.3">
      <c r="A1453" s="35" t="s">
        <v>4050</v>
      </c>
      <c r="B1453" s="17">
        <v>1804</v>
      </c>
      <c r="C1453" s="18">
        <v>43934</v>
      </c>
      <c r="D1453" s="18">
        <v>43936.291666666701</v>
      </c>
      <c r="E1453" s="16" t="s">
        <v>1375</v>
      </c>
      <c r="F1453" s="36">
        <v>44265.333333333299</v>
      </c>
      <c r="G1453" s="16" t="s">
        <v>505</v>
      </c>
      <c r="H1453" s="17" t="s">
        <v>55</v>
      </c>
      <c r="I1453" s="17" t="s">
        <v>56</v>
      </c>
      <c r="J1453" s="17"/>
      <c r="K1453" s="17" t="s">
        <v>55</v>
      </c>
      <c r="L1453" s="17" t="s">
        <v>57</v>
      </c>
      <c r="M1453" s="17"/>
      <c r="N1453" s="17">
        <v>205.8</v>
      </c>
      <c r="O1453" s="17">
        <v>205</v>
      </c>
      <c r="P1453" s="17"/>
      <c r="Q1453" s="17">
        <v>400</v>
      </c>
      <c r="R1453" s="17" t="s">
        <v>83</v>
      </c>
      <c r="S1453" s="17" t="s">
        <v>58</v>
      </c>
      <c r="T1453" s="17" t="s">
        <v>70</v>
      </c>
      <c r="U1453" s="17" t="s">
        <v>61</v>
      </c>
      <c r="V1453" s="17" t="s">
        <v>71</v>
      </c>
      <c r="W1453" s="19" t="s">
        <v>4051</v>
      </c>
      <c r="X1453" s="18">
        <v>45261.333333333299</v>
      </c>
      <c r="Y1453" s="18">
        <v>45261.333333333299</v>
      </c>
      <c r="Z1453" s="17" t="s">
        <v>103</v>
      </c>
      <c r="AA1453" s="17"/>
      <c r="AB1453" s="17"/>
      <c r="AC1453" s="17" t="s">
        <v>103</v>
      </c>
      <c r="AD1453" s="17"/>
      <c r="AE1453" s="17" t="s">
        <v>1509</v>
      </c>
    </row>
    <row r="1454" spans="1:31" s="3" customFormat="1" ht="13" x14ac:dyDescent="0.3">
      <c r="A1454" s="35" t="s">
        <v>4052</v>
      </c>
      <c r="B1454" s="17">
        <v>1805</v>
      </c>
      <c r="C1454" s="18">
        <v>43935</v>
      </c>
      <c r="D1454" s="18">
        <v>43936.291666666701</v>
      </c>
      <c r="E1454" s="16" t="s">
        <v>1375</v>
      </c>
      <c r="F1454" s="36">
        <v>44271.291666666701</v>
      </c>
      <c r="G1454" s="16" t="s">
        <v>505</v>
      </c>
      <c r="H1454" s="17" t="s">
        <v>56</v>
      </c>
      <c r="I1454" s="17"/>
      <c r="J1454" s="17"/>
      <c r="K1454" s="17" t="s">
        <v>57</v>
      </c>
      <c r="L1454" s="17"/>
      <c r="M1454" s="17"/>
      <c r="N1454" s="17">
        <v>75</v>
      </c>
      <c r="O1454" s="17"/>
      <c r="P1454" s="17"/>
      <c r="Q1454" s="17">
        <v>75</v>
      </c>
      <c r="R1454" s="17" t="s">
        <v>83</v>
      </c>
      <c r="S1454" s="17"/>
      <c r="T1454" s="17" t="s">
        <v>70</v>
      </c>
      <c r="U1454" s="17" t="s">
        <v>61</v>
      </c>
      <c r="V1454" s="17" t="s">
        <v>71</v>
      </c>
      <c r="W1454" s="19" t="s">
        <v>4053</v>
      </c>
      <c r="X1454" s="18">
        <v>44713.291666666701</v>
      </c>
      <c r="Y1454" s="18">
        <v>44713.291666666701</v>
      </c>
      <c r="Z1454" s="17" t="s">
        <v>103</v>
      </c>
      <c r="AA1454" s="17"/>
      <c r="AB1454" s="17"/>
      <c r="AC1454" s="17" t="s">
        <v>103</v>
      </c>
      <c r="AD1454" s="17"/>
      <c r="AE1454" s="17" t="s">
        <v>1509</v>
      </c>
    </row>
    <row r="1455" spans="1:31" s="3" customFormat="1" ht="13" x14ac:dyDescent="0.3">
      <c r="A1455" s="35" t="s">
        <v>4054</v>
      </c>
      <c r="B1455" s="17">
        <v>1807</v>
      </c>
      <c r="C1455" s="18">
        <v>43931</v>
      </c>
      <c r="D1455" s="18">
        <v>43936.291666666701</v>
      </c>
      <c r="E1455" s="16" t="s">
        <v>1375</v>
      </c>
      <c r="F1455" s="36">
        <v>44265.333333333299</v>
      </c>
      <c r="G1455" s="16" t="s">
        <v>505</v>
      </c>
      <c r="H1455" s="17" t="s">
        <v>56</v>
      </c>
      <c r="I1455" s="17"/>
      <c r="J1455" s="17"/>
      <c r="K1455" s="17" t="s">
        <v>57</v>
      </c>
      <c r="L1455" s="17"/>
      <c r="M1455" s="17"/>
      <c r="N1455" s="17">
        <v>154.14048</v>
      </c>
      <c r="O1455" s="17"/>
      <c r="P1455" s="17"/>
      <c r="Q1455" s="17">
        <v>150</v>
      </c>
      <c r="R1455" s="17" t="s">
        <v>83</v>
      </c>
      <c r="S1455" s="17"/>
      <c r="T1455" s="17" t="s">
        <v>70</v>
      </c>
      <c r="U1455" s="17" t="s">
        <v>61</v>
      </c>
      <c r="V1455" s="17" t="s">
        <v>71</v>
      </c>
      <c r="W1455" s="19" t="s">
        <v>4055</v>
      </c>
      <c r="X1455" s="18">
        <v>45214.291666666701</v>
      </c>
      <c r="Y1455" s="18">
        <v>45214.291666666701</v>
      </c>
      <c r="Z1455" s="17" t="s">
        <v>103</v>
      </c>
      <c r="AA1455" s="17"/>
      <c r="AB1455" s="17"/>
      <c r="AC1455" s="17" t="s">
        <v>103</v>
      </c>
      <c r="AD1455" s="17"/>
      <c r="AE1455" s="17" t="s">
        <v>1509</v>
      </c>
    </row>
    <row r="1456" spans="1:31" s="3" customFormat="1" ht="13" x14ac:dyDescent="0.3">
      <c r="A1456" s="35" t="s">
        <v>4056</v>
      </c>
      <c r="B1456" s="17">
        <v>1808</v>
      </c>
      <c r="C1456" s="18">
        <v>43935</v>
      </c>
      <c r="D1456" s="18">
        <v>43936.291666666701</v>
      </c>
      <c r="E1456" s="16" t="s">
        <v>1375</v>
      </c>
      <c r="F1456" s="36">
        <v>44270.291666666701</v>
      </c>
      <c r="G1456" s="16" t="s">
        <v>505</v>
      </c>
      <c r="H1456" s="17" t="s">
        <v>56</v>
      </c>
      <c r="I1456" s="17"/>
      <c r="J1456" s="17"/>
      <c r="K1456" s="17" t="s">
        <v>57</v>
      </c>
      <c r="L1456" s="17"/>
      <c r="M1456" s="17"/>
      <c r="N1456" s="17">
        <v>101.9</v>
      </c>
      <c r="O1456" s="17"/>
      <c r="P1456" s="17"/>
      <c r="Q1456" s="17">
        <v>101.1</v>
      </c>
      <c r="R1456" s="17" t="s">
        <v>83</v>
      </c>
      <c r="S1456" s="17"/>
      <c r="T1456" s="17" t="s">
        <v>70</v>
      </c>
      <c r="U1456" s="17" t="s">
        <v>61</v>
      </c>
      <c r="V1456" s="17" t="s">
        <v>71</v>
      </c>
      <c r="W1456" s="19" t="s">
        <v>4057</v>
      </c>
      <c r="X1456" s="18">
        <v>45122.291666666701</v>
      </c>
      <c r="Y1456" s="18">
        <v>45122.291666666701</v>
      </c>
      <c r="Z1456" s="17" t="s">
        <v>103</v>
      </c>
      <c r="AA1456" s="17"/>
      <c r="AB1456" s="17"/>
      <c r="AC1456" s="17" t="s">
        <v>103</v>
      </c>
      <c r="AD1456" s="17"/>
      <c r="AE1456" s="17" t="s">
        <v>1509</v>
      </c>
    </row>
    <row r="1457" spans="1:31" s="3" customFormat="1" ht="13" x14ac:dyDescent="0.3">
      <c r="A1457" s="35" t="s">
        <v>4058</v>
      </c>
      <c r="B1457" s="17">
        <v>1809</v>
      </c>
      <c r="C1457" s="18">
        <v>43935</v>
      </c>
      <c r="D1457" s="18">
        <v>43936.291666666701</v>
      </c>
      <c r="E1457" s="16" t="s">
        <v>1375</v>
      </c>
      <c r="F1457" s="36">
        <v>44015.291666666701</v>
      </c>
      <c r="G1457" s="16" t="s">
        <v>505</v>
      </c>
      <c r="H1457" s="17" t="s">
        <v>56</v>
      </c>
      <c r="I1457" s="17"/>
      <c r="J1457" s="17"/>
      <c r="K1457" s="17" t="s">
        <v>57</v>
      </c>
      <c r="L1457" s="17"/>
      <c r="M1457" s="17"/>
      <c r="N1457" s="17">
        <v>30</v>
      </c>
      <c r="O1457" s="17"/>
      <c r="P1457" s="17"/>
      <c r="Q1457" s="17">
        <v>30</v>
      </c>
      <c r="R1457" s="17" t="s">
        <v>83</v>
      </c>
      <c r="S1457" s="17"/>
      <c r="T1457" s="17" t="s">
        <v>70</v>
      </c>
      <c r="U1457" s="17" t="s">
        <v>61</v>
      </c>
      <c r="V1457" s="17" t="s">
        <v>71</v>
      </c>
      <c r="W1457" s="19" t="s">
        <v>1884</v>
      </c>
      <c r="X1457" s="18">
        <v>44743.291666666701</v>
      </c>
      <c r="Y1457" s="18">
        <v>44743.291666666701</v>
      </c>
      <c r="Z1457" s="17" t="s">
        <v>103</v>
      </c>
      <c r="AA1457" s="17"/>
      <c r="AB1457" s="17"/>
      <c r="AC1457" s="17" t="s">
        <v>103</v>
      </c>
      <c r="AD1457" s="17"/>
      <c r="AE1457" s="17" t="s">
        <v>1509</v>
      </c>
    </row>
    <row r="1458" spans="1:31" s="3" customFormat="1" ht="13" x14ac:dyDescent="0.3">
      <c r="A1458" s="35" t="s">
        <v>4059</v>
      </c>
      <c r="B1458" s="17">
        <v>1811</v>
      </c>
      <c r="C1458" s="18">
        <v>43923</v>
      </c>
      <c r="D1458" s="18">
        <v>43936.291666666701</v>
      </c>
      <c r="E1458" s="16" t="s">
        <v>1375</v>
      </c>
      <c r="F1458" s="36">
        <v>45036.291666666701</v>
      </c>
      <c r="G1458" s="16" t="s">
        <v>505</v>
      </c>
      <c r="H1458" s="17" t="s">
        <v>56</v>
      </c>
      <c r="I1458" s="17"/>
      <c r="J1458" s="17"/>
      <c r="K1458" s="17" t="s">
        <v>57</v>
      </c>
      <c r="L1458" s="17"/>
      <c r="M1458" s="17"/>
      <c r="N1458" s="17">
        <v>101.9</v>
      </c>
      <c r="O1458" s="17"/>
      <c r="P1458" s="17"/>
      <c r="Q1458" s="17">
        <v>100</v>
      </c>
      <c r="R1458" s="17" t="s">
        <v>83</v>
      </c>
      <c r="S1458" s="17"/>
      <c r="T1458" s="17" t="s">
        <v>70</v>
      </c>
      <c r="U1458" s="17" t="s">
        <v>61</v>
      </c>
      <c r="V1458" s="17" t="s">
        <v>71</v>
      </c>
      <c r="W1458" s="19" t="s">
        <v>4060</v>
      </c>
      <c r="X1458" s="18">
        <v>45291.333333333299</v>
      </c>
      <c r="Y1458" s="18">
        <v>45634.333333333299</v>
      </c>
      <c r="Z1458" s="17" t="s">
        <v>103</v>
      </c>
      <c r="AA1458" s="17" t="s">
        <v>65</v>
      </c>
      <c r="AB1458" s="17" t="s">
        <v>65</v>
      </c>
      <c r="AC1458" s="17" t="s">
        <v>103</v>
      </c>
      <c r="AD1458" s="17" t="s">
        <v>186</v>
      </c>
      <c r="AE1458" s="17" t="s">
        <v>1509</v>
      </c>
    </row>
    <row r="1459" spans="1:31" s="3" customFormat="1" ht="13" x14ac:dyDescent="0.3">
      <c r="A1459" s="35" t="s">
        <v>4061</v>
      </c>
      <c r="B1459" s="17">
        <v>1813</v>
      </c>
      <c r="C1459" s="18">
        <v>43928</v>
      </c>
      <c r="D1459" s="18">
        <v>43936.291666666701</v>
      </c>
      <c r="E1459" s="16" t="s">
        <v>1375</v>
      </c>
      <c r="F1459" s="36">
        <v>44018.291666666701</v>
      </c>
      <c r="G1459" s="16" t="s">
        <v>505</v>
      </c>
      <c r="H1459" s="17" t="s">
        <v>56</v>
      </c>
      <c r="I1459" s="17"/>
      <c r="J1459" s="17"/>
      <c r="K1459" s="17" t="s">
        <v>57</v>
      </c>
      <c r="L1459" s="17"/>
      <c r="M1459" s="17"/>
      <c r="N1459" s="17">
        <v>300</v>
      </c>
      <c r="O1459" s="17"/>
      <c r="P1459" s="17"/>
      <c r="Q1459" s="17">
        <v>300</v>
      </c>
      <c r="R1459" s="17" t="s">
        <v>83</v>
      </c>
      <c r="S1459" s="17"/>
      <c r="T1459" s="17" t="s">
        <v>70</v>
      </c>
      <c r="U1459" s="17" t="s">
        <v>61</v>
      </c>
      <c r="V1459" s="17" t="s">
        <v>71</v>
      </c>
      <c r="W1459" s="19" t="s">
        <v>4062</v>
      </c>
      <c r="X1459" s="18">
        <v>45627.333333333299</v>
      </c>
      <c r="Y1459" s="18">
        <v>45627.333333333299</v>
      </c>
      <c r="Z1459" s="17" t="s">
        <v>103</v>
      </c>
      <c r="AA1459" s="17"/>
      <c r="AB1459" s="17"/>
      <c r="AC1459" s="17" t="s">
        <v>103</v>
      </c>
      <c r="AD1459" s="17"/>
      <c r="AE1459" s="17"/>
    </row>
    <row r="1460" spans="1:31" s="3" customFormat="1" ht="13" x14ac:dyDescent="0.3">
      <c r="A1460" s="35" t="s">
        <v>4063</v>
      </c>
      <c r="B1460" s="17">
        <v>1816</v>
      </c>
      <c r="C1460" s="18">
        <v>43930</v>
      </c>
      <c r="D1460" s="18">
        <v>43936.291666666701</v>
      </c>
      <c r="E1460" s="16" t="s">
        <v>1375</v>
      </c>
      <c r="F1460" s="36">
        <v>44272.291666666701</v>
      </c>
      <c r="G1460" s="16" t="s">
        <v>505</v>
      </c>
      <c r="H1460" s="17" t="s">
        <v>111</v>
      </c>
      <c r="I1460" s="17"/>
      <c r="J1460" s="17"/>
      <c r="K1460" s="17" t="s">
        <v>77</v>
      </c>
      <c r="L1460" s="17"/>
      <c r="M1460" s="17"/>
      <c r="N1460" s="17">
        <v>26.37</v>
      </c>
      <c r="O1460" s="17"/>
      <c r="P1460" s="17"/>
      <c r="Q1460" s="17">
        <v>26.37</v>
      </c>
      <c r="R1460" s="17" t="s">
        <v>83</v>
      </c>
      <c r="S1460" s="17"/>
      <c r="T1460" s="17" t="s">
        <v>70</v>
      </c>
      <c r="U1460" s="17" t="s">
        <v>61</v>
      </c>
      <c r="V1460" s="17" t="s">
        <v>71</v>
      </c>
      <c r="W1460" s="19" t="s">
        <v>3044</v>
      </c>
      <c r="X1460" s="18">
        <v>44682.291666666701</v>
      </c>
      <c r="Y1460" s="18">
        <v>44682.291666666701</v>
      </c>
      <c r="Z1460" s="17" t="s">
        <v>103</v>
      </c>
      <c r="AA1460" s="17"/>
      <c r="AB1460" s="17"/>
      <c r="AC1460" s="17" t="s">
        <v>103</v>
      </c>
      <c r="AD1460" s="17"/>
      <c r="AE1460" s="17" t="s">
        <v>1509</v>
      </c>
    </row>
    <row r="1461" spans="1:31" s="3" customFormat="1" ht="25.5" x14ac:dyDescent="0.3">
      <c r="A1461" s="35" t="s">
        <v>4064</v>
      </c>
      <c r="B1461" s="17">
        <v>1817</v>
      </c>
      <c r="C1461" s="18">
        <v>43922</v>
      </c>
      <c r="D1461" s="18">
        <v>43936.291666666701</v>
      </c>
      <c r="E1461" s="16" t="s">
        <v>1375</v>
      </c>
      <c r="F1461" s="36">
        <v>44326.291666666701</v>
      </c>
      <c r="G1461" s="16" t="s">
        <v>505</v>
      </c>
      <c r="H1461" s="17" t="s">
        <v>95</v>
      </c>
      <c r="I1461" s="17" t="s">
        <v>56</v>
      </c>
      <c r="J1461" s="17"/>
      <c r="K1461" s="17" t="s">
        <v>96</v>
      </c>
      <c r="L1461" s="17" t="s">
        <v>57</v>
      </c>
      <c r="M1461" s="17"/>
      <c r="N1461" s="17">
        <v>33.5</v>
      </c>
      <c r="O1461" s="17">
        <v>202.23</v>
      </c>
      <c r="P1461" s="17"/>
      <c r="Q1461" s="17">
        <v>200</v>
      </c>
      <c r="R1461" s="17" t="s">
        <v>83</v>
      </c>
      <c r="S1461" s="17" t="s">
        <v>58</v>
      </c>
      <c r="T1461" s="17" t="s">
        <v>70</v>
      </c>
      <c r="U1461" s="17" t="s">
        <v>61</v>
      </c>
      <c r="V1461" s="17" t="s">
        <v>71</v>
      </c>
      <c r="W1461" s="19" t="s">
        <v>4065</v>
      </c>
      <c r="X1461" s="18">
        <v>44732.291666666701</v>
      </c>
      <c r="Y1461" s="18">
        <v>44732.291666666701</v>
      </c>
      <c r="Z1461" s="17" t="s">
        <v>103</v>
      </c>
      <c r="AA1461" s="17" t="s">
        <v>65</v>
      </c>
      <c r="AB1461" s="17"/>
      <c r="AC1461" s="17" t="s">
        <v>103</v>
      </c>
      <c r="AD1461" s="17"/>
      <c r="AE1461" s="17" t="s">
        <v>1486</v>
      </c>
    </row>
    <row r="1462" spans="1:31" s="3" customFormat="1" ht="13" x14ac:dyDescent="0.3">
      <c r="A1462" s="35" t="s">
        <v>4066</v>
      </c>
      <c r="B1462" s="17">
        <v>1819</v>
      </c>
      <c r="C1462" s="18">
        <v>43935</v>
      </c>
      <c r="D1462" s="18">
        <v>43936.291666666701</v>
      </c>
      <c r="E1462" s="16" t="s">
        <v>1375</v>
      </c>
      <c r="F1462" s="36">
        <v>44039.291666666701</v>
      </c>
      <c r="G1462" s="16" t="s">
        <v>505</v>
      </c>
      <c r="H1462" s="17" t="s">
        <v>56</v>
      </c>
      <c r="I1462" s="17"/>
      <c r="J1462" s="17"/>
      <c r="K1462" s="17" t="s">
        <v>57</v>
      </c>
      <c r="L1462" s="17"/>
      <c r="M1462" s="17"/>
      <c r="N1462" s="17">
        <v>82.6</v>
      </c>
      <c r="O1462" s="17"/>
      <c r="P1462" s="17"/>
      <c r="Q1462" s="17">
        <v>80</v>
      </c>
      <c r="R1462" s="17" t="s">
        <v>83</v>
      </c>
      <c r="S1462" s="17"/>
      <c r="T1462" s="17" t="s">
        <v>70</v>
      </c>
      <c r="U1462" s="17" t="s">
        <v>61</v>
      </c>
      <c r="V1462" s="17" t="s">
        <v>71</v>
      </c>
      <c r="W1462" s="19" t="s">
        <v>4067</v>
      </c>
      <c r="X1462" s="18">
        <v>45170.291666666701</v>
      </c>
      <c r="Y1462" s="18">
        <v>45170.291666666701</v>
      </c>
      <c r="Z1462" s="17" t="s">
        <v>103</v>
      </c>
      <c r="AA1462" s="17"/>
      <c r="AB1462" s="17"/>
      <c r="AC1462" s="17" t="s">
        <v>103</v>
      </c>
      <c r="AD1462" s="17"/>
      <c r="AE1462" s="17" t="s">
        <v>1486</v>
      </c>
    </row>
    <row r="1463" spans="1:31" s="3" customFormat="1" ht="25.5" x14ac:dyDescent="0.3">
      <c r="A1463" s="35" t="s">
        <v>4068</v>
      </c>
      <c r="B1463" s="17">
        <v>1826</v>
      </c>
      <c r="C1463" s="18">
        <v>43923</v>
      </c>
      <c r="D1463" s="18">
        <v>43936.291666666701</v>
      </c>
      <c r="E1463" s="16" t="s">
        <v>1375</v>
      </c>
      <c r="F1463" s="36">
        <v>44018.291666666701</v>
      </c>
      <c r="G1463" s="16" t="s">
        <v>505</v>
      </c>
      <c r="H1463" s="17" t="s">
        <v>56</v>
      </c>
      <c r="I1463" s="17" t="s">
        <v>95</v>
      </c>
      <c r="J1463" s="17"/>
      <c r="K1463" s="17" t="s">
        <v>57</v>
      </c>
      <c r="L1463" s="17" t="s">
        <v>96</v>
      </c>
      <c r="M1463" s="17"/>
      <c r="N1463" s="17">
        <v>252.6</v>
      </c>
      <c r="O1463" s="17">
        <v>252.6</v>
      </c>
      <c r="P1463" s="17"/>
      <c r="Q1463" s="17">
        <v>250</v>
      </c>
      <c r="R1463" s="17" t="s">
        <v>83</v>
      </c>
      <c r="S1463" s="17" t="s">
        <v>58</v>
      </c>
      <c r="T1463" s="17" t="s">
        <v>257</v>
      </c>
      <c r="U1463" s="17" t="s">
        <v>189</v>
      </c>
      <c r="V1463" s="17" t="s">
        <v>71</v>
      </c>
      <c r="W1463" s="19" t="s">
        <v>4069</v>
      </c>
      <c r="X1463" s="18">
        <v>45565.291666666701</v>
      </c>
      <c r="Y1463" s="18">
        <v>45565.291666666701</v>
      </c>
      <c r="Z1463" s="17" t="s">
        <v>103</v>
      </c>
      <c r="AA1463" s="17"/>
      <c r="AB1463" s="17"/>
      <c r="AC1463" s="17" t="s">
        <v>103</v>
      </c>
      <c r="AD1463" s="17"/>
      <c r="AE1463" s="17" t="s">
        <v>1509</v>
      </c>
    </row>
    <row r="1464" spans="1:31" s="3" customFormat="1" ht="13" x14ac:dyDescent="0.3">
      <c r="A1464" s="35" t="s">
        <v>4070</v>
      </c>
      <c r="B1464" s="17">
        <v>1827</v>
      </c>
      <c r="C1464" s="18">
        <v>43926</v>
      </c>
      <c r="D1464" s="18">
        <v>43936.291666666701</v>
      </c>
      <c r="E1464" s="16" t="s">
        <v>1375</v>
      </c>
      <c r="F1464" s="36">
        <v>44270.291666666701</v>
      </c>
      <c r="G1464" s="16" t="s">
        <v>505</v>
      </c>
      <c r="H1464" s="17" t="s">
        <v>56</v>
      </c>
      <c r="I1464" s="17"/>
      <c r="J1464" s="17"/>
      <c r="K1464" s="17" t="s">
        <v>57</v>
      </c>
      <c r="L1464" s="17"/>
      <c r="M1464" s="17"/>
      <c r="N1464" s="17">
        <v>425.1</v>
      </c>
      <c r="O1464" s="17"/>
      <c r="P1464" s="17"/>
      <c r="Q1464" s="17">
        <v>400</v>
      </c>
      <c r="R1464" s="17" t="s">
        <v>83</v>
      </c>
      <c r="S1464" s="17"/>
      <c r="T1464" s="17" t="s">
        <v>229</v>
      </c>
      <c r="U1464" s="17" t="s">
        <v>61</v>
      </c>
      <c r="V1464" s="17" t="s">
        <v>71</v>
      </c>
      <c r="W1464" s="19" t="s">
        <v>2228</v>
      </c>
      <c r="X1464" s="18">
        <v>45474.291666666701</v>
      </c>
      <c r="Y1464" s="18">
        <v>45474.291666666701</v>
      </c>
      <c r="Z1464" s="17" t="s">
        <v>103</v>
      </c>
      <c r="AA1464" s="17"/>
      <c r="AB1464" s="17"/>
      <c r="AC1464" s="17" t="s">
        <v>103</v>
      </c>
      <c r="AD1464" s="17"/>
      <c r="AE1464" s="17" t="s">
        <v>1509</v>
      </c>
    </row>
    <row r="1465" spans="1:31" s="3" customFormat="1" ht="13" x14ac:dyDescent="0.3">
      <c r="A1465" s="35" t="s">
        <v>4071</v>
      </c>
      <c r="B1465" s="17">
        <v>1833</v>
      </c>
      <c r="C1465" s="18">
        <v>44252</v>
      </c>
      <c r="D1465" s="18">
        <v>44278.291666666701</v>
      </c>
      <c r="E1465" s="16" t="s">
        <v>1375</v>
      </c>
      <c r="F1465" s="36">
        <v>44433.291666666701</v>
      </c>
      <c r="G1465" s="16" t="s">
        <v>609</v>
      </c>
      <c r="H1465" s="17" t="s">
        <v>56</v>
      </c>
      <c r="I1465" s="17"/>
      <c r="J1465" s="17"/>
      <c r="K1465" s="17" t="s">
        <v>57</v>
      </c>
      <c r="L1465" s="17"/>
      <c r="M1465" s="17"/>
      <c r="N1465" s="17">
        <v>510.21</v>
      </c>
      <c r="O1465" s="17"/>
      <c r="P1465" s="17"/>
      <c r="Q1465" s="17">
        <v>122.5</v>
      </c>
      <c r="R1465" s="17" t="s">
        <v>83</v>
      </c>
      <c r="S1465" s="17"/>
      <c r="T1465" s="17" t="s">
        <v>84</v>
      </c>
      <c r="U1465" s="17" t="s">
        <v>61</v>
      </c>
      <c r="V1465" s="17" t="s">
        <v>89</v>
      </c>
      <c r="W1465" s="19" t="s">
        <v>4072</v>
      </c>
      <c r="X1465" s="18">
        <v>44764.291666666701</v>
      </c>
      <c r="Y1465" s="18">
        <v>44764.291666666701</v>
      </c>
      <c r="Z1465" s="17" t="s">
        <v>103</v>
      </c>
      <c r="AA1465" s="17"/>
      <c r="AB1465" s="17"/>
      <c r="AC1465" s="17" t="s">
        <v>103</v>
      </c>
      <c r="AD1465" s="17"/>
      <c r="AE1465" s="17" t="s">
        <v>1509</v>
      </c>
    </row>
    <row r="1466" spans="1:31" s="3" customFormat="1" ht="13" x14ac:dyDescent="0.3">
      <c r="A1466" s="35" t="s">
        <v>4073</v>
      </c>
      <c r="B1466" s="17">
        <v>1839</v>
      </c>
      <c r="C1466" s="18">
        <v>44287</v>
      </c>
      <c r="D1466" s="18">
        <v>44301.291666666701</v>
      </c>
      <c r="E1466" s="16" t="s">
        <v>1375</v>
      </c>
      <c r="F1466" s="36">
        <v>44440.291666666701</v>
      </c>
      <c r="G1466" s="16" t="s">
        <v>609</v>
      </c>
      <c r="H1466" s="17" t="s">
        <v>56</v>
      </c>
      <c r="I1466" s="17"/>
      <c r="J1466" s="17"/>
      <c r="K1466" s="17" t="s">
        <v>57</v>
      </c>
      <c r="L1466" s="17"/>
      <c r="M1466" s="17"/>
      <c r="N1466" s="17">
        <v>61.85</v>
      </c>
      <c r="O1466" s="17"/>
      <c r="P1466" s="17"/>
      <c r="Q1466" s="17">
        <v>60</v>
      </c>
      <c r="R1466" s="17" t="s">
        <v>83</v>
      </c>
      <c r="S1466" s="17" t="s">
        <v>58</v>
      </c>
      <c r="T1466" s="17" t="s">
        <v>3139</v>
      </c>
      <c r="U1466" s="17" t="s">
        <v>61</v>
      </c>
      <c r="V1466" s="17" t="s">
        <v>62</v>
      </c>
      <c r="W1466" s="19" t="s">
        <v>4074</v>
      </c>
      <c r="X1466" s="18">
        <v>45597.291666666701</v>
      </c>
      <c r="Y1466" s="18">
        <v>45597.291666666701</v>
      </c>
      <c r="Z1466" s="17" t="s">
        <v>103</v>
      </c>
      <c r="AA1466" s="17"/>
      <c r="AB1466" s="17"/>
      <c r="AC1466" s="17" t="s">
        <v>103</v>
      </c>
      <c r="AD1466" s="17"/>
      <c r="AE1466" s="17" t="s">
        <v>1509</v>
      </c>
    </row>
    <row r="1467" spans="1:31" s="3" customFormat="1" ht="13" x14ac:dyDescent="0.3">
      <c r="A1467" s="35" t="s">
        <v>4075</v>
      </c>
      <c r="B1467" s="17">
        <v>1841</v>
      </c>
      <c r="C1467" s="18">
        <v>44292</v>
      </c>
      <c r="D1467" s="18">
        <v>44301.291666666701</v>
      </c>
      <c r="E1467" s="16" t="s">
        <v>1375</v>
      </c>
      <c r="F1467" s="36">
        <v>44888.333333333299</v>
      </c>
      <c r="G1467" s="16" t="s">
        <v>609</v>
      </c>
      <c r="H1467" s="17" t="s">
        <v>56</v>
      </c>
      <c r="I1467" s="17"/>
      <c r="J1467" s="17"/>
      <c r="K1467" s="17" t="s">
        <v>57</v>
      </c>
      <c r="L1467" s="17"/>
      <c r="M1467" s="17"/>
      <c r="N1467" s="17">
        <v>40.4</v>
      </c>
      <c r="O1467" s="17"/>
      <c r="P1467" s="17"/>
      <c r="Q1467" s="17">
        <v>40</v>
      </c>
      <c r="R1467" s="17" t="s">
        <v>83</v>
      </c>
      <c r="S1467" s="17"/>
      <c r="T1467" s="17" t="s">
        <v>205</v>
      </c>
      <c r="U1467" s="17" t="s">
        <v>61</v>
      </c>
      <c r="V1467" s="17" t="s">
        <v>62</v>
      </c>
      <c r="W1467" s="19" t="s">
        <v>4076</v>
      </c>
      <c r="X1467" s="18">
        <v>45658.333333333299</v>
      </c>
      <c r="Y1467" s="18">
        <v>45658.333333333299</v>
      </c>
      <c r="Z1467" s="17" t="s">
        <v>103</v>
      </c>
      <c r="AA1467" s="17"/>
      <c r="AB1467" s="17"/>
      <c r="AC1467" s="17" t="s">
        <v>103</v>
      </c>
      <c r="AD1467" s="17"/>
      <c r="AE1467" s="17" t="s">
        <v>1509</v>
      </c>
    </row>
    <row r="1468" spans="1:31" s="3" customFormat="1" ht="13" x14ac:dyDescent="0.3">
      <c r="A1468" s="35" t="s">
        <v>4077</v>
      </c>
      <c r="B1468" s="17">
        <v>1848</v>
      </c>
      <c r="C1468" s="18">
        <v>44298</v>
      </c>
      <c r="D1468" s="18">
        <v>44301.291666666701</v>
      </c>
      <c r="E1468" s="16" t="s">
        <v>1375</v>
      </c>
      <c r="F1468" s="36">
        <v>44909.333333333299</v>
      </c>
      <c r="G1468" s="16" t="s">
        <v>609</v>
      </c>
      <c r="H1468" s="17" t="s">
        <v>95</v>
      </c>
      <c r="I1468" s="17" t="s">
        <v>56</v>
      </c>
      <c r="J1468" s="17"/>
      <c r="K1468" s="17" t="s">
        <v>96</v>
      </c>
      <c r="L1468" s="17" t="s">
        <v>57</v>
      </c>
      <c r="M1468" s="17"/>
      <c r="N1468" s="17">
        <v>26.783999999999999</v>
      </c>
      <c r="O1468" s="17">
        <v>189.3015</v>
      </c>
      <c r="P1468" s="17"/>
      <c r="Q1468" s="17">
        <v>210</v>
      </c>
      <c r="R1468" s="17" t="s">
        <v>83</v>
      </c>
      <c r="S1468" s="17" t="s">
        <v>58</v>
      </c>
      <c r="T1468" s="17" t="s">
        <v>522</v>
      </c>
      <c r="U1468" s="17" t="s">
        <v>61</v>
      </c>
      <c r="V1468" s="17" t="s">
        <v>62</v>
      </c>
      <c r="W1468" s="19" t="s">
        <v>4078</v>
      </c>
      <c r="X1468" s="18">
        <v>45960.291666666701</v>
      </c>
      <c r="Y1468" s="18">
        <v>45960.291666666701</v>
      </c>
      <c r="Z1468" s="17" t="s">
        <v>103</v>
      </c>
      <c r="AA1468" s="17" t="s">
        <v>65</v>
      </c>
      <c r="AB1468" s="17"/>
      <c r="AC1468" s="17" t="s">
        <v>103</v>
      </c>
      <c r="AD1468" s="17"/>
      <c r="AE1468" s="17"/>
    </row>
    <row r="1469" spans="1:31" s="3" customFormat="1" ht="13" x14ac:dyDescent="0.3">
      <c r="A1469" s="35" t="s">
        <v>4079</v>
      </c>
      <c r="B1469" s="17">
        <v>1849</v>
      </c>
      <c r="C1469" s="18">
        <v>44295</v>
      </c>
      <c r="D1469" s="18">
        <v>44301.291666666701</v>
      </c>
      <c r="E1469" s="16" t="s">
        <v>1375</v>
      </c>
      <c r="F1469" s="36">
        <v>44911.333333333299</v>
      </c>
      <c r="G1469" s="16" t="s">
        <v>609</v>
      </c>
      <c r="H1469" s="17" t="s">
        <v>56</v>
      </c>
      <c r="I1469" s="17"/>
      <c r="J1469" s="17"/>
      <c r="K1469" s="17" t="s">
        <v>57</v>
      </c>
      <c r="L1469" s="17"/>
      <c r="M1469" s="17"/>
      <c r="N1469" s="17">
        <v>213.8451</v>
      </c>
      <c r="O1469" s="17"/>
      <c r="P1469" s="17"/>
      <c r="Q1469" s="17">
        <v>200</v>
      </c>
      <c r="R1469" s="17" t="s">
        <v>83</v>
      </c>
      <c r="S1469" s="17" t="s">
        <v>58</v>
      </c>
      <c r="T1469" s="17" t="s">
        <v>389</v>
      </c>
      <c r="U1469" s="17" t="s">
        <v>61</v>
      </c>
      <c r="V1469" s="17" t="s">
        <v>62</v>
      </c>
      <c r="W1469" s="19" t="s">
        <v>4080</v>
      </c>
      <c r="X1469" s="18">
        <v>46387.333333333299</v>
      </c>
      <c r="Y1469" s="18">
        <v>46387.333333333299</v>
      </c>
      <c r="Z1469" s="17" t="s">
        <v>103</v>
      </c>
      <c r="AA1469" s="17" t="s">
        <v>74</v>
      </c>
      <c r="AB1469" s="17"/>
      <c r="AC1469" s="17" t="s">
        <v>103</v>
      </c>
      <c r="AD1469" s="17"/>
      <c r="AE1469" s="17" t="s">
        <v>1509</v>
      </c>
    </row>
    <row r="1470" spans="1:31" s="3" customFormat="1" ht="13" x14ac:dyDescent="0.3">
      <c r="A1470" s="35" t="s">
        <v>4081</v>
      </c>
      <c r="B1470" s="17">
        <v>1851</v>
      </c>
      <c r="C1470" s="18">
        <v>44295</v>
      </c>
      <c r="D1470" s="18">
        <v>44301.291666666701</v>
      </c>
      <c r="E1470" s="16" t="s">
        <v>1375</v>
      </c>
      <c r="F1470" s="36">
        <v>44904.333333333299</v>
      </c>
      <c r="G1470" s="16" t="s">
        <v>609</v>
      </c>
      <c r="H1470" s="17" t="s">
        <v>95</v>
      </c>
      <c r="I1470" s="17" t="s">
        <v>56</v>
      </c>
      <c r="J1470" s="17"/>
      <c r="K1470" s="17" t="s">
        <v>96</v>
      </c>
      <c r="L1470" s="17" t="s">
        <v>57</v>
      </c>
      <c r="M1470" s="17"/>
      <c r="N1470" s="17">
        <v>110.84</v>
      </c>
      <c r="O1470" s="17">
        <v>120.62</v>
      </c>
      <c r="P1470" s="17"/>
      <c r="Q1470" s="17">
        <v>100</v>
      </c>
      <c r="R1470" s="17" t="s">
        <v>83</v>
      </c>
      <c r="S1470" s="17" t="s">
        <v>58</v>
      </c>
      <c r="T1470" s="17" t="s">
        <v>658</v>
      </c>
      <c r="U1470" s="17" t="s">
        <v>61</v>
      </c>
      <c r="V1470" s="17" t="s">
        <v>62</v>
      </c>
      <c r="W1470" s="19" t="s">
        <v>4082</v>
      </c>
      <c r="X1470" s="18">
        <v>45626.333333333299</v>
      </c>
      <c r="Y1470" s="18">
        <v>45626.333333333299</v>
      </c>
      <c r="Z1470" s="17" t="s">
        <v>103</v>
      </c>
      <c r="AA1470" s="17" t="s">
        <v>65</v>
      </c>
      <c r="AB1470" s="17"/>
      <c r="AC1470" s="17" t="s">
        <v>103</v>
      </c>
      <c r="AD1470" s="17"/>
      <c r="AE1470" s="17" t="s">
        <v>1509</v>
      </c>
    </row>
    <row r="1471" spans="1:31" s="3" customFormat="1" ht="13" x14ac:dyDescent="0.3">
      <c r="A1471" s="35" t="s">
        <v>4083</v>
      </c>
      <c r="B1471" s="17">
        <v>1855</v>
      </c>
      <c r="C1471" s="18">
        <v>44300</v>
      </c>
      <c r="D1471" s="18">
        <v>44301.291666666701</v>
      </c>
      <c r="E1471" s="16" t="s">
        <v>1375</v>
      </c>
      <c r="F1471" s="36">
        <v>44914.333333333299</v>
      </c>
      <c r="G1471" s="16" t="s">
        <v>609</v>
      </c>
      <c r="H1471" s="17" t="s">
        <v>56</v>
      </c>
      <c r="I1471" s="17" t="s">
        <v>95</v>
      </c>
      <c r="J1471" s="17"/>
      <c r="K1471" s="17" t="s">
        <v>57</v>
      </c>
      <c r="L1471" s="17" t="s">
        <v>96</v>
      </c>
      <c r="M1471" s="17"/>
      <c r="N1471" s="17">
        <v>90.304000000000002</v>
      </c>
      <c r="O1471" s="17">
        <v>165.3</v>
      </c>
      <c r="P1471" s="17"/>
      <c r="Q1471" s="17">
        <v>250</v>
      </c>
      <c r="R1471" s="17" t="s">
        <v>83</v>
      </c>
      <c r="S1471" s="17" t="s">
        <v>58</v>
      </c>
      <c r="T1471" s="17" t="s">
        <v>2529</v>
      </c>
      <c r="U1471" s="17" t="s">
        <v>61</v>
      </c>
      <c r="V1471" s="17" t="s">
        <v>62</v>
      </c>
      <c r="W1471" s="19" t="s">
        <v>4084</v>
      </c>
      <c r="X1471" s="18">
        <v>45717.333333333299</v>
      </c>
      <c r="Y1471" s="18">
        <v>45717.333333333299</v>
      </c>
      <c r="Z1471" s="17" t="s">
        <v>103</v>
      </c>
      <c r="AA1471" s="17" t="s">
        <v>65</v>
      </c>
      <c r="AB1471" s="17"/>
      <c r="AC1471" s="17" t="s">
        <v>103</v>
      </c>
      <c r="AD1471" s="17"/>
      <c r="AE1471" s="17"/>
    </row>
    <row r="1472" spans="1:31" s="3" customFormat="1" ht="25.5" x14ac:dyDescent="0.3">
      <c r="A1472" s="35" t="s">
        <v>4085</v>
      </c>
      <c r="B1472" s="17">
        <v>1861</v>
      </c>
      <c r="C1472" s="18">
        <v>44300</v>
      </c>
      <c r="D1472" s="18">
        <v>44301.291666666701</v>
      </c>
      <c r="E1472" s="16" t="s">
        <v>1375</v>
      </c>
      <c r="F1472" s="36">
        <v>44894.333333333299</v>
      </c>
      <c r="G1472" s="16" t="s">
        <v>609</v>
      </c>
      <c r="H1472" s="17" t="s">
        <v>95</v>
      </c>
      <c r="I1472" s="17" t="s">
        <v>56</v>
      </c>
      <c r="J1472" s="17"/>
      <c r="K1472" s="17" t="s">
        <v>96</v>
      </c>
      <c r="L1472" s="17" t="s">
        <v>57</v>
      </c>
      <c r="M1472" s="17"/>
      <c r="N1472" s="17">
        <v>306.55</v>
      </c>
      <c r="O1472" s="17">
        <v>306.55</v>
      </c>
      <c r="P1472" s="17"/>
      <c r="Q1472" s="17">
        <v>300</v>
      </c>
      <c r="R1472" s="17" t="s">
        <v>83</v>
      </c>
      <c r="S1472" s="17" t="s">
        <v>58</v>
      </c>
      <c r="T1472" s="17" t="s">
        <v>519</v>
      </c>
      <c r="U1472" s="17" t="s">
        <v>61</v>
      </c>
      <c r="V1472" s="17" t="s">
        <v>62</v>
      </c>
      <c r="W1472" s="19" t="s">
        <v>4086</v>
      </c>
      <c r="X1472" s="18">
        <v>45536.291666666701</v>
      </c>
      <c r="Y1472" s="18">
        <v>45536.291666666701</v>
      </c>
      <c r="Z1472" s="17" t="s">
        <v>103</v>
      </c>
      <c r="AA1472" s="17" t="s">
        <v>65</v>
      </c>
      <c r="AB1472" s="17"/>
      <c r="AC1472" s="17" t="s">
        <v>103</v>
      </c>
      <c r="AD1472" s="17"/>
      <c r="AE1472" s="17" t="s">
        <v>1509</v>
      </c>
    </row>
    <row r="1473" spans="1:31" s="3" customFormat="1" ht="13" x14ac:dyDescent="0.3">
      <c r="A1473" s="35" t="s">
        <v>4087</v>
      </c>
      <c r="B1473" s="17">
        <v>1868</v>
      </c>
      <c r="C1473" s="18">
        <v>44287</v>
      </c>
      <c r="D1473" s="18">
        <v>44301.291666666701</v>
      </c>
      <c r="E1473" s="16" t="s">
        <v>1375</v>
      </c>
      <c r="F1473" s="36">
        <v>44873.333333333299</v>
      </c>
      <c r="G1473" s="16" t="s">
        <v>609</v>
      </c>
      <c r="H1473" s="17" t="s">
        <v>95</v>
      </c>
      <c r="I1473" s="17" t="s">
        <v>56</v>
      </c>
      <c r="J1473" s="17"/>
      <c r="K1473" s="17" t="s">
        <v>96</v>
      </c>
      <c r="L1473" s="17" t="s">
        <v>57</v>
      </c>
      <c r="M1473" s="17"/>
      <c r="N1473" s="17">
        <v>153.1</v>
      </c>
      <c r="O1473" s="17">
        <v>152.80000000000001</v>
      </c>
      <c r="P1473" s="17"/>
      <c r="Q1473" s="17">
        <v>150</v>
      </c>
      <c r="R1473" s="17" t="s">
        <v>83</v>
      </c>
      <c r="S1473" s="17" t="s">
        <v>58</v>
      </c>
      <c r="T1473" s="17" t="s">
        <v>406</v>
      </c>
      <c r="U1473" s="17" t="s">
        <v>61</v>
      </c>
      <c r="V1473" s="17" t="s">
        <v>62</v>
      </c>
      <c r="W1473" s="19" t="s">
        <v>4088</v>
      </c>
      <c r="X1473" s="18">
        <v>45597.291666666701</v>
      </c>
      <c r="Y1473" s="18">
        <v>45597.291666666701</v>
      </c>
      <c r="Z1473" s="17" t="s">
        <v>103</v>
      </c>
      <c r="AA1473" s="17"/>
      <c r="AB1473" s="17"/>
      <c r="AC1473" s="17" t="s">
        <v>103</v>
      </c>
      <c r="AD1473" s="17"/>
      <c r="AE1473" s="17" t="s">
        <v>1509</v>
      </c>
    </row>
    <row r="1474" spans="1:31" s="3" customFormat="1" ht="13" x14ac:dyDescent="0.3">
      <c r="A1474" s="35" t="s">
        <v>4089</v>
      </c>
      <c r="B1474" s="17">
        <v>1869</v>
      </c>
      <c r="C1474" s="18">
        <v>44287</v>
      </c>
      <c r="D1474" s="18">
        <v>44301.291666666701</v>
      </c>
      <c r="E1474" s="16" t="s">
        <v>1375</v>
      </c>
      <c r="F1474" s="36">
        <v>44876.333333333299</v>
      </c>
      <c r="G1474" s="16" t="s">
        <v>609</v>
      </c>
      <c r="H1474" s="17" t="s">
        <v>56</v>
      </c>
      <c r="I1474" s="17"/>
      <c r="J1474" s="17"/>
      <c r="K1474" s="17" t="s">
        <v>57</v>
      </c>
      <c r="L1474" s="17"/>
      <c r="M1474" s="17"/>
      <c r="N1474" s="17">
        <v>101.622637</v>
      </c>
      <c r="O1474" s="17"/>
      <c r="P1474" s="17"/>
      <c r="Q1474" s="17">
        <v>100</v>
      </c>
      <c r="R1474" s="17" t="s">
        <v>83</v>
      </c>
      <c r="S1474" s="17"/>
      <c r="T1474" s="17" t="s">
        <v>201</v>
      </c>
      <c r="U1474" s="17" t="s">
        <v>61</v>
      </c>
      <c r="V1474" s="17" t="s">
        <v>62</v>
      </c>
      <c r="W1474" s="19" t="s">
        <v>4090</v>
      </c>
      <c r="X1474" s="18">
        <v>45473.291666666701</v>
      </c>
      <c r="Y1474" s="18">
        <v>45473.291666666701</v>
      </c>
      <c r="Z1474" s="17" t="s">
        <v>103</v>
      </c>
      <c r="AA1474" s="17"/>
      <c r="AB1474" s="17"/>
      <c r="AC1474" s="17" t="s">
        <v>103</v>
      </c>
      <c r="AD1474" s="17"/>
      <c r="AE1474" s="17" t="s">
        <v>1509</v>
      </c>
    </row>
    <row r="1475" spans="1:31" s="3" customFormat="1" ht="13" x14ac:dyDescent="0.3">
      <c r="A1475" s="35" t="s">
        <v>4091</v>
      </c>
      <c r="B1475" s="17">
        <v>1870</v>
      </c>
      <c r="C1475" s="18">
        <v>44287</v>
      </c>
      <c r="D1475" s="18">
        <v>44301.291666666701</v>
      </c>
      <c r="E1475" s="16" t="s">
        <v>1375</v>
      </c>
      <c r="F1475" s="36">
        <v>44876.333333333299</v>
      </c>
      <c r="G1475" s="16" t="s">
        <v>609</v>
      </c>
      <c r="H1475" s="17" t="s">
        <v>56</v>
      </c>
      <c r="I1475" s="17" t="s">
        <v>95</v>
      </c>
      <c r="J1475" s="17"/>
      <c r="K1475" s="17" t="s">
        <v>57</v>
      </c>
      <c r="L1475" s="17" t="s">
        <v>96</v>
      </c>
      <c r="M1475" s="17"/>
      <c r="N1475" s="17">
        <v>150</v>
      </c>
      <c r="O1475" s="17">
        <v>153.5</v>
      </c>
      <c r="P1475" s="17"/>
      <c r="Q1475" s="17">
        <v>150</v>
      </c>
      <c r="R1475" s="17" t="s">
        <v>83</v>
      </c>
      <c r="S1475" s="17" t="s">
        <v>58</v>
      </c>
      <c r="T1475" s="17" t="s">
        <v>4092</v>
      </c>
      <c r="U1475" s="17" t="s">
        <v>61</v>
      </c>
      <c r="V1475" s="17" t="s">
        <v>62</v>
      </c>
      <c r="W1475" s="19" t="s">
        <v>4093</v>
      </c>
      <c r="X1475" s="18">
        <v>45473.291666666701</v>
      </c>
      <c r="Y1475" s="18">
        <v>45473.291666666701</v>
      </c>
      <c r="Z1475" s="17" t="s">
        <v>103</v>
      </c>
      <c r="AA1475" s="17"/>
      <c r="AB1475" s="17"/>
      <c r="AC1475" s="17" t="s">
        <v>103</v>
      </c>
      <c r="AD1475" s="17"/>
      <c r="AE1475" s="17" t="s">
        <v>1509</v>
      </c>
    </row>
    <row r="1476" spans="1:31" s="3" customFormat="1" ht="25.5" x14ac:dyDescent="0.3">
      <c r="A1476" s="35" t="s">
        <v>4094</v>
      </c>
      <c r="B1476" s="17">
        <v>1878</v>
      </c>
      <c r="C1476" s="18">
        <v>44292</v>
      </c>
      <c r="D1476" s="18">
        <v>44301.291666666701</v>
      </c>
      <c r="E1476" s="16" t="s">
        <v>1375</v>
      </c>
      <c r="F1476" s="36">
        <v>44932.333333333299</v>
      </c>
      <c r="G1476" s="16" t="s">
        <v>609</v>
      </c>
      <c r="H1476" s="17" t="s">
        <v>56</v>
      </c>
      <c r="I1476" s="17"/>
      <c r="J1476" s="17"/>
      <c r="K1476" s="17" t="s">
        <v>57</v>
      </c>
      <c r="L1476" s="17"/>
      <c r="M1476" s="17"/>
      <c r="N1476" s="17">
        <v>201.6</v>
      </c>
      <c r="O1476" s="17"/>
      <c r="P1476" s="17"/>
      <c r="Q1476" s="17">
        <v>200</v>
      </c>
      <c r="R1476" s="17" t="s">
        <v>83</v>
      </c>
      <c r="S1476" s="17"/>
      <c r="T1476" s="17" t="s">
        <v>144</v>
      </c>
      <c r="U1476" s="17" t="s">
        <v>61</v>
      </c>
      <c r="V1476" s="17" t="s">
        <v>62</v>
      </c>
      <c r="W1476" s="19" t="s">
        <v>4095</v>
      </c>
      <c r="X1476" s="18">
        <v>45505.291666666701</v>
      </c>
      <c r="Y1476" s="18">
        <v>45505.291666666701</v>
      </c>
      <c r="Z1476" s="17" t="s">
        <v>103</v>
      </c>
      <c r="AA1476" s="17" t="s">
        <v>65</v>
      </c>
      <c r="AB1476" s="17"/>
      <c r="AC1476" s="17" t="s">
        <v>103</v>
      </c>
      <c r="AD1476" s="17"/>
      <c r="AE1476" s="17" t="s">
        <v>1509</v>
      </c>
    </row>
    <row r="1477" spans="1:31" s="3" customFormat="1" ht="13" x14ac:dyDescent="0.3">
      <c r="A1477" s="35" t="s">
        <v>4096</v>
      </c>
      <c r="B1477" s="17">
        <v>1879</v>
      </c>
      <c r="C1477" s="18">
        <v>44292</v>
      </c>
      <c r="D1477" s="18">
        <v>44301.291666666701</v>
      </c>
      <c r="E1477" s="16" t="s">
        <v>1375</v>
      </c>
      <c r="F1477" s="36">
        <v>44932.333333333299</v>
      </c>
      <c r="G1477" s="16" t="s">
        <v>609</v>
      </c>
      <c r="H1477" s="17" t="s">
        <v>56</v>
      </c>
      <c r="I1477" s="17"/>
      <c r="J1477" s="17"/>
      <c r="K1477" s="17" t="s">
        <v>57</v>
      </c>
      <c r="L1477" s="17"/>
      <c r="M1477" s="17"/>
      <c r="N1477" s="17">
        <v>504</v>
      </c>
      <c r="O1477" s="17"/>
      <c r="P1477" s="17"/>
      <c r="Q1477" s="17">
        <v>500</v>
      </c>
      <c r="R1477" s="17" t="s">
        <v>83</v>
      </c>
      <c r="S1477" s="17"/>
      <c r="T1477" s="17" t="s">
        <v>201</v>
      </c>
      <c r="U1477" s="17" t="s">
        <v>61</v>
      </c>
      <c r="V1477" s="17" t="s">
        <v>62</v>
      </c>
      <c r="W1477" s="19" t="s">
        <v>4097</v>
      </c>
      <c r="X1477" s="18">
        <v>45505.291666666701</v>
      </c>
      <c r="Y1477" s="18">
        <v>45505.291666666701</v>
      </c>
      <c r="Z1477" s="17" t="s">
        <v>103</v>
      </c>
      <c r="AA1477" s="17" t="s">
        <v>65</v>
      </c>
      <c r="AB1477" s="17"/>
      <c r="AC1477" s="17" t="s">
        <v>103</v>
      </c>
      <c r="AD1477" s="17"/>
      <c r="AE1477" s="17" t="s">
        <v>1509</v>
      </c>
    </row>
    <row r="1478" spans="1:31" s="3" customFormat="1" ht="13" x14ac:dyDescent="0.3">
      <c r="A1478" s="35" t="s">
        <v>4098</v>
      </c>
      <c r="B1478" s="17">
        <v>1882</v>
      </c>
      <c r="C1478" s="18">
        <v>44292</v>
      </c>
      <c r="D1478" s="18">
        <v>44301.291666666701</v>
      </c>
      <c r="E1478" s="16" t="s">
        <v>1375</v>
      </c>
      <c r="F1478" s="36">
        <v>44897.333333333299</v>
      </c>
      <c r="G1478" s="16" t="s">
        <v>609</v>
      </c>
      <c r="H1478" s="17" t="s">
        <v>56</v>
      </c>
      <c r="I1478" s="17"/>
      <c r="J1478" s="17"/>
      <c r="K1478" s="17" t="s">
        <v>57</v>
      </c>
      <c r="L1478" s="17"/>
      <c r="M1478" s="17"/>
      <c r="N1478" s="17">
        <v>226.8</v>
      </c>
      <c r="O1478" s="17"/>
      <c r="P1478" s="17"/>
      <c r="Q1478" s="17">
        <v>225</v>
      </c>
      <c r="R1478" s="17" t="s">
        <v>83</v>
      </c>
      <c r="S1478" s="17"/>
      <c r="T1478" s="17" t="s">
        <v>201</v>
      </c>
      <c r="U1478" s="17" t="s">
        <v>61</v>
      </c>
      <c r="V1478" s="17" t="s">
        <v>62</v>
      </c>
      <c r="W1478" s="19" t="s">
        <v>4099</v>
      </c>
      <c r="X1478" s="18">
        <v>45505.291666666701</v>
      </c>
      <c r="Y1478" s="18">
        <v>45505.291666666701</v>
      </c>
      <c r="Z1478" s="17" t="s">
        <v>103</v>
      </c>
      <c r="AA1478" s="17" t="s">
        <v>65</v>
      </c>
      <c r="AB1478" s="17"/>
      <c r="AC1478" s="17" t="s">
        <v>103</v>
      </c>
      <c r="AD1478" s="17"/>
      <c r="AE1478" s="17" t="s">
        <v>1509</v>
      </c>
    </row>
    <row r="1479" spans="1:31" s="3" customFormat="1" ht="13" x14ac:dyDescent="0.3">
      <c r="A1479" s="35" t="s">
        <v>4100</v>
      </c>
      <c r="B1479" s="17">
        <v>1883</v>
      </c>
      <c r="C1479" s="18">
        <v>44294</v>
      </c>
      <c r="D1479" s="18">
        <v>44301.291666666701</v>
      </c>
      <c r="E1479" s="16" t="s">
        <v>1375</v>
      </c>
      <c r="F1479" s="36">
        <v>44935.333333333299</v>
      </c>
      <c r="G1479" s="16" t="s">
        <v>609</v>
      </c>
      <c r="H1479" s="17" t="s">
        <v>56</v>
      </c>
      <c r="I1479" s="17"/>
      <c r="J1479" s="17"/>
      <c r="K1479" s="17" t="s">
        <v>57</v>
      </c>
      <c r="L1479" s="17"/>
      <c r="M1479" s="17"/>
      <c r="N1479" s="17">
        <v>615.6</v>
      </c>
      <c r="O1479" s="17"/>
      <c r="P1479" s="17"/>
      <c r="Q1479" s="17">
        <v>600</v>
      </c>
      <c r="R1479" s="17" t="s">
        <v>83</v>
      </c>
      <c r="S1479" s="17"/>
      <c r="T1479" s="17" t="s">
        <v>211</v>
      </c>
      <c r="U1479" s="17" t="s">
        <v>61</v>
      </c>
      <c r="V1479" s="17" t="s">
        <v>62</v>
      </c>
      <c r="W1479" s="19" t="s">
        <v>4101</v>
      </c>
      <c r="X1479" s="18">
        <v>45960.291666666701</v>
      </c>
      <c r="Y1479" s="18">
        <v>45960.291666666701</v>
      </c>
      <c r="Z1479" s="17" t="s">
        <v>103</v>
      </c>
      <c r="AA1479" s="17" t="s">
        <v>65</v>
      </c>
      <c r="AB1479" s="17"/>
      <c r="AC1479" s="17" t="s">
        <v>103</v>
      </c>
      <c r="AD1479" s="17"/>
      <c r="AE1479" s="17"/>
    </row>
    <row r="1480" spans="1:31" s="3" customFormat="1" ht="13" x14ac:dyDescent="0.3">
      <c r="A1480" s="35" t="s">
        <v>4102</v>
      </c>
      <c r="B1480" s="17">
        <v>1884</v>
      </c>
      <c r="C1480" s="18">
        <v>44294</v>
      </c>
      <c r="D1480" s="18">
        <v>44301.291666666701</v>
      </c>
      <c r="E1480" s="16" t="s">
        <v>1375</v>
      </c>
      <c r="F1480" s="36">
        <v>44904.333333333299</v>
      </c>
      <c r="G1480" s="16" t="s">
        <v>609</v>
      </c>
      <c r="H1480" s="17" t="s">
        <v>56</v>
      </c>
      <c r="I1480" s="17"/>
      <c r="J1480" s="17"/>
      <c r="K1480" s="17" t="s">
        <v>57</v>
      </c>
      <c r="L1480" s="17"/>
      <c r="M1480" s="17"/>
      <c r="N1480" s="17">
        <v>105.7884</v>
      </c>
      <c r="O1480" s="17"/>
      <c r="P1480" s="17"/>
      <c r="Q1480" s="17">
        <v>100</v>
      </c>
      <c r="R1480" s="17" t="s">
        <v>83</v>
      </c>
      <c r="S1480" s="17"/>
      <c r="T1480" s="17" t="s">
        <v>112</v>
      </c>
      <c r="U1480" s="17" t="s">
        <v>61</v>
      </c>
      <c r="V1480" s="17" t="s">
        <v>62</v>
      </c>
      <c r="W1480" s="19" t="s">
        <v>4103</v>
      </c>
      <c r="X1480" s="18">
        <v>45931.291666666701</v>
      </c>
      <c r="Y1480" s="18">
        <v>45931.291666666701</v>
      </c>
      <c r="Z1480" s="17" t="s">
        <v>103</v>
      </c>
      <c r="AA1480" s="17"/>
      <c r="AB1480" s="17"/>
      <c r="AC1480" s="17" t="s">
        <v>103</v>
      </c>
      <c r="AD1480" s="17"/>
      <c r="AE1480" s="17" t="s">
        <v>1509</v>
      </c>
    </row>
    <row r="1481" spans="1:31" s="3" customFormat="1" ht="13" x14ac:dyDescent="0.3">
      <c r="A1481" s="35" t="s">
        <v>4104</v>
      </c>
      <c r="B1481" s="17">
        <v>1885</v>
      </c>
      <c r="C1481" s="18">
        <v>44293</v>
      </c>
      <c r="D1481" s="18">
        <v>44301.291666666701</v>
      </c>
      <c r="E1481" s="16" t="s">
        <v>1375</v>
      </c>
      <c r="F1481" s="36">
        <v>44467.291666666701</v>
      </c>
      <c r="G1481" s="16" t="s">
        <v>609</v>
      </c>
      <c r="H1481" s="17" t="s">
        <v>56</v>
      </c>
      <c r="I1481" s="17"/>
      <c r="J1481" s="17"/>
      <c r="K1481" s="17" t="s">
        <v>57</v>
      </c>
      <c r="L1481" s="17"/>
      <c r="M1481" s="17"/>
      <c r="N1481" s="17">
        <v>159.2303</v>
      </c>
      <c r="O1481" s="17"/>
      <c r="P1481" s="17"/>
      <c r="Q1481" s="17">
        <v>150</v>
      </c>
      <c r="R1481" s="17" t="s">
        <v>83</v>
      </c>
      <c r="S1481" s="17" t="s">
        <v>58</v>
      </c>
      <c r="T1481" s="17" t="s">
        <v>201</v>
      </c>
      <c r="U1481" s="17" t="s">
        <v>61</v>
      </c>
      <c r="V1481" s="17" t="s">
        <v>62</v>
      </c>
      <c r="W1481" s="19" t="s">
        <v>715</v>
      </c>
      <c r="X1481" s="18">
        <v>45931.291666666701</v>
      </c>
      <c r="Y1481" s="18">
        <v>45931.291666666701</v>
      </c>
      <c r="Z1481" s="17" t="s">
        <v>103</v>
      </c>
      <c r="AA1481" s="17"/>
      <c r="AB1481" s="17"/>
      <c r="AC1481" s="17" t="s">
        <v>103</v>
      </c>
      <c r="AD1481" s="17"/>
      <c r="AE1481" s="17"/>
    </row>
    <row r="1482" spans="1:31" s="3" customFormat="1" ht="25.5" x14ac:dyDescent="0.3">
      <c r="A1482" s="35" t="s">
        <v>4105</v>
      </c>
      <c r="B1482" s="17">
        <v>1886</v>
      </c>
      <c r="C1482" s="18">
        <v>44294</v>
      </c>
      <c r="D1482" s="18">
        <v>44301.291666666701</v>
      </c>
      <c r="E1482" s="16" t="s">
        <v>1375</v>
      </c>
      <c r="F1482" s="36">
        <v>44913.333333333299</v>
      </c>
      <c r="G1482" s="16" t="s">
        <v>609</v>
      </c>
      <c r="H1482" s="17" t="s">
        <v>56</v>
      </c>
      <c r="I1482" s="17" t="s">
        <v>95</v>
      </c>
      <c r="J1482" s="17"/>
      <c r="K1482" s="17" t="s">
        <v>57</v>
      </c>
      <c r="L1482" s="17" t="s">
        <v>96</v>
      </c>
      <c r="M1482" s="17"/>
      <c r="N1482" s="17">
        <v>407.42</v>
      </c>
      <c r="O1482" s="17">
        <v>408.4</v>
      </c>
      <c r="P1482" s="17"/>
      <c r="Q1482" s="17">
        <v>400</v>
      </c>
      <c r="R1482" s="17" t="s">
        <v>83</v>
      </c>
      <c r="S1482" s="17" t="s">
        <v>58</v>
      </c>
      <c r="T1482" s="17" t="s">
        <v>128</v>
      </c>
      <c r="U1482" s="17" t="s">
        <v>61</v>
      </c>
      <c r="V1482" s="17" t="s">
        <v>62</v>
      </c>
      <c r="W1482" s="19" t="s">
        <v>4106</v>
      </c>
      <c r="X1482" s="18">
        <v>45809.291666666701</v>
      </c>
      <c r="Y1482" s="18">
        <v>45809.291666666701</v>
      </c>
      <c r="Z1482" s="17" t="s">
        <v>103</v>
      </c>
      <c r="AA1482" s="17" t="s">
        <v>65</v>
      </c>
      <c r="AB1482" s="17"/>
      <c r="AC1482" s="17" t="s">
        <v>103</v>
      </c>
      <c r="AD1482" s="17"/>
      <c r="AE1482" s="17" t="s">
        <v>1509</v>
      </c>
    </row>
    <row r="1483" spans="1:31" s="3" customFormat="1" ht="13" x14ac:dyDescent="0.3">
      <c r="A1483" s="35" t="s">
        <v>4107</v>
      </c>
      <c r="B1483" s="17">
        <v>1888</v>
      </c>
      <c r="C1483" s="18">
        <v>44293</v>
      </c>
      <c r="D1483" s="18">
        <v>44301.291666666701</v>
      </c>
      <c r="E1483" s="16" t="s">
        <v>1375</v>
      </c>
      <c r="F1483" s="36">
        <v>44913.333333333299</v>
      </c>
      <c r="G1483" s="16" t="s">
        <v>609</v>
      </c>
      <c r="H1483" s="17" t="s">
        <v>56</v>
      </c>
      <c r="I1483" s="17"/>
      <c r="J1483" s="17"/>
      <c r="K1483" s="17" t="s">
        <v>57</v>
      </c>
      <c r="L1483" s="17"/>
      <c r="M1483" s="17"/>
      <c r="N1483" s="17">
        <v>509.8</v>
      </c>
      <c r="O1483" s="17"/>
      <c r="P1483" s="17"/>
      <c r="Q1483" s="17">
        <v>500</v>
      </c>
      <c r="R1483" s="17" t="s">
        <v>83</v>
      </c>
      <c r="S1483" s="17"/>
      <c r="T1483" s="17" t="s">
        <v>4108</v>
      </c>
      <c r="U1483" s="17" t="s">
        <v>61</v>
      </c>
      <c r="V1483" s="17" t="s">
        <v>62</v>
      </c>
      <c r="W1483" s="19" t="s">
        <v>713</v>
      </c>
      <c r="X1483" s="18">
        <v>45809.291666666701</v>
      </c>
      <c r="Y1483" s="18">
        <v>45809.291666666701</v>
      </c>
      <c r="Z1483" s="17" t="s">
        <v>103</v>
      </c>
      <c r="AA1483" s="17" t="s">
        <v>65</v>
      </c>
      <c r="AB1483" s="17"/>
      <c r="AC1483" s="17" t="s">
        <v>103</v>
      </c>
      <c r="AD1483" s="17"/>
      <c r="AE1483" s="17" t="s">
        <v>1509</v>
      </c>
    </row>
    <row r="1484" spans="1:31" s="3" customFormat="1" ht="13" x14ac:dyDescent="0.3">
      <c r="A1484" s="35" t="s">
        <v>4109</v>
      </c>
      <c r="B1484" s="17">
        <v>1890</v>
      </c>
      <c r="C1484" s="18">
        <v>44293</v>
      </c>
      <c r="D1484" s="18">
        <v>44301.291666666701</v>
      </c>
      <c r="E1484" s="16" t="s">
        <v>1375</v>
      </c>
      <c r="F1484" s="36">
        <v>44869.291666666701</v>
      </c>
      <c r="G1484" s="16" t="s">
        <v>609</v>
      </c>
      <c r="H1484" s="17" t="s">
        <v>56</v>
      </c>
      <c r="I1484" s="17" t="s">
        <v>95</v>
      </c>
      <c r="J1484" s="17"/>
      <c r="K1484" s="17" t="s">
        <v>57</v>
      </c>
      <c r="L1484" s="17" t="s">
        <v>96</v>
      </c>
      <c r="M1484" s="17"/>
      <c r="N1484" s="17">
        <v>50.8</v>
      </c>
      <c r="O1484" s="17">
        <v>101.72</v>
      </c>
      <c r="P1484" s="17"/>
      <c r="Q1484" s="17">
        <v>100</v>
      </c>
      <c r="R1484" s="17" t="s">
        <v>83</v>
      </c>
      <c r="S1484" s="17" t="s">
        <v>58</v>
      </c>
      <c r="T1484" s="17" t="s">
        <v>144</v>
      </c>
      <c r="U1484" s="17" t="s">
        <v>61</v>
      </c>
      <c r="V1484" s="17" t="s">
        <v>62</v>
      </c>
      <c r="W1484" s="19" t="s">
        <v>4110</v>
      </c>
      <c r="X1484" s="18">
        <v>45641.333333333299</v>
      </c>
      <c r="Y1484" s="18">
        <v>45641.333333333299</v>
      </c>
      <c r="Z1484" s="17" t="s">
        <v>103</v>
      </c>
      <c r="AA1484" s="17" t="s">
        <v>74</v>
      </c>
      <c r="AB1484" s="17"/>
      <c r="AC1484" s="17" t="s">
        <v>103</v>
      </c>
      <c r="AD1484" s="17"/>
      <c r="AE1484" s="17"/>
    </row>
    <row r="1485" spans="1:31" s="3" customFormat="1" ht="13" x14ac:dyDescent="0.3">
      <c r="A1485" s="35" t="s">
        <v>4111</v>
      </c>
      <c r="B1485" s="17">
        <v>1891</v>
      </c>
      <c r="C1485" s="18">
        <v>44294</v>
      </c>
      <c r="D1485" s="18">
        <v>44301.291666666701</v>
      </c>
      <c r="E1485" s="16" t="s">
        <v>1375</v>
      </c>
      <c r="F1485" s="36">
        <v>44910.333333333299</v>
      </c>
      <c r="G1485" s="16" t="s">
        <v>609</v>
      </c>
      <c r="H1485" s="17" t="s">
        <v>56</v>
      </c>
      <c r="I1485" s="17"/>
      <c r="J1485" s="17"/>
      <c r="K1485" s="17" t="s">
        <v>57</v>
      </c>
      <c r="L1485" s="17"/>
      <c r="M1485" s="17"/>
      <c r="N1485" s="17">
        <v>165.048</v>
      </c>
      <c r="O1485" s="17"/>
      <c r="P1485" s="17"/>
      <c r="Q1485" s="17">
        <v>160</v>
      </c>
      <c r="R1485" s="17" t="s">
        <v>83</v>
      </c>
      <c r="S1485" s="17"/>
      <c r="T1485" s="17" t="s">
        <v>144</v>
      </c>
      <c r="U1485" s="17" t="s">
        <v>61</v>
      </c>
      <c r="V1485" s="17" t="s">
        <v>62</v>
      </c>
      <c r="W1485" s="19" t="s">
        <v>4112</v>
      </c>
      <c r="X1485" s="18">
        <v>45960.291666666701</v>
      </c>
      <c r="Y1485" s="18">
        <v>45960.291666666701</v>
      </c>
      <c r="Z1485" s="17" t="s">
        <v>103</v>
      </c>
      <c r="AA1485" s="17" t="s">
        <v>65</v>
      </c>
      <c r="AB1485" s="17"/>
      <c r="AC1485" s="17" t="s">
        <v>103</v>
      </c>
      <c r="AD1485" s="17"/>
      <c r="AE1485" s="17"/>
    </row>
    <row r="1486" spans="1:31" s="3" customFormat="1" ht="13" x14ac:dyDescent="0.3">
      <c r="A1486" s="35" t="s">
        <v>4113</v>
      </c>
      <c r="B1486" s="17">
        <v>1893</v>
      </c>
      <c r="C1486" s="18">
        <v>44294</v>
      </c>
      <c r="D1486" s="18">
        <v>44301.291666666701</v>
      </c>
      <c r="E1486" s="16" t="s">
        <v>1375</v>
      </c>
      <c r="F1486" s="36">
        <v>44904.333333333299</v>
      </c>
      <c r="G1486" s="16" t="s">
        <v>609</v>
      </c>
      <c r="H1486" s="17" t="s">
        <v>56</v>
      </c>
      <c r="I1486" s="17"/>
      <c r="J1486" s="17"/>
      <c r="K1486" s="17" t="s">
        <v>57</v>
      </c>
      <c r="L1486" s="17"/>
      <c r="M1486" s="17"/>
      <c r="N1486" s="17">
        <v>105.8348</v>
      </c>
      <c r="O1486" s="17"/>
      <c r="P1486" s="17"/>
      <c r="Q1486" s="17">
        <v>100</v>
      </c>
      <c r="R1486" s="17" t="s">
        <v>83</v>
      </c>
      <c r="S1486" s="17"/>
      <c r="T1486" s="17" t="s">
        <v>112</v>
      </c>
      <c r="U1486" s="17" t="s">
        <v>61</v>
      </c>
      <c r="V1486" s="17" t="s">
        <v>62</v>
      </c>
      <c r="W1486" s="19" t="s">
        <v>4114</v>
      </c>
      <c r="X1486" s="18">
        <v>45931.291666666701</v>
      </c>
      <c r="Y1486" s="18">
        <v>45931.291666666701</v>
      </c>
      <c r="Z1486" s="17" t="s">
        <v>103</v>
      </c>
      <c r="AA1486" s="17" t="s">
        <v>65</v>
      </c>
      <c r="AB1486" s="17"/>
      <c r="AC1486" s="17" t="s">
        <v>103</v>
      </c>
      <c r="AD1486" s="17"/>
      <c r="AE1486" s="17" t="s">
        <v>1509</v>
      </c>
    </row>
    <row r="1487" spans="1:31" s="3" customFormat="1" ht="13" x14ac:dyDescent="0.3">
      <c r="A1487" s="35" t="s">
        <v>4115</v>
      </c>
      <c r="B1487" s="17">
        <v>1897</v>
      </c>
      <c r="C1487" s="18">
        <v>44294</v>
      </c>
      <c r="D1487" s="18">
        <v>44301.291666666701</v>
      </c>
      <c r="E1487" s="16" t="s">
        <v>1375</v>
      </c>
      <c r="F1487" s="36">
        <v>44883.333333333299</v>
      </c>
      <c r="G1487" s="16" t="s">
        <v>609</v>
      </c>
      <c r="H1487" s="17" t="s">
        <v>56</v>
      </c>
      <c r="I1487" s="17"/>
      <c r="J1487" s="17"/>
      <c r="K1487" s="17" t="s">
        <v>57</v>
      </c>
      <c r="L1487" s="17"/>
      <c r="M1487" s="17"/>
      <c r="N1487" s="17">
        <v>112.4</v>
      </c>
      <c r="O1487" s="17"/>
      <c r="P1487" s="17"/>
      <c r="Q1487" s="17">
        <v>110</v>
      </c>
      <c r="R1487" s="17" t="s">
        <v>83</v>
      </c>
      <c r="S1487" s="17"/>
      <c r="T1487" s="17" t="s">
        <v>128</v>
      </c>
      <c r="U1487" s="17" t="s">
        <v>61</v>
      </c>
      <c r="V1487" s="17" t="s">
        <v>62</v>
      </c>
      <c r="W1487" s="19" t="s">
        <v>4116</v>
      </c>
      <c r="X1487" s="18">
        <v>45641.333333333299</v>
      </c>
      <c r="Y1487" s="18">
        <v>45641.333333333299</v>
      </c>
      <c r="Z1487" s="17" t="s">
        <v>103</v>
      </c>
      <c r="AA1487" s="17" t="s">
        <v>74</v>
      </c>
      <c r="AB1487" s="17"/>
      <c r="AC1487" s="17" t="s">
        <v>103</v>
      </c>
      <c r="AD1487" s="17"/>
      <c r="AE1487" s="17" t="s">
        <v>1509</v>
      </c>
    </row>
    <row r="1488" spans="1:31" s="3" customFormat="1" ht="13" x14ac:dyDescent="0.3">
      <c r="A1488" s="35" t="s">
        <v>4117</v>
      </c>
      <c r="B1488" s="17">
        <v>1899</v>
      </c>
      <c r="C1488" s="18">
        <v>44294</v>
      </c>
      <c r="D1488" s="18">
        <v>44301.291666666701</v>
      </c>
      <c r="E1488" s="16" t="s">
        <v>1375</v>
      </c>
      <c r="F1488" s="36">
        <v>44907.333333333299</v>
      </c>
      <c r="G1488" s="16" t="s">
        <v>609</v>
      </c>
      <c r="H1488" s="17" t="s">
        <v>56</v>
      </c>
      <c r="I1488" s="17"/>
      <c r="J1488" s="17"/>
      <c r="K1488" s="17" t="s">
        <v>57</v>
      </c>
      <c r="L1488" s="17"/>
      <c r="M1488" s="17"/>
      <c r="N1488" s="17">
        <v>224.98599999999999</v>
      </c>
      <c r="O1488" s="17"/>
      <c r="P1488" s="17"/>
      <c r="Q1488" s="17">
        <v>220</v>
      </c>
      <c r="R1488" s="17" t="s">
        <v>83</v>
      </c>
      <c r="S1488" s="17"/>
      <c r="T1488" s="17" t="s">
        <v>144</v>
      </c>
      <c r="U1488" s="17" t="s">
        <v>61</v>
      </c>
      <c r="V1488" s="17" t="s">
        <v>62</v>
      </c>
      <c r="W1488" s="19" t="s">
        <v>677</v>
      </c>
      <c r="X1488" s="18">
        <v>45597.291666666701</v>
      </c>
      <c r="Y1488" s="18">
        <v>45597.291666666701</v>
      </c>
      <c r="Z1488" s="17" t="s">
        <v>103</v>
      </c>
      <c r="AA1488" s="17" t="s">
        <v>65</v>
      </c>
      <c r="AB1488" s="17"/>
      <c r="AC1488" s="17" t="s">
        <v>103</v>
      </c>
      <c r="AD1488" s="17"/>
      <c r="AE1488" s="17" t="s">
        <v>1509</v>
      </c>
    </row>
    <row r="1489" spans="1:31" s="3" customFormat="1" ht="13" x14ac:dyDescent="0.3">
      <c r="A1489" s="35" t="s">
        <v>4118</v>
      </c>
      <c r="B1489" s="17">
        <v>1901</v>
      </c>
      <c r="C1489" s="18">
        <v>44295</v>
      </c>
      <c r="D1489" s="18">
        <v>44301.291666666701</v>
      </c>
      <c r="E1489" s="16" t="s">
        <v>1375</v>
      </c>
      <c r="F1489" s="36">
        <v>44912.333333333299</v>
      </c>
      <c r="G1489" s="16" t="s">
        <v>609</v>
      </c>
      <c r="H1489" s="17" t="s">
        <v>56</v>
      </c>
      <c r="I1489" s="17"/>
      <c r="J1489" s="17"/>
      <c r="K1489" s="17" t="s">
        <v>57</v>
      </c>
      <c r="L1489" s="17"/>
      <c r="M1489" s="17"/>
      <c r="N1489" s="17">
        <v>213.55</v>
      </c>
      <c r="O1489" s="17"/>
      <c r="P1489" s="17"/>
      <c r="Q1489" s="17">
        <v>200</v>
      </c>
      <c r="R1489" s="17" t="s">
        <v>83</v>
      </c>
      <c r="S1489" s="17"/>
      <c r="T1489" s="17" t="s">
        <v>519</v>
      </c>
      <c r="U1489" s="17" t="s">
        <v>61</v>
      </c>
      <c r="V1489" s="17" t="s">
        <v>62</v>
      </c>
      <c r="W1489" s="19" t="s">
        <v>4119</v>
      </c>
      <c r="X1489" s="18">
        <v>45444.291666666701</v>
      </c>
      <c r="Y1489" s="18">
        <v>45444.291666666701</v>
      </c>
      <c r="Z1489" s="17" t="s">
        <v>103</v>
      </c>
      <c r="AA1489" s="17" t="s">
        <v>65</v>
      </c>
      <c r="AB1489" s="17"/>
      <c r="AC1489" s="17" t="s">
        <v>103</v>
      </c>
      <c r="AD1489" s="17"/>
      <c r="AE1489" s="17" t="s">
        <v>1509</v>
      </c>
    </row>
    <row r="1490" spans="1:31" s="3" customFormat="1" ht="13" x14ac:dyDescent="0.3">
      <c r="A1490" s="35" t="s">
        <v>4120</v>
      </c>
      <c r="B1490" s="17">
        <v>1902</v>
      </c>
      <c r="C1490" s="18">
        <v>44294</v>
      </c>
      <c r="D1490" s="18">
        <v>44301.291666666701</v>
      </c>
      <c r="E1490" s="16" t="s">
        <v>1375</v>
      </c>
      <c r="F1490" s="36">
        <v>44904.333333333299</v>
      </c>
      <c r="G1490" s="16" t="s">
        <v>609</v>
      </c>
      <c r="H1490" s="17" t="s">
        <v>56</v>
      </c>
      <c r="I1490" s="17"/>
      <c r="J1490" s="17"/>
      <c r="K1490" s="17" t="s">
        <v>57</v>
      </c>
      <c r="L1490" s="17"/>
      <c r="M1490" s="17"/>
      <c r="N1490" s="17">
        <v>213.14879999999999</v>
      </c>
      <c r="O1490" s="17"/>
      <c r="P1490" s="17"/>
      <c r="Q1490" s="17">
        <v>200</v>
      </c>
      <c r="R1490" s="17" t="s">
        <v>83</v>
      </c>
      <c r="S1490" s="17"/>
      <c r="T1490" s="17" t="s">
        <v>144</v>
      </c>
      <c r="U1490" s="17" t="s">
        <v>61</v>
      </c>
      <c r="V1490" s="17" t="s">
        <v>62</v>
      </c>
      <c r="W1490" s="19" t="s">
        <v>4121</v>
      </c>
      <c r="X1490" s="18">
        <v>45931.291666666701</v>
      </c>
      <c r="Y1490" s="18">
        <v>45931.291666666701</v>
      </c>
      <c r="Z1490" s="17" t="s">
        <v>103</v>
      </c>
      <c r="AA1490" s="17" t="s">
        <v>65</v>
      </c>
      <c r="AB1490" s="17"/>
      <c r="AC1490" s="17" t="s">
        <v>103</v>
      </c>
      <c r="AD1490" s="17"/>
      <c r="AE1490" s="17" t="s">
        <v>1509</v>
      </c>
    </row>
    <row r="1491" spans="1:31" s="3" customFormat="1" ht="25.5" x14ac:dyDescent="0.3">
      <c r="A1491" s="35" t="s">
        <v>4122</v>
      </c>
      <c r="B1491" s="17">
        <v>1907</v>
      </c>
      <c r="C1491" s="18">
        <v>44293</v>
      </c>
      <c r="D1491" s="18">
        <v>44301.291666666701</v>
      </c>
      <c r="E1491" s="16" t="s">
        <v>1375</v>
      </c>
      <c r="F1491" s="36">
        <v>44897.333333333299</v>
      </c>
      <c r="G1491" s="16" t="s">
        <v>609</v>
      </c>
      <c r="H1491" s="17" t="s">
        <v>56</v>
      </c>
      <c r="I1491" s="17"/>
      <c r="J1491" s="17"/>
      <c r="K1491" s="17" t="s">
        <v>57</v>
      </c>
      <c r="L1491" s="17"/>
      <c r="M1491" s="17"/>
      <c r="N1491" s="17">
        <v>21.829499999999999</v>
      </c>
      <c r="O1491" s="17"/>
      <c r="P1491" s="17"/>
      <c r="Q1491" s="17">
        <v>0</v>
      </c>
      <c r="R1491" s="17" t="s">
        <v>83</v>
      </c>
      <c r="S1491" s="17"/>
      <c r="T1491" s="17" t="s">
        <v>128</v>
      </c>
      <c r="U1491" s="17" t="s">
        <v>61</v>
      </c>
      <c r="V1491" s="17" t="s">
        <v>62</v>
      </c>
      <c r="W1491" s="19" t="s">
        <v>4123</v>
      </c>
      <c r="X1491" s="18">
        <v>45413.291666666701</v>
      </c>
      <c r="Y1491" s="18">
        <v>45413.291666666701</v>
      </c>
      <c r="Z1491" s="17" t="s">
        <v>103</v>
      </c>
      <c r="AA1491" s="17" t="s">
        <v>74</v>
      </c>
      <c r="AB1491" s="17"/>
      <c r="AC1491" s="17" t="s">
        <v>103</v>
      </c>
      <c r="AD1491" s="17"/>
      <c r="AE1491" s="17" t="s">
        <v>1509</v>
      </c>
    </row>
    <row r="1492" spans="1:31" s="3" customFormat="1" ht="25.5" x14ac:dyDescent="0.3">
      <c r="A1492" s="35" t="s">
        <v>4124</v>
      </c>
      <c r="B1492" s="17">
        <v>1908</v>
      </c>
      <c r="C1492" s="18">
        <v>44292</v>
      </c>
      <c r="D1492" s="18">
        <v>44301.291666666701</v>
      </c>
      <c r="E1492" s="16" t="s">
        <v>1375</v>
      </c>
      <c r="F1492" s="36">
        <v>44938.333333333299</v>
      </c>
      <c r="G1492" s="16" t="s">
        <v>609</v>
      </c>
      <c r="H1492" s="17" t="s">
        <v>56</v>
      </c>
      <c r="I1492" s="17"/>
      <c r="J1492" s="17"/>
      <c r="K1492" s="17" t="s">
        <v>57</v>
      </c>
      <c r="L1492" s="17"/>
      <c r="M1492" s="17"/>
      <c r="N1492" s="17">
        <v>151.19999999999999</v>
      </c>
      <c r="O1492" s="17"/>
      <c r="P1492" s="17"/>
      <c r="Q1492" s="17">
        <v>150</v>
      </c>
      <c r="R1492" s="17" t="s">
        <v>83</v>
      </c>
      <c r="S1492" s="17"/>
      <c r="T1492" s="17" t="s">
        <v>144</v>
      </c>
      <c r="U1492" s="17" t="s">
        <v>61</v>
      </c>
      <c r="V1492" s="17" t="s">
        <v>62</v>
      </c>
      <c r="W1492" s="19" t="s">
        <v>4125</v>
      </c>
      <c r="X1492" s="18">
        <v>45505.291666666701</v>
      </c>
      <c r="Y1492" s="18">
        <v>45505.291666666701</v>
      </c>
      <c r="Z1492" s="17" t="s">
        <v>103</v>
      </c>
      <c r="AA1492" s="17" t="s">
        <v>65</v>
      </c>
      <c r="AB1492" s="17"/>
      <c r="AC1492" s="17" t="s">
        <v>103</v>
      </c>
      <c r="AD1492" s="17"/>
      <c r="AE1492" s="17" t="s">
        <v>1509</v>
      </c>
    </row>
    <row r="1493" spans="1:31" s="3" customFormat="1" ht="13" x14ac:dyDescent="0.3">
      <c r="A1493" s="35" t="s">
        <v>4126</v>
      </c>
      <c r="B1493" s="17">
        <v>1909</v>
      </c>
      <c r="C1493" s="18">
        <v>44296</v>
      </c>
      <c r="D1493" s="18">
        <v>44301.291666666701</v>
      </c>
      <c r="E1493" s="16" t="s">
        <v>1375</v>
      </c>
      <c r="F1493" s="36">
        <v>44904.333333333299</v>
      </c>
      <c r="G1493" s="16" t="s">
        <v>609</v>
      </c>
      <c r="H1493" s="17" t="s">
        <v>56</v>
      </c>
      <c r="I1493" s="17"/>
      <c r="J1493" s="17"/>
      <c r="K1493" s="17" t="s">
        <v>57</v>
      </c>
      <c r="L1493" s="17"/>
      <c r="M1493" s="17"/>
      <c r="N1493" s="17">
        <v>151.19999999999999</v>
      </c>
      <c r="O1493" s="17"/>
      <c r="P1493" s="17"/>
      <c r="Q1493" s="17">
        <v>150</v>
      </c>
      <c r="R1493" s="17" t="s">
        <v>83</v>
      </c>
      <c r="S1493" s="17"/>
      <c r="T1493" s="17" t="s">
        <v>201</v>
      </c>
      <c r="U1493" s="17" t="s">
        <v>61</v>
      </c>
      <c r="V1493" s="17" t="s">
        <v>62</v>
      </c>
      <c r="W1493" s="19" t="s">
        <v>4127</v>
      </c>
      <c r="X1493" s="18">
        <v>45596.291666666701</v>
      </c>
      <c r="Y1493" s="18">
        <v>45596.291666666701</v>
      </c>
      <c r="Z1493" s="17" t="s">
        <v>103</v>
      </c>
      <c r="AA1493" s="17" t="s">
        <v>65</v>
      </c>
      <c r="AB1493" s="17"/>
      <c r="AC1493" s="17" t="s">
        <v>103</v>
      </c>
      <c r="AD1493" s="17"/>
      <c r="AE1493" s="17"/>
    </row>
    <row r="1494" spans="1:31" s="3" customFormat="1" ht="13" x14ac:dyDescent="0.3">
      <c r="A1494" s="35" t="s">
        <v>4128</v>
      </c>
      <c r="B1494" s="17">
        <v>1910</v>
      </c>
      <c r="C1494" s="18">
        <v>44299</v>
      </c>
      <c r="D1494" s="18">
        <v>44301.291666666701</v>
      </c>
      <c r="E1494" s="16" t="s">
        <v>1375</v>
      </c>
      <c r="F1494" s="36">
        <v>44896.333333333299</v>
      </c>
      <c r="G1494" s="16" t="s">
        <v>609</v>
      </c>
      <c r="H1494" s="17" t="s">
        <v>56</v>
      </c>
      <c r="I1494" s="17"/>
      <c r="J1494" s="17"/>
      <c r="K1494" s="17" t="s">
        <v>57</v>
      </c>
      <c r="L1494" s="17"/>
      <c r="M1494" s="17"/>
      <c r="N1494" s="17">
        <v>40.36</v>
      </c>
      <c r="O1494" s="17"/>
      <c r="P1494" s="17"/>
      <c r="Q1494" s="17">
        <v>40</v>
      </c>
      <c r="R1494" s="17" t="s">
        <v>83</v>
      </c>
      <c r="S1494" s="17"/>
      <c r="T1494" s="17" t="s">
        <v>704</v>
      </c>
      <c r="U1494" s="17" t="s">
        <v>61</v>
      </c>
      <c r="V1494" s="17" t="s">
        <v>62</v>
      </c>
      <c r="W1494" s="19" t="s">
        <v>4129</v>
      </c>
      <c r="X1494" s="18">
        <v>45839.291666666701</v>
      </c>
      <c r="Y1494" s="18">
        <v>45839.291666666701</v>
      </c>
      <c r="Z1494" s="17" t="s">
        <v>103</v>
      </c>
      <c r="AA1494" s="17" t="s">
        <v>65</v>
      </c>
      <c r="AB1494" s="17"/>
      <c r="AC1494" s="17" t="s">
        <v>103</v>
      </c>
      <c r="AD1494" s="17"/>
      <c r="AE1494" s="17"/>
    </row>
    <row r="1495" spans="1:31" s="3" customFormat="1" ht="13" x14ac:dyDescent="0.3">
      <c r="A1495" s="35" t="s">
        <v>4130</v>
      </c>
      <c r="B1495" s="17">
        <v>1923</v>
      </c>
      <c r="C1495" s="18">
        <v>44292</v>
      </c>
      <c r="D1495" s="18">
        <v>44301.291666666701</v>
      </c>
      <c r="E1495" s="16" t="s">
        <v>1375</v>
      </c>
      <c r="F1495" s="36">
        <v>44928.333333333299</v>
      </c>
      <c r="G1495" s="16" t="s">
        <v>609</v>
      </c>
      <c r="H1495" s="17" t="s">
        <v>56</v>
      </c>
      <c r="I1495" s="17"/>
      <c r="J1495" s="17"/>
      <c r="K1495" s="17" t="s">
        <v>57</v>
      </c>
      <c r="L1495" s="17"/>
      <c r="M1495" s="17"/>
      <c r="N1495" s="17">
        <v>152.19999999999999</v>
      </c>
      <c r="O1495" s="17"/>
      <c r="P1495" s="17"/>
      <c r="Q1495" s="17">
        <v>150</v>
      </c>
      <c r="R1495" s="17" t="s">
        <v>83</v>
      </c>
      <c r="S1495" s="17"/>
      <c r="T1495" s="17" t="s">
        <v>112</v>
      </c>
      <c r="U1495" s="17" t="s">
        <v>61</v>
      </c>
      <c r="V1495" s="17" t="s">
        <v>62</v>
      </c>
      <c r="W1495" s="19" t="s">
        <v>3127</v>
      </c>
      <c r="X1495" s="18">
        <v>45641.333333333299</v>
      </c>
      <c r="Y1495" s="18">
        <v>45641.333333333299</v>
      </c>
      <c r="Z1495" s="17" t="s">
        <v>103</v>
      </c>
      <c r="AA1495" s="17" t="s">
        <v>65</v>
      </c>
      <c r="AB1495" s="17"/>
      <c r="AC1495" s="17" t="s">
        <v>103</v>
      </c>
      <c r="AD1495" s="17"/>
      <c r="AE1495" s="17" t="s">
        <v>1509</v>
      </c>
    </row>
    <row r="1496" spans="1:31" s="3" customFormat="1" ht="13" x14ac:dyDescent="0.3">
      <c r="A1496" s="35" t="s">
        <v>4131</v>
      </c>
      <c r="B1496" s="17">
        <v>1925</v>
      </c>
      <c r="C1496" s="18">
        <v>44300</v>
      </c>
      <c r="D1496" s="18">
        <v>44301.291666666701</v>
      </c>
      <c r="E1496" s="16" t="s">
        <v>1375</v>
      </c>
      <c r="F1496" s="36">
        <v>44894.333333333299</v>
      </c>
      <c r="G1496" s="16" t="s">
        <v>609</v>
      </c>
      <c r="H1496" s="17" t="s">
        <v>56</v>
      </c>
      <c r="I1496" s="17" t="s">
        <v>95</v>
      </c>
      <c r="J1496" s="17"/>
      <c r="K1496" s="17" t="s">
        <v>57</v>
      </c>
      <c r="L1496" s="17" t="s">
        <v>96</v>
      </c>
      <c r="M1496" s="17"/>
      <c r="N1496" s="17">
        <v>407.85</v>
      </c>
      <c r="O1496" s="17">
        <v>407.85</v>
      </c>
      <c r="P1496" s="17"/>
      <c r="Q1496" s="17">
        <v>400</v>
      </c>
      <c r="R1496" s="17" t="s">
        <v>83</v>
      </c>
      <c r="S1496" s="17" t="s">
        <v>58</v>
      </c>
      <c r="T1496" s="17" t="s">
        <v>211</v>
      </c>
      <c r="U1496" s="17" t="s">
        <v>61</v>
      </c>
      <c r="V1496" s="17" t="s">
        <v>62</v>
      </c>
      <c r="W1496" s="19" t="s">
        <v>4132</v>
      </c>
      <c r="X1496" s="18">
        <v>45536.291666666701</v>
      </c>
      <c r="Y1496" s="18">
        <v>45536.291666666701</v>
      </c>
      <c r="Z1496" s="17" t="s">
        <v>103</v>
      </c>
      <c r="AA1496" s="17" t="s">
        <v>65</v>
      </c>
      <c r="AB1496" s="17"/>
      <c r="AC1496" s="17" t="s">
        <v>103</v>
      </c>
      <c r="AD1496" s="17"/>
      <c r="AE1496" s="17" t="s">
        <v>1509</v>
      </c>
    </row>
    <row r="1497" spans="1:31" s="3" customFormat="1" ht="13" x14ac:dyDescent="0.3">
      <c r="A1497" s="35" t="s">
        <v>4133</v>
      </c>
      <c r="B1497" s="17">
        <v>1926</v>
      </c>
      <c r="C1497" s="18">
        <v>44300</v>
      </c>
      <c r="D1497" s="18">
        <v>44301.291666666701</v>
      </c>
      <c r="E1497" s="16" t="s">
        <v>1375</v>
      </c>
      <c r="F1497" s="36">
        <v>44936.333333333299</v>
      </c>
      <c r="G1497" s="16" t="s">
        <v>609</v>
      </c>
      <c r="H1497" s="17" t="s">
        <v>56</v>
      </c>
      <c r="I1497" s="17"/>
      <c r="J1497" s="17"/>
      <c r="K1497" s="17" t="s">
        <v>57</v>
      </c>
      <c r="L1497" s="17"/>
      <c r="M1497" s="17"/>
      <c r="N1497" s="17">
        <v>204.07</v>
      </c>
      <c r="O1497" s="17"/>
      <c r="P1497" s="17"/>
      <c r="Q1497" s="17">
        <v>200</v>
      </c>
      <c r="R1497" s="17" t="s">
        <v>83</v>
      </c>
      <c r="S1497" s="17"/>
      <c r="T1497" s="17" t="s">
        <v>664</v>
      </c>
      <c r="U1497" s="17" t="s">
        <v>61</v>
      </c>
      <c r="V1497" s="17" t="s">
        <v>62</v>
      </c>
      <c r="W1497" s="19" t="s">
        <v>665</v>
      </c>
      <c r="X1497" s="18">
        <v>45536.291666666701</v>
      </c>
      <c r="Y1497" s="18">
        <v>45536.291666666701</v>
      </c>
      <c r="Z1497" s="17" t="s">
        <v>103</v>
      </c>
      <c r="AA1497" s="17" t="s">
        <v>65</v>
      </c>
      <c r="AB1497" s="17"/>
      <c r="AC1497" s="17" t="s">
        <v>103</v>
      </c>
      <c r="AD1497" s="17"/>
      <c r="AE1497" s="17" t="s">
        <v>1509</v>
      </c>
    </row>
    <row r="1498" spans="1:31" s="3" customFormat="1" ht="13" x14ac:dyDescent="0.3">
      <c r="A1498" s="35" t="s">
        <v>4134</v>
      </c>
      <c r="B1498" s="17">
        <v>1927</v>
      </c>
      <c r="C1498" s="18">
        <v>44301</v>
      </c>
      <c r="D1498" s="18">
        <v>44301.291666666701</v>
      </c>
      <c r="E1498" s="16" t="s">
        <v>1375</v>
      </c>
      <c r="F1498" s="36">
        <v>44883.333333333299</v>
      </c>
      <c r="G1498" s="16" t="s">
        <v>609</v>
      </c>
      <c r="H1498" s="17" t="s">
        <v>56</v>
      </c>
      <c r="I1498" s="17"/>
      <c r="J1498" s="17"/>
      <c r="K1498" s="17" t="s">
        <v>430</v>
      </c>
      <c r="L1498" s="17"/>
      <c r="M1498" s="17"/>
      <c r="N1498" s="17">
        <v>108.7</v>
      </c>
      <c r="O1498" s="17"/>
      <c r="P1498" s="17"/>
      <c r="Q1498" s="17">
        <v>101.5</v>
      </c>
      <c r="R1498" s="17" t="s">
        <v>83</v>
      </c>
      <c r="S1498" s="17"/>
      <c r="T1498" s="17" t="s">
        <v>733</v>
      </c>
      <c r="U1498" s="17" t="s">
        <v>61</v>
      </c>
      <c r="V1498" s="17" t="s">
        <v>62</v>
      </c>
      <c r="W1498" s="19" t="s">
        <v>4135</v>
      </c>
      <c r="X1498" s="18">
        <v>46006.333333333299</v>
      </c>
      <c r="Y1498" s="18">
        <v>46006.333333333299</v>
      </c>
      <c r="Z1498" s="17" t="s">
        <v>103</v>
      </c>
      <c r="AA1498" s="17" t="s">
        <v>65</v>
      </c>
      <c r="AB1498" s="17"/>
      <c r="AC1498" s="17" t="s">
        <v>103</v>
      </c>
      <c r="AD1498" s="17"/>
      <c r="AE1498" s="17"/>
    </row>
    <row r="1499" spans="1:31" s="3" customFormat="1" ht="13" x14ac:dyDescent="0.3">
      <c r="A1499" s="35" t="s">
        <v>4136</v>
      </c>
      <c r="B1499" s="17">
        <v>1931</v>
      </c>
      <c r="C1499" s="18">
        <v>44279</v>
      </c>
      <c r="D1499" s="18">
        <v>44301.291666666701</v>
      </c>
      <c r="E1499" s="16" t="s">
        <v>1375</v>
      </c>
      <c r="F1499" s="36">
        <v>44914.333333333299</v>
      </c>
      <c r="G1499" s="16" t="s">
        <v>609</v>
      </c>
      <c r="H1499" s="17" t="s">
        <v>56</v>
      </c>
      <c r="I1499" s="17"/>
      <c r="J1499" s="17"/>
      <c r="K1499" s="17" t="s">
        <v>57</v>
      </c>
      <c r="L1499" s="17"/>
      <c r="M1499" s="17"/>
      <c r="N1499" s="17">
        <v>178.19200000000001</v>
      </c>
      <c r="O1499" s="17"/>
      <c r="P1499" s="17"/>
      <c r="Q1499" s="17">
        <v>175</v>
      </c>
      <c r="R1499" s="17" t="s">
        <v>83</v>
      </c>
      <c r="S1499" s="17"/>
      <c r="T1499" s="17" t="s">
        <v>78</v>
      </c>
      <c r="U1499" s="17" t="s">
        <v>61</v>
      </c>
      <c r="V1499" s="17" t="s">
        <v>62</v>
      </c>
      <c r="W1499" s="19" t="s">
        <v>4137</v>
      </c>
      <c r="X1499" s="18">
        <v>45809.291666666701</v>
      </c>
      <c r="Y1499" s="18">
        <v>45809.291666666701</v>
      </c>
      <c r="Z1499" s="17" t="s">
        <v>103</v>
      </c>
      <c r="AA1499" s="17" t="s">
        <v>74</v>
      </c>
      <c r="AB1499" s="17"/>
      <c r="AC1499" s="17" t="s">
        <v>103</v>
      </c>
      <c r="AD1499" s="17"/>
      <c r="AE1499" s="17"/>
    </row>
    <row r="1500" spans="1:31" s="3" customFormat="1" ht="13" x14ac:dyDescent="0.3">
      <c r="A1500" s="35" t="s">
        <v>4138</v>
      </c>
      <c r="B1500" s="17">
        <v>1936</v>
      </c>
      <c r="C1500" s="18">
        <v>44287</v>
      </c>
      <c r="D1500" s="18">
        <v>44301.291666666701</v>
      </c>
      <c r="E1500" s="16" t="s">
        <v>1375</v>
      </c>
      <c r="F1500" s="36">
        <v>44880.333333333299</v>
      </c>
      <c r="G1500" s="16" t="s">
        <v>609</v>
      </c>
      <c r="H1500" s="17" t="s">
        <v>95</v>
      </c>
      <c r="I1500" s="17" t="s">
        <v>56</v>
      </c>
      <c r="J1500" s="17"/>
      <c r="K1500" s="17" t="s">
        <v>96</v>
      </c>
      <c r="L1500" s="17" t="s">
        <v>57</v>
      </c>
      <c r="M1500" s="17"/>
      <c r="N1500" s="17">
        <v>439.084</v>
      </c>
      <c r="O1500" s="17">
        <v>439.084</v>
      </c>
      <c r="P1500" s="17"/>
      <c r="Q1500" s="17">
        <v>425</v>
      </c>
      <c r="R1500" s="17" t="s">
        <v>83</v>
      </c>
      <c r="S1500" s="17" t="s">
        <v>58</v>
      </c>
      <c r="T1500" s="17" t="s">
        <v>406</v>
      </c>
      <c r="U1500" s="17" t="s">
        <v>61</v>
      </c>
      <c r="V1500" s="17" t="s">
        <v>62</v>
      </c>
      <c r="W1500" s="19" t="s">
        <v>4139</v>
      </c>
      <c r="X1500" s="18">
        <v>45597.291666666701</v>
      </c>
      <c r="Y1500" s="18">
        <v>45597.291666666701</v>
      </c>
      <c r="Z1500" s="17" t="s">
        <v>103</v>
      </c>
      <c r="AA1500" s="17"/>
      <c r="AB1500" s="17"/>
      <c r="AC1500" s="17" t="s">
        <v>103</v>
      </c>
      <c r="AD1500" s="17"/>
      <c r="AE1500" s="17" t="s">
        <v>1509</v>
      </c>
    </row>
    <row r="1501" spans="1:31" s="3" customFormat="1" ht="13" x14ac:dyDescent="0.3">
      <c r="A1501" s="35" t="s">
        <v>4140</v>
      </c>
      <c r="B1501" s="17">
        <v>1937</v>
      </c>
      <c r="C1501" s="18">
        <v>44287</v>
      </c>
      <c r="D1501" s="18">
        <v>44301.291666666701</v>
      </c>
      <c r="E1501" s="16" t="s">
        <v>1375</v>
      </c>
      <c r="F1501" s="36">
        <v>44907.333333333299</v>
      </c>
      <c r="G1501" s="16" t="s">
        <v>609</v>
      </c>
      <c r="H1501" s="17" t="s">
        <v>95</v>
      </c>
      <c r="I1501" s="17" t="s">
        <v>56</v>
      </c>
      <c r="J1501" s="17"/>
      <c r="K1501" s="17" t="s">
        <v>96</v>
      </c>
      <c r="L1501" s="17" t="s">
        <v>57</v>
      </c>
      <c r="M1501" s="17"/>
      <c r="N1501" s="17">
        <v>154.36199999999999</v>
      </c>
      <c r="O1501" s="17">
        <v>154.36199999999999</v>
      </c>
      <c r="P1501" s="17"/>
      <c r="Q1501" s="17">
        <v>150</v>
      </c>
      <c r="R1501" s="17" t="s">
        <v>83</v>
      </c>
      <c r="S1501" s="17" t="s">
        <v>58</v>
      </c>
      <c r="T1501" s="17" t="s">
        <v>156</v>
      </c>
      <c r="U1501" s="17" t="s">
        <v>61</v>
      </c>
      <c r="V1501" s="17" t="s">
        <v>62</v>
      </c>
      <c r="W1501" s="19" t="s">
        <v>782</v>
      </c>
      <c r="X1501" s="18">
        <v>45597.291666666701</v>
      </c>
      <c r="Y1501" s="18">
        <v>45597.291666666701</v>
      </c>
      <c r="Z1501" s="17" t="s">
        <v>103</v>
      </c>
      <c r="AA1501" s="17"/>
      <c r="AB1501" s="17"/>
      <c r="AC1501" s="17" t="s">
        <v>103</v>
      </c>
      <c r="AD1501" s="17"/>
      <c r="AE1501" s="17" t="s">
        <v>1509</v>
      </c>
    </row>
    <row r="1502" spans="1:31" s="3" customFormat="1" ht="13" x14ac:dyDescent="0.3">
      <c r="A1502" s="35" t="s">
        <v>4141</v>
      </c>
      <c r="B1502" s="17">
        <v>1938</v>
      </c>
      <c r="C1502" s="18">
        <v>44287</v>
      </c>
      <c r="D1502" s="18">
        <v>44301.291666666701</v>
      </c>
      <c r="E1502" s="16" t="s">
        <v>1375</v>
      </c>
      <c r="F1502" s="36">
        <v>44425.291666666701</v>
      </c>
      <c r="G1502" s="16" t="s">
        <v>609</v>
      </c>
      <c r="H1502" s="17" t="s">
        <v>56</v>
      </c>
      <c r="I1502" s="17"/>
      <c r="J1502" s="17"/>
      <c r="K1502" s="17" t="s">
        <v>57</v>
      </c>
      <c r="L1502" s="17"/>
      <c r="M1502" s="17"/>
      <c r="N1502" s="17">
        <v>178.881</v>
      </c>
      <c r="O1502" s="17"/>
      <c r="P1502" s="17"/>
      <c r="Q1502" s="17">
        <v>175</v>
      </c>
      <c r="R1502" s="17" t="s">
        <v>83</v>
      </c>
      <c r="S1502" s="17" t="s">
        <v>58</v>
      </c>
      <c r="T1502" s="17" t="s">
        <v>406</v>
      </c>
      <c r="U1502" s="17" t="s">
        <v>61</v>
      </c>
      <c r="V1502" s="17" t="s">
        <v>62</v>
      </c>
      <c r="W1502" s="19" t="s">
        <v>4142</v>
      </c>
      <c r="X1502" s="18">
        <v>45597.291666666701</v>
      </c>
      <c r="Y1502" s="18">
        <v>45597.291666666701</v>
      </c>
      <c r="Z1502" s="17" t="s">
        <v>103</v>
      </c>
      <c r="AA1502" s="17"/>
      <c r="AB1502" s="17"/>
      <c r="AC1502" s="17" t="s">
        <v>103</v>
      </c>
      <c r="AD1502" s="17"/>
      <c r="AE1502" s="17" t="s">
        <v>1509</v>
      </c>
    </row>
    <row r="1503" spans="1:31" s="3" customFormat="1" ht="13" x14ac:dyDescent="0.3">
      <c r="A1503" s="35" t="s">
        <v>4143</v>
      </c>
      <c r="B1503" s="17">
        <v>1939</v>
      </c>
      <c r="C1503" s="18">
        <v>44287</v>
      </c>
      <c r="D1503" s="18">
        <v>44301.291666666701</v>
      </c>
      <c r="E1503" s="16" t="s">
        <v>1375</v>
      </c>
      <c r="F1503" s="36">
        <v>44880.333333333299</v>
      </c>
      <c r="G1503" s="16" t="s">
        <v>609</v>
      </c>
      <c r="H1503" s="17" t="s">
        <v>56</v>
      </c>
      <c r="I1503" s="17"/>
      <c r="J1503" s="17"/>
      <c r="K1503" s="17" t="s">
        <v>57</v>
      </c>
      <c r="L1503" s="17"/>
      <c r="M1503" s="17"/>
      <c r="N1503" s="17">
        <v>772.245</v>
      </c>
      <c r="O1503" s="17"/>
      <c r="P1503" s="17"/>
      <c r="Q1503" s="17">
        <v>750</v>
      </c>
      <c r="R1503" s="17" t="s">
        <v>83</v>
      </c>
      <c r="S1503" s="17"/>
      <c r="T1503" s="17" t="s">
        <v>406</v>
      </c>
      <c r="U1503" s="17" t="s">
        <v>61</v>
      </c>
      <c r="V1503" s="17" t="s">
        <v>62</v>
      </c>
      <c r="W1503" s="19" t="s">
        <v>4144</v>
      </c>
      <c r="X1503" s="18">
        <v>45597.291666666701</v>
      </c>
      <c r="Y1503" s="18">
        <v>45597.291666666701</v>
      </c>
      <c r="Z1503" s="17" t="s">
        <v>103</v>
      </c>
      <c r="AA1503" s="17"/>
      <c r="AB1503" s="17"/>
      <c r="AC1503" s="17" t="s">
        <v>103</v>
      </c>
      <c r="AD1503" s="17"/>
      <c r="AE1503" s="17" t="s">
        <v>1509</v>
      </c>
    </row>
    <row r="1504" spans="1:31" s="3" customFormat="1" ht="13" x14ac:dyDescent="0.3">
      <c r="A1504" s="35" t="s">
        <v>4145</v>
      </c>
      <c r="B1504" s="17">
        <v>1941</v>
      </c>
      <c r="C1504" s="18">
        <v>44289</v>
      </c>
      <c r="D1504" s="18">
        <v>44301.291666666701</v>
      </c>
      <c r="E1504" s="16" t="s">
        <v>1375</v>
      </c>
      <c r="F1504" s="36">
        <v>44902.333333333299</v>
      </c>
      <c r="G1504" s="16" t="s">
        <v>609</v>
      </c>
      <c r="H1504" s="17" t="s">
        <v>95</v>
      </c>
      <c r="I1504" s="17" t="s">
        <v>56</v>
      </c>
      <c r="J1504" s="17"/>
      <c r="K1504" s="17" t="s">
        <v>96</v>
      </c>
      <c r="L1504" s="17" t="s">
        <v>57</v>
      </c>
      <c r="M1504" s="17"/>
      <c r="N1504" s="17">
        <v>204.8</v>
      </c>
      <c r="O1504" s="17">
        <v>204.8</v>
      </c>
      <c r="P1504" s="17"/>
      <c r="Q1504" s="17">
        <v>200</v>
      </c>
      <c r="R1504" s="17" t="s">
        <v>83</v>
      </c>
      <c r="S1504" s="17" t="s">
        <v>58</v>
      </c>
      <c r="T1504" s="17" t="s">
        <v>133</v>
      </c>
      <c r="U1504" s="17" t="s">
        <v>61</v>
      </c>
      <c r="V1504" s="17" t="s">
        <v>62</v>
      </c>
      <c r="W1504" s="19" t="s">
        <v>4139</v>
      </c>
      <c r="X1504" s="18">
        <v>46174.291666666701</v>
      </c>
      <c r="Y1504" s="18">
        <v>46174.291666666701</v>
      </c>
      <c r="Z1504" s="17" t="s">
        <v>103</v>
      </c>
      <c r="AA1504" s="17" t="s">
        <v>65</v>
      </c>
      <c r="AB1504" s="17"/>
      <c r="AC1504" s="17" t="s">
        <v>103</v>
      </c>
      <c r="AD1504" s="17"/>
      <c r="AE1504" s="17"/>
    </row>
    <row r="1505" spans="1:31" s="3" customFormat="1" ht="25.5" x14ac:dyDescent="0.3">
      <c r="A1505" s="35" t="s">
        <v>4146</v>
      </c>
      <c r="B1505" s="17">
        <v>1942</v>
      </c>
      <c r="C1505" s="18">
        <v>44287</v>
      </c>
      <c r="D1505" s="18">
        <v>44301.291666666701</v>
      </c>
      <c r="E1505" s="16" t="s">
        <v>1375</v>
      </c>
      <c r="F1505" s="36">
        <v>44880.333333333299</v>
      </c>
      <c r="G1505" s="16" t="s">
        <v>609</v>
      </c>
      <c r="H1505" s="17" t="s">
        <v>56</v>
      </c>
      <c r="I1505" s="17" t="s">
        <v>95</v>
      </c>
      <c r="J1505" s="17"/>
      <c r="K1505" s="17" t="s">
        <v>57</v>
      </c>
      <c r="L1505" s="17" t="s">
        <v>96</v>
      </c>
      <c r="M1505" s="17"/>
      <c r="N1505" s="17">
        <v>105.735</v>
      </c>
      <c r="O1505" s="17">
        <v>105.735</v>
      </c>
      <c r="P1505" s="17"/>
      <c r="Q1505" s="17">
        <v>100</v>
      </c>
      <c r="R1505" s="17" t="s">
        <v>83</v>
      </c>
      <c r="S1505" s="17" t="s">
        <v>58</v>
      </c>
      <c r="T1505" s="17" t="s">
        <v>4147</v>
      </c>
      <c r="U1505" s="17" t="s">
        <v>61</v>
      </c>
      <c r="V1505" s="17" t="s">
        <v>62</v>
      </c>
      <c r="W1505" s="19" t="s">
        <v>4148</v>
      </c>
      <c r="X1505" s="18">
        <v>45473.291666666701</v>
      </c>
      <c r="Y1505" s="18">
        <v>45473.291666666701</v>
      </c>
      <c r="Z1505" s="17" t="s">
        <v>103</v>
      </c>
      <c r="AA1505" s="17"/>
      <c r="AB1505" s="17"/>
      <c r="AC1505" s="17" t="s">
        <v>103</v>
      </c>
      <c r="AD1505" s="17"/>
      <c r="AE1505" s="17" t="s">
        <v>1509</v>
      </c>
    </row>
    <row r="1506" spans="1:31" s="3" customFormat="1" ht="13" x14ac:dyDescent="0.3">
      <c r="A1506" s="35" t="s">
        <v>4149</v>
      </c>
      <c r="B1506" s="17">
        <v>1944</v>
      </c>
      <c r="C1506" s="18">
        <v>44288</v>
      </c>
      <c r="D1506" s="18">
        <v>44301.291666666701</v>
      </c>
      <c r="E1506" s="16" t="s">
        <v>1375</v>
      </c>
      <c r="F1506" s="36">
        <v>44956.333333333299</v>
      </c>
      <c r="G1506" s="16" t="s">
        <v>609</v>
      </c>
      <c r="H1506" s="17" t="s">
        <v>56</v>
      </c>
      <c r="I1506" s="17" t="s">
        <v>95</v>
      </c>
      <c r="J1506" s="17"/>
      <c r="K1506" s="17" t="s">
        <v>57</v>
      </c>
      <c r="L1506" s="17" t="s">
        <v>96</v>
      </c>
      <c r="M1506" s="17"/>
      <c r="N1506" s="17">
        <v>561.5</v>
      </c>
      <c r="O1506" s="17">
        <v>561.5</v>
      </c>
      <c r="P1506" s="17"/>
      <c r="Q1506" s="17">
        <v>550</v>
      </c>
      <c r="R1506" s="17" t="s">
        <v>83</v>
      </c>
      <c r="S1506" s="17" t="s">
        <v>58</v>
      </c>
      <c r="T1506" s="17" t="s">
        <v>156</v>
      </c>
      <c r="U1506" s="17" t="s">
        <v>61</v>
      </c>
      <c r="V1506" s="17" t="s">
        <v>62</v>
      </c>
      <c r="W1506" s="19" t="s">
        <v>755</v>
      </c>
      <c r="X1506" s="18">
        <v>46539.291666666701</v>
      </c>
      <c r="Y1506" s="18">
        <v>46539.291666666701</v>
      </c>
      <c r="Z1506" s="17" t="s">
        <v>103</v>
      </c>
      <c r="AA1506" s="17" t="s">
        <v>65</v>
      </c>
      <c r="AB1506" s="17"/>
      <c r="AC1506" s="17" t="s">
        <v>103</v>
      </c>
      <c r="AD1506" s="17"/>
      <c r="AE1506" s="17"/>
    </row>
    <row r="1507" spans="1:31" s="3" customFormat="1" ht="13" x14ac:dyDescent="0.3">
      <c r="A1507" s="35" t="s">
        <v>4150</v>
      </c>
      <c r="B1507" s="17">
        <v>1945</v>
      </c>
      <c r="C1507" s="18">
        <v>44291</v>
      </c>
      <c r="D1507" s="18">
        <v>44301.291666666701</v>
      </c>
      <c r="E1507" s="16" t="s">
        <v>1375</v>
      </c>
      <c r="F1507" s="36">
        <v>44880.333333333299</v>
      </c>
      <c r="G1507" s="16" t="s">
        <v>609</v>
      </c>
      <c r="H1507" s="17" t="s">
        <v>56</v>
      </c>
      <c r="I1507" s="17" t="s">
        <v>95</v>
      </c>
      <c r="J1507" s="17"/>
      <c r="K1507" s="17" t="s">
        <v>57</v>
      </c>
      <c r="L1507" s="17" t="s">
        <v>96</v>
      </c>
      <c r="M1507" s="17"/>
      <c r="N1507" s="17">
        <v>255.5</v>
      </c>
      <c r="O1507" s="17">
        <v>255.5</v>
      </c>
      <c r="P1507" s="17"/>
      <c r="Q1507" s="17">
        <v>250</v>
      </c>
      <c r="R1507" s="17" t="s">
        <v>83</v>
      </c>
      <c r="S1507" s="17" t="s">
        <v>58</v>
      </c>
      <c r="T1507" s="17" t="s">
        <v>4151</v>
      </c>
      <c r="U1507" s="17" t="s">
        <v>61</v>
      </c>
      <c r="V1507" s="17" t="s">
        <v>62</v>
      </c>
      <c r="W1507" s="19" t="s">
        <v>4152</v>
      </c>
      <c r="X1507" s="18">
        <v>45473.291666666701</v>
      </c>
      <c r="Y1507" s="18">
        <v>45473.291666666701</v>
      </c>
      <c r="Z1507" s="17" t="s">
        <v>103</v>
      </c>
      <c r="AA1507" s="17"/>
      <c r="AB1507" s="17"/>
      <c r="AC1507" s="17" t="s">
        <v>103</v>
      </c>
      <c r="AD1507" s="17"/>
      <c r="AE1507" s="17" t="s">
        <v>1509</v>
      </c>
    </row>
    <row r="1508" spans="1:31" s="3" customFormat="1" ht="13" x14ac:dyDescent="0.3">
      <c r="A1508" s="35" t="s">
        <v>4153</v>
      </c>
      <c r="B1508" s="17">
        <v>1946</v>
      </c>
      <c r="C1508" s="18">
        <v>44292</v>
      </c>
      <c r="D1508" s="18">
        <v>44301.291666666701</v>
      </c>
      <c r="E1508" s="16" t="s">
        <v>1375</v>
      </c>
      <c r="F1508" s="36">
        <v>44925.333333333299</v>
      </c>
      <c r="G1508" s="16" t="s">
        <v>609</v>
      </c>
      <c r="H1508" s="17" t="s">
        <v>56</v>
      </c>
      <c r="I1508" s="17"/>
      <c r="J1508" s="17"/>
      <c r="K1508" s="17" t="s">
        <v>57</v>
      </c>
      <c r="L1508" s="17"/>
      <c r="M1508" s="17"/>
      <c r="N1508" s="17">
        <v>101.1</v>
      </c>
      <c r="O1508" s="17"/>
      <c r="P1508" s="17"/>
      <c r="Q1508" s="17">
        <v>100</v>
      </c>
      <c r="R1508" s="17" t="s">
        <v>83</v>
      </c>
      <c r="S1508" s="17"/>
      <c r="T1508" s="17" t="s">
        <v>156</v>
      </c>
      <c r="U1508" s="17" t="s">
        <v>61</v>
      </c>
      <c r="V1508" s="17" t="s">
        <v>62</v>
      </c>
      <c r="W1508" s="19" t="s">
        <v>782</v>
      </c>
      <c r="X1508" s="18">
        <v>45658.333333333299</v>
      </c>
      <c r="Y1508" s="18">
        <v>45658.333333333299</v>
      </c>
      <c r="Z1508" s="17" t="s">
        <v>103</v>
      </c>
      <c r="AA1508" s="17" t="s">
        <v>65</v>
      </c>
      <c r="AB1508" s="17"/>
      <c r="AC1508" s="17" t="s">
        <v>103</v>
      </c>
      <c r="AD1508" s="17"/>
      <c r="AE1508" s="17" t="s">
        <v>1509</v>
      </c>
    </row>
    <row r="1509" spans="1:31" s="3" customFormat="1" ht="13" x14ac:dyDescent="0.3">
      <c r="A1509" s="35" t="s">
        <v>4154</v>
      </c>
      <c r="B1509" s="17">
        <v>1947</v>
      </c>
      <c r="C1509" s="18">
        <v>44292</v>
      </c>
      <c r="D1509" s="18">
        <v>44301.291666666701</v>
      </c>
      <c r="E1509" s="16" t="s">
        <v>1375</v>
      </c>
      <c r="F1509" s="36">
        <v>44908.333333333299</v>
      </c>
      <c r="G1509" s="16" t="s">
        <v>609</v>
      </c>
      <c r="H1509" s="17" t="s">
        <v>56</v>
      </c>
      <c r="I1509" s="17"/>
      <c r="J1509" s="17"/>
      <c r="K1509" s="17" t="s">
        <v>57</v>
      </c>
      <c r="L1509" s="17"/>
      <c r="M1509" s="17"/>
      <c r="N1509" s="17">
        <v>100.93</v>
      </c>
      <c r="O1509" s="17"/>
      <c r="P1509" s="17"/>
      <c r="Q1509" s="17">
        <v>100</v>
      </c>
      <c r="R1509" s="17" t="s">
        <v>83</v>
      </c>
      <c r="S1509" s="17"/>
      <c r="T1509" s="17" t="s">
        <v>78</v>
      </c>
      <c r="U1509" s="17" t="s">
        <v>61</v>
      </c>
      <c r="V1509" s="17" t="s">
        <v>62</v>
      </c>
      <c r="W1509" s="19" t="s">
        <v>3449</v>
      </c>
      <c r="X1509" s="18">
        <v>45658.333333333299</v>
      </c>
      <c r="Y1509" s="18">
        <v>45658.333333333299</v>
      </c>
      <c r="Z1509" s="17" t="s">
        <v>103</v>
      </c>
      <c r="AA1509" s="17"/>
      <c r="AB1509" s="17"/>
      <c r="AC1509" s="17" t="s">
        <v>103</v>
      </c>
      <c r="AD1509" s="17"/>
      <c r="AE1509" s="17" t="s">
        <v>1509</v>
      </c>
    </row>
    <row r="1510" spans="1:31" s="3" customFormat="1" ht="13" x14ac:dyDescent="0.3">
      <c r="A1510" s="35" t="s">
        <v>4155</v>
      </c>
      <c r="B1510" s="17">
        <v>1948</v>
      </c>
      <c r="C1510" s="18">
        <v>44291</v>
      </c>
      <c r="D1510" s="18">
        <v>44301.291666666701</v>
      </c>
      <c r="E1510" s="16" t="s">
        <v>1375</v>
      </c>
      <c r="F1510" s="36">
        <v>44908.333333333299</v>
      </c>
      <c r="G1510" s="16" t="s">
        <v>609</v>
      </c>
      <c r="H1510" s="17" t="s">
        <v>56</v>
      </c>
      <c r="I1510" s="17"/>
      <c r="J1510" s="17"/>
      <c r="K1510" s="17" t="s">
        <v>57</v>
      </c>
      <c r="L1510" s="17"/>
      <c r="M1510" s="17"/>
      <c r="N1510" s="17">
        <v>151.41999999999999</v>
      </c>
      <c r="O1510" s="17"/>
      <c r="P1510" s="17"/>
      <c r="Q1510" s="17">
        <v>150</v>
      </c>
      <c r="R1510" s="17" t="s">
        <v>83</v>
      </c>
      <c r="S1510" s="17"/>
      <c r="T1510" s="17" t="s">
        <v>156</v>
      </c>
      <c r="U1510" s="17" t="s">
        <v>61</v>
      </c>
      <c r="V1510" s="17" t="s">
        <v>62</v>
      </c>
      <c r="W1510" s="19" t="s">
        <v>4156</v>
      </c>
      <c r="X1510" s="18">
        <v>45658.333333333299</v>
      </c>
      <c r="Y1510" s="18">
        <v>45658.333333333299</v>
      </c>
      <c r="Z1510" s="17" t="s">
        <v>103</v>
      </c>
      <c r="AA1510" s="17"/>
      <c r="AB1510" s="17"/>
      <c r="AC1510" s="17" t="s">
        <v>103</v>
      </c>
      <c r="AD1510" s="17"/>
      <c r="AE1510" s="17" t="s">
        <v>1509</v>
      </c>
    </row>
    <row r="1511" spans="1:31" s="3" customFormat="1" ht="13" x14ac:dyDescent="0.3">
      <c r="A1511" s="35" t="s">
        <v>4157</v>
      </c>
      <c r="B1511" s="17">
        <v>1950</v>
      </c>
      <c r="C1511" s="18">
        <v>44293</v>
      </c>
      <c r="D1511" s="18">
        <v>44301.291666666701</v>
      </c>
      <c r="E1511" s="16" t="s">
        <v>1375</v>
      </c>
      <c r="F1511" s="36">
        <v>44897.333333333299</v>
      </c>
      <c r="G1511" s="16" t="s">
        <v>609</v>
      </c>
      <c r="H1511" s="17" t="s">
        <v>56</v>
      </c>
      <c r="I1511" s="17"/>
      <c r="J1511" s="17"/>
      <c r="K1511" s="17" t="s">
        <v>57</v>
      </c>
      <c r="L1511" s="17"/>
      <c r="M1511" s="17"/>
      <c r="N1511" s="17">
        <v>20.399999999999999</v>
      </c>
      <c r="O1511" s="17"/>
      <c r="P1511" s="17"/>
      <c r="Q1511" s="17">
        <v>0</v>
      </c>
      <c r="R1511" s="17" t="s">
        <v>83</v>
      </c>
      <c r="S1511" s="17"/>
      <c r="T1511" s="17" t="s">
        <v>133</v>
      </c>
      <c r="U1511" s="17" t="s">
        <v>61</v>
      </c>
      <c r="V1511" s="17" t="s">
        <v>62</v>
      </c>
      <c r="W1511" s="19" t="s">
        <v>4158</v>
      </c>
      <c r="X1511" s="18">
        <v>45413.291666666701</v>
      </c>
      <c r="Y1511" s="18">
        <v>45413.291666666701</v>
      </c>
      <c r="Z1511" s="17" t="s">
        <v>103</v>
      </c>
      <c r="AA1511" s="17" t="s">
        <v>65</v>
      </c>
      <c r="AB1511" s="17"/>
      <c r="AC1511" s="17" t="s">
        <v>103</v>
      </c>
      <c r="AD1511" s="17"/>
      <c r="AE1511" s="17" t="s">
        <v>1509</v>
      </c>
    </row>
    <row r="1512" spans="1:31" s="3" customFormat="1" ht="13" x14ac:dyDescent="0.3">
      <c r="A1512" s="35" t="s">
        <v>4159</v>
      </c>
      <c r="B1512" s="17">
        <v>1951</v>
      </c>
      <c r="C1512" s="18">
        <v>44293</v>
      </c>
      <c r="D1512" s="18">
        <v>44301.291666666701</v>
      </c>
      <c r="E1512" s="16" t="s">
        <v>1375</v>
      </c>
      <c r="F1512" s="36">
        <v>44897.333333333299</v>
      </c>
      <c r="G1512" s="16" t="s">
        <v>609</v>
      </c>
      <c r="H1512" s="17" t="s">
        <v>56</v>
      </c>
      <c r="I1512" s="17"/>
      <c r="J1512" s="17"/>
      <c r="K1512" s="17" t="s">
        <v>57</v>
      </c>
      <c r="L1512" s="17"/>
      <c r="M1512" s="17"/>
      <c r="N1512" s="17">
        <v>62.37</v>
      </c>
      <c r="O1512" s="17"/>
      <c r="P1512" s="17"/>
      <c r="Q1512" s="17">
        <v>0</v>
      </c>
      <c r="R1512" s="17" t="s">
        <v>83</v>
      </c>
      <c r="S1512" s="17"/>
      <c r="T1512" s="17" t="s">
        <v>78</v>
      </c>
      <c r="U1512" s="17" t="s">
        <v>61</v>
      </c>
      <c r="V1512" s="17" t="s">
        <v>62</v>
      </c>
      <c r="W1512" s="19" t="s">
        <v>4160</v>
      </c>
      <c r="X1512" s="18">
        <v>45413.291666666701</v>
      </c>
      <c r="Y1512" s="18">
        <v>45413.291666666701</v>
      </c>
      <c r="Z1512" s="17" t="s">
        <v>103</v>
      </c>
      <c r="AA1512" s="17" t="s">
        <v>65</v>
      </c>
      <c r="AB1512" s="17"/>
      <c r="AC1512" s="17" t="s">
        <v>103</v>
      </c>
      <c r="AD1512" s="17"/>
      <c r="AE1512" s="17" t="s">
        <v>1509</v>
      </c>
    </row>
    <row r="1513" spans="1:31" s="3" customFormat="1" ht="13" x14ac:dyDescent="0.3">
      <c r="A1513" s="35" t="s">
        <v>4161</v>
      </c>
      <c r="B1513" s="17">
        <v>1957</v>
      </c>
      <c r="C1513" s="18">
        <v>44298</v>
      </c>
      <c r="D1513" s="18">
        <v>44301.291666666701</v>
      </c>
      <c r="E1513" s="16" t="s">
        <v>1375</v>
      </c>
      <c r="F1513" s="36">
        <v>44888.333333333299</v>
      </c>
      <c r="G1513" s="16" t="s">
        <v>609</v>
      </c>
      <c r="H1513" s="17" t="s">
        <v>95</v>
      </c>
      <c r="I1513" s="17" t="s">
        <v>56</v>
      </c>
      <c r="J1513" s="17"/>
      <c r="K1513" s="17" t="s">
        <v>96</v>
      </c>
      <c r="L1513" s="17" t="s">
        <v>57</v>
      </c>
      <c r="M1513" s="17"/>
      <c r="N1513" s="17">
        <v>116.233</v>
      </c>
      <c r="O1513" s="17">
        <v>115.745</v>
      </c>
      <c r="P1513" s="17"/>
      <c r="Q1513" s="17">
        <v>114.9992</v>
      </c>
      <c r="R1513" s="17" t="s">
        <v>83</v>
      </c>
      <c r="S1513" s="17" t="s">
        <v>58</v>
      </c>
      <c r="T1513" s="17" t="s">
        <v>78</v>
      </c>
      <c r="U1513" s="17" t="s">
        <v>61</v>
      </c>
      <c r="V1513" s="17" t="s">
        <v>62</v>
      </c>
      <c r="W1513" s="19" t="s">
        <v>3836</v>
      </c>
      <c r="X1513" s="18">
        <v>45459.291666666701</v>
      </c>
      <c r="Y1513" s="18">
        <v>45459.291666666701</v>
      </c>
      <c r="Z1513" s="17" t="s">
        <v>103</v>
      </c>
      <c r="AA1513" s="17" t="s">
        <v>65</v>
      </c>
      <c r="AB1513" s="17"/>
      <c r="AC1513" s="17" t="s">
        <v>103</v>
      </c>
      <c r="AD1513" s="17"/>
      <c r="AE1513" s="17"/>
    </row>
    <row r="1514" spans="1:31" s="3" customFormat="1" ht="13" x14ac:dyDescent="0.3">
      <c r="A1514" s="35" t="s">
        <v>4162</v>
      </c>
      <c r="B1514" s="17">
        <v>1961</v>
      </c>
      <c r="C1514" s="18">
        <v>44289</v>
      </c>
      <c r="D1514" s="18">
        <v>44301.291666666701</v>
      </c>
      <c r="E1514" s="16" t="s">
        <v>1375</v>
      </c>
      <c r="F1514" s="36">
        <v>44880.333333333299</v>
      </c>
      <c r="G1514" s="16" t="s">
        <v>609</v>
      </c>
      <c r="H1514" s="17" t="s">
        <v>56</v>
      </c>
      <c r="I1514" s="17"/>
      <c r="J1514" s="17"/>
      <c r="K1514" s="17" t="s">
        <v>57</v>
      </c>
      <c r="L1514" s="17"/>
      <c r="M1514" s="17"/>
      <c r="N1514" s="17">
        <v>360.19799999999998</v>
      </c>
      <c r="O1514" s="17"/>
      <c r="P1514" s="17"/>
      <c r="Q1514" s="17">
        <v>350</v>
      </c>
      <c r="R1514" s="17" t="s">
        <v>83</v>
      </c>
      <c r="S1514" s="17"/>
      <c r="T1514" s="17" t="s">
        <v>406</v>
      </c>
      <c r="U1514" s="17" t="s">
        <v>61</v>
      </c>
      <c r="V1514" s="17" t="s">
        <v>62</v>
      </c>
      <c r="W1514" s="19" t="s">
        <v>761</v>
      </c>
      <c r="X1514" s="18">
        <v>45597.291666666701</v>
      </c>
      <c r="Y1514" s="18">
        <v>45597.291666666701</v>
      </c>
      <c r="Z1514" s="17" t="s">
        <v>103</v>
      </c>
      <c r="AA1514" s="17"/>
      <c r="AB1514" s="17"/>
      <c r="AC1514" s="17" t="s">
        <v>103</v>
      </c>
      <c r="AD1514" s="17"/>
      <c r="AE1514" s="17" t="s">
        <v>1509</v>
      </c>
    </row>
    <row r="1515" spans="1:31" s="3" customFormat="1" ht="13" x14ac:dyDescent="0.3">
      <c r="A1515" s="35" t="s">
        <v>4163</v>
      </c>
      <c r="B1515" s="17">
        <v>1964</v>
      </c>
      <c r="C1515" s="18">
        <v>44299</v>
      </c>
      <c r="D1515" s="18">
        <v>44301.291666666701</v>
      </c>
      <c r="E1515" s="16" t="s">
        <v>1375</v>
      </c>
      <c r="F1515" s="36">
        <v>44893.333333333299</v>
      </c>
      <c r="G1515" s="16" t="s">
        <v>609</v>
      </c>
      <c r="H1515" s="17" t="s">
        <v>56</v>
      </c>
      <c r="I1515" s="17"/>
      <c r="J1515" s="17"/>
      <c r="K1515" s="17" t="s">
        <v>57</v>
      </c>
      <c r="L1515" s="17"/>
      <c r="M1515" s="17"/>
      <c r="N1515" s="17">
        <v>70.879997000000003</v>
      </c>
      <c r="O1515" s="17"/>
      <c r="P1515" s="17"/>
      <c r="Q1515" s="17">
        <v>70</v>
      </c>
      <c r="R1515" s="17" t="s">
        <v>83</v>
      </c>
      <c r="S1515" s="17"/>
      <c r="T1515" s="17" t="s">
        <v>133</v>
      </c>
      <c r="U1515" s="17" t="s">
        <v>61</v>
      </c>
      <c r="V1515" s="17" t="s">
        <v>62</v>
      </c>
      <c r="W1515" s="19" t="s">
        <v>4164</v>
      </c>
      <c r="X1515" s="18">
        <v>45626.333333333299</v>
      </c>
      <c r="Y1515" s="18">
        <v>45626.333333333299</v>
      </c>
      <c r="Z1515" s="17" t="s">
        <v>103</v>
      </c>
      <c r="AA1515" s="17" t="s">
        <v>65</v>
      </c>
      <c r="AB1515" s="17"/>
      <c r="AC1515" s="17" t="s">
        <v>103</v>
      </c>
      <c r="AD1515" s="17"/>
      <c r="AE1515" s="17"/>
    </row>
    <row r="1516" spans="1:31" s="3" customFormat="1" ht="13" x14ac:dyDescent="0.3">
      <c r="A1516" s="35" t="s">
        <v>4165</v>
      </c>
      <c r="B1516" s="17">
        <v>1965</v>
      </c>
      <c r="C1516" s="18">
        <v>44292</v>
      </c>
      <c r="D1516" s="18">
        <v>44301.291666666701</v>
      </c>
      <c r="E1516" s="16" t="s">
        <v>1375</v>
      </c>
      <c r="F1516" s="36">
        <v>44923.333333333299</v>
      </c>
      <c r="G1516" s="16" t="s">
        <v>609</v>
      </c>
      <c r="H1516" s="17" t="s">
        <v>95</v>
      </c>
      <c r="I1516" s="17" t="s">
        <v>56</v>
      </c>
      <c r="J1516" s="17"/>
      <c r="K1516" s="17" t="s">
        <v>96</v>
      </c>
      <c r="L1516" s="17" t="s">
        <v>57</v>
      </c>
      <c r="M1516" s="17"/>
      <c r="N1516" s="17">
        <v>61.8</v>
      </c>
      <c r="O1516" s="17">
        <v>60</v>
      </c>
      <c r="P1516" s="17"/>
      <c r="Q1516" s="17">
        <v>60</v>
      </c>
      <c r="R1516" s="17" t="s">
        <v>83</v>
      </c>
      <c r="S1516" s="17"/>
      <c r="T1516" s="17" t="s">
        <v>133</v>
      </c>
      <c r="U1516" s="17" t="s">
        <v>61</v>
      </c>
      <c r="V1516" s="17" t="s">
        <v>62</v>
      </c>
      <c r="W1516" s="19" t="s">
        <v>4166</v>
      </c>
      <c r="X1516" s="18">
        <v>45657.333333333299</v>
      </c>
      <c r="Y1516" s="18">
        <v>45657.333333333299</v>
      </c>
      <c r="Z1516" s="17" t="s">
        <v>103</v>
      </c>
      <c r="AA1516" s="17" t="s">
        <v>65</v>
      </c>
      <c r="AB1516" s="17"/>
      <c r="AC1516" s="17" t="s">
        <v>103</v>
      </c>
      <c r="AD1516" s="17"/>
      <c r="AE1516" s="17" t="s">
        <v>1509</v>
      </c>
    </row>
    <row r="1517" spans="1:31" s="3" customFormat="1" ht="13" x14ac:dyDescent="0.3">
      <c r="A1517" s="35" t="s">
        <v>4167</v>
      </c>
      <c r="B1517" s="17">
        <v>1967</v>
      </c>
      <c r="C1517" s="18">
        <v>44301</v>
      </c>
      <c r="D1517" s="18">
        <v>44301.291666666701</v>
      </c>
      <c r="E1517" s="16" t="s">
        <v>1375</v>
      </c>
      <c r="F1517" s="36">
        <v>44923.333333333299</v>
      </c>
      <c r="G1517" s="16" t="s">
        <v>609</v>
      </c>
      <c r="H1517" s="17" t="s">
        <v>56</v>
      </c>
      <c r="I1517" s="17" t="s">
        <v>95</v>
      </c>
      <c r="J1517" s="17"/>
      <c r="K1517" s="17" t="s">
        <v>57</v>
      </c>
      <c r="L1517" s="17" t="s">
        <v>96</v>
      </c>
      <c r="M1517" s="17"/>
      <c r="N1517" s="17">
        <v>192.73</v>
      </c>
      <c r="O1517" s="17">
        <v>192.73</v>
      </c>
      <c r="P1517" s="17"/>
      <c r="Q1517" s="17">
        <v>189.91</v>
      </c>
      <c r="R1517" s="17" t="s">
        <v>83</v>
      </c>
      <c r="S1517" s="17" t="s">
        <v>58</v>
      </c>
      <c r="T1517" s="17" t="s">
        <v>78</v>
      </c>
      <c r="U1517" s="17" t="s">
        <v>61</v>
      </c>
      <c r="V1517" s="17" t="s">
        <v>62</v>
      </c>
      <c r="W1517" s="19" t="s">
        <v>170</v>
      </c>
      <c r="X1517" s="18">
        <v>45504.291666666701</v>
      </c>
      <c r="Y1517" s="18">
        <v>45504.291666666701</v>
      </c>
      <c r="Z1517" s="17" t="s">
        <v>103</v>
      </c>
      <c r="AA1517" s="17" t="s">
        <v>65</v>
      </c>
      <c r="AB1517" s="17"/>
      <c r="AC1517" s="17" t="s">
        <v>103</v>
      </c>
      <c r="AD1517" s="17"/>
      <c r="AE1517" s="17" t="s">
        <v>1509</v>
      </c>
    </row>
    <row r="1518" spans="1:31" s="3" customFormat="1" ht="13" x14ac:dyDescent="0.3">
      <c r="A1518" s="35" t="s">
        <v>4168</v>
      </c>
      <c r="B1518" s="17">
        <v>1971</v>
      </c>
      <c r="C1518" s="18">
        <v>44299</v>
      </c>
      <c r="D1518" s="18">
        <v>44301.291666666701</v>
      </c>
      <c r="E1518" s="16" t="s">
        <v>1375</v>
      </c>
      <c r="F1518" s="36">
        <v>44944.333333333299</v>
      </c>
      <c r="G1518" s="16" t="s">
        <v>609</v>
      </c>
      <c r="H1518" s="17" t="s">
        <v>56</v>
      </c>
      <c r="I1518" s="17"/>
      <c r="J1518" s="17"/>
      <c r="K1518" s="17" t="s">
        <v>57</v>
      </c>
      <c r="L1518" s="17"/>
      <c r="M1518" s="17"/>
      <c r="N1518" s="17">
        <v>204.07</v>
      </c>
      <c r="O1518" s="17"/>
      <c r="P1518" s="17"/>
      <c r="Q1518" s="17">
        <v>200</v>
      </c>
      <c r="R1518" s="17" t="s">
        <v>83</v>
      </c>
      <c r="S1518" s="17"/>
      <c r="T1518" s="17" t="s">
        <v>78</v>
      </c>
      <c r="U1518" s="17" t="s">
        <v>61</v>
      </c>
      <c r="V1518" s="17" t="s">
        <v>62</v>
      </c>
      <c r="W1518" s="19" t="s">
        <v>4169</v>
      </c>
      <c r="X1518" s="18">
        <v>45536.291666666701</v>
      </c>
      <c r="Y1518" s="18">
        <v>45536.291666666701</v>
      </c>
      <c r="Z1518" s="17" t="s">
        <v>103</v>
      </c>
      <c r="AA1518" s="17" t="s">
        <v>65</v>
      </c>
      <c r="AB1518" s="17"/>
      <c r="AC1518" s="17" t="s">
        <v>103</v>
      </c>
      <c r="AD1518" s="17"/>
      <c r="AE1518" s="17" t="s">
        <v>1509</v>
      </c>
    </row>
    <row r="1519" spans="1:31" s="3" customFormat="1" ht="13" x14ac:dyDescent="0.3">
      <c r="A1519" s="35" t="s">
        <v>4170</v>
      </c>
      <c r="B1519" s="17">
        <v>1972</v>
      </c>
      <c r="C1519" s="18">
        <v>44301</v>
      </c>
      <c r="D1519" s="18">
        <v>44301.291666666701</v>
      </c>
      <c r="E1519" s="16" t="s">
        <v>1375</v>
      </c>
      <c r="F1519" s="36">
        <v>44886.333333333299</v>
      </c>
      <c r="G1519" s="16" t="s">
        <v>609</v>
      </c>
      <c r="H1519" s="17" t="s">
        <v>56</v>
      </c>
      <c r="I1519" s="17"/>
      <c r="J1519" s="17"/>
      <c r="K1519" s="17" t="s">
        <v>57</v>
      </c>
      <c r="L1519" s="17"/>
      <c r="M1519" s="17"/>
      <c r="N1519" s="17">
        <v>213.55</v>
      </c>
      <c r="O1519" s="17"/>
      <c r="P1519" s="17"/>
      <c r="Q1519" s="17">
        <v>200</v>
      </c>
      <c r="R1519" s="17" t="s">
        <v>83</v>
      </c>
      <c r="S1519" s="17"/>
      <c r="T1519" s="17" t="s">
        <v>133</v>
      </c>
      <c r="U1519" s="17" t="s">
        <v>61</v>
      </c>
      <c r="V1519" s="17" t="s">
        <v>62</v>
      </c>
      <c r="W1519" s="19" t="s">
        <v>3416</v>
      </c>
      <c r="X1519" s="18">
        <v>45444.291666666701</v>
      </c>
      <c r="Y1519" s="18">
        <v>45444.291666666701</v>
      </c>
      <c r="Z1519" s="17" t="s">
        <v>103</v>
      </c>
      <c r="AA1519" s="17" t="s">
        <v>65</v>
      </c>
      <c r="AB1519" s="17"/>
      <c r="AC1519" s="17" t="s">
        <v>103</v>
      </c>
      <c r="AD1519" s="17"/>
      <c r="AE1519" s="17" t="s">
        <v>1509</v>
      </c>
    </row>
    <row r="1520" spans="1:31" s="3" customFormat="1" ht="13" x14ac:dyDescent="0.3">
      <c r="A1520" s="35" t="s">
        <v>4171</v>
      </c>
      <c r="B1520" s="17">
        <v>1976</v>
      </c>
      <c r="C1520" s="18">
        <v>44300</v>
      </c>
      <c r="D1520" s="18">
        <v>44301.291666666701</v>
      </c>
      <c r="E1520" s="16" t="s">
        <v>1375</v>
      </c>
      <c r="F1520" s="36">
        <v>44944.333333333299</v>
      </c>
      <c r="G1520" s="16" t="s">
        <v>609</v>
      </c>
      <c r="H1520" s="17" t="s">
        <v>56</v>
      </c>
      <c r="I1520" s="17" t="s">
        <v>95</v>
      </c>
      <c r="J1520" s="17"/>
      <c r="K1520" s="17" t="s">
        <v>57</v>
      </c>
      <c r="L1520" s="17" t="s">
        <v>96</v>
      </c>
      <c r="M1520" s="17"/>
      <c r="N1520" s="17">
        <v>202.5</v>
      </c>
      <c r="O1520" s="17">
        <v>202.5</v>
      </c>
      <c r="P1520" s="17"/>
      <c r="Q1520" s="17">
        <v>200</v>
      </c>
      <c r="R1520" s="17" t="s">
        <v>83</v>
      </c>
      <c r="S1520" s="17" t="s">
        <v>58</v>
      </c>
      <c r="T1520" s="17" t="s">
        <v>78</v>
      </c>
      <c r="U1520" s="17" t="s">
        <v>61</v>
      </c>
      <c r="V1520" s="17" t="s">
        <v>62</v>
      </c>
      <c r="W1520" s="19" t="s">
        <v>170</v>
      </c>
      <c r="X1520" s="18">
        <v>45565.291666666701</v>
      </c>
      <c r="Y1520" s="18">
        <v>45565.291666666701</v>
      </c>
      <c r="Z1520" s="17" t="s">
        <v>103</v>
      </c>
      <c r="AA1520" s="17" t="s">
        <v>65</v>
      </c>
      <c r="AB1520" s="17"/>
      <c r="AC1520" s="17" t="s">
        <v>103</v>
      </c>
      <c r="AD1520" s="17"/>
      <c r="AE1520" s="17" t="s">
        <v>1509</v>
      </c>
    </row>
    <row r="1521" spans="1:31" s="3" customFormat="1" ht="13" x14ac:dyDescent="0.3">
      <c r="A1521" s="35" t="s">
        <v>4172</v>
      </c>
      <c r="B1521" s="17">
        <v>1978</v>
      </c>
      <c r="C1521" s="18">
        <v>44279</v>
      </c>
      <c r="D1521" s="18">
        <v>44301.291666666701</v>
      </c>
      <c r="E1521" s="16" t="s">
        <v>1375</v>
      </c>
      <c r="F1521" s="36">
        <v>44914.333333333299</v>
      </c>
      <c r="G1521" s="16" t="s">
        <v>609</v>
      </c>
      <c r="H1521" s="17" t="s">
        <v>56</v>
      </c>
      <c r="I1521" s="17"/>
      <c r="J1521" s="17"/>
      <c r="K1521" s="17" t="s">
        <v>57</v>
      </c>
      <c r="L1521" s="17"/>
      <c r="M1521" s="17"/>
      <c r="N1521" s="17">
        <v>101.9</v>
      </c>
      <c r="O1521" s="17"/>
      <c r="P1521" s="17"/>
      <c r="Q1521" s="17">
        <v>100</v>
      </c>
      <c r="R1521" s="17" t="s">
        <v>83</v>
      </c>
      <c r="S1521" s="17"/>
      <c r="T1521" s="17" t="s">
        <v>88</v>
      </c>
      <c r="U1521" s="17" t="s">
        <v>61</v>
      </c>
      <c r="V1521" s="17" t="s">
        <v>62</v>
      </c>
      <c r="W1521" s="19" t="s">
        <v>799</v>
      </c>
      <c r="X1521" s="18">
        <v>45809.291666666701</v>
      </c>
      <c r="Y1521" s="18">
        <v>45809.291666666701</v>
      </c>
      <c r="Z1521" s="17" t="s">
        <v>103</v>
      </c>
      <c r="AA1521" s="17" t="s">
        <v>74</v>
      </c>
      <c r="AB1521" s="17"/>
      <c r="AC1521" s="17" t="s">
        <v>103</v>
      </c>
      <c r="AD1521" s="17"/>
      <c r="AE1521" s="17"/>
    </row>
    <row r="1522" spans="1:31" s="3" customFormat="1" ht="13" x14ac:dyDescent="0.3">
      <c r="A1522" s="35" t="s">
        <v>4173</v>
      </c>
      <c r="B1522" s="17">
        <v>1979</v>
      </c>
      <c r="C1522" s="18">
        <v>44287</v>
      </c>
      <c r="D1522" s="18">
        <v>44301.291666666701</v>
      </c>
      <c r="E1522" s="16" t="s">
        <v>1375</v>
      </c>
      <c r="F1522" s="36">
        <v>44902.333333333299</v>
      </c>
      <c r="G1522" s="16" t="s">
        <v>609</v>
      </c>
      <c r="H1522" s="17" t="s">
        <v>56</v>
      </c>
      <c r="I1522" s="17"/>
      <c r="J1522" s="17"/>
      <c r="K1522" s="17" t="s">
        <v>57</v>
      </c>
      <c r="L1522" s="17"/>
      <c r="M1522" s="17"/>
      <c r="N1522" s="17">
        <v>514.83000000000004</v>
      </c>
      <c r="O1522" s="17"/>
      <c r="P1522" s="17"/>
      <c r="Q1522" s="17">
        <v>500</v>
      </c>
      <c r="R1522" s="17" t="s">
        <v>83</v>
      </c>
      <c r="S1522" s="17"/>
      <c r="T1522" s="17" t="s">
        <v>406</v>
      </c>
      <c r="U1522" s="17" t="s">
        <v>61</v>
      </c>
      <c r="V1522" s="17" t="s">
        <v>62</v>
      </c>
      <c r="W1522" s="19" t="s">
        <v>4174</v>
      </c>
      <c r="X1522" s="18">
        <v>45597.291666666701</v>
      </c>
      <c r="Y1522" s="18">
        <v>45597.291666666701</v>
      </c>
      <c r="Z1522" s="17" t="s">
        <v>103</v>
      </c>
      <c r="AA1522" s="17"/>
      <c r="AB1522" s="17"/>
      <c r="AC1522" s="17" t="s">
        <v>103</v>
      </c>
      <c r="AD1522" s="17"/>
      <c r="AE1522" s="17" t="s">
        <v>1509</v>
      </c>
    </row>
    <row r="1523" spans="1:31" s="3" customFormat="1" ht="13" x14ac:dyDescent="0.3">
      <c r="A1523" s="35" t="s">
        <v>4175</v>
      </c>
      <c r="B1523" s="17">
        <v>1981</v>
      </c>
      <c r="C1523" s="18">
        <v>44287</v>
      </c>
      <c r="D1523" s="18">
        <v>44301.291666666701</v>
      </c>
      <c r="E1523" s="16" t="s">
        <v>1375</v>
      </c>
      <c r="F1523" s="36">
        <v>44897.333333333299</v>
      </c>
      <c r="G1523" s="16" t="s">
        <v>609</v>
      </c>
      <c r="H1523" s="17" t="s">
        <v>95</v>
      </c>
      <c r="I1523" s="17" t="s">
        <v>56</v>
      </c>
      <c r="J1523" s="17"/>
      <c r="K1523" s="17" t="s">
        <v>96</v>
      </c>
      <c r="L1523" s="17" t="s">
        <v>57</v>
      </c>
      <c r="M1523" s="17"/>
      <c r="N1523" s="17">
        <v>102.304937</v>
      </c>
      <c r="O1523" s="17">
        <v>101.7915</v>
      </c>
      <c r="P1523" s="17"/>
      <c r="Q1523" s="17">
        <v>100</v>
      </c>
      <c r="R1523" s="17" t="s">
        <v>83</v>
      </c>
      <c r="S1523" s="17" t="s">
        <v>58</v>
      </c>
      <c r="T1523" s="17" t="s">
        <v>88</v>
      </c>
      <c r="U1523" s="17" t="s">
        <v>61</v>
      </c>
      <c r="V1523" s="17" t="s">
        <v>62</v>
      </c>
      <c r="W1523" s="19" t="s">
        <v>4176</v>
      </c>
      <c r="X1523" s="18">
        <v>45657.333333333299</v>
      </c>
      <c r="Y1523" s="18">
        <v>45657.333333333299</v>
      </c>
      <c r="Z1523" s="17" t="s">
        <v>103</v>
      </c>
      <c r="AA1523" s="17"/>
      <c r="AB1523" s="17"/>
      <c r="AC1523" s="17" t="s">
        <v>103</v>
      </c>
      <c r="AD1523" s="17"/>
      <c r="AE1523" s="17" t="s">
        <v>1509</v>
      </c>
    </row>
    <row r="1524" spans="1:31" s="3" customFormat="1" ht="25.5" x14ac:dyDescent="0.3">
      <c r="A1524" s="35" t="s">
        <v>4177</v>
      </c>
      <c r="B1524" s="17">
        <v>1982</v>
      </c>
      <c r="C1524" s="18">
        <v>44287</v>
      </c>
      <c r="D1524" s="18">
        <v>44301.291666666701</v>
      </c>
      <c r="E1524" s="16" t="s">
        <v>1375</v>
      </c>
      <c r="F1524" s="36">
        <v>44897.333333333299</v>
      </c>
      <c r="G1524" s="16" t="s">
        <v>609</v>
      </c>
      <c r="H1524" s="17" t="s">
        <v>56</v>
      </c>
      <c r="I1524" s="17" t="s">
        <v>95</v>
      </c>
      <c r="J1524" s="17"/>
      <c r="K1524" s="17" t="s">
        <v>57</v>
      </c>
      <c r="L1524" s="17" t="s">
        <v>96</v>
      </c>
      <c r="M1524" s="17"/>
      <c r="N1524" s="17">
        <v>101.76349999999999</v>
      </c>
      <c r="O1524" s="17">
        <v>102.254</v>
      </c>
      <c r="P1524" s="17"/>
      <c r="Q1524" s="17">
        <v>100</v>
      </c>
      <c r="R1524" s="17" t="s">
        <v>83</v>
      </c>
      <c r="S1524" s="17" t="s">
        <v>58</v>
      </c>
      <c r="T1524" s="17" t="s">
        <v>88</v>
      </c>
      <c r="U1524" s="17" t="s">
        <v>61</v>
      </c>
      <c r="V1524" s="17" t="s">
        <v>62</v>
      </c>
      <c r="W1524" s="19" t="s">
        <v>4178</v>
      </c>
      <c r="X1524" s="18">
        <v>45657.333333333299</v>
      </c>
      <c r="Y1524" s="18">
        <v>45657.333333333299</v>
      </c>
      <c r="Z1524" s="17" t="s">
        <v>103</v>
      </c>
      <c r="AA1524" s="17"/>
      <c r="AB1524" s="17"/>
      <c r="AC1524" s="17" t="s">
        <v>103</v>
      </c>
      <c r="AD1524" s="17"/>
      <c r="AE1524" s="17" t="s">
        <v>1509</v>
      </c>
    </row>
    <row r="1525" spans="1:31" s="3" customFormat="1" ht="25.5" x14ac:dyDescent="0.3">
      <c r="A1525" s="35" t="s">
        <v>4179</v>
      </c>
      <c r="B1525" s="17">
        <v>1984</v>
      </c>
      <c r="C1525" s="18">
        <v>44287</v>
      </c>
      <c r="D1525" s="18">
        <v>44301.291666666701</v>
      </c>
      <c r="E1525" s="16" t="s">
        <v>1375</v>
      </c>
      <c r="F1525" s="36">
        <v>44897.333333333299</v>
      </c>
      <c r="G1525" s="16" t="s">
        <v>609</v>
      </c>
      <c r="H1525" s="17" t="s">
        <v>95</v>
      </c>
      <c r="I1525" s="17" t="s">
        <v>56</v>
      </c>
      <c r="J1525" s="17"/>
      <c r="K1525" s="17" t="s">
        <v>96</v>
      </c>
      <c r="L1525" s="17" t="s">
        <v>57</v>
      </c>
      <c r="M1525" s="17"/>
      <c r="N1525" s="17">
        <v>153.54</v>
      </c>
      <c r="O1525" s="17">
        <v>153.54</v>
      </c>
      <c r="P1525" s="17"/>
      <c r="Q1525" s="17">
        <v>150</v>
      </c>
      <c r="R1525" s="17" t="s">
        <v>83</v>
      </c>
      <c r="S1525" s="17" t="s">
        <v>58</v>
      </c>
      <c r="T1525" s="17" t="s">
        <v>4180</v>
      </c>
      <c r="U1525" s="17" t="s">
        <v>61</v>
      </c>
      <c r="V1525" s="17" t="s">
        <v>62</v>
      </c>
      <c r="W1525" s="19" t="s">
        <v>4181</v>
      </c>
      <c r="X1525" s="18">
        <v>45473.291666666701</v>
      </c>
      <c r="Y1525" s="18">
        <v>45473.291666666701</v>
      </c>
      <c r="Z1525" s="17" t="s">
        <v>103</v>
      </c>
      <c r="AA1525" s="17"/>
      <c r="AB1525" s="17"/>
      <c r="AC1525" s="17" t="s">
        <v>103</v>
      </c>
      <c r="AD1525" s="17"/>
      <c r="AE1525" s="17" t="s">
        <v>1509</v>
      </c>
    </row>
    <row r="1526" spans="1:31" s="3" customFormat="1" ht="13" x14ac:dyDescent="0.3">
      <c r="A1526" s="35" t="s">
        <v>4182</v>
      </c>
      <c r="B1526" s="17">
        <v>1985</v>
      </c>
      <c r="C1526" s="18">
        <v>44287</v>
      </c>
      <c r="D1526" s="18">
        <v>44301.291666666701</v>
      </c>
      <c r="E1526" s="16" t="s">
        <v>1375</v>
      </c>
      <c r="F1526" s="36">
        <v>44897.333333333299</v>
      </c>
      <c r="G1526" s="16" t="s">
        <v>609</v>
      </c>
      <c r="H1526" s="17" t="s">
        <v>56</v>
      </c>
      <c r="I1526" s="17" t="s">
        <v>95</v>
      </c>
      <c r="J1526" s="17"/>
      <c r="K1526" s="17" t="s">
        <v>57</v>
      </c>
      <c r="L1526" s="17" t="s">
        <v>96</v>
      </c>
      <c r="M1526" s="17"/>
      <c r="N1526" s="17">
        <v>150</v>
      </c>
      <c r="O1526" s="17">
        <v>153.5</v>
      </c>
      <c r="P1526" s="17"/>
      <c r="Q1526" s="17">
        <v>150</v>
      </c>
      <c r="R1526" s="17" t="s">
        <v>83</v>
      </c>
      <c r="S1526" s="17" t="s">
        <v>58</v>
      </c>
      <c r="T1526" s="17" t="s">
        <v>4183</v>
      </c>
      <c r="U1526" s="17" t="s">
        <v>61</v>
      </c>
      <c r="V1526" s="17" t="s">
        <v>62</v>
      </c>
      <c r="W1526" s="19" t="s">
        <v>4184</v>
      </c>
      <c r="X1526" s="18">
        <v>45473.291666666701</v>
      </c>
      <c r="Y1526" s="18">
        <v>45473.291666666701</v>
      </c>
      <c r="Z1526" s="17" t="s">
        <v>103</v>
      </c>
      <c r="AA1526" s="17"/>
      <c r="AB1526" s="17"/>
      <c r="AC1526" s="17" t="s">
        <v>103</v>
      </c>
      <c r="AD1526" s="17"/>
      <c r="AE1526" s="17" t="s">
        <v>1509</v>
      </c>
    </row>
    <row r="1527" spans="1:31" s="3" customFormat="1" ht="25.5" x14ac:dyDescent="0.3">
      <c r="A1527" s="35" t="s">
        <v>4185</v>
      </c>
      <c r="B1527" s="17">
        <v>1986</v>
      </c>
      <c r="C1527" s="18">
        <v>44280</v>
      </c>
      <c r="D1527" s="18">
        <v>44301.291666666701</v>
      </c>
      <c r="E1527" s="16" t="s">
        <v>1375</v>
      </c>
      <c r="F1527" s="36">
        <v>44897.333333333299</v>
      </c>
      <c r="G1527" s="16" t="s">
        <v>609</v>
      </c>
      <c r="H1527" s="17" t="s">
        <v>56</v>
      </c>
      <c r="I1527" s="17" t="s">
        <v>95</v>
      </c>
      <c r="J1527" s="17"/>
      <c r="K1527" s="17" t="s">
        <v>57</v>
      </c>
      <c r="L1527" s="17" t="s">
        <v>96</v>
      </c>
      <c r="M1527" s="17"/>
      <c r="N1527" s="17">
        <v>101.78075800000001</v>
      </c>
      <c r="O1527" s="17">
        <v>102.297102</v>
      </c>
      <c r="P1527" s="17"/>
      <c r="Q1527" s="17">
        <v>100</v>
      </c>
      <c r="R1527" s="17" t="s">
        <v>83</v>
      </c>
      <c r="S1527" s="17" t="s">
        <v>58</v>
      </c>
      <c r="T1527" s="17" t="s">
        <v>88</v>
      </c>
      <c r="U1527" s="17" t="s">
        <v>61</v>
      </c>
      <c r="V1527" s="17" t="s">
        <v>62</v>
      </c>
      <c r="W1527" s="19" t="s">
        <v>4186</v>
      </c>
      <c r="X1527" s="18">
        <v>45657.333333333299</v>
      </c>
      <c r="Y1527" s="18">
        <v>45657.333333333299</v>
      </c>
      <c r="Z1527" s="17" t="s">
        <v>103</v>
      </c>
      <c r="AA1527" s="17"/>
      <c r="AB1527" s="17"/>
      <c r="AC1527" s="17" t="s">
        <v>103</v>
      </c>
      <c r="AD1527" s="17"/>
      <c r="AE1527" s="17" t="s">
        <v>1509</v>
      </c>
    </row>
    <row r="1528" spans="1:31" s="3" customFormat="1" ht="13" x14ac:dyDescent="0.3">
      <c r="A1528" s="35" t="s">
        <v>4187</v>
      </c>
      <c r="B1528" s="17">
        <v>1988</v>
      </c>
      <c r="C1528" s="18">
        <v>44288</v>
      </c>
      <c r="D1528" s="18">
        <v>44301.291666666701</v>
      </c>
      <c r="E1528" s="16" t="s">
        <v>1375</v>
      </c>
      <c r="F1528" s="36">
        <v>44943.333333333299</v>
      </c>
      <c r="G1528" s="16" t="s">
        <v>609</v>
      </c>
      <c r="H1528" s="17" t="s">
        <v>56</v>
      </c>
      <c r="I1528" s="17" t="s">
        <v>95</v>
      </c>
      <c r="J1528" s="17"/>
      <c r="K1528" s="17" t="s">
        <v>57</v>
      </c>
      <c r="L1528" s="17" t="s">
        <v>96</v>
      </c>
      <c r="M1528" s="17"/>
      <c r="N1528" s="17">
        <v>101.780995</v>
      </c>
      <c r="O1528" s="17">
        <v>102.28854200000001</v>
      </c>
      <c r="P1528" s="17"/>
      <c r="Q1528" s="17">
        <v>100</v>
      </c>
      <c r="R1528" s="17" t="s">
        <v>83</v>
      </c>
      <c r="S1528" s="17" t="s">
        <v>58</v>
      </c>
      <c r="T1528" s="17" t="s">
        <v>88</v>
      </c>
      <c r="U1528" s="17" t="s">
        <v>61</v>
      </c>
      <c r="V1528" s="17" t="s">
        <v>62</v>
      </c>
      <c r="W1528" s="19" t="s">
        <v>799</v>
      </c>
      <c r="X1528" s="18">
        <v>45657.333333333299</v>
      </c>
      <c r="Y1528" s="18">
        <v>46854.291666666701</v>
      </c>
      <c r="Z1528" s="17" t="s">
        <v>103</v>
      </c>
      <c r="AA1528" s="17" t="s">
        <v>65</v>
      </c>
      <c r="AB1528" s="17"/>
      <c r="AC1528" s="17" t="s">
        <v>103</v>
      </c>
      <c r="AD1528" s="17"/>
      <c r="AE1528" s="17" t="s">
        <v>1509</v>
      </c>
    </row>
    <row r="1529" spans="1:31" s="3" customFormat="1" ht="13" x14ac:dyDescent="0.3">
      <c r="A1529" s="35" t="s">
        <v>4188</v>
      </c>
      <c r="B1529" s="17">
        <v>1989</v>
      </c>
      <c r="C1529" s="18">
        <v>44291</v>
      </c>
      <c r="D1529" s="18">
        <v>44301.291666666701</v>
      </c>
      <c r="E1529" s="16" t="s">
        <v>1375</v>
      </c>
      <c r="F1529" s="36">
        <v>44911.333333333299</v>
      </c>
      <c r="G1529" s="16" t="s">
        <v>609</v>
      </c>
      <c r="H1529" s="17" t="s">
        <v>56</v>
      </c>
      <c r="I1529" s="17"/>
      <c r="J1529" s="17"/>
      <c r="K1529" s="17" t="s">
        <v>57</v>
      </c>
      <c r="L1529" s="17"/>
      <c r="M1529" s="17"/>
      <c r="N1529" s="17">
        <v>151.6</v>
      </c>
      <c r="O1529" s="17"/>
      <c r="P1529" s="17"/>
      <c r="Q1529" s="17">
        <v>150</v>
      </c>
      <c r="R1529" s="17" t="s">
        <v>83</v>
      </c>
      <c r="S1529" s="17"/>
      <c r="T1529" s="17" t="s">
        <v>4183</v>
      </c>
      <c r="U1529" s="17" t="s">
        <v>61</v>
      </c>
      <c r="V1529" s="17" t="s">
        <v>62</v>
      </c>
      <c r="W1529" s="19" t="s">
        <v>4189</v>
      </c>
      <c r="X1529" s="18">
        <v>45473.291666666701</v>
      </c>
      <c r="Y1529" s="18">
        <v>45473.291666666701</v>
      </c>
      <c r="Z1529" s="17" t="s">
        <v>103</v>
      </c>
      <c r="AA1529" s="17"/>
      <c r="AB1529" s="17"/>
      <c r="AC1529" s="17" t="s">
        <v>103</v>
      </c>
      <c r="AD1529" s="17"/>
      <c r="AE1529" s="17" t="s">
        <v>1509</v>
      </c>
    </row>
    <row r="1530" spans="1:31" s="3" customFormat="1" ht="13" x14ac:dyDescent="0.3">
      <c r="A1530" s="35" t="s">
        <v>4190</v>
      </c>
      <c r="B1530" s="17">
        <v>1990</v>
      </c>
      <c r="C1530" s="18">
        <v>44291</v>
      </c>
      <c r="D1530" s="18">
        <v>44301.291666666701</v>
      </c>
      <c r="E1530" s="16" t="s">
        <v>1375</v>
      </c>
      <c r="F1530" s="36">
        <v>44911.333333333299</v>
      </c>
      <c r="G1530" s="16" t="s">
        <v>609</v>
      </c>
      <c r="H1530" s="17" t="s">
        <v>56</v>
      </c>
      <c r="I1530" s="17"/>
      <c r="J1530" s="17"/>
      <c r="K1530" s="17" t="s">
        <v>57</v>
      </c>
      <c r="L1530" s="17"/>
      <c r="M1530" s="17"/>
      <c r="N1530" s="17">
        <v>101</v>
      </c>
      <c r="O1530" s="17"/>
      <c r="P1530" s="17"/>
      <c r="Q1530" s="17">
        <v>100</v>
      </c>
      <c r="R1530" s="17" t="s">
        <v>83</v>
      </c>
      <c r="S1530" s="17"/>
      <c r="T1530" s="17" t="s">
        <v>4183</v>
      </c>
      <c r="U1530" s="17" t="s">
        <v>61</v>
      </c>
      <c r="V1530" s="17" t="s">
        <v>62</v>
      </c>
      <c r="W1530" s="19" t="s">
        <v>4191</v>
      </c>
      <c r="X1530" s="18">
        <v>45473.291666666701</v>
      </c>
      <c r="Y1530" s="18">
        <v>45473.291666666701</v>
      </c>
      <c r="Z1530" s="17" t="s">
        <v>103</v>
      </c>
      <c r="AA1530" s="17"/>
      <c r="AB1530" s="17"/>
      <c r="AC1530" s="17" t="s">
        <v>103</v>
      </c>
      <c r="AD1530" s="17"/>
      <c r="AE1530" s="17" t="s">
        <v>1509</v>
      </c>
    </row>
    <row r="1531" spans="1:31" s="3" customFormat="1" ht="13" x14ac:dyDescent="0.3">
      <c r="A1531" s="35" t="s">
        <v>4192</v>
      </c>
      <c r="B1531" s="17">
        <v>1991</v>
      </c>
      <c r="C1531" s="18">
        <v>44291</v>
      </c>
      <c r="D1531" s="18">
        <v>44301.291666666701</v>
      </c>
      <c r="E1531" s="16" t="s">
        <v>1375</v>
      </c>
      <c r="F1531" s="36">
        <v>44911.333333333299</v>
      </c>
      <c r="G1531" s="16" t="s">
        <v>609</v>
      </c>
      <c r="H1531" s="17" t="s">
        <v>56</v>
      </c>
      <c r="I1531" s="17" t="s">
        <v>95</v>
      </c>
      <c r="J1531" s="17"/>
      <c r="K1531" s="17" t="s">
        <v>57</v>
      </c>
      <c r="L1531" s="17" t="s">
        <v>96</v>
      </c>
      <c r="M1531" s="17"/>
      <c r="N1531" s="17">
        <v>100</v>
      </c>
      <c r="O1531" s="17">
        <v>102.1</v>
      </c>
      <c r="P1531" s="17"/>
      <c r="Q1531" s="17">
        <v>100</v>
      </c>
      <c r="R1531" s="17" t="s">
        <v>83</v>
      </c>
      <c r="S1531" s="17" t="s">
        <v>58</v>
      </c>
      <c r="T1531" s="17" t="s">
        <v>4183</v>
      </c>
      <c r="U1531" s="17" t="s">
        <v>61</v>
      </c>
      <c r="V1531" s="17" t="s">
        <v>62</v>
      </c>
      <c r="W1531" s="19" t="s">
        <v>4191</v>
      </c>
      <c r="X1531" s="18">
        <v>45473.291666666701</v>
      </c>
      <c r="Y1531" s="18">
        <v>45473.291666666701</v>
      </c>
      <c r="Z1531" s="17" t="s">
        <v>103</v>
      </c>
      <c r="AA1531" s="17"/>
      <c r="AB1531" s="17"/>
      <c r="AC1531" s="17" t="s">
        <v>103</v>
      </c>
      <c r="AD1531" s="17"/>
      <c r="AE1531" s="17" t="s">
        <v>1509</v>
      </c>
    </row>
    <row r="1532" spans="1:31" s="3" customFormat="1" ht="25.5" x14ac:dyDescent="0.3">
      <c r="A1532" s="35" t="s">
        <v>4193</v>
      </c>
      <c r="B1532" s="17">
        <v>1993</v>
      </c>
      <c r="C1532" s="18">
        <v>44287</v>
      </c>
      <c r="D1532" s="18">
        <v>44301.291666666701</v>
      </c>
      <c r="E1532" s="16" t="s">
        <v>1375</v>
      </c>
      <c r="F1532" s="36">
        <v>44911.333333333299</v>
      </c>
      <c r="G1532" s="16" t="s">
        <v>609</v>
      </c>
      <c r="H1532" s="17" t="s">
        <v>56</v>
      </c>
      <c r="I1532" s="17"/>
      <c r="J1532" s="17"/>
      <c r="K1532" s="17" t="s">
        <v>57</v>
      </c>
      <c r="L1532" s="17"/>
      <c r="M1532" s="17"/>
      <c r="N1532" s="17">
        <v>101.629085</v>
      </c>
      <c r="O1532" s="17"/>
      <c r="P1532" s="17"/>
      <c r="Q1532" s="17">
        <v>100</v>
      </c>
      <c r="R1532" s="17" t="s">
        <v>83</v>
      </c>
      <c r="S1532" s="17"/>
      <c r="T1532" s="17" t="s">
        <v>88</v>
      </c>
      <c r="U1532" s="17" t="s">
        <v>61</v>
      </c>
      <c r="V1532" s="17" t="s">
        <v>62</v>
      </c>
      <c r="W1532" s="19" t="s">
        <v>4194</v>
      </c>
      <c r="X1532" s="18">
        <v>45473.291666666701</v>
      </c>
      <c r="Y1532" s="18">
        <v>45473.291666666701</v>
      </c>
      <c r="Z1532" s="17" t="s">
        <v>103</v>
      </c>
      <c r="AA1532" s="17"/>
      <c r="AB1532" s="17"/>
      <c r="AC1532" s="17" t="s">
        <v>103</v>
      </c>
      <c r="AD1532" s="17"/>
      <c r="AE1532" s="17" t="s">
        <v>1509</v>
      </c>
    </row>
    <row r="1533" spans="1:31" s="3" customFormat="1" ht="13" x14ac:dyDescent="0.3">
      <c r="A1533" s="35" t="s">
        <v>4195</v>
      </c>
      <c r="B1533" s="17">
        <v>1996</v>
      </c>
      <c r="C1533" s="18">
        <v>44293</v>
      </c>
      <c r="D1533" s="18">
        <v>44301.291666666701</v>
      </c>
      <c r="E1533" s="16" t="s">
        <v>1375</v>
      </c>
      <c r="F1533" s="36">
        <v>44943.333333333299</v>
      </c>
      <c r="G1533" s="16" t="s">
        <v>609</v>
      </c>
      <c r="H1533" s="17" t="s">
        <v>56</v>
      </c>
      <c r="I1533" s="17"/>
      <c r="J1533" s="17"/>
      <c r="K1533" s="17" t="s">
        <v>57</v>
      </c>
      <c r="L1533" s="17"/>
      <c r="M1533" s="17"/>
      <c r="N1533" s="17">
        <v>76.5</v>
      </c>
      <c r="O1533" s="17"/>
      <c r="P1533" s="17"/>
      <c r="Q1533" s="17">
        <v>75</v>
      </c>
      <c r="R1533" s="17" t="s">
        <v>83</v>
      </c>
      <c r="S1533" s="17"/>
      <c r="T1533" s="17" t="s">
        <v>88</v>
      </c>
      <c r="U1533" s="17" t="s">
        <v>61</v>
      </c>
      <c r="V1533" s="17" t="s">
        <v>62</v>
      </c>
      <c r="W1533" s="19" t="s">
        <v>799</v>
      </c>
      <c r="X1533" s="18">
        <v>45809.291666666701</v>
      </c>
      <c r="Y1533" s="18">
        <v>45809.291666666701</v>
      </c>
      <c r="Z1533" s="17" t="s">
        <v>103</v>
      </c>
      <c r="AA1533" s="17" t="s">
        <v>65</v>
      </c>
      <c r="AB1533" s="17"/>
      <c r="AC1533" s="17" t="s">
        <v>103</v>
      </c>
      <c r="AD1533" s="17"/>
      <c r="AE1533" s="17" t="s">
        <v>1509</v>
      </c>
    </row>
    <row r="1534" spans="1:31" s="3" customFormat="1" ht="13" x14ac:dyDescent="0.3">
      <c r="A1534" s="35" t="s">
        <v>4196</v>
      </c>
      <c r="B1534" s="17">
        <v>1997</v>
      </c>
      <c r="C1534" s="18">
        <v>44295</v>
      </c>
      <c r="D1534" s="18">
        <v>44301.291666666701</v>
      </c>
      <c r="E1534" s="16" t="s">
        <v>1375</v>
      </c>
      <c r="F1534" s="36">
        <v>44913.333333333299</v>
      </c>
      <c r="G1534" s="16" t="s">
        <v>609</v>
      </c>
      <c r="H1534" s="17" t="s">
        <v>56</v>
      </c>
      <c r="I1534" s="17"/>
      <c r="J1534" s="17"/>
      <c r="K1534" s="17" t="s">
        <v>57</v>
      </c>
      <c r="L1534" s="17"/>
      <c r="M1534" s="17"/>
      <c r="N1534" s="17">
        <v>406.142</v>
      </c>
      <c r="O1534" s="17"/>
      <c r="P1534" s="17"/>
      <c r="Q1534" s="17">
        <v>400</v>
      </c>
      <c r="R1534" s="17" t="s">
        <v>83</v>
      </c>
      <c r="S1534" s="17"/>
      <c r="T1534" s="17" t="s">
        <v>369</v>
      </c>
      <c r="U1534" s="17" t="s">
        <v>61</v>
      </c>
      <c r="V1534" s="17" t="s">
        <v>62</v>
      </c>
      <c r="W1534" s="19" t="s">
        <v>3110</v>
      </c>
      <c r="X1534" s="18">
        <v>45383.291666666701</v>
      </c>
      <c r="Y1534" s="18">
        <v>45383.291666666701</v>
      </c>
      <c r="Z1534" s="17" t="s">
        <v>103</v>
      </c>
      <c r="AA1534" s="17" t="s">
        <v>65</v>
      </c>
      <c r="AB1534" s="17"/>
      <c r="AC1534" s="17" t="s">
        <v>103</v>
      </c>
      <c r="AD1534" s="17"/>
      <c r="AE1534" s="17" t="s">
        <v>1509</v>
      </c>
    </row>
    <row r="1535" spans="1:31" s="3" customFormat="1" ht="13" x14ac:dyDescent="0.3">
      <c r="A1535" s="35" t="s">
        <v>4197</v>
      </c>
      <c r="B1535" s="17">
        <v>1999</v>
      </c>
      <c r="C1535" s="18">
        <v>44295</v>
      </c>
      <c r="D1535" s="18">
        <v>44301.291666666701</v>
      </c>
      <c r="E1535" s="16" t="s">
        <v>1375</v>
      </c>
      <c r="F1535" s="36">
        <v>44872.333333333299</v>
      </c>
      <c r="G1535" s="16" t="s">
        <v>609</v>
      </c>
      <c r="H1535" s="17" t="s">
        <v>95</v>
      </c>
      <c r="I1535" s="17" t="s">
        <v>56</v>
      </c>
      <c r="J1535" s="17"/>
      <c r="K1535" s="17" t="s">
        <v>96</v>
      </c>
      <c r="L1535" s="17" t="s">
        <v>57</v>
      </c>
      <c r="M1535" s="17"/>
      <c r="N1535" s="17">
        <v>101.72</v>
      </c>
      <c r="O1535" s="17">
        <v>52.9</v>
      </c>
      <c r="P1535" s="17"/>
      <c r="Q1535" s="17">
        <v>98</v>
      </c>
      <c r="R1535" s="17" t="s">
        <v>83</v>
      </c>
      <c r="S1535" s="17" t="s">
        <v>58</v>
      </c>
      <c r="T1535" s="17" t="s">
        <v>88</v>
      </c>
      <c r="U1535" s="17" t="s">
        <v>61</v>
      </c>
      <c r="V1535" s="17" t="s">
        <v>62</v>
      </c>
      <c r="W1535" s="19" t="s">
        <v>4198</v>
      </c>
      <c r="X1535" s="18">
        <v>45641.333333333299</v>
      </c>
      <c r="Y1535" s="18">
        <v>45641.333333333299</v>
      </c>
      <c r="Z1535" s="17" t="s">
        <v>103</v>
      </c>
      <c r="AA1535" s="17" t="s">
        <v>65</v>
      </c>
      <c r="AB1535" s="17"/>
      <c r="AC1535" s="17" t="s">
        <v>103</v>
      </c>
      <c r="AD1535" s="17"/>
      <c r="AE1535" s="17"/>
    </row>
    <row r="1536" spans="1:31" s="3" customFormat="1" ht="13" x14ac:dyDescent="0.3">
      <c r="A1536" s="35" t="s">
        <v>4199</v>
      </c>
      <c r="B1536" s="17">
        <v>2000</v>
      </c>
      <c r="C1536" s="18">
        <v>44294</v>
      </c>
      <c r="D1536" s="18">
        <v>44301.291666666701</v>
      </c>
      <c r="E1536" s="16" t="s">
        <v>1375</v>
      </c>
      <c r="F1536" s="36">
        <v>44909.333333333299</v>
      </c>
      <c r="G1536" s="16" t="s">
        <v>609</v>
      </c>
      <c r="H1536" s="17" t="s">
        <v>56</v>
      </c>
      <c r="I1536" s="17" t="s">
        <v>95</v>
      </c>
      <c r="J1536" s="17"/>
      <c r="K1536" s="17" t="s">
        <v>57</v>
      </c>
      <c r="L1536" s="17" t="s">
        <v>96</v>
      </c>
      <c r="M1536" s="17"/>
      <c r="N1536" s="17">
        <v>113.325</v>
      </c>
      <c r="O1536" s="17">
        <v>113.325</v>
      </c>
      <c r="P1536" s="17"/>
      <c r="Q1536" s="17">
        <v>110</v>
      </c>
      <c r="R1536" s="17" t="s">
        <v>83</v>
      </c>
      <c r="S1536" s="17" t="s">
        <v>58</v>
      </c>
      <c r="T1536" s="17" t="s">
        <v>88</v>
      </c>
      <c r="U1536" s="17" t="s">
        <v>61</v>
      </c>
      <c r="V1536" s="17" t="s">
        <v>62</v>
      </c>
      <c r="W1536" s="19" t="s">
        <v>4200</v>
      </c>
      <c r="X1536" s="18">
        <v>45595.291666666701</v>
      </c>
      <c r="Y1536" s="18">
        <v>45595.291666666701</v>
      </c>
      <c r="Z1536" s="17" t="s">
        <v>103</v>
      </c>
      <c r="AA1536" s="17" t="s">
        <v>65</v>
      </c>
      <c r="AB1536" s="17"/>
      <c r="AC1536" s="17" t="s">
        <v>103</v>
      </c>
      <c r="AD1536" s="17"/>
      <c r="AE1536" s="17"/>
    </row>
    <row r="1537" spans="1:31" s="3" customFormat="1" ht="13" x14ac:dyDescent="0.3">
      <c r="A1537" s="35" t="s">
        <v>4201</v>
      </c>
      <c r="B1537" s="17">
        <v>2002</v>
      </c>
      <c r="C1537" s="18">
        <v>44294</v>
      </c>
      <c r="D1537" s="18">
        <v>44301.291666666701</v>
      </c>
      <c r="E1537" s="16" t="s">
        <v>1375</v>
      </c>
      <c r="F1537" s="36">
        <v>44931.333333333299</v>
      </c>
      <c r="G1537" s="16" t="s">
        <v>609</v>
      </c>
      <c r="H1537" s="17" t="s">
        <v>56</v>
      </c>
      <c r="I1537" s="17" t="s">
        <v>95</v>
      </c>
      <c r="J1537" s="17"/>
      <c r="K1537" s="17" t="s">
        <v>57</v>
      </c>
      <c r="L1537" s="17" t="s">
        <v>96</v>
      </c>
      <c r="M1537" s="17"/>
      <c r="N1537" s="17">
        <v>196.56</v>
      </c>
      <c r="O1537" s="17">
        <v>196.56</v>
      </c>
      <c r="P1537" s="17"/>
      <c r="Q1537" s="17">
        <v>140</v>
      </c>
      <c r="R1537" s="17" t="s">
        <v>83</v>
      </c>
      <c r="S1537" s="17" t="s">
        <v>58</v>
      </c>
      <c r="T1537" s="17" t="s">
        <v>226</v>
      </c>
      <c r="U1537" s="17" t="s">
        <v>61</v>
      </c>
      <c r="V1537" s="17" t="s">
        <v>62</v>
      </c>
      <c r="W1537" s="19" t="s">
        <v>817</v>
      </c>
      <c r="X1537" s="18">
        <v>45960.291666666701</v>
      </c>
      <c r="Y1537" s="18">
        <v>45960.291666666701</v>
      </c>
      <c r="Z1537" s="17" t="s">
        <v>103</v>
      </c>
      <c r="AA1537" s="17"/>
      <c r="AB1537" s="17"/>
      <c r="AC1537" s="17" t="s">
        <v>103</v>
      </c>
      <c r="AD1537" s="17"/>
      <c r="AE1537" s="17"/>
    </row>
    <row r="1538" spans="1:31" s="3" customFormat="1" ht="13" x14ac:dyDescent="0.3">
      <c r="A1538" s="35" t="s">
        <v>4202</v>
      </c>
      <c r="B1538" s="17">
        <v>2003</v>
      </c>
      <c r="C1538" s="18">
        <v>44295</v>
      </c>
      <c r="D1538" s="18">
        <v>44301.291666666701</v>
      </c>
      <c r="E1538" s="16" t="s">
        <v>1375</v>
      </c>
      <c r="F1538" s="36">
        <v>44894.333333333299</v>
      </c>
      <c r="G1538" s="16" t="s">
        <v>609</v>
      </c>
      <c r="H1538" s="17" t="s">
        <v>56</v>
      </c>
      <c r="I1538" s="17" t="s">
        <v>95</v>
      </c>
      <c r="J1538" s="17"/>
      <c r="K1538" s="17" t="s">
        <v>57</v>
      </c>
      <c r="L1538" s="17" t="s">
        <v>96</v>
      </c>
      <c r="M1538" s="17"/>
      <c r="N1538" s="17">
        <v>102.2814</v>
      </c>
      <c r="O1538" s="17">
        <v>103.17440000000001</v>
      </c>
      <c r="P1538" s="17"/>
      <c r="Q1538" s="17">
        <v>100</v>
      </c>
      <c r="R1538" s="17" t="s">
        <v>83</v>
      </c>
      <c r="S1538" s="17" t="s">
        <v>58</v>
      </c>
      <c r="T1538" s="17" t="s">
        <v>88</v>
      </c>
      <c r="U1538" s="17" t="s">
        <v>61</v>
      </c>
      <c r="V1538" s="17" t="s">
        <v>62</v>
      </c>
      <c r="W1538" s="19" t="s">
        <v>4203</v>
      </c>
      <c r="X1538" s="18">
        <v>45444.291666666701</v>
      </c>
      <c r="Y1538" s="18">
        <v>45444.291666666701</v>
      </c>
      <c r="Z1538" s="17" t="s">
        <v>103</v>
      </c>
      <c r="AA1538" s="17"/>
      <c r="AB1538" s="17"/>
      <c r="AC1538" s="17" t="s">
        <v>103</v>
      </c>
      <c r="AD1538" s="17"/>
      <c r="AE1538" s="17" t="s">
        <v>1509</v>
      </c>
    </row>
    <row r="1539" spans="1:31" s="3" customFormat="1" ht="13" x14ac:dyDescent="0.3">
      <c r="A1539" s="35" t="s">
        <v>4204</v>
      </c>
      <c r="B1539" s="17">
        <v>2005</v>
      </c>
      <c r="C1539" s="18">
        <v>44293</v>
      </c>
      <c r="D1539" s="18">
        <v>44301.291666666701</v>
      </c>
      <c r="E1539" s="16" t="s">
        <v>1375</v>
      </c>
      <c r="F1539" s="36">
        <v>44872.333333333299</v>
      </c>
      <c r="G1539" s="16" t="s">
        <v>609</v>
      </c>
      <c r="H1539" s="17" t="s">
        <v>95</v>
      </c>
      <c r="I1539" s="17" t="s">
        <v>56</v>
      </c>
      <c r="J1539" s="17"/>
      <c r="K1539" s="17" t="s">
        <v>96</v>
      </c>
      <c r="L1539" s="17" t="s">
        <v>57</v>
      </c>
      <c r="M1539" s="17"/>
      <c r="N1539" s="17">
        <v>307.10000000000002</v>
      </c>
      <c r="O1539" s="17">
        <v>300</v>
      </c>
      <c r="P1539" s="17"/>
      <c r="Q1539" s="17">
        <v>300</v>
      </c>
      <c r="R1539" s="17" t="s">
        <v>83</v>
      </c>
      <c r="S1539" s="17" t="s">
        <v>58</v>
      </c>
      <c r="T1539" s="17" t="s">
        <v>88</v>
      </c>
      <c r="U1539" s="17" t="s">
        <v>61</v>
      </c>
      <c r="V1539" s="17" t="s">
        <v>62</v>
      </c>
      <c r="W1539" s="19" t="s">
        <v>4205</v>
      </c>
      <c r="X1539" s="18">
        <v>45809.291666666701</v>
      </c>
      <c r="Y1539" s="18">
        <v>45809.291666666701</v>
      </c>
      <c r="Z1539" s="17" t="s">
        <v>103</v>
      </c>
      <c r="AA1539" s="17" t="s">
        <v>74</v>
      </c>
      <c r="AB1539" s="17"/>
      <c r="AC1539" s="17" t="s">
        <v>103</v>
      </c>
      <c r="AD1539" s="17"/>
      <c r="AE1539" s="17"/>
    </row>
    <row r="1540" spans="1:31" s="3" customFormat="1" ht="25.5" x14ac:dyDescent="0.3">
      <c r="A1540" s="35" t="s">
        <v>4206</v>
      </c>
      <c r="B1540" s="17">
        <v>2007</v>
      </c>
      <c r="C1540" s="18">
        <v>44288</v>
      </c>
      <c r="D1540" s="18">
        <v>44301.291666666701</v>
      </c>
      <c r="E1540" s="16" t="s">
        <v>1375</v>
      </c>
      <c r="F1540" s="36">
        <v>44938.333333333299</v>
      </c>
      <c r="G1540" s="16" t="s">
        <v>609</v>
      </c>
      <c r="H1540" s="17" t="s">
        <v>55</v>
      </c>
      <c r="I1540" s="17"/>
      <c r="J1540" s="17"/>
      <c r="K1540" s="17" t="s">
        <v>55</v>
      </c>
      <c r="L1540" s="17"/>
      <c r="M1540" s="17"/>
      <c r="N1540" s="17">
        <v>1028.94</v>
      </c>
      <c r="O1540" s="17"/>
      <c r="P1540" s="17"/>
      <c r="Q1540" s="17">
        <v>1000</v>
      </c>
      <c r="R1540" s="17" t="s">
        <v>83</v>
      </c>
      <c r="S1540" s="17" t="s">
        <v>58</v>
      </c>
      <c r="T1540" s="17" t="s">
        <v>369</v>
      </c>
      <c r="U1540" s="17" t="s">
        <v>61</v>
      </c>
      <c r="V1540" s="17" t="s">
        <v>62</v>
      </c>
      <c r="W1540" s="19" t="s">
        <v>819</v>
      </c>
      <c r="X1540" s="18">
        <v>46843.291666666701</v>
      </c>
      <c r="Y1540" s="18">
        <v>46843.291666666701</v>
      </c>
      <c r="Z1540" s="17" t="s">
        <v>103</v>
      </c>
      <c r="AA1540" s="17" t="s">
        <v>65</v>
      </c>
      <c r="AB1540" s="17"/>
      <c r="AC1540" s="17" t="s">
        <v>103</v>
      </c>
      <c r="AD1540" s="17"/>
      <c r="AE1540" s="17"/>
    </row>
    <row r="1541" spans="1:31" s="3" customFormat="1" ht="13" x14ac:dyDescent="0.3">
      <c r="A1541" s="35" t="s">
        <v>4207</v>
      </c>
      <c r="B1541" s="17">
        <v>2009</v>
      </c>
      <c r="C1541" s="18">
        <v>44293</v>
      </c>
      <c r="D1541" s="18">
        <v>44301.291666666701</v>
      </c>
      <c r="E1541" s="16" t="s">
        <v>1375</v>
      </c>
      <c r="F1541" s="36">
        <v>44893.333333333299</v>
      </c>
      <c r="G1541" s="16" t="s">
        <v>609</v>
      </c>
      <c r="H1541" s="17" t="s">
        <v>56</v>
      </c>
      <c r="I1541" s="17"/>
      <c r="J1541" s="17"/>
      <c r="K1541" s="17" t="s">
        <v>57</v>
      </c>
      <c r="L1541" s="17"/>
      <c r="M1541" s="17"/>
      <c r="N1541" s="17">
        <v>75</v>
      </c>
      <c r="O1541" s="17"/>
      <c r="P1541" s="17"/>
      <c r="Q1541" s="17">
        <v>75</v>
      </c>
      <c r="R1541" s="17" t="s">
        <v>83</v>
      </c>
      <c r="S1541" s="17"/>
      <c r="T1541" s="17" t="s">
        <v>369</v>
      </c>
      <c r="U1541" s="17" t="s">
        <v>61</v>
      </c>
      <c r="V1541" s="17" t="s">
        <v>62</v>
      </c>
      <c r="W1541" s="19" t="s">
        <v>4208</v>
      </c>
      <c r="X1541" s="18">
        <v>45047.291666666701</v>
      </c>
      <c r="Y1541" s="18">
        <v>45047.291666666701</v>
      </c>
      <c r="Z1541" s="17" t="s">
        <v>103</v>
      </c>
      <c r="AA1541" s="17" t="s">
        <v>74</v>
      </c>
      <c r="AB1541" s="17"/>
      <c r="AC1541" s="17" t="s">
        <v>103</v>
      </c>
      <c r="AD1541" s="17"/>
      <c r="AE1541" s="17" t="s">
        <v>1509</v>
      </c>
    </row>
    <row r="1542" spans="1:31" s="3" customFormat="1" ht="13" x14ac:dyDescent="0.3">
      <c r="A1542" s="35" t="s">
        <v>4209</v>
      </c>
      <c r="B1542" s="17">
        <v>2011</v>
      </c>
      <c r="C1542" s="18">
        <v>44301</v>
      </c>
      <c r="D1542" s="18">
        <v>40648.291666666701</v>
      </c>
      <c r="E1542" s="16" t="s">
        <v>1375</v>
      </c>
      <c r="F1542" s="36">
        <v>44923.333333333299</v>
      </c>
      <c r="G1542" s="16" t="s">
        <v>609</v>
      </c>
      <c r="H1542" s="17" t="s">
        <v>95</v>
      </c>
      <c r="I1542" s="17" t="s">
        <v>56</v>
      </c>
      <c r="J1542" s="17"/>
      <c r="K1542" s="17" t="s">
        <v>96</v>
      </c>
      <c r="L1542" s="17" t="s">
        <v>57</v>
      </c>
      <c r="M1542" s="17"/>
      <c r="N1542" s="17">
        <v>139.69999999999999</v>
      </c>
      <c r="O1542" s="17">
        <v>139.69999999999999</v>
      </c>
      <c r="P1542" s="17"/>
      <c r="Q1542" s="17">
        <v>137.85</v>
      </c>
      <c r="R1542" s="17" t="s">
        <v>83</v>
      </c>
      <c r="S1542" s="17" t="s">
        <v>58</v>
      </c>
      <c r="T1542" s="17" t="s">
        <v>88</v>
      </c>
      <c r="U1542" s="17" t="s">
        <v>61</v>
      </c>
      <c r="V1542" s="17" t="s">
        <v>62</v>
      </c>
      <c r="W1542" s="19" t="s">
        <v>4210</v>
      </c>
      <c r="X1542" s="18">
        <v>45504.291666666701</v>
      </c>
      <c r="Y1542" s="18">
        <v>45504.291666666701</v>
      </c>
      <c r="Z1542" s="17" t="s">
        <v>103</v>
      </c>
      <c r="AA1542" s="17" t="s">
        <v>65</v>
      </c>
      <c r="AB1542" s="17"/>
      <c r="AC1542" s="17" t="s">
        <v>103</v>
      </c>
      <c r="AD1542" s="17"/>
      <c r="AE1542" s="17" t="s">
        <v>1509</v>
      </c>
    </row>
    <row r="1543" spans="1:31" s="3" customFormat="1" ht="13" x14ac:dyDescent="0.3">
      <c r="A1543" s="35" t="s">
        <v>4211</v>
      </c>
      <c r="B1543" s="17">
        <v>2016</v>
      </c>
      <c r="C1543" s="18">
        <v>44301</v>
      </c>
      <c r="D1543" s="18">
        <v>44301.291666666701</v>
      </c>
      <c r="E1543" s="16" t="s">
        <v>1375</v>
      </c>
      <c r="F1543" s="36">
        <v>44936.333333333299</v>
      </c>
      <c r="G1543" s="16" t="s">
        <v>609</v>
      </c>
      <c r="H1543" s="17" t="s">
        <v>56</v>
      </c>
      <c r="I1543" s="17" t="s">
        <v>95</v>
      </c>
      <c r="J1543" s="17"/>
      <c r="K1543" s="17" t="s">
        <v>57</v>
      </c>
      <c r="L1543" s="17" t="s">
        <v>96</v>
      </c>
      <c r="M1543" s="17"/>
      <c r="N1543" s="17">
        <v>65.459999999999994</v>
      </c>
      <c r="O1543" s="17">
        <v>131.39999399999999</v>
      </c>
      <c r="P1543" s="17"/>
      <c r="Q1543" s="17">
        <v>130</v>
      </c>
      <c r="R1543" s="17" t="s">
        <v>83</v>
      </c>
      <c r="S1543" s="17" t="s">
        <v>58</v>
      </c>
      <c r="T1543" s="17" t="s">
        <v>369</v>
      </c>
      <c r="U1543" s="17" t="s">
        <v>61</v>
      </c>
      <c r="V1543" s="17" t="s">
        <v>62</v>
      </c>
      <c r="W1543" s="19" t="s">
        <v>4212</v>
      </c>
      <c r="X1543" s="18">
        <v>45626.333333333299</v>
      </c>
      <c r="Y1543" s="18">
        <v>45626.333333333299</v>
      </c>
      <c r="Z1543" s="17" t="s">
        <v>103</v>
      </c>
      <c r="AA1543" s="17" t="s">
        <v>65</v>
      </c>
      <c r="AB1543" s="17"/>
      <c r="AC1543" s="17" t="s">
        <v>103</v>
      </c>
      <c r="AD1543" s="17"/>
      <c r="AE1543" s="17"/>
    </row>
    <row r="1544" spans="1:31" s="3" customFormat="1" ht="13" x14ac:dyDescent="0.3">
      <c r="A1544" s="35" t="s">
        <v>4213</v>
      </c>
      <c r="B1544" s="17">
        <v>2019</v>
      </c>
      <c r="C1544" s="18">
        <v>44301</v>
      </c>
      <c r="D1544" s="18">
        <v>44301.291666666701</v>
      </c>
      <c r="E1544" s="16" t="s">
        <v>1375</v>
      </c>
      <c r="F1544" s="36">
        <v>44923.333333333299</v>
      </c>
      <c r="G1544" s="16" t="s">
        <v>609</v>
      </c>
      <c r="H1544" s="17" t="s">
        <v>95</v>
      </c>
      <c r="I1544" s="17" t="s">
        <v>56</v>
      </c>
      <c r="J1544" s="17"/>
      <c r="K1544" s="17" t="s">
        <v>96</v>
      </c>
      <c r="L1544" s="17" t="s">
        <v>57</v>
      </c>
      <c r="M1544" s="17"/>
      <c r="N1544" s="17">
        <v>358.875</v>
      </c>
      <c r="O1544" s="17">
        <v>358.875</v>
      </c>
      <c r="P1544" s="17"/>
      <c r="Q1544" s="17">
        <v>352.09</v>
      </c>
      <c r="R1544" s="17" t="s">
        <v>83</v>
      </c>
      <c r="S1544" s="17" t="s">
        <v>58</v>
      </c>
      <c r="T1544" s="17" t="s">
        <v>88</v>
      </c>
      <c r="U1544" s="17" t="s">
        <v>61</v>
      </c>
      <c r="V1544" s="17" t="s">
        <v>62</v>
      </c>
      <c r="W1544" s="19" t="s">
        <v>4191</v>
      </c>
      <c r="X1544" s="18">
        <v>45504.291666666701</v>
      </c>
      <c r="Y1544" s="18">
        <v>45504.291666666701</v>
      </c>
      <c r="Z1544" s="17" t="s">
        <v>103</v>
      </c>
      <c r="AA1544" s="17" t="s">
        <v>65</v>
      </c>
      <c r="AB1544" s="17"/>
      <c r="AC1544" s="17" t="s">
        <v>103</v>
      </c>
      <c r="AD1544" s="17"/>
      <c r="AE1544" s="17" t="s">
        <v>1509</v>
      </c>
    </row>
    <row r="1545" spans="1:31" s="3" customFormat="1" ht="13" x14ac:dyDescent="0.3">
      <c r="A1545" s="35" t="s">
        <v>4214</v>
      </c>
      <c r="B1545" s="17">
        <v>2020</v>
      </c>
      <c r="C1545" s="18">
        <v>44300</v>
      </c>
      <c r="D1545" s="18">
        <v>44301.291666666701</v>
      </c>
      <c r="E1545" s="16" t="s">
        <v>1375</v>
      </c>
      <c r="F1545" s="36">
        <v>44931.333333333299</v>
      </c>
      <c r="G1545" s="16" t="s">
        <v>609</v>
      </c>
      <c r="H1545" s="17" t="s">
        <v>55</v>
      </c>
      <c r="I1545" s="17"/>
      <c r="J1545" s="17"/>
      <c r="K1545" s="17" t="s">
        <v>55</v>
      </c>
      <c r="L1545" s="17"/>
      <c r="M1545" s="17"/>
      <c r="N1545" s="17">
        <v>1039.5</v>
      </c>
      <c r="O1545" s="17"/>
      <c r="P1545" s="17"/>
      <c r="Q1545" s="17">
        <v>1000</v>
      </c>
      <c r="R1545" s="17" t="s">
        <v>83</v>
      </c>
      <c r="S1545" s="17" t="s">
        <v>58</v>
      </c>
      <c r="T1545" s="17" t="s">
        <v>369</v>
      </c>
      <c r="U1545" s="17" t="s">
        <v>61</v>
      </c>
      <c r="V1545" s="17" t="s">
        <v>62</v>
      </c>
      <c r="W1545" s="19" t="s">
        <v>803</v>
      </c>
      <c r="X1545" s="18">
        <v>46856.291666666701</v>
      </c>
      <c r="Y1545" s="18">
        <v>46856.291666666701</v>
      </c>
      <c r="Z1545" s="17" t="s">
        <v>103</v>
      </c>
      <c r="AA1545" s="17" t="s">
        <v>65</v>
      </c>
      <c r="AB1545" s="17"/>
      <c r="AC1545" s="17" t="s">
        <v>103</v>
      </c>
      <c r="AD1545" s="17"/>
      <c r="AE1545" s="17" t="s">
        <v>1509</v>
      </c>
    </row>
    <row r="1546" spans="1:31" s="3" customFormat="1" ht="13" x14ac:dyDescent="0.3">
      <c r="A1546" s="35" t="s">
        <v>4215</v>
      </c>
      <c r="B1546" s="17">
        <v>2021</v>
      </c>
      <c r="C1546" s="18">
        <v>44287</v>
      </c>
      <c r="D1546" s="18">
        <v>44301.291666666701</v>
      </c>
      <c r="E1546" s="16" t="s">
        <v>1375</v>
      </c>
      <c r="F1546" s="36">
        <v>44904.333333333299</v>
      </c>
      <c r="G1546" s="16" t="s">
        <v>609</v>
      </c>
      <c r="H1546" s="17" t="s">
        <v>56</v>
      </c>
      <c r="I1546" s="17" t="s">
        <v>95</v>
      </c>
      <c r="J1546" s="17"/>
      <c r="K1546" s="17" t="s">
        <v>57</v>
      </c>
      <c r="L1546" s="17" t="s">
        <v>96</v>
      </c>
      <c r="M1546" s="17"/>
      <c r="N1546" s="17">
        <v>516.76379999999995</v>
      </c>
      <c r="O1546" s="17">
        <v>516.76379999999995</v>
      </c>
      <c r="P1546" s="17"/>
      <c r="Q1546" s="17">
        <v>500</v>
      </c>
      <c r="R1546" s="17" t="s">
        <v>83</v>
      </c>
      <c r="S1546" s="17" t="s">
        <v>58</v>
      </c>
      <c r="T1546" s="17" t="s">
        <v>257</v>
      </c>
      <c r="U1546" s="17" t="s">
        <v>189</v>
      </c>
      <c r="V1546" s="17" t="s">
        <v>334</v>
      </c>
      <c r="W1546" s="19" t="s">
        <v>827</v>
      </c>
      <c r="X1546" s="18">
        <v>46844.291666666701</v>
      </c>
      <c r="Y1546" s="18">
        <v>46844.291666666701</v>
      </c>
      <c r="Z1546" s="17" t="s">
        <v>103</v>
      </c>
      <c r="AA1546" s="17"/>
      <c r="AB1546" s="17"/>
      <c r="AC1546" s="17" t="s">
        <v>103</v>
      </c>
      <c r="AD1546" s="17"/>
      <c r="AE1546" s="17" t="s">
        <v>1509</v>
      </c>
    </row>
    <row r="1547" spans="1:31" s="3" customFormat="1" ht="25.5" x14ac:dyDescent="0.3">
      <c r="A1547" s="35" t="s">
        <v>4216</v>
      </c>
      <c r="B1547" s="17">
        <v>2024</v>
      </c>
      <c r="C1547" s="18">
        <v>44288</v>
      </c>
      <c r="D1547" s="18">
        <v>44301.291666666701</v>
      </c>
      <c r="E1547" s="16" t="s">
        <v>1375</v>
      </c>
      <c r="F1547" s="36">
        <v>44417.291666666701</v>
      </c>
      <c r="G1547" s="16" t="s">
        <v>609</v>
      </c>
      <c r="H1547" s="17" t="s">
        <v>95</v>
      </c>
      <c r="I1547" s="17"/>
      <c r="J1547" s="17"/>
      <c r="K1547" s="17" t="s">
        <v>96</v>
      </c>
      <c r="L1547" s="17"/>
      <c r="M1547" s="17"/>
      <c r="N1547" s="17">
        <v>357.53</v>
      </c>
      <c r="O1547" s="17"/>
      <c r="P1547" s="17"/>
      <c r="Q1547" s="17">
        <v>350</v>
      </c>
      <c r="R1547" s="17" t="s">
        <v>83</v>
      </c>
      <c r="S1547" s="17" t="s">
        <v>58</v>
      </c>
      <c r="T1547" s="17" t="s">
        <v>333</v>
      </c>
      <c r="U1547" s="17" t="s">
        <v>189</v>
      </c>
      <c r="V1547" s="17" t="s">
        <v>334</v>
      </c>
      <c r="W1547" s="19" t="s">
        <v>4217</v>
      </c>
      <c r="X1547" s="18">
        <v>46022.333333333299</v>
      </c>
      <c r="Y1547" s="18">
        <v>46022.333333333299</v>
      </c>
      <c r="Z1547" s="17" t="s">
        <v>103</v>
      </c>
      <c r="AA1547" s="17"/>
      <c r="AB1547" s="17"/>
      <c r="AC1547" s="17" t="s">
        <v>103</v>
      </c>
      <c r="AD1547" s="17"/>
      <c r="AE1547" s="17" t="s">
        <v>1509</v>
      </c>
    </row>
    <row r="1548" spans="1:31" s="3" customFormat="1" ht="13" x14ac:dyDescent="0.3">
      <c r="A1548" s="35" t="s">
        <v>4218</v>
      </c>
      <c r="B1548" s="17">
        <v>2026</v>
      </c>
      <c r="C1548" s="18">
        <v>44295</v>
      </c>
      <c r="D1548" s="18">
        <v>44301.291666666701</v>
      </c>
      <c r="E1548" s="16" t="s">
        <v>1375</v>
      </c>
      <c r="F1548" s="36">
        <v>44902.333333333299</v>
      </c>
      <c r="G1548" s="16" t="s">
        <v>609</v>
      </c>
      <c r="H1548" s="17" t="s">
        <v>95</v>
      </c>
      <c r="I1548" s="17" t="s">
        <v>56</v>
      </c>
      <c r="J1548" s="17"/>
      <c r="K1548" s="17" t="s">
        <v>96</v>
      </c>
      <c r="L1548" s="17" t="s">
        <v>57</v>
      </c>
      <c r="M1548" s="17"/>
      <c r="N1548" s="17">
        <v>508.56</v>
      </c>
      <c r="O1548" s="17">
        <v>515.08000000000004</v>
      </c>
      <c r="P1548" s="17"/>
      <c r="Q1548" s="17">
        <v>500</v>
      </c>
      <c r="R1548" s="17" t="s">
        <v>83</v>
      </c>
      <c r="S1548" s="17" t="s">
        <v>58</v>
      </c>
      <c r="T1548" s="17" t="s">
        <v>333</v>
      </c>
      <c r="U1548" s="17" t="s">
        <v>189</v>
      </c>
      <c r="V1548" s="17" t="s">
        <v>334</v>
      </c>
      <c r="W1548" s="19" t="s">
        <v>827</v>
      </c>
      <c r="X1548" s="18">
        <v>45991.333333333299</v>
      </c>
      <c r="Y1548" s="18">
        <v>45991.333333333299</v>
      </c>
      <c r="Z1548" s="17" t="s">
        <v>103</v>
      </c>
      <c r="AA1548" s="17"/>
      <c r="AB1548" s="17"/>
      <c r="AC1548" s="17" t="s">
        <v>103</v>
      </c>
      <c r="AD1548" s="17"/>
      <c r="AE1548" s="17" t="s">
        <v>1509</v>
      </c>
    </row>
    <row r="1549" spans="1:31" s="3" customFormat="1" ht="13" x14ac:dyDescent="0.3">
      <c r="A1549" s="35" t="s">
        <v>4219</v>
      </c>
      <c r="B1549" s="17">
        <v>2028</v>
      </c>
      <c r="C1549" s="18">
        <v>44299</v>
      </c>
      <c r="D1549" s="18">
        <v>44301.291666666701</v>
      </c>
      <c r="E1549" s="16" t="s">
        <v>1375</v>
      </c>
      <c r="F1549" s="36">
        <v>44420.291666666701</v>
      </c>
      <c r="G1549" s="16" t="s">
        <v>609</v>
      </c>
      <c r="H1549" s="17" t="s">
        <v>56</v>
      </c>
      <c r="I1549" s="17" t="s">
        <v>95</v>
      </c>
      <c r="J1549" s="17"/>
      <c r="K1549" s="17" t="s">
        <v>57</v>
      </c>
      <c r="L1549" s="17" t="s">
        <v>96</v>
      </c>
      <c r="M1549" s="17"/>
      <c r="N1549" s="17">
        <v>452.91800000000001</v>
      </c>
      <c r="O1549" s="17">
        <v>458.65899999999999</v>
      </c>
      <c r="P1549" s="17"/>
      <c r="Q1549" s="17">
        <v>449.99689999999998</v>
      </c>
      <c r="R1549" s="17" t="s">
        <v>83</v>
      </c>
      <c r="S1549" s="17" t="s">
        <v>58</v>
      </c>
      <c r="T1549" s="17" t="s">
        <v>257</v>
      </c>
      <c r="U1549" s="17" t="s">
        <v>189</v>
      </c>
      <c r="V1549" s="17" t="s">
        <v>334</v>
      </c>
      <c r="W1549" s="19" t="s">
        <v>506</v>
      </c>
      <c r="X1549" s="18">
        <v>45824.291666666701</v>
      </c>
      <c r="Y1549" s="18">
        <v>45824.291666666701</v>
      </c>
      <c r="Z1549" s="17" t="s">
        <v>103</v>
      </c>
      <c r="AA1549" s="17"/>
      <c r="AB1549" s="17"/>
      <c r="AC1549" s="17" t="s">
        <v>103</v>
      </c>
      <c r="AD1549" s="17"/>
      <c r="AE1549" s="17" t="s">
        <v>1509</v>
      </c>
    </row>
    <row r="1550" spans="1:31" s="3" customFormat="1" ht="13" x14ac:dyDescent="0.3">
      <c r="A1550" s="35" t="s">
        <v>4220</v>
      </c>
      <c r="B1550" s="17">
        <v>2030</v>
      </c>
      <c r="C1550" s="18">
        <v>44287</v>
      </c>
      <c r="D1550" s="18">
        <v>44301.291666666701</v>
      </c>
      <c r="E1550" s="16" t="s">
        <v>1375</v>
      </c>
      <c r="F1550" s="36">
        <v>44893.333333333299</v>
      </c>
      <c r="G1550" s="16" t="s">
        <v>609</v>
      </c>
      <c r="H1550" s="17" t="s">
        <v>56</v>
      </c>
      <c r="I1550" s="17"/>
      <c r="J1550" s="17"/>
      <c r="K1550" s="17" t="s">
        <v>57</v>
      </c>
      <c r="L1550" s="17"/>
      <c r="M1550" s="17"/>
      <c r="N1550" s="17">
        <v>1646.568</v>
      </c>
      <c r="O1550" s="17"/>
      <c r="P1550" s="17"/>
      <c r="Q1550" s="17">
        <v>1600</v>
      </c>
      <c r="R1550" s="17" t="s">
        <v>83</v>
      </c>
      <c r="S1550" s="17"/>
      <c r="T1550" s="17" t="s">
        <v>3516</v>
      </c>
      <c r="U1550" s="17" t="s">
        <v>61</v>
      </c>
      <c r="V1550" s="17" t="s">
        <v>89</v>
      </c>
      <c r="W1550" s="19" t="s">
        <v>836</v>
      </c>
      <c r="X1550" s="18">
        <v>45597.291666666701</v>
      </c>
      <c r="Y1550" s="18">
        <v>45597.291666666701</v>
      </c>
      <c r="Z1550" s="17" t="s">
        <v>103</v>
      </c>
      <c r="AA1550" s="17"/>
      <c r="AB1550" s="17"/>
      <c r="AC1550" s="17" t="s">
        <v>103</v>
      </c>
      <c r="AD1550" s="17"/>
      <c r="AE1550" s="17" t="s">
        <v>1509</v>
      </c>
    </row>
    <row r="1551" spans="1:31" s="3" customFormat="1" ht="13" x14ac:dyDescent="0.3">
      <c r="A1551" s="35" t="s">
        <v>4221</v>
      </c>
      <c r="B1551" s="17">
        <v>2035</v>
      </c>
      <c r="C1551" s="18">
        <v>44292</v>
      </c>
      <c r="D1551" s="18">
        <v>44301.291666666701</v>
      </c>
      <c r="E1551" s="16" t="s">
        <v>1375</v>
      </c>
      <c r="F1551" s="36">
        <v>44939.333333333299</v>
      </c>
      <c r="G1551" s="16" t="s">
        <v>609</v>
      </c>
      <c r="H1551" s="17" t="s">
        <v>56</v>
      </c>
      <c r="I1551" s="17"/>
      <c r="J1551" s="17"/>
      <c r="K1551" s="17" t="s">
        <v>57</v>
      </c>
      <c r="L1551" s="17"/>
      <c r="M1551" s="17"/>
      <c r="N1551" s="17">
        <v>404.1</v>
      </c>
      <c r="O1551" s="17"/>
      <c r="P1551" s="17"/>
      <c r="Q1551" s="17">
        <v>400</v>
      </c>
      <c r="R1551" s="17" t="s">
        <v>83</v>
      </c>
      <c r="S1551" s="17"/>
      <c r="T1551" s="17" t="s">
        <v>84</v>
      </c>
      <c r="U1551" s="17" t="s">
        <v>61</v>
      </c>
      <c r="V1551" s="17" t="s">
        <v>89</v>
      </c>
      <c r="W1551" s="19" t="s">
        <v>4222</v>
      </c>
      <c r="X1551" s="18">
        <v>45505.291666666701</v>
      </c>
      <c r="Y1551" s="18">
        <v>45505.291666666701</v>
      </c>
      <c r="Z1551" s="17" t="s">
        <v>103</v>
      </c>
      <c r="AA1551" s="17" t="s">
        <v>65</v>
      </c>
      <c r="AB1551" s="17"/>
      <c r="AC1551" s="17" t="s">
        <v>103</v>
      </c>
      <c r="AD1551" s="17"/>
      <c r="AE1551" s="17" t="s">
        <v>1509</v>
      </c>
    </row>
    <row r="1552" spans="1:31" s="3" customFormat="1" ht="13" x14ac:dyDescent="0.3">
      <c r="A1552" s="35" t="s">
        <v>4223</v>
      </c>
      <c r="B1552" s="17">
        <v>2038</v>
      </c>
      <c r="C1552" s="18">
        <v>44292</v>
      </c>
      <c r="D1552" s="18">
        <v>44301.291666666701</v>
      </c>
      <c r="E1552" s="16" t="s">
        <v>1375</v>
      </c>
      <c r="F1552" s="36">
        <v>44418.291666666701</v>
      </c>
      <c r="G1552" s="16" t="s">
        <v>609</v>
      </c>
      <c r="H1552" s="17" t="s">
        <v>95</v>
      </c>
      <c r="I1552" s="17" t="s">
        <v>56</v>
      </c>
      <c r="J1552" s="17"/>
      <c r="K1552" s="17" t="s">
        <v>96</v>
      </c>
      <c r="L1552" s="17" t="s">
        <v>57</v>
      </c>
      <c r="M1552" s="17"/>
      <c r="N1552" s="17">
        <v>303.85599999999999</v>
      </c>
      <c r="O1552" s="17">
        <v>303.85599999999999</v>
      </c>
      <c r="P1552" s="17"/>
      <c r="Q1552" s="17">
        <v>300</v>
      </c>
      <c r="R1552" s="17" t="s">
        <v>83</v>
      </c>
      <c r="S1552" s="17" t="s">
        <v>58</v>
      </c>
      <c r="T1552" s="17" t="s">
        <v>88</v>
      </c>
      <c r="U1552" s="17" t="s">
        <v>61</v>
      </c>
      <c r="V1552" s="17" t="s">
        <v>89</v>
      </c>
      <c r="W1552" s="19" t="s">
        <v>4224</v>
      </c>
      <c r="X1552" s="18">
        <v>46006.333333333299</v>
      </c>
      <c r="Y1552" s="18">
        <v>46006.333333333299</v>
      </c>
      <c r="Z1552" s="17" t="s">
        <v>103</v>
      </c>
      <c r="AA1552" s="17"/>
      <c r="AB1552" s="17"/>
      <c r="AC1552" s="17" t="s">
        <v>103</v>
      </c>
      <c r="AD1552" s="17"/>
      <c r="AE1552" s="17" t="s">
        <v>1509</v>
      </c>
    </row>
    <row r="1553" spans="1:31" s="3" customFormat="1" ht="13" x14ac:dyDescent="0.3">
      <c r="A1553" s="35" t="s">
        <v>4225</v>
      </c>
      <c r="B1553" s="17">
        <v>2040</v>
      </c>
      <c r="C1553" s="18">
        <v>44293</v>
      </c>
      <c r="D1553" s="18">
        <v>44301.291666666701</v>
      </c>
      <c r="E1553" s="16" t="s">
        <v>1375</v>
      </c>
      <c r="F1553" s="36">
        <v>44424.291666666701</v>
      </c>
      <c r="G1553" s="16" t="s">
        <v>609</v>
      </c>
      <c r="H1553" s="17" t="s">
        <v>56</v>
      </c>
      <c r="I1553" s="17"/>
      <c r="J1553" s="17"/>
      <c r="K1553" s="17" t="s">
        <v>57</v>
      </c>
      <c r="L1553" s="17"/>
      <c r="M1553" s="17"/>
      <c r="N1553" s="17">
        <v>253.2</v>
      </c>
      <c r="O1553" s="17"/>
      <c r="P1553" s="17"/>
      <c r="Q1553" s="17">
        <v>250</v>
      </c>
      <c r="R1553" s="17" t="s">
        <v>83</v>
      </c>
      <c r="S1553" s="17" t="s">
        <v>58</v>
      </c>
      <c r="T1553" s="17" t="s">
        <v>84</v>
      </c>
      <c r="U1553" s="17" t="s">
        <v>61</v>
      </c>
      <c r="V1553" s="17" t="s">
        <v>89</v>
      </c>
      <c r="W1553" s="19" t="s">
        <v>4226</v>
      </c>
      <c r="X1553" s="18">
        <v>45641.333333333299</v>
      </c>
      <c r="Y1553" s="18">
        <v>45641.333333333299</v>
      </c>
      <c r="Z1553" s="17" t="s">
        <v>103</v>
      </c>
      <c r="AA1553" s="17"/>
      <c r="AB1553" s="17"/>
      <c r="AC1553" s="17" t="s">
        <v>103</v>
      </c>
      <c r="AD1553" s="17"/>
      <c r="AE1553" s="17" t="s">
        <v>1509</v>
      </c>
    </row>
    <row r="1554" spans="1:31" s="3" customFormat="1" ht="13" x14ac:dyDescent="0.3">
      <c r="A1554" s="35" t="s">
        <v>4227</v>
      </c>
      <c r="B1554" s="17">
        <v>2044</v>
      </c>
      <c r="C1554" s="18">
        <v>44295</v>
      </c>
      <c r="D1554" s="18">
        <v>44301.291666666701</v>
      </c>
      <c r="E1554" s="16" t="s">
        <v>1375</v>
      </c>
      <c r="F1554" s="36">
        <v>44868.291666666701</v>
      </c>
      <c r="G1554" s="16" t="s">
        <v>609</v>
      </c>
      <c r="H1554" s="17" t="s">
        <v>56</v>
      </c>
      <c r="I1554" s="17" t="s">
        <v>95</v>
      </c>
      <c r="J1554" s="17" t="s">
        <v>55</v>
      </c>
      <c r="K1554" s="17" t="s">
        <v>57</v>
      </c>
      <c r="L1554" s="17" t="s">
        <v>96</v>
      </c>
      <c r="M1554" s="17" t="s">
        <v>55</v>
      </c>
      <c r="N1554" s="17">
        <v>207.92</v>
      </c>
      <c r="O1554" s="17">
        <v>207.92</v>
      </c>
      <c r="P1554" s="17">
        <v>207.2</v>
      </c>
      <c r="Q1554" s="17">
        <v>200</v>
      </c>
      <c r="R1554" s="17" t="s">
        <v>83</v>
      </c>
      <c r="S1554" s="17" t="s">
        <v>58</v>
      </c>
      <c r="T1554" s="17" t="s">
        <v>84</v>
      </c>
      <c r="U1554" s="17" t="s">
        <v>61</v>
      </c>
      <c r="V1554" s="17" t="s">
        <v>89</v>
      </c>
      <c r="W1554" s="19" t="s">
        <v>4228</v>
      </c>
      <c r="X1554" s="18">
        <v>46006.333333333299</v>
      </c>
      <c r="Y1554" s="18">
        <v>46006.333333333299</v>
      </c>
      <c r="Z1554" s="17" t="s">
        <v>103</v>
      </c>
      <c r="AA1554" s="17"/>
      <c r="AB1554" s="17"/>
      <c r="AC1554" s="17" t="s">
        <v>103</v>
      </c>
      <c r="AD1554" s="17"/>
      <c r="AE1554" s="17"/>
    </row>
    <row r="1555" spans="1:31" s="3" customFormat="1" ht="13" x14ac:dyDescent="0.3">
      <c r="A1555" s="35" t="s">
        <v>4229</v>
      </c>
      <c r="B1555" s="17">
        <v>2046</v>
      </c>
      <c r="C1555" s="18">
        <v>44298</v>
      </c>
      <c r="D1555" s="18">
        <v>44301.291666666701</v>
      </c>
      <c r="E1555" s="16" t="s">
        <v>1375</v>
      </c>
      <c r="F1555" s="36">
        <v>44867.291666666701</v>
      </c>
      <c r="G1555" s="16" t="s">
        <v>609</v>
      </c>
      <c r="H1555" s="17" t="s">
        <v>95</v>
      </c>
      <c r="I1555" s="17" t="s">
        <v>56</v>
      </c>
      <c r="J1555" s="17"/>
      <c r="K1555" s="17" t="s">
        <v>96</v>
      </c>
      <c r="L1555" s="17" t="s">
        <v>57</v>
      </c>
      <c r="M1555" s="17"/>
      <c r="N1555" s="17">
        <v>325.10000000000002</v>
      </c>
      <c r="O1555" s="17">
        <v>325.10000000000002</v>
      </c>
      <c r="P1555" s="17"/>
      <c r="Q1555" s="17">
        <v>320</v>
      </c>
      <c r="R1555" s="17" t="s">
        <v>83</v>
      </c>
      <c r="S1555" s="17" t="s">
        <v>58</v>
      </c>
      <c r="T1555" s="17" t="s">
        <v>84</v>
      </c>
      <c r="U1555" s="17" t="s">
        <v>61</v>
      </c>
      <c r="V1555" s="17" t="s">
        <v>89</v>
      </c>
      <c r="W1555" s="19" t="s">
        <v>4230</v>
      </c>
      <c r="X1555" s="18">
        <v>45641.333333333299</v>
      </c>
      <c r="Y1555" s="18">
        <v>45641.333333333299</v>
      </c>
      <c r="Z1555" s="17" t="s">
        <v>103</v>
      </c>
      <c r="AA1555" s="17" t="s">
        <v>65</v>
      </c>
      <c r="AB1555" s="17"/>
      <c r="AC1555" s="17" t="s">
        <v>103</v>
      </c>
      <c r="AD1555" s="17"/>
      <c r="AE1555" s="17" t="s">
        <v>1509</v>
      </c>
    </row>
    <row r="1556" spans="1:31" s="3" customFormat="1" ht="13" x14ac:dyDescent="0.3">
      <c r="A1556" s="35" t="s">
        <v>4231</v>
      </c>
      <c r="B1556" s="17">
        <v>2047</v>
      </c>
      <c r="C1556" s="18">
        <v>44295</v>
      </c>
      <c r="D1556" s="18">
        <v>44301.291666666701</v>
      </c>
      <c r="E1556" s="16" t="s">
        <v>1375</v>
      </c>
      <c r="F1556" s="36">
        <v>44867.291666666701</v>
      </c>
      <c r="G1556" s="16" t="s">
        <v>609</v>
      </c>
      <c r="H1556" s="17" t="s">
        <v>95</v>
      </c>
      <c r="I1556" s="17" t="s">
        <v>56</v>
      </c>
      <c r="J1556" s="17"/>
      <c r="K1556" s="17" t="s">
        <v>96</v>
      </c>
      <c r="L1556" s="17" t="s">
        <v>57</v>
      </c>
      <c r="M1556" s="17"/>
      <c r="N1556" s="17">
        <v>227.899</v>
      </c>
      <c r="O1556" s="17">
        <v>227.899</v>
      </c>
      <c r="P1556" s="17"/>
      <c r="Q1556" s="17">
        <v>225</v>
      </c>
      <c r="R1556" s="17" t="s">
        <v>83</v>
      </c>
      <c r="S1556" s="17" t="s">
        <v>58</v>
      </c>
      <c r="T1556" s="17" t="s">
        <v>4232</v>
      </c>
      <c r="U1556" s="17" t="s">
        <v>61</v>
      </c>
      <c r="V1556" s="17" t="s">
        <v>89</v>
      </c>
      <c r="W1556" s="19" t="s">
        <v>842</v>
      </c>
      <c r="X1556" s="18">
        <v>45641.333333333299</v>
      </c>
      <c r="Y1556" s="18">
        <v>45641.333333333299</v>
      </c>
      <c r="Z1556" s="17" t="s">
        <v>103</v>
      </c>
      <c r="AA1556" s="17" t="s">
        <v>65</v>
      </c>
      <c r="AB1556" s="17"/>
      <c r="AC1556" s="17" t="s">
        <v>103</v>
      </c>
      <c r="AD1556" s="17"/>
      <c r="AE1556" s="17" t="s">
        <v>1509</v>
      </c>
    </row>
    <row r="1557" spans="1:31" s="3" customFormat="1" ht="13" x14ac:dyDescent="0.3">
      <c r="A1557" s="35" t="s">
        <v>4233</v>
      </c>
      <c r="B1557" s="17">
        <v>2053</v>
      </c>
      <c r="C1557" s="18">
        <v>44300</v>
      </c>
      <c r="D1557" s="18">
        <v>44301.291666666701</v>
      </c>
      <c r="E1557" s="16" t="s">
        <v>1375</v>
      </c>
      <c r="F1557" s="36">
        <v>44452.291666666701</v>
      </c>
      <c r="G1557" s="16" t="s">
        <v>609</v>
      </c>
      <c r="H1557" s="17" t="s">
        <v>56</v>
      </c>
      <c r="I1557" s="17"/>
      <c r="J1557" s="17"/>
      <c r="K1557" s="17" t="s">
        <v>57</v>
      </c>
      <c r="L1557" s="17"/>
      <c r="M1557" s="17"/>
      <c r="N1557" s="17">
        <v>510</v>
      </c>
      <c r="O1557" s="17"/>
      <c r="P1557" s="17"/>
      <c r="Q1557" s="17">
        <v>500</v>
      </c>
      <c r="R1557" s="17" t="s">
        <v>83</v>
      </c>
      <c r="S1557" s="17" t="s">
        <v>58</v>
      </c>
      <c r="T1557" s="17" t="s">
        <v>163</v>
      </c>
      <c r="U1557" s="17" t="s">
        <v>61</v>
      </c>
      <c r="V1557" s="17" t="s">
        <v>89</v>
      </c>
      <c r="W1557" s="19" t="s">
        <v>4234</v>
      </c>
      <c r="X1557" s="18">
        <v>45275.333333333299</v>
      </c>
      <c r="Y1557" s="18">
        <v>45275.333333333299</v>
      </c>
      <c r="Z1557" s="17" t="s">
        <v>103</v>
      </c>
      <c r="AA1557" s="17"/>
      <c r="AB1557" s="17"/>
      <c r="AC1557" s="17" t="s">
        <v>103</v>
      </c>
      <c r="AD1557" s="17"/>
      <c r="AE1557" s="17" t="s">
        <v>1509</v>
      </c>
    </row>
    <row r="1558" spans="1:31" s="3" customFormat="1" ht="13" x14ac:dyDescent="0.3">
      <c r="A1558" s="35" t="s">
        <v>4235</v>
      </c>
      <c r="B1558" s="17">
        <v>2054</v>
      </c>
      <c r="C1558" s="18">
        <v>44295</v>
      </c>
      <c r="D1558" s="18">
        <v>44301.291666666701</v>
      </c>
      <c r="E1558" s="16" t="s">
        <v>1375</v>
      </c>
      <c r="F1558" s="36">
        <v>44865.291666666701</v>
      </c>
      <c r="G1558" s="16" t="s">
        <v>609</v>
      </c>
      <c r="H1558" s="17" t="s">
        <v>56</v>
      </c>
      <c r="I1558" s="17"/>
      <c r="J1558" s="17"/>
      <c r="K1558" s="17" t="s">
        <v>57</v>
      </c>
      <c r="L1558" s="17"/>
      <c r="M1558" s="17"/>
      <c r="N1558" s="17">
        <v>213.55</v>
      </c>
      <c r="O1558" s="17"/>
      <c r="P1558" s="17"/>
      <c r="Q1558" s="17">
        <v>200</v>
      </c>
      <c r="R1558" s="17" t="s">
        <v>83</v>
      </c>
      <c r="S1558" s="17"/>
      <c r="T1558" s="17" t="s">
        <v>107</v>
      </c>
      <c r="U1558" s="17" t="s">
        <v>61</v>
      </c>
      <c r="V1558" s="17" t="s">
        <v>89</v>
      </c>
      <c r="W1558" s="19" t="s">
        <v>4236</v>
      </c>
      <c r="X1558" s="18">
        <v>45444.291666666701</v>
      </c>
      <c r="Y1558" s="18">
        <v>45444.291666666701</v>
      </c>
      <c r="Z1558" s="17" t="s">
        <v>103</v>
      </c>
      <c r="AA1558" s="17" t="s">
        <v>65</v>
      </c>
      <c r="AB1558" s="17"/>
      <c r="AC1558" s="17" t="s">
        <v>103</v>
      </c>
      <c r="AD1558" s="17"/>
      <c r="AE1558" s="17" t="s">
        <v>1509</v>
      </c>
    </row>
    <row r="1559" spans="1:31" s="3" customFormat="1" ht="13" x14ac:dyDescent="0.3">
      <c r="A1559" s="35" t="s">
        <v>4237</v>
      </c>
      <c r="B1559" s="17">
        <v>2057</v>
      </c>
      <c r="C1559" s="18">
        <v>44287</v>
      </c>
      <c r="D1559" s="18">
        <v>44301.291666666701</v>
      </c>
      <c r="E1559" s="16" t="s">
        <v>1375</v>
      </c>
      <c r="F1559" s="36">
        <v>44897.333333333299</v>
      </c>
      <c r="G1559" s="16" t="s">
        <v>609</v>
      </c>
      <c r="H1559" s="17" t="s">
        <v>56</v>
      </c>
      <c r="I1559" s="17" t="s">
        <v>95</v>
      </c>
      <c r="J1559" s="17"/>
      <c r="K1559" s="17" t="s">
        <v>57</v>
      </c>
      <c r="L1559" s="17" t="s">
        <v>96</v>
      </c>
      <c r="M1559" s="17"/>
      <c r="N1559" s="17">
        <v>307.7</v>
      </c>
      <c r="O1559" s="17">
        <v>307.7</v>
      </c>
      <c r="P1559" s="17"/>
      <c r="Q1559" s="17">
        <v>300</v>
      </c>
      <c r="R1559" s="17" t="s">
        <v>83</v>
      </c>
      <c r="S1559" s="17" t="s">
        <v>58</v>
      </c>
      <c r="T1559" s="17" t="s">
        <v>4238</v>
      </c>
      <c r="U1559" s="17" t="s">
        <v>61</v>
      </c>
      <c r="V1559" s="17" t="s">
        <v>89</v>
      </c>
      <c r="W1559" s="19" t="s">
        <v>861</v>
      </c>
      <c r="X1559" s="18">
        <v>45473.291666666701</v>
      </c>
      <c r="Y1559" s="18">
        <v>45473.291666666701</v>
      </c>
      <c r="Z1559" s="17" t="s">
        <v>103</v>
      </c>
      <c r="AA1559" s="17"/>
      <c r="AB1559" s="17"/>
      <c r="AC1559" s="17" t="s">
        <v>103</v>
      </c>
      <c r="AD1559" s="17"/>
      <c r="AE1559" s="17" t="s">
        <v>1509</v>
      </c>
    </row>
    <row r="1560" spans="1:31" s="3" customFormat="1" ht="13" x14ac:dyDescent="0.3">
      <c r="A1560" s="35" t="s">
        <v>4239</v>
      </c>
      <c r="B1560" s="17">
        <v>2063</v>
      </c>
      <c r="C1560" s="18">
        <v>44293</v>
      </c>
      <c r="D1560" s="18">
        <v>44301.291666666701</v>
      </c>
      <c r="E1560" s="16" t="s">
        <v>1375</v>
      </c>
      <c r="F1560" s="36">
        <v>44467.291666666701</v>
      </c>
      <c r="G1560" s="16" t="s">
        <v>609</v>
      </c>
      <c r="H1560" s="17" t="s">
        <v>95</v>
      </c>
      <c r="I1560" s="17" t="s">
        <v>56</v>
      </c>
      <c r="J1560" s="17"/>
      <c r="K1560" s="17" t="s">
        <v>96</v>
      </c>
      <c r="L1560" s="17" t="s">
        <v>57</v>
      </c>
      <c r="M1560" s="17"/>
      <c r="N1560" s="17">
        <v>214.99279999999999</v>
      </c>
      <c r="O1560" s="17">
        <v>214.99279999999999</v>
      </c>
      <c r="P1560" s="17"/>
      <c r="Q1560" s="17">
        <v>200</v>
      </c>
      <c r="R1560" s="17" t="s">
        <v>83</v>
      </c>
      <c r="S1560" s="17" t="s">
        <v>58</v>
      </c>
      <c r="T1560" s="17" t="s">
        <v>226</v>
      </c>
      <c r="U1560" s="17" t="s">
        <v>61</v>
      </c>
      <c r="V1560" s="17" t="s">
        <v>89</v>
      </c>
      <c r="W1560" s="19" t="s">
        <v>574</v>
      </c>
      <c r="X1560" s="18">
        <v>45931.291666666701</v>
      </c>
      <c r="Y1560" s="18">
        <v>45931.291666666701</v>
      </c>
      <c r="Z1560" s="17" t="s">
        <v>103</v>
      </c>
      <c r="AA1560" s="17"/>
      <c r="AB1560" s="17"/>
      <c r="AC1560" s="17" t="s">
        <v>103</v>
      </c>
      <c r="AD1560" s="17"/>
      <c r="AE1560" s="17" t="s">
        <v>1509</v>
      </c>
    </row>
    <row r="1561" spans="1:31" s="3" customFormat="1" ht="13" x14ac:dyDescent="0.3">
      <c r="A1561" s="35" t="s">
        <v>4240</v>
      </c>
      <c r="B1561" s="17">
        <v>2065</v>
      </c>
      <c r="C1561" s="18">
        <v>44287</v>
      </c>
      <c r="D1561" s="18">
        <v>44301.291666666701</v>
      </c>
      <c r="E1561" s="16" t="s">
        <v>1375</v>
      </c>
      <c r="F1561" s="36">
        <v>44956.333333333299</v>
      </c>
      <c r="G1561" s="16" t="s">
        <v>609</v>
      </c>
      <c r="H1561" s="17" t="s">
        <v>95</v>
      </c>
      <c r="I1561" s="17" t="s">
        <v>56</v>
      </c>
      <c r="J1561" s="17"/>
      <c r="K1561" s="17" t="s">
        <v>96</v>
      </c>
      <c r="L1561" s="17" t="s">
        <v>57</v>
      </c>
      <c r="M1561" s="17"/>
      <c r="N1561" s="17">
        <v>508.67</v>
      </c>
      <c r="O1561" s="17">
        <v>508.67</v>
      </c>
      <c r="P1561" s="17"/>
      <c r="Q1561" s="17">
        <v>500</v>
      </c>
      <c r="R1561" s="17" t="s">
        <v>83</v>
      </c>
      <c r="S1561" s="17" t="s">
        <v>58</v>
      </c>
      <c r="T1561" s="17" t="s">
        <v>88</v>
      </c>
      <c r="U1561" s="17" t="s">
        <v>61</v>
      </c>
      <c r="V1561" s="17" t="s">
        <v>89</v>
      </c>
      <c r="W1561" s="19" t="s">
        <v>4241</v>
      </c>
      <c r="X1561" s="18">
        <v>45869.291666666701</v>
      </c>
      <c r="Y1561" s="18">
        <v>45869.291666666701</v>
      </c>
      <c r="Z1561" s="17" t="s">
        <v>103</v>
      </c>
      <c r="AA1561" s="17" t="s">
        <v>65</v>
      </c>
      <c r="AB1561" s="17"/>
      <c r="AC1561" s="17" t="s">
        <v>103</v>
      </c>
      <c r="AD1561" s="17"/>
      <c r="AE1561" s="17" t="s">
        <v>1509</v>
      </c>
    </row>
    <row r="1562" spans="1:31" s="3" customFormat="1" ht="13" x14ac:dyDescent="0.3">
      <c r="A1562" s="35" t="s">
        <v>4242</v>
      </c>
      <c r="B1562" s="17">
        <v>2067</v>
      </c>
      <c r="C1562" s="18">
        <v>44292</v>
      </c>
      <c r="D1562" s="18">
        <v>44301.291666666701</v>
      </c>
      <c r="E1562" s="16" t="s">
        <v>1375</v>
      </c>
      <c r="F1562" s="36">
        <v>44418.291666666701</v>
      </c>
      <c r="G1562" s="16" t="s">
        <v>609</v>
      </c>
      <c r="H1562" s="17" t="s">
        <v>95</v>
      </c>
      <c r="I1562" s="17" t="s">
        <v>56</v>
      </c>
      <c r="J1562" s="17"/>
      <c r="K1562" s="17" t="s">
        <v>96</v>
      </c>
      <c r="L1562" s="17" t="s">
        <v>57</v>
      </c>
      <c r="M1562" s="17"/>
      <c r="N1562" s="17">
        <v>253.88</v>
      </c>
      <c r="O1562" s="17">
        <v>253.88</v>
      </c>
      <c r="P1562" s="17"/>
      <c r="Q1562" s="17">
        <v>250</v>
      </c>
      <c r="R1562" s="17" t="s">
        <v>83</v>
      </c>
      <c r="S1562" s="17" t="s">
        <v>58</v>
      </c>
      <c r="T1562" s="17" t="s">
        <v>88</v>
      </c>
      <c r="U1562" s="17" t="s">
        <v>61</v>
      </c>
      <c r="V1562" s="17" t="s">
        <v>89</v>
      </c>
      <c r="W1562" s="19" t="s">
        <v>4243</v>
      </c>
      <c r="X1562" s="18">
        <v>45641.333333333299</v>
      </c>
      <c r="Y1562" s="18">
        <v>45641.333333333299</v>
      </c>
      <c r="Z1562" s="17" t="s">
        <v>103</v>
      </c>
      <c r="AA1562" s="17"/>
      <c r="AB1562" s="17"/>
      <c r="AC1562" s="17" t="s">
        <v>103</v>
      </c>
      <c r="AD1562" s="17"/>
      <c r="AE1562" s="17" t="s">
        <v>1509</v>
      </c>
    </row>
    <row r="1563" spans="1:31" s="3" customFormat="1" ht="13" x14ac:dyDescent="0.3">
      <c r="A1563" s="35" t="s">
        <v>4244</v>
      </c>
      <c r="B1563" s="17">
        <v>2069</v>
      </c>
      <c r="C1563" s="18">
        <v>44292</v>
      </c>
      <c r="D1563" s="18">
        <v>44301.291666666701</v>
      </c>
      <c r="E1563" s="16" t="s">
        <v>1375</v>
      </c>
      <c r="F1563" s="36">
        <v>44895.333333333299</v>
      </c>
      <c r="G1563" s="16" t="s">
        <v>609</v>
      </c>
      <c r="H1563" s="17" t="s">
        <v>95</v>
      </c>
      <c r="I1563" s="17" t="s">
        <v>56</v>
      </c>
      <c r="J1563" s="17"/>
      <c r="K1563" s="17" t="s">
        <v>96</v>
      </c>
      <c r="L1563" s="17" t="s">
        <v>57</v>
      </c>
      <c r="M1563" s="17"/>
      <c r="N1563" s="17">
        <v>354.6</v>
      </c>
      <c r="O1563" s="17">
        <v>354.6</v>
      </c>
      <c r="P1563" s="17"/>
      <c r="Q1563" s="17">
        <v>350</v>
      </c>
      <c r="R1563" s="17" t="s">
        <v>83</v>
      </c>
      <c r="S1563" s="17" t="s">
        <v>58</v>
      </c>
      <c r="T1563" s="17" t="s">
        <v>226</v>
      </c>
      <c r="U1563" s="17" t="s">
        <v>61</v>
      </c>
      <c r="V1563" s="17" t="s">
        <v>89</v>
      </c>
      <c r="W1563" s="19" t="s">
        <v>886</v>
      </c>
      <c r="X1563" s="18">
        <v>46006.333333333299</v>
      </c>
      <c r="Y1563" s="18">
        <v>46006.333333333299</v>
      </c>
      <c r="Z1563" s="17" t="s">
        <v>103</v>
      </c>
      <c r="AA1563" s="17"/>
      <c r="AB1563" s="17"/>
      <c r="AC1563" s="17" t="s">
        <v>103</v>
      </c>
      <c r="AD1563" s="17"/>
      <c r="AE1563" s="17" t="s">
        <v>1509</v>
      </c>
    </row>
    <row r="1564" spans="1:31" s="3" customFormat="1" ht="13" x14ac:dyDescent="0.3">
      <c r="A1564" s="35" t="s">
        <v>4245</v>
      </c>
      <c r="B1564" s="17">
        <v>2070</v>
      </c>
      <c r="C1564" s="18">
        <v>44292</v>
      </c>
      <c r="D1564" s="18">
        <v>44291.291666666701</v>
      </c>
      <c r="E1564" s="16" t="s">
        <v>1375</v>
      </c>
      <c r="F1564" s="36">
        <v>44896.333333333299</v>
      </c>
      <c r="G1564" s="16" t="s">
        <v>609</v>
      </c>
      <c r="H1564" s="17" t="s">
        <v>56</v>
      </c>
      <c r="I1564" s="17" t="s">
        <v>95</v>
      </c>
      <c r="J1564" s="17"/>
      <c r="K1564" s="17" t="s">
        <v>57</v>
      </c>
      <c r="L1564" s="17" t="s">
        <v>96</v>
      </c>
      <c r="M1564" s="17"/>
      <c r="N1564" s="17">
        <v>606.048</v>
      </c>
      <c r="O1564" s="17">
        <v>606.048</v>
      </c>
      <c r="P1564" s="17"/>
      <c r="Q1564" s="17">
        <v>600</v>
      </c>
      <c r="R1564" s="17" t="s">
        <v>83</v>
      </c>
      <c r="S1564" s="17" t="s">
        <v>58</v>
      </c>
      <c r="T1564" s="17" t="s">
        <v>88</v>
      </c>
      <c r="U1564" s="17" t="s">
        <v>61</v>
      </c>
      <c r="V1564" s="17" t="s">
        <v>89</v>
      </c>
      <c r="W1564" s="19" t="s">
        <v>4246</v>
      </c>
      <c r="X1564" s="18">
        <v>45641.333333333299</v>
      </c>
      <c r="Y1564" s="18">
        <v>46127.291666666701</v>
      </c>
      <c r="Z1564" s="17" t="s">
        <v>103</v>
      </c>
      <c r="AA1564" s="17"/>
      <c r="AB1564" s="17"/>
      <c r="AC1564" s="17" t="s">
        <v>103</v>
      </c>
      <c r="AD1564" s="17"/>
      <c r="AE1564" s="17" t="s">
        <v>1509</v>
      </c>
    </row>
    <row r="1565" spans="1:31" s="3" customFormat="1" ht="13" x14ac:dyDescent="0.3">
      <c r="A1565" s="35" t="s">
        <v>4247</v>
      </c>
      <c r="B1565" s="17">
        <v>2071</v>
      </c>
      <c r="C1565" s="18">
        <v>44293</v>
      </c>
      <c r="D1565" s="18">
        <v>44301.291666666701</v>
      </c>
      <c r="E1565" s="16" t="s">
        <v>1375</v>
      </c>
      <c r="F1565" s="36">
        <v>44869.291666666701</v>
      </c>
      <c r="G1565" s="16" t="s">
        <v>609</v>
      </c>
      <c r="H1565" s="17" t="s">
        <v>95</v>
      </c>
      <c r="I1565" s="17" t="s">
        <v>56</v>
      </c>
      <c r="J1565" s="17"/>
      <c r="K1565" s="17" t="s">
        <v>96</v>
      </c>
      <c r="L1565" s="17" t="s">
        <v>57</v>
      </c>
      <c r="M1565" s="17"/>
      <c r="N1565" s="17">
        <v>214.6866</v>
      </c>
      <c r="O1565" s="17">
        <v>213.75489999999999</v>
      </c>
      <c r="P1565" s="17"/>
      <c r="Q1565" s="17">
        <v>200</v>
      </c>
      <c r="R1565" s="17" t="s">
        <v>83</v>
      </c>
      <c r="S1565" s="17" t="s">
        <v>58</v>
      </c>
      <c r="T1565" s="17" t="s">
        <v>226</v>
      </c>
      <c r="U1565" s="17" t="s">
        <v>61</v>
      </c>
      <c r="V1565" s="17" t="s">
        <v>89</v>
      </c>
      <c r="W1565" s="19" t="s">
        <v>886</v>
      </c>
      <c r="X1565" s="18">
        <v>45931.291666666701</v>
      </c>
      <c r="Y1565" s="18">
        <v>45931.291666666701</v>
      </c>
      <c r="Z1565" s="17" t="s">
        <v>103</v>
      </c>
      <c r="AA1565" s="17" t="s">
        <v>65</v>
      </c>
      <c r="AB1565" s="17"/>
      <c r="AC1565" s="17" t="s">
        <v>103</v>
      </c>
      <c r="AD1565" s="17"/>
      <c r="AE1565" s="17" t="s">
        <v>1509</v>
      </c>
    </row>
    <row r="1566" spans="1:31" s="3" customFormat="1" ht="13" x14ac:dyDescent="0.3">
      <c r="A1566" s="35" t="s">
        <v>4248</v>
      </c>
      <c r="B1566" s="17">
        <v>2072</v>
      </c>
      <c r="C1566" s="18">
        <v>44294</v>
      </c>
      <c r="D1566" s="18">
        <v>44301.291666666701</v>
      </c>
      <c r="E1566" s="16" t="s">
        <v>1375</v>
      </c>
      <c r="F1566" s="36">
        <v>44869.291666666701</v>
      </c>
      <c r="G1566" s="16" t="s">
        <v>609</v>
      </c>
      <c r="H1566" s="17" t="s">
        <v>56</v>
      </c>
      <c r="I1566" s="17"/>
      <c r="J1566" s="17"/>
      <c r="K1566" s="17" t="s">
        <v>57</v>
      </c>
      <c r="L1566" s="17"/>
      <c r="M1566" s="17"/>
      <c r="N1566" s="17">
        <v>159.2593</v>
      </c>
      <c r="O1566" s="17"/>
      <c r="P1566" s="17"/>
      <c r="Q1566" s="17">
        <v>150</v>
      </c>
      <c r="R1566" s="17" t="s">
        <v>83</v>
      </c>
      <c r="S1566" s="17"/>
      <c r="T1566" s="17" t="s">
        <v>450</v>
      </c>
      <c r="U1566" s="17" t="s">
        <v>61</v>
      </c>
      <c r="V1566" s="17" t="s">
        <v>89</v>
      </c>
      <c r="W1566" s="19" t="s">
        <v>451</v>
      </c>
      <c r="X1566" s="18">
        <v>45931.291666666701</v>
      </c>
      <c r="Y1566" s="18">
        <v>45931.291666666701</v>
      </c>
      <c r="Z1566" s="17" t="s">
        <v>103</v>
      </c>
      <c r="AA1566" s="17" t="s">
        <v>65</v>
      </c>
      <c r="AB1566" s="17"/>
      <c r="AC1566" s="17" t="s">
        <v>103</v>
      </c>
      <c r="AD1566" s="17"/>
      <c r="AE1566" s="17" t="s">
        <v>1509</v>
      </c>
    </row>
    <row r="1567" spans="1:31" s="3" customFormat="1" ht="13" x14ac:dyDescent="0.3">
      <c r="A1567" s="35" t="s">
        <v>4249</v>
      </c>
      <c r="B1567" s="17">
        <v>2073</v>
      </c>
      <c r="C1567" s="18">
        <v>44295</v>
      </c>
      <c r="D1567" s="18">
        <v>44301.291666666701</v>
      </c>
      <c r="E1567" s="16" t="s">
        <v>1375</v>
      </c>
      <c r="F1567" s="36">
        <v>44915.333333333299</v>
      </c>
      <c r="G1567" s="16" t="s">
        <v>609</v>
      </c>
      <c r="H1567" s="17" t="s">
        <v>56</v>
      </c>
      <c r="I1567" s="17"/>
      <c r="J1567" s="17"/>
      <c r="K1567" s="17" t="s">
        <v>57</v>
      </c>
      <c r="L1567" s="17"/>
      <c r="M1567" s="17"/>
      <c r="N1567" s="17">
        <v>79.474000000000004</v>
      </c>
      <c r="O1567" s="17"/>
      <c r="P1567" s="17"/>
      <c r="Q1567" s="17">
        <v>79</v>
      </c>
      <c r="R1567" s="17" t="s">
        <v>83</v>
      </c>
      <c r="S1567" s="17"/>
      <c r="T1567" s="17" t="s">
        <v>107</v>
      </c>
      <c r="U1567" s="17" t="s">
        <v>61</v>
      </c>
      <c r="V1567" s="17" t="s">
        <v>89</v>
      </c>
      <c r="W1567" s="19" t="s">
        <v>4250</v>
      </c>
      <c r="X1567" s="18">
        <v>45383.291666666701</v>
      </c>
      <c r="Y1567" s="18">
        <v>46113.291666666701</v>
      </c>
      <c r="Z1567" s="17" t="s">
        <v>103</v>
      </c>
      <c r="AA1567" s="17" t="s">
        <v>65</v>
      </c>
      <c r="AB1567" s="17"/>
      <c r="AC1567" s="17" t="s">
        <v>103</v>
      </c>
      <c r="AD1567" s="17"/>
      <c r="AE1567" s="17" t="s">
        <v>1509</v>
      </c>
    </row>
    <row r="1568" spans="1:31" s="3" customFormat="1" ht="13" x14ac:dyDescent="0.3">
      <c r="A1568" s="35" t="s">
        <v>4251</v>
      </c>
      <c r="B1568" s="17">
        <v>2074</v>
      </c>
      <c r="C1568" s="18">
        <v>44295</v>
      </c>
      <c r="D1568" s="18">
        <v>44301.291666666701</v>
      </c>
      <c r="E1568" s="16" t="s">
        <v>1375</v>
      </c>
      <c r="F1568" s="36">
        <v>44449.291666666701</v>
      </c>
      <c r="G1568" s="16" t="s">
        <v>609</v>
      </c>
      <c r="H1568" s="17" t="s">
        <v>56</v>
      </c>
      <c r="I1568" s="17"/>
      <c r="J1568" s="17"/>
      <c r="K1568" s="17" t="s">
        <v>57</v>
      </c>
      <c r="L1568" s="17"/>
      <c r="M1568" s="17"/>
      <c r="N1568" s="17">
        <v>150.79</v>
      </c>
      <c r="O1568" s="17"/>
      <c r="P1568" s="17"/>
      <c r="Q1568" s="17">
        <v>150</v>
      </c>
      <c r="R1568" s="17" t="s">
        <v>83</v>
      </c>
      <c r="S1568" s="17" t="s">
        <v>58</v>
      </c>
      <c r="T1568" s="17" t="s">
        <v>88</v>
      </c>
      <c r="U1568" s="17" t="s">
        <v>61</v>
      </c>
      <c r="V1568" s="17" t="s">
        <v>89</v>
      </c>
      <c r="W1568" s="19" t="s">
        <v>1924</v>
      </c>
      <c r="X1568" s="18">
        <v>45383.291666666701</v>
      </c>
      <c r="Y1568" s="18">
        <v>45383.291666666701</v>
      </c>
      <c r="Z1568" s="17" t="s">
        <v>103</v>
      </c>
      <c r="AA1568" s="17"/>
      <c r="AB1568" s="17"/>
      <c r="AC1568" s="17" t="s">
        <v>103</v>
      </c>
      <c r="AD1568" s="17"/>
      <c r="AE1568" s="17" t="s">
        <v>1509</v>
      </c>
    </row>
    <row r="1569" spans="1:31" s="3" customFormat="1" ht="13" x14ac:dyDescent="0.3">
      <c r="A1569" s="35" t="s">
        <v>4252</v>
      </c>
      <c r="B1569" s="17">
        <v>2076</v>
      </c>
      <c r="C1569" s="18">
        <v>44294</v>
      </c>
      <c r="D1569" s="18">
        <v>44301.291666666701</v>
      </c>
      <c r="E1569" s="16" t="s">
        <v>1375</v>
      </c>
      <c r="F1569" s="36">
        <v>44880.333333333299</v>
      </c>
      <c r="G1569" s="16" t="s">
        <v>609</v>
      </c>
      <c r="H1569" s="17" t="s">
        <v>56</v>
      </c>
      <c r="I1569" s="17"/>
      <c r="J1569" s="17"/>
      <c r="K1569" s="17" t="s">
        <v>57</v>
      </c>
      <c r="L1569" s="17"/>
      <c r="M1569" s="17"/>
      <c r="N1569" s="17">
        <v>204.51750000000001</v>
      </c>
      <c r="O1569" s="17"/>
      <c r="P1569" s="17"/>
      <c r="Q1569" s="17">
        <v>200</v>
      </c>
      <c r="R1569" s="17" t="s">
        <v>83</v>
      </c>
      <c r="S1569" s="17"/>
      <c r="T1569" s="17" t="s">
        <v>450</v>
      </c>
      <c r="U1569" s="17" t="s">
        <v>61</v>
      </c>
      <c r="V1569" s="17" t="s">
        <v>89</v>
      </c>
      <c r="W1569" s="19" t="s">
        <v>451</v>
      </c>
      <c r="X1569" s="18">
        <v>45597.291666666701</v>
      </c>
      <c r="Y1569" s="18">
        <v>45597.291666666701</v>
      </c>
      <c r="Z1569" s="17" t="s">
        <v>103</v>
      </c>
      <c r="AA1569" s="17"/>
      <c r="AB1569" s="17"/>
      <c r="AC1569" s="17" t="s">
        <v>103</v>
      </c>
      <c r="AD1569" s="17"/>
      <c r="AE1569" s="17" t="s">
        <v>1509</v>
      </c>
    </row>
    <row r="1570" spans="1:31" s="3" customFormat="1" ht="13" x14ac:dyDescent="0.3">
      <c r="A1570" s="35" t="s">
        <v>4253</v>
      </c>
      <c r="B1570" s="17">
        <v>2077</v>
      </c>
      <c r="C1570" s="18">
        <v>44288</v>
      </c>
      <c r="D1570" s="18">
        <v>44301.291666666701</v>
      </c>
      <c r="E1570" s="16" t="s">
        <v>1375</v>
      </c>
      <c r="F1570" s="36">
        <v>44481.291666666701</v>
      </c>
      <c r="G1570" s="16" t="s">
        <v>609</v>
      </c>
      <c r="H1570" s="17" t="s">
        <v>56</v>
      </c>
      <c r="I1570" s="17" t="s">
        <v>95</v>
      </c>
      <c r="J1570" s="17"/>
      <c r="K1570" s="17" t="s">
        <v>57</v>
      </c>
      <c r="L1570" s="17" t="s">
        <v>96</v>
      </c>
      <c r="M1570" s="17"/>
      <c r="N1570" s="17">
        <v>335.7</v>
      </c>
      <c r="O1570" s="17">
        <v>335.7</v>
      </c>
      <c r="P1570" s="17"/>
      <c r="Q1570" s="17">
        <v>325</v>
      </c>
      <c r="R1570" s="17"/>
      <c r="S1570" s="17" t="s">
        <v>58</v>
      </c>
      <c r="T1570" s="17" t="s">
        <v>107</v>
      </c>
      <c r="U1570" s="17" t="s">
        <v>61</v>
      </c>
      <c r="V1570" s="17" t="s">
        <v>89</v>
      </c>
      <c r="W1570" s="19" t="s">
        <v>455</v>
      </c>
      <c r="X1570" s="18">
        <v>46539.291666666701</v>
      </c>
      <c r="Y1570" s="18">
        <v>46539.291666666701</v>
      </c>
      <c r="Z1570" s="17" t="s">
        <v>103</v>
      </c>
      <c r="AA1570" s="17"/>
      <c r="AB1570" s="17"/>
      <c r="AC1570" s="17" t="s">
        <v>103</v>
      </c>
      <c r="AD1570" s="17"/>
      <c r="AE1570" s="17"/>
    </row>
    <row r="1571" spans="1:31" s="3" customFormat="1" ht="13" x14ac:dyDescent="0.3">
      <c r="A1571" s="35" t="s">
        <v>4254</v>
      </c>
      <c r="B1571" s="17">
        <v>2079</v>
      </c>
      <c r="C1571" s="18">
        <v>44294</v>
      </c>
      <c r="D1571" s="18">
        <v>44301.291666666701</v>
      </c>
      <c r="E1571" s="16" t="s">
        <v>1375</v>
      </c>
      <c r="F1571" s="36">
        <v>44876.333333333299</v>
      </c>
      <c r="G1571" s="16" t="s">
        <v>609</v>
      </c>
      <c r="H1571" s="17" t="s">
        <v>56</v>
      </c>
      <c r="I1571" s="17" t="s">
        <v>95</v>
      </c>
      <c r="J1571" s="17"/>
      <c r="K1571" s="17" t="s">
        <v>57</v>
      </c>
      <c r="L1571" s="17" t="s">
        <v>96</v>
      </c>
      <c r="M1571" s="17"/>
      <c r="N1571" s="17">
        <v>82.8</v>
      </c>
      <c r="O1571" s="17">
        <v>82.1</v>
      </c>
      <c r="P1571" s="17"/>
      <c r="Q1571" s="17">
        <v>80</v>
      </c>
      <c r="R1571" s="17" t="s">
        <v>83</v>
      </c>
      <c r="S1571" s="17" t="s">
        <v>58</v>
      </c>
      <c r="T1571" s="17" t="s">
        <v>226</v>
      </c>
      <c r="U1571" s="17" t="s">
        <v>61</v>
      </c>
      <c r="V1571" s="17" t="s">
        <v>89</v>
      </c>
      <c r="W1571" s="19" t="s">
        <v>886</v>
      </c>
      <c r="X1571" s="18">
        <v>45960.291666666701</v>
      </c>
      <c r="Y1571" s="18">
        <v>46722.333333333299</v>
      </c>
      <c r="Z1571" s="17" t="s">
        <v>103</v>
      </c>
      <c r="AA1571" s="17" t="s">
        <v>65</v>
      </c>
      <c r="AB1571" s="17"/>
      <c r="AC1571" s="17" t="s">
        <v>103</v>
      </c>
      <c r="AD1571" s="17"/>
      <c r="AE1571" s="17" t="s">
        <v>1509</v>
      </c>
    </row>
    <row r="1572" spans="1:31" s="3" customFormat="1" ht="13" x14ac:dyDescent="0.3">
      <c r="A1572" s="35" t="s">
        <v>4255</v>
      </c>
      <c r="B1572" s="17">
        <v>2083</v>
      </c>
      <c r="C1572" s="18">
        <v>44299</v>
      </c>
      <c r="D1572" s="18">
        <v>44301.291666666701</v>
      </c>
      <c r="E1572" s="16" t="s">
        <v>1375</v>
      </c>
      <c r="F1572" s="36">
        <v>44886.333333333299</v>
      </c>
      <c r="G1572" s="16" t="s">
        <v>609</v>
      </c>
      <c r="H1572" s="17" t="s">
        <v>56</v>
      </c>
      <c r="I1572" s="17"/>
      <c r="J1572" s="17"/>
      <c r="K1572" s="17" t="s">
        <v>57</v>
      </c>
      <c r="L1572" s="17"/>
      <c r="M1572" s="17"/>
      <c r="N1572" s="17">
        <v>151.19999999999999</v>
      </c>
      <c r="O1572" s="17"/>
      <c r="P1572" s="17"/>
      <c r="Q1572" s="17">
        <v>150</v>
      </c>
      <c r="R1572" s="17" t="s">
        <v>83</v>
      </c>
      <c r="S1572" s="17"/>
      <c r="T1572" s="17" t="s">
        <v>107</v>
      </c>
      <c r="U1572" s="17" t="s">
        <v>61</v>
      </c>
      <c r="V1572" s="17" t="s">
        <v>89</v>
      </c>
      <c r="W1572" s="19" t="s">
        <v>4256</v>
      </c>
      <c r="X1572" s="18">
        <v>45962.291666666701</v>
      </c>
      <c r="Y1572" s="18">
        <v>45962.291666666701</v>
      </c>
      <c r="Z1572" s="17" t="s">
        <v>103</v>
      </c>
      <c r="AA1572" s="17" t="s">
        <v>65</v>
      </c>
      <c r="AB1572" s="17"/>
      <c r="AC1572" s="17" t="s">
        <v>103</v>
      </c>
      <c r="AD1572" s="17"/>
      <c r="AE1572" s="17" t="s">
        <v>1509</v>
      </c>
    </row>
    <row r="1573" spans="1:31" s="3" customFormat="1" ht="13" x14ac:dyDescent="0.3">
      <c r="A1573" s="35" t="s">
        <v>4257</v>
      </c>
      <c r="B1573" s="17">
        <v>2084</v>
      </c>
      <c r="C1573" s="18">
        <v>44298</v>
      </c>
      <c r="D1573" s="18">
        <v>44301.291666666701</v>
      </c>
      <c r="E1573" s="16" t="s">
        <v>1375</v>
      </c>
      <c r="F1573" s="36">
        <v>44865.291666666701</v>
      </c>
      <c r="G1573" s="16" t="s">
        <v>609</v>
      </c>
      <c r="H1573" s="17" t="s">
        <v>56</v>
      </c>
      <c r="I1573" s="17" t="s">
        <v>95</v>
      </c>
      <c r="J1573" s="17"/>
      <c r="K1573" s="17" t="s">
        <v>57</v>
      </c>
      <c r="L1573" s="17" t="s">
        <v>96</v>
      </c>
      <c r="M1573" s="17"/>
      <c r="N1573" s="17">
        <v>410.76</v>
      </c>
      <c r="O1573" s="17">
        <v>410.76</v>
      </c>
      <c r="P1573" s="17"/>
      <c r="Q1573" s="17">
        <v>400</v>
      </c>
      <c r="R1573" s="17" t="s">
        <v>83</v>
      </c>
      <c r="S1573" s="17" t="s">
        <v>58</v>
      </c>
      <c r="T1573" s="17" t="s">
        <v>226</v>
      </c>
      <c r="U1573" s="17" t="s">
        <v>61</v>
      </c>
      <c r="V1573" s="17" t="s">
        <v>89</v>
      </c>
      <c r="W1573" s="19" t="s">
        <v>3892</v>
      </c>
      <c r="X1573" s="18">
        <v>46356.333333333299</v>
      </c>
      <c r="Y1573" s="18">
        <v>46356.333333333299</v>
      </c>
      <c r="Z1573" s="17" t="s">
        <v>103</v>
      </c>
      <c r="AA1573" s="17"/>
      <c r="AB1573" s="17"/>
      <c r="AC1573" s="17" t="s">
        <v>103</v>
      </c>
      <c r="AD1573" s="17"/>
      <c r="AE1573" s="17" t="s">
        <v>1509</v>
      </c>
    </row>
    <row r="1574" spans="1:31" s="3" customFormat="1" ht="13" x14ac:dyDescent="0.3">
      <c r="A1574" s="35" t="s">
        <v>4258</v>
      </c>
      <c r="B1574" s="17">
        <v>2086</v>
      </c>
      <c r="C1574" s="18">
        <v>44300</v>
      </c>
      <c r="D1574" s="18">
        <v>44301.291666666701</v>
      </c>
      <c r="E1574" s="16" t="s">
        <v>1375</v>
      </c>
      <c r="F1574" s="36">
        <v>44965.333333333299</v>
      </c>
      <c r="G1574" s="16" t="s">
        <v>609</v>
      </c>
      <c r="H1574" s="17" t="s">
        <v>56</v>
      </c>
      <c r="I1574" s="17"/>
      <c r="J1574" s="17"/>
      <c r="K1574" s="17" t="s">
        <v>82</v>
      </c>
      <c r="L1574" s="17"/>
      <c r="M1574" s="17"/>
      <c r="N1574" s="17">
        <v>506</v>
      </c>
      <c r="O1574" s="17"/>
      <c r="P1574" s="17"/>
      <c r="Q1574" s="17">
        <v>500</v>
      </c>
      <c r="R1574" s="17" t="s">
        <v>83</v>
      </c>
      <c r="S1574" s="17"/>
      <c r="T1574" s="17" t="s">
        <v>88</v>
      </c>
      <c r="U1574" s="17" t="s">
        <v>61</v>
      </c>
      <c r="V1574" s="17" t="s">
        <v>89</v>
      </c>
      <c r="W1574" s="19" t="s">
        <v>4259</v>
      </c>
      <c r="X1574" s="18">
        <v>46022.333333333299</v>
      </c>
      <c r="Y1574" s="18">
        <v>46022.333333333299</v>
      </c>
      <c r="Z1574" s="17" t="s">
        <v>103</v>
      </c>
      <c r="AA1574" s="17" t="s">
        <v>65</v>
      </c>
      <c r="AB1574" s="17"/>
      <c r="AC1574" s="17" t="s">
        <v>103</v>
      </c>
      <c r="AD1574" s="17"/>
      <c r="AE1574" s="17" t="s">
        <v>1486</v>
      </c>
    </row>
    <row r="1575" spans="1:31" s="3" customFormat="1" ht="13" x14ac:dyDescent="0.3">
      <c r="A1575" s="35" t="s">
        <v>4260</v>
      </c>
      <c r="B1575" s="17">
        <v>2087</v>
      </c>
      <c r="C1575" s="18">
        <v>44300</v>
      </c>
      <c r="D1575" s="18">
        <v>44301.291666666701</v>
      </c>
      <c r="E1575" s="16" t="s">
        <v>1375</v>
      </c>
      <c r="F1575" s="36">
        <v>44799.291666666701</v>
      </c>
      <c r="G1575" s="16" t="s">
        <v>609</v>
      </c>
      <c r="H1575" s="17" t="s">
        <v>56</v>
      </c>
      <c r="I1575" s="17"/>
      <c r="J1575" s="17"/>
      <c r="K1575" s="17" t="s">
        <v>57</v>
      </c>
      <c r="L1575" s="17"/>
      <c r="M1575" s="17"/>
      <c r="N1575" s="17">
        <v>672</v>
      </c>
      <c r="O1575" s="17"/>
      <c r="P1575" s="17"/>
      <c r="Q1575" s="17">
        <v>660</v>
      </c>
      <c r="R1575" s="17" t="s">
        <v>83</v>
      </c>
      <c r="S1575" s="17"/>
      <c r="T1575" s="17" t="s">
        <v>450</v>
      </c>
      <c r="U1575" s="17" t="s">
        <v>61</v>
      </c>
      <c r="V1575" s="17" t="s">
        <v>89</v>
      </c>
      <c r="W1575" s="19" t="s">
        <v>451</v>
      </c>
      <c r="X1575" s="18">
        <v>45292.333333333299</v>
      </c>
      <c r="Y1575" s="18">
        <v>45292.333333333299</v>
      </c>
      <c r="Z1575" s="17" t="s">
        <v>103</v>
      </c>
      <c r="AA1575" s="17"/>
      <c r="AB1575" s="17"/>
      <c r="AC1575" s="17" t="s">
        <v>103</v>
      </c>
      <c r="AD1575" s="17"/>
      <c r="AE1575" s="17" t="s">
        <v>1509</v>
      </c>
    </row>
    <row r="1576" spans="1:31" s="3" customFormat="1" ht="13" x14ac:dyDescent="0.3">
      <c r="A1576" s="35" t="s">
        <v>4261</v>
      </c>
      <c r="B1576" s="17">
        <v>2088</v>
      </c>
      <c r="C1576" s="18">
        <v>44295</v>
      </c>
      <c r="D1576" s="18">
        <v>44301.291666666701</v>
      </c>
      <c r="E1576" s="16" t="s">
        <v>1375</v>
      </c>
      <c r="F1576" s="36">
        <v>44454.291666666701</v>
      </c>
      <c r="G1576" s="16" t="s">
        <v>609</v>
      </c>
      <c r="H1576" s="17" t="s">
        <v>95</v>
      </c>
      <c r="I1576" s="17" t="s">
        <v>56</v>
      </c>
      <c r="J1576" s="17"/>
      <c r="K1576" s="17" t="s">
        <v>96</v>
      </c>
      <c r="L1576" s="17" t="s">
        <v>57</v>
      </c>
      <c r="M1576" s="17"/>
      <c r="N1576" s="17">
        <v>215.41239999999999</v>
      </c>
      <c r="O1576" s="17">
        <v>214.09829999999999</v>
      </c>
      <c r="P1576" s="17"/>
      <c r="Q1576" s="17">
        <v>200</v>
      </c>
      <c r="R1576" s="17" t="s">
        <v>83</v>
      </c>
      <c r="S1576" s="17" t="s">
        <v>58</v>
      </c>
      <c r="T1576" s="17" t="s">
        <v>226</v>
      </c>
      <c r="U1576" s="17" t="s">
        <v>61</v>
      </c>
      <c r="V1576" s="17" t="s">
        <v>89</v>
      </c>
      <c r="W1576" s="19" t="s">
        <v>4262</v>
      </c>
      <c r="X1576" s="18">
        <v>46387.333333333299</v>
      </c>
      <c r="Y1576" s="18">
        <v>46387.333333333299</v>
      </c>
      <c r="Z1576" s="17" t="s">
        <v>103</v>
      </c>
      <c r="AA1576" s="17"/>
      <c r="AB1576" s="17"/>
      <c r="AC1576" s="17" t="s">
        <v>103</v>
      </c>
      <c r="AD1576" s="17"/>
      <c r="AE1576" s="17" t="s">
        <v>1509</v>
      </c>
    </row>
    <row r="1577" spans="1:31" s="3" customFormat="1" ht="13" x14ac:dyDescent="0.3">
      <c r="A1577" s="35" t="s">
        <v>4263</v>
      </c>
      <c r="B1577" s="17">
        <v>2093</v>
      </c>
      <c r="C1577" s="18">
        <v>44301</v>
      </c>
      <c r="D1577" s="18">
        <v>44301.291666666701</v>
      </c>
      <c r="E1577" s="16" t="s">
        <v>1375</v>
      </c>
      <c r="F1577" s="36">
        <v>44950.333333333299</v>
      </c>
      <c r="G1577" s="16" t="s">
        <v>609</v>
      </c>
      <c r="H1577" s="17" t="s">
        <v>56</v>
      </c>
      <c r="I1577" s="17" t="s">
        <v>95</v>
      </c>
      <c r="J1577" s="17"/>
      <c r="K1577" s="17" t="s">
        <v>57</v>
      </c>
      <c r="L1577" s="17" t="s">
        <v>96</v>
      </c>
      <c r="M1577" s="17"/>
      <c r="N1577" s="17">
        <v>407.63</v>
      </c>
      <c r="O1577" s="17">
        <v>407.63</v>
      </c>
      <c r="P1577" s="17"/>
      <c r="Q1577" s="17">
        <v>400</v>
      </c>
      <c r="R1577" s="17" t="s">
        <v>83</v>
      </c>
      <c r="S1577" s="17" t="s">
        <v>58</v>
      </c>
      <c r="T1577" s="17" t="s">
        <v>88</v>
      </c>
      <c r="U1577" s="17" t="s">
        <v>61</v>
      </c>
      <c r="V1577" s="17" t="s">
        <v>89</v>
      </c>
      <c r="W1577" s="19" t="s">
        <v>4264</v>
      </c>
      <c r="X1577" s="18">
        <v>45536.291666666701</v>
      </c>
      <c r="Y1577" s="18">
        <v>46631.291666666701</v>
      </c>
      <c r="Z1577" s="17" t="s">
        <v>103</v>
      </c>
      <c r="AA1577" s="17" t="s">
        <v>65</v>
      </c>
      <c r="AB1577" s="17"/>
      <c r="AC1577" s="17" t="s">
        <v>103</v>
      </c>
      <c r="AD1577" s="17"/>
      <c r="AE1577" s="17" t="s">
        <v>1509</v>
      </c>
    </row>
    <row r="1578" spans="1:31" s="3" customFormat="1" ht="13" x14ac:dyDescent="0.3">
      <c r="A1578" s="35" t="s">
        <v>4265</v>
      </c>
      <c r="B1578" s="17">
        <v>2094</v>
      </c>
      <c r="C1578" s="18">
        <v>44292</v>
      </c>
      <c r="D1578" s="18">
        <v>44301.291666666701</v>
      </c>
      <c r="E1578" s="16" t="s">
        <v>1375</v>
      </c>
      <c r="F1578" s="36">
        <v>44417.291666666701</v>
      </c>
      <c r="G1578" s="16" t="s">
        <v>609</v>
      </c>
      <c r="H1578" s="17" t="s">
        <v>56</v>
      </c>
      <c r="I1578" s="17" t="s">
        <v>95</v>
      </c>
      <c r="J1578" s="17"/>
      <c r="K1578" s="17" t="s">
        <v>57</v>
      </c>
      <c r="L1578" s="17" t="s">
        <v>96</v>
      </c>
      <c r="M1578" s="17"/>
      <c r="N1578" s="17">
        <v>200</v>
      </c>
      <c r="O1578" s="17">
        <v>200</v>
      </c>
      <c r="P1578" s="17"/>
      <c r="Q1578" s="17">
        <v>200</v>
      </c>
      <c r="R1578" s="17" t="s">
        <v>83</v>
      </c>
      <c r="S1578" s="17" t="s">
        <v>58</v>
      </c>
      <c r="T1578" s="17" t="s">
        <v>163</v>
      </c>
      <c r="U1578" s="17" t="s">
        <v>61</v>
      </c>
      <c r="V1578" s="17" t="s">
        <v>89</v>
      </c>
      <c r="W1578" s="19" t="s">
        <v>901</v>
      </c>
      <c r="X1578" s="18">
        <v>45931.291666666701</v>
      </c>
      <c r="Y1578" s="18">
        <v>45931.291666666701</v>
      </c>
      <c r="Z1578" s="17" t="s">
        <v>103</v>
      </c>
      <c r="AA1578" s="17"/>
      <c r="AB1578" s="17"/>
      <c r="AC1578" s="17" t="s">
        <v>103</v>
      </c>
      <c r="AD1578" s="17"/>
      <c r="AE1578" s="17"/>
    </row>
    <row r="1579" spans="1:31" s="3" customFormat="1" ht="13" x14ac:dyDescent="0.3">
      <c r="A1579" s="35" t="s">
        <v>4266</v>
      </c>
      <c r="B1579" s="17">
        <v>2095</v>
      </c>
      <c r="C1579" s="18">
        <v>44292</v>
      </c>
      <c r="D1579" s="18">
        <v>44301.291666666701</v>
      </c>
      <c r="E1579" s="16" t="s">
        <v>1375</v>
      </c>
      <c r="F1579" s="36">
        <v>44875.333333333299</v>
      </c>
      <c r="G1579" s="16" t="s">
        <v>609</v>
      </c>
      <c r="H1579" s="17" t="s">
        <v>95</v>
      </c>
      <c r="I1579" s="17" t="s">
        <v>56</v>
      </c>
      <c r="J1579" s="17"/>
      <c r="K1579" s="17" t="s">
        <v>96</v>
      </c>
      <c r="L1579" s="17" t="s">
        <v>57</v>
      </c>
      <c r="M1579" s="17"/>
      <c r="N1579" s="17">
        <v>200</v>
      </c>
      <c r="O1579" s="17">
        <v>200</v>
      </c>
      <c r="P1579" s="17"/>
      <c r="Q1579" s="17">
        <v>200</v>
      </c>
      <c r="R1579" s="17" t="s">
        <v>83</v>
      </c>
      <c r="S1579" s="17" t="s">
        <v>58</v>
      </c>
      <c r="T1579" s="17" t="s">
        <v>163</v>
      </c>
      <c r="U1579" s="17" t="s">
        <v>61</v>
      </c>
      <c r="V1579" s="17" t="s">
        <v>89</v>
      </c>
      <c r="W1579" s="19" t="s">
        <v>903</v>
      </c>
      <c r="X1579" s="18">
        <v>45931.291666666701</v>
      </c>
      <c r="Y1579" s="18">
        <v>45931.291666666701</v>
      </c>
      <c r="Z1579" s="17" t="s">
        <v>103</v>
      </c>
      <c r="AA1579" s="17"/>
      <c r="AB1579" s="17"/>
      <c r="AC1579" s="17" t="s">
        <v>103</v>
      </c>
      <c r="AD1579" s="17"/>
      <c r="AE1579" s="17" t="s">
        <v>1509</v>
      </c>
    </row>
    <row r="1580" spans="1:31" s="3" customFormat="1" ht="13" x14ac:dyDescent="0.3">
      <c r="A1580" s="35" t="s">
        <v>4267</v>
      </c>
      <c r="B1580" s="17">
        <v>2099</v>
      </c>
      <c r="C1580" s="18">
        <v>44295</v>
      </c>
      <c r="D1580" s="18">
        <v>44301.291666666701</v>
      </c>
      <c r="E1580" s="16" t="s">
        <v>1375</v>
      </c>
      <c r="F1580" s="36">
        <v>44875.333333333299</v>
      </c>
      <c r="G1580" s="16" t="s">
        <v>609</v>
      </c>
      <c r="H1580" s="17" t="s">
        <v>55</v>
      </c>
      <c r="I1580" s="17" t="s">
        <v>95</v>
      </c>
      <c r="J1580" s="17"/>
      <c r="K1580" s="17" t="s">
        <v>55</v>
      </c>
      <c r="L1580" s="17" t="s">
        <v>96</v>
      </c>
      <c r="M1580" s="17"/>
      <c r="N1580" s="17">
        <v>150</v>
      </c>
      <c r="O1580" s="17">
        <v>150</v>
      </c>
      <c r="P1580" s="17"/>
      <c r="Q1580" s="17">
        <v>150</v>
      </c>
      <c r="R1580" s="17" t="s">
        <v>83</v>
      </c>
      <c r="S1580" s="17" t="s">
        <v>58</v>
      </c>
      <c r="T1580" s="17" t="s">
        <v>88</v>
      </c>
      <c r="U1580" s="17" t="s">
        <v>61</v>
      </c>
      <c r="V1580" s="17" t="s">
        <v>89</v>
      </c>
      <c r="W1580" s="19" t="s">
        <v>899</v>
      </c>
      <c r="X1580" s="18">
        <v>45931.291666666701</v>
      </c>
      <c r="Y1580" s="18">
        <v>45931.291666666701</v>
      </c>
      <c r="Z1580" s="17" t="s">
        <v>103</v>
      </c>
      <c r="AA1580" s="17"/>
      <c r="AB1580" s="17"/>
      <c r="AC1580" s="17" t="s">
        <v>103</v>
      </c>
      <c r="AD1580" s="17"/>
      <c r="AE1580" s="17" t="s">
        <v>1509</v>
      </c>
    </row>
    <row r="1581" spans="1:31" s="3" customFormat="1" ht="13" x14ac:dyDescent="0.3">
      <c r="A1581" s="35" t="s">
        <v>4268</v>
      </c>
      <c r="B1581" s="17">
        <v>2100</v>
      </c>
      <c r="C1581" s="18">
        <v>44294</v>
      </c>
      <c r="D1581" s="18">
        <v>44301.291666666701</v>
      </c>
      <c r="E1581" s="16" t="s">
        <v>1375</v>
      </c>
      <c r="F1581" s="36">
        <v>44467.291666666701</v>
      </c>
      <c r="G1581" s="16" t="s">
        <v>609</v>
      </c>
      <c r="H1581" s="17" t="s">
        <v>56</v>
      </c>
      <c r="I1581" s="17" t="s">
        <v>95</v>
      </c>
      <c r="J1581" s="17"/>
      <c r="K1581" s="17" t="s">
        <v>57</v>
      </c>
      <c r="L1581" s="17" t="s">
        <v>96</v>
      </c>
      <c r="M1581" s="17"/>
      <c r="N1581" s="17">
        <v>213.81829999999999</v>
      </c>
      <c r="O1581" s="17">
        <v>214.80799999999999</v>
      </c>
      <c r="P1581" s="17"/>
      <c r="Q1581" s="17">
        <v>200</v>
      </c>
      <c r="R1581" s="17" t="s">
        <v>83</v>
      </c>
      <c r="S1581" s="17" t="s">
        <v>58</v>
      </c>
      <c r="T1581" s="17" t="s">
        <v>107</v>
      </c>
      <c r="U1581" s="17" t="s">
        <v>61</v>
      </c>
      <c r="V1581" s="17" t="s">
        <v>89</v>
      </c>
      <c r="W1581" s="19" t="s">
        <v>4269</v>
      </c>
      <c r="X1581" s="18">
        <v>45931.291666666701</v>
      </c>
      <c r="Y1581" s="18">
        <v>45931.291666666701</v>
      </c>
      <c r="Z1581" s="17" t="s">
        <v>103</v>
      </c>
      <c r="AA1581" s="17"/>
      <c r="AB1581" s="17"/>
      <c r="AC1581" s="17" t="s">
        <v>103</v>
      </c>
      <c r="AD1581" s="17"/>
      <c r="AE1581" s="17"/>
    </row>
    <row r="1582" spans="1:31" s="3" customFormat="1" ht="13" x14ac:dyDescent="0.3">
      <c r="A1582" s="35" t="s">
        <v>4270</v>
      </c>
      <c r="B1582" s="17">
        <v>2102</v>
      </c>
      <c r="C1582" s="18">
        <v>44299</v>
      </c>
      <c r="D1582" s="18">
        <v>44301.291666666701</v>
      </c>
      <c r="E1582" s="16" t="s">
        <v>1375</v>
      </c>
      <c r="F1582" s="36">
        <v>44448.291666666701</v>
      </c>
      <c r="G1582" s="16" t="s">
        <v>609</v>
      </c>
      <c r="H1582" s="17" t="s">
        <v>56</v>
      </c>
      <c r="I1582" s="17"/>
      <c r="J1582" s="17"/>
      <c r="K1582" s="17" t="s">
        <v>57</v>
      </c>
      <c r="L1582" s="17"/>
      <c r="M1582" s="17"/>
      <c r="N1582" s="17">
        <v>404.25</v>
      </c>
      <c r="O1582" s="17"/>
      <c r="P1582" s="17"/>
      <c r="Q1582" s="17">
        <v>400</v>
      </c>
      <c r="R1582" s="17" t="s">
        <v>83</v>
      </c>
      <c r="S1582" s="17" t="s">
        <v>58</v>
      </c>
      <c r="T1582" s="17" t="s">
        <v>3516</v>
      </c>
      <c r="U1582" s="17" t="s">
        <v>61</v>
      </c>
      <c r="V1582" s="17" t="s">
        <v>89</v>
      </c>
      <c r="W1582" s="19" t="s">
        <v>903</v>
      </c>
      <c r="X1582" s="18">
        <v>45870.291666666701</v>
      </c>
      <c r="Y1582" s="18">
        <v>45870.291666666701</v>
      </c>
      <c r="Z1582" s="17" t="s">
        <v>103</v>
      </c>
      <c r="AA1582" s="17"/>
      <c r="AB1582" s="17"/>
      <c r="AC1582" s="17" t="s">
        <v>103</v>
      </c>
      <c r="AD1582" s="17"/>
      <c r="AE1582" s="17" t="s">
        <v>1509</v>
      </c>
    </row>
    <row r="1583" spans="1:31" s="3" customFormat="1" ht="13" x14ac:dyDescent="0.3">
      <c r="A1583" s="35" t="s">
        <v>4271</v>
      </c>
      <c r="B1583" s="17">
        <v>2106</v>
      </c>
      <c r="C1583" s="18">
        <v>44301</v>
      </c>
      <c r="D1583" s="18">
        <v>44301.291666666701</v>
      </c>
      <c r="E1583" s="16" t="s">
        <v>1375</v>
      </c>
      <c r="F1583" s="36">
        <v>44935.333333333299</v>
      </c>
      <c r="G1583" s="16" t="s">
        <v>609</v>
      </c>
      <c r="H1583" s="17" t="s">
        <v>76</v>
      </c>
      <c r="I1583" s="17"/>
      <c r="J1583" s="17"/>
      <c r="K1583" s="17" t="s">
        <v>653</v>
      </c>
      <c r="L1583" s="17"/>
      <c r="M1583" s="17"/>
      <c r="N1583" s="17">
        <v>200</v>
      </c>
      <c r="O1583" s="17"/>
      <c r="P1583" s="17"/>
      <c r="Q1583" s="17">
        <v>200</v>
      </c>
      <c r="R1583" s="17" t="s">
        <v>83</v>
      </c>
      <c r="S1583" s="17"/>
      <c r="T1583" s="17" t="s">
        <v>4272</v>
      </c>
      <c r="U1583" s="17" t="s">
        <v>120</v>
      </c>
      <c r="V1583" s="17" t="s">
        <v>89</v>
      </c>
      <c r="W1583" s="19" t="s">
        <v>4273</v>
      </c>
      <c r="X1583" s="18">
        <v>45689.333333333299</v>
      </c>
      <c r="Y1583" s="18">
        <v>46640.291666666701</v>
      </c>
      <c r="Z1583" s="17" t="s">
        <v>103</v>
      </c>
      <c r="AA1583" s="17" t="s">
        <v>65</v>
      </c>
      <c r="AB1583" s="17"/>
      <c r="AC1583" s="17" t="s">
        <v>103</v>
      </c>
      <c r="AD1583" s="17"/>
      <c r="AE1583" s="17" t="s">
        <v>1509</v>
      </c>
    </row>
    <row r="1584" spans="1:31" s="3" customFormat="1" ht="13" x14ac:dyDescent="0.3">
      <c r="A1584" s="35" t="s">
        <v>4274</v>
      </c>
      <c r="B1584" s="17">
        <v>2107</v>
      </c>
      <c r="C1584" s="18">
        <v>44300</v>
      </c>
      <c r="D1584" s="18">
        <v>44301.291666666701</v>
      </c>
      <c r="E1584" s="16" t="s">
        <v>1375</v>
      </c>
      <c r="F1584" s="36">
        <v>44888.333333333299</v>
      </c>
      <c r="G1584" s="16" t="s">
        <v>609</v>
      </c>
      <c r="H1584" s="17" t="s">
        <v>95</v>
      </c>
      <c r="I1584" s="17" t="s">
        <v>56</v>
      </c>
      <c r="J1584" s="17"/>
      <c r="K1584" s="17" t="s">
        <v>96</v>
      </c>
      <c r="L1584" s="17" t="s">
        <v>57</v>
      </c>
      <c r="M1584" s="17"/>
      <c r="N1584" s="17">
        <v>206.09100000000001</v>
      </c>
      <c r="O1584" s="17">
        <v>206.09100000000001</v>
      </c>
      <c r="P1584" s="17"/>
      <c r="Q1584" s="17">
        <v>200</v>
      </c>
      <c r="R1584" s="17" t="s">
        <v>83</v>
      </c>
      <c r="S1584" s="17" t="s">
        <v>58</v>
      </c>
      <c r="T1584" s="17" t="s">
        <v>163</v>
      </c>
      <c r="U1584" s="17" t="s">
        <v>61</v>
      </c>
      <c r="V1584" s="17" t="s">
        <v>89</v>
      </c>
      <c r="W1584" s="19" t="s">
        <v>4275</v>
      </c>
      <c r="X1584" s="18">
        <v>45809.291666666701</v>
      </c>
      <c r="Y1584" s="18">
        <v>45809.291666666701</v>
      </c>
      <c r="Z1584" s="17" t="s">
        <v>103</v>
      </c>
      <c r="AA1584" s="17"/>
      <c r="AB1584" s="17"/>
      <c r="AC1584" s="17" t="s">
        <v>103</v>
      </c>
      <c r="AD1584" s="17"/>
      <c r="AE1584" s="17" t="s">
        <v>1509</v>
      </c>
    </row>
    <row r="1585" spans="1:31" s="3" customFormat="1" ht="13" x14ac:dyDescent="0.3">
      <c r="A1585" s="35" t="s">
        <v>4276</v>
      </c>
      <c r="B1585" s="17">
        <v>2108</v>
      </c>
      <c r="C1585" s="18">
        <v>44469</v>
      </c>
      <c r="D1585" s="18">
        <v>44301.291666666701</v>
      </c>
      <c r="E1585" s="16" t="s">
        <v>1375</v>
      </c>
      <c r="F1585" s="36">
        <v>44929.333333333299</v>
      </c>
      <c r="G1585" s="16" t="s">
        <v>609</v>
      </c>
      <c r="H1585" s="17" t="s">
        <v>95</v>
      </c>
      <c r="I1585" s="17" t="s">
        <v>56</v>
      </c>
      <c r="J1585" s="17"/>
      <c r="K1585" s="17" t="s">
        <v>96</v>
      </c>
      <c r="L1585" s="17" t="s">
        <v>57</v>
      </c>
      <c r="M1585" s="17"/>
      <c r="N1585" s="17">
        <v>61.9</v>
      </c>
      <c r="O1585" s="17">
        <v>61.9</v>
      </c>
      <c r="P1585" s="17"/>
      <c r="Q1585" s="17">
        <v>60</v>
      </c>
      <c r="R1585" s="17" t="s">
        <v>83</v>
      </c>
      <c r="S1585" s="17" t="s">
        <v>58</v>
      </c>
      <c r="T1585" s="17" t="s">
        <v>163</v>
      </c>
      <c r="U1585" s="17" t="s">
        <v>61</v>
      </c>
      <c r="V1585" s="17" t="s">
        <v>89</v>
      </c>
      <c r="W1585" s="19" t="s">
        <v>4277</v>
      </c>
      <c r="X1585" s="18">
        <v>45960.291666666701</v>
      </c>
      <c r="Y1585" s="18">
        <v>46853.291666666701</v>
      </c>
      <c r="Z1585" s="17" t="s">
        <v>103</v>
      </c>
      <c r="AA1585" s="17"/>
      <c r="AB1585" s="17"/>
      <c r="AC1585" s="17" t="s">
        <v>103</v>
      </c>
      <c r="AD1585" s="17"/>
      <c r="AE1585" s="17" t="s">
        <v>1509</v>
      </c>
    </row>
    <row r="1586" spans="1:31" s="3" customFormat="1" ht="13" x14ac:dyDescent="0.3">
      <c r="A1586" s="35" t="s">
        <v>4278</v>
      </c>
      <c r="B1586" s="17">
        <v>2112</v>
      </c>
      <c r="C1586" s="18">
        <v>44287</v>
      </c>
      <c r="D1586" s="18">
        <v>44301.291666666701</v>
      </c>
      <c r="E1586" s="16" t="s">
        <v>1375</v>
      </c>
      <c r="F1586" s="36">
        <v>44902.333333333299</v>
      </c>
      <c r="G1586" s="16" t="s">
        <v>609</v>
      </c>
      <c r="H1586" s="17" t="s">
        <v>56</v>
      </c>
      <c r="I1586" s="17"/>
      <c r="J1586" s="17"/>
      <c r="K1586" s="17" t="s">
        <v>57</v>
      </c>
      <c r="L1586" s="17"/>
      <c r="M1586" s="17"/>
      <c r="N1586" s="17">
        <v>405.65651800000001</v>
      </c>
      <c r="O1586" s="17"/>
      <c r="P1586" s="17"/>
      <c r="Q1586" s="17">
        <v>400</v>
      </c>
      <c r="R1586" s="17" t="s">
        <v>83</v>
      </c>
      <c r="S1586" s="17"/>
      <c r="T1586" s="17" t="s">
        <v>84</v>
      </c>
      <c r="U1586" s="17" t="s">
        <v>61</v>
      </c>
      <c r="V1586" s="17" t="s">
        <v>89</v>
      </c>
      <c r="W1586" s="19" t="s">
        <v>936</v>
      </c>
      <c r="X1586" s="18">
        <v>45473.291666666701</v>
      </c>
      <c r="Y1586" s="18">
        <v>48313.291666666701</v>
      </c>
      <c r="Z1586" s="17" t="s">
        <v>103</v>
      </c>
      <c r="AA1586" s="17"/>
      <c r="AB1586" s="17"/>
      <c r="AC1586" s="17" t="s">
        <v>103</v>
      </c>
      <c r="AD1586" s="17"/>
      <c r="AE1586" s="17" t="s">
        <v>1509</v>
      </c>
    </row>
    <row r="1587" spans="1:31" s="3" customFormat="1" ht="13" x14ac:dyDescent="0.3">
      <c r="A1587" s="35" t="s">
        <v>4279</v>
      </c>
      <c r="B1587" s="17">
        <v>2118</v>
      </c>
      <c r="C1587" s="18">
        <v>44287</v>
      </c>
      <c r="D1587" s="18">
        <v>44301.291666666701</v>
      </c>
      <c r="E1587" s="16" t="s">
        <v>1375</v>
      </c>
      <c r="F1587" s="36">
        <v>44943.333333333299</v>
      </c>
      <c r="G1587" s="16" t="s">
        <v>609</v>
      </c>
      <c r="H1587" s="17" t="s">
        <v>56</v>
      </c>
      <c r="I1587" s="17"/>
      <c r="J1587" s="17"/>
      <c r="K1587" s="17" t="s">
        <v>57</v>
      </c>
      <c r="L1587" s="17"/>
      <c r="M1587" s="17"/>
      <c r="N1587" s="17">
        <v>405.75088199999999</v>
      </c>
      <c r="O1587" s="17"/>
      <c r="P1587" s="17"/>
      <c r="Q1587" s="17">
        <v>400</v>
      </c>
      <c r="R1587" s="17" t="s">
        <v>83</v>
      </c>
      <c r="S1587" s="17"/>
      <c r="T1587" s="17" t="s">
        <v>107</v>
      </c>
      <c r="U1587" s="17" t="s">
        <v>61</v>
      </c>
      <c r="V1587" s="17" t="s">
        <v>89</v>
      </c>
      <c r="W1587" s="19" t="s">
        <v>4280</v>
      </c>
      <c r="X1587" s="18">
        <v>45473.291666666701</v>
      </c>
      <c r="Y1587" s="18">
        <v>47767.291666666701</v>
      </c>
      <c r="Z1587" s="17" t="s">
        <v>103</v>
      </c>
      <c r="AA1587" s="17"/>
      <c r="AB1587" s="17"/>
      <c r="AC1587" s="17" t="s">
        <v>103</v>
      </c>
      <c r="AD1587" s="17"/>
      <c r="AE1587" s="17" t="s">
        <v>1509</v>
      </c>
    </row>
    <row r="1588" spans="1:31" s="3" customFormat="1" ht="13" x14ac:dyDescent="0.3">
      <c r="A1588" s="35" t="s">
        <v>4281</v>
      </c>
      <c r="B1588" s="17">
        <v>2119</v>
      </c>
      <c r="C1588" s="18">
        <v>44291</v>
      </c>
      <c r="D1588" s="18">
        <v>44301.291666666701</v>
      </c>
      <c r="E1588" s="16" t="s">
        <v>1375</v>
      </c>
      <c r="F1588" s="36">
        <v>44911.333333333299</v>
      </c>
      <c r="G1588" s="16" t="s">
        <v>609</v>
      </c>
      <c r="H1588" s="17" t="s">
        <v>56</v>
      </c>
      <c r="I1588" s="17"/>
      <c r="J1588" s="17"/>
      <c r="K1588" s="17" t="s">
        <v>57</v>
      </c>
      <c r="L1588" s="17"/>
      <c r="M1588" s="17"/>
      <c r="N1588" s="17">
        <v>252.6</v>
      </c>
      <c r="O1588" s="17"/>
      <c r="P1588" s="17"/>
      <c r="Q1588" s="17">
        <v>250</v>
      </c>
      <c r="R1588" s="17" t="s">
        <v>83</v>
      </c>
      <c r="S1588" s="17"/>
      <c r="T1588" s="17" t="s">
        <v>4282</v>
      </c>
      <c r="U1588" s="17" t="s">
        <v>61</v>
      </c>
      <c r="V1588" s="17" t="s">
        <v>89</v>
      </c>
      <c r="W1588" s="19" t="s">
        <v>4283</v>
      </c>
      <c r="X1588" s="18">
        <v>45473.291666666701</v>
      </c>
      <c r="Y1588" s="18">
        <v>47767.291666666701</v>
      </c>
      <c r="Z1588" s="17" t="s">
        <v>103</v>
      </c>
      <c r="AA1588" s="17"/>
      <c r="AB1588" s="17"/>
      <c r="AC1588" s="17" t="s">
        <v>103</v>
      </c>
      <c r="AD1588" s="17"/>
      <c r="AE1588" s="17" t="s">
        <v>1509</v>
      </c>
    </row>
    <row r="1589" spans="1:31" s="3" customFormat="1" ht="25.5" x14ac:dyDescent="0.3">
      <c r="A1589" s="35" t="s">
        <v>4284</v>
      </c>
      <c r="B1589" s="17">
        <v>2120</v>
      </c>
      <c r="C1589" s="18">
        <v>44291</v>
      </c>
      <c r="D1589" s="18">
        <v>44301.291666666701</v>
      </c>
      <c r="E1589" s="16" t="s">
        <v>1375</v>
      </c>
      <c r="F1589" s="36">
        <v>44897.333333333299</v>
      </c>
      <c r="G1589" s="16" t="s">
        <v>609</v>
      </c>
      <c r="H1589" s="17" t="s">
        <v>56</v>
      </c>
      <c r="I1589" s="17" t="s">
        <v>95</v>
      </c>
      <c r="J1589" s="17"/>
      <c r="K1589" s="17" t="s">
        <v>57</v>
      </c>
      <c r="L1589" s="17" t="s">
        <v>96</v>
      </c>
      <c r="M1589" s="17"/>
      <c r="N1589" s="17">
        <v>306</v>
      </c>
      <c r="O1589" s="17">
        <v>306</v>
      </c>
      <c r="P1589" s="17"/>
      <c r="Q1589" s="17">
        <v>300</v>
      </c>
      <c r="R1589" s="17" t="s">
        <v>83</v>
      </c>
      <c r="S1589" s="17" t="s">
        <v>58</v>
      </c>
      <c r="T1589" s="17" t="s">
        <v>4238</v>
      </c>
      <c r="U1589" s="17" t="s">
        <v>61</v>
      </c>
      <c r="V1589" s="17" t="s">
        <v>89</v>
      </c>
      <c r="W1589" s="19" t="s">
        <v>4285</v>
      </c>
      <c r="X1589" s="18">
        <v>45473.291666666701</v>
      </c>
      <c r="Y1589" s="18">
        <v>45473.291666666701</v>
      </c>
      <c r="Z1589" s="17" t="s">
        <v>103</v>
      </c>
      <c r="AA1589" s="17"/>
      <c r="AB1589" s="17"/>
      <c r="AC1589" s="17" t="s">
        <v>103</v>
      </c>
      <c r="AD1589" s="17"/>
      <c r="AE1589" s="17" t="s">
        <v>1509</v>
      </c>
    </row>
    <row r="1590" spans="1:31" s="3" customFormat="1" ht="13" x14ac:dyDescent="0.3">
      <c r="A1590" s="35" t="s">
        <v>4286</v>
      </c>
      <c r="B1590" s="17">
        <v>2122</v>
      </c>
      <c r="C1590" s="18">
        <v>44293</v>
      </c>
      <c r="D1590" s="18">
        <v>44301.291666666701</v>
      </c>
      <c r="E1590" s="16" t="s">
        <v>1375</v>
      </c>
      <c r="F1590" s="36">
        <v>44939.333333333299</v>
      </c>
      <c r="G1590" s="16" t="s">
        <v>609</v>
      </c>
      <c r="H1590" s="17" t="s">
        <v>56</v>
      </c>
      <c r="I1590" s="17"/>
      <c r="J1590" s="17"/>
      <c r="K1590" s="17" t="s">
        <v>57</v>
      </c>
      <c r="L1590" s="17"/>
      <c r="M1590" s="17"/>
      <c r="N1590" s="17">
        <v>403.5</v>
      </c>
      <c r="O1590" s="17"/>
      <c r="P1590" s="17"/>
      <c r="Q1590" s="17">
        <v>400</v>
      </c>
      <c r="R1590" s="17" t="s">
        <v>83</v>
      </c>
      <c r="S1590" s="17"/>
      <c r="T1590" s="17" t="s">
        <v>163</v>
      </c>
      <c r="U1590" s="17" t="s">
        <v>61</v>
      </c>
      <c r="V1590" s="17" t="s">
        <v>89</v>
      </c>
      <c r="W1590" s="19" t="s">
        <v>936</v>
      </c>
      <c r="X1590" s="18">
        <v>45505.291666666701</v>
      </c>
      <c r="Y1590" s="18">
        <v>45505.291666666701</v>
      </c>
      <c r="Z1590" s="17" t="s">
        <v>103</v>
      </c>
      <c r="AA1590" s="17" t="s">
        <v>65</v>
      </c>
      <c r="AB1590" s="17"/>
      <c r="AC1590" s="17" t="s">
        <v>103</v>
      </c>
      <c r="AD1590" s="17"/>
      <c r="AE1590" s="17" t="s">
        <v>1509</v>
      </c>
    </row>
    <row r="1591" spans="1:31" s="3" customFormat="1" ht="13" x14ac:dyDescent="0.3">
      <c r="A1591" s="35" t="s">
        <v>4287</v>
      </c>
      <c r="B1591" s="17">
        <v>2123</v>
      </c>
      <c r="C1591" s="18">
        <v>44292</v>
      </c>
      <c r="D1591" s="18">
        <v>44301.291666666701</v>
      </c>
      <c r="E1591" s="16" t="s">
        <v>1375</v>
      </c>
      <c r="F1591" s="36">
        <v>44939.333333333299</v>
      </c>
      <c r="G1591" s="16" t="s">
        <v>609</v>
      </c>
      <c r="H1591" s="17" t="s">
        <v>56</v>
      </c>
      <c r="I1591" s="17"/>
      <c r="J1591" s="17"/>
      <c r="K1591" s="17" t="s">
        <v>57</v>
      </c>
      <c r="L1591" s="17"/>
      <c r="M1591" s="17"/>
      <c r="N1591" s="17">
        <v>504.2</v>
      </c>
      <c r="O1591" s="17"/>
      <c r="P1591" s="17"/>
      <c r="Q1591" s="17">
        <v>500</v>
      </c>
      <c r="R1591" s="17" t="s">
        <v>83</v>
      </c>
      <c r="S1591" s="17"/>
      <c r="T1591" s="17" t="s">
        <v>107</v>
      </c>
      <c r="U1591" s="17" t="s">
        <v>61</v>
      </c>
      <c r="V1591" s="17" t="s">
        <v>89</v>
      </c>
      <c r="W1591" s="19" t="s">
        <v>916</v>
      </c>
      <c r="X1591" s="18">
        <v>45505.291666666701</v>
      </c>
      <c r="Y1591" s="18">
        <v>45505.291666666701</v>
      </c>
      <c r="Z1591" s="17" t="s">
        <v>103</v>
      </c>
      <c r="AA1591" s="17" t="s">
        <v>65</v>
      </c>
      <c r="AB1591" s="17"/>
      <c r="AC1591" s="17" t="s">
        <v>103</v>
      </c>
      <c r="AD1591" s="17"/>
      <c r="AE1591" s="17" t="s">
        <v>1509</v>
      </c>
    </row>
    <row r="1592" spans="1:31" s="3" customFormat="1" ht="13" x14ac:dyDescent="0.3">
      <c r="A1592" s="35" t="s">
        <v>4288</v>
      </c>
      <c r="B1592" s="17">
        <v>2126</v>
      </c>
      <c r="C1592" s="18">
        <v>44292</v>
      </c>
      <c r="D1592" s="18">
        <v>44301.291666666701</v>
      </c>
      <c r="E1592" s="16" t="s">
        <v>1375</v>
      </c>
      <c r="F1592" s="36">
        <v>44883.333333333299</v>
      </c>
      <c r="G1592" s="16" t="s">
        <v>609</v>
      </c>
      <c r="H1592" s="17" t="s">
        <v>56</v>
      </c>
      <c r="I1592" s="17"/>
      <c r="J1592" s="17"/>
      <c r="K1592" s="17" t="s">
        <v>57</v>
      </c>
      <c r="L1592" s="17"/>
      <c r="M1592" s="17"/>
      <c r="N1592" s="17">
        <v>554.4</v>
      </c>
      <c r="O1592" s="17"/>
      <c r="P1592" s="17"/>
      <c r="Q1592" s="17">
        <v>550</v>
      </c>
      <c r="R1592" s="17" t="s">
        <v>83</v>
      </c>
      <c r="S1592" s="17"/>
      <c r="T1592" s="17" t="s">
        <v>163</v>
      </c>
      <c r="U1592" s="17" t="s">
        <v>61</v>
      </c>
      <c r="V1592" s="17" t="s">
        <v>89</v>
      </c>
      <c r="W1592" s="19" t="s">
        <v>4289</v>
      </c>
      <c r="X1592" s="18">
        <v>45505.291666666701</v>
      </c>
      <c r="Y1592" s="18">
        <v>45505.291666666701</v>
      </c>
      <c r="Z1592" s="17" t="s">
        <v>103</v>
      </c>
      <c r="AA1592" s="17" t="s">
        <v>65</v>
      </c>
      <c r="AB1592" s="17"/>
      <c r="AC1592" s="17" t="s">
        <v>103</v>
      </c>
      <c r="AD1592" s="17"/>
      <c r="AE1592" s="17" t="s">
        <v>1509</v>
      </c>
    </row>
    <row r="1593" spans="1:31" s="3" customFormat="1" ht="13" x14ac:dyDescent="0.3">
      <c r="A1593" s="35" t="s">
        <v>4290</v>
      </c>
      <c r="B1593" s="17">
        <v>2128</v>
      </c>
      <c r="C1593" s="18">
        <v>44294</v>
      </c>
      <c r="D1593" s="18">
        <v>44301.291666666701</v>
      </c>
      <c r="E1593" s="16" t="s">
        <v>1375</v>
      </c>
      <c r="F1593" s="36">
        <v>44908.333333333299</v>
      </c>
      <c r="G1593" s="16" t="s">
        <v>609</v>
      </c>
      <c r="H1593" s="17" t="s">
        <v>56</v>
      </c>
      <c r="I1593" s="17"/>
      <c r="J1593" s="17"/>
      <c r="K1593" s="17" t="s">
        <v>57</v>
      </c>
      <c r="L1593" s="17"/>
      <c r="M1593" s="17"/>
      <c r="N1593" s="17">
        <v>150</v>
      </c>
      <c r="O1593" s="17"/>
      <c r="P1593" s="17"/>
      <c r="Q1593" s="17">
        <v>150</v>
      </c>
      <c r="R1593" s="17" t="s">
        <v>83</v>
      </c>
      <c r="S1593" s="17"/>
      <c r="T1593" s="17" t="s">
        <v>163</v>
      </c>
      <c r="U1593" s="17" t="s">
        <v>61</v>
      </c>
      <c r="V1593" s="17" t="s">
        <v>89</v>
      </c>
      <c r="W1593" s="19" t="s">
        <v>914</v>
      </c>
      <c r="X1593" s="18">
        <v>45931.291666666701</v>
      </c>
      <c r="Y1593" s="18">
        <v>45931.291666666701</v>
      </c>
      <c r="Z1593" s="17" t="s">
        <v>103</v>
      </c>
      <c r="AA1593" s="17" t="s">
        <v>65</v>
      </c>
      <c r="AB1593" s="17"/>
      <c r="AC1593" s="17" t="s">
        <v>103</v>
      </c>
      <c r="AD1593" s="17"/>
      <c r="AE1593" s="17" t="s">
        <v>1509</v>
      </c>
    </row>
    <row r="1594" spans="1:31" s="3" customFormat="1" ht="13" x14ac:dyDescent="0.3">
      <c r="A1594" s="35" t="s">
        <v>4291</v>
      </c>
      <c r="B1594" s="17">
        <v>2130</v>
      </c>
      <c r="C1594" s="18">
        <v>44295</v>
      </c>
      <c r="D1594" s="18">
        <v>44301.291666666701</v>
      </c>
      <c r="E1594" s="16" t="s">
        <v>1375</v>
      </c>
      <c r="F1594" s="36">
        <v>44939.333333333299</v>
      </c>
      <c r="G1594" s="16" t="s">
        <v>609</v>
      </c>
      <c r="H1594" s="17" t="s">
        <v>56</v>
      </c>
      <c r="I1594" s="17"/>
      <c r="J1594" s="17"/>
      <c r="K1594" s="17" t="s">
        <v>57</v>
      </c>
      <c r="L1594" s="17"/>
      <c r="M1594" s="17"/>
      <c r="N1594" s="17">
        <v>204.51750000000001</v>
      </c>
      <c r="O1594" s="17"/>
      <c r="P1594" s="17"/>
      <c r="Q1594" s="17">
        <v>200</v>
      </c>
      <c r="R1594" s="17" t="s">
        <v>83</v>
      </c>
      <c r="S1594" s="17"/>
      <c r="T1594" s="17" t="s">
        <v>163</v>
      </c>
      <c r="U1594" s="17" t="s">
        <v>61</v>
      </c>
      <c r="V1594" s="17" t="s">
        <v>89</v>
      </c>
      <c r="W1594" s="19" t="s">
        <v>936</v>
      </c>
      <c r="X1594" s="18">
        <v>45597.291666666701</v>
      </c>
      <c r="Y1594" s="18">
        <v>45597.291666666701</v>
      </c>
      <c r="Z1594" s="17" t="s">
        <v>103</v>
      </c>
      <c r="AA1594" s="17"/>
      <c r="AB1594" s="17"/>
      <c r="AC1594" s="17" t="s">
        <v>103</v>
      </c>
      <c r="AD1594" s="17"/>
      <c r="AE1594" s="17" t="s">
        <v>1509</v>
      </c>
    </row>
    <row r="1595" spans="1:31" s="3" customFormat="1" ht="13" x14ac:dyDescent="0.3">
      <c r="A1595" s="35" t="s">
        <v>4292</v>
      </c>
      <c r="B1595" s="17">
        <v>2132</v>
      </c>
      <c r="C1595" s="18">
        <v>44295</v>
      </c>
      <c r="D1595" s="18">
        <v>44301.291666666701</v>
      </c>
      <c r="E1595" s="16" t="s">
        <v>1375</v>
      </c>
      <c r="F1595" s="36">
        <v>44880.333333333299</v>
      </c>
      <c r="G1595" s="16" t="s">
        <v>609</v>
      </c>
      <c r="H1595" s="17" t="s">
        <v>56</v>
      </c>
      <c r="I1595" s="17"/>
      <c r="J1595" s="17"/>
      <c r="K1595" s="17" t="s">
        <v>57</v>
      </c>
      <c r="L1595" s="17"/>
      <c r="M1595" s="17"/>
      <c r="N1595" s="17">
        <v>102.26</v>
      </c>
      <c r="O1595" s="17"/>
      <c r="P1595" s="17"/>
      <c r="Q1595" s="17">
        <v>100</v>
      </c>
      <c r="R1595" s="17" t="s">
        <v>83</v>
      </c>
      <c r="S1595" s="17"/>
      <c r="T1595" s="17" t="s">
        <v>107</v>
      </c>
      <c r="U1595" s="17" t="s">
        <v>61</v>
      </c>
      <c r="V1595" s="17" t="s">
        <v>89</v>
      </c>
      <c r="W1595" s="19" t="s">
        <v>941</v>
      </c>
      <c r="X1595" s="18">
        <v>45597.291666666701</v>
      </c>
      <c r="Y1595" s="18">
        <v>45597.291666666701</v>
      </c>
      <c r="Z1595" s="17" t="s">
        <v>103</v>
      </c>
      <c r="AA1595" s="17"/>
      <c r="AB1595" s="17"/>
      <c r="AC1595" s="17" t="s">
        <v>103</v>
      </c>
      <c r="AD1595" s="17"/>
      <c r="AE1595" s="17" t="s">
        <v>1509</v>
      </c>
    </row>
    <row r="1596" spans="1:31" s="3" customFormat="1" ht="13" x14ac:dyDescent="0.3">
      <c r="A1596" s="35" t="s">
        <v>4293</v>
      </c>
      <c r="B1596" s="17">
        <v>2133</v>
      </c>
      <c r="C1596" s="18">
        <v>44295</v>
      </c>
      <c r="D1596" s="18">
        <v>44301.291666666701</v>
      </c>
      <c r="E1596" s="16" t="s">
        <v>1375</v>
      </c>
      <c r="F1596" s="36">
        <v>44462.291666666701</v>
      </c>
      <c r="G1596" s="16" t="s">
        <v>609</v>
      </c>
      <c r="H1596" s="17" t="s">
        <v>56</v>
      </c>
      <c r="I1596" s="17"/>
      <c r="J1596" s="17"/>
      <c r="K1596" s="17" t="s">
        <v>57</v>
      </c>
      <c r="L1596" s="17"/>
      <c r="M1596" s="17"/>
      <c r="N1596" s="17">
        <v>358.44119999999998</v>
      </c>
      <c r="O1596" s="17"/>
      <c r="P1596" s="17"/>
      <c r="Q1596" s="17">
        <v>350</v>
      </c>
      <c r="R1596" s="17" t="s">
        <v>83</v>
      </c>
      <c r="S1596" s="17" t="s">
        <v>58</v>
      </c>
      <c r="T1596" s="17" t="s">
        <v>163</v>
      </c>
      <c r="U1596" s="17" t="s">
        <v>61</v>
      </c>
      <c r="V1596" s="17" t="s">
        <v>89</v>
      </c>
      <c r="W1596" s="19" t="s">
        <v>4294</v>
      </c>
      <c r="X1596" s="18">
        <v>45444.291666666701</v>
      </c>
      <c r="Y1596" s="18">
        <v>45444.291666666701</v>
      </c>
      <c r="Z1596" s="17" t="s">
        <v>103</v>
      </c>
      <c r="AA1596" s="17"/>
      <c r="AB1596" s="17"/>
      <c r="AC1596" s="17" t="s">
        <v>103</v>
      </c>
      <c r="AD1596" s="17"/>
      <c r="AE1596" s="17" t="s">
        <v>1509</v>
      </c>
    </row>
    <row r="1597" spans="1:31" s="3" customFormat="1" ht="13" x14ac:dyDescent="0.3">
      <c r="A1597" s="35" t="s">
        <v>4295</v>
      </c>
      <c r="B1597" s="17">
        <v>2135</v>
      </c>
      <c r="C1597" s="18">
        <v>44298</v>
      </c>
      <c r="D1597" s="18">
        <v>44301.291666666701</v>
      </c>
      <c r="E1597" s="16" t="s">
        <v>1375</v>
      </c>
      <c r="F1597" s="36">
        <v>44873.333333333299</v>
      </c>
      <c r="G1597" s="16" t="s">
        <v>609</v>
      </c>
      <c r="H1597" s="17" t="s">
        <v>56</v>
      </c>
      <c r="I1597" s="17"/>
      <c r="J1597" s="17"/>
      <c r="K1597" s="17" t="s">
        <v>57</v>
      </c>
      <c r="L1597" s="17"/>
      <c r="M1597" s="17"/>
      <c r="N1597" s="17">
        <v>300</v>
      </c>
      <c r="O1597" s="17"/>
      <c r="P1597" s="17"/>
      <c r="Q1597" s="17">
        <v>300</v>
      </c>
      <c r="R1597" s="17" t="s">
        <v>83</v>
      </c>
      <c r="S1597" s="17"/>
      <c r="T1597" s="17" t="s">
        <v>107</v>
      </c>
      <c r="U1597" s="17" t="s">
        <v>61</v>
      </c>
      <c r="V1597" s="17" t="s">
        <v>89</v>
      </c>
      <c r="W1597" s="19" t="s">
        <v>4296</v>
      </c>
      <c r="X1597" s="18">
        <v>45444.291666666701</v>
      </c>
      <c r="Y1597" s="18">
        <v>45444.291666666701</v>
      </c>
      <c r="Z1597" s="17" t="s">
        <v>103</v>
      </c>
      <c r="AA1597" s="17"/>
      <c r="AB1597" s="17"/>
      <c r="AC1597" s="17" t="s">
        <v>103</v>
      </c>
      <c r="AD1597" s="17"/>
      <c r="AE1597" s="17" t="s">
        <v>1509</v>
      </c>
    </row>
    <row r="1598" spans="1:31" s="3" customFormat="1" ht="13" x14ac:dyDescent="0.3">
      <c r="A1598" s="35" t="s">
        <v>4297</v>
      </c>
      <c r="B1598" s="17">
        <v>2143</v>
      </c>
      <c r="C1598" s="18">
        <v>44301</v>
      </c>
      <c r="D1598" s="18">
        <v>44301.291666666701</v>
      </c>
      <c r="E1598" s="16" t="s">
        <v>1375</v>
      </c>
      <c r="F1598" s="36">
        <v>44935.333333333299</v>
      </c>
      <c r="G1598" s="16" t="s">
        <v>609</v>
      </c>
      <c r="H1598" s="17" t="s">
        <v>76</v>
      </c>
      <c r="I1598" s="17"/>
      <c r="J1598" s="17"/>
      <c r="K1598" s="17" t="s">
        <v>653</v>
      </c>
      <c r="L1598" s="17"/>
      <c r="M1598" s="17"/>
      <c r="N1598" s="17">
        <v>530</v>
      </c>
      <c r="O1598" s="17"/>
      <c r="P1598" s="17"/>
      <c r="Q1598" s="17">
        <v>427.3</v>
      </c>
      <c r="R1598" s="17" t="s">
        <v>83</v>
      </c>
      <c r="S1598" s="17"/>
      <c r="T1598" s="17" t="s">
        <v>4272</v>
      </c>
      <c r="U1598" s="17" t="s">
        <v>120</v>
      </c>
      <c r="V1598" s="17" t="s">
        <v>173</v>
      </c>
      <c r="W1598" s="19" t="s">
        <v>949</v>
      </c>
      <c r="X1598" s="18">
        <v>45689.333333333299</v>
      </c>
      <c r="Y1598" s="18">
        <v>45689.333333333299</v>
      </c>
      <c r="Z1598" s="17" t="s">
        <v>103</v>
      </c>
      <c r="AA1598" s="17" t="s">
        <v>65</v>
      </c>
      <c r="AB1598" s="17"/>
      <c r="AC1598" s="17" t="s">
        <v>103</v>
      </c>
      <c r="AD1598" s="17"/>
      <c r="AE1598" s="17" t="s">
        <v>1509</v>
      </c>
    </row>
    <row r="1599" spans="1:31" s="3" customFormat="1" ht="13" x14ac:dyDescent="0.3">
      <c r="A1599" s="35" t="s">
        <v>4298</v>
      </c>
      <c r="B1599" s="17">
        <v>2151</v>
      </c>
      <c r="C1599" s="18">
        <v>44300</v>
      </c>
      <c r="D1599" s="18">
        <v>44301.291666666701</v>
      </c>
      <c r="E1599" s="16" t="s">
        <v>1375</v>
      </c>
      <c r="F1599" s="36">
        <v>44939.333333333299</v>
      </c>
      <c r="G1599" s="16" t="s">
        <v>609</v>
      </c>
      <c r="H1599" s="17" t="s">
        <v>56</v>
      </c>
      <c r="I1599" s="17" t="s">
        <v>55</v>
      </c>
      <c r="J1599" s="17"/>
      <c r="K1599" s="17" t="s">
        <v>57</v>
      </c>
      <c r="L1599" s="17" t="s">
        <v>55</v>
      </c>
      <c r="M1599" s="17"/>
      <c r="N1599" s="17">
        <v>510.17849999999999</v>
      </c>
      <c r="O1599" s="17">
        <v>1156.0999999999999</v>
      </c>
      <c r="P1599" s="17"/>
      <c r="Q1599" s="17">
        <v>1050</v>
      </c>
      <c r="R1599" s="17" t="s">
        <v>83</v>
      </c>
      <c r="S1599" s="17" t="s">
        <v>58</v>
      </c>
      <c r="T1599" s="17" t="s">
        <v>2124</v>
      </c>
      <c r="U1599" s="17" t="s">
        <v>4299</v>
      </c>
      <c r="V1599" s="17" t="s">
        <v>4300</v>
      </c>
      <c r="W1599" s="19" t="s">
        <v>4301</v>
      </c>
      <c r="X1599" s="18">
        <v>45444.291666666701</v>
      </c>
      <c r="Y1599" s="18">
        <v>45992.333333333299</v>
      </c>
      <c r="Z1599" s="17" t="s">
        <v>103</v>
      </c>
      <c r="AA1599" s="17"/>
      <c r="AB1599" s="17"/>
      <c r="AC1599" s="17" t="s">
        <v>103</v>
      </c>
      <c r="AD1599" s="17"/>
      <c r="AE1599" s="17" t="s">
        <v>1509</v>
      </c>
    </row>
    <row r="1600" spans="1:31" s="3" customFormat="1" ht="13" x14ac:dyDescent="0.3">
      <c r="A1600" s="35" t="s">
        <v>4302</v>
      </c>
      <c r="B1600" s="17">
        <v>2152</v>
      </c>
      <c r="C1600" s="18">
        <v>44300</v>
      </c>
      <c r="D1600" s="18">
        <v>44301.291666666701</v>
      </c>
      <c r="E1600" s="16" t="s">
        <v>1375</v>
      </c>
      <c r="F1600" s="36">
        <v>44939.333333333299</v>
      </c>
      <c r="G1600" s="16" t="s">
        <v>609</v>
      </c>
      <c r="H1600" s="17" t="s">
        <v>56</v>
      </c>
      <c r="I1600" s="17" t="s">
        <v>55</v>
      </c>
      <c r="J1600" s="17"/>
      <c r="K1600" s="17" t="s">
        <v>57</v>
      </c>
      <c r="L1600" s="17" t="s">
        <v>55</v>
      </c>
      <c r="M1600" s="17"/>
      <c r="N1600" s="17">
        <v>520</v>
      </c>
      <c r="O1600" s="17">
        <v>836.28</v>
      </c>
      <c r="P1600" s="17"/>
      <c r="Q1600" s="17">
        <v>800</v>
      </c>
      <c r="R1600" s="17" t="s">
        <v>83</v>
      </c>
      <c r="S1600" s="17" t="s">
        <v>58</v>
      </c>
      <c r="T1600" s="17" t="s">
        <v>4303</v>
      </c>
      <c r="U1600" s="17" t="s">
        <v>4299</v>
      </c>
      <c r="V1600" s="17" t="s">
        <v>4300</v>
      </c>
      <c r="W1600" s="19" t="s">
        <v>4301</v>
      </c>
      <c r="X1600" s="18">
        <v>45809.291666666701</v>
      </c>
      <c r="Y1600" s="18">
        <v>46357.333333333299</v>
      </c>
      <c r="Z1600" s="17" t="s">
        <v>103</v>
      </c>
      <c r="AA1600" s="17" t="s">
        <v>65</v>
      </c>
      <c r="AB1600" s="17"/>
      <c r="AC1600" s="17" t="s">
        <v>103</v>
      </c>
      <c r="AD1600" s="17"/>
      <c r="AE1600" s="17" t="s">
        <v>1509</v>
      </c>
    </row>
    <row r="1601" spans="1:31" s="3" customFormat="1" ht="13" x14ac:dyDescent="0.3">
      <c r="A1601" s="35" t="s">
        <v>4304</v>
      </c>
      <c r="B1601" s="17">
        <v>2155</v>
      </c>
      <c r="C1601" s="18">
        <v>44287</v>
      </c>
      <c r="D1601" s="18">
        <v>44301.291666666701</v>
      </c>
      <c r="E1601" s="16" t="s">
        <v>1375</v>
      </c>
      <c r="F1601" s="36">
        <v>44943.333333333299</v>
      </c>
      <c r="G1601" s="16" t="s">
        <v>609</v>
      </c>
      <c r="H1601" s="17" t="s">
        <v>56</v>
      </c>
      <c r="I1601" s="17"/>
      <c r="J1601" s="17"/>
      <c r="K1601" s="17" t="s">
        <v>57</v>
      </c>
      <c r="L1601" s="17"/>
      <c r="M1601" s="17"/>
      <c r="N1601" s="17">
        <v>303.75329599999998</v>
      </c>
      <c r="O1601" s="17"/>
      <c r="P1601" s="17"/>
      <c r="Q1601" s="17">
        <v>300</v>
      </c>
      <c r="R1601" s="17" t="s">
        <v>83</v>
      </c>
      <c r="S1601" s="17"/>
      <c r="T1601" s="17" t="s">
        <v>70</v>
      </c>
      <c r="U1601" s="17" t="s">
        <v>61</v>
      </c>
      <c r="V1601" s="17" t="s">
        <v>71</v>
      </c>
      <c r="W1601" s="19" t="s">
        <v>982</v>
      </c>
      <c r="X1601" s="18">
        <v>45473.291666666701</v>
      </c>
      <c r="Y1601" s="18">
        <v>46489.291666666701</v>
      </c>
      <c r="Z1601" s="17" t="s">
        <v>103</v>
      </c>
      <c r="AA1601" s="17" t="s">
        <v>65</v>
      </c>
      <c r="AB1601" s="17"/>
      <c r="AC1601" s="17" t="s">
        <v>103</v>
      </c>
      <c r="AD1601" s="17"/>
      <c r="AE1601" s="17" t="s">
        <v>1509</v>
      </c>
    </row>
    <row r="1602" spans="1:31" s="3" customFormat="1" ht="13" x14ac:dyDescent="0.3">
      <c r="A1602" s="35" t="s">
        <v>4305</v>
      </c>
      <c r="B1602" s="17">
        <v>2156</v>
      </c>
      <c r="C1602" s="18">
        <v>44287</v>
      </c>
      <c r="D1602" s="18">
        <v>44301.291666666701</v>
      </c>
      <c r="E1602" s="16" t="s">
        <v>1375</v>
      </c>
      <c r="F1602" s="36">
        <v>44943.333333333299</v>
      </c>
      <c r="G1602" s="16" t="s">
        <v>609</v>
      </c>
      <c r="H1602" s="17" t="s">
        <v>56</v>
      </c>
      <c r="I1602" s="17"/>
      <c r="J1602" s="17"/>
      <c r="K1602" s="17" t="s">
        <v>57</v>
      </c>
      <c r="L1602" s="17"/>
      <c r="M1602" s="17"/>
      <c r="N1602" s="17">
        <v>304.19315906999998</v>
      </c>
      <c r="O1602" s="17"/>
      <c r="P1602" s="17"/>
      <c r="Q1602" s="17">
        <v>300</v>
      </c>
      <c r="R1602" s="17" t="s">
        <v>83</v>
      </c>
      <c r="S1602" s="17"/>
      <c r="T1602" s="17" t="s">
        <v>480</v>
      </c>
      <c r="U1602" s="17" t="s">
        <v>61</v>
      </c>
      <c r="V1602" s="17" t="s">
        <v>71</v>
      </c>
      <c r="W1602" s="19" t="s">
        <v>4306</v>
      </c>
      <c r="X1602" s="18">
        <v>45473.291666666701</v>
      </c>
      <c r="Y1602" s="18">
        <v>47005.291666666701</v>
      </c>
      <c r="Z1602" s="17" t="s">
        <v>103</v>
      </c>
      <c r="AA1602" s="17" t="s">
        <v>65</v>
      </c>
      <c r="AB1602" s="17"/>
      <c r="AC1602" s="17" t="s">
        <v>103</v>
      </c>
      <c r="AD1602" s="17"/>
      <c r="AE1602" s="17" t="s">
        <v>1509</v>
      </c>
    </row>
    <row r="1603" spans="1:31" s="3" customFormat="1" ht="25.5" x14ac:dyDescent="0.3">
      <c r="A1603" s="35" t="s">
        <v>4307</v>
      </c>
      <c r="B1603" s="17">
        <v>2158</v>
      </c>
      <c r="C1603" s="18">
        <v>44287</v>
      </c>
      <c r="D1603" s="18">
        <v>44301.291666666701</v>
      </c>
      <c r="E1603" s="16" t="s">
        <v>1375</v>
      </c>
      <c r="F1603" s="36">
        <v>44876.333333333299</v>
      </c>
      <c r="G1603" s="16" t="s">
        <v>609</v>
      </c>
      <c r="H1603" s="17" t="s">
        <v>56</v>
      </c>
      <c r="I1603" s="17"/>
      <c r="J1603" s="17"/>
      <c r="K1603" s="17" t="s">
        <v>57</v>
      </c>
      <c r="L1603" s="17"/>
      <c r="M1603" s="17"/>
      <c r="N1603" s="17">
        <v>304.12277599999999</v>
      </c>
      <c r="O1603" s="17"/>
      <c r="P1603" s="17"/>
      <c r="Q1603" s="17">
        <v>300</v>
      </c>
      <c r="R1603" s="17" t="s">
        <v>83</v>
      </c>
      <c r="S1603" s="17"/>
      <c r="T1603" s="17" t="s">
        <v>480</v>
      </c>
      <c r="U1603" s="17" t="s">
        <v>61</v>
      </c>
      <c r="V1603" s="17" t="s">
        <v>71</v>
      </c>
      <c r="W1603" s="19" t="s">
        <v>4308</v>
      </c>
      <c r="X1603" s="18">
        <v>45473.291666666701</v>
      </c>
      <c r="Y1603" s="18">
        <v>45473.291666666701</v>
      </c>
      <c r="Z1603" s="17" t="s">
        <v>103</v>
      </c>
      <c r="AA1603" s="17"/>
      <c r="AB1603" s="17"/>
      <c r="AC1603" s="17" t="s">
        <v>103</v>
      </c>
      <c r="AD1603" s="17"/>
      <c r="AE1603" s="17" t="s">
        <v>1509</v>
      </c>
    </row>
    <row r="1604" spans="1:31" s="3" customFormat="1" ht="13" x14ac:dyDescent="0.3">
      <c r="A1604" s="35" t="s">
        <v>4309</v>
      </c>
      <c r="B1604" s="17">
        <v>2159</v>
      </c>
      <c r="C1604" s="18">
        <v>44288</v>
      </c>
      <c r="D1604" s="18">
        <v>44301.291666666701</v>
      </c>
      <c r="E1604" s="16" t="s">
        <v>1375</v>
      </c>
      <c r="F1604" s="36">
        <v>44888.333333333299</v>
      </c>
      <c r="G1604" s="16" t="s">
        <v>609</v>
      </c>
      <c r="H1604" s="17" t="s">
        <v>56</v>
      </c>
      <c r="I1604" s="17"/>
      <c r="J1604" s="17"/>
      <c r="K1604" s="17" t="s">
        <v>57</v>
      </c>
      <c r="L1604" s="17"/>
      <c r="M1604" s="17"/>
      <c r="N1604" s="17">
        <v>157</v>
      </c>
      <c r="O1604" s="17"/>
      <c r="P1604" s="17"/>
      <c r="Q1604" s="17">
        <v>150</v>
      </c>
      <c r="R1604" s="17" t="s">
        <v>83</v>
      </c>
      <c r="S1604" s="17"/>
      <c r="T1604" s="17" t="s">
        <v>70</v>
      </c>
      <c r="U1604" s="17" t="s">
        <v>61</v>
      </c>
      <c r="V1604" s="17" t="s">
        <v>71</v>
      </c>
      <c r="W1604" s="19" t="s">
        <v>4310</v>
      </c>
      <c r="X1604" s="18">
        <v>45809.291666666701</v>
      </c>
      <c r="Y1604" s="18">
        <v>45809.291666666701</v>
      </c>
      <c r="Z1604" s="17" t="s">
        <v>103</v>
      </c>
      <c r="AA1604" s="17"/>
      <c r="AB1604" s="17"/>
      <c r="AC1604" s="17" t="s">
        <v>103</v>
      </c>
      <c r="AD1604" s="17"/>
      <c r="AE1604" s="17" t="s">
        <v>1509</v>
      </c>
    </row>
    <row r="1605" spans="1:31" s="3" customFormat="1" ht="13" x14ac:dyDescent="0.3">
      <c r="A1605" s="35" t="s">
        <v>4311</v>
      </c>
      <c r="B1605" s="17">
        <v>2160</v>
      </c>
      <c r="C1605" s="18">
        <v>44291</v>
      </c>
      <c r="D1605" s="18">
        <v>44301.291666666701</v>
      </c>
      <c r="E1605" s="16" t="s">
        <v>1375</v>
      </c>
      <c r="F1605" s="36">
        <v>44888.333333333299</v>
      </c>
      <c r="G1605" s="16" t="s">
        <v>609</v>
      </c>
      <c r="H1605" s="17" t="s">
        <v>56</v>
      </c>
      <c r="I1605" s="17"/>
      <c r="J1605" s="17"/>
      <c r="K1605" s="17" t="s">
        <v>57</v>
      </c>
      <c r="L1605" s="17"/>
      <c r="M1605" s="17"/>
      <c r="N1605" s="17">
        <v>157</v>
      </c>
      <c r="O1605" s="17"/>
      <c r="P1605" s="17"/>
      <c r="Q1605" s="17">
        <v>150</v>
      </c>
      <c r="R1605" s="17" t="s">
        <v>83</v>
      </c>
      <c r="S1605" s="17"/>
      <c r="T1605" s="17" t="s">
        <v>70</v>
      </c>
      <c r="U1605" s="17" t="s">
        <v>61</v>
      </c>
      <c r="V1605" s="17" t="s">
        <v>71</v>
      </c>
      <c r="W1605" s="19" t="s">
        <v>4312</v>
      </c>
      <c r="X1605" s="18">
        <v>45809.291666666701</v>
      </c>
      <c r="Y1605" s="18">
        <v>45809.291666666701</v>
      </c>
      <c r="Z1605" s="17" t="s">
        <v>103</v>
      </c>
      <c r="AA1605" s="17"/>
      <c r="AB1605" s="17"/>
      <c r="AC1605" s="17" t="s">
        <v>103</v>
      </c>
      <c r="AD1605" s="17"/>
      <c r="AE1605" s="17" t="s">
        <v>1509</v>
      </c>
    </row>
    <row r="1606" spans="1:31" s="3" customFormat="1" ht="13" x14ac:dyDescent="0.3">
      <c r="A1606" s="35" t="s">
        <v>4313</v>
      </c>
      <c r="B1606" s="17">
        <v>2163</v>
      </c>
      <c r="C1606" s="18">
        <v>44292</v>
      </c>
      <c r="D1606" s="18">
        <v>44301.291666666701</v>
      </c>
      <c r="E1606" s="16" t="s">
        <v>1375</v>
      </c>
      <c r="F1606" s="36">
        <v>44913.333333333299</v>
      </c>
      <c r="G1606" s="16" t="s">
        <v>609</v>
      </c>
      <c r="H1606" s="17" t="s">
        <v>56</v>
      </c>
      <c r="I1606" s="17"/>
      <c r="J1606" s="17"/>
      <c r="K1606" s="17" t="s">
        <v>57</v>
      </c>
      <c r="L1606" s="17"/>
      <c r="M1606" s="17"/>
      <c r="N1606" s="17">
        <v>400</v>
      </c>
      <c r="O1606" s="17"/>
      <c r="P1606" s="17"/>
      <c r="Q1606" s="17">
        <v>400</v>
      </c>
      <c r="R1606" s="17" t="s">
        <v>83</v>
      </c>
      <c r="S1606" s="17"/>
      <c r="T1606" s="17" t="s">
        <v>70</v>
      </c>
      <c r="U1606" s="17" t="s">
        <v>61</v>
      </c>
      <c r="V1606" s="17" t="s">
        <v>71</v>
      </c>
      <c r="W1606" s="19" t="s">
        <v>4314</v>
      </c>
      <c r="X1606" s="18">
        <v>46174.291666666701</v>
      </c>
      <c r="Y1606" s="18">
        <v>46174.291666666701</v>
      </c>
      <c r="Z1606" s="17" t="s">
        <v>103</v>
      </c>
      <c r="AA1606" s="17"/>
      <c r="AB1606" s="17"/>
      <c r="AC1606" s="17" t="s">
        <v>103</v>
      </c>
      <c r="AD1606" s="17"/>
      <c r="AE1606" s="17" t="s">
        <v>1509</v>
      </c>
    </row>
    <row r="1607" spans="1:31" s="3" customFormat="1" ht="13" x14ac:dyDescent="0.3">
      <c r="A1607" s="35" t="s">
        <v>4315</v>
      </c>
      <c r="B1607" s="17">
        <v>2164</v>
      </c>
      <c r="C1607" s="18">
        <v>44292</v>
      </c>
      <c r="D1607" s="18">
        <v>44301.291666666701</v>
      </c>
      <c r="E1607" s="16" t="s">
        <v>1375</v>
      </c>
      <c r="F1607" s="36">
        <v>44881.333333333299</v>
      </c>
      <c r="G1607" s="16" t="s">
        <v>609</v>
      </c>
      <c r="H1607" s="17" t="s">
        <v>56</v>
      </c>
      <c r="I1607" s="17"/>
      <c r="J1607" s="17"/>
      <c r="K1607" s="17" t="s">
        <v>57</v>
      </c>
      <c r="L1607" s="17"/>
      <c r="M1607" s="17"/>
      <c r="N1607" s="17">
        <v>51.098999999999997</v>
      </c>
      <c r="O1607" s="17"/>
      <c r="P1607" s="17"/>
      <c r="Q1607" s="17">
        <v>50</v>
      </c>
      <c r="R1607" s="17" t="s">
        <v>83</v>
      </c>
      <c r="S1607" s="17"/>
      <c r="T1607" s="17" t="s">
        <v>70</v>
      </c>
      <c r="U1607" s="17" t="s">
        <v>61</v>
      </c>
      <c r="V1607" s="17" t="s">
        <v>71</v>
      </c>
      <c r="W1607" s="19" t="s">
        <v>4316</v>
      </c>
      <c r="X1607" s="18">
        <v>45641.333333333299</v>
      </c>
      <c r="Y1607" s="18">
        <v>45641.333333333299</v>
      </c>
      <c r="Z1607" s="17" t="s">
        <v>103</v>
      </c>
      <c r="AA1607" s="17"/>
      <c r="AB1607" s="17"/>
      <c r="AC1607" s="17" t="s">
        <v>103</v>
      </c>
      <c r="AD1607" s="17"/>
      <c r="AE1607" s="17" t="s">
        <v>1509</v>
      </c>
    </row>
    <row r="1608" spans="1:31" s="3" customFormat="1" ht="13" x14ac:dyDescent="0.3">
      <c r="A1608" s="35" t="s">
        <v>4317</v>
      </c>
      <c r="B1608" s="17">
        <v>2168</v>
      </c>
      <c r="C1608" s="18">
        <v>44294</v>
      </c>
      <c r="D1608" s="18">
        <v>44301.291666666701</v>
      </c>
      <c r="E1608" s="16" t="s">
        <v>1375</v>
      </c>
      <c r="F1608" s="36">
        <v>44909.333333333299</v>
      </c>
      <c r="G1608" s="16" t="s">
        <v>609</v>
      </c>
      <c r="H1608" s="17" t="s">
        <v>56</v>
      </c>
      <c r="I1608" s="17" t="s">
        <v>95</v>
      </c>
      <c r="J1608" s="17"/>
      <c r="K1608" s="17" t="s">
        <v>57</v>
      </c>
      <c r="L1608" s="17" t="s">
        <v>96</v>
      </c>
      <c r="M1608" s="17"/>
      <c r="N1608" s="17">
        <v>82.35</v>
      </c>
      <c r="O1608" s="17">
        <v>82.35</v>
      </c>
      <c r="P1608" s="17"/>
      <c r="Q1608" s="17">
        <v>80</v>
      </c>
      <c r="R1608" s="17" t="s">
        <v>83</v>
      </c>
      <c r="S1608" s="17" t="s">
        <v>58</v>
      </c>
      <c r="T1608" s="17" t="s">
        <v>70</v>
      </c>
      <c r="U1608" s="17" t="s">
        <v>61</v>
      </c>
      <c r="V1608" s="17" t="s">
        <v>71</v>
      </c>
      <c r="W1608" s="19" t="s">
        <v>160</v>
      </c>
      <c r="X1608" s="18">
        <v>45960.291666666701</v>
      </c>
      <c r="Y1608" s="18">
        <v>45960.291666666701</v>
      </c>
      <c r="Z1608" s="17" t="s">
        <v>103</v>
      </c>
      <c r="AA1608" s="17"/>
      <c r="AB1608" s="17"/>
      <c r="AC1608" s="17" t="s">
        <v>103</v>
      </c>
      <c r="AD1608" s="17"/>
      <c r="AE1608" s="17" t="s">
        <v>1509</v>
      </c>
    </row>
    <row r="1609" spans="1:31" s="3" customFormat="1" ht="13" x14ac:dyDescent="0.3">
      <c r="A1609" s="35" t="s">
        <v>4318</v>
      </c>
      <c r="B1609" s="17">
        <v>2169</v>
      </c>
      <c r="C1609" s="18">
        <v>44294</v>
      </c>
      <c r="D1609" s="18">
        <v>44301.291666666701</v>
      </c>
      <c r="E1609" s="16" t="s">
        <v>1375</v>
      </c>
      <c r="F1609" s="36">
        <v>44939.333333333299</v>
      </c>
      <c r="G1609" s="16" t="s">
        <v>609</v>
      </c>
      <c r="H1609" s="17" t="s">
        <v>56</v>
      </c>
      <c r="I1609" s="17"/>
      <c r="J1609" s="17"/>
      <c r="K1609" s="17" t="s">
        <v>57</v>
      </c>
      <c r="L1609" s="17"/>
      <c r="M1609" s="17"/>
      <c r="N1609" s="17">
        <v>100.8</v>
      </c>
      <c r="O1609" s="17"/>
      <c r="P1609" s="17"/>
      <c r="Q1609" s="17">
        <v>100</v>
      </c>
      <c r="R1609" s="17" t="s">
        <v>83</v>
      </c>
      <c r="S1609" s="17"/>
      <c r="T1609" s="17" t="s">
        <v>70</v>
      </c>
      <c r="U1609" s="17" t="s">
        <v>61</v>
      </c>
      <c r="V1609" s="17" t="s">
        <v>71</v>
      </c>
      <c r="W1609" s="19" t="s">
        <v>4319</v>
      </c>
      <c r="X1609" s="18">
        <v>45443.291666666701</v>
      </c>
      <c r="Y1609" s="18">
        <v>45443.291666666701</v>
      </c>
      <c r="Z1609" s="17" t="s">
        <v>103</v>
      </c>
      <c r="AA1609" s="17" t="s">
        <v>65</v>
      </c>
      <c r="AB1609" s="17"/>
      <c r="AC1609" s="17" t="s">
        <v>103</v>
      </c>
      <c r="AD1609" s="17"/>
      <c r="AE1609" s="17" t="s">
        <v>1509</v>
      </c>
    </row>
    <row r="1610" spans="1:31" s="3" customFormat="1" ht="13" x14ac:dyDescent="0.3">
      <c r="A1610" s="35" t="s">
        <v>4320</v>
      </c>
      <c r="B1610" s="17">
        <v>2170</v>
      </c>
      <c r="C1610" s="18">
        <v>44297</v>
      </c>
      <c r="D1610" s="18">
        <v>44301.291666666701</v>
      </c>
      <c r="E1610" s="16" t="s">
        <v>1375</v>
      </c>
      <c r="F1610" s="36">
        <v>44904.333333333299</v>
      </c>
      <c r="G1610" s="16" t="s">
        <v>609</v>
      </c>
      <c r="H1610" s="17" t="s">
        <v>56</v>
      </c>
      <c r="I1610" s="17"/>
      <c r="J1610" s="17"/>
      <c r="K1610" s="17" t="s">
        <v>57</v>
      </c>
      <c r="L1610" s="17"/>
      <c r="M1610" s="17"/>
      <c r="N1610" s="17">
        <v>308.20859999999999</v>
      </c>
      <c r="O1610" s="17"/>
      <c r="P1610" s="17"/>
      <c r="Q1610" s="17">
        <v>300</v>
      </c>
      <c r="R1610" s="17" t="s">
        <v>83</v>
      </c>
      <c r="S1610" s="17"/>
      <c r="T1610" s="17" t="s">
        <v>70</v>
      </c>
      <c r="U1610" s="17" t="s">
        <v>61</v>
      </c>
      <c r="V1610" s="17" t="s">
        <v>71</v>
      </c>
      <c r="W1610" s="19" t="s">
        <v>978</v>
      </c>
      <c r="X1610" s="18">
        <v>45657.333333333299</v>
      </c>
      <c r="Y1610" s="18">
        <v>45657.333333333299</v>
      </c>
      <c r="Z1610" s="17" t="s">
        <v>103</v>
      </c>
      <c r="AA1610" s="17"/>
      <c r="AB1610" s="17"/>
      <c r="AC1610" s="17" t="s">
        <v>103</v>
      </c>
      <c r="AD1610" s="17"/>
      <c r="AE1610" s="17" t="s">
        <v>1509</v>
      </c>
    </row>
    <row r="1611" spans="1:31" s="3" customFormat="1" ht="25.5" x14ac:dyDescent="0.3">
      <c r="A1611" s="35" t="s">
        <v>4321</v>
      </c>
      <c r="B1611" s="17">
        <v>2171</v>
      </c>
      <c r="C1611" s="18">
        <v>44293</v>
      </c>
      <c r="D1611" s="18">
        <v>44301.291666666701</v>
      </c>
      <c r="E1611" s="16" t="s">
        <v>1375</v>
      </c>
      <c r="F1611" s="36">
        <v>44888.333333333299</v>
      </c>
      <c r="G1611" s="16" t="s">
        <v>609</v>
      </c>
      <c r="H1611" s="17" t="s">
        <v>56</v>
      </c>
      <c r="I1611" s="17"/>
      <c r="J1611" s="17"/>
      <c r="K1611" s="17" t="s">
        <v>57</v>
      </c>
      <c r="L1611" s="17"/>
      <c r="M1611" s="17"/>
      <c r="N1611" s="17">
        <v>261</v>
      </c>
      <c r="O1611" s="17"/>
      <c r="P1611" s="17"/>
      <c r="Q1611" s="17">
        <v>250</v>
      </c>
      <c r="R1611" s="17" t="s">
        <v>83</v>
      </c>
      <c r="S1611" s="17"/>
      <c r="T1611" s="17" t="s">
        <v>70</v>
      </c>
      <c r="U1611" s="17" t="s">
        <v>61</v>
      </c>
      <c r="V1611" s="17" t="s">
        <v>71</v>
      </c>
      <c r="W1611" s="19" t="s">
        <v>4322</v>
      </c>
      <c r="X1611" s="18">
        <v>45809.291666666701</v>
      </c>
      <c r="Y1611" s="18">
        <v>45809.291666666701</v>
      </c>
      <c r="Z1611" s="17" t="s">
        <v>103</v>
      </c>
      <c r="AA1611" s="17"/>
      <c r="AB1611" s="17"/>
      <c r="AC1611" s="17" t="s">
        <v>103</v>
      </c>
      <c r="AD1611" s="17"/>
      <c r="AE1611" s="17" t="s">
        <v>1509</v>
      </c>
    </row>
    <row r="1612" spans="1:31" s="3" customFormat="1" ht="13" x14ac:dyDescent="0.3">
      <c r="A1612" s="35" t="s">
        <v>4323</v>
      </c>
      <c r="B1612" s="17">
        <v>2174</v>
      </c>
      <c r="C1612" s="18">
        <v>44294</v>
      </c>
      <c r="D1612" s="18">
        <v>44301.291666666701</v>
      </c>
      <c r="E1612" s="16" t="s">
        <v>1375</v>
      </c>
      <c r="F1612" s="36">
        <v>44924.333333333299</v>
      </c>
      <c r="G1612" s="16" t="s">
        <v>609</v>
      </c>
      <c r="H1612" s="17" t="s">
        <v>56</v>
      </c>
      <c r="I1612" s="17"/>
      <c r="J1612" s="17"/>
      <c r="K1612" s="17" t="s">
        <v>57</v>
      </c>
      <c r="L1612" s="17"/>
      <c r="M1612" s="17"/>
      <c r="N1612" s="17">
        <v>615.75599999999997</v>
      </c>
      <c r="O1612" s="17"/>
      <c r="P1612" s="17"/>
      <c r="Q1612" s="17">
        <v>600</v>
      </c>
      <c r="R1612" s="17" t="s">
        <v>83</v>
      </c>
      <c r="S1612" s="17"/>
      <c r="T1612" s="17" t="s">
        <v>70</v>
      </c>
      <c r="U1612" s="17" t="s">
        <v>61</v>
      </c>
      <c r="V1612" s="17" t="s">
        <v>71</v>
      </c>
      <c r="W1612" s="19" t="s">
        <v>234</v>
      </c>
      <c r="X1612" s="18">
        <v>45960.291666666701</v>
      </c>
      <c r="Y1612" s="18">
        <v>45960.291666666701</v>
      </c>
      <c r="Z1612" s="17" t="s">
        <v>103</v>
      </c>
      <c r="AA1612" s="17"/>
      <c r="AB1612" s="17"/>
      <c r="AC1612" s="17" t="s">
        <v>103</v>
      </c>
      <c r="AD1612" s="17"/>
      <c r="AE1612" s="17" t="s">
        <v>1509</v>
      </c>
    </row>
    <row r="1613" spans="1:31" s="3" customFormat="1" ht="13" x14ac:dyDescent="0.3">
      <c r="A1613" s="35" t="s">
        <v>4324</v>
      </c>
      <c r="B1613" s="17">
        <v>2175</v>
      </c>
      <c r="C1613" s="18">
        <v>44295</v>
      </c>
      <c r="D1613" s="18">
        <v>44301.291666666701</v>
      </c>
      <c r="E1613" s="16" t="s">
        <v>1375</v>
      </c>
      <c r="F1613" s="36">
        <v>44939.333333333299</v>
      </c>
      <c r="G1613" s="16" t="s">
        <v>609</v>
      </c>
      <c r="H1613" s="17" t="s">
        <v>56</v>
      </c>
      <c r="I1613" s="17"/>
      <c r="J1613" s="17"/>
      <c r="K1613" s="17" t="s">
        <v>57</v>
      </c>
      <c r="L1613" s="17"/>
      <c r="M1613" s="17"/>
      <c r="N1613" s="17">
        <v>408.5</v>
      </c>
      <c r="O1613" s="17"/>
      <c r="P1613" s="17"/>
      <c r="Q1613" s="17">
        <v>400</v>
      </c>
      <c r="R1613" s="17" t="s">
        <v>83</v>
      </c>
      <c r="S1613" s="17"/>
      <c r="T1613" s="17" t="s">
        <v>188</v>
      </c>
      <c r="U1613" s="17" t="s">
        <v>189</v>
      </c>
      <c r="V1613" s="17" t="s">
        <v>71</v>
      </c>
      <c r="W1613" s="19" t="s">
        <v>190</v>
      </c>
      <c r="X1613" s="18">
        <v>45762.291666666701</v>
      </c>
      <c r="Y1613" s="18">
        <v>46823.333333333299</v>
      </c>
      <c r="Z1613" s="17" t="s">
        <v>103</v>
      </c>
      <c r="AA1613" s="17" t="s">
        <v>65</v>
      </c>
      <c r="AB1613" s="17"/>
      <c r="AC1613" s="17" t="s">
        <v>103</v>
      </c>
      <c r="AD1613" s="17"/>
      <c r="AE1613" s="17" t="s">
        <v>1509</v>
      </c>
    </row>
    <row r="1614" spans="1:31" s="3" customFormat="1" ht="13" x14ac:dyDescent="0.3">
      <c r="A1614" s="35" t="s">
        <v>4325</v>
      </c>
      <c r="B1614" s="17">
        <v>2179</v>
      </c>
      <c r="C1614" s="18">
        <v>44300</v>
      </c>
      <c r="D1614" s="18">
        <v>44301.291666666701</v>
      </c>
      <c r="E1614" s="16" t="s">
        <v>1375</v>
      </c>
      <c r="F1614" s="36">
        <v>44874.333333333299</v>
      </c>
      <c r="G1614" s="16" t="s">
        <v>609</v>
      </c>
      <c r="H1614" s="17" t="s">
        <v>56</v>
      </c>
      <c r="I1614" s="17"/>
      <c r="J1614" s="17"/>
      <c r="K1614" s="17" t="s">
        <v>57</v>
      </c>
      <c r="L1614" s="17"/>
      <c r="M1614" s="17"/>
      <c r="N1614" s="17">
        <v>100.36499999999999</v>
      </c>
      <c r="O1614" s="17"/>
      <c r="P1614" s="17"/>
      <c r="Q1614" s="17">
        <v>99.99</v>
      </c>
      <c r="R1614" s="17" t="s">
        <v>83</v>
      </c>
      <c r="S1614" s="17"/>
      <c r="T1614" s="17" t="s">
        <v>70</v>
      </c>
      <c r="U1614" s="17" t="s">
        <v>61</v>
      </c>
      <c r="V1614" s="17" t="s">
        <v>71</v>
      </c>
      <c r="W1614" s="19" t="s">
        <v>1499</v>
      </c>
      <c r="X1614" s="18">
        <v>45444.291666666701</v>
      </c>
      <c r="Y1614" s="18">
        <v>45444.291666666701</v>
      </c>
      <c r="Z1614" s="17" t="s">
        <v>103</v>
      </c>
      <c r="AA1614" s="17"/>
      <c r="AB1614" s="17"/>
      <c r="AC1614" s="17" t="s">
        <v>103</v>
      </c>
      <c r="AD1614" s="17"/>
      <c r="AE1614" s="17" t="s">
        <v>1509</v>
      </c>
    </row>
    <row r="1615" spans="1:31" s="3" customFormat="1" ht="13" x14ac:dyDescent="0.3">
      <c r="A1615" s="35" t="s">
        <v>4326</v>
      </c>
      <c r="B1615" s="17">
        <v>2183</v>
      </c>
      <c r="C1615" s="18">
        <v>44295</v>
      </c>
      <c r="D1615" s="18">
        <v>44301.291666666701</v>
      </c>
      <c r="E1615" s="16" t="s">
        <v>1375</v>
      </c>
      <c r="F1615" s="36">
        <v>44428.291666666701</v>
      </c>
      <c r="G1615" s="16" t="s">
        <v>609</v>
      </c>
      <c r="H1615" s="17" t="s">
        <v>56</v>
      </c>
      <c r="I1615" s="17"/>
      <c r="J1615" s="17"/>
      <c r="K1615" s="17" t="s">
        <v>57</v>
      </c>
      <c r="L1615" s="17"/>
      <c r="M1615" s="17"/>
      <c r="N1615" s="17">
        <v>81.599999999999994</v>
      </c>
      <c r="O1615" s="17"/>
      <c r="P1615" s="17"/>
      <c r="Q1615" s="17">
        <v>80</v>
      </c>
      <c r="R1615" s="17" t="s">
        <v>83</v>
      </c>
      <c r="S1615" s="17" t="s">
        <v>58</v>
      </c>
      <c r="T1615" s="17" t="s">
        <v>70</v>
      </c>
      <c r="U1615" s="17" t="s">
        <v>61</v>
      </c>
      <c r="V1615" s="17" t="s">
        <v>71</v>
      </c>
      <c r="W1615" s="19" t="s">
        <v>4327</v>
      </c>
      <c r="X1615" s="18">
        <v>45962.291666666701</v>
      </c>
      <c r="Y1615" s="18">
        <v>45962.291666666701</v>
      </c>
      <c r="Z1615" s="17" t="s">
        <v>103</v>
      </c>
      <c r="AA1615" s="17"/>
      <c r="AB1615" s="17"/>
      <c r="AC1615" s="17" t="s">
        <v>103</v>
      </c>
      <c r="AD1615" s="17"/>
      <c r="AE1615" s="17" t="s">
        <v>1509</v>
      </c>
    </row>
    <row r="1616" spans="1:31" s="3" customFormat="1" ht="13" x14ac:dyDescent="0.3">
      <c r="A1616" s="35" t="s">
        <v>4328</v>
      </c>
      <c r="B1616" s="17">
        <v>2189</v>
      </c>
      <c r="C1616" s="18">
        <v>44300</v>
      </c>
      <c r="D1616" s="18">
        <v>44301.291666666701</v>
      </c>
      <c r="E1616" s="16" t="s">
        <v>1375</v>
      </c>
      <c r="F1616" s="36">
        <v>44913.333333333299</v>
      </c>
      <c r="G1616" s="16" t="s">
        <v>609</v>
      </c>
      <c r="H1616" s="17" t="s">
        <v>56</v>
      </c>
      <c r="I1616" s="17"/>
      <c r="J1616" s="17"/>
      <c r="K1616" s="17" t="s">
        <v>57</v>
      </c>
      <c r="L1616" s="17"/>
      <c r="M1616" s="17"/>
      <c r="N1616" s="17">
        <v>105.98309999999999</v>
      </c>
      <c r="O1616" s="17"/>
      <c r="P1616" s="17"/>
      <c r="Q1616" s="17">
        <v>100</v>
      </c>
      <c r="R1616" s="17" t="s">
        <v>83</v>
      </c>
      <c r="S1616" s="17"/>
      <c r="T1616" s="17" t="s">
        <v>70</v>
      </c>
      <c r="U1616" s="17" t="s">
        <v>61</v>
      </c>
      <c r="V1616" s="17" t="s">
        <v>71</v>
      </c>
      <c r="W1616" s="19" t="s">
        <v>234</v>
      </c>
      <c r="X1616" s="18">
        <v>45444.291666666701</v>
      </c>
      <c r="Y1616" s="18">
        <v>45444.291666666701</v>
      </c>
      <c r="Z1616" s="17" t="s">
        <v>103</v>
      </c>
      <c r="AA1616" s="17"/>
      <c r="AB1616" s="17"/>
      <c r="AC1616" s="17" t="s">
        <v>103</v>
      </c>
      <c r="AD1616" s="17"/>
      <c r="AE1616" s="17" t="s">
        <v>1509</v>
      </c>
    </row>
    <row r="1617" spans="1:31" s="3" customFormat="1" ht="13" x14ac:dyDescent="0.3">
      <c r="A1617" s="35" t="s">
        <v>4329</v>
      </c>
      <c r="B1617" s="17">
        <v>2190</v>
      </c>
      <c r="C1617" s="18">
        <v>44301</v>
      </c>
      <c r="D1617" s="18">
        <v>44301.291666666701</v>
      </c>
      <c r="E1617" s="16" t="s">
        <v>1375</v>
      </c>
      <c r="F1617" s="36">
        <v>44442.291666666701</v>
      </c>
      <c r="G1617" s="16" t="s">
        <v>609</v>
      </c>
      <c r="H1617" s="17" t="s">
        <v>56</v>
      </c>
      <c r="I1617" s="17"/>
      <c r="J1617" s="17"/>
      <c r="K1617" s="17" t="s">
        <v>57</v>
      </c>
      <c r="L1617" s="17"/>
      <c r="M1617" s="17"/>
      <c r="N1617" s="17">
        <v>154.6</v>
      </c>
      <c r="O1617" s="17"/>
      <c r="P1617" s="17"/>
      <c r="Q1617" s="17">
        <v>150</v>
      </c>
      <c r="R1617" s="17" t="s">
        <v>83</v>
      </c>
      <c r="S1617" s="17" t="s">
        <v>58</v>
      </c>
      <c r="T1617" s="17" t="s">
        <v>70</v>
      </c>
      <c r="U1617" s="17" t="s">
        <v>61</v>
      </c>
      <c r="V1617" s="17" t="s">
        <v>71</v>
      </c>
      <c r="W1617" s="19" t="s">
        <v>1499</v>
      </c>
      <c r="X1617" s="18">
        <v>45444.291666666701</v>
      </c>
      <c r="Y1617" s="18">
        <v>45444.291666666701</v>
      </c>
      <c r="Z1617" s="17" t="s">
        <v>103</v>
      </c>
      <c r="AA1617" s="17"/>
      <c r="AB1617" s="17"/>
      <c r="AC1617" s="17" t="s">
        <v>103</v>
      </c>
      <c r="AD1617" s="17"/>
      <c r="AE1617" s="17" t="s">
        <v>1509</v>
      </c>
    </row>
    <row r="1618" spans="1:31" s="3" customFormat="1" ht="13" x14ac:dyDescent="0.3">
      <c r="A1618" s="35" t="s">
        <v>4330</v>
      </c>
      <c r="B1618" s="17">
        <v>2191</v>
      </c>
      <c r="C1618" s="18">
        <v>44301</v>
      </c>
      <c r="D1618" s="18">
        <v>44301.291666666701</v>
      </c>
      <c r="E1618" s="16" t="s">
        <v>1375</v>
      </c>
      <c r="F1618" s="36">
        <v>44868.291666666701</v>
      </c>
      <c r="G1618" s="16" t="s">
        <v>609</v>
      </c>
      <c r="H1618" s="17" t="s">
        <v>56</v>
      </c>
      <c r="I1618" s="17"/>
      <c r="J1618" s="17"/>
      <c r="K1618" s="17" t="s">
        <v>57</v>
      </c>
      <c r="L1618" s="17"/>
      <c r="M1618" s="17"/>
      <c r="N1618" s="17">
        <v>51.75</v>
      </c>
      <c r="O1618" s="17"/>
      <c r="P1618" s="17"/>
      <c r="Q1618" s="17">
        <v>50</v>
      </c>
      <c r="R1618" s="17" t="s">
        <v>83</v>
      </c>
      <c r="S1618" s="17"/>
      <c r="T1618" s="17" t="s">
        <v>70</v>
      </c>
      <c r="U1618" s="17" t="s">
        <v>61</v>
      </c>
      <c r="V1618" s="17" t="s">
        <v>71</v>
      </c>
      <c r="W1618" s="19" t="s">
        <v>1499</v>
      </c>
      <c r="X1618" s="18">
        <v>45809.291666666701</v>
      </c>
      <c r="Y1618" s="18">
        <v>45809.291666666701</v>
      </c>
      <c r="Z1618" s="17" t="s">
        <v>103</v>
      </c>
      <c r="AA1618" s="17"/>
      <c r="AB1618" s="17"/>
      <c r="AC1618" s="17" t="s">
        <v>103</v>
      </c>
      <c r="AD1618" s="17"/>
      <c r="AE1618" s="17" t="s">
        <v>1509</v>
      </c>
    </row>
    <row r="1619" spans="1:31" s="3" customFormat="1" ht="13" x14ac:dyDescent="0.3">
      <c r="A1619" s="35" t="s">
        <v>4331</v>
      </c>
      <c r="B1619" s="17">
        <v>2193</v>
      </c>
      <c r="C1619" s="18">
        <v>44519</v>
      </c>
      <c r="D1619" s="18">
        <v>44715.291666666701</v>
      </c>
      <c r="E1619" s="16" t="s">
        <v>1375</v>
      </c>
      <c r="F1619" s="36">
        <v>44784.291666666701</v>
      </c>
      <c r="G1619" s="16" t="s">
        <v>256</v>
      </c>
      <c r="H1619" s="17" t="s">
        <v>56</v>
      </c>
      <c r="I1619" s="17"/>
      <c r="J1619" s="17"/>
      <c r="K1619" s="17" t="s">
        <v>57</v>
      </c>
      <c r="L1619" s="17"/>
      <c r="M1619" s="17"/>
      <c r="N1619" s="17">
        <v>254.3</v>
      </c>
      <c r="O1619" s="17"/>
      <c r="P1619" s="17"/>
      <c r="Q1619" s="17">
        <v>250</v>
      </c>
      <c r="R1619" s="17" t="s">
        <v>83</v>
      </c>
      <c r="S1619" s="17" t="s">
        <v>58</v>
      </c>
      <c r="T1619" s="17" t="s">
        <v>163</v>
      </c>
      <c r="U1619" s="17" t="s">
        <v>61</v>
      </c>
      <c r="V1619" s="17" t="s">
        <v>89</v>
      </c>
      <c r="W1619" s="19" t="s">
        <v>4332</v>
      </c>
      <c r="X1619" s="18">
        <v>45444.291666666701</v>
      </c>
      <c r="Y1619" s="18">
        <v>45444.291666666701</v>
      </c>
      <c r="Z1619" s="17" t="s">
        <v>103</v>
      </c>
      <c r="AA1619" s="17"/>
      <c r="AB1619" s="17"/>
      <c r="AC1619" s="17" t="s">
        <v>103</v>
      </c>
      <c r="AD1619" s="17"/>
      <c r="AE1619" s="17" t="s">
        <v>1509</v>
      </c>
    </row>
    <row r="1620" spans="1:31" s="3" customFormat="1" ht="13" x14ac:dyDescent="0.3">
      <c r="A1620" s="35" t="s">
        <v>4333</v>
      </c>
      <c r="B1620" s="17">
        <v>2194</v>
      </c>
      <c r="C1620" s="18">
        <v>44688</v>
      </c>
      <c r="D1620" s="18">
        <v>44725.291666666701</v>
      </c>
      <c r="E1620" s="16" t="s">
        <v>1375</v>
      </c>
      <c r="F1620" s="36">
        <v>44791.291666666701</v>
      </c>
      <c r="G1620" s="16" t="s">
        <v>256</v>
      </c>
      <c r="H1620" s="17" t="s">
        <v>56</v>
      </c>
      <c r="I1620" s="17"/>
      <c r="J1620" s="17"/>
      <c r="K1620" s="17" t="s">
        <v>57</v>
      </c>
      <c r="L1620" s="17"/>
      <c r="M1620" s="17"/>
      <c r="N1620" s="17">
        <v>122.6</v>
      </c>
      <c r="O1620" s="17"/>
      <c r="P1620" s="17"/>
      <c r="Q1620" s="17">
        <v>120</v>
      </c>
      <c r="R1620" s="17" t="s">
        <v>83</v>
      </c>
      <c r="S1620" s="17" t="s">
        <v>58</v>
      </c>
      <c r="T1620" s="17" t="s">
        <v>107</v>
      </c>
      <c r="U1620" s="17" t="s">
        <v>61</v>
      </c>
      <c r="V1620" s="17" t="s">
        <v>89</v>
      </c>
      <c r="W1620" s="19" t="s">
        <v>1394</v>
      </c>
      <c r="X1620" s="18">
        <v>46174.291666666701</v>
      </c>
      <c r="Y1620" s="18">
        <v>46174.291666666701</v>
      </c>
      <c r="Z1620" s="17" t="s">
        <v>103</v>
      </c>
      <c r="AA1620" s="17"/>
      <c r="AB1620" s="17"/>
      <c r="AC1620" s="17" t="s">
        <v>103</v>
      </c>
      <c r="AD1620" s="17"/>
      <c r="AE1620" s="17" t="s">
        <v>1509</v>
      </c>
    </row>
    <row r="1621" spans="1:31" s="3" customFormat="1" ht="13" x14ac:dyDescent="0.3">
      <c r="A1621" s="35" t="s">
        <v>4334</v>
      </c>
      <c r="B1621" s="17">
        <v>2197</v>
      </c>
      <c r="C1621" s="18">
        <v>44833</v>
      </c>
      <c r="D1621" s="18">
        <v>44937.333333333299</v>
      </c>
      <c r="E1621" s="16" t="s">
        <v>1375</v>
      </c>
      <c r="F1621" s="36">
        <v>45021.291666666701</v>
      </c>
      <c r="G1621" s="16" t="s">
        <v>256</v>
      </c>
      <c r="H1621" s="17" t="s">
        <v>56</v>
      </c>
      <c r="I1621" s="17"/>
      <c r="J1621" s="17"/>
      <c r="K1621" s="17" t="s">
        <v>57</v>
      </c>
      <c r="L1621" s="17"/>
      <c r="M1621" s="17"/>
      <c r="N1621" s="17">
        <v>254.3</v>
      </c>
      <c r="O1621" s="17"/>
      <c r="P1621" s="17"/>
      <c r="Q1621" s="17">
        <v>250</v>
      </c>
      <c r="R1621" s="17" t="s">
        <v>83</v>
      </c>
      <c r="S1621" s="17" t="s">
        <v>58</v>
      </c>
      <c r="T1621" s="17" t="s">
        <v>163</v>
      </c>
      <c r="U1621" s="17" t="s">
        <v>61</v>
      </c>
      <c r="V1621" s="17" t="s">
        <v>89</v>
      </c>
      <c r="W1621" s="19" t="s">
        <v>4332</v>
      </c>
      <c r="X1621" s="18">
        <v>45444.291666666701</v>
      </c>
      <c r="Y1621" s="18">
        <v>45444.291666666701</v>
      </c>
      <c r="Z1621" s="17" t="s">
        <v>103</v>
      </c>
      <c r="AA1621" s="17"/>
      <c r="AB1621" s="17"/>
      <c r="AC1621" s="17" t="s">
        <v>103</v>
      </c>
      <c r="AD1621" s="17"/>
      <c r="AE1621" s="17" t="s">
        <v>1486</v>
      </c>
    </row>
    <row r="1622" spans="1:31" s="3" customFormat="1" ht="13" x14ac:dyDescent="0.3">
      <c r="A1622" s="35" t="s">
        <v>4335</v>
      </c>
      <c r="B1622" s="17">
        <v>2198</v>
      </c>
      <c r="C1622" s="18">
        <v>44848</v>
      </c>
      <c r="D1622" s="18">
        <v>44957.333333333299</v>
      </c>
      <c r="E1622" s="16" t="s">
        <v>1375</v>
      </c>
      <c r="F1622" s="36">
        <v>45021.291666666701</v>
      </c>
      <c r="G1622" s="16" t="s">
        <v>256</v>
      </c>
      <c r="H1622" s="17" t="s">
        <v>56</v>
      </c>
      <c r="I1622" s="17"/>
      <c r="J1622" s="17"/>
      <c r="K1622" s="17" t="s">
        <v>57</v>
      </c>
      <c r="L1622" s="17"/>
      <c r="M1622" s="17"/>
      <c r="N1622" s="17">
        <v>254.3</v>
      </c>
      <c r="O1622" s="17"/>
      <c r="P1622" s="17"/>
      <c r="Q1622" s="17">
        <v>250</v>
      </c>
      <c r="R1622" s="17" t="s">
        <v>83</v>
      </c>
      <c r="S1622" s="17" t="s">
        <v>58</v>
      </c>
      <c r="T1622" s="17" t="s">
        <v>107</v>
      </c>
      <c r="U1622" s="17" t="s">
        <v>61</v>
      </c>
      <c r="V1622" s="17" t="s">
        <v>89</v>
      </c>
      <c r="W1622" s="19" t="s">
        <v>4336</v>
      </c>
      <c r="X1622" s="18">
        <v>45444.291666666701</v>
      </c>
      <c r="Y1622" s="18">
        <v>45444.291666666701</v>
      </c>
      <c r="Z1622" s="17" t="s">
        <v>103</v>
      </c>
      <c r="AA1622" s="17"/>
      <c r="AB1622" s="17"/>
      <c r="AC1622" s="17" t="s">
        <v>103</v>
      </c>
      <c r="AD1622" s="17"/>
      <c r="AE1622" s="17" t="s">
        <v>1486</v>
      </c>
    </row>
    <row r="1624" spans="1:31" x14ac:dyDescent="0.35">
      <c r="A1624" s="61" t="s">
        <v>38</v>
      </c>
      <c r="B1624" s="61"/>
      <c r="C1624" s="61"/>
      <c r="D1624" s="61"/>
      <c r="E1624" s="61"/>
      <c r="F1624" s="61"/>
      <c r="G1624" s="61"/>
      <c r="H1624" s="61"/>
      <c r="I1624" s="61"/>
      <c r="J1624" s="61"/>
      <c r="K1624" s="61"/>
      <c r="L1624" s="61"/>
      <c r="M1624" s="61"/>
      <c r="N1624" s="61"/>
      <c r="O1624" s="61"/>
      <c r="P1624" s="61"/>
      <c r="Q1624" s="61"/>
      <c r="R1624" s="61"/>
      <c r="S1624" s="61"/>
      <c r="T1624" s="61"/>
      <c r="U1624" s="61"/>
      <c r="V1624" s="61"/>
      <c r="W1624" s="61"/>
      <c r="X1624" s="61"/>
      <c r="Y1624" s="61"/>
      <c r="Z1624" s="61"/>
      <c r="AA1624" s="61"/>
      <c r="AB1624" s="61"/>
      <c r="AC1624" s="61"/>
      <c r="AD1624" s="61"/>
      <c r="AE1624" s="61"/>
    </row>
    <row r="1625" spans="1:31" x14ac:dyDescent="0.35">
      <c r="A1625" s="33"/>
    </row>
    <row r="1626" spans="1:31" x14ac:dyDescent="0.35">
      <c r="A1626" s="33"/>
    </row>
    <row r="1627" spans="1:31" x14ac:dyDescent="0.35">
      <c r="A1627" s="33"/>
    </row>
    <row r="1628" spans="1:31" x14ac:dyDescent="0.35">
      <c r="A1628" s="33"/>
    </row>
  </sheetData>
  <autoFilter ref="A4:AE1622" xr:uid="{00000000-0009-0000-0000-000002000000}"/>
  <mergeCells count="9">
    <mergeCell ref="A1624:AE1624"/>
    <mergeCell ref="Z3:AE3"/>
    <mergeCell ref="AD1:AE1"/>
    <mergeCell ref="H3:M3"/>
    <mergeCell ref="N3:Q3"/>
    <mergeCell ref="T3:U3"/>
    <mergeCell ref="V3:W3"/>
    <mergeCell ref="D2:W2"/>
    <mergeCell ref="R3:S3"/>
  </mergeCells>
  <pageMargins left="0.2" right="0.2" top="0.75" bottom="0.75" header="0.25" footer="0.25"/>
  <pageSetup paperSize="3" scale="56" fitToHeight="0" orientation="landscape" r:id="rId1"/>
  <headerFooter>
    <oddHeader>&amp;RReport Run Date: &amp;D</oddHeader>
    <oddFooter>&amp;CCalifornia ISO&amp;RPage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B75E45E5BCE46965C34C396CCE5BA" ma:contentTypeVersion="9" ma:contentTypeDescription="Create a new document." ma:contentTypeScope="" ma:versionID="cadbf8c77858eda003afd650c2a53a44">
  <xsd:schema xmlns:xsd="http://www.w3.org/2001/XMLSchema" xmlns:xs="http://www.w3.org/2001/XMLSchema" xmlns:p="http://schemas.microsoft.com/office/2006/metadata/properties" xmlns:ns2="64776ad0-39d4-4130-bf63-b73fdd226409" xmlns:ns3="263dcc5b-2454-4d67-bfd0-48987ca6b20e" targetNamespace="http://schemas.microsoft.com/office/2006/metadata/properties" ma:root="true" ma:fieldsID="85a5dff8d81667805ebbea7e69d4cdf8" ns2:_="" ns3:_="">
    <xsd:import namespace="64776ad0-39d4-4130-bf63-b73fdd226409"/>
    <xsd:import namespace="263dcc5b-2454-4d67-bfd0-48987ca6b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76ad0-39d4-4130-bf63-b73fdd2264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cc5b-2454-4d67-bfd0-48987ca6b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72F92E-7423-4636-A53C-ECF705BF93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3F29CC-B79D-4FFE-9C0D-4031DD5FB9E3}"/>
</file>

<file path=customXml/itemProps3.xml><?xml version="1.0" encoding="utf-8"?>
<ds:datastoreItem xmlns:ds="http://schemas.openxmlformats.org/officeDocument/2006/customXml" ds:itemID="{60DD0967-61CD-444D-A40D-AAB19BDB72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Grid GenerationQueue</vt:lpstr>
      <vt:lpstr>Res_by_Sub</vt:lpstr>
      <vt:lpstr>Subname_converter</vt:lpstr>
      <vt:lpstr>Res_converter</vt:lpstr>
      <vt:lpstr>Completed Generation Projects</vt:lpstr>
      <vt:lpstr>Withdrawn Generation Projects</vt:lpstr>
      <vt:lpstr>'Completed Generation Projects'!Print_Titles</vt:lpstr>
      <vt:lpstr>'Grid GenerationQueue'!Print_Titles</vt:lpstr>
      <vt:lpstr>'Withdrawn Generation Projects'!Print_Titles</vt:lpstr>
    </vt:vector>
  </TitlesOfParts>
  <Company>CAISO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Queue Report</dc:title>
  <dc:creator>sgundoju</dc:creator>
  <cp:lastModifiedBy>Ferguson, Jared</cp:lastModifiedBy>
  <cp:lastPrinted>2018-11-15T19:57:42Z</cp:lastPrinted>
  <dcterms:created xsi:type="dcterms:W3CDTF">2011-08-04T16:53:44Z</dcterms:created>
  <dcterms:modified xsi:type="dcterms:W3CDTF">2023-10-26T19:14:50Z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0x010100E34B75E45E5BCE46965C34C396CCE5BA</vt:lpwstr>
  </property>
</Properties>
</file>